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9fb27646cb5ea21/Excel Files/"/>
    </mc:Choice>
  </mc:AlternateContent>
  <xr:revisionPtr revIDLastSave="1291" documentId="8_{595D2767-5E65-418A-8CBF-B9F1CB0B6B8F}" xr6:coauthVersionLast="47" xr6:coauthVersionMax="47" xr10:uidLastSave="{C60ACF82-FA9E-4E64-AD01-15BD5C9DA109}"/>
  <bookViews>
    <workbookView xWindow="23520" yWindow="750" windowWidth="34005" windowHeight="16755" firstSheet="7" activeTab="13" xr2:uid="{0A162ED7-1454-46DB-B884-8A00FDA340E5}"/>
  </bookViews>
  <sheets>
    <sheet name="IPL Table" sheetId="1" r:id="rId1"/>
    <sheet name="IPL Playoff Matches" sheetId="2" r:id="rId2"/>
    <sheet name="Euroleague Table" sheetId="3" r:id="rId3"/>
    <sheet name="Women's Club Football" sheetId="5" r:id="rId4"/>
    <sheet name="WNBA" sheetId="6" r:id="rId5"/>
    <sheet name="Team Valuations" sheetId="8" r:id="rId6"/>
    <sheet name="FACup-LgCup SF" sheetId="9" r:id="rId7"/>
    <sheet name="CFL Standings" sheetId="10" r:id="rId8"/>
    <sheet name="CFL Grey Cup Finals" sheetId="11" r:id="rId9"/>
    <sheet name="AFL-NRL Ladders" sheetId="12" r:id="rId10"/>
    <sheet name="AFL-NRL Grand Finals" sheetId="13" r:id="rId11"/>
    <sheet name="Rugby Union - Intl Results" sheetId="14" r:id="rId12"/>
    <sheet name="Rugby Union - Intl Tables" sheetId="15" r:id="rId13"/>
    <sheet name="CWS Standings" sheetId="16" r:id="rId14"/>
  </sheets>
  <definedNames>
    <definedName name="_xlnm._FilterDatabase" localSheetId="10" hidden="1">'AFL-NRL Grand Finals'!$C$1:$P$261</definedName>
    <definedName name="_xlnm._FilterDatabase" localSheetId="9" hidden="1">'AFL-NRL Ladders'!$A$1:$V$1623</definedName>
    <definedName name="_xlnm._FilterDatabase" localSheetId="7" hidden="1">'CFL Standings'!$A$1:$O$706</definedName>
    <definedName name="_xlnm._FilterDatabase" localSheetId="2" hidden="1">'Euroleague Table'!$A$1:$U$1048</definedName>
    <definedName name="_xlnm._FilterDatabase" localSheetId="6" hidden="1">'FACup-LgCup SF'!$A$1:$CB$1715</definedName>
    <definedName name="_xlnm._FilterDatabase" localSheetId="0" hidden="1">'IPL Table'!$A$1:$N$167</definedName>
    <definedName name="_xlnm._FilterDatabase" localSheetId="11" hidden="1">'Rugby Union - Intl Results'!$A$1:$U$6393</definedName>
    <definedName name="_xlnm._FilterDatabase" localSheetId="12" hidden="1">'Rugby Union - Intl Tables'!$A$1:$Y$944</definedName>
    <definedName name="_xlnm._FilterDatabase" localSheetId="5" hidden="1">'Team Valuations'!$A$1:$E$188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16" l="1"/>
  <c r="F2" i="16"/>
  <c r="A3" i="16"/>
  <c r="F3" i="16"/>
  <c r="A4" i="16"/>
  <c r="F4" i="16"/>
  <c r="A5" i="16"/>
  <c r="F5" i="16"/>
  <c r="A6" i="16"/>
  <c r="F6" i="16"/>
  <c r="A7" i="16"/>
  <c r="F7" i="16"/>
  <c r="A8" i="16"/>
  <c r="F8" i="16"/>
  <c r="A9" i="16"/>
  <c r="F9" i="16"/>
  <c r="A10" i="16"/>
  <c r="F10" i="16"/>
  <c r="A11" i="16"/>
  <c r="F11" i="16"/>
  <c r="A12" i="16"/>
  <c r="F12" i="16"/>
  <c r="A13" i="16"/>
  <c r="F13" i="16"/>
  <c r="A14" i="16"/>
  <c r="F14" i="16"/>
  <c r="A15" i="16"/>
  <c r="F15" i="16"/>
  <c r="A16" i="16"/>
  <c r="F16" i="16"/>
  <c r="A17" i="16"/>
  <c r="F17" i="16"/>
  <c r="A18" i="16"/>
  <c r="F18" i="16"/>
  <c r="A19" i="16"/>
  <c r="F19" i="16"/>
  <c r="A20" i="16"/>
  <c r="F20" i="16"/>
  <c r="A21" i="16"/>
  <c r="F21" i="16"/>
  <c r="A22" i="16"/>
  <c r="F22" i="16"/>
  <c r="A23" i="16"/>
  <c r="F23" i="16"/>
  <c r="A24" i="16"/>
  <c r="F24" i="16"/>
  <c r="A25" i="16"/>
  <c r="F25" i="16"/>
  <c r="A26" i="16"/>
  <c r="F26" i="16"/>
  <c r="A27" i="16"/>
  <c r="F27" i="16"/>
  <c r="A28" i="16"/>
  <c r="F28" i="16"/>
  <c r="A29" i="16"/>
  <c r="F29" i="16"/>
  <c r="A30" i="16"/>
  <c r="F30" i="16"/>
  <c r="A31" i="16"/>
  <c r="F31" i="16"/>
  <c r="A32" i="16"/>
  <c r="F32" i="16"/>
  <c r="A33" i="16"/>
  <c r="F33" i="16"/>
  <c r="A34" i="16"/>
  <c r="F34" i="16"/>
  <c r="A35" i="16"/>
  <c r="F35" i="16"/>
  <c r="A36" i="16"/>
  <c r="F36" i="16"/>
  <c r="A37" i="16"/>
  <c r="F37" i="16"/>
  <c r="A38" i="16"/>
  <c r="F38" i="16"/>
  <c r="A39" i="16"/>
  <c r="F39" i="16"/>
  <c r="A40" i="16"/>
  <c r="F40" i="16"/>
  <c r="A41" i="16"/>
  <c r="F41" i="16"/>
  <c r="A42" i="16"/>
  <c r="F42" i="16"/>
  <c r="A43" i="16"/>
  <c r="F43" i="16"/>
  <c r="A44" i="16"/>
  <c r="F44" i="16"/>
  <c r="A45" i="16"/>
  <c r="F45" i="16"/>
  <c r="A46" i="16"/>
  <c r="F46" i="16"/>
  <c r="A47" i="16"/>
  <c r="F47" i="16"/>
  <c r="A48" i="16"/>
  <c r="F48" i="16"/>
  <c r="A49" i="16"/>
  <c r="F49" i="16"/>
  <c r="A50" i="16"/>
  <c r="F50" i="16"/>
  <c r="A51" i="16"/>
  <c r="F51" i="16"/>
  <c r="A52" i="16"/>
  <c r="F52" i="16"/>
  <c r="A53" i="16"/>
  <c r="F53" i="16"/>
  <c r="A54" i="16"/>
  <c r="F54" i="16"/>
  <c r="A55" i="16"/>
  <c r="F55" i="16"/>
  <c r="A56" i="16"/>
  <c r="F56" i="16"/>
  <c r="A57" i="16"/>
  <c r="F57" i="16"/>
  <c r="A58" i="16"/>
  <c r="F58" i="16"/>
  <c r="A59" i="16"/>
  <c r="F59" i="16"/>
  <c r="A60" i="16"/>
  <c r="F60" i="16"/>
  <c r="A61" i="16"/>
  <c r="F61" i="16"/>
  <c r="A62" i="16"/>
  <c r="F62" i="16"/>
  <c r="A63" i="16"/>
  <c r="F63" i="16"/>
  <c r="A64" i="16"/>
  <c r="F64" i="16"/>
  <c r="A65" i="16"/>
  <c r="F65" i="16"/>
  <c r="A66" i="16"/>
  <c r="F66" i="16"/>
  <c r="A67" i="16"/>
  <c r="F67" i="16"/>
  <c r="A68" i="16"/>
  <c r="F68" i="16"/>
  <c r="A69" i="16"/>
  <c r="F69" i="16"/>
  <c r="A70" i="16"/>
  <c r="F70" i="16"/>
  <c r="A71" i="16"/>
  <c r="F71" i="16"/>
  <c r="A72" i="16"/>
  <c r="F72" i="16"/>
  <c r="A73" i="16"/>
  <c r="F73" i="16"/>
  <c r="A74" i="16"/>
  <c r="F74" i="16"/>
  <c r="A75" i="16"/>
  <c r="F75" i="16"/>
  <c r="A76" i="16"/>
  <c r="F76" i="16"/>
  <c r="A77" i="16"/>
  <c r="F77" i="16"/>
  <c r="A78" i="16"/>
  <c r="F78" i="16"/>
  <c r="A79" i="16"/>
  <c r="F79" i="16"/>
  <c r="A80" i="16"/>
  <c r="F80" i="16"/>
  <c r="A81" i="16"/>
  <c r="F81" i="16"/>
  <c r="A82" i="16"/>
  <c r="F82" i="16"/>
  <c r="A83" i="16"/>
  <c r="F83" i="16"/>
  <c r="A84" i="16"/>
  <c r="F84" i="16"/>
  <c r="A85" i="16"/>
  <c r="F85" i="16"/>
  <c r="A86" i="16"/>
  <c r="F86" i="16"/>
  <c r="A87" i="16"/>
  <c r="F87" i="16"/>
  <c r="A88" i="16"/>
  <c r="F88" i="16"/>
  <c r="A89" i="16"/>
  <c r="F89" i="16"/>
  <c r="A90" i="16"/>
  <c r="F90" i="16"/>
  <c r="A91" i="16"/>
  <c r="F91" i="16"/>
  <c r="A92" i="16"/>
  <c r="F92" i="16"/>
  <c r="A93" i="16"/>
  <c r="F93" i="16"/>
  <c r="A94" i="16"/>
  <c r="F94" i="16"/>
  <c r="A95" i="16"/>
  <c r="F95" i="16"/>
  <c r="A96" i="16"/>
  <c r="F96" i="16"/>
  <c r="A97" i="16"/>
  <c r="F97" i="16"/>
  <c r="A98" i="16"/>
  <c r="F98" i="16"/>
  <c r="A99" i="16"/>
  <c r="F99" i="16"/>
  <c r="A100" i="16"/>
  <c r="F100" i="16"/>
  <c r="A101" i="16"/>
  <c r="F101" i="16"/>
  <c r="A102" i="16"/>
  <c r="F102" i="16"/>
  <c r="A103" i="16"/>
  <c r="F103" i="16"/>
  <c r="A104" i="16"/>
  <c r="F104" i="16"/>
  <c r="A105" i="16"/>
  <c r="F105" i="16"/>
  <c r="A106" i="16"/>
  <c r="F106" i="16"/>
  <c r="A107" i="16"/>
  <c r="F107" i="16"/>
  <c r="A108" i="16"/>
  <c r="F108" i="16"/>
  <c r="A109" i="16"/>
  <c r="F109" i="16"/>
  <c r="A110" i="16"/>
  <c r="F110" i="16"/>
  <c r="A111" i="16"/>
  <c r="F111" i="16"/>
  <c r="A112" i="16"/>
  <c r="F112" i="16"/>
  <c r="A113" i="16"/>
  <c r="F113" i="16"/>
  <c r="A114" i="16"/>
  <c r="F114" i="16"/>
  <c r="A115" i="16"/>
  <c r="F115" i="16"/>
  <c r="A116" i="16"/>
  <c r="F116" i="16"/>
  <c r="A117" i="16"/>
  <c r="F117" i="16"/>
  <c r="A118" i="16"/>
  <c r="F118" i="16"/>
  <c r="A119" i="16"/>
  <c r="F119" i="16"/>
  <c r="A120" i="16"/>
  <c r="F120" i="16"/>
  <c r="A121" i="16"/>
  <c r="F121" i="16"/>
  <c r="A122" i="16"/>
  <c r="F122" i="16"/>
  <c r="A123" i="16"/>
  <c r="F123" i="16"/>
  <c r="A124" i="16"/>
  <c r="F124" i="16"/>
  <c r="A125" i="16"/>
  <c r="F125" i="16"/>
  <c r="A126" i="16"/>
  <c r="F126" i="16"/>
  <c r="A127" i="16"/>
  <c r="F127" i="16"/>
  <c r="A128" i="16"/>
  <c r="F128" i="16"/>
  <c r="A129" i="16"/>
  <c r="F129" i="16"/>
  <c r="A130" i="16"/>
  <c r="F130" i="16"/>
  <c r="A131" i="16"/>
  <c r="F131" i="16"/>
  <c r="A132" i="16"/>
  <c r="F132" i="16"/>
  <c r="A133" i="16"/>
  <c r="F133" i="16"/>
  <c r="A134" i="16"/>
  <c r="F134" i="16"/>
  <c r="A135" i="16"/>
  <c r="F135" i="16"/>
  <c r="A136" i="16"/>
  <c r="F136" i="16"/>
  <c r="A137" i="16"/>
  <c r="F137" i="16"/>
  <c r="A138" i="16"/>
  <c r="F138" i="16"/>
  <c r="A139" i="16"/>
  <c r="F139" i="16"/>
  <c r="A140" i="16"/>
  <c r="F140" i="16"/>
  <c r="A141" i="16"/>
  <c r="F141" i="16"/>
  <c r="A142" i="16"/>
  <c r="F142" i="16"/>
  <c r="A143" i="16"/>
  <c r="F143" i="16"/>
  <c r="A144" i="16"/>
  <c r="F144" i="16"/>
  <c r="A145" i="16"/>
  <c r="F145" i="16"/>
  <c r="A146" i="16"/>
  <c r="F146" i="16"/>
  <c r="A147" i="16"/>
  <c r="F147" i="16"/>
  <c r="A148" i="16"/>
  <c r="F148" i="16"/>
  <c r="A149" i="16"/>
  <c r="F149" i="16"/>
  <c r="A150" i="16"/>
  <c r="F150" i="16"/>
  <c r="A151" i="16"/>
  <c r="F151" i="16"/>
  <c r="A152" i="16"/>
  <c r="F152" i="16"/>
  <c r="A153" i="16"/>
  <c r="F153" i="16"/>
  <c r="A154" i="16"/>
  <c r="F154" i="16"/>
  <c r="A155" i="16"/>
  <c r="F155" i="16"/>
  <c r="A156" i="16"/>
  <c r="F156" i="16"/>
  <c r="A157" i="16"/>
  <c r="F157" i="16"/>
  <c r="A158" i="16"/>
  <c r="F158" i="16"/>
  <c r="A159" i="16"/>
  <c r="F159" i="16"/>
  <c r="A160" i="16"/>
  <c r="F160" i="16"/>
  <c r="A161" i="16"/>
  <c r="F161" i="16"/>
  <c r="A162" i="16"/>
  <c r="F162" i="16"/>
  <c r="A163" i="16"/>
  <c r="F163" i="16"/>
  <c r="A164" i="16"/>
  <c r="F164" i="16"/>
  <c r="A165" i="16"/>
  <c r="F165" i="16"/>
  <c r="A166" i="16"/>
  <c r="F166" i="16"/>
  <c r="A167" i="16"/>
  <c r="F167" i="16"/>
  <c r="A168" i="16"/>
  <c r="F168" i="16"/>
  <c r="A169" i="16"/>
  <c r="F169" i="16"/>
  <c r="A170" i="16"/>
  <c r="F170" i="16"/>
  <c r="A171" i="16"/>
  <c r="F171" i="16"/>
  <c r="A172" i="16"/>
  <c r="F172" i="16"/>
  <c r="A173" i="16"/>
  <c r="F173" i="16"/>
  <c r="A174" i="16"/>
  <c r="F174" i="16"/>
  <c r="A175" i="16"/>
  <c r="F175" i="16"/>
  <c r="A176" i="16"/>
  <c r="F176" i="16"/>
  <c r="A177" i="16"/>
  <c r="F177" i="16"/>
  <c r="A178" i="16"/>
  <c r="F178" i="16"/>
  <c r="A179" i="16"/>
  <c r="F179" i="16"/>
  <c r="A180" i="16"/>
  <c r="F180" i="16"/>
  <c r="A181" i="16"/>
  <c r="F181" i="16"/>
  <c r="A182" i="16"/>
  <c r="F182" i="16"/>
  <c r="A183" i="16"/>
  <c r="F183" i="16"/>
  <c r="A184" i="16"/>
  <c r="F184" i="16"/>
  <c r="A185" i="16"/>
  <c r="F185" i="16"/>
  <c r="A186" i="16"/>
  <c r="F186" i="16"/>
  <c r="A187" i="16"/>
  <c r="F187" i="16"/>
  <c r="A188" i="16"/>
  <c r="F188" i="16"/>
  <c r="A189" i="16"/>
  <c r="F189" i="16"/>
  <c r="A190" i="16"/>
  <c r="F190" i="16"/>
  <c r="A191" i="16"/>
  <c r="F191" i="16"/>
  <c r="A192" i="16"/>
  <c r="F192" i="16"/>
  <c r="A193" i="16"/>
  <c r="F193" i="16"/>
  <c r="A194" i="16"/>
  <c r="F194" i="16"/>
  <c r="A195" i="16"/>
  <c r="F195" i="16"/>
  <c r="A196" i="16"/>
  <c r="F196" i="16"/>
  <c r="A197" i="16"/>
  <c r="F197" i="16"/>
  <c r="A198" i="16"/>
  <c r="F198" i="16"/>
  <c r="A199" i="16"/>
  <c r="F199" i="16"/>
  <c r="A200" i="16"/>
  <c r="F200" i="16"/>
  <c r="A201" i="16"/>
  <c r="F201" i="16"/>
  <c r="A202" i="16"/>
  <c r="F202" i="16"/>
  <c r="A203" i="16"/>
  <c r="F203" i="16"/>
  <c r="A204" i="16"/>
  <c r="F204" i="16"/>
  <c r="A205" i="16"/>
  <c r="F205" i="16"/>
  <c r="A206" i="16"/>
  <c r="F206" i="16"/>
  <c r="A207" i="16"/>
  <c r="F207" i="16"/>
  <c r="A208" i="16"/>
  <c r="F208" i="16"/>
  <c r="A209" i="16"/>
  <c r="F209" i="16"/>
  <c r="A210" i="16"/>
  <c r="F210" i="16"/>
  <c r="A211" i="16"/>
  <c r="F211" i="16"/>
  <c r="A212" i="16"/>
  <c r="F212" i="16"/>
  <c r="A213" i="16"/>
  <c r="F213" i="16"/>
  <c r="A214" i="16"/>
  <c r="F214" i="16"/>
  <c r="A215" i="16"/>
  <c r="F215" i="16"/>
  <c r="A216" i="16"/>
  <c r="F216" i="16"/>
  <c r="A217" i="16"/>
  <c r="F217" i="16"/>
  <c r="A218" i="16"/>
  <c r="F218" i="16"/>
  <c r="A219" i="16"/>
  <c r="F219" i="16"/>
  <c r="A220" i="16"/>
  <c r="F220" i="16"/>
  <c r="A221" i="16"/>
  <c r="F221" i="16"/>
  <c r="A222" i="16"/>
  <c r="F222" i="16"/>
  <c r="A223" i="16"/>
  <c r="F223" i="16"/>
  <c r="A224" i="16"/>
  <c r="F224" i="16"/>
  <c r="A225" i="16"/>
  <c r="F225" i="16"/>
  <c r="A226" i="16"/>
  <c r="F226" i="16"/>
  <c r="A227" i="16"/>
  <c r="F227" i="16"/>
  <c r="A228" i="16"/>
  <c r="F228" i="16"/>
  <c r="A229" i="16"/>
  <c r="F229" i="16"/>
  <c r="A230" i="16"/>
  <c r="F230" i="16"/>
  <c r="A231" i="16"/>
  <c r="F231" i="16"/>
  <c r="A232" i="16"/>
  <c r="F232" i="16"/>
  <c r="A233" i="16"/>
  <c r="F233" i="16"/>
  <c r="A234" i="16"/>
  <c r="F234" i="16"/>
  <c r="A235" i="16"/>
  <c r="F235" i="16"/>
  <c r="A236" i="16"/>
  <c r="F236" i="16"/>
  <c r="A237" i="16"/>
  <c r="F237" i="16"/>
  <c r="A238" i="16"/>
  <c r="F238" i="16"/>
  <c r="A239" i="16"/>
  <c r="F239" i="16"/>
  <c r="A240" i="16"/>
  <c r="F240" i="16"/>
  <c r="A241" i="16"/>
  <c r="F241" i="16"/>
  <c r="A242" i="16"/>
  <c r="F242" i="16"/>
  <c r="A243" i="16"/>
  <c r="F243" i="16"/>
  <c r="A244" i="16"/>
  <c r="F244" i="16"/>
  <c r="A245" i="16"/>
  <c r="F245" i="16"/>
  <c r="A246" i="16"/>
  <c r="F246" i="16"/>
  <c r="A247" i="16"/>
  <c r="F247" i="16"/>
  <c r="A248" i="16"/>
  <c r="F248" i="16"/>
  <c r="A249" i="16"/>
  <c r="F249" i="16"/>
  <c r="A250" i="16"/>
  <c r="F250" i="16"/>
  <c r="A251" i="16"/>
  <c r="F251" i="16"/>
  <c r="A252" i="16"/>
  <c r="F252" i="16"/>
  <c r="A253" i="16"/>
  <c r="F253" i="16"/>
  <c r="A254" i="16"/>
  <c r="F254" i="16"/>
  <c r="A255" i="16"/>
  <c r="F255" i="16"/>
  <c r="A256" i="16"/>
  <c r="F256" i="16"/>
  <c r="A257" i="16"/>
  <c r="F257" i="16"/>
  <c r="A258" i="16"/>
  <c r="F258" i="16"/>
  <c r="A259" i="16"/>
  <c r="F259" i="16"/>
  <c r="A260" i="16"/>
  <c r="F260" i="16"/>
  <c r="A261" i="16"/>
  <c r="F261" i="16"/>
  <c r="A262" i="16"/>
  <c r="F262" i="16"/>
  <c r="A263" i="16"/>
  <c r="F263" i="16"/>
  <c r="A264" i="16"/>
  <c r="F264" i="16"/>
  <c r="A265" i="16"/>
  <c r="F265" i="16"/>
  <c r="A266" i="16"/>
  <c r="F266" i="16"/>
  <c r="A267" i="16"/>
  <c r="F267" i="16"/>
  <c r="A268" i="16"/>
  <c r="F268" i="16"/>
  <c r="A269" i="16"/>
  <c r="F269" i="16"/>
  <c r="A270" i="16"/>
  <c r="F270" i="16"/>
  <c r="A271" i="16"/>
  <c r="F271" i="16"/>
  <c r="A272" i="16"/>
  <c r="F272" i="16"/>
  <c r="A273" i="16"/>
  <c r="F273" i="16"/>
  <c r="A274" i="16"/>
  <c r="F274" i="16"/>
  <c r="A275" i="16"/>
  <c r="F275" i="16"/>
  <c r="A276" i="16"/>
  <c r="F276" i="16"/>
  <c r="A277" i="16"/>
  <c r="F277" i="16"/>
  <c r="A278" i="16"/>
  <c r="F278" i="16"/>
  <c r="A279" i="16"/>
  <c r="F279" i="16"/>
  <c r="A280" i="16"/>
  <c r="F280" i="16"/>
  <c r="A281" i="16"/>
  <c r="F281" i="16"/>
  <c r="A282" i="16"/>
  <c r="F282" i="16"/>
  <c r="A283" i="16"/>
  <c r="F283" i="16"/>
  <c r="A284" i="16"/>
  <c r="F284" i="16"/>
  <c r="A285" i="16"/>
  <c r="F285" i="16"/>
  <c r="A286" i="16"/>
  <c r="F286" i="16"/>
  <c r="A287" i="16"/>
  <c r="F287" i="16"/>
  <c r="A288" i="16"/>
  <c r="F288" i="16"/>
  <c r="A289" i="16"/>
  <c r="F289" i="16"/>
  <c r="A290" i="16"/>
  <c r="F290" i="16"/>
  <c r="A291" i="16"/>
  <c r="F291" i="16"/>
  <c r="A292" i="16"/>
  <c r="F292" i="16"/>
  <c r="A293" i="16"/>
  <c r="F293" i="16"/>
  <c r="A294" i="16"/>
  <c r="F294" i="16"/>
  <c r="A295" i="16"/>
  <c r="F295" i="16"/>
  <c r="A296" i="16"/>
  <c r="F296" i="16"/>
  <c r="A297" i="16"/>
  <c r="F297" i="16"/>
  <c r="A298" i="16"/>
  <c r="F298" i="16"/>
  <c r="A299" i="16"/>
  <c r="F299" i="16"/>
  <c r="A300" i="16"/>
  <c r="F300" i="16"/>
  <c r="A301" i="16"/>
  <c r="F301" i="16"/>
  <c r="A302" i="16"/>
  <c r="F302" i="16"/>
  <c r="A303" i="16"/>
  <c r="F303" i="16"/>
  <c r="A304" i="16"/>
  <c r="F304" i="16"/>
  <c r="A305" i="16"/>
  <c r="F305" i="16"/>
  <c r="A306" i="16"/>
  <c r="F306" i="16"/>
  <c r="A307" i="16"/>
  <c r="F307" i="16"/>
  <c r="A308" i="16"/>
  <c r="F308" i="16"/>
  <c r="A309" i="16"/>
  <c r="F309" i="16"/>
  <c r="A310" i="16"/>
  <c r="F310" i="16"/>
  <c r="A311" i="16"/>
  <c r="F311" i="16"/>
  <c r="A312" i="16"/>
  <c r="F312" i="16"/>
  <c r="A313" i="16"/>
  <c r="F313" i="16"/>
  <c r="A314" i="16"/>
  <c r="F314" i="16"/>
  <c r="A315" i="16"/>
  <c r="F315" i="16"/>
  <c r="A316" i="16"/>
  <c r="F316" i="16"/>
  <c r="A317" i="16"/>
  <c r="F317" i="16"/>
  <c r="A318" i="16"/>
  <c r="F318" i="16"/>
  <c r="A319" i="16"/>
  <c r="F319" i="16"/>
  <c r="A320" i="16"/>
  <c r="F320" i="16"/>
  <c r="A321" i="16"/>
  <c r="F321" i="16"/>
  <c r="A322" i="16"/>
  <c r="F322" i="16"/>
  <c r="A323" i="16"/>
  <c r="F323" i="16"/>
  <c r="A324" i="16"/>
  <c r="F324" i="16"/>
  <c r="A325" i="16"/>
  <c r="F325" i="16"/>
  <c r="A326" i="16"/>
  <c r="F326" i="16"/>
  <c r="A327" i="16"/>
  <c r="F327" i="16"/>
  <c r="A328" i="16"/>
  <c r="F328" i="16"/>
  <c r="A329" i="16"/>
  <c r="F329" i="16"/>
  <c r="A330" i="16"/>
  <c r="F330" i="16"/>
  <c r="A331" i="16"/>
  <c r="F331" i="16"/>
  <c r="A332" i="16"/>
  <c r="F332" i="16"/>
  <c r="A333" i="16"/>
  <c r="F333" i="16"/>
  <c r="A334" i="16"/>
  <c r="F334" i="16"/>
  <c r="A335" i="16"/>
  <c r="F335" i="16"/>
  <c r="A336" i="16"/>
  <c r="F336" i="16"/>
  <c r="A337" i="16"/>
  <c r="F337" i="16"/>
  <c r="A338" i="16"/>
  <c r="F338" i="16"/>
  <c r="A339" i="16"/>
  <c r="F339" i="16"/>
  <c r="A340" i="16"/>
  <c r="F340" i="16"/>
  <c r="A341" i="16"/>
  <c r="F341" i="16"/>
  <c r="A342" i="16"/>
  <c r="F342" i="16"/>
  <c r="A343" i="16"/>
  <c r="F343" i="16"/>
  <c r="A344" i="16"/>
  <c r="F344" i="16"/>
  <c r="A345" i="16"/>
  <c r="F345" i="16"/>
  <c r="A346" i="16"/>
  <c r="F346" i="16"/>
  <c r="A347" i="16"/>
  <c r="F347" i="16"/>
  <c r="A348" i="16"/>
  <c r="F348" i="16"/>
  <c r="A349" i="16"/>
  <c r="F349" i="16"/>
  <c r="A350" i="16"/>
  <c r="F350" i="16"/>
  <c r="A351" i="16"/>
  <c r="F351" i="16"/>
  <c r="A352" i="16"/>
  <c r="F352" i="16"/>
  <c r="A353" i="16"/>
  <c r="F353" i="16"/>
  <c r="A354" i="16"/>
  <c r="F354" i="16"/>
  <c r="A355" i="16"/>
  <c r="F355" i="16"/>
  <c r="A356" i="16"/>
  <c r="F356" i="16"/>
  <c r="A357" i="16"/>
  <c r="F357" i="16"/>
  <c r="A358" i="16"/>
  <c r="F358" i="16"/>
  <c r="A359" i="16"/>
  <c r="F359" i="16"/>
  <c r="A360" i="16"/>
  <c r="F360" i="16"/>
  <c r="A361" i="16"/>
  <c r="F361" i="16"/>
  <c r="A362" i="16"/>
  <c r="F362" i="16"/>
  <c r="A363" i="16"/>
  <c r="F363" i="16"/>
  <c r="A364" i="16"/>
  <c r="F364" i="16"/>
  <c r="A365" i="16"/>
  <c r="F365" i="16"/>
  <c r="A366" i="16"/>
  <c r="F366" i="16"/>
  <c r="A367" i="16"/>
  <c r="F367" i="16"/>
  <c r="A368" i="16"/>
  <c r="F368" i="16"/>
  <c r="A369" i="16"/>
  <c r="F369" i="16"/>
  <c r="A370" i="16"/>
  <c r="F370" i="16"/>
  <c r="A371" i="16"/>
  <c r="F371" i="16"/>
  <c r="A372" i="16"/>
  <c r="F372" i="16"/>
  <c r="A373" i="16"/>
  <c r="F373" i="16"/>
  <c r="A374" i="16"/>
  <c r="F374" i="16"/>
  <c r="A375" i="16"/>
  <c r="F375" i="16"/>
  <c r="A376" i="16"/>
  <c r="F376" i="16"/>
  <c r="A377" i="16"/>
  <c r="F377" i="16"/>
  <c r="A378" i="16"/>
  <c r="F378" i="16"/>
  <c r="A379" i="16"/>
  <c r="F379" i="16"/>
  <c r="A380" i="16"/>
  <c r="F380" i="16"/>
  <c r="A381" i="16"/>
  <c r="F381" i="16"/>
  <c r="A382" i="16"/>
  <c r="F382" i="16"/>
  <c r="A383" i="16"/>
  <c r="F383" i="16"/>
  <c r="A384" i="16"/>
  <c r="F384" i="16"/>
  <c r="A385" i="16"/>
  <c r="F385" i="16"/>
  <c r="A386" i="16"/>
  <c r="F386" i="16"/>
  <c r="A387" i="16"/>
  <c r="F387" i="16"/>
  <c r="A388" i="16"/>
  <c r="F388" i="16"/>
  <c r="A389" i="16"/>
  <c r="F389" i="16"/>
  <c r="A390" i="16"/>
  <c r="F390" i="16"/>
  <c r="A391" i="16"/>
  <c r="F391" i="16"/>
  <c r="A392" i="16"/>
  <c r="F392" i="16"/>
  <c r="A393" i="16"/>
  <c r="F393" i="16"/>
  <c r="A394" i="16"/>
  <c r="F394" i="16"/>
  <c r="A395" i="16"/>
  <c r="F395" i="16"/>
  <c r="A396" i="16"/>
  <c r="F396" i="16"/>
  <c r="A397" i="16"/>
  <c r="F397" i="16"/>
  <c r="A398" i="16"/>
  <c r="F398" i="16"/>
  <c r="A399" i="16"/>
  <c r="F399" i="16"/>
  <c r="A400" i="16"/>
  <c r="F400" i="16"/>
  <c r="A401" i="16"/>
  <c r="F401" i="16"/>
  <c r="A402" i="16"/>
  <c r="F402" i="16"/>
  <c r="A403" i="16"/>
  <c r="F403" i="16"/>
  <c r="A404" i="16"/>
  <c r="F404" i="16"/>
  <c r="A405" i="16"/>
  <c r="F405" i="16"/>
  <c r="A406" i="16"/>
  <c r="F406" i="16"/>
  <c r="A407" i="16"/>
  <c r="F407" i="16"/>
  <c r="A408" i="16"/>
  <c r="F408" i="16"/>
  <c r="A409" i="16"/>
  <c r="F409" i="16"/>
  <c r="A410" i="16"/>
  <c r="F410" i="16"/>
  <c r="A411" i="16"/>
  <c r="F411" i="16"/>
  <c r="A412" i="16"/>
  <c r="F412" i="16"/>
  <c r="A413" i="16"/>
  <c r="F413" i="16"/>
  <c r="A414" i="16"/>
  <c r="F414" i="16"/>
  <c r="A415" i="16"/>
  <c r="F415" i="16"/>
  <c r="A416" i="16"/>
  <c r="F416" i="16"/>
  <c r="A417" i="16"/>
  <c r="F417" i="16"/>
  <c r="A418" i="16"/>
  <c r="F418" i="16"/>
  <c r="A419" i="16"/>
  <c r="F419" i="16"/>
  <c r="A420" i="16"/>
  <c r="F420" i="16"/>
  <c r="A421" i="16"/>
  <c r="F421" i="16"/>
  <c r="A422" i="16"/>
  <c r="F422" i="16"/>
  <c r="A423" i="16"/>
  <c r="F423" i="16"/>
  <c r="A424" i="16"/>
  <c r="F424" i="16"/>
  <c r="A425" i="16"/>
  <c r="F425" i="16"/>
  <c r="A426" i="16"/>
  <c r="F426" i="16"/>
  <c r="A427" i="16"/>
  <c r="F427" i="16"/>
  <c r="A428" i="16"/>
  <c r="F428" i="16"/>
  <c r="A429" i="16"/>
  <c r="F429" i="16"/>
  <c r="A430" i="16"/>
  <c r="F430" i="16"/>
  <c r="A431" i="16"/>
  <c r="F431" i="16"/>
  <c r="A432" i="16"/>
  <c r="F432" i="16"/>
  <c r="A433" i="16"/>
  <c r="F433" i="16"/>
  <c r="A434" i="16"/>
  <c r="F434" i="16"/>
  <c r="A435" i="16"/>
  <c r="F435" i="16"/>
  <c r="A436" i="16"/>
  <c r="F436" i="16"/>
  <c r="A437" i="16"/>
  <c r="F437" i="16"/>
  <c r="A438" i="16"/>
  <c r="F438" i="16"/>
  <c r="A439" i="16"/>
  <c r="F439" i="16"/>
  <c r="A440" i="16"/>
  <c r="F440" i="16"/>
  <c r="A441" i="16"/>
  <c r="F441" i="16"/>
  <c r="A442" i="16"/>
  <c r="F442" i="16"/>
  <c r="A443" i="16"/>
  <c r="F443" i="16"/>
  <c r="A444" i="16"/>
  <c r="F444" i="16"/>
  <c r="A445" i="16"/>
  <c r="F445" i="16"/>
  <c r="A446" i="16"/>
  <c r="F446" i="16"/>
  <c r="A447" i="16"/>
  <c r="F447" i="16"/>
  <c r="A448" i="16"/>
  <c r="F448" i="16"/>
  <c r="A449" i="16"/>
  <c r="F449" i="16"/>
  <c r="A450" i="16"/>
  <c r="F450" i="16"/>
  <c r="A451" i="16"/>
  <c r="F451" i="16"/>
  <c r="A452" i="16"/>
  <c r="F452" i="16"/>
  <c r="A453" i="16"/>
  <c r="F453" i="16"/>
  <c r="A454" i="16"/>
  <c r="F454" i="16"/>
  <c r="A455" i="16"/>
  <c r="F455" i="16"/>
  <c r="A456" i="16"/>
  <c r="F456" i="16"/>
  <c r="A457" i="16"/>
  <c r="F457" i="16"/>
  <c r="A458" i="16"/>
  <c r="F458" i="16"/>
  <c r="A459" i="16"/>
  <c r="F459" i="16"/>
  <c r="A460" i="16"/>
  <c r="F460" i="16"/>
  <c r="A461" i="16"/>
  <c r="F461" i="16"/>
  <c r="A462" i="16"/>
  <c r="F462" i="16"/>
  <c r="A463" i="16"/>
  <c r="F463" i="16"/>
  <c r="A464" i="16"/>
  <c r="F464" i="16"/>
  <c r="A465" i="16"/>
  <c r="F465" i="16"/>
  <c r="A466" i="16"/>
  <c r="F466" i="16"/>
  <c r="A467" i="16"/>
  <c r="F467" i="16"/>
  <c r="A468" i="16"/>
  <c r="F468" i="16"/>
  <c r="A469" i="16"/>
  <c r="F469" i="16"/>
  <c r="A470" i="16"/>
  <c r="F470" i="16"/>
  <c r="A471" i="16"/>
  <c r="F471" i="16"/>
  <c r="A472" i="16"/>
  <c r="F472" i="16"/>
  <c r="A473" i="16"/>
  <c r="F473" i="16"/>
  <c r="A474" i="16"/>
  <c r="F474" i="16"/>
  <c r="A475" i="16"/>
  <c r="F475" i="16"/>
  <c r="A476" i="16"/>
  <c r="F476" i="16"/>
  <c r="A477" i="16"/>
  <c r="F477" i="16"/>
  <c r="A478" i="16"/>
  <c r="F478" i="16"/>
  <c r="A479" i="16"/>
  <c r="F479" i="16"/>
  <c r="A480" i="16"/>
  <c r="F480" i="16"/>
  <c r="A481" i="16"/>
  <c r="F481" i="16"/>
  <c r="A482" i="16"/>
  <c r="F482" i="16"/>
  <c r="A483" i="16"/>
  <c r="F483" i="16"/>
  <c r="A484" i="16"/>
  <c r="F484" i="16"/>
  <c r="A485" i="16"/>
  <c r="F485" i="16"/>
  <c r="A486" i="16"/>
  <c r="F486" i="16"/>
  <c r="A487" i="16"/>
  <c r="F487" i="16"/>
  <c r="A488" i="16"/>
  <c r="F488" i="16"/>
  <c r="A489" i="16"/>
  <c r="F489" i="16"/>
  <c r="A490" i="16"/>
  <c r="F490" i="16"/>
  <c r="A491" i="16"/>
  <c r="F491" i="16"/>
  <c r="A492" i="16"/>
  <c r="F492" i="16"/>
  <c r="A493" i="16"/>
  <c r="F493" i="16"/>
  <c r="A494" i="16"/>
  <c r="F494" i="16"/>
  <c r="A495" i="16"/>
  <c r="F495" i="16"/>
  <c r="A496" i="16"/>
  <c r="F496" i="16"/>
  <c r="A497" i="16"/>
  <c r="F497" i="16"/>
  <c r="A498" i="16"/>
  <c r="F498" i="16"/>
  <c r="A499" i="16"/>
  <c r="F499" i="16"/>
  <c r="A500" i="16"/>
  <c r="F500" i="16"/>
  <c r="A501" i="16"/>
  <c r="F501" i="16"/>
  <c r="A502" i="16"/>
  <c r="F502" i="16"/>
  <c r="A503" i="16"/>
  <c r="F503" i="16"/>
  <c r="A504" i="16"/>
  <c r="F504" i="16"/>
  <c r="A505" i="16"/>
  <c r="F505" i="16"/>
  <c r="A506" i="16"/>
  <c r="F506" i="16"/>
  <c r="A507" i="16"/>
  <c r="F507" i="16"/>
  <c r="A508" i="16"/>
  <c r="F508" i="16"/>
  <c r="A509" i="16"/>
  <c r="F509" i="16"/>
  <c r="A510" i="16"/>
  <c r="F510" i="16"/>
  <c r="A511" i="16"/>
  <c r="F511" i="16"/>
  <c r="A512" i="16"/>
  <c r="F512" i="16"/>
  <c r="A513" i="16"/>
  <c r="F513" i="16"/>
  <c r="A514" i="16"/>
  <c r="F514" i="16"/>
  <c r="A515" i="16"/>
  <c r="F515" i="16"/>
  <c r="A516" i="16"/>
  <c r="F516" i="16"/>
  <c r="A517" i="16"/>
  <c r="F517" i="16"/>
  <c r="A518" i="16"/>
  <c r="F518" i="16"/>
  <c r="A519" i="16"/>
  <c r="F519" i="16"/>
  <c r="A520" i="16"/>
  <c r="F520" i="16"/>
  <c r="A521" i="16"/>
  <c r="F521" i="16"/>
  <c r="A522" i="16"/>
  <c r="F522" i="16"/>
  <c r="A523" i="16"/>
  <c r="F523" i="16"/>
  <c r="A524" i="16"/>
  <c r="F524" i="16"/>
  <c r="A525" i="16"/>
  <c r="F525" i="16"/>
  <c r="A526" i="16"/>
  <c r="F526" i="16"/>
  <c r="A527" i="16"/>
  <c r="F527" i="16"/>
  <c r="A528" i="16"/>
  <c r="F528" i="16"/>
  <c r="A529" i="16"/>
  <c r="F529" i="16"/>
  <c r="A530" i="16"/>
  <c r="F530" i="16"/>
  <c r="A531" i="16"/>
  <c r="F531" i="16"/>
  <c r="A532" i="16"/>
  <c r="F532" i="16"/>
  <c r="A533" i="16"/>
  <c r="F533" i="16"/>
  <c r="A534" i="16"/>
  <c r="F534" i="16"/>
  <c r="A535" i="16"/>
  <c r="F535" i="16"/>
  <c r="A536" i="16"/>
  <c r="F536" i="16"/>
  <c r="A537" i="16"/>
  <c r="F537" i="16"/>
  <c r="A538" i="16"/>
  <c r="F538" i="16"/>
  <c r="A539" i="16"/>
  <c r="F539" i="16"/>
  <c r="A540" i="16"/>
  <c r="F540" i="16"/>
  <c r="A541" i="16"/>
  <c r="F541" i="16"/>
  <c r="A542" i="16"/>
  <c r="F542" i="16"/>
  <c r="A543" i="16"/>
  <c r="F543" i="16"/>
  <c r="A544" i="16"/>
  <c r="F544" i="16"/>
  <c r="A545" i="16"/>
  <c r="F545" i="16"/>
  <c r="A546" i="16"/>
  <c r="F546" i="16"/>
  <c r="A547" i="16"/>
  <c r="F547" i="16"/>
  <c r="A548" i="16"/>
  <c r="F548" i="16"/>
  <c r="A549" i="16"/>
  <c r="F549" i="16"/>
  <c r="A550" i="16"/>
  <c r="F550" i="16"/>
  <c r="A551" i="16"/>
  <c r="F551" i="16"/>
  <c r="A552" i="16"/>
  <c r="F552" i="16"/>
  <c r="A553" i="16"/>
  <c r="F553" i="16"/>
  <c r="A554" i="16"/>
  <c r="F554" i="16"/>
  <c r="A555" i="16"/>
  <c r="F555" i="16"/>
  <c r="A556" i="16"/>
  <c r="F556" i="16"/>
  <c r="A557" i="16"/>
  <c r="F557" i="16"/>
  <c r="A558" i="16"/>
  <c r="F558" i="16"/>
  <c r="A559" i="16"/>
  <c r="F559" i="16"/>
  <c r="A560" i="16"/>
  <c r="F560" i="16"/>
  <c r="A561" i="16"/>
  <c r="F561" i="16"/>
  <c r="A562" i="16"/>
  <c r="F562" i="16"/>
  <c r="A563" i="16"/>
  <c r="F563" i="16"/>
  <c r="A564" i="16"/>
  <c r="F564" i="16"/>
  <c r="A565" i="16"/>
  <c r="F565" i="16"/>
  <c r="A566" i="16"/>
  <c r="F566" i="16"/>
  <c r="A567" i="16"/>
  <c r="F567" i="16"/>
  <c r="A568" i="16"/>
  <c r="F568" i="16"/>
  <c r="A569" i="16"/>
  <c r="F569" i="16"/>
  <c r="A570" i="16"/>
  <c r="F570" i="16"/>
  <c r="A571" i="16"/>
  <c r="F571" i="16"/>
  <c r="A572" i="16"/>
  <c r="F572" i="16"/>
  <c r="A573" i="16"/>
  <c r="F573" i="16"/>
  <c r="A574" i="16"/>
  <c r="F574" i="16"/>
  <c r="A575" i="16"/>
  <c r="F575" i="16"/>
  <c r="A576" i="16"/>
  <c r="F576" i="16"/>
  <c r="A577" i="16"/>
  <c r="F577" i="16"/>
  <c r="A578" i="16"/>
  <c r="F578" i="16"/>
  <c r="A579" i="16"/>
  <c r="F579" i="16"/>
  <c r="A580" i="16"/>
  <c r="F580" i="16"/>
  <c r="A581" i="16"/>
  <c r="F581" i="16"/>
  <c r="A582" i="16"/>
  <c r="F582" i="16"/>
  <c r="A583" i="16"/>
  <c r="F583" i="16"/>
  <c r="A584" i="16"/>
  <c r="F584" i="16"/>
  <c r="A585" i="16"/>
  <c r="F585" i="16"/>
  <c r="A586" i="16"/>
  <c r="F586" i="16"/>
  <c r="A587" i="16"/>
  <c r="F587" i="16"/>
  <c r="A588" i="16"/>
  <c r="F588" i="16"/>
  <c r="A589" i="16"/>
  <c r="F589" i="16"/>
  <c r="A590" i="16"/>
  <c r="F590" i="16"/>
  <c r="A591" i="16"/>
  <c r="F591" i="16"/>
  <c r="A592" i="16"/>
  <c r="F592" i="16"/>
  <c r="A593" i="16"/>
  <c r="F593" i="16"/>
  <c r="A594" i="16"/>
  <c r="F594" i="16"/>
  <c r="A595" i="16"/>
  <c r="F595" i="16"/>
  <c r="A596" i="16"/>
  <c r="F596" i="16"/>
  <c r="A597" i="16"/>
  <c r="F597" i="16"/>
  <c r="A598" i="16"/>
  <c r="F598" i="16"/>
  <c r="A599" i="16"/>
  <c r="F599" i="16"/>
  <c r="A600" i="16"/>
  <c r="F600" i="16"/>
  <c r="A601" i="16"/>
  <c r="F601" i="16"/>
  <c r="A602" i="16"/>
  <c r="F602" i="16"/>
  <c r="A603" i="16"/>
  <c r="F603" i="16"/>
  <c r="A604" i="16"/>
  <c r="F604" i="16"/>
  <c r="A605" i="16"/>
  <c r="F605" i="16"/>
  <c r="A606" i="16"/>
  <c r="F606" i="16"/>
  <c r="A607" i="16"/>
  <c r="F607" i="16"/>
  <c r="A608" i="16"/>
  <c r="F608" i="16"/>
  <c r="A609" i="16"/>
  <c r="F609" i="16"/>
  <c r="A610" i="16"/>
  <c r="F610" i="16"/>
  <c r="A611" i="16"/>
  <c r="F611" i="16"/>
  <c r="A612" i="16"/>
  <c r="F612" i="16"/>
  <c r="A613" i="16"/>
  <c r="F613" i="16"/>
  <c r="A614" i="16"/>
  <c r="F614" i="16"/>
  <c r="A615" i="16"/>
  <c r="F615" i="16"/>
  <c r="A616" i="16"/>
  <c r="F616" i="16"/>
  <c r="A617" i="16"/>
  <c r="F617" i="16"/>
  <c r="J2" i="15"/>
  <c r="K2" i="15"/>
  <c r="J3" i="15"/>
  <c r="K3" i="15"/>
  <c r="J4" i="15"/>
  <c r="K4" i="15"/>
  <c r="J5" i="15"/>
  <c r="K5" i="15"/>
  <c r="J6" i="15"/>
  <c r="K6" i="15"/>
  <c r="J7" i="15"/>
  <c r="K7" i="15"/>
  <c r="J8" i="15"/>
  <c r="K8" i="15"/>
  <c r="J9" i="15"/>
  <c r="K9" i="15"/>
  <c r="J10" i="15"/>
  <c r="K10" i="15"/>
  <c r="J11" i="15"/>
  <c r="K11" i="15"/>
  <c r="J12" i="15"/>
  <c r="K12" i="15"/>
  <c r="J13" i="15"/>
  <c r="K13" i="15"/>
  <c r="J14" i="15"/>
  <c r="K14" i="15"/>
  <c r="J15" i="15"/>
  <c r="K15" i="15"/>
  <c r="J16" i="15"/>
  <c r="K16" i="15"/>
  <c r="J17" i="15"/>
  <c r="K17" i="15"/>
  <c r="J18" i="15"/>
  <c r="K18" i="15"/>
  <c r="J19" i="15"/>
  <c r="K19" i="15"/>
  <c r="J20" i="15"/>
  <c r="K20" i="15"/>
  <c r="J21" i="15"/>
  <c r="K21" i="15"/>
  <c r="J22" i="15"/>
  <c r="K22" i="15"/>
  <c r="J23" i="15"/>
  <c r="K23" i="15"/>
  <c r="J24" i="15"/>
  <c r="K24" i="15"/>
  <c r="J25" i="15"/>
  <c r="K25" i="15"/>
  <c r="J26" i="15"/>
  <c r="K26" i="15"/>
  <c r="J27" i="15"/>
  <c r="K27" i="15"/>
  <c r="J28" i="15"/>
  <c r="K28" i="15"/>
  <c r="J29" i="15"/>
  <c r="K29" i="15"/>
  <c r="J30" i="15"/>
  <c r="K30" i="15"/>
  <c r="J31" i="15"/>
  <c r="K31" i="15"/>
  <c r="J32" i="15"/>
  <c r="K32" i="15"/>
  <c r="J33" i="15"/>
  <c r="K33" i="15"/>
  <c r="J34" i="15"/>
  <c r="K34" i="15"/>
  <c r="J35" i="15"/>
  <c r="K35" i="15"/>
  <c r="J36" i="15"/>
  <c r="K36" i="15"/>
  <c r="J37" i="15"/>
  <c r="K37" i="15"/>
  <c r="J38" i="15"/>
  <c r="K38" i="15"/>
  <c r="J39" i="15"/>
  <c r="K39" i="15"/>
  <c r="J40" i="15"/>
  <c r="K40" i="15"/>
  <c r="J41" i="15"/>
  <c r="K41" i="15"/>
  <c r="J42" i="15"/>
  <c r="K42" i="15"/>
  <c r="J43" i="15"/>
  <c r="K43" i="15"/>
  <c r="J44" i="15"/>
  <c r="K44" i="15"/>
  <c r="J45" i="15"/>
  <c r="K45" i="15"/>
  <c r="J46" i="15"/>
  <c r="K46" i="15"/>
  <c r="J47" i="15"/>
  <c r="K47" i="15"/>
  <c r="J48" i="15"/>
  <c r="K48" i="15"/>
  <c r="J49" i="15"/>
  <c r="K49" i="15"/>
  <c r="J50" i="15"/>
  <c r="K50" i="15"/>
  <c r="J51" i="15"/>
  <c r="K51" i="15"/>
  <c r="J52" i="15"/>
  <c r="K52" i="15"/>
  <c r="J53" i="15"/>
  <c r="K53" i="15"/>
  <c r="J54" i="15"/>
  <c r="K54" i="15"/>
  <c r="J55" i="15"/>
  <c r="K55" i="15"/>
  <c r="J56" i="15"/>
  <c r="K56" i="15"/>
  <c r="J57" i="15"/>
  <c r="K57" i="15"/>
  <c r="J58" i="15"/>
  <c r="K58" i="15"/>
  <c r="J59" i="15"/>
  <c r="K59" i="15"/>
  <c r="J60" i="15"/>
  <c r="K60" i="15"/>
  <c r="J61" i="15"/>
  <c r="K61" i="15"/>
  <c r="J62" i="15"/>
  <c r="K62" i="15"/>
  <c r="J63" i="15"/>
  <c r="K63" i="15"/>
  <c r="J64" i="15"/>
  <c r="K64" i="15"/>
  <c r="J65" i="15"/>
  <c r="K65" i="15"/>
  <c r="J66" i="15"/>
  <c r="K66" i="15"/>
  <c r="J67" i="15"/>
  <c r="K67" i="15"/>
  <c r="J68" i="15"/>
  <c r="K68" i="15"/>
  <c r="J69" i="15"/>
  <c r="K69" i="15"/>
  <c r="J70" i="15"/>
  <c r="K70" i="15"/>
  <c r="J71" i="15"/>
  <c r="K71" i="15"/>
  <c r="J72" i="15"/>
  <c r="K72" i="15"/>
  <c r="J73" i="15"/>
  <c r="K73" i="15"/>
  <c r="J74" i="15"/>
  <c r="K74" i="15"/>
  <c r="J75" i="15"/>
  <c r="K75" i="15"/>
  <c r="J76" i="15"/>
  <c r="K76" i="15"/>
  <c r="J77" i="15"/>
  <c r="K77" i="15"/>
  <c r="J78" i="15"/>
  <c r="K78" i="15"/>
  <c r="J79" i="15"/>
  <c r="K79" i="15"/>
  <c r="J80" i="15"/>
  <c r="K80" i="15"/>
  <c r="J81" i="15"/>
  <c r="K81" i="15"/>
  <c r="J82" i="15"/>
  <c r="K82" i="15"/>
  <c r="J83" i="15"/>
  <c r="K83" i="15"/>
  <c r="J84" i="15"/>
  <c r="K84" i="15"/>
  <c r="J85" i="15"/>
  <c r="K85" i="15"/>
  <c r="J86" i="15"/>
  <c r="K86" i="15"/>
  <c r="J87" i="15"/>
  <c r="K87" i="15"/>
  <c r="J88" i="15"/>
  <c r="K88" i="15"/>
  <c r="J89" i="15"/>
  <c r="K89" i="15"/>
  <c r="J90" i="15"/>
  <c r="K90" i="15"/>
  <c r="J91" i="15"/>
  <c r="K91" i="15"/>
  <c r="J92" i="15"/>
  <c r="K92" i="15"/>
  <c r="J93" i="15"/>
  <c r="K93" i="15"/>
  <c r="J94" i="15"/>
  <c r="K94" i="15"/>
  <c r="J95" i="15"/>
  <c r="K95" i="15"/>
  <c r="J96" i="15"/>
  <c r="K96" i="15"/>
  <c r="J97" i="15"/>
  <c r="K97" i="15"/>
  <c r="J98" i="15"/>
  <c r="K98" i="15"/>
  <c r="J99" i="15"/>
  <c r="K99" i="15"/>
  <c r="J100" i="15"/>
  <c r="K100" i="15"/>
  <c r="J101" i="15"/>
  <c r="K101" i="15"/>
  <c r="J102" i="15"/>
  <c r="K102" i="15"/>
  <c r="J103" i="15"/>
  <c r="K103" i="15"/>
  <c r="J104" i="15"/>
  <c r="K104" i="15"/>
  <c r="J105" i="15"/>
  <c r="K105" i="15"/>
  <c r="J106" i="15"/>
  <c r="K106" i="15"/>
  <c r="J107" i="15"/>
  <c r="K107" i="15"/>
  <c r="J108" i="15"/>
  <c r="K108" i="15"/>
  <c r="J109" i="15"/>
  <c r="K109" i="15"/>
  <c r="J110" i="15"/>
  <c r="K110" i="15"/>
  <c r="J111" i="15"/>
  <c r="K111" i="15"/>
  <c r="J112" i="15"/>
  <c r="K112" i="15"/>
  <c r="J113" i="15"/>
  <c r="K113" i="15"/>
  <c r="J114" i="15"/>
  <c r="K114" i="15"/>
  <c r="J115" i="15"/>
  <c r="K115" i="15"/>
  <c r="J116" i="15"/>
  <c r="K116" i="15"/>
  <c r="J117" i="15"/>
  <c r="K117" i="15"/>
  <c r="J118" i="15"/>
  <c r="K118" i="15"/>
  <c r="J119" i="15"/>
  <c r="K119" i="15"/>
  <c r="J120" i="15"/>
  <c r="K120" i="15"/>
  <c r="J121" i="15"/>
  <c r="K121" i="15"/>
  <c r="J122" i="15"/>
  <c r="K122" i="15"/>
  <c r="J123" i="15"/>
  <c r="K123" i="15"/>
  <c r="J124" i="15"/>
  <c r="K124" i="15"/>
  <c r="J125" i="15"/>
  <c r="K125" i="15"/>
  <c r="J126" i="15"/>
  <c r="K126" i="15"/>
  <c r="J127" i="15"/>
  <c r="K127" i="15"/>
  <c r="J128" i="15"/>
  <c r="K128" i="15"/>
  <c r="J129" i="15"/>
  <c r="K129" i="15"/>
  <c r="J130" i="15"/>
  <c r="K130" i="15"/>
  <c r="J131" i="15"/>
  <c r="K131" i="15"/>
  <c r="J132" i="15"/>
  <c r="K132" i="15"/>
  <c r="J133" i="15"/>
  <c r="K133" i="15"/>
  <c r="J134" i="15"/>
  <c r="K134" i="15"/>
  <c r="J135" i="15"/>
  <c r="K135" i="15"/>
  <c r="J136" i="15"/>
  <c r="K136" i="15"/>
  <c r="J137" i="15"/>
  <c r="K137" i="15"/>
  <c r="J138" i="15"/>
  <c r="K138" i="15"/>
  <c r="J139" i="15"/>
  <c r="K139" i="15"/>
  <c r="J140" i="15"/>
  <c r="K140" i="15"/>
  <c r="J141" i="15"/>
  <c r="K141" i="15"/>
  <c r="J142" i="15"/>
  <c r="K142" i="15"/>
  <c r="J143" i="15"/>
  <c r="K143" i="15"/>
  <c r="J144" i="15"/>
  <c r="K144" i="15"/>
  <c r="J145" i="15"/>
  <c r="K145" i="15"/>
  <c r="J146" i="15"/>
  <c r="K146" i="15"/>
  <c r="J147" i="15"/>
  <c r="K147" i="15"/>
  <c r="J148" i="15"/>
  <c r="K148" i="15"/>
  <c r="J149" i="15"/>
  <c r="K149" i="15"/>
  <c r="J150" i="15"/>
  <c r="K150" i="15"/>
  <c r="J151" i="15"/>
  <c r="K151" i="15"/>
  <c r="J152" i="15"/>
  <c r="K152" i="15"/>
  <c r="J153" i="15"/>
  <c r="K153" i="15"/>
  <c r="J154" i="15"/>
  <c r="K154" i="15"/>
  <c r="J155" i="15"/>
  <c r="K155" i="15"/>
  <c r="J156" i="15"/>
  <c r="K156" i="15"/>
  <c r="J157" i="15"/>
  <c r="K157" i="15"/>
  <c r="J158" i="15"/>
  <c r="K158" i="15"/>
  <c r="J159" i="15"/>
  <c r="K159" i="15"/>
  <c r="J160" i="15"/>
  <c r="K160" i="15"/>
  <c r="J161" i="15"/>
  <c r="K161" i="15"/>
  <c r="J162" i="15"/>
  <c r="K162" i="15"/>
  <c r="J163" i="15"/>
  <c r="K163" i="15"/>
  <c r="J164" i="15"/>
  <c r="K164" i="15"/>
  <c r="J165" i="15"/>
  <c r="K165" i="15"/>
  <c r="J166" i="15"/>
  <c r="K166" i="15"/>
  <c r="J167" i="15"/>
  <c r="K167" i="15"/>
  <c r="J168" i="15"/>
  <c r="K168" i="15"/>
  <c r="J169" i="15"/>
  <c r="K169" i="15"/>
  <c r="J170" i="15"/>
  <c r="K170" i="15"/>
  <c r="J171" i="15"/>
  <c r="K171" i="15"/>
  <c r="J172" i="15"/>
  <c r="K172" i="15"/>
  <c r="J173" i="15"/>
  <c r="K173" i="15"/>
  <c r="J174" i="15"/>
  <c r="K174" i="15"/>
  <c r="J175" i="15"/>
  <c r="K175" i="15"/>
  <c r="J176" i="15"/>
  <c r="K176" i="15"/>
  <c r="J177" i="15"/>
  <c r="K177" i="15"/>
  <c r="J178" i="15"/>
  <c r="K178" i="15"/>
  <c r="J179" i="15"/>
  <c r="K179" i="15"/>
  <c r="J180" i="15"/>
  <c r="K180" i="15"/>
  <c r="J181" i="15"/>
  <c r="K181" i="15"/>
  <c r="J182" i="15"/>
  <c r="K182" i="15"/>
  <c r="J183" i="15"/>
  <c r="K183" i="15"/>
  <c r="J184" i="15"/>
  <c r="K184" i="15"/>
  <c r="J185" i="15"/>
  <c r="K185" i="15"/>
  <c r="J186" i="15"/>
  <c r="K186" i="15"/>
  <c r="J187" i="15"/>
  <c r="K187" i="15"/>
  <c r="J188" i="15"/>
  <c r="K188" i="15"/>
  <c r="J189" i="15"/>
  <c r="K189" i="15"/>
  <c r="J190" i="15"/>
  <c r="K190" i="15"/>
  <c r="J191" i="15"/>
  <c r="K191" i="15"/>
  <c r="J192" i="15"/>
  <c r="K192" i="15"/>
  <c r="J193" i="15"/>
  <c r="K193" i="15"/>
  <c r="J194" i="15"/>
  <c r="K194" i="15"/>
  <c r="J195" i="15"/>
  <c r="K195" i="15"/>
  <c r="J196" i="15"/>
  <c r="K196" i="15"/>
  <c r="J197" i="15"/>
  <c r="K197" i="15"/>
  <c r="J198" i="15"/>
  <c r="K198" i="15"/>
  <c r="J199" i="15"/>
  <c r="K199" i="15"/>
  <c r="J200" i="15"/>
  <c r="K200" i="15"/>
  <c r="J201" i="15"/>
  <c r="K201" i="15"/>
  <c r="J202" i="15"/>
  <c r="K202" i="15"/>
  <c r="J203" i="15"/>
  <c r="K203" i="15"/>
  <c r="J204" i="15"/>
  <c r="K204" i="15"/>
  <c r="J205" i="15"/>
  <c r="K205" i="15"/>
  <c r="J206" i="15"/>
  <c r="K206" i="15"/>
  <c r="J207" i="15"/>
  <c r="K207" i="15"/>
  <c r="J208" i="15"/>
  <c r="K208" i="15"/>
  <c r="J209" i="15"/>
  <c r="K209" i="15"/>
  <c r="J210" i="15"/>
  <c r="K210" i="15"/>
  <c r="J211" i="15"/>
  <c r="K211" i="15"/>
  <c r="J212" i="15"/>
  <c r="K212" i="15"/>
  <c r="J213" i="15"/>
  <c r="K213" i="15"/>
  <c r="J214" i="15"/>
  <c r="K214" i="15"/>
  <c r="J215" i="15"/>
  <c r="K215" i="15"/>
  <c r="J216" i="15"/>
  <c r="K216" i="15"/>
  <c r="J217" i="15"/>
  <c r="K217" i="15"/>
  <c r="J218" i="15"/>
  <c r="K218" i="15"/>
  <c r="J219" i="15"/>
  <c r="K219" i="15"/>
  <c r="J220" i="15"/>
  <c r="K220" i="15"/>
  <c r="J221" i="15"/>
  <c r="K221" i="15"/>
  <c r="J222" i="15"/>
  <c r="K222" i="15"/>
  <c r="J223" i="15"/>
  <c r="K223" i="15"/>
  <c r="J224" i="15"/>
  <c r="K224" i="15"/>
  <c r="J225" i="15"/>
  <c r="K225" i="15"/>
  <c r="J226" i="15"/>
  <c r="K226" i="15"/>
  <c r="J227" i="15"/>
  <c r="K227" i="15"/>
  <c r="J228" i="15"/>
  <c r="K228" i="15"/>
  <c r="J229" i="15"/>
  <c r="K229" i="15"/>
  <c r="J230" i="15"/>
  <c r="K230" i="15"/>
  <c r="J231" i="15"/>
  <c r="K231" i="15"/>
  <c r="J232" i="15"/>
  <c r="K232" i="15"/>
  <c r="J233" i="15"/>
  <c r="K233" i="15"/>
  <c r="J234" i="15"/>
  <c r="K234" i="15"/>
  <c r="J235" i="15"/>
  <c r="K235" i="15"/>
  <c r="J236" i="15"/>
  <c r="K236" i="15"/>
  <c r="J237" i="15"/>
  <c r="K237" i="15"/>
  <c r="J238" i="15"/>
  <c r="K238" i="15"/>
  <c r="J239" i="15"/>
  <c r="K239" i="15"/>
  <c r="J240" i="15"/>
  <c r="K240" i="15"/>
  <c r="J241" i="15"/>
  <c r="K241" i="15"/>
  <c r="J242" i="15"/>
  <c r="K242" i="15"/>
  <c r="J243" i="15"/>
  <c r="K243" i="15"/>
  <c r="J244" i="15"/>
  <c r="K244" i="15"/>
  <c r="J245" i="15"/>
  <c r="K245" i="15"/>
  <c r="J246" i="15"/>
  <c r="K246" i="15"/>
  <c r="J247" i="15"/>
  <c r="K247" i="15"/>
  <c r="J248" i="15"/>
  <c r="K248" i="15"/>
  <c r="J249" i="15"/>
  <c r="K249" i="15"/>
  <c r="J250" i="15"/>
  <c r="K250" i="15"/>
  <c r="J251" i="15"/>
  <c r="K251" i="15"/>
  <c r="J252" i="15"/>
  <c r="K252" i="15"/>
  <c r="J253" i="15"/>
  <c r="K253" i="15"/>
  <c r="J254" i="15"/>
  <c r="K254" i="15"/>
  <c r="J255" i="15"/>
  <c r="K255" i="15"/>
  <c r="J256" i="15"/>
  <c r="K256" i="15"/>
  <c r="J257" i="15"/>
  <c r="K257" i="15"/>
  <c r="J258" i="15"/>
  <c r="K258" i="15"/>
  <c r="J259" i="15"/>
  <c r="K259" i="15"/>
  <c r="J260" i="15"/>
  <c r="K260" i="15"/>
  <c r="J261" i="15"/>
  <c r="K261" i="15"/>
  <c r="J262" i="15"/>
  <c r="K262" i="15"/>
  <c r="J263" i="15"/>
  <c r="K263" i="15"/>
  <c r="J264" i="15"/>
  <c r="K264" i="15"/>
  <c r="J265" i="15"/>
  <c r="K265" i="15"/>
  <c r="J266" i="15"/>
  <c r="K266" i="15"/>
  <c r="J267" i="15"/>
  <c r="K267" i="15"/>
  <c r="J268" i="15"/>
  <c r="K268" i="15"/>
  <c r="J269" i="15"/>
  <c r="K269" i="15"/>
  <c r="J270" i="15"/>
  <c r="K270" i="15"/>
  <c r="J271" i="15"/>
  <c r="K271" i="15"/>
  <c r="J272" i="15"/>
  <c r="K272" i="15"/>
  <c r="J273" i="15"/>
  <c r="K273" i="15"/>
  <c r="J274" i="15"/>
  <c r="K274" i="15"/>
  <c r="J275" i="15"/>
  <c r="K275" i="15"/>
  <c r="J276" i="15"/>
  <c r="K276" i="15"/>
  <c r="J277" i="15"/>
  <c r="K277" i="15"/>
  <c r="J278" i="15"/>
  <c r="K278" i="15"/>
  <c r="J279" i="15"/>
  <c r="K279" i="15"/>
  <c r="J280" i="15"/>
  <c r="K280" i="15"/>
  <c r="J281" i="15"/>
  <c r="K281" i="15"/>
  <c r="J282" i="15"/>
  <c r="K282" i="15"/>
  <c r="J283" i="15"/>
  <c r="K283" i="15"/>
  <c r="J284" i="15"/>
  <c r="K284" i="15"/>
  <c r="J285" i="15"/>
  <c r="K285" i="15"/>
  <c r="J286" i="15"/>
  <c r="K286" i="15"/>
  <c r="J287" i="15"/>
  <c r="K287" i="15"/>
  <c r="J288" i="15"/>
  <c r="K288" i="15"/>
  <c r="J289" i="15"/>
  <c r="K289" i="15"/>
  <c r="J290" i="15"/>
  <c r="K290" i="15"/>
  <c r="J291" i="15"/>
  <c r="K291" i="15"/>
  <c r="J292" i="15"/>
  <c r="K292" i="15"/>
  <c r="J293" i="15"/>
  <c r="K293" i="15"/>
  <c r="J294" i="15"/>
  <c r="K294" i="15"/>
  <c r="J295" i="15"/>
  <c r="K295" i="15"/>
  <c r="J296" i="15"/>
  <c r="K296" i="15"/>
  <c r="J297" i="15"/>
  <c r="K297" i="15"/>
  <c r="J298" i="15"/>
  <c r="K298" i="15"/>
  <c r="J299" i="15"/>
  <c r="K299" i="15"/>
  <c r="J300" i="15"/>
  <c r="K300" i="15"/>
  <c r="J301" i="15"/>
  <c r="K301" i="15"/>
  <c r="J302" i="15"/>
  <c r="K302" i="15"/>
  <c r="J303" i="15"/>
  <c r="K303" i="15"/>
  <c r="J304" i="15"/>
  <c r="K304" i="15"/>
  <c r="J305" i="15"/>
  <c r="K305" i="15"/>
  <c r="J306" i="15"/>
  <c r="K306" i="15"/>
  <c r="J307" i="15"/>
  <c r="K307" i="15"/>
  <c r="J308" i="15"/>
  <c r="K308" i="15"/>
  <c r="J309" i="15"/>
  <c r="K309" i="15"/>
  <c r="J310" i="15"/>
  <c r="K310" i="15"/>
  <c r="J311" i="15"/>
  <c r="K311" i="15"/>
  <c r="J312" i="15"/>
  <c r="K312" i="15"/>
  <c r="J313" i="15"/>
  <c r="K313" i="15"/>
  <c r="J314" i="15"/>
  <c r="K314" i="15"/>
  <c r="J315" i="15"/>
  <c r="K315" i="15"/>
  <c r="J316" i="15"/>
  <c r="K316" i="15"/>
  <c r="J317" i="15"/>
  <c r="K317" i="15"/>
  <c r="J318" i="15"/>
  <c r="K318" i="15"/>
  <c r="J319" i="15"/>
  <c r="K319" i="15"/>
  <c r="J320" i="15"/>
  <c r="K320" i="15"/>
  <c r="J321" i="15"/>
  <c r="K321" i="15"/>
  <c r="J322" i="15"/>
  <c r="K322" i="15"/>
  <c r="J323" i="15"/>
  <c r="K323" i="15"/>
  <c r="J324" i="15"/>
  <c r="K324" i="15"/>
  <c r="J325" i="15"/>
  <c r="K325" i="15"/>
  <c r="J326" i="15"/>
  <c r="K326" i="15"/>
  <c r="J327" i="15"/>
  <c r="K327" i="15"/>
  <c r="J328" i="15"/>
  <c r="K328" i="15"/>
  <c r="J329" i="15"/>
  <c r="K329" i="15"/>
  <c r="J330" i="15"/>
  <c r="K330" i="15"/>
  <c r="J331" i="15"/>
  <c r="K331" i="15"/>
  <c r="J332" i="15"/>
  <c r="K332" i="15"/>
  <c r="J333" i="15"/>
  <c r="K333" i="15"/>
  <c r="J334" i="15"/>
  <c r="K334" i="15"/>
  <c r="J335" i="15"/>
  <c r="K335" i="15"/>
  <c r="J336" i="15"/>
  <c r="K336" i="15"/>
  <c r="J337" i="15"/>
  <c r="K337" i="15"/>
  <c r="J338" i="15"/>
  <c r="K338" i="15"/>
  <c r="J339" i="15"/>
  <c r="K339" i="15"/>
  <c r="J340" i="15"/>
  <c r="K340" i="15"/>
  <c r="J341" i="15"/>
  <c r="K341" i="15"/>
  <c r="J342" i="15"/>
  <c r="K342" i="15"/>
  <c r="J343" i="15"/>
  <c r="K343" i="15"/>
  <c r="J344" i="15"/>
  <c r="K344" i="15"/>
  <c r="J345" i="15"/>
  <c r="K345" i="15"/>
  <c r="J346" i="15"/>
  <c r="K346" i="15"/>
  <c r="J347" i="15"/>
  <c r="K347" i="15"/>
  <c r="J348" i="15"/>
  <c r="K348" i="15"/>
  <c r="J349" i="15"/>
  <c r="K349" i="15"/>
  <c r="J350" i="15"/>
  <c r="K350" i="15"/>
  <c r="J351" i="15"/>
  <c r="K351" i="15"/>
  <c r="J352" i="15"/>
  <c r="K352" i="15"/>
  <c r="J353" i="15"/>
  <c r="K353" i="15"/>
  <c r="J354" i="15"/>
  <c r="K354" i="15"/>
  <c r="J355" i="15"/>
  <c r="K355" i="15"/>
  <c r="J356" i="15"/>
  <c r="K356" i="15"/>
  <c r="J357" i="15"/>
  <c r="K357" i="15"/>
  <c r="J358" i="15"/>
  <c r="K358" i="15"/>
  <c r="J359" i="15"/>
  <c r="K359" i="15"/>
  <c r="J360" i="15"/>
  <c r="K360" i="15"/>
  <c r="J361" i="15"/>
  <c r="K361" i="15"/>
  <c r="J362" i="15"/>
  <c r="K362" i="15"/>
  <c r="J363" i="15"/>
  <c r="K363" i="15"/>
  <c r="J364" i="15"/>
  <c r="K364" i="15"/>
  <c r="J365" i="15"/>
  <c r="K365" i="15"/>
  <c r="J366" i="15"/>
  <c r="K366" i="15"/>
  <c r="J367" i="15"/>
  <c r="K367" i="15"/>
  <c r="J368" i="15"/>
  <c r="K368" i="15"/>
  <c r="J369" i="15"/>
  <c r="K369" i="15"/>
  <c r="J370" i="15"/>
  <c r="K370" i="15"/>
  <c r="J371" i="15"/>
  <c r="K371" i="15"/>
  <c r="J372" i="15"/>
  <c r="K372" i="15"/>
  <c r="J373" i="15"/>
  <c r="K373" i="15"/>
  <c r="J374" i="15"/>
  <c r="K374" i="15"/>
  <c r="J375" i="15"/>
  <c r="K375" i="15"/>
  <c r="J376" i="15"/>
  <c r="K376" i="15"/>
  <c r="J377" i="15"/>
  <c r="K377" i="15"/>
  <c r="J378" i="15"/>
  <c r="K378" i="15"/>
  <c r="J379" i="15"/>
  <c r="K379" i="15"/>
  <c r="J380" i="15"/>
  <c r="K380" i="15"/>
  <c r="J381" i="15"/>
  <c r="K381" i="15"/>
  <c r="J382" i="15"/>
  <c r="K382" i="15"/>
  <c r="J383" i="15"/>
  <c r="K383" i="15"/>
  <c r="J384" i="15"/>
  <c r="K384" i="15"/>
  <c r="J385" i="15"/>
  <c r="K385" i="15"/>
  <c r="J386" i="15"/>
  <c r="K386" i="15"/>
  <c r="J387" i="15"/>
  <c r="K387" i="15"/>
  <c r="J388" i="15"/>
  <c r="K388" i="15"/>
  <c r="J389" i="15"/>
  <c r="K389" i="15"/>
  <c r="J390" i="15"/>
  <c r="K390" i="15"/>
  <c r="J391" i="15"/>
  <c r="K391" i="15"/>
  <c r="J392" i="15"/>
  <c r="K392" i="15"/>
  <c r="J393" i="15"/>
  <c r="K393" i="15"/>
  <c r="J394" i="15"/>
  <c r="K394" i="15"/>
  <c r="J395" i="15"/>
  <c r="K395" i="15"/>
  <c r="J396" i="15"/>
  <c r="K396" i="15"/>
  <c r="J397" i="15"/>
  <c r="K397" i="15"/>
  <c r="J398" i="15"/>
  <c r="K398" i="15"/>
  <c r="J399" i="15"/>
  <c r="K399" i="15"/>
  <c r="J400" i="15"/>
  <c r="K400" i="15"/>
  <c r="J401" i="15"/>
  <c r="K401" i="15"/>
  <c r="J402" i="15"/>
  <c r="K402" i="15"/>
  <c r="J403" i="15"/>
  <c r="K403" i="15"/>
  <c r="J404" i="15"/>
  <c r="K404" i="15"/>
  <c r="J405" i="15"/>
  <c r="K405" i="15"/>
  <c r="J406" i="15"/>
  <c r="K406" i="15"/>
  <c r="J407" i="15"/>
  <c r="K407" i="15"/>
  <c r="J408" i="15"/>
  <c r="K408" i="15"/>
  <c r="J409" i="15"/>
  <c r="K409" i="15"/>
  <c r="J410" i="15"/>
  <c r="K410" i="15"/>
  <c r="J411" i="15"/>
  <c r="K411" i="15"/>
  <c r="J412" i="15"/>
  <c r="K412" i="15"/>
  <c r="J413" i="15"/>
  <c r="K413" i="15"/>
  <c r="J414" i="15"/>
  <c r="K414" i="15"/>
  <c r="J415" i="15"/>
  <c r="K415" i="15"/>
  <c r="J416" i="15"/>
  <c r="K416" i="15"/>
  <c r="J417" i="15"/>
  <c r="K417" i="15"/>
  <c r="J418" i="15"/>
  <c r="K418" i="15"/>
  <c r="J419" i="15"/>
  <c r="K419" i="15"/>
  <c r="J420" i="15"/>
  <c r="K420" i="15"/>
  <c r="J421" i="15"/>
  <c r="K421" i="15"/>
  <c r="J422" i="15"/>
  <c r="K422" i="15"/>
  <c r="J423" i="15"/>
  <c r="K423" i="15"/>
  <c r="J424" i="15"/>
  <c r="K424" i="15"/>
  <c r="J425" i="15"/>
  <c r="K425" i="15"/>
  <c r="J426" i="15"/>
  <c r="K426" i="15"/>
  <c r="J427" i="15"/>
  <c r="K427" i="15"/>
  <c r="J428" i="15"/>
  <c r="K428" i="15"/>
  <c r="J429" i="15"/>
  <c r="K429" i="15"/>
  <c r="J430" i="15"/>
  <c r="K430" i="15"/>
  <c r="J431" i="15"/>
  <c r="K431" i="15"/>
  <c r="J432" i="15"/>
  <c r="K432" i="15"/>
  <c r="J433" i="15"/>
  <c r="K433" i="15"/>
  <c r="J434" i="15"/>
  <c r="K434" i="15"/>
  <c r="J435" i="15"/>
  <c r="K435" i="15"/>
  <c r="J436" i="15"/>
  <c r="K436" i="15"/>
  <c r="J437" i="15"/>
  <c r="K437" i="15"/>
  <c r="J438" i="15"/>
  <c r="K438" i="15"/>
  <c r="J439" i="15"/>
  <c r="K439" i="15"/>
  <c r="J440" i="15"/>
  <c r="K440" i="15"/>
  <c r="J441" i="15"/>
  <c r="K441" i="15"/>
  <c r="J442" i="15"/>
  <c r="K442" i="15"/>
  <c r="J443" i="15"/>
  <c r="K443" i="15"/>
  <c r="J444" i="15"/>
  <c r="K444" i="15"/>
  <c r="J445" i="15"/>
  <c r="K445" i="15"/>
  <c r="J446" i="15"/>
  <c r="K446" i="15"/>
  <c r="J447" i="15"/>
  <c r="K447" i="15"/>
  <c r="J448" i="15"/>
  <c r="K448" i="15"/>
  <c r="J449" i="15"/>
  <c r="K449" i="15"/>
  <c r="J450" i="15"/>
  <c r="K450" i="15"/>
  <c r="J451" i="15"/>
  <c r="K451" i="15"/>
  <c r="J452" i="15"/>
  <c r="K452" i="15"/>
  <c r="J453" i="15"/>
  <c r="K453" i="15"/>
  <c r="J454" i="15"/>
  <c r="K454" i="15"/>
  <c r="J455" i="15"/>
  <c r="K455" i="15"/>
  <c r="J456" i="15"/>
  <c r="K456" i="15"/>
  <c r="J457" i="15"/>
  <c r="K457" i="15"/>
  <c r="J458" i="15"/>
  <c r="K458" i="15"/>
  <c r="J459" i="15"/>
  <c r="K459" i="15"/>
  <c r="J460" i="15"/>
  <c r="K460" i="15"/>
  <c r="J461" i="15"/>
  <c r="K461" i="15"/>
  <c r="J462" i="15"/>
  <c r="K462" i="15"/>
  <c r="J463" i="15"/>
  <c r="K463" i="15"/>
  <c r="J464" i="15"/>
  <c r="K464" i="15"/>
  <c r="J465" i="15"/>
  <c r="K465" i="15"/>
  <c r="J466" i="15"/>
  <c r="K466" i="15"/>
  <c r="J467" i="15"/>
  <c r="K467" i="15"/>
  <c r="J468" i="15"/>
  <c r="K468" i="15"/>
  <c r="J469" i="15"/>
  <c r="K469" i="15"/>
  <c r="J470" i="15"/>
  <c r="K470" i="15"/>
  <c r="J471" i="15"/>
  <c r="K471" i="15"/>
  <c r="J472" i="15"/>
  <c r="K472" i="15"/>
  <c r="J473" i="15"/>
  <c r="K473" i="15"/>
  <c r="J474" i="15"/>
  <c r="K474" i="15"/>
  <c r="J475" i="15"/>
  <c r="K475" i="15"/>
  <c r="J476" i="15"/>
  <c r="K476" i="15"/>
  <c r="J477" i="15"/>
  <c r="K477" i="15"/>
  <c r="J478" i="15"/>
  <c r="K478" i="15"/>
  <c r="J479" i="15"/>
  <c r="K479" i="15"/>
  <c r="J480" i="15"/>
  <c r="K480" i="15"/>
  <c r="J481" i="15"/>
  <c r="K481" i="15"/>
  <c r="J482" i="15"/>
  <c r="K482" i="15"/>
  <c r="J483" i="15"/>
  <c r="K483" i="15"/>
  <c r="J484" i="15"/>
  <c r="K484" i="15"/>
  <c r="J485" i="15"/>
  <c r="K485" i="15"/>
  <c r="J486" i="15"/>
  <c r="K486" i="15"/>
  <c r="J487" i="15"/>
  <c r="K487" i="15"/>
  <c r="J488" i="15"/>
  <c r="K488" i="15"/>
  <c r="J489" i="15"/>
  <c r="K489" i="15"/>
  <c r="J490" i="15"/>
  <c r="K490" i="15"/>
  <c r="J491" i="15"/>
  <c r="K491" i="15"/>
  <c r="J492" i="15"/>
  <c r="K492" i="15"/>
  <c r="J493" i="15"/>
  <c r="K493" i="15"/>
  <c r="J494" i="15"/>
  <c r="K494" i="15"/>
  <c r="J495" i="15"/>
  <c r="K495" i="15"/>
  <c r="J496" i="15"/>
  <c r="K496" i="15"/>
  <c r="J497" i="15"/>
  <c r="K497" i="15"/>
  <c r="J498" i="15"/>
  <c r="K498" i="15"/>
  <c r="J499" i="15"/>
  <c r="K499" i="15"/>
  <c r="J500" i="15"/>
  <c r="K500" i="15"/>
  <c r="J501" i="15"/>
  <c r="K501" i="15"/>
  <c r="J502" i="15"/>
  <c r="K502" i="15"/>
  <c r="J503" i="15"/>
  <c r="K503" i="15"/>
  <c r="J504" i="15"/>
  <c r="K504" i="15"/>
  <c r="J505" i="15"/>
  <c r="K505" i="15"/>
  <c r="J506" i="15"/>
  <c r="K506" i="15"/>
  <c r="J507" i="15"/>
  <c r="K507" i="15"/>
  <c r="J508" i="15"/>
  <c r="K508" i="15"/>
  <c r="J509" i="15"/>
  <c r="K509" i="15"/>
  <c r="J510" i="15"/>
  <c r="K510" i="15"/>
  <c r="J511" i="15"/>
  <c r="K511" i="15"/>
  <c r="J512" i="15"/>
  <c r="K512" i="15"/>
  <c r="J513" i="15"/>
  <c r="K513" i="15"/>
  <c r="J514" i="15"/>
  <c r="K514" i="15"/>
  <c r="J515" i="15"/>
  <c r="K515" i="15"/>
  <c r="J516" i="15"/>
  <c r="K516" i="15"/>
  <c r="J517" i="15"/>
  <c r="K517" i="15"/>
  <c r="J518" i="15"/>
  <c r="K518" i="15"/>
  <c r="J519" i="15"/>
  <c r="K519" i="15"/>
  <c r="J520" i="15"/>
  <c r="K520" i="15"/>
  <c r="J521" i="15"/>
  <c r="K521" i="15"/>
  <c r="J522" i="15"/>
  <c r="K522" i="15"/>
  <c r="J523" i="15"/>
  <c r="K523" i="15"/>
  <c r="J524" i="15"/>
  <c r="K524" i="15"/>
  <c r="J525" i="15"/>
  <c r="K525" i="15"/>
  <c r="J526" i="15"/>
  <c r="K526" i="15"/>
  <c r="J527" i="15"/>
  <c r="K527" i="15"/>
  <c r="J528" i="15"/>
  <c r="K528" i="15"/>
  <c r="J529" i="15"/>
  <c r="K529" i="15"/>
  <c r="J530" i="15"/>
  <c r="K530" i="15"/>
  <c r="J531" i="15"/>
  <c r="K531" i="15"/>
  <c r="J532" i="15"/>
  <c r="K532" i="15"/>
  <c r="J533" i="15"/>
  <c r="K533" i="15"/>
  <c r="J534" i="15"/>
  <c r="K534" i="15"/>
  <c r="J535" i="15"/>
  <c r="K535" i="15"/>
  <c r="J536" i="15"/>
  <c r="K536" i="15"/>
  <c r="J537" i="15"/>
  <c r="K537" i="15"/>
  <c r="J538" i="15"/>
  <c r="K538" i="15"/>
  <c r="J539" i="15"/>
  <c r="K539" i="15"/>
  <c r="J540" i="15"/>
  <c r="K540" i="15"/>
  <c r="J541" i="15"/>
  <c r="K541" i="15"/>
  <c r="J542" i="15"/>
  <c r="K542" i="15"/>
  <c r="J543" i="15"/>
  <c r="K543" i="15"/>
  <c r="J545" i="15"/>
  <c r="K545" i="15"/>
  <c r="J544" i="15"/>
  <c r="K544" i="15"/>
  <c r="J546" i="15"/>
  <c r="K546" i="15"/>
  <c r="J547" i="15"/>
  <c r="K547" i="15"/>
  <c r="J548" i="15"/>
  <c r="K548" i="15"/>
  <c r="J549" i="15"/>
  <c r="K549" i="15"/>
  <c r="J550" i="15"/>
  <c r="K550" i="15"/>
  <c r="J551" i="15"/>
  <c r="K551" i="15"/>
  <c r="J552" i="15"/>
  <c r="K552" i="15"/>
  <c r="J553" i="15"/>
  <c r="K553" i="15"/>
  <c r="J554" i="15"/>
  <c r="K554" i="15"/>
  <c r="J555" i="15"/>
  <c r="K555" i="15"/>
  <c r="J556" i="15"/>
  <c r="K556" i="15"/>
  <c r="J557" i="15"/>
  <c r="K557" i="15"/>
  <c r="J558" i="15"/>
  <c r="K558" i="15"/>
  <c r="J559" i="15"/>
  <c r="K559" i="15"/>
  <c r="J560" i="15"/>
  <c r="K560" i="15"/>
  <c r="J561" i="15"/>
  <c r="K561" i="15"/>
  <c r="J562" i="15"/>
  <c r="K562" i="15"/>
  <c r="J563" i="15"/>
  <c r="K563" i="15"/>
  <c r="J564" i="15"/>
  <c r="K564" i="15"/>
  <c r="J565" i="15"/>
  <c r="K565" i="15"/>
  <c r="J566" i="15"/>
  <c r="K566" i="15"/>
  <c r="J567" i="15"/>
  <c r="K567" i="15"/>
  <c r="J568" i="15"/>
  <c r="K568" i="15"/>
  <c r="J569" i="15"/>
  <c r="K569" i="15"/>
  <c r="J570" i="15"/>
  <c r="K570" i="15"/>
  <c r="J571" i="15"/>
  <c r="K571" i="15"/>
  <c r="J572" i="15"/>
  <c r="K572" i="15"/>
  <c r="J573" i="15"/>
  <c r="K573" i="15"/>
  <c r="J574" i="15"/>
  <c r="K574" i="15"/>
  <c r="J575" i="15"/>
  <c r="K575" i="15"/>
  <c r="J576" i="15"/>
  <c r="K576" i="15"/>
  <c r="J577" i="15"/>
  <c r="K577" i="15"/>
  <c r="J578" i="15"/>
  <c r="K578" i="15"/>
  <c r="J579" i="15"/>
  <c r="K579" i="15"/>
  <c r="J580" i="15"/>
  <c r="K580" i="15"/>
  <c r="J581" i="15"/>
  <c r="K581" i="15"/>
  <c r="J582" i="15"/>
  <c r="K582" i="15"/>
  <c r="J583" i="15"/>
  <c r="K583" i="15"/>
  <c r="J584" i="15"/>
  <c r="K584" i="15"/>
  <c r="J585" i="15"/>
  <c r="K585" i="15"/>
  <c r="J586" i="15"/>
  <c r="K586" i="15"/>
  <c r="J587" i="15"/>
  <c r="K587" i="15"/>
  <c r="J588" i="15"/>
  <c r="K588" i="15"/>
  <c r="J589" i="15"/>
  <c r="K589" i="15"/>
  <c r="J590" i="15"/>
  <c r="K590" i="15"/>
  <c r="J591" i="15"/>
  <c r="K591" i="15"/>
  <c r="J592" i="15"/>
  <c r="K592" i="15"/>
  <c r="J593" i="15"/>
  <c r="K593" i="15"/>
  <c r="J594" i="15"/>
  <c r="K594" i="15"/>
  <c r="J595" i="15"/>
  <c r="K595" i="15"/>
  <c r="J596" i="15"/>
  <c r="K596" i="15"/>
  <c r="J597" i="15"/>
  <c r="K597" i="15"/>
  <c r="J598" i="15"/>
  <c r="K598" i="15"/>
  <c r="J599" i="15"/>
  <c r="K599" i="15"/>
  <c r="J600" i="15"/>
  <c r="K600" i="15"/>
  <c r="J601" i="15"/>
  <c r="K601" i="15"/>
  <c r="J602" i="15"/>
  <c r="K602" i="15"/>
  <c r="J603" i="15"/>
  <c r="K603" i="15"/>
  <c r="J604" i="15"/>
  <c r="K604" i="15"/>
  <c r="J605" i="15"/>
  <c r="K605" i="15"/>
  <c r="J606" i="15"/>
  <c r="K606" i="15"/>
  <c r="J607" i="15"/>
  <c r="K607" i="15"/>
  <c r="J608" i="15"/>
  <c r="K608" i="15"/>
  <c r="J609" i="15"/>
  <c r="K609" i="15"/>
  <c r="J610" i="15"/>
  <c r="K610" i="15"/>
  <c r="J611" i="15"/>
  <c r="K611" i="15"/>
  <c r="J612" i="15"/>
  <c r="K612" i="15"/>
  <c r="J613" i="15"/>
  <c r="K613" i="15"/>
  <c r="J614" i="15"/>
  <c r="K614" i="15"/>
  <c r="J615" i="15"/>
  <c r="K615" i="15"/>
  <c r="J616" i="15"/>
  <c r="K616" i="15"/>
  <c r="J617" i="15"/>
  <c r="K617" i="15"/>
  <c r="J618" i="15"/>
  <c r="K618" i="15"/>
  <c r="J619" i="15"/>
  <c r="K619" i="15"/>
  <c r="J620" i="15"/>
  <c r="K620" i="15"/>
  <c r="J621" i="15"/>
  <c r="K621" i="15"/>
  <c r="J622" i="15"/>
  <c r="K622" i="15"/>
  <c r="J623" i="15"/>
  <c r="K623" i="15"/>
  <c r="J624" i="15"/>
  <c r="K624" i="15"/>
  <c r="J625" i="15"/>
  <c r="K625" i="15"/>
  <c r="J626" i="15"/>
  <c r="K626" i="15"/>
  <c r="J627" i="15"/>
  <c r="K627" i="15"/>
  <c r="J628" i="15"/>
  <c r="K628" i="15"/>
  <c r="J629" i="15"/>
  <c r="K629" i="15"/>
  <c r="J630" i="15"/>
  <c r="K630" i="15"/>
  <c r="J631" i="15"/>
  <c r="K631" i="15"/>
  <c r="J632" i="15"/>
  <c r="K632" i="15"/>
  <c r="J633" i="15"/>
  <c r="K633" i="15"/>
  <c r="J634" i="15"/>
  <c r="K634" i="15"/>
  <c r="J635" i="15"/>
  <c r="K635" i="15"/>
  <c r="J636" i="15"/>
  <c r="K636" i="15"/>
  <c r="J637" i="15"/>
  <c r="K637" i="15"/>
  <c r="J638" i="15"/>
  <c r="K638" i="15"/>
  <c r="J639" i="15"/>
  <c r="K639" i="15"/>
  <c r="J640" i="15"/>
  <c r="K640" i="15"/>
  <c r="J641" i="15"/>
  <c r="K641" i="15"/>
  <c r="J642" i="15"/>
  <c r="K642" i="15"/>
  <c r="J643" i="15"/>
  <c r="K643" i="15"/>
  <c r="J644" i="15"/>
  <c r="K644" i="15"/>
  <c r="J645" i="15"/>
  <c r="K645" i="15"/>
  <c r="J646" i="15"/>
  <c r="K646" i="15"/>
  <c r="J647" i="15"/>
  <c r="K647" i="15"/>
  <c r="J648" i="15"/>
  <c r="K648" i="15"/>
  <c r="J649" i="15"/>
  <c r="K649" i="15"/>
  <c r="J650" i="15"/>
  <c r="K650" i="15"/>
  <c r="J651" i="15"/>
  <c r="K651" i="15"/>
  <c r="J652" i="15"/>
  <c r="K652" i="15"/>
  <c r="J653" i="15"/>
  <c r="K653" i="15"/>
  <c r="J654" i="15"/>
  <c r="K654" i="15"/>
  <c r="J655" i="15"/>
  <c r="K655" i="15"/>
  <c r="J656" i="15"/>
  <c r="K656" i="15"/>
  <c r="J657" i="15"/>
  <c r="K657" i="15"/>
  <c r="J658" i="15"/>
  <c r="K658" i="15"/>
  <c r="J659" i="15"/>
  <c r="K659" i="15"/>
  <c r="J660" i="15"/>
  <c r="K660" i="15"/>
  <c r="J661" i="15"/>
  <c r="K661" i="15"/>
  <c r="J662" i="15"/>
  <c r="K662" i="15"/>
  <c r="J663" i="15"/>
  <c r="K663" i="15"/>
  <c r="J664" i="15"/>
  <c r="K664" i="15"/>
  <c r="J665" i="15"/>
  <c r="K665" i="15"/>
  <c r="J666" i="15"/>
  <c r="K666" i="15"/>
  <c r="J667" i="15"/>
  <c r="K667" i="15"/>
  <c r="J668" i="15"/>
  <c r="K668" i="15"/>
  <c r="J669" i="15"/>
  <c r="K669" i="15"/>
  <c r="J670" i="15"/>
  <c r="K670" i="15"/>
  <c r="J671" i="15"/>
  <c r="K671" i="15"/>
  <c r="J672" i="15"/>
  <c r="K672" i="15"/>
  <c r="J673" i="15"/>
  <c r="K673" i="15"/>
  <c r="J674" i="15"/>
  <c r="K674" i="15"/>
  <c r="J675" i="15"/>
  <c r="K675" i="15"/>
  <c r="J676" i="15"/>
  <c r="K676" i="15"/>
  <c r="J677" i="15"/>
  <c r="K677" i="15"/>
  <c r="J678" i="15"/>
  <c r="K678" i="15"/>
  <c r="J679" i="15"/>
  <c r="K679" i="15"/>
  <c r="J680" i="15"/>
  <c r="K680" i="15"/>
  <c r="J681" i="15"/>
  <c r="K681" i="15"/>
  <c r="J682" i="15"/>
  <c r="K682" i="15"/>
  <c r="J683" i="15"/>
  <c r="K683" i="15"/>
  <c r="J684" i="15"/>
  <c r="K684" i="15"/>
  <c r="J685" i="15"/>
  <c r="K685" i="15"/>
  <c r="J686" i="15"/>
  <c r="K686" i="15"/>
  <c r="J687" i="15"/>
  <c r="K687" i="15"/>
  <c r="J688" i="15"/>
  <c r="K688" i="15"/>
  <c r="J689" i="15"/>
  <c r="K689" i="15"/>
  <c r="J690" i="15"/>
  <c r="K690" i="15"/>
  <c r="J691" i="15"/>
  <c r="K691" i="15"/>
  <c r="J692" i="15"/>
  <c r="K692" i="15"/>
  <c r="J693" i="15"/>
  <c r="K693" i="15"/>
  <c r="J694" i="15"/>
  <c r="K694" i="15"/>
  <c r="J695" i="15"/>
  <c r="K695" i="15"/>
  <c r="J696" i="15"/>
  <c r="K696" i="15"/>
  <c r="J697" i="15"/>
  <c r="K697" i="15"/>
  <c r="J698" i="15"/>
  <c r="K698" i="15"/>
  <c r="J699" i="15"/>
  <c r="K699" i="15"/>
  <c r="J700" i="15"/>
  <c r="K700" i="15"/>
  <c r="J701" i="15"/>
  <c r="K701" i="15"/>
  <c r="J702" i="15"/>
  <c r="K702" i="15"/>
  <c r="J703" i="15"/>
  <c r="K703" i="15"/>
  <c r="J704" i="15"/>
  <c r="K704" i="15"/>
  <c r="J705" i="15"/>
  <c r="K705" i="15"/>
  <c r="J706" i="15"/>
  <c r="K706" i="15"/>
  <c r="J707" i="15"/>
  <c r="K707" i="15"/>
  <c r="J708" i="15"/>
  <c r="K708" i="15"/>
  <c r="J709" i="15"/>
  <c r="K709" i="15"/>
  <c r="J710" i="15"/>
  <c r="K710" i="15"/>
  <c r="J711" i="15"/>
  <c r="K711" i="15"/>
  <c r="J712" i="15"/>
  <c r="K712" i="15"/>
  <c r="J713" i="15"/>
  <c r="K713" i="15"/>
  <c r="J714" i="15"/>
  <c r="K714" i="15"/>
  <c r="J715" i="15"/>
  <c r="K715" i="15"/>
  <c r="J716" i="15"/>
  <c r="K716" i="15"/>
  <c r="J717" i="15"/>
  <c r="K717" i="15"/>
  <c r="J718" i="15"/>
  <c r="K718" i="15"/>
  <c r="J719" i="15"/>
  <c r="K719" i="15"/>
  <c r="J720" i="15"/>
  <c r="K720" i="15"/>
  <c r="J721" i="15"/>
  <c r="K721" i="15"/>
  <c r="J722" i="15"/>
  <c r="K722" i="15"/>
  <c r="J723" i="15"/>
  <c r="K723" i="15"/>
  <c r="J724" i="15"/>
  <c r="K724" i="15"/>
  <c r="J725" i="15"/>
  <c r="K725" i="15"/>
  <c r="J726" i="15"/>
  <c r="K726" i="15"/>
  <c r="J727" i="15"/>
  <c r="K727" i="15"/>
  <c r="J728" i="15"/>
  <c r="K728" i="15"/>
  <c r="J729" i="15"/>
  <c r="K729" i="15"/>
  <c r="J730" i="15"/>
  <c r="K730" i="15"/>
  <c r="J731" i="15"/>
  <c r="K731" i="15"/>
  <c r="J732" i="15"/>
  <c r="K732" i="15"/>
  <c r="J733" i="15"/>
  <c r="K733" i="15"/>
  <c r="J734" i="15"/>
  <c r="K734" i="15"/>
  <c r="J735" i="15"/>
  <c r="K735" i="15"/>
  <c r="J736" i="15"/>
  <c r="K736" i="15"/>
  <c r="J737" i="15"/>
  <c r="K737" i="15"/>
  <c r="J738" i="15"/>
  <c r="K738" i="15"/>
  <c r="J739" i="15"/>
  <c r="K739" i="15"/>
  <c r="J740" i="15"/>
  <c r="K740" i="15"/>
  <c r="J741" i="15"/>
  <c r="K741" i="15"/>
  <c r="J742" i="15"/>
  <c r="K742" i="15"/>
  <c r="J743" i="15"/>
  <c r="K743" i="15"/>
  <c r="J744" i="15"/>
  <c r="K744" i="15"/>
  <c r="J745" i="15"/>
  <c r="K745" i="15"/>
  <c r="J746" i="15"/>
  <c r="K746" i="15"/>
  <c r="J747" i="15"/>
  <c r="K747" i="15"/>
  <c r="J748" i="15"/>
  <c r="K748" i="15"/>
  <c r="J749" i="15"/>
  <c r="K749" i="15"/>
  <c r="J750" i="15"/>
  <c r="K750" i="15"/>
  <c r="J751" i="15"/>
  <c r="K751" i="15"/>
  <c r="J752" i="15"/>
  <c r="K752" i="15"/>
  <c r="J753" i="15"/>
  <c r="K753" i="15"/>
  <c r="J754" i="15"/>
  <c r="K754" i="15"/>
  <c r="J755" i="15"/>
  <c r="K755" i="15"/>
  <c r="J756" i="15"/>
  <c r="K756" i="15"/>
  <c r="J757" i="15"/>
  <c r="K757" i="15"/>
  <c r="J758" i="15"/>
  <c r="K758" i="15"/>
  <c r="J759" i="15"/>
  <c r="K759" i="15"/>
  <c r="J760" i="15"/>
  <c r="K760" i="15"/>
  <c r="J761" i="15"/>
  <c r="K761" i="15"/>
  <c r="J762" i="15"/>
  <c r="K762" i="15"/>
  <c r="J763" i="15"/>
  <c r="K763" i="15"/>
  <c r="J764" i="15"/>
  <c r="K764" i="15"/>
  <c r="J765" i="15"/>
  <c r="K765" i="15"/>
  <c r="J766" i="15"/>
  <c r="K766" i="15"/>
  <c r="J767" i="15"/>
  <c r="K767" i="15"/>
  <c r="J768" i="15"/>
  <c r="K768" i="15"/>
  <c r="J769" i="15"/>
  <c r="K769" i="15"/>
  <c r="J770" i="15"/>
  <c r="K770" i="15"/>
  <c r="J771" i="15"/>
  <c r="K771" i="15"/>
  <c r="J772" i="15"/>
  <c r="K772" i="15"/>
  <c r="J773" i="15"/>
  <c r="K773" i="15"/>
  <c r="J774" i="15"/>
  <c r="K774" i="15"/>
  <c r="J775" i="15"/>
  <c r="K775" i="15"/>
  <c r="J776" i="15"/>
  <c r="K776" i="15"/>
  <c r="J777" i="15"/>
  <c r="K777" i="15"/>
  <c r="J778" i="15"/>
  <c r="K778" i="15"/>
  <c r="J779" i="15"/>
  <c r="K779" i="15"/>
  <c r="J780" i="15"/>
  <c r="K780" i="15"/>
  <c r="J781" i="15"/>
  <c r="K781" i="15"/>
  <c r="J782" i="15"/>
  <c r="K782" i="15"/>
  <c r="J783" i="15"/>
  <c r="K783" i="15"/>
  <c r="J784" i="15"/>
  <c r="K784" i="15"/>
  <c r="J785" i="15"/>
  <c r="K785" i="15"/>
  <c r="J786" i="15"/>
  <c r="K786" i="15"/>
  <c r="J787" i="15"/>
  <c r="K787" i="15"/>
  <c r="J788" i="15"/>
  <c r="K788" i="15"/>
  <c r="J789" i="15"/>
  <c r="K789" i="15"/>
  <c r="J790" i="15"/>
  <c r="K790" i="15"/>
  <c r="J791" i="15"/>
  <c r="K791" i="15"/>
  <c r="J792" i="15"/>
  <c r="K792" i="15"/>
  <c r="J793" i="15"/>
  <c r="K793" i="15"/>
  <c r="J794" i="15"/>
  <c r="K794" i="15"/>
  <c r="J795" i="15"/>
  <c r="K795" i="15"/>
  <c r="J796" i="15"/>
  <c r="K796" i="15"/>
  <c r="J797" i="15"/>
  <c r="K797" i="15"/>
  <c r="J798" i="15"/>
  <c r="K798" i="15"/>
  <c r="J799" i="15"/>
  <c r="K799" i="15"/>
  <c r="J800" i="15"/>
  <c r="K800" i="15"/>
  <c r="J801" i="15"/>
  <c r="K801" i="15"/>
  <c r="J802" i="15"/>
  <c r="K802" i="15"/>
  <c r="J803" i="15"/>
  <c r="K803" i="15"/>
  <c r="J804" i="15"/>
  <c r="K804" i="15"/>
  <c r="J805" i="15"/>
  <c r="K805" i="15"/>
  <c r="J806" i="15"/>
  <c r="K806" i="15"/>
  <c r="J807" i="15"/>
  <c r="K807" i="15"/>
  <c r="J808" i="15"/>
  <c r="K808" i="15"/>
  <c r="J809" i="15"/>
  <c r="K809" i="15"/>
  <c r="J810" i="15"/>
  <c r="K810" i="15"/>
  <c r="J811" i="15"/>
  <c r="K811" i="15"/>
  <c r="J812" i="15"/>
  <c r="K812" i="15"/>
  <c r="J813" i="15"/>
  <c r="K813" i="15"/>
  <c r="J814" i="15"/>
  <c r="K814" i="15"/>
  <c r="J815" i="15"/>
  <c r="K815" i="15"/>
  <c r="J816" i="15"/>
  <c r="K816" i="15"/>
  <c r="J817" i="15"/>
  <c r="K817" i="15"/>
  <c r="J818" i="15"/>
  <c r="K818" i="15"/>
  <c r="J819" i="15"/>
  <c r="K819" i="15"/>
  <c r="J820" i="15"/>
  <c r="K820" i="15"/>
  <c r="J821" i="15"/>
  <c r="K821" i="15"/>
  <c r="J822" i="15"/>
  <c r="K822" i="15"/>
  <c r="J823" i="15"/>
  <c r="K823" i="15"/>
  <c r="J824" i="15"/>
  <c r="K824" i="15"/>
  <c r="J825" i="15"/>
  <c r="K825" i="15"/>
  <c r="J826" i="15"/>
  <c r="K826" i="15"/>
  <c r="J827" i="15"/>
  <c r="K827" i="15"/>
  <c r="J828" i="15"/>
  <c r="K828" i="15"/>
  <c r="J829" i="15"/>
  <c r="K829" i="15"/>
  <c r="J830" i="15"/>
  <c r="K830" i="15"/>
  <c r="J831" i="15"/>
  <c r="K831" i="15"/>
  <c r="J832" i="15"/>
  <c r="K832" i="15"/>
  <c r="J833" i="15"/>
  <c r="K833" i="15"/>
  <c r="J834" i="15"/>
  <c r="K834" i="15"/>
  <c r="J835" i="15"/>
  <c r="K835" i="15"/>
  <c r="J836" i="15"/>
  <c r="K836" i="15"/>
  <c r="J837" i="15"/>
  <c r="K837" i="15"/>
  <c r="J838" i="15"/>
  <c r="K838" i="15"/>
  <c r="J839" i="15"/>
  <c r="K839" i="15"/>
  <c r="J840" i="15"/>
  <c r="K840" i="15"/>
  <c r="J841" i="15"/>
  <c r="K841" i="15"/>
  <c r="J842" i="15"/>
  <c r="K842" i="15"/>
  <c r="J843" i="15"/>
  <c r="K843" i="15"/>
  <c r="J844" i="15"/>
  <c r="K844" i="15"/>
  <c r="J845" i="15"/>
  <c r="K845" i="15"/>
  <c r="J846" i="15"/>
  <c r="K846" i="15"/>
  <c r="J847" i="15"/>
  <c r="K847" i="15"/>
  <c r="J848" i="15"/>
  <c r="K848" i="15"/>
  <c r="J849" i="15"/>
  <c r="K849" i="15"/>
  <c r="J850" i="15"/>
  <c r="K850" i="15"/>
  <c r="J851" i="15"/>
  <c r="K851" i="15"/>
  <c r="J852" i="15"/>
  <c r="K852" i="15"/>
  <c r="J853" i="15"/>
  <c r="K853" i="15"/>
  <c r="J854" i="15"/>
  <c r="K854" i="15"/>
  <c r="J855" i="15"/>
  <c r="K855" i="15"/>
  <c r="J856" i="15"/>
  <c r="K856" i="15"/>
  <c r="J857" i="15"/>
  <c r="K857" i="15"/>
  <c r="J858" i="15"/>
  <c r="K858" i="15"/>
  <c r="J859" i="15"/>
  <c r="K859" i="15"/>
  <c r="J860" i="15"/>
  <c r="K860" i="15"/>
  <c r="J861" i="15"/>
  <c r="K861" i="15"/>
  <c r="J862" i="15"/>
  <c r="K862" i="15"/>
  <c r="J863" i="15"/>
  <c r="K863" i="15"/>
  <c r="J864" i="15"/>
  <c r="K864" i="15"/>
  <c r="J865" i="15"/>
  <c r="K865" i="15"/>
  <c r="J866" i="15"/>
  <c r="K866" i="15"/>
  <c r="J867" i="15"/>
  <c r="K867" i="15"/>
  <c r="J868" i="15"/>
  <c r="K868" i="15"/>
  <c r="J869" i="15"/>
  <c r="K869" i="15"/>
  <c r="J870" i="15"/>
  <c r="K870" i="15"/>
  <c r="J871" i="15"/>
  <c r="K871" i="15"/>
  <c r="J872" i="15"/>
  <c r="K872" i="15"/>
  <c r="J873" i="15"/>
  <c r="K873" i="15"/>
  <c r="J874" i="15"/>
  <c r="K874" i="15"/>
  <c r="J875" i="15"/>
  <c r="K875" i="15"/>
  <c r="J876" i="15"/>
  <c r="K876" i="15"/>
  <c r="J877" i="15"/>
  <c r="K877" i="15"/>
  <c r="J878" i="15"/>
  <c r="K878" i="15"/>
  <c r="J879" i="15"/>
  <c r="K879" i="15"/>
  <c r="J880" i="15"/>
  <c r="K880" i="15"/>
  <c r="J881" i="15"/>
  <c r="K881" i="15"/>
  <c r="J882" i="15"/>
  <c r="K882" i="15"/>
  <c r="J883" i="15"/>
  <c r="K883" i="15"/>
  <c r="J884" i="15"/>
  <c r="K884" i="15"/>
  <c r="J885" i="15"/>
  <c r="K885" i="15"/>
  <c r="J886" i="15"/>
  <c r="K886" i="15"/>
  <c r="J887" i="15"/>
  <c r="K887" i="15"/>
  <c r="J888" i="15"/>
  <c r="K888" i="15"/>
  <c r="J889" i="15"/>
  <c r="K889" i="15"/>
  <c r="J890" i="15"/>
  <c r="K890" i="15"/>
  <c r="J891" i="15"/>
  <c r="K891" i="15"/>
  <c r="J892" i="15"/>
  <c r="K892" i="15"/>
  <c r="J893" i="15"/>
  <c r="K893" i="15"/>
  <c r="J894" i="15"/>
  <c r="K894" i="15"/>
  <c r="J895" i="15"/>
  <c r="K895" i="15"/>
  <c r="J896" i="15"/>
  <c r="K896" i="15"/>
  <c r="J897" i="15"/>
  <c r="K897" i="15"/>
  <c r="J898" i="15"/>
  <c r="K898" i="15"/>
  <c r="J899" i="15"/>
  <c r="K899" i="15"/>
  <c r="J900" i="15"/>
  <c r="K900" i="15"/>
  <c r="J901" i="15"/>
  <c r="K901" i="15"/>
  <c r="J902" i="15"/>
  <c r="K902" i="15"/>
  <c r="J903" i="15"/>
  <c r="K903" i="15"/>
  <c r="J904" i="15"/>
  <c r="K904" i="15"/>
  <c r="J905" i="15"/>
  <c r="K905" i="15"/>
  <c r="J906" i="15"/>
  <c r="K906" i="15"/>
  <c r="J907" i="15"/>
  <c r="K907" i="15"/>
  <c r="J908" i="15"/>
  <c r="K908" i="15"/>
  <c r="J909" i="15"/>
  <c r="K909" i="15"/>
  <c r="J910" i="15"/>
  <c r="K910" i="15"/>
  <c r="J911" i="15"/>
  <c r="K911" i="15"/>
  <c r="J912" i="15"/>
  <c r="K912" i="15"/>
  <c r="J913" i="15"/>
  <c r="K913" i="15"/>
  <c r="J914" i="15"/>
  <c r="K914" i="15"/>
  <c r="J915" i="15"/>
  <c r="K915" i="15"/>
  <c r="J916" i="15"/>
  <c r="K916" i="15"/>
  <c r="J917" i="15"/>
  <c r="K917" i="15"/>
  <c r="J918" i="15"/>
  <c r="K918" i="15"/>
  <c r="J919" i="15"/>
  <c r="K919" i="15"/>
  <c r="J920" i="15"/>
  <c r="K920" i="15"/>
  <c r="J921" i="15"/>
  <c r="K921" i="15"/>
  <c r="J922" i="15"/>
  <c r="K922" i="15"/>
  <c r="J923" i="15"/>
  <c r="K923" i="15"/>
  <c r="J924" i="15"/>
  <c r="K924" i="15"/>
  <c r="J925" i="15"/>
  <c r="K925" i="15"/>
  <c r="J926" i="15"/>
  <c r="K926" i="15"/>
  <c r="J927" i="15"/>
  <c r="K927" i="15"/>
  <c r="J928" i="15"/>
  <c r="K928" i="15"/>
  <c r="J929" i="15"/>
  <c r="K929" i="15"/>
  <c r="J930" i="15"/>
  <c r="K930" i="15"/>
  <c r="J931" i="15"/>
  <c r="K931" i="15"/>
  <c r="J932" i="15"/>
  <c r="K932" i="15"/>
  <c r="J933" i="15"/>
  <c r="K933" i="15"/>
  <c r="J934" i="15"/>
  <c r="K934" i="15"/>
  <c r="J935" i="15"/>
  <c r="K935" i="15"/>
  <c r="J936" i="15"/>
  <c r="K936" i="15"/>
  <c r="J937" i="15"/>
  <c r="K937" i="15"/>
  <c r="J938" i="15"/>
  <c r="K938" i="15"/>
  <c r="J939" i="15"/>
  <c r="K939" i="15"/>
  <c r="J940" i="15"/>
  <c r="K940" i="15"/>
  <c r="J941" i="15"/>
  <c r="K941" i="15"/>
  <c r="J942" i="15"/>
  <c r="K942" i="15"/>
  <c r="J943" i="15"/>
  <c r="K943" i="15"/>
  <c r="J944" i="15"/>
  <c r="K944" i="15"/>
  <c r="C56" i="14"/>
  <c r="G56" i="14"/>
  <c r="C57" i="14"/>
  <c r="G57" i="14"/>
  <c r="C58" i="14"/>
  <c r="G58" i="14"/>
  <c r="C59" i="14"/>
  <c r="G59" i="14"/>
  <c r="C60" i="14"/>
  <c r="U60" i="14" s="1"/>
  <c r="G60" i="14"/>
  <c r="C61" i="14"/>
  <c r="G61" i="14"/>
  <c r="C62" i="14"/>
  <c r="G62" i="14"/>
  <c r="C63" i="14"/>
  <c r="U63" i="14" s="1"/>
  <c r="G63" i="14"/>
  <c r="C64" i="14"/>
  <c r="U64" i="14" s="1"/>
  <c r="G64" i="14"/>
  <c r="C65" i="14"/>
  <c r="U65" i="14" s="1"/>
  <c r="G65" i="14"/>
  <c r="C66" i="14"/>
  <c r="G66" i="14"/>
  <c r="C67" i="14"/>
  <c r="G67" i="14"/>
  <c r="C68" i="14"/>
  <c r="G68" i="14"/>
  <c r="C69" i="14"/>
  <c r="G69" i="14"/>
  <c r="C70" i="14"/>
  <c r="G70" i="14"/>
  <c r="C71" i="14"/>
  <c r="U71" i="14" s="1"/>
  <c r="G71" i="14"/>
  <c r="C72" i="14"/>
  <c r="U72" i="14" s="1"/>
  <c r="G72" i="14"/>
  <c r="C73" i="14"/>
  <c r="G73" i="14"/>
  <c r="C74" i="14"/>
  <c r="U74" i="14" s="1"/>
  <c r="G74" i="14"/>
  <c r="C75" i="14"/>
  <c r="G75" i="14"/>
  <c r="C76" i="14"/>
  <c r="U76" i="14" s="1"/>
  <c r="G76" i="14"/>
  <c r="C77" i="14"/>
  <c r="G77" i="14"/>
  <c r="C78" i="14"/>
  <c r="G78" i="14"/>
  <c r="C79" i="14"/>
  <c r="U79" i="14" s="1"/>
  <c r="G79" i="14"/>
  <c r="C80" i="14"/>
  <c r="U80" i="14" s="1"/>
  <c r="G80" i="14"/>
  <c r="C81" i="14"/>
  <c r="U81" i="14" s="1"/>
  <c r="G81" i="14"/>
  <c r="C82" i="14"/>
  <c r="U82" i="14" s="1"/>
  <c r="G82" i="14"/>
  <c r="C83" i="14"/>
  <c r="G83" i="14"/>
  <c r="C84" i="14"/>
  <c r="U84" i="14" s="1"/>
  <c r="G84" i="14"/>
  <c r="C85" i="14"/>
  <c r="G85" i="14"/>
  <c r="C86" i="14"/>
  <c r="U86" i="14" s="1"/>
  <c r="G86" i="14"/>
  <c r="C87" i="14"/>
  <c r="G87" i="14"/>
  <c r="C88" i="14"/>
  <c r="U88" i="14" s="1"/>
  <c r="G88" i="14"/>
  <c r="C89" i="14"/>
  <c r="G89" i="14"/>
  <c r="C90" i="14"/>
  <c r="G90" i="14"/>
  <c r="U90" i="14" s="1"/>
  <c r="C91" i="14"/>
  <c r="U91" i="14" s="1"/>
  <c r="G91" i="14"/>
  <c r="C92" i="14"/>
  <c r="U92" i="14" s="1"/>
  <c r="G92" i="14"/>
  <c r="C93" i="14"/>
  <c r="G93" i="14"/>
  <c r="C94" i="14"/>
  <c r="U94" i="14" s="1"/>
  <c r="G94" i="14"/>
  <c r="C95" i="14"/>
  <c r="U95" i="14" s="1"/>
  <c r="G95" i="14"/>
  <c r="C96" i="14"/>
  <c r="U96" i="14" s="1"/>
  <c r="G96" i="14"/>
  <c r="C97" i="14"/>
  <c r="U97" i="14" s="1"/>
  <c r="G97" i="14"/>
  <c r="C98" i="14"/>
  <c r="G98" i="14"/>
  <c r="C99" i="14"/>
  <c r="G99" i="14"/>
  <c r="C100" i="14"/>
  <c r="G100" i="14"/>
  <c r="C101" i="14"/>
  <c r="G101" i="14"/>
  <c r="C102" i="14"/>
  <c r="U102" i="14" s="1"/>
  <c r="G102" i="14"/>
  <c r="C103" i="14"/>
  <c r="G103" i="14"/>
  <c r="U103" i="14" s="1"/>
  <c r="C104" i="14"/>
  <c r="U104" i="14" s="1"/>
  <c r="G104" i="14"/>
  <c r="C105" i="14"/>
  <c r="U105" i="14" s="1"/>
  <c r="G105" i="14"/>
  <c r="C106" i="14"/>
  <c r="G106" i="14"/>
  <c r="C107" i="14"/>
  <c r="U107" i="14" s="1"/>
  <c r="G107" i="14"/>
  <c r="C108" i="14"/>
  <c r="G108" i="14"/>
  <c r="C109" i="14"/>
  <c r="G109" i="14"/>
  <c r="C110" i="14"/>
  <c r="U110" i="14" s="1"/>
  <c r="G110" i="14"/>
  <c r="C111" i="14"/>
  <c r="G111" i="14"/>
  <c r="C112" i="14"/>
  <c r="U112" i="14" s="1"/>
  <c r="G112" i="14"/>
  <c r="C113" i="14"/>
  <c r="G113" i="14"/>
  <c r="C114" i="14"/>
  <c r="G114" i="14"/>
  <c r="C115" i="14"/>
  <c r="G115" i="14"/>
  <c r="C116" i="14"/>
  <c r="G116" i="14"/>
  <c r="C117" i="14"/>
  <c r="U117" i="14" s="1"/>
  <c r="G117" i="14"/>
  <c r="C118" i="14"/>
  <c r="G118" i="14"/>
  <c r="C119" i="14"/>
  <c r="U119" i="14" s="1"/>
  <c r="G119" i="14"/>
  <c r="C120" i="14"/>
  <c r="G120" i="14"/>
  <c r="C121" i="14"/>
  <c r="G121" i="14"/>
  <c r="C122" i="14"/>
  <c r="G122" i="14"/>
  <c r="U122" i="14" s="1"/>
  <c r="C123" i="14"/>
  <c r="U123" i="14" s="1"/>
  <c r="G123" i="14"/>
  <c r="C124" i="14"/>
  <c r="U124" i="14" s="1"/>
  <c r="G124" i="14"/>
  <c r="C125" i="14"/>
  <c r="G125" i="14"/>
  <c r="C126" i="14"/>
  <c r="U126" i="14" s="1"/>
  <c r="G126" i="14"/>
  <c r="C127" i="14"/>
  <c r="U127" i="14" s="1"/>
  <c r="G127" i="14"/>
  <c r="C128" i="14"/>
  <c r="G128" i="14"/>
  <c r="C129" i="14"/>
  <c r="U129" i="14" s="1"/>
  <c r="G129" i="14"/>
  <c r="C130" i="14"/>
  <c r="U130" i="14" s="1"/>
  <c r="G130" i="14"/>
  <c r="C131" i="14"/>
  <c r="G131" i="14"/>
  <c r="C132" i="14"/>
  <c r="G132" i="14"/>
  <c r="C133" i="14"/>
  <c r="G133" i="14"/>
  <c r="C134" i="14"/>
  <c r="G134" i="14"/>
  <c r="C135" i="14"/>
  <c r="U135" i="14" s="1"/>
  <c r="G135" i="14"/>
  <c r="C136" i="14"/>
  <c r="U136" i="14" s="1"/>
  <c r="G136" i="14"/>
  <c r="C137" i="14"/>
  <c r="G137" i="14"/>
  <c r="U137" i="14" s="1"/>
  <c r="C138" i="14"/>
  <c r="G138" i="14"/>
  <c r="C139" i="14"/>
  <c r="U139" i="14" s="1"/>
  <c r="G139" i="14"/>
  <c r="C140" i="14"/>
  <c r="U140" i="14" s="1"/>
  <c r="G140" i="14"/>
  <c r="C141" i="14"/>
  <c r="U141" i="14" s="1"/>
  <c r="G141" i="14"/>
  <c r="C142" i="14"/>
  <c r="U142" i="14" s="1"/>
  <c r="G142" i="14"/>
  <c r="C143" i="14"/>
  <c r="U143" i="14" s="1"/>
  <c r="G143" i="14"/>
  <c r="C144" i="14"/>
  <c r="G144" i="14"/>
  <c r="C145" i="14"/>
  <c r="G145" i="14"/>
  <c r="C146" i="14"/>
  <c r="G146" i="14"/>
  <c r="C147" i="14"/>
  <c r="G147" i="14"/>
  <c r="C148" i="14"/>
  <c r="U148" i="14" s="1"/>
  <c r="G148" i="14"/>
  <c r="C149" i="14"/>
  <c r="G149" i="14"/>
  <c r="C150" i="14"/>
  <c r="G150" i="14"/>
  <c r="U150" i="14"/>
  <c r="C151" i="14"/>
  <c r="G151" i="14"/>
  <c r="C152" i="14"/>
  <c r="U152" i="14" s="1"/>
  <c r="G152" i="14"/>
  <c r="C153" i="14"/>
  <c r="G153" i="14"/>
  <c r="C154" i="14"/>
  <c r="G154" i="14"/>
  <c r="C155" i="14"/>
  <c r="U155" i="14" s="1"/>
  <c r="G155" i="14"/>
  <c r="C156" i="14"/>
  <c r="U156" i="14" s="1"/>
  <c r="G156" i="14"/>
  <c r="C157" i="14"/>
  <c r="G157" i="14"/>
  <c r="C158" i="14"/>
  <c r="G158" i="14"/>
  <c r="C159" i="14"/>
  <c r="U159" i="14" s="1"/>
  <c r="G159" i="14"/>
  <c r="C160" i="14"/>
  <c r="G160" i="14"/>
  <c r="C161" i="14"/>
  <c r="U161" i="14" s="1"/>
  <c r="G161" i="14"/>
  <c r="C162" i="14"/>
  <c r="U162" i="14" s="1"/>
  <c r="G162" i="14"/>
  <c r="C163" i="14"/>
  <c r="U163" i="14" s="1"/>
  <c r="G163" i="14"/>
  <c r="C164" i="14"/>
  <c r="G164" i="14"/>
  <c r="C165" i="14"/>
  <c r="G165" i="14"/>
  <c r="U165" i="14"/>
  <c r="C166" i="14"/>
  <c r="U166" i="14" s="1"/>
  <c r="G166" i="14"/>
  <c r="C167" i="14"/>
  <c r="G167" i="14"/>
  <c r="C168" i="14"/>
  <c r="G168" i="14"/>
  <c r="C169" i="14"/>
  <c r="G169" i="14"/>
  <c r="C170" i="14"/>
  <c r="G170" i="14"/>
  <c r="C171" i="14"/>
  <c r="U171" i="14" s="1"/>
  <c r="G171" i="14"/>
  <c r="C172" i="14"/>
  <c r="U172" i="14" s="1"/>
  <c r="G172" i="14"/>
  <c r="C173" i="14"/>
  <c r="G173" i="14"/>
  <c r="C174" i="14"/>
  <c r="U174" i="14" s="1"/>
  <c r="G174" i="14"/>
  <c r="C175" i="14"/>
  <c r="G175" i="14"/>
  <c r="C176" i="14"/>
  <c r="U176" i="14" s="1"/>
  <c r="G176" i="14"/>
  <c r="C177" i="14"/>
  <c r="G177" i="14"/>
  <c r="C178" i="14"/>
  <c r="U178" i="14" s="1"/>
  <c r="G178" i="14"/>
  <c r="C179" i="14"/>
  <c r="G179" i="14"/>
  <c r="U179" i="14" s="1"/>
  <c r="C180" i="14"/>
  <c r="G180" i="14"/>
  <c r="C181" i="14"/>
  <c r="U181" i="14" s="1"/>
  <c r="G181" i="14"/>
  <c r="C182" i="14"/>
  <c r="G182" i="14"/>
  <c r="C183" i="14"/>
  <c r="G183" i="14"/>
  <c r="C184" i="14"/>
  <c r="U184" i="14" s="1"/>
  <c r="G184" i="14"/>
  <c r="C185" i="14"/>
  <c r="G185" i="14"/>
  <c r="U185" i="14"/>
  <c r="C186" i="14"/>
  <c r="U186" i="14" s="1"/>
  <c r="G186" i="14"/>
  <c r="C187" i="14"/>
  <c r="G187" i="14"/>
  <c r="C188" i="14"/>
  <c r="G188" i="14"/>
  <c r="C189" i="14"/>
  <c r="U189" i="14" s="1"/>
  <c r="G189" i="14"/>
  <c r="C190" i="14"/>
  <c r="U190" i="14" s="1"/>
  <c r="G190" i="14"/>
  <c r="C191" i="14"/>
  <c r="G191" i="14"/>
  <c r="C192" i="14"/>
  <c r="G192" i="14"/>
  <c r="C193" i="14"/>
  <c r="G193" i="14"/>
  <c r="C194" i="14"/>
  <c r="U194" i="14" s="1"/>
  <c r="G194" i="14"/>
  <c r="C195" i="14"/>
  <c r="G195" i="14"/>
  <c r="C196" i="14"/>
  <c r="G196" i="14"/>
  <c r="C197" i="14"/>
  <c r="U197" i="14" s="1"/>
  <c r="G197" i="14"/>
  <c r="C198" i="14"/>
  <c r="U198" i="14" s="1"/>
  <c r="G198" i="14"/>
  <c r="C199" i="14"/>
  <c r="U199" i="14" s="1"/>
  <c r="G199" i="14"/>
  <c r="C200" i="14"/>
  <c r="U200" i="14" s="1"/>
  <c r="G200" i="14"/>
  <c r="C201" i="14"/>
  <c r="G201" i="14"/>
  <c r="C202" i="14"/>
  <c r="U202" i="14" s="1"/>
  <c r="G202" i="14"/>
  <c r="C203" i="14"/>
  <c r="G203" i="14"/>
  <c r="C204" i="14"/>
  <c r="U204" i="14" s="1"/>
  <c r="G204" i="14"/>
  <c r="C205" i="14"/>
  <c r="G205" i="14"/>
  <c r="C206" i="14"/>
  <c r="U206" i="14" s="1"/>
  <c r="G206" i="14"/>
  <c r="C207" i="14"/>
  <c r="G207" i="14"/>
  <c r="C208" i="14"/>
  <c r="G208" i="14"/>
  <c r="C209" i="14"/>
  <c r="G209" i="14"/>
  <c r="C210" i="14"/>
  <c r="U210" i="14" s="1"/>
  <c r="G210" i="14"/>
  <c r="C211" i="14"/>
  <c r="G211" i="14"/>
  <c r="C212" i="14"/>
  <c r="G212" i="14"/>
  <c r="C213" i="14"/>
  <c r="G213" i="14"/>
  <c r="C214" i="14"/>
  <c r="G214" i="14"/>
  <c r="C215" i="14"/>
  <c r="G215" i="14"/>
  <c r="C216" i="14"/>
  <c r="U216" i="14" s="1"/>
  <c r="G216" i="14"/>
  <c r="C217" i="14"/>
  <c r="U217" i="14" s="1"/>
  <c r="G217" i="14"/>
  <c r="C218" i="14"/>
  <c r="U218" i="14" s="1"/>
  <c r="G218" i="14"/>
  <c r="C219" i="14"/>
  <c r="G219" i="14"/>
  <c r="C220" i="14"/>
  <c r="U220" i="14" s="1"/>
  <c r="G220" i="14"/>
  <c r="C221" i="14"/>
  <c r="G221" i="14"/>
  <c r="C222" i="14"/>
  <c r="G222" i="14"/>
  <c r="C223" i="14"/>
  <c r="G223" i="14"/>
  <c r="C224" i="14"/>
  <c r="U224" i="14" s="1"/>
  <c r="G224" i="14"/>
  <c r="C225" i="14"/>
  <c r="G225" i="14"/>
  <c r="U225" i="14" s="1"/>
  <c r="C226" i="14"/>
  <c r="G226" i="14"/>
  <c r="C227" i="14"/>
  <c r="U227" i="14" s="1"/>
  <c r="G227" i="14"/>
  <c r="C228" i="14"/>
  <c r="U228" i="14" s="1"/>
  <c r="G228" i="14"/>
  <c r="C229" i="14"/>
  <c r="G229" i="14"/>
  <c r="C230" i="14"/>
  <c r="G230" i="14"/>
  <c r="C231" i="14"/>
  <c r="U231" i="14" s="1"/>
  <c r="G231" i="14"/>
  <c r="C232" i="14"/>
  <c r="G232" i="14"/>
  <c r="U232" i="14" s="1"/>
  <c r="C233" i="14"/>
  <c r="U233" i="14" s="1"/>
  <c r="G233" i="14"/>
  <c r="C234" i="14"/>
  <c r="G234" i="14"/>
  <c r="C235" i="14"/>
  <c r="U235" i="14" s="1"/>
  <c r="G235" i="14"/>
  <c r="C236" i="14"/>
  <c r="U236" i="14" s="1"/>
  <c r="G236" i="14"/>
  <c r="C237" i="14"/>
  <c r="G237" i="14"/>
  <c r="C238" i="14"/>
  <c r="U238" i="14" s="1"/>
  <c r="G238" i="14"/>
  <c r="C239" i="14"/>
  <c r="G239" i="14"/>
  <c r="C240" i="14"/>
  <c r="U240" i="14" s="1"/>
  <c r="G240" i="14"/>
  <c r="C241" i="14"/>
  <c r="U241" i="14" s="1"/>
  <c r="G241" i="14"/>
  <c r="C242" i="14"/>
  <c r="U242" i="14" s="1"/>
  <c r="G242" i="14"/>
  <c r="C243" i="14"/>
  <c r="U243" i="14" s="1"/>
  <c r="G243" i="14"/>
  <c r="C244" i="14"/>
  <c r="G244" i="14"/>
  <c r="C245" i="14"/>
  <c r="U245" i="14" s="1"/>
  <c r="G245" i="14"/>
  <c r="C246" i="14"/>
  <c r="U246" i="14" s="1"/>
  <c r="G246" i="14"/>
  <c r="C247" i="14"/>
  <c r="G247" i="14"/>
  <c r="C248" i="14"/>
  <c r="U248" i="14" s="1"/>
  <c r="G248" i="14"/>
  <c r="C249" i="14"/>
  <c r="G249" i="14"/>
  <c r="U249" i="14" s="1"/>
  <c r="C250" i="14"/>
  <c r="U250" i="14" s="1"/>
  <c r="G250" i="14"/>
  <c r="C251" i="14"/>
  <c r="G251" i="14"/>
  <c r="C252" i="14"/>
  <c r="U252" i="14" s="1"/>
  <c r="G252" i="14"/>
  <c r="C253" i="14"/>
  <c r="G253" i="14"/>
  <c r="C254" i="14"/>
  <c r="G254" i="14"/>
  <c r="C255" i="14"/>
  <c r="U255" i="14" s="1"/>
  <c r="G255" i="14"/>
  <c r="C256" i="14"/>
  <c r="U256" i="14" s="1"/>
  <c r="G256" i="14"/>
  <c r="C257" i="14"/>
  <c r="G257" i="14"/>
  <c r="C258" i="14"/>
  <c r="G258" i="14"/>
  <c r="C259" i="14"/>
  <c r="G259" i="14"/>
  <c r="C260" i="14"/>
  <c r="U260" i="14" s="1"/>
  <c r="G260" i="14"/>
  <c r="C261" i="14"/>
  <c r="G261" i="14"/>
  <c r="C262" i="14"/>
  <c r="G262" i="14"/>
  <c r="U262" i="14"/>
  <c r="C263" i="14"/>
  <c r="G263" i="14"/>
  <c r="C264" i="14"/>
  <c r="U264" i="14" s="1"/>
  <c r="G264" i="14"/>
  <c r="C265" i="14"/>
  <c r="G265" i="14"/>
  <c r="C266" i="14"/>
  <c r="G266" i="14"/>
  <c r="C267" i="14"/>
  <c r="U267" i="14" s="1"/>
  <c r="G267" i="14"/>
  <c r="C268" i="14"/>
  <c r="G268" i="14"/>
  <c r="C269" i="14"/>
  <c r="U269" i="14" s="1"/>
  <c r="G269" i="14"/>
  <c r="C270" i="14"/>
  <c r="G270" i="14"/>
  <c r="C271" i="14"/>
  <c r="G271" i="14"/>
  <c r="C272" i="14"/>
  <c r="U272" i="14" s="1"/>
  <c r="G272" i="14"/>
  <c r="C273" i="14"/>
  <c r="G273" i="14"/>
  <c r="C274" i="14"/>
  <c r="G274" i="14"/>
  <c r="C275" i="14"/>
  <c r="G275" i="14"/>
  <c r="C276" i="14"/>
  <c r="U276" i="14" s="1"/>
  <c r="G276" i="14"/>
  <c r="C277" i="14"/>
  <c r="G277" i="14"/>
  <c r="C278" i="14"/>
  <c r="U278" i="14" s="1"/>
  <c r="G278" i="14"/>
  <c r="C279" i="14"/>
  <c r="G279" i="14"/>
  <c r="C280" i="14"/>
  <c r="G280" i="14"/>
  <c r="C281" i="14"/>
  <c r="U281" i="14" s="1"/>
  <c r="G281" i="14"/>
  <c r="C284" i="14"/>
  <c r="G284" i="14"/>
  <c r="C285" i="14"/>
  <c r="G285" i="14"/>
  <c r="C286" i="14"/>
  <c r="U286" i="14" s="1"/>
  <c r="G286" i="14"/>
  <c r="C287" i="14"/>
  <c r="G287" i="14"/>
  <c r="C288" i="14"/>
  <c r="U288" i="14" s="1"/>
  <c r="G288" i="14"/>
  <c r="C289" i="14"/>
  <c r="G289" i="14"/>
  <c r="C290" i="14"/>
  <c r="G290" i="14"/>
  <c r="C291" i="14"/>
  <c r="U291" i="14" s="1"/>
  <c r="G291" i="14"/>
  <c r="C292" i="14"/>
  <c r="U292" i="14" s="1"/>
  <c r="G292" i="14"/>
  <c r="C293" i="14"/>
  <c r="G293" i="14"/>
  <c r="C294" i="14"/>
  <c r="U294" i="14" s="1"/>
  <c r="G294" i="14"/>
  <c r="C295" i="14"/>
  <c r="G295" i="14"/>
  <c r="C296" i="14"/>
  <c r="G296" i="14"/>
  <c r="C297" i="14"/>
  <c r="G297" i="14"/>
  <c r="C298" i="14"/>
  <c r="G298" i="14"/>
  <c r="C299" i="14"/>
  <c r="U299" i="14" s="1"/>
  <c r="G299" i="14"/>
  <c r="C300" i="14"/>
  <c r="U300" i="14" s="1"/>
  <c r="G300" i="14"/>
  <c r="C301" i="14"/>
  <c r="U301" i="14" s="1"/>
  <c r="G301" i="14"/>
  <c r="C302" i="14"/>
  <c r="G302" i="14"/>
  <c r="C303" i="14"/>
  <c r="U303" i="14" s="1"/>
  <c r="G303" i="14"/>
  <c r="C304" i="14"/>
  <c r="U304" i="14" s="1"/>
  <c r="G304" i="14"/>
  <c r="C305" i="14"/>
  <c r="G305" i="14"/>
  <c r="C306" i="14"/>
  <c r="U306" i="14" s="1"/>
  <c r="G306" i="14"/>
  <c r="C307" i="14"/>
  <c r="U307" i="14" s="1"/>
  <c r="G307" i="14"/>
  <c r="C320" i="14"/>
  <c r="G320" i="14"/>
  <c r="C321" i="14"/>
  <c r="G321" i="14"/>
  <c r="C322" i="14"/>
  <c r="U322" i="14" s="1"/>
  <c r="G322" i="14"/>
  <c r="C323" i="14"/>
  <c r="G323" i="14"/>
  <c r="C324" i="14"/>
  <c r="G324" i="14"/>
  <c r="C325" i="14"/>
  <c r="G325" i="14"/>
  <c r="C326" i="14"/>
  <c r="G326" i="14"/>
  <c r="C327" i="14"/>
  <c r="U327" i="14" s="1"/>
  <c r="G327" i="14"/>
  <c r="C328" i="14"/>
  <c r="U328" i="14" s="1"/>
  <c r="G328" i="14"/>
  <c r="C329" i="14"/>
  <c r="G329" i="14"/>
  <c r="C330" i="14"/>
  <c r="G330" i="14"/>
  <c r="C331" i="14"/>
  <c r="U331" i="14" s="1"/>
  <c r="G331" i="14"/>
  <c r="C344" i="14"/>
  <c r="G344" i="14"/>
  <c r="C345" i="14"/>
  <c r="G345" i="14"/>
  <c r="C346" i="14"/>
  <c r="U346" i="14" s="1"/>
  <c r="G346" i="14"/>
  <c r="C347" i="14"/>
  <c r="G347" i="14"/>
  <c r="C348" i="14"/>
  <c r="G348" i="14"/>
  <c r="C349" i="14"/>
  <c r="G349" i="14"/>
  <c r="C350" i="14"/>
  <c r="U350" i="14" s="1"/>
  <c r="G350" i="14"/>
  <c r="C351" i="14"/>
  <c r="G351" i="14"/>
  <c r="C352" i="14"/>
  <c r="U352" i="14" s="1"/>
  <c r="G352" i="14"/>
  <c r="C353" i="14"/>
  <c r="G353" i="14"/>
  <c r="C354" i="14"/>
  <c r="G354" i="14"/>
  <c r="C355" i="14"/>
  <c r="U355" i="14" s="1"/>
  <c r="G355" i="14"/>
  <c r="C364" i="14"/>
  <c r="G364" i="14"/>
  <c r="C365" i="14"/>
  <c r="G365" i="14"/>
  <c r="C366" i="14"/>
  <c r="U366" i="14" s="1"/>
  <c r="G366" i="14"/>
  <c r="C367" i="14"/>
  <c r="G367" i="14"/>
  <c r="C368" i="14"/>
  <c r="U368" i="14" s="1"/>
  <c r="G368" i="14"/>
  <c r="C369" i="14"/>
  <c r="G369" i="14"/>
  <c r="C370" i="14"/>
  <c r="U370" i="14" s="1"/>
  <c r="G370" i="14"/>
  <c r="C371" i="14"/>
  <c r="G371" i="14"/>
  <c r="C372" i="14"/>
  <c r="U372" i="14" s="1"/>
  <c r="G372" i="14"/>
  <c r="C373" i="14"/>
  <c r="G373" i="14"/>
  <c r="C374" i="14"/>
  <c r="G374" i="14"/>
  <c r="C375" i="14"/>
  <c r="U375" i="14" s="1"/>
  <c r="G375" i="14"/>
  <c r="C376" i="14"/>
  <c r="U376" i="14" s="1"/>
  <c r="G376" i="14"/>
  <c r="C377" i="14"/>
  <c r="G377" i="14"/>
  <c r="C382" i="14"/>
  <c r="U382" i="14" s="1"/>
  <c r="G382" i="14"/>
  <c r="C383" i="14"/>
  <c r="G383" i="14"/>
  <c r="C386" i="14"/>
  <c r="G386" i="14"/>
  <c r="C387" i="14"/>
  <c r="U387" i="14" s="1"/>
  <c r="G387" i="14"/>
  <c r="C388" i="14"/>
  <c r="G388" i="14"/>
  <c r="C389" i="14"/>
  <c r="U389" i="14" s="1"/>
  <c r="G389" i="14"/>
  <c r="C390" i="14"/>
  <c r="G390" i="14"/>
  <c r="C391" i="14"/>
  <c r="U391" i="14" s="1"/>
  <c r="G391" i="14"/>
  <c r="C392" i="14"/>
  <c r="U392" i="14" s="1"/>
  <c r="G392" i="14"/>
  <c r="C393" i="14"/>
  <c r="G393" i="14"/>
  <c r="C394" i="14"/>
  <c r="U394" i="14" s="1"/>
  <c r="G394" i="14"/>
  <c r="C395" i="14"/>
  <c r="G395" i="14"/>
  <c r="C396" i="14"/>
  <c r="G396" i="14"/>
  <c r="C397" i="14"/>
  <c r="U397" i="14" s="1"/>
  <c r="G397" i="14"/>
  <c r="C400" i="14"/>
  <c r="G400" i="14"/>
  <c r="C401" i="14"/>
  <c r="G401" i="14"/>
  <c r="U401" i="14" s="1"/>
  <c r="C402" i="14"/>
  <c r="G402" i="14"/>
  <c r="U402" i="14"/>
  <c r="C403" i="14"/>
  <c r="G403" i="14"/>
  <c r="C404" i="14"/>
  <c r="U404" i="14" s="1"/>
  <c r="G404" i="14"/>
  <c r="C405" i="14"/>
  <c r="G405" i="14"/>
  <c r="U405" i="14"/>
  <c r="C406" i="14"/>
  <c r="U406" i="14" s="1"/>
  <c r="G406" i="14"/>
  <c r="C407" i="14"/>
  <c r="G407" i="14"/>
  <c r="C408" i="14"/>
  <c r="U408" i="14" s="1"/>
  <c r="G408" i="14"/>
  <c r="C409" i="14"/>
  <c r="U409" i="14" s="1"/>
  <c r="G409" i="14"/>
  <c r="C410" i="14"/>
  <c r="G410" i="14"/>
  <c r="C411" i="14"/>
  <c r="U411" i="14" s="1"/>
  <c r="G411" i="14"/>
  <c r="C412" i="14"/>
  <c r="G412" i="14"/>
  <c r="C413" i="14"/>
  <c r="U413" i="14" s="1"/>
  <c r="G413" i="14"/>
  <c r="C414" i="14"/>
  <c r="G414" i="14"/>
  <c r="C415" i="14"/>
  <c r="U415" i="14" s="1"/>
  <c r="G415" i="14"/>
  <c r="C416" i="14"/>
  <c r="G416" i="14"/>
  <c r="C417" i="14"/>
  <c r="U417" i="14" s="1"/>
  <c r="G417" i="14"/>
  <c r="C418" i="14"/>
  <c r="G418" i="14"/>
  <c r="C419" i="14"/>
  <c r="U419" i="14" s="1"/>
  <c r="G419" i="14"/>
  <c r="C426" i="14"/>
  <c r="U426" i="14" s="1"/>
  <c r="G426" i="14"/>
  <c r="C427" i="14"/>
  <c r="G427" i="14"/>
  <c r="U427" i="14" s="1"/>
  <c r="C428" i="14"/>
  <c r="U428" i="14" s="1"/>
  <c r="G428" i="14"/>
  <c r="C429" i="14"/>
  <c r="G429" i="14"/>
  <c r="C430" i="14"/>
  <c r="U430" i="14" s="1"/>
  <c r="G430" i="14"/>
  <c r="C431" i="14"/>
  <c r="G431" i="14"/>
  <c r="C432" i="14"/>
  <c r="G432" i="14"/>
  <c r="C433" i="14"/>
  <c r="U433" i="14" s="1"/>
  <c r="G433" i="14"/>
  <c r="C434" i="14"/>
  <c r="G434" i="14"/>
  <c r="C435" i="14"/>
  <c r="G435" i="14"/>
  <c r="C436" i="14"/>
  <c r="G436" i="14"/>
  <c r="C437" i="14"/>
  <c r="U437" i="14" s="1"/>
  <c r="G437" i="14"/>
  <c r="C438" i="14"/>
  <c r="G438" i="14"/>
  <c r="C439" i="14"/>
  <c r="U439" i="14" s="1"/>
  <c r="G439" i="14"/>
  <c r="C440" i="14"/>
  <c r="U440" i="14" s="1"/>
  <c r="G440" i="14"/>
  <c r="C441" i="14"/>
  <c r="G441" i="14"/>
  <c r="C442" i="14"/>
  <c r="G442" i="14"/>
  <c r="U442" i="14"/>
  <c r="C443" i="14"/>
  <c r="G443" i="14"/>
  <c r="C444" i="14"/>
  <c r="U444" i="14" s="1"/>
  <c r="G444" i="14"/>
  <c r="C445" i="14"/>
  <c r="G445" i="14"/>
  <c r="C446" i="14"/>
  <c r="G446" i="14"/>
  <c r="C447" i="14"/>
  <c r="G447" i="14"/>
  <c r="C448" i="14"/>
  <c r="U448" i="14" s="1"/>
  <c r="G448" i="14"/>
  <c r="C449" i="14"/>
  <c r="G449" i="14"/>
  <c r="C450" i="14"/>
  <c r="G450" i="14"/>
  <c r="C451" i="14"/>
  <c r="G451" i="14"/>
  <c r="C452" i="14"/>
  <c r="U452" i="14" s="1"/>
  <c r="G452" i="14"/>
  <c r="C453" i="14"/>
  <c r="G453" i="14"/>
  <c r="C454" i="14"/>
  <c r="U454" i="14" s="1"/>
  <c r="G454" i="14"/>
  <c r="C455" i="14"/>
  <c r="G455" i="14"/>
  <c r="C456" i="14"/>
  <c r="U456" i="14" s="1"/>
  <c r="G456" i="14"/>
  <c r="C457" i="14"/>
  <c r="G457" i="14"/>
  <c r="C458" i="14"/>
  <c r="U458" i="14" s="1"/>
  <c r="G458" i="14"/>
  <c r="C459" i="14"/>
  <c r="G459" i="14"/>
  <c r="U459" i="14" s="1"/>
  <c r="C460" i="14"/>
  <c r="U460" i="14" s="1"/>
  <c r="G460" i="14"/>
  <c r="C461" i="14"/>
  <c r="G461" i="14"/>
  <c r="C462" i="14"/>
  <c r="U462" i="14" s="1"/>
  <c r="G462" i="14"/>
  <c r="C463" i="14"/>
  <c r="G463" i="14"/>
  <c r="C464" i="14"/>
  <c r="G464" i="14"/>
  <c r="C465" i="14"/>
  <c r="U465" i="14" s="1"/>
  <c r="G465" i="14"/>
  <c r="C472" i="14"/>
  <c r="G472" i="14"/>
  <c r="C473" i="14"/>
  <c r="G473" i="14"/>
  <c r="C478" i="14"/>
  <c r="G478" i="14"/>
  <c r="C479" i="14"/>
  <c r="G479" i="14"/>
  <c r="C480" i="14"/>
  <c r="G480" i="14"/>
  <c r="U480" i="14"/>
  <c r="C481" i="14"/>
  <c r="G481" i="14"/>
  <c r="C482" i="14"/>
  <c r="G482" i="14"/>
  <c r="C483" i="14"/>
  <c r="U483" i="14" s="1"/>
  <c r="G483" i="14"/>
  <c r="C484" i="14"/>
  <c r="G484" i="14"/>
  <c r="C485" i="14"/>
  <c r="U485" i="14" s="1"/>
  <c r="G485" i="14"/>
  <c r="C486" i="14"/>
  <c r="U486" i="14" s="1"/>
  <c r="G486" i="14"/>
  <c r="C487" i="14"/>
  <c r="G487" i="14"/>
  <c r="C488" i="14"/>
  <c r="G488" i="14"/>
  <c r="C489" i="14"/>
  <c r="U489" i="14" s="1"/>
  <c r="G489" i="14"/>
  <c r="C490" i="14"/>
  <c r="U490" i="14" s="1"/>
  <c r="G490" i="14"/>
  <c r="C491" i="14"/>
  <c r="G491" i="14"/>
  <c r="C492" i="14"/>
  <c r="U492" i="14" s="1"/>
  <c r="G492" i="14"/>
  <c r="C493" i="14"/>
  <c r="G493" i="14"/>
  <c r="C494" i="14"/>
  <c r="U494" i="14" s="1"/>
  <c r="G494" i="14"/>
  <c r="C495" i="14"/>
  <c r="G495" i="14"/>
  <c r="C502" i="14"/>
  <c r="G502" i="14"/>
  <c r="C503" i="14"/>
  <c r="G503" i="14"/>
  <c r="C504" i="14"/>
  <c r="G504" i="14"/>
  <c r="C505" i="14"/>
  <c r="G505" i="14"/>
  <c r="C506" i="14"/>
  <c r="U506" i="14" s="1"/>
  <c r="G506" i="14"/>
  <c r="C507" i="14"/>
  <c r="U507" i="14" s="1"/>
  <c r="G507" i="14"/>
  <c r="C508" i="14"/>
  <c r="U508" i="14" s="1"/>
  <c r="G508" i="14"/>
  <c r="C509" i="14"/>
  <c r="G509" i="14"/>
  <c r="C510" i="14"/>
  <c r="U510" i="14" s="1"/>
  <c r="G510" i="14"/>
  <c r="C511" i="14"/>
  <c r="G511" i="14"/>
  <c r="C512" i="14"/>
  <c r="U512" i="14" s="1"/>
  <c r="G512" i="14"/>
  <c r="C513" i="14"/>
  <c r="G513" i="14"/>
  <c r="C514" i="14"/>
  <c r="G514" i="14"/>
  <c r="C515" i="14"/>
  <c r="U515" i="14" s="1"/>
  <c r="G515" i="14"/>
  <c r="C516" i="14"/>
  <c r="G516" i="14"/>
  <c r="C517" i="14"/>
  <c r="U517" i="14" s="1"/>
  <c r="G517" i="14"/>
  <c r="C518" i="14"/>
  <c r="G518" i="14"/>
  <c r="C519" i="14"/>
  <c r="U519" i="14" s="1"/>
  <c r="G519" i="14"/>
  <c r="C526" i="14"/>
  <c r="G526" i="14"/>
  <c r="C527" i="14"/>
  <c r="G527" i="14"/>
  <c r="C528" i="14"/>
  <c r="U528" i="14" s="1"/>
  <c r="G528" i="14"/>
  <c r="C529" i="14"/>
  <c r="G529" i="14"/>
  <c r="C530" i="14"/>
  <c r="U530" i="14" s="1"/>
  <c r="G530" i="14"/>
  <c r="C531" i="14"/>
  <c r="G531" i="14"/>
  <c r="C532" i="14"/>
  <c r="U532" i="14" s="1"/>
  <c r="G532" i="14"/>
  <c r="C533" i="14"/>
  <c r="G533" i="14"/>
  <c r="C534" i="14"/>
  <c r="G534" i="14"/>
  <c r="C535" i="14"/>
  <c r="U535" i="14" s="1"/>
  <c r="G535" i="14"/>
  <c r="C536" i="14"/>
  <c r="G536" i="14"/>
  <c r="C537" i="14"/>
  <c r="U537" i="14" s="1"/>
  <c r="G537" i="14"/>
  <c r="C538" i="14"/>
  <c r="U538" i="14" s="1"/>
  <c r="G538" i="14"/>
  <c r="C539" i="14"/>
  <c r="G539" i="14"/>
  <c r="C540" i="14"/>
  <c r="G540" i="14"/>
  <c r="U540" i="14"/>
  <c r="C541" i="14"/>
  <c r="G541" i="14"/>
  <c r="C542" i="14"/>
  <c r="U542" i="14" s="1"/>
  <c r="G542" i="14"/>
  <c r="C543" i="14"/>
  <c r="G543" i="14"/>
  <c r="C544" i="14"/>
  <c r="G544" i="14"/>
  <c r="C545" i="14"/>
  <c r="G545" i="14"/>
  <c r="U545" i="14"/>
  <c r="C546" i="14"/>
  <c r="G546" i="14"/>
  <c r="U546" i="14"/>
  <c r="C547" i="14"/>
  <c r="G547" i="14"/>
  <c r="C548" i="14"/>
  <c r="G548" i="14"/>
  <c r="U548" i="14" s="1"/>
  <c r="C549" i="14"/>
  <c r="U549" i="14" s="1"/>
  <c r="G549" i="14"/>
  <c r="C550" i="14"/>
  <c r="G550" i="14"/>
  <c r="C551" i="14"/>
  <c r="U551" i="14" s="1"/>
  <c r="G551" i="14"/>
  <c r="C552" i="14"/>
  <c r="U552" i="14" s="1"/>
  <c r="G552" i="14"/>
  <c r="C553" i="14"/>
  <c r="G553" i="14"/>
  <c r="C554" i="14"/>
  <c r="U554" i="14" s="1"/>
  <c r="G554" i="14"/>
  <c r="C555" i="14"/>
  <c r="G555" i="14"/>
  <c r="C556" i="14"/>
  <c r="U556" i="14" s="1"/>
  <c r="G556" i="14"/>
  <c r="C557" i="14"/>
  <c r="G557" i="14"/>
  <c r="C558" i="14"/>
  <c r="U558" i="14" s="1"/>
  <c r="G558" i="14"/>
  <c r="C559" i="14"/>
  <c r="U559" i="14" s="1"/>
  <c r="G559" i="14"/>
  <c r="C560" i="14"/>
  <c r="G560" i="14"/>
  <c r="C561" i="14"/>
  <c r="U561" i="14" s="1"/>
  <c r="G561" i="14"/>
  <c r="C562" i="14"/>
  <c r="G562" i="14"/>
  <c r="C563" i="14"/>
  <c r="U563" i="14" s="1"/>
  <c r="G563" i="14"/>
  <c r="C564" i="14"/>
  <c r="U564" i="14" s="1"/>
  <c r="G564" i="14"/>
  <c r="C565" i="14"/>
  <c r="G565" i="14"/>
  <c r="C572" i="14"/>
  <c r="U572" i="14" s="1"/>
  <c r="G572" i="14"/>
  <c r="C573" i="14"/>
  <c r="U573" i="14" s="1"/>
  <c r="G573" i="14"/>
  <c r="C574" i="14"/>
  <c r="G574" i="14"/>
  <c r="C575" i="14"/>
  <c r="G575" i="14"/>
  <c r="C576" i="14"/>
  <c r="U576" i="14" s="1"/>
  <c r="G576" i="14"/>
  <c r="C577" i="14"/>
  <c r="U577" i="14" s="1"/>
  <c r="G577" i="14"/>
  <c r="C578" i="14"/>
  <c r="G578" i="14"/>
  <c r="C579" i="14"/>
  <c r="U579" i="14" s="1"/>
  <c r="G579" i="14"/>
  <c r="C580" i="14"/>
  <c r="U580" i="14" s="1"/>
  <c r="G580" i="14"/>
  <c r="C581" i="14"/>
  <c r="G581" i="14"/>
  <c r="C582" i="14"/>
  <c r="U582" i="14" s="1"/>
  <c r="G582" i="14"/>
  <c r="C583" i="14"/>
  <c r="U583" i="14" s="1"/>
  <c r="G583" i="14"/>
  <c r="C584" i="14"/>
  <c r="G584" i="14"/>
  <c r="U584" i="14"/>
  <c r="C585" i="14"/>
  <c r="G585" i="14"/>
  <c r="C586" i="14"/>
  <c r="G586" i="14"/>
  <c r="U586" i="14"/>
  <c r="C587" i="14"/>
  <c r="U587" i="14" s="1"/>
  <c r="G587" i="14"/>
  <c r="C588" i="14"/>
  <c r="G588" i="14"/>
  <c r="C589" i="14"/>
  <c r="U589" i="14" s="1"/>
  <c r="G589" i="14"/>
  <c r="C590" i="14"/>
  <c r="U590" i="14" s="1"/>
  <c r="G590" i="14"/>
  <c r="C591" i="14"/>
  <c r="G591" i="14"/>
  <c r="C592" i="14"/>
  <c r="G592" i="14"/>
  <c r="C593" i="14"/>
  <c r="G593" i="14"/>
  <c r="C594" i="14"/>
  <c r="U594" i="14" s="1"/>
  <c r="G594" i="14"/>
  <c r="C595" i="14"/>
  <c r="G595" i="14"/>
  <c r="C596" i="14"/>
  <c r="G596" i="14"/>
  <c r="C597" i="14"/>
  <c r="U597" i="14" s="1"/>
  <c r="G597" i="14"/>
  <c r="C598" i="14"/>
  <c r="G598" i="14"/>
  <c r="U598" i="14"/>
  <c r="C599" i="14"/>
  <c r="G599" i="14"/>
  <c r="C600" i="14"/>
  <c r="G600" i="14"/>
  <c r="U600" i="14" s="1"/>
  <c r="C601" i="14"/>
  <c r="U601" i="14" s="1"/>
  <c r="G601" i="14"/>
  <c r="C602" i="14"/>
  <c r="U602" i="14" s="1"/>
  <c r="G602" i="14"/>
  <c r="C603" i="14"/>
  <c r="G603" i="14"/>
  <c r="C604" i="14"/>
  <c r="U604" i="14" s="1"/>
  <c r="G604" i="14"/>
  <c r="C605" i="14"/>
  <c r="G605" i="14"/>
  <c r="U605" i="14" s="1"/>
  <c r="C606" i="14"/>
  <c r="G606" i="14"/>
  <c r="C607" i="14"/>
  <c r="U607" i="14" s="1"/>
  <c r="G607" i="14"/>
  <c r="C608" i="14"/>
  <c r="G608" i="14"/>
  <c r="C609" i="14"/>
  <c r="U609" i="14" s="1"/>
  <c r="G609" i="14"/>
  <c r="C610" i="14"/>
  <c r="U610" i="14" s="1"/>
  <c r="G610" i="14"/>
  <c r="C611" i="14"/>
  <c r="G611" i="14"/>
  <c r="C612" i="14"/>
  <c r="U612" i="14" s="1"/>
  <c r="G612" i="14"/>
  <c r="C613" i="14"/>
  <c r="G613" i="14"/>
  <c r="C614" i="14"/>
  <c r="G614" i="14"/>
  <c r="C615" i="14"/>
  <c r="G615" i="14"/>
  <c r="C616" i="14"/>
  <c r="U616" i="14" s="1"/>
  <c r="G616" i="14"/>
  <c r="C617" i="14"/>
  <c r="G617" i="14"/>
  <c r="C618" i="14"/>
  <c r="U618" i="14" s="1"/>
  <c r="G618" i="14"/>
  <c r="C619" i="14"/>
  <c r="G619" i="14"/>
  <c r="C620" i="14"/>
  <c r="G620" i="14"/>
  <c r="C621" i="14"/>
  <c r="U621" i="14" s="1"/>
  <c r="G621" i="14"/>
  <c r="C622" i="14"/>
  <c r="U622" i="14" s="1"/>
  <c r="G622" i="14"/>
  <c r="C623" i="14"/>
  <c r="G623" i="14"/>
  <c r="C624" i="14"/>
  <c r="U624" i="14" s="1"/>
  <c r="G624" i="14"/>
  <c r="C625" i="14"/>
  <c r="G625" i="14"/>
  <c r="C626" i="14"/>
  <c r="G626" i="14"/>
  <c r="C627" i="14"/>
  <c r="U627" i="14" s="1"/>
  <c r="G627" i="14"/>
  <c r="C628" i="14"/>
  <c r="U628" i="14" s="1"/>
  <c r="G628" i="14"/>
  <c r="C629" i="14"/>
  <c r="U629" i="14" s="1"/>
  <c r="G629" i="14"/>
  <c r="C630" i="14"/>
  <c r="G630" i="14"/>
  <c r="C631" i="14"/>
  <c r="U631" i="14" s="1"/>
  <c r="G631" i="14"/>
  <c r="C636" i="14"/>
  <c r="G636" i="14"/>
  <c r="C637" i="14"/>
  <c r="G637" i="14"/>
  <c r="C640" i="14"/>
  <c r="G640" i="14"/>
  <c r="C641" i="14"/>
  <c r="G641" i="14"/>
  <c r="C644" i="14"/>
  <c r="G644" i="14"/>
  <c r="U644" i="14" s="1"/>
  <c r="C645" i="14"/>
  <c r="U645" i="14" s="1"/>
  <c r="G645" i="14"/>
  <c r="C646" i="14"/>
  <c r="U646" i="14" s="1"/>
  <c r="G646" i="14"/>
  <c r="C647" i="14"/>
  <c r="U647" i="14" s="1"/>
  <c r="G647" i="14"/>
  <c r="C648" i="14"/>
  <c r="U648" i="14" s="1"/>
  <c r="G648" i="14"/>
  <c r="C649" i="14"/>
  <c r="G649" i="14"/>
  <c r="C650" i="14"/>
  <c r="G650" i="14"/>
  <c r="C651" i="14"/>
  <c r="U651" i="14" s="1"/>
  <c r="G651" i="14"/>
  <c r="C652" i="14"/>
  <c r="U652" i="14" s="1"/>
  <c r="G652" i="14"/>
  <c r="C653" i="14"/>
  <c r="G653" i="14"/>
  <c r="C654" i="14"/>
  <c r="U654" i="14" s="1"/>
  <c r="G654" i="14"/>
  <c r="C655" i="14"/>
  <c r="G655" i="14"/>
  <c r="C656" i="14"/>
  <c r="U656" i="14" s="1"/>
  <c r="G656" i="14"/>
  <c r="C657" i="14"/>
  <c r="G657" i="14"/>
  <c r="C658" i="14"/>
  <c r="G658" i="14"/>
  <c r="C659" i="14"/>
  <c r="U659" i="14" s="1"/>
  <c r="G659" i="14"/>
  <c r="C660" i="14"/>
  <c r="G660" i="14"/>
  <c r="C661" i="14"/>
  <c r="G661" i="14"/>
  <c r="C662" i="14"/>
  <c r="G662" i="14"/>
  <c r="C663" i="14"/>
  <c r="G663" i="14"/>
  <c r="C664" i="14"/>
  <c r="G664" i="14"/>
  <c r="C665" i="14"/>
  <c r="G665" i="14"/>
  <c r="C666" i="14"/>
  <c r="U666" i="14" s="1"/>
  <c r="G666" i="14"/>
  <c r="C667" i="14"/>
  <c r="G667" i="14"/>
  <c r="C668" i="14"/>
  <c r="G668" i="14"/>
  <c r="U668" i="14"/>
  <c r="C669" i="14"/>
  <c r="G669" i="14"/>
  <c r="C670" i="14"/>
  <c r="G670" i="14"/>
  <c r="C671" i="14"/>
  <c r="U671" i="14" s="1"/>
  <c r="G671" i="14"/>
  <c r="C672" i="14"/>
  <c r="U672" i="14" s="1"/>
  <c r="G672" i="14"/>
  <c r="C673" i="14"/>
  <c r="G673" i="14"/>
  <c r="C674" i="14"/>
  <c r="G674" i="14"/>
  <c r="U674" i="14"/>
  <c r="C675" i="14"/>
  <c r="G675" i="14"/>
  <c r="C676" i="14"/>
  <c r="U676" i="14" s="1"/>
  <c r="G676" i="14"/>
  <c r="C677" i="14"/>
  <c r="U677" i="14" s="1"/>
  <c r="G677" i="14"/>
  <c r="C678" i="14"/>
  <c r="G678" i="14"/>
  <c r="C679" i="14"/>
  <c r="U679" i="14" s="1"/>
  <c r="G679" i="14"/>
  <c r="C680" i="14"/>
  <c r="G680" i="14"/>
  <c r="C681" i="14"/>
  <c r="G681" i="14"/>
  <c r="C682" i="14"/>
  <c r="U682" i="14" s="1"/>
  <c r="G682" i="14"/>
  <c r="C683" i="14"/>
  <c r="G683" i="14"/>
  <c r="C684" i="14"/>
  <c r="G684" i="14"/>
  <c r="U684" i="14"/>
  <c r="C685" i="14"/>
  <c r="G685" i="14"/>
  <c r="C686" i="14"/>
  <c r="G686" i="14"/>
  <c r="C687" i="14"/>
  <c r="U687" i="14" s="1"/>
  <c r="G687" i="14"/>
  <c r="C688" i="14"/>
  <c r="U688" i="14" s="1"/>
  <c r="G688" i="14"/>
  <c r="C689" i="14"/>
  <c r="G689" i="14"/>
  <c r="C690" i="14"/>
  <c r="U690" i="14" s="1"/>
  <c r="G690" i="14"/>
  <c r="C691" i="14"/>
  <c r="U691" i="14" s="1"/>
  <c r="G691" i="14"/>
  <c r="C692" i="14"/>
  <c r="U692" i="14" s="1"/>
  <c r="G692" i="14"/>
  <c r="C693" i="14"/>
  <c r="G693" i="14"/>
  <c r="C694" i="14"/>
  <c r="U694" i="14" s="1"/>
  <c r="G694" i="14"/>
  <c r="C695" i="14"/>
  <c r="G695" i="14"/>
  <c r="C696" i="14"/>
  <c r="U696" i="14" s="1"/>
  <c r="G696" i="14"/>
  <c r="C697" i="14"/>
  <c r="G697" i="14"/>
  <c r="C698" i="14"/>
  <c r="U698" i="14" s="1"/>
  <c r="G698" i="14"/>
  <c r="C699" i="14"/>
  <c r="G699" i="14"/>
  <c r="C706" i="14"/>
  <c r="G706" i="14"/>
  <c r="C707" i="14"/>
  <c r="G707" i="14"/>
  <c r="C710" i="14"/>
  <c r="G710" i="14"/>
  <c r="C711" i="14"/>
  <c r="U711" i="14" s="1"/>
  <c r="G711" i="14"/>
  <c r="C714" i="14"/>
  <c r="G714" i="14"/>
  <c r="U714" i="14"/>
  <c r="C715" i="14"/>
  <c r="U715" i="14" s="1"/>
  <c r="G715" i="14"/>
  <c r="C716" i="14"/>
  <c r="G716" i="14"/>
  <c r="C717" i="14"/>
  <c r="U717" i="14" s="1"/>
  <c r="G717" i="14"/>
  <c r="C718" i="14"/>
  <c r="G718" i="14"/>
  <c r="U718" i="14" s="1"/>
  <c r="C719" i="14"/>
  <c r="U719" i="14" s="1"/>
  <c r="G719" i="14"/>
  <c r="C720" i="14"/>
  <c r="G720" i="14"/>
  <c r="C721" i="14"/>
  <c r="U721" i="14" s="1"/>
  <c r="G721" i="14"/>
  <c r="C722" i="14"/>
  <c r="U722" i="14" s="1"/>
  <c r="G722" i="14"/>
  <c r="C723" i="14"/>
  <c r="U723" i="14" s="1"/>
  <c r="G723" i="14"/>
  <c r="C724" i="14"/>
  <c r="G724" i="14"/>
  <c r="C725" i="14"/>
  <c r="U725" i="14" s="1"/>
  <c r="G725" i="14"/>
  <c r="C726" i="14"/>
  <c r="U726" i="14" s="1"/>
  <c r="G726" i="14"/>
  <c r="C727" i="14"/>
  <c r="G727" i="14"/>
  <c r="C728" i="14"/>
  <c r="U728" i="14" s="1"/>
  <c r="G728" i="14"/>
  <c r="C729" i="14"/>
  <c r="G729" i="14"/>
  <c r="C738" i="14"/>
  <c r="G738" i="14"/>
  <c r="C739" i="14"/>
  <c r="G739" i="14"/>
  <c r="C740" i="14"/>
  <c r="U740" i="14" s="1"/>
  <c r="G740" i="14"/>
  <c r="C741" i="14"/>
  <c r="G741" i="14"/>
  <c r="C742" i="14"/>
  <c r="G742" i="14"/>
  <c r="C743" i="14"/>
  <c r="G743" i="14"/>
  <c r="C744" i="14"/>
  <c r="U744" i="14" s="1"/>
  <c r="G744" i="14"/>
  <c r="C745" i="14"/>
  <c r="U745" i="14" s="1"/>
  <c r="G745" i="14"/>
  <c r="C746" i="14"/>
  <c r="G746" i="14"/>
  <c r="C747" i="14"/>
  <c r="U747" i="14" s="1"/>
  <c r="G747" i="14"/>
  <c r="C748" i="14"/>
  <c r="G748" i="14"/>
  <c r="C749" i="14"/>
  <c r="U749" i="14" s="1"/>
  <c r="G749" i="14"/>
  <c r="C750" i="14"/>
  <c r="U750" i="14" s="1"/>
  <c r="G750" i="14"/>
  <c r="C751" i="14"/>
  <c r="G751" i="14"/>
  <c r="C752" i="14"/>
  <c r="U752" i="14" s="1"/>
  <c r="G752" i="14"/>
  <c r="C753" i="14"/>
  <c r="U753" i="14" s="1"/>
  <c r="G753" i="14"/>
  <c r="C754" i="14"/>
  <c r="U754" i="14" s="1"/>
  <c r="G754" i="14"/>
  <c r="C755" i="14"/>
  <c r="G755" i="14"/>
  <c r="C756" i="14"/>
  <c r="G756" i="14"/>
  <c r="C757" i="14"/>
  <c r="U757" i="14" s="1"/>
  <c r="G757" i="14"/>
  <c r="C764" i="14"/>
  <c r="U764" i="14" s="1"/>
  <c r="G764" i="14"/>
  <c r="C765" i="14"/>
  <c r="G765" i="14"/>
  <c r="C766" i="14"/>
  <c r="G766" i="14"/>
  <c r="C767" i="14"/>
  <c r="G767" i="14"/>
  <c r="C768" i="14"/>
  <c r="G768" i="14"/>
  <c r="C769" i="14"/>
  <c r="U769" i="14" s="1"/>
  <c r="G769" i="14"/>
  <c r="C770" i="14"/>
  <c r="U770" i="14" s="1"/>
  <c r="G770" i="14"/>
  <c r="C771" i="14"/>
  <c r="G771" i="14"/>
  <c r="C772" i="14"/>
  <c r="U772" i="14" s="1"/>
  <c r="G772" i="14"/>
  <c r="C773" i="14"/>
  <c r="G773" i="14"/>
  <c r="C774" i="14"/>
  <c r="G774" i="14"/>
  <c r="C775" i="14"/>
  <c r="G775" i="14"/>
  <c r="U775" i="14"/>
  <c r="C776" i="14"/>
  <c r="U776" i="14" s="1"/>
  <c r="G776" i="14"/>
  <c r="C777" i="14"/>
  <c r="G777" i="14"/>
  <c r="C778" i="14"/>
  <c r="U778" i="14" s="1"/>
  <c r="G778" i="14"/>
  <c r="C779" i="14"/>
  <c r="G779" i="14"/>
  <c r="C780" i="14"/>
  <c r="U780" i="14" s="1"/>
  <c r="G780" i="14"/>
  <c r="C781" i="14"/>
  <c r="U781" i="14" s="1"/>
  <c r="G781" i="14"/>
  <c r="C782" i="14"/>
  <c r="G782" i="14"/>
  <c r="C783" i="14"/>
  <c r="U783" i="14" s="1"/>
  <c r="G783" i="14"/>
  <c r="C784" i="14"/>
  <c r="G784" i="14"/>
  <c r="C785" i="14"/>
  <c r="G785" i="14"/>
  <c r="C786" i="14"/>
  <c r="U786" i="14" s="1"/>
  <c r="G786" i="14"/>
  <c r="C787" i="14"/>
  <c r="G787" i="14"/>
  <c r="C788" i="14"/>
  <c r="G788" i="14"/>
  <c r="U788" i="14"/>
  <c r="C789" i="14"/>
  <c r="G789" i="14"/>
  <c r="C790" i="14"/>
  <c r="U790" i="14" s="1"/>
  <c r="G790" i="14"/>
  <c r="C791" i="14"/>
  <c r="G791" i="14"/>
  <c r="C792" i="14"/>
  <c r="G792" i="14"/>
  <c r="C793" i="14"/>
  <c r="U793" i="14" s="1"/>
  <c r="G793" i="14"/>
  <c r="C794" i="14"/>
  <c r="U794" i="14" s="1"/>
  <c r="G794" i="14"/>
  <c r="C795" i="14"/>
  <c r="G795" i="14"/>
  <c r="C796" i="14"/>
  <c r="U796" i="14" s="1"/>
  <c r="G796" i="14"/>
  <c r="C797" i="14"/>
  <c r="G797" i="14"/>
  <c r="C798" i="14"/>
  <c r="G798" i="14"/>
  <c r="C799" i="14"/>
  <c r="U799" i="14" s="1"/>
  <c r="G799" i="14"/>
  <c r="C800" i="14"/>
  <c r="U800" i="14" s="1"/>
  <c r="G800" i="14"/>
  <c r="C801" i="14"/>
  <c r="G801" i="14"/>
  <c r="C802" i="14"/>
  <c r="U802" i="14" s="1"/>
  <c r="G802" i="14"/>
  <c r="C803" i="14"/>
  <c r="G803" i="14"/>
  <c r="C814" i="14"/>
  <c r="G814" i="14"/>
  <c r="U814" i="14"/>
  <c r="C815" i="14"/>
  <c r="G815" i="14"/>
  <c r="C816" i="14"/>
  <c r="G816" i="14"/>
  <c r="C817" i="14"/>
  <c r="U817" i="14" s="1"/>
  <c r="G817" i="14"/>
  <c r="C818" i="14"/>
  <c r="G818" i="14"/>
  <c r="C819" i="14"/>
  <c r="U819" i="14" s="1"/>
  <c r="G819" i="14"/>
  <c r="C820" i="14"/>
  <c r="G820" i="14"/>
  <c r="C821" i="14"/>
  <c r="U821" i="14" s="1"/>
  <c r="G821" i="14"/>
  <c r="C822" i="14"/>
  <c r="G822" i="14"/>
  <c r="C823" i="14"/>
  <c r="U823" i="14" s="1"/>
  <c r="G823" i="14"/>
  <c r="C824" i="14"/>
  <c r="U824" i="14" s="1"/>
  <c r="G824" i="14"/>
  <c r="C825" i="14"/>
  <c r="G825" i="14"/>
  <c r="C832" i="14"/>
  <c r="G832" i="14"/>
  <c r="C833" i="14"/>
  <c r="G833" i="14"/>
  <c r="C834" i="14"/>
  <c r="G834" i="14"/>
  <c r="C835" i="14"/>
  <c r="G835" i="14"/>
  <c r="C836" i="14"/>
  <c r="U836" i="14" s="1"/>
  <c r="G836" i="14"/>
  <c r="C837" i="14"/>
  <c r="G837" i="14"/>
  <c r="C838" i="14"/>
  <c r="U838" i="14" s="1"/>
  <c r="G838" i="14"/>
  <c r="C839" i="14"/>
  <c r="G839" i="14"/>
  <c r="C840" i="14"/>
  <c r="U840" i="14" s="1"/>
  <c r="G840" i="14"/>
  <c r="C841" i="14"/>
  <c r="G841" i="14"/>
  <c r="C842" i="14"/>
  <c r="G842" i="14"/>
  <c r="C843" i="14"/>
  <c r="U843" i="14" s="1"/>
  <c r="G843" i="14"/>
  <c r="C854" i="14"/>
  <c r="G854" i="14"/>
  <c r="C855" i="14"/>
  <c r="G855" i="14"/>
  <c r="C856" i="14"/>
  <c r="G856" i="14"/>
  <c r="C857" i="14"/>
  <c r="U857" i="14" s="1"/>
  <c r="G857" i="14"/>
  <c r="C858" i="14"/>
  <c r="G858" i="14"/>
  <c r="C859" i="14"/>
  <c r="U859" i="14" s="1"/>
  <c r="G859" i="14"/>
  <c r="C860" i="14"/>
  <c r="U860" i="14" s="1"/>
  <c r="G860" i="14"/>
  <c r="C861" i="14"/>
  <c r="G861" i="14"/>
  <c r="C862" i="14"/>
  <c r="U862" i="14" s="1"/>
  <c r="G862" i="14"/>
  <c r="C863" i="14"/>
  <c r="G863" i="14"/>
  <c r="C864" i="14"/>
  <c r="U864" i="14" s="1"/>
  <c r="G864" i="14"/>
  <c r="C865" i="14"/>
  <c r="G865" i="14"/>
  <c r="C870" i="14"/>
  <c r="U870" i="14" s="1"/>
  <c r="G870" i="14"/>
  <c r="C871" i="14"/>
  <c r="G871" i="14"/>
  <c r="C872" i="14"/>
  <c r="U872" i="14" s="1"/>
  <c r="G872" i="14"/>
  <c r="C873" i="14"/>
  <c r="G873" i="14"/>
  <c r="C874" i="14"/>
  <c r="U874" i="14" s="1"/>
  <c r="G874" i="14"/>
  <c r="C875" i="14"/>
  <c r="G875" i="14"/>
  <c r="C876" i="14"/>
  <c r="U876" i="14" s="1"/>
  <c r="G876" i="14"/>
  <c r="C877" i="14"/>
  <c r="G877" i="14"/>
  <c r="C878" i="14"/>
  <c r="U878" i="14" s="1"/>
  <c r="G878" i="14"/>
  <c r="C879" i="14"/>
  <c r="G879" i="14"/>
  <c r="C880" i="14"/>
  <c r="U880" i="14" s="1"/>
  <c r="G880" i="14"/>
  <c r="C881" i="14"/>
  <c r="G881" i="14"/>
  <c r="C890" i="14"/>
  <c r="U890" i="14" s="1"/>
  <c r="G890" i="14"/>
  <c r="C891" i="14"/>
  <c r="G891" i="14"/>
  <c r="C892" i="14"/>
  <c r="G892" i="14"/>
  <c r="C893" i="14"/>
  <c r="U893" i="14" s="1"/>
  <c r="G893" i="14"/>
  <c r="C894" i="14"/>
  <c r="G894" i="14"/>
  <c r="U894" i="14"/>
  <c r="C895" i="14"/>
  <c r="G895" i="14"/>
  <c r="C896" i="14"/>
  <c r="G896" i="14"/>
  <c r="C897" i="14"/>
  <c r="U897" i="14" s="1"/>
  <c r="G897" i="14"/>
  <c r="C898" i="14"/>
  <c r="U898" i="14" s="1"/>
  <c r="G898" i="14"/>
  <c r="C899" i="14"/>
  <c r="G899" i="14"/>
  <c r="C900" i="14"/>
  <c r="U900" i="14" s="1"/>
  <c r="G900" i="14"/>
  <c r="C901" i="14"/>
  <c r="G901" i="14"/>
  <c r="C906" i="14"/>
  <c r="G906" i="14"/>
  <c r="C907" i="14"/>
  <c r="G907" i="14"/>
  <c r="C908" i="14"/>
  <c r="G908" i="14"/>
  <c r="C909" i="14"/>
  <c r="G909" i="14"/>
  <c r="C910" i="14"/>
  <c r="U910" i="14" s="1"/>
  <c r="G910" i="14"/>
  <c r="C911" i="14"/>
  <c r="G911" i="14"/>
  <c r="C912" i="14"/>
  <c r="U912" i="14" s="1"/>
  <c r="G912" i="14"/>
  <c r="C913" i="14"/>
  <c r="G913" i="14"/>
  <c r="U913" i="14"/>
  <c r="C914" i="14"/>
  <c r="G914" i="14"/>
  <c r="C915" i="14"/>
  <c r="U915" i="14" s="1"/>
  <c r="G915" i="14"/>
  <c r="C916" i="14"/>
  <c r="U916" i="14" s="1"/>
  <c r="G916" i="14"/>
  <c r="C917" i="14"/>
  <c r="G917" i="14"/>
  <c r="C930" i="14"/>
  <c r="U930" i="14" s="1"/>
  <c r="G930" i="14"/>
  <c r="C931" i="14"/>
  <c r="G931" i="14"/>
  <c r="C932" i="14"/>
  <c r="G932" i="14"/>
  <c r="C933" i="14"/>
  <c r="G933" i="14"/>
  <c r="C934" i="14"/>
  <c r="G934" i="14"/>
  <c r="C935" i="14"/>
  <c r="U935" i="14" s="1"/>
  <c r="G935" i="14"/>
  <c r="C936" i="14"/>
  <c r="U936" i="14" s="1"/>
  <c r="G936" i="14"/>
  <c r="C937" i="14"/>
  <c r="G937" i="14"/>
  <c r="C938" i="14"/>
  <c r="U938" i="14" s="1"/>
  <c r="G938" i="14"/>
  <c r="C939" i="14"/>
  <c r="G939" i="14"/>
  <c r="C940" i="14"/>
  <c r="G940" i="14"/>
  <c r="C941" i="14"/>
  <c r="G941" i="14"/>
  <c r="U941" i="14"/>
  <c r="C948" i="14"/>
  <c r="G948" i="14"/>
  <c r="C949" i="14"/>
  <c r="G949" i="14"/>
  <c r="C950" i="14"/>
  <c r="U950" i="14" s="1"/>
  <c r="G950" i="14"/>
  <c r="C951" i="14"/>
  <c r="G951" i="14"/>
  <c r="C952" i="14"/>
  <c r="G952" i="14"/>
  <c r="C953" i="14"/>
  <c r="G953" i="14"/>
  <c r="C954" i="14"/>
  <c r="U954" i="14" s="1"/>
  <c r="G954" i="14"/>
  <c r="C955" i="14"/>
  <c r="G955" i="14"/>
  <c r="C956" i="14"/>
  <c r="G956" i="14"/>
  <c r="C957" i="14"/>
  <c r="U957" i="14" s="1"/>
  <c r="G957" i="14"/>
  <c r="C958" i="14"/>
  <c r="G958" i="14"/>
  <c r="C959" i="14"/>
  <c r="U959" i="14" s="1"/>
  <c r="G959" i="14"/>
  <c r="C964" i="14"/>
  <c r="U964" i="14" s="1"/>
  <c r="G964" i="14"/>
  <c r="C965" i="14"/>
  <c r="G965" i="14"/>
  <c r="C966" i="14"/>
  <c r="G966" i="14"/>
  <c r="C967" i="14"/>
  <c r="U967" i="14" s="1"/>
  <c r="G967" i="14"/>
  <c r="C968" i="14"/>
  <c r="G968" i="14"/>
  <c r="C969" i="14"/>
  <c r="U969" i="14" s="1"/>
  <c r="G969" i="14"/>
  <c r="C970" i="14"/>
  <c r="G970" i="14"/>
  <c r="C971" i="14"/>
  <c r="U971" i="14" s="1"/>
  <c r="G971" i="14"/>
  <c r="C972" i="14"/>
  <c r="U972" i="14" s="1"/>
  <c r="G972" i="14"/>
  <c r="C973" i="14"/>
  <c r="G973" i="14"/>
  <c r="C974" i="14"/>
  <c r="G974" i="14"/>
  <c r="C975" i="14"/>
  <c r="U975" i="14" s="1"/>
  <c r="G975" i="14"/>
  <c r="C976" i="14"/>
  <c r="U976" i="14" s="1"/>
  <c r="G976" i="14"/>
  <c r="C977" i="14"/>
  <c r="G977" i="14"/>
  <c r="C978" i="14"/>
  <c r="G978" i="14"/>
  <c r="C979" i="14"/>
  <c r="U979" i="14" s="1"/>
  <c r="G979" i="14"/>
  <c r="C980" i="14"/>
  <c r="U980" i="14" s="1"/>
  <c r="G980" i="14"/>
  <c r="C981" i="14"/>
  <c r="G981" i="14"/>
  <c r="C982" i="14"/>
  <c r="U982" i="14" s="1"/>
  <c r="G982" i="14"/>
  <c r="C983" i="14"/>
  <c r="G983" i="14"/>
  <c r="C994" i="14"/>
  <c r="G994" i="14"/>
  <c r="C995" i="14"/>
  <c r="G995" i="14"/>
  <c r="C1000" i="14"/>
  <c r="U1000" i="14" s="1"/>
  <c r="G1000" i="14"/>
  <c r="C1001" i="14"/>
  <c r="U1001" i="14" s="1"/>
  <c r="G1001" i="14"/>
  <c r="C1002" i="14"/>
  <c r="G1002" i="14"/>
  <c r="U1002" i="14"/>
  <c r="C1003" i="14"/>
  <c r="G1003" i="14"/>
  <c r="C1004" i="14"/>
  <c r="G1004" i="14"/>
  <c r="C1005" i="14"/>
  <c r="U1005" i="14" s="1"/>
  <c r="G1005" i="14"/>
  <c r="C1006" i="14"/>
  <c r="U1006" i="14" s="1"/>
  <c r="G1006" i="14"/>
  <c r="C1007" i="14"/>
  <c r="U1007" i="14" s="1"/>
  <c r="G1007" i="14"/>
  <c r="C1008" i="14"/>
  <c r="G1008" i="14"/>
  <c r="U1008" i="14" s="1"/>
  <c r="C1009" i="14"/>
  <c r="U1009" i="14" s="1"/>
  <c r="G1009" i="14"/>
  <c r="C1010" i="14"/>
  <c r="U1010" i="14" s="1"/>
  <c r="G1010" i="14"/>
  <c r="C1011" i="14"/>
  <c r="G1011" i="14"/>
  <c r="C1012" i="14"/>
  <c r="U1012" i="14" s="1"/>
  <c r="G1012" i="14"/>
  <c r="C1013" i="14"/>
  <c r="U1013" i="14" s="1"/>
  <c r="G1013" i="14"/>
  <c r="C1014" i="14"/>
  <c r="U1014" i="14" s="1"/>
  <c r="G1014" i="14"/>
  <c r="C1015" i="14"/>
  <c r="G1015" i="14"/>
  <c r="C1016" i="14"/>
  <c r="U1016" i="14" s="1"/>
  <c r="G1016" i="14"/>
  <c r="C1017" i="14"/>
  <c r="G1017" i="14"/>
  <c r="C1018" i="14"/>
  <c r="G1018" i="14"/>
  <c r="C1019" i="14"/>
  <c r="G1019" i="14"/>
  <c r="C1020" i="14"/>
  <c r="G1020" i="14"/>
  <c r="C1021" i="14"/>
  <c r="G1021" i="14"/>
  <c r="C1022" i="14"/>
  <c r="G1022" i="14"/>
  <c r="C1023" i="14"/>
  <c r="U1023" i="14" s="1"/>
  <c r="G1023" i="14"/>
  <c r="C1024" i="14"/>
  <c r="U1024" i="14" s="1"/>
  <c r="G1024" i="14"/>
  <c r="C1025" i="14"/>
  <c r="G1025" i="14"/>
  <c r="C1026" i="14"/>
  <c r="U1026" i="14" s="1"/>
  <c r="G1026" i="14"/>
  <c r="C1027" i="14"/>
  <c r="G1027" i="14"/>
  <c r="C1028" i="14"/>
  <c r="G1028" i="14"/>
  <c r="C1029" i="14"/>
  <c r="U1029" i="14" s="1"/>
  <c r="G1029" i="14"/>
  <c r="C1030" i="14"/>
  <c r="U1030" i="14" s="1"/>
  <c r="G1030" i="14"/>
  <c r="C1031" i="14"/>
  <c r="G1031" i="14"/>
  <c r="C1032" i="14"/>
  <c r="G1032" i="14"/>
  <c r="U1032" i="14"/>
  <c r="C1033" i="14"/>
  <c r="U1033" i="14" s="1"/>
  <c r="G1033" i="14"/>
  <c r="C1034" i="14"/>
  <c r="G1034" i="14"/>
  <c r="U1034" i="14"/>
  <c r="C1035" i="14"/>
  <c r="G1035" i="14"/>
  <c r="C1036" i="14"/>
  <c r="U1036" i="14" s="1"/>
  <c r="G1036" i="14"/>
  <c r="C1037" i="14"/>
  <c r="G1037" i="14"/>
  <c r="C1054" i="14"/>
  <c r="G1054" i="14"/>
  <c r="C1055" i="14"/>
  <c r="G1055" i="14"/>
  <c r="C1056" i="14"/>
  <c r="G1056" i="14"/>
  <c r="C1057" i="14"/>
  <c r="G1057" i="14"/>
  <c r="C1058" i="14"/>
  <c r="U1058" i="14" s="1"/>
  <c r="G1058" i="14"/>
  <c r="C1059" i="14"/>
  <c r="G1059" i="14"/>
  <c r="C1060" i="14"/>
  <c r="U1060" i="14" s="1"/>
  <c r="G1060" i="14"/>
  <c r="C1061" i="14"/>
  <c r="G1061" i="14"/>
  <c r="C1062" i="14"/>
  <c r="U1062" i="14" s="1"/>
  <c r="G1062" i="14"/>
  <c r="C1063" i="14"/>
  <c r="G1063" i="14"/>
  <c r="C1064" i="14"/>
  <c r="U1064" i="14" s="1"/>
  <c r="G1064" i="14"/>
  <c r="C1065" i="14"/>
  <c r="G1065" i="14"/>
  <c r="U1065" i="14"/>
  <c r="C1066" i="14"/>
  <c r="U1066" i="14" s="1"/>
  <c r="G1066" i="14"/>
  <c r="C1067" i="14"/>
  <c r="G1067" i="14"/>
  <c r="C1068" i="14"/>
  <c r="G1068" i="14"/>
  <c r="C1069" i="14"/>
  <c r="U1069" i="14" s="1"/>
  <c r="G1069" i="14"/>
  <c r="C1070" i="14"/>
  <c r="U1070" i="14" s="1"/>
  <c r="G1070" i="14"/>
  <c r="C1071" i="14"/>
  <c r="G1071" i="14"/>
  <c r="C1072" i="14"/>
  <c r="G1072" i="14"/>
  <c r="U1072" i="14"/>
  <c r="C1073" i="14"/>
  <c r="G1073" i="14"/>
  <c r="C1074" i="14"/>
  <c r="U1074" i="14" s="1"/>
  <c r="G1074" i="14"/>
  <c r="C1075" i="14"/>
  <c r="G1075" i="14"/>
  <c r="C1076" i="14"/>
  <c r="G1076" i="14"/>
  <c r="C1077" i="14"/>
  <c r="G1077" i="14"/>
  <c r="C1078" i="14"/>
  <c r="U1078" i="14" s="1"/>
  <c r="G1078" i="14"/>
  <c r="C1079" i="14"/>
  <c r="G1079" i="14"/>
  <c r="C1080" i="14"/>
  <c r="U1080" i="14" s="1"/>
  <c r="G1080" i="14"/>
  <c r="C1081" i="14"/>
  <c r="G1081" i="14"/>
  <c r="C1082" i="14"/>
  <c r="U1082" i="14" s="1"/>
  <c r="G1082" i="14"/>
  <c r="C1083" i="14"/>
  <c r="G1083" i="14"/>
  <c r="C1084" i="14"/>
  <c r="G1084" i="14"/>
  <c r="C1085" i="14"/>
  <c r="U1085" i="14" s="1"/>
  <c r="G1085" i="14"/>
  <c r="C1086" i="14"/>
  <c r="G1086" i="14"/>
  <c r="C1087" i="14"/>
  <c r="U1087" i="14" s="1"/>
  <c r="G1087" i="14"/>
  <c r="C1088" i="14"/>
  <c r="U1088" i="14" s="1"/>
  <c r="G1088" i="14"/>
  <c r="C1089" i="14"/>
  <c r="U1089" i="14" s="1"/>
  <c r="G1089" i="14"/>
  <c r="C1090" i="14"/>
  <c r="U1090" i="14" s="1"/>
  <c r="G1090" i="14"/>
  <c r="C1091" i="14"/>
  <c r="G1091" i="14"/>
  <c r="C1092" i="14"/>
  <c r="U1092" i="14" s="1"/>
  <c r="G1092" i="14"/>
  <c r="C1093" i="14"/>
  <c r="G1093" i="14"/>
  <c r="C1108" i="14"/>
  <c r="G1108" i="14"/>
  <c r="C1109" i="14"/>
  <c r="G1109" i="14"/>
  <c r="C1110" i="14"/>
  <c r="G1110" i="14"/>
  <c r="C1111" i="14"/>
  <c r="U1111" i="14" s="1"/>
  <c r="G1111" i="14"/>
  <c r="C1112" i="14"/>
  <c r="U1112" i="14" s="1"/>
  <c r="G1112" i="14"/>
  <c r="C1113" i="14"/>
  <c r="G1113" i="14"/>
  <c r="C1114" i="14"/>
  <c r="G1114" i="14"/>
  <c r="C1115" i="14"/>
  <c r="G1115" i="14"/>
  <c r="U1115" i="14"/>
  <c r="C1116" i="14"/>
  <c r="G1116" i="14"/>
  <c r="C1117" i="14"/>
  <c r="U1117" i="14" s="1"/>
  <c r="G1117" i="14"/>
  <c r="C1120" i="14"/>
  <c r="G1120" i="14"/>
  <c r="C1121" i="14"/>
  <c r="U1121" i="14" s="1"/>
  <c r="G1121" i="14"/>
  <c r="C1122" i="14"/>
  <c r="G1122" i="14"/>
  <c r="C1123" i="14"/>
  <c r="U1123" i="14" s="1"/>
  <c r="G1123" i="14"/>
  <c r="C1124" i="14"/>
  <c r="U1124" i="14" s="1"/>
  <c r="G1124" i="14"/>
  <c r="C1125" i="14"/>
  <c r="G1125" i="14"/>
  <c r="C1126" i="14"/>
  <c r="U1126" i="14" s="1"/>
  <c r="G1126" i="14"/>
  <c r="C1127" i="14"/>
  <c r="G1127" i="14"/>
  <c r="C1128" i="14"/>
  <c r="G1128" i="14"/>
  <c r="C1129" i="14"/>
  <c r="U1129" i="14" s="1"/>
  <c r="G1129" i="14"/>
  <c r="C1136" i="14"/>
  <c r="G1136" i="14"/>
  <c r="C1137" i="14"/>
  <c r="G1137" i="14"/>
  <c r="C1138" i="14"/>
  <c r="G1138" i="14"/>
  <c r="C1139" i="14"/>
  <c r="G1139" i="14"/>
  <c r="C1140" i="14"/>
  <c r="G1140" i="14"/>
  <c r="C1141" i="14"/>
  <c r="G1141" i="14"/>
  <c r="C1142" i="14"/>
  <c r="G1142" i="14"/>
  <c r="C1143" i="14"/>
  <c r="U1143" i="14" s="1"/>
  <c r="G1143" i="14"/>
  <c r="C1144" i="14"/>
  <c r="U1144" i="14" s="1"/>
  <c r="G1144" i="14"/>
  <c r="C1145" i="14"/>
  <c r="U1145" i="14" s="1"/>
  <c r="G1145" i="14"/>
  <c r="C1146" i="14"/>
  <c r="G1146" i="14"/>
  <c r="C1147" i="14"/>
  <c r="U1147" i="14" s="1"/>
  <c r="G1147" i="14"/>
  <c r="C1148" i="14"/>
  <c r="U1148" i="14" s="1"/>
  <c r="G1148" i="14"/>
  <c r="C1149" i="14"/>
  <c r="G1149" i="14"/>
  <c r="C1150" i="14"/>
  <c r="U1150" i="14" s="1"/>
  <c r="G1150" i="14"/>
  <c r="C1151" i="14"/>
  <c r="U1151" i="14" s="1"/>
  <c r="G1151" i="14"/>
  <c r="C1152" i="14"/>
  <c r="U1152" i="14" s="1"/>
  <c r="G1152" i="14"/>
  <c r="C1153" i="14"/>
  <c r="G1153" i="14"/>
  <c r="C1154" i="14"/>
  <c r="G1154" i="14"/>
  <c r="C1155" i="14"/>
  <c r="U1155" i="14" s="1"/>
  <c r="G1155" i="14"/>
  <c r="C1170" i="14"/>
  <c r="G1170" i="14"/>
  <c r="C1171" i="14"/>
  <c r="G1171" i="14"/>
  <c r="C1172" i="14"/>
  <c r="U1172" i="14" s="1"/>
  <c r="G1172" i="14"/>
  <c r="C1173" i="14"/>
  <c r="G1173" i="14"/>
  <c r="C1174" i="14"/>
  <c r="U1174" i="14" s="1"/>
  <c r="G1174" i="14"/>
  <c r="C1175" i="14"/>
  <c r="G1175" i="14"/>
  <c r="C1180" i="14"/>
  <c r="U1180" i="14" s="1"/>
  <c r="G1180" i="14"/>
  <c r="C1181" i="14"/>
  <c r="G1181" i="14"/>
  <c r="C1184" i="14"/>
  <c r="U1184" i="14" s="1"/>
  <c r="G1184" i="14"/>
  <c r="C1185" i="14"/>
  <c r="G1185" i="14"/>
  <c r="C1186" i="14"/>
  <c r="U1186" i="14" s="1"/>
  <c r="G1186" i="14"/>
  <c r="C1187" i="14"/>
  <c r="U1187" i="14" s="1"/>
  <c r="G1187" i="14"/>
  <c r="C1188" i="14"/>
  <c r="G1188" i="14"/>
  <c r="U1188" i="14"/>
  <c r="C1189" i="14"/>
  <c r="U1189" i="14" s="1"/>
  <c r="G1189" i="14"/>
  <c r="C1190" i="14"/>
  <c r="U1190" i="14" s="1"/>
  <c r="G1190" i="14"/>
  <c r="C1191" i="14"/>
  <c r="G1191" i="14"/>
  <c r="C1192" i="14"/>
  <c r="U1192" i="14" s="1"/>
  <c r="G1192" i="14"/>
  <c r="C1193" i="14"/>
  <c r="G1193" i="14"/>
  <c r="C1194" i="14"/>
  <c r="U1194" i="14" s="1"/>
  <c r="G1194" i="14"/>
  <c r="C1195" i="14"/>
  <c r="G1195" i="14"/>
  <c r="C1202" i="14"/>
  <c r="G1202" i="14"/>
  <c r="C1203" i="14"/>
  <c r="G1203" i="14"/>
  <c r="C1204" i="14"/>
  <c r="G1204" i="14"/>
  <c r="C1205" i="14"/>
  <c r="G1205" i="14"/>
  <c r="U1205" i="14" s="1"/>
  <c r="C1206" i="14"/>
  <c r="G1206" i="14"/>
  <c r="C1207" i="14"/>
  <c r="U1207" i="14" s="1"/>
  <c r="G1207" i="14"/>
  <c r="C1208" i="14"/>
  <c r="U1208" i="14" s="1"/>
  <c r="G1208" i="14"/>
  <c r="C1209" i="14"/>
  <c r="U1209" i="14" s="1"/>
  <c r="G1209" i="14"/>
  <c r="C1210" i="14"/>
  <c r="U1210" i="14" s="1"/>
  <c r="G1210" i="14"/>
  <c r="C1211" i="14"/>
  <c r="U1211" i="14" s="1"/>
  <c r="G1211" i="14"/>
  <c r="C1212" i="14"/>
  <c r="U1212" i="14" s="1"/>
  <c r="G1212" i="14"/>
  <c r="C1213" i="14"/>
  <c r="G1213" i="14"/>
  <c r="U1213" i="14" s="1"/>
  <c r="C1214" i="14"/>
  <c r="G1214" i="14"/>
  <c r="C1215" i="14"/>
  <c r="U1215" i="14" s="1"/>
  <c r="G1215" i="14"/>
  <c r="C1216" i="14"/>
  <c r="U1216" i="14" s="1"/>
  <c r="G1216" i="14"/>
  <c r="C1217" i="14"/>
  <c r="G1217" i="14"/>
  <c r="C1218" i="14"/>
  <c r="U1218" i="14" s="1"/>
  <c r="G1218" i="14"/>
  <c r="C1219" i="14"/>
  <c r="G1219" i="14"/>
  <c r="C1220" i="14"/>
  <c r="G1220" i="14"/>
  <c r="C1221" i="14"/>
  <c r="U1221" i="14" s="1"/>
  <c r="G1221" i="14"/>
  <c r="C1230" i="14"/>
  <c r="U1230" i="14" s="1"/>
  <c r="G1230" i="14"/>
  <c r="C1231" i="14"/>
  <c r="G1231" i="14"/>
  <c r="C1232" i="14"/>
  <c r="G1232" i="14"/>
  <c r="C1233" i="14"/>
  <c r="G1233" i="14"/>
  <c r="C1234" i="14"/>
  <c r="U1234" i="14" s="1"/>
  <c r="G1234" i="14"/>
  <c r="C1235" i="14"/>
  <c r="G1235" i="14"/>
  <c r="C1236" i="14"/>
  <c r="U1236" i="14" s="1"/>
  <c r="G1236" i="14"/>
  <c r="C1237" i="14"/>
  <c r="G1237" i="14"/>
  <c r="C1238" i="14"/>
  <c r="U1238" i="14" s="1"/>
  <c r="G1238" i="14"/>
  <c r="C1239" i="14"/>
  <c r="G1239" i="14"/>
  <c r="C1240" i="14"/>
  <c r="U1240" i="14" s="1"/>
  <c r="G1240" i="14"/>
  <c r="C1241" i="14"/>
  <c r="G1241" i="14"/>
  <c r="C1242" i="14"/>
  <c r="U1242" i="14" s="1"/>
  <c r="G1242" i="14"/>
  <c r="C1243" i="14"/>
  <c r="G1243" i="14"/>
  <c r="C1244" i="14"/>
  <c r="G1244" i="14"/>
  <c r="C1245" i="14"/>
  <c r="U1245" i="14" s="1"/>
  <c r="G1245" i="14"/>
  <c r="C1246" i="14"/>
  <c r="U1246" i="14" s="1"/>
  <c r="G1246" i="14"/>
  <c r="C1247" i="14"/>
  <c r="G1247" i="14"/>
  <c r="C1250" i="14"/>
  <c r="U1250" i="14" s="1"/>
  <c r="G1250" i="14"/>
  <c r="C1251" i="14"/>
  <c r="G1251" i="14"/>
  <c r="C1264" i="14"/>
  <c r="U1264" i="14" s="1"/>
  <c r="G1264" i="14"/>
  <c r="C1265" i="14"/>
  <c r="G1265" i="14"/>
  <c r="C1266" i="14"/>
  <c r="G1266" i="14"/>
  <c r="C1267" i="14"/>
  <c r="U1267" i="14" s="1"/>
  <c r="G1267" i="14"/>
  <c r="C1268" i="14"/>
  <c r="G1268" i="14"/>
  <c r="C1269" i="14"/>
  <c r="U1269" i="14" s="1"/>
  <c r="G1269" i="14"/>
  <c r="C1270" i="14"/>
  <c r="U1270" i="14" s="1"/>
  <c r="G1270" i="14"/>
  <c r="C1271" i="14"/>
  <c r="G1271" i="14"/>
  <c r="C1272" i="14"/>
  <c r="G1272" i="14"/>
  <c r="C1273" i="14"/>
  <c r="U1273" i="14" s="1"/>
  <c r="G1273" i="14"/>
  <c r="C1274" i="14"/>
  <c r="G1274" i="14"/>
  <c r="C1275" i="14"/>
  <c r="G1275" i="14"/>
  <c r="U1275" i="14"/>
  <c r="C1276" i="14"/>
  <c r="U1276" i="14" s="1"/>
  <c r="G1276" i="14"/>
  <c r="C1277" i="14"/>
  <c r="G1277" i="14"/>
  <c r="C1278" i="14"/>
  <c r="U1278" i="14" s="1"/>
  <c r="G1278" i="14"/>
  <c r="C1279" i="14"/>
  <c r="G1279" i="14"/>
  <c r="C1280" i="14"/>
  <c r="U1280" i="14" s="1"/>
  <c r="G1280" i="14"/>
  <c r="C1281" i="14"/>
  <c r="G1281" i="14"/>
  <c r="C1282" i="14"/>
  <c r="G1282" i="14"/>
  <c r="C1283" i="14"/>
  <c r="U1283" i="14" s="1"/>
  <c r="G1283" i="14"/>
  <c r="C1292" i="14"/>
  <c r="G1292" i="14"/>
  <c r="C1293" i="14"/>
  <c r="G1293" i="14"/>
  <c r="C1296" i="14"/>
  <c r="G1296" i="14"/>
  <c r="C1297" i="14"/>
  <c r="G1297" i="14"/>
  <c r="C1300" i="14"/>
  <c r="U1300" i="14" s="1"/>
  <c r="G1300" i="14"/>
  <c r="C1301" i="14"/>
  <c r="G1301" i="14"/>
  <c r="C1302" i="14"/>
  <c r="U1302" i="14" s="1"/>
  <c r="G1302" i="14"/>
  <c r="C1303" i="14"/>
  <c r="U1303" i="14" s="1"/>
  <c r="G1303" i="14"/>
  <c r="C1306" i="14"/>
  <c r="U1306" i="14" s="1"/>
  <c r="G1306" i="14"/>
  <c r="C1307" i="14"/>
  <c r="G1307" i="14"/>
  <c r="C1308" i="14"/>
  <c r="G1308" i="14"/>
  <c r="C1309" i="14"/>
  <c r="U1309" i="14" s="1"/>
  <c r="G1309" i="14"/>
  <c r="C1312" i="14"/>
  <c r="G1312" i="14"/>
  <c r="C1313" i="14"/>
  <c r="U1313" i="14" s="1"/>
  <c r="G1313" i="14"/>
  <c r="C1314" i="14"/>
  <c r="U1314" i="14" s="1"/>
  <c r="G1314" i="14"/>
  <c r="C1315" i="14"/>
  <c r="U1315" i="14" s="1"/>
  <c r="G1315" i="14"/>
  <c r="C1316" i="14"/>
  <c r="G1316" i="14"/>
  <c r="C1317" i="14"/>
  <c r="U1317" i="14" s="1"/>
  <c r="G1317" i="14"/>
  <c r="C1320" i="14"/>
  <c r="U1320" i="14" s="1"/>
  <c r="G1320" i="14"/>
  <c r="C1321" i="14"/>
  <c r="G1321" i="14"/>
  <c r="C1332" i="14"/>
  <c r="G1332" i="14"/>
  <c r="U1332" i="14"/>
  <c r="C1333" i="14"/>
  <c r="G1333" i="14"/>
  <c r="C1334" i="14"/>
  <c r="G1334" i="14"/>
  <c r="C1335" i="14"/>
  <c r="G1335" i="14"/>
  <c r="C1336" i="14"/>
  <c r="U1336" i="14" s="1"/>
  <c r="G1336" i="14"/>
  <c r="C1337" i="14"/>
  <c r="G1337" i="14"/>
  <c r="C1338" i="14"/>
  <c r="G1338" i="14"/>
  <c r="C1339" i="14"/>
  <c r="G1339" i="14"/>
  <c r="U1339" i="14"/>
  <c r="C1340" i="14"/>
  <c r="G1340" i="14"/>
  <c r="U1340" i="14"/>
  <c r="C1341" i="14"/>
  <c r="U1341" i="14" s="1"/>
  <c r="G1341" i="14"/>
  <c r="C1342" i="14"/>
  <c r="U1342" i="14" s="1"/>
  <c r="G1342" i="14"/>
  <c r="C1343" i="14"/>
  <c r="U1343" i="14" s="1"/>
  <c r="G1343" i="14"/>
  <c r="C1344" i="14"/>
  <c r="U1344" i="14" s="1"/>
  <c r="G1344" i="14"/>
  <c r="C1345" i="14"/>
  <c r="G1345" i="14"/>
  <c r="C1346" i="14"/>
  <c r="G1346" i="14"/>
  <c r="U1346" i="14"/>
  <c r="C1347" i="14"/>
  <c r="U1347" i="14" s="1"/>
  <c r="G1347" i="14"/>
  <c r="C1350" i="14"/>
  <c r="U1350" i="14" s="1"/>
  <c r="G1350" i="14"/>
  <c r="C1351" i="14"/>
  <c r="G1351" i="14"/>
  <c r="C1352" i="14"/>
  <c r="U1352" i="14" s="1"/>
  <c r="G1352" i="14"/>
  <c r="C1353" i="14"/>
  <c r="G1353" i="14"/>
  <c r="C1354" i="14"/>
  <c r="G1354" i="14"/>
  <c r="U1354" i="14" s="1"/>
  <c r="C1355" i="14"/>
  <c r="G1355" i="14"/>
  <c r="C1356" i="14"/>
  <c r="U1356" i="14" s="1"/>
  <c r="G1356" i="14"/>
  <c r="C1357" i="14"/>
  <c r="G1357" i="14"/>
  <c r="C1358" i="14"/>
  <c r="U1358" i="14" s="1"/>
  <c r="G1358" i="14"/>
  <c r="C1359" i="14"/>
  <c r="G1359" i="14"/>
  <c r="C1360" i="14"/>
  <c r="U1360" i="14" s="1"/>
  <c r="G1360" i="14"/>
  <c r="C1361" i="14"/>
  <c r="G1361" i="14"/>
  <c r="C1362" i="14"/>
  <c r="G1362" i="14"/>
  <c r="C1363" i="14"/>
  <c r="U1363" i="14" s="1"/>
  <c r="G1363" i="14"/>
  <c r="C1364" i="14"/>
  <c r="U1364" i="14" s="1"/>
  <c r="G1364" i="14"/>
  <c r="C1365" i="14"/>
  <c r="U1365" i="14" s="1"/>
  <c r="G1365" i="14"/>
  <c r="C1366" i="14"/>
  <c r="G1366" i="14"/>
  <c r="C1367" i="14"/>
  <c r="U1367" i="14" s="1"/>
  <c r="G1367" i="14"/>
  <c r="C1368" i="14"/>
  <c r="G1368" i="14"/>
  <c r="C1369" i="14"/>
  <c r="U1369" i="14" s="1"/>
  <c r="G1369" i="14"/>
  <c r="C1370" i="14"/>
  <c r="G1370" i="14"/>
  <c r="C1371" i="14"/>
  <c r="U1371" i="14" s="1"/>
  <c r="G1371" i="14"/>
  <c r="C1372" i="14"/>
  <c r="G1372" i="14"/>
  <c r="U1372" i="14"/>
  <c r="C1373" i="14"/>
  <c r="G1373" i="14"/>
  <c r="C1398" i="14"/>
  <c r="G1398" i="14"/>
  <c r="C1399" i="14"/>
  <c r="G1399" i="14"/>
  <c r="C1402" i="14"/>
  <c r="G1402" i="14"/>
  <c r="C1403" i="14"/>
  <c r="G1403" i="14"/>
  <c r="C1404" i="14"/>
  <c r="G1404" i="14"/>
  <c r="C1405" i="14"/>
  <c r="G1405" i="14"/>
  <c r="C1406" i="14"/>
  <c r="U1406" i="14" s="1"/>
  <c r="G1406" i="14"/>
  <c r="C1407" i="14"/>
  <c r="G1407" i="14"/>
  <c r="C1410" i="14"/>
  <c r="U1410" i="14" s="1"/>
  <c r="G1410" i="14"/>
  <c r="C1411" i="14"/>
  <c r="G1411" i="14"/>
  <c r="C1412" i="14"/>
  <c r="U1412" i="14" s="1"/>
  <c r="G1412" i="14"/>
  <c r="C1413" i="14"/>
  <c r="U1413" i="14" s="1"/>
  <c r="G1413" i="14"/>
  <c r="C1414" i="14"/>
  <c r="U1414" i="14" s="1"/>
  <c r="G1414" i="14"/>
  <c r="C1415" i="14"/>
  <c r="G1415" i="14"/>
  <c r="C1416" i="14"/>
  <c r="U1416" i="14" s="1"/>
  <c r="G1416" i="14"/>
  <c r="C1417" i="14"/>
  <c r="G1417" i="14"/>
  <c r="C1418" i="14"/>
  <c r="U1418" i="14" s="1"/>
  <c r="G1418" i="14"/>
  <c r="C1419" i="14"/>
  <c r="G1419" i="14"/>
  <c r="C1422" i="14"/>
  <c r="G1422" i="14"/>
  <c r="C1423" i="14"/>
  <c r="G1423" i="14"/>
  <c r="U1423" i="14"/>
  <c r="C1438" i="14"/>
  <c r="G1438" i="14"/>
  <c r="C1439" i="14"/>
  <c r="G1439" i="14"/>
  <c r="C1440" i="14"/>
  <c r="U1440" i="14" s="1"/>
  <c r="G1440" i="14"/>
  <c r="C1441" i="14"/>
  <c r="G1441" i="14"/>
  <c r="C1442" i="14"/>
  <c r="G1442" i="14"/>
  <c r="C1443" i="14"/>
  <c r="U1443" i="14" s="1"/>
  <c r="G1443" i="14"/>
  <c r="C1444" i="14"/>
  <c r="U1444" i="14" s="1"/>
  <c r="G1444" i="14"/>
  <c r="C1445" i="14"/>
  <c r="G1445" i="14"/>
  <c r="C1446" i="14"/>
  <c r="G1446" i="14"/>
  <c r="C1447" i="14"/>
  <c r="U1447" i="14" s="1"/>
  <c r="G1447" i="14"/>
  <c r="C1448" i="14"/>
  <c r="U1448" i="14" s="1"/>
  <c r="G1448" i="14"/>
  <c r="C1449" i="14"/>
  <c r="G1449" i="14"/>
  <c r="C1450" i="14"/>
  <c r="U1450" i="14" s="1"/>
  <c r="G1450" i="14"/>
  <c r="C1451" i="14"/>
  <c r="U1451" i="14" s="1"/>
  <c r="G1451" i="14"/>
  <c r="C1452" i="14"/>
  <c r="U1452" i="14" s="1"/>
  <c r="G1452" i="14"/>
  <c r="C1453" i="14"/>
  <c r="G1453" i="14"/>
  <c r="C1454" i="14"/>
  <c r="U1454" i="14" s="1"/>
  <c r="G1454" i="14"/>
  <c r="C1455" i="14"/>
  <c r="G1455" i="14"/>
  <c r="C1468" i="14"/>
  <c r="U1468" i="14" s="1"/>
  <c r="G1468" i="14"/>
  <c r="C1469" i="14"/>
  <c r="U1469" i="14" s="1"/>
  <c r="G1469" i="14"/>
  <c r="C1470" i="14"/>
  <c r="G1470" i="14"/>
  <c r="C1471" i="14"/>
  <c r="G1471" i="14"/>
  <c r="C1472" i="14"/>
  <c r="G1472" i="14"/>
  <c r="C1473" i="14"/>
  <c r="U1473" i="14" s="1"/>
  <c r="G1473" i="14"/>
  <c r="C1474" i="14"/>
  <c r="G1474" i="14"/>
  <c r="C1475" i="14"/>
  <c r="U1475" i="14" s="1"/>
  <c r="G1475" i="14"/>
  <c r="C1476" i="14"/>
  <c r="U1476" i="14" s="1"/>
  <c r="G1476" i="14"/>
  <c r="C1477" i="14"/>
  <c r="G1477" i="14"/>
  <c r="C1478" i="14"/>
  <c r="G1478" i="14"/>
  <c r="C1479" i="14"/>
  <c r="U1479" i="14" s="1"/>
  <c r="G1479" i="14"/>
  <c r="C1480" i="14"/>
  <c r="U1480" i="14" s="1"/>
  <c r="G1480" i="14"/>
  <c r="C1481" i="14"/>
  <c r="U1481" i="14" s="1"/>
  <c r="G1481" i="14"/>
  <c r="C1482" i="14"/>
  <c r="U1482" i="14" s="1"/>
  <c r="G1482" i="14"/>
  <c r="C1483" i="14"/>
  <c r="G1483" i="14"/>
  <c r="C1484" i="14"/>
  <c r="G1484" i="14"/>
  <c r="C1485" i="14"/>
  <c r="U1485" i="14" s="1"/>
  <c r="G1485" i="14"/>
  <c r="C1486" i="14"/>
  <c r="U1486" i="14" s="1"/>
  <c r="G1486" i="14"/>
  <c r="C1487" i="14"/>
  <c r="G1487" i="14"/>
  <c r="C1488" i="14"/>
  <c r="U1488" i="14" s="1"/>
  <c r="G1488" i="14"/>
  <c r="C1489" i="14"/>
  <c r="G1489" i="14"/>
  <c r="C1512" i="14"/>
  <c r="U1512" i="14" s="1"/>
  <c r="G1512" i="14"/>
  <c r="C1513" i="14"/>
  <c r="G1513" i="14"/>
  <c r="C1516" i="14"/>
  <c r="G1516" i="14"/>
  <c r="U1516" i="14"/>
  <c r="C1517" i="14"/>
  <c r="U1517" i="14" s="1"/>
  <c r="G1517" i="14"/>
  <c r="C1518" i="14"/>
  <c r="U1518" i="14" s="1"/>
  <c r="G1518" i="14"/>
  <c r="C1519" i="14"/>
  <c r="G1519" i="14"/>
  <c r="C1522" i="14"/>
  <c r="G1522" i="14"/>
  <c r="C1523" i="14"/>
  <c r="G1523" i="14"/>
  <c r="C1524" i="14"/>
  <c r="G1524" i="14"/>
  <c r="C1525" i="14"/>
  <c r="U1525" i="14" s="1"/>
  <c r="G1525" i="14"/>
  <c r="C1526" i="14"/>
  <c r="G1526" i="14"/>
  <c r="C1527" i="14"/>
  <c r="U1527" i="14" s="1"/>
  <c r="G1527" i="14"/>
  <c r="C1528" i="14"/>
  <c r="U1528" i="14" s="1"/>
  <c r="G1528" i="14"/>
  <c r="C1529" i="14"/>
  <c r="U1529" i="14" s="1"/>
  <c r="G1529" i="14"/>
  <c r="C1530" i="14"/>
  <c r="U1530" i="14" s="1"/>
  <c r="G1530" i="14"/>
  <c r="C1531" i="14"/>
  <c r="G1531" i="14"/>
  <c r="C1532" i="14"/>
  <c r="U1532" i="14" s="1"/>
  <c r="G1532" i="14"/>
  <c r="C1533" i="14"/>
  <c r="U1533" i="14" s="1"/>
  <c r="G1533" i="14"/>
  <c r="C1536" i="14"/>
  <c r="U1536" i="14" s="1"/>
  <c r="G1536" i="14"/>
  <c r="C1537" i="14"/>
  <c r="G1537" i="14"/>
  <c r="C1548" i="14"/>
  <c r="G1548" i="14"/>
  <c r="C1549" i="14"/>
  <c r="G1549" i="14"/>
  <c r="C1550" i="14"/>
  <c r="G1550" i="14"/>
  <c r="C1551" i="14"/>
  <c r="G1551" i="14"/>
  <c r="C1552" i="14"/>
  <c r="G1552" i="14"/>
  <c r="C1553" i="14"/>
  <c r="U1553" i="14" s="1"/>
  <c r="G1553" i="14"/>
  <c r="C1554" i="14"/>
  <c r="G1554" i="14"/>
  <c r="C1555" i="14"/>
  <c r="U1555" i="14" s="1"/>
  <c r="G1555" i="14"/>
  <c r="C1556" i="14"/>
  <c r="U1556" i="14" s="1"/>
  <c r="G1556" i="14"/>
  <c r="C1557" i="14"/>
  <c r="G1557" i="14"/>
  <c r="C1558" i="14"/>
  <c r="G1558" i="14"/>
  <c r="C1559" i="14"/>
  <c r="U1559" i="14" s="1"/>
  <c r="G1559" i="14"/>
  <c r="C1560" i="14"/>
  <c r="U1560" i="14" s="1"/>
  <c r="G1560" i="14"/>
  <c r="C1561" i="14"/>
  <c r="G1561" i="14"/>
  <c r="C1562" i="14"/>
  <c r="U1562" i="14" s="1"/>
  <c r="G1562" i="14"/>
  <c r="C1563" i="14"/>
  <c r="G1563" i="14"/>
  <c r="C1564" i="14"/>
  <c r="U1564" i="14" s="1"/>
  <c r="G1564" i="14"/>
  <c r="C1565" i="14"/>
  <c r="U1565" i="14" s="1"/>
  <c r="G1565" i="14"/>
  <c r="C1566" i="14"/>
  <c r="U1566" i="14" s="1"/>
  <c r="G1566" i="14"/>
  <c r="C1567" i="14"/>
  <c r="G1567" i="14"/>
  <c r="C1586" i="14"/>
  <c r="G1586" i="14"/>
  <c r="C1587" i="14"/>
  <c r="G1587" i="14"/>
  <c r="C1588" i="14"/>
  <c r="G1588" i="14"/>
  <c r="C1589" i="14"/>
  <c r="G1589" i="14"/>
  <c r="C1590" i="14"/>
  <c r="U1590" i="14" s="1"/>
  <c r="G1590" i="14"/>
  <c r="C1591" i="14"/>
  <c r="G1591" i="14"/>
  <c r="C1592" i="14"/>
  <c r="U1592" i="14" s="1"/>
  <c r="G1592" i="14"/>
  <c r="C1593" i="14"/>
  <c r="G1593" i="14"/>
  <c r="C1594" i="14"/>
  <c r="U1594" i="14" s="1"/>
  <c r="G1594" i="14"/>
  <c r="C1595" i="14"/>
  <c r="U1595" i="14" s="1"/>
  <c r="G1595" i="14"/>
  <c r="C1596" i="14"/>
  <c r="G1596" i="14"/>
  <c r="C1597" i="14"/>
  <c r="U1597" i="14" s="1"/>
  <c r="G1597" i="14"/>
  <c r="C1598" i="14"/>
  <c r="G1598" i="14"/>
  <c r="U1598" i="14"/>
  <c r="C1599" i="14"/>
  <c r="U1599" i="14" s="1"/>
  <c r="G1599" i="14"/>
  <c r="C1600" i="14"/>
  <c r="U1600" i="14" s="1"/>
  <c r="G1600" i="14"/>
  <c r="C1601" i="14"/>
  <c r="G1601" i="14"/>
  <c r="C1602" i="14"/>
  <c r="U1602" i="14" s="1"/>
  <c r="G1602" i="14"/>
  <c r="C1603" i="14"/>
  <c r="G1603" i="14"/>
  <c r="C1604" i="14"/>
  <c r="U1604" i="14" s="1"/>
  <c r="G1604" i="14"/>
  <c r="C1605" i="14"/>
  <c r="G1605" i="14"/>
  <c r="C1614" i="14"/>
  <c r="G1614" i="14"/>
  <c r="C1615" i="14"/>
  <c r="G1615" i="14"/>
  <c r="C1618" i="14"/>
  <c r="U1618" i="14" s="1"/>
  <c r="G1618" i="14"/>
  <c r="C1619" i="14"/>
  <c r="G1619" i="14"/>
  <c r="C1622" i="14"/>
  <c r="G1622" i="14"/>
  <c r="C1623" i="14"/>
  <c r="G1623" i="14"/>
  <c r="C1624" i="14"/>
  <c r="G1624" i="14"/>
  <c r="C1625" i="14"/>
  <c r="U1625" i="14" s="1"/>
  <c r="G1625" i="14"/>
  <c r="C1626" i="14"/>
  <c r="G1626" i="14"/>
  <c r="C1627" i="14"/>
  <c r="U1627" i="14" s="1"/>
  <c r="G1627" i="14"/>
  <c r="C1628" i="14"/>
  <c r="G1628" i="14"/>
  <c r="C1629" i="14"/>
  <c r="U1629" i="14" s="1"/>
  <c r="G1629" i="14"/>
  <c r="C1630" i="14"/>
  <c r="U1630" i="14" s="1"/>
  <c r="G1630" i="14"/>
  <c r="C1631" i="14"/>
  <c r="G1631" i="14"/>
  <c r="C1634" i="14"/>
  <c r="U1634" i="14" s="1"/>
  <c r="G1634" i="14"/>
  <c r="C1635" i="14"/>
  <c r="G1635" i="14"/>
  <c r="C1636" i="14"/>
  <c r="U1636" i="14" s="1"/>
  <c r="G1636" i="14"/>
  <c r="C1637" i="14"/>
  <c r="G1637" i="14"/>
  <c r="C1638" i="14"/>
  <c r="G1638" i="14"/>
  <c r="C1639" i="14"/>
  <c r="U1639" i="14" s="1"/>
  <c r="G1639" i="14"/>
  <c r="C1660" i="14"/>
  <c r="G1660" i="14"/>
  <c r="C1661" i="14"/>
  <c r="G1661" i="14"/>
  <c r="C1662" i="14"/>
  <c r="U1662" i="14" s="1"/>
  <c r="G1662" i="14"/>
  <c r="C1663" i="14"/>
  <c r="G1663" i="14"/>
  <c r="C1664" i="14"/>
  <c r="U1664" i="14" s="1"/>
  <c r="G1664" i="14"/>
  <c r="C1665" i="14"/>
  <c r="G1665" i="14"/>
  <c r="C1666" i="14"/>
  <c r="U1666" i="14" s="1"/>
  <c r="G1666" i="14"/>
  <c r="C1667" i="14"/>
  <c r="G1667" i="14"/>
  <c r="C1668" i="14"/>
  <c r="U1668" i="14" s="1"/>
  <c r="G1668" i="14"/>
  <c r="C1669" i="14"/>
  <c r="U1669" i="14" s="1"/>
  <c r="G1669" i="14"/>
  <c r="C1670" i="14"/>
  <c r="U1670" i="14" s="1"/>
  <c r="G1670" i="14"/>
  <c r="C1671" i="14"/>
  <c r="G1671" i="14"/>
  <c r="C1672" i="14"/>
  <c r="U1672" i="14" s="1"/>
  <c r="G1672" i="14"/>
  <c r="C1673" i="14"/>
  <c r="G1673" i="14"/>
  <c r="C1674" i="14"/>
  <c r="U1674" i="14" s="1"/>
  <c r="G1674" i="14"/>
  <c r="C1675" i="14"/>
  <c r="G1675" i="14"/>
  <c r="C1676" i="14"/>
  <c r="G1676" i="14"/>
  <c r="C1677" i="14"/>
  <c r="U1677" i="14" s="1"/>
  <c r="G1677" i="14"/>
  <c r="C1678" i="14"/>
  <c r="G1678" i="14"/>
  <c r="C1679" i="14"/>
  <c r="U1679" i="14" s="1"/>
  <c r="G1679" i="14"/>
  <c r="C1700" i="14"/>
  <c r="G1700" i="14"/>
  <c r="C1701" i="14"/>
  <c r="G1701" i="14"/>
  <c r="C1702" i="14"/>
  <c r="G1702" i="14"/>
  <c r="C1703" i="14"/>
  <c r="G1703" i="14"/>
  <c r="C1704" i="14"/>
  <c r="G1704" i="14"/>
  <c r="C1705" i="14"/>
  <c r="G1705" i="14"/>
  <c r="C1706" i="14"/>
  <c r="G1706" i="14"/>
  <c r="U1706" i="14"/>
  <c r="C1707" i="14"/>
  <c r="G1707" i="14"/>
  <c r="C1708" i="14"/>
  <c r="G1708" i="14"/>
  <c r="C1709" i="14"/>
  <c r="U1709" i="14" s="1"/>
  <c r="G1709" i="14"/>
  <c r="C1710" i="14"/>
  <c r="U1710" i="14" s="1"/>
  <c r="G1710" i="14"/>
  <c r="C1711" i="14"/>
  <c r="G1711" i="14"/>
  <c r="U1711" i="14" s="1"/>
  <c r="C1712" i="14"/>
  <c r="U1712" i="14" s="1"/>
  <c r="G1712" i="14"/>
  <c r="C1713" i="14"/>
  <c r="G1713" i="14"/>
  <c r="C1714" i="14"/>
  <c r="U1714" i="14" s="1"/>
  <c r="G1714" i="14"/>
  <c r="C1715" i="14"/>
  <c r="G1715" i="14"/>
  <c r="C1716" i="14"/>
  <c r="G1716" i="14"/>
  <c r="U1716" i="14"/>
  <c r="C1717" i="14"/>
  <c r="U1717" i="14" s="1"/>
  <c r="G1717" i="14"/>
  <c r="C1718" i="14"/>
  <c r="U1718" i="14" s="1"/>
  <c r="G1718" i="14"/>
  <c r="C1719" i="14"/>
  <c r="G1719" i="14"/>
  <c r="C1740" i="14"/>
  <c r="G1740" i="14"/>
  <c r="C1741" i="14"/>
  <c r="G1741" i="14"/>
  <c r="C1744" i="14"/>
  <c r="U1744" i="14" s="1"/>
  <c r="G1744" i="14"/>
  <c r="C1745" i="14"/>
  <c r="G1745" i="14"/>
  <c r="C1746" i="14"/>
  <c r="G1746" i="14"/>
  <c r="C1747" i="14"/>
  <c r="G1747" i="14"/>
  <c r="C1748" i="14"/>
  <c r="G1748" i="14"/>
  <c r="C1749" i="14"/>
  <c r="G1749" i="14"/>
  <c r="C1750" i="14"/>
  <c r="U1750" i="14" s="1"/>
  <c r="G1750" i="14"/>
  <c r="C1751" i="14"/>
  <c r="G1751" i="14"/>
  <c r="C1752" i="14"/>
  <c r="U1752" i="14" s="1"/>
  <c r="G1752" i="14"/>
  <c r="C1753" i="14"/>
  <c r="G1753" i="14"/>
  <c r="U1753" i="14" s="1"/>
  <c r="C1754" i="14"/>
  <c r="G1754" i="14"/>
  <c r="U1754" i="14"/>
  <c r="C1755" i="14"/>
  <c r="U1755" i="14" s="1"/>
  <c r="G1755" i="14"/>
  <c r="C1756" i="14"/>
  <c r="U1756" i="14" s="1"/>
  <c r="G1756" i="14"/>
  <c r="C1757" i="14"/>
  <c r="G1757" i="14"/>
  <c r="C1758" i="14"/>
  <c r="U1758" i="14" s="1"/>
  <c r="G1758" i="14"/>
  <c r="C1759" i="14"/>
  <c r="G1759" i="14"/>
  <c r="C1760" i="14"/>
  <c r="G1760" i="14"/>
  <c r="U1760" i="14"/>
  <c r="C1761" i="14"/>
  <c r="G1761" i="14"/>
  <c r="C1772" i="14"/>
  <c r="G1772" i="14"/>
  <c r="C1773" i="14"/>
  <c r="G1773" i="14"/>
  <c r="C1774" i="14"/>
  <c r="G1774" i="14"/>
  <c r="C1775" i="14"/>
  <c r="G1775" i="14"/>
  <c r="C1776" i="14"/>
  <c r="G1776" i="14"/>
  <c r="C1777" i="14"/>
  <c r="U1777" i="14" s="1"/>
  <c r="G1777" i="14"/>
  <c r="C1778" i="14"/>
  <c r="U1778" i="14" s="1"/>
  <c r="G1778" i="14"/>
  <c r="C1779" i="14"/>
  <c r="U1779" i="14" s="1"/>
  <c r="G1779" i="14"/>
  <c r="C1780" i="14"/>
  <c r="G1780" i="14"/>
  <c r="C1781" i="14"/>
  <c r="U1781" i="14" s="1"/>
  <c r="G1781" i="14"/>
  <c r="C1782" i="14"/>
  <c r="G1782" i="14"/>
  <c r="C1783" i="14"/>
  <c r="U1783" i="14" s="1"/>
  <c r="G1783" i="14"/>
  <c r="C1784" i="14"/>
  <c r="U1784" i="14" s="1"/>
  <c r="G1784" i="14"/>
  <c r="C1785" i="14"/>
  <c r="U1785" i="14" s="1"/>
  <c r="G1785" i="14"/>
  <c r="C1786" i="14"/>
  <c r="U1786" i="14" s="1"/>
  <c r="G1786" i="14"/>
  <c r="C1787" i="14"/>
  <c r="G1787" i="14"/>
  <c r="C1788" i="14"/>
  <c r="G1788" i="14"/>
  <c r="U1788" i="14"/>
  <c r="C1789" i="14"/>
  <c r="U1789" i="14" s="1"/>
  <c r="G1789" i="14"/>
  <c r="C1790" i="14"/>
  <c r="G1790" i="14"/>
  <c r="C1791" i="14"/>
  <c r="G1791" i="14"/>
  <c r="U1791" i="14"/>
  <c r="C1808" i="14"/>
  <c r="G1808" i="14"/>
  <c r="C1809" i="14"/>
  <c r="G1809" i="14"/>
  <c r="C1810" i="14"/>
  <c r="G1810" i="14"/>
  <c r="C1811" i="14"/>
  <c r="G1811" i="14"/>
  <c r="U1811" i="14"/>
  <c r="C1812" i="14"/>
  <c r="G1812" i="14"/>
  <c r="C1813" i="14"/>
  <c r="G1813" i="14"/>
  <c r="C1814" i="14"/>
  <c r="U1814" i="14" s="1"/>
  <c r="G1814" i="14"/>
  <c r="C1815" i="14"/>
  <c r="G1815" i="14"/>
  <c r="C1816" i="14"/>
  <c r="G1816" i="14"/>
  <c r="C1817" i="14"/>
  <c r="U1817" i="14" s="1"/>
  <c r="G1817" i="14"/>
  <c r="C1818" i="14"/>
  <c r="U1818" i="14" s="1"/>
  <c r="G1818" i="14"/>
  <c r="C1819" i="14"/>
  <c r="G1819" i="14"/>
  <c r="C1820" i="14"/>
  <c r="U1820" i="14" s="1"/>
  <c r="G1820" i="14"/>
  <c r="C1821" i="14"/>
  <c r="G1821" i="14"/>
  <c r="C1822" i="14"/>
  <c r="U1822" i="14" s="1"/>
  <c r="G1822" i="14"/>
  <c r="C1823" i="14"/>
  <c r="G1823" i="14"/>
  <c r="C1844" i="14"/>
  <c r="G1844" i="14"/>
  <c r="C1845" i="14"/>
  <c r="U1845" i="14" s="1"/>
  <c r="G1845" i="14"/>
  <c r="C1848" i="14"/>
  <c r="U1848" i="14" s="1"/>
  <c r="G1848" i="14"/>
  <c r="C1849" i="14"/>
  <c r="G1849" i="14"/>
  <c r="C1850" i="14"/>
  <c r="U1850" i="14" s="1"/>
  <c r="G1850" i="14"/>
  <c r="C1851" i="14"/>
  <c r="G1851" i="14"/>
  <c r="C1854" i="14"/>
  <c r="G1854" i="14"/>
  <c r="C1855" i="14"/>
  <c r="G1855" i="14"/>
  <c r="C1856" i="14"/>
  <c r="U1856" i="14" s="1"/>
  <c r="G1856" i="14"/>
  <c r="C1857" i="14"/>
  <c r="U1857" i="14" s="1"/>
  <c r="G1857" i="14"/>
  <c r="C1858" i="14"/>
  <c r="U1858" i="14" s="1"/>
  <c r="G1858" i="14"/>
  <c r="C1859" i="14"/>
  <c r="G1859" i="14"/>
  <c r="C1860" i="14"/>
  <c r="U1860" i="14" s="1"/>
  <c r="G1860" i="14"/>
  <c r="C1861" i="14"/>
  <c r="G1861" i="14"/>
  <c r="C1862" i="14"/>
  <c r="U1862" i="14" s="1"/>
  <c r="G1862" i="14"/>
  <c r="C1863" i="14"/>
  <c r="G1863" i="14"/>
  <c r="C1864" i="14"/>
  <c r="U1864" i="14" s="1"/>
  <c r="G1864" i="14"/>
  <c r="C1865" i="14"/>
  <c r="G1865" i="14"/>
  <c r="C1866" i="14"/>
  <c r="U1866" i="14" s="1"/>
  <c r="G1866" i="14"/>
  <c r="C1867" i="14"/>
  <c r="G1867" i="14"/>
  <c r="U1867" i="14" s="1"/>
  <c r="C1874" i="14"/>
  <c r="G1874" i="14"/>
  <c r="C1875" i="14"/>
  <c r="G1875" i="14"/>
  <c r="C1876" i="14"/>
  <c r="G1876" i="14"/>
  <c r="C1877" i="14"/>
  <c r="G1877" i="14"/>
  <c r="C1878" i="14"/>
  <c r="U1878" i="14" s="1"/>
  <c r="G1878" i="14"/>
  <c r="C1879" i="14"/>
  <c r="U1879" i="14" s="1"/>
  <c r="G1879" i="14"/>
  <c r="C1880" i="14"/>
  <c r="U1880" i="14" s="1"/>
  <c r="G1880" i="14"/>
  <c r="C1881" i="14"/>
  <c r="G1881" i="14"/>
  <c r="C1882" i="14"/>
  <c r="G1882" i="14"/>
  <c r="C1883" i="14"/>
  <c r="U1883" i="14" s="1"/>
  <c r="G1883" i="14"/>
  <c r="C1884" i="14"/>
  <c r="U1884" i="14" s="1"/>
  <c r="G1884" i="14"/>
  <c r="C1885" i="14"/>
  <c r="U1885" i="14" s="1"/>
  <c r="G1885" i="14"/>
  <c r="C1886" i="14"/>
  <c r="U1886" i="14" s="1"/>
  <c r="G1886" i="14"/>
  <c r="C1887" i="14"/>
  <c r="G1887" i="14"/>
  <c r="C1888" i="14"/>
  <c r="U1888" i="14" s="1"/>
  <c r="G1888" i="14"/>
  <c r="C1889" i="14"/>
  <c r="U1889" i="14" s="1"/>
  <c r="G1889" i="14"/>
  <c r="C1890" i="14"/>
  <c r="U1890" i="14" s="1"/>
  <c r="G1890" i="14"/>
  <c r="C1891" i="14"/>
  <c r="G1891" i="14"/>
  <c r="C1892" i="14"/>
  <c r="U1892" i="14" s="1"/>
  <c r="G1892" i="14"/>
  <c r="C1893" i="14"/>
  <c r="G1893" i="14"/>
  <c r="C1910" i="14"/>
  <c r="G1910" i="14"/>
  <c r="C1911" i="14"/>
  <c r="G1911" i="14"/>
  <c r="C1912" i="14"/>
  <c r="G1912" i="14"/>
  <c r="C1913" i="14"/>
  <c r="G1913" i="14"/>
  <c r="C1914" i="14"/>
  <c r="U1914" i="14" s="1"/>
  <c r="G1914" i="14"/>
  <c r="C1915" i="14"/>
  <c r="G1915" i="14"/>
  <c r="C1916" i="14"/>
  <c r="G1916" i="14"/>
  <c r="C1917" i="14"/>
  <c r="U1917" i="14" s="1"/>
  <c r="G1917" i="14"/>
  <c r="C1918" i="14"/>
  <c r="U1918" i="14" s="1"/>
  <c r="G1918" i="14"/>
  <c r="C1919" i="14"/>
  <c r="G1919" i="14"/>
  <c r="C1920" i="14"/>
  <c r="U1920" i="14" s="1"/>
  <c r="G1920" i="14"/>
  <c r="C1921" i="14"/>
  <c r="G1921" i="14"/>
  <c r="U1921" i="14" s="1"/>
  <c r="C1922" i="14"/>
  <c r="U1922" i="14" s="1"/>
  <c r="G1922" i="14"/>
  <c r="C1923" i="14"/>
  <c r="G1923" i="14"/>
  <c r="C1924" i="14"/>
  <c r="U1924" i="14" s="1"/>
  <c r="G1924" i="14"/>
  <c r="C1925" i="14"/>
  <c r="G1925" i="14"/>
  <c r="C1926" i="14"/>
  <c r="U1926" i="14" s="1"/>
  <c r="G1926" i="14"/>
  <c r="C1927" i="14"/>
  <c r="G1927" i="14"/>
  <c r="C1928" i="14"/>
  <c r="U1928" i="14" s="1"/>
  <c r="G1928" i="14"/>
  <c r="C1929" i="14"/>
  <c r="G1929" i="14"/>
  <c r="C1950" i="14"/>
  <c r="G1950" i="14"/>
  <c r="C1951" i="14"/>
  <c r="G1951" i="14"/>
  <c r="C1954" i="14"/>
  <c r="G1954" i="14"/>
  <c r="C1955" i="14"/>
  <c r="U1955" i="14" s="1"/>
  <c r="G1955" i="14"/>
  <c r="C1956" i="14"/>
  <c r="U1956" i="14" s="1"/>
  <c r="G1956" i="14"/>
  <c r="C1957" i="14"/>
  <c r="G1957" i="14"/>
  <c r="C1958" i="14"/>
  <c r="U1958" i="14" s="1"/>
  <c r="G1958" i="14"/>
  <c r="C1959" i="14"/>
  <c r="U1959" i="14" s="1"/>
  <c r="G1959" i="14"/>
  <c r="C1960" i="14"/>
  <c r="G1960" i="14"/>
  <c r="C1961" i="14"/>
  <c r="U1961" i="14" s="1"/>
  <c r="G1961" i="14"/>
  <c r="C1962" i="14"/>
  <c r="U1962" i="14" s="1"/>
  <c r="G1962" i="14"/>
  <c r="C1963" i="14"/>
  <c r="G1963" i="14"/>
  <c r="C1964" i="14"/>
  <c r="U1964" i="14" s="1"/>
  <c r="G1964" i="14"/>
  <c r="C1965" i="14"/>
  <c r="G1965" i="14"/>
  <c r="C1966" i="14"/>
  <c r="G1966" i="14"/>
  <c r="C1967" i="14"/>
  <c r="U1967" i="14" s="1"/>
  <c r="G1967" i="14"/>
  <c r="C1968" i="14"/>
  <c r="G1968" i="14"/>
  <c r="C1969" i="14"/>
  <c r="U1969" i="14" s="1"/>
  <c r="G1969" i="14"/>
  <c r="C1970" i="14"/>
  <c r="U1970" i="14" s="1"/>
  <c r="G1970" i="14"/>
  <c r="C1971" i="14"/>
  <c r="U1971" i="14" s="1"/>
  <c r="G1971" i="14"/>
  <c r="C1986" i="14"/>
  <c r="G1986" i="14"/>
  <c r="C1987" i="14"/>
  <c r="G1987" i="14"/>
  <c r="C1988" i="14"/>
  <c r="U1988" i="14" s="1"/>
  <c r="G1988" i="14"/>
  <c r="C1989" i="14"/>
  <c r="U1989" i="14" s="1"/>
  <c r="G1989" i="14"/>
  <c r="C1990" i="14"/>
  <c r="G1990" i="14"/>
  <c r="U1990" i="14" s="1"/>
  <c r="C1991" i="14"/>
  <c r="G1991" i="14"/>
  <c r="C1992" i="14"/>
  <c r="G1992" i="14"/>
  <c r="C1993" i="14"/>
  <c r="U1993" i="14" s="1"/>
  <c r="G1993" i="14"/>
  <c r="C1994" i="14"/>
  <c r="U1994" i="14" s="1"/>
  <c r="G1994" i="14"/>
  <c r="C1995" i="14"/>
  <c r="G1995" i="14"/>
  <c r="C1996" i="14"/>
  <c r="U1996" i="14" s="1"/>
  <c r="G1996" i="14"/>
  <c r="C1997" i="14"/>
  <c r="G1997" i="14"/>
  <c r="C1998" i="14"/>
  <c r="U1998" i="14" s="1"/>
  <c r="G1998" i="14"/>
  <c r="C1999" i="14"/>
  <c r="G1999" i="14"/>
  <c r="C2000" i="14"/>
  <c r="U2000" i="14" s="1"/>
  <c r="G2000" i="14"/>
  <c r="C2001" i="14"/>
  <c r="G2001" i="14"/>
  <c r="C2002" i="14"/>
  <c r="G2002" i="14"/>
  <c r="C2003" i="14"/>
  <c r="U2003" i="14" s="1"/>
  <c r="G2003" i="14"/>
  <c r="C2004" i="14"/>
  <c r="G2004" i="14"/>
  <c r="C2005" i="14"/>
  <c r="U2005" i="14" s="1"/>
  <c r="G2005" i="14"/>
  <c r="C2014" i="14"/>
  <c r="U2014" i="14" s="1"/>
  <c r="G2014" i="14"/>
  <c r="C2015" i="14"/>
  <c r="G2015" i="14"/>
  <c r="C2016" i="14"/>
  <c r="G2016" i="14"/>
  <c r="C2017" i="14"/>
  <c r="G2017" i="14"/>
  <c r="C2018" i="14"/>
  <c r="G2018" i="14"/>
  <c r="C2019" i="14"/>
  <c r="U2019" i="14" s="1"/>
  <c r="G2019" i="14"/>
  <c r="C2020" i="14"/>
  <c r="G2020" i="14"/>
  <c r="C2021" i="14"/>
  <c r="G2021" i="14"/>
  <c r="C2022" i="14"/>
  <c r="U2022" i="14" s="1"/>
  <c r="G2022" i="14"/>
  <c r="C2023" i="14"/>
  <c r="G2023" i="14"/>
  <c r="C2024" i="14"/>
  <c r="U2024" i="14" s="1"/>
  <c r="G2024" i="14"/>
  <c r="C2025" i="14"/>
  <c r="G2025" i="14"/>
  <c r="C2026" i="14"/>
  <c r="G2026" i="14"/>
  <c r="C2027" i="14"/>
  <c r="U2027" i="14" s="1"/>
  <c r="G2027" i="14"/>
  <c r="C2028" i="14"/>
  <c r="G2028" i="14"/>
  <c r="C2029" i="14"/>
  <c r="U2029" i="14" s="1"/>
  <c r="G2029" i="14"/>
  <c r="C2030" i="14"/>
  <c r="U2030" i="14" s="1"/>
  <c r="G2030" i="14"/>
  <c r="C2031" i="14"/>
  <c r="G2031" i="14"/>
  <c r="C2032" i="14"/>
  <c r="G2032" i="14"/>
  <c r="U2032" i="14"/>
  <c r="C2033" i="14"/>
  <c r="G2033" i="14"/>
  <c r="C2054" i="14"/>
  <c r="G2054" i="14"/>
  <c r="C2055" i="14"/>
  <c r="G2055" i="14"/>
  <c r="C2056" i="14"/>
  <c r="G2056" i="14"/>
  <c r="C2057" i="14"/>
  <c r="G2057" i="14"/>
  <c r="C2058" i="14"/>
  <c r="G2058" i="14"/>
  <c r="C2059" i="14"/>
  <c r="G2059" i="14"/>
  <c r="C2060" i="14"/>
  <c r="U2060" i="14" s="1"/>
  <c r="G2060" i="14"/>
  <c r="C2061" i="14"/>
  <c r="G2061" i="14"/>
  <c r="C2062" i="14"/>
  <c r="U2062" i="14" s="1"/>
  <c r="G2062" i="14"/>
  <c r="C2063" i="14"/>
  <c r="U2063" i="14" s="1"/>
  <c r="G2063" i="14"/>
  <c r="C2064" i="14"/>
  <c r="U2064" i="14" s="1"/>
  <c r="G2064" i="14"/>
  <c r="C2065" i="14"/>
  <c r="G2065" i="14"/>
  <c r="C2066" i="14"/>
  <c r="U2066" i="14" s="1"/>
  <c r="G2066" i="14"/>
  <c r="C2067" i="14"/>
  <c r="G2067" i="14"/>
  <c r="C2068" i="14"/>
  <c r="U2068" i="14" s="1"/>
  <c r="G2068" i="14"/>
  <c r="C2069" i="14"/>
  <c r="U2069" i="14" s="1"/>
  <c r="G2069" i="14"/>
  <c r="C2070" i="14"/>
  <c r="U2070" i="14" s="1"/>
  <c r="G2070" i="14"/>
  <c r="C2071" i="14"/>
  <c r="G2071" i="14"/>
  <c r="C2072" i="14"/>
  <c r="U2072" i="14" s="1"/>
  <c r="G2072" i="14"/>
  <c r="C2073" i="14"/>
  <c r="G2073" i="14"/>
  <c r="C2092" i="14"/>
  <c r="G2092" i="14"/>
  <c r="C2093" i="14"/>
  <c r="G2093" i="14"/>
  <c r="C2094" i="14"/>
  <c r="U2094" i="14" s="1"/>
  <c r="G2094" i="14"/>
  <c r="C2095" i="14"/>
  <c r="G2095" i="14"/>
  <c r="C2096" i="14"/>
  <c r="U2096" i="14" s="1"/>
  <c r="G2096" i="14"/>
  <c r="C2097" i="14"/>
  <c r="G2097" i="14"/>
  <c r="C2098" i="14"/>
  <c r="G2098" i="14"/>
  <c r="C2099" i="14"/>
  <c r="U2099" i="14" s="1"/>
  <c r="G2099" i="14"/>
  <c r="C2100" i="14"/>
  <c r="U2100" i="14" s="1"/>
  <c r="G2100" i="14"/>
  <c r="C2101" i="14"/>
  <c r="G2101" i="14"/>
  <c r="C2102" i="14"/>
  <c r="U2102" i="14" s="1"/>
  <c r="G2102" i="14"/>
  <c r="C2103" i="14"/>
  <c r="G2103" i="14"/>
  <c r="C2104" i="14"/>
  <c r="U2104" i="14" s="1"/>
  <c r="G2104" i="14"/>
  <c r="C2105" i="14"/>
  <c r="G2105" i="14"/>
  <c r="C2106" i="14"/>
  <c r="U2106" i="14" s="1"/>
  <c r="G2106" i="14"/>
  <c r="C2107" i="14"/>
  <c r="G2107" i="14"/>
  <c r="U2107" i="14" s="1"/>
  <c r="C2108" i="14"/>
  <c r="U2108" i="14" s="1"/>
  <c r="G2108" i="14"/>
  <c r="C2109" i="14"/>
  <c r="G2109" i="14"/>
  <c r="C2110" i="14"/>
  <c r="G2110" i="14"/>
  <c r="C2111" i="14"/>
  <c r="U2111" i="14" s="1"/>
  <c r="G2111" i="14"/>
  <c r="C2122" i="14"/>
  <c r="U2122" i="14" s="1"/>
  <c r="G2122" i="14"/>
  <c r="C2123" i="14"/>
  <c r="G2123" i="14"/>
  <c r="C2124" i="14"/>
  <c r="U2124" i="14" s="1"/>
  <c r="G2124" i="14"/>
  <c r="C2125" i="14"/>
  <c r="G2125" i="14"/>
  <c r="C2126" i="14"/>
  <c r="G2126" i="14"/>
  <c r="C2127" i="14"/>
  <c r="U2127" i="14" s="1"/>
  <c r="G2127" i="14"/>
  <c r="C2128" i="14"/>
  <c r="U2128" i="14" s="1"/>
  <c r="G2128" i="14"/>
  <c r="C2129" i="14"/>
  <c r="G2129" i="14"/>
  <c r="C2130" i="14"/>
  <c r="U2130" i="14" s="1"/>
  <c r="G2130" i="14"/>
  <c r="C2131" i="14"/>
  <c r="G2131" i="14"/>
  <c r="C2132" i="14"/>
  <c r="U2132" i="14" s="1"/>
  <c r="G2132" i="14"/>
  <c r="C2133" i="14"/>
  <c r="G2133" i="14"/>
  <c r="C2134" i="14"/>
  <c r="G2134" i="14"/>
  <c r="C2135" i="14"/>
  <c r="U2135" i="14" s="1"/>
  <c r="G2135" i="14"/>
  <c r="C2136" i="14"/>
  <c r="U2136" i="14" s="1"/>
  <c r="G2136" i="14"/>
  <c r="C2137" i="14"/>
  <c r="G2137" i="14"/>
  <c r="C2138" i="14"/>
  <c r="U2138" i="14" s="1"/>
  <c r="G2138" i="14"/>
  <c r="C2139" i="14"/>
  <c r="G2139" i="14"/>
  <c r="U2139" i="14" s="1"/>
  <c r="C2140" i="14"/>
  <c r="G2140" i="14"/>
  <c r="C2141" i="14"/>
  <c r="U2141" i="14" s="1"/>
  <c r="G2141" i="14"/>
  <c r="C2176" i="14"/>
  <c r="G2176" i="14"/>
  <c r="C2177" i="14"/>
  <c r="G2177" i="14"/>
  <c r="C2178" i="14"/>
  <c r="U2178" i="14" s="1"/>
  <c r="G2178" i="14"/>
  <c r="C2179" i="14"/>
  <c r="G2179" i="14"/>
  <c r="C2180" i="14"/>
  <c r="U2180" i="14" s="1"/>
  <c r="G2180" i="14"/>
  <c r="C2181" i="14"/>
  <c r="G2181" i="14"/>
  <c r="C2182" i="14"/>
  <c r="G2182" i="14"/>
  <c r="C2183" i="14"/>
  <c r="U2183" i="14" s="1"/>
  <c r="G2183" i="14"/>
  <c r="C2184" i="14"/>
  <c r="U2184" i="14" s="1"/>
  <c r="G2184" i="14"/>
  <c r="C2185" i="14"/>
  <c r="G2185" i="14"/>
  <c r="C2186" i="14"/>
  <c r="G2186" i="14"/>
  <c r="C2187" i="14"/>
  <c r="U2187" i="14" s="1"/>
  <c r="G2187" i="14"/>
  <c r="C2188" i="14"/>
  <c r="U2188" i="14" s="1"/>
  <c r="G2188" i="14"/>
  <c r="C2189" i="14"/>
  <c r="G2189" i="14"/>
  <c r="C2190" i="14"/>
  <c r="U2190" i="14" s="1"/>
  <c r="G2190" i="14"/>
  <c r="C2191" i="14"/>
  <c r="G2191" i="14"/>
  <c r="C2192" i="14"/>
  <c r="G2192" i="14"/>
  <c r="C2193" i="14"/>
  <c r="U2193" i="14" s="1"/>
  <c r="G2193" i="14"/>
  <c r="C2194" i="14"/>
  <c r="U2194" i="14" s="1"/>
  <c r="G2194" i="14"/>
  <c r="C2195" i="14"/>
  <c r="G2195" i="14"/>
  <c r="U2195" i="14" s="1"/>
  <c r="C2210" i="14"/>
  <c r="G2210" i="14"/>
  <c r="C2211" i="14"/>
  <c r="G2211" i="14"/>
  <c r="C2212" i="14"/>
  <c r="G2212" i="14"/>
  <c r="C2213" i="14"/>
  <c r="G2213" i="14"/>
  <c r="C2214" i="14"/>
  <c r="G2214" i="14"/>
  <c r="C2215" i="14"/>
  <c r="U2215" i="14" s="1"/>
  <c r="G2215" i="14"/>
  <c r="C2216" i="14"/>
  <c r="U2216" i="14" s="1"/>
  <c r="G2216" i="14"/>
  <c r="C2217" i="14"/>
  <c r="G2217" i="14"/>
  <c r="C2218" i="14"/>
  <c r="U2218" i="14" s="1"/>
  <c r="G2218" i="14"/>
  <c r="C2219" i="14"/>
  <c r="G2219" i="14"/>
  <c r="C2220" i="14"/>
  <c r="G2220" i="14"/>
  <c r="U2220" i="14" s="1"/>
  <c r="C2221" i="14"/>
  <c r="U2221" i="14" s="1"/>
  <c r="G2221" i="14"/>
  <c r="C2222" i="14"/>
  <c r="U2222" i="14" s="1"/>
  <c r="G2222" i="14"/>
  <c r="C2223" i="14"/>
  <c r="G2223" i="14"/>
  <c r="C2224" i="14"/>
  <c r="G2224" i="14"/>
  <c r="C2225" i="14"/>
  <c r="U2225" i="14" s="1"/>
  <c r="G2225" i="14"/>
  <c r="C2226" i="14"/>
  <c r="U2226" i="14" s="1"/>
  <c r="G2226" i="14"/>
  <c r="C2227" i="14"/>
  <c r="G2227" i="14"/>
  <c r="C2228" i="14"/>
  <c r="U2228" i="14" s="1"/>
  <c r="G2228" i="14"/>
  <c r="C2229" i="14"/>
  <c r="G2229" i="14"/>
  <c r="C2246" i="14"/>
  <c r="G2246" i="14"/>
  <c r="C2247" i="14"/>
  <c r="G2247" i="14"/>
  <c r="C2248" i="14"/>
  <c r="G2248" i="14"/>
  <c r="C2249" i="14"/>
  <c r="G2249" i="14"/>
  <c r="C2250" i="14"/>
  <c r="G2250" i="14"/>
  <c r="C2251" i="14"/>
  <c r="U2251" i="14" s="1"/>
  <c r="G2251" i="14"/>
  <c r="C2252" i="14"/>
  <c r="U2252" i="14" s="1"/>
  <c r="G2252" i="14"/>
  <c r="C2253" i="14"/>
  <c r="G2253" i="14"/>
  <c r="C2254" i="14"/>
  <c r="G2254" i="14"/>
  <c r="C2255" i="14"/>
  <c r="U2255" i="14" s="1"/>
  <c r="G2255" i="14"/>
  <c r="C2256" i="14"/>
  <c r="U2256" i="14" s="1"/>
  <c r="G2256" i="14"/>
  <c r="C2257" i="14"/>
  <c r="G2257" i="14"/>
  <c r="C2258" i="14"/>
  <c r="G2258" i="14"/>
  <c r="C2259" i="14"/>
  <c r="U2259" i="14" s="1"/>
  <c r="G2259" i="14"/>
  <c r="C2260" i="14"/>
  <c r="G2260" i="14"/>
  <c r="U2260" i="14"/>
  <c r="C2261" i="14"/>
  <c r="G2261" i="14"/>
  <c r="C2262" i="14"/>
  <c r="U2262" i="14" s="1"/>
  <c r="G2262" i="14"/>
  <c r="C2263" i="14"/>
  <c r="G2263" i="14"/>
  <c r="C2264" i="14"/>
  <c r="G2264" i="14"/>
  <c r="U2264" i="14" s="1"/>
  <c r="C2265" i="14"/>
  <c r="U2265" i="14" s="1"/>
  <c r="G2265" i="14"/>
  <c r="C2288" i="14"/>
  <c r="G2288" i="14"/>
  <c r="C2289" i="14"/>
  <c r="U2289" i="14" s="1"/>
  <c r="G2289" i="14"/>
  <c r="C2290" i="14"/>
  <c r="G2290" i="14"/>
  <c r="C2291" i="14"/>
  <c r="G2291" i="14"/>
  <c r="C2292" i="14"/>
  <c r="U2292" i="14" s="1"/>
  <c r="G2292" i="14"/>
  <c r="C2293" i="14"/>
  <c r="G2293" i="14"/>
  <c r="C2294" i="14"/>
  <c r="U2294" i="14" s="1"/>
  <c r="G2294" i="14"/>
  <c r="C2295" i="14"/>
  <c r="U2295" i="14" s="1"/>
  <c r="G2295" i="14"/>
  <c r="C2296" i="14"/>
  <c r="G2296" i="14"/>
  <c r="C2297" i="14"/>
  <c r="G2297" i="14"/>
  <c r="C2298" i="14"/>
  <c r="G2298" i="14"/>
  <c r="U2298" i="14" s="1"/>
  <c r="C2299" i="14"/>
  <c r="U2299" i="14" s="1"/>
  <c r="G2299" i="14"/>
  <c r="C2300" i="14"/>
  <c r="U2300" i="14" s="1"/>
  <c r="G2300" i="14"/>
  <c r="C2301" i="14"/>
  <c r="G2301" i="14"/>
  <c r="C2302" i="14"/>
  <c r="U2302" i="14" s="1"/>
  <c r="G2302" i="14"/>
  <c r="C2303" i="14"/>
  <c r="G2303" i="14"/>
  <c r="C2304" i="14"/>
  <c r="U2304" i="14" s="1"/>
  <c r="G2304" i="14"/>
  <c r="C2305" i="14"/>
  <c r="G2305" i="14"/>
  <c r="C2306" i="14"/>
  <c r="U2306" i="14" s="1"/>
  <c r="G2306" i="14"/>
  <c r="C2307" i="14"/>
  <c r="G2307" i="14"/>
  <c r="C2322" i="14"/>
  <c r="G2322" i="14"/>
  <c r="C2323" i="14"/>
  <c r="G2323" i="14"/>
  <c r="C2324" i="14"/>
  <c r="U2324" i="14" s="1"/>
  <c r="G2324" i="14"/>
  <c r="C2325" i="14"/>
  <c r="G2325" i="14"/>
  <c r="C2326" i="14"/>
  <c r="U2326" i="14" s="1"/>
  <c r="G2326" i="14"/>
  <c r="C2327" i="14"/>
  <c r="G2327" i="14"/>
  <c r="C2328" i="14"/>
  <c r="U2328" i="14" s="1"/>
  <c r="G2328" i="14"/>
  <c r="C2329" i="14"/>
  <c r="G2329" i="14"/>
  <c r="C2330" i="14"/>
  <c r="G2330" i="14"/>
  <c r="C2331" i="14"/>
  <c r="U2331" i="14" s="1"/>
  <c r="G2331" i="14"/>
  <c r="C2332" i="14"/>
  <c r="U2332" i="14" s="1"/>
  <c r="G2332" i="14"/>
  <c r="C2333" i="14"/>
  <c r="G2333" i="14"/>
  <c r="C2334" i="14"/>
  <c r="G2334" i="14"/>
  <c r="C2335" i="14"/>
  <c r="U2335" i="14" s="1"/>
  <c r="G2335" i="14"/>
  <c r="C2336" i="14"/>
  <c r="U2336" i="14" s="1"/>
  <c r="G2336" i="14"/>
  <c r="C2337" i="14"/>
  <c r="G2337" i="14"/>
  <c r="C2338" i="14"/>
  <c r="G2338" i="14"/>
  <c r="C2339" i="14"/>
  <c r="U2339" i="14" s="1"/>
  <c r="G2339" i="14"/>
  <c r="C2340" i="14"/>
  <c r="G2340" i="14"/>
  <c r="U2340" i="14"/>
  <c r="C2341" i="14"/>
  <c r="G2341" i="14"/>
  <c r="C2366" i="14"/>
  <c r="G2366" i="14"/>
  <c r="C2367" i="14"/>
  <c r="G2367" i="14"/>
  <c r="C2368" i="14"/>
  <c r="U2368" i="14" s="1"/>
  <c r="G2368" i="14"/>
  <c r="C2369" i="14"/>
  <c r="G2369" i="14"/>
  <c r="C2370" i="14"/>
  <c r="G2370" i="14"/>
  <c r="C2371" i="14"/>
  <c r="G2371" i="14"/>
  <c r="C2372" i="14"/>
  <c r="G2372" i="14"/>
  <c r="C2373" i="14"/>
  <c r="U2373" i="14" s="1"/>
  <c r="G2373" i="14"/>
  <c r="C2374" i="14"/>
  <c r="U2374" i="14" s="1"/>
  <c r="G2374" i="14"/>
  <c r="C2375" i="14"/>
  <c r="G2375" i="14"/>
  <c r="C2376" i="14"/>
  <c r="U2376" i="14" s="1"/>
  <c r="G2376" i="14"/>
  <c r="C2377" i="14"/>
  <c r="G2377" i="14"/>
  <c r="C2378" i="14"/>
  <c r="G2378" i="14"/>
  <c r="C2379" i="14"/>
  <c r="U2379" i="14" s="1"/>
  <c r="G2379" i="14"/>
  <c r="C2380" i="14"/>
  <c r="U2380" i="14" s="1"/>
  <c r="G2380" i="14"/>
  <c r="C2381" i="14"/>
  <c r="G2381" i="14"/>
  <c r="C2382" i="14"/>
  <c r="G2382" i="14"/>
  <c r="C2383" i="14"/>
  <c r="U2383" i="14" s="1"/>
  <c r="G2383" i="14"/>
  <c r="C2384" i="14"/>
  <c r="U2384" i="14" s="1"/>
  <c r="G2384" i="14"/>
  <c r="C2385" i="14"/>
  <c r="G2385" i="14"/>
  <c r="C2456" i="14"/>
  <c r="G2456" i="14"/>
  <c r="C2457" i="14"/>
  <c r="G2457" i="14"/>
  <c r="C2458" i="14"/>
  <c r="U2458" i="14" s="1"/>
  <c r="G2458" i="14"/>
  <c r="C2459" i="14"/>
  <c r="G2459" i="14"/>
  <c r="C2460" i="14"/>
  <c r="G2460" i="14"/>
  <c r="U2460" i="14"/>
  <c r="C2461" i="14"/>
  <c r="G2461" i="14"/>
  <c r="C2462" i="14"/>
  <c r="G2462" i="14"/>
  <c r="C2463" i="14"/>
  <c r="G2463" i="14"/>
  <c r="C2464" i="14"/>
  <c r="U2464" i="14" s="1"/>
  <c r="G2464" i="14"/>
  <c r="C2465" i="14"/>
  <c r="G2465" i="14"/>
  <c r="C2466" i="14"/>
  <c r="U2466" i="14" s="1"/>
  <c r="G2466" i="14"/>
  <c r="C2467" i="14"/>
  <c r="G2467" i="14"/>
  <c r="U2467" i="14" s="1"/>
  <c r="C2468" i="14"/>
  <c r="G2468" i="14"/>
  <c r="C2469" i="14"/>
  <c r="U2469" i="14" s="1"/>
  <c r="G2469" i="14"/>
  <c r="C2470" i="14"/>
  <c r="G2470" i="14"/>
  <c r="C2471" i="14"/>
  <c r="G2471" i="14"/>
  <c r="U2471" i="14"/>
  <c r="C2472" i="14"/>
  <c r="G2472" i="14"/>
  <c r="C2473" i="14"/>
  <c r="U2473" i="14" s="1"/>
  <c r="G2473" i="14"/>
  <c r="C2474" i="14"/>
  <c r="U2474" i="14" s="1"/>
  <c r="G2474" i="14"/>
  <c r="C2475" i="14"/>
  <c r="G2475" i="14"/>
  <c r="C2508" i="14"/>
  <c r="G2508" i="14"/>
  <c r="C2509" i="14"/>
  <c r="G2509" i="14"/>
  <c r="U2509" i="14"/>
  <c r="C2510" i="14"/>
  <c r="G2510" i="14"/>
  <c r="C2511" i="14"/>
  <c r="G2511" i="14"/>
  <c r="C2512" i="14"/>
  <c r="G2512" i="14"/>
  <c r="C2513" i="14"/>
  <c r="U2513" i="14" s="1"/>
  <c r="G2513" i="14"/>
  <c r="C2514" i="14"/>
  <c r="U2514" i="14" s="1"/>
  <c r="G2514" i="14"/>
  <c r="C2515" i="14"/>
  <c r="U2515" i="14" s="1"/>
  <c r="G2515" i="14"/>
  <c r="C2516" i="14"/>
  <c r="G2516" i="14"/>
  <c r="C2517" i="14"/>
  <c r="U2517" i="14" s="1"/>
  <c r="G2517" i="14"/>
  <c r="C2518" i="14"/>
  <c r="U2518" i="14" s="1"/>
  <c r="G2518" i="14"/>
  <c r="C2519" i="14"/>
  <c r="G2519" i="14"/>
  <c r="C2520" i="14"/>
  <c r="U2520" i="14" s="1"/>
  <c r="G2520" i="14"/>
  <c r="C2521" i="14"/>
  <c r="G2521" i="14"/>
  <c r="C2522" i="14"/>
  <c r="U2522" i="14" s="1"/>
  <c r="G2522" i="14"/>
  <c r="C2523" i="14"/>
  <c r="G2523" i="14"/>
  <c r="U2523" i="14" s="1"/>
  <c r="C2524" i="14"/>
  <c r="U2524" i="14" s="1"/>
  <c r="G2524" i="14"/>
  <c r="C2525" i="14"/>
  <c r="G2525" i="14"/>
  <c r="C2526" i="14"/>
  <c r="U2526" i="14" s="1"/>
  <c r="G2526" i="14"/>
  <c r="C2527" i="14"/>
  <c r="G2527" i="14"/>
  <c r="C2548" i="14"/>
  <c r="G2548" i="14"/>
  <c r="C2549" i="14"/>
  <c r="G2549" i="14"/>
  <c r="C2550" i="14"/>
  <c r="U2550" i="14" s="1"/>
  <c r="G2550" i="14"/>
  <c r="C2551" i="14"/>
  <c r="G2551" i="14"/>
  <c r="C2552" i="14"/>
  <c r="G2552" i="14"/>
  <c r="C2553" i="14"/>
  <c r="G2553" i="14"/>
  <c r="C2554" i="14"/>
  <c r="G2554" i="14"/>
  <c r="C2555" i="14"/>
  <c r="U2555" i="14" s="1"/>
  <c r="G2555" i="14"/>
  <c r="C2556" i="14"/>
  <c r="U2556" i="14" s="1"/>
  <c r="G2556" i="14"/>
  <c r="C2557" i="14"/>
  <c r="G2557" i="14"/>
  <c r="C2558" i="14"/>
  <c r="G2558" i="14"/>
  <c r="U2558" i="14"/>
  <c r="C2559" i="14"/>
  <c r="U2559" i="14" s="1"/>
  <c r="G2559" i="14"/>
  <c r="C2560" i="14"/>
  <c r="G2560" i="14"/>
  <c r="C2561" i="14"/>
  <c r="U2561" i="14" s="1"/>
  <c r="G2561" i="14"/>
  <c r="C2562" i="14"/>
  <c r="U2562" i="14" s="1"/>
  <c r="G2562" i="14"/>
  <c r="C2563" i="14"/>
  <c r="G2563" i="14"/>
  <c r="C2564" i="14"/>
  <c r="U2564" i="14" s="1"/>
  <c r="G2564" i="14"/>
  <c r="C2565" i="14"/>
  <c r="G2565" i="14"/>
  <c r="C2566" i="14"/>
  <c r="U2566" i="14" s="1"/>
  <c r="G2566" i="14"/>
  <c r="C2567" i="14"/>
  <c r="G2567" i="14"/>
  <c r="C2598" i="14"/>
  <c r="G2598" i="14"/>
  <c r="C2599" i="14"/>
  <c r="G2599" i="14"/>
  <c r="C2600" i="14"/>
  <c r="U2600" i="14" s="1"/>
  <c r="G2600" i="14"/>
  <c r="C2601" i="14"/>
  <c r="G2601" i="14"/>
  <c r="C2602" i="14"/>
  <c r="G2602" i="14"/>
  <c r="C2603" i="14"/>
  <c r="U2603" i="14" s="1"/>
  <c r="G2603" i="14"/>
  <c r="C2604" i="14"/>
  <c r="U2604" i="14" s="1"/>
  <c r="G2604" i="14"/>
  <c r="C2605" i="14"/>
  <c r="G2605" i="14"/>
  <c r="C2606" i="14"/>
  <c r="U2606" i="14" s="1"/>
  <c r="G2606" i="14"/>
  <c r="C2607" i="14"/>
  <c r="U2607" i="14" s="1"/>
  <c r="G2607" i="14"/>
  <c r="C2608" i="14"/>
  <c r="U2608" i="14" s="1"/>
  <c r="G2608" i="14"/>
  <c r="C2609" i="14"/>
  <c r="G2609" i="14"/>
  <c r="C2610" i="14"/>
  <c r="G2610" i="14"/>
  <c r="C2611" i="14"/>
  <c r="U2611" i="14" s="1"/>
  <c r="G2611" i="14"/>
  <c r="C2612" i="14"/>
  <c r="U2612" i="14" s="1"/>
  <c r="G2612" i="14"/>
  <c r="C2613" i="14"/>
  <c r="G2613" i="14"/>
  <c r="C2614" i="14"/>
  <c r="U2614" i="14" s="1"/>
  <c r="G2614" i="14"/>
  <c r="C2615" i="14"/>
  <c r="G2615" i="14"/>
  <c r="C2616" i="14"/>
  <c r="U2616" i="14" s="1"/>
  <c r="G2616" i="14"/>
  <c r="C2617" i="14"/>
  <c r="G2617" i="14"/>
  <c r="U2617" i="14" s="1"/>
  <c r="C2696" i="14"/>
  <c r="G2696" i="14"/>
  <c r="C2697" i="14"/>
  <c r="G2697" i="14"/>
  <c r="C2698" i="14"/>
  <c r="G2698" i="14"/>
  <c r="C2699" i="14"/>
  <c r="U2699" i="14" s="1"/>
  <c r="G2699" i="14"/>
  <c r="C2700" i="14"/>
  <c r="U2700" i="14" s="1"/>
  <c r="G2700" i="14"/>
  <c r="C2701" i="14"/>
  <c r="G2701" i="14"/>
  <c r="U2701" i="14"/>
  <c r="C2702" i="14"/>
  <c r="U2702" i="14" s="1"/>
  <c r="G2702" i="14"/>
  <c r="C2703" i="14"/>
  <c r="G2703" i="14"/>
  <c r="C2704" i="14"/>
  <c r="G2704" i="14"/>
  <c r="C2705" i="14"/>
  <c r="U2705" i="14" s="1"/>
  <c r="G2705" i="14"/>
  <c r="C2706" i="14"/>
  <c r="G2706" i="14"/>
  <c r="C2707" i="14"/>
  <c r="U2707" i="14" s="1"/>
  <c r="G2707" i="14"/>
  <c r="C2708" i="14"/>
  <c r="U2708" i="14" s="1"/>
  <c r="G2708" i="14"/>
  <c r="C2709" i="14"/>
  <c r="G2709" i="14"/>
  <c r="C2710" i="14"/>
  <c r="G2710" i="14"/>
  <c r="U2710" i="14"/>
  <c r="C2711" i="14"/>
  <c r="G2711" i="14"/>
  <c r="C2712" i="14"/>
  <c r="U2712" i="14" s="1"/>
  <c r="G2712" i="14"/>
  <c r="C2713" i="14"/>
  <c r="G2713" i="14"/>
  <c r="C2714" i="14"/>
  <c r="U2714" i="14" s="1"/>
  <c r="G2714" i="14"/>
  <c r="C2715" i="14"/>
  <c r="U2715" i="14" s="1"/>
  <c r="G2715" i="14"/>
  <c r="C2750" i="14"/>
  <c r="G2750" i="14"/>
  <c r="U2750" i="14"/>
  <c r="C2751" i="14"/>
  <c r="G2751" i="14"/>
  <c r="C2752" i="14"/>
  <c r="G2752" i="14"/>
  <c r="C2753" i="14"/>
  <c r="G2753" i="14"/>
  <c r="C2754" i="14"/>
  <c r="G2754" i="14"/>
  <c r="C2755" i="14"/>
  <c r="G2755" i="14"/>
  <c r="C2756" i="14"/>
  <c r="U2756" i="14" s="1"/>
  <c r="G2756" i="14"/>
  <c r="C2757" i="14"/>
  <c r="G2757" i="14"/>
  <c r="C2758" i="14"/>
  <c r="G2758" i="14"/>
  <c r="C2759" i="14"/>
  <c r="U2759" i="14" s="1"/>
  <c r="G2759" i="14"/>
  <c r="C2760" i="14"/>
  <c r="U2760" i="14" s="1"/>
  <c r="G2760" i="14"/>
  <c r="C2761" i="14"/>
  <c r="G2761" i="14"/>
  <c r="C2762" i="14"/>
  <c r="G2762" i="14"/>
  <c r="C2763" i="14"/>
  <c r="U2763" i="14" s="1"/>
  <c r="G2763" i="14"/>
  <c r="C2764" i="14"/>
  <c r="U2764" i="14" s="1"/>
  <c r="G2764" i="14"/>
  <c r="C2765" i="14"/>
  <c r="G2765" i="14"/>
  <c r="C2766" i="14"/>
  <c r="U2766" i="14" s="1"/>
  <c r="G2766" i="14"/>
  <c r="C2767" i="14"/>
  <c r="G2767" i="14"/>
  <c r="C2768" i="14"/>
  <c r="U2768" i="14" s="1"/>
  <c r="G2768" i="14"/>
  <c r="C2769" i="14"/>
  <c r="G2769" i="14"/>
  <c r="C2794" i="14"/>
  <c r="G2794" i="14"/>
  <c r="C2795" i="14"/>
  <c r="G2795" i="14"/>
  <c r="C2796" i="14"/>
  <c r="G2796" i="14"/>
  <c r="U2796" i="14"/>
  <c r="C2797" i="14"/>
  <c r="G2797" i="14"/>
  <c r="C2798" i="14"/>
  <c r="U2798" i="14" s="1"/>
  <c r="G2798" i="14"/>
  <c r="C2799" i="14"/>
  <c r="U2799" i="14" s="1"/>
  <c r="G2799" i="14"/>
  <c r="C2800" i="14"/>
  <c r="G2800" i="14"/>
  <c r="C2801" i="14"/>
  <c r="U2801" i="14" s="1"/>
  <c r="G2801" i="14"/>
  <c r="C2802" i="14"/>
  <c r="U2802" i="14" s="1"/>
  <c r="G2802" i="14"/>
  <c r="C2803" i="14"/>
  <c r="G2803" i="14"/>
  <c r="C2804" i="14"/>
  <c r="G2804" i="14"/>
  <c r="C2805" i="14"/>
  <c r="U2805" i="14" s="1"/>
  <c r="G2805" i="14"/>
  <c r="C2806" i="14"/>
  <c r="U2806" i="14" s="1"/>
  <c r="G2806" i="14"/>
  <c r="C2807" i="14"/>
  <c r="U2807" i="14" s="1"/>
  <c r="G2807" i="14"/>
  <c r="C2808" i="14"/>
  <c r="G2808" i="14"/>
  <c r="C2809" i="14"/>
  <c r="U2809" i="14" s="1"/>
  <c r="G2809" i="14"/>
  <c r="C2810" i="14"/>
  <c r="G2810" i="14"/>
  <c r="C2811" i="14"/>
  <c r="U2811" i="14" s="1"/>
  <c r="G2811" i="14"/>
  <c r="C2812" i="14"/>
  <c r="U2812" i="14" s="1"/>
  <c r="G2812" i="14"/>
  <c r="C2813" i="14"/>
  <c r="G2813" i="14"/>
  <c r="C2852" i="14"/>
  <c r="G2852" i="14"/>
  <c r="C2853" i="14"/>
  <c r="G2853" i="14"/>
  <c r="C2854" i="14"/>
  <c r="U2854" i="14" s="1"/>
  <c r="G2854" i="14"/>
  <c r="C2855" i="14"/>
  <c r="G2855" i="14"/>
  <c r="C2856" i="14"/>
  <c r="G2856" i="14"/>
  <c r="C2857" i="14"/>
  <c r="G2857" i="14"/>
  <c r="C2858" i="14"/>
  <c r="U2858" i="14" s="1"/>
  <c r="G2858" i="14"/>
  <c r="C2859" i="14"/>
  <c r="G2859" i="14"/>
  <c r="U2859" i="14" s="1"/>
  <c r="C2860" i="14"/>
  <c r="G2860" i="14"/>
  <c r="C2861" i="14"/>
  <c r="U2861" i="14" s="1"/>
  <c r="G2861" i="14"/>
  <c r="C2862" i="14"/>
  <c r="G2862" i="14"/>
  <c r="C2863" i="14"/>
  <c r="U2863" i="14" s="1"/>
  <c r="G2863" i="14"/>
  <c r="C2864" i="14"/>
  <c r="G2864" i="14"/>
  <c r="C2865" i="14"/>
  <c r="U2865" i="14" s="1"/>
  <c r="G2865" i="14"/>
  <c r="C2866" i="14"/>
  <c r="U2866" i="14" s="1"/>
  <c r="G2866" i="14"/>
  <c r="C2867" i="14"/>
  <c r="G2867" i="14"/>
  <c r="C2868" i="14"/>
  <c r="G2868" i="14"/>
  <c r="C2869" i="14"/>
  <c r="U2869" i="14" s="1"/>
  <c r="G2869" i="14"/>
  <c r="C2870" i="14"/>
  <c r="U2870" i="14" s="1"/>
  <c r="G2870" i="14"/>
  <c r="C2871" i="14"/>
  <c r="G2871" i="14"/>
  <c r="C2966" i="14"/>
  <c r="G2966" i="14"/>
  <c r="C2967" i="14"/>
  <c r="G2967" i="14"/>
  <c r="C2968" i="14"/>
  <c r="G2968" i="14"/>
  <c r="U2968" i="14"/>
  <c r="C2969" i="14"/>
  <c r="U2969" i="14" s="1"/>
  <c r="G2969" i="14"/>
  <c r="C2970" i="14"/>
  <c r="U2970" i="14" s="1"/>
  <c r="G2970" i="14"/>
  <c r="C2971" i="14"/>
  <c r="G2971" i="14"/>
  <c r="C2972" i="14"/>
  <c r="U2972" i="14" s="1"/>
  <c r="G2972" i="14"/>
  <c r="C2973" i="14"/>
  <c r="G2973" i="14"/>
  <c r="C2974" i="14"/>
  <c r="G2974" i="14"/>
  <c r="C2975" i="14"/>
  <c r="U2975" i="14" s="1"/>
  <c r="G2975" i="14"/>
  <c r="C2976" i="14"/>
  <c r="U2976" i="14" s="1"/>
  <c r="G2976" i="14"/>
  <c r="C2977" i="14"/>
  <c r="G2977" i="14"/>
  <c r="C2978" i="14"/>
  <c r="U2978" i="14" s="1"/>
  <c r="G2978" i="14"/>
  <c r="C2979" i="14"/>
  <c r="G2979" i="14"/>
  <c r="C2980" i="14"/>
  <c r="G2980" i="14"/>
  <c r="C2981" i="14"/>
  <c r="U2981" i="14" s="1"/>
  <c r="G2981" i="14"/>
  <c r="C2982" i="14"/>
  <c r="U2982" i="14" s="1"/>
  <c r="G2982" i="14"/>
  <c r="C2983" i="14"/>
  <c r="U2983" i="14" s="1"/>
  <c r="G2983" i="14"/>
  <c r="C2984" i="14"/>
  <c r="U2984" i="14" s="1"/>
  <c r="G2984" i="14"/>
  <c r="C2985" i="14"/>
  <c r="U2985" i="14" s="1"/>
  <c r="G2985" i="14"/>
  <c r="C3046" i="14"/>
  <c r="G3046" i="14"/>
  <c r="C3047" i="14"/>
  <c r="U3047" i="14" s="1"/>
  <c r="G3047" i="14"/>
  <c r="C3048" i="14"/>
  <c r="G3048" i="14"/>
  <c r="C3049" i="14"/>
  <c r="G3049" i="14"/>
  <c r="C3050" i="14"/>
  <c r="G3050" i="14"/>
  <c r="C3051" i="14"/>
  <c r="U3051" i="14" s="1"/>
  <c r="G3051" i="14"/>
  <c r="C3052" i="14"/>
  <c r="U3052" i="14" s="1"/>
  <c r="G3052" i="14"/>
  <c r="C3053" i="14"/>
  <c r="G3053" i="14"/>
  <c r="U3053" i="14"/>
  <c r="C3054" i="14"/>
  <c r="G3054" i="14"/>
  <c r="C3055" i="14"/>
  <c r="U3055" i="14" s="1"/>
  <c r="G3055" i="14"/>
  <c r="C3056" i="14"/>
  <c r="U3056" i="14" s="1"/>
  <c r="G3056" i="14"/>
  <c r="C3057" i="14"/>
  <c r="G3057" i="14"/>
  <c r="C3058" i="14"/>
  <c r="U3058" i="14" s="1"/>
  <c r="G3058" i="14"/>
  <c r="C3059" i="14"/>
  <c r="G3059" i="14"/>
  <c r="C3060" i="14"/>
  <c r="U3060" i="14" s="1"/>
  <c r="G3060" i="14"/>
  <c r="C3061" i="14"/>
  <c r="U3061" i="14" s="1"/>
  <c r="G3061" i="14"/>
  <c r="C3062" i="14"/>
  <c r="G3062" i="14"/>
  <c r="C3063" i="14"/>
  <c r="U3063" i="14" s="1"/>
  <c r="G3063" i="14"/>
  <c r="C3064" i="14"/>
  <c r="U3064" i="14" s="1"/>
  <c r="G3064" i="14"/>
  <c r="C3065" i="14"/>
  <c r="G3065" i="14"/>
  <c r="C3132" i="14"/>
  <c r="G3132" i="14"/>
  <c r="C3133" i="14"/>
  <c r="G3133" i="14"/>
  <c r="C3134" i="14"/>
  <c r="U3134" i="14" s="1"/>
  <c r="G3134" i="14"/>
  <c r="C3135" i="14"/>
  <c r="G3135" i="14"/>
  <c r="C3138" i="14"/>
  <c r="G3138" i="14"/>
  <c r="C3139" i="14"/>
  <c r="U3139" i="14" s="1"/>
  <c r="G3139" i="14"/>
  <c r="C3140" i="14"/>
  <c r="U3140" i="14" s="1"/>
  <c r="G3140" i="14"/>
  <c r="C3141" i="14"/>
  <c r="G3141" i="14"/>
  <c r="C3142" i="14"/>
  <c r="U3142" i="14" s="1"/>
  <c r="G3142" i="14"/>
  <c r="C3143" i="14"/>
  <c r="G3143" i="14"/>
  <c r="C3144" i="14"/>
  <c r="U3144" i="14" s="1"/>
  <c r="G3144" i="14"/>
  <c r="C3145" i="14"/>
  <c r="G3145" i="14"/>
  <c r="U3145" i="14" s="1"/>
  <c r="C3146" i="14"/>
  <c r="G3146" i="14"/>
  <c r="C3147" i="14"/>
  <c r="U3147" i="14" s="1"/>
  <c r="G3147" i="14"/>
  <c r="C3148" i="14"/>
  <c r="G3148" i="14"/>
  <c r="C3149" i="14"/>
  <c r="U3149" i="14" s="1"/>
  <c r="G3149" i="14"/>
  <c r="C3150" i="14"/>
  <c r="U3150" i="14" s="1"/>
  <c r="G3150" i="14"/>
  <c r="C3151" i="14"/>
  <c r="G3151" i="14"/>
  <c r="C3152" i="14"/>
  <c r="G3152" i="14"/>
  <c r="C3153" i="14"/>
  <c r="U3153" i="14" s="1"/>
  <c r="G3153" i="14"/>
  <c r="C3208" i="14"/>
  <c r="G3208" i="14"/>
  <c r="C3209" i="14"/>
  <c r="G3209" i="14"/>
  <c r="C3210" i="14"/>
  <c r="G3210" i="14"/>
  <c r="C3211" i="14"/>
  <c r="G3211" i="14"/>
  <c r="C3212" i="14"/>
  <c r="G3212" i="14"/>
  <c r="C3213" i="14"/>
  <c r="G3213" i="14"/>
  <c r="C3214" i="14"/>
  <c r="G3214" i="14"/>
  <c r="U3214" i="14"/>
  <c r="C3215" i="14"/>
  <c r="U3215" i="14" s="1"/>
  <c r="G3215" i="14"/>
  <c r="C3216" i="14"/>
  <c r="U3216" i="14" s="1"/>
  <c r="G3216" i="14"/>
  <c r="C3217" i="14"/>
  <c r="U3217" i="14" s="1"/>
  <c r="G3217" i="14"/>
  <c r="C3218" i="14"/>
  <c r="G3218" i="14"/>
  <c r="C3219" i="14"/>
  <c r="U3219" i="14" s="1"/>
  <c r="G3219" i="14"/>
  <c r="C3222" i="14"/>
  <c r="U3222" i="14" s="1"/>
  <c r="G3222" i="14"/>
  <c r="C3223" i="14"/>
  <c r="G3223" i="14"/>
  <c r="C3224" i="14"/>
  <c r="U3224" i="14" s="1"/>
  <c r="G3224" i="14"/>
  <c r="C3225" i="14"/>
  <c r="U3225" i="14" s="1"/>
  <c r="G3225" i="14"/>
  <c r="C3228" i="14"/>
  <c r="G3228" i="14"/>
  <c r="C3229" i="14"/>
  <c r="U3229" i="14" s="1"/>
  <c r="G3229" i="14"/>
  <c r="C3232" i="14"/>
  <c r="G3232" i="14"/>
  <c r="C3233" i="14"/>
  <c r="G3233" i="14"/>
  <c r="C3352" i="14"/>
  <c r="G3352" i="14"/>
  <c r="C3353" i="14"/>
  <c r="G3353" i="14"/>
  <c r="C3354" i="14"/>
  <c r="G3354" i="14"/>
  <c r="C3355" i="14"/>
  <c r="G3355" i="14"/>
  <c r="C3356" i="14"/>
  <c r="U3356" i="14" s="1"/>
  <c r="G3356" i="14"/>
  <c r="C3357" i="14"/>
  <c r="G3357" i="14"/>
  <c r="U3357" i="14" s="1"/>
  <c r="C3358" i="14"/>
  <c r="U3358" i="14" s="1"/>
  <c r="G3358" i="14"/>
  <c r="C3359" i="14"/>
  <c r="U3359" i="14" s="1"/>
  <c r="G3359" i="14"/>
  <c r="C3360" i="14"/>
  <c r="U3360" i="14" s="1"/>
  <c r="G3360" i="14"/>
  <c r="C3361" i="14"/>
  <c r="G3361" i="14"/>
  <c r="C3362" i="14"/>
  <c r="G3362" i="14"/>
  <c r="C3363" i="14"/>
  <c r="U3363" i="14" s="1"/>
  <c r="G3363" i="14"/>
  <c r="C3364" i="14"/>
  <c r="U3364" i="14" s="1"/>
  <c r="G3364" i="14"/>
  <c r="C3365" i="14"/>
  <c r="G3365" i="14"/>
  <c r="C3366" i="14"/>
  <c r="G3366" i="14"/>
  <c r="C3367" i="14"/>
  <c r="U3367" i="14" s="1"/>
  <c r="G3367" i="14"/>
  <c r="C3368" i="14"/>
  <c r="U3368" i="14" s="1"/>
  <c r="G3368" i="14"/>
  <c r="C3369" i="14"/>
  <c r="G3369" i="14"/>
  <c r="C3370" i="14"/>
  <c r="U3370" i="14" s="1"/>
  <c r="G3370" i="14"/>
  <c r="C3371" i="14"/>
  <c r="G3371" i="14"/>
  <c r="C3372" i="14"/>
  <c r="G3372" i="14"/>
  <c r="C3373" i="14"/>
  <c r="U3373" i="14" s="1"/>
  <c r="G3373" i="14"/>
  <c r="C3374" i="14"/>
  <c r="G3374" i="14"/>
  <c r="C3375" i="14"/>
  <c r="U3375" i="14" s="1"/>
  <c r="G3375" i="14"/>
  <c r="C3376" i="14"/>
  <c r="G3376" i="14"/>
  <c r="C3377" i="14"/>
  <c r="U3377" i="14" s="1"/>
  <c r="G3377" i="14"/>
  <c r="C3378" i="14"/>
  <c r="U3378" i="14" s="1"/>
  <c r="G3378" i="14"/>
  <c r="C3379" i="14"/>
  <c r="G3379" i="14"/>
  <c r="C3380" i="14"/>
  <c r="U3380" i="14" s="1"/>
  <c r="G3380" i="14"/>
  <c r="C3381" i="14"/>
  <c r="G3381" i="14"/>
  <c r="U3381" i="14" s="1"/>
  <c r="C3432" i="14"/>
  <c r="G3432" i="14"/>
  <c r="C3433" i="14"/>
  <c r="U3433" i="14" s="1"/>
  <c r="G3433" i="14"/>
  <c r="C3434" i="14"/>
  <c r="G3434" i="14"/>
  <c r="C3435" i="14"/>
  <c r="G3435" i="14"/>
  <c r="C3436" i="14"/>
  <c r="G3436" i="14"/>
  <c r="C3437" i="14"/>
  <c r="G3437" i="14"/>
  <c r="C3438" i="14"/>
  <c r="G3438" i="14"/>
  <c r="U3438" i="14"/>
  <c r="C3439" i="14"/>
  <c r="G3439" i="14"/>
  <c r="C3440" i="14"/>
  <c r="U3440" i="14" s="1"/>
  <c r="G3440" i="14"/>
  <c r="C3441" i="14"/>
  <c r="U3441" i="14" s="1"/>
  <c r="G3441" i="14"/>
  <c r="C3442" i="14"/>
  <c r="U3442" i="14" s="1"/>
  <c r="G3442" i="14"/>
  <c r="C3443" i="14"/>
  <c r="G3443" i="14"/>
  <c r="C3444" i="14"/>
  <c r="G3444" i="14"/>
  <c r="U3444" i="14" s="1"/>
  <c r="C3445" i="14"/>
  <c r="U3445" i="14" s="1"/>
  <c r="G3445" i="14"/>
  <c r="C3446" i="14"/>
  <c r="U3446" i="14" s="1"/>
  <c r="G3446" i="14"/>
  <c r="C3447" i="14"/>
  <c r="G3447" i="14"/>
  <c r="C3448" i="14"/>
  <c r="G3448" i="14"/>
  <c r="U3448" i="14"/>
  <c r="C3449" i="14"/>
  <c r="G3449" i="14"/>
  <c r="U3449" i="14" s="1"/>
  <c r="C3450" i="14"/>
  <c r="G3450" i="14"/>
  <c r="C3451" i="14"/>
  <c r="U3451" i="14" s="1"/>
  <c r="G3451" i="14"/>
  <c r="C3452" i="14"/>
  <c r="U3452" i="14" s="1"/>
  <c r="G3452" i="14"/>
  <c r="C3453" i="14"/>
  <c r="G3453" i="14"/>
  <c r="C3454" i="14"/>
  <c r="G3454" i="14"/>
  <c r="U3454" i="14" s="1"/>
  <c r="C3455" i="14"/>
  <c r="U3455" i="14" s="1"/>
  <c r="G3455" i="14"/>
  <c r="C3480" i="14"/>
  <c r="U3480" i="14" s="1"/>
  <c r="G3480" i="14"/>
  <c r="C3481" i="14"/>
  <c r="G3481" i="14"/>
  <c r="C3482" i="14"/>
  <c r="G3482" i="14"/>
  <c r="C3483" i="14"/>
  <c r="U3483" i="14" s="1"/>
  <c r="G3483" i="14"/>
  <c r="C3484" i="14"/>
  <c r="U3484" i="14" s="1"/>
  <c r="G3484" i="14"/>
  <c r="C3485" i="14"/>
  <c r="G3485" i="14"/>
  <c r="C3508" i="14"/>
  <c r="G3508" i="14"/>
  <c r="C3509" i="14"/>
  <c r="G3509" i="14"/>
  <c r="C3510" i="14"/>
  <c r="G3510" i="14"/>
  <c r="C3511" i="14"/>
  <c r="G3511" i="14"/>
  <c r="U3511" i="14" s="1"/>
  <c r="C3512" i="14"/>
  <c r="G3512" i="14"/>
  <c r="C3513" i="14"/>
  <c r="G3513" i="14"/>
  <c r="C3514" i="14"/>
  <c r="G3514" i="14"/>
  <c r="C3515" i="14"/>
  <c r="U3515" i="14" s="1"/>
  <c r="G3515" i="14"/>
  <c r="C3516" i="14"/>
  <c r="G3516" i="14"/>
  <c r="C3517" i="14"/>
  <c r="U3517" i="14" s="1"/>
  <c r="G3517" i="14"/>
  <c r="C3518" i="14"/>
  <c r="U3518" i="14" s="1"/>
  <c r="G3518" i="14"/>
  <c r="C3519" i="14"/>
  <c r="G3519" i="14"/>
  <c r="C3520" i="14"/>
  <c r="U3520" i="14" s="1"/>
  <c r="G3520" i="14"/>
  <c r="C3521" i="14"/>
  <c r="G3521" i="14"/>
  <c r="C3522" i="14"/>
  <c r="U3522" i="14" s="1"/>
  <c r="G3522" i="14"/>
  <c r="C3523" i="14"/>
  <c r="G3523" i="14"/>
  <c r="C3524" i="14"/>
  <c r="U3524" i="14" s="1"/>
  <c r="G3524" i="14"/>
  <c r="C3525" i="14"/>
  <c r="G3525" i="14"/>
  <c r="C3526" i="14"/>
  <c r="G3526" i="14"/>
  <c r="C3527" i="14"/>
  <c r="U3527" i="14" s="1"/>
  <c r="G3527" i="14"/>
  <c r="C3528" i="14"/>
  <c r="U3528" i="14" s="1"/>
  <c r="G3528" i="14"/>
  <c r="C3529" i="14"/>
  <c r="G3529" i="14"/>
  <c r="C3530" i="14"/>
  <c r="U3530" i="14" s="1"/>
  <c r="G3530" i="14"/>
  <c r="C3531" i="14"/>
  <c r="G3531" i="14"/>
  <c r="C3532" i="14"/>
  <c r="G3532" i="14"/>
  <c r="C3533" i="14"/>
  <c r="U3533" i="14" s="1"/>
  <c r="G3533" i="14"/>
  <c r="C3534" i="14"/>
  <c r="U3534" i="14" s="1"/>
  <c r="G3534" i="14"/>
  <c r="C3535" i="14"/>
  <c r="G3535" i="14"/>
  <c r="C3536" i="14"/>
  <c r="G3536" i="14"/>
  <c r="C3537" i="14"/>
  <c r="U3537" i="14" s="1"/>
  <c r="G3537" i="14"/>
  <c r="C3594" i="14"/>
  <c r="G3594" i="14"/>
  <c r="C3595" i="14"/>
  <c r="G3595" i="14"/>
  <c r="C3596" i="14"/>
  <c r="G3596" i="14"/>
  <c r="C3597" i="14"/>
  <c r="G3597" i="14"/>
  <c r="C3598" i="14"/>
  <c r="G3598" i="14"/>
  <c r="C3599" i="14"/>
  <c r="U3599" i="14" s="1"/>
  <c r="G3599" i="14"/>
  <c r="C3600" i="14"/>
  <c r="G3600" i="14"/>
  <c r="C3601" i="14"/>
  <c r="U3601" i="14" s="1"/>
  <c r="G3601" i="14"/>
  <c r="C3602" i="14"/>
  <c r="G3602" i="14"/>
  <c r="C3603" i="14"/>
  <c r="U3603" i="14" s="1"/>
  <c r="G3603" i="14"/>
  <c r="C3604" i="14"/>
  <c r="U3604" i="14" s="1"/>
  <c r="G3604" i="14"/>
  <c r="C3605" i="14"/>
  <c r="G3605" i="14"/>
  <c r="C3606" i="14"/>
  <c r="U3606" i="14" s="1"/>
  <c r="G3606" i="14"/>
  <c r="C3607" i="14"/>
  <c r="G3607" i="14"/>
  <c r="C3608" i="14"/>
  <c r="U3608" i="14" s="1"/>
  <c r="G3608" i="14"/>
  <c r="C3609" i="14"/>
  <c r="G3609" i="14"/>
  <c r="C3610" i="14"/>
  <c r="U3610" i="14" s="1"/>
  <c r="G3610" i="14"/>
  <c r="C3611" i="14"/>
  <c r="G3611" i="14"/>
  <c r="C3612" i="14"/>
  <c r="G3612" i="14"/>
  <c r="C3613" i="14"/>
  <c r="U3613" i="14" s="1"/>
  <c r="G3613" i="14"/>
  <c r="C3614" i="14"/>
  <c r="U3614" i="14" s="1"/>
  <c r="G3614" i="14"/>
  <c r="C3615" i="14"/>
  <c r="G3615" i="14"/>
  <c r="C3616" i="14"/>
  <c r="G3616" i="14"/>
  <c r="C3617" i="14"/>
  <c r="U3617" i="14" s="1"/>
  <c r="G3617" i="14"/>
  <c r="C3618" i="14"/>
  <c r="U3618" i="14" s="1"/>
  <c r="G3618" i="14"/>
  <c r="C3619" i="14"/>
  <c r="G3619" i="14"/>
  <c r="C3620" i="14"/>
  <c r="U3620" i="14" s="1"/>
  <c r="G3620" i="14"/>
  <c r="C3621" i="14"/>
  <c r="G3621" i="14"/>
  <c r="C3622" i="14"/>
  <c r="G3622" i="14"/>
  <c r="C3623" i="14"/>
  <c r="U3623" i="14" s="1"/>
  <c r="G3623" i="14"/>
  <c r="C3770" i="14"/>
  <c r="G3770" i="14"/>
  <c r="C3771" i="14"/>
  <c r="G3771" i="14"/>
  <c r="C3772" i="14"/>
  <c r="U3772" i="14" s="1"/>
  <c r="G3772" i="14"/>
  <c r="C3773" i="14"/>
  <c r="G3773" i="14"/>
  <c r="C3774" i="14"/>
  <c r="G3774" i="14"/>
  <c r="C3775" i="14"/>
  <c r="G3775" i="14"/>
  <c r="U3775" i="14"/>
  <c r="C3776" i="14"/>
  <c r="G3776" i="14"/>
  <c r="C3777" i="14"/>
  <c r="U3777" i="14" s="1"/>
  <c r="G3777" i="14"/>
  <c r="C3778" i="14"/>
  <c r="U3778" i="14" s="1"/>
  <c r="G3778" i="14"/>
  <c r="C3779" i="14"/>
  <c r="G3779" i="14"/>
  <c r="C3780" i="14"/>
  <c r="G3780" i="14"/>
  <c r="U3780" i="14"/>
  <c r="C3781" i="14"/>
  <c r="U3781" i="14" s="1"/>
  <c r="G3781" i="14"/>
  <c r="C3782" i="14"/>
  <c r="G3782" i="14"/>
  <c r="U3782" i="14"/>
  <c r="C3783" i="14"/>
  <c r="G3783" i="14"/>
  <c r="C3784" i="14"/>
  <c r="G3784" i="14"/>
  <c r="C3785" i="14"/>
  <c r="U3785" i="14" s="1"/>
  <c r="G3785" i="14"/>
  <c r="C3786" i="14"/>
  <c r="G3786" i="14"/>
  <c r="C3787" i="14"/>
  <c r="U3787" i="14" s="1"/>
  <c r="G3787" i="14"/>
  <c r="C3788" i="14"/>
  <c r="U3788" i="14" s="1"/>
  <c r="G3788" i="14"/>
  <c r="C3789" i="14"/>
  <c r="G3789" i="14"/>
  <c r="U3789" i="14" s="1"/>
  <c r="C3790" i="14"/>
  <c r="U3790" i="14" s="1"/>
  <c r="G3790" i="14"/>
  <c r="C3791" i="14"/>
  <c r="G3791" i="14"/>
  <c r="U3791" i="14" s="1"/>
  <c r="C3792" i="14"/>
  <c r="G3792" i="14"/>
  <c r="C3793" i="14"/>
  <c r="U3793" i="14" s="1"/>
  <c r="G3793" i="14"/>
  <c r="C3794" i="14"/>
  <c r="U3794" i="14" s="1"/>
  <c r="G3794" i="14"/>
  <c r="C3795" i="14"/>
  <c r="G3795" i="14"/>
  <c r="C3796" i="14"/>
  <c r="U3796" i="14" s="1"/>
  <c r="G3796" i="14"/>
  <c r="C3797" i="14"/>
  <c r="G3797" i="14"/>
  <c r="C3798" i="14"/>
  <c r="U3798" i="14" s="1"/>
  <c r="G3798" i="14"/>
  <c r="C3799" i="14"/>
  <c r="G3799" i="14"/>
  <c r="C3862" i="14"/>
  <c r="U3862" i="14" s="1"/>
  <c r="G3862" i="14"/>
  <c r="C3863" i="14"/>
  <c r="G3863" i="14"/>
  <c r="C3864" i="14"/>
  <c r="G3864" i="14"/>
  <c r="C3865" i="14"/>
  <c r="G3865" i="14"/>
  <c r="C3866" i="14"/>
  <c r="G3866" i="14"/>
  <c r="C3867" i="14"/>
  <c r="G3867" i="14"/>
  <c r="U3867" i="14"/>
  <c r="C3868" i="14"/>
  <c r="G3868" i="14"/>
  <c r="C3869" i="14"/>
  <c r="U3869" i="14" s="1"/>
  <c r="G3869" i="14"/>
  <c r="C3870" i="14"/>
  <c r="G3870" i="14"/>
  <c r="U3870" i="14" s="1"/>
  <c r="C3871" i="14"/>
  <c r="G3871" i="14"/>
  <c r="C3872" i="14"/>
  <c r="U3872" i="14" s="1"/>
  <c r="G3872" i="14"/>
  <c r="C3873" i="14"/>
  <c r="G3873" i="14"/>
  <c r="C3874" i="14"/>
  <c r="U3874" i="14" s="1"/>
  <c r="G3874" i="14"/>
  <c r="C3875" i="14"/>
  <c r="U3875" i="14" s="1"/>
  <c r="G3875" i="14"/>
  <c r="C3876" i="14"/>
  <c r="U3876" i="14" s="1"/>
  <c r="G3876" i="14"/>
  <c r="C3877" i="14"/>
  <c r="G3877" i="14"/>
  <c r="C3878" i="14"/>
  <c r="U3878" i="14" s="1"/>
  <c r="G3878" i="14"/>
  <c r="C3879" i="14"/>
  <c r="U3879" i="14" s="1"/>
  <c r="G3879" i="14"/>
  <c r="C3880" i="14"/>
  <c r="G3880" i="14"/>
  <c r="C3881" i="14"/>
  <c r="U3881" i="14" s="1"/>
  <c r="G3881" i="14"/>
  <c r="C3882" i="14"/>
  <c r="U3882" i="14" s="1"/>
  <c r="G3882" i="14"/>
  <c r="C3883" i="14"/>
  <c r="G3883" i="14"/>
  <c r="C3884" i="14"/>
  <c r="G3884" i="14"/>
  <c r="C3885" i="14"/>
  <c r="U3885" i="14" s="1"/>
  <c r="G3885" i="14"/>
  <c r="C3886" i="14"/>
  <c r="U3886" i="14" s="1"/>
  <c r="G3886" i="14"/>
  <c r="C3887" i="14"/>
  <c r="G3887" i="14"/>
  <c r="C3888" i="14"/>
  <c r="G3888" i="14"/>
  <c r="C3889" i="14"/>
  <c r="U3889" i="14" s="1"/>
  <c r="G3889" i="14"/>
  <c r="C3890" i="14"/>
  <c r="G3890" i="14"/>
  <c r="U3890" i="14"/>
  <c r="C3891" i="14"/>
  <c r="G3891" i="14"/>
  <c r="C3946" i="14"/>
  <c r="U3946" i="14" s="1"/>
  <c r="G3946" i="14"/>
  <c r="C3947" i="14"/>
  <c r="G3947" i="14"/>
  <c r="C3948" i="14"/>
  <c r="U3948" i="14" s="1"/>
  <c r="G3948" i="14"/>
  <c r="C3949" i="14"/>
  <c r="G3949" i="14"/>
  <c r="C3950" i="14"/>
  <c r="G3950" i="14"/>
  <c r="C3951" i="14"/>
  <c r="G3951" i="14"/>
  <c r="C3952" i="14"/>
  <c r="U3952" i="14" s="1"/>
  <c r="G3952" i="14"/>
  <c r="C3953" i="14"/>
  <c r="G3953" i="14"/>
  <c r="U3953" i="14"/>
  <c r="C3954" i="14"/>
  <c r="G3954" i="14"/>
  <c r="C3955" i="14"/>
  <c r="U3955" i="14" s="1"/>
  <c r="G3955" i="14"/>
  <c r="C3956" i="14"/>
  <c r="U3956" i="14" s="1"/>
  <c r="G3956" i="14"/>
  <c r="C3957" i="14"/>
  <c r="G3957" i="14"/>
  <c r="C3958" i="14"/>
  <c r="U3958" i="14" s="1"/>
  <c r="G3958" i="14"/>
  <c r="C3959" i="14"/>
  <c r="G3959" i="14"/>
  <c r="C3960" i="14"/>
  <c r="U3960" i="14" s="1"/>
  <c r="G3960" i="14"/>
  <c r="C3961" i="14"/>
  <c r="G3961" i="14"/>
  <c r="C3962" i="14"/>
  <c r="U3962" i="14" s="1"/>
  <c r="G3962" i="14"/>
  <c r="C3963" i="14"/>
  <c r="G3963" i="14"/>
  <c r="C3964" i="14"/>
  <c r="U3964" i="14" s="1"/>
  <c r="G3964" i="14"/>
  <c r="C3965" i="14"/>
  <c r="G3965" i="14"/>
  <c r="C3966" i="14"/>
  <c r="U3966" i="14" s="1"/>
  <c r="G3966" i="14"/>
  <c r="C3967" i="14"/>
  <c r="U3967" i="14" s="1"/>
  <c r="G3967" i="14"/>
  <c r="C3968" i="14"/>
  <c r="U3968" i="14" s="1"/>
  <c r="G3968" i="14"/>
  <c r="C3969" i="14"/>
  <c r="G3969" i="14"/>
  <c r="C3970" i="14"/>
  <c r="G3970" i="14"/>
  <c r="C3971" i="14"/>
  <c r="U3971" i="14" s="1"/>
  <c r="G3971" i="14"/>
  <c r="C3972" i="14"/>
  <c r="G3972" i="14"/>
  <c r="C3973" i="14"/>
  <c r="G3973" i="14"/>
  <c r="U3973" i="14"/>
  <c r="C3974" i="14"/>
  <c r="G3974" i="14"/>
  <c r="C3975" i="14"/>
  <c r="U3975" i="14" s="1"/>
  <c r="G3975" i="14"/>
  <c r="C4044" i="14"/>
  <c r="G4044" i="14"/>
  <c r="C4045" i="14"/>
  <c r="U4045" i="14" s="1"/>
  <c r="G4045" i="14"/>
  <c r="C4046" i="14"/>
  <c r="G4046" i="14"/>
  <c r="C4047" i="14"/>
  <c r="G4047" i="14"/>
  <c r="C4048" i="14"/>
  <c r="G4048" i="14"/>
  <c r="C4049" i="14"/>
  <c r="G4049" i="14"/>
  <c r="C4050" i="14"/>
  <c r="U4050" i="14" s="1"/>
  <c r="G4050" i="14"/>
  <c r="C4051" i="14"/>
  <c r="G4051" i="14"/>
  <c r="C4052" i="14"/>
  <c r="G4052" i="14"/>
  <c r="U4052" i="14"/>
  <c r="C4053" i="14"/>
  <c r="G4053" i="14"/>
  <c r="C4054" i="14"/>
  <c r="G4054" i="14"/>
  <c r="C4055" i="14"/>
  <c r="U4055" i="14" s="1"/>
  <c r="G4055" i="14"/>
  <c r="C4056" i="14"/>
  <c r="U4056" i="14" s="1"/>
  <c r="G4056" i="14"/>
  <c r="C4057" i="14"/>
  <c r="G4057" i="14"/>
  <c r="C4058" i="14"/>
  <c r="G4058" i="14"/>
  <c r="C4059" i="14"/>
  <c r="U4059" i="14" s="1"/>
  <c r="G4059" i="14"/>
  <c r="C4060" i="14"/>
  <c r="U4060" i="14" s="1"/>
  <c r="G4060" i="14"/>
  <c r="C4061" i="14"/>
  <c r="G4061" i="14"/>
  <c r="C4062" i="14"/>
  <c r="G4062" i="14"/>
  <c r="C4063" i="14"/>
  <c r="U4063" i="14" s="1"/>
  <c r="G4063" i="14"/>
  <c r="C4064" i="14"/>
  <c r="G4064" i="14"/>
  <c r="U4064" i="14"/>
  <c r="C4065" i="14"/>
  <c r="G4065" i="14"/>
  <c r="C4066" i="14"/>
  <c r="U4066" i="14" s="1"/>
  <c r="G4066" i="14"/>
  <c r="C4067" i="14"/>
  <c r="G4067" i="14"/>
  <c r="C4068" i="14"/>
  <c r="U4068" i="14" s="1"/>
  <c r="G4068" i="14"/>
  <c r="C4069" i="14"/>
  <c r="G4069" i="14"/>
  <c r="C4070" i="14"/>
  <c r="U4070" i="14" s="1"/>
  <c r="G4070" i="14"/>
  <c r="C4071" i="14"/>
  <c r="G4071" i="14"/>
  <c r="C4072" i="14"/>
  <c r="G4072" i="14"/>
  <c r="C4073" i="14"/>
  <c r="U4073" i="14" s="1"/>
  <c r="G4073" i="14"/>
  <c r="C4218" i="14"/>
  <c r="G4218" i="14"/>
  <c r="C4219" i="14"/>
  <c r="G4219" i="14"/>
  <c r="C4220" i="14"/>
  <c r="G4220" i="14"/>
  <c r="C4221" i="14"/>
  <c r="G4221" i="14"/>
  <c r="C4222" i="14"/>
  <c r="U4222" i="14" s="1"/>
  <c r="G4222" i="14"/>
  <c r="C4223" i="14"/>
  <c r="G4223" i="14"/>
  <c r="C4224" i="14"/>
  <c r="U4224" i="14" s="1"/>
  <c r="G4224" i="14"/>
  <c r="C4225" i="14"/>
  <c r="G4225" i="14"/>
  <c r="C4226" i="14"/>
  <c r="U4226" i="14" s="1"/>
  <c r="G4226" i="14"/>
  <c r="C4227" i="14"/>
  <c r="G4227" i="14"/>
  <c r="C4228" i="14"/>
  <c r="G4228" i="14"/>
  <c r="C4229" i="14"/>
  <c r="U4229" i="14" s="1"/>
  <c r="G4229" i="14"/>
  <c r="C4230" i="14"/>
  <c r="U4230" i="14" s="1"/>
  <c r="G4230" i="14"/>
  <c r="C4231" i="14"/>
  <c r="G4231" i="14"/>
  <c r="C4232" i="14"/>
  <c r="U4232" i="14" s="1"/>
  <c r="G4232" i="14"/>
  <c r="C4233" i="14"/>
  <c r="G4233" i="14"/>
  <c r="C4234" i="14"/>
  <c r="G4234" i="14"/>
  <c r="C4235" i="14"/>
  <c r="U4235" i="14" s="1"/>
  <c r="G4235" i="14"/>
  <c r="C4236" i="14"/>
  <c r="G4236" i="14"/>
  <c r="C4237" i="14"/>
  <c r="U4237" i="14" s="1"/>
  <c r="G4237" i="14"/>
  <c r="C4238" i="14"/>
  <c r="U4238" i="14" s="1"/>
  <c r="G4238" i="14"/>
  <c r="C4239" i="14"/>
  <c r="G4239" i="14"/>
  <c r="C4240" i="14"/>
  <c r="U4240" i="14" s="1"/>
  <c r="G4240" i="14"/>
  <c r="C4241" i="14"/>
  <c r="G4241" i="14"/>
  <c r="C4242" i="14"/>
  <c r="U4242" i="14" s="1"/>
  <c r="G4242" i="14"/>
  <c r="C4243" i="14"/>
  <c r="G4243" i="14"/>
  <c r="C4244" i="14"/>
  <c r="U4244" i="14" s="1"/>
  <c r="G4244" i="14"/>
  <c r="C4245" i="14"/>
  <c r="G4245" i="14"/>
  <c r="C4246" i="14"/>
  <c r="U4246" i="14" s="1"/>
  <c r="G4246" i="14"/>
  <c r="C4247" i="14"/>
  <c r="G4247" i="14"/>
  <c r="C4322" i="14"/>
  <c r="U4322" i="14" s="1"/>
  <c r="G4322" i="14"/>
  <c r="C4323" i="14"/>
  <c r="G4323" i="14"/>
  <c r="C4324" i="14"/>
  <c r="G4324" i="14"/>
  <c r="C4325" i="14"/>
  <c r="G4325" i="14"/>
  <c r="C4326" i="14"/>
  <c r="G4326" i="14"/>
  <c r="C4327" i="14"/>
  <c r="U4327" i="14" s="1"/>
  <c r="G4327" i="14"/>
  <c r="C4328" i="14"/>
  <c r="U4328" i="14" s="1"/>
  <c r="G4328" i="14"/>
  <c r="C4329" i="14"/>
  <c r="G4329" i="14"/>
  <c r="C4330" i="14"/>
  <c r="U4330" i="14" s="1"/>
  <c r="G4330" i="14"/>
  <c r="C4331" i="14"/>
  <c r="G4331" i="14"/>
  <c r="C4332" i="14"/>
  <c r="G4332" i="14"/>
  <c r="C4333" i="14"/>
  <c r="U4333" i="14" s="1"/>
  <c r="G4333" i="14"/>
  <c r="C4334" i="14"/>
  <c r="U4334" i="14" s="1"/>
  <c r="G4334" i="14"/>
  <c r="C4335" i="14"/>
  <c r="G4335" i="14"/>
  <c r="C4336" i="14"/>
  <c r="U4336" i="14" s="1"/>
  <c r="G4336" i="14"/>
  <c r="C4337" i="14"/>
  <c r="G4337" i="14"/>
  <c r="C4338" i="14"/>
  <c r="U4338" i="14" s="1"/>
  <c r="G4338" i="14"/>
  <c r="C4339" i="14"/>
  <c r="G4339" i="14"/>
  <c r="C4340" i="14"/>
  <c r="G4340" i="14"/>
  <c r="C4341" i="14"/>
  <c r="U4341" i="14" s="1"/>
  <c r="G4341" i="14"/>
  <c r="C4342" i="14"/>
  <c r="G4342" i="14"/>
  <c r="C4343" i="14"/>
  <c r="U4343" i="14" s="1"/>
  <c r="G4343" i="14"/>
  <c r="C4344" i="14"/>
  <c r="U4344" i="14" s="1"/>
  <c r="G4344" i="14"/>
  <c r="C4345" i="14"/>
  <c r="G4345" i="14"/>
  <c r="C4346" i="14"/>
  <c r="G4346" i="14"/>
  <c r="C4347" i="14"/>
  <c r="U4347" i="14" s="1"/>
  <c r="G4347" i="14"/>
  <c r="C4348" i="14"/>
  <c r="G4348" i="14"/>
  <c r="C4349" i="14"/>
  <c r="U4349" i="14" s="1"/>
  <c r="G4349" i="14"/>
  <c r="C4350" i="14"/>
  <c r="U4350" i="14" s="1"/>
  <c r="G4350" i="14"/>
  <c r="C4351" i="14"/>
  <c r="G4351" i="14"/>
  <c r="C4416" i="14"/>
  <c r="G4416" i="14"/>
  <c r="C4417" i="14"/>
  <c r="G4417" i="14"/>
  <c r="C4418" i="14"/>
  <c r="G4418" i="14"/>
  <c r="C4419" i="14"/>
  <c r="G4419" i="14"/>
  <c r="C4420" i="14"/>
  <c r="G4420" i="14"/>
  <c r="C4421" i="14"/>
  <c r="G4421" i="14"/>
  <c r="C4422" i="14"/>
  <c r="U4422" i="14" s="1"/>
  <c r="G4422" i="14"/>
  <c r="C4423" i="14"/>
  <c r="G4423" i="14"/>
  <c r="C4424" i="14"/>
  <c r="U4424" i="14" s="1"/>
  <c r="G4424" i="14"/>
  <c r="C4425" i="14"/>
  <c r="G4425" i="14"/>
  <c r="C4426" i="14"/>
  <c r="G4426" i="14"/>
  <c r="C4427" i="14"/>
  <c r="U4427" i="14" s="1"/>
  <c r="G4427" i="14"/>
  <c r="C4428" i="14"/>
  <c r="G4428" i="14"/>
  <c r="C4429" i="14"/>
  <c r="U4429" i="14" s="1"/>
  <c r="G4429" i="14"/>
  <c r="C4430" i="14"/>
  <c r="U4430" i="14" s="1"/>
  <c r="G4430" i="14"/>
  <c r="C4431" i="14"/>
  <c r="G4431" i="14"/>
  <c r="C4432" i="14"/>
  <c r="G4432" i="14"/>
  <c r="C4433" i="14"/>
  <c r="U4433" i="14" s="1"/>
  <c r="G4433" i="14"/>
  <c r="C4434" i="14"/>
  <c r="U4434" i="14" s="1"/>
  <c r="G4434" i="14"/>
  <c r="C4435" i="14"/>
  <c r="G4435" i="14"/>
  <c r="U4435" i="14" s="1"/>
  <c r="C4436" i="14"/>
  <c r="U4436" i="14" s="1"/>
  <c r="G4436" i="14"/>
  <c r="C4437" i="14"/>
  <c r="U4437" i="14" s="1"/>
  <c r="G4437" i="14"/>
  <c r="C4438" i="14"/>
  <c r="U4438" i="14" s="1"/>
  <c r="G4438" i="14"/>
  <c r="C4439" i="14"/>
  <c r="G4439" i="14"/>
  <c r="C4440" i="14"/>
  <c r="G4440" i="14"/>
  <c r="C4441" i="14"/>
  <c r="U4441" i="14" s="1"/>
  <c r="G4441" i="14"/>
  <c r="C4442" i="14"/>
  <c r="U4442" i="14" s="1"/>
  <c r="G4442" i="14"/>
  <c r="C4443" i="14"/>
  <c r="G4443" i="14"/>
  <c r="C4444" i="14"/>
  <c r="U4444" i="14" s="1"/>
  <c r="G4444" i="14"/>
  <c r="C4445" i="14"/>
  <c r="G4445" i="14"/>
  <c r="C4522" i="14"/>
  <c r="U4522" i="14" s="1"/>
  <c r="G4522" i="14"/>
  <c r="C4523" i="14"/>
  <c r="G4523" i="14"/>
  <c r="C4524" i="14"/>
  <c r="G4524" i="14"/>
  <c r="C4525" i="14"/>
  <c r="G4525" i="14"/>
  <c r="C4526" i="14"/>
  <c r="G4526" i="14"/>
  <c r="C4527" i="14"/>
  <c r="U4527" i="14" s="1"/>
  <c r="G4527" i="14"/>
  <c r="C4528" i="14"/>
  <c r="G4528" i="14"/>
  <c r="C4529" i="14"/>
  <c r="U4529" i="14" s="1"/>
  <c r="G4529" i="14"/>
  <c r="C4530" i="14"/>
  <c r="U4530" i="14" s="1"/>
  <c r="G4530" i="14"/>
  <c r="C4531" i="14"/>
  <c r="G4531" i="14"/>
  <c r="C4532" i="14"/>
  <c r="G4532" i="14"/>
  <c r="C4533" i="14"/>
  <c r="U4533" i="14" s="1"/>
  <c r="G4533" i="14"/>
  <c r="C4534" i="14"/>
  <c r="G4534" i="14"/>
  <c r="C4535" i="14"/>
  <c r="U4535" i="14" s="1"/>
  <c r="G4535" i="14"/>
  <c r="C4536" i="14"/>
  <c r="U4536" i="14" s="1"/>
  <c r="G4536" i="14"/>
  <c r="C4537" i="14"/>
  <c r="G4537" i="14"/>
  <c r="C4538" i="14"/>
  <c r="G4538" i="14"/>
  <c r="U4538" i="14" s="1"/>
  <c r="C4539" i="14"/>
  <c r="U4539" i="14" s="1"/>
  <c r="G4539" i="14"/>
  <c r="C4540" i="14"/>
  <c r="U4540" i="14" s="1"/>
  <c r="G4540" i="14"/>
  <c r="C4541" i="14"/>
  <c r="G4541" i="14"/>
  <c r="C4542" i="14"/>
  <c r="U4542" i="14" s="1"/>
  <c r="G4542" i="14"/>
  <c r="C4543" i="14"/>
  <c r="G4543" i="14"/>
  <c r="C4544" i="14"/>
  <c r="U4544" i="14" s="1"/>
  <c r="G4544" i="14"/>
  <c r="C4545" i="14"/>
  <c r="G4545" i="14"/>
  <c r="C4546" i="14"/>
  <c r="U4546" i="14" s="1"/>
  <c r="G4546" i="14"/>
  <c r="C4547" i="14"/>
  <c r="G4547" i="14"/>
  <c r="C4548" i="14"/>
  <c r="U4548" i="14" s="1"/>
  <c r="G4548" i="14"/>
  <c r="C4549" i="14"/>
  <c r="G4549" i="14"/>
  <c r="C4550" i="14"/>
  <c r="G4550" i="14"/>
  <c r="U4550" i="14"/>
  <c r="C4551" i="14"/>
  <c r="U4551" i="14" s="1"/>
  <c r="G4551" i="14"/>
  <c r="C4678" i="14"/>
  <c r="G4678" i="14"/>
  <c r="C4679" i="14"/>
  <c r="G4679" i="14"/>
  <c r="C4680" i="14"/>
  <c r="G4680" i="14"/>
  <c r="C4681" i="14"/>
  <c r="G4681" i="14"/>
  <c r="C4682" i="14"/>
  <c r="G4682" i="14"/>
  <c r="C4683" i="14"/>
  <c r="G4683" i="14"/>
  <c r="C4684" i="14"/>
  <c r="G4684" i="14"/>
  <c r="C4685" i="14"/>
  <c r="U4685" i="14" s="1"/>
  <c r="G4685" i="14"/>
  <c r="C4686" i="14"/>
  <c r="U4686" i="14" s="1"/>
  <c r="G4686" i="14"/>
  <c r="C4687" i="14"/>
  <c r="G4687" i="14"/>
  <c r="C4688" i="14"/>
  <c r="U4688" i="14" s="1"/>
  <c r="G4688" i="14"/>
  <c r="C4689" i="14"/>
  <c r="G4689" i="14"/>
  <c r="C4690" i="14"/>
  <c r="G4690" i="14"/>
  <c r="C4691" i="14"/>
  <c r="U4691" i="14" s="1"/>
  <c r="G4691" i="14"/>
  <c r="C4692" i="14"/>
  <c r="G4692" i="14"/>
  <c r="C4693" i="14"/>
  <c r="U4693" i="14" s="1"/>
  <c r="G4693" i="14"/>
  <c r="C4694" i="14"/>
  <c r="U4694" i="14" s="1"/>
  <c r="G4694" i="14"/>
  <c r="C4695" i="14"/>
  <c r="U4695" i="14" s="1"/>
  <c r="G4695" i="14"/>
  <c r="C4696" i="14"/>
  <c r="G4696" i="14"/>
  <c r="U4696" i="14"/>
  <c r="C4697" i="14"/>
  <c r="G4697" i="14"/>
  <c r="C4698" i="14"/>
  <c r="U4698" i="14" s="1"/>
  <c r="G4698" i="14"/>
  <c r="C4699" i="14"/>
  <c r="G4699" i="14"/>
  <c r="C4700" i="14"/>
  <c r="G4700" i="14"/>
  <c r="U4700" i="14" s="1"/>
  <c r="C4701" i="14"/>
  <c r="U4701" i="14" s="1"/>
  <c r="G4701" i="14"/>
  <c r="C4702" i="14"/>
  <c r="U4702" i="14" s="1"/>
  <c r="G4702" i="14"/>
  <c r="C4703" i="14"/>
  <c r="G4703" i="14"/>
  <c r="C4704" i="14"/>
  <c r="U4704" i="14" s="1"/>
  <c r="G4704" i="14"/>
  <c r="C4705" i="14"/>
  <c r="U4705" i="14" s="1"/>
  <c r="G4705" i="14"/>
  <c r="C4706" i="14"/>
  <c r="U4706" i="14" s="1"/>
  <c r="G4706" i="14"/>
  <c r="C4707" i="14"/>
  <c r="G4707" i="14"/>
  <c r="C4788" i="14"/>
  <c r="G4788" i="14"/>
  <c r="C4789" i="14"/>
  <c r="G4789" i="14"/>
  <c r="C4790" i="14"/>
  <c r="G4790" i="14"/>
  <c r="C4791" i="14"/>
  <c r="G4791" i="14"/>
  <c r="C4792" i="14"/>
  <c r="U4792" i="14" s="1"/>
  <c r="G4792" i="14"/>
  <c r="C4793" i="14"/>
  <c r="G4793" i="14"/>
  <c r="C4794" i="14"/>
  <c r="U4794" i="14" s="1"/>
  <c r="G4794" i="14"/>
  <c r="C4795" i="14"/>
  <c r="G4795" i="14"/>
  <c r="C4796" i="14"/>
  <c r="G4796" i="14"/>
  <c r="C4797" i="14"/>
  <c r="G4797" i="14"/>
  <c r="U4797" i="14"/>
  <c r="C4798" i="14"/>
  <c r="G4798" i="14"/>
  <c r="C4799" i="14"/>
  <c r="U4799" i="14" s="1"/>
  <c r="G4799" i="14"/>
  <c r="C4800" i="14"/>
  <c r="G4800" i="14"/>
  <c r="C4801" i="14"/>
  <c r="U4801" i="14" s="1"/>
  <c r="G4801" i="14"/>
  <c r="C4802" i="14"/>
  <c r="U4802" i="14" s="1"/>
  <c r="G4802" i="14"/>
  <c r="C4803" i="14"/>
  <c r="G4803" i="14"/>
  <c r="C4804" i="14"/>
  <c r="U4804" i="14" s="1"/>
  <c r="G4804" i="14"/>
  <c r="C4805" i="14"/>
  <c r="G4805" i="14"/>
  <c r="C4806" i="14"/>
  <c r="U4806" i="14" s="1"/>
  <c r="G4806" i="14"/>
  <c r="C4807" i="14"/>
  <c r="U4807" i="14" s="1"/>
  <c r="G4807" i="14"/>
  <c r="C4808" i="14"/>
  <c r="G4808" i="14"/>
  <c r="C4809" i="14"/>
  <c r="U4809" i="14" s="1"/>
  <c r="G4809" i="14"/>
  <c r="C4810" i="14"/>
  <c r="U4810" i="14" s="1"/>
  <c r="G4810" i="14"/>
  <c r="C4811" i="14"/>
  <c r="G4811" i="14"/>
  <c r="C4812" i="14"/>
  <c r="U4812" i="14" s="1"/>
  <c r="G4812" i="14"/>
  <c r="C4813" i="14"/>
  <c r="G4813" i="14"/>
  <c r="C4814" i="14"/>
  <c r="U4814" i="14" s="1"/>
  <c r="G4814" i="14"/>
  <c r="C4815" i="14"/>
  <c r="G4815" i="14"/>
  <c r="C4816" i="14"/>
  <c r="U4816" i="14" s="1"/>
  <c r="G4816" i="14"/>
  <c r="C4817" i="14"/>
  <c r="G4817" i="14"/>
  <c r="C4888" i="14"/>
  <c r="G4888" i="14"/>
  <c r="C4889" i="14"/>
  <c r="G4889" i="14"/>
  <c r="C4890" i="14"/>
  <c r="G4890" i="14"/>
  <c r="C4891" i="14"/>
  <c r="G4891" i="14"/>
  <c r="C4892" i="14"/>
  <c r="G4892" i="14"/>
  <c r="C4893" i="14"/>
  <c r="G4893" i="14"/>
  <c r="C4894" i="14"/>
  <c r="U4894" i="14" s="1"/>
  <c r="G4894" i="14"/>
  <c r="C4895" i="14"/>
  <c r="U4895" i="14" s="1"/>
  <c r="G4895" i="14"/>
  <c r="C4896" i="14"/>
  <c r="G4896" i="14"/>
  <c r="C4897" i="14"/>
  <c r="U4897" i="14" s="1"/>
  <c r="G4897" i="14"/>
  <c r="C4898" i="14"/>
  <c r="U4898" i="14" s="1"/>
  <c r="G4898" i="14"/>
  <c r="C4899" i="14"/>
  <c r="G4899" i="14"/>
  <c r="C4900" i="14"/>
  <c r="U4900" i="14" s="1"/>
  <c r="G4900" i="14"/>
  <c r="C4901" i="14"/>
  <c r="U4901" i="14" s="1"/>
  <c r="G4901" i="14"/>
  <c r="C4902" i="14"/>
  <c r="G4902" i="14"/>
  <c r="C4903" i="14"/>
  <c r="U4903" i="14" s="1"/>
  <c r="G4903" i="14"/>
  <c r="C4904" i="14"/>
  <c r="U4904" i="14" s="1"/>
  <c r="G4904" i="14"/>
  <c r="C4905" i="14"/>
  <c r="G4905" i="14"/>
  <c r="C4906" i="14"/>
  <c r="U4906" i="14" s="1"/>
  <c r="G4906" i="14"/>
  <c r="C4907" i="14"/>
  <c r="G4907" i="14"/>
  <c r="C4908" i="14"/>
  <c r="G4908" i="14"/>
  <c r="C4909" i="14"/>
  <c r="U4909" i="14" s="1"/>
  <c r="G4909" i="14"/>
  <c r="C4910" i="14"/>
  <c r="U4910" i="14" s="1"/>
  <c r="G4910" i="14"/>
  <c r="C4911" i="14"/>
  <c r="G4911" i="14"/>
  <c r="C4912" i="14"/>
  <c r="U4912" i="14" s="1"/>
  <c r="G4912" i="14"/>
  <c r="C4913" i="14"/>
  <c r="G4913" i="14"/>
  <c r="C4914" i="14"/>
  <c r="G4914" i="14"/>
  <c r="C4915" i="14"/>
  <c r="U4915" i="14" s="1"/>
  <c r="G4915" i="14"/>
  <c r="C4916" i="14"/>
  <c r="G4916" i="14"/>
  <c r="C4917" i="14"/>
  <c r="U4917" i="14" s="1"/>
  <c r="G4917" i="14"/>
  <c r="C4996" i="14"/>
  <c r="G4996" i="14"/>
  <c r="U4996" i="14" s="1"/>
  <c r="C4997" i="14"/>
  <c r="G4997" i="14"/>
  <c r="U4997" i="14"/>
  <c r="C4998" i="14"/>
  <c r="G4998" i="14"/>
  <c r="C4999" i="14"/>
  <c r="G4999" i="14"/>
  <c r="C5000" i="14"/>
  <c r="G5000" i="14"/>
  <c r="C5001" i="14"/>
  <c r="G5001" i="14"/>
  <c r="C5002" i="14"/>
  <c r="U5002" i="14" s="1"/>
  <c r="G5002" i="14"/>
  <c r="C5003" i="14"/>
  <c r="G5003" i="14"/>
  <c r="C5004" i="14"/>
  <c r="U5004" i="14" s="1"/>
  <c r="G5004" i="14"/>
  <c r="C5005" i="14"/>
  <c r="G5005" i="14"/>
  <c r="U5005" i="14" s="1"/>
  <c r="C5006" i="14"/>
  <c r="G5006" i="14"/>
  <c r="C5007" i="14"/>
  <c r="U5007" i="14" s="1"/>
  <c r="G5007" i="14"/>
  <c r="C5008" i="14"/>
  <c r="G5008" i="14"/>
  <c r="C5009" i="14"/>
  <c r="U5009" i="14" s="1"/>
  <c r="G5009" i="14"/>
  <c r="C5010" i="14"/>
  <c r="G5010" i="14"/>
  <c r="C5011" i="14"/>
  <c r="U5011" i="14" s="1"/>
  <c r="G5011" i="14"/>
  <c r="C5012" i="14"/>
  <c r="U5012" i="14" s="1"/>
  <c r="G5012" i="14"/>
  <c r="C5013" i="14"/>
  <c r="G5013" i="14"/>
  <c r="C5014" i="14"/>
  <c r="U5014" i="14" s="1"/>
  <c r="G5014" i="14"/>
  <c r="C5015" i="14"/>
  <c r="G5015" i="14"/>
  <c r="C5016" i="14"/>
  <c r="U5016" i="14" s="1"/>
  <c r="G5016" i="14"/>
  <c r="C5017" i="14"/>
  <c r="G5017" i="14"/>
  <c r="C5018" i="14"/>
  <c r="G5018" i="14"/>
  <c r="C5019" i="14"/>
  <c r="U5019" i="14" s="1"/>
  <c r="G5019" i="14"/>
  <c r="C5020" i="14"/>
  <c r="G5020" i="14"/>
  <c r="C5021" i="14"/>
  <c r="U5021" i="14" s="1"/>
  <c r="G5021" i="14"/>
  <c r="C5022" i="14"/>
  <c r="G5022" i="14"/>
  <c r="C5023" i="14"/>
  <c r="U5023" i="14" s="1"/>
  <c r="G5023" i="14"/>
  <c r="C5024" i="14"/>
  <c r="U5024" i="14" s="1"/>
  <c r="G5024" i="14"/>
  <c r="C5025" i="14"/>
  <c r="G5025" i="14"/>
  <c r="C5158" i="14"/>
  <c r="G5158" i="14"/>
  <c r="C5159" i="14"/>
  <c r="G5159" i="14"/>
  <c r="C5160" i="14"/>
  <c r="U5160" i="14" s="1"/>
  <c r="G5160" i="14"/>
  <c r="C5161" i="14"/>
  <c r="G5161" i="14"/>
  <c r="C5162" i="14"/>
  <c r="G5162" i="14"/>
  <c r="C5163" i="14"/>
  <c r="G5163" i="14"/>
  <c r="C5164" i="14"/>
  <c r="U5164" i="14" s="1"/>
  <c r="G5164" i="14"/>
  <c r="C5165" i="14"/>
  <c r="G5165" i="14"/>
  <c r="C5166" i="14"/>
  <c r="U5166" i="14" s="1"/>
  <c r="G5166" i="14"/>
  <c r="C5167" i="14"/>
  <c r="G5167" i="14"/>
  <c r="C5168" i="14"/>
  <c r="G5168" i="14"/>
  <c r="C5169" i="14"/>
  <c r="U5169" i="14" s="1"/>
  <c r="G5169" i="14"/>
  <c r="C5170" i="14"/>
  <c r="U5170" i="14" s="1"/>
  <c r="G5170" i="14"/>
  <c r="C5171" i="14"/>
  <c r="G5171" i="14"/>
  <c r="C5172" i="14"/>
  <c r="G5172" i="14"/>
  <c r="C5173" i="14"/>
  <c r="U5173" i="14" s="1"/>
  <c r="G5173" i="14"/>
  <c r="C5174" i="14"/>
  <c r="U5174" i="14" s="1"/>
  <c r="G5174" i="14"/>
  <c r="C5175" i="14"/>
  <c r="G5175" i="14"/>
  <c r="C5176" i="14"/>
  <c r="U5176" i="14" s="1"/>
  <c r="G5176" i="14"/>
  <c r="C5177" i="14"/>
  <c r="G5177" i="14"/>
  <c r="C5178" i="14"/>
  <c r="U5178" i="14" s="1"/>
  <c r="G5178" i="14"/>
  <c r="C5179" i="14"/>
  <c r="G5179" i="14"/>
  <c r="C5180" i="14"/>
  <c r="U5180" i="14" s="1"/>
  <c r="G5180" i="14"/>
  <c r="C5181" i="14"/>
  <c r="G5181" i="14"/>
  <c r="C5182" i="14"/>
  <c r="U5182" i="14" s="1"/>
  <c r="G5182" i="14"/>
  <c r="C5183" i="14"/>
  <c r="G5183" i="14"/>
  <c r="C5184" i="14"/>
  <c r="U5184" i="14" s="1"/>
  <c r="G5184" i="14"/>
  <c r="C5185" i="14"/>
  <c r="G5185" i="14"/>
  <c r="C5186" i="14"/>
  <c r="G5186" i="14"/>
  <c r="C5187" i="14"/>
  <c r="U5187" i="14" s="1"/>
  <c r="G5187" i="14"/>
  <c r="C5270" i="14"/>
  <c r="U5270" i="14" s="1"/>
  <c r="G5270" i="14"/>
  <c r="C5271" i="14"/>
  <c r="G5271" i="14"/>
  <c r="C5272" i="14"/>
  <c r="G5272" i="14"/>
  <c r="C5273" i="14"/>
  <c r="G5273" i="14"/>
  <c r="C5274" i="14"/>
  <c r="G5274" i="14"/>
  <c r="C5275" i="14"/>
  <c r="U5275" i="14" s="1"/>
  <c r="G5275" i="14"/>
  <c r="C5276" i="14"/>
  <c r="G5276" i="14"/>
  <c r="C5277" i="14"/>
  <c r="U5277" i="14" s="1"/>
  <c r="G5277" i="14"/>
  <c r="C5278" i="14"/>
  <c r="G5278" i="14"/>
  <c r="C5279" i="14"/>
  <c r="U5279" i="14" s="1"/>
  <c r="G5279" i="14"/>
  <c r="C5280" i="14"/>
  <c r="U5280" i="14" s="1"/>
  <c r="G5280" i="14"/>
  <c r="C5281" i="14"/>
  <c r="G5281" i="14"/>
  <c r="C5282" i="14"/>
  <c r="U5282" i="14" s="1"/>
  <c r="G5282" i="14"/>
  <c r="C5283" i="14"/>
  <c r="G5283" i="14"/>
  <c r="C5284" i="14"/>
  <c r="U5284" i="14" s="1"/>
  <c r="G5284" i="14"/>
  <c r="C5285" i="14"/>
  <c r="G5285" i="14"/>
  <c r="C5286" i="14"/>
  <c r="U5286" i="14" s="1"/>
  <c r="G5286" i="14"/>
  <c r="C5287" i="14"/>
  <c r="G5287" i="14"/>
  <c r="U5287" i="14"/>
  <c r="C5288" i="14"/>
  <c r="U5288" i="14" s="1"/>
  <c r="G5288" i="14"/>
  <c r="C5289" i="14"/>
  <c r="G5289" i="14"/>
  <c r="C5290" i="14"/>
  <c r="G5290" i="14"/>
  <c r="C5291" i="14"/>
  <c r="U5291" i="14" s="1"/>
  <c r="G5291" i="14"/>
  <c r="C5292" i="14"/>
  <c r="U5292" i="14" s="1"/>
  <c r="G5292" i="14"/>
  <c r="C5293" i="14"/>
  <c r="G5293" i="14"/>
  <c r="C5294" i="14"/>
  <c r="U5294" i="14" s="1"/>
  <c r="G5294" i="14"/>
  <c r="C5295" i="14"/>
  <c r="G5295" i="14"/>
  <c r="C5296" i="14"/>
  <c r="U5296" i="14" s="1"/>
  <c r="G5296" i="14"/>
  <c r="C5297" i="14"/>
  <c r="G5297" i="14"/>
  <c r="C5298" i="14"/>
  <c r="U5298" i="14" s="1"/>
  <c r="G5298" i="14"/>
  <c r="C5299" i="14"/>
  <c r="G5299" i="14"/>
  <c r="C5368" i="14"/>
  <c r="G5368" i="14"/>
  <c r="C5369" i="14"/>
  <c r="G5369" i="14"/>
  <c r="C5370" i="14"/>
  <c r="G5370" i="14"/>
  <c r="C5371" i="14"/>
  <c r="U5371" i="14" s="1"/>
  <c r="G5371" i="14"/>
  <c r="C5372" i="14"/>
  <c r="G5372" i="14"/>
  <c r="C5373" i="14"/>
  <c r="G5373" i="14"/>
  <c r="C5374" i="14"/>
  <c r="U5374" i="14" s="1"/>
  <c r="G5374" i="14"/>
  <c r="C5375" i="14"/>
  <c r="G5375" i="14"/>
  <c r="U5375" i="14" s="1"/>
  <c r="C5376" i="14"/>
  <c r="U5376" i="14" s="1"/>
  <c r="G5376" i="14"/>
  <c r="C5377" i="14"/>
  <c r="G5377" i="14"/>
  <c r="C5378" i="14"/>
  <c r="U5378" i="14" s="1"/>
  <c r="G5378" i="14"/>
  <c r="C5379" i="14"/>
  <c r="G5379" i="14"/>
  <c r="C5380" i="14"/>
  <c r="U5380" i="14" s="1"/>
  <c r="G5380" i="14"/>
  <c r="C5381" i="14"/>
  <c r="U5381" i="14" s="1"/>
  <c r="G5381" i="14"/>
  <c r="C5382" i="14"/>
  <c r="U5382" i="14" s="1"/>
  <c r="G5382" i="14"/>
  <c r="C5383" i="14"/>
  <c r="U5383" i="14" s="1"/>
  <c r="G5383" i="14"/>
  <c r="C5384" i="14"/>
  <c r="U5384" i="14" s="1"/>
  <c r="G5384" i="14"/>
  <c r="C5385" i="14"/>
  <c r="G5385" i="14"/>
  <c r="C5386" i="14"/>
  <c r="U5386" i="14" s="1"/>
  <c r="G5386" i="14"/>
  <c r="C5387" i="14"/>
  <c r="G5387" i="14"/>
  <c r="C5388" i="14"/>
  <c r="U5388" i="14" s="1"/>
  <c r="G5388" i="14"/>
  <c r="C5389" i="14"/>
  <c r="G5389" i="14"/>
  <c r="C5390" i="14"/>
  <c r="U5390" i="14" s="1"/>
  <c r="G5390" i="14"/>
  <c r="C5391" i="14"/>
  <c r="G5391" i="14"/>
  <c r="C5392" i="14"/>
  <c r="U5392" i="14" s="1"/>
  <c r="G5392" i="14"/>
  <c r="C5393" i="14"/>
  <c r="U5393" i="14" s="1"/>
  <c r="G5393" i="14"/>
  <c r="C5394" i="14"/>
  <c r="G5394" i="14"/>
  <c r="C5395" i="14"/>
  <c r="U5395" i="14" s="1"/>
  <c r="G5395" i="14"/>
  <c r="C5396" i="14"/>
  <c r="G5396" i="14"/>
  <c r="C5397" i="14"/>
  <c r="U5397" i="14" s="1"/>
  <c r="G5397" i="14"/>
  <c r="C5480" i="14"/>
  <c r="G5480" i="14"/>
  <c r="C5481" i="14"/>
  <c r="G5481" i="14"/>
  <c r="C5482" i="14"/>
  <c r="G5482" i="14"/>
  <c r="C5483" i="14"/>
  <c r="G5483" i="14"/>
  <c r="C5484" i="14"/>
  <c r="G5484" i="14"/>
  <c r="C5485" i="14"/>
  <c r="G5485" i="14"/>
  <c r="C5486" i="14"/>
  <c r="G5486" i="14"/>
  <c r="C5487" i="14"/>
  <c r="U5487" i="14" s="1"/>
  <c r="G5487" i="14"/>
  <c r="C5488" i="14"/>
  <c r="G5488" i="14"/>
  <c r="C5489" i="14"/>
  <c r="U5489" i="14" s="1"/>
  <c r="G5489" i="14"/>
  <c r="C5490" i="14"/>
  <c r="U5490" i="14" s="1"/>
  <c r="G5490" i="14"/>
  <c r="C5491" i="14"/>
  <c r="G5491" i="14"/>
  <c r="C5492" i="14"/>
  <c r="U5492" i="14" s="1"/>
  <c r="G5492" i="14"/>
  <c r="C5493" i="14"/>
  <c r="G5493" i="14"/>
  <c r="C5494" i="14"/>
  <c r="U5494" i="14" s="1"/>
  <c r="G5494" i="14"/>
  <c r="C5495" i="14"/>
  <c r="G5495" i="14"/>
  <c r="C5496" i="14"/>
  <c r="G5496" i="14"/>
  <c r="C5497" i="14"/>
  <c r="U5497" i="14" s="1"/>
  <c r="G5497" i="14"/>
  <c r="C5498" i="14"/>
  <c r="G5498" i="14"/>
  <c r="C5499" i="14"/>
  <c r="U5499" i="14" s="1"/>
  <c r="G5499" i="14"/>
  <c r="C5500" i="14"/>
  <c r="G5500" i="14"/>
  <c r="U5500" i="14"/>
  <c r="C5501" i="14"/>
  <c r="G5501" i="14"/>
  <c r="C5502" i="14"/>
  <c r="U5502" i="14" s="1"/>
  <c r="G5502" i="14"/>
  <c r="C5503" i="14"/>
  <c r="G5503" i="14"/>
  <c r="C5504" i="14"/>
  <c r="U5504" i="14" s="1"/>
  <c r="G5504" i="14"/>
  <c r="C5505" i="14"/>
  <c r="G5505" i="14"/>
  <c r="C5506" i="14"/>
  <c r="G5506" i="14"/>
  <c r="C5507" i="14"/>
  <c r="U5507" i="14" s="1"/>
  <c r="G5507" i="14"/>
  <c r="C5508" i="14"/>
  <c r="U5508" i="14" s="1"/>
  <c r="G5508" i="14"/>
  <c r="C5509" i="14"/>
  <c r="U5509" i="14" s="1"/>
  <c r="G5509" i="14"/>
  <c r="C5642" i="14"/>
  <c r="G5642" i="14"/>
  <c r="C5643" i="14"/>
  <c r="G5643" i="14"/>
  <c r="C5644" i="14"/>
  <c r="G5644" i="14"/>
  <c r="C5645" i="14"/>
  <c r="G5645" i="14"/>
  <c r="U5645" i="14" s="1"/>
  <c r="C5646" i="14"/>
  <c r="G5646" i="14"/>
  <c r="C5647" i="14"/>
  <c r="G5647" i="14"/>
  <c r="C5648" i="14"/>
  <c r="G5648" i="14"/>
  <c r="U5648" i="14"/>
  <c r="C5649" i="14"/>
  <c r="G5649" i="14"/>
  <c r="C5650" i="14"/>
  <c r="G5650" i="14"/>
  <c r="C5651" i="14"/>
  <c r="U5651" i="14" s="1"/>
  <c r="G5651" i="14"/>
  <c r="C5652" i="14"/>
  <c r="U5652" i="14" s="1"/>
  <c r="G5652" i="14"/>
  <c r="C5653" i="14"/>
  <c r="G5653" i="14"/>
  <c r="C5654" i="14"/>
  <c r="G5654" i="14"/>
  <c r="C5655" i="14"/>
  <c r="U5655" i="14" s="1"/>
  <c r="G5655" i="14"/>
  <c r="C5656" i="14"/>
  <c r="G5656" i="14"/>
  <c r="U5656" i="14" s="1"/>
  <c r="C5657" i="14"/>
  <c r="U5657" i="14" s="1"/>
  <c r="G5657" i="14"/>
  <c r="C5658" i="14"/>
  <c r="U5658" i="14" s="1"/>
  <c r="G5658" i="14"/>
  <c r="C5659" i="14"/>
  <c r="G5659" i="14"/>
  <c r="C5660" i="14"/>
  <c r="U5660" i="14" s="1"/>
  <c r="G5660" i="14"/>
  <c r="C5661" i="14"/>
  <c r="G5661" i="14"/>
  <c r="C5662" i="14"/>
  <c r="U5662" i="14" s="1"/>
  <c r="G5662" i="14"/>
  <c r="C5663" i="14"/>
  <c r="G5663" i="14"/>
  <c r="C5670" i="14"/>
  <c r="U5670" i="14" s="1"/>
  <c r="G5670" i="14"/>
  <c r="C5671" i="14"/>
  <c r="G5671" i="14"/>
  <c r="U5671" i="14" s="1"/>
  <c r="C5672" i="14"/>
  <c r="U5672" i="14" s="1"/>
  <c r="G5672" i="14"/>
  <c r="C5673" i="14"/>
  <c r="U5673" i="14" s="1"/>
  <c r="G5673" i="14"/>
  <c r="C5674" i="14"/>
  <c r="U5674" i="14" s="1"/>
  <c r="G5674" i="14"/>
  <c r="C5675" i="14"/>
  <c r="G5675" i="14"/>
  <c r="C5676" i="14"/>
  <c r="G5676" i="14"/>
  <c r="C5677" i="14"/>
  <c r="U5677" i="14" s="1"/>
  <c r="G5677" i="14"/>
  <c r="C5708" i="14"/>
  <c r="G5708" i="14"/>
  <c r="U5708" i="14" s="1"/>
  <c r="C5709" i="14"/>
  <c r="G5709" i="14"/>
  <c r="C5710" i="14"/>
  <c r="G5710" i="14"/>
  <c r="C5711" i="14"/>
  <c r="G5711" i="14"/>
  <c r="C5712" i="14"/>
  <c r="U5712" i="14" s="1"/>
  <c r="G5712" i="14"/>
  <c r="C5713" i="14"/>
  <c r="G5713" i="14"/>
  <c r="C5714" i="14"/>
  <c r="G5714" i="14"/>
  <c r="C5715" i="14"/>
  <c r="U5715" i="14" s="1"/>
  <c r="G5715" i="14"/>
  <c r="C5716" i="14"/>
  <c r="U5716" i="14" s="1"/>
  <c r="G5716" i="14"/>
  <c r="C5717" i="14"/>
  <c r="G5717" i="14"/>
  <c r="U5717" i="14" s="1"/>
  <c r="C5718" i="14"/>
  <c r="G5718" i="14"/>
  <c r="C5719" i="14"/>
  <c r="U5719" i="14" s="1"/>
  <c r="G5719" i="14"/>
  <c r="C5720" i="14"/>
  <c r="U5720" i="14" s="1"/>
  <c r="G5720" i="14"/>
  <c r="C5721" i="14"/>
  <c r="G5721" i="14"/>
  <c r="C5722" i="14"/>
  <c r="G5722" i="14"/>
  <c r="C5723" i="14"/>
  <c r="U5723" i="14" s="1"/>
  <c r="G5723" i="14"/>
  <c r="C5724" i="14"/>
  <c r="G5724" i="14"/>
  <c r="C5725" i="14"/>
  <c r="U5725" i="14" s="1"/>
  <c r="G5725" i="14"/>
  <c r="C5726" i="14"/>
  <c r="U5726" i="14" s="1"/>
  <c r="G5726" i="14"/>
  <c r="C5727" i="14"/>
  <c r="G5727" i="14"/>
  <c r="C5728" i="14"/>
  <c r="G5728" i="14"/>
  <c r="C5729" i="14"/>
  <c r="U5729" i="14" s="1"/>
  <c r="G5729" i="14"/>
  <c r="C5730" i="14"/>
  <c r="U5730" i="14" s="1"/>
  <c r="G5730" i="14"/>
  <c r="C5731" i="14"/>
  <c r="G5731" i="14"/>
  <c r="C5732" i="14"/>
  <c r="U5732" i="14" s="1"/>
  <c r="G5732" i="14"/>
  <c r="C5733" i="14"/>
  <c r="G5733" i="14"/>
  <c r="C5734" i="14"/>
  <c r="U5734" i="14" s="1"/>
  <c r="G5734" i="14"/>
  <c r="C5735" i="14"/>
  <c r="G5735" i="14"/>
  <c r="C5736" i="14"/>
  <c r="G5736" i="14"/>
  <c r="C5737" i="14"/>
  <c r="G5737" i="14"/>
  <c r="U5737" i="14"/>
  <c r="C5800" i="14"/>
  <c r="G5800" i="14"/>
  <c r="C5801" i="14"/>
  <c r="G5801" i="14"/>
  <c r="C5802" i="14"/>
  <c r="U5802" i="14" s="1"/>
  <c r="G5802" i="14"/>
  <c r="C5803" i="14"/>
  <c r="G5803" i="14"/>
  <c r="C5804" i="14"/>
  <c r="G5804" i="14"/>
  <c r="C5805" i="14"/>
  <c r="G5805" i="14"/>
  <c r="C5806" i="14"/>
  <c r="G5806" i="14"/>
  <c r="U5806" i="14"/>
  <c r="C5807" i="14"/>
  <c r="G5807" i="14"/>
  <c r="C5808" i="14"/>
  <c r="U5808" i="14" s="1"/>
  <c r="G5808" i="14"/>
  <c r="C5809" i="14"/>
  <c r="G5809" i="14"/>
  <c r="C5810" i="14"/>
  <c r="G5810" i="14"/>
  <c r="C5811" i="14"/>
  <c r="U5811" i="14" s="1"/>
  <c r="G5811" i="14"/>
  <c r="C5812" i="14"/>
  <c r="G5812" i="14"/>
  <c r="C5813" i="14"/>
  <c r="U5813" i="14" s="1"/>
  <c r="G5813" i="14"/>
  <c r="C5814" i="14"/>
  <c r="G5814" i="14"/>
  <c r="U5814" i="14"/>
  <c r="C5815" i="14"/>
  <c r="G5815" i="14"/>
  <c r="C5816" i="14"/>
  <c r="U5816" i="14" s="1"/>
  <c r="G5816" i="14"/>
  <c r="C5817" i="14"/>
  <c r="G5817" i="14"/>
  <c r="C5818" i="14"/>
  <c r="G5818" i="14"/>
  <c r="U5818" i="14" s="1"/>
  <c r="C5819" i="14"/>
  <c r="U5819" i="14" s="1"/>
  <c r="G5819" i="14"/>
  <c r="C5820" i="14"/>
  <c r="G5820" i="14"/>
  <c r="C5821" i="14"/>
  <c r="U5821" i="14" s="1"/>
  <c r="G5821" i="14"/>
  <c r="C5822" i="14"/>
  <c r="G5822" i="14"/>
  <c r="C5823" i="14"/>
  <c r="U5823" i="14" s="1"/>
  <c r="G5823" i="14"/>
  <c r="C5824" i="14"/>
  <c r="U5824" i="14" s="1"/>
  <c r="G5824" i="14"/>
  <c r="C5825" i="14"/>
  <c r="G5825" i="14"/>
  <c r="C5826" i="14"/>
  <c r="G5826" i="14"/>
  <c r="C5827" i="14"/>
  <c r="U5827" i="14" s="1"/>
  <c r="G5827" i="14"/>
  <c r="C5828" i="14"/>
  <c r="U5828" i="14" s="1"/>
  <c r="G5828" i="14"/>
  <c r="C5829" i="14"/>
  <c r="G5829" i="14"/>
  <c r="C5906" i="14"/>
  <c r="G5906" i="14"/>
  <c r="C5907" i="14"/>
  <c r="U5907" i="14" s="1"/>
  <c r="G5907" i="14"/>
  <c r="C5908" i="14"/>
  <c r="G5908" i="14"/>
  <c r="C5909" i="14"/>
  <c r="G5909" i="14"/>
  <c r="C5910" i="14"/>
  <c r="G5910" i="14"/>
  <c r="C5911" i="14"/>
  <c r="G5911" i="14"/>
  <c r="C5912" i="14"/>
  <c r="U5912" i="14" s="1"/>
  <c r="G5912" i="14"/>
  <c r="C5913" i="14"/>
  <c r="G5913" i="14"/>
  <c r="C5914" i="14"/>
  <c r="U5914" i="14" s="1"/>
  <c r="G5914" i="14"/>
  <c r="C5915" i="14"/>
  <c r="G5915" i="14"/>
  <c r="C5916" i="14"/>
  <c r="U5916" i="14" s="1"/>
  <c r="G5916" i="14"/>
  <c r="C5917" i="14"/>
  <c r="G5917" i="14"/>
  <c r="C5918" i="14"/>
  <c r="G5918" i="14"/>
  <c r="C5919" i="14"/>
  <c r="U5919" i="14" s="1"/>
  <c r="G5919" i="14"/>
  <c r="C5920" i="14"/>
  <c r="G5920" i="14"/>
  <c r="C5921" i="14"/>
  <c r="U5921" i="14" s="1"/>
  <c r="G5921" i="14"/>
  <c r="C5922" i="14"/>
  <c r="U5922" i="14" s="1"/>
  <c r="G5922" i="14"/>
  <c r="C5923" i="14"/>
  <c r="G5923" i="14"/>
  <c r="C5924" i="14"/>
  <c r="G5924" i="14"/>
  <c r="C5925" i="14"/>
  <c r="U5925" i="14" s="1"/>
  <c r="G5925" i="14"/>
  <c r="C5926" i="14"/>
  <c r="G5926" i="14"/>
  <c r="C5927" i="14"/>
  <c r="U5927" i="14" s="1"/>
  <c r="G5927" i="14"/>
  <c r="C5928" i="14"/>
  <c r="G5928" i="14"/>
  <c r="C5929" i="14"/>
  <c r="U5929" i="14" s="1"/>
  <c r="G5929" i="14"/>
  <c r="C5930" i="14"/>
  <c r="U5930" i="14" s="1"/>
  <c r="G5930" i="14"/>
  <c r="C5931" i="14"/>
  <c r="G5931" i="14"/>
  <c r="C5932" i="14"/>
  <c r="U5932" i="14" s="1"/>
  <c r="G5932" i="14"/>
  <c r="C5933" i="14"/>
  <c r="G5933" i="14"/>
  <c r="C5934" i="14"/>
  <c r="U5934" i="14" s="1"/>
  <c r="G5934" i="14"/>
  <c r="C5935" i="14"/>
  <c r="G5935" i="14"/>
  <c r="C6066" i="14"/>
  <c r="G6066" i="14"/>
  <c r="C6067" i="14"/>
  <c r="G6067" i="14"/>
  <c r="C6068" i="14"/>
  <c r="G6068" i="14"/>
  <c r="C6069" i="14"/>
  <c r="G6069" i="14"/>
  <c r="C6070" i="14"/>
  <c r="G6070" i="14"/>
  <c r="C6071" i="14"/>
  <c r="G6071" i="14"/>
  <c r="C6072" i="14"/>
  <c r="G6072" i="14"/>
  <c r="C6073" i="14"/>
  <c r="U6073" i="14" s="1"/>
  <c r="G6073" i="14"/>
  <c r="C6074" i="14"/>
  <c r="U6074" i="14" s="1"/>
  <c r="G6074" i="14"/>
  <c r="C6075" i="14"/>
  <c r="G6075" i="14"/>
  <c r="C6076" i="14"/>
  <c r="U6076" i="14" s="1"/>
  <c r="G6076" i="14"/>
  <c r="C6077" i="14"/>
  <c r="G6077" i="14"/>
  <c r="C6078" i="14"/>
  <c r="U6078" i="14" s="1"/>
  <c r="G6078" i="14"/>
  <c r="C6079" i="14"/>
  <c r="G6079" i="14"/>
  <c r="C6080" i="14"/>
  <c r="U6080" i="14" s="1"/>
  <c r="G6080" i="14"/>
  <c r="C6081" i="14"/>
  <c r="G6081" i="14"/>
  <c r="C6082" i="14"/>
  <c r="U6082" i="14" s="1"/>
  <c r="G6082" i="14"/>
  <c r="C6083" i="14"/>
  <c r="U6083" i="14" s="1"/>
  <c r="G6083" i="14"/>
  <c r="C6084" i="14"/>
  <c r="U6084" i="14" s="1"/>
  <c r="G6084" i="14"/>
  <c r="C6085" i="14"/>
  <c r="G6085" i="14"/>
  <c r="C6086" i="14"/>
  <c r="U6086" i="14" s="1"/>
  <c r="G6086" i="14"/>
  <c r="C6087" i="14"/>
  <c r="G6087" i="14"/>
  <c r="C6088" i="14"/>
  <c r="G6088" i="14"/>
  <c r="C6089" i="14"/>
  <c r="U6089" i="14" s="1"/>
  <c r="G6089" i="14"/>
  <c r="C6090" i="14"/>
  <c r="U6090" i="14" s="1"/>
  <c r="G6090" i="14"/>
  <c r="C6091" i="14"/>
  <c r="G6091" i="14"/>
  <c r="C6092" i="14"/>
  <c r="G6092" i="14"/>
  <c r="C6093" i="14"/>
  <c r="U6093" i="14" s="1"/>
  <c r="G6093" i="14"/>
  <c r="C6094" i="14"/>
  <c r="U6094" i="14" s="1"/>
  <c r="G6094" i="14"/>
  <c r="C6095" i="14"/>
  <c r="G6095" i="14"/>
  <c r="C6176" i="14"/>
  <c r="U6176" i="14" s="1"/>
  <c r="G6176" i="14"/>
  <c r="C6177" i="14"/>
  <c r="G6177" i="14"/>
  <c r="C6178" i="14"/>
  <c r="G6178" i="14"/>
  <c r="C6179" i="14"/>
  <c r="G6179" i="14"/>
  <c r="C6180" i="14"/>
  <c r="G6180" i="14"/>
  <c r="C6181" i="14"/>
  <c r="G6181" i="14"/>
  <c r="C6182" i="14"/>
  <c r="U6182" i="14" s="1"/>
  <c r="G6182" i="14"/>
  <c r="C6183" i="14"/>
  <c r="G6183" i="14"/>
  <c r="C6184" i="14"/>
  <c r="U6184" i="14" s="1"/>
  <c r="G6184" i="14"/>
  <c r="C6185" i="14"/>
  <c r="G6185" i="14"/>
  <c r="C6186" i="14"/>
  <c r="G6186" i="14"/>
  <c r="C6187" i="14"/>
  <c r="U6187" i="14" s="1"/>
  <c r="G6187" i="14"/>
  <c r="C6188" i="14"/>
  <c r="G6188" i="14"/>
  <c r="C6189" i="14"/>
  <c r="U6189" i="14" s="1"/>
  <c r="G6189" i="14"/>
  <c r="C6190" i="14"/>
  <c r="U6190" i="14" s="1"/>
  <c r="G6190" i="14"/>
  <c r="C6191" i="14"/>
  <c r="G6191" i="14"/>
  <c r="C6192" i="14"/>
  <c r="G6192" i="14"/>
  <c r="C6193" i="14"/>
  <c r="U6193" i="14" s="1"/>
  <c r="G6193" i="14"/>
  <c r="C6194" i="14"/>
  <c r="G6194" i="14"/>
  <c r="C6195" i="14"/>
  <c r="U6195" i="14" s="1"/>
  <c r="G6195" i="14"/>
  <c r="C6196" i="14"/>
  <c r="U6196" i="14" s="1"/>
  <c r="G6196" i="14"/>
  <c r="C6197" i="14"/>
  <c r="G6197" i="14"/>
  <c r="C6198" i="14"/>
  <c r="U6198" i="14" s="1"/>
  <c r="G6198" i="14"/>
  <c r="C6199" i="14"/>
  <c r="G6199" i="14"/>
  <c r="C6200" i="14"/>
  <c r="G6200" i="14"/>
  <c r="C6201" i="14"/>
  <c r="U6201" i="14" s="1"/>
  <c r="G6201" i="14"/>
  <c r="C6202" i="14"/>
  <c r="U6202" i="14" s="1"/>
  <c r="G6202" i="14"/>
  <c r="C6203" i="14"/>
  <c r="G6203" i="14"/>
  <c r="C6204" i="14"/>
  <c r="G6204" i="14"/>
  <c r="C6205" i="14"/>
  <c r="U6205" i="14" s="1"/>
  <c r="G6205" i="14"/>
  <c r="C6292" i="14"/>
  <c r="G6292" i="14"/>
  <c r="C6293" i="14"/>
  <c r="G6293" i="14"/>
  <c r="C6294" i="14"/>
  <c r="U6294" i="14" s="1"/>
  <c r="G6294" i="14"/>
  <c r="C6295" i="14"/>
  <c r="G6295" i="14"/>
  <c r="U6295" i="14" s="1"/>
  <c r="C6296" i="14"/>
  <c r="G6296" i="14"/>
  <c r="C6297" i="14"/>
  <c r="G6297" i="14"/>
  <c r="C6298" i="14"/>
  <c r="U6298" i="14" s="1"/>
  <c r="G6298" i="14"/>
  <c r="C6299" i="14"/>
  <c r="G6299" i="14"/>
  <c r="U6299" i="14" s="1"/>
  <c r="C6300" i="14"/>
  <c r="U6300" i="14" s="1"/>
  <c r="G6300" i="14"/>
  <c r="C6301" i="14"/>
  <c r="G6301" i="14"/>
  <c r="C6302" i="14"/>
  <c r="G6302" i="14"/>
  <c r="C6303" i="14"/>
  <c r="U6303" i="14" s="1"/>
  <c r="G6303" i="14"/>
  <c r="C6304" i="14"/>
  <c r="G6304" i="14"/>
  <c r="C6305" i="14"/>
  <c r="U6305" i="14" s="1"/>
  <c r="G6305" i="14"/>
  <c r="C6306" i="14"/>
  <c r="G6306" i="14"/>
  <c r="C6307" i="14"/>
  <c r="U6307" i="14" s="1"/>
  <c r="G6307" i="14"/>
  <c r="C6308" i="14"/>
  <c r="U6308" i="14" s="1"/>
  <c r="G6308" i="14"/>
  <c r="C6309" i="14"/>
  <c r="G6309" i="14"/>
  <c r="C6310" i="14"/>
  <c r="U6310" i="14" s="1"/>
  <c r="G6310" i="14"/>
  <c r="C6311" i="14"/>
  <c r="G6311" i="14"/>
  <c r="C6312" i="14"/>
  <c r="U6312" i="14" s="1"/>
  <c r="G6312" i="14"/>
  <c r="C6313" i="14"/>
  <c r="G6313" i="14"/>
  <c r="C6314" i="14"/>
  <c r="U6314" i="14" s="1"/>
  <c r="G6314" i="14"/>
  <c r="C6315" i="14"/>
  <c r="G6315" i="14"/>
  <c r="C6316" i="14"/>
  <c r="U6316" i="14" s="1"/>
  <c r="G6316" i="14"/>
  <c r="C6317" i="14"/>
  <c r="G6317" i="14"/>
  <c r="C6318" i="14"/>
  <c r="U6318" i="14" s="1"/>
  <c r="G6318" i="14"/>
  <c r="C6319" i="14"/>
  <c r="G6319" i="14"/>
  <c r="U6319" i="14" s="1"/>
  <c r="C6320" i="14"/>
  <c r="U6320" i="14" s="1"/>
  <c r="G6320" i="14"/>
  <c r="C6321" i="14"/>
  <c r="G6321" i="14"/>
  <c r="C2998" i="14"/>
  <c r="G2998" i="14"/>
  <c r="C2999" i="14"/>
  <c r="G2999" i="14"/>
  <c r="C3000" i="14"/>
  <c r="U3000" i="14" s="1"/>
  <c r="G3000" i="14"/>
  <c r="C3001" i="14"/>
  <c r="G3001" i="14"/>
  <c r="C3002" i="14"/>
  <c r="U3002" i="14" s="1"/>
  <c r="G3002" i="14"/>
  <c r="C3003" i="14"/>
  <c r="G3003" i="14"/>
  <c r="C3004" i="14"/>
  <c r="G3004" i="14"/>
  <c r="C3005" i="14"/>
  <c r="U3005" i="14" s="1"/>
  <c r="G3005" i="14"/>
  <c r="C3006" i="14"/>
  <c r="U3006" i="14" s="1"/>
  <c r="G3006" i="14"/>
  <c r="C3007" i="14"/>
  <c r="G3007" i="14"/>
  <c r="C3008" i="14"/>
  <c r="G3008" i="14"/>
  <c r="C3009" i="14"/>
  <c r="U3009" i="14" s="1"/>
  <c r="G3009" i="14"/>
  <c r="C3084" i="14"/>
  <c r="G3084" i="14"/>
  <c r="C3085" i="14"/>
  <c r="G3085" i="14"/>
  <c r="C3086" i="14"/>
  <c r="G3086" i="14"/>
  <c r="C3087" i="14"/>
  <c r="U3087" i="14" s="1"/>
  <c r="G3087" i="14"/>
  <c r="C3088" i="14"/>
  <c r="U3088" i="14" s="1"/>
  <c r="G3088" i="14"/>
  <c r="C3089" i="14"/>
  <c r="G3089" i="14"/>
  <c r="C3090" i="14"/>
  <c r="U3090" i="14" s="1"/>
  <c r="G3090" i="14"/>
  <c r="C3091" i="14"/>
  <c r="G3091" i="14"/>
  <c r="C3092" i="14"/>
  <c r="U3092" i="14" s="1"/>
  <c r="G3092" i="14"/>
  <c r="C3093" i="14"/>
  <c r="G3093" i="14"/>
  <c r="U3093" i="14" s="1"/>
  <c r="C3094" i="14"/>
  <c r="U3094" i="14" s="1"/>
  <c r="G3094" i="14"/>
  <c r="C3095" i="14"/>
  <c r="G3095" i="14"/>
  <c r="C3176" i="14"/>
  <c r="U3176" i="14" s="1"/>
  <c r="G3176" i="14"/>
  <c r="C3177" i="14"/>
  <c r="G3177" i="14"/>
  <c r="C3178" i="14"/>
  <c r="G3178" i="14"/>
  <c r="C3179" i="14"/>
  <c r="G3179" i="14"/>
  <c r="C3180" i="14"/>
  <c r="G3180" i="14"/>
  <c r="C3181" i="14"/>
  <c r="U3181" i="14" s="1"/>
  <c r="G3181" i="14"/>
  <c r="C3182" i="14"/>
  <c r="G3182" i="14"/>
  <c r="C3183" i="14"/>
  <c r="U3183" i="14" s="1"/>
  <c r="G3183" i="14"/>
  <c r="C3184" i="14"/>
  <c r="U3184" i="14" s="1"/>
  <c r="G3184" i="14"/>
  <c r="C3185" i="14"/>
  <c r="G3185" i="14"/>
  <c r="C3186" i="14"/>
  <c r="U3186" i="14" s="1"/>
  <c r="G3186" i="14"/>
  <c r="C3187" i="14"/>
  <c r="G3187" i="14"/>
  <c r="C3252" i="14"/>
  <c r="G3252" i="14"/>
  <c r="C3253" i="14"/>
  <c r="G3253" i="14"/>
  <c r="C3254" i="14"/>
  <c r="G3254" i="14"/>
  <c r="C3255" i="14"/>
  <c r="G3255" i="14"/>
  <c r="C3256" i="14"/>
  <c r="U3256" i="14" s="1"/>
  <c r="G3256" i="14"/>
  <c r="C3257" i="14"/>
  <c r="G3257" i="14"/>
  <c r="C3258" i="14"/>
  <c r="G3258" i="14"/>
  <c r="C3259" i="14"/>
  <c r="U3259" i="14" s="1"/>
  <c r="G3259" i="14"/>
  <c r="C3260" i="14"/>
  <c r="U3260" i="14" s="1"/>
  <c r="G3260" i="14"/>
  <c r="C3261" i="14"/>
  <c r="G3261" i="14"/>
  <c r="C3268" i="14"/>
  <c r="U3268" i="14" s="1"/>
  <c r="G3268" i="14"/>
  <c r="C3269" i="14"/>
  <c r="G3269" i="14"/>
  <c r="C3398" i="14"/>
  <c r="G3398" i="14"/>
  <c r="C3399" i="14"/>
  <c r="G3399" i="14"/>
  <c r="C3400" i="14"/>
  <c r="U3400" i="14" s="1"/>
  <c r="G3400" i="14"/>
  <c r="C3401" i="14"/>
  <c r="G3401" i="14"/>
  <c r="C3402" i="14"/>
  <c r="U3402" i="14" s="1"/>
  <c r="G3402" i="14"/>
  <c r="C3403" i="14"/>
  <c r="G3403" i="14"/>
  <c r="C3404" i="14"/>
  <c r="G3404" i="14"/>
  <c r="C3405" i="14"/>
  <c r="U3405" i="14" s="1"/>
  <c r="G3405" i="14"/>
  <c r="C3406" i="14"/>
  <c r="U3406" i="14" s="1"/>
  <c r="G3406" i="14"/>
  <c r="C3407" i="14"/>
  <c r="G3407" i="14"/>
  <c r="C3408" i="14"/>
  <c r="G3408" i="14"/>
  <c r="C3409" i="14"/>
  <c r="U3409" i="14" s="1"/>
  <c r="G3409" i="14"/>
  <c r="C3468" i="14"/>
  <c r="G3468" i="14"/>
  <c r="C3469" i="14"/>
  <c r="U3469" i="14" s="1"/>
  <c r="G3469" i="14"/>
  <c r="C3470" i="14"/>
  <c r="U3470" i="14" s="1"/>
  <c r="G3470" i="14"/>
  <c r="C3471" i="14"/>
  <c r="G3471" i="14"/>
  <c r="C3472" i="14"/>
  <c r="U3472" i="14" s="1"/>
  <c r="G3472" i="14"/>
  <c r="C3473" i="14"/>
  <c r="U3473" i="14" s="1"/>
  <c r="G3473" i="14"/>
  <c r="C3474" i="14"/>
  <c r="U3474" i="14" s="1"/>
  <c r="G3474" i="14"/>
  <c r="C3475" i="14"/>
  <c r="U3475" i="14" s="1"/>
  <c r="G3475" i="14"/>
  <c r="C3476" i="14"/>
  <c r="U3476" i="14" s="1"/>
  <c r="G3476" i="14"/>
  <c r="C3477" i="14"/>
  <c r="G3477" i="14"/>
  <c r="C3478" i="14"/>
  <c r="U3478" i="14" s="1"/>
  <c r="G3478" i="14"/>
  <c r="C3479" i="14"/>
  <c r="G3479" i="14"/>
  <c r="C3558" i="14"/>
  <c r="G3558" i="14"/>
  <c r="C3559" i="14"/>
  <c r="G3559" i="14"/>
  <c r="C3560" i="14"/>
  <c r="U3560" i="14" s="1"/>
  <c r="G3560" i="14"/>
  <c r="C3561" i="14"/>
  <c r="G3561" i="14"/>
  <c r="C3562" i="14"/>
  <c r="U3562" i="14" s="1"/>
  <c r="G3562" i="14"/>
  <c r="C3563" i="14"/>
  <c r="U3563" i="14" s="1"/>
  <c r="G3563" i="14"/>
  <c r="C3564" i="14"/>
  <c r="U3564" i="14" s="1"/>
  <c r="G3564" i="14"/>
  <c r="C3565" i="14"/>
  <c r="G3565" i="14"/>
  <c r="C3566" i="14"/>
  <c r="U3566" i="14" s="1"/>
  <c r="G3566" i="14"/>
  <c r="C3567" i="14"/>
  <c r="U3567" i="14" s="1"/>
  <c r="G3567" i="14"/>
  <c r="C3568" i="14"/>
  <c r="U3568" i="14" s="1"/>
  <c r="G3568" i="14"/>
  <c r="C3569" i="14"/>
  <c r="G3569" i="14"/>
  <c r="C3646" i="14"/>
  <c r="G3646" i="14"/>
  <c r="U3646" i="14"/>
  <c r="C3647" i="14"/>
  <c r="G3647" i="14"/>
  <c r="C3648" i="14"/>
  <c r="G3648" i="14"/>
  <c r="C3649" i="14"/>
  <c r="G3649" i="14"/>
  <c r="C3650" i="14"/>
  <c r="G3650" i="14"/>
  <c r="C3651" i="14"/>
  <c r="U3651" i="14" s="1"/>
  <c r="G3651" i="14"/>
  <c r="C3652" i="14"/>
  <c r="G3652" i="14"/>
  <c r="U3652" i="14"/>
  <c r="C3653" i="14"/>
  <c r="G3653" i="14"/>
  <c r="C3654" i="14"/>
  <c r="U3654" i="14" s="1"/>
  <c r="G3654" i="14"/>
  <c r="C3655" i="14"/>
  <c r="G3655" i="14"/>
  <c r="C3658" i="14"/>
  <c r="U3658" i="14" s="1"/>
  <c r="G3658" i="14"/>
  <c r="C3659" i="14"/>
  <c r="G3659" i="14"/>
  <c r="C3822" i="14"/>
  <c r="U3822" i="14" s="1"/>
  <c r="G3822" i="14"/>
  <c r="C3823" i="14"/>
  <c r="G3823" i="14"/>
  <c r="C3824" i="14"/>
  <c r="U3824" i="14" s="1"/>
  <c r="G3824" i="14"/>
  <c r="C3825" i="14"/>
  <c r="G3825" i="14"/>
  <c r="C3826" i="14"/>
  <c r="U3826" i="14" s="1"/>
  <c r="G3826" i="14"/>
  <c r="C3827" i="14"/>
  <c r="G3827" i="14"/>
  <c r="C3828" i="14"/>
  <c r="U3828" i="14" s="1"/>
  <c r="G3828" i="14"/>
  <c r="C3829" i="14"/>
  <c r="G3829" i="14"/>
  <c r="C3830" i="14"/>
  <c r="U3830" i="14" s="1"/>
  <c r="G3830" i="14"/>
  <c r="C3831" i="14"/>
  <c r="G3831" i="14"/>
  <c r="C3832" i="14"/>
  <c r="G3832" i="14"/>
  <c r="U3832" i="14"/>
  <c r="C3833" i="14"/>
  <c r="G3833" i="14"/>
  <c r="C3908" i="14"/>
  <c r="G3908" i="14"/>
  <c r="C3909" i="14"/>
  <c r="G3909" i="14"/>
  <c r="C3910" i="14"/>
  <c r="U3910" i="14" s="1"/>
  <c r="G3910" i="14"/>
  <c r="C3911" i="14"/>
  <c r="G3911" i="14"/>
  <c r="C3912" i="14"/>
  <c r="G3912" i="14"/>
  <c r="C3913" i="14"/>
  <c r="U3913" i="14" s="1"/>
  <c r="G3913" i="14"/>
  <c r="C3914" i="14"/>
  <c r="G3914" i="14"/>
  <c r="U3914" i="14" s="1"/>
  <c r="C3915" i="14"/>
  <c r="U3915" i="14" s="1"/>
  <c r="G3915" i="14"/>
  <c r="C3916" i="14"/>
  <c r="U3916" i="14" s="1"/>
  <c r="G3916" i="14"/>
  <c r="C3917" i="14"/>
  <c r="G3917" i="14"/>
  <c r="C3918" i="14"/>
  <c r="U3918" i="14" s="1"/>
  <c r="G3918" i="14"/>
  <c r="C3919" i="14"/>
  <c r="G3919" i="14"/>
  <c r="C3998" i="14"/>
  <c r="U3998" i="14" s="1"/>
  <c r="G3998" i="14"/>
  <c r="C3999" i="14"/>
  <c r="G3999" i="14"/>
  <c r="C4000" i="14"/>
  <c r="U4000" i="14" s="1"/>
  <c r="G4000" i="14"/>
  <c r="C4001" i="14"/>
  <c r="G4001" i="14"/>
  <c r="C4002" i="14"/>
  <c r="U4002" i="14" s="1"/>
  <c r="G4002" i="14"/>
  <c r="C4003" i="14"/>
  <c r="U4003" i="14" s="1"/>
  <c r="G4003" i="14"/>
  <c r="C4004" i="14"/>
  <c r="G4004" i="14"/>
  <c r="C4005" i="14"/>
  <c r="U4005" i="14" s="1"/>
  <c r="G4005" i="14"/>
  <c r="C4006" i="14"/>
  <c r="U4006" i="14" s="1"/>
  <c r="G4006" i="14"/>
  <c r="C4007" i="14"/>
  <c r="G4007" i="14"/>
  <c r="C4008" i="14"/>
  <c r="U4008" i="14" s="1"/>
  <c r="G4008" i="14"/>
  <c r="C4009" i="14"/>
  <c r="G4009" i="14"/>
  <c r="C4010" i="14"/>
  <c r="G4010" i="14"/>
  <c r="C4011" i="14"/>
  <c r="U4011" i="14" s="1"/>
  <c r="G4011" i="14"/>
  <c r="C4012" i="14"/>
  <c r="U4012" i="14" s="1"/>
  <c r="G4012" i="14"/>
  <c r="C4013" i="14"/>
  <c r="G4013" i="14"/>
  <c r="C4014" i="14"/>
  <c r="U4014" i="14" s="1"/>
  <c r="G4014" i="14"/>
  <c r="C4015" i="14"/>
  <c r="G4015" i="14"/>
  <c r="C4092" i="14"/>
  <c r="G4092" i="14"/>
  <c r="U4092" i="14"/>
  <c r="C4093" i="14"/>
  <c r="G4093" i="14"/>
  <c r="C4094" i="14"/>
  <c r="G4094" i="14"/>
  <c r="C4095" i="14"/>
  <c r="U4095" i="14" s="1"/>
  <c r="G4095" i="14"/>
  <c r="C4096" i="14"/>
  <c r="U4096" i="14" s="1"/>
  <c r="G4096" i="14"/>
  <c r="C4097" i="14"/>
  <c r="G4097" i="14"/>
  <c r="C4098" i="14"/>
  <c r="U4098" i="14" s="1"/>
  <c r="G4098" i="14"/>
  <c r="C4099" i="14"/>
  <c r="G4099" i="14"/>
  <c r="C4100" i="14"/>
  <c r="U4100" i="14" s="1"/>
  <c r="G4100" i="14"/>
  <c r="C4101" i="14"/>
  <c r="G4101" i="14"/>
  <c r="C4102" i="14"/>
  <c r="U4102" i="14" s="1"/>
  <c r="G4102" i="14"/>
  <c r="C4103" i="14"/>
  <c r="G4103" i="14"/>
  <c r="C4272" i="14"/>
  <c r="G4272" i="14"/>
  <c r="C4273" i="14"/>
  <c r="G4273" i="14"/>
  <c r="C4274" i="14"/>
  <c r="G4274" i="14"/>
  <c r="C4275" i="14"/>
  <c r="U4275" i="14" s="1"/>
  <c r="G4275" i="14"/>
  <c r="C4276" i="14"/>
  <c r="G4276" i="14"/>
  <c r="C4277" i="14"/>
  <c r="G4277" i="14"/>
  <c r="C4278" i="14"/>
  <c r="U4278" i="14" s="1"/>
  <c r="G4278" i="14"/>
  <c r="C4279" i="14"/>
  <c r="G4279" i="14"/>
  <c r="C4280" i="14"/>
  <c r="U4280" i="14" s="1"/>
  <c r="G4280" i="14"/>
  <c r="C4281" i="14"/>
  <c r="G4281" i="14"/>
  <c r="C4284" i="14"/>
  <c r="U4284" i="14" s="1"/>
  <c r="G4284" i="14"/>
  <c r="C4285" i="14"/>
  <c r="U4285" i="14" s="1"/>
  <c r="G4285" i="14"/>
  <c r="C4286" i="14"/>
  <c r="G4286" i="14"/>
  <c r="C4287" i="14"/>
  <c r="U4287" i="14" s="1"/>
  <c r="G4287" i="14"/>
  <c r="C4288" i="14"/>
  <c r="U4288" i="14" s="1"/>
  <c r="G4288" i="14"/>
  <c r="C4289" i="14"/>
  <c r="G4289" i="14"/>
  <c r="C4290" i="14"/>
  <c r="G4290" i="14"/>
  <c r="C4291" i="14"/>
  <c r="U4291" i="14" s="1"/>
  <c r="G4291" i="14"/>
  <c r="C4368" i="14"/>
  <c r="U4368" i="14" s="1"/>
  <c r="G4368" i="14"/>
  <c r="C4369" i="14"/>
  <c r="G4369" i="14"/>
  <c r="C4370" i="14"/>
  <c r="G4370" i="14"/>
  <c r="C4371" i="14"/>
  <c r="G4371" i="14"/>
  <c r="C4372" i="14"/>
  <c r="U4372" i="14" s="1"/>
  <c r="G4372" i="14"/>
  <c r="C4373" i="14"/>
  <c r="G4373" i="14"/>
  <c r="C4374" i="14"/>
  <c r="U4374" i="14" s="1"/>
  <c r="G4374" i="14"/>
  <c r="C4375" i="14"/>
  <c r="G4375" i="14"/>
  <c r="C4376" i="14"/>
  <c r="G4376" i="14"/>
  <c r="C4377" i="14"/>
  <c r="U4377" i="14" s="1"/>
  <c r="G4377" i="14"/>
  <c r="C4378" i="14"/>
  <c r="G4378" i="14"/>
  <c r="C4379" i="14"/>
  <c r="U4379" i="14" s="1"/>
  <c r="G4379" i="14"/>
  <c r="C4380" i="14"/>
  <c r="U4380" i="14" s="1"/>
  <c r="G4380" i="14"/>
  <c r="C4381" i="14"/>
  <c r="U4381" i="14" s="1"/>
  <c r="G4381" i="14"/>
  <c r="C4382" i="14"/>
  <c r="G4382" i="14"/>
  <c r="C4383" i="14"/>
  <c r="U4383" i="14" s="1"/>
  <c r="G4383" i="14"/>
  <c r="C4384" i="14"/>
  <c r="U4384" i="14" s="1"/>
  <c r="G4384" i="14"/>
  <c r="C4385" i="14"/>
  <c r="G4385" i="14"/>
  <c r="C4472" i="14"/>
  <c r="G4472" i="14"/>
  <c r="C4473" i="14"/>
  <c r="G4473" i="14"/>
  <c r="C4474" i="14"/>
  <c r="U4474" i="14" s="1"/>
  <c r="G4474" i="14"/>
  <c r="C4475" i="14"/>
  <c r="G4475" i="14"/>
  <c r="U4475" i="14"/>
  <c r="C4476" i="14"/>
  <c r="G4476" i="14"/>
  <c r="C4477" i="14"/>
  <c r="G4477" i="14"/>
  <c r="C4478" i="14"/>
  <c r="G4478" i="14"/>
  <c r="C4479" i="14"/>
  <c r="U4479" i="14" s="1"/>
  <c r="G4479" i="14"/>
  <c r="C4480" i="14"/>
  <c r="U4480" i="14" s="1"/>
  <c r="G4480" i="14"/>
  <c r="C4481" i="14"/>
  <c r="G4481" i="14"/>
  <c r="C4482" i="14"/>
  <c r="G4482" i="14"/>
  <c r="C4483" i="14"/>
  <c r="U4483" i="14" s="1"/>
  <c r="G4483" i="14"/>
  <c r="C4484" i="14"/>
  <c r="U4484" i="14" s="1"/>
  <c r="G4484" i="14"/>
  <c r="C4485" i="14"/>
  <c r="G4485" i="14"/>
  <c r="C4486" i="14"/>
  <c r="G4486" i="14"/>
  <c r="C4487" i="14"/>
  <c r="U4487" i="14" s="1"/>
  <c r="G4487" i="14"/>
  <c r="C4488" i="14"/>
  <c r="G4488" i="14"/>
  <c r="C4489" i="14"/>
  <c r="U4489" i="14" s="1"/>
  <c r="G4489" i="14"/>
  <c r="C4552" i="14"/>
  <c r="G4552" i="14"/>
  <c r="C4553" i="14"/>
  <c r="G4553" i="14"/>
  <c r="C4554" i="14"/>
  <c r="G4554" i="14"/>
  <c r="C4555" i="14"/>
  <c r="G4555" i="14"/>
  <c r="C4560" i="14"/>
  <c r="U4560" i="14" s="1"/>
  <c r="G4560" i="14"/>
  <c r="C4561" i="14"/>
  <c r="G4561" i="14"/>
  <c r="C4566" i="14"/>
  <c r="G4566" i="14"/>
  <c r="C4567" i="14"/>
  <c r="U4567" i="14" s="1"/>
  <c r="G4567" i="14"/>
  <c r="C4574" i="14"/>
  <c r="U4574" i="14" s="1"/>
  <c r="G4574" i="14"/>
  <c r="C4575" i="14"/>
  <c r="G4575" i="14"/>
  <c r="C4578" i="14"/>
  <c r="U4578" i="14" s="1"/>
  <c r="G4578" i="14"/>
  <c r="C4579" i="14"/>
  <c r="G4579" i="14"/>
  <c r="C4734" i="14"/>
  <c r="U4734" i="14" s="1"/>
  <c r="G4734" i="14"/>
  <c r="C4735" i="14"/>
  <c r="G4735" i="14"/>
  <c r="C4736" i="14"/>
  <c r="G4736" i="14"/>
  <c r="C4737" i="14"/>
  <c r="G4737" i="14"/>
  <c r="C4738" i="14"/>
  <c r="U4738" i="14" s="1"/>
  <c r="G4738" i="14"/>
  <c r="C4739" i="14"/>
  <c r="G4739" i="14"/>
  <c r="C4740" i="14"/>
  <c r="U4740" i="14" s="1"/>
  <c r="G4740" i="14"/>
  <c r="C4741" i="14"/>
  <c r="U4741" i="14" s="1"/>
  <c r="G4741" i="14"/>
  <c r="C4742" i="14"/>
  <c r="U4742" i="14" s="1"/>
  <c r="G4742" i="14"/>
  <c r="C4743" i="14"/>
  <c r="G4743" i="14"/>
  <c r="C4744" i="14"/>
  <c r="U4744" i="14" s="1"/>
  <c r="G4744" i="14"/>
  <c r="C4745" i="14"/>
  <c r="G4745" i="14"/>
  <c r="C4746" i="14"/>
  <c r="U4746" i="14" s="1"/>
  <c r="G4746" i="14"/>
  <c r="C4747" i="14"/>
  <c r="G4747" i="14"/>
  <c r="C4748" i="14"/>
  <c r="U4748" i="14" s="1"/>
  <c r="G4748" i="14"/>
  <c r="C4749" i="14"/>
  <c r="G4749" i="14"/>
  <c r="C4750" i="14"/>
  <c r="G4750" i="14"/>
  <c r="C4751" i="14"/>
  <c r="U4751" i="14" s="1"/>
  <c r="G4751" i="14"/>
  <c r="C4752" i="14"/>
  <c r="U4752" i="14" s="1"/>
  <c r="G4752" i="14"/>
  <c r="C4753" i="14"/>
  <c r="G4753" i="14"/>
  <c r="C4754" i="14"/>
  <c r="G4754" i="14"/>
  <c r="C4755" i="14"/>
  <c r="U4755" i="14" s="1"/>
  <c r="G4755" i="14"/>
  <c r="C4756" i="14"/>
  <c r="G4756" i="14"/>
  <c r="C4757" i="14"/>
  <c r="U4757" i="14" s="1"/>
  <c r="G4757" i="14"/>
  <c r="C4834" i="14"/>
  <c r="G4834" i="14"/>
  <c r="C4835" i="14"/>
  <c r="G4835" i="14"/>
  <c r="C4836" i="14"/>
  <c r="G4836" i="14"/>
  <c r="C4837" i="14"/>
  <c r="G4837" i="14"/>
  <c r="C4838" i="14"/>
  <c r="G4838" i="14"/>
  <c r="C4839" i="14"/>
  <c r="U4839" i="14" s="1"/>
  <c r="G4839" i="14"/>
  <c r="C4840" i="14"/>
  <c r="U4840" i="14" s="1"/>
  <c r="G4840" i="14"/>
  <c r="C4841" i="14"/>
  <c r="G4841" i="14"/>
  <c r="C4842" i="14"/>
  <c r="G4842" i="14"/>
  <c r="C4843" i="14"/>
  <c r="U4843" i="14" s="1"/>
  <c r="G4843" i="14"/>
  <c r="C4844" i="14"/>
  <c r="U4844" i="14" s="1"/>
  <c r="G4844" i="14"/>
  <c r="C4845" i="14"/>
  <c r="G4845" i="14"/>
  <c r="C4846" i="14"/>
  <c r="U4846" i="14" s="1"/>
  <c r="G4846" i="14"/>
  <c r="C4847" i="14"/>
  <c r="U4847" i="14" s="1"/>
  <c r="G4847" i="14"/>
  <c r="C4848" i="14"/>
  <c r="U4848" i="14" s="1"/>
  <c r="G4848" i="14"/>
  <c r="C4849" i="14"/>
  <c r="G4849" i="14"/>
  <c r="C4850" i="14"/>
  <c r="G4850" i="14"/>
  <c r="U4850" i="14" s="1"/>
  <c r="C4851" i="14"/>
  <c r="U4851" i="14" s="1"/>
  <c r="G4851" i="14"/>
  <c r="C4852" i="14"/>
  <c r="G4852" i="14"/>
  <c r="U4852" i="14"/>
  <c r="C4853" i="14"/>
  <c r="G4853" i="14"/>
  <c r="C4854" i="14"/>
  <c r="G4854" i="14"/>
  <c r="C4855" i="14"/>
  <c r="U4855" i="14" s="1"/>
  <c r="G4855" i="14"/>
  <c r="C4856" i="14"/>
  <c r="G4856" i="14"/>
  <c r="C4857" i="14"/>
  <c r="U4857" i="14" s="1"/>
  <c r="G4857" i="14"/>
  <c r="C4942" i="14"/>
  <c r="U4942" i="14" s="1"/>
  <c r="G4942" i="14"/>
  <c r="C4943" i="14"/>
  <c r="G4943" i="14"/>
  <c r="C4944" i="14"/>
  <c r="U4944" i="14" s="1"/>
  <c r="G4944" i="14"/>
  <c r="C4945" i="14"/>
  <c r="G4945" i="14"/>
  <c r="C4946" i="14"/>
  <c r="U4946" i="14" s="1"/>
  <c r="G4946" i="14"/>
  <c r="C4947" i="14"/>
  <c r="G4947" i="14"/>
  <c r="C4948" i="14"/>
  <c r="G4948" i="14"/>
  <c r="C4949" i="14"/>
  <c r="U4949" i="14" s="1"/>
  <c r="G4949" i="14"/>
  <c r="C4950" i="14"/>
  <c r="U4950" i="14" s="1"/>
  <c r="G4950" i="14"/>
  <c r="C4951" i="14"/>
  <c r="G4951" i="14"/>
  <c r="C4952" i="14"/>
  <c r="U4952" i="14" s="1"/>
  <c r="G4952" i="14"/>
  <c r="C4953" i="14"/>
  <c r="G4953" i="14"/>
  <c r="C4954" i="14"/>
  <c r="U4954" i="14" s="1"/>
  <c r="G4954" i="14"/>
  <c r="C4955" i="14"/>
  <c r="G4955" i="14"/>
  <c r="C4956" i="14"/>
  <c r="U4956" i="14" s="1"/>
  <c r="G4956" i="14"/>
  <c r="C4957" i="14"/>
  <c r="G4957" i="14"/>
  <c r="C4958" i="14"/>
  <c r="G4958" i="14"/>
  <c r="U4958" i="14" s="1"/>
  <c r="C4959" i="14"/>
  <c r="U4959" i="14" s="1"/>
  <c r="G4959" i="14"/>
  <c r="C4960" i="14"/>
  <c r="U4960" i="14" s="1"/>
  <c r="G4960" i="14"/>
  <c r="C4961" i="14"/>
  <c r="G4961" i="14"/>
  <c r="C4962" i="14"/>
  <c r="U4962" i="14" s="1"/>
  <c r="G4962" i="14"/>
  <c r="C4963" i="14"/>
  <c r="G4963" i="14"/>
  <c r="C4964" i="14"/>
  <c r="U4964" i="14" s="1"/>
  <c r="G4964" i="14"/>
  <c r="C4965" i="14"/>
  <c r="G4965" i="14"/>
  <c r="C5026" i="14"/>
  <c r="U5026" i="14" s="1"/>
  <c r="G5026" i="14"/>
  <c r="C5027" i="14"/>
  <c r="G5027" i="14"/>
  <c r="C5028" i="14"/>
  <c r="G5028" i="14"/>
  <c r="C5029" i="14"/>
  <c r="G5029" i="14"/>
  <c r="C5030" i="14"/>
  <c r="U5030" i="14" s="1"/>
  <c r="G5030" i="14"/>
  <c r="C5031" i="14"/>
  <c r="U5031" i="14" s="1"/>
  <c r="G5031" i="14"/>
  <c r="C5032" i="14"/>
  <c r="G5032" i="14"/>
  <c r="C5033" i="14"/>
  <c r="U5033" i="14" s="1"/>
  <c r="G5033" i="14"/>
  <c r="C5034" i="14"/>
  <c r="G5034" i="14"/>
  <c r="C5035" i="14"/>
  <c r="U5035" i="14" s="1"/>
  <c r="G5035" i="14"/>
  <c r="C5036" i="14"/>
  <c r="U5036" i="14" s="1"/>
  <c r="G5036" i="14"/>
  <c r="C5037" i="14"/>
  <c r="G5037" i="14"/>
  <c r="C5214" i="14"/>
  <c r="G5214" i="14"/>
  <c r="C5215" i="14"/>
  <c r="G5215" i="14"/>
  <c r="C5216" i="14"/>
  <c r="G5216" i="14"/>
  <c r="C5217" i="14"/>
  <c r="G5217" i="14"/>
  <c r="C5218" i="14"/>
  <c r="U5218" i="14" s="1"/>
  <c r="G5218" i="14"/>
  <c r="C5219" i="14"/>
  <c r="G5219" i="14"/>
  <c r="C5220" i="14"/>
  <c r="U5220" i="14" s="1"/>
  <c r="G5220" i="14"/>
  <c r="C5221" i="14"/>
  <c r="G5221" i="14"/>
  <c r="C5222" i="14"/>
  <c r="U5222" i="14" s="1"/>
  <c r="G5222" i="14"/>
  <c r="C5223" i="14"/>
  <c r="G5223" i="14"/>
  <c r="C5224" i="14"/>
  <c r="U5224" i="14" s="1"/>
  <c r="G5224" i="14"/>
  <c r="C5225" i="14"/>
  <c r="G5225" i="14"/>
  <c r="C5226" i="14"/>
  <c r="U5226" i="14" s="1"/>
  <c r="G5226" i="14"/>
  <c r="C5227" i="14"/>
  <c r="G5227" i="14"/>
  <c r="C5228" i="14"/>
  <c r="U5228" i="14" s="1"/>
  <c r="G5228" i="14"/>
  <c r="C5229" i="14"/>
  <c r="G5229" i="14"/>
  <c r="C5230" i="14"/>
  <c r="G5230" i="14"/>
  <c r="U5230" i="14"/>
  <c r="C5231" i="14"/>
  <c r="U5231" i="14" s="1"/>
  <c r="G5231" i="14"/>
  <c r="C5232" i="14"/>
  <c r="U5232" i="14" s="1"/>
  <c r="G5232" i="14"/>
  <c r="C5233" i="14"/>
  <c r="G5233" i="14"/>
  <c r="C5234" i="14"/>
  <c r="G5234" i="14"/>
  <c r="C5235" i="14"/>
  <c r="U5235" i="14" s="1"/>
  <c r="G5235" i="14"/>
  <c r="C5236" i="14"/>
  <c r="G5236" i="14"/>
  <c r="C5237" i="14"/>
  <c r="U5237" i="14" s="1"/>
  <c r="G5237" i="14"/>
  <c r="C5316" i="14"/>
  <c r="U5316" i="14" s="1"/>
  <c r="G5316" i="14"/>
  <c r="C5317" i="14"/>
  <c r="G5317" i="14"/>
  <c r="C5318" i="14"/>
  <c r="G5318" i="14"/>
  <c r="C5319" i="14"/>
  <c r="G5319" i="14"/>
  <c r="C5320" i="14"/>
  <c r="G5320" i="14"/>
  <c r="C5321" i="14"/>
  <c r="U5321" i="14" s="1"/>
  <c r="G5321" i="14"/>
  <c r="C5322" i="14"/>
  <c r="U5322" i="14" s="1"/>
  <c r="G5322" i="14"/>
  <c r="C5323" i="14"/>
  <c r="G5323" i="14"/>
  <c r="C5324" i="14"/>
  <c r="G5324" i="14"/>
  <c r="U5324" i="14"/>
  <c r="C5325" i="14"/>
  <c r="U5325" i="14" s="1"/>
  <c r="G5325" i="14"/>
  <c r="C5326" i="14"/>
  <c r="U5326" i="14" s="1"/>
  <c r="G5326" i="14"/>
  <c r="C5327" i="14"/>
  <c r="G5327" i="14"/>
  <c r="C5328" i="14"/>
  <c r="U5328" i="14" s="1"/>
  <c r="G5328" i="14"/>
  <c r="C5329" i="14"/>
  <c r="G5329" i="14"/>
  <c r="C5330" i="14"/>
  <c r="U5330" i="14" s="1"/>
  <c r="G5330" i="14"/>
  <c r="C5331" i="14"/>
  <c r="G5331" i="14"/>
  <c r="C5332" i="14"/>
  <c r="U5332" i="14" s="1"/>
  <c r="G5332" i="14"/>
  <c r="C5333" i="14"/>
  <c r="U5333" i="14" s="1"/>
  <c r="G5333" i="14"/>
  <c r="C5334" i="14"/>
  <c r="G5334" i="14"/>
  <c r="C5335" i="14"/>
  <c r="U5335" i="14" s="1"/>
  <c r="G5335" i="14"/>
  <c r="C5336" i="14"/>
  <c r="G5336" i="14"/>
  <c r="C5337" i="14"/>
  <c r="U5337" i="14" s="1"/>
  <c r="G5337" i="14"/>
  <c r="C5338" i="14"/>
  <c r="G5338" i="14"/>
  <c r="C5339" i="14"/>
  <c r="U5339" i="14" s="1"/>
  <c r="G5339" i="14"/>
  <c r="C5424" i="14"/>
  <c r="G5424" i="14"/>
  <c r="C5425" i="14"/>
  <c r="G5425" i="14"/>
  <c r="C5426" i="14"/>
  <c r="G5426" i="14"/>
  <c r="C5427" i="14"/>
  <c r="G5427" i="14"/>
  <c r="C5428" i="14"/>
  <c r="U5428" i="14" s="1"/>
  <c r="G5428" i="14"/>
  <c r="C5429" i="14"/>
  <c r="G5429" i="14"/>
  <c r="C5430" i="14"/>
  <c r="G5430" i="14"/>
  <c r="U5430" i="14"/>
  <c r="C5431" i="14"/>
  <c r="G5431" i="14"/>
  <c r="C5432" i="14"/>
  <c r="U5432" i="14" s="1"/>
  <c r="G5432" i="14"/>
  <c r="C5433" i="14"/>
  <c r="G5433" i="14"/>
  <c r="U5433" i="14" s="1"/>
  <c r="C5434" i="14"/>
  <c r="U5434" i="14" s="1"/>
  <c r="G5434" i="14"/>
  <c r="C5435" i="14"/>
  <c r="U5435" i="14" s="1"/>
  <c r="G5435" i="14"/>
  <c r="C5436" i="14"/>
  <c r="G5436" i="14"/>
  <c r="C5437" i="14"/>
  <c r="G5437" i="14"/>
  <c r="U5437" i="14"/>
  <c r="C5438" i="14"/>
  <c r="G5438" i="14"/>
  <c r="C5439" i="14"/>
  <c r="U5439" i="14" s="1"/>
  <c r="G5439" i="14"/>
  <c r="C5440" i="14"/>
  <c r="G5440" i="14"/>
  <c r="C5441" i="14"/>
  <c r="U5441" i="14" s="1"/>
  <c r="G5441" i="14"/>
  <c r="C5442" i="14"/>
  <c r="U5442" i="14" s="1"/>
  <c r="G5442" i="14"/>
  <c r="C5443" i="14"/>
  <c r="G5443" i="14"/>
  <c r="C5444" i="14"/>
  <c r="G5444" i="14"/>
  <c r="C5445" i="14"/>
  <c r="U5445" i="14" s="1"/>
  <c r="G5445" i="14"/>
  <c r="C5446" i="14"/>
  <c r="G5446" i="14"/>
  <c r="C5447" i="14"/>
  <c r="U5447" i="14" s="1"/>
  <c r="G5447" i="14"/>
  <c r="C5510" i="14"/>
  <c r="U5510" i="14" s="1"/>
  <c r="G5510" i="14"/>
  <c r="C5511" i="14"/>
  <c r="U5511" i="14" s="1"/>
  <c r="N831" i="15" s="1"/>
  <c r="G5511" i="14"/>
  <c r="C5512" i="14"/>
  <c r="G5512" i="14"/>
  <c r="C5513" i="14"/>
  <c r="G5513" i="14"/>
  <c r="C5514" i="14"/>
  <c r="U5514" i="14" s="1"/>
  <c r="G5514" i="14"/>
  <c r="C5515" i="14"/>
  <c r="U5515" i="14" s="1"/>
  <c r="G5515" i="14"/>
  <c r="C5516" i="14"/>
  <c r="U5516" i="14" s="1"/>
  <c r="G5516" i="14"/>
  <c r="C5517" i="14"/>
  <c r="U5517" i="14" s="1"/>
  <c r="G5517" i="14"/>
  <c r="C5518" i="14"/>
  <c r="G5518" i="14"/>
  <c r="C5519" i="14"/>
  <c r="U5519" i="14" s="1"/>
  <c r="G5519" i="14"/>
  <c r="C5520" i="14"/>
  <c r="U5520" i="14" s="1"/>
  <c r="G5520" i="14"/>
  <c r="C5521" i="14"/>
  <c r="G5521" i="14"/>
  <c r="C5678" i="14"/>
  <c r="G5678" i="14"/>
  <c r="C5679" i="14"/>
  <c r="G5679" i="14"/>
  <c r="C5680" i="14"/>
  <c r="U5680" i="14" s="1"/>
  <c r="G5680" i="14"/>
  <c r="C5681" i="14"/>
  <c r="G5681" i="14"/>
  <c r="C5684" i="14"/>
  <c r="G5684" i="14"/>
  <c r="C5685" i="14"/>
  <c r="U5685" i="14" s="1"/>
  <c r="G5685" i="14"/>
  <c r="C5688" i="14"/>
  <c r="U5688" i="14" s="1"/>
  <c r="G5688" i="14"/>
  <c r="C5689" i="14"/>
  <c r="U5689" i="14" s="1"/>
  <c r="G5689" i="14"/>
  <c r="C5694" i="14"/>
  <c r="G5694" i="14"/>
  <c r="C5695" i="14"/>
  <c r="U5695" i="14" s="1"/>
  <c r="G5695" i="14"/>
  <c r="C5700" i="14"/>
  <c r="U5700" i="14" s="1"/>
  <c r="G5700" i="14"/>
  <c r="C5701" i="14"/>
  <c r="U5701" i="14" s="1"/>
  <c r="G5701" i="14"/>
  <c r="C5750" i="14"/>
  <c r="G5750" i="14"/>
  <c r="C5751" i="14"/>
  <c r="U5751" i="14" s="1"/>
  <c r="G5751" i="14"/>
  <c r="C5752" i="14"/>
  <c r="G5752" i="14"/>
  <c r="C5753" i="14"/>
  <c r="G5753" i="14"/>
  <c r="C5754" i="14"/>
  <c r="U5754" i="14" s="1"/>
  <c r="G5754" i="14"/>
  <c r="C5755" i="14"/>
  <c r="G5755" i="14"/>
  <c r="C5756" i="14"/>
  <c r="G5756" i="14"/>
  <c r="C5757" i="14"/>
  <c r="U5757" i="14" s="1"/>
  <c r="G5757" i="14"/>
  <c r="C5758" i="14"/>
  <c r="G5758" i="14"/>
  <c r="C5759" i="14"/>
  <c r="U5759" i="14" s="1"/>
  <c r="G5759" i="14"/>
  <c r="C5760" i="14"/>
  <c r="U5760" i="14" s="1"/>
  <c r="G5760" i="14"/>
  <c r="C5761" i="14"/>
  <c r="G5761" i="14"/>
  <c r="C5762" i="14"/>
  <c r="U5762" i="14" s="1"/>
  <c r="G5762" i="14"/>
  <c r="C5763" i="14"/>
  <c r="G5763" i="14"/>
  <c r="C5764" i="14"/>
  <c r="U5764" i="14" s="1"/>
  <c r="G5764" i="14"/>
  <c r="C5765" i="14"/>
  <c r="G5765" i="14"/>
  <c r="C5766" i="14"/>
  <c r="U5766" i="14" s="1"/>
  <c r="G5766" i="14"/>
  <c r="C5767" i="14"/>
  <c r="U5767" i="14" s="1"/>
  <c r="G5767" i="14"/>
  <c r="C5768" i="14"/>
  <c r="U5768" i="14" s="1"/>
  <c r="G5768" i="14"/>
  <c r="C5769" i="14"/>
  <c r="G5769" i="14"/>
  <c r="C5770" i="14"/>
  <c r="G5770" i="14"/>
  <c r="C5771" i="14"/>
  <c r="U5771" i="14" s="1"/>
  <c r="G5771" i="14"/>
  <c r="C5772" i="14"/>
  <c r="U5772" i="14" s="1"/>
  <c r="G5772" i="14"/>
  <c r="C5773" i="14"/>
  <c r="G5773" i="14"/>
  <c r="C5854" i="14"/>
  <c r="G5854" i="14"/>
  <c r="C5855" i="14"/>
  <c r="U5855" i="14" s="1"/>
  <c r="G5855" i="14"/>
  <c r="C5856" i="14"/>
  <c r="G5856" i="14"/>
  <c r="C5857" i="14"/>
  <c r="G5857" i="14"/>
  <c r="C5858" i="14"/>
  <c r="G5858" i="14"/>
  <c r="C5859" i="14"/>
  <c r="U5859" i="14" s="1"/>
  <c r="G5859" i="14"/>
  <c r="C5860" i="14"/>
  <c r="U5860" i="14" s="1"/>
  <c r="G5860" i="14"/>
  <c r="C5861" i="14"/>
  <c r="G5861" i="14"/>
  <c r="C5862" i="14"/>
  <c r="U5862" i="14" s="1"/>
  <c r="G5862" i="14"/>
  <c r="C5863" i="14"/>
  <c r="G5863" i="14"/>
  <c r="U5863" i="14"/>
  <c r="C5864" i="14"/>
  <c r="U5864" i="14" s="1"/>
  <c r="G5864" i="14"/>
  <c r="C5865" i="14"/>
  <c r="G5865" i="14"/>
  <c r="U5865" i="14"/>
  <c r="C5866" i="14"/>
  <c r="G5866" i="14"/>
  <c r="C5867" i="14"/>
  <c r="U5867" i="14" s="1"/>
  <c r="G5867" i="14"/>
  <c r="C5868" i="14"/>
  <c r="U5868" i="14" s="1"/>
  <c r="G5868" i="14"/>
  <c r="C5869" i="14"/>
  <c r="G5869" i="14"/>
  <c r="C5870" i="14"/>
  <c r="G5870" i="14"/>
  <c r="C5871" i="14"/>
  <c r="U5871" i="14" s="1"/>
  <c r="G5871" i="14"/>
  <c r="C5872" i="14"/>
  <c r="G5872" i="14"/>
  <c r="C5873" i="14"/>
  <c r="U5873" i="14" s="1"/>
  <c r="G5873" i="14"/>
  <c r="C5874" i="14"/>
  <c r="U5874" i="14" s="1"/>
  <c r="G5874" i="14"/>
  <c r="C5875" i="14"/>
  <c r="G5875" i="14"/>
  <c r="C5876" i="14"/>
  <c r="U5876" i="14" s="1"/>
  <c r="G5876" i="14"/>
  <c r="C5877" i="14"/>
  <c r="G5877" i="14"/>
  <c r="C5936" i="14"/>
  <c r="G5936" i="14"/>
  <c r="C5937" i="14"/>
  <c r="U5937" i="14" s="1"/>
  <c r="G5937" i="14"/>
  <c r="C5938" i="14"/>
  <c r="G5938" i="14"/>
  <c r="C5939" i="14"/>
  <c r="G5939" i="14"/>
  <c r="C5940" i="14"/>
  <c r="G5940" i="14"/>
  <c r="C5941" i="14"/>
  <c r="U5941" i="14" s="1"/>
  <c r="G5941" i="14"/>
  <c r="C5942" i="14"/>
  <c r="U5942" i="14" s="1"/>
  <c r="G5942" i="14"/>
  <c r="C5943" i="14"/>
  <c r="G5943" i="14"/>
  <c r="C5944" i="14"/>
  <c r="U5944" i="14" s="1"/>
  <c r="G5944" i="14"/>
  <c r="C5945" i="14"/>
  <c r="G5945" i="14"/>
  <c r="C5946" i="14"/>
  <c r="G5946" i="14"/>
  <c r="C5947" i="14"/>
  <c r="U5947" i="14" s="1"/>
  <c r="G5947" i="14"/>
  <c r="C6114" i="14"/>
  <c r="G6114" i="14"/>
  <c r="C6115" i="14"/>
  <c r="U6115" i="14" s="1"/>
  <c r="G6115" i="14"/>
  <c r="C6116" i="14"/>
  <c r="G6116" i="14"/>
  <c r="C6117" i="14"/>
  <c r="G6117" i="14"/>
  <c r="C6118" i="14"/>
  <c r="U6118" i="14" s="1"/>
  <c r="G6118" i="14"/>
  <c r="C6119" i="14"/>
  <c r="G6119" i="14"/>
  <c r="C6120" i="14"/>
  <c r="G6120" i="14"/>
  <c r="C6121" i="14"/>
  <c r="U6121" i="14" s="1"/>
  <c r="G6121" i="14"/>
  <c r="C6122" i="14"/>
  <c r="U6122" i="14" s="1"/>
  <c r="G6122" i="14"/>
  <c r="C6123" i="14"/>
  <c r="G6123" i="14"/>
  <c r="C6124" i="14"/>
  <c r="G6124" i="14"/>
  <c r="C6125" i="14"/>
  <c r="U6125" i="14" s="1"/>
  <c r="G6125" i="14"/>
  <c r="C6126" i="14"/>
  <c r="U6126" i="14" s="1"/>
  <c r="G6126" i="14"/>
  <c r="C6127" i="14"/>
  <c r="G6127" i="14"/>
  <c r="C6128" i="14"/>
  <c r="U6128" i="14" s="1"/>
  <c r="G6128" i="14"/>
  <c r="C6129" i="14"/>
  <c r="U6129" i="14" s="1"/>
  <c r="G6129" i="14"/>
  <c r="C6130" i="14"/>
  <c r="G6130" i="14"/>
  <c r="C6131" i="14"/>
  <c r="U6131" i="14" s="1"/>
  <c r="G6131" i="14"/>
  <c r="C6132" i="14"/>
  <c r="U6132" i="14" s="1"/>
  <c r="G6132" i="14"/>
  <c r="C6133" i="14"/>
  <c r="G6133" i="14"/>
  <c r="C6134" i="14"/>
  <c r="U6134" i="14" s="1"/>
  <c r="G6134" i="14"/>
  <c r="C6135" i="14"/>
  <c r="G6135" i="14"/>
  <c r="C6136" i="14"/>
  <c r="U6136" i="14" s="1"/>
  <c r="G6136" i="14"/>
  <c r="C6137" i="14"/>
  <c r="G6137" i="14"/>
  <c r="C6228" i="14"/>
  <c r="G6228" i="14"/>
  <c r="C6229" i="14"/>
  <c r="G6229" i="14"/>
  <c r="C6230" i="14"/>
  <c r="G6230" i="14"/>
  <c r="C6231" i="14"/>
  <c r="G6231" i="14"/>
  <c r="C6232" i="14"/>
  <c r="U6232" i="14" s="1"/>
  <c r="G6232" i="14"/>
  <c r="C6233" i="14"/>
  <c r="G6233" i="14"/>
  <c r="C6234" i="14"/>
  <c r="U6234" i="14" s="1"/>
  <c r="G6234" i="14"/>
  <c r="C6235" i="14"/>
  <c r="G6235" i="14"/>
  <c r="C6236" i="14"/>
  <c r="U6236" i="14" s="1"/>
  <c r="G6236" i="14"/>
  <c r="C6237" i="14"/>
  <c r="G6237" i="14"/>
  <c r="C6238" i="14"/>
  <c r="U6238" i="14" s="1"/>
  <c r="G6238" i="14"/>
  <c r="C6239" i="14"/>
  <c r="G6239" i="14"/>
  <c r="C6240" i="14"/>
  <c r="U6240" i="14" s="1"/>
  <c r="G6240" i="14"/>
  <c r="C6241" i="14"/>
  <c r="U6241" i="14" s="1"/>
  <c r="G6241" i="14"/>
  <c r="C6242" i="14"/>
  <c r="G6242" i="14"/>
  <c r="C6243" i="14"/>
  <c r="U6243" i="14" s="1"/>
  <c r="G6243" i="14"/>
  <c r="C6244" i="14"/>
  <c r="G6244" i="14"/>
  <c r="U6244" i="14"/>
  <c r="C6245" i="14"/>
  <c r="G6245" i="14"/>
  <c r="C6246" i="14"/>
  <c r="U6246" i="14" s="1"/>
  <c r="G6246" i="14"/>
  <c r="C6247" i="14"/>
  <c r="G6247" i="14"/>
  <c r="C6248" i="14"/>
  <c r="G6248" i="14"/>
  <c r="C6249" i="14"/>
  <c r="U6249" i="14" s="1"/>
  <c r="G6249" i="14"/>
  <c r="C6250" i="14"/>
  <c r="G6250" i="14"/>
  <c r="C6251" i="14"/>
  <c r="U6251" i="14" s="1"/>
  <c r="G6251" i="14"/>
  <c r="C2386" i="14"/>
  <c r="G2386" i="14"/>
  <c r="C2387" i="14"/>
  <c r="G2387" i="14"/>
  <c r="C2388" i="14"/>
  <c r="U2388" i="14" s="1"/>
  <c r="G2388" i="14"/>
  <c r="C2389" i="14"/>
  <c r="G2389" i="14"/>
  <c r="C2390" i="14"/>
  <c r="U2390" i="14" s="1"/>
  <c r="G2390" i="14"/>
  <c r="C2391" i="14"/>
  <c r="G2391" i="14"/>
  <c r="C2392" i="14"/>
  <c r="G2392" i="14"/>
  <c r="C2393" i="14"/>
  <c r="G2393" i="14"/>
  <c r="C2394" i="14"/>
  <c r="G2394" i="14"/>
  <c r="C2395" i="14"/>
  <c r="G2395" i="14"/>
  <c r="C2396" i="14"/>
  <c r="U2396" i="14" s="1"/>
  <c r="G2396" i="14"/>
  <c r="C2397" i="14"/>
  <c r="G2397" i="14"/>
  <c r="C2398" i="14"/>
  <c r="G2398" i="14"/>
  <c r="C2399" i="14"/>
  <c r="U2399" i="14" s="1"/>
  <c r="G2399" i="14"/>
  <c r="C2400" i="14"/>
  <c r="G2400" i="14"/>
  <c r="C2401" i="14"/>
  <c r="G2401" i="14"/>
  <c r="C2402" i="14"/>
  <c r="U2402" i="14" s="1"/>
  <c r="G2402" i="14"/>
  <c r="C2403" i="14"/>
  <c r="G2403" i="14"/>
  <c r="C2404" i="14"/>
  <c r="U2404" i="14" s="1"/>
  <c r="G2404" i="14"/>
  <c r="C2405" i="14"/>
  <c r="G2405" i="14"/>
  <c r="C2406" i="14"/>
  <c r="U2406" i="14" s="1"/>
  <c r="G2406" i="14"/>
  <c r="C2407" i="14"/>
  <c r="G2407" i="14"/>
  <c r="C2408" i="14"/>
  <c r="G2408" i="14"/>
  <c r="C2409" i="14"/>
  <c r="U2409" i="14" s="1"/>
  <c r="G2409" i="14"/>
  <c r="C2410" i="14"/>
  <c r="U2410" i="14" s="1"/>
  <c r="G2410" i="14"/>
  <c r="C2411" i="14"/>
  <c r="G2411" i="14"/>
  <c r="C2412" i="14"/>
  <c r="G2412" i="14"/>
  <c r="C2413" i="14"/>
  <c r="U2413" i="14" s="1"/>
  <c r="G2413" i="14"/>
  <c r="C2414" i="14"/>
  <c r="U2414" i="14" s="1"/>
  <c r="G2414" i="14"/>
  <c r="C2415" i="14"/>
  <c r="G2415" i="14"/>
  <c r="C2416" i="14"/>
  <c r="U2416" i="14" s="1"/>
  <c r="G2416" i="14"/>
  <c r="C2417" i="14"/>
  <c r="G2417" i="14"/>
  <c r="C2418" i="14"/>
  <c r="G2418" i="14"/>
  <c r="C2419" i="14"/>
  <c r="U2419" i="14" s="1"/>
  <c r="G2419" i="14"/>
  <c r="C2420" i="14"/>
  <c r="U2420" i="14" s="1"/>
  <c r="G2420" i="14"/>
  <c r="C2421" i="14"/>
  <c r="G2421" i="14"/>
  <c r="C2422" i="14"/>
  <c r="G2422" i="14"/>
  <c r="U2422" i="14"/>
  <c r="C2423" i="14"/>
  <c r="U2423" i="14" s="1"/>
  <c r="G2423" i="14"/>
  <c r="C2424" i="14"/>
  <c r="U2424" i="14" s="1"/>
  <c r="G2424" i="14"/>
  <c r="C2425" i="14"/>
  <c r="G2425" i="14"/>
  <c r="U2425" i="14" s="1"/>
  <c r="C2426" i="14"/>
  <c r="U2426" i="14" s="1"/>
  <c r="G2426" i="14"/>
  <c r="C2427" i="14"/>
  <c r="G2427" i="14"/>
  <c r="C2428" i="14"/>
  <c r="U2428" i="14" s="1"/>
  <c r="G2428" i="14"/>
  <c r="C2429" i="14"/>
  <c r="G2429" i="14"/>
  <c r="C2430" i="14"/>
  <c r="U2430" i="14" s="1"/>
  <c r="G2430" i="14"/>
  <c r="C2431" i="14"/>
  <c r="G2431" i="14"/>
  <c r="C2432" i="14"/>
  <c r="G2432" i="14"/>
  <c r="C2433" i="14"/>
  <c r="U2433" i="14" s="1"/>
  <c r="G2433" i="14"/>
  <c r="C2434" i="14"/>
  <c r="U2434" i="14" s="1"/>
  <c r="G2434" i="14"/>
  <c r="C2435" i="14"/>
  <c r="G2435" i="14"/>
  <c r="C2436" i="14"/>
  <c r="U2436" i="14" s="1"/>
  <c r="G2436" i="14"/>
  <c r="C2437" i="14"/>
  <c r="G2437" i="14"/>
  <c r="C2438" i="14"/>
  <c r="G2438" i="14"/>
  <c r="C2439" i="14"/>
  <c r="U2439" i="14" s="1"/>
  <c r="G2439" i="14"/>
  <c r="C2440" i="14"/>
  <c r="G2440" i="14"/>
  <c r="C2441" i="14"/>
  <c r="U2441" i="14" s="1"/>
  <c r="G2441" i="14"/>
  <c r="C2442" i="14"/>
  <c r="G2442" i="14"/>
  <c r="C2443" i="14"/>
  <c r="U2443" i="14" s="1"/>
  <c r="G2443" i="14"/>
  <c r="C2444" i="14"/>
  <c r="U2444" i="14" s="1"/>
  <c r="G2444" i="14"/>
  <c r="C2445" i="14"/>
  <c r="G2445" i="14"/>
  <c r="C2446" i="14"/>
  <c r="G2446" i="14"/>
  <c r="C2447" i="14"/>
  <c r="U2447" i="14" s="1"/>
  <c r="G2447" i="14"/>
  <c r="C2448" i="14"/>
  <c r="U2448" i="14" s="1"/>
  <c r="G2448" i="14"/>
  <c r="C2449" i="14"/>
  <c r="G2449" i="14"/>
  <c r="C2632" i="14"/>
  <c r="G2632" i="14"/>
  <c r="C2633" i="14"/>
  <c r="U2633" i="14" s="1"/>
  <c r="G2633" i="14"/>
  <c r="C2634" i="14"/>
  <c r="G2634" i="14"/>
  <c r="C2635" i="14"/>
  <c r="G2635" i="14"/>
  <c r="C2636" i="14"/>
  <c r="G2636" i="14"/>
  <c r="U2636" i="14"/>
  <c r="C2637" i="14"/>
  <c r="G2637" i="14"/>
  <c r="C2638" i="14"/>
  <c r="G2638" i="14"/>
  <c r="C2639" i="14"/>
  <c r="G2639" i="14"/>
  <c r="C2640" i="14"/>
  <c r="U2640" i="14" s="1"/>
  <c r="G2640" i="14"/>
  <c r="C2641" i="14"/>
  <c r="G2641" i="14"/>
  <c r="C2642" i="14"/>
  <c r="G2642" i="14"/>
  <c r="C2643" i="14"/>
  <c r="G2643" i="14"/>
  <c r="C2644" i="14"/>
  <c r="G2644" i="14"/>
  <c r="C2645" i="14"/>
  <c r="U2645" i="14" s="1"/>
  <c r="G2645" i="14"/>
  <c r="C2646" i="14"/>
  <c r="G2646" i="14"/>
  <c r="C2647" i="14"/>
  <c r="G2647" i="14"/>
  <c r="C2648" i="14"/>
  <c r="U2648" i="14" s="1"/>
  <c r="G2648" i="14"/>
  <c r="C2649" i="14"/>
  <c r="G2649" i="14"/>
  <c r="U2649" i="14"/>
  <c r="C2650" i="14"/>
  <c r="U2650" i="14" s="1"/>
  <c r="G2650" i="14"/>
  <c r="C2651" i="14"/>
  <c r="G2651" i="14"/>
  <c r="C2652" i="14"/>
  <c r="U2652" i="14" s="1"/>
  <c r="G2652" i="14"/>
  <c r="C2653" i="14"/>
  <c r="G2653" i="14"/>
  <c r="C2654" i="14"/>
  <c r="U2654" i="14" s="1"/>
  <c r="G2654" i="14"/>
  <c r="C2655" i="14"/>
  <c r="G2655" i="14"/>
  <c r="C2656" i="14"/>
  <c r="U2656" i="14" s="1"/>
  <c r="G2656" i="14"/>
  <c r="C2657" i="14"/>
  <c r="G2657" i="14"/>
  <c r="C2658" i="14"/>
  <c r="U2658" i="14" s="1"/>
  <c r="G2658" i="14"/>
  <c r="C2659" i="14"/>
  <c r="G2659" i="14"/>
  <c r="C2660" i="14"/>
  <c r="U2660" i="14" s="1"/>
  <c r="G2660" i="14"/>
  <c r="C2661" i="14"/>
  <c r="U2661" i="14" s="1"/>
  <c r="G2661" i="14"/>
  <c r="C2662" i="14"/>
  <c r="U2662" i="14" s="1"/>
  <c r="G2662" i="14"/>
  <c r="C2663" i="14"/>
  <c r="G2663" i="14"/>
  <c r="C2664" i="14"/>
  <c r="U2664" i="14" s="1"/>
  <c r="G2664" i="14"/>
  <c r="C2665" i="14"/>
  <c r="G2665" i="14"/>
  <c r="C2666" i="14"/>
  <c r="G2666" i="14"/>
  <c r="C2667" i="14"/>
  <c r="U2667" i="14" s="1"/>
  <c r="G2667" i="14"/>
  <c r="C2668" i="14"/>
  <c r="U2668" i="14" s="1"/>
  <c r="G2668" i="14"/>
  <c r="C2669" i="14"/>
  <c r="G2669" i="14"/>
  <c r="C2670" i="14"/>
  <c r="G2670" i="14"/>
  <c r="C2671" i="14"/>
  <c r="U2671" i="14" s="1"/>
  <c r="G2671" i="14"/>
  <c r="C2672" i="14"/>
  <c r="G2672" i="14"/>
  <c r="C2673" i="14"/>
  <c r="U2673" i="14" s="1"/>
  <c r="G2673" i="14"/>
  <c r="C2674" i="14"/>
  <c r="U2674" i="14" s="1"/>
  <c r="G2674" i="14"/>
  <c r="C2675" i="14"/>
  <c r="G2675" i="14"/>
  <c r="C2676" i="14"/>
  <c r="G2676" i="14"/>
  <c r="C2677" i="14"/>
  <c r="U2677" i="14" s="1"/>
  <c r="G2677" i="14"/>
  <c r="C2678" i="14"/>
  <c r="U2678" i="14" s="1"/>
  <c r="G2678" i="14"/>
  <c r="C2679" i="14"/>
  <c r="G2679" i="14"/>
  <c r="C2680" i="14"/>
  <c r="U2680" i="14" s="1"/>
  <c r="G2680" i="14"/>
  <c r="C2681" i="14"/>
  <c r="G2681" i="14"/>
  <c r="C2682" i="14"/>
  <c r="G2682" i="14"/>
  <c r="C2683" i="14"/>
  <c r="U2683" i="14" s="1"/>
  <c r="G2683" i="14"/>
  <c r="C2684" i="14"/>
  <c r="G2684" i="14"/>
  <c r="C2685" i="14"/>
  <c r="U2685" i="14" s="1"/>
  <c r="G2685" i="14"/>
  <c r="C2686" i="14"/>
  <c r="G2686" i="14"/>
  <c r="C2687" i="14"/>
  <c r="U2687" i="14" s="1"/>
  <c r="G2687" i="14"/>
  <c r="C2688" i="14"/>
  <c r="G2688" i="14"/>
  <c r="C2689" i="14"/>
  <c r="U2689" i="14" s="1"/>
  <c r="G2689" i="14"/>
  <c r="C2690" i="14"/>
  <c r="G2690" i="14"/>
  <c r="U2690" i="14"/>
  <c r="C2691" i="14"/>
  <c r="G2691" i="14"/>
  <c r="C2692" i="14"/>
  <c r="U2692" i="14" s="1"/>
  <c r="G2692" i="14"/>
  <c r="C2693" i="14"/>
  <c r="G2693" i="14"/>
  <c r="C2694" i="14"/>
  <c r="U2694" i="14" s="1"/>
  <c r="G2694" i="14"/>
  <c r="C2695" i="14"/>
  <c r="G2695" i="14"/>
  <c r="C2878" i="14"/>
  <c r="G2878" i="14"/>
  <c r="C2879" i="14"/>
  <c r="G2879" i="14"/>
  <c r="C2880" i="14"/>
  <c r="G2880" i="14"/>
  <c r="C2881" i="14"/>
  <c r="G2881" i="14"/>
  <c r="C2882" i="14"/>
  <c r="U2882" i="14" s="1"/>
  <c r="G2882" i="14"/>
  <c r="C2883" i="14"/>
  <c r="G2883" i="14"/>
  <c r="C2884" i="14"/>
  <c r="G2884" i="14"/>
  <c r="C2885" i="14"/>
  <c r="U2885" i="14" s="1"/>
  <c r="G2885" i="14"/>
  <c r="C2886" i="14"/>
  <c r="G2886" i="14"/>
  <c r="C2887" i="14"/>
  <c r="G2887" i="14"/>
  <c r="C2888" i="14"/>
  <c r="G2888" i="14"/>
  <c r="C2889" i="14"/>
  <c r="G2889" i="14"/>
  <c r="C2890" i="14"/>
  <c r="G2890" i="14"/>
  <c r="C2891" i="14"/>
  <c r="G2891" i="14"/>
  <c r="C2892" i="14"/>
  <c r="G2892" i="14"/>
  <c r="C2893" i="14"/>
  <c r="G2893" i="14"/>
  <c r="U2893" i="14"/>
  <c r="C2894" i="14"/>
  <c r="U2894" i="14" s="1"/>
  <c r="G2894" i="14"/>
  <c r="C2895" i="14"/>
  <c r="G2895" i="14"/>
  <c r="C2896" i="14"/>
  <c r="U2896" i="14" s="1"/>
  <c r="G2896" i="14"/>
  <c r="C2897" i="14"/>
  <c r="G2897" i="14"/>
  <c r="C2898" i="14"/>
  <c r="U2898" i="14" s="1"/>
  <c r="G2898" i="14"/>
  <c r="C2899" i="14"/>
  <c r="G2899" i="14"/>
  <c r="C2900" i="14"/>
  <c r="U2900" i="14" s="1"/>
  <c r="G2900" i="14"/>
  <c r="C2901" i="14"/>
  <c r="G2901" i="14"/>
  <c r="C2902" i="14"/>
  <c r="U2902" i="14" s="1"/>
  <c r="G2902" i="14"/>
  <c r="C2903" i="14"/>
  <c r="G2903" i="14"/>
  <c r="C2904" i="14"/>
  <c r="U2904" i="14" s="1"/>
  <c r="G2904" i="14"/>
  <c r="C2905" i="14"/>
  <c r="G2905" i="14"/>
  <c r="C2906" i="14"/>
  <c r="U2906" i="14" s="1"/>
  <c r="G2906" i="14"/>
  <c r="C2907" i="14"/>
  <c r="G2907" i="14"/>
  <c r="C2908" i="14"/>
  <c r="U2908" i="14" s="1"/>
  <c r="G2908" i="14"/>
  <c r="C2909" i="14"/>
  <c r="G2909" i="14"/>
  <c r="C2910" i="14"/>
  <c r="U2910" i="14" s="1"/>
  <c r="G2910" i="14"/>
  <c r="C2911" i="14"/>
  <c r="G2911" i="14"/>
  <c r="C2912" i="14"/>
  <c r="U2912" i="14" s="1"/>
  <c r="G2912" i="14"/>
  <c r="C2913" i="14"/>
  <c r="G2913" i="14"/>
  <c r="C2914" i="14"/>
  <c r="U2914" i="14" s="1"/>
  <c r="G2914" i="14"/>
  <c r="C2915" i="14"/>
  <c r="G2915" i="14"/>
  <c r="C2916" i="14"/>
  <c r="G2916" i="14"/>
  <c r="C2917" i="14"/>
  <c r="G2917" i="14"/>
  <c r="U2917" i="14"/>
  <c r="C2918" i="14"/>
  <c r="G2918" i="14"/>
  <c r="C2919" i="14"/>
  <c r="U2919" i="14" s="1"/>
  <c r="G2919" i="14"/>
  <c r="C2920" i="14"/>
  <c r="U2920" i="14" s="1"/>
  <c r="G2920" i="14"/>
  <c r="C2921" i="14"/>
  <c r="G2921" i="14"/>
  <c r="C2922" i="14"/>
  <c r="G2922" i="14"/>
  <c r="C2923" i="14"/>
  <c r="U2923" i="14" s="1"/>
  <c r="G2923" i="14"/>
  <c r="C2924" i="14"/>
  <c r="U2924" i="14" s="1"/>
  <c r="G2924" i="14"/>
  <c r="C2925" i="14"/>
  <c r="U2925" i="14" s="1"/>
  <c r="G2925" i="14"/>
  <c r="C2926" i="14"/>
  <c r="U2926" i="14" s="1"/>
  <c r="G2926" i="14"/>
  <c r="C2927" i="14"/>
  <c r="G2927" i="14"/>
  <c r="C2928" i="14"/>
  <c r="U2928" i="14" s="1"/>
  <c r="G2928" i="14"/>
  <c r="C2929" i="14"/>
  <c r="G2929" i="14"/>
  <c r="C2930" i="14"/>
  <c r="U2930" i="14" s="1"/>
  <c r="G2930" i="14"/>
  <c r="C2931" i="14"/>
  <c r="G2931" i="14"/>
  <c r="C2932" i="14"/>
  <c r="U2932" i="14" s="1"/>
  <c r="G2932" i="14"/>
  <c r="C2933" i="14"/>
  <c r="G2933" i="14"/>
  <c r="C2934" i="14"/>
  <c r="U2934" i="14" s="1"/>
  <c r="G2934" i="14"/>
  <c r="C2935" i="14"/>
  <c r="G2935" i="14"/>
  <c r="C2936" i="14"/>
  <c r="G2936" i="14"/>
  <c r="U2936" i="14" s="1"/>
  <c r="C2937" i="14"/>
  <c r="U2937" i="14" s="1"/>
  <c r="G2937" i="14"/>
  <c r="C2938" i="14"/>
  <c r="G2938" i="14"/>
  <c r="C2939" i="14"/>
  <c r="U2939" i="14" s="1"/>
  <c r="G2939" i="14"/>
  <c r="C2940" i="14"/>
  <c r="U2940" i="14" s="1"/>
  <c r="G2940" i="14"/>
  <c r="C2941" i="14"/>
  <c r="G2941" i="14"/>
  <c r="C3270" i="14"/>
  <c r="G3270" i="14"/>
  <c r="C3271" i="14"/>
  <c r="U3271" i="14" s="1"/>
  <c r="G3271" i="14"/>
  <c r="C3272" i="14"/>
  <c r="G3272" i="14"/>
  <c r="C3273" i="14"/>
  <c r="G3273" i="14"/>
  <c r="C3274" i="14"/>
  <c r="G3274" i="14"/>
  <c r="C3275" i="14"/>
  <c r="G3275" i="14"/>
  <c r="C3276" i="14"/>
  <c r="G3276" i="14"/>
  <c r="C3277" i="14"/>
  <c r="G3277" i="14"/>
  <c r="C3278" i="14"/>
  <c r="U3278" i="14" s="1"/>
  <c r="G3278" i="14"/>
  <c r="C3279" i="14"/>
  <c r="G3279" i="14"/>
  <c r="C3280" i="14"/>
  <c r="U3280" i="14" s="1"/>
  <c r="G3280" i="14"/>
  <c r="C3281" i="14"/>
  <c r="G3281" i="14"/>
  <c r="C3282" i="14"/>
  <c r="G3282" i="14"/>
  <c r="C3283" i="14"/>
  <c r="U3283" i="14" s="1"/>
  <c r="G3283" i="14"/>
  <c r="C3284" i="14"/>
  <c r="G3284" i="14"/>
  <c r="C3285" i="14"/>
  <c r="G3285" i="14"/>
  <c r="C3286" i="14"/>
  <c r="G3286" i="14"/>
  <c r="C3287" i="14"/>
  <c r="G3287" i="14"/>
  <c r="C3288" i="14"/>
  <c r="G3288" i="14"/>
  <c r="C3289" i="14"/>
  <c r="G3289" i="14"/>
  <c r="C3290" i="14"/>
  <c r="U3290" i="14" s="1"/>
  <c r="G3290" i="14"/>
  <c r="C3291" i="14"/>
  <c r="G3291" i="14"/>
  <c r="C3292" i="14"/>
  <c r="U3292" i="14" s="1"/>
  <c r="G3292" i="14"/>
  <c r="C3293" i="14"/>
  <c r="G3293" i="14"/>
  <c r="C3294" i="14"/>
  <c r="G3294" i="14"/>
  <c r="C3295" i="14"/>
  <c r="U3295" i="14" s="1"/>
  <c r="G3295" i="14"/>
  <c r="C3296" i="14"/>
  <c r="U3296" i="14" s="1"/>
  <c r="G3296" i="14"/>
  <c r="C3297" i="14"/>
  <c r="G3297" i="14"/>
  <c r="C3298" i="14"/>
  <c r="U3298" i="14" s="1"/>
  <c r="G3298" i="14"/>
  <c r="C3299" i="14"/>
  <c r="U3299" i="14" s="1"/>
  <c r="G3299" i="14"/>
  <c r="C3300" i="14"/>
  <c r="G3300" i="14"/>
  <c r="C3301" i="14"/>
  <c r="U3301" i="14" s="1"/>
  <c r="G3301" i="14"/>
  <c r="C3302" i="14"/>
  <c r="G3302" i="14"/>
  <c r="C3303" i="14"/>
  <c r="U3303" i="14" s="1"/>
  <c r="G3303" i="14"/>
  <c r="C3304" i="14"/>
  <c r="U3304" i="14" s="1"/>
  <c r="G3304" i="14"/>
  <c r="C3305" i="14"/>
  <c r="G3305" i="14"/>
  <c r="C3306" i="14"/>
  <c r="U3306" i="14" s="1"/>
  <c r="G3306" i="14"/>
  <c r="C3307" i="14"/>
  <c r="G3307" i="14"/>
  <c r="C3308" i="14"/>
  <c r="G3308" i="14"/>
  <c r="C3309" i="14"/>
  <c r="U3309" i="14" s="1"/>
  <c r="G3309" i="14"/>
  <c r="C3310" i="14"/>
  <c r="U3310" i="14" s="1"/>
  <c r="G3310" i="14"/>
  <c r="C3311" i="14"/>
  <c r="G3311" i="14"/>
  <c r="C3312" i="14"/>
  <c r="G3312" i="14"/>
  <c r="C3313" i="14"/>
  <c r="U3313" i="14" s="1"/>
  <c r="G3313" i="14"/>
  <c r="C3314" i="14"/>
  <c r="U3314" i="14" s="1"/>
  <c r="G3314" i="14"/>
  <c r="C3315" i="14"/>
  <c r="G3315" i="14"/>
  <c r="C3316" i="14"/>
  <c r="U3316" i="14" s="1"/>
  <c r="G3316" i="14"/>
  <c r="C3317" i="14"/>
  <c r="G3317" i="14"/>
  <c r="C3318" i="14"/>
  <c r="U3318" i="14" s="1"/>
  <c r="G3318" i="14"/>
  <c r="C3319" i="14"/>
  <c r="G3319" i="14"/>
  <c r="C3320" i="14"/>
  <c r="U3320" i="14" s="1"/>
  <c r="G3320" i="14"/>
  <c r="C3321" i="14"/>
  <c r="G3321" i="14"/>
  <c r="C3322" i="14"/>
  <c r="U3322" i="14" s="1"/>
  <c r="G3322" i="14"/>
  <c r="C3323" i="14"/>
  <c r="G3323" i="14"/>
  <c r="C3324" i="14"/>
  <c r="U3324" i="14" s="1"/>
  <c r="G3324" i="14"/>
  <c r="C3325" i="14"/>
  <c r="G3325" i="14"/>
  <c r="C3326" i="14"/>
  <c r="U3326" i="14" s="1"/>
  <c r="G3326" i="14"/>
  <c r="C3327" i="14"/>
  <c r="G3327" i="14"/>
  <c r="C3328" i="14"/>
  <c r="U3328" i="14" s="1"/>
  <c r="G3328" i="14"/>
  <c r="C3329" i="14"/>
  <c r="G3329" i="14"/>
  <c r="C3330" i="14"/>
  <c r="U3330" i="14" s="1"/>
  <c r="G3330" i="14"/>
  <c r="C3331" i="14"/>
  <c r="G3331" i="14"/>
  <c r="C3332" i="14"/>
  <c r="U3332" i="14" s="1"/>
  <c r="G3332" i="14"/>
  <c r="C3333" i="14"/>
  <c r="G3333" i="14"/>
  <c r="C3334" i="14"/>
  <c r="U3334" i="14" s="1"/>
  <c r="G3334" i="14"/>
  <c r="C3335" i="14"/>
  <c r="G3335" i="14"/>
  <c r="C3336" i="14"/>
  <c r="G3336" i="14"/>
  <c r="C3337" i="14"/>
  <c r="U3337" i="14" s="1"/>
  <c r="G3337" i="14"/>
  <c r="C3338" i="14"/>
  <c r="G3338" i="14"/>
  <c r="C3339" i="14"/>
  <c r="U3339" i="14" s="1"/>
  <c r="G3339" i="14"/>
  <c r="C3340" i="14"/>
  <c r="G3340" i="14"/>
  <c r="C3341" i="14"/>
  <c r="U3341" i="14" s="1"/>
  <c r="G3341" i="14"/>
  <c r="C3342" i="14"/>
  <c r="G3342" i="14"/>
  <c r="C3343" i="14"/>
  <c r="U3343" i="14" s="1"/>
  <c r="G3343" i="14"/>
  <c r="C3344" i="14"/>
  <c r="U3344" i="14" s="1"/>
  <c r="G3344" i="14"/>
  <c r="C3345" i="14"/>
  <c r="G3345" i="14"/>
  <c r="C3346" i="14"/>
  <c r="U3346" i="14" s="1"/>
  <c r="G3346" i="14"/>
  <c r="C3347" i="14"/>
  <c r="G3347" i="14"/>
  <c r="C3348" i="14"/>
  <c r="G3348" i="14"/>
  <c r="C3349" i="14"/>
  <c r="U3349" i="14" s="1"/>
  <c r="G3349" i="14"/>
  <c r="C3350" i="14"/>
  <c r="U3350" i="14" s="1"/>
  <c r="G3350" i="14"/>
  <c r="C3351" i="14"/>
  <c r="G3351" i="14"/>
  <c r="C3674" i="14"/>
  <c r="U3674" i="14" s="1"/>
  <c r="G3674" i="14"/>
  <c r="C3675" i="14"/>
  <c r="G3675" i="14"/>
  <c r="C3676" i="14"/>
  <c r="G3676" i="14"/>
  <c r="C3677" i="14"/>
  <c r="G3677" i="14"/>
  <c r="C3678" i="14"/>
  <c r="G3678" i="14"/>
  <c r="C3679" i="14"/>
  <c r="G3679" i="14"/>
  <c r="C3680" i="14"/>
  <c r="G3680" i="14"/>
  <c r="C3681" i="14"/>
  <c r="G3681" i="14"/>
  <c r="C3682" i="14"/>
  <c r="U3682" i="14" s="1"/>
  <c r="G3682" i="14"/>
  <c r="C3683" i="14"/>
  <c r="G3683" i="14"/>
  <c r="C3684" i="14"/>
  <c r="G3684" i="14"/>
  <c r="C3685" i="14"/>
  <c r="G3685" i="14"/>
  <c r="C3686" i="14"/>
  <c r="G3686" i="14"/>
  <c r="C3687" i="14"/>
  <c r="G3687" i="14"/>
  <c r="U3687" i="14"/>
  <c r="C3688" i="14"/>
  <c r="G3688" i="14"/>
  <c r="C3689" i="14"/>
  <c r="G3689" i="14"/>
  <c r="C3690" i="14"/>
  <c r="U3690" i="14" s="1"/>
  <c r="G3690" i="14"/>
  <c r="C3691" i="14"/>
  <c r="G3691" i="14"/>
  <c r="C3692" i="14"/>
  <c r="U3692" i="14" s="1"/>
  <c r="G3692" i="14"/>
  <c r="C3693" i="14"/>
  <c r="G3693" i="14"/>
  <c r="C3694" i="14"/>
  <c r="G3694" i="14"/>
  <c r="C3695" i="14"/>
  <c r="G3695" i="14"/>
  <c r="U3695" i="14" s="1"/>
  <c r="C3696" i="14"/>
  <c r="U3696" i="14" s="1"/>
  <c r="G3696" i="14"/>
  <c r="C3697" i="14"/>
  <c r="G3697" i="14"/>
  <c r="C3698" i="14"/>
  <c r="U3698" i="14" s="1"/>
  <c r="G3698" i="14"/>
  <c r="C3699" i="14"/>
  <c r="G3699" i="14"/>
  <c r="C3700" i="14"/>
  <c r="U3700" i="14" s="1"/>
  <c r="G3700" i="14"/>
  <c r="C3701" i="14"/>
  <c r="G3701" i="14"/>
  <c r="U3701" i="14"/>
  <c r="C3702" i="14"/>
  <c r="U3702" i="14" s="1"/>
  <c r="G3702" i="14"/>
  <c r="C3703" i="14"/>
  <c r="G3703" i="14"/>
  <c r="C3704" i="14"/>
  <c r="U3704" i="14" s="1"/>
  <c r="G3704" i="14"/>
  <c r="C3705" i="14"/>
  <c r="G3705" i="14"/>
  <c r="C3706" i="14"/>
  <c r="U3706" i="14" s="1"/>
  <c r="G3706" i="14"/>
  <c r="C3707" i="14"/>
  <c r="G3707" i="14"/>
  <c r="C3708" i="14"/>
  <c r="G3708" i="14"/>
  <c r="C3709" i="14"/>
  <c r="U3709" i="14" s="1"/>
  <c r="G3709" i="14"/>
  <c r="C3710" i="14"/>
  <c r="G3710" i="14"/>
  <c r="C3711" i="14"/>
  <c r="U3711" i="14" s="1"/>
  <c r="G3711" i="14"/>
  <c r="C3712" i="14"/>
  <c r="U3712" i="14" s="1"/>
  <c r="G3712" i="14"/>
  <c r="C3713" i="14"/>
  <c r="G3713" i="14"/>
  <c r="C3714" i="14"/>
  <c r="U3714" i="14" s="1"/>
  <c r="G3714" i="14"/>
  <c r="C3715" i="14"/>
  <c r="G3715" i="14"/>
  <c r="C3716" i="14"/>
  <c r="U3716" i="14" s="1"/>
  <c r="G3716" i="14"/>
  <c r="C3717" i="14"/>
  <c r="G3717" i="14"/>
  <c r="C3718" i="14"/>
  <c r="U3718" i="14" s="1"/>
  <c r="G3718" i="14"/>
  <c r="C3719" i="14"/>
  <c r="U3719" i="14" s="1"/>
  <c r="G3719" i="14"/>
  <c r="C3720" i="14"/>
  <c r="G3720" i="14"/>
  <c r="C3721" i="14"/>
  <c r="U3721" i="14" s="1"/>
  <c r="G3721" i="14"/>
  <c r="C3722" i="14"/>
  <c r="U3722" i="14" s="1"/>
  <c r="G3722" i="14"/>
  <c r="C3723" i="14"/>
  <c r="G3723" i="14"/>
  <c r="C3724" i="14"/>
  <c r="U3724" i="14" s="1"/>
  <c r="G3724" i="14"/>
  <c r="C3725" i="14"/>
  <c r="G3725" i="14"/>
  <c r="C3726" i="14"/>
  <c r="G3726" i="14"/>
  <c r="C3727" i="14"/>
  <c r="U3727" i="14" s="1"/>
  <c r="G3727" i="14"/>
  <c r="C3728" i="14"/>
  <c r="U3728" i="14" s="1"/>
  <c r="G3728" i="14"/>
  <c r="C3729" i="14"/>
  <c r="U3729" i="14" s="1"/>
  <c r="G3729" i="14"/>
  <c r="C3730" i="14"/>
  <c r="G3730" i="14"/>
  <c r="C3731" i="14"/>
  <c r="U3731" i="14" s="1"/>
  <c r="G3731" i="14"/>
  <c r="C3732" i="14"/>
  <c r="U3732" i="14" s="1"/>
  <c r="G3732" i="14"/>
  <c r="C3733" i="14"/>
  <c r="U3733" i="14" s="1"/>
  <c r="G3733" i="14"/>
  <c r="C3734" i="14"/>
  <c r="G3734" i="14"/>
  <c r="C3735" i="14"/>
  <c r="U3735" i="14" s="1"/>
  <c r="G3735" i="14"/>
  <c r="C3736" i="14"/>
  <c r="G3736" i="14"/>
  <c r="C3737" i="14"/>
  <c r="G3737" i="14"/>
  <c r="U3737" i="14"/>
  <c r="C3738" i="14"/>
  <c r="U3738" i="14" s="1"/>
  <c r="G3738" i="14"/>
  <c r="C3739" i="14"/>
  <c r="G3739" i="14"/>
  <c r="C3740" i="14"/>
  <c r="G3740" i="14"/>
  <c r="U3740" i="14" s="1"/>
  <c r="C3741" i="14"/>
  <c r="U3741" i="14" s="1"/>
  <c r="G3741" i="14"/>
  <c r="C3742" i="14"/>
  <c r="U3742" i="14" s="1"/>
  <c r="G3742" i="14"/>
  <c r="C3743" i="14"/>
  <c r="G3743" i="14"/>
  <c r="C3744" i="14"/>
  <c r="G3744" i="14"/>
  <c r="C3745" i="14"/>
  <c r="U3745" i="14" s="1"/>
  <c r="G3745" i="14"/>
  <c r="C3746" i="14"/>
  <c r="U3746" i="14" s="1"/>
  <c r="G3746" i="14"/>
  <c r="C3747" i="14"/>
  <c r="G3747" i="14"/>
  <c r="C3748" i="14"/>
  <c r="G3748" i="14"/>
  <c r="C3749" i="14"/>
  <c r="U3749" i="14" s="1"/>
  <c r="G3749" i="14"/>
  <c r="C3750" i="14"/>
  <c r="U3750" i="14" s="1"/>
  <c r="G3750" i="14"/>
  <c r="C3751" i="14"/>
  <c r="G3751" i="14"/>
  <c r="C3752" i="14"/>
  <c r="U3752" i="14" s="1"/>
  <c r="G3752" i="14"/>
  <c r="C3753" i="14"/>
  <c r="G3753" i="14"/>
  <c r="C3754" i="14"/>
  <c r="U3754" i="14" s="1"/>
  <c r="G3754" i="14"/>
  <c r="C3755" i="14"/>
  <c r="G3755" i="14"/>
  <c r="C3756" i="14"/>
  <c r="U3756" i="14" s="1"/>
  <c r="G3756" i="14"/>
  <c r="C3757" i="14"/>
  <c r="G3757" i="14"/>
  <c r="C3758" i="14"/>
  <c r="U3758" i="14" s="1"/>
  <c r="G3758" i="14"/>
  <c r="C3759" i="14"/>
  <c r="G3759" i="14"/>
  <c r="C3760" i="14"/>
  <c r="U3760" i="14" s="1"/>
  <c r="G3760" i="14"/>
  <c r="C3761" i="14"/>
  <c r="G3761" i="14"/>
  <c r="C3762" i="14"/>
  <c r="G3762" i="14"/>
  <c r="U3762" i="14" s="1"/>
  <c r="C3763" i="14"/>
  <c r="U3763" i="14" s="1"/>
  <c r="G3763" i="14"/>
  <c r="C3764" i="14"/>
  <c r="U3764" i="14" s="1"/>
  <c r="G3764" i="14"/>
  <c r="C3765" i="14"/>
  <c r="G3765" i="14"/>
  <c r="C3766" i="14"/>
  <c r="U3766" i="14" s="1"/>
  <c r="G3766" i="14"/>
  <c r="C3767" i="14"/>
  <c r="G3767" i="14"/>
  <c r="C3768" i="14"/>
  <c r="G3768" i="14"/>
  <c r="C3769" i="14"/>
  <c r="U3769" i="14" s="1"/>
  <c r="G3769" i="14"/>
  <c r="C4120" i="14"/>
  <c r="G4120" i="14"/>
  <c r="C4121" i="14"/>
  <c r="G4121" i="14"/>
  <c r="C4122" i="14"/>
  <c r="U4122" i="14" s="1"/>
  <c r="G4122" i="14"/>
  <c r="C4123" i="14"/>
  <c r="G4123" i="14"/>
  <c r="C4124" i="14"/>
  <c r="G4124" i="14"/>
  <c r="C4125" i="14"/>
  <c r="G4125" i="14"/>
  <c r="C4126" i="14"/>
  <c r="G4126" i="14"/>
  <c r="C4127" i="14"/>
  <c r="G4127" i="14"/>
  <c r="C4128" i="14"/>
  <c r="G4128" i="14"/>
  <c r="C4129" i="14"/>
  <c r="G4129" i="14"/>
  <c r="C4130" i="14"/>
  <c r="G4130" i="14"/>
  <c r="C4131" i="14"/>
  <c r="G4131" i="14"/>
  <c r="C4132" i="14"/>
  <c r="G4132" i="14"/>
  <c r="C4133" i="14"/>
  <c r="U4133" i="14" s="1"/>
  <c r="G4133" i="14"/>
  <c r="C4134" i="14"/>
  <c r="G4134" i="14"/>
  <c r="C4135" i="14"/>
  <c r="U4135" i="14" s="1"/>
  <c r="G4135" i="14"/>
  <c r="C4136" i="14"/>
  <c r="U4136" i="14" s="1"/>
  <c r="G4136" i="14"/>
  <c r="C4137" i="14"/>
  <c r="G4137" i="14"/>
  <c r="C4138" i="14"/>
  <c r="U4138" i="14" s="1"/>
  <c r="G4138" i="14"/>
  <c r="C4139" i="14"/>
  <c r="G4139" i="14"/>
  <c r="C4140" i="14"/>
  <c r="U4140" i="14" s="1"/>
  <c r="G4140" i="14"/>
  <c r="C4141" i="14"/>
  <c r="G4141" i="14"/>
  <c r="C4142" i="14"/>
  <c r="G4142" i="14"/>
  <c r="C4143" i="14"/>
  <c r="G4143" i="14"/>
  <c r="C4144" i="14"/>
  <c r="G4144" i="14"/>
  <c r="U4144" i="14" s="1"/>
  <c r="C4145" i="14"/>
  <c r="U4145" i="14" s="1"/>
  <c r="G4145" i="14"/>
  <c r="C4146" i="14"/>
  <c r="U4146" i="14" s="1"/>
  <c r="G4146" i="14"/>
  <c r="C4147" i="14"/>
  <c r="U4147" i="14" s="1"/>
  <c r="G4147" i="14"/>
  <c r="C4148" i="14"/>
  <c r="U4148" i="14" s="1"/>
  <c r="G4148" i="14"/>
  <c r="C4149" i="14"/>
  <c r="U4149" i="14" s="1"/>
  <c r="G4149" i="14"/>
  <c r="C4150" i="14"/>
  <c r="G4150" i="14"/>
  <c r="C4151" i="14"/>
  <c r="G4151" i="14"/>
  <c r="C4152" i="14"/>
  <c r="U4152" i="14" s="1"/>
  <c r="G4152" i="14"/>
  <c r="C4153" i="14"/>
  <c r="G4153" i="14"/>
  <c r="C4154" i="14"/>
  <c r="G4154" i="14"/>
  <c r="C4155" i="14"/>
  <c r="U4155" i="14" s="1"/>
  <c r="G4155" i="14"/>
  <c r="C4156" i="14"/>
  <c r="U4156" i="14" s="1"/>
  <c r="G4156" i="14"/>
  <c r="C4157" i="14"/>
  <c r="G4157" i="14"/>
  <c r="C4158" i="14"/>
  <c r="U4158" i="14" s="1"/>
  <c r="G4158" i="14"/>
  <c r="C4159" i="14"/>
  <c r="G4159" i="14"/>
  <c r="C4160" i="14"/>
  <c r="U4160" i="14" s="1"/>
  <c r="G4160" i="14"/>
  <c r="C4161" i="14"/>
  <c r="G4161" i="14"/>
  <c r="C4162" i="14"/>
  <c r="U4162" i="14" s="1"/>
  <c r="G4162" i="14"/>
  <c r="C4163" i="14"/>
  <c r="G4163" i="14"/>
  <c r="C4164" i="14"/>
  <c r="U4164" i="14" s="1"/>
  <c r="G4164" i="14"/>
  <c r="C4165" i="14"/>
  <c r="G4165" i="14"/>
  <c r="C4166" i="14"/>
  <c r="U4166" i="14" s="1"/>
  <c r="G4166" i="14"/>
  <c r="C4167" i="14"/>
  <c r="G4167" i="14"/>
  <c r="U4167" i="14" s="1"/>
  <c r="C4168" i="14"/>
  <c r="U4168" i="14" s="1"/>
  <c r="G4168" i="14"/>
  <c r="C4169" i="14"/>
  <c r="G4169" i="14"/>
  <c r="C4170" i="14"/>
  <c r="U4170" i="14" s="1"/>
  <c r="G4170" i="14"/>
  <c r="C4171" i="14"/>
  <c r="G4171" i="14"/>
  <c r="C4172" i="14"/>
  <c r="G4172" i="14"/>
  <c r="C4173" i="14"/>
  <c r="U4173" i="14" s="1"/>
  <c r="G4173" i="14"/>
  <c r="C4174" i="14"/>
  <c r="U4174" i="14" s="1"/>
  <c r="G4174" i="14"/>
  <c r="C4175" i="14"/>
  <c r="G4175" i="14"/>
  <c r="C4176" i="14"/>
  <c r="U4176" i="14" s="1"/>
  <c r="G4176" i="14"/>
  <c r="C4177" i="14"/>
  <c r="U4177" i="14" s="1"/>
  <c r="G4177" i="14"/>
  <c r="C4178" i="14"/>
  <c r="U4178" i="14" s="1"/>
  <c r="G4178" i="14"/>
  <c r="C4179" i="14"/>
  <c r="G4179" i="14"/>
  <c r="C4180" i="14"/>
  <c r="U4180" i="14" s="1"/>
  <c r="G4180" i="14"/>
  <c r="C4181" i="14"/>
  <c r="G4181" i="14"/>
  <c r="C4182" i="14"/>
  <c r="U4182" i="14" s="1"/>
  <c r="G4182" i="14"/>
  <c r="C4183" i="14"/>
  <c r="G4183" i="14"/>
  <c r="C4184" i="14"/>
  <c r="U4184" i="14" s="1"/>
  <c r="G4184" i="14"/>
  <c r="C4185" i="14"/>
  <c r="G4185" i="14"/>
  <c r="C4186" i="14"/>
  <c r="U4186" i="14" s="1"/>
  <c r="G4186" i="14"/>
  <c r="C4187" i="14"/>
  <c r="G4187" i="14"/>
  <c r="C4188" i="14"/>
  <c r="G4188" i="14"/>
  <c r="C4189" i="14"/>
  <c r="U4189" i="14" s="1"/>
  <c r="G4189" i="14"/>
  <c r="C4190" i="14"/>
  <c r="G4190" i="14"/>
  <c r="U4190" i="14" s="1"/>
  <c r="C4191" i="14"/>
  <c r="U4191" i="14" s="1"/>
  <c r="G4191" i="14"/>
  <c r="C4192" i="14"/>
  <c r="U4192" i="14" s="1"/>
  <c r="G4192" i="14"/>
  <c r="C4193" i="14"/>
  <c r="G4193" i="14"/>
  <c r="C4194" i="14"/>
  <c r="G4194" i="14"/>
  <c r="C4195" i="14"/>
  <c r="U4195" i="14" s="1"/>
  <c r="G4195" i="14"/>
  <c r="C4196" i="14"/>
  <c r="U4196" i="14" s="1"/>
  <c r="G4196" i="14"/>
  <c r="C4197" i="14"/>
  <c r="G4197" i="14"/>
  <c r="C4198" i="14"/>
  <c r="U4198" i="14" s="1"/>
  <c r="G4198" i="14"/>
  <c r="C4199" i="14"/>
  <c r="G4199" i="14"/>
  <c r="C4200" i="14"/>
  <c r="G4200" i="14"/>
  <c r="C4201" i="14"/>
  <c r="U4201" i="14" s="1"/>
  <c r="G4201" i="14"/>
  <c r="C4202" i="14"/>
  <c r="G4202" i="14"/>
  <c r="C4203" i="14"/>
  <c r="U4203" i="14" s="1"/>
  <c r="G4203" i="14"/>
  <c r="C4204" i="14"/>
  <c r="U4204" i="14" s="1"/>
  <c r="G4204" i="14"/>
  <c r="C4205" i="14"/>
  <c r="G4205" i="14"/>
  <c r="C4206" i="14"/>
  <c r="U4206" i="14" s="1"/>
  <c r="G4206" i="14"/>
  <c r="C4207" i="14"/>
  <c r="G4207" i="14"/>
  <c r="C4208" i="14"/>
  <c r="U4208" i="14" s="1"/>
  <c r="G4208" i="14"/>
  <c r="C4209" i="14"/>
  <c r="G4209" i="14"/>
  <c r="C4210" i="14"/>
  <c r="U4210" i="14" s="1"/>
  <c r="G4210" i="14"/>
  <c r="C4211" i="14"/>
  <c r="G4211" i="14"/>
  <c r="C4212" i="14"/>
  <c r="G4212" i="14"/>
  <c r="C4213" i="14"/>
  <c r="U4213" i="14" s="1"/>
  <c r="G4213" i="14"/>
  <c r="C4214" i="14"/>
  <c r="G4214" i="14"/>
  <c r="C4215" i="14"/>
  <c r="U4215" i="14" s="1"/>
  <c r="G4215" i="14"/>
  <c r="C4580" i="14"/>
  <c r="G4580" i="14"/>
  <c r="C4581" i="14"/>
  <c r="G4581" i="14"/>
  <c r="C4582" i="14"/>
  <c r="G4582" i="14"/>
  <c r="C4583" i="14"/>
  <c r="G4583" i="14"/>
  <c r="C4584" i="14"/>
  <c r="G4584" i="14"/>
  <c r="C4585" i="14"/>
  <c r="U4585" i="14" s="1"/>
  <c r="G4585" i="14"/>
  <c r="C4586" i="14"/>
  <c r="U4586" i="14" s="1"/>
  <c r="G4586" i="14"/>
  <c r="C4587" i="14"/>
  <c r="G4587" i="14"/>
  <c r="C4588" i="14"/>
  <c r="U4588" i="14" s="1"/>
  <c r="G4588" i="14"/>
  <c r="C4589" i="14"/>
  <c r="G4589" i="14"/>
  <c r="C4590" i="14"/>
  <c r="U4590" i="14" s="1"/>
  <c r="G4590" i="14"/>
  <c r="C4591" i="14"/>
  <c r="G4591" i="14"/>
  <c r="C4592" i="14"/>
  <c r="G4592" i="14"/>
  <c r="C4593" i="14"/>
  <c r="G4593" i="14"/>
  <c r="U4593" i="14" s="1"/>
  <c r="C4594" i="14"/>
  <c r="G4594" i="14"/>
  <c r="C4595" i="14"/>
  <c r="G4595" i="14"/>
  <c r="C4596" i="14"/>
  <c r="G4596" i="14"/>
  <c r="C4597" i="14"/>
  <c r="G4597" i="14"/>
  <c r="C4598" i="14"/>
  <c r="G4598" i="14"/>
  <c r="U4598" i="14"/>
  <c r="C4599" i="14"/>
  <c r="G4599" i="14"/>
  <c r="C4600" i="14"/>
  <c r="G4600" i="14"/>
  <c r="C4601" i="14"/>
  <c r="G4601" i="14"/>
  <c r="C4602" i="14"/>
  <c r="G4602" i="14"/>
  <c r="C4603" i="14"/>
  <c r="U4603" i="14" s="1"/>
  <c r="G4603" i="14"/>
  <c r="C4604" i="14"/>
  <c r="G4604" i="14"/>
  <c r="U4604" i="14"/>
  <c r="C4605" i="14"/>
  <c r="G4605" i="14"/>
  <c r="C4606" i="14"/>
  <c r="G4606" i="14"/>
  <c r="C4607" i="14"/>
  <c r="U4607" i="14" s="1"/>
  <c r="G4607" i="14"/>
  <c r="C4608" i="14"/>
  <c r="U4608" i="14" s="1"/>
  <c r="G4608" i="14"/>
  <c r="C4609" i="14"/>
  <c r="G4609" i="14"/>
  <c r="C4610" i="14"/>
  <c r="U4610" i="14" s="1"/>
  <c r="G4610" i="14"/>
  <c r="C4611" i="14"/>
  <c r="G4611" i="14"/>
  <c r="C4612" i="14"/>
  <c r="U4612" i="14" s="1"/>
  <c r="G4612" i="14"/>
  <c r="C4613" i="14"/>
  <c r="G4613" i="14"/>
  <c r="C4614" i="14"/>
  <c r="U4614" i="14" s="1"/>
  <c r="G4614" i="14"/>
  <c r="C4615" i="14"/>
  <c r="G4615" i="14"/>
  <c r="C4616" i="14"/>
  <c r="U4616" i="14" s="1"/>
  <c r="G4616" i="14"/>
  <c r="C4617" i="14"/>
  <c r="U4617" i="14" s="1"/>
  <c r="G4617" i="14"/>
  <c r="C4618" i="14"/>
  <c r="U4618" i="14" s="1"/>
  <c r="G4618" i="14"/>
  <c r="C4619" i="14"/>
  <c r="G4619" i="14"/>
  <c r="C4620" i="14"/>
  <c r="U4620" i="14" s="1"/>
  <c r="G4620" i="14"/>
  <c r="C4621" i="14"/>
  <c r="G4621" i="14"/>
  <c r="C4622" i="14"/>
  <c r="U4622" i="14" s="1"/>
  <c r="G4622" i="14"/>
  <c r="C4623" i="14"/>
  <c r="G4623" i="14"/>
  <c r="C4624" i="14"/>
  <c r="U4624" i="14" s="1"/>
  <c r="G4624" i="14"/>
  <c r="C4625" i="14"/>
  <c r="G4625" i="14"/>
  <c r="C4626" i="14"/>
  <c r="U4626" i="14" s="1"/>
  <c r="G4626" i="14"/>
  <c r="C4627" i="14"/>
  <c r="G4627" i="14"/>
  <c r="U4627" i="14" s="1"/>
  <c r="C4628" i="14"/>
  <c r="U4628" i="14" s="1"/>
  <c r="G4628" i="14"/>
  <c r="C4629" i="14"/>
  <c r="G4629" i="14"/>
  <c r="C4630" i="14"/>
  <c r="G4630" i="14"/>
  <c r="C4631" i="14"/>
  <c r="U4631" i="14" s="1"/>
  <c r="G4631" i="14"/>
  <c r="C4632" i="14"/>
  <c r="U4632" i="14" s="1"/>
  <c r="G4632" i="14"/>
  <c r="C4633" i="14"/>
  <c r="G4633" i="14"/>
  <c r="C4634" i="14"/>
  <c r="U4634" i="14" s="1"/>
  <c r="G4634" i="14"/>
  <c r="C4635" i="14"/>
  <c r="G4635" i="14"/>
  <c r="C4636" i="14"/>
  <c r="G4636" i="14"/>
  <c r="U4636" i="14"/>
  <c r="C4637" i="14"/>
  <c r="G4637" i="14"/>
  <c r="C4638" i="14"/>
  <c r="U4638" i="14" s="1"/>
  <c r="G4638" i="14"/>
  <c r="C4639" i="14"/>
  <c r="U4639" i="14" s="1"/>
  <c r="G4639" i="14"/>
  <c r="C4640" i="14"/>
  <c r="U4640" i="14" s="1"/>
  <c r="G4640" i="14"/>
  <c r="C4641" i="14"/>
  <c r="G4641" i="14"/>
  <c r="C4642" i="14"/>
  <c r="U4642" i="14" s="1"/>
  <c r="G4642" i="14"/>
  <c r="C4643" i="14"/>
  <c r="G4643" i="14"/>
  <c r="C4644" i="14"/>
  <c r="U4644" i="14" s="1"/>
  <c r="G4644" i="14"/>
  <c r="C4645" i="14"/>
  <c r="G4645" i="14"/>
  <c r="C4646" i="14"/>
  <c r="U4646" i="14" s="1"/>
  <c r="G4646" i="14"/>
  <c r="C4647" i="14"/>
  <c r="G4647" i="14"/>
  <c r="C4648" i="14"/>
  <c r="U4648" i="14" s="1"/>
  <c r="G4648" i="14"/>
  <c r="C4649" i="14"/>
  <c r="G4649" i="14"/>
  <c r="U4649" i="14" s="1"/>
  <c r="C4650" i="14"/>
  <c r="G4650" i="14"/>
  <c r="C4651" i="14"/>
  <c r="U4651" i="14" s="1"/>
  <c r="G4651" i="14"/>
  <c r="C4652" i="14"/>
  <c r="U4652" i="14" s="1"/>
  <c r="G4652" i="14"/>
  <c r="C4653" i="14"/>
  <c r="G4653" i="14"/>
  <c r="C4654" i="14"/>
  <c r="U4654" i="14" s="1"/>
  <c r="G4654" i="14"/>
  <c r="C4655" i="14"/>
  <c r="G4655" i="14"/>
  <c r="C4656" i="14"/>
  <c r="U4656" i="14" s="1"/>
  <c r="G4656" i="14"/>
  <c r="C4657" i="14"/>
  <c r="G4657" i="14"/>
  <c r="C4658" i="14"/>
  <c r="U4658" i="14" s="1"/>
  <c r="G4658" i="14"/>
  <c r="C4659" i="14"/>
  <c r="G4659" i="14"/>
  <c r="C4660" i="14"/>
  <c r="G4660" i="14"/>
  <c r="C4661" i="14"/>
  <c r="U4661" i="14" s="1"/>
  <c r="G4661" i="14"/>
  <c r="C4662" i="14"/>
  <c r="U4662" i="14" s="1"/>
  <c r="G4662" i="14"/>
  <c r="C4663" i="14"/>
  <c r="U4663" i="14" s="1"/>
  <c r="G4663" i="14"/>
  <c r="C4664" i="14"/>
  <c r="U4664" i="14" s="1"/>
  <c r="G4664" i="14"/>
  <c r="C4665" i="14"/>
  <c r="G4665" i="14"/>
  <c r="C4666" i="14"/>
  <c r="G4666" i="14"/>
  <c r="C4667" i="14"/>
  <c r="U4667" i="14" s="1"/>
  <c r="G4667" i="14"/>
  <c r="C4668" i="14"/>
  <c r="G4668" i="14"/>
  <c r="C4669" i="14"/>
  <c r="U4669" i="14" s="1"/>
  <c r="G4669" i="14"/>
  <c r="C4670" i="14"/>
  <c r="U4670" i="14" s="1"/>
  <c r="G4670" i="14"/>
  <c r="C4671" i="14"/>
  <c r="U4671" i="14" s="1"/>
  <c r="G4671" i="14"/>
  <c r="C4672" i="14"/>
  <c r="G4672" i="14"/>
  <c r="C4673" i="14"/>
  <c r="U4673" i="14" s="1"/>
  <c r="G4673" i="14"/>
  <c r="C4674" i="14"/>
  <c r="G4674" i="14"/>
  <c r="C4675" i="14"/>
  <c r="G4675" i="14"/>
  <c r="U4675" i="14"/>
  <c r="C5062" i="14"/>
  <c r="U5062" i="14" s="1"/>
  <c r="G5062" i="14"/>
  <c r="C5063" i="14"/>
  <c r="G5063" i="14"/>
  <c r="C5064" i="14"/>
  <c r="G5064" i="14"/>
  <c r="C5065" i="14"/>
  <c r="G5065" i="14"/>
  <c r="C5066" i="14"/>
  <c r="G5066" i="14"/>
  <c r="C5067" i="14"/>
  <c r="G5067" i="14"/>
  <c r="C5068" i="14"/>
  <c r="G5068" i="14"/>
  <c r="C5069" i="14"/>
  <c r="G5069" i="14"/>
  <c r="C5070" i="14"/>
  <c r="U5070" i="14" s="1"/>
  <c r="G5070" i="14"/>
  <c r="C5071" i="14"/>
  <c r="G5071" i="14"/>
  <c r="C5072" i="14"/>
  <c r="U5072" i="14" s="1"/>
  <c r="G5072" i="14"/>
  <c r="C5073" i="14"/>
  <c r="G5073" i="14"/>
  <c r="C5074" i="14"/>
  <c r="G5074" i="14"/>
  <c r="C5075" i="14"/>
  <c r="G5075" i="14"/>
  <c r="C5076" i="14"/>
  <c r="G5076" i="14"/>
  <c r="C5077" i="14"/>
  <c r="G5077" i="14"/>
  <c r="C5078" i="14"/>
  <c r="G5078" i="14"/>
  <c r="C5079" i="14"/>
  <c r="G5079" i="14"/>
  <c r="C5080" i="14"/>
  <c r="U5080" i="14" s="1"/>
  <c r="G5080" i="14"/>
  <c r="C5081" i="14"/>
  <c r="G5081" i="14"/>
  <c r="C5082" i="14"/>
  <c r="G5082" i="14"/>
  <c r="C5083" i="14"/>
  <c r="G5083" i="14"/>
  <c r="C5084" i="14"/>
  <c r="U5084" i="14" s="1"/>
  <c r="G5084" i="14"/>
  <c r="C5085" i="14"/>
  <c r="G5085" i="14"/>
  <c r="C5086" i="14"/>
  <c r="U5086" i="14" s="1"/>
  <c r="G5086" i="14"/>
  <c r="C5087" i="14"/>
  <c r="G5087" i="14"/>
  <c r="C5088" i="14"/>
  <c r="U5088" i="14" s="1"/>
  <c r="G5088" i="14"/>
  <c r="C5089" i="14"/>
  <c r="G5089" i="14"/>
  <c r="C5090" i="14"/>
  <c r="G5090" i="14"/>
  <c r="C5091" i="14"/>
  <c r="U5091" i="14" s="1"/>
  <c r="G5091" i="14"/>
  <c r="C5092" i="14"/>
  <c r="U5092" i="14" s="1"/>
  <c r="G5092" i="14"/>
  <c r="C5093" i="14"/>
  <c r="G5093" i="14"/>
  <c r="C5094" i="14"/>
  <c r="U5094" i="14" s="1"/>
  <c r="G5094" i="14"/>
  <c r="C5095" i="14"/>
  <c r="G5095" i="14"/>
  <c r="C5096" i="14"/>
  <c r="U5096" i="14" s="1"/>
  <c r="G5096" i="14"/>
  <c r="C5097" i="14"/>
  <c r="G5097" i="14"/>
  <c r="C5098" i="14"/>
  <c r="U5098" i="14" s="1"/>
  <c r="G5098" i="14"/>
  <c r="C5099" i="14"/>
  <c r="G5099" i="14"/>
  <c r="C5100" i="14"/>
  <c r="U5100" i="14" s="1"/>
  <c r="G5100" i="14"/>
  <c r="C5101" i="14"/>
  <c r="G5101" i="14"/>
  <c r="C5102" i="14"/>
  <c r="U5102" i="14" s="1"/>
  <c r="G5102" i="14"/>
  <c r="C5103" i="14"/>
  <c r="G5103" i="14"/>
  <c r="C5104" i="14"/>
  <c r="G5104" i="14"/>
  <c r="U5104" i="14"/>
  <c r="C5105" i="14"/>
  <c r="G5105" i="14"/>
  <c r="C5106" i="14"/>
  <c r="U5106" i="14" s="1"/>
  <c r="G5106" i="14"/>
  <c r="C5107" i="14"/>
  <c r="G5107" i="14"/>
  <c r="C5108" i="14"/>
  <c r="U5108" i="14" s="1"/>
  <c r="G5108" i="14"/>
  <c r="C5109" i="14"/>
  <c r="G5109" i="14"/>
  <c r="C5110" i="14"/>
  <c r="G5110" i="14"/>
  <c r="C5111" i="14"/>
  <c r="U5111" i="14" s="1"/>
  <c r="G5111" i="14"/>
  <c r="C5112" i="14"/>
  <c r="G5112" i="14"/>
  <c r="C5113" i="14"/>
  <c r="U5113" i="14" s="1"/>
  <c r="G5113" i="14"/>
  <c r="C5114" i="14"/>
  <c r="U5114" i="14" s="1"/>
  <c r="G5114" i="14"/>
  <c r="C5115" i="14"/>
  <c r="G5115" i="14"/>
  <c r="C5116" i="14"/>
  <c r="U5116" i="14" s="1"/>
  <c r="G5116" i="14"/>
  <c r="C5117" i="14"/>
  <c r="G5117" i="14"/>
  <c r="C5118" i="14"/>
  <c r="G5118" i="14"/>
  <c r="C5119" i="14"/>
  <c r="U5119" i="14" s="1"/>
  <c r="G5119" i="14"/>
  <c r="C5120" i="14"/>
  <c r="U5120" i="14" s="1"/>
  <c r="G5120" i="14"/>
  <c r="C5121" i="14"/>
  <c r="G5121" i="14"/>
  <c r="C5122" i="14"/>
  <c r="U5122" i="14" s="1"/>
  <c r="G5122" i="14"/>
  <c r="C5123" i="14"/>
  <c r="G5123" i="14"/>
  <c r="C5124" i="14"/>
  <c r="G5124" i="14"/>
  <c r="C5125" i="14"/>
  <c r="U5125" i="14" s="1"/>
  <c r="G5125" i="14"/>
  <c r="C5126" i="14"/>
  <c r="U5126" i="14" s="1"/>
  <c r="G5126" i="14"/>
  <c r="C5127" i="14"/>
  <c r="G5127" i="14"/>
  <c r="C5128" i="14"/>
  <c r="U5128" i="14" s="1"/>
  <c r="G5128" i="14"/>
  <c r="C5129" i="14"/>
  <c r="G5129" i="14"/>
  <c r="C5130" i="14"/>
  <c r="U5130" i="14" s="1"/>
  <c r="G5130" i="14"/>
  <c r="C5131" i="14"/>
  <c r="U5131" i="14" s="1"/>
  <c r="G5131" i="14"/>
  <c r="C5132" i="14"/>
  <c r="U5132" i="14" s="1"/>
  <c r="G5132" i="14"/>
  <c r="C5133" i="14"/>
  <c r="G5133" i="14"/>
  <c r="C5134" i="14"/>
  <c r="U5134" i="14" s="1"/>
  <c r="G5134" i="14"/>
  <c r="C5135" i="14"/>
  <c r="G5135" i="14"/>
  <c r="C5136" i="14"/>
  <c r="G5136" i="14"/>
  <c r="C5137" i="14"/>
  <c r="U5137" i="14" s="1"/>
  <c r="G5137" i="14"/>
  <c r="C5138" i="14"/>
  <c r="G5138" i="14"/>
  <c r="C5139" i="14"/>
  <c r="U5139" i="14" s="1"/>
  <c r="G5139" i="14"/>
  <c r="C5140" i="14"/>
  <c r="U5140" i="14" s="1"/>
  <c r="G5140" i="14"/>
  <c r="C5141" i="14"/>
  <c r="U5141" i="14" s="1"/>
  <c r="G5141" i="14"/>
  <c r="C5142" i="14"/>
  <c r="U5142" i="14" s="1"/>
  <c r="G5142" i="14"/>
  <c r="C5143" i="14"/>
  <c r="G5143" i="14"/>
  <c r="C5144" i="14"/>
  <c r="U5144" i="14" s="1"/>
  <c r="G5144" i="14"/>
  <c r="C5145" i="14"/>
  <c r="G5145" i="14"/>
  <c r="C5146" i="14"/>
  <c r="G5146" i="14"/>
  <c r="C5147" i="14"/>
  <c r="U5147" i="14" s="1"/>
  <c r="G5147" i="14"/>
  <c r="C5148" i="14"/>
  <c r="U5148" i="14" s="1"/>
  <c r="G5148" i="14"/>
  <c r="C5149" i="14"/>
  <c r="U5149" i="14" s="1"/>
  <c r="G5149" i="14"/>
  <c r="C5150" i="14"/>
  <c r="G5150" i="14"/>
  <c r="C5151" i="14"/>
  <c r="U5151" i="14" s="1"/>
  <c r="G5151" i="14"/>
  <c r="C5152" i="14"/>
  <c r="G5152" i="14"/>
  <c r="U5152" i="14" s="1"/>
  <c r="C5153" i="14"/>
  <c r="U5153" i="14" s="1"/>
  <c r="G5153" i="14"/>
  <c r="C5154" i="14"/>
  <c r="U5154" i="14" s="1"/>
  <c r="G5154" i="14"/>
  <c r="C5155" i="14"/>
  <c r="G5155" i="14"/>
  <c r="C5156" i="14"/>
  <c r="U5156" i="14" s="1"/>
  <c r="G5156" i="14"/>
  <c r="C5157" i="14"/>
  <c r="U5157" i="14" s="1"/>
  <c r="G5157" i="14"/>
  <c r="C5546" i="14"/>
  <c r="U5546" i="14" s="1"/>
  <c r="G5546" i="14"/>
  <c r="C5547" i="14"/>
  <c r="G5547" i="14"/>
  <c r="C5548" i="14"/>
  <c r="U5548" i="14" s="1"/>
  <c r="G5548" i="14"/>
  <c r="C5549" i="14"/>
  <c r="G5549" i="14"/>
  <c r="C5550" i="14"/>
  <c r="G5550" i="14"/>
  <c r="C5551" i="14"/>
  <c r="G5551" i="14"/>
  <c r="C5552" i="14"/>
  <c r="G5552" i="14"/>
  <c r="C5553" i="14"/>
  <c r="G5553" i="14"/>
  <c r="C5554" i="14"/>
  <c r="G5554" i="14"/>
  <c r="C5555" i="14"/>
  <c r="G5555" i="14"/>
  <c r="C5556" i="14"/>
  <c r="U5556" i="14" s="1"/>
  <c r="G5556" i="14"/>
  <c r="C5557" i="14"/>
  <c r="G5557" i="14"/>
  <c r="C5558" i="14"/>
  <c r="G5558" i="14"/>
  <c r="C5559" i="14"/>
  <c r="G5559" i="14"/>
  <c r="C5560" i="14"/>
  <c r="G5560" i="14"/>
  <c r="C5561" i="14"/>
  <c r="G5561" i="14"/>
  <c r="C5562" i="14"/>
  <c r="G5562" i="14"/>
  <c r="C5563" i="14"/>
  <c r="G5563" i="14"/>
  <c r="C5564" i="14"/>
  <c r="G5564" i="14"/>
  <c r="C5565" i="14"/>
  <c r="G5565" i="14"/>
  <c r="C5566" i="14"/>
  <c r="U5566" i="14" s="1"/>
  <c r="G5566" i="14"/>
  <c r="C5567" i="14"/>
  <c r="G5567" i="14"/>
  <c r="C5568" i="14"/>
  <c r="U5568" i="14" s="1"/>
  <c r="G5568" i="14"/>
  <c r="C5569" i="14"/>
  <c r="G5569" i="14"/>
  <c r="C5570" i="14"/>
  <c r="U5570" i="14" s="1"/>
  <c r="G5570" i="14"/>
  <c r="C5571" i="14"/>
  <c r="G5571" i="14"/>
  <c r="C5572" i="14"/>
  <c r="U5572" i="14" s="1"/>
  <c r="G5572" i="14"/>
  <c r="C5573" i="14"/>
  <c r="G5573" i="14"/>
  <c r="C5574" i="14"/>
  <c r="U5574" i="14" s="1"/>
  <c r="G5574" i="14"/>
  <c r="C5575" i="14"/>
  <c r="G5575" i="14"/>
  <c r="C5576" i="14"/>
  <c r="G5576" i="14"/>
  <c r="C5577" i="14"/>
  <c r="U5577" i="14" s="1"/>
  <c r="G5577" i="14"/>
  <c r="C5578" i="14"/>
  <c r="U5578" i="14" s="1"/>
  <c r="G5578" i="14"/>
  <c r="C5579" i="14"/>
  <c r="G5579" i="14"/>
  <c r="C5580" i="14"/>
  <c r="U5580" i="14" s="1"/>
  <c r="G5580" i="14"/>
  <c r="C5581" i="14"/>
  <c r="G5581" i="14"/>
  <c r="C5582" i="14"/>
  <c r="U5582" i="14" s="1"/>
  <c r="G5582" i="14"/>
  <c r="C5583" i="14"/>
  <c r="U5583" i="14" s="1"/>
  <c r="G5583" i="14"/>
  <c r="C5584" i="14"/>
  <c r="U5584" i="14" s="1"/>
  <c r="G5584" i="14"/>
  <c r="C5585" i="14"/>
  <c r="G5585" i="14"/>
  <c r="C5586" i="14"/>
  <c r="G5586" i="14"/>
  <c r="C5587" i="14"/>
  <c r="U5587" i="14" s="1"/>
  <c r="G5587" i="14"/>
  <c r="C5588" i="14"/>
  <c r="U5588" i="14" s="1"/>
  <c r="G5588" i="14"/>
  <c r="C5589" i="14"/>
  <c r="G5589" i="14"/>
  <c r="C5590" i="14"/>
  <c r="U5590" i="14" s="1"/>
  <c r="G5590" i="14"/>
  <c r="C5591" i="14"/>
  <c r="U5591" i="14" s="1"/>
  <c r="G5591" i="14"/>
  <c r="C5592" i="14"/>
  <c r="U5592" i="14" s="1"/>
  <c r="G5592" i="14"/>
  <c r="C5593" i="14"/>
  <c r="G5593" i="14"/>
  <c r="C5594" i="14"/>
  <c r="G5594" i="14"/>
  <c r="U5594" i="14"/>
  <c r="C5595" i="14"/>
  <c r="G5595" i="14"/>
  <c r="C5596" i="14"/>
  <c r="U5596" i="14" s="1"/>
  <c r="G5596" i="14"/>
  <c r="C5597" i="14"/>
  <c r="G5597" i="14"/>
  <c r="C5598" i="14"/>
  <c r="U5598" i="14" s="1"/>
  <c r="G5598" i="14"/>
  <c r="C5599" i="14"/>
  <c r="G5599" i="14"/>
  <c r="U5599" i="14" s="1"/>
  <c r="C5600" i="14"/>
  <c r="U5600" i="14" s="1"/>
  <c r="G5600" i="14"/>
  <c r="C5601" i="14"/>
  <c r="G5601" i="14"/>
  <c r="C5602" i="14"/>
  <c r="G5602" i="14"/>
  <c r="U5602" i="14"/>
  <c r="C5603" i="14"/>
  <c r="G5603" i="14"/>
  <c r="C5604" i="14"/>
  <c r="U5604" i="14" s="1"/>
  <c r="G5604" i="14"/>
  <c r="C5605" i="14"/>
  <c r="G5605" i="14"/>
  <c r="C5606" i="14"/>
  <c r="U5606" i="14" s="1"/>
  <c r="G5606" i="14"/>
  <c r="C5607" i="14"/>
  <c r="G5607" i="14"/>
  <c r="C5608" i="14"/>
  <c r="U5608" i="14" s="1"/>
  <c r="G5608" i="14"/>
  <c r="C5609" i="14"/>
  <c r="G5609" i="14"/>
  <c r="C5610" i="14"/>
  <c r="U5610" i="14" s="1"/>
  <c r="G5610" i="14"/>
  <c r="C5611" i="14"/>
  <c r="G5611" i="14"/>
  <c r="C5612" i="14"/>
  <c r="U5612" i="14" s="1"/>
  <c r="G5612" i="14"/>
  <c r="C5613" i="14"/>
  <c r="G5613" i="14"/>
  <c r="C5614" i="14"/>
  <c r="U5614" i="14" s="1"/>
  <c r="G5614" i="14"/>
  <c r="C5615" i="14"/>
  <c r="U5615" i="14" s="1"/>
  <c r="G5615" i="14"/>
  <c r="C5616" i="14"/>
  <c r="U5616" i="14" s="1"/>
  <c r="G5616" i="14"/>
  <c r="C5617" i="14"/>
  <c r="U5617" i="14" s="1"/>
  <c r="G5617" i="14"/>
  <c r="C5618" i="14"/>
  <c r="U5618" i="14" s="1"/>
  <c r="G5618" i="14"/>
  <c r="C5619" i="14"/>
  <c r="G5619" i="14"/>
  <c r="C5620" i="14"/>
  <c r="G5620" i="14"/>
  <c r="C5621" i="14"/>
  <c r="U5621" i="14" s="1"/>
  <c r="G5621" i="14"/>
  <c r="C5622" i="14"/>
  <c r="U5622" i="14" s="1"/>
  <c r="G5622" i="14"/>
  <c r="C5623" i="14"/>
  <c r="G5623" i="14"/>
  <c r="C5624" i="14"/>
  <c r="U5624" i="14" s="1"/>
  <c r="G5624" i="14"/>
  <c r="C5625" i="14"/>
  <c r="U5625" i="14" s="1"/>
  <c r="G5625" i="14"/>
  <c r="C5626" i="14"/>
  <c r="U5626" i="14" s="1"/>
  <c r="G5626" i="14"/>
  <c r="C5627" i="14"/>
  <c r="G5627" i="14"/>
  <c r="C5628" i="14"/>
  <c r="U5628" i="14" s="1"/>
  <c r="G5628" i="14"/>
  <c r="C5629" i="14"/>
  <c r="G5629" i="14"/>
  <c r="C5630" i="14"/>
  <c r="G5630" i="14"/>
  <c r="C5631" i="14"/>
  <c r="U5631" i="14" s="1"/>
  <c r="G5631" i="14"/>
  <c r="C5632" i="14"/>
  <c r="U5632" i="14" s="1"/>
  <c r="G5632" i="14"/>
  <c r="C5633" i="14"/>
  <c r="G5633" i="14"/>
  <c r="C5634" i="14"/>
  <c r="U5634" i="14" s="1"/>
  <c r="G5634" i="14"/>
  <c r="C5635" i="14"/>
  <c r="G5635" i="14"/>
  <c r="C5636" i="14"/>
  <c r="G5636" i="14"/>
  <c r="C5637" i="14"/>
  <c r="U5637" i="14" s="1"/>
  <c r="G5637" i="14"/>
  <c r="C5638" i="14"/>
  <c r="U5638" i="14" s="1"/>
  <c r="G5638" i="14"/>
  <c r="C5639" i="14"/>
  <c r="G5639" i="14"/>
  <c r="C5640" i="14"/>
  <c r="G5640" i="14"/>
  <c r="C5641" i="14"/>
  <c r="U5641" i="14" s="1"/>
  <c r="G5641" i="14"/>
  <c r="C5970" i="14"/>
  <c r="U5970" i="14" s="1"/>
  <c r="G5970" i="14"/>
  <c r="C5971" i="14"/>
  <c r="G5971" i="14"/>
  <c r="C5972" i="14"/>
  <c r="G5972" i="14"/>
  <c r="C5973" i="14"/>
  <c r="G5973" i="14"/>
  <c r="C5974" i="14"/>
  <c r="G5974" i="14"/>
  <c r="C5975" i="14"/>
  <c r="G5975" i="14"/>
  <c r="C5976" i="14"/>
  <c r="G5976" i="14"/>
  <c r="C5977" i="14"/>
  <c r="G5977" i="14"/>
  <c r="C5978" i="14"/>
  <c r="U5978" i="14" s="1"/>
  <c r="G5978" i="14"/>
  <c r="C5979" i="14"/>
  <c r="G5979" i="14"/>
  <c r="C5980" i="14"/>
  <c r="G5980" i="14"/>
  <c r="C5981" i="14"/>
  <c r="G5981" i="14"/>
  <c r="C5982" i="14"/>
  <c r="G5982" i="14"/>
  <c r="C5983" i="14"/>
  <c r="G5983" i="14"/>
  <c r="C5984" i="14"/>
  <c r="G5984" i="14"/>
  <c r="C5985" i="14"/>
  <c r="G5985" i="14"/>
  <c r="C5986" i="14"/>
  <c r="U5986" i="14" s="1"/>
  <c r="G5986" i="14"/>
  <c r="C5987" i="14"/>
  <c r="G5987" i="14"/>
  <c r="C5988" i="14"/>
  <c r="U5988" i="14" s="1"/>
  <c r="G5988" i="14"/>
  <c r="C5989" i="14"/>
  <c r="G5989" i="14"/>
  <c r="C5990" i="14"/>
  <c r="U5990" i="14" s="1"/>
  <c r="G5990" i="14"/>
  <c r="C5991" i="14"/>
  <c r="U5991" i="14" s="1"/>
  <c r="G5991" i="14"/>
  <c r="C5992" i="14"/>
  <c r="G5992" i="14"/>
  <c r="C5993" i="14"/>
  <c r="U5993" i="14" s="1"/>
  <c r="G5993" i="14"/>
  <c r="C5994" i="14"/>
  <c r="U5994" i="14" s="1"/>
  <c r="G5994" i="14"/>
  <c r="C5995" i="14"/>
  <c r="G5995" i="14"/>
  <c r="C5996" i="14"/>
  <c r="U5996" i="14" s="1"/>
  <c r="G5996" i="14"/>
  <c r="C5997" i="14"/>
  <c r="G5997" i="14"/>
  <c r="C5998" i="14"/>
  <c r="U5998" i="14" s="1"/>
  <c r="G5998" i="14"/>
  <c r="C5999" i="14"/>
  <c r="G5999" i="14"/>
  <c r="C6000" i="14"/>
  <c r="G6000" i="14"/>
  <c r="C6001" i="14"/>
  <c r="U6001" i="14" s="1"/>
  <c r="G6001" i="14"/>
  <c r="C6002" i="14"/>
  <c r="U6002" i="14" s="1"/>
  <c r="G6002" i="14"/>
  <c r="C6003" i="14"/>
  <c r="G6003" i="14"/>
  <c r="C6004" i="14"/>
  <c r="U6004" i="14" s="1"/>
  <c r="G6004" i="14"/>
  <c r="C6005" i="14"/>
  <c r="G6005" i="14"/>
  <c r="C6006" i="14"/>
  <c r="U6006" i="14" s="1"/>
  <c r="G6006" i="14"/>
  <c r="C6007" i="14"/>
  <c r="G6007" i="14"/>
  <c r="C6008" i="14"/>
  <c r="G6008" i="14"/>
  <c r="C6009" i="14"/>
  <c r="U6009" i="14" s="1"/>
  <c r="G6009" i="14"/>
  <c r="C6010" i="14"/>
  <c r="U6010" i="14" s="1"/>
  <c r="G6010" i="14"/>
  <c r="C6011" i="14"/>
  <c r="G6011" i="14"/>
  <c r="C6012" i="14"/>
  <c r="U6012" i="14" s="1"/>
  <c r="G6012" i="14"/>
  <c r="C6013" i="14"/>
  <c r="U6013" i="14" s="1"/>
  <c r="G6013" i="14"/>
  <c r="C6014" i="14"/>
  <c r="U6014" i="14" s="1"/>
  <c r="G6014" i="14"/>
  <c r="C6015" i="14"/>
  <c r="G6015" i="14"/>
  <c r="C6016" i="14"/>
  <c r="U6016" i="14" s="1"/>
  <c r="G6016" i="14"/>
  <c r="C6017" i="14"/>
  <c r="G6017" i="14"/>
  <c r="C6018" i="14"/>
  <c r="U6018" i="14" s="1"/>
  <c r="G6018" i="14"/>
  <c r="C6019" i="14"/>
  <c r="G6019" i="14"/>
  <c r="C6020" i="14"/>
  <c r="U6020" i="14" s="1"/>
  <c r="G6020" i="14"/>
  <c r="C6021" i="14"/>
  <c r="G6021" i="14"/>
  <c r="C6022" i="14"/>
  <c r="U6022" i="14" s="1"/>
  <c r="G6022" i="14"/>
  <c r="C6023" i="14"/>
  <c r="G6023" i="14"/>
  <c r="C6024" i="14"/>
  <c r="U6024" i="14" s="1"/>
  <c r="G6024" i="14"/>
  <c r="C6025" i="14"/>
  <c r="G6025" i="14"/>
  <c r="C6026" i="14"/>
  <c r="U6026" i="14" s="1"/>
  <c r="G6026" i="14"/>
  <c r="C6027" i="14"/>
  <c r="G6027" i="14"/>
  <c r="C6028" i="14"/>
  <c r="U6028" i="14" s="1"/>
  <c r="G6028" i="14"/>
  <c r="C6029" i="14"/>
  <c r="G6029" i="14"/>
  <c r="C6030" i="14"/>
  <c r="U6030" i="14" s="1"/>
  <c r="G6030" i="14"/>
  <c r="C6031" i="14"/>
  <c r="G6031" i="14"/>
  <c r="C6032" i="14"/>
  <c r="U6032" i="14" s="1"/>
  <c r="G6032" i="14"/>
  <c r="C6033" i="14"/>
  <c r="G6033" i="14"/>
  <c r="C6034" i="14"/>
  <c r="U6034" i="14" s="1"/>
  <c r="G6034" i="14"/>
  <c r="C6035" i="14"/>
  <c r="G6035" i="14"/>
  <c r="C6036" i="14"/>
  <c r="U6036" i="14" s="1"/>
  <c r="G6036" i="14"/>
  <c r="C6037" i="14"/>
  <c r="G6037" i="14"/>
  <c r="C6038" i="14"/>
  <c r="U6038" i="14" s="1"/>
  <c r="G6038" i="14"/>
  <c r="C6039" i="14"/>
  <c r="G6039" i="14"/>
  <c r="C6040" i="14"/>
  <c r="U6040" i="14" s="1"/>
  <c r="G6040" i="14"/>
  <c r="C6041" i="14"/>
  <c r="G6041" i="14"/>
  <c r="C6042" i="14"/>
  <c r="U6042" i="14" s="1"/>
  <c r="G6042" i="14"/>
  <c r="C6043" i="14"/>
  <c r="G6043" i="14"/>
  <c r="C6044" i="14"/>
  <c r="G6044" i="14"/>
  <c r="C6045" i="14"/>
  <c r="U6045" i="14" s="1"/>
  <c r="G6045" i="14"/>
  <c r="C6046" i="14"/>
  <c r="U6046" i="14" s="1"/>
  <c r="G6046" i="14"/>
  <c r="C6047" i="14"/>
  <c r="G6047" i="14"/>
  <c r="C6048" i="14"/>
  <c r="G6048" i="14"/>
  <c r="C6049" i="14"/>
  <c r="U6049" i="14" s="1"/>
  <c r="G6049" i="14"/>
  <c r="C6050" i="14"/>
  <c r="G6050" i="14"/>
  <c r="C6051" i="14"/>
  <c r="U6051" i="14" s="1"/>
  <c r="G6051" i="14"/>
  <c r="C6052" i="14"/>
  <c r="G6052" i="14"/>
  <c r="C6053" i="14"/>
  <c r="U6053" i="14" s="1"/>
  <c r="G6053" i="14"/>
  <c r="C6054" i="14"/>
  <c r="G6054" i="14"/>
  <c r="C6055" i="14"/>
  <c r="U6055" i="14" s="1"/>
  <c r="G6055" i="14"/>
  <c r="C6056" i="14"/>
  <c r="U6056" i="14" s="1"/>
  <c r="G6056" i="14"/>
  <c r="C6057" i="14"/>
  <c r="G6057" i="14"/>
  <c r="C6058" i="14"/>
  <c r="G6058" i="14"/>
  <c r="C6059" i="14"/>
  <c r="U6059" i="14" s="1"/>
  <c r="G6059" i="14"/>
  <c r="C6060" i="14"/>
  <c r="G6060" i="14"/>
  <c r="U6060" i="14" s="1"/>
  <c r="C6061" i="14"/>
  <c r="U6061" i="14" s="1"/>
  <c r="G6061" i="14"/>
  <c r="C6062" i="14"/>
  <c r="G6062" i="14"/>
  <c r="C6063" i="14"/>
  <c r="U6063" i="14" s="1"/>
  <c r="G6063" i="14"/>
  <c r="C6064" i="14"/>
  <c r="G6064" i="14"/>
  <c r="C6065" i="14"/>
  <c r="U6065" i="14" s="1"/>
  <c r="G6065" i="14"/>
  <c r="C2" i="14"/>
  <c r="U2" i="14" s="1"/>
  <c r="G2" i="14"/>
  <c r="C3" i="14"/>
  <c r="G3" i="14"/>
  <c r="C4" i="14"/>
  <c r="U4" i="14" s="1"/>
  <c r="G4" i="14"/>
  <c r="C5" i="14"/>
  <c r="G5" i="14"/>
  <c r="C6" i="14"/>
  <c r="U6" i="14" s="1"/>
  <c r="G6" i="14"/>
  <c r="C7" i="14"/>
  <c r="U7" i="14" s="1"/>
  <c r="G7" i="14"/>
  <c r="C8" i="14"/>
  <c r="U8" i="14" s="1"/>
  <c r="G8" i="14"/>
  <c r="C9" i="14"/>
  <c r="G9" i="14"/>
  <c r="C10" i="14"/>
  <c r="G10" i="14"/>
  <c r="U10" i="14"/>
  <c r="C11" i="14"/>
  <c r="G11" i="14"/>
  <c r="C12" i="14"/>
  <c r="U12" i="14" s="1"/>
  <c r="G12" i="14"/>
  <c r="C13" i="14"/>
  <c r="U13" i="14" s="1"/>
  <c r="G13" i="14"/>
  <c r="C14" i="14"/>
  <c r="G14" i="14"/>
  <c r="C15" i="14"/>
  <c r="U15" i="14" s="1"/>
  <c r="G15" i="14"/>
  <c r="C16" i="14"/>
  <c r="U16" i="14" s="1"/>
  <c r="G16" i="14"/>
  <c r="C17" i="14"/>
  <c r="G17" i="14"/>
  <c r="C18" i="14"/>
  <c r="U18" i="14" s="1"/>
  <c r="G18" i="14"/>
  <c r="C19" i="14"/>
  <c r="G19" i="14"/>
  <c r="C20" i="14"/>
  <c r="G20" i="14"/>
  <c r="C21" i="14"/>
  <c r="U21" i="14" s="1"/>
  <c r="G21" i="14"/>
  <c r="C22" i="14"/>
  <c r="U22" i="14" s="1"/>
  <c r="G22" i="14"/>
  <c r="C23" i="14"/>
  <c r="G23" i="14"/>
  <c r="C24" i="14"/>
  <c r="U24" i="14" s="1"/>
  <c r="G24" i="14"/>
  <c r="C25" i="14"/>
  <c r="U25" i="14" s="1"/>
  <c r="G25" i="14"/>
  <c r="C26" i="14"/>
  <c r="G26" i="14"/>
  <c r="C27" i="14"/>
  <c r="U27" i="14" s="1"/>
  <c r="G27" i="14"/>
  <c r="C28" i="14"/>
  <c r="G28" i="14"/>
  <c r="C29" i="14"/>
  <c r="U29" i="14" s="1"/>
  <c r="G29" i="14"/>
  <c r="C30" i="14"/>
  <c r="U30" i="14" s="1"/>
  <c r="G30" i="14"/>
  <c r="C31" i="14"/>
  <c r="U31" i="14" s="1"/>
  <c r="G31" i="14"/>
  <c r="C32" i="14"/>
  <c r="U32" i="14" s="1"/>
  <c r="G32" i="14"/>
  <c r="C33" i="14"/>
  <c r="G33" i="14"/>
  <c r="C34" i="14"/>
  <c r="G34" i="14"/>
  <c r="C35" i="14"/>
  <c r="U35" i="14" s="1"/>
  <c r="G35" i="14"/>
  <c r="C36" i="14"/>
  <c r="U36" i="14" s="1"/>
  <c r="G36" i="14"/>
  <c r="C37" i="14"/>
  <c r="G37" i="14"/>
  <c r="C38" i="14"/>
  <c r="U38" i="14" s="1"/>
  <c r="G38" i="14"/>
  <c r="C39" i="14"/>
  <c r="G39" i="14"/>
  <c r="C40" i="14"/>
  <c r="U40" i="14" s="1"/>
  <c r="G40" i="14"/>
  <c r="C41" i="14"/>
  <c r="G41" i="14"/>
  <c r="C42" i="14"/>
  <c r="U42" i="14" s="1"/>
  <c r="G42" i="14"/>
  <c r="C43" i="14"/>
  <c r="G43" i="14"/>
  <c r="C44" i="14"/>
  <c r="U44" i="14" s="1"/>
  <c r="G44" i="14"/>
  <c r="C45" i="14"/>
  <c r="G45" i="14"/>
  <c r="C46" i="14"/>
  <c r="U46" i="14" s="1"/>
  <c r="G46" i="14"/>
  <c r="C47" i="14"/>
  <c r="U47" i="14" s="1"/>
  <c r="G47" i="14"/>
  <c r="C48" i="14"/>
  <c r="G48" i="14"/>
  <c r="C49" i="14"/>
  <c r="U49" i="14" s="1"/>
  <c r="G49" i="14"/>
  <c r="C50" i="14"/>
  <c r="U50" i="14" s="1"/>
  <c r="G50" i="14"/>
  <c r="C51" i="14"/>
  <c r="U51" i="14" s="1"/>
  <c r="G51" i="14"/>
  <c r="C52" i="14"/>
  <c r="U52" i="14" s="1"/>
  <c r="G52" i="14"/>
  <c r="C53" i="14"/>
  <c r="G53" i="14"/>
  <c r="C54" i="14"/>
  <c r="G54" i="14"/>
  <c r="C55" i="14"/>
  <c r="U55" i="14" s="1"/>
  <c r="G55" i="14"/>
  <c r="C282" i="14"/>
  <c r="G282" i="14"/>
  <c r="C283" i="14"/>
  <c r="U283" i="14" s="1"/>
  <c r="G283" i="14"/>
  <c r="C308" i="14"/>
  <c r="U308" i="14" s="1"/>
  <c r="G308" i="14"/>
  <c r="C309" i="14"/>
  <c r="G309" i="14"/>
  <c r="C310" i="14"/>
  <c r="G310" i="14"/>
  <c r="U310" i="14" s="1"/>
  <c r="C311" i="14"/>
  <c r="U311" i="14" s="1"/>
  <c r="G311" i="14"/>
  <c r="C312" i="14"/>
  <c r="G312" i="14"/>
  <c r="C313" i="14"/>
  <c r="U313" i="14" s="1"/>
  <c r="G313" i="14"/>
  <c r="C314" i="14"/>
  <c r="G314" i="14"/>
  <c r="C315" i="14"/>
  <c r="U315" i="14" s="1"/>
  <c r="G315" i="14"/>
  <c r="C316" i="14"/>
  <c r="U316" i="14" s="1"/>
  <c r="G316" i="14"/>
  <c r="C317" i="14"/>
  <c r="G317" i="14"/>
  <c r="C318" i="14"/>
  <c r="G318" i="14"/>
  <c r="C319" i="14"/>
  <c r="U319" i="14" s="1"/>
  <c r="G319" i="14"/>
  <c r="C332" i="14"/>
  <c r="G332" i="14"/>
  <c r="C333" i="14"/>
  <c r="U333" i="14" s="1"/>
  <c r="G333" i="14"/>
  <c r="C334" i="14"/>
  <c r="U334" i="14" s="1"/>
  <c r="G334" i="14"/>
  <c r="C335" i="14"/>
  <c r="G335" i="14"/>
  <c r="C336" i="14"/>
  <c r="U336" i="14" s="1"/>
  <c r="G336" i="14"/>
  <c r="C337" i="14"/>
  <c r="U337" i="14" s="1"/>
  <c r="G337" i="14"/>
  <c r="C338" i="14"/>
  <c r="G338" i="14"/>
  <c r="C339" i="14"/>
  <c r="U339" i="14" s="1"/>
  <c r="G339" i="14"/>
  <c r="C340" i="14"/>
  <c r="U340" i="14" s="1"/>
  <c r="G340" i="14"/>
  <c r="C341" i="14"/>
  <c r="U341" i="14" s="1"/>
  <c r="G341" i="14"/>
  <c r="C342" i="14"/>
  <c r="U342" i="14" s="1"/>
  <c r="G342" i="14"/>
  <c r="C343" i="14"/>
  <c r="G343" i="14"/>
  <c r="C356" i="14"/>
  <c r="U356" i="14" s="1"/>
  <c r="G356" i="14"/>
  <c r="C357" i="14"/>
  <c r="U357" i="14" s="1"/>
  <c r="G357" i="14"/>
  <c r="C358" i="14"/>
  <c r="G358" i="14"/>
  <c r="C359" i="14"/>
  <c r="U359" i="14" s="1"/>
  <c r="G359" i="14"/>
  <c r="C360" i="14"/>
  <c r="U360" i="14" s="1"/>
  <c r="G360" i="14"/>
  <c r="C361" i="14"/>
  <c r="U361" i="14" s="1"/>
  <c r="G361" i="14"/>
  <c r="C362" i="14"/>
  <c r="G362" i="14"/>
  <c r="C363" i="14"/>
  <c r="U363" i="14" s="1"/>
  <c r="G363" i="14"/>
  <c r="C378" i="14"/>
  <c r="U378" i="14" s="1"/>
  <c r="G378" i="14"/>
  <c r="C379" i="14"/>
  <c r="G379" i="14"/>
  <c r="C380" i="14"/>
  <c r="G380" i="14"/>
  <c r="C381" i="14"/>
  <c r="U381" i="14" s="1"/>
  <c r="G381" i="14"/>
  <c r="C384" i="14"/>
  <c r="U384" i="14" s="1"/>
  <c r="G384" i="14"/>
  <c r="C385" i="14"/>
  <c r="G385" i="14"/>
  <c r="C398" i="14"/>
  <c r="U398" i="14" s="1"/>
  <c r="G398" i="14"/>
  <c r="C399" i="14"/>
  <c r="G399" i="14"/>
  <c r="C420" i="14"/>
  <c r="G420" i="14"/>
  <c r="C421" i="14"/>
  <c r="U421" i="14" s="1"/>
  <c r="G421" i="14"/>
  <c r="C422" i="14"/>
  <c r="U422" i="14" s="1"/>
  <c r="G422" i="14"/>
  <c r="C423" i="14"/>
  <c r="G423" i="14"/>
  <c r="C424" i="14"/>
  <c r="G424" i="14"/>
  <c r="C425" i="14"/>
  <c r="U425" i="14" s="1"/>
  <c r="G425" i="14"/>
  <c r="C466" i="14"/>
  <c r="U466" i="14" s="1"/>
  <c r="G466" i="14"/>
  <c r="C467" i="14"/>
  <c r="U467" i="14" s="1"/>
  <c r="G467" i="14"/>
  <c r="C468" i="14"/>
  <c r="G468" i="14"/>
  <c r="C469" i="14"/>
  <c r="U469" i="14" s="1"/>
  <c r="G469" i="14"/>
  <c r="C470" i="14"/>
  <c r="U470" i="14" s="1"/>
  <c r="G470" i="14"/>
  <c r="C471" i="14"/>
  <c r="U471" i="14" s="1"/>
  <c r="G471" i="14"/>
  <c r="C474" i="14"/>
  <c r="G474" i="14"/>
  <c r="C475" i="14"/>
  <c r="U475" i="14" s="1"/>
  <c r="G475" i="14"/>
  <c r="C476" i="14"/>
  <c r="G476" i="14"/>
  <c r="C477" i="14"/>
  <c r="U477" i="14" s="1"/>
  <c r="G477" i="14"/>
  <c r="C496" i="14"/>
  <c r="U496" i="14" s="1"/>
  <c r="G496" i="14"/>
  <c r="C497" i="14"/>
  <c r="G497" i="14"/>
  <c r="C498" i="14"/>
  <c r="U498" i="14" s="1"/>
  <c r="G498" i="14"/>
  <c r="C499" i="14"/>
  <c r="G499" i="14"/>
  <c r="C500" i="14"/>
  <c r="G500" i="14"/>
  <c r="C501" i="14"/>
  <c r="U501" i="14" s="1"/>
  <c r="G501" i="14"/>
  <c r="C520" i="14"/>
  <c r="G520" i="14"/>
  <c r="C521" i="14"/>
  <c r="U521" i="14" s="1"/>
  <c r="G521" i="14"/>
  <c r="C522" i="14"/>
  <c r="G522" i="14"/>
  <c r="C523" i="14"/>
  <c r="U523" i="14" s="1"/>
  <c r="G523" i="14"/>
  <c r="C524" i="14"/>
  <c r="G524" i="14"/>
  <c r="C525" i="14"/>
  <c r="U525" i="14" s="1"/>
  <c r="G525" i="14"/>
  <c r="C566" i="14"/>
  <c r="U566" i="14" s="1"/>
  <c r="G566" i="14"/>
  <c r="C567" i="14"/>
  <c r="G567" i="14"/>
  <c r="C568" i="14"/>
  <c r="G568" i="14"/>
  <c r="U568" i="14" s="1"/>
  <c r="C569" i="14"/>
  <c r="U569" i="14" s="1"/>
  <c r="G569" i="14"/>
  <c r="C570" i="14"/>
  <c r="U570" i="14" s="1"/>
  <c r="G570" i="14"/>
  <c r="C571" i="14"/>
  <c r="U571" i="14" s="1"/>
  <c r="G571" i="14"/>
  <c r="C632" i="14"/>
  <c r="G632" i="14"/>
  <c r="C633" i="14"/>
  <c r="U633" i="14" s="1"/>
  <c r="G633" i="14"/>
  <c r="C634" i="14"/>
  <c r="G634" i="14"/>
  <c r="C635" i="14"/>
  <c r="U635" i="14" s="1"/>
  <c r="G635" i="14"/>
  <c r="C638" i="14"/>
  <c r="G638" i="14"/>
  <c r="C639" i="14"/>
  <c r="U639" i="14" s="1"/>
  <c r="G639" i="14"/>
  <c r="C642" i="14"/>
  <c r="G642" i="14"/>
  <c r="C643" i="14"/>
  <c r="U643" i="14" s="1"/>
  <c r="G643" i="14"/>
  <c r="C700" i="14"/>
  <c r="G700" i="14"/>
  <c r="C701" i="14"/>
  <c r="U701" i="14" s="1"/>
  <c r="G701" i="14"/>
  <c r="C702" i="14"/>
  <c r="G702" i="14"/>
  <c r="C703" i="14"/>
  <c r="U703" i="14" s="1"/>
  <c r="G703" i="14"/>
  <c r="C704" i="14"/>
  <c r="U704" i="14" s="1"/>
  <c r="G704" i="14"/>
  <c r="C705" i="14"/>
  <c r="G705" i="14"/>
  <c r="C708" i="14"/>
  <c r="U708" i="14" s="1"/>
  <c r="G708" i="14"/>
  <c r="C709" i="14"/>
  <c r="G709" i="14"/>
  <c r="C712" i="14"/>
  <c r="G712" i="14"/>
  <c r="C713" i="14"/>
  <c r="U713" i="14" s="1"/>
  <c r="G713" i="14"/>
  <c r="C730" i="14"/>
  <c r="U730" i="14" s="1"/>
  <c r="G730" i="14"/>
  <c r="C731" i="14"/>
  <c r="G731" i="14"/>
  <c r="C732" i="14"/>
  <c r="G732" i="14"/>
  <c r="C733" i="14"/>
  <c r="U733" i="14" s="1"/>
  <c r="G733" i="14"/>
  <c r="C734" i="14"/>
  <c r="U734" i="14" s="1"/>
  <c r="G734" i="14"/>
  <c r="C735" i="14"/>
  <c r="G735" i="14"/>
  <c r="C736" i="14"/>
  <c r="G736" i="14"/>
  <c r="C737" i="14"/>
  <c r="U737" i="14" s="1"/>
  <c r="G737" i="14"/>
  <c r="C758" i="14"/>
  <c r="G758" i="14"/>
  <c r="C759" i="14"/>
  <c r="U759" i="14" s="1"/>
  <c r="G759" i="14"/>
  <c r="C760" i="14"/>
  <c r="U760" i="14" s="1"/>
  <c r="G760" i="14"/>
  <c r="C761" i="14"/>
  <c r="G761" i="14"/>
  <c r="C762" i="14"/>
  <c r="U762" i="14" s="1"/>
  <c r="G762" i="14"/>
  <c r="C763" i="14"/>
  <c r="G763" i="14"/>
  <c r="C804" i="14"/>
  <c r="U804" i="14" s="1"/>
  <c r="G804" i="14"/>
  <c r="C805" i="14"/>
  <c r="U805" i="14" s="1"/>
  <c r="G805" i="14"/>
  <c r="C806" i="14"/>
  <c r="G806" i="14"/>
  <c r="C807" i="14"/>
  <c r="U807" i="14" s="1"/>
  <c r="G807" i="14"/>
  <c r="C808" i="14"/>
  <c r="G808" i="14"/>
  <c r="C809" i="14"/>
  <c r="U809" i="14" s="1"/>
  <c r="G809" i="14"/>
  <c r="C810" i="14"/>
  <c r="G810" i="14"/>
  <c r="C811" i="14"/>
  <c r="U811" i="14" s="1"/>
  <c r="G811" i="14"/>
  <c r="C812" i="14"/>
  <c r="G812" i="14"/>
  <c r="C813" i="14"/>
  <c r="U813" i="14" s="1"/>
  <c r="G813" i="14"/>
  <c r="C826" i="14"/>
  <c r="U826" i="14" s="1"/>
  <c r="G826" i="14"/>
  <c r="C827" i="14"/>
  <c r="G827" i="14"/>
  <c r="C828" i="14"/>
  <c r="G828" i="14"/>
  <c r="C829" i="14"/>
  <c r="U829" i="14" s="1"/>
  <c r="G829" i="14"/>
  <c r="C830" i="14"/>
  <c r="G830" i="14"/>
  <c r="C831" i="14"/>
  <c r="U831" i="14" s="1"/>
  <c r="G831" i="14"/>
  <c r="C844" i="14"/>
  <c r="U844" i="14" s="1"/>
  <c r="G844" i="14"/>
  <c r="C845" i="14"/>
  <c r="G845" i="14"/>
  <c r="C846" i="14"/>
  <c r="G846" i="14"/>
  <c r="C847" i="14"/>
  <c r="U847" i="14" s="1"/>
  <c r="G847" i="14"/>
  <c r="C848" i="14"/>
  <c r="U848" i="14" s="1"/>
  <c r="G848" i="14"/>
  <c r="C849" i="14"/>
  <c r="G849" i="14"/>
  <c r="C850" i="14"/>
  <c r="U850" i="14" s="1"/>
  <c r="G850" i="14"/>
  <c r="C851" i="14"/>
  <c r="U851" i="14" s="1"/>
  <c r="G851" i="14"/>
  <c r="C852" i="14"/>
  <c r="G852" i="14"/>
  <c r="U852" i="14" s="1"/>
  <c r="C853" i="14"/>
  <c r="U853" i="14" s="1"/>
  <c r="G853" i="14"/>
  <c r="C866" i="14"/>
  <c r="U866" i="14" s="1"/>
  <c r="G866" i="14"/>
  <c r="C867" i="14"/>
  <c r="G867" i="14"/>
  <c r="U867" i="14" s="1"/>
  <c r="C868" i="14"/>
  <c r="U868" i="14" s="1"/>
  <c r="G868" i="14"/>
  <c r="C869" i="14"/>
  <c r="U869" i="14" s="1"/>
  <c r="G869" i="14"/>
  <c r="C882" i="14"/>
  <c r="U882" i="14" s="1"/>
  <c r="G882" i="14"/>
  <c r="C883" i="14"/>
  <c r="U883" i="14" s="1"/>
  <c r="G883" i="14"/>
  <c r="C884" i="14"/>
  <c r="G884" i="14"/>
  <c r="C885" i="14"/>
  <c r="U885" i="14" s="1"/>
  <c r="G885" i="14"/>
  <c r="C886" i="14"/>
  <c r="U886" i="14" s="1"/>
  <c r="G886" i="14"/>
  <c r="C887" i="14"/>
  <c r="G887" i="14"/>
  <c r="C888" i="14"/>
  <c r="U888" i="14" s="1"/>
  <c r="G888" i="14"/>
  <c r="C889" i="14"/>
  <c r="G889" i="14"/>
  <c r="C902" i="14"/>
  <c r="U902" i="14" s="1"/>
  <c r="G902" i="14"/>
  <c r="C903" i="14"/>
  <c r="G903" i="14"/>
  <c r="C904" i="14"/>
  <c r="U904" i="14" s="1"/>
  <c r="G904" i="14"/>
  <c r="C905" i="14"/>
  <c r="G905" i="14"/>
  <c r="C918" i="14"/>
  <c r="G918" i="14"/>
  <c r="C919" i="14"/>
  <c r="U919" i="14" s="1"/>
  <c r="G919" i="14"/>
  <c r="C920" i="14"/>
  <c r="U920" i="14" s="1"/>
  <c r="G920" i="14"/>
  <c r="C921" i="14"/>
  <c r="U921" i="14" s="1"/>
  <c r="G921" i="14"/>
  <c r="C922" i="14"/>
  <c r="U922" i="14" s="1"/>
  <c r="G922" i="14"/>
  <c r="C923" i="14"/>
  <c r="G923" i="14"/>
  <c r="C924" i="14"/>
  <c r="G924" i="14"/>
  <c r="C925" i="14"/>
  <c r="U925" i="14" s="1"/>
  <c r="G925" i="14"/>
  <c r="C926" i="14"/>
  <c r="G926" i="14"/>
  <c r="C927" i="14"/>
  <c r="U927" i="14" s="1"/>
  <c r="G927" i="14"/>
  <c r="C928" i="14"/>
  <c r="U928" i="14" s="1"/>
  <c r="G928" i="14"/>
  <c r="C929" i="14"/>
  <c r="G929" i="14"/>
  <c r="C942" i="14"/>
  <c r="U942" i="14" s="1"/>
  <c r="G942" i="14"/>
  <c r="C943" i="14"/>
  <c r="U943" i="14" s="1"/>
  <c r="G943" i="14"/>
  <c r="C944" i="14"/>
  <c r="G944" i="14"/>
  <c r="C945" i="14"/>
  <c r="U945" i="14" s="1"/>
  <c r="G945" i="14"/>
  <c r="C946" i="14"/>
  <c r="G946" i="14"/>
  <c r="C947" i="14"/>
  <c r="U947" i="14" s="1"/>
  <c r="G947" i="14"/>
  <c r="C960" i="14"/>
  <c r="U960" i="14" s="1"/>
  <c r="G960" i="14"/>
  <c r="C961" i="14"/>
  <c r="G961" i="14"/>
  <c r="C962" i="14"/>
  <c r="U962" i="14" s="1"/>
  <c r="G962" i="14"/>
  <c r="C963" i="14"/>
  <c r="G963" i="14"/>
  <c r="C984" i="14"/>
  <c r="G984" i="14"/>
  <c r="C985" i="14"/>
  <c r="G985" i="14"/>
  <c r="U985" i="14"/>
  <c r="C986" i="14"/>
  <c r="G986" i="14"/>
  <c r="C987" i="14"/>
  <c r="U987" i="14" s="1"/>
  <c r="G987" i="14"/>
  <c r="C988" i="14"/>
  <c r="G988" i="14"/>
  <c r="C989" i="14"/>
  <c r="U989" i="14" s="1"/>
  <c r="G989" i="14"/>
  <c r="C990" i="14"/>
  <c r="U990" i="14" s="1"/>
  <c r="G990" i="14"/>
  <c r="C991" i="14"/>
  <c r="U991" i="14" s="1"/>
  <c r="G991" i="14"/>
  <c r="C992" i="14"/>
  <c r="U992" i="14" s="1"/>
  <c r="G992" i="14"/>
  <c r="C993" i="14"/>
  <c r="U993" i="14" s="1"/>
  <c r="G993" i="14"/>
  <c r="C996" i="14"/>
  <c r="G996" i="14"/>
  <c r="C997" i="14"/>
  <c r="U997" i="14" s="1"/>
  <c r="G997" i="14"/>
  <c r="C998" i="14"/>
  <c r="G998" i="14"/>
  <c r="U998" i="14"/>
  <c r="C999" i="14"/>
  <c r="G999" i="14"/>
  <c r="C1038" i="14"/>
  <c r="U1038" i="14" s="1"/>
  <c r="G1038" i="14"/>
  <c r="C1039" i="14"/>
  <c r="G1039" i="14"/>
  <c r="C1040" i="14"/>
  <c r="U1040" i="14" s="1"/>
  <c r="G1040" i="14"/>
  <c r="C1041" i="14"/>
  <c r="G1041" i="14"/>
  <c r="C1042" i="14"/>
  <c r="G1042" i="14"/>
  <c r="C1043" i="14"/>
  <c r="U1043" i="14" s="1"/>
  <c r="G1043" i="14"/>
  <c r="C1044" i="14"/>
  <c r="G1044" i="14"/>
  <c r="C1045" i="14"/>
  <c r="U1045" i="14" s="1"/>
  <c r="G1045" i="14"/>
  <c r="C1046" i="14"/>
  <c r="U1046" i="14" s="1"/>
  <c r="G1046" i="14"/>
  <c r="C1047" i="14"/>
  <c r="G1047" i="14"/>
  <c r="C1048" i="14"/>
  <c r="G1048" i="14"/>
  <c r="U1048" i="14" s="1"/>
  <c r="C1049" i="14"/>
  <c r="U1049" i="14" s="1"/>
  <c r="G1049" i="14"/>
  <c r="C1050" i="14"/>
  <c r="U1050" i="14" s="1"/>
  <c r="G1050" i="14"/>
  <c r="C1051" i="14"/>
  <c r="G1051" i="14"/>
  <c r="C1052" i="14"/>
  <c r="G1052" i="14"/>
  <c r="C1053" i="14"/>
  <c r="U1053" i="14" s="1"/>
  <c r="G1053" i="14"/>
  <c r="C1094" i="14"/>
  <c r="G1094" i="14"/>
  <c r="U1094" i="14" s="1"/>
  <c r="C1095" i="14"/>
  <c r="U1095" i="14" s="1"/>
  <c r="G1095" i="14"/>
  <c r="C1096" i="14"/>
  <c r="G1096" i="14"/>
  <c r="C1097" i="14"/>
  <c r="U1097" i="14" s="1"/>
  <c r="G1097" i="14"/>
  <c r="C1098" i="14"/>
  <c r="G1098" i="14"/>
  <c r="C1099" i="14"/>
  <c r="U1099" i="14" s="1"/>
  <c r="G1099" i="14"/>
  <c r="C1100" i="14"/>
  <c r="G1100" i="14"/>
  <c r="C1101" i="14"/>
  <c r="U1101" i="14" s="1"/>
  <c r="G1101" i="14"/>
  <c r="C1102" i="14"/>
  <c r="G1102" i="14"/>
  <c r="C1103" i="14"/>
  <c r="U1103" i="14" s="1"/>
  <c r="G1103" i="14"/>
  <c r="C1104" i="14"/>
  <c r="G1104" i="14"/>
  <c r="C1105" i="14"/>
  <c r="U1105" i="14" s="1"/>
  <c r="G1105" i="14"/>
  <c r="C1106" i="14"/>
  <c r="G1106" i="14"/>
  <c r="C1107" i="14"/>
  <c r="U1107" i="14" s="1"/>
  <c r="G1107" i="14"/>
  <c r="C1118" i="14"/>
  <c r="G1118" i="14"/>
  <c r="C1119" i="14"/>
  <c r="U1119" i="14" s="1"/>
  <c r="G1119" i="14"/>
  <c r="C1130" i="14"/>
  <c r="G1130" i="14"/>
  <c r="C1131" i="14"/>
  <c r="U1131" i="14" s="1"/>
  <c r="G1131" i="14"/>
  <c r="C1132" i="14"/>
  <c r="G1132" i="14"/>
  <c r="C1133" i="14"/>
  <c r="U1133" i="14" s="1"/>
  <c r="G1133" i="14"/>
  <c r="C1134" i="14"/>
  <c r="U1134" i="14" s="1"/>
  <c r="G1134" i="14"/>
  <c r="C1135" i="14"/>
  <c r="G1135" i="14"/>
  <c r="C1156" i="14"/>
  <c r="U1156" i="14" s="1"/>
  <c r="G1156" i="14"/>
  <c r="C1157" i="14"/>
  <c r="G1157" i="14"/>
  <c r="C1158" i="14"/>
  <c r="U1158" i="14" s="1"/>
  <c r="G1158" i="14"/>
  <c r="C1159" i="14"/>
  <c r="G1159" i="14"/>
  <c r="C1160" i="14"/>
  <c r="G1160" i="14"/>
  <c r="C1161" i="14"/>
  <c r="U1161" i="14" s="1"/>
  <c r="G1161" i="14"/>
  <c r="C1162" i="14"/>
  <c r="U1162" i="14" s="1"/>
  <c r="G1162" i="14"/>
  <c r="C1163" i="14"/>
  <c r="G1163" i="14"/>
  <c r="U1163" i="14" s="1"/>
  <c r="C1164" i="14"/>
  <c r="U1164" i="14" s="1"/>
  <c r="G1164" i="14"/>
  <c r="C1165" i="14"/>
  <c r="G1165" i="14"/>
  <c r="C1166" i="14"/>
  <c r="G1166" i="14"/>
  <c r="U1166" i="14"/>
  <c r="C1167" i="14"/>
  <c r="G1167" i="14"/>
  <c r="C1168" i="14"/>
  <c r="G1168" i="14"/>
  <c r="C1169" i="14"/>
  <c r="U1169" i="14" s="1"/>
  <c r="G1169" i="14"/>
  <c r="C1176" i="14"/>
  <c r="G1176" i="14"/>
  <c r="C1177" i="14"/>
  <c r="U1177" i="14" s="1"/>
  <c r="G1177" i="14"/>
  <c r="C1178" i="14"/>
  <c r="G1178" i="14"/>
  <c r="C1179" i="14"/>
  <c r="U1179" i="14" s="1"/>
  <c r="G1179" i="14"/>
  <c r="C1182" i="14"/>
  <c r="U1182" i="14" s="1"/>
  <c r="G1182" i="14"/>
  <c r="C1183" i="14"/>
  <c r="G1183" i="14"/>
  <c r="C1196" i="14"/>
  <c r="G1196" i="14"/>
  <c r="C1197" i="14"/>
  <c r="U1197" i="14" s="1"/>
  <c r="G1197" i="14"/>
  <c r="C1198" i="14"/>
  <c r="G1198" i="14"/>
  <c r="C1199" i="14"/>
  <c r="U1199" i="14" s="1"/>
  <c r="G1199" i="14"/>
  <c r="C1200" i="14"/>
  <c r="G1200" i="14"/>
  <c r="C1201" i="14"/>
  <c r="U1201" i="14" s="1"/>
  <c r="G1201" i="14"/>
  <c r="C1222" i="14"/>
  <c r="U1222" i="14" s="1"/>
  <c r="G1222" i="14"/>
  <c r="C1223" i="14"/>
  <c r="G1223" i="14"/>
  <c r="U1223" i="14" s="1"/>
  <c r="C1224" i="14"/>
  <c r="G1224" i="14"/>
  <c r="U1224" i="14"/>
  <c r="C1225" i="14"/>
  <c r="G1225" i="14"/>
  <c r="C1226" i="14"/>
  <c r="U1226" i="14" s="1"/>
  <c r="G1226" i="14"/>
  <c r="C1227" i="14"/>
  <c r="G1227" i="14"/>
  <c r="C1228" i="14"/>
  <c r="G1228" i="14"/>
  <c r="C1229" i="14"/>
  <c r="U1229" i="14" s="1"/>
  <c r="G1229" i="14"/>
  <c r="C1248" i="14"/>
  <c r="G1248" i="14"/>
  <c r="C1249" i="14"/>
  <c r="U1249" i="14" s="1"/>
  <c r="G1249" i="14"/>
  <c r="C1252" i="14"/>
  <c r="G1252" i="14"/>
  <c r="C1253" i="14"/>
  <c r="U1253" i="14" s="1"/>
  <c r="G1253" i="14"/>
  <c r="C1254" i="14"/>
  <c r="G1254" i="14"/>
  <c r="C1255" i="14"/>
  <c r="U1255" i="14" s="1"/>
  <c r="G1255" i="14"/>
  <c r="C1256" i="14"/>
  <c r="U1256" i="14" s="1"/>
  <c r="G1256" i="14"/>
  <c r="C1257" i="14"/>
  <c r="G1257" i="14"/>
  <c r="C1258" i="14"/>
  <c r="G1258" i="14"/>
  <c r="C1259" i="14"/>
  <c r="U1259" i="14" s="1"/>
  <c r="G1259" i="14"/>
  <c r="C1260" i="14"/>
  <c r="U1260" i="14" s="1"/>
  <c r="G1260" i="14"/>
  <c r="C1261" i="14"/>
  <c r="G1261" i="14"/>
  <c r="C1262" i="14"/>
  <c r="U1262" i="14" s="1"/>
  <c r="G1262" i="14"/>
  <c r="C1263" i="14"/>
  <c r="G1263" i="14"/>
  <c r="C1284" i="14"/>
  <c r="U1284" i="14" s="1"/>
  <c r="G1284" i="14"/>
  <c r="C1285" i="14"/>
  <c r="G1285" i="14"/>
  <c r="C1286" i="14"/>
  <c r="G1286" i="14"/>
  <c r="C1287" i="14"/>
  <c r="U1287" i="14" s="1"/>
  <c r="G1287" i="14"/>
  <c r="C1288" i="14"/>
  <c r="G1288" i="14"/>
  <c r="C1289" i="14"/>
  <c r="U1289" i="14" s="1"/>
  <c r="G1289" i="14"/>
  <c r="C1290" i="14"/>
  <c r="U1290" i="14" s="1"/>
  <c r="G1290" i="14"/>
  <c r="C1291" i="14"/>
  <c r="G1291" i="14"/>
  <c r="C1294" i="14"/>
  <c r="U1294" i="14" s="1"/>
  <c r="G1294" i="14"/>
  <c r="C1295" i="14"/>
  <c r="G1295" i="14"/>
  <c r="C1298" i="14"/>
  <c r="U1298" i="14" s="1"/>
  <c r="G1298" i="14"/>
  <c r="C1299" i="14"/>
  <c r="G1299" i="14"/>
  <c r="C1304" i="14"/>
  <c r="G1304" i="14"/>
  <c r="U1304" i="14"/>
  <c r="C1305" i="14"/>
  <c r="G1305" i="14"/>
  <c r="C1310" i="14"/>
  <c r="U1310" i="14" s="1"/>
  <c r="G1310" i="14"/>
  <c r="C1311" i="14"/>
  <c r="G1311" i="14"/>
  <c r="C1318" i="14"/>
  <c r="G1318" i="14"/>
  <c r="U1318" i="14"/>
  <c r="C1319" i="14"/>
  <c r="U1319" i="14" s="1"/>
  <c r="G1319" i="14"/>
  <c r="C1322" i="14"/>
  <c r="U1322" i="14" s="1"/>
  <c r="G1322" i="14"/>
  <c r="C1323" i="14"/>
  <c r="U1323" i="14" s="1"/>
  <c r="G1323" i="14"/>
  <c r="C1324" i="14"/>
  <c r="U1324" i="14" s="1"/>
  <c r="G1324" i="14"/>
  <c r="C1325" i="14"/>
  <c r="U1325" i="14" s="1"/>
  <c r="G1325" i="14"/>
  <c r="C1326" i="14"/>
  <c r="U1326" i="14" s="1"/>
  <c r="G1326" i="14"/>
  <c r="C1327" i="14"/>
  <c r="G1327" i="14"/>
  <c r="C1328" i="14"/>
  <c r="G1328" i="14"/>
  <c r="C1329" i="14"/>
  <c r="U1329" i="14" s="1"/>
  <c r="G1329" i="14"/>
  <c r="C1330" i="14"/>
  <c r="U1330" i="14" s="1"/>
  <c r="G1330" i="14"/>
  <c r="C1331" i="14"/>
  <c r="G1331" i="14"/>
  <c r="C1348" i="14"/>
  <c r="U1348" i="14" s="1"/>
  <c r="G1348" i="14"/>
  <c r="C1349" i="14"/>
  <c r="G1349" i="14"/>
  <c r="C1374" i="14"/>
  <c r="G1374" i="14"/>
  <c r="C1375" i="14"/>
  <c r="U1375" i="14" s="1"/>
  <c r="G1375" i="14"/>
  <c r="C1376" i="14"/>
  <c r="U1376" i="14" s="1"/>
  <c r="G1376" i="14"/>
  <c r="C1377" i="14"/>
  <c r="G1377" i="14"/>
  <c r="C1378" i="14"/>
  <c r="U1378" i="14" s="1"/>
  <c r="G1378" i="14"/>
  <c r="C1379" i="14"/>
  <c r="G1379" i="14"/>
  <c r="C1380" i="14"/>
  <c r="G1380" i="14"/>
  <c r="C1381" i="14"/>
  <c r="U1381" i="14" s="1"/>
  <c r="G1381" i="14"/>
  <c r="C1382" i="14"/>
  <c r="G1382" i="14"/>
  <c r="C1383" i="14"/>
  <c r="U1383" i="14" s="1"/>
  <c r="G1383" i="14"/>
  <c r="C1384" i="14"/>
  <c r="G1384" i="14"/>
  <c r="C1385" i="14"/>
  <c r="U1385" i="14" s="1"/>
  <c r="G1385" i="14"/>
  <c r="C1386" i="14"/>
  <c r="U1386" i="14" s="1"/>
  <c r="G1386" i="14"/>
  <c r="C1387" i="14"/>
  <c r="U1387" i="14" s="1"/>
  <c r="G1387" i="14"/>
  <c r="C1388" i="14"/>
  <c r="G1388" i="14"/>
  <c r="C1389" i="14"/>
  <c r="U1389" i="14" s="1"/>
  <c r="G1389" i="14"/>
  <c r="C1390" i="14"/>
  <c r="U1390" i="14" s="1"/>
  <c r="G1390" i="14"/>
  <c r="C1391" i="14"/>
  <c r="U1391" i="14" s="1"/>
  <c r="G1391" i="14"/>
  <c r="C1392" i="14"/>
  <c r="G1392" i="14"/>
  <c r="C1393" i="14"/>
  <c r="U1393" i="14" s="1"/>
  <c r="G1393" i="14"/>
  <c r="C1394" i="14"/>
  <c r="G1394" i="14"/>
  <c r="C1395" i="14"/>
  <c r="U1395" i="14" s="1"/>
  <c r="G1395" i="14"/>
  <c r="C1396" i="14"/>
  <c r="G1396" i="14"/>
  <c r="C1397" i="14"/>
  <c r="U1397" i="14" s="1"/>
  <c r="G1397" i="14"/>
  <c r="C1400" i="14"/>
  <c r="G1400" i="14"/>
  <c r="C1401" i="14"/>
  <c r="U1401" i="14" s="1"/>
  <c r="G1401" i="14"/>
  <c r="C1408" i="14"/>
  <c r="U1408" i="14" s="1"/>
  <c r="G1408" i="14"/>
  <c r="C1409" i="14"/>
  <c r="U1409" i="14" s="1"/>
  <c r="G1409" i="14"/>
  <c r="C1420" i="14"/>
  <c r="U1420" i="14" s="1"/>
  <c r="G1420" i="14"/>
  <c r="C1421" i="14"/>
  <c r="G1421" i="14"/>
  <c r="C1424" i="14"/>
  <c r="G1424" i="14"/>
  <c r="U1424" i="14"/>
  <c r="C1425" i="14"/>
  <c r="G1425" i="14"/>
  <c r="C1426" i="14"/>
  <c r="U1426" i="14" s="1"/>
  <c r="G1426" i="14"/>
  <c r="C1427" i="14"/>
  <c r="G1427" i="14"/>
  <c r="C1430" i="14"/>
  <c r="U1430" i="14" s="1"/>
  <c r="G1430" i="14"/>
  <c r="C1431" i="14"/>
  <c r="G1431" i="14"/>
  <c r="C1428" i="14"/>
  <c r="U1428" i="14" s="1"/>
  <c r="G1428" i="14"/>
  <c r="C1429" i="14"/>
  <c r="G1429" i="14"/>
  <c r="C1432" i="14"/>
  <c r="G1432" i="14"/>
  <c r="U1432" i="14"/>
  <c r="C1433" i="14"/>
  <c r="G1433" i="14"/>
  <c r="C1434" i="14"/>
  <c r="U1434" i="14" s="1"/>
  <c r="G1434" i="14"/>
  <c r="C1435" i="14"/>
  <c r="G1435" i="14"/>
  <c r="C1436" i="14"/>
  <c r="G1436" i="14"/>
  <c r="C1437" i="14"/>
  <c r="U1437" i="14" s="1"/>
  <c r="G1437" i="14"/>
  <c r="C1456" i="14"/>
  <c r="G1456" i="14"/>
  <c r="U1456" i="14" s="1"/>
  <c r="C1457" i="14"/>
  <c r="U1457" i="14" s="1"/>
  <c r="G1457" i="14"/>
  <c r="C1458" i="14"/>
  <c r="G1458" i="14"/>
  <c r="C1459" i="14"/>
  <c r="U1459" i="14" s="1"/>
  <c r="G1459" i="14"/>
  <c r="C1460" i="14"/>
  <c r="U1460" i="14" s="1"/>
  <c r="G1460" i="14"/>
  <c r="C1461" i="14"/>
  <c r="U1461" i="14" s="1"/>
  <c r="G1461" i="14"/>
  <c r="C1462" i="14"/>
  <c r="U1462" i="14" s="1"/>
  <c r="G1462" i="14"/>
  <c r="C1463" i="14"/>
  <c r="U1463" i="14" s="1"/>
  <c r="G1463" i="14"/>
  <c r="C1464" i="14"/>
  <c r="U1464" i="14" s="1"/>
  <c r="G1464" i="14"/>
  <c r="C1465" i="14"/>
  <c r="G1465" i="14"/>
  <c r="C1466" i="14"/>
  <c r="U1466" i="14" s="1"/>
  <c r="G1466" i="14"/>
  <c r="C1467" i="14"/>
  <c r="G1467" i="14"/>
  <c r="C1490" i="14"/>
  <c r="U1490" i="14" s="1"/>
  <c r="G1490" i="14"/>
  <c r="C1491" i="14"/>
  <c r="G1491" i="14"/>
  <c r="C1492" i="14"/>
  <c r="U1492" i="14" s="1"/>
  <c r="G1492" i="14"/>
  <c r="C1493" i="14"/>
  <c r="G1493" i="14"/>
  <c r="C1494" i="14"/>
  <c r="U1494" i="14" s="1"/>
  <c r="G1494" i="14"/>
  <c r="C1495" i="14"/>
  <c r="G1495" i="14"/>
  <c r="C1496" i="14"/>
  <c r="G1496" i="14"/>
  <c r="U1496" i="14"/>
  <c r="C1497" i="14"/>
  <c r="G1497" i="14"/>
  <c r="C1498" i="14"/>
  <c r="U1498" i="14" s="1"/>
  <c r="G1498" i="14"/>
  <c r="C1499" i="14"/>
  <c r="G1499" i="14"/>
  <c r="C1500" i="14"/>
  <c r="G1500" i="14"/>
  <c r="C1501" i="14"/>
  <c r="U1501" i="14" s="1"/>
  <c r="G1501" i="14"/>
  <c r="C1502" i="14"/>
  <c r="G1502" i="14"/>
  <c r="C1503" i="14"/>
  <c r="U1503" i="14" s="1"/>
  <c r="G1503" i="14"/>
  <c r="C1504" i="14"/>
  <c r="U1504" i="14" s="1"/>
  <c r="G1504" i="14"/>
  <c r="C1505" i="14"/>
  <c r="G1505" i="14"/>
  <c r="U1505" i="14" s="1"/>
  <c r="C1506" i="14"/>
  <c r="G1506" i="14"/>
  <c r="C1507" i="14"/>
  <c r="U1507" i="14" s="1"/>
  <c r="G1507" i="14"/>
  <c r="C1508" i="14"/>
  <c r="G1508" i="14"/>
  <c r="C1509" i="14"/>
  <c r="U1509" i="14" s="1"/>
  <c r="G1509" i="14"/>
  <c r="C1510" i="14"/>
  <c r="G1510" i="14"/>
  <c r="C1511" i="14"/>
  <c r="G1511" i="14"/>
  <c r="U1511" i="14"/>
  <c r="C1514" i="14"/>
  <c r="U1514" i="14" s="1"/>
  <c r="G1514" i="14"/>
  <c r="C1515" i="14"/>
  <c r="U1515" i="14" s="1"/>
  <c r="G1515" i="14"/>
  <c r="C1520" i="14"/>
  <c r="G1520" i="14"/>
  <c r="C1521" i="14"/>
  <c r="U1521" i="14" s="1"/>
  <c r="G1521" i="14"/>
  <c r="C1534" i="14"/>
  <c r="U1534" i="14" s="1"/>
  <c r="G1534" i="14"/>
  <c r="C1535" i="14"/>
  <c r="U1535" i="14" s="1"/>
  <c r="G1535" i="14"/>
  <c r="C1538" i="14"/>
  <c r="U1538" i="14" s="1"/>
  <c r="G1538" i="14"/>
  <c r="C1539" i="14"/>
  <c r="G1539" i="14"/>
  <c r="C1540" i="14"/>
  <c r="U1540" i="14" s="1"/>
  <c r="G1540" i="14"/>
  <c r="C1541" i="14"/>
  <c r="U1541" i="14" s="1"/>
  <c r="G1541" i="14"/>
  <c r="C1542" i="14"/>
  <c r="U1542" i="14" s="1"/>
  <c r="G1542" i="14"/>
  <c r="C1543" i="14"/>
  <c r="G1543" i="14"/>
  <c r="C1544" i="14"/>
  <c r="U1544" i="14" s="1"/>
  <c r="G1544" i="14"/>
  <c r="C1545" i="14"/>
  <c r="G1545" i="14"/>
  <c r="C1546" i="14"/>
  <c r="G1546" i="14"/>
  <c r="C1547" i="14"/>
  <c r="U1547" i="14" s="1"/>
  <c r="G1547" i="14"/>
  <c r="C1568" i="14"/>
  <c r="U1568" i="14" s="1"/>
  <c r="G1568" i="14"/>
  <c r="C1569" i="14"/>
  <c r="G1569" i="14"/>
  <c r="C1570" i="14"/>
  <c r="U1570" i="14" s="1"/>
  <c r="G1570" i="14"/>
  <c r="C1571" i="14"/>
  <c r="G1571" i="14"/>
  <c r="C1572" i="14"/>
  <c r="U1572" i="14" s="1"/>
  <c r="G1572" i="14"/>
  <c r="C1573" i="14"/>
  <c r="G1573" i="14"/>
  <c r="C1574" i="14"/>
  <c r="U1574" i="14" s="1"/>
  <c r="G1574" i="14"/>
  <c r="C1575" i="14"/>
  <c r="G1575" i="14"/>
  <c r="C1576" i="14"/>
  <c r="U1576" i="14" s="1"/>
  <c r="G1576" i="14"/>
  <c r="C1577" i="14"/>
  <c r="G1577" i="14"/>
  <c r="C1578" i="14"/>
  <c r="U1578" i="14" s="1"/>
  <c r="G1578" i="14"/>
  <c r="C1579" i="14"/>
  <c r="G1579" i="14"/>
  <c r="C1580" i="14"/>
  <c r="U1580" i="14" s="1"/>
  <c r="G1580" i="14"/>
  <c r="C1581" i="14"/>
  <c r="G1581" i="14"/>
  <c r="C1582" i="14"/>
  <c r="G1582" i="14"/>
  <c r="C1583" i="14"/>
  <c r="U1583" i="14" s="1"/>
  <c r="G1583" i="14"/>
  <c r="C1584" i="14"/>
  <c r="U1584" i="14" s="1"/>
  <c r="G1584" i="14"/>
  <c r="C1585" i="14"/>
  <c r="G1585" i="14"/>
  <c r="C1606" i="14"/>
  <c r="G1606" i="14"/>
  <c r="C1607" i="14"/>
  <c r="G1607" i="14"/>
  <c r="U1607" i="14"/>
  <c r="C1608" i="14"/>
  <c r="G1608" i="14"/>
  <c r="C1609" i="14"/>
  <c r="U1609" i="14" s="1"/>
  <c r="G1609" i="14"/>
  <c r="C1610" i="14"/>
  <c r="U1610" i="14" s="1"/>
  <c r="G1610" i="14"/>
  <c r="C1611" i="14"/>
  <c r="G1611" i="14"/>
  <c r="C1612" i="14"/>
  <c r="G1612" i="14"/>
  <c r="C1613" i="14"/>
  <c r="U1613" i="14" s="1"/>
  <c r="G1613" i="14"/>
  <c r="C1616" i="14"/>
  <c r="U1616" i="14" s="1"/>
  <c r="G1616" i="14"/>
  <c r="C1617" i="14"/>
  <c r="G1617" i="14"/>
  <c r="C1620" i="14"/>
  <c r="U1620" i="14" s="1"/>
  <c r="G1620" i="14"/>
  <c r="C1621" i="14"/>
  <c r="G1621" i="14"/>
  <c r="C1632" i="14"/>
  <c r="U1632" i="14" s="1"/>
  <c r="G1632" i="14"/>
  <c r="C1633" i="14"/>
  <c r="U1633" i="14" s="1"/>
  <c r="G1633" i="14"/>
  <c r="C1640" i="14"/>
  <c r="U1640" i="14" s="1"/>
  <c r="G1640" i="14"/>
  <c r="C1641" i="14"/>
  <c r="U1641" i="14" s="1"/>
  <c r="G1641" i="14"/>
  <c r="C1642" i="14"/>
  <c r="U1642" i="14" s="1"/>
  <c r="G1642" i="14"/>
  <c r="C1643" i="14"/>
  <c r="G1643" i="14"/>
  <c r="C1644" i="14"/>
  <c r="U1644" i="14" s="1"/>
  <c r="G1644" i="14"/>
  <c r="C1645" i="14"/>
  <c r="G1645" i="14"/>
  <c r="C1646" i="14"/>
  <c r="G1646" i="14"/>
  <c r="C1647" i="14"/>
  <c r="U1647" i="14" s="1"/>
  <c r="G1647" i="14"/>
  <c r="C1648" i="14"/>
  <c r="U1648" i="14" s="1"/>
  <c r="G1648" i="14"/>
  <c r="C1649" i="14"/>
  <c r="U1649" i="14" s="1"/>
  <c r="G1649" i="14"/>
  <c r="C1650" i="14"/>
  <c r="U1650" i="14" s="1"/>
  <c r="G1650" i="14"/>
  <c r="C1651" i="14"/>
  <c r="U1651" i="14" s="1"/>
  <c r="G1651" i="14"/>
  <c r="C1652" i="14"/>
  <c r="G1652" i="14"/>
  <c r="C1653" i="14"/>
  <c r="U1653" i="14" s="1"/>
  <c r="G1653" i="14"/>
  <c r="C1654" i="14"/>
  <c r="G1654" i="14"/>
  <c r="C1655" i="14"/>
  <c r="U1655" i="14" s="1"/>
  <c r="G1655" i="14"/>
  <c r="C1656" i="14"/>
  <c r="U1656" i="14" s="1"/>
  <c r="G1656" i="14"/>
  <c r="C1657" i="14"/>
  <c r="U1657" i="14" s="1"/>
  <c r="G1657" i="14"/>
  <c r="C1658" i="14"/>
  <c r="G1658" i="14"/>
  <c r="C1659" i="14"/>
  <c r="U1659" i="14" s="1"/>
  <c r="G1659" i="14"/>
  <c r="C1680" i="14"/>
  <c r="G1680" i="14"/>
  <c r="C1681" i="14"/>
  <c r="U1681" i="14" s="1"/>
  <c r="G1681" i="14"/>
  <c r="C1682" i="14"/>
  <c r="G1682" i="14"/>
  <c r="C1683" i="14"/>
  <c r="U1683" i="14" s="1"/>
  <c r="G1683" i="14"/>
  <c r="C1684" i="14"/>
  <c r="U1684" i="14" s="1"/>
  <c r="G1684" i="14"/>
  <c r="C1685" i="14"/>
  <c r="U1685" i="14" s="1"/>
  <c r="G1685" i="14"/>
  <c r="C1686" i="14"/>
  <c r="U1686" i="14" s="1"/>
  <c r="G1686" i="14"/>
  <c r="C1687" i="14"/>
  <c r="G1687" i="14"/>
  <c r="C1688" i="14"/>
  <c r="U1688" i="14" s="1"/>
  <c r="G1688" i="14"/>
  <c r="C1689" i="14"/>
  <c r="G1689" i="14"/>
  <c r="C1690" i="14"/>
  <c r="U1690" i="14" s="1"/>
  <c r="G1690" i="14"/>
  <c r="C1691" i="14"/>
  <c r="G1691" i="14"/>
  <c r="C1692" i="14"/>
  <c r="U1692" i="14" s="1"/>
  <c r="G1692" i="14"/>
  <c r="C1693" i="14"/>
  <c r="G1693" i="14"/>
  <c r="C1694" i="14"/>
  <c r="U1694" i="14" s="1"/>
  <c r="G1694" i="14"/>
  <c r="C1695" i="14"/>
  <c r="G1695" i="14"/>
  <c r="C1696" i="14"/>
  <c r="G1696" i="14"/>
  <c r="C1697" i="14"/>
  <c r="U1697" i="14" s="1"/>
  <c r="G1697" i="14"/>
  <c r="C1698" i="14"/>
  <c r="G1698" i="14"/>
  <c r="U1698" i="14" s="1"/>
  <c r="C1699" i="14"/>
  <c r="U1699" i="14" s="1"/>
  <c r="G1699" i="14"/>
  <c r="C1720" i="14"/>
  <c r="U1720" i="14" s="1"/>
  <c r="G1720" i="14"/>
  <c r="C1721" i="14"/>
  <c r="G1721" i="14"/>
  <c r="C1722" i="14"/>
  <c r="U1722" i="14" s="1"/>
  <c r="G1722" i="14"/>
  <c r="C1723" i="14"/>
  <c r="U1723" i="14" s="1"/>
  <c r="G1723" i="14"/>
  <c r="C1724" i="14"/>
  <c r="G1724" i="14"/>
  <c r="C1725" i="14"/>
  <c r="U1725" i="14" s="1"/>
  <c r="G1725" i="14"/>
  <c r="C1726" i="14"/>
  <c r="U1726" i="14" s="1"/>
  <c r="G1726" i="14"/>
  <c r="C1727" i="14"/>
  <c r="G1727" i="14"/>
  <c r="U1727" i="14" s="1"/>
  <c r="C1728" i="14"/>
  <c r="U1728" i="14" s="1"/>
  <c r="G1728" i="14"/>
  <c r="C1729" i="14"/>
  <c r="G1729" i="14"/>
  <c r="C1730" i="14"/>
  <c r="U1730" i="14" s="1"/>
  <c r="G1730" i="14"/>
  <c r="C1731" i="14"/>
  <c r="U1731" i="14" s="1"/>
  <c r="G1731" i="14"/>
  <c r="C1732" i="14"/>
  <c r="U1732" i="14" s="1"/>
  <c r="G1732" i="14"/>
  <c r="C1733" i="14"/>
  <c r="G1733" i="14"/>
  <c r="C1734" i="14"/>
  <c r="U1734" i="14" s="1"/>
  <c r="G1734" i="14"/>
  <c r="C1735" i="14"/>
  <c r="G1735" i="14"/>
  <c r="C1736" i="14"/>
  <c r="U1736" i="14" s="1"/>
  <c r="G1736" i="14"/>
  <c r="C1737" i="14"/>
  <c r="G1737" i="14"/>
  <c r="C1738" i="14"/>
  <c r="U1738" i="14" s="1"/>
  <c r="G1738" i="14"/>
  <c r="C1739" i="14"/>
  <c r="U1739" i="14" s="1"/>
  <c r="G1739" i="14"/>
  <c r="C1742" i="14"/>
  <c r="U1742" i="14" s="1"/>
  <c r="G1742" i="14"/>
  <c r="C1743" i="14"/>
  <c r="U1743" i="14" s="1"/>
  <c r="G1743" i="14"/>
  <c r="C1762" i="14"/>
  <c r="U1762" i="14" s="1"/>
  <c r="G1762" i="14"/>
  <c r="C1763" i="14"/>
  <c r="G1763" i="14"/>
  <c r="C1764" i="14"/>
  <c r="U1764" i="14" s="1"/>
  <c r="G1764" i="14"/>
  <c r="C1765" i="14"/>
  <c r="G1765" i="14"/>
  <c r="C1766" i="14"/>
  <c r="G1766" i="14"/>
  <c r="C1767" i="14"/>
  <c r="U1767" i="14" s="1"/>
  <c r="G1767" i="14"/>
  <c r="C1768" i="14"/>
  <c r="U1768" i="14" s="1"/>
  <c r="G1768" i="14"/>
  <c r="C1769" i="14"/>
  <c r="G1769" i="14"/>
  <c r="C1770" i="14"/>
  <c r="U1770" i="14" s="1"/>
  <c r="G1770" i="14"/>
  <c r="C1771" i="14"/>
  <c r="G1771" i="14"/>
  <c r="C1792" i="14"/>
  <c r="U1792" i="14" s="1"/>
  <c r="G1792" i="14"/>
  <c r="C1793" i="14"/>
  <c r="G1793" i="14"/>
  <c r="C1794" i="14"/>
  <c r="U1794" i="14" s="1"/>
  <c r="G1794" i="14"/>
  <c r="C1795" i="14"/>
  <c r="G1795" i="14"/>
  <c r="U1795" i="14"/>
  <c r="C1796" i="14"/>
  <c r="U1796" i="14" s="1"/>
  <c r="G1796" i="14"/>
  <c r="C1797" i="14"/>
  <c r="U1797" i="14" s="1"/>
  <c r="G1797" i="14"/>
  <c r="C1798" i="14"/>
  <c r="G1798" i="14"/>
  <c r="C1799" i="14"/>
  <c r="U1799" i="14" s="1"/>
  <c r="G1799" i="14"/>
  <c r="C1800" i="14"/>
  <c r="G1800" i="14"/>
  <c r="C1801" i="14"/>
  <c r="U1801" i="14" s="1"/>
  <c r="G1801" i="14"/>
  <c r="C1802" i="14"/>
  <c r="U1802" i="14" s="1"/>
  <c r="G1802" i="14"/>
  <c r="C1803" i="14"/>
  <c r="G1803" i="14"/>
  <c r="U1803" i="14"/>
  <c r="C1804" i="14"/>
  <c r="G1804" i="14"/>
  <c r="C1805" i="14"/>
  <c r="U1805" i="14" s="1"/>
  <c r="G1805" i="14"/>
  <c r="C1806" i="14"/>
  <c r="U1806" i="14" s="1"/>
  <c r="G1806" i="14"/>
  <c r="C1807" i="14"/>
  <c r="G1807" i="14"/>
  <c r="C1824" i="14"/>
  <c r="U1824" i="14" s="1"/>
  <c r="G1824" i="14"/>
  <c r="C1825" i="14"/>
  <c r="G1825" i="14"/>
  <c r="C1826" i="14"/>
  <c r="G1826" i="14"/>
  <c r="C1827" i="14"/>
  <c r="U1827" i="14" s="1"/>
  <c r="G1827" i="14"/>
  <c r="C1828" i="14"/>
  <c r="U1828" i="14" s="1"/>
  <c r="G1828" i="14"/>
  <c r="C1829" i="14"/>
  <c r="U1829" i="14" s="1"/>
  <c r="G1829" i="14"/>
  <c r="C1830" i="14"/>
  <c r="G1830" i="14"/>
  <c r="U1830" i="14"/>
  <c r="C1831" i="14"/>
  <c r="U1831" i="14" s="1"/>
  <c r="G1831" i="14"/>
  <c r="C1832" i="14"/>
  <c r="U1832" i="14" s="1"/>
  <c r="G1832" i="14"/>
  <c r="C1833" i="14"/>
  <c r="G1833" i="14"/>
  <c r="C1834" i="14"/>
  <c r="U1834" i="14" s="1"/>
  <c r="G1834" i="14"/>
  <c r="C1835" i="14"/>
  <c r="G1835" i="14"/>
  <c r="C1836" i="14"/>
  <c r="U1836" i="14" s="1"/>
  <c r="G1836" i="14"/>
  <c r="C1837" i="14"/>
  <c r="G1837" i="14"/>
  <c r="C1838" i="14"/>
  <c r="G1838" i="14"/>
  <c r="U1838" i="14" s="1"/>
  <c r="C1839" i="14"/>
  <c r="U1839" i="14" s="1"/>
  <c r="G1839" i="14"/>
  <c r="C1840" i="14"/>
  <c r="G1840" i="14"/>
  <c r="C1841" i="14"/>
  <c r="U1841" i="14" s="1"/>
  <c r="G1841" i="14"/>
  <c r="C1842" i="14"/>
  <c r="G1842" i="14"/>
  <c r="C1843" i="14"/>
  <c r="G1843" i="14"/>
  <c r="U1843" i="14"/>
  <c r="C1846" i="14"/>
  <c r="U1846" i="14" s="1"/>
  <c r="G1846" i="14"/>
  <c r="C1847" i="14"/>
  <c r="U1847" i="14" s="1"/>
  <c r="G1847" i="14"/>
  <c r="C1852" i="14"/>
  <c r="U1852" i="14" s="1"/>
  <c r="G1852" i="14"/>
  <c r="C1853" i="14"/>
  <c r="G1853" i="14"/>
  <c r="C1868" i="14"/>
  <c r="G1868" i="14"/>
  <c r="C1869" i="14"/>
  <c r="U1869" i="14" s="1"/>
  <c r="G1869" i="14"/>
  <c r="C1870" i="14"/>
  <c r="U1870" i="14" s="1"/>
  <c r="G1870" i="14"/>
  <c r="C1871" i="14"/>
  <c r="G1871" i="14"/>
  <c r="C1872" i="14"/>
  <c r="U1872" i="14" s="1"/>
  <c r="G1872" i="14"/>
  <c r="C1873" i="14"/>
  <c r="G1873" i="14"/>
  <c r="C1894" i="14"/>
  <c r="G1894" i="14"/>
  <c r="C1895" i="14"/>
  <c r="U1895" i="14" s="1"/>
  <c r="G1895" i="14"/>
  <c r="C1896" i="14"/>
  <c r="U1896" i="14" s="1"/>
  <c r="G1896" i="14"/>
  <c r="C1897" i="14"/>
  <c r="U1897" i="14" s="1"/>
  <c r="G1897" i="14"/>
  <c r="C1898" i="14"/>
  <c r="G1898" i="14"/>
  <c r="C1899" i="14"/>
  <c r="U1899" i="14" s="1"/>
  <c r="G1899" i="14"/>
  <c r="C1900" i="14"/>
  <c r="G1900" i="14"/>
  <c r="C1901" i="14"/>
  <c r="U1901" i="14" s="1"/>
  <c r="G1901" i="14"/>
  <c r="C1902" i="14"/>
  <c r="U1902" i="14" s="1"/>
  <c r="G1902" i="14"/>
  <c r="C1903" i="14"/>
  <c r="U1903" i="14" s="1"/>
  <c r="G1903" i="14"/>
  <c r="C1904" i="14"/>
  <c r="G1904" i="14"/>
  <c r="C1905" i="14"/>
  <c r="U1905" i="14" s="1"/>
  <c r="G1905" i="14"/>
  <c r="C1906" i="14"/>
  <c r="G1906" i="14"/>
  <c r="C1907" i="14"/>
  <c r="U1907" i="14" s="1"/>
  <c r="G1907" i="14"/>
  <c r="C1908" i="14"/>
  <c r="G1908" i="14"/>
  <c r="C1909" i="14"/>
  <c r="U1909" i="14" s="1"/>
  <c r="G1909" i="14"/>
  <c r="C1930" i="14"/>
  <c r="U1930" i="14" s="1"/>
  <c r="G1930" i="14"/>
  <c r="C1931" i="14"/>
  <c r="G1931" i="14"/>
  <c r="C1932" i="14"/>
  <c r="U1932" i="14" s="1"/>
  <c r="G1932" i="14"/>
  <c r="C1933" i="14"/>
  <c r="G1933" i="14"/>
  <c r="U1933" i="14" s="1"/>
  <c r="C1934" i="14"/>
  <c r="U1934" i="14" s="1"/>
  <c r="G1934" i="14"/>
  <c r="C1935" i="14"/>
  <c r="G1935" i="14"/>
  <c r="C1936" i="14"/>
  <c r="U1936" i="14" s="1"/>
  <c r="G1936" i="14"/>
  <c r="C1937" i="14"/>
  <c r="G1937" i="14"/>
  <c r="C1938" i="14"/>
  <c r="U1938" i="14" s="1"/>
  <c r="G1938" i="14"/>
  <c r="C1939" i="14"/>
  <c r="G1939" i="14"/>
  <c r="U1939" i="14"/>
  <c r="C1940" i="14"/>
  <c r="U1940" i="14" s="1"/>
  <c r="G1940" i="14"/>
  <c r="C1941" i="14"/>
  <c r="G1941" i="14"/>
  <c r="C1942" i="14"/>
  <c r="U1942" i="14" s="1"/>
  <c r="G1942" i="14"/>
  <c r="C1943" i="14"/>
  <c r="G1943" i="14"/>
  <c r="C1944" i="14"/>
  <c r="U1944" i="14" s="1"/>
  <c r="G1944" i="14"/>
  <c r="C1945" i="14"/>
  <c r="G1945" i="14"/>
  <c r="C1946" i="14"/>
  <c r="U1946" i="14" s="1"/>
  <c r="G1946" i="14"/>
  <c r="C1947" i="14"/>
  <c r="G1947" i="14"/>
  <c r="C1948" i="14"/>
  <c r="U1948" i="14" s="1"/>
  <c r="G1948" i="14"/>
  <c r="C1949" i="14"/>
  <c r="G1949" i="14"/>
  <c r="C1952" i="14"/>
  <c r="G1952" i="14"/>
  <c r="C1953" i="14"/>
  <c r="U1953" i="14" s="1"/>
  <c r="G1953" i="14"/>
  <c r="C1972" i="14"/>
  <c r="U1972" i="14" s="1"/>
  <c r="G1972" i="14"/>
  <c r="C1973" i="14"/>
  <c r="G1973" i="14"/>
  <c r="C1974" i="14"/>
  <c r="U1974" i="14" s="1"/>
  <c r="G1974" i="14"/>
  <c r="C1975" i="14"/>
  <c r="G1975" i="14"/>
  <c r="C1976" i="14"/>
  <c r="G1976" i="14"/>
  <c r="C1977" i="14"/>
  <c r="U1977" i="14" s="1"/>
  <c r="G1977" i="14"/>
  <c r="C1978" i="14"/>
  <c r="U1978" i="14" s="1"/>
  <c r="G1978" i="14"/>
  <c r="C1979" i="14"/>
  <c r="G1979" i="14"/>
  <c r="C1980" i="14"/>
  <c r="U1980" i="14" s="1"/>
  <c r="G1980" i="14"/>
  <c r="C1981" i="14"/>
  <c r="G1981" i="14"/>
  <c r="C1982" i="14"/>
  <c r="U1982" i="14" s="1"/>
  <c r="G1982" i="14"/>
  <c r="C1983" i="14"/>
  <c r="G1983" i="14"/>
  <c r="C1984" i="14"/>
  <c r="U1984" i="14" s="1"/>
  <c r="G1984" i="14"/>
  <c r="C1985" i="14"/>
  <c r="G1985" i="14"/>
  <c r="U1985" i="14" s="1"/>
  <c r="C2006" i="14"/>
  <c r="G2006" i="14"/>
  <c r="C2007" i="14"/>
  <c r="U2007" i="14" s="1"/>
  <c r="G2007" i="14"/>
  <c r="C2008" i="14"/>
  <c r="U2008" i="14" s="1"/>
  <c r="G2008" i="14"/>
  <c r="C2009" i="14"/>
  <c r="U2009" i="14" s="1"/>
  <c r="G2009" i="14"/>
  <c r="C2010" i="14"/>
  <c r="U2010" i="14" s="1"/>
  <c r="G2010" i="14"/>
  <c r="C2011" i="14"/>
  <c r="G2011" i="14"/>
  <c r="C2012" i="14"/>
  <c r="G2012" i="14"/>
  <c r="U2012" i="14" s="1"/>
  <c r="C2013" i="14"/>
  <c r="U2013" i="14" s="1"/>
  <c r="G2013" i="14"/>
  <c r="C2034" i="14"/>
  <c r="U2034" i="14" s="1"/>
  <c r="G2034" i="14"/>
  <c r="C2035" i="14"/>
  <c r="G2035" i="14"/>
  <c r="U2035" i="14" s="1"/>
  <c r="C2036" i="14"/>
  <c r="U2036" i="14" s="1"/>
  <c r="G2036" i="14"/>
  <c r="C2037" i="14"/>
  <c r="G2037" i="14"/>
  <c r="C2038" i="14"/>
  <c r="U2038" i="14" s="1"/>
  <c r="G2038" i="14"/>
  <c r="C2039" i="14"/>
  <c r="G2039" i="14"/>
  <c r="C2040" i="14"/>
  <c r="U2040" i="14" s="1"/>
  <c r="G2040" i="14"/>
  <c r="C2041" i="14"/>
  <c r="G2041" i="14"/>
  <c r="C2042" i="14"/>
  <c r="G2042" i="14"/>
  <c r="C2043" i="14"/>
  <c r="G2043" i="14"/>
  <c r="U2043" i="14"/>
  <c r="C2044" i="14"/>
  <c r="U2044" i="14" s="1"/>
  <c r="G2044" i="14"/>
  <c r="C2045" i="14"/>
  <c r="G2045" i="14"/>
  <c r="C2046" i="14"/>
  <c r="G2046" i="14"/>
  <c r="C2047" i="14"/>
  <c r="U2047" i="14" s="1"/>
  <c r="G2047" i="14"/>
  <c r="C2048" i="14"/>
  <c r="G2048" i="14"/>
  <c r="C2049" i="14"/>
  <c r="U2049" i="14" s="1"/>
  <c r="G2049" i="14"/>
  <c r="C2050" i="14"/>
  <c r="G2050" i="14"/>
  <c r="C2051" i="14"/>
  <c r="U2051" i="14" s="1"/>
  <c r="G2051" i="14"/>
  <c r="C2052" i="14"/>
  <c r="G2052" i="14"/>
  <c r="C2053" i="14"/>
  <c r="U2053" i="14" s="1"/>
  <c r="G2053" i="14"/>
  <c r="C2074" i="14"/>
  <c r="G2074" i="14"/>
  <c r="C2075" i="14"/>
  <c r="U2075" i="14" s="1"/>
  <c r="G2075" i="14"/>
  <c r="C2076" i="14"/>
  <c r="G2076" i="14"/>
  <c r="C2077" i="14"/>
  <c r="U2077" i="14" s="1"/>
  <c r="G2077" i="14"/>
  <c r="C2078" i="14"/>
  <c r="U2078" i="14" s="1"/>
  <c r="G2078" i="14"/>
  <c r="C2079" i="14"/>
  <c r="G2079" i="14"/>
  <c r="C2080" i="14"/>
  <c r="G2080" i="14"/>
  <c r="C2081" i="14"/>
  <c r="U2081" i="14" s="1"/>
  <c r="G2081" i="14"/>
  <c r="C2082" i="14"/>
  <c r="U2082" i="14" s="1"/>
  <c r="G2082" i="14"/>
  <c r="C2083" i="14"/>
  <c r="G2083" i="14"/>
  <c r="C2084" i="14"/>
  <c r="U2084" i="14" s="1"/>
  <c r="G2084" i="14"/>
  <c r="C2085" i="14"/>
  <c r="G2085" i="14"/>
  <c r="C2086" i="14"/>
  <c r="G2086" i="14"/>
  <c r="C2087" i="14"/>
  <c r="U2087" i="14" s="1"/>
  <c r="G2087" i="14"/>
  <c r="C2088" i="14"/>
  <c r="G2088" i="14"/>
  <c r="C2089" i="14"/>
  <c r="U2089" i="14" s="1"/>
  <c r="G2089" i="14"/>
  <c r="C2090" i="14"/>
  <c r="G2090" i="14"/>
  <c r="C2091" i="14"/>
  <c r="U2091" i="14" s="1"/>
  <c r="G2091" i="14"/>
  <c r="C2112" i="14"/>
  <c r="U2112" i="14" s="1"/>
  <c r="G2112" i="14"/>
  <c r="C2113" i="14"/>
  <c r="G2113" i="14"/>
  <c r="C2114" i="14"/>
  <c r="G2114" i="14"/>
  <c r="C2115" i="14"/>
  <c r="U2115" i="14" s="1"/>
  <c r="G2115" i="14"/>
  <c r="C2116" i="14"/>
  <c r="G2116" i="14"/>
  <c r="U2116" i="14"/>
  <c r="C2117" i="14"/>
  <c r="G2117" i="14"/>
  <c r="C2118" i="14"/>
  <c r="G2118" i="14"/>
  <c r="C2119" i="14"/>
  <c r="U2119" i="14" s="1"/>
  <c r="G2119" i="14"/>
  <c r="C2120" i="14"/>
  <c r="U2120" i="14" s="1"/>
  <c r="G2120" i="14"/>
  <c r="C2121" i="14"/>
  <c r="G2121" i="14"/>
  <c r="C2142" i="14"/>
  <c r="U2142" i="14" s="1"/>
  <c r="G2142" i="14"/>
  <c r="C2143" i="14"/>
  <c r="U2143" i="14" s="1"/>
  <c r="G2143" i="14"/>
  <c r="C2144" i="14"/>
  <c r="U2144" i="14" s="1"/>
  <c r="G2144" i="14"/>
  <c r="C2145" i="14"/>
  <c r="G2145" i="14"/>
  <c r="C2146" i="14"/>
  <c r="G2146" i="14"/>
  <c r="C2147" i="14"/>
  <c r="U2147" i="14" s="1"/>
  <c r="G2147" i="14"/>
  <c r="C2148" i="14"/>
  <c r="U2148" i="14" s="1"/>
  <c r="G2148" i="14"/>
  <c r="C2149" i="14"/>
  <c r="G2149" i="14"/>
  <c r="C2150" i="14"/>
  <c r="U2150" i="14" s="1"/>
  <c r="G2150" i="14"/>
  <c r="C2151" i="14"/>
  <c r="G2151" i="14"/>
  <c r="C2152" i="14"/>
  <c r="U2152" i="14" s="1"/>
  <c r="G2152" i="14"/>
  <c r="C2153" i="14"/>
  <c r="G2153" i="14"/>
  <c r="C2154" i="14"/>
  <c r="G2154" i="14"/>
  <c r="U2154" i="14"/>
  <c r="C2155" i="14"/>
  <c r="G2155" i="14"/>
  <c r="C2156" i="14"/>
  <c r="U2156" i="14" s="1"/>
  <c r="G2156" i="14"/>
  <c r="C2157" i="14"/>
  <c r="G2157" i="14"/>
  <c r="C2158" i="14"/>
  <c r="U2158" i="14" s="1"/>
  <c r="G2158" i="14"/>
  <c r="C2159" i="14"/>
  <c r="G2159" i="14"/>
  <c r="C2160" i="14"/>
  <c r="G2160" i="14"/>
  <c r="C2161" i="14"/>
  <c r="U2161" i="14" s="1"/>
  <c r="G2161" i="14"/>
  <c r="C2162" i="14"/>
  <c r="U2162" i="14" s="1"/>
  <c r="G2162" i="14"/>
  <c r="C2163" i="14"/>
  <c r="G2163" i="14"/>
  <c r="C2164" i="14"/>
  <c r="G2164" i="14"/>
  <c r="C2165" i="14"/>
  <c r="G2165" i="14"/>
  <c r="U2165" i="14"/>
  <c r="C2168" i="14"/>
  <c r="G2168" i="14"/>
  <c r="C2169" i="14"/>
  <c r="U2169" i="14" s="1"/>
  <c r="G2169" i="14"/>
  <c r="C2166" i="14"/>
  <c r="U2166" i="14" s="1"/>
  <c r="G2166" i="14"/>
  <c r="C2167" i="14"/>
  <c r="U2167" i="14" s="1"/>
  <c r="G2167" i="14"/>
  <c r="C2170" i="14"/>
  <c r="U2170" i="14" s="1"/>
  <c r="G2170" i="14"/>
  <c r="C2171" i="14"/>
  <c r="G2171" i="14"/>
  <c r="C2172" i="14"/>
  <c r="U2172" i="14" s="1"/>
  <c r="G2172" i="14"/>
  <c r="C2173" i="14"/>
  <c r="G2173" i="14"/>
  <c r="C2174" i="14"/>
  <c r="U2174" i="14" s="1"/>
  <c r="G2174" i="14"/>
  <c r="C2175" i="14"/>
  <c r="G2175" i="14"/>
  <c r="C2196" i="14"/>
  <c r="G2196" i="14"/>
  <c r="C2197" i="14"/>
  <c r="U2197" i="14" s="1"/>
  <c r="G2197" i="14"/>
  <c r="C2198" i="14"/>
  <c r="U2198" i="14" s="1"/>
  <c r="G2198" i="14"/>
  <c r="C2199" i="14"/>
  <c r="G2199" i="14"/>
  <c r="C2200" i="14"/>
  <c r="U2200" i="14" s="1"/>
  <c r="G2200" i="14"/>
  <c r="C2201" i="14"/>
  <c r="G2201" i="14"/>
  <c r="C2202" i="14"/>
  <c r="G2202" i="14"/>
  <c r="C2203" i="14"/>
  <c r="G2203" i="14"/>
  <c r="U2203" i="14"/>
  <c r="C2204" i="14"/>
  <c r="G2204" i="14"/>
  <c r="U2204" i="14"/>
  <c r="C2205" i="14"/>
  <c r="G2205" i="14"/>
  <c r="C2206" i="14"/>
  <c r="U2206" i="14" s="1"/>
  <c r="G2206" i="14"/>
  <c r="C2207" i="14"/>
  <c r="G2207" i="14"/>
  <c r="C2208" i="14"/>
  <c r="U2208" i="14" s="1"/>
  <c r="G2208" i="14"/>
  <c r="C2209" i="14"/>
  <c r="G2209" i="14"/>
  <c r="C2230" i="14"/>
  <c r="G2230" i="14"/>
  <c r="C2231" i="14"/>
  <c r="U2231" i="14" s="1"/>
  <c r="G2231" i="14"/>
  <c r="C2232" i="14"/>
  <c r="U2232" i="14" s="1"/>
  <c r="G2232" i="14"/>
  <c r="C2233" i="14"/>
  <c r="G2233" i="14"/>
  <c r="C2234" i="14"/>
  <c r="G2234" i="14"/>
  <c r="C2235" i="14"/>
  <c r="U2235" i="14" s="1"/>
  <c r="G2235" i="14"/>
  <c r="C2236" i="14"/>
  <c r="G2236" i="14"/>
  <c r="C2237" i="14"/>
  <c r="U2237" i="14" s="1"/>
  <c r="G2237" i="14"/>
  <c r="C2238" i="14"/>
  <c r="U2238" i="14" s="1"/>
  <c r="G2238" i="14"/>
  <c r="C2239" i="14"/>
  <c r="U2239" i="14" s="1"/>
  <c r="G2239" i="14"/>
  <c r="C2240" i="14"/>
  <c r="U2240" i="14" s="1"/>
  <c r="G2240" i="14"/>
  <c r="C2241" i="14"/>
  <c r="U2241" i="14" s="1"/>
  <c r="G2241" i="14"/>
  <c r="C2242" i="14"/>
  <c r="U2242" i="14" s="1"/>
  <c r="G2242" i="14"/>
  <c r="C2243" i="14"/>
  <c r="G2243" i="14"/>
  <c r="U2243" i="14" s="1"/>
  <c r="C2244" i="14"/>
  <c r="U2244" i="14" s="1"/>
  <c r="G2244" i="14"/>
  <c r="C2245" i="14"/>
  <c r="G2245" i="14"/>
  <c r="C2266" i="14"/>
  <c r="U2266" i="14" s="1"/>
  <c r="G2266" i="14"/>
  <c r="C2267" i="14"/>
  <c r="G2267" i="14"/>
  <c r="C2268" i="14"/>
  <c r="U2268" i="14" s="1"/>
  <c r="G2268" i="14"/>
  <c r="C2269" i="14"/>
  <c r="G2269" i="14"/>
  <c r="C2270" i="14"/>
  <c r="U2270" i="14" s="1"/>
  <c r="G2270" i="14"/>
  <c r="C2271" i="14"/>
  <c r="G2271" i="14"/>
  <c r="C2272" i="14"/>
  <c r="U2272" i="14" s="1"/>
  <c r="G2272" i="14"/>
  <c r="C2273" i="14"/>
  <c r="G2273" i="14"/>
  <c r="C2274" i="14"/>
  <c r="U2274" i="14" s="1"/>
  <c r="G2274" i="14"/>
  <c r="C2275" i="14"/>
  <c r="G2275" i="14"/>
  <c r="C2276" i="14"/>
  <c r="G2276" i="14"/>
  <c r="C2277" i="14"/>
  <c r="U2277" i="14" s="1"/>
  <c r="G2277" i="14"/>
  <c r="C2278" i="14"/>
  <c r="G2278" i="14"/>
  <c r="C2279" i="14"/>
  <c r="U2279" i="14" s="1"/>
  <c r="G2279" i="14"/>
  <c r="C2280" i="14"/>
  <c r="G2280" i="14"/>
  <c r="C2281" i="14"/>
  <c r="U2281" i="14" s="1"/>
  <c r="G2281" i="14"/>
  <c r="C2282" i="14"/>
  <c r="G2282" i="14"/>
  <c r="C2283" i="14"/>
  <c r="U2283" i="14" s="1"/>
  <c r="G2283" i="14"/>
  <c r="C2284" i="14"/>
  <c r="G2284" i="14"/>
  <c r="C2285" i="14"/>
  <c r="U2285" i="14" s="1"/>
  <c r="G2285" i="14"/>
  <c r="C2286" i="14"/>
  <c r="G2286" i="14"/>
  <c r="C2287" i="14"/>
  <c r="U2287" i="14" s="1"/>
  <c r="G2287" i="14"/>
  <c r="C2308" i="14"/>
  <c r="U2308" i="14" s="1"/>
  <c r="G2308" i="14"/>
  <c r="C2309" i="14"/>
  <c r="G2309" i="14"/>
  <c r="C2310" i="14"/>
  <c r="U2310" i="14" s="1"/>
  <c r="G2310" i="14"/>
  <c r="C2311" i="14"/>
  <c r="G2311" i="14"/>
  <c r="C2312" i="14"/>
  <c r="U2312" i="14" s="1"/>
  <c r="G2312" i="14"/>
  <c r="C2313" i="14"/>
  <c r="G2313" i="14"/>
  <c r="C2314" i="14"/>
  <c r="U2314" i="14" s="1"/>
  <c r="G2314" i="14"/>
  <c r="C2315" i="14"/>
  <c r="G2315" i="14"/>
  <c r="C2316" i="14"/>
  <c r="G2316" i="14"/>
  <c r="C2317" i="14"/>
  <c r="U2317" i="14" s="1"/>
  <c r="G2317" i="14"/>
  <c r="C2318" i="14"/>
  <c r="G2318" i="14"/>
  <c r="C2319" i="14"/>
  <c r="U2319" i="14" s="1"/>
  <c r="G2319" i="14"/>
  <c r="C2320" i="14"/>
  <c r="U2320" i="14" s="1"/>
  <c r="G2320" i="14"/>
  <c r="C2321" i="14"/>
  <c r="U2321" i="14" s="1"/>
  <c r="G2321" i="14"/>
  <c r="C2342" i="14"/>
  <c r="U2342" i="14" s="1"/>
  <c r="G2342" i="14"/>
  <c r="C2343" i="14"/>
  <c r="G2343" i="14"/>
  <c r="C2344" i="14"/>
  <c r="U2344" i="14" s="1"/>
  <c r="G2344" i="14"/>
  <c r="C2345" i="14"/>
  <c r="G2345" i="14"/>
  <c r="C2346" i="14"/>
  <c r="G2346" i="14"/>
  <c r="C2347" i="14"/>
  <c r="U2347" i="14" s="1"/>
  <c r="G2347" i="14"/>
  <c r="C2348" i="14"/>
  <c r="U2348" i="14" s="1"/>
  <c r="G2348" i="14"/>
  <c r="C2349" i="14"/>
  <c r="G2349" i="14"/>
  <c r="C2350" i="14"/>
  <c r="U2350" i="14" s="1"/>
  <c r="G2350" i="14"/>
  <c r="C2351" i="14"/>
  <c r="G2351" i="14"/>
  <c r="C2352" i="14"/>
  <c r="U2352" i="14" s="1"/>
  <c r="G2352" i="14"/>
  <c r="C2353" i="14"/>
  <c r="G2353" i="14"/>
  <c r="C2354" i="14"/>
  <c r="U2354" i="14" s="1"/>
  <c r="G2354" i="14"/>
  <c r="C2355" i="14"/>
  <c r="U2355" i="14" s="1"/>
  <c r="G2355" i="14"/>
  <c r="C2356" i="14"/>
  <c r="G2356" i="14"/>
  <c r="C2357" i="14"/>
  <c r="U2357" i="14" s="1"/>
  <c r="G2357" i="14"/>
  <c r="C2358" i="14"/>
  <c r="U2358" i="14" s="1"/>
  <c r="G2358" i="14"/>
  <c r="C2359" i="14"/>
  <c r="G2359" i="14"/>
  <c r="C2360" i="14"/>
  <c r="G2360" i="14"/>
  <c r="C2361" i="14"/>
  <c r="U2361" i="14" s="1"/>
  <c r="G2361" i="14"/>
  <c r="C2362" i="14"/>
  <c r="G2362" i="14"/>
  <c r="C2363" i="14"/>
  <c r="G2363" i="14"/>
  <c r="U2363" i="14"/>
  <c r="C2364" i="14"/>
  <c r="U2364" i="14" s="1"/>
  <c r="G2364" i="14"/>
  <c r="C2365" i="14"/>
  <c r="G2365" i="14"/>
  <c r="C2450" i="14"/>
  <c r="G2450" i="14"/>
  <c r="C2451" i="14"/>
  <c r="U2451" i="14" s="1"/>
  <c r="G2451" i="14"/>
  <c r="C2452" i="14"/>
  <c r="U2452" i="14" s="1"/>
  <c r="G2452" i="14"/>
  <c r="C2453" i="14"/>
  <c r="U2453" i="14" s="1"/>
  <c r="G2453" i="14"/>
  <c r="C2454" i="14"/>
  <c r="U2454" i="14" s="1"/>
  <c r="G2454" i="14"/>
  <c r="C2455" i="14"/>
  <c r="G2455" i="14"/>
  <c r="C2476" i="14"/>
  <c r="G2476" i="14"/>
  <c r="C2477" i="14"/>
  <c r="U2477" i="14" s="1"/>
  <c r="G2477" i="14"/>
  <c r="C2478" i="14"/>
  <c r="U2478" i="14" s="1"/>
  <c r="G2478" i="14"/>
  <c r="C2479" i="14"/>
  <c r="G2479" i="14"/>
  <c r="C2480" i="14"/>
  <c r="U2480" i="14" s="1"/>
  <c r="G2480" i="14"/>
  <c r="C2481" i="14"/>
  <c r="G2481" i="14"/>
  <c r="C2482" i="14"/>
  <c r="U2482" i="14" s="1"/>
  <c r="G2482" i="14"/>
  <c r="C2483" i="14"/>
  <c r="G2483" i="14"/>
  <c r="U2483" i="14" s="1"/>
  <c r="C2484" i="14"/>
  <c r="U2484" i="14" s="1"/>
  <c r="G2484" i="14"/>
  <c r="C2485" i="14"/>
  <c r="G2485" i="14"/>
  <c r="C2486" i="14"/>
  <c r="U2486" i="14" s="1"/>
  <c r="G2486" i="14"/>
  <c r="C2487" i="14"/>
  <c r="U2487" i="14" s="1"/>
  <c r="G2487" i="14"/>
  <c r="C2488" i="14"/>
  <c r="U2488" i="14" s="1"/>
  <c r="G2488" i="14"/>
  <c r="C2489" i="14"/>
  <c r="G2489" i="14"/>
  <c r="C2490" i="14"/>
  <c r="G2490" i="14"/>
  <c r="C2491" i="14"/>
  <c r="U2491" i="14" s="1"/>
  <c r="G2491" i="14"/>
  <c r="C2492" i="14"/>
  <c r="U2492" i="14" s="1"/>
  <c r="G2492" i="14"/>
  <c r="C2493" i="14"/>
  <c r="U2493" i="14" s="1"/>
  <c r="G2493" i="14"/>
  <c r="C2494" i="14"/>
  <c r="G2494" i="14"/>
  <c r="C2495" i="14"/>
  <c r="U2495" i="14" s="1"/>
  <c r="G2495" i="14"/>
  <c r="C2496" i="14"/>
  <c r="U2496" i="14" s="1"/>
  <c r="G2496" i="14"/>
  <c r="C2497" i="14"/>
  <c r="G2497" i="14"/>
  <c r="C2498" i="14"/>
  <c r="U2498" i="14" s="1"/>
  <c r="G2498" i="14"/>
  <c r="C2499" i="14"/>
  <c r="G2499" i="14"/>
  <c r="C2500" i="14"/>
  <c r="U2500" i="14" s="1"/>
  <c r="G2500" i="14"/>
  <c r="C2501" i="14"/>
  <c r="G2501" i="14"/>
  <c r="C2502" i="14"/>
  <c r="G2502" i="14"/>
  <c r="C2503" i="14"/>
  <c r="U2503" i="14" s="1"/>
  <c r="G2503" i="14"/>
  <c r="C2504" i="14"/>
  <c r="G2504" i="14"/>
  <c r="C2505" i="14"/>
  <c r="G2505" i="14"/>
  <c r="U2505" i="14"/>
  <c r="C2506" i="14"/>
  <c r="U2506" i="14" s="1"/>
  <c r="G2506" i="14"/>
  <c r="C2507" i="14"/>
  <c r="G2507" i="14"/>
  <c r="C2528" i="14"/>
  <c r="U2528" i="14" s="1"/>
  <c r="G2528" i="14"/>
  <c r="C2529" i="14"/>
  <c r="G2529" i="14"/>
  <c r="C2530" i="14"/>
  <c r="U2530" i="14" s="1"/>
  <c r="G2530" i="14"/>
  <c r="C2531" i="14"/>
  <c r="G2531" i="14"/>
  <c r="C2532" i="14"/>
  <c r="U2532" i="14" s="1"/>
  <c r="G2532" i="14"/>
  <c r="C2533" i="14"/>
  <c r="G2533" i="14"/>
  <c r="C2534" i="14"/>
  <c r="U2534" i="14" s="1"/>
  <c r="G2534" i="14"/>
  <c r="C2535" i="14"/>
  <c r="G2535" i="14"/>
  <c r="C2536" i="14"/>
  <c r="U2536" i="14" s="1"/>
  <c r="G2536" i="14"/>
  <c r="C2537" i="14"/>
  <c r="G2537" i="14"/>
  <c r="C2538" i="14"/>
  <c r="U2538" i="14" s="1"/>
  <c r="G2538" i="14"/>
  <c r="C2539" i="14"/>
  <c r="G2539" i="14"/>
  <c r="C2542" i="14"/>
  <c r="G2542" i="14"/>
  <c r="C2543" i="14"/>
  <c r="U2543" i="14" s="1"/>
  <c r="G2543" i="14"/>
  <c r="C2540" i="14"/>
  <c r="G2540" i="14"/>
  <c r="C2541" i="14"/>
  <c r="U2541" i="14" s="1"/>
  <c r="G2541" i="14"/>
  <c r="C2544" i="14"/>
  <c r="U2544" i="14" s="1"/>
  <c r="G2544" i="14"/>
  <c r="C2545" i="14"/>
  <c r="G2545" i="14"/>
  <c r="C2546" i="14"/>
  <c r="G2546" i="14"/>
  <c r="U2546" i="14" s="1"/>
  <c r="C2547" i="14"/>
  <c r="U2547" i="14" s="1"/>
  <c r="G2547" i="14"/>
  <c r="C2568" i="14"/>
  <c r="U2568" i="14" s="1"/>
  <c r="G2568" i="14"/>
  <c r="C2569" i="14"/>
  <c r="G2569" i="14"/>
  <c r="C2570" i="14"/>
  <c r="U2570" i="14" s="1"/>
  <c r="G2570" i="14"/>
  <c r="C2571" i="14"/>
  <c r="G2571" i="14"/>
  <c r="C2572" i="14"/>
  <c r="G2572" i="14"/>
  <c r="U2572" i="14"/>
  <c r="C2573" i="14"/>
  <c r="G2573" i="14"/>
  <c r="C2574" i="14"/>
  <c r="U2574" i="14" s="1"/>
  <c r="G2574" i="14"/>
  <c r="C2575" i="14"/>
  <c r="G2575" i="14"/>
  <c r="C2576" i="14"/>
  <c r="U2576" i="14" s="1"/>
  <c r="G2576" i="14"/>
  <c r="C2577" i="14"/>
  <c r="G2577" i="14"/>
  <c r="U2577" i="14"/>
  <c r="C2578" i="14"/>
  <c r="U2578" i="14" s="1"/>
  <c r="G2578" i="14"/>
  <c r="C2579" i="14"/>
  <c r="G2579" i="14"/>
  <c r="C2580" i="14"/>
  <c r="G2580" i="14"/>
  <c r="C2581" i="14"/>
  <c r="U2581" i="14" s="1"/>
  <c r="G2581" i="14"/>
  <c r="C2582" i="14"/>
  <c r="U2582" i="14" s="1"/>
  <c r="G2582" i="14"/>
  <c r="C2583" i="14"/>
  <c r="G2583" i="14"/>
  <c r="C2584" i="14"/>
  <c r="U2584" i="14" s="1"/>
  <c r="G2584" i="14"/>
  <c r="C2585" i="14"/>
  <c r="G2585" i="14"/>
  <c r="U2585" i="14" s="1"/>
  <c r="C2586" i="14"/>
  <c r="G2586" i="14"/>
  <c r="C2587" i="14"/>
  <c r="G2587" i="14"/>
  <c r="U2587" i="14"/>
  <c r="C2588" i="14"/>
  <c r="U2588" i="14" s="1"/>
  <c r="G2588" i="14"/>
  <c r="C2589" i="14"/>
  <c r="G2589" i="14"/>
  <c r="C2592" i="14"/>
  <c r="G2592" i="14"/>
  <c r="C2593" i="14"/>
  <c r="U2593" i="14" s="1"/>
  <c r="G2593" i="14"/>
  <c r="C2590" i="14"/>
  <c r="U2590" i="14" s="1"/>
  <c r="G2590" i="14"/>
  <c r="C2591" i="14"/>
  <c r="G2591" i="14"/>
  <c r="C2594" i="14"/>
  <c r="U2594" i="14" s="1"/>
  <c r="G2594" i="14"/>
  <c r="C2595" i="14"/>
  <c r="G2595" i="14"/>
  <c r="C2596" i="14"/>
  <c r="G2596" i="14"/>
  <c r="C2597" i="14"/>
  <c r="U2597" i="14" s="1"/>
  <c r="G2597" i="14"/>
  <c r="C2618" i="14"/>
  <c r="G2618" i="14"/>
  <c r="C2619" i="14"/>
  <c r="U2619" i="14" s="1"/>
  <c r="G2619" i="14"/>
  <c r="C2620" i="14"/>
  <c r="G2620" i="14"/>
  <c r="C2621" i="14"/>
  <c r="U2621" i="14" s="1"/>
  <c r="G2621" i="14"/>
  <c r="C2622" i="14"/>
  <c r="U2622" i="14" s="1"/>
  <c r="G2622" i="14"/>
  <c r="C2623" i="14"/>
  <c r="U2623" i="14" s="1"/>
  <c r="G2623" i="14"/>
  <c r="C2624" i="14"/>
  <c r="U2624" i="14" s="1"/>
  <c r="G2624" i="14"/>
  <c r="C2625" i="14"/>
  <c r="G2625" i="14"/>
  <c r="C2626" i="14"/>
  <c r="G2626" i="14"/>
  <c r="U2626" i="14"/>
  <c r="C2627" i="14"/>
  <c r="G2627" i="14"/>
  <c r="C2628" i="14"/>
  <c r="U2628" i="14" s="1"/>
  <c r="G2628" i="14"/>
  <c r="C2629" i="14"/>
  <c r="G2629" i="14"/>
  <c r="C2630" i="14"/>
  <c r="G2630" i="14"/>
  <c r="C2631" i="14"/>
  <c r="U2631" i="14" s="1"/>
  <c r="G2631" i="14"/>
  <c r="C2716" i="14"/>
  <c r="U2716" i="14" s="1"/>
  <c r="G2716" i="14"/>
  <c r="C2717" i="14"/>
  <c r="G2717" i="14"/>
  <c r="C2718" i="14"/>
  <c r="U2718" i="14" s="1"/>
  <c r="G2718" i="14"/>
  <c r="C2719" i="14"/>
  <c r="G2719" i="14"/>
  <c r="C2720" i="14"/>
  <c r="U2720" i="14" s="1"/>
  <c r="G2720" i="14"/>
  <c r="C2721" i="14"/>
  <c r="G2721" i="14"/>
  <c r="C2722" i="14"/>
  <c r="U2722" i="14" s="1"/>
  <c r="G2722" i="14"/>
  <c r="C2723" i="14"/>
  <c r="G2723" i="14"/>
  <c r="C2724" i="14"/>
  <c r="G2724" i="14"/>
  <c r="C2725" i="14"/>
  <c r="U2725" i="14" s="1"/>
  <c r="G2725" i="14"/>
  <c r="C2726" i="14"/>
  <c r="G2726" i="14"/>
  <c r="U2726" i="14"/>
  <c r="C2727" i="14"/>
  <c r="U2727" i="14" s="1"/>
  <c r="G2727" i="14"/>
  <c r="C2728" i="14"/>
  <c r="G2728" i="14"/>
  <c r="C2729" i="14"/>
  <c r="U2729" i="14" s="1"/>
  <c r="G2729" i="14"/>
  <c r="C2730" i="14"/>
  <c r="U2730" i="14" s="1"/>
  <c r="G2730" i="14"/>
  <c r="C2731" i="14"/>
  <c r="G2731" i="14"/>
  <c r="C2732" i="14"/>
  <c r="G2732" i="14"/>
  <c r="C2733" i="14"/>
  <c r="U2733" i="14" s="1"/>
  <c r="G2733" i="14"/>
  <c r="C2734" i="14"/>
  <c r="G2734" i="14"/>
  <c r="C2735" i="14"/>
  <c r="U2735" i="14" s="1"/>
  <c r="G2735" i="14"/>
  <c r="C2736" i="14"/>
  <c r="G2736" i="14"/>
  <c r="C2737" i="14"/>
  <c r="U2737" i="14" s="1"/>
  <c r="G2737" i="14"/>
  <c r="C2738" i="14"/>
  <c r="G2738" i="14"/>
  <c r="C2739" i="14"/>
  <c r="U2739" i="14" s="1"/>
  <c r="G2739" i="14"/>
  <c r="C2740" i="14"/>
  <c r="U2740" i="14" s="1"/>
  <c r="G2740" i="14"/>
  <c r="C2741" i="14"/>
  <c r="G2741" i="14"/>
  <c r="C2742" i="14"/>
  <c r="G2742" i="14"/>
  <c r="C2743" i="14"/>
  <c r="U2743" i="14" s="1"/>
  <c r="G2743" i="14"/>
  <c r="C2744" i="14"/>
  <c r="G2744" i="14"/>
  <c r="U2744" i="14"/>
  <c r="C2745" i="14"/>
  <c r="U2745" i="14" s="1"/>
  <c r="G2745" i="14"/>
  <c r="C2746" i="14"/>
  <c r="U2746" i="14" s="1"/>
  <c r="G2746" i="14"/>
  <c r="C2747" i="14"/>
  <c r="G2747" i="14"/>
  <c r="C2748" i="14"/>
  <c r="G2748" i="14"/>
  <c r="C2749" i="14"/>
  <c r="U2749" i="14" s="1"/>
  <c r="G2749" i="14"/>
  <c r="C2770" i="14"/>
  <c r="U2770" i="14" s="1"/>
  <c r="G2770" i="14"/>
  <c r="C2771" i="14"/>
  <c r="U2771" i="14" s="1"/>
  <c r="G2771" i="14"/>
  <c r="C2772" i="14"/>
  <c r="G2772" i="14"/>
  <c r="C2773" i="14"/>
  <c r="U2773" i="14" s="1"/>
  <c r="G2773" i="14"/>
  <c r="C2774" i="14"/>
  <c r="U2774" i="14" s="1"/>
  <c r="G2774" i="14"/>
  <c r="C2775" i="14"/>
  <c r="G2775" i="14"/>
  <c r="C2776" i="14"/>
  <c r="G2776" i="14"/>
  <c r="U2776" i="14" s="1"/>
  <c r="C2777" i="14"/>
  <c r="U2777" i="14" s="1"/>
  <c r="G2777" i="14"/>
  <c r="C2778" i="14"/>
  <c r="U2778" i="14" s="1"/>
  <c r="G2778" i="14"/>
  <c r="C2779" i="14"/>
  <c r="G2779" i="14"/>
  <c r="C2780" i="14"/>
  <c r="U2780" i="14" s="1"/>
  <c r="G2780" i="14"/>
  <c r="C2781" i="14"/>
  <c r="G2781" i="14"/>
  <c r="C2782" i="14"/>
  <c r="U2782" i="14" s="1"/>
  <c r="G2782" i="14"/>
  <c r="C2783" i="14"/>
  <c r="G2783" i="14"/>
  <c r="C2786" i="14"/>
  <c r="G2786" i="14"/>
  <c r="C2787" i="14"/>
  <c r="U2787" i="14" s="1"/>
  <c r="G2787" i="14"/>
  <c r="C2784" i="14"/>
  <c r="G2784" i="14"/>
  <c r="C2785" i="14"/>
  <c r="U2785" i="14" s="1"/>
  <c r="G2785" i="14"/>
  <c r="C2788" i="14"/>
  <c r="G2788" i="14"/>
  <c r="C2789" i="14"/>
  <c r="U2789" i="14" s="1"/>
  <c r="G2789" i="14"/>
  <c r="C2790" i="14"/>
  <c r="G2790" i="14"/>
  <c r="C2791" i="14"/>
  <c r="G2791" i="14"/>
  <c r="U2791" i="14"/>
  <c r="C2792" i="14"/>
  <c r="U2792" i="14" s="1"/>
  <c r="G2792" i="14"/>
  <c r="C2793" i="14"/>
  <c r="G2793" i="14"/>
  <c r="C2816" i="14"/>
  <c r="U2816" i="14" s="1"/>
  <c r="G2816" i="14"/>
  <c r="C2817" i="14"/>
  <c r="G2817" i="14"/>
  <c r="C2814" i="14"/>
  <c r="G2814" i="14"/>
  <c r="C2815" i="14"/>
  <c r="U2815" i="14" s="1"/>
  <c r="G2815" i="14"/>
  <c r="C2818" i="14"/>
  <c r="U2818" i="14" s="1"/>
  <c r="G2818" i="14"/>
  <c r="C2819" i="14"/>
  <c r="G2819" i="14"/>
  <c r="C2824" i="14"/>
  <c r="U2824" i="14" s="1"/>
  <c r="G2824" i="14"/>
  <c r="C2825" i="14"/>
  <c r="G2825" i="14"/>
  <c r="C2820" i="14"/>
  <c r="U2820" i="14" s="1"/>
  <c r="G2820" i="14"/>
  <c r="C2821" i="14"/>
  <c r="U2821" i="14" s="1"/>
  <c r="G2821" i="14"/>
  <c r="C2822" i="14"/>
  <c r="U2822" i="14" s="1"/>
  <c r="G2822" i="14"/>
  <c r="C2823" i="14"/>
  <c r="G2823" i="14"/>
  <c r="C2826" i="14"/>
  <c r="U2826" i="14" s="1"/>
  <c r="G2826" i="14"/>
  <c r="C2827" i="14"/>
  <c r="G2827" i="14"/>
  <c r="C2828" i="14"/>
  <c r="G2828" i="14"/>
  <c r="U2828" i="14"/>
  <c r="C2829" i="14"/>
  <c r="G2829" i="14"/>
  <c r="C2830" i="14"/>
  <c r="G2830" i="14"/>
  <c r="C2831" i="14"/>
  <c r="U2831" i="14" s="1"/>
  <c r="G2831" i="14"/>
  <c r="C2832" i="14"/>
  <c r="G2832" i="14"/>
  <c r="C2833" i="14"/>
  <c r="U2833" i="14" s="1"/>
  <c r="G2833" i="14"/>
  <c r="C2834" i="14"/>
  <c r="U2834" i="14" s="1"/>
  <c r="G2834" i="14"/>
  <c r="C2835" i="14"/>
  <c r="G2835" i="14"/>
  <c r="C2836" i="14"/>
  <c r="U2836" i="14" s="1"/>
  <c r="G2836" i="14"/>
  <c r="C2837" i="14"/>
  <c r="G2837" i="14"/>
  <c r="C2838" i="14"/>
  <c r="U2838" i="14" s="1"/>
  <c r="G2838" i="14"/>
  <c r="C2839" i="14"/>
  <c r="U2839" i="14" s="1"/>
  <c r="G2839" i="14"/>
  <c r="C2840" i="14"/>
  <c r="U2840" i="14" s="1"/>
  <c r="G2840" i="14"/>
  <c r="C2841" i="14"/>
  <c r="G2841" i="14"/>
  <c r="C2842" i="14"/>
  <c r="U2842" i="14" s="1"/>
  <c r="G2842" i="14"/>
  <c r="C2843" i="14"/>
  <c r="U2843" i="14" s="1"/>
  <c r="G2843" i="14"/>
  <c r="C2844" i="14"/>
  <c r="U2844" i="14" s="1"/>
  <c r="G2844" i="14"/>
  <c r="C2845" i="14"/>
  <c r="G2845" i="14"/>
  <c r="C2846" i="14"/>
  <c r="U2846" i="14" s="1"/>
  <c r="G2846" i="14"/>
  <c r="C2847" i="14"/>
  <c r="G2847" i="14"/>
  <c r="C2848" i="14"/>
  <c r="G2848" i="14"/>
  <c r="C2849" i="14"/>
  <c r="U2849" i="14" s="1"/>
  <c r="G2849" i="14"/>
  <c r="C2850" i="14"/>
  <c r="G2850" i="14"/>
  <c r="C2851" i="14"/>
  <c r="U2851" i="14" s="1"/>
  <c r="G2851" i="14"/>
  <c r="C2872" i="14"/>
  <c r="U2872" i="14" s="1"/>
  <c r="G2872" i="14"/>
  <c r="C2873" i="14"/>
  <c r="G2873" i="14"/>
  <c r="C2876" i="14"/>
  <c r="U2876" i="14" s="1"/>
  <c r="G2876" i="14"/>
  <c r="C2877" i="14"/>
  <c r="G2877" i="14"/>
  <c r="C2874" i="14"/>
  <c r="U2874" i="14" s="1"/>
  <c r="G2874" i="14"/>
  <c r="C2875" i="14"/>
  <c r="G2875" i="14"/>
  <c r="C2942" i="14"/>
  <c r="U2942" i="14" s="1"/>
  <c r="G2942" i="14"/>
  <c r="C2943" i="14"/>
  <c r="G2943" i="14"/>
  <c r="C2944" i="14"/>
  <c r="G2944" i="14"/>
  <c r="C2945" i="14"/>
  <c r="U2945" i="14" s="1"/>
  <c r="G2945" i="14"/>
  <c r="C2946" i="14"/>
  <c r="U2946" i="14" s="1"/>
  <c r="G2946" i="14"/>
  <c r="C2947" i="14"/>
  <c r="G2947" i="14"/>
  <c r="C2948" i="14"/>
  <c r="U2948" i="14" s="1"/>
  <c r="G2948" i="14"/>
  <c r="C2949" i="14"/>
  <c r="G2949" i="14"/>
  <c r="C2950" i="14"/>
  <c r="U2950" i="14" s="1"/>
  <c r="G2950" i="14"/>
  <c r="C2951" i="14"/>
  <c r="G2951" i="14"/>
  <c r="C2952" i="14"/>
  <c r="G2952" i="14"/>
  <c r="C2953" i="14"/>
  <c r="U2953" i="14" s="1"/>
  <c r="G2953" i="14"/>
  <c r="C2954" i="14"/>
  <c r="G2954" i="14"/>
  <c r="C2955" i="14"/>
  <c r="U2955" i="14" s="1"/>
  <c r="G2955" i="14"/>
  <c r="C2956" i="14"/>
  <c r="U2956" i="14" s="1"/>
  <c r="G2956" i="14"/>
  <c r="C2957" i="14"/>
  <c r="G2957" i="14"/>
  <c r="C2958" i="14"/>
  <c r="G2958" i="14"/>
  <c r="C2959" i="14"/>
  <c r="U2959" i="14" s="1"/>
  <c r="G2959" i="14"/>
  <c r="C2960" i="14"/>
  <c r="G2960" i="14"/>
  <c r="C2961" i="14"/>
  <c r="U2961" i="14" s="1"/>
  <c r="G2961" i="14"/>
  <c r="C2962" i="14"/>
  <c r="G2962" i="14"/>
  <c r="C2963" i="14"/>
  <c r="U2963" i="14" s="1"/>
  <c r="G2963" i="14"/>
  <c r="C2964" i="14"/>
  <c r="U2964" i="14" s="1"/>
  <c r="G2964" i="14"/>
  <c r="C2965" i="14"/>
  <c r="G2965" i="14"/>
  <c r="C2986" i="14"/>
  <c r="U2986" i="14" s="1"/>
  <c r="G2986" i="14"/>
  <c r="C2987" i="14"/>
  <c r="G2987" i="14"/>
  <c r="C2988" i="14"/>
  <c r="U2988" i="14" s="1"/>
  <c r="G2988" i="14"/>
  <c r="C2989" i="14"/>
  <c r="G2989" i="14"/>
  <c r="C2992" i="14"/>
  <c r="U2992" i="14" s="1"/>
  <c r="G2992" i="14"/>
  <c r="C2993" i="14"/>
  <c r="G2993" i="14"/>
  <c r="C2990" i="14"/>
  <c r="G2990" i="14"/>
  <c r="C2991" i="14"/>
  <c r="U2991" i="14" s="1"/>
  <c r="G2991" i="14"/>
  <c r="C2994" i="14"/>
  <c r="U2994" i="14" s="1"/>
  <c r="G2994" i="14"/>
  <c r="C2995" i="14"/>
  <c r="G2995" i="14"/>
  <c r="C2996" i="14"/>
  <c r="G2996" i="14"/>
  <c r="C2997" i="14"/>
  <c r="U2997" i="14" s="1"/>
  <c r="G2997" i="14"/>
  <c r="C3010" i="14"/>
  <c r="G3010" i="14"/>
  <c r="C3011" i="14"/>
  <c r="U3011" i="14" s="1"/>
  <c r="G3011" i="14"/>
  <c r="C3012" i="14"/>
  <c r="G3012" i="14"/>
  <c r="C3013" i="14"/>
  <c r="U3013" i="14" s="1"/>
  <c r="G3013" i="14"/>
  <c r="C3014" i="14"/>
  <c r="U3014" i="14" s="1"/>
  <c r="G3014" i="14"/>
  <c r="C3015" i="14"/>
  <c r="G3015" i="14"/>
  <c r="C3016" i="14"/>
  <c r="G3016" i="14"/>
  <c r="C3017" i="14"/>
  <c r="U3017" i="14" s="1"/>
  <c r="G3017" i="14"/>
  <c r="C3018" i="14"/>
  <c r="G3018" i="14"/>
  <c r="C3019" i="14"/>
  <c r="U3019" i="14" s="1"/>
  <c r="G3019" i="14"/>
  <c r="C3020" i="14"/>
  <c r="G3020" i="14"/>
  <c r="C3021" i="14"/>
  <c r="U3021" i="14" s="1"/>
  <c r="G3021" i="14"/>
  <c r="C3024" i="14"/>
  <c r="G3024" i="14"/>
  <c r="C3025" i="14"/>
  <c r="U3025" i="14" s="1"/>
  <c r="G3025" i="14"/>
  <c r="C3022" i="14"/>
  <c r="U3022" i="14" s="1"/>
  <c r="G3022" i="14"/>
  <c r="C3023" i="14"/>
  <c r="U3023" i="14" s="1"/>
  <c r="G3023" i="14"/>
  <c r="C3026" i="14"/>
  <c r="G3026" i="14"/>
  <c r="C3027" i="14"/>
  <c r="U3027" i="14" s="1"/>
  <c r="G3027" i="14"/>
  <c r="C3028" i="14"/>
  <c r="G3028" i="14"/>
  <c r="U3028" i="14"/>
  <c r="C3029" i="14"/>
  <c r="G3029" i="14"/>
  <c r="U3029" i="14"/>
  <c r="C3030" i="14"/>
  <c r="U3030" i="14" s="1"/>
  <c r="G3030" i="14"/>
  <c r="C3031" i="14"/>
  <c r="G3031" i="14"/>
  <c r="C3032" i="14"/>
  <c r="G3032" i="14"/>
  <c r="C3033" i="14"/>
  <c r="U3033" i="14" s="1"/>
  <c r="G3033" i="14"/>
  <c r="C3034" i="14"/>
  <c r="G3034" i="14"/>
  <c r="C3035" i="14"/>
  <c r="U3035" i="14" s="1"/>
  <c r="G3035" i="14"/>
  <c r="C3036" i="14"/>
  <c r="G3036" i="14"/>
  <c r="C3037" i="14"/>
  <c r="U3037" i="14" s="1"/>
  <c r="G3037" i="14"/>
  <c r="C3040" i="14"/>
  <c r="U3040" i="14" s="1"/>
  <c r="G3040" i="14"/>
  <c r="C3041" i="14"/>
  <c r="G3041" i="14"/>
  <c r="C3038" i="14"/>
  <c r="U3038" i="14" s="1"/>
  <c r="G3038" i="14"/>
  <c r="C3039" i="14"/>
  <c r="G3039" i="14"/>
  <c r="C3042" i="14"/>
  <c r="G3042" i="14"/>
  <c r="C3043" i="14"/>
  <c r="U3043" i="14" s="1"/>
  <c r="G3043" i="14"/>
  <c r="C3044" i="14"/>
  <c r="G3044" i="14"/>
  <c r="C3045" i="14"/>
  <c r="U3045" i="14" s="1"/>
  <c r="G3045" i="14"/>
  <c r="C3066" i="14"/>
  <c r="G3066" i="14"/>
  <c r="C3067" i="14"/>
  <c r="U3067" i="14" s="1"/>
  <c r="G3067" i="14"/>
  <c r="C3068" i="14"/>
  <c r="G3068" i="14"/>
  <c r="C3069" i="14"/>
  <c r="U3069" i="14" s="1"/>
  <c r="G3069" i="14"/>
  <c r="C3070" i="14"/>
  <c r="U3070" i="14" s="1"/>
  <c r="G3070" i="14"/>
  <c r="C3071" i="14"/>
  <c r="G3071" i="14"/>
  <c r="C3072" i="14"/>
  <c r="U3072" i="14" s="1"/>
  <c r="G3072" i="14"/>
  <c r="C3073" i="14"/>
  <c r="G3073" i="14"/>
  <c r="U3073" i="14" s="1"/>
  <c r="C3074" i="14"/>
  <c r="U3074" i="14" s="1"/>
  <c r="G3074" i="14"/>
  <c r="C3075" i="14"/>
  <c r="G3075" i="14"/>
  <c r="C3078" i="14"/>
  <c r="U3078" i="14" s="1"/>
  <c r="G3078" i="14"/>
  <c r="C3079" i="14"/>
  <c r="G3079" i="14"/>
  <c r="C3076" i="14"/>
  <c r="U3076" i="14" s="1"/>
  <c r="G3076" i="14"/>
  <c r="C3077" i="14"/>
  <c r="U3077" i="14" s="1"/>
  <c r="G3077" i="14"/>
  <c r="C3080" i="14"/>
  <c r="G3080" i="14"/>
  <c r="U3080" i="14"/>
  <c r="C3081" i="14"/>
  <c r="G3081" i="14"/>
  <c r="C3082" i="14"/>
  <c r="U3082" i="14" s="1"/>
  <c r="G3082" i="14"/>
  <c r="C3083" i="14"/>
  <c r="G3083" i="14"/>
  <c r="C3096" i="14"/>
  <c r="U3096" i="14" s="1"/>
  <c r="G3096" i="14"/>
  <c r="C3097" i="14"/>
  <c r="G3097" i="14"/>
  <c r="C3098" i="14"/>
  <c r="U3098" i="14" s="1"/>
  <c r="G3098" i="14"/>
  <c r="C3099" i="14"/>
  <c r="U3099" i="14" s="1"/>
  <c r="G3099" i="14"/>
  <c r="C3100" i="14"/>
  <c r="U3100" i="14" s="1"/>
  <c r="G3100" i="14"/>
  <c r="C3101" i="14"/>
  <c r="G3101" i="14"/>
  <c r="C3102" i="14"/>
  <c r="G3102" i="14"/>
  <c r="C3103" i="14"/>
  <c r="U3103" i="14" s="1"/>
  <c r="G3103" i="14"/>
  <c r="C3104" i="14"/>
  <c r="U3104" i="14" s="1"/>
  <c r="G3104" i="14"/>
  <c r="C3105" i="14"/>
  <c r="G3105" i="14"/>
  <c r="C3106" i="14"/>
  <c r="G3106" i="14"/>
  <c r="C3107" i="14"/>
  <c r="G3107" i="14"/>
  <c r="U3107" i="14"/>
  <c r="C3110" i="14"/>
  <c r="G3110" i="14"/>
  <c r="C3111" i="14"/>
  <c r="U3111" i="14" s="1"/>
  <c r="G3111" i="14"/>
  <c r="C3112" i="14"/>
  <c r="G3112" i="14"/>
  <c r="C3113" i="14"/>
  <c r="U3113" i="14" s="1"/>
  <c r="G3113" i="14"/>
  <c r="C3108" i="14"/>
  <c r="U3108" i="14" s="1"/>
  <c r="G3108" i="14"/>
  <c r="C3109" i="14"/>
  <c r="U3109" i="14" s="1"/>
  <c r="G3109" i="14"/>
  <c r="C3114" i="14"/>
  <c r="G3114" i="14"/>
  <c r="C3115" i="14"/>
  <c r="U3115" i="14" s="1"/>
  <c r="G3115" i="14"/>
  <c r="C3116" i="14"/>
  <c r="G3116" i="14"/>
  <c r="C3117" i="14"/>
  <c r="U3117" i="14" s="1"/>
  <c r="G3117" i="14"/>
  <c r="C3118" i="14"/>
  <c r="G3118" i="14"/>
  <c r="C3119" i="14"/>
  <c r="U3119" i="14" s="1"/>
  <c r="G3119" i="14"/>
  <c r="C3122" i="14"/>
  <c r="G3122" i="14"/>
  <c r="C3123" i="14"/>
  <c r="U3123" i="14" s="1"/>
  <c r="G3123" i="14"/>
  <c r="C3120" i="14"/>
  <c r="G3120" i="14"/>
  <c r="C3121" i="14"/>
  <c r="U3121" i="14" s="1"/>
  <c r="G3121" i="14"/>
  <c r="C3126" i="14"/>
  <c r="G3126" i="14"/>
  <c r="U3126" i="14" s="1"/>
  <c r="C3127" i="14"/>
  <c r="U3127" i="14" s="1"/>
  <c r="G3127" i="14"/>
  <c r="C3124" i="14"/>
  <c r="U3124" i="14" s="1"/>
  <c r="G3124" i="14"/>
  <c r="C3125" i="14"/>
  <c r="U3125" i="14" s="1"/>
  <c r="G3125" i="14"/>
  <c r="C3128" i="14"/>
  <c r="U3128" i="14" s="1"/>
  <c r="G3128" i="14"/>
  <c r="C3129" i="14"/>
  <c r="G3129" i="14"/>
  <c r="C3130" i="14"/>
  <c r="U3130" i="14" s="1"/>
  <c r="G3130" i="14"/>
  <c r="C3131" i="14"/>
  <c r="G3131" i="14"/>
  <c r="C3136" i="14"/>
  <c r="U3136" i="14" s="1"/>
  <c r="G3136" i="14"/>
  <c r="C3137" i="14"/>
  <c r="G3137" i="14"/>
  <c r="C3154" i="14"/>
  <c r="U3154" i="14" s="1"/>
  <c r="G3154" i="14"/>
  <c r="C3155" i="14"/>
  <c r="G3155" i="14"/>
  <c r="C3156" i="14"/>
  <c r="G3156" i="14"/>
  <c r="U3156" i="14" s="1"/>
  <c r="C3157" i="14"/>
  <c r="U3157" i="14" s="1"/>
  <c r="G3157" i="14"/>
  <c r="C3160" i="14"/>
  <c r="U3160" i="14" s="1"/>
  <c r="G3160" i="14"/>
  <c r="C3161" i="14"/>
  <c r="U3161" i="14" s="1"/>
  <c r="G3161" i="14"/>
  <c r="C3158" i="14"/>
  <c r="U3158" i="14" s="1"/>
  <c r="G3158" i="14"/>
  <c r="C3159" i="14"/>
  <c r="U3159" i="14" s="1"/>
  <c r="G3159" i="14"/>
  <c r="C3162" i="14"/>
  <c r="U3162" i="14" s="1"/>
  <c r="G3162" i="14"/>
  <c r="C3163" i="14"/>
  <c r="G3163" i="14"/>
  <c r="C3164" i="14"/>
  <c r="G3164" i="14"/>
  <c r="C3165" i="14"/>
  <c r="U3165" i="14" s="1"/>
  <c r="G3165" i="14"/>
  <c r="C3168" i="14"/>
  <c r="U3168" i="14" s="1"/>
  <c r="G3168" i="14"/>
  <c r="C3169" i="14"/>
  <c r="G3169" i="14"/>
  <c r="C3166" i="14"/>
  <c r="G3166" i="14"/>
  <c r="U3166" i="14"/>
  <c r="C3167" i="14"/>
  <c r="G3167" i="14"/>
  <c r="U3167" i="14" s="1"/>
  <c r="C3170" i="14"/>
  <c r="U3170" i="14" s="1"/>
  <c r="G3170" i="14"/>
  <c r="C3171" i="14"/>
  <c r="G3171" i="14"/>
  <c r="C3172" i="14"/>
  <c r="U3172" i="14" s="1"/>
  <c r="G3172" i="14"/>
  <c r="C3173" i="14"/>
  <c r="G3173" i="14"/>
  <c r="C3174" i="14"/>
  <c r="U3174" i="14" s="1"/>
  <c r="G3174" i="14"/>
  <c r="C3175" i="14"/>
  <c r="G3175" i="14"/>
  <c r="C3188" i="14"/>
  <c r="U3188" i="14" s="1"/>
  <c r="G3188" i="14"/>
  <c r="C3189" i="14"/>
  <c r="G3189" i="14"/>
  <c r="C3190" i="14"/>
  <c r="U3190" i="14" s="1"/>
  <c r="G3190" i="14"/>
  <c r="C3191" i="14"/>
  <c r="G3191" i="14"/>
  <c r="C3192" i="14"/>
  <c r="U3192" i="14" s="1"/>
  <c r="G3192" i="14"/>
  <c r="C3193" i="14"/>
  <c r="G3193" i="14"/>
  <c r="C3194" i="14"/>
  <c r="G3194" i="14"/>
  <c r="C3195" i="14"/>
  <c r="U3195" i="14" s="1"/>
  <c r="G3195" i="14"/>
  <c r="C3200" i="14"/>
  <c r="G3200" i="14"/>
  <c r="C3201" i="14"/>
  <c r="U3201" i="14" s="1"/>
  <c r="G3201" i="14"/>
  <c r="C3196" i="14"/>
  <c r="G3196" i="14"/>
  <c r="C3197" i="14"/>
  <c r="U3197" i="14" s="1"/>
  <c r="G3197" i="14"/>
  <c r="C3198" i="14"/>
  <c r="U3198" i="14" s="1"/>
  <c r="G3198" i="14"/>
  <c r="C3199" i="14"/>
  <c r="G3199" i="14"/>
  <c r="C3204" i="14"/>
  <c r="G3204" i="14"/>
  <c r="C3205" i="14"/>
  <c r="U3205" i="14" s="1"/>
  <c r="G3205" i="14"/>
  <c r="C3202" i="14"/>
  <c r="G3202" i="14"/>
  <c r="C3203" i="14"/>
  <c r="U3203" i="14" s="1"/>
  <c r="G3203" i="14"/>
  <c r="C3206" i="14"/>
  <c r="U3206" i="14" s="1"/>
  <c r="G3206" i="14"/>
  <c r="C3207" i="14"/>
  <c r="G3207" i="14"/>
  <c r="C3220" i="14"/>
  <c r="U3220" i="14" s="1"/>
  <c r="G3220" i="14"/>
  <c r="C3221" i="14"/>
  <c r="G3221" i="14"/>
  <c r="C3226" i="14"/>
  <c r="G3226" i="14"/>
  <c r="C3227" i="14"/>
  <c r="U3227" i="14" s="1"/>
  <c r="G3227" i="14"/>
  <c r="C3230" i="14"/>
  <c r="U3230" i="14" s="1"/>
  <c r="G3230" i="14"/>
  <c r="C3231" i="14"/>
  <c r="G3231" i="14"/>
  <c r="C3234" i="14"/>
  <c r="G3234" i="14"/>
  <c r="C3235" i="14"/>
  <c r="U3235" i="14" s="1"/>
  <c r="G3235" i="14"/>
  <c r="C3236" i="14"/>
  <c r="U3236" i="14" s="1"/>
  <c r="G3236" i="14"/>
  <c r="C3237" i="14"/>
  <c r="U3237" i="14" s="1"/>
  <c r="G3237" i="14"/>
  <c r="C3238" i="14"/>
  <c r="U3238" i="14" s="1"/>
  <c r="G3238" i="14"/>
  <c r="C3239" i="14"/>
  <c r="G3239" i="14"/>
  <c r="C3240" i="14"/>
  <c r="G3240" i="14"/>
  <c r="C3241" i="14"/>
  <c r="U3241" i="14" s="1"/>
  <c r="G3241" i="14"/>
  <c r="C3244" i="14"/>
  <c r="U3244" i="14" s="1"/>
  <c r="G3244" i="14"/>
  <c r="C3245" i="14"/>
  <c r="G3245" i="14"/>
  <c r="C3242" i="14"/>
  <c r="U3242" i="14" s="1"/>
  <c r="G3242" i="14"/>
  <c r="C3243" i="14"/>
  <c r="U3243" i="14" s="1"/>
  <c r="G3243" i="14"/>
  <c r="C3248" i="14"/>
  <c r="U3248" i="14" s="1"/>
  <c r="G3248" i="14"/>
  <c r="C3249" i="14"/>
  <c r="G3249" i="14"/>
  <c r="C3250" i="14"/>
  <c r="U3250" i="14" s="1"/>
  <c r="G3250" i="14"/>
  <c r="C3251" i="14"/>
  <c r="G3251" i="14"/>
  <c r="U3251" i="14" s="1"/>
  <c r="C3246" i="14"/>
  <c r="U3246" i="14" s="1"/>
  <c r="G3246" i="14"/>
  <c r="C3247" i="14"/>
  <c r="U3247" i="14" s="1"/>
  <c r="G3247" i="14"/>
  <c r="C3262" i="14"/>
  <c r="G3262" i="14"/>
  <c r="C3263" i="14"/>
  <c r="U3263" i="14" s="1"/>
  <c r="G3263" i="14"/>
  <c r="C3264" i="14"/>
  <c r="U3264" i="14" s="1"/>
  <c r="G3264" i="14"/>
  <c r="C3265" i="14"/>
  <c r="G3265" i="14"/>
  <c r="C3266" i="14"/>
  <c r="U3266" i="14" s="1"/>
  <c r="G3266" i="14"/>
  <c r="C3267" i="14"/>
  <c r="G3267" i="14"/>
  <c r="C3382" i="14"/>
  <c r="U3382" i="14" s="1"/>
  <c r="G3382" i="14"/>
  <c r="C3383" i="14"/>
  <c r="G3383" i="14"/>
  <c r="C3384" i="14"/>
  <c r="U3384" i="14" s="1"/>
  <c r="G3384" i="14"/>
  <c r="C3385" i="14"/>
  <c r="G3385" i="14"/>
  <c r="C3386" i="14"/>
  <c r="U3386" i="14" s="1"/>
  <c r="G3386" i="14"/>
  <c r="C3387" i="14"/>
  <c r="G3387" i="14"/>
  <c r="C3388" i="14"/>
  <c r="U3388" i="14" s="1"/>
  <c r="G3388" i="14"/>
  <c r="C3389" i="14"/>
  <c r="G3389" i="14"/>
  <c r="C3392" i="14"/>
  <c r="U3392" i="14" s="1"/>
  <c r="G3392" i="14"/>
  <c r="C3393" i="14"/>
  <c r="G3393" i="14"/>
  <c r="C3390" i="14"/>
  <c r="G3390" i="14"/>
  <c r="C3391" i="14"/>
  <c r="U3391" i="14" s="1"/>
  <c r="G3391" i="14"/>
  <c r="C3394" i="14"/>
  <c r="U3394" i="14" s="1"/>
  <c r="G3394" i="14"/>
  <c r="C3395" i="14"/>
  <c r="G3395" i="14"/>
  <c r="C3396" i="14"/>
  <c r="U3396" i="14" s="1"/>
  <c r="G3396" i="14"/>
  <c r="C3397" i="14"/>
  <c r="G3397" i="14"/>
  <c r="C3410" i="14"/>
  <c r="G3410" i="14"/>
  <c r="C3411" i="14"/>
  <c r="U3411" i="14" s="1"/>
  <c r="G3411" i="14"/>
  <c r="C3412" i="14"/>
  <c r="G3412" i="14"/>
  <c r="C3413" i="14"/>
  <c r="U3413" i="14" s="1"/>
  <c r="G3413" i="14"/>
  <c r="C3414" i="14"/>
  <c r="G3414" i="14"/>
  <c r="C3415" i="14"/>
  <c r="U3415" i="14" s="1"/>
  <c r="G3415" i="14"/>
  <c r="C3416" i="14"/>
  <c r="U3416" i="14" s="1"/>
  <c r="G3416" i="14"/>
  <c r="C3417" i="14"/>
  <c r="U3417" i="14" s="1"/>
  <c r="G3417" i="14"/>
  <c r="C3420" i="14"/>
  <c r="U3420" i="14" s="1"/>
  <c r="G3420" i="14"/>
  <c r="C3421" i="14"/>
  <c r="G3421" i="14"/>
  <c r="U3421" i="14" s="1"/>
  <c r="C3418" i="14"/>
  <c r="U3418" i="14" s="1"/>
  <c r="G3418" i="14"/>
  <c r="C3419" i="14"/>
  <c r="G3419" i="14"/>
  <c r="C3422" i="14"/>
  <c r="G3422" i="14"/>
  <c r="C3423" i="14"/>
  <c r="U3423" i="14" s="1"/>
  <c r="G3423" i="14"/>
  <c r="C3426" i="14"/>
  <c r="U3426" i="14" s="1"/>
  <c r="G3426" i="14"/>
  <c r="C3427" i="14"/>
  <c r="U3427" i="14" s="1"/>
  <c r="G3427" i="14"/>
  <c r="C3424" i="14"/>
  <c r="U3424" i="14" s="1"/>
  <c r="G3424" i="14"/>
  <c r="C3425" i="14"/>
  <c r="G3425" i="14"/>
  <c r="C3428" i="14"/>
  <c r="G3428" i="14"/>
  <c r="C3429" i="14"/>
  <c r="U3429" i="14" s="1"/>
  <c r="G3429" i="14"/>
  <c r="C3430" i="14"/>
  <c r="U3430" i="14" s="1"/>
  <c r="G3430" i="14"/>
  <c r="C3431" i="14"/>
  <c r="G3431" i="14"/>
  <c r="C3456" i="14"/>
  <c r="U3456" i="14" s="1"/>
  <c r="G3456" i="14"/>
  <c r="C3457" i="14"/>
  <c r="U3457" i="14" s="1"/>
  <c r="G3457" i="14"/>
  <c r="C3458" i="14"/>
  <c r="U3458" i="14" s="1"/>
  <c r="G3458" i="14"/>
  <c r="C3459" i="14"/>
  <c r="G3459" i="14"/>
  <c r="C3460" i="14"/>
  <c r="U3460" i="14" s="1"/>
  <c r="G3460" i="14"/>
  <c r="C3461" i="14"/>
  <c r="G3461" i="14"/>
  <c r="C3464" i="14"/>
  <c r="U3464" i="14" s="1"/>
  <c r="G3464" i="14"/>
  <c r="C3465" i="14"/>
  <c r="G3465" i="14"/>
  <c r="C3462" i="14"/>
  <c r="U3462" i="14" s="1"/>
  <c r="G3462" i="14"/>
  <c r="C3463" i="14"/>
  <c r="G3463" i="14"/>
  <c r="C3466" i="14"/>
  <c r="U3466" i="14" s="1"/>
  <c r="G3466" i="14"/>
  <c r="C3467" i="14"/>
  <c r="G3467" i="14"/>
  <c r="C3486" i="14"/>
  <c r="G3486" i="14"/>
  <c r="C3487" i="14"/>
  <c r="U3487" i="14" s="1"/>
  <c r="G3487" i="14"/>
  <c r="C3488" i="14"/>
  <c r="U3488" i="14" s="1"/>
  <c r="G3488" i="14"/>
  <c r="C3489" i="14"/>
  <c r="G3489" i="14"/>
  <c r="C3490" i="14"/>
  <c r="U3490" i="14" s="1"/>
  <c r="G3490" i="14"/>
  <c r="C3491" i="14"/>
  <c r="G3491" i="14"/>
  <c r="C3496" i="14"/>
  <c r="G3496" i="14"/>
  <c r="C3497" i="14"/>
  <c r="U3497" i="14" s="1"/>
  <c r="G3497" i="14"/>
  <c r="C3492" i="14"/>
  <c r="U3492" i="14" s="1"/>
  <c r="G3492" i="14"/>
  <c r="C3493" i="14"/>
  <c r="G3493" i="14"/>
  <c r="C3494" i="14"/>
  <c r="G3494" i="14"/>
  <c r="C3495" i="14"/>
  <c r="G3495" i="14"/>
  <c r="U3495" i="14"/>
  <c r="C3498" i="14"/>
  <c r="G3498" i="14"/>
  <c r="C3499" i="14"/>
  <c r="U3499" i="14" s="1"/>
  <c r="G3499" i="14"/>
  <c r="C3502" i="14"/>
  <c r="G3502" i="14"/>
  <c r="C3503" i="14"/>
  <c r="U3503" i="14" s="1"/>
  <c r="G3503" i="14"/>
  <c r="C3500" i="14"/>
  <c r="U3500" i="14" s="1"/>
  <c r="G3500" i="14"/>
  <c r="C3501" i="14"/>
  <c r="G3501" i="14"/>
  <c r="C3504" i="14"/>
  <c r="G3504" i="14"/>
  <c r="C3505" i="14"/>
  <c r="U3505" i="14" s="1"/>
  <c r="G3505" i="14"/>
  <c r="C3506" i="14"/>
  <c r="G3506" i="14"/>
  <c r="C3507" i="14"/>
  <c r="U3507" i="14" s="1"/>
  <c r="G3507" i="14"/>
  <c r="C3540" i="14"/>
  <c r="U3540" i="14" s="1"/>
  <c r="G3540" i="14"/>
  <c r="C3541" i="14"/>
  <c r="G3541" i="14"/>
  <c r="C3538" i="14"/>
  <c r="U3538" i="14" s="1"/>
  <c r="G3538" i="14"/>
  <c r="C3539" i="14"/>
  <c r="G3539" i="14"/>
  <c r="C3544" i="14"/>
  <c r="G3544" i="14"/>
  <c r="U3544" i="14"/>
  <c r="C3545" i="14"/>
  <c r="U3545" i="14" s="1"/>
  <c r="G3545" i="14"/>
  <c r="C3542" i="14"/>
  <c r="G3542" i="14"/>
  <c r="U3542" i="14"/>
  <c r="C3543" i="14"/>
  <c r="G3543" i="14"/>
  <c r="C3546" i="14"/>
  <c r="U3546" i="14" s="1"/>
  <c r="G3546" i="14"/>
  <c r="C3547" i="14"/>
  <c r="G3547" i="14"/>
  <c r="C3550" i="14"/>
  <c r="U3550" i="14" s="1"/>
  <c r="G3550" i="14"/>
  <c r="C3551" i="14"/>
  <c r="G3551" i="14"/>
  <c r="C3552" i="14"/>
  <c r="U3552" i="14" s="1"/>
  <c r="G3552" i="14"/>
  <c r="C3553" i="14"/>
  <c r="U3553" i="14" s="1"/>
  <c r="G3553" i="14"/>
  <c r="C3548" i="14"/>
  <c r="G3548" i="14"/>
  <c r="U3548" i="14" s="1"/>
  <c r="C3549" i="14"/>
  <c r="U3549" i="14" s="1"/>
  <c r="G3549" i="14"/>
  <c r="C3554" i="14"/>
  <c r="U3554" i="14" s="1"/>
  <c r="G3554" i="14"/>
  <c r="C3555" i="14"/>
  <c r="G3555" i="14"/>
  <c r="C3556" i="14"/>
  <c r="U3556" i="14" s="1"/>
  <c r="G3556" i="14"/>
  <c r="C3557" i="14"/>
  <c r="G3557" i="14"/>
  <c r="C3570" i="14"/>
  <c r="G3570" i="14"/>
  <c r="C3571" i="14"/>
  <c r="G3571" i="14"/>
  <c r="U3571" i="14"/>
  <c r="C3572" i="14"/>
  <c r="U3572" i="14" s="1"/>
  <c r="G3572" i="14"/>
  <c r="C3573" i="14"/>
  <c r="G3573" i="14"/>
  <c r="C3576" i="14"/>
  <c r="U3576" i="14" s="1"/>
  <c r="G3576" i="14"/>
  <c r="C3577" i="14"/>
  <c r="G3577" i="14"/>
  <c r="C3574" i="14"/>
  <c r="U3574" i="14" s="1"/>
  <c r="G3574" i="14"/>
  <c r="C3575" i="14"/>
  <c r="G3575" i="14"/>
  <c r="C3584" i="14"/>
  <c r="U3584" i="14" s="1"/>
  <c r="G3584" i="14"/>
  <c r="C3585" i="14"/>
  <c r="G3585" i="14"/>
  <c r="C3582" i="14"/>
  <c r="U3582" i="14" s="1"/>
  <c r="G3582" i="14"/>
  <c r="C3583" i="14"/>
  <c r="U3583" i="14" s="1"/>
  <c r="G3583" i="14"/>
  <c r="C3578" i="14"/>
  <c r="G3578" i="14"/>
  <c r="C3579" i="14"/>
  <c r="U3579" i="14" s="1"/>
  <c r="G3579" i="14"/>
  <c r="C3580" i="14"/>
  <c r="U3580" i="14" s="1"/>
  <c r="G3580" i="14"/>
  <c r="C3581" i="14"/>
  <c r="G3581" i="14"/>
  <c r="C3592" i="14"/>
  <c r="G3592" i="14"/>
  <c r="U3592" i="14"/>
  <c r="C3593" i="14"/>
  <c r="G3593" i="14"/>
  <c r="C3588" i="14"/>
  <c r="G3588" i="14"/>
  <c r="C3589" i="14"/>
  <c r="U3589" i="14" s="1"/>
  <c r="G3589" i="14"/>
  <c r="C3586" i="14"/>
  <c r="U3586" i="14" s="1"/>
  <c r="G3586" i="14"/>
  <c r="C3587" i="14"/>
  <c r="U3587" i="14" s="1"/>
  <c r="G3587" i="14"/>
  <c r="C3590" i="14"/>
  <c r="U3590" i="14" s="1"/>
  <c r="G3590" i="14"/>
  <c r="C3591" i="14"/>
  <c r="G3591" i="14"/>
  <c r="C3626" i="14"/>
  <c r="U3626" i="14" s="1"/>
  <c r="G3626" i="14"/>
  <c r="C3627" i="14"/>
  <c r="G3627" i="14"/>
  <c r="U3627" i="14" s="1"/>
  <c r="C3624" i="14"/>
  <c r="U3624" i="14" s="1"/>
  <c r="G3624" i="14"/>
  <c r="C3625" i="14"/>
  <c r="G3625" i="14"/>
  <c r="C3632" i="14"/>
  <c r="U3632" i="14" s="1"/>
  <c r="G3632" i="14"/>
  <c r="C3633" i="14"/>
  <c r="G3633" i="14"/>
  <c r="C3630" i="14"/>
  <c r="U3630" i="14" s="1"/>
  <c r="G3630" i="14"/>
  <c r="C3631" i="14"/>
  <c r="G3631" i="14"/>
  <c r="C3634" i="14"/>
  <c r="U3634" i="14" s="1"/>
  <c r="G3634" i="14"/>
  <c r="C3635" i="14"/>
  <c r="G3635" i="14"/>
  <c r="C3628" i="14"/>
  <c r="U3628" i="14" s="1"/>
  <c r="G3628" i="14"/>
  <c r="C3629" i="14"/>
  <c r="U3629" i="14" s="1"/>
  <c r="G3629" i="14"/>
  <c r="C3636" i="14"/>
  <c r="U3636" i="14" s="1"/>
  <c r="G3636" i="14"/>
  <c r="C3637" i="14"/>
  <c r="G3637" i="14"/>
  <c r="C3638" i="14"/>
  <c r="G3638" i="14"/>
  <c r="C3639" i="14"/>
  <c r="U3639" i="14" s="1"/>
  <c r="G3639" i="14"/>
  <c r="C3640" i="14"/>
  <c r="U3640" i="14" s="1"/>
  <c r="G3640" i="14"/>
  <c r="C3641" i="14"/>
  <c r="G3641" i="14"/>
  <c r="C3642" i="14"/>
  <c r="U3642" i="14" s="1"/>
  <c r="G3642" i="14"/>
  <c r="C3643" i="14"/>
  <c r="G3643" i="14"/>
  <c r="C3644" i="14"/>
  <c r="U3644" i="14" s="1"/>
  <c r="G3644" i="14"/>
  <c r="C3645" i="14"/>
  <c r="G3645" i="14"/>
  <c r="C3656" i="14"/>
  <c r="U3656" i="14" s="1"/>
  <c r="G3656" i="14"/>
  <c r="C3657" i="14"/>
  <c r="G3657" i="14"/>
  <c r="C3660" i="14"/>
  <c r="G3660" i="14"/>
  <c r="C3661" i="14"/>
  <c r="U3661" i="14" s="1"/>
  <c r="G3661" i="14"/>
  <c r="C3662" i="14"/>
  <c r="U3662" i="14" s="1"/>
  <c r="G3662" i="14"/>
  <c r="C3663" i="14"/>
  <c r="G3663" i="14"/>
  <c r="C3664" i="14"/>
  <c r="U3664" i="14" s="1"/>
  <c r="G3664" i="14"/>
  <c r="C3665" i="14"/>
  <c r="G3665" i="14"/>
  <c r="C3666" i="14"/>
  <c r="U3666" i="14" s="1"/>
  <c r="G3666" i="14"/>
  <c r="C3667" i="14"/>
  <c r="G3667" i="14"/>
  <c r="C3668" i="14"/>
  <c r="U3668" i="14" s="1"/>
  <c r="G3668" i="14"/>
  <c r="C3669" i="14"/>
  <c r="G3669" i="14"/>
  <c r="C3672" i="14"/>
  <c r="G3672" i="14"/>
  <c r="C3673" i="14"/>
  <c r="G3673" i="14"/>
  <c r="U3673" i="14"/>
  <c r="C3670" i="14"/>
  <c r="U3670" i="14" s="1"/>
  <c r="G3670" i="14"/>
  <c r="C3671" i="14"/>
  <c r="G3671" i="14"/>
  <c r="C3800" i="14"/>
  <c r="U3800" i="14" s="1"/>
  <c r="G3800" i="14"/>
  <c r="C3801" i="14"/>
  <c r="G3801" i="14"/>
  <c r="C3804" i="14"/>
  <c r="G3804" i="14"/>
  <c r="U3804" i="14"/>
  <c r="C3805" i="14"/>
  <c r="G3805" i="14"/>
  <c r="C3802" i="14"/>
  <c r="U3802" i="14" s="1"/>
  <c r="G3802" i="14"/>
  <c r="C3803" i="14"/>
  <c r="G3803" i="14"/>
  <c r="C3806" i="14"/>
  <c r="U3806" i="14" s="1"/>
  <c r="G3806" i="14"/>
  <c r="C3807" i="14"/>
  <c r="G3807" i="14"/>
  <c r="U3807" i="14" s="1"/>
  <c r="C3808" i="14"/>
  <c r="U3808" i="14" s="1"/>
  <c r="G3808" i="14"/>
  <c r="C3809" i="14"/>
  <c r="G3809" i="14"/>
  <c r="C3810" i="14"/>
  <c r="U3810" i="14" s="1"/>
  <c r="G3810" i="14"/>
  <c r="C3811" i="14"/>
  <c r="U3811" i="14" s="1"/>
  <c r="G3811" i="14"/>
  <c r="C3812" i="14"/>
  <c r="U3812" i="14" s="1"/>
  <c r="G3812" i="14"/>
  <c r="C3813" i="14"/>
  <c r="G3813" i="14"/>
  <c r="U3813" i="14" s="1"/>
  <c r="C3814" i="14"/>
  <c r="G3814" i="14"/>
  <c r="C3815" i="14"/>
  <c r="U3815" i="14" s="1"/>
  <c r="G3815" i="14"/>
  <c r="C3818" i="14"/>
  <c r="G3818" i="14"/>
  <c r="U3818" i="14"/>
  <c r="C3819" i="14"/>
  <c r="G3819" i="14"/>
  <c r="C3820" i="14"/>
  <c r="U3820" i="14" s="1"/>
  <c r="G3820" i="14"/>
  <c r="C3821" i="14"/>
  <c r="G3821" i="14"/>
  <c r="U3821" i="14" s="1"/>
  <c r="C3816" i="14"/>
  <c r="U3816" i="14" s="1"/>
  <c r="G3816" i="14"/>
  <c r="C3817" i="14"/>
  <c r="G3817" i="14"/>
  <c r="C3836" i="14"/>
  <c r="G3836" i="14"/>
  <c r="C3837" i="14"/>
  <c r="G3837" i="14"/>
  <c r="U3837" i="14"/>
  <c r="C3834" i="14"/>
  <c r="U3834" i="14" s="1"/>
  <c r="G3834" i="14"/>
  <c r="C3835" i="14"/>
  <c r="U3835" i="14" s="1"/>
  <c r="G3835" i="14"/>
  <c r="C3842" i="14"/>
  <c r="U3842" i="14" s="1"/>
  <c r="G3842" i="14"/>
  <c r="C3843" i="14"/>
  <c r="G3843" i="14"/>
  <c r="C3838" i="14"/>
  <c r="U3838" i="14" s="1"/>
  <c r="G3838" i="14"/>
  <c r="C3839" i="14"/>
  <c r="G3839" i="14"/>
  <c r="C3840" i="14"/>
  <c r="G3840" i="14"/>
  <c r="C3841" i="14"/>
  <c r="U3841" i="14" s="1"/>
  <c r="G3841" i="14"/>
  <c r="C3844" i="14"/>
  <c r="G3844" i="14"/>
  <c r="C3845" i="14"/>
  <c r="U3845" i="14" s="1"/>
  <c r="G3845" i="14"/>
  <c r="C3846" i="14"/>
  <c r="G3846" i="14"/>
  <c r="C3847" i="14"/>
  <c r="U3847" i="14" s="1"/>
  <c r="G3847" i="14"/>
  <c r="C3848" i="14"/>
  <c r="G3848" i="14"/>
  <c r="C3849" i="14"/>
  <c r="U3849" i="14" s="1"/>
  <c r="G3849" i="14"/>
  <c r="C3850" i="14"/>
  <c r="U3850" i="14" s="1"/>
  <c r="G3850" i="14"/>
  <c r="C3851" i="14"/>
  <c r="G3851" i="14"/>
  <c r="C3854" i="14"/>
  <c r="U3854" i="14" s="1"/>
  <c r="G3854" i="14"/>
  <c r="C3855" i="14"/>
  <c r="G3855" i="14"/>
  <c r="C3856" i="14"/>
  <c r="G3856" i="14"/>
  <c r="C3857" i="14"/>
  <c r="U3857" i="14" s="1"/>
  <c r="G3857" i="14"/>
  <c r="C3858" i="14"/>
  <c r="G3858" i="14"/>
  <c r="C3859" i="14"/>
  <c r="U3859" i="14" s="1"/>
  <c r="G3859" i="14"/>
  <c r="C3852" i="14"/>
  <c r="G3852" i="14"/>
  <c r="C3853" i="14"/>
  <c r="U3853" i="14" s="1"/>
  <c r="G3853" i="14"/>
  <c r="C3860" i="14"/>
  <c r="G3860" i="14"/>
  <c r="C3861" i="14"/>
  <c r="U3861" i="14" s="1"/>
  <c r="G3861" i="14"/>
  <c r="C3892" i="14"/>
  <c r="U3892" i="14" s="1"/>
  <c r="G3892" i="14"/>
  <c r="C3893" i="14"/>
  <c r="G3893" i="14"/>
  <c r="C3894" i="14"/>
  <c r="G3894" i="14"/>
  <c r="C3895" i="14"/>
  <c r="U3895" i="14" s="1"/>
  <c r="G3895" i="14"/>
  <c r="C3896" i="14"/>
  <c r="G3896" i="14"/>
  <c r="U3896" i="14"/>
  <c r="C3897" i="14"/>
  <c r="U3897" i="14" s="1"/>
  <c r="G3897" i="14"/>
  <c r="C3898" i="14"/>
  <c r="U3898" i="14" s="1"/>
  <c r="G3898" i="14"/>
  <c r="C3899" i="14"/>
  <c r="G3899" i="14"/>
  <c r="C3900" i="14"/>
  <c r="U3900" i="14" s="1"/>
  <c r="G3900" i="14"/>
  <c r="C3901" i="14"/>
  <c r="G3901" i="14"/>
  <c r="U3901" i="14"/>
  <c r="C3902" i="14"/>
  <c r="U3902" i="14" s="1"/>
  <c r="G3902" i="14"/>
  <c r="C3903" i="14"/>
  <c r="G3903" i="14"/>
  <c r="C3904" i="14"/>
  <c r="U3904" i="14" s="1"/>
  <c r="G3904" i="14"/>
  <c r="C3905" i="14"/>
  <c r="G3905" i="14"/>
  <c r="C3906" i="14"/>
  <c r="U3906" i="14" s="1"/>
  <c r="G3906" i="14"/>
  <c r="C3907" i="14"/>
  <c r="G3907" i="14"/>
  <c r="C3924" i="14"/>
  <c r="G3924" i="14"/>
  <c r="C3925" i="14"/>
  <c r="U3925" i="14" s="1"/>
  <c r="G3925" i="14"/>
  <c r="C3920" i="14"/>
  <c r="G3920" i="14"/>
  <c r="C3921" i="14"/>
  <c r="U3921" i="14" s="1"/>
  <c r="G3921" i="14"/>
  <c r="C3922" i="14"/>
  <c r="U3922" i="14" s="1"/>
  <c r="G3922" i="14"/>
  <c r="C3923" i="14"/>
  <c r="G3923" i="14"/>
  <c r="C3930" i="14"/>
  <c r="G3930" i="14"/>
  <c r="C3931" i="14"/>
  <c r="U3931" i="14" s="1"/>
  <c r="G3931" i="14"/>
  <c r="C3926" i="14"/>
  <c r="G3926" i="14"/>
  <c r="C3927" i="14"/>
  <c r="U3927" i="14" s="1"/>
  <c r="G3927" i="14"/>
  <c r="C3928" i="14"/>
  <c r="U3928" i="14" s="1"/>
  <c r="G3928" i="14"/>
  <c r="C3929" i="14"/>
  <c r="G3929" i="14"/>
  <c r="U3929" i="14" s="1"/>
  <c r="C3932" i="14"/>
  <c r="G3932" i="14"/>
  <c r="C3933" i="14"/>
  <c r="U3933" i="14" s="1"/>
  <c r="G3933" i="14"/>
  <c r="C3938" i="14"/>
  <c r="G3938" i="14"/>
  <c r="C3939" i="14"/>
  <c r="U3939" i="14" s="1"/>
  <c r="G3939" i="14"/>
  <c r="C3936" i="14"/>
  <c r="G3936" i="14"/>
  <c r="C3937" i="14"/>
  <c r="U3937" i="14" s="1"/>
  <c r="G3937" i="14"/>
  <c r="C3934" i="14"/>
  <c r="G3934" i="14"/>
  <c r="C3935" i="14"/>
  <c r="U3935" i="14" s="1"/>
  <c r="G3935" i="14"/>
  <c r="C3940" i="14"/>
  <c r="U3940" i="14" s="1"/>
  <c r="G3940" i="14"/>
  <c r="C3941" i="14"/>
  <c r="G3941" i="14"/>
  <c r="C3944" i="14"/>
  <c r="G3944" i="14"/>
  <c r="C3945" i="14"/>
  <c r="U3945" i="14" s="1"/>
  <c r="G3945" i="14"/>
  <c r="C3942" i="14"/>
  <c r="U3942" i="14" s="1"/>
  <c r="G3942" i="14"/>
  <c r="C3943" i="14"/>
  <c r="G3943" i="14"/>
  <c r="C3978" i="14"/>
  <c r="U3978" i="14" s="1"/>
  <c r="G3978" i="14"/>
  <c r="C3979" i="14"/>
  <c r="G3979" i="14"/>
  <c r="C3976" i="14"/>
  <c r="U3976" i="14" s="1"/>
  <c r="G3976" i="14"/>
  <c r="C3977" i="14"/>
  <c r="G3977" i="14"/>
  <c r="C3982" i="14"/>
  <c r="U3982" i="14" s="1"/>
  <c r="G3982" i="14"/>
  <c r="C3983" i="14"/>
  <c r="G3983" i="14"/>
  <c r="C3980" i="14"/>
  <c r="U3980" i="14" s="1"/>
  <c r="G3980" i="14"/>
  <c r="C3981" i="14"/>
  <c r="G3981" i="14"/>
  <c r="C3984" i="14"/>
  <c r="U3984" i="14" s="1"/>
  <c r="G3984" i="14"/>
  <c r="C3985" i="14"/>
  <c r="G3985" i="14"/>
  <c r="U3985" i="14"/>
  <c r="C3986" i="14"/>
  <c r="U3986" i="14" s="1"/>
  <c r="G3986" i="14"/>
  <c r="C3987" i="14"/>
  <c r="U3987" i="14" s="1"/>
  <c r="G3987" i="14"/>
  <c r="C3988" i="14"/>
  <c r="U3988" i="14" s="1"/>
  <c r="G3988" i="14"/>
  <c r="C3989" i="14"/>
  <c r="G3989" i="14"/>
  <c r="C3990" i="14"/>
  <c r="U3990" i="14" s="1"/>
  <c r="G3990" i="14"/>
  <c r="C3991" i="14"/>
  <c r="G3991" i="14"/>
  <c r="C3994" i="14"/>
  <c r="G3994" i="14"/>
  <c r="U3994" i="14"/>
  <c r="C3995" i="14"/>
  <c r="U3995" i="14" s="1"/>
  <c r="G3995" i="14"/>
  <c r="C3992" i="14"/>
  <c r="G3992" i="14"/>
  <c r="C3993" i="14"/>
  <c r="U3993" i="14" s="1"/>
  <c r="G3993" i="14"/>
  <c r="C3996" i="14"/>
  <c r="U3996" i="14" s="1"/>
  <c r="G3996" i="14"/>
  <c r="C3997" i="14"/>
  <c r="G3997" i="14"/>
  <c r="C4016" i="14"/>
  <c r="U4016" i="14" s="1"/>
  <c r="G4016" i="14"/>
  <c r="C4017" i="14"/>
  <c r="U4017" i="14" s="1"/>
  <c r="G4017" i="14"/>
  <c r="C4018" i="14"/>
  <c r="G4018" i="14"/>
  <c r="C4019" i="14"/>
  <c r="U4019" i="14" s="1"/>
  <c r="G4019" i="14"/>
  <c r="C4026" i="14"/>
  <c r="U4026" i="14" s="1"/>
  <c r="G4026" i="14"/>
  <c r="C4027" i="14"/>
  <c r="G4027" i="14"/>
  <c r="C4024" i="14"/>
  <c r="G4024" i="14"/>
  <c r="C4025" i="14"/>
  <c r="U4025" i="14" s="1"/>
  <c r="G4025" i="14"/>
  <c r="C4020" i="14"/>
  <c r="G4020" i="14"/>
  <c r="C4021" i="14"/>
  <c r="U4021" i="14" s="1"/>
  <c r="G4021" i="14"/>
  <c r="C4022" i="14"/>
  <c r="G4022" i="14"/>
  <c r="C4023" i="14"/>
  <c r="U4023" i="14" s="1"/>
  <c r="G4023" i="14"/>
  <c r="C4028" i="14"/>
  <c r="G4028" i="14"/>
  <c r="C4029" i="14"/>
  <c r="G4029" i="14"/>
  <c r="U4029" i="14"/>
  <c r="C4030" i="14"/>
  <c r="G4030" i="14"/>
  <c r="C4031" i="14"/>
  <c r="U4031" i="14" s="1"/>
  <c r="G4031" i="14"/>
  <c r="C4032" i="14"/>
  <c r="U4032" i="14" s="1"/>
  <c r="G4032" i="14"/>
  <c r="C4033" i="14"/>
  <c r="G4033" i="14"/>
  <c r="C4034" i="14"/>
  <c r="U4034" i="14" s="1"/>
  <c r="G4034" i="14"/>
  <c r="C4035" i="14"/>
  <c r="G4035" i="14"/>
  <c r="C4036" i="14"/>
  <c r="G4036" i="14"/>
  <c r="C4037" i="14"/>
  <c r="U4037" i="14" s="1"/>
  <c r="G4037" i="14"/>
  <c r="C4038" i="14"/>
  <c r="G4038" i="14"/>
  <c r="C4039" i="14"/>
  <c r="U4039" i="14" s="1"/>
  <c r="G4039" i="14"/>
  <c r="C4040" i="14"/>
  <c r="U4040" i="14" s="1"/>
  <c r="G4040" i="14"/>
  <c r="C4041" i="14"/>
  <c r="G4041" i="14"/>
  <c r="C4042" i="14"/>
  <c r="G4042" i="14"/>
  <c r="C4043" i="14"/>
  <c r="U4043" i="14" s="1"/>
  <c r="G4043" i="14"/>
  <c r="C4076" i="14"/>
  <c r="U4076" i="14" s="1"/>
  <c r="G4076" i="14"/>
  <c r="C4077" i="14"/>
  <c r="G4077" i="14"/>
  <c r="C4074" i="14"/>
  <c r="U4074" i="14" s="1"/>
  <c r="G4074" i="14"/>
  <c r="C4075" i="14"/>
  <c r="G4075" i="14"/>
  <c r="C4078" i="14"/>
  <c r="U4078" i="14" s="1"/>
  <c r="G4078" i="14"/>
  <c r="C4079" i="14"/>
  <c r="G4079" i="14"/>
  <c r="C4084" i="14"/>
  <c r="U4084" i="14" s="1"/>
  <c r="G4084" i="14"/>
  <c r="C4085" i="14"/>
  <c r="G4085" i="14"/>
  <c r="C4082" i="14"/>
  <c r="U4082" i="14" s="1"/>
  <c r="G4082" i="14"/>
  <c r="C4083" i="14"/>
  <c r="G4083" i="14"/>
  <c r="C4086" i="14"/>
  <c r="U4086" i="14" s="1"/>
  <c r="G4086" i="14"/>
  <c r="C4087" i="14"/>
  <c r="U4087" i="14" s="1"/>
  <c r="G4087" i="14"/>
  <c r="C4080" i="14"/>
  <c r="U4080" i="14" s="1"/>
  <c r="G4080" i="14"/>
  <c r="C4081" i="14"/>
  <c r="G4081" i="14"/>
  <c r="C4088" i="14"/>
  <c r="U4088" i="14" s="1"/>
  <c r="G4088" i="14"/>
  <c r="C4089" i="14"/>
  <c r="G4089" i="14"/>
  <c r="C4090" i="14"/>
  <c r="U4090" i="14" s="1"/>
  <c r="G4090" i="14"/>
  <c r="C4091" i="14"/>
  <c r="G4091" i="14"/>
  <c r="U4091" i="14" s="1"/>
  <c r="C4104" i="14"/>
  <c r="U4104" i="14" s="1"/>
  <c r="G4104" i="14"/>
  <c r="C4105" i="14"/>
  <c r="G4105" i="14"/>
  <c r="C4108" i="14"/>
  <c r="U4108" i="14" s="1"/>
  <c r="G4108" i="14"/>
  <c r="C4109" i="14"/>
  <c r="G4109" i="14"/>
  <c r="C4106" i="14"/>
  <c r="G4106" i="14"/>
  <c r="C4107" i="14"/>
  <c r="U4107" i="14" s="1"/>
  <c r="G4107" i="14"/>
  <c r="C4112" i="14"/>
  <c r="U4112" i="14" s="1"/>
  <c r="G4112" i="14"/>
  <c r="C4113" i="14"/>
  <c r="G4113" i="14"/>
  <c r="C4110" i="14"/>
  <c r="U4110" i="14" s="1"/>
  <c r="G4110" i="14"/>
  <c r="C4111" i="14"/>
  <c r="G4111" i="14"/>
  <c r="C4114" i="14"/>
  <c r="U4114" i="14" s="1"/>
  <c r="G4114" i="14"/>
  <c r="C4115" i="14"/>
  <c r="G4115" i="14"/>
  <c r="U4115" i="14"/>
  <c r="C4116" i="14"/>
  <c r="G4116" i="14"/>
  <c r="C4117" i="14"/>
  <c r="U4117" i="14" s="1"/>
  <c r="G4117" i="14"/>
  <c r="C4118" i="14"/>
  <c r="G4118" i="14"/>
  <c r="C4119" i="14"/>
  <c r="U4119" i="14" s="1"/>
  <c r="G4119" i="14"/>
  <c r="C4216" i="14"/>
  <c r="G4216" i="14"/>
  <c r="C4217" i="14"/>
  <c r="U4217" i="14" s="1"/>
  <c r="G4217" i="14"/>
  <c r="C4250" i="14"/>
  <c r="U4250" i="14" s="1"/>
  <c r="G4250" i="14"/>
  <c r="C4251" i="14"/>
  <c r="G4251" i="14"/>
  <c r="U4251" i="14" s="1"/>
  <c r="C4252" i="14"/>
  <c r="U4252" i="14" s="1"/>
  <c r="G4252" i="14"/>
  <c r="C4253" i="14"/>
  <c r="G4253" i="14"/>
  <c r="C4248" i="14"/>
  <c r="U4248" i="14" s="1"/>
  <c r="G4248" i="14"/>
  <c r="C4249" i="14"/>
  <c r="G4249" i="14"/>
  <c r="C4258" i="14"/>
  <c r="U4258" i="14" s="1"/>
  <c r="G4258" i="14"/>
  <c r="C4259" i="14"/>
  <c r="G4259" i="14"/>
  <c r="C4254" i="14"/>
  <c r="U4254" i="14" s="1"/>
  <c r="G4254" i="14"/>
  <c r="C4255" i="14"/>
  <c r="G4255" i="14"/>
  <c r="C4256" i="14"/>
  <c r="U4256" i="14" s="1"/>
  <c r="G4256" i="14"/>
  <c r="C4257" i="14"/>
  <c r="U4257" i="14" s="1"/>
  <c r="G4257" i="14"/>
  <c r="C4260" i="14"/>
  <c r="U4260" i="14" s="1"/>
  <c r="G4260" i="14"/>
  <c r="C4261" i="14"/>
  <c r="G4261" i="14"/>
  <c r="C4262" i="14"/>
  <c r="U4262" i="14" s="1"/>
  <c r="G4262" i="14"/>
  <c r="C4263" i="14"/>
  <c r="G4263" i="14"/>
  <c r="C4264" i="14"/>
  <c r="U4264" i="14" s="1"/>
  <c r="G4264" i="14"/>
  <c r="C4265" i="14"/>
  <c r="G4265" i="14"/>
  <c r="C4268" i="14"/>
  <c r="G4268" i="14"/>
  <c r="C4269" i="14"/>
  <c r="U4269" i="14" s="1"/>
  <c r="G4269" i="14"/>
  <c r="C4266" i="14"/>
  <c r="U4266" i="14" s="1"/>
  <c r="G4266" i="14"/>
  <c r="C4267" i="14"/>
  <c r="G4267" i="14"/>
  <c r="C4270" i="14"/>
  <c r="U4270" i="14" s="1"/>
  <c r="G4270" i="14"/>
  <c r="C4271" i="14"/>
  <c r="G4271" i="14"/>
  <c r="C4282" i="14"/>
  <c r="U4282" i="14" s="1"/>
  <c r="G4282" i="14"/>
  <c r="C4283" i="14"/>
  <c r="G4283" i="14"/>
  <c r="U4283" i="14" s="1"/>
  <c r="C4292" i="14"/>
  <c r="G4292" i="14"/>
  <c r="U4292" i="14"/>
  <c r="C4293" i="14"/>
  <c r="G4293" i="14"/>
  <c r="C4300" i="14"/>
  <c r="G4300" i="14"/>
  <c r="C4301" i="14"/>
  <c r="U4301" i="14" s="1"/>
  <c r="G4301" i="14"/>
  <c r="C4298" i="14"/>
  <c r="G4298" i="14"/>
  <c r="C4299" i="14"/>
  <c r="U4299" i="14" s="1"/>
  <c r="G4299" i="14"/>
  <c r="C4296" i="14"/>
  <c r="U4296" i="14" s="1"/>
  <c r="G4296" i="14"/>
  <c r="C4297" i="14"/>
  <c r="G4297" i="14"/>
  <c r="C4294" i="14"/>
  <c r="G4294" i="14"/>
  <c r="C4295" i="14"/>
  <c r="U4295" i="14" s="1"/>
  <c r="G4295" i="14"/>
  <c r="C4302" i="14"/>
  <c r="G4302" i="14"/>
  <c r="C4303" i="14"/>
  <c r="U4303" i="14" s="1"/>
  <c r="G4303" i="14"/>
  <c r="C4304" i="14"/>
  <c r="G4304" i="14"/>
  <c r="C4305" i="14"/>
  <c r="U4305" i="14" s="1"/>
  <c r="G4305" i="14"/>
  <c r="C4308" i="14"/>
  <c r="G4308" i="14"/>
  <c r="C4309" i="14"/>
  <c r="U4309" i="14" s="1"/>
  <c r="G4309" i="14"/>
  <c r="C4306" i="14"/>
  <c r="G4306" i="14"/>
  <c r="C4307" i="14"/>
  <c r="U4307" i="14" s="1"/>
  <c r="G4307" i="14"/>
  <c r="C4316" i="14"/>
  <c r="U4316" i="14" s="1"/>
  <c r="G4316" i="14"/>
  <c r="C4317" i="14"/>
  <c r="G4317" i="14"/>
  <c r="U4317" i="14" s="1"/>
  <c r="C4310" i="14"/>
  <c r="G4310" i="14"/>
  <c r="C4311" i="14"/>
  <c r="U4311" i="14" s="1"/>
  <c r="G4311" i="14"/>
  <c r="C4312" i="14"/>
  <c r="G4312" i="14"/>
  <c r="C4313" i="14"/>
  <c r="G4313" i="14"/>
  <c r="U4313" i="14"/>
  <c r="C4314" i="14"/>
  <c r="G4314" i="14"/>
  <c r="C4315" i="14"/>
  <c r="U4315" i="14" s="1"/>
  <c r="G4315" i="14"/>
  <c r="C4318" i="14"/>
  <c r="U4318" i="14" s="1"/>
  <c r="G4318" i="14"/>
  <c r="C4319" i="14"/>
  <c r="U4319" i="14" s="1"/>
  <c r="G4319" i="14"/>
  <c r="C4320" i="14"/>
  <c r="G4320" i="14"/>
  <c r="U4320" i="14" s="1"/>
  <c r="C4321" i="14"/>
  <c r="U4321" i="14" s="1"/>
  <c r="G4321" i="14"/>
  <c r="C4352" i="14"/>
  <c r="U4352" i="14" s="1"/>
  <c r="G4352" i="14"/>
  <c r="C4353" i="14"/>
  <c r="G4353" i="14"/>
  <c r="C4356" i="14"/>
  <c r="G4356" i="14"/>
  <c r="U4356" i="14"/>
  <c r="C4357" i="14"/>
  <c r="G4357" i="14"/>
  <c r="C4354" i="14"/>
  <c r="G4354" i="14"/>
  <c r="C4355" i="14"/>
  <c r="U4355" i="14" s="1"/>
  <c r="G4355" i="14"/>
  <c r="C4358" i="14"/>
  <c r="U4358" i="14" s="1"/>
  <c r="G4358" i="14"/>
  <c r="C4359" i="14"/>
  <c r="G4359" i="14"/>
  <c r="C4362" i="14"/>
  <c r="U4362" i="14" s="1"/>
  <c r="G4362" i="14"/>
  <c r="C4363" i="14"/>
  <c r="G4363" i="14"/>
  <c r="C4360" i="14"/>
  <c r="U4360" i="14" s="1"/>
  <c r="G4360" i="14"/>
  <c r="C4361" i="14"/>
  <c r="G4361" i="14"/>
  <c r="C4364" i="14"/>
  <c r="U4364" i="14" s="1"/>
  <c r="G4364" i="14"/>
  <c r="C4365" i="14"/>
  <c r="G4365" i="14"/>
  <c r="C4366" i="14"/>
  <c r="U4366" i="14" s="1"/>
  <c r="G4366" i="14"/>
  <c r="C4367" i="14"/>
  <c r="G4367" i="14"/>
  <c r="C4386" i="14"/>
  <c r="U4386" i="14" s="1"/>
  <c r="G4386" i="14"/>
  <c r="C4387" i="14"/>
  <c r="G4387" i="14"/>
  <c r="C4388" i="14"/>
  <c r="G4388" i="14"/>
  <c r="C4389" i="14"/>
  <c r="U4389" i="14" s="1"/>
  <c r="G4389" i="14"/>
  <c r="C4390" i="14"/>
  <c r="G4390" i="14"/>
  <c r="C4391" i="14"/>
  <c r="U4391" i="14" s="1"/>
  <c r="G4391" i="14"/>
  <c r="C4392" i="14"/>
  <c r="U4392" i="14" s="1"/>
  <c r="G4392" i="14"/>
  <c r="C4393" i="14"/>
  <c r="G4393" i="14"/>
  <c r="C4396" i="14"/>
  <c r="G4396" i="14"/>
  <c r="C4397" i="14"/>
  <c r="U4397" i="14" s="1"/>
  <c r="G4397" i="14"/>
  <c r="C4394" i="14"/>
  <c r="U4394" i="14" s="1"/>
  <c r="G4394" i="14"/>
  <c r="C4395" i="14"/>
  <c r="U4395" i="14" s="1"/>
  <c r="G4395" i="14"/>
  <c r="C4398" i="14"/>
  <c r="U4398" i="14" s="1"/>
  <c r="G4398" i="14"/>
  <c r="C4399" i="14"/>
  <c r="U4399" i="14" s="1"/>
  <c r="G4399" i="14"/>
  <c r="C4400" i="14"/>
  <c r="U4400" i="14" s="1"/>
  <c r="G4400" i="14"/>
  <c r="C4401" i="14"/>
  <c r="G4401" i="14"/>
  <c r="C4402" i="14"/>
  <c r="U4402" i="14" s="1"/>
  <c r="G4402" i="14"/>
  <c r="C4403" i="14"/>
  <c r="G4403" i="14"/>
  <c r="C4406" i="14"/>
  <c r="G4406" i="14"/>
  <c r="C4407" i="14"/>
  <c r="U4407" i="14" s="1"/>
  <c r="G4407" i="14"/>
  <c r="C4404" i="14"/>
  <c r="G4404" i="14"/>
  <c r="C4405" i="14"/>
  <c r="U4405" i="14" s="1"/>
  <c r="G4405" i="14"/>
  <c r="C4414" i="14"/>
  <c r="U4414" i="14" s="1"/>
  <c r="G4414" i="14"/>
  <c r="C4415" i="14"/>
  <c r="G4415" i="14"/>
  <c r="C4408" i="14"/>
  <c r="G4408" i="14"/>
  <c r="C4409" i="14"/>
  <c r="U4409" i="14" s="1"/>
  <c r="G4409" i="14"/>
  <c r="C4410" i="14"/>
  <c r="G4410" i="14"/>
  <c r="C4411" i="14"/>
  <c r="U4411" i="14" s="1"/>
  <c r="G4411" i="14"/>
  <c r="C4412" i="14"/>
  <c r="G4412" i="14"/>
  <c r="C4413" i="14"/>
  <c r="U4413" i="14" s="1"/>
  <c r="G4413" i="14"/>
  <c r="C4446" i="14"/>
  <c r="G4446" i="14"/>
  <c r="C4447" i="14"/>
  <c r="U4447" i="14" s="1"/>
  <c r="G4447" i="14"/>
  <c r="C4454" i="14"/>
  <c r="G4454" i="14"/>
  <c r="C4455" i="14"/>
  <c r="U4455" i="14" s="1"/>
  <c r="G4455" i="14"/>
  <c r="C4452" i="14"/>
  <c r="U4452" i="14" s="1"/>
  <c r="G4452" i="14"/>
  <c r="C4453" i="14"/>
  <c r="G4453" i="14"/>
  <c r="C4448" i="14"/>
  <c r="U4448" i="14" s="1"/>
  <c r="G4448" i="14"/>
  <c r="C4449" i="14"/>
  <c r="G4449" i="14"/>
  <c r="C4450" i="14"/>
  <c r="U4450" i="14" s="1"/>
  <c r="G4450" i="14"/>
  <c r="C4451" i="14"/>
  <c r="G4451" i="14"/>
  <c r="C4462" i="14"/>
  <c r="U4462" i="14" s="1"/>
  <c r="G4462" i="14"/>
  <c r="C4463" i="14"/>
  <c r="G4463" i="14"/>
  <c r="U4463" i="14" s="1"/>
  <c r="C4460" i="14"/>
  <c r="U4460" i="14" s="1"/>
  <c r="G4460" i="14"/>
  <c r="C4461" i="14"/>
  <c r="U4461" i="14" s="1"/>
  <c r="G4461" i="14"/>
  <c r="C4458" i="14"/>
  <c r="U4458" i="14" s="1"/>
  <c r="G4458" i="14"/>
  <c r="C4459" i="14"/>
  <c r="G4459" i="14"/>
  <c r="C4456" i="14"/>
  <c r="U4456" i="14" s="1"/>
  <c r="G4456" i="14"/>
  <c r="C4457" i="14"/>
  <c r="U4457" i="14" s="1"/>
  <c r="G4457" i="14"/>
  <c r="C4464" i="14"/>
  <c r="U4464" i="14" s="1"/>
  <c r="G4464" i="14"/>
  <c r="C4465" i="14"/>
  <c r="G4465" i="14"/>
  <c r="C4466" i="14"/>
  <c r="U4466" i="14" s="1"/>
  <c r="G4466" i="14"/>
  <c r="C4467" i="14"/>
  <c r="G4467" i="14"/>
  <c r="C4468" i="14"/>
  <c r="U4468" i="14" s="1"/>
  <c r="G4468" i="14"/>
  <c r="C4469" i="14"/>
  <c r="G4469" i="14"/>
  <c r="C4470" i="14"/>
  <c r="U4470" i="14" s="1"/>
  <c r="G4470" i="14"/>
  <c r="C4471" i="14"/>
  <c r="G4471" i="14"/>
  <c r="C4490" i="14"/>
  <c r="U4490" i="14" s="1"/>
  <c r="G4490" i="14"/>
  <c r="C4491" i="14"/>
  <c r="G4491" i="14"/>
  <c r="C4496" i="14"/>
  <c r="G4496" i="14"/>
  <c r="C4497" i="14"/>
  <c r="U4497" i="14" s="1"/>
  <c r="G4497" i="14"/>
  <c r="C4492" i="14"/>
  <c r="G4492" i="14"/>
  <c r="C4493" i="14"/>
  <c r="U4493" i="14" s="1"/>
  <c r="G4493" i="14"/>
  <c r="C4494" i="14"/>
  <c r="G4494" i="14"/>
  <c r="C4495" i="14"/>
  <c r="U4495" i="14" s="1"/>
  <c r="G4495" i="14"/>
  <c r="C4504" i="14"/>
  <c r="G4504" i="14"/>
  <c r="C4505" i="14"/>
  <c r="U4505" i="14" s="1"/>
  <c r="G4505" i="14"/>
  <c r="C4500" i="14"/>
  <c r="G4500" i="14"/>
  <c r="C4501" i="14"/>
  <c r="G4501" i="14"/>
  <c r="U4501" i="14"/>
  <c r="C4502" i="14"/>
  <c r="G4502" i="14"/>
  <c r="C4503" i="14"/>
  <c r="G4503" i="14"/>
  <c r="U4503" i="14"/>
  <c r="C4498" i="14"/>
  <c r="U4498" i="14" s="1"/>
  <c r="G4498" i="14"/>
  <c r="C4499" i="14"/>
  <c r="G4499" i="14"/>
  <c r="C4506" i="14"/>
  <c r="G4506" i="14"/>
  <c r="C4507" i="14"/>
  <c r="U4507" i="14" s="1"/>
  <c r="G4507" i="14"/>
  <c r="C4508" i="14"/>
  <c r="U4508" i="14" s="1"/>
  <c r="G4508" i="14"/>
  <c r="C4509" i="14"/>
  <c r="G4509" i="14"/>
  <c r="C4510" i="14"/>
  <c r="U4510" i="14" s="1"/>
  <c r="G4510" i="14"/>
  <c r="C4511" i="14"/>
  <c r="U4511" i="14" s="1"/>
  <c r="G4511" i="14"/>
  <c r="C4512" i="14"/>
  <c r="G4512" i="14"/>
  <c r="C4513" i="14"/>
  <c r="U4513" i="14" s="1"/>
  <c r="G4513" i="14"/>
  <c r="C4514" i="14"/>
  <c r="G4514" i="14"/>
  <c r="C4515" i="14"/>
  <c r="U4515" i="14" s="1"/>
  <c r="G4515" i="14"/>
  <c r="C4516" i="14"/>
  <c r="G4516" i="14"/>
  <c r="C4517" i="14"/>
  <c r="U4517" i="14" s="1"/>
  <c r="G4517" i="14"/>
  <c r="C4518" i="14"/>
  <c r="U4518" i="14" s="1"/>
  <c r="G4518" i="14"/>
  <c r="C4519" i="14"/>
  <c r="U4519" i="14" s="1"/>
  <c r="G4519" i="14"/>
  <c r="C4520" i="14"/>
  <c r="U4520" i="14" s="1"/>
  <c r="G4520" i="14"/>
  <c r="C4521" i="14"/>
  <c r="G4521" i="14"/>
  <c r="C4558" i="14"/>
  <c r="U4558" i="14" s="1"/>
  <c r="G4558" i="14"/>
  <c r="C4559" i="14"/>
  <c r="U4559" i="14" s="1"/>
  <c r="G4559" i="14"/>
  <c r="C4556" i="14"/>
  <c r="U4556" i="14" s="1"/>
  <c r="G4556" i="14"/>
  <c r="C4557" i="14"/>
  <c r="G4557" i="14"/>
  <c r="C4564" i="14"/>
  <c r="U4564" i="14" s="1"/>
  <c r="G4564" i="14"/>
  <c r="C4565" i="14"/>
  <c r="G4565" i="14"/>
  <c r="C4562" i="14"/>
  <c r="G4562" i="14"/>
  <c r="U4562" i="14"/>
  <c r="C4563" i="14"/>
  <c r="G4563" i="14"/>
  <c r="C4568" i="14"/>
  <c r="G4568" i="14"/>
  <c r="C4569" i="14"/>
  <c r="U4569" i="14" s="1"/>
  <c r="G4569" i="14"/>
  <c r="C4572" i="14"/>
  <c r="U4572" i="14" s="1"/>
  <c r="G4572" i="14"/>
  <c r="C4573" i="14"/>
  <c r="G4573" i="14"/>
  <c r="U4573" i="14" s="1"/>
  <c r="C4570" i="14"/>
  <c r="U4570" i="14" s="1"/>
  <c r="G4570" i="14"/>
  <c r="C4571" i="14"/>
  <c r="G4571" i="14"/>
  <c r="C4576" i="14"/>
  <c r="G4576" i="14"/>
  <c r="C4577" i="14"/>
  <c r="U4577" i="14" s="1"/>
  <c r="G4577" i="14"/>
  <c r="C4676" i="14"/>
  <c r="G4676" i="14"/>
  <c r="C4677" i="14"/>
  <c r="U4677" i="14" s="1"/>
  <c r="G4677" i="14"/>
  <c r="C4708" i="14"/>
  <c r="G4708" i="14"/>
  <c r="C4709" i="14"/>
  <c r="U4709" i="14" s="1"/>
  <c r="G4709" i="14"/>
  <c r="C4712" i="14"/>
  <c r="U4712" i="14" s="1"/>
  <c r="G4712" i="14"/>
  <c r="C4713" i="14"/>
  <c r="G4713" i="14"/>
  <c r="C4714" i="14"/>
  <c r="U4714" i="14" s="1"/>
  <c r="G4714" i="14"/>
  <c r="C4715" i="14"/>
  <c r="G4715" i="14"/>
  <c r="C4710" i="14"/>
  <c r="U4710" i="14" s="1"/>
  <c r="G4710" i="14"/>
  <c r="C4711" i="14"/>
  <c r="G4711" i="14"/>
  <c r="U4711" i="14" s="1"/>
  <c r="C4716" i="14"/>
  <c r="U4716" i="14" s="1"/>
  <c r="G4716" i="14"/>
  <c r="C4717" i="14"/>
  <c r="G4717" i="14"/>
  <c r="C4724" i="14"/>
  <c r="U4724" i="14" s="1"/>
  <c r="G4724" i="14"/>
  <c r="C4725" i="14"/>
  <c r="G4725" i="14"/>
  <c r="C4718" i="14"/>
  <c r="U4718" i="14" s="1"/>
  <c r="G4718" i="14"/>
  <c r="C4719" i="14"/>
  <c r="G4719" i="14"/>
  <c r="C4720" i="14"/>
  <c r="G4720" i="14"/>
  <c r="U4720" i="14"/>
  <c r="C4721" i="14"/>
  <c r="G4721" i="14"/>
  <c r="C4722" i="14"/>
  <c r="U4722" i="14" s="1"/>
  <c r="G4722" i="14"/>
  <c r="C4723" i="14"/>
  <c r="G4723" i="14"/>
  <c r="C4728" i="14"/>
  <c r="G4728" i="14"/>
  <c r="C4729" i="14"/>
  <c r="G4729" i="14"/>
  <c r="U4729" i="14"/>
  <c r="C4726" i="14"/>
  <c r="U4726" i="14" s="1"/>
  <c r="G4726" i="14"/>
  <c r="C4727" i="14"/>
  <c r="U4727" i="14" s="1"/>
  <c r="G4727" i="14"/>
  <c r="C4732" i="14"/>
  <c r="U4732" i="14" s="1"/>
  <c r="G4732" i="14"/>
  <c r="C4733" i="14"/>
  <c r="G4733" i="14"/>
  <c r="C4730" i="14"/>
  <c r="U4730" i="14" s="1"/>
  <c r="G4730" i="14"/>
  <c r="C4731" i="14"/>
  <c r="G4731" i="14"/>
  <c r="C4758" i="14"/>
  <c r="U4758" i="14" s="1"/>
  <c r="G4758" i="14"/>
  <c r="C4759" i="14"/>
  <c r="U4759" i="14" s="1"/>
  <c r="G4759" i="14"/>
  <c r="C4764" i="14"/>
  <c r="G4764" i="14"/>
  <c r="C4765" i="14"/>
  <c r="U4765" i="14" s="1"/>
  <c r="G4765" i="14"/>
  <c r="C4760" i="14"/>
  <c r="G4760" i="14"/>
  <c r="C4761" i="14"/>
  <c r="G4761" i="14"/>
  <c r="U4761" i="14"/>
  <c r="C4762" i="14"/>
  <c r="U4762" i="14" s="1"/>
  <c r="G4762" i="14"/>
  <c r="C4763" i="14"/>
  <c r="G4763" i="14"/>
  <c r="C4766" i="14"/>
  <c r="G4766" i="14"/>
  <c r="C4767" i="14"/>
  <c r="U4767" i="14" s="1"/>
  <c r="G4767" i="14"/>
  <c r="C4768" i="14"/>
  <c r="U4768" i="14" s="1"/>
  <c r="G4768" i="14"/>
  <c r="C4769" i="14"/>
  <c r="G4769" i="14"/>
  <c r="C4770" i="14"/>
  <c r="G4770" i="14"/>
  <c r="C4771" i="14"/>
  <c r="U4771" i="14" s="1"/>
  <c r="G4771" i="14"/>
  <c r="C4774" i="14"/>
  <c r="G4774" i="14"/>
  <c r="C4775" i="14"/>
  <c r="U4775" i="14" s="1"/>
  <c r="G4775" i="14"/>
  <c r="C4772" i="14"/>
  <c r="G4772" i="14"/>
  <c r="C4773" i="14"/>
  <c r="U4773" i="14" s="1"/>
  <c r="G4773" i="14"/>
  <c r="C4782" i="14"/>
  <c r="U4782" i="14" s="1"/>
  <c r="G4782" i="14"/>
  <c r="C4783" i="14"/>
  <c r="G4783" i="14"/>
  <c r="C4776" i="14"/>
  <c r="G4776" i="14"/>
  <c r="C4777" i="14"/>
  <c r="U4777" i="14" s="1"/>
  <c r="G4777" i="14"/>
  <c r="C4778" i="14"/>
  <c r="G4778" i="14"/>
  <c r="C4779" i="14"/>
  <c r="U4779" i="14" s="1"/>
  <c r="G4779" i="14"/>
  <c r="C4780" i="14"/>
  <c r="G4780" i="14"/>
  <c r="C4781" i="14"/>
  <c r="U4781" i="14" s="1"/>
  <c r="G4781" i="14"/>
  <c r="C4784" i="14"/>
  <c r="G4784" i="14"/>
  <c r="C4785" i="14"/>
  <c r="U4785" i="14" s="1"/>
  <c r="G4785" i="14"/>
  <c r="C4786" i="14"/>
  <c r="U4786" i="14" s="1"/>
  <c r="G4786" i="14"/>
  <c r="C4787" i="14"/>
  <c r="G4787" i="14"/>
  <c r="C4820" i="14"/>
  <c r="U4820" i="14" s="1"/>
  <c r="G4820" i="14"/>
  <c r="C4821" i="14"/>
  <c r="G4821" i="14"/>
  <c r="C4818" i="14"/>
  <c r="G4818" i="14"/>
  <c r="C4819" i="14"/>
  <c r="U4819" i="14" s="1"/>
  <c r="G4819" i="14"/>
  <c r="C4822" i="14"/>
  <c r="U4822" i="14" s="1"/>
  <c r="G4822" i="14"/>
  <c r="C4823" i="14"/>
  <c r="G4823" i="14"/>
  <c r="C4828" i="14"/>
  <c r="U4828" i="14" s="1"/>
  <c r="G4828" i="14"/>
  <c r="C4829" i="14"/>
  <c r="G4829" i="14"/>
  <c r="C4826" i="14"/>
  <c r="U4826" i="14" s="1"/>
  <c r="G4826" i="14"/>
  <c r="C4827" i="14"/>
  <c r="G4827" i="14"/>
  <c r="C4824" i="14"/>
  <c r="G4824" i="14"/>
  <c r="C4825" i="14"/>
  <c r="U4825" i="14" s="1"/>
  <c r="G4825" i="14"/>
  <c r="C4832" i="14"/>
  <c r="G4832" i="14"/>
  <c r="U4832" i="14"/>
  <c r="C4833" i="14"/>
  <c r="G4833" i="14"/>
  <c r="C4830" i="14"/>
  <c r="U4830" i="14" s="1"/>
  <c r="G4830" i="14"/>
  <c r="C4831" i="14"/>
  <c r="G4831" i="14"/>
  <c r="C4858" i="14"/>
  <c r="U4858" i="14" s="1"/>
  <c r="G4858" i="14"/>
  <c r="C4859" i="14"/>
  <c r="G4859" i="14"/>
  <c r="C4860" i="14"/>
  <c r="U4860" i="14" s="1"/>
  <c r="G4860" i="14"/>
  <c r="C4861" i="14"/>
  <c r="G4861" i="14"/>
  <c r="C4868" i="14"/>
  <c r="G4868" i="14"/>
  <c r="C4869" i="14"/>
  <c r="U4869" i="14" s="1"/>
  <c r="G4869" i="14"/>
  <c r="C4866" i="14"/>
  <c r="G4866" i="14"/>
  <c r="C4867" i="14"/>
  <c r="U4867" i="14" s="1"/>
  <c r="G4867" i="14"/>
  <c r="C4862" i="14"/>
  <c r="G4862" i="14"/>
  <c r="C4863" i="14"/>
  <c r="G4863" i="14"/>
  <c r="U4863" i="14"/>
  <c r="C4864" i="14"/>
  <c r="U4864" i="14" s="1"/>
  <c r="G4864" i="14"/>
  <c r="C4865" i="14"/>
  <c r="G4865" i="14"/>
  <c r="C4870" i="14"/>
  <c r="G4870" i="14"/>
  <c r="C4871" i="14"/>
  <c r="U4871" i="14" s="1"/>
  <c r="G4871" i="14"/>
  <c r="C4872" i="14"/>
  <c r="U4872" i="14" s="1"/>
  <c r="G4872" i="14"/>
  <c r="C4873" i="14"/>
  <c r="G4873" i="14"/>
  <c r="C4874" i="14"/>
  <c r="G4874" i="14"/>
  <c r="C4875" i="14"/>
  <c r="U4875" i="14" s="1"/>
  <c r="G4875" i="14"/>
  <c r="C4876" i="14"/>
  <c r="G4876" i="14"/>
  <c r="C4877" i="14"/>
  <c r="G4877" i="14"/>
  <c r="U4877" i="14"/>
  <c r="C4878" i="14"/>
  <c r="G4878" i="14"/>
  <c r="C4879" i="14"/>
  <c r="U4879" i="14" s="1"/>
  <c r="G4879" i="14"/>
  <c r="C4882" i="14"/>
  <c r="G4882" i="14"/>
  <c r="C4883" i="14"/>
  <c r="U4883" i="14" s="1"/>
  <c r="G4883" i="14"/>
  <c r="C4880" i="14"/>
  <c r="G4880" i="14"/>
  <c r="C4881" i="14"/>
  <c r="U4881" i="14" s="1"/>
  <c r="G4881" i="14"/>
  <c r="C4884" i="14"/>
  <c r="G4884" i="14"/>
  <c r="C4885" i="14"/>
  <c r="U4885" i="14" s="1"/>
  <c r="G4885" i="14"/>
  <c r="C4886" i="14"/>
  <c r="G4886" i="14"/>
  <c r="C4887" i="14"/>
  <c r="U4887" i="14" s="1"/>
  <c r="G4887" i="14"/>
  <c r="C4918" i="14"/>
  <c r="U4918" i="14" s="1"/>
  <c r="G4918" i="14"/>
  <c r="C4919" i="14"/>
  <c r="G4919" i="14"/>
  <c r="C4922" i="14"/>
  <c r="G4922" i="14"/>
  <c r="C4923" i="14"/>
  <c r="U4923" i="14" s="1"/>
  <c r="G4923" i="14"/>
  <c r="C4920" i="14"/>
  <c r="U4920" i="14" s="1"/>
  <c r="G4920" i="14"/>
  <c r="C4921" i="14"/>
  <c r="G4921" i="14"/>
  <c r="C4926" i="14"/>
  <c r="U4926" i="14" s="1"/>
  <c r="G4926" i="14"/>
  <c r="C4927" i="14"/>
  <c r="G4927" i="14"/>
  <c r="C4928" i="14"/>
  <c r="G4928" i="14"/>
  <c r="C4929" i="14"/>
  <c r="U4929" i="14" s="1"/>
  <c r="G4929" i="14"/>
  <c r="C4924" i="14"/>
  <c r="U4924" i="14" s="1"/>
  <c r="G4924" i="14"/>
  <c r="C4925" i="14"/>
  <c r="G4925" i="14"/>
  <c r="C4930" i="14"/>
  <c r="U4930" i="14" s="1"/>
  <c r="G4930" i="14"/>
  <c r="C4931" i="14"/>
  <c r="G4931" i="14"/>
  <c r="C4936" i="14"/>
  <c r="G4936" i="14"/>
  <c r="U4936" i="14" s="1"/>
  <c r="C4937" i="14"/>
  <c r="U4937" i="14" s="1"/>
  <c r="G4937" i="14"/>
  <c r="C4938" i="14"/>
  <c r="U4938" i="14" s="1"/>
  <c r="G4938" i="14"/>
  <c r="C4939" i="14"/>
  <c r="G4939" i="14"/>
  <c r="C4934" i="14"/>
  <c r="G4934" i="14"/>
  <c r="U4934" i="14"/>
  <c r="C4935" i="14"/>
  <c r="G4935" i="14"/>
  <c r="C4932" i="14"/>
  <c r="U4932" i="14" s="1"/>
  <c r="G4932" i="14"/>
  <c r="C4933" i="14"/>
  <c r="G4933" i="14"/>
  <c r="C4940" i="14"/>
  <c r="U4940" i="14" s="1"/>
  <c r="G4940" i="14"/>
  <c r="C4941" i="14"/>
  <c r="G4941" i="14"/>
  <c r="C4966" i="14"/>
  <c r="G4966" i="14"/>
  <c r="C4967" i="14"/>
  <c r="U4967" i="14" s="1"/>
  <c r="G4967" i="14"/>
  <c r="C4974" i="14"/>
  <c r="U4974" i="14" s="1"/>
  <c r="G4974" i="14"/>
  <c r="C4975" i="14"/>
  <c r="G4975" i="14"/>
  <c r="C4968" i="14"/>
  <c r="G4968" i="14"/>
  <c r="C4969" i="14"/>
  <c r="U4969" i="14" s="1"/>
  <c r="G4969" i="14"/>
  <c r="C4970" i="14"/>
  <c r="U4970" i="14" s="1"/>
  <c r="G4970" i="14"/>
  <c r="C4971" i="14"/>
  <c r="G4971" i="14"/>
  <c r="C4972" i="14"/>
  <c r="G4972" i="14"/>
  <c r="C4973" i="14"/>
  <c r="U4973" i="14" s="1"/>
  <c r="G4973" i="14"/>
  <c r="C4976" i="14"/>
  <c r="G4976" i="14"/>
  <c r="C4977" i="14"/>
  <c r="U4977" i="14" s="1"/>
  <c r="G4977" i="14"/>
  <c r="C4978" i="14"/>
  <c r="U4978" i="14" s="1"/>
  <c r="G4978" i="14"/>
  <c r="C4979" i="14"/>
  <c r="G4979" i="14"/>
  <c r="C4982" i="14"/>
  <c r="G4982" i="14"/>
  <c r="C4983" i="14"/>
  <c r="U4983" i="14" s="1"/>
  <c r="G4983" i="14"/>
  <c r="C4980" i="14"/>
  <c r="U4980" i="14" s="1"/>
  <c r="G4980" i="14"/>
  <c r="C4981" i="14"/>
  <c r="U4981" i="14" s="1"/>
  <c r="G4981" i="14"/>
  <c r="C4984" i="14"/>
  <c r="U4984" i="14" s="1"/>
  <c r="G4984" i="14"/>
  <c r="C4985" i="14"/>
  <c r="G4985" i="14"/>
  <c r="C4986" i="14"/>
  <c r="G4986" i="14"/>
  <c r="C4987" i="14"/>
  <c r="U4987" i="14" s="1"/>
  <c r="G4987" i="14"/>
  <c r="C4988" i="14"/>
  <c r="G4988" i="14"/>
  <c r="C4989" i="14"/>
  <c r="U4989" i="14" s="1"/>
  <c r="G4989" i="14"/>
  <c r="C4990" i="14"/>
  <c r="G4990" i="14"/>
  <c r="C4991" i="14"/>
  <c r="U4991" i="14" s="1"/>
  <c r="G4991" i="14"/>
  <c r="C4992" i="14"/>
  <c r="U4992" i="14" s="1"/>
  <c r="G4992" i="14"/>
  <c r="C4993" i="14"/>
  <c r="G4993" i="14"/>
  <c r="C4994" i="14"/>
  <c r="U4994" i="14" s="1"/>
  <c r="G4994" i="14"/>
  <c r="C4995" i="14"/>
  <c r="G4995" i="14"/>
  <c r="C5038" i="14"/>
  <c r="G5038" i="14"/>
  <c r="C5039" i="14"/>
  <c r="U5039" i="14" s="1"/>
  <c r="G5039" i="14"/>
  <c r="C5046" i="14"/>
  <c r="G5046" i="14"/>
  <c r="U5046" i="14"/>
  <c r="C5047" i="14"/>
  <c r="G5047" i="14"/>
  <c r="C5042" i="14"/>
  <c r="U5042" i="14" s="1"/>
  <c r="G5042" i="14"/>
  <c r="C5043" i="14"/>
  <c r="G5043" i="14"/>
  <c r="U5043" i="14" s="1"/>
  <c r="C5044" i="14"/>
  <c r="G5044" i="14"/>
  <c r="C5045" i="14"/>
  <c r="G5045" i="14"/>
  <c r="U5045" i="14"/>
  <c r="C5040" i="14"/>
  <c r="U5040" i="14" s="1"/>
  <c r="G5040" i="14"/>
  <c r="C5041" i="14"/>
  <c r="G5041" i="14"/>
  <c r="C5048" i="14"/>
  <c r="U5048" i="14" s="1"/>
  <c r="G5048" i="14"/>
  <c r="C5049" i="14"/>
  <c r="U5049" i="14" s="1"/>
  <c r="G5049" i="14"/>
  <c r="C5050" i="14"/>
  <c r="G5050" i="14"/>
  <c r="C5051" i="14"/>
  <c r="U5051" i="14" s="1"/>
  <c r="G5051" i="14"/>
  <c r="C5052" i="14"/>
  <c r="G5052" i="14"/>
  <c r="C5053" i="14"/>
  <c r="U5053" i="14" s="1"/>
  <c r="G5053" i="14"/>
  <c r="C5054" i="14"/>
  <c r="U5054" i="14" s="1"/>
  <c r="G5054" i="14"/>
  <c r="C5055" i="14"/>
  <c r="G5055" i="14"/>
  <c r="C5056" i="14"/>
  <c r="U5056" i="14" s="1"/>
  <c r="G5056" i="14"/>
  <c r="C5057" i="14"/>
  <c r="G5057" i="14"/>
  <c r="C5058" i="14"/>
  <c r="U5058" i="14" s="1"/>
  <c r="G5058" i="14"/>
  <c r="C5059" i="14"/>
  <c r="G5059" i="14"/>
  <c r="U5059" i="14" s="1"/>
  <c r="C5060" i="14"/>
  <c r="U5060" i="14" s="1"/>
  <c r="G5060" i="14"/>
  <c r="C5061" i="14"/>
  <c r="U5061" i="14" s="1"/>
  <c r="G5061" i="14"/>
  <c r="C5188" i="14"/>
  <c r="U5188" i="14" s="1"/>
  <c r="G5188" i="14"/>
  <c r="C5189" i="14"/>
  <c r="G5189" i="14"/>
  <c r="C5196" i="14"/>
  <c r="U5196" i="14" s="1"/>
  <c r="G5196" i="14"/>
  <c r="C5197" i="14"/>
  <c r="U5197" i="14" s="1"/>
  <c r="G5197" i="14"/>
  <c r="C5194" i="14"/>
  <c r="G5194" i="14"/>
  <c r="U5194" i="14"/>
  <c r="C5195" i="14"/>
  <c r="G5195" i="14"/>
  <c r="C5190" i="14"/>
  <c r="G5190" i="14"/>
  <c r="C5191" i="14"/>
  <c r="G5191" i="14"/>
  <c r="U5191" i="14"/>
  <c r="C5192" i="14"/>
  <c r="G5192" i="14"/>
  <c r="C5193" i="14"/>
  <c r="U5193" i="14" s="1"/>
  <c r="G5193" i="14"/>
  <c r="C5200" i="14"/>
  <c r="U5200" i="14" s="1"/>
  <c r="G5200" i="14"/>
  <c r="C5201" i="14"/>
  <c r="G5201" i="14"/>
  <c r="C5198" i="14"/>
  <c r="G5198" i="14"/>
  <c r="C5199" i="14"/>
  <c r="G5199" i="14"/>
  <c r="U5199" i="14"/>
  <c r="C5202" i="14"/>
  <c r="U5202" i="14" s="1"/>
  <c r="G5202" i="14"/>
  <c r="C5203" i="14"/>
  <c r="G5203" i="14"/>
  <c r="C5204" i="14"/>
  <c r="G5204" i="14"/>
  <c r="U5204" i="14"/>
  <c r="C5205" i="14"/>
  <c r="U5205" i="14" s="1"/>
  <c r="G5205" i="14"/>
  <c r="C5208" i="14"/>
  <c r="G5208" i="14"/>
  <c r="C5209" i="14"/>
  <c r="U5209" i="14" s="1"/>
  <c r="G5209" i="14"/>
  <c r="C5212" i="14"/>
  <c r="U5212" i="14" s="1"/>
  <c r="G5212" i="14"/>
  <c r="C5213" i="14"/>
  <c r="G5213" i="14"/>
  <c r="C5210" i="14"/>
  <c r="U5210" i="14" s="1"/>
  <c r="G5210" i="14"/>
  <c r="C5211" i="14"/>
  <c r="G5211" i="14"/>
  <c r="C5206" i="14"/>
  <c r="G5206" i="14"/>
  <c r="C5207" i="14"/>
  <c r="U5207" i="14" s="1"/>
  <c r="G5207" i="14"/>
  <c r="C5238" i="14"/>
  <c r="U5238" i="14" s="1"/>
  <c r="G5238" i="14"/>
  <c r="C5239" i="14"/>
  <c r="G5239" i="14"/>
  <c r="C5240" i="14"/>
  <c r="G5240" i="14"/>
  <c r="C5241" i="14"/>
  <c r="U5241" i="14" s="1"/>
  <c r="G5241" i="14"/>
  <c r="C5242" i="14"/>
  <c r="U5242" i="14" s="1"/>
  <c r="G5242" i="14"/>
  <c r="C5243" i="14"/>
  <c r="G5243" i="14"/>
  <c r="C5244" i="14"/>
  <c r="U5244" i="14" s="1"/>
  <c r="G5244" i="14"/>
  <c r="C5245" i="14"/>
  <c r="G5245" i="14"/>
  <c r="C5246" i="14"/>
  <c r="G5246" i="14"/>
  <c r="C5247" i="14"/>
  <c r="U5247" i="14" s="1"/>
  <c r="G5247" i="14"/>
  <c r="C5250" i="14"/>
  <c r="G5250" i="14"/>
  <c r="C5251" i="14"/>
  <c r="U5251" i="14" s="1"/>
  <c r="G5251" i="14"/>
  <c r="C5248" i="14"/>
  <c r="U5248" i="14" s="1"/>
  <c r="G5248" i="14"/>
  <c r="C5249" i="14"/>
  <c r="G5249" i="14"/>
  <c r="C5252" i="14"/>
  <c r="G5252" i="14"/>
  <c r="C5253" i="14"/>
  <c r="U5253" i="14" s="1"/>
  <c r="G5253" i="14"/>
  <c r="C5254" i="14"/>
  <c r="U5254" i="14" s="1"/>
  <c r="G5254" i="14"/>
  <c r="C5255" i="14"/>
  <c r="G5255" i="14"/>
  <c r="C5256" i="14"/>
  <c r="G5256" i="14"/>
  <c r="C5257" i="14"/>
  <c r="U5257" i="14" s="1"/>
  <c r="G5257" i="14"/>
  <c r="C5258" i="14"/>
  <c r="U5258" i="14" s="1"/>
  <c r="G5258" i="14"/>
  <c r="C5259" i="14"/>
  <c r="G5259" i="14"/>
  <c r="U5259" i="14"/>
  <c r="C5260" i="14"/>
  <c r="U5260" i="14" s="1"/>
  <c r="G5260" i="14"/>
  <c r="C5261" i="14"/>
  <c r="G5261" i="14"/>
  <c r="C5266" i="14"/>
  <c r="U5266" i="14" s="1"/>
  <c r="G5266" i="14"/>
  <c r="C5267" i="14"/>
  <c r="G5267" i="14"/>
  <c r="C5264" i="14"/>
  <c r="G5264" i="14"/>
  <c r="C5265" i="14"/>
  <c r="U5265" i="14" s="1"/>
  <c r="G5265" i="14"/>
  <c r="C5262" i="14"/>
  <c r="U5262" i="14" s="1"/>
  <c r="G5262" i="14"/>
  <c r="C5263" i="14"/>
  <c r="G5263" i="14"/>
  <c r="C5268" i="14"/>
  <c r="U5268" i="14" s="1"/>
  <c r="G5268" i="14"/>
  <c r="C5269" i="14"/>
  <c r="G5269" i="14"/>
  <c r="C5300" i="14"/>
  <c r="G5300" i="14"/>
  <c r="U5300" i="14" s="1"/>
  <c r="C5301" i="14"/>
  <c r="U5301" i="14" s="1"/>
  <c r="G5301" i="14"/>
  <c r="C5302" i="14"/>
  <c r="U5302" i="14" s="1"/>
  <c r="G5302" i="14"/>
  <c r="C5303" i="14"/>
  <c r="G5303" i="14"/>
  <c r="U5303" i="14"/>
  <c r="C5304" i="14"/>
  <c r="G5304" i="14"/>
  <c r="C5305" i="14"/>
  <c r="U5305" i="14" s="1"/>
  <c r="G5305" i="14"/>
  <c r="C5306" i="14"/>
  <c r="G5306" i="14"/>
  <c r="C5307" i="14"/>
  <c r="U5307" i="14" s="1"/>
  <c r="G5307" i="14"/>
  <c r="C5308" i="14"/>
  <c r="U5308" i="14" s="1"/>
  <c r="G5308" i="14"/>
  <c r="C5309" i="14"/>
  <c r="G5309" i="14"/>
  <c r="C5310" i="14"/>
  <c r="G5310" i="14"/>
  <c r="C5311" i="14"/>
  <c r="U5311" i="14" s="1"/>
  <c r="G5311" i="14"/>
  <c r="C5312" i="14"/>
  <c r="U5312" i="14" s="1"/>
  <c r="G5312" i="14"/>
  <c r="C5313" i="14"/>
  <c r="G5313" i="14"/>
  <c r="C5314" i="14"/>
  <c r="U5314" i="14" s="1"/>
  <c r="G5314" i="14"/>
  <c r="C5315" i="14"/>
  <c r="G5315" i="14"/>
  <c r="C5340" i="14"/>
  <c r="U5340" i="14" s="1"/>
  <c r="G5340" i="14"/>
  <c r="C5341" i="14"/>
  <c r="G5341" i="14"/>
  <c r="U5341" i="14" s="1"/>
  <c r="C5348" i="14"/>
  <c r="U5348" i="14" s="1"/>
  <c r="G5348" i="14"/>
  <c r="C5349" i="14"/>
  <c r="G5349" i="14"/>
  <c r="C5342" i="14"/>
  <c r="G5342" i="14"/>
  <c r="C5343" i="14"/>
  <c r="U5343" i="14" s="1"/>
  <c r="G5343" i="14"/>
  <c r="C5346" i="14"/>
  <c r="G5346" i="14"/>
  <c r="C5347" i="14"/>
  <c r="U5347" i="14" s="1"/>
  <c r="G5347" i="14"/>
  <c r="C5344" i="14"/>
  <c r="U5344" i="14" s="1"/>
  <c r="G5344" i="14"/>
  <c r="C5345" i="14"/>
  <c r="G5345" i="14"/>
  <c r="C5350" i="14"/>
  <c r="G5350" i="14"/>
  <c r="C5351" i="14"/>
  <c r="U5351" i="14" s="1"/>
  <c r="G5351" i="14"/>
  <c r="C5356" i="14"/>
  <c r="G5356" i="14"/>
  <c r="C5357" i="14"/>
  <c r="U5357" i="14" s="1"/>
  <c r="G5357" i="14"/>
  <c r="C5354" i="14"/>
  <c r="G5354" i="14"/>
  <c r="C5355" i="14"/>
  <c r="U5355" i="14" s="1"/>
  <c r="G5355" i="14"/>
  <c r="C5352" i="14"/>
  <c r="U5352" i="14" s="1"/>
  <c r="G5352" i="14"/>
  <c r="C5353" i="14"/>
  <c r="G5353" i="14"/>
  <c r="C5362" i="14"/>
  <c r="U5362" i="14" s="1"/>
  <c r="G5362" i="14"/>
  <c r="C5363" i="14"/>
  <c r="G5363" i="14"/>
  <c r="C5358" i="14"/>
  <c r="G5358" i="14"/>
  <c r="C5359" i="14"/>
  <c r="U5359" i="14" s="1"/>
  <c r="G5359" i="14"/>
  <c r="C5360" i="14"/>
  <c r="U5360" i="14" s="1"/>
  <c r="G5360" i="14"/>
  <c r="C5361" i="14"/>
  <c r="G5361" i="14"/>
  <c r="C5364" i="14"/>
  <c r="U5364" i="14" s="1"/>
  <c r="G5364" i="14"/>
  <c r="C5365" i="14"/>
  <c r="U5365" i="14" s="1"/>
  <c r="G5365" i="14"/>
  <c r="C5366" i="14"/>
  <c r="U5366" i="14" s="1"/>
  <c r="G5366" i="14"/>
  <c r="C5367" i="14"/>
  <c r="G5367" i="14"/>
  <c r="C5398" i="14"/>
  <c r="U5398" i="14" s="1"/>
  <c r="G5398" i="14"/>
  <c r="C5399" i="14"/>
  <c r="U5399" i="14" s="1"/>
  <c r="G5399" i="14"/>
  <c r="C5402" i="14"/>
  <c r="U5402" i="14" s="1"/>
  <c r="G5402" i="14"/>
  <c r="C5403" i="14"/>
  <c r="G5403" i="14"/>
  <c r="C5400" i="14"/>
  <c r="U5400" i="14" s="1"/>
  <c r="G5400" i="14"/>
  <c r="C5401" i="14"/>
  <c r="G5401" i="14"/>
  <c r="C5406" i="14"/>
  <c r="G5406" i="14"/>
  <c r="C5407" i="14"/>
  <c r="G5407" i="14"/>
  <c r="U5407" i="14"/>
  <c r="C5404" i="14"/>
  <c r="U5404" i="14" s="1"/>
  <c r="G5404" i="14"/>
  <c r="C5405" i="14"/>
  <c r="G5405" i="14"/>
  <c r="U5405" i="14" s="1"/>
  <c r="C5414" i="14"/>
  <c r="G5414" i="14"/>
  <c r="C5415" i="14"/>
  <c r="U5415" i="14" s="1"/>
  <c r="G5415" i="14"/>
  <c r="C5408" i="14"/>
  <c r="U5408" i="14" s="1"/>
  <c r="G5408" i="14"/>
  <c r="C5409" i="14"/>
  <c r="G5409" i="14"/>
  <c r="C5412" i="14"/>
  <c r="G5412" i="14"/>
  <c r="C5413" i="14"/>
  <c r="U5413" i="14" s="1"/>
  <c r="G5413" i="14"/>
  <c r="C5410" i="14"/>
  <c r="U5410" i="14" s="1"/>
  <c r="G5410" i="14"/>
  <c r="C5411" i="14"/>
  <c r="G5411" i="14"/>
  <c r="U5411" i="14" s="1"/>
  <c r="C5422" i="14"/>
  <c r="G5422" i="14"/>
  <c r="C5423" i="14"/>
  <c r="U5423" i="14" s="1"/>
  <c r="G5423" i="14"/>
  <c r="C5418" i="14"/>
  <c r="U5418" i="14" s="1"/>
  <c r="G5418" i="14"/>
  <c r="C5419" i="14"/>
  <c r="G5419" i="14"/>
  <c r="C5416" i="14"/>
  <c r="G5416" i="14"/>
  <c r="C5417" i="14"/>
  <c r="U5417" i="14" s="1"/>
  <c r="G5417" i="14"/>
  <c r="C5420" i="14"/>
  <c r="G5420" i="14"/>
  <c r="C5421" i="14"/>
  <c r="U5421" i="14" s="1"/>
  <c r="G5421" i="14"/>
  <c r="C5448" i="14"/>
  <c r="U5448" i="14" s="1"/>
  <c r="G5448" i="14"/>
  <c r="C5449" i="14"/>
  <c r="G5449" i="14"/>
  <c r="C5450" i="14"/>
  <c r="U5450" i="14" s="1"/>
  <c r="G5450" i="14"/>
  <c r="C5451" i="14"/>
  <c r="G5451" i="14"/>
  <c r="C5454" i="14"/>
  <c r="G5454" i="14"/>
  <c r="U5454" i="14"/>
  <c r="C5455" i="14"/>
  <c r="G5455" i="14"/>
  <c r="C5452" i="14"/>
  <c r="U5452" i="14" s="1"/>
  <c r="G5452" i="14"/>
  <c r="C5453" i="14"/>
  <c r="G5453" i="14"/>
  <c r="C5460" i="14"/>
  <c r="U5460" i="14" s="1"/>
  <c r="G5460" i="14"/>
  <c r="C5461" i="14"/>
  <c r="G5461" i="14"/>
  <c r="C5456" i="14"/>
  <c r="U5456" i="14" s="1"/>
  <c r="G5456" i="14"/>
  <c r="C5457" i="14"/>
  <c r="G5457" i="14"/>
  <c r="C5462" i="14"/>
  <c r="G5462" i="14"/>
  <c r="C5463" i="14"/>
  <c r="U5463" i="14" s="1"/>
  <c r="G5463" i="14"/>
  <c r="C5458" i="14"/>
  <c r="G5458" i="14"/>
  <c r="C5459" i="14"/>
  <c r="U5459" i="14" s="1"/>
  <c r="G5459" i="14"/>
  <c r="C5464" i="14"/>
  <c r="U5464" i="14" s="1"/>
  <c r="G5464" i="14"/>
  <c r="C5465" i="14"/>
  <c r="G5465" i="14"/>
  <c r="C5466" i="14"/>
  <c r="G5466" i="14"/>
  <c r="C5467" i="14"/>
  <c r="U5467" i="14" s="1"/>
  <c r="G5467" i="14"/>
  <c r="C5468" i="14"/>
  <c r="U5468" i="14" s="1"/>
  <c r="G5468" i="14"/>
  <c r="C5469" i="14"/>
  <c r="G5469" i="14"/>
  <c r="C5470" i="14"/>
  <c r="G5470" i="14"/>
  <c r="C5471" i="14"/>
  <c r="U5471" i="14" s="1"/>
  <c r="G5471" i="14"/>
  <c r="C5478" i="14"/>
  <c r="U5478" i="14" s="1"/>
  <c r="G5478" i="14"/>
  <c r="C5479" i="14"/>
  <c r="G5479" i="14"/>
  <c r="C5472" i="14"/>
  <c r="G5472" i="14"/>
  <c r="U5472" i="14"/>
  <c r="C5473" i="14"/>
  <c r="G5473" i="14"/>
  <c r="C5476" i="14"/>
  <c r="G5476" i="14"/>
  <c r="C5477" i="14"/>
  <c r="G5477" i="14"/>
  <c r="U5477" i="14"/>
  <c r="C5474" i="14"/>
  <c r="U5474" i="14" s="1"/>
  <c r="G5474" i="14"/>
  <c r="C5475" i="14"/>
  <c r="G5475" i="14"/>
  <c r="C5522" i="14"/>
  <c r="G5522" i="14"/>
  <c r="U5522" i="14"/>
  <c r="C5523" i="14"/>
  <c r="G5523" i="14"/>
  <c r="C5524" i="14"/>
  <c r="U5524" i="14" s="1"/>
  <c r="G5524" i="14"/>
  <c r="C5525" i="14"/>
  <c r="G5525" i="14"/>
  <c r="C5526" i="14"/>
  <c r="U5526" i="14" s="1"/>
  <c r="G5526" i="14"/>
  <c r="C5527" i="14"/>
  <c r="G5527" i="14"/>
  <c r="C5530" i="14"/>
  <c r="U5530" i="14" s="1"/>
  <c r="G5530" i="14"/>
  <c r="C5531" i="14"/>
  <c r="G5531" i="14"/>
  <c r="C5532" i="14"/>
  <c r="U5532" i="14" s="1"/>
  <c r="G5532" i="14"/>
  <c r="C5533" i="14"/>
  <c r="G5533" i="14"/>
  <c r="C5528" i="14"/>
  <c r="G5528" i="14"/>
  <c r="U5528" i="14"/>
  <c r="C5529" i="14"/>
  <c r="G5529" i="14"/>
  <c r="C5534" i="14"/>
  <c r="U5534" i="14" s="1"/>
  <c r="G5534" i="14"/>
  <c r="C5535" i="14"/>
  <c r="G5535" i="14"/>
  <c r="C5536" i="14"/>
  <c r="U5536" i="14" s="1"/>
  <c r="G5536" i="14"/>
  <c r="C5537" i="14"/>
  <c r="G5537" i="14"/>
  <c r="U5537" i="14"/>
  <c r="C5538" i="14"/>
  <c r="G5538" i="14"/>
  <c r="U5538" i="14"/>
  <c r="C5539" i="14"/>
  <c r="G5539" i="14"/>
  <c r="C5540" i="14"/>
  <c r="G5540" i="14"/>
  <c r="C5541" i="14"/>
  <c r="U5541" i="14" s="1"/>
  <c r="G5541" i="14"/>
  <c r="C5542" i="14"/>
  <c r="U5542" i="14" s="1"/>
  <c r="G5542" i="14"/>
  <c r="C5543" i="14"/>
  <c r="G5543" i="14"/>
  <c r="C5544" i="14"/>
  <c r="U5544" i="14" s="1"/>
  <c r="G5544" i="14"/>
  <c r="C5545" i="14"/>
  <c r="G5545" i="14"/>
  <c r="C5664" i="14"/>
  <c r="U5664" i="14" s="1"/>
  <c r="G5664" i="14"/>
  <c r="C5665" i="14"/>
  <c r="U5665" i="14" s="1"/>
  <c r="G5665" i="14"/>
  <c r="C5666" i="14"/>
  <c r="U5666" i="14" s="1"/>
  <c r="G5666" i="14"/>
  <c r="C5667" i="14"/>
  <c r="G5667" i="14"/>
  <c r="U5667" i="14" s="1"/>
  <c r="C5668" i="14"/>
  <c r="U5668" i="14" s="1"/>
  <c r="G5668" i="14"/>
  <c r="C5669" i="14"/>
  <c r="G5669" i="14"/>
  <c r="C5682" i="14"/>
  <c r="U5682" i="14" s="1"/>
  <c r="G5682" i="14"/>
  <c r="C5683" i="14"/>
  <c r="G5683" i="14"/>
  <c r="C5686" i="14"/>
  <c r="G5686" i="14"/>
  <c r="C5687" i="14"/>
  <c r="U5687" i="14" s="1"/>
  <c r="G5687" i="14"/>
  <c r="C5690" i="14"/>
  <c r="U5690" i="14" s="1"/>
  <c r="G5690" i="14"/>
  <c r="C5691" i="14"/>
  <c r="G5691" i="14"/>
  <c r="C5692" i="14"/>
  <c r="G5692" i="14"/>
  <c r="C5693" i="14"/>
  <c r="G5693" i="14"/>
  <c r="U5693" i="14"/>
  <c r="C5696" i="14"/>
  <c r="G5696" i="14"/>
  <c r="C5697" i="14"/>
  <c r="U5697" i="14" s="1"/>
  <c r="G5697" i="14"/>
  <c r="C5698" i="14"/>
  <c r="G5698" i="14"/>
  <c r="U5698" i="14"/>
  <c r="C5699" i="14"/>
  <c r="G5699" i="14"/>
  <c r="C5702" i="14"/>
  <c r="U5702" i="14" s="1"/>
  <c r="G5702" i="14"/>
  <c r="C5703" i="14"/>
  <c r="G5703" i="14"/>
  <c r="C5704" i="14"/>
  <c r="U5704" i="14" s="1"/>
  <c r="G5704" i="14"/>
  <c r="C5705" i="14"/>
  <c r="G5705" i="14"/>
  <c r="C5706" i="14"/>
  <c r="U5706" i="14" s="1"/>
  <c r="G5706" i="14"/>
  <c r="C5707" i="14"/>
  <c r="G5707" i="14"/>
  <c r="C5738" i="14"/>
  <c r="U5738" i="14" s="1"/>
  <c r="G5738" i="14"/>
  <c r="C5739" i="14"/>
  <c r="G5739" i="14"/>
  <c r="C5740" i="14"/>
  <c r="U5740" i="14" s="1"/>
  <c r="G5740" i="14"/>
  <c r="C5741" i="14"/>
  <c r="U5741" i="14" s="1"/>
  <c r="G5741" i="14"/>
  <c r="C5742" i="14"/>
  <c r="G5742" i="14"/>
  <c r="U5742" i="14" s="1"/>
  <c r="C5743" i="14"/>
  <c r="U5743" i="14" s="1"/>
  <c r="G5743" i="14"/>
  <c r="C5746" i="14"/>
  <c r="U5746" i="14" s="1"/>
  <c r="G5746" i="14"/>
  <c r="C5747" i="14"/>
  <c r="G5747" i="14"/>
  <c r="C5744" i="14"/>
  <c r="U5744" i="14" s="1"/>
  <c r="G5744" i="14"/>
  <c r="C5745" i="14"/>
  <c r="G5745" i="14"/>
  <c r="C5748" i="14"/>
  <c r="U5748" i="14" s="1"/>
  <c r="G5748" i="14"/>
  <c r="C5749" i="14"/>
  <c r="G5749" i="14"/>
  <c r="C5774" i="14"/>
  <c r="G5774" i="14"/>
  <c r="C5775" i="14"/>
  <c r="U5775" i="14" s="1"/>
  <c r="G5775" i="14"/>
  <c r="C5776" i="14"/>
  <c r="U5776" i="14" s="1"/>
  <c r="G5776" i="14"/>
  <c r="C5777" i="14"/>
  <c r="G5777" i="14"/>
  <c r="C5778" i="14"/>
  <c r="G5778" i="14"/>
  <c r="C5779" i="14"/>
  <c r="U5779" i="14" s="1"/>
  <c r="G5779" i="14"/>
  <c r="C5780" i="14"/>
  <c r="U5780" i="14" s="1"/>
  <c r="G5780" i="14"/>
  <c r="C5781" i="14"/>
  <c r="G5781" i="14"/>
  <c r="C5782" i="14"/>
  <c r="G5782" i="14"/>
  <c r="C5783" i="14"/>
  <c r="U5783" i="14" s="1"/>
  <c r="G5783" i="14"/>
  <c r="C5784" i="14"/>
  <c r="U5784" i="14" s="1"/>
  <c r="G5784" i="14"/>
  <c r="C5785" i="14"/>
  <c r="G5785" i="14"/>
  <c r="C5786" i="14"/>
  <c r="G5786" i="14"/>
  <c r="C5787" i="14"/>
  <c r="U5787" i="14" s="1"/>
  <c r="G5787" i="14"/>
  <c r="C5790" i="14"/>
  <c r="G5790" i="14"/>
  <c r="C5791" i="14"/>
  <c r="U5791" i="14" s="1"/>
  <c r="G5791" i="14"/>
  <c r="C5788" i="14"/>
  <c r="U5788" i="14" s="1"/>
  <c r="G5788" i="14"/>
  <c r="C5789" i="14"/>
  <c r="G5789" i="14"/>
  <c r="U5789" i="14" s="1"/>
  <c r="C5792" i="14"/>
  <c r="U5792" i="14" s="1"/>
  <c r="G5792" i="14"/>
  <c r="C5793" i="14"/>
  <c r="G5793" i="14"/>
  <c r="C5796" i="14"/>
  <c r="U5796" i="14" s="1"/>
  <c r="G5796" i="14"/>
  <c r="C5797" i="14"/>
  <c r="G5797" i="14"/>
  <c r="C5794" i="14"/>
  <c r="U5794" i="14" s="1"/>
  <c r="G5794" i="14"/>
  <c r="C5795" i="14"/>
  <c r="G5795" i="14"/>
  <c r="C5798" i="14"/>
  <c r="U5798" i="14" s="1"/>
  <c r="G5798" i="14"/>
  <c r="C5799" i="14"/>
  <c r="G5799" i="14"/>
  <c r="C5832" i="14"/>
  <c r="U5832" i="14" s="1"/>
  <c r="G5832" i="14"/>
  <c r="C5833" i="14"/>
  <c r="G5833" i="14"/>
  <c r="C5834" i="14"/>
  <c r="U5834" i="14" s="1"/>
  <c r="G5834" i="14"/>
  <c r="C5835" i="14"/>
  <c r="G5835" i="14"/>
  <c r="C5836" i="14"/>
  <c r="U5836" i="14" s="1"/>
  <c r="G5836" i="14"/>
  <c r="C5837" i="14"/>
  <c r="G5837" i="14"/>
  <c r="C5830" i="14"/>
  <c r="U5830" i="14" s="1"/>
  <c r="G5830" i="14"/>
  <c r="C5831" i="14"/>
  <c r="G5831" i="14"/>
  <c r="C5842" i="14"/>
  <c r="G5842" i="14"/>
  <c r="C5843" i="14"/>
  <c r="U5843" i="14" s="1"/>
  <c r="G5843" i="14"/>
  <c r="C5840" i="14"/>
  <c r="G5840" i="14"/>
  <c r="C5841" i="14"/>
  <c r="U5841" i="14" s="1"/>
  <c r="G5841" i="14"/>
  <c r="C5844" i="14"/>
  <c r="G5844" i="14"/>
  <c r="C5845" i="14"/>
  <c r="U5845" i="14" s="1"/>
  <c r="G5845" i="14"/>
  <c r="C5838" i="14"/>
  <c r="G5838" i="14"/>
  <c r="C5839" i="14"/>
  <c r="U5839" i="14" s="1"/>
  <c r="G5839" i="14"/>
  <c r="C5852" i="14"/>
  <c r="U5852" i="14" s="1"/>
  <c r="G5852" i="14"/>
  <c r="C5853" i="14"/>
  <c r="G5853" i="14"/>
  <c r="C5850" i="14"/>
  <c r="U5850" i="14" s="1"/>
  <c r="G5850" i="14"/>
  <c r="C5851" i="14"/>
  <c r="G5851" i="14"/>
  <c r="C5848" i="14"/>
  <c r="G5848" i="14"/>
  <c r="C5849" i="14"/>
  <c r="U5849" i="14" s="1"/>
  <c r="G5849" i="14"/>
  <c r="C5846" i="14"/>
  <c r="G5846" i="14"/>
  <c r="C5847" i="14"/>
  <c r="U5847" i="14" s="1"/>
  <c r="G5847" i="14"/>
  <c r="C5878" i="14"/>
  <c r="G5878" i="14"/>
  <c r="C5879" i="14"/>
  <c r="U5879" i="14" s="1"/>
  <c r="G5879" i="14"/>
  <c r="C5884" i="14"/>
  <c r="U5884" i="14" s="1"/>
  <c r="G5884" i="14"/>
  <c r="C5885" i="14"/>
  <c r="G5885" i="14"/>
  <c r="C5880" i="14"/>
  <c r="G5880" i="14"/>
  <c r="C5881" i="14"/>
  <c r="U5881" i="14" s="1"/>
  <c r="G5881" i="14"/>
  <c r="C5882" i="14"/>
  <c r="U5882" i="14" s="1"/>
  <c r="G5882" i="14"/>
  <c r="C5883" i="14"/>
  <c r="G5883" i="14"/>
  <c r="C5886" i="14"/>
  <c r="G5886" i="14"/>
  <c r="C5887" i="14"/>
  <c r="U5887" i="14" s="1"/>
  <c r="G5887" i="14"/>
  <c r="C5888" i="14"/>
  <c r="G5888" i="14"/>
  <c r="U5888" i="14"/>
  <c r="C5889" i="14"/>
  <c r="G5889" i="14"/>
  <c r="C5892" i="14"/>
  <c r="U5892" i="14" s="1"/>
  <c r="G5892" i="14"/>
  <c r="C5893" i="14"/>
  <c r="G5893" i="14"/>
  <c r="C5890" i="14"/>
  <c r="U5890" i="14" s="1"/>
  <c r="G5890" i="14"/>
  <c r="C5891" i="14"/>
  <c r="G5891" i="14"/>
  <c r="C5894" i="14"/>
  <c r="G5894" i="14"/>
  <c r="C5895" i="14"/>
  <c r="U5895" i="14" s="1"/>
  <c r="G5895" i="14"/>
  <c r="C5896" i="14"/>
  <c r="G5896" i="14"/>
  <c r="U5896" i="14"/>
  <c r="C5897" i="14"/>
  <c r="G5897" i="14"/>
  <c r="C5900" i="14"/>
  <c r="G5900" i="14"/>
  <c r="C5901" i="14"/>
  <c r="U5901" i="14" s="1"/>
  <c r="G5901" i="14"/>
  <c r="C5898" i="14"/>
  <c r="U5898" i="14" s="1"/>
  <c r="G5898" i="14"/>
  <c r="C5899" i="14"/>
  <c r="U5899" i="14" s="1"/>
  <c r="G5899" i="14"/>
  <c r="C5902" i="14"/>
  <c r="G5902" i="14"/>
  <c r="C5903" i="14"/>
  <c r="U5903" i="14" s="1"/>
  <c r="G5903" i="14"/>
  <c r="C5904" i="14"/>
  <c r="G5904" i="14"/>
  <c r="U5904" i="14" s="1"/>
  <c r="C5905" i="14"/>
  <c r="U5905" i="14" s="1"/>
  <c r="G5905" i="14"/>
  <c r="C5948" i="14"/>
  <c r="U5948" i="14" s="1"/>
  <c r="G5948" i="14"/>
  <c r="C5949" i="14"/>
  <c r="G5949" i="14"/>
  <c r="C5950" i="14"/>
  <c r="U5950" i="14" s="1"/>
  <c r="G5950" i="14"/>
  <c r="C5951" i="14"/>
  <c r="G5951" i="14"/>
  <c r="C5952" i="14"/>
  <c r="G5952" i="14"/>
  <c r="C5953" i="14"/>
  <c r="U5953" i="14" s="1"/>
  <c r="G5953" i="14"/>
  <c r="C5956" i="14"/>
  <c r="U5956" i="14" s="1"/>
  <c r="G5956" i="14"/>
  <c r="C5957" i="14"/>
  <c r="G5957" i="14"/>
  <c r="C5954" i="14"/>
  <c r="U5954" i="14" s="1"/>
  <c r="G5954" i="14"/>
  <c r="C5955" i="14"/>
  <c r="G5955" i="14"/>
  <c r="C5958" i="14"/>
  <c r="U5958" i="14" s="1"/>
  <c r="G5958" i="14"/>
  <c r="C5959" i="14"/>
  <c r="G5959" i="14"/>
  <c r="C5960" i="14"/>
  <c r="U5960" i="14" s="1"/>
  <c r="G5960" i="14"/>
  <c r="C5961" i="14"/>
  <c r="G5961" i="14"/>
  <c r="C5962" i="14"/>
  <c r="U5962" i="14" s="1"/>
  <c r="G5962" i="14"/>
  <c r="C5963" i="14"/>
  <c r="G5963" i="14"/>
  <c r="C5964" i="14"/>
  <c r="G5964" i="14"/>
  <c r="C5965" i="14"/>
  <c r="U5965" i="14" s="1"/>
  <c r="G5965" i="14"/>
  <c r="C5966" i="14"/>
  <c r="U5966" i="14" s="1"/>
  <c r="G5966" i="14"/>
  <c r="C5967" i="14"/>
  <c r="G5967" i="14"/>
  <c r="C5968" i="14"/>
  <c r="U5968" i="14" s="1"/>
  <c r="G5968" i="14"/>
  <c r="C5969" i="14"/>
  <c r="G5969" i="14"/>
  <c r="C6096" i="14"/>
  <c r="G6096" i="14"/>
  <c r="C6097" i="14"/>
  <c r="U6097" i="14" s="1"/>
  <c r="G6097" i="14"/>
  <c r="C6100" i="14"/>
  <c r="U6100" i="14" s="1"/>
  <c r="G6100" i="14"/>
  <c r="C6101" i="14"/>
  <c r="U6101" i="14" s="1"/>
  <c r="G6101" i="14"/>
  <c r="C6098" i="14"/>
  <c r="U6098" i="14" s="1"/>
  <c r="G6098" i="14"/>
  <c r="C6099" i="14"/>
  <c r="U6099" i="14" s="1"/>
  <c r="G6099" i="14"/>
  <c r="C6102" i="14"/>
  <c r="U6102" i="14" s="1"/>
  <c r="G6102" i="14"/>
  <c r="C6103" i="14"/>
  <c r="G6103" i="14"/>
  <c r="C6104" i="14"/>
  <c r="G6104" i="14"/>
  <c r="U6104" i="14"/>
  <c r="C6105" i="14"/>
  <c r="G6105" i="14"/>
  <c r="C6106" i="14"/>
  <c r="U6106" i="14" s="1"/>
  <c r="G6106" i="14"/>
  <c r="C6107" i="14"/>
  <c r="G6107" i="14"/>
  <c r="C6108" i="14"/>
  <c r="U6108" i="14" s="1"/>
  <c r="G6108" i="14"/>
  <c r="C6109" i="14"/>
  <c r="G6109" i="14"/>
  <c r="C6110" i="14"/>
  <c r="G6110" i="14"/>
  <c r="C6111" i="14"/>
  <c r="U6111" i="14" s="1"/>
  <c r="G6111" i="14"/>
  <c r="C6112" i="14"/>
  <c r="U6112" i="14" s="1"/>
  <c r="G6112" i="14"/>
  <c r="C6113" i="14"/>
  <c r="G6113" i="14"/>
  <c r="C6138" i="14"/>
  <c r="U6138" i="14" s="1"/>
  <c r="G6138" i="14"/>
  <c r="C6139" i="14"/>
  <c r="G6139" i="14"/>
  <c r="C6140" i="14"/>
  <c r="G6140" i="14"/>
  <c r="C6141" i="14"/>
  <c r="U6141" i="14" s="1"/>
  <c r="G6141" i="14"/>
  <c r="C6142" i="14"/>
  <c r="G6142" i="14"/>
  <c r="C6143" i="14"/>
  <c r="U6143" i="14" s="1"/>
  <c r="G6143" i="14"/>
  <c r="C6144" i="14"/>
  <c r="U6144" i="14" s="1"/>
  <c r="G6144" i="14"/>
  <c r="C6145" i="14"/>
  <c r="G6145" i="14"/>
  <c r="C6146" i="14"/>
  <c r="G6146" i="14"/>
  <c r="C6147" i="14"/>
  <c r="G6147" i="14"/>
  <c r="U6147" i="14"/>
  <c r="C6148" i="14"/>
  <c r="G6148" i="14"/>
  <c r="C6149" i="14"/>
  <c r="U6149" i="14" s="1"/>
  <c r="G6149" i="14"/>
  <c r="C6150" i="14"/>
  <c r="G6150" i="14"/>
  <c r="C6151" i="14"/>
  <c r="U6151" i="14" s="1"/>
  <c r="G6151" i="14"/>
  <c r="C6152" i="14"/>
  <c r="G6152" i="14"/>
  <c r="C6153" i="14"/>
  <c r="U6153" i="14" s="1"/>
  <c r="G6153" i="14"/>
  <c r="C6154" i="14"/>
  <c r="U6154" i="14" s="1"/>
  <c r="G6154" i="14"/>
  <c r="C6155" i="14"/>
  <c r="G6155" i="14"/>
  <c r="U6155" i="14"/>
  <c r="C6156" i="14"/>
  <c r="U6156" i="14" s="1"/>
  <c r="G6156" i="14"/>
  <c r="C6157" i="14"/>
  <c r="G6157" i="14"/>
  <c r="C6158" i="14"/>
  <c r="G6158" i="14"/>
  <c r="C6159" i="14"/>
  <c r="U6159" i="14" s="1"/>
  <c r="G6159" i="14"/>
  <c r="C6160" i="14"/>
  <c r="G6160" i="14"/>
  <c r="C6161" i="14"/>
  <c r="U6161" i="14" s="1"/>
  <c r="G6161" i="14"/>
  <c r="C6162" i="14"/>
  <c r="U6162" i="14" s="1"/>
  <c r="G6162" i="14"/>
  <c r="C6163" i="14"/>
  <c r="G6163" i="14"/>
  <c r="C6164" i="14"/>
  <c r="G6164" i="14"/>
  <c r="C6165" i="14"/>
  <c r="U6165" i="14" s="1"/>
  <c r="G6165" i="14"/>
  <c r="C6166" i="14"/>
  <c r="U6166" i="14" s="1"/>
  <c r="G6166" i="14"/>
  <c r="C6167" i="14"/>
  <c r="G6167" i="14"/>
  <c r="C6168" i="14"/>
  <c r="G6168" i="14"/>
  <c r="C6169" i="14"/>
  <c r="U6169" i="14" s="1"/>
  <c r="G6169" i="14"/>
  <c r="C6170" i="14"/>
  <c r="U6170" i="14" s="1"/>
  <c r="G6170" i="14"/>
  <c r="C6171" i="14"/>
  <c r="G6171" i="14"/>
  <c r="C6172" i="14"/>
  <c r="U6172" i="14" s="1"/>
  <c r="G6172" i="14"/>
  <c r="C6173" i="14"/>
  <c r="U6173" i="14" s="1"/>
  <c r="G6173" i="14"/>
  <c r="C6174" i="14"/>
  <c r="U6174" i="14" s="1"/>
  <c r="G6174" i="14"/>
  <c r="C6175" i="14"/>
  <c r="G6175" i="14"/>
  <c r="C6206" i="14"/>
  <c r="G6206" i="14"/>
  <c r="C6207" i="14"/>
  <c r="U6207" i="14" s="1"/>
  <c r="G6207" i="14"/>
  <c r="C6208" i="14"/>
  <c r="U6208" i="14" s="1"/>
  <c r="G6208" i="14"/>
  <c r="C6209" i="14"/>
  <c r="U6209" i="14" s="1"/>
  <c r="G6209" i="14"/>
  <c r="C6210" i="14"/>
  <c r="U6210" i="14" s="1"/>
  <c r="G6210" i="14"/>
  <c r="C6211" i="14"/>
  <c r="G6211" i="14"/>
  <c r="C6212" i="14"/>
  <c r="U6212" i="14" s="1"/>
  <c r="G6212" i="14"/>
  <c r="C6213" i="14"/>
  <c r="G6213" i="14"/>
  <c r="C6214" i="14"/>
  <c r="G6214" i="14"/>
  <c r="U6214" i="14"/>
  <c r="C6215" i="14"/>
  <c r="G6215" i="14"/>
  <c r="C6216" i="14"/>
  <c r="G6216" i="14"/>
  <c r="C6217" i="14"/>
  <c r="G6217" i="14"/>
  <c r="U6217" i="14"/>
  <c r="C6222" i="14"/>
  <c r="U6222" i="14" s="1"/>
  <c r="G6222" i="14"/>
  <c r="C6223" i="14"/>
  <c r="G6223" i="14"/>
  <c r="C6220" i="14"/>
  <c r="U6220" i="14" s="1"/>
  <c r="G6220" i="14"/>
  <c r="C6221" i="14"/>
  <c r="G6221" i="14"/>
  <c r="C6224" i="14"/>
  <c r="G6224" i="14"/>
  <c r="C6225" i="14"/>
  <c r="U6225" i="14" s="1"/>
  <c r="G6225" i="14"/>
  <c r="C6218" i="14"/>
  <c r="U6218" i="14" s="1"/>
  <c r="G6218" i="14"/>
  <c r="C6219" i="14"/>
  <c r="G6219" i="14"/>
  <c r="C6226" i="14"/>
  <c r="U6226" i="14" s="1"/>
  <c r="G6226" i="14"/>
  <c r="C6227" i="14"/>
  <c r="G6227" i="14"/>
  <c r="C6252" i="14"/>
  <c r="G6252" i="14"/>
  <c r="C6253" i="14"/>
  <c r="U6253" i="14" s="1"/>
  <c r="G6253" i="14"/>
  <c r="C6254" i="14"/>
  <c r="U6254" i="14" s="1"/>
  <c r="G6254" i="14"/>
  <c r="C6255" i="14"/>
  <c r="G6255" i="14"/>
  <c r="C6256" i="14"/>
  <c r="G6256" i="14"/>
  <c r="U6256" i="14"/>
  <c r="C6257" i="14"/>
  <c r="U6257" i="14" s="1"/>
  <c r="G6257" i="14"/>
  <c r="C6258" i="14"/>
  <c r="U6258" i="14" s="1"/>
  <c r="G6258" i="14"/>
  <c r="C6259" i="14"/>
  <c r="G6259" i="14"/>
  <c r="C6260" i="14"/>
  <c r="G6260" i="14"/>
  <c r="C6261" i="14"/>
  <c r="U6261" i="14" s="1"/>
  <c r="G6261" i="14"/>
  <c r="C6262" i="14"/>
  <c r="G6262" i="14"/>
  <c r="C6263" i="14"/>
  <c r="U6263" i="14" s="1"/>
  <c r="G6263" i="14"/>
  <c r="C6264" i="14"/>
  <c r="U6264" i="14" s="1"/>
  <c r="G6264" i="14"/>
  <c r="C6265" i="14"/>
  <c r="G6265" i="14"/>
  <c r="C6266" i="14"/>
  <c r="U6266" i="14" s="1"/>
  <c r="G6266" i="14"/>
  <c r="C6267" i="14"/>
  <c r="G6267" i="14"/>
  <c r="C6268" i="14"/>
  <c r="G6268" i="14"/>
  <c r="C6269" i="14"/>
  <c r="G6269" i="14"/>
  <c r="U6269" i="14"/>
  <c r="C6270" i="14"/>
  <c r="G6270" i="14"/>
  <c r="C6271" i="14"/>
  <c r="U6271" i="14" s="1"/>
  <c r="G6271" i="14"/>
  <c r="C6272" i="14"/>
  <c r="U6272" i="14" s="1"/>
  <c r="G6272" i="14"/>
  <c r="C6273" i="14"/>
  <c r="G6273" i="14"/>
  <c r="U6273" i="14" s="1"/>
  <c r="C6274" i="14"/>
  <c r="U6274" i="14" s="1"/>
  <c r="G6274" i="14"/>
  <c r="C6275" i="14"/>
  <c r="G6275" i="14"/>
  <c r="C6276" i="14"/>
  <c r="U6276" i="14" s="1"/>
  <c r="G6276" i="14"/>
  <c r="C6277" i="14"/>
  <c r="G6277" i="14"/>
  <c r="C6278" i="14"/>
  <c r="U6278" i="14" s="1"/>
  <c r="G6278" i="14"/>
  <c r="C6279" i="14"/>
  <c r="G6279" i="14"/>
  <c r="C6280" i="14"/>
  <c r="U6280" i="14" s="1"/>
  <c r="G6280" i="14"/>
  <c r="C6281" i="14"/>
  <c r="U6281" i="14" s="1"/>
  <c r="G6281" i="14"/>
  <c r="C6282" i="14"/>
  <c r="G6282" i="14"/>
  <c r="C6283" i="14"/>
  <c r="U6283" i="14" s="1"/>
  <c r="G6283" i="14"/>
  <c r="C6284" i="14"/>
  <c r="G6284" i="14"/>
  <c r="C6285" i="14"/>
  <c r="U6285" i="14" s="1"/>
  <c r="G6285" i="14"/>
  <c r="C6286" i="14"/>
  <c r="U6286" i="14" s="1"/>
  <c r="G6286" i="14"/>
  <c r="C6287" i="14"/>
  <c r="G6287" i="14"/>
  <c r="C6288" i="14"/>
  <c r="U6288" i="14" s="1"/>
  <c r="G6288" i="14"/>
  <c r="C6289" i="14"/>
  <c r="G6289" i="14"/>
  <c r="C6290" i="14"/>
  <c r="G6290" i="14"/>
  <c r="C6291" i="14"/>
  <c r="U6291" i="14" s="1"/>
  <c r="G6291" i="14"/>
  <c r="G6322" i="14"/>
  <c r="U6322" i="14"/>
  <c r="G6323" i="14"/>
  <c r="U6323" i="14"/>
  <c r="G6324" i="14"/>
  <c r="U6324" i="14"/>
  <c r="G6325" i="14"/>
  <c r="U6325" i="14"/>
  <c r="G6326" i="14"/>
  <c r="U6326" i="14"/>
  <c r="G6327" i="14"/>
  <c r="U6327" i="14"/>
  <c r="G6328" i="14"/>
  <c r="U6328" i="14"/>
  <c r="G6329" i="14"/>
  <c r="U6329" i="14"/>
  <c r="G6330" i="14"/>
  <c r="U6330" i="14"/>
  <c r="G6331" i="14"/>
  <c r="U6331" i="14"/>
  <c r="G6332" i="14"/>
  <c r="U6332" i="14"/>
  <c r="G6333" i="14"/>
  <c r="U6333" i="14"/>
  <c r="G6334" i="14"/>
  <c r="U6334" i="14"/>
  <c r="G6335" i="14"/>
  <c r="U6335" i="14"/>
  <c r="G6336" i="14"/>
  <c r="U6336" i="14"/>
  <c r="G6337" i="14"/>
  <c r="U6337" i="14"/>
  <c r="G6338" i="14"/>
  <c r="U6338" i="14"/>
  <c r="G6339" i="14"/>
  <c r="U6339" i="14"/>
  <c r="G6340" i="14"/>
  <c r="U6340" i="14"/>
  <c r="G6341" i="14"/>
  <c r="U6341" i="14"/>
  <c r="G6342" i="14"/>
  <c r="U6342" i="14"/>
  <c r="G6343" i="14"/>
  <c r="U6343" i="14"/>
  <c r="G6344" i="14"/>
  <c r="U6344" i="14"/>
  <c r="G6345" i="14"/>
  <c r="U6345" i="14"/>
  <c r="G6346" i="14"/>
  <c r="U6346" i="14"/>
  <c r="G6347" i="14"/>
  <c r="U6347" i="14"/>
  <c r="G6348" i="14"/>
  <c r="U6348" i="14"/>
  <c r="G6349" i="14"/>
  <c r="U6349" i="14"/>
  <c r="G6350" i="14"/>
  <c r="U6350" i="14"/>
  <c r="G6351" i="14"/>
  <c r="U6351" i="14"/>
  <c r="G6352" i="14"/>
  <c r="U6352" i="14"/>
  <c r="G6353" i="14"/>
  <c r="U6353" i="14"/>
  <c r="G6354" i="14"/>
  <c r="U6354" i="14"/>
  <c r="G6355" i="14"/>
  <c r="U6355" i="14"/>
  <c r="G6356" i="14"/>
  <c r="U6356" i="14"/>
  <c r="G6357" i="14"/>
  <c r="U6357" i="14"/>
  <c r="G6358" i="14"/>
  <c r="U6358" i="14"/>
  <c r="G6359" i="14"/>
  <c r="U6359" i="14"/>
  <c r="G6360" i="14"/>
  <c r="U6360" i="14"/>
  <c r="G6361" i="14"/>
  <c r="U6361" i="14"/>
  <c r="G6362" i="14"/>
  <c r="U6362" i="14"/>
  <c r="G6363" i="14"/>
  <c r="U6363" i="14"/>
  <c r="G6364" i="14"/>
  <c r="U6364" i="14"/>
  <c r="G6365" i="14"/>
  <c r="U6365" i="14"/>
  <c r="G6366" i="14"/>
  <c r="U6366" i="14"/>
  <c r="G6367" i="14"/>
  <c r="U6367" i="14"/>
  <c r="G6368" i="14"/>
  <c r="U6368" i="14"/>
  <c r="G6369" i="14"/>
  <c r="U6369" i="14"/>
  <c r="G6370" i="14"/>
  <c r="U6370" i="14"/>
  <c r="G6371" i="14"/>
  <c r="U6371" i="14"/>
  <c r="G6372" i="14"/>
  <c r="U6372" i="14"/>
  <c r="G6373" i="14"/>
  <c r="U6373" i="14"/>
  <c r="G6374" i="14"/>
  <c r="U6374" i="14"/>
  <c r="G6375" i="14"/>
  <c r="U6375" i="14"/>
  <c r="G6376" i="14"/>
  <c r="U6376" i="14"/>
  <c r="G6377" i="14"/>
  <c r="U6377" i="14"/>
  <c r="G6378" i="14"/>
  <c r="U6378" i="14"/>
  <c r="G6379" i="14"/>
  <c r="U6379" i="14"/>
  <c r="G6380" i="14"/>
  <c r="U6380" i="14"/>
  <c r="G6381" i="14"/>
  <c r="U6381" i="14"/>
  <c r="G6382" i="14"/>
  <c r="U6382" i="14"/>
  <c r="G6383" i="14"/>
  <c r="U6383" i="14"/>
  <c r="G6384" i="14"/>
  <c r="U6384" i="14"/>
  <c r="G6385" i="14"/>
  <c r="U6385" i="14"/>
  <c r="G6386" i="14"/>
  <c r="U6386" i="14"/>
  <c r="G6387" i="14"/>
  <c r="U6387" i="14"/>
  <c r="G6388" i="14"/>
  <c r="U6388" i="14"/>
  <c r="G6389" i="14"/>
  <c r="U6389" i="14"/>
  <c r="G6390" i="14"/>
  <c r="U6390" i="14"/>
  <c r="G6391" i="14"/>
  <c r="U6391" i="14"/>
  <c r="G6392" i="14"/>
  <c r="U6392" i="14"/>
  <c r="G6393" i="14"/>
  <c r="U6393" i="14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8" i="13"/>
  <c r="J59" i="13"/>
  <c r="J60" i="13"/>
  <c r="J61" i="13"/>
  <c r="J62" i="13"/>
  <c r="J63" i="13"/>
  <c r="J64" i="13"/>
  <c r="J65" i="13"/>
  <c r="J66" i="13"/>
  <c r="J67" i="13"/>
  <c r="J68" i="13"/>
  <c r="J69" i="13"/>
  <c r="J70" i="13"/>
  <c r="J71" i="13"/>
  <c r="J72" i="13"/>
  <c r="J73" i="13"/>
  <c r="J74" i="13"/>
  <c r="J75" i="13"/>
  <c r="J76" i="13"/>
  <c r="J77" i="13"/>
  <c r="J78" i="13"/>
  <c r="J79" i="13"/>
  <c r="J80" i="13"/>
  <c r="J81" i="13"/>
  <c r="J82" i="13"/>
  <c r="J83" i="13"/>
  <c r="J84" i="13"/>
  <c r="J85" i="13"/>
  <c r="J86" i="13"/>
  <c r="J87" i="13"/>
  <c r="J88" i="13"/>
  <c r="J89" i="13"/>
  <c r="J90" i="13"/>
  <c r="J91" i="13"/>
  <c r="J92" i="13"/>
  <c r="J93" i="13"/>
  <c r="J94" i="13"/>
  <c r="J95" i="13"/>
  <c r="J96" i="13"/>
  <c r="J97" i="13"/>
  <c r="J98" i="13"/>
  <c r="J99" i="13"/>
  <c r="J100" i="13"/>
  <c r="J101" i="13"/>
  <c r="J102" i="13"/>
  <c r="J103" i="13"/>
  <c r="J104" i="13"/>
  <c r="J105" i="13"/>
  <c r="J106" i="13"/>
  <c r="J107" i="13"/>
  <c r="J108" i="13"/>
  <c r="J109" i="13"/>
  <c r="J110" i="13"/>
  <c r="J111" i="13"/>
  <c r="J112" i="13"/>
  <c r="J113" i="13"/>
  <c r="J114" i="13"/>
  <c r="J115" i="13"/>
  <c r="J116" i="13"/>
  <c r="J117" i="13"/>
  <c r="J118" i="13"/>
  <c r="J119" i="13"/>
  <c r="J120" i="13"/>
  <c r="J121" i="13"/>
  <c r="J122" i="13"/>
  <c r="J123" i="13"/>
  <c r="J124" i="13"/>
  <c r="J125" i="13"/>
  <c r="J126" i="13"/>
  <c r="J127" i="13"/>
  <c r="J128" i="13"/>
  <c r="J129" i="13"/>
  <c r="J130" i="13"/>
  <c r="J131" i="13"/>
  <c r="J132" i="13"/>
  <c r="J133" i="13"/>
  <c r="J134" i="13"/>
  <c r="J135" i="13"/>
  <c r="J136" i="13"/>
  <c r="J137" i="13"/>
  <c r="J138" i="13"/>
  <c r="J139" i="13"/>
  <c r="J140" i="13"/>
  <c r="J141" i="13"/>
  <c r="J142" i="13"/>
  <c r="J143" i="13"/>
  <c r="J144" i="13"/>
  <c r="J145" i="13"/>
  <c r="J146" i="13"/>
  <c r="J147" i="13"/>
  <c r="J148" i="13"/>
  <c r="J149" i="13"/>
  <c r="J150" i="13"/>
  <c r="J151" i="13"/>
  <c r="J152" i="13"/>
  <c r="J153" i="13"/>
  <c r="J154" i="13"/>
  <c r="J155" i="13"/>
  <c r="J156" i="13"/>
  <c r="J157" i="13"/>
  <c r="J158" i="13"/>
  <c r="J159" i="13"/>
  <c r="J160" i="13"/>
  <c r="J161" i="13"/>
  <c r="J162" i="13"/>
  <c r="J163" i="13"/>
  <c r="J164" i="13"/>
  <c r="J165" i="13"/>
  <c r="J166" i="13"/>
  <c r="J167" i="13"/>
  <c r="J168" i="13"/>
  <c r="J169" i="13"/>
  <c r="J170" i="13"/>
  <c r="J171" i="13"/>
  <c r="J172" i="13"/>
  <c r="J173" i="13"/>
  <c r="J174" i="13"/>
  <c r="J175" i="13"/>
  <c r="J176" i="13"/>
  <c r="J177" i="13"/>
  <c r="J178" i="13"/>
  <c r="J179" i="13"/>
  <c r="J180" i="13"/>
  <c r="J181" i="13"/>
  <c r="J182" i="13"/>
  <c r="J183" i="13"/>
  <c r="J184" i="13"/>
  <c r="J185" i="13"/>
  <c r="J186" i="13"/>
  <c r="J187" i="13"/>
  <c r="J188" i="13"/>
  <c r="J189" i="13"/>
  <c r="J190" i="13"/>
  <c r="J191" i="13"/>
  <c r="J192" i="13"/>
  <c r="J193" i="13"/>
  <c r="J194" i="13"/>
  <c r="J195" i="13"/>
  <c r="J196" i="13"/>
  <c r="J197" i="13"/>
  <c r="J198" i="13"/>
  <c r="J199" i="13"/>
  <c r="J200" i="13"/>
  <c r="J201" i="13"/>
  <c r="J202" i="13"/>
  <c r="J203" i="13"/>
  <c r="J204" i="13"/>
  <c r="J205" i="13"/>
  <c r="J206" i="13"/>
  <c r="J207" i="13"/>
  <c r="J208" i="13"/>
  <c r="J209" i="13"/>
  <c r="J210" i="13"/>
  <c r="J211" i="13"/>
  <c r="J212" i="13"/>
  <c r="J213" i="13"/>
  <c r="J214" i="13"/>
  <c r="J215" i="13"/>
  <c r="J216" i="13"/>
  <c r="J217" i="13"/>
  <c r="J218" i="13"/>
  <c r="J219" i="13"/>
  <c r="J220" i="13"/>
  <c r="J221" i="13"/>
  <c r="J222" i="13"/>
  <c r="J223" i="13"/>
  <c r="J224" i="13"/>
  <c r="J225" i="13"/>
  <c r="J226" i="13"/>
  <c r="J227" i="13"/>
  <c r="J228" i="13"/>
  <c r="J229" i="13"/>
  <c r="J230" i="13"/>
  <c r="J231" i="13"/>
  <c r="J232" i="13"/>
  <c r="J233" i="13"/>
  <c r="J234" i="13"/>
  <c r="J235" i="13"/>
  <c r="J236" i="13"/>
  <c r="J237" i="13"/>
  <c r="J238" i="13"/>
  <c r="J239" i="13"/>
  <c r="J240" i="13"/>
  <c r="J241" i="13"/>
  <c r="J242" i="13"/>
  <c r="J243" i="13"/>
  <c r="J244" i="13"/>
  <c r="J245" i="13"/>
  <c r="J246" i="13"/>
  <c r="J247" i="13"/>
  <c r="J248" i="13"/>
  <c r="J249" i="13"/>
  <c r="J250" i="13"/>
  <c r="J251" i="13"/>
  <c r="J252" i="13"/>
  <c r="J253" i="13"/>
  <c r="J254" i="13"/>
  <c r="J255" i="13"/>
  <c r="J256" i="13"/>
  <c r="J257" i="13"/>
  <c r="J258" i="13"/>
  <c r="J259" i="13"/>
  <c r="J260" i="13"/>
  <c r="J261" i="13"/>
  <c r="J262" i="13"/>
  <c r="J263" i="13"/>
  <c r="J264" i="13"/>
  <c r="J265" i="13"/>
  <c r="J266" i="13"/>
  <c r="J267" i="13"/>
  <c r="J268" i="13"/>
  <c r="J269" i="13"/>
  <c r="J270" i="13"/>
  <c r="J271" i="13"/>
  <c r="J272" i="13"/>
  <c r="J273" i="13"/>
  <c r="J274" i="13"/>
  <c r="J275" i="13"/>
  <c r="J276" i="13"/>
  <c r="J277" i="13"/>
  <c r="J278" i="13"/>
  <c r="J279" i="13"/>
  <c r="J280" i="13"/>
  <c r="J281" i="13"/>
  <c r="J282" i="13"/>
  <c r="J283" i="13"/>
  <c r="J284" i="13"/>
  <c r="J285" i="13"/>
  <c r="J286" i="13"/>
  <c r="J287" i="13"/>
  <c r="J288" i="13"/>
  <c r="J289" i="13"/>
  <c r="J290" i="13"/>
  <c r="J291" i="13"/>
  <c r="J292" i="13"/>
  <c r="J293" i="13"/>
  <c r="J294" i="13"/>
  <c r="J295" i="13"/>
  <c r="J296" i="13"/>
  <c r="J297" i="13"/>
  <c r="J298" i="13"/>
  <c r="J299" i="13"/>
  <c r="J300" i="13"/>
  <c r="J301" i="13"/>
  <c r="J302" i="13"/>
  <c r="J303" i="13"/>
  <c r="J304" i="13"/>
  <c r="J305" i="13"/>
  <c r="J306" i="13"/>
  <c r="J307" i="13"/>
  <c r="J308" i="13"/>
  <c r="J309" i="13"/>
  <c r="J310" i="13"/>
  <c r="J311" i="13"/>
  <c r="J312" i="13"/>
  <c r="J313" i="13"/>
  <c r="J314" i="13"/>
  <c r="J315" i="13"/>
  <c r="J316" i="13"/>
  <c r="J317" i="13"/>
  <c r="J318" i="13"/>
  <c r="J319" i="13"/>
  <c r="J320" i="13"/>
  <c r="J321" i="13"/>
  <c r="J322" i="13"/>
  <c r="J323" i="13"/>
  <c r="J324" i="13"/>
  <c r="J325" i="13"/>
  <c r="J326" i="13"/>
  <c r="J327" i="13"/>
  <c r="J328" i="13"/>
  <c r="J329" i="13"/>
  <c r="J330" i="13"/>
  <c r="J331" i="13"/>
  <c r="J332" i="13"/>
  <c r="J333" i="13"/>
  <c r="J334" i="13"/>
  <c r="J335" i="13"/>
  <c r="J336" i="13"/>
  <c r="J337" i="13"/>
  <c r="J338" i="13"/>
  <c r="J339" i="13"/>
  <c r="J340" i="13"/>
  <c r="J341" i="13"/>
  <c r="J342" i="13"/>
  <c r="J343" i="13"/>
  <c r="J344" i="13"/>
  <c r="J345" i="13"/>
  <c r="J346" i="13"/>
  <c r="J347" i="13"/>
  <c r="J348" i="13"/>
  <c r="J349" i="13"/>
  <c r="J350" i="13"/>
  <c r="J351" i="13"/>
  <c r="J352" i="13"/>
  <c r="J353" i="13"/>
  <c r="J354" i="13"/>
  <c r="J355" i="13"/>
  <c r="J356" i="13"/>
  <c r="J357" i="13"/>
  <c r="J358" i="13"/>
  <c r="J359" i="13"/>
  <c r="J360" i="13"/>
  <c r="J361" i="13"/>
  <c r="J362" i="13"/>
  <c r="J363" i="13"/>
  <c r="J364" i="13"/>
  <c r="J365" i="13"/>
  <c r="J366" i="13"/>
  <c r="J367" i="13"/>
  <c r="J368" i="13"/>
  <c r="J369" i="13"/>
  <c r="J370" i="13"/>
  <c r="J371" i="13"/>
  <c r="J372" i="13"/>
  <c r="J373" i="13"/>
  <c r="J374" i="13"/>
  <c r="J375" i="13"/>
  <c r="J376" i="13"/>
  <c r="J377" i="13"/>
  <c r="J378" i="13"/>
  <c r="J379" i="13"/>
  <c r="J380" i="13"/>
  <c r="J381" i="13"/>
  <c r="J382" i="13"/>
  <c r="J383" i="13"/>
  <c r="J384" i="13"/>
  <c r="J385" i="13"/>
  <c r="J386" i="13"/>
  <c r="J387" i="13"/>
  <c r="J388" i="13"/>
  <c r="J389" i="13"/>
  <c r="J390" i="13"/>
  <c r="J391" i="13"/>
  <c r="J392" i="13"/>
  <c r="J393" i="13"/>
  <c r="J394" i="13"/>
  <c r="J395" i="13"/>
  <c r="J396" i="13"/>
  <c r="J397" i="13"/>
  <c r="J398" i="13"/>
  <c r="J399" i="13"/>
  <c r="J400" i="13"/>
  <c r="J401" i="13"/>
  <c r="J402" i="13"/>
  <c r="J403" i="13"/>
  <c r="J404" i="13"/>
  <c r="J405" i="13"/>
  <c r="J406" i="13"/>
  <c r="J407" i="13"/>
  <c r="J408" i="13"/>
  <c r="J409" i="13"/>
  <c r="J410" i="13"/>
  <c r="J411" i="13"/>
  <c r="J412" i="13"/>
  <c r="J413" i="13"/>
  <c r="J414" i="13"/>
  <c r="J415" i="13"/>
  <c r="J416" i="13"/>
  <c r="J417" i="13"/>
  <c r="J418" i="13"/>
  <c r="J419" i="13"/>
  <c r="J420" i="13"/>
  <c r="J421" i="13"/>
  <c r="J422" i="13"/>
  <c r="J423" i="13"/>
  <c r="J424" i="13"/>
  <c r="J425" i="13"/>
  <c r="J426" i="13"/>
  <c r="J427" i="13"/>
  <c r="J428" i="13"/>
  <c r="J429" i="13"/>
  <c r="J430" i="13"/>
  <c r="J431" i="13"/>
  <c r="J432" i="13"/>
  <c r="J433" i="13"/>
  <c r="J434" i="13"/>
  <c r="J435" i="13"/>
  <c r="J436" i="13"/>
  <c r="J437" i="13"/>
  <c r="J438" i="13"/>
  <c r="J439" i="13"/>
  <c r="J440" i="13"/>
  <c r="J441" i="13"/>
  <c r="J442" i="13"/>
  <c r="J443" i="13"/>
  <c r="J444" i="13"/>
  <c r="J445" i="13"/>
  <c r="J446" i="13"/>
  <c r="J447" i="13"/>
  <c r="J448" i="13"/>
  <c r="J449" i="13"/>
  <c r="J450" i="13"/>
  <c r="J451" i="13"/>
  <c r="J452" i="13"/>
  <c r="J453" i="13"/>
  <c r="J454" i="13"/>
  <c r="J455" i="13"/>
  <c r="J456" i="13"/>
  <c r="J457" i="13"/>
  <c r="J458" i="13"/>
  <c r="J459" i="13"/>
  <c r="J460" i="13"/>
  <c r="J461" i="13"/>
  <c r="J462" i="13"/>
  <c r="J463" i="13"/>
  <c r="J464" i="13"/>
  <c r="J465" i="13"/>
  <c r="J466" i="13"/>
  <c r="J467" i="13"/>
  <c r="J468" i="13"/>
  <c r="J469" i="13"/>
  <c r="J470" i="13"/>
  <c r="J471" i="13"/>
  <c r="J472" i="13"/>
  <c r="J473" i="13"/>
  <c r="J474" i="13"/>
  <c r="J475" i="13"/>
  <c r="J2" i="13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208" i="12"/>
  <c r="B207" i="12"/>
  <c r="B206" i="12"/>
  <c r="B205" i="12"/>
  <c r="B204" i="12"/>
  <c r="B203" i="12"/>
  <c r="B202" i="12"/>
  <c r="B201" i="12"/>
  <c r="B200" i="12"/>
  <c r="B199" i="12"/>
  <c r="B198" i="12"/>
  <c r="B197" i="12"/>
  <c r="B196" i="12"/>
  <c r="B195" i="12"/>
  <c r="B194" i="12"/>
  <c r="B193" i="12"/>
  <c r="B242" i="12"/>
  <c r="B241" i="12"/>
  <c r="B240" i="12"/>
  <c r="B239" i="12"/>
  <c r="B238" i="12"/>
  <c r="B237" i="12"/>
  <c r="B236" i="12"/>
  <c r="B235" i="12"/>
  <c r="B234" i="12"/>
  <c r="B233" i="12"/>
  <c r="B232" i="12"/>
  <c r="B231" i="12"/>
  <c r="B230" i="12"/>
  <c r="B229" i="12"/>
  <c r="B228" i="12"/>
  <c r="B227" i="12"/>
  <c r="B276" i="12"/>
  <c r="B275" i="12"/>
  <c r="B274" i="12"/>
  <c r="B273" i="12"/>
  <c r="B272" i="12"/>
  <c r="B271" i="12"/>
  <c r="B270" i="12"/>
  <c r="B269" i="12"/>
  <c r="B268" i="12"/>
  <c r="B267" i="12"/>
  <c r="B266" i="12"/>
  <c r="B265" i="12"/>
  <c r="B264" i="12"/>
  <c r="B263" i="12"/>
  <c r="B262" i="12"/>
  <c r="B261" i="12"/>
  <c r="B310" i="12"/>
  <c r="B309" i="12"/>
  <c r="B308" i="12"/>
  <c r="B307" i="12"/>
  <c r="B306" i="12"/>
  <c r="B305" i="12"/>
  <c r="B304" i="12"/>
  <c r="B303" i="12"/>
  <c r="B302" i="12"/>
  <c r="B301" i="12"/>
  <c r="B300" i="12"/>
  <c r="B299" i="12"/>
  <c r="B298" i="12"/>
  <c r="B297" i="12"/>
  <c r="B296" i="12"/>
  <c r="B295" i="12"/>
  <c r="B344" i="12"/>
  <c r="B343" i="12"/>
  <c r="B342" i="12"/>
  <c r="B341" i="12"/>
  <c r="B340" i="12"/>
  <c r="B339" i="12"/>
  <c r="B338" i="12"/>
  <c r="B337" i="12"/>
  <c r="B336" i="12"/>
  <c r="B335" i="12"/>
  <c r="B334" i="12"/>
  <c r="B333" i="12"/>
  <c r="B332" i="12"/>
  <c r="B331" i="12"/>
  <c r="B330" i="12"/>
  <c r="B329" i="12"/>
  <c r="B378" i="12"/>
  <c r="B377" i="12"/>
  <c r="B376" i="12"/>
  <c r="B375" i="12"/>
  <c r="B374" i="12"/>
  <c r="B373" i="12"/>
  <c r="B372" i="12"/>
  <c r="B371" i="12"/>
  <c r="B370" i="12"/>
  <c r="B369" i="12"/>
  <c r="B368" i="12"/>
  <c r="B367" i="12"/>
  <c r="B366" i="12"/>
  <c r="B365" i="12"/>
  <c r="B364" i="12"/>
  <c r="B363" i="12"/>
  <c r="B412" i="12"/>
  <c r="B411" i="12"/>
  <c r="B410" i="12"/>
  <c r="B409" i="12"/>
  <c r="B408" i="12"/>
  <c r="B407" i="12"/>
  <c r="B406" i="12"/>
  <c r="B405" i="12"/>
  <c r="B404" i="12"/>
  <c r="B403" i="12"/>
  <c r="B402" i="12"/>
  <c r="B401" i="12"/>
  <c r="B400" i="12"/>
  <c r="B399" i="12"/>
  <c r="B398" i="12"/>
  <c r="B397" i="12"/>
  <c r="B446" i="12"/>
  <c r="B445" i="12"/>
  <c r="B444" i="12"/>
  <c r="B443" i="12"/>
  <c r="B442" i="12"/>
  <c r="B441" i="12"/>
  <c r="B440" i="12"/>
  <c r="B439" i="12"/>
  <c r="B438" i="12"/>
  <c r="B437" i="12"/>
  <c r="B436" i="12"/>
  <c r="B435" i="12"/>
  <c r="B434" i="12"/>
  <c r="B433" i="12"/>
  <c r="B432" i="12"/>
  <c r="B431" i="12"/>
  <c r="B480" i="12"/>
  <c r="B479" i="12"/>
  <c r="B478" i="12"/>
  <c r="B477" i="12"/>
  <c r="B476" i="12"/>
  <c r="B475" i="12"/>
  <c r="B474" i="12"/>
  <c r="B473" i="12"/>
  <c r="B472" i="12"/>
  <c r="B471" i="12"/>
  <c r="B470" i="12"/>
  <c r="B469" i="12"/>
  <c r="B468" i="12"/>
  <c r="B467" i="12"/>
  <c r="B466" i="12"/>
  <c r="B465" i="12"/>
  <c r="B513" i="12"/>
  <c r="B512" i="12"/>
  <c r="B511" i="12"/>
  <c r="B510" i="12"/>
  <c r="B509" i="12"/>
  <c r="B508" i="12"/>
  <c r="B507" i="12"/>
  <c r="B506" i="12"/>
  <c r="B505" i="12"/>
  <c r="B504" i="12"/>
  <c r="B503" i="12"/>
  <c r="B502" i="12"/>
  <c r="B501" i="12"/>
  <c r="B500" i="12"/>
  <c r="B499" i="12"/>
  <c r="B498" i="12"/>
  <c r="B545" i="12"/>
  <c r="B544" i="12"/>
  <c r="B543" i="12"/>
  <c r="B542" i="12"/>
  <c r="B541" i="12"/>
  <c r="B540" i="12"/>
  <c r="B539" i="12"/>
  <c r="B538" i="12"/>
  <c r="B537" i="12"/>
  <c r="B536" i="12"/>
  <c r="B535" i="12"/>
  <c r="B534" i="12"/>
  <c r="B533" i="12"/>
  <c r="B532" i="12"/>
  <c r="B531" i="12"/>
  <c r="B530" i="12"/>
  <c r="B577" i="12"/>
  <c r="B576" i="12"/>
  <c r="B575" i="12"/>
  <c r="B574" i="12"/>
  <c r="B573" i="12"/>
  <c r="B572" i="12"/>
  <c r="B571" i="12"/>
  <c r="B570" i="12"/>
  <c r="B569" i="12"/>
  <c r="B568" i="12"/>
  <c r="B567" i="12"/>
  <c r="B566" i="12"/>
  <c r="B565" i="12"/>
  <c r="B564" i="12"/>
  <c r="B563" i="12"/>
  <c r="B562" i="12"/>
  <c r="B609" i="12"/>
  <c r="B608" i="12"/>
  <c r="B607" i="12"/>
  <c r="B606" i="12"/>
  <c r="B605" i="12"/>
  <c r="B604" i="12"/>
  <c r="B603" i="12"/>
  <c r="B602" i="12"/>
  <c r="B601" i="12"/>
  <c r="B600" i="12"/>
  <c r="B599" i="12"/>
  <c r="B598" i="12"/>
  <c r="B597" i="12"/>
  <c r="B596" i="12"/>
  <c r="B595" i="12"/>
  <c r="B594" i="12"/>
  <c r="B641" i="12"/>
  <c r="B640" i="12"/>
  <c r="B639" i="12"/>
  <c r="B638" i="12"/>
  <c r="B637" i="12"/>
  <c r="B636" i="12"/>
  <c r="B635" i="12"/>
  <c r="B634" i="12"/>
  <c r="B633" i="12"/>
  <c r="B632" i="12"/>
  <c r="B631" i="12"/>
  <c r="B630" i="12"/>
  <c r="B629" i="12"/>
  <c r="B628" i="12"/>
  <c r="B627" i="12"/>
  <c r="B626" i="12"/>
  <c r="B672" i="12"/>
  <c r="B671" i="12"/>
  <c r="B670" i="12"/>
  <c r="B669" i="12"/>
  <c r="B668" i="12"/>
  <c r="B667" i="12"/>
  <c r="B666" i="12"/>
  <c r="B665" i="12"/>
  <c r="B664" i="12"/>
  <c r="B663" i="12"/>
  <c r="B662" i="12"/>
  <c r="B661" i="12"/>
  <c r="B660" i="12"/>
  <c r="B659" i="12"/>
  <c r="B658" i="12"/>
  <c r="B703" i="12"/>
  <c r="B702" i="12"/>
  <c r="B701" i="12"/>
  <c r="B700" i="12"/>
  <c r="B699" i="12"/>
  <c r="B698" i="12"/>
  <c r="B697" i="12"/>
  <c r="B696" i="12"/>
  <c r="B695" i="12"/>
  <c r="B694" i="12"/>
  <c r="B693" i="12"/>
  <c r="B692" i="12"/>
  <c r="B691" i="12"/>
  <c r="B690" i="12"/>
  <c r="B689" i="12"/>
  <c r="B734" i="12"/>
  <c r="B733" i="12"/>
  <c r="B732" i="12"/>
  <c r="B731" i="12"/>
  <c r="B730" i="12"/>
  <c r="B729" i="12"/>
  <c r="B728" i="12"/>
  <c r="B727" i="12"/>
  <c r="B726" i="12"/>
  <c r="B725" i="12"/>
  <c r="B724" i="12"/>
  <c r="B723" i="12"/>
  <c r="B722" i="12"/>
  <c r="B721" i="12"/>
  <c r="B720" i="12"/>
  <c r="B765" i="12"/>
  <c r="B764" i="12"/>
  <c r="B763" i="12"/>
  <c r="B762" i="12"/>
  <c r="B761" i="12"/>
  <c r="B760" i="12"/>
  <c r="B759" i="12"/>
  <c r="B758" i="12"/>
  <c r="B757" i="12"/>
  <c r="B756" i="12"/>
  <c r="B755" i="12"/>
  <c r="B754" i="12"/>
  <c r="B753" i="12"/>
  <c r="B752" i="12"/>
  <c r="B751" i="12"/>
  <c r="B796" i="12"/>
  <c r="B795" i="12"/>
  <c r="B794" i="12"/>
  <c r="B793" i="12"/>
  <c r="B792" i="12"/>
  <c r="B791" i="12"/>
  <c r="B790" i="12"/>
  <c r="B789" i="12"/>
  <c r="B788" i="12"/>
  <c r="B787" i="12"/>
  <c r="B786" i="12"/>
  <c r="B785" i="12"/>
  <c r="B784" i="12"/>
  <c r="B783" i="12"/>
  <c r="B782" i="12"/>
  <c r="B826" i="12"/>
  <c r="B825" i="12"/>
  <c r="B824" i="12"/>
  <c r="B823" i="12"/>
  <c r="B822" i="12"/>
  <c r="B821" i="12"/>
  <c r="B820" i="12"/>
  <c r="B819" i="12"/>
  <c r="B818" i="12"/>
  <c r="B817" i="12"/>
  <c r="B816" i="12"/>
  <c r="B815" i="12"/>
  <c r="B814" i="12"/>
  <c r="B813" i="12"/>
  <c r="B856" i="12"/>
  <c r="B855" i="12"/>
  <c r="B854" i="12"/>
  <c r="B853" i="12"/>
  <c r="B852" i="12"/>
  <c r="B851" i="12"/>
  <c r="B850" i="12"/>
  <c r="B849" i="12"/>
  <c r="B848" i="12"/>
  <c r="B847" i="12"/>
  <c r="B846" i="12"/>
  <c r="B845" i="12"/>
  <c r="B844" i="12"/>
  <c r="B843" i="12"/>
  <c r="B889" i="12"/>
  <c r="B888" i="12"/>
  <c r="B887" i="12"/>
  <c r="B886" i="12"/>
  <c r="B885" i="12"/>
  <c r="B884" i="12"/>
  <c r="B883" i="12"/>
  <c r="B882" i="12"/>
  <c r="B881" i="12"/>
  <c r="B880" i="12"/>
  <c r="B879" i="12"/>
  <c r="B878" i="12"/>
  <c r="B877" i="12"/>
  <c r="B876" i="12"/>
  <c r="B875" i="12"/>
  <c r="B874" i="12"/>
  <c r="B873" i="12"/>
  <c r="B925" i="12"/>
  <c r="B924" i="12"/>
  <c r="B923" i="12"/>
  <c r="B922" i="12"/>
  <c r="B921" i="12"/>
  <c r="B920" i="12"/>
  <c r="B919" i="12"/>
  <c r="B918" i="12"/>
  <c r="B917" i="12"/>
  <c r="B916" i="12"/>
  <c r="B915" i="12"/>
  <c r="B914" i="12"/>
  <c r="B913" i="12"/>
  <c r="B912" i="12"/>
  <c r="B911" i="12"/>
  <c r="B910" i="12"/>
  <c r="B909" i="12"/>
  <c r="B908" i="12"/>
  <c r="B907" i="12"/>
  <c r="B906" i="12"/>
  <c r="B963" i="12"/>
  <c r="B962" i="12"/>
  <c r="B961" i="12"/>
  <c r="B960" i="12"/>
  <c r="B959" i="12"/>
  <c r="B958" i="12"/>
  <c r="B957" i="12"/>
  <c r="B956" i="12"/>
  <c r="B955" i="12"/>
  <c r="B954" i="12"/>
  <c r="B953" i="12"/>
  <c r="B952" i="12"/>
  <c r="B951" i="12"/>
  <c r="B950" i="12"/>
  <c r="B949" i="12"/>
  <c r="B948" i="12"/>
  <c r="B947" i="12"/>
  <c r="B946" i="12"/>
  <c r="B945" i="12"/>
  <c r="B944" i="12"/>
  <c r="B943" i="12"/>
  <c r="B942" i="12"/>
  <c r="B999" i="12"/>
  <c r="B998" i="12"/>
  <c r="B997" i="12"/>
  <c r="B996" i="12"/>
  <c r="B995" i="12"/>
  <c r="B994" i="12"/>
  <c r="B993" i="12"/>
  <c r="B992" i="12"/>
  <c r="B991" i="12"/>
  <c r="B990" i="12"/>
  <c r="B989" i="12"/>
  <c r="B988" i="12"/>
  <c r="B987" i="12"/>
  <c r="B986" i="12"/>
  <c r="B985" i="12"/>
  <c r="B984" i="12"/>
  <c r="B983" i="12"/>
  <c r="B982" i="12"/>
  <c r="B981" i="12"/>
  <c r="B980" i="12"/>
  <c r="B1035" i="12"/>
  <c r="B1034" i="12"/>
  <c r="B1033" i="12"/>
  <c r="B1032" i="12"/>
  <c r="B1031" i="12"/>
  <c r="B1030" i="12"/>
  <c r="B1029" i="12"/>
  <c r="B1028" i="12"/>
  <c r="B1027" i="12"/>
  <c r="B1026" i="12"/>
  <c r="B1025" i="12"/>
  <c r="B1024" i="12"/>
  <c r="B1023" i="12"/>
  <c r="B1022" i="12"/>
  <c r="B1021" i="12"/>
  <c r="B1020" i="12"/>
  <c r="B1019" i="12"/>
  <c r="B1018" i="12"/>
  <c r="B1017" i="12"/>
  <c r="B1016" i="12"/>
  <c r="B1066" i="12"/>
  <c r="B1065" i="12"/>
  <c r="B1064" i="12"/>
  <c r="B1063" i="12"/>
  <c r="B1062" i="12"/>
  <c r="B1061" i="12"/>
  <c r="B1060" i="12"/>
  <c r="B1059" i="12"/>
  <c r="B1058" i="12"/>
  <c r="B1057" i="12"/>
  <c r="B1056" i="12"/>
  <c r="B1055" i="12"/>
  <c r="B1054" i="12"/>
  <c r="B1053" i="12"/>
  <c r="B1052" i="12"/>
  <c r="B1051" i="12"/>
  <c r="B1097" i="12"/>
  <c r="B1096" i="12"/>
  <c r="B1095" i="12"/>
  <c r="B1094" i="12"/>
  <c r="B1093" i="12"/>
  <c r="B1092" i="12"/>
  <c r="B1091" i="12"/>
  <c r="B1090" i="12"/>
  <c r="B1089" i="12"/>
  <c r="B1088" i="12"/>
  <c r="B1087" i="12"/>
  <c r="B1086" i="12"/>
  <c r="B1085" i="12"/>
  <c r="B1084" i="12"/>
  <c r="B1083" i="12"/>
  <c r="B1082" i="12"/>
  <c r="B1128" i="12"/>
  <c r="B1127" i="12"/>
  <c r="B1126" i="12"/>
  <c r="B1125" i="12"/>
  <c r="B1124" i="12"/>
  <c r="B1123" i="12"/>
  <c r="B1122" i="12"/>
  <c r="B1121" i="12"/>
  <c r="B1120" i="12"/>
  <c r="B1119" i="12"/>
  <c r="B1118" i="12"/>
  <c r="B1117" i="12"/>
  <c r="B1116" i="12"/>
  <c r="B1115" i="12"/>
  <c r="B1114" i="12"/>
  <c r="B1113" i="12"/>
  <c r="B1159" i="12"/>
  <c r="B1158" i="12"/>
  <c r="B1157" i="12"/>
  <c r="B1156" i="12"/>
  <c r="B1155" i="12"/>
  <c r="B1154" i="12"/>
  <c r="B1153" i="12"/>
  <c r="B1152" i="12"/>
  <c r="B1151" i="12"/>
  <c r="B1150" i="12"/>
  <c r="B1149" i="12"/>
  <c r="B1148" i="12"/>
  <c r="B1147" i="12"/>
  <c r="B1146" i="12"/>
  <c r="B1145" i="12"/>
  <c r="B1144" i="12"/>
  <c r="B1189" i="12"/>
  <c r="B1188" i="12"/>
  <c r="B1187" i="12"/>
  <c r="B1186" i="12"/>
  <c r="B1185" i="12"/>
  <c r="B1184" i="12"/>
  <c r="B1183" i="12"/>
  <c r="B1182" i="12"/>
  <c r="B1181" i="12"/>
  <c r="B1180" i="12"/>
  <c r="B1179" i="12"/>
  <c r="B1178" i="12"/>
  <c r="B1177" i="12"/>
  <c r="B1176" i="12"/>
  <c r="B1175" i="12"/>
  <c r="B1174" i="12"/>
  <c r="B1219" i="12"/>
  <c r="B1218" i="12"/>
  <c r="B1217" i="12"/>
  <c r="B1216" i="12"/>
  <c r="B1215" i="12"/>
  <c r="B1214" i="12"/>
  <c r="B1213" i="12"/>
  <c r="B1212" i="12"/>
  <c r="B1211" i="12"/>
  <c r="B1210" i="12"/>
  <c r="B1209" i="12"/>
  <c r="B1208" i="12"/>
  <c r="B1207" i="12"/>
  <c r="B1206" i="12"/>
  <c r="B1205" i="12"/>
  <c r="B1204" i="12"/>
  <c r="B1249" i="12"/>
  <c r="B1248" i="12"/>
  <c r="B1247" i="12"/>
  <c r="B1246" i="12"/>
  <c r="B1245" i="12"/>
  <c r="B1244" i="12"/>
  <c r="B1243" i="12"/>
  <c r="B1242" i="12"/>
  <c r="B1241" i="12"/>
  <c r="B1240" i="12"/>
  <c r="B1239" i="12"/>
  <c r="B1238" i="12"/>
  <c r="B1237" i="12"/>
  <c r="B1236" i="12"/>
  <c r="B1235" i="12"/>
  <c r="B1234" i="12"/>
  <c r="B1276" i="12"/>
  <c r="B1275" i="12"/>
  <c r="B1274" i="12"/>
  <c r="B1273" i="12"/>
  <c r="B1272" i="12"/>
  <c r="B1271" i="12"/>
  <c r="B1270" i="12"/>
  <c r="B1269" i="12"/>
  <c r="B1268" i="12"/>
  <c r="B1267" i="12"/>
  <c r="B1266" i="12"/>
  <c r="B1265" i="12"/>
  <c r="B1264" i="12"/>
  <c r="B1301" i="12"/>
  <c r="B1300" i="12"/>
  <c r="B1299" i="12"/>
  <c r="B1298" i="12"/>
  <c r="B1297" i="12"/>
  <c r="B1296" i="12"/>
  <c r="B1295" i="12"/>
  <c r="B1294" i="12"/>
  <c r="B1293" i="12"/>
  <c r="B1292" i="12"/>
  <c r="B1291" i="12"/>
  <c r="B1290" i="12"/>
  <c r="B1289" i="12"/>
  <c r="B1326" i="12"/>
  <c r="B1325" i="12"/>
  <c r="B1324" i="12"/>
  <c r="B1323" i="12"/>
  <c r="B1322" i="12"/>
  <c r="B1321" i="12"/>
  <c r="B1320" i="12"/>
  <c r="B1319" i="12"/>
  <c r="B1318" i="12"/>
  <c r="B1317" i="12"/>
  <c r="B1316" i="12"/>
  <c r="B1315" i="12"/>
  <c r="B1314" i="12"/>
  <c r="B1351" i="12"/>
  <c r="B1350" i="12"/>
  <c r="B1349" i="12"/>
  <c r="B1348" i="12"/>
  <c r="B1347" i="12"/>
  <c r="B1346" i="12"/>
  <c r="B1345" i="12"/>
  <c r="B1344" i="12"/>
  <c r="B1343" i="12"/>
  <c r="B1342" i="12"/>
  <c r="B1341" i="12"/>
  <c r="B1340" i="12"/>
  <c r="B1339" i="12"/>
  <c r="B1377" i="12"/>
  <c r="B1376" i="12"/>
  <c r="B1375" i="12"/>
  <c r="B1374" i="12"/>
  <c r="B1373" i="12"/>
  <c r="B1372" i="12"/>
  <c r="B1371" i="12"/>
  <c r="B1370" i="12"/>
  <c r="B1369" i="12"/>
  <c r="B1368" i="12"/>
  <c r="B1367" i="12"/>
  <c r="B1366" i="12"/>
  <c r="B1365" i="12"/>
  <c r="B1364" i="12"/>
  <c r="B1403" i="12"/>
  <c r="B1402" i="12"/>
  <c r="B1401" i="12"/>
  <c r="B1400" i="12"/>
  <c r="B1399" i="12"/>
  <c r="B1398" i="12"/>
  <c r="B1397" i="12"/>
  <c r="B1396" i="12"/>
  <c r="B1395" i="12"/>
  <c r="B1394" i="12"/>
  <c r="B1393" i="12"/>
  <c r="B1392" i="12"/>
  <c r="B1391" i="12"/>
  <c r="B1390" i="12"/>
  <c r="B1427" i="12"/>
  <c r="B1426" i="12"/>
  <c r="B1425" i="12"/>
  <c r="B1424" i="12"/>
  <c r="B1423" i="12"/>
  <c r="B1422" i="12"/>
  <c r="B1421" i="12"/>
  <c r="B1420" i="12"/>
  <c r="B1419" i="12"/>
  <c r="B1418" i="12"/>
  <c r="B1417" i="12"/>
  <c r="B1416" i="12"/>
  <c r="B1451" i="12"/>
  <c r="B1450" i="12"/>
  <c r="B1449" i="12"/>
  <c r="B1448" i="12"/>
  <c r="B1447" i="12"/>
  <c r="B1446" i="12"/>
  <c r="B1445" i="12"/>
  <c r="B1444" i="12"/>
  <c r="B1443" i="12"/>
  <c r="B1442" i="12"/>
  <c r="B1441" i="12"/>
  <c r="B1440" i="12"/>
  <c r="B1475" i="12"/>
  <c r="B1474" i="12"/>
  <c r="B1473" i="12"/>
  <c r="B1472" i="12"/>
  <c r="B1471" i="12"/>
  <c r="B1470" i="12"/>
  <c r="B1469" i="12"/>
  <c r="B1468" i="12"/>
  <c r="B1467" i="12"/>
  <c r="B1466" i="12"/>
  <c r="B1465" i="12"/>
  <c r="B1464" i="12"/>
  <c r="B1499" i="12"/>
  <c r="B1498" i="12"/>
  <c r="B1497" i="12"/>
  <c r="B1496" i="12"/>
  <c r="B1495" i="12"/>
  <c r="B1494" i="12"/>
  <c r="B1493" i="12"/>
  <c r="B1492" i="12"/>
  <c r="B1491" i="12"/>
  <c r="B1490" i="12"/>
  <c r="B1489" i="12"/>
  <c r="B1488" i="12"/>
  <c r="B1523" i="12"/>
  <c r="B1522" i="12"/>
  <c r="B1521" i="12"/>
  <c r="B1520" i="12"/>
  <c r="B1519" i="12"/>
  <c r="B1518" i="12"/>
  <c r="B1517" i="12"/>
  <c r="B1516" i="12"/>
  <c r="B1515" i="12"/>
  <c r="B1514" i="12"/>
  <c r="B1513" i="12"/>
  <c r="B1512" i="12"/>
  <c r="B1547" i="12"/>
  <c r="B1546" i="12"/>
  <c r="B1545" i="12"/>
  <c r="B1544" i="12"/>
  <c r="B1543" i="12"/>
  <c r="B1542" i="12"/>
  <c r="B1541" i="12"/>
  <c r="B1540" i="12"/>
  <c r="B1539" i="12"/>
  <c r="B1538" i="12"/>
  <c r="B1537" i="12"/>
  <c r="B1536" i="12"/>
  <c r="B1571" i="12"/>
  <c r="B1570" i="12"/>
  <c r="B1569" i="12"/>
  <c r="B1568" i="12"/>
  <c r="B1567" i="12"/>
  <c r="B1566" i="12"/>
  <c r="B1565" i="12"/>
  <c r="B1564" i="12"/>
  <c r="B1563" i="12"/>
  <c r="B1562" i="12"/>
  <c r="B1561" i="12"/>
  <c r="B1560" i="12"/>
  <c r="B1595" i="12"/>
  <c r="B1594" i="12"/>
  <c r="B1593" i="12"/>
  <c r="B1592" i="12"/>
  <c r="B1591" i="12"/>
  <c r="B1590" i="12"/>
  <c r="B1589" i="12"/>
  <c r="B1588" i="12"/>
  <c r="B1587" i="12"/>
  <c r="B1586" i="12"/>
  <c r="B1585" i="12"/>
  <c r="B1584" i="12"/>
  <c r="B1619" i="12"/>
  <c r="B1618" i="12"/>
  <c r="B1617" i="12"/>
  <c r="B1616" i="12"/>
  <c r="B1615" i="12"/>
  <c r="B1614" i="12"/>
  <c r="B1613" i="12"/>
  <c r="B1612" i="12"/>
  <c r="B1611" i="12"/>
  <c r="B1610" i="12"/>
  <c r="B1609" i="12"/>
  <c r="B1608" i="12"/>
  <c r="B1643" i="12"/>
  <c r="B1642" i="12"/>
  <c r="B1641" i="12"/>
  <c r="B1640" i="12"/>
  <c r="B1639" i="12"/>
  <c r="B1638" i="12"/>
  <c r="B1637" i="12"/>
  <c r="B1636" i="12"/>
  <c r="B1635" i="12"/>
  <c r="B1634" i="12"/>
  <c r="B1633" i="12"/>
  <c r="B1632" i="12"/>
  <c r="B1667" i="12"/>
  <c r="B1666" i="12"/>
  <c r="B1665" i="12"/>
  <c r="B1664" i="12"/>
  <c r="B1663" i="12"/>
  <c r="B1662" i="12"/>
  <c r="B1661" i="12"/>
  <c r="B1660" i="12"/>
  <c r="B1659" i="12"/>
  <c r="B1658" i="12"/>
  <c r="B1657" i="12"/>
  <c r="B1656" i="12"/>
  <c r="B1691" i="12"/>
  <c r="B1690" i="12"/>
  <c r="B1689" i="12"/>
  <c r="B1688" i="12"/>
  <c r="B1687" i="12"/>
  <c r="B1686" i="12"/>
  <c r="B1685" i="12"/>
  <c r="B1684" i="12"/>
  <c r="B1683" i="12"/>
  <c r="B1682" i="12"/>
  <c r="B1681" i="12"/>
  <c r="B1680" i="12"/>
  <c r="B1715" i="12"/>
  <c r="B1714" i="12"/>
  <c r="B1713" i="12"/>
  <c r="B1712" i="12"/>
  <c r="B1711" i="12"/>
  <c r="B1710" i="12"/>
  <c r="B1709" i="12"/>
  <c r="B1708" i="12"/>
  <c r="B1707" i="12"/>
  <c r="B1706" i="12"/>
  <c r="B1705" i="12"/>
  <c r="B1704" i="12"/>
  <c r="B1739" i="12"/>
  <c r="B1738" i="12"/>
  <c r="B1737" i="12"/>
  <c r="B1736" i="12"/>
  <c r="B1735" i="12"/>
  <c r="B1734" i="12"/>
  <c r="B1733" i="12"/>
  <c r="B1732" i="12"/>
  <c r="B1731" i="12"/>
  <c r="B1730" i="12"/>
  <c r="B1729" i="12"/>
  <c r="B1728" i="12"/>
  <c r="B1763" i="12"/>
  <c r="B1762" i="12"/>
  <c r="B1761" i="12"/>
  <c r="B1760" i="12"/>
  <c r="B1759" i="12"/>
  <c r="B1758" i="12"/>
  <c r="B1757" i="12"/>
  <c r="B1756" i="12"/>
  <c r="B1755" i="12"/>
  <c r="B1754" i="12"/>
  <c r="B1753" i="12"/>
  <c r="B1752" i="12"/>
  <c r="B1785" i="12"/>
  <c r="B1784" i="12"/>
  <c r="B1783" i="12"/>
  <c r="B1782" i="12"/>
  <c r="B1781" i="12"/>
  <c r="B1780" i="12"/>
  <c r="B1779" i="12"/>
  <c r="B1778" i="12"/>
  <c r="B1777" i="12"/>
  <c r="B1776" i="12"/>
  <c r="B1807" i="12"/>
  <c r="B1806" i="12"/>
  <c r="B1805" i="12"/>
  <c r="B1804" i="12"/>
  <c r="B1803" i="12"/>
  <c r="B1802" i="12"/>
  <c r="B1801" i="12"/>
  <c r="B1800" i="12"/>
  <c r="B1799" i="12"/>
  <c r="B1798" i="12"/>
  <c r="B1829" i="12"/>
  <c r="B1828" i="12"/>
  <c r="B1827" i="12"/>
  <c r="B1826" i="12"/>
  <c r="B1825" i="12"/>
  <c r="B1824" i="12"/>
  <c r="B1823" i="12"/>
  <c r="B1822" i="12"/>
  <c r="B1821" i="12"/>
  <c r="B1820" i="12"/>
  <c r="B1851" i="12"/>
  <c r="B1850" i="12"/>
  <c r="B1849" i="12"/>
  <c r="B1848" i="12"/>
  <c r="B1847" i="12"/>
  <c r="B1846" i="12"/>
  <c r="B1845" i="12"/>
  <c r="B1844" i="12"/>
  <c r="B1843" i="12"/>
  <c r="B1842" i="12"/>
  <c r="B1873" i="12"/>
  <c r="B1872" i="12"/>
  <c r="B1871" i="12"/>
  <c r="B1870" i="12"/>
  <c r="B1869" i="12"/>
  <c r="B1868" i="12"/>
  <c r="B1867" i="12"/>
  <c r="B1866" i="12"/>
  <c r="B1865" i="12"/>
  <c r="B1864" i="12"/>
  <c r="B1895" i="12"/>
  <c r="B1894" i="12"/>
  <c r="B1893" i="12"/>
  <c r="B1892" i="12"/>
  <c r="B1891" i="12"/>
  <c r="B1890" i="12"/>
  <c r="B1889" i="12"/>
  <c r="B1888" i="12"/>
  <c r="B1887" i="12"/>
  <c r="B1886" i="12"/>
  <c r="B1917" i="12"/>
  <c r="B1916" i="12"/>
  <c r="B1915" i="12"/>
  <c r="B1914" i="12"/>
  <c r="B1913" i="12"/>
  <c r="B1912" i="12"/>
  <c r="B1911" i="12"/>
  <c r="B1910" i="12"/>
  <c r="B1909" i="12"/>
  <c r="B1908" i="12"/>
  <c r="B1939" i="12"/>
  <c r="B1938" i="12"/>
  <c r="B1937" i="12"/>
  <c r="B1936" i="12"/>
  <c r="B1935" i="12"/>
  <c r="B1934" i="12"/>
  <c r="B1933" i="12"/>
  <c r="B1932" i="12"/>
  <c r="B1931" i="12"/>
  <c r="B1930" i="12"/>
  <c r="B1961" i="12"/>
  <c r="B1960" i="12"/>
  <c r="B1959" i="12"/>
  <c r="B1958" i="12"/>
  <c r="B1957" i="12"/>
  <c r="B1956" i="12"/>
  <c r="B1955" i="12"/>
  <c r="B1954" i="12"/>
  <c r="B1953" i="12"/>
  <c r="B1952" i="12"/>
  <c r="B1983" i="12"/>
  <c r="B1982" i="12"/>
  <c r="B1981" i="12"/>
  <c r="B1980" i="12"/>
  <c r="B1979" i="12"/>
  <c r="B1978" i="12"/>
  <c r="B1977" i="12"/>
  <c r="B1976" i="12"/>
  <c r="B1975" i="12"/>
  <c r="B1974" i="12"/>
  <c r="B2005" i="12"/>
  <c r="B2004" i="12"/>
  <c r="B2003" i="12"/>
  <c r="B2002" i="12"/>
  <c r="B2001" i="12"/>
  <c r="B2000" i="12"/>
  <c r="B1999" i="12"/>
  <c r="B1998" i="12"/>
  <c r="B1997" i="12"/>
  <c r="B1996" i="12"/>
  <c r="B2027" i="12"/>
  <c r="B2026" i="12"/>
  <c r="B2025" i="12"/>
  <c r="B2024" i="12"/>
  <c r="B2023" i="12"/>
  <c r="B2022" i="12"/>
  <c r="B2021" i="12"/>
  <c r="B2020" i="12"/>
  <c r="B2019" i="12"/>
  <c r="B2018" i="12"/>
  <c r="B2049" i="12"/>
  <c r="B2048" i="12"/>
  <c r="B2047" i="12"/>
  <c r="B2046" i="12"/>
  <c r="B2045" i="12"/>
  <c r="B2044" i="12"/>
  <c r="B2043" i="12"/>
  <c r="B2042" i="12"/>
  <c r="B2041" i="12"/>
  <c r="B2040" i="12"/>
  <c r="B2071" i="12"/>
  <c r="B2070" i="12"/>
  <c r="B2069" i="12"/>
  <c r="B2068" i="12"/>
  <c r="B2067" i="12"/>
  <c r="B2066" i="12"/>
  <c r="B2065" i="12"/>
  <c r="B2064" i="12"/>
  <c r="B2063" i="12"/>
  <c r="B2062" i="12"/>
  <c r="B2093" i="12"/>
  <c r="B2092" i="12"/>
  <c r="B2091" i="12"/>
  <c r="B2090" i="12"/>
  <c r="B2089" i="12"/>
  <c r="B2088" i="12"/>
  <c r="B2087" i="12"/>
  <c r="B2086" i="12"/>
  <c r="B2085" i="12"/>
  <c r="B2084" i="12"/>
  <c r="B2115" i="12"/>
  <c r="B2114" i="12"/>
  <c r="B2113" i="12"/>
  <c r="B2112" i="12"/>
  <c r="B2111" i="12"/>
  <c r="B2110" i="12"/>
  <c r="B2109" i="12"/>
  <c r="B2108" i="12"/>
  <c r="B2107" i="12"/>
  <c r="B2106" i="12"/>
  <c r="B2137" i="12"/>
  <c r="B2136" i="12"/>
  <c r="B2135" i="12"/>
  <c r="B2134" i="12"/>
  <c r="B2133" i="12"/>
  <c r="B2132" i="12"/>
  <c r="B2131" i="12"/>
  <c r="B2130" i="12"/>
  <c r="B2129" i="12"/>
  <c r="B2128" i="12"/>
  <c r="B2159" i="12"/>
  <c r="B2158" i="12"/>
  <c r="B2157" i="12"/>
  <c r="B2156" i="12"/>
  <c r="B2155" i="12"/>
  <c r="B2154" i="12"/>
  <c r="B2153" i="12"/>
  <c r="B2152" i="12"/>
  <c r="B2151" i="12"/>
  <c r="B2150" i="12"/>
  <c r="B2181" i="12"/>
  <c r="B2180" i="12"/>
  <c r="B2179" i="12"/>
  <c r="B2178" i="12"/>
  <c r="B2177" i="12"/>
  <c r="B2176" i="12"/>
  <c r="B2175" i="12"/>
  <c r="B2174" i="12"/>
  <c r="B2173" i="12"/>
  <c r="B2172" i="12"/>
  <c r="B2203" i="12"/>
  <c r="B2202" i="12"/>
  <c r="B2201" i="12"/>
  <c r="B2200" i="12"/>
  <c r="B2199" i="12"/>
  <c r="B2198" i="12"/>
  <c r="B2197" i="12"/>
  <c r="B2196" i="12"/>
  <c r="B2195" i="12"/>
  <c r="B2194" i="12"/>
  <c r="B2223" i="12"/>
  <c r="B2222" i="12"/>
  <c r="B2221" i="12"/>
  <c r="B2220" i="12"/>
  <c r="B2219" i="12"/>
  <c r="B2218" i="12"/>
  <c r="B2217" i="12"/>
  <c r="B2216" i="12"/>
  <c r="B2243" i="12"/>
  <c r="B2242" i="12"/>
  <c r="B2241" i="12"/>
  <c r="B2240" i="12"/>
  <c r="B2239" i="12"/>
  <c r="B2238" i="12"/>
  <c r="B2237" i="12"/>
  <c r="B2236" i="12"/>
  <c r="B2263" i="12"/>
  <c r="B2262" i="12"/>
  <c r="B2261" i="12"/>
  <c r="B2260" i="12"/>
  <c r="B2259" i="12"/>
  <c r="B2258" i="12"/>
  <c r="B2257" i="12"/>
  <c r="B2256" i="12"/>
  <c r="B2282" i="12"/>
  <c r="B2281" i="12"/>
  <c r="B2280" i="12"/>
  <c r="B2279" i="12"/>
  <c r="B2278" i="12"/>
  <c r="B2277" i="12"/>
  <c r="B2276" i="12"/>
  <c r="B2275" i="12"/>
  <c r="B2301" i="12"/>
  <c r="B2300" i="12"/>
  <c r="B2299" i="12"/>
  <c r="B2298" i="12"/>
  <c r="B2297" i="12"/>
  <c r="B2296" i="12"/>
  <c r="B2295" i="12"/>
  <c r="B2294" i="12"/>
  <c r="B2321" i="12"/>
  <c r="B2320" i="12"/>
  <c r="B2319" i="12"/>
  <c r="B2318" i="12"/>
  <c r="B2317" i="12"/>
  <c r="B2316" i="12"/>
  <c r="B2315" i="12"/>
  <c r="B2314" i="12"/>
  <c r="B2341" i="12"/>
  <c r="B2340" i="12"/>
  <c r="B2339" i="12"/>
  <c r="B2338" i="12"/>
  <c r="B2337" i="12"/>
  <c r="B2336" i="12"/>
  <c r="B2335" i="12"/>
  <c r="B2334" i="12"/>
  <c r="B2361" i="12"/>
  <c r="B2360" i="12"/>
  <c r="B2359" i="12"/>
  <c r="B2358" i="12"/>
  <c r="B2357" i="12"/>
  <c r="B2356" i="12"/>
  <c r="B2355" i="12"/>
  <c r="B2354" i="12"/>
  <c r="B2381" i="12"/>
  <c r="B2380" i="12"/>
  <c r="B2379" i="12"/>
  <c r="B2378" i="12"/>
  <c r="B2377" i="12"/>
  <c r="B2376" i="12"/>
  <c r="B2375" i="12"/>
  <c r="B2374" i="12"/>
  <c r="B2402" i="12"/>
  <c r="B2401" i="12"/>
  <c r="B2400" i="12"/>
  <c r="B2399" i="12"/>
  <c r="B2398" i="12"/>
  <c r="B2397" i="12"/>
  <c r="B2396" i="12"/>
  <c r="B2395" i="12"/>
  <c r="B2394" i="12"/>
  <c r="B2423" i="12"/>
  <c r="B2422" i="12"/>
  <c r="B2421" i="12"/>
  <c r="B2420" i="12"/>
  <c r="B2419" i="12"/>
  <c r="B2418" i="12"/>
  <c r="B2417" i="12"/>
  <c r="B2416" i="12"/>
  <c r="B2415" i="12"/>
  <c r="B2444" i="12"/>
  <c r="B2443" i="12"/>
  <c r="B2442" i="12"/>
  <c r="B2441" i="12"/>
  <c r="B2440" i="12"/>
  <c r="B2439" i="12"/>
  <c r="B2438" i="12"/>
  <c r="B2437" i="12"/>
  <c r="B2436" i="12"/>
  <c r="B2464" i="12"/>
  <c r="B2463" i="12"/>
  <c r="B2462" i="12"/>
  <c r="B2461" i="12"/>
  <c r="B2460" i="12"/>
  <c r="B2459" i="12"/>
  <c r="B2458" i="12"/>
  <c r="B2457" i="12"/>
  <c r="B2484" i="12"/>
  <c r="B2483" i="12"/>
  <c r="B2482" i="12"/>
  <c r="B2481" i="12"/>
  <c r="B2480" i="12"/>
  <c r="B2479" i="12"/>
  <c r="B2478" i="12"/>
  <c r="B2477" i="12"/>
  <c r="B2504" i="12"/>
  <c r="B2503" i="12"/>
  <c r="B2502" i="12"/>
  <c r="B2501" i="12"/>
  <c r="B2500" i="12"/>
  <c r="B2499" i="12"/>
  <c r="B2498" i="12"/>
  <c r="B2497" i="12"/>
  <c r="B2524" i="12"/>
  <c r="B2523" i="12"/>
  <c r="B2522" i="12"/>
  <c r="B2521" i="12"/>
  <c r="B2520" i="12"/>
  <c r="B2519" i="12"/>
  <c r="B2518" i="12"/>
  <c r="B2517" i="12"/>
  <c r="B2544" i="12"/>
  <c r="B2543" i="12"/>
  <c r="B2542" i="12"/>
  <c r="B2541" i="12"/>
  <c r="B2540" i="12"/>
  <c r="B2539" i="12"/>
  <c r="B2538" i="12"/>
  <c r="B2537" i="12"/>
  <c r="B2565" i="12"/>
  <c r="B2564" i="12"/>
  <c r="B2563" i="12"/>
  <c r="B2562" i="12"/>
  <c r="B2561" i="12"/>
  <c r="B2560" i="12"/>
  <c r="B2559" i="12"/>
  <c r="B2558" i="12"/>
  <c r="B2557" i="12"/>
  <c r="B2586" i="12"/>
  <c r="B2585" i="12"/>
  <c r="B2584" i="12"/>
  <c r="B2583" i="12"/>
  <c r="B2582" i="12"/>
  <c r="B2581" i="12"/>
  <c r="B2580" i="12"/>
  <c r="B2579" i="12"/>
  <c r="B2578" i="12"/>
  <c r="B2607" i="12"/>
  <c r="B2606" i="12"/>
  <c r="B2605" i="12"/>
  <c r="B2604" i="12"/>
  <c r="B2603" i="12"/>
  <c r="B2602" i="12"/>
  <c r="B2601" i="12"/>
  <c r="B2600" i="12"/>
  <c r="B2599" i="12"/>
  <c r="B2628" i="12"/>
  <c r="B2627" i="12"/>
  <c r="B2626" i="12"/>
  <c r="B2625" i="12"/>
  <c r="B2624" i="12"/>
  <c r="B2623" i="12"/>
  <c r="B2622" i="12"/>
  <c r="B2621" i="12"/>
  <c r="B2620" i="12"/>
  <c r="B2649" i="12"/>
  <c r="B2648" i="12"/>
  <c r="B2647" i="12"/>
  <c r="B2646" i="12"/>
  <c r="B2645" i="12"/>
  <c r="B2644" i="12"/>
  <c r="B2643" i="12"/>
  <c r="B2642" i="12"/>
  <c r="B2641" i="12"/>
  <c r="B2667" i="12"/>
  <c r="B2666" i="12"/>
  <c r="B2665" i="12"/>
  <c r="B2664" i="12"/>
  <c r="B2663" i="12"/>
  <c r="B2662" i="12"/>
  <c r="B2661" i="12"/>
  <c r="B2660" i="12"/>
  <c r="B2659" i="12"/>
  <c r="B2685" i="12"/>
  <c r="B2684" i="12"/>
  <c r="B2683" i="12"/>
  <c r="B2682" i="12"/>
  <c r="B2681" i="12"/>
  <c r="B2680" i="12"/>
  <c r="B2679" i="12"/>
  <c r="B2678" i="12"/>
  <c r="B2677" i="12"/>
  <c r="B2703" i="12"/>
  <c r="B2702" i="12"/>
  <c r="B2701" i="12"/>
  <c r="B2700" i="12"/>
  <c r="B2699" i="12"/>
  <c r="B2698" i="12"/>
  <c r="B2697" i="12"/>
  <c r="B2696" i="12"/>
  <c r="B2695" i="12"/>
  <c r="B2721" i="12"/>
  <c r="B2720" i="12"/>
  <c r="B2719" i="12"/>
  <c r="B2718" i="12"/>
  <c r="B2717" i="12"/>
  <c r="B2716" i="12"/>
  <c r="B2715" i="12"/>
  <c r="B2714" i="12"/>
  <c r="B2713" i="12"/>
  <c r="B2739" i="12"/>
  <c r="B2738" i="12"/>
  <c r="B2737" i="12"/>
  <c r="B2736" i="12"/>
  <c r="B2735" i="12"/>
  <c r="B2734" i="12"/>
  <c r="B2733" i="12"/>
  <c r="B2732" i="12"/>
  <c r="B2731" i="12"/>
  <c r="B2756" i="12"/>
  <c r="B2755" i="12"/>
  <c r="B2754" i="12"/>
  <c r="B2753" i="12"/>
  <c r="B2752" i="12"/>
  <c r="B2751" i="12"/>
  <c r="B2750" i="12"/>
  <c r="B2749" i="12"/>
  <c r="B2772" i="12"/>
  <c r="B2771" i="12"/>
  <c r="B2770" i="12"/>
  <c r="B2769" i="12"/>
  <c r="B2768" i="12"/>
  <c r="B2767" i="12"/>
  <c r="B2766" i="12"/>
  <c r="B2765" i="12"/>
  <c r="B2786" i="12"/>
  <c r="B2785" i="12"/>
  <c r="B2784" i="12"/>
  <c r="B2783" i="12"/>
  <c r="B2782" i="12"/>
  <c r="B2781" i="12"/>
  <c r="B2780" i="12"/>
  <c r="B2779" i="12"/>
  <c r="B2798" i="12"/>
  <c r="B2797" i="12"/>
  <c r="B2796" i="12"/>
  <c r="B2795" i="12"/>
  <c r="B2794" i="12"/>
  <c r="B2793" i="12"/>
  <c r="B2792" i="12"/>
  <c r="B2791" i="12"/>
  <c r="B2815" i="12"/>
  <c r="B2814" i="12"/>
  <c r="B2813" i="12"/>
  <c r="B2812" i="12"/>
  <c r="B2811" i="12"/>
  <c r="B2810" i="12"/>
  <c r="B2809" i="12"/>
  <c r="B2808" i="12"/>
  <c r="B2833" i="12"/>
  <c r="B2832" i="12"/>
  <c r="B2831" i="12"/>
  <c r="B2830" i="12"/>
  <c r="B2829" i="12"/>
  <c r="B2828" i="12"/>
  <c r="B2827" i="12"/>
  <c r="B2826" i="12"/>
  <c r="B2851" i="12"/>
  <c r="B2850" i="12"/>
  <c r="B2849" i="12"/>
  <c r="B2848" i="12"/>
  <c r="B2847" i="12"/>
  <c r="B2846" i="12"/>
  <c r="B2845" i="12"/>
  <c r="B2844" i="12"/>
  <c r="B2869" i="12"/>
  <c r="B2868" i="12"/>
  <c r="B2867" i="12"/>
  <c r="B2866" i="12"/>
  <c r="B2865" i="12"/>
  <c r="B2864" i="12"/>
  <c r="B2863" i="12"/>
  <c r="B2862" i="12"/>
  <c r="B2887" i="12"/>
  <c r="B2886" i="12"/>
  <c r="B2885" i="12"/>
  <c r="B2884" i="12"/>
  <c r="B2883" i="12"/>
  <c r="B2882" i="12"/>
  <c r="B2881" i="12"/>
  <c r="B2880" i="12"/>
  <c r="B2905" i="12"/>
  <c r="B2904" i="12"/>
  <c r="B2903" i="12"/>
  <c r="B2902" i="12"/>
  <c r="B2901" i="12"/>
  <c r="B2900" i="12"/>
  <c r="B2899" i="12"/>
  <c r="B2898" i="12"/>
  <c r="B2923" i="12"/>
  <c r="B2922" i="12"/>
  <c r="B2921" i="12"/>
  <c r="B2920" i="12"/>
  <c r="B2919" i="12"/>
  <c r="B2918" i="12"/>
  <c r="B2917" i="12"/>
  <c r="B2916" i="12"/>
  <c r="B2942" i="12"/>
  <c r="B2941" i="12"/>
  <c r="B2940" i="12"/>
  <c r="B2939" i="12"/>
  <c r="B2938" i="12"/>
  <c r="B2937" i="12"/>
  <c r="B2936" i="12"/>
  <c r="B2935" i="12"/>
  <c r="B2934" i="12"/>
  <c r="B3023" i="12"/>
  <c r="B3024" i="12"/>
  <c r="B3025" i="12"/>
  <c r="B3026" i="12"/>
  <c r="B3027" i="12"/>
  <c r="B3028" i="12"/>
  <c r="B3029" i="12"/>
  <c r="B3030" i="12"/>
  <c r="B3015" i="12"/>
  <c r="B3016" i="12"/>
  <c r="B3017" i="12"/>
  <c r="B3018" i="12"/>
  <c r="B3019" i="12"/>
  <c r="B3020" i="12"/>
  <c r="B3021" i="12"/>
  <c r="B3022" i="12"/>
  <c r="B3007" i="12"/>
  <c r="B3008" i="12"/>
  <c r="B3009" i="12"/>
  <c r="B3010" i="12"/>
  <c r="B3011" i="12"/>
  <c r="B3012" i="12"/>
  <c r="B3013" i="12"/>
  <c r="B3014" i="12"/>
  <c r="B2999" i="12"/>
  <c r="B3000" i="12"/>
  <c r="B3001" i="12"/>
  <c r="B3002" i="12"/>
  <c r="B3003" i="12"/>
  <c r="B3004" i="12"/>
  <c r="B3005" i="12"/>
  <c r="B3006" i="12"/>
  <c r="B2991" i="12"/>
  <c r="B2992" i="12"/>
  <c r="B2993" i="12"/>
  <c r="B2994" i="12"/>
  <c r="B2995" i="12"/>
  <c r="B2996" i="12"/>
  <c r="B2997" i="12"/>
  <c r="B2998" i="12"/>
  <c r="B2983" i="12"/>
  <c r="B2984" i="12"/>
  <c r="B2985" i="12"/>
  <c r="B2986" i="12"/>
  <c r="B2987" i="12"/>
  <c r="B2988" i="12"/>
  <c r="B2989" i="12"/>
  <c r="B2990" i="12"/>
  <c r="B2975" i="12"/>
  <c r="B2976" i="12"/>
  <c r="B2977" i="12"/>
  <c r="B2978" i="12"/>
  <c r="B2979" i="12"/>
  <c r="B2980" i="12"/>
  <c r="B2981" i="12"/>
  <c r="B2982" i="12"/>
  <c r="B2967" i="12"/>
  <c r="B2968" i="12"/>
  <c r="B2969" i="12"/>
  <c r="B2970" i="12"/>
  <c r="B2971" i="12"/>
  <c r="B2972" i="12"/>
  <c r="B2973" i="12"/>
  <c r="B2974" i="12"/>
  <c r="B2959" i="12"/>
  <c r="B2960" i="12"/>
  <c r="B2961" i="12"/>
  <c r="B2962" i="12"/>
  <c r="B2963" i="12"/>
  <c r="B2964" i="12"/>
  <c r="B2965" i="12"/>
  <c r="B2966" i="12"/>
  <c r="B2951" i="12"/>
  <c r="B2952" i="12"/>
  <c r="B2953" i="12"/>
  <c r="B2954" i="12"/>
  <c r="B2955" i="12"/>
  <c r="B2956" i="12"/>
  <c r="B2957" i="12"/>
  <c r="B2958" i="12"/>
  <c r="B2943" i="12"/>
  <c r="B2944" i="12"/>
  <c r="B2945" i="12"/>
  <c r="B2946" i="12"/>
  <c r="B2947" i="12"/>
  <c r="B2948" i="12"/>
  <c r="B2949" i="12"/>
  <c r="B2950" i="12"/>
  <c r="B2924" i="12"/>
  <c r="B2925" i="12"/>
  <c r="B2926" i="12"/>
  <c r="B2927" i="12"/>
  <c r="B2928" i="12"/>
  <c r="B2929" i="12"/>
  <c r="B2930" i="12"/>
  <c r="B2931" i="12"/>
  <c r="B2932" i="12"/>
  <c r="B2933" i="12"/>
  <c r="B2906" i="12"/>
  <c r="B2907" i="12"/>
  <c r="B2908" i="12"/>
  <c r="B2909" i="12"/>
  <c r="B2910" i="12"/>
  <c r="B2911" i="12"/>
  <c r="B2912" i="12"/>
  <c r="B2913" i="12"/>
  <c r="B2914" i="12"/>
  <c r="B2915" i="12"/>
  <c r="B2888" i="12"/>
  <c r="B2889" i="12"/>
  <c r="B2890" i="12"/>
  <c r="B2891" i="12"/>
  <c r="B2892" i="12"/>
  <c r="B2893" i="12"/>
  <c r="B2894" i="12"/>
  <c r="B2895" i="12"/>
  <c r="B2896" i="12"/>
  <c r="B2897" i="12"/>
  <c r="B2870" i="12"/>
  <c r="B2871" i="12"/>
  <c r="B2872" i="12"/>
  <c r="B2873" i="12"/>
  <c r="B2874" i="12"/>
  <c r="B2875" i="12"/>
  <c r="B2876" i="12"/>
  <c r="B2877" i="12"/>
  <c r="B2878" i="12"/>
  <c r="B2879" i="12"/>
  <c r="B2852" i="12"/>
  <c r="B2853" i="12"/>
  <c r="B2854" i="12"/>
  <c r="B2855" i="12"/>
  <c r="B2856" i="12"/>
  <c r="B2857" i="12"/>
  <c r="B2858" i="12"/>
  <c r="B2859" i="12"/>
  <c r="B2860" i="12"/>
  <c r="B2861" i="12"/>
  <c r="B2834" i="12"/>
  <c r="B2835" i="12"/>
  <c r="B2836" i="12"/>
  <c r="B2837" i="12"/>
  <c r="B2838" i="12"/>
  <c r="B2839" i="12"/>
  <c r="B2840" i="12"/>
  <c r="B2841" i="12"/>
  <c r="B2842" i="12"/>
  <c r="B2843" i="12"/>
  <c r="B2816" i="12"/>
  <c r="B2817" i="12"/>
  <c r="B2818" i="12"/>
  <c r="B2819" i="12"/>
  <c r="B2820" i="12"/>
  <c r="B2821" i="12"/>
  <c r="B2822" i="12"/>
  <c r="B2823" i="12"/>
  <c r="B2824" i="12"/>
  <c r="B2825" i="12"/>
  <c r="B2799" i="12"/>
  <c r="B2800" i="12"/>
  <c r="B2801" i="12"/>
  <c r="B2802" i="12"/>
  <c r="B2803" i="12"/>
  <c r="B2804" i="12"/>
  <c r="B2805" i="12"/>
  <c r="B2806" i="12"/>
  <c r="B2807" i="12"/>
  <c r="B2787" i="12"/>
  <c r="B2788" i="12"/>
  <c r="B2789" i="12"/>
  <c r="B2790" i="12"/>
  <c r="B2773" i="12"/>
  <c r="B2774" i="12"/>
  <c r="B2775" i="12"/>
  <c r="B2776" i="12"/>
  <c r="B2777" i="12"/>
  <c r="B2778" i="12"/>
  <c r="B2757" i="12"/>
  <c r="B2758" i="12"/>
  <c r="B2759" i="12"/>
  <c r="B2760" i="12"/>
  <c r="B2761" i="12"/>
  <c r="B2762" i="12"/>
  <c r="B2763" i="12"/>
  <c r="B2764" i="12"/>
  <c r="B2740" i="12"/>
  <c r="B2741" i="12"/>
  <c r="B2742" i="12"/>
  <c r="B2743" i="12"/>
  <c r="B2744" i="12"/>
  <c r="B2745" i="12"/>
  <c r="B2746" i="12"/>
  <c r="B2747" i="12"/>
  <c r="B2748" i="12"/>
  <c r="B2722" i="12"/>
  <c r="B2723" i="12"/>
  <c r="B2724" i="12"/>
  <c r="B2725" i="12"/>
  <c r="B2726" i="12"/>
  <c r="B2727" i="12"/>
  <c r="B2728" i="12"/>
  <c r="B2729" i="12"/>
  <c r="B2730" i="12"/>
  <c r="B2704" i="12"/>
  <c r="B2705" i="12"/>
  <c r="B2706" i="12"/>
  <c r="B2707" i="12"/>
  <c r="B2708" i="12"/>
  <c r="B2709" i="12"/>
  <c r="B2710" i="12"/>
  <c r="B2711" i="12"/>
  <c r="B2712" i="12"/>
  <c r="B2686" i="12"/>
  <c r="B2687" i="12"/>
  <c r="B2688" i="12"/>
  <c r="B2689" i="12"/>
  <c r="B2690" i="12"/>
  <c r="B2691" i="12"/>
  <c r="B2692" i="12"/>
  <c r="B2693" i="12"/>
  <c r="B2694" i="12"/>
  <c r="B2668" i="12"/>
  <c r="B2669" i="12"/>
  <c r="B2670" i="12"/>
  <c r="B2671" i="12"/>
  <c r="B2672" i="12"/>
  <c r="B2673" i="12"/>
  <c r="B2674" i="12"/>
  <c r="B2675" i="12"/>
  <c r="B2676" i="12"/>
  <c r="B2650" i="12"/>
  <c r="B2651" i="12"/>
  <c r="B2652" i="12"/>
  <c r="B2653" i="12"/>
  <c r="B2654" i="12"/>
  <c r="B2655" i="12"/>
  <c r="B2656" i="12"/>
  <c r="B2657" i="12"/>
  <c r="B2658" i="12"/>
  <c r="B2629" i="12"/>
  <c r="B2630" i="12"/>
  <c r="B2631" i="12"/>
  <c r="B2632" i="12"/>
  <c r="B2633" i="12"/>
  <c r="B2634" i="12"/>
  <c r="B2635" i="12"/>
  <c r="B2636" i="12"/>
  <c r="B2637" i="12"/>
  <c r="B2638" i="12"/>
  <c r="B2639" i="12"/>
  <c r="B2640" i="12"/>
  <c r="B2608" i="12"/>
  <c r="B2609" i="12"/>
  <c r="B2610" i="12"/>
  <c r="B2611" i="12"/>
  <c r="B2612" i="12"/>
  <c r="B2613" i="12"/>
  <c r="B2614" i="12"/>
  <c r="B2615" i="12"/>
  <c r="B2616" i="12"/>
  <c r="B2617" i="12"/>
  <c r="B2618" i="12"/>
  <c r="B2619" i="12"/>
  <c r="B2587" i="12"/>
  <c r="B2588" i="12"/>
  <c r="B2589" i="12"/>
  <c r="B2590" i="12"/>
  <c r="B2591" i="12"/>
  <c r="B2592" i="12"/>
  <c r="B2593" i="12"/>
  <c r="B2594" i="12"/>
  <c r="B2595" i="12"/>
  <c r="B2596" i="12"/>
  <c r="B2597" i="12"/>
  <c r="B2598" i="12"/>
  <c r="B2566" i="12"/>
  <c r="B2567" i="12"/>
  <c r="B2568" i="12"/>
  <c r="B2569" i="12"/>
  <c r="B2570" i="12"/>
  <c r="B2571" i="12"/>
  <c r="B2572" i="12"/>
  <c r="B2573" i="12"/>
  <c r="B2574" i="12"/>
  <c r="B2575" i="12"/>
  <c r="B2576" i="12"/>
  <c r="B2577" i="12"/>
  <c r="B2545" i="12"/>
  <c r="B2546" i="12"/>
  <c r="B2547" i="12"/>
  <c r="B2548" i="12"/>
  <c r="B2549" i="12"/>
  <c r="B2550" i="12"/>
  <c r="B2551" i="12"/>
  <c r="B2552" i="12"/>
  <c r="B2553" i="12"/>
  <c r="B2554" i="12"/>
  <c r="B2555" i="12"/>
  <c r="B2556" i="12"/>
  <c r="B2525" i="12"/>
  <c r="B2526" i="12"/>
  <c r="B2527" i="12"/>
  <c r="B2528" i="12"/>
  <c r="B2529" i="12"/>
  <c r="B2530" i="12"/>
  <c r="B2531" i="12"/>
  <c r="B2532" i="12"/>
  <c r="B2533" i="12"/>
  <c r="B2534" i="12"/>
  <c r="B2535" i="12"/>
  <c r="B2536" i="12"/>
  <c r="B2505" i="12"/>
  <c r="B2506" i="12"/>
  <c r="B2507" i="12"/>
  <c r="B2508" i="12"/>
  <c r="B2509" i="12"/>
  <c r="B2510" i="12"/>
  <c r="B2511" i="12"/>
  <c r="B2512" i="12"/>
  <c r="B2513" i="12"/>
  <c r="B2514" i="12"/>
  <c r="B2515" i="12"/>
  <c r="B2516" i="12"/>
  <c r="B2485" i="12"/>
  <c r="B2486" i="12"/>
  <c r="B2487" i="12"/>
  <c r="B2488" i="12"/>
  <c r="B2489" i="12"/>
  <c r="B2490" i="12"/>
  <c r="B2491" i="12"/>
  <c r="B2492" i="12"/>
  <c r="B2493" i="12"/>
  <c r="B2494" i="12"/>
  <c r="B2495" i="12"/>
  <c r="B2496" i="12"/>
  <c r="B2465" i="12"/>
  <c r="B2466" i="12"/>
  <c r="B2467" i="12"/>
  <c r="B2468" i="12"/>
  <c r="B2469" i="12"/>
  <c r="B2470" i="12"/>
  <c r="B2471" i="12"/>
  <c r="B2472" i="12"/>
  <c r="B2473" i="12"/>
  <c r="B2474" i="12"/>
  <c r="B2475" i="12"/>
  <c r="B2476" i="12"/>
  <c r="B2445" i="12"/>
  <c r="B2446" i="12"/>
  <c r="B2447" i="12"/>
  <c r="B2448" i="12"/>
  <c r="B2449" i="12"/>
  <c r="B2450" i="12"/>
  <c r="B2451" i="12"/>
  <c r="B2452" i="12"/>
  <c r="B2453" i="12"/>
  <c r="B2454" i="12"/>
  <c r="B2455" i="12"/>
  <c r="B2456" i="12"/>
  <c r="B2424" i="12"/>
  <c r="B2425" i="12"/>
  <c r="B2426" i="12"/>
  <c r="B2427" i="12"/>
  <c r="B2428" i="12"/>
  <c r="B2429" i="12"/>
  <c r="B2430" i="12"/>
  <c r="B2431" i="12"/>
  <c r="B2432" i="12"/>
  <c r="B2433" i="12"/>
  <c r="B2434" i="12"/>
  <c r="B2435" i="12"/>
  <c r="B2403" i="12"/>
  <c r="B2404" i="12"/>
  <c r="B2405" i="12"/>
  <c r="B2406" i="12"/>
  <c r="B2407" i="12"/>
  <c r="B2408" i="12"/>
  <c r="B2409" i="12"/>
  <c r="B2410" i="12"/>
  <c r="B2411" i="12"/>
  <c r="B2412" i="12"/>
  <c r="B2413" i="12"/>
  <c r="B2414" i="12"/>
  <c r="B2382" i="12"/>
  <c r="B2383" i="12"/>
  <c r="B2384" i="12"/>
  <c r="B2385" i="12"/>
  <c r="B2386" i="12"/>
  <c r="B2387" i="12"/>
  <c r="B2388" i="12"/>
  <c r="B2389" i="12"/>
  <c r="B2390" i="12"/>
  <c r="B2391" i="12"/>
  <c r="B2392" i="12"/>
  <c r="B2393" i="12"/>
  <c r="B2362" i="12"/>
  <c r="B2363" i="12"/>
  <c r="B2364" i="12"/>
  <c r="B2365" i="12"/>
  <c r="B2366" i="12"/>
  <c r="B2367" i="12"/>
  <c r="B2368" i="12"/>
  <c r="B2369" i="12"/>
  <c r="B2370" i="12"/>
  <c r="B2371" i="12"/>
  <c r="B2372" i="12"/>
  <c r="B2373" i="12"/>
  <c r="B2342" i="12"/>
  <c r="B2343" i="12"/>
  <c r="B2344" i="12"/>
  <c r="B2345" i="12"/>
  <c r="B2346" i="12"/>
  <c r="B2347" i="12"/>
  <c r="B2348" i="12"/>
  <c r="B2349" i="12"/>
  <c r="B2350" i="12"/>
  <c r="B2351" i="12"/>
  <c r="B2352" i="12"/>
  <c r="B2353" i="12"/>
  <c r="B2322" i="12"/>
  <c r="B2323" i="12"/>
  <c r="B2324" i="12"/>
  <c r="B2325" i="12"/>
  <c r="B2326" i="12"/>
  <c r="B2327" i="12"/>
  <c r="B2328" i="12"/>
  <c r="B2329" i="12"/>
  <c r="B2330" i="12"/>
  <c r="B2331" i="12"/>
  <c r="B2332" i="12"/>
  <c r="B2333" i="12"/>
  <c r="B2302" i="12"/>
  <c r="B2303" i="12"/>
  <c r="B2304" i="12"/>
  <c r="B2305" i="12"/>
  <c r="B2306" i="12"/>
  <c r="B2307" i="12"/>
  <c r="B2308" i="12"/>
  <c r="B2309" i="12"/>
  <c r="B2310" i="12"/>
  <c r="B2311" i="12"/>
  <c r="B2312" i="12"/>
  <c r="B2313" i="12"/>
  <c r="B2283" i="12"/>
  <c r="B2284" i="12"/>
  <c r="B2285" i="12"/>
  <c r="B2286" i="12"/>
  <c r="B2287" i="12"/>
  <c r="B2288" i="12"/>
  <c r="B2289" i="12"/>
  <c r="B2290" i="12"/>
  <c r="B2291" i="12"/>
  <c r="B2292" i="12"/>
  <c r="B2293" i="12"/>
  <c r="B2264" i="12"/>
  <c r="B2265" i="12"/>
  <c r="B2266" i="12"/>
  <c r="B2267" i="12"/>
  <c r="B2268" i="12"/>
  <c r="B2269" i="12"/>
  <c r="B2270" i="12"/>
  <c r="B2271" i="12"/>
  <c r="B2272" i="12"/>
  <c r="B2273" i="12"/>
  <c r="B2274" i="12"/>
  <c r="B2244" i="12"/>
  <c r="B2245" i="12"/>
  <c r="B2246" i="12"/>
  <c r="B2247" i="12"/>
  <c r="B2248" i="12"/>
  <c r="B2249" i="12"/>
  <c r="B2250" i="12"/>
  <c r="B2251" i="12"/>
  <c r="B2252" i="12"/>
  <c r="B2253" i="12"/>
  <c r="B2254" i="12"/>
  <c r="B2255" i="12"/>
  <c r="B2224" i="12"/>
  <c r="B2225" i="12"/>
  <c r="B2226" i="12"/>
  <c r="B2227" i="12"/>
  <c r="B2228" i="12"/>
  <c r="B2229" i="12"/>
  <c r="B2230" i="12"/>
  <c r="B2231" i="12"/>
  <c r="B2232" i="12"/>
  <c r="B2233" i="12"/>
  <c r="B2234" i="12"/>
  <c r="B2235" i="12"/>
  <c r="B2204" i="12"/>
  <c r="B2205" i="12"/>
  <c r="B2206" i="12"/>
  <c r="B2207" i="12"/>
  <c r="B2208" i="12"/>
  <c r="B2209" i="12"/>
  <c r="B2210" i="12"/>
  <c r="B2211" i="12"/>
  <c r="B2212" i="12"/>
  <c r="B2213" i="12"/>
  <c r="B2214" i="12"/>
  <c r="B2215" i="12"/>
  <c r="B2182" i="12"/>
  <c r="B2183" i="12"/>
  <c r="B2184" i="12"/>
  <c r="B2185" i="12"/>
  <c r="B2186" i="12"/>
  <c r="B2187" i="12"/>
  <c r="B2188" i="12"/>
  <c r="B2189" i="12"/>
  <c r="B2190" i="12"/>
  <c r="B2191" i="12"/>
  <c r="B2192" i="12"/>
  <c r="B2193" i="12"/>
  <c r="B2160" i="12"/>
  <c r="B2161" i="12"/>
  <c r="B2162" i="12"/>
  <c r="B2163" i="12"/>
  <c r="B2164" i="12"/>
  <c r="B2165" i="12"/>
  <c r="B2166" i="12"/>
  <c r="B2167" i="12"/>
  <c r="B2168" i="12"/>
  <c r="B2169" i="12"/>
  <c r="B2170" i="12"/>
  <c r="B2171" i="12"/>
  <c r="B2138" i="12"/>
  <c r="B2139" i="12"/>
  <c r="B2140" i="12"/>
  <c r="B2141" i="12"/>
  <c r="B2142" i="12"/>
  <c r="B2143" i="12"/>
  <c r="B2144" i="12"/>
  <c r="B2145" i="12"/>
  <c r="B2146" i="12"/>
  <c r="B2147" i="12"/>
  <c r="B2148" i="12"/>
  <c r="B2149" i="12"/>
  <c r="B2116" i="12"/>
  <c r="B2117" i="12"/>
  <c r="B2118" i="12"/>
  <c r="B2119" i="12"/>
  <c r="B2120" i="12"/>
  <c r="B2121" i="12"/>
  <c r="B2122" i="12"/>
  <c r="B2123" i="12"/>
  <c r="B2124" i="12"/>
  <c r="B2125" i="12"/>
  <c r="B2126" i="12"/>
  <c r="B2127" i="12"/>
  <c r="B2094" i="12"/>
  <c r="B2095" i="12"/>
  <c r="B2096" i="12"/>
  <c r="B2097" i="12"/>
  <c r="B2098" i="12"/>
  <c r="B2099" i="12"/>
  <c r="B2100" i="12"/>
  <c r="B2101" i="12"/>
  <c r="B2102" i="12"/>
  <c r="B2103" i="12"/>
  <c r="B2104" i="12"/>
  <c r="B2105" i="12"/>
  <c r="B2072" i="12"/>
  <c r="B2073" i="12"/>
  <c r="B2074" i="12"/>
  <c r="B2075" i="12"/>
  <c r="B2076" i="12"/>
  <c r="B2077" i="12"/>
  <c r="B2078" i="12"/>
  <c r="B2079" i="12"/>
  <c r="B2080" i="12"/>
  <c r="B2081" i="12"/>
  <c r="B2082" i="12"/>
  <c r="B2083" i="12"/>
  <c r="B2050" i="12"/>
  <c r="B2051" i="12"/>
  <c r="B2052" i="12"/>
  <c r="B2053" i="12"/>
  <c r="B2054" i="12"/>
  <c r="B2055" i="12"/>
  <c r="B2056" i="12"/>
  <c r="B2057" i="12"/>
  <c r="B2058" i="12"/>
  <c r="B2059" i="12"/>
  <c r="B2060" i="12"/>
  <c r="B2061" i="12"/>
  <c r="B2028" i="12"/>
  <c r="B2029" i="12"/>
  <c r="B2030" i="12"/>
  <c r="B2031" i="12"/>
  <c r="B2032" i="12"/>
  <c r="B2033" i="12"/>
  <c r="B2034" i="12"/>
  <c r="B2035" i="12"/>
  <c r="B2036" i="12"/>
  <c r="B2037" i="12"/>
  <c r="B2038" i="12"/>
  <c r="B2039" i="12"/>
  <c r="B2006" i="12"/>
  <c r="B2007" i="12"/>
  <c r="B2008" i="12"/>
  <c r="B2009" i="12"/>
  <c r="B2010" i="12"/>
  <c r="B2011" i="12"/>
  <c r="B2012" i="12"/>
  <c r="B2013" i="12"/>
  <c r="B2014" i="12"/>
  <c r="B2015" i="12"/>
  <c r="B2016" i="12"/>
  <c r="B2017" i="12"/>
  <c r="B1984" i="12"/>
  <c r="B1985" i="12"/>
  <c r="B1986" i="12"/>
  <c r="B1987" i="12"/>
  <c r="B1988" i="12"/>
  <c r="B1989" i="12"/>
  <c r="B1990" i="12"/>
  <c r="B1991" i="12"/>
  <c r="B1992" i="12"/>
  <c r="B1993" i="12"/>
  <c r="B1994" i="12"/>
  <c r="B1995" i="12"/>
  <c r="B1962" i="12"/>
  <c r="B1963" i="12"/>
  <c r="B1964" i="12"/>
  <c r="B1965" i="12"/>
  <c r="B1966" i="12"/>
  <c r="B1967" i="12"/>
  <c r="B1968" i="12"/>
  <c r="B1969" i="12"/>
  <c r="B1970" i="12"/>
  <c r="B1971" i="12"/>
  <c r="B1972" i="12"/>
  <c r="B1973" i="12"/>
  <c r="B1940" i="12"/>
  <c r="B1941" i="12"/>
  <c r="B1942" i="12"/>
  <c r="B1943" i="12"/>
  <c r="B1944" i="12"/>
  <c r="B1945" i="12"/>
  <c r="B1946" i="12"/>
  <c r="B1947" i="12"/>
  <c r="B1948" i="12"/>
  <c r="B1949" i="12"/>
  <c r="B1950" i="12"/>
  <c r="B1951" i="12"/>
  <c r="B1918" i="12"/>
  <c r="B1919" i="12"/>
  <c r="B1920" i="12"/>
  <c r="B1921" i="12"/>
  <c r="B1922" i="12"/>
  <c r="B1923" i="12"/>
  <c r="B1924" i="12"/>
  <c r="B1925" i="12"/>
  <c r="B1926" i="12"/>
  <c r="B1927" i="12"/>
  <c r="B1928" i="12"/>
  <c r="B1929" i="12"/>
  <c r="B1896" i="12"/>
  <c r="B1897" i="12"/>
  <c r="B1898" i="12"/>
  <c r="B1899" i="12"/>
  <c r="B1900" i="12"/>
  <c r="B1901" i="12"/>
  <c r="B1902" i="12"/>
  <c r="B1903" i="12"/>
  <c r="B1904" i="12"/>
  <c r="B1905" i="12"/>
  <c r="B1906" i="12"/>
  <c r="B1907" i="12"/>
  <c r="B1874" i="12"/>
  <c r="B1875" i="12"/>
  <c r="B1876" i="12"/>
  <c r="B1877" i="12"/>
  <c r="B1878" i="12"/>
  <c r="B1879" i="12"/>
  <c r="B1880" i="12"/>
  <c r="B1881" i="12"/>
  <c r="B1882" i="12"/>
  <c r="B1883" i="12"/>
  <c r="B1884" i="12"/>
  <c r="B1885" i="12"/>
  <c r="B1852" i="12"/>
  <c r="B1853" i="12"/>
  <c r="B1854" i="12"/>
  <c r="B1855" i="12"/>
  <c r="B1856" i="12"/>
  <c r="B1857" i="12"/>
  <c r="B1858" i="12"/>
  <c r="B1859" i="12"/>
  <c r="B1860" i="12"/>
  <c r="B1861" i="12"/>
  <c r="B1862" i="12"/>
  <c r="B1863" i="12"/>
  <c r="B1830" i="12"/>
  <c r="B1831" i="12"/>
  <c r="B1832" i="12"/>
  <c r="B1833" i="12"/>
  <c r="B1834" i="12"/>
  <c r="B1835" i="12"/>
  <c r="B1836" i="12"/>
  <c r="B1837" i="12"/>
  <c r="B1838" i="12"/>
  <c r="B1839" i="12"/>
  <c r="B1840" i="12"/>
  <c r="B1841" i="12"/>
  <c r="B1808" i="12"/>
  <c r="B1809" i="12"/>
  <c r="B1810" i="12"/>
  <c r="B1811" i="12"/>
  <c r="B1812" i="12"/>
  <c r="B1813" i="12"/>
  <c r="B1814" i="12"/>
  <c r="B1815" i="12"/>
  <c r="B1816" i="12"/>
  <c r="B1817" i="12"/>
  <c r="B1818" i="12"/>
  <c r="B1819" i="12"/>
  <c r="B1786" i="12"/>
  <c r="B1787" i="12"/>
  <c r="B1788" i="12"/>
  <c r="B1789" i="12"/>
  <c r="B1790" i="12"/>
  <c r="B1791" i="12"/>
  <c r="B1792" i="12"/>
  <c r="B1793" i="12"/>
  <c r="B1794" i="12"/>
  <c r="B1795" i="12"/>
  <c r="B1796" i="12"/>
  <c r="B1797" i="12"/>
  <c r="B1764" i="12"/>
  <c r="B1765" i="12"/>
  <c r="B1766" i="12"/>
  <c r="B1767" i="12"/>
  <c r="B1768" i="12"/>
  <c r="B1769" i="12"/>
  <c r="B1770" i="12"/>
  <c r="B1771" i="12"/>
  <c r="B1772" i="12"/>
  <c r="B1773" i="12"/>
  <c r="B1774" i="12"/>
  <c r="B1775" i="12"/>
  <c r="B1740" i="12"/>
  <c r="B1741" i="12"/>
  <c r="B1742" i="12"/>
  <c r="B1743" i="12"/>
  <c r="B1744" i="12"/>
  <c r="B1745" i="12"/>
  <c r="B1746" i="12"/>
  <c r="B1747" i="12"/>
  <c r="B1748" i="12"/>
  <c r="B1749" i="12"/>
  <c r="B1750" i="12"/>
  <c r="B1751" i="12"/>
  <c r="B1716" i="12"/>
  <c r="B1717" i="12"/>
  <c r="B1718" i="12"/>
  <c r="B1719" i="12"/>
  <c r="B1720" i="12"/>
  <c r="B1721" i="12"/>
  <c r="B1722" i="12"/>
  <c r="B1723" i="12"/>
  <c r="B1724" i="12"/>
  <c r="B1725" i="12"/>
  <c r="B1726" i="12"/>
  <c r="B1727" i="12"/>
  <c r="B1692" i="12"/>
  <c r="B1693" i="12"/>
  <c r="B1694" i="12"/>
  <c r="B1695" i="12"/>
  <c r="B1696" i="12"/>
  <c r="B1697" i="12"/>
  <c r="B1698" i="12"/>
  <c r="B1699" i="12"/>
  <c r="B1700" i="12"/>
  <c r="B1701" i="12"/>
  <c r="B1702" i="12"/>
  <c r="B1703" i="12"/>
  <c r="B1668" i="12"/>
  <c r="B1669" i="12"/>
  <c r="B1670" i="12"/>
  <c r="B1671" i="12"/>
  <c r="B1672" i="12"/>
  <c r="B1673" i="12"/>
  <c r="B1674" i="12"/>
  <c r="B1675" i="12"/>
  <c r="B1676" i="12"/>
  <c r="B1677" i="12"/>
  <c r="B1678" i="12"/>
  <c r="B1679" i="12"/>
  <c r="B1644" i="12"/>
  <c r="B1645" i="12"/>
  <c r="B1646" i="12"/>
  <c r="B1647" i="12"/>
  <c r="B1648" i="12"/>
  <c r="B1649" i="12"/>
  <c r="B1650" i="12"/>
  <c r="B1651" i="12"/>
  <c r="B1652" i="12"/>
  <c r="B1653" i="12"/>
  <c r="B1654" i="12"/>
  <c r="B1655" i="12"/>
  <c r="B1620" i="12"/>
  <c r="B1621" i="12"/>
  <c r="B1622" i="12"/>
  <c r="B1623" i="12"/>
  <c r="B1624" i="12"/>
  <c r="B1625" i="12"/>
  <c r="B1626" i="12"/>
  <c r="B1627" i="12"/>
  <c r="B1628" i="12"/>
  <c r="B1629" i="12"/>
  <c r="B1630" i="12"/>
  <c r="B1631" i="12"/>
  <c r="B1596" i="12"/>
  <c r="B1597" i="12"/>
  <c r="B1598" i="12"/>
  <c r="B1599" i="12"/>
  <c r="B1600" i="12"/>
  <c r="B1601" i="12"/>
  <c r="B1602" i="12"/>
  <c r="B1603" i="12"/>
  <c r="B1604" i="12"/>
  <c r="B1605" i="12"/>
  <c r="B1606" i="12"/>
  <c r="B1607" i="12"/>
  <c r="B1572" i="12"/>
  <c r="B1573" i="12"/>
  <c r="B1574" i="12"/>
  <c r="B1575" i="12"/>
  <c r="B1576" i="12"/>
  <c r="B1577" i="12"/>
  <c r="B1578" i="12"/>
  <c r="B1579" i="12"/>
  <c r="B1580" i="12"/>
  <c r="B1581" i="12"/>
  <c r="B1582" i="12"/>
  <c r="B1583" i="12"/>
  <c r="B1548" i="12"/>
  <c r="B1549" i="12"/>
  <c r="B1550" i="12"/>
  <c r="B1551" i="12"/>
  <c r="B1552" i="12"/>
  <c r="B1553" i="12"/>
  <c r="B1554" i="12"/>
  <c r="B1555" i="12"/>
  <c r="B1556" i="12"/>
  <c r="B1557" i="12"/>
  <c r="B1558" i="12"/>
  <c r="B1559" i="12"/>
  <c r="B1524" i="12"/>
  <c r="B1525" i="12"/>
  <c r="B1526" i="12"/>
  <c r="B1527" i="12"/>
  <c r="B1528" i="12"/>
  <c r="B1529" i="12"/>
  <c r="B1530" i="12"/>
  <c r="B1531" i="12"/>
  <c r="B1532" i="12"/>
  <c r="B1533" i="12"/>
  <c r="B1534" i="12"/>
  <c r="B1535" i="12"/>
  <c r="B1500" i="12"/>
  <c r="B1501" i="12"/>
  <c r="B1502" i="12"/>
  <c r="B1503" i="12"/>
  <c r="B1504" i="12"/>
  <c r="B1505" i="12"/>
  <c r="B1506" i="12"/>
  <c r="B1507" i="12"/>
  <c r="B1508" i="12"/>
  <c r="B1509" i="12"/>
  <c r="B1510" i="12"/>
  <c r="B1511" i="12"/>
  <c r="B1476" i="12"/>
  <c r="B1477" i="12"/>
  <c r="B1478" i="12"/>
  <c r="B1479" i="12"/>
  <c r="B1480" i="12"/>
  <c r="B1481" i="12"/>
  <c r="B1482" i="12"/>
  <c r="B1483" i="12"/>
  <c r="B1484" i="12"/>
  <c r="B1485" i="12"/>
  <c r="B1486" i="12"/>
  <c r="B1487" i="12"/>
  <c r="B1452" i="12"/>
  <c r="B1453" i="12"/>
  <c r="B1454" i="12"/>
  <c r="B1455" i="12"/>
  <c r="B1456" i="12"/>
  <c r="B1457" i="12"/>
  <c r="B1458" i="12"/>
  <c r="B1459" i="12"/>
  <c r="B1460" i="12"/>
  <c r="B1461" i="12"/>
  <c r="B1462" i="12"/>
  <c r="B1463" i="12"/>
  <c r="B1428" i="12"/>
  <c r="B1429" i="12"/>
  <c r="B1430" i="12"/>
  <c r="B1431" i="12"/>
  <c r="B1432" i="12"/>
  <c r="B1433" i="12"/>
  <c r="B1434" i="12"/>
  <c r="B1435" i="12"/>
  <c r="B1436" i="12"/>
  <c r="B1437" i="12"/>
  <c r="B1438" i="12"/>
  <c r="B1439" i="12"/>
  <c r="B1404" i="12"/>
  <c r="B1405" i="12"/>
  <c r="B1406" i="12"/>
  <c r="B1407" i="12"/>
  <c r="B1408" i="12"/>
  <c r="B1409" i="12"/>
  <c r="B1410" i="12"/>
  <c r="B1411" i="12"/>
  <c r="B1412" i="12"/>
  <c r="B1413" i="12"/>
  <c r="B1414" i="12"/>
  <c r="B1415" i="12"/>
  <c r="B1378" i="12"/>
  <c r="B1379" i="12"/>
  <c r="B1380" i="12"/>
  <c r="B1381" i="12"/>
  <c r="B1382" i="12"/>
  <c r="B1383" i="12"/>
  <c r="B1384" i="12"/>
  <c r="B1385" i="12"/>
  <c r="B1386" i="12"/>
  <c r="B1387" i="12"/>
  <c r="B1388" i="12"/>
  <c r="B1389" i="12"/>
  <c r="B1352" i="12"/>
  <c r="B1353" i="12"/>
  <c r="B1354" i="12"/>
  <c r="B1355" i="12"/>
  <c r="B1356" i="12"/>
  <c r="B1357" i="12"/>
  <c r="B1358" i="12"/>
  <c r="B1359" i="12"/>
  <c r="B1360" i="12"/>
  <c r="B1361" i="12"/>
  <c r="B1362" i="12"/>
  <c r="B1363" i="12"/>
  <c r="B1327" i="12"/>
  <c r="B1328" i="12"/>
  <c r="B1329" i="12"/>
  <c r="B1330" i="12"/>
  <c r="B1331" i="12"/>
  <c r="B1332" i="12"/>
  <c r="B1333" i="12"/>
  <c r="B1334" i="12"/>
  <c r="B1335" i="12"/>
  <c r="B1336" i="12"/>
  <c r="B1337" i="12"/>
  <c r="B1338" i="12"/>
  <c r="B1302" i="12"/>
  <c r="B1303" i="12"/>
  <c r="B1304" i="12"/>
  <c r="B1305" i="12"/>
  <c r="B1306" i="12"/>
  <c r="B1307" i="12"/>
  <c r="B1308" i="12"/>
  <c r="B1309" i="12"/>
  <c r="B1310" i="12"/>
  <c r="B1311" i="12"/>
  <c r="B1312" i="12"/>
  <c r="B1313" i="12"/>
  <c r="B1277" i="12"/>
  <c r="B1278" i="12"/>
  <c r="B1279" i="12"/>
  <c r="B1280" i="12"/>
  <c r="B1281" i="12"/>
  <c r="B1282" i="12"/>
  <c r="B1283" i="12"/>
  <c r="B1284" i="12"/>
  <c r="B1285" i="12"/>
  <c r="B1286" i="12"/>
  <c r="B1287" i="12"/>
  <c r="B1288" i="12"/>
  <c r="B1250" i="12"/>
  <c r="B1251" i="12"/>
  <c r="B1252" i="12"/>
  <c r="B1253" i="12"/>
  <c r="B1254" i="12"/>
  <c r="B1255" i="12"/>
  <c r="B1256" i="12"/>
  <c r="B1257" i="12"/>
  <c r="B1258" i="12"/>
  <c r="B1259" i="12"/>
  <c r="B1260" i="12"/>
  <c r="B1261" i="12"/>
  <c r="B1262" i="12"/>
  <c r="B1263" i="12"/>
  <c r="B1220" i="12"/>
  <c r="B1221" i="12"/>
  <c r="B1222" i="12"/>
  <c r="B1223" i="12"/>
  <c r="B1224" i="12"/>
  <c r="B1225" i="12"/>
  <c r="B1226" i="12"/>
  <c r="B1227" i="12"/>
  <c r="B1228" i="12"/>
  <c r="B1229" i="12"/>
  <c r="B1230" i="12"/>
  <c r="B1231" i="12"/>
  <c r="B1232" i="12"/>
  <c r="B1233" i="12"/>
  <c r="B1190" i="12"/>
  <c r="B1191" i="12"/>
  <c r="B1192" i="12"/>
  <c r="B1193" i="12"/>
  <c r="B1194" i="12"/>
  <c r="B1195" i="12"/>
  <c r="B1196" i="12"/>
  <c r="B1197" i="12"/>
  <c r="B1198" i="12"/>
  <c r="B1199" i="12"/>
  <c r="B1200" i="12"/>
  <c r="B1201" i="12"/>
  <c r="B1202" i="12"/>
  <c r="B1203" i="12"/>
  <c r="B1160" i="12"/>
  <c r="B1161" i="12"/>
  <c r="B1162" i="12"/>
  <c r="B1163" i="12"/>
  <c r="B1164" i="12"/>
  <c r="B1165" i="12"/>
  <c r="B1166" i="12"/>
  <c r="B1167" i="12"/>
  <c r="B1168" i="12"/>
  <c r="B1169" i="12"/>
  <c r="B1170" i="12"/>
  <c r="B1171" i="12"/>
  <c r="B1172" i="12"/>
  <c r="B1173" i="12"/>
  <c r="B1129" i="12"/>
  <c r="B1130" i="12"/>
  <c r="B1131" i="12"/>
  <c r="B1132" i="12"/>
  <c r="B1133" i="12"/>
  <c r="B1134" i="12"/>
  <c r="B1135" i="12"/>
  <c r="B1136" i="12"/>
  <c r="B1137" i="12"/>
  <c r="B1138" i="12"/>
  <c r="B1139" i="12"/>
  <c r="B1140" i="12"/>
  <c r="B1141" i="12"/>
  <c r="B1142" i="12"/>
  <c r="B1143" i="12"/>
  <c r="B1098" i="12"/>
  <c r="B1099" i="12"/>
  <c r="B1100" i="12"/>
  <c r="B1101" i="12"/>
  <c r="B1102" i="12"/>
  <c r="B1103" i="12"/>
  <c r="B1104" i="12"/>
  <c r="B1105" i="12"/>
  <c r="B1106" i="12"/>
  <c r="B1107" i="12"/>
  <c r="B1108" i="12"/>
  <c r="B1109" i="12"/>
  <c r="B1110" i="12"/>
  <c r="B1111" i="12"/>
  <c r="B1112" i="12"/>
  <c r="B1067" i="12"/>
  <c r="B1068" i="12"/>
  <c r="B1069" i="12"/>
  <c r="B1070" i="12"/>
  <c r="B1071" i="12"/>
  <c r="B1072" i="12"/>
  <c r="B1073" i="12"/>
  <c r="B1074" i="12"/>
  <c r="B1075" i="12"/>
  <c r="B1076" i="12"/>
  <c r="B1077" i="12"/>
  <c r="B1078" i="12"/>
  <c r="B1079" i="12"/>
  <c r="B1080" i="12"/>
  <c r="B1081" i="12"/>
  <c r="B1036" i="12"/>
  <c r="B1037" i="12"/>
  <c r="B1038" i="12"/>
  <c r="B1039" i="12"/>
  <c r="B1040" i="12"/>
  <c r="B1041" i="12"/>
  <c r="B1042" i="12"/>
  <c r="B1043" i="12"/>
  <c r="B1044" i="12"/>
  <c r="B1045" i="12"/>
  <c r="B1046" i="12"/>
  <c r="B1047" i="12"/>
  <c r="B1048" i="12"/>
  <c r="B1049" i="12"/>
  <c r="B1050" i="12"/>
  <c r="B1000" i="12"/>
  <c r="B1001" i="12"/>
  <c r="B1002" i="12"/>
  <c r="B1003" i="12"/>
  <c r="B1004" i="12"/>
  <c r="B1005" i="12"/>
  <c r="B1006" i="12"/>
  <c r="B1007" i="12"/>
  <c r="B1008" i="12"/>
  <c r="B1009" i="12"/>
  <c r="B1010" i="12"/>
  <c r="B1011" i="12"/>
  <c r="B1012" i="12"/>
  <c r="B1013" i="12"/>
  <c r="B1014" i="12"/>
  <c r="B1015" i="12"/>
  <c r="B964" i="12"/>
  <c r="B965" i="12"/>
  <c r="B966" i="12"/>
  <c r="B967" i="12"/>
  <c r="B968" i="12"/>
  <c r="B969" i="12"/>
  <c r="B970" i="12"/>
  <c r="B971" i="12"/>
  <c r="B972" i="12"/>
  <c r="B973" i="12"/>
  <c r="B974" i="12"/>
  <c r="B975" i="12"/>
  <c r="B976" i="12"/>
  <c r="B977" i="12"/>
  <c r="B978" i="12"/>
  <c r="B979" i="12"/>
  <c r="B926" i="12"/>
  <c r="B927" i="12"/>
  <c r="B928" i="12"/>
  <c r="B929" i="12"/>
  <c r="B930" i="12"/>
  <c r="B931" i="12"/>
  <c r="B932" i="12"/>
  <c r="B933" i="12"/>
  <c r="B934" i="12"/>
  <c r="B935" i="12"/>
  <c r="B936" i="12"/>
  <c r="B937" i="12"/>
  <c r="B938" i="12"/>
  <c r="B939" i="12"/>
  <c r="B940" i="12"/>
  <c r="B941" i="12"/>
  <c r="B890" i="12"/>
  <c r="B891" i="12"/>
  <c r="B892" i="12"/>
  <c r="B893" i="12"/>
  <c r="B894" i="12"/>
  <c r="B895" i="12"/>
  <c r="B896" i="12"/>
  <c r="B897" i="12"/>
  <c r="B898" i="12"/>
  <c r="B899" i="12"/>
  <c r="B900" i="12"/>
  <c r="B901" i="12"/>
  <c r="B902" i="12"/>
  <c r="B903" i="12"/>
  <c r="B904" i="12"/>
  <c r="B905" i="12"/>
  <c r="B857" i="12"/>
  <c r="B858" i="12"/>
  <c r="B859" i="12"/>
  <c r="B860" i="12"/>
  <c r="B861" i="12"/>
  <c r="B862" i="12"/>
  <c r="B863" i="12"/>
  <c r="B864" i="12"/>
  <c r="B865" i="12"/>
  <c r="B866" i="12"/>
  <c r="B867" i="12"/>
  <c r="B868" i="12"/>
  <c r="B869" i="12"/>
  <c r="B870" i="12"/>
  <c r="B871" i="12"/>
  <c r="B872" i="12"/>
  <c r="B827" i="12"/>
  <c r="B828" i="12"/>
  <c r="B829" i="12"/>
  <c r="B830" i="12"/>
  <c r="B831" i="12"/>
  <c r="B832" i="12"/>
  <c r="B833" i="12"/>
  <c r="B834" i="12"/>
  <c r="B835" i="12"/>
  <c r="B836" i="12"/>
  <c r="B837" i="12"/>
  <c r="B838" i="12"/>
  <c r="B839" i="12"/>
  <c r="B840" i="12"/>
  <c r="B841" i="12"/>
  <c r="B842" i="12"/>
  <c r="B797" i="12"/>
  <c r="B798" i="12"/>
  <c r="B799" i="12"/>
  <c r="B800" i="12"/>
  <c r="B801" i="12"/>
  <c r="B802" i="12"/>
  <c r="B803" i="12"/>
  <c r="B804" i="12"/>
  <c r="B805" i="12"/>
  <c r="B806" i="12"/>
  <c r="B807" i="12"/>
  <c r="B808" i="12"/>
  <c r="B809" i="12"/>
  <c r="B810" i="12"/>
  <c r="B811" i="12"/>
  <c r="B812" i="12"/>
  <c r="B766" i="12"/>
  <c r="B767" i="12"/>
  <c r="B768" i="12"/>
  <c r="B769" i="12"/>
  <c r="B770" i="12"/>
  <c r="B771" i="12"/>
  <c r="B772" i="12"/>
  <c r="B773" i="12"/>
  <c r="B774" i="12"/>
  <c r="B775" i="12"/>
  <c r="B776" i="12"/>
  <c r="B777" i="12"/>
  <c r="B778" i="12"/>
  <c r="B779" i="12"/>
  <c r="B780" i="12"/>
  <c r="B781" i="12"/>
  <c r="B735" i="12"/>
  <c r="B736" i="12"/>
  <c r="B737" i="12"/>
  <c r="B738" i="12"/>
  <c r="B739" i="12"/>
  <c r="B740" i="12"/>
  <c r="B741" i="12"/>
  <c r="B742" i="12"/>
  <c r="B743" i="12"/>
  <c r="B744" i="12"/>
  <c r="B745" i="12"/>
  <c r="B746" i="12"/>
  <c r="B747" i="12"/>
  <c r="B748" i="12"/>
  <c r="B749" i="12"/>
  <c r="B750" i="12"/>
  <c r="B704" i="12"/>
  <c r="B705" i="12"/>
  <c r="B706" i="12"/>
  <c r="B707" i="12"/>
  <c r="B708" i="12"/>
  <c r="B709" i="12"/>
  <c r="B710" i="12"/>
  <c r="B711" i="12"/>
  <c r="B712" i="12"/>
  <c r="B713" i="12"/>
  <c r="B714" i="12"/>
  <c r="B715" i="12"/>
  <c r="B716" i="12"/>
  <c r="B717" i="12"/>
  <c r="B718" i="12"/>
  <c r="B719" i="12"/>
  <c r="B673" i="12"/>
  <c r="B674" i="12"/>
  <c r="B675" i="12"/>
  <c r="B676" i="12"/>
  <c r="B677" i="12"/>
  <c r="B678" i="12"/>
  <c r="B679" i="12"/>
  <c r="B680" i="12"/>
  <c r="B681" i="12"/>
  <c r="B682" i="12"/>
  <c r="B683" i="12"/>
  <c r="B684" i="12"/>
  <c r="B685" i="12"/>
  <c r="B686" i="12"/>
  <c r="B687" i="12"/>
  <c r="B688" i="12"/>
  <c r="B642" i="12"/>
  <c r="B643" i="12"/>
  <c r="B644" i="12"/>
  <c r="B645" i="12"/>
  <c r="B646" i="12"/>
  <c r="B647" i="12"/>
  <c r="B648" i="12"/>
  <c r="B649" i="12"/>
  <c r="B650" i="12"/>
  <c r="B651" i="12"/>
  <c r="B652" i="12"/>
  <c r="B653" i="12"/>
  <c r="B654" i="12"/>
  <c r="B655" i="12"/>
  <c r="B656" i="12"/>
  <c r="B657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/>
  <c r="B590" i="12"/>
  <c r="B591" i="12"/>
  <c r="B592" i="12"/>
  <c r="B593" i="12"/>
  <c r="B546" i="12"/>
  <c r="B547" i="12"/>
  <c r="B548" i="12"/>
  <c r="B549" i="12"/>
  <c r="B550" i="12"/>
  <c r="B551" i="12"/>
  <c r="B552" i="12"/>
  <c r="B553" i="12"/>
  <c r="B554" i="12"/>
  <c r="B555" i="12"/>
  <c r="B556" i="12"/>
  <c r="B557" i="12"/>
  <c r="B558" i="12"/>
  <c r="B559" i="12"/>
  <c r="B560" i="12"/>
  <c r="B561" i="12"/>
  <c r="B514" i="12"/>
  <c r="B515" i="12"/>
  <c r="B516" i="12"/>
  <c r="B517" i="12"/>
  <c r="B518" i="12"/>
  <c r="B519" i="12"/>
  <c r="B520" i="12"/>
  <c r="B521" i="12"/>
  <c r="B522" i="12"/>
  <c r="B523" i="12"/>
  <c r="B524" i="12"/>
  <c r="B525" i="12"/>
  <c r="B526" i="12"/>
  <c r="B527" i="12"/>
  <c r="B528" i="12"/>
  <c r="B529" i="12"/>
  <c r="B481" i="12"/>
  <c r="B482" i="12"/>
  <c r="B483" i="12"/>
  <c r="B484" i="12"/>
  <c r="B485" i="12"/>
  <c r="B486" i="12"/>
  <c r="B487" i="12"/>
  <c r="B488" i="12"/>
  <c r="B489" i="12"/>
  <c r="B490" i="12"/>
  <c r="B491" i="12"/>
  <c r="B492" i="12"/>
  <c r="B493" i="12"/>
  <c r="B494" i="12"/>
  <c r="B495" i="12"/>
  <c r="B496" i="12"/>
  <c r="B497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/>
  <c r="B430" i="12"/>
  <c r="B379" i="12"/>
  <c r="B380" i="12"/>
  <c r="B381" i="12"/>
  <c r="B382" i="12"/>
  <c r="B383" i="12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4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2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5" i="3"/>
  <c r="K204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3" i="3"/>
  <c r="K230" i="3"/>
  <c r="K231" i="3"/>
  <c r="K232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5" i="3"/>
  <c r="K444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9" i="3"/>
  <c r="K622" i="3"/>
  <c r="K623" i="3"/>
  <c r="K624" i="3"/>
  <c r="K625" i="3"/>
  <c r="K626" i="3"/>
  <c r="K627" i="3"/>
  <c r="K628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87" i="3"/>
  <c r="K888" i="3"/>
  <c r="K889" i="3"/>
  <c r="K890" i="3"/>
  <c r="K891" i="3"/>
  <c r="K892" i="3"/>
  <c r="K893" i="3"/>
  <c r="K894" i="3"/>
  <c r="K914" i="3"/>
  <c r="K915" i="3"/>
  <c r="K916" i="3"/>
  <c r="K917" i="3"/>
  <c r="K918" i="3"/>
  <c r="K919" i="3"/>
  <c r="K920" i="3"/>
  <c r="K921" i="3"/>
  <c r="K942" i="3"/>
  <c r="K943" i="3"/>
  <c r="K944" i="3"/>
  <c r="K945" i="3"/>
  <c r="K946" i="3"/>
  <c r="K947" i="3"/>
  <c r="K948" i="3"/>
  <c r="K949" i="3"/>
  <c r="K966" i="3"/>
  <c r="K967" i="3"/>
  <c r="K968" i="3"/>
  <c r="K969" i="3"/>
  <c r="K970" i="3"/>
  <c r="K971" i="3"/>
  <c r="K972" i="3"/>
  <c r="K973" i="3"/>
  <c r="K2" i="3"/>
  <c r="U2960" i="14" l="1"/>
  <c r="U4957" i="14"/>
  <c r="U4931" i="14"/>
  <c r="U5525" i="14"/>
  <c r="U5455" i="14"/>
  <c r="U4935" i="14"/>
  <c r="U2830" i="14"/>
  <c r="U1691" i="14"/>
  <c r="U1291" i="14"/>
  <c r="U1263" i="14"/>
  <c r="U1165" i="14"/>
  <c r="U1157" i="14"/>
  <c r="U709" i="14"/>
  <c r="U358" i="14"/>
  <c r="U53" i="14"/>
  <c r="U2695" i="14"/>
  <c r="U6204" i="14"/>
  <c r="U5906" i="14"/>
  <c r="U5807" i="14"/>
  <c r="U4899" i="14"/>
  <c r="U1882" i="14"/>
  <c r="U1470" i="14"/>
  <c r="U1335" i="14"/>
  <c r="U834" i="14"/>
  <c r="U623" i="14"/>
  <c r="U364" i="14"/>
  <c r="U251" i="14"/>
  <c r="U1044" i="14"/>
  <c r="U1477" i="14"/>
  <c r="U1118" i="14"/>
  <c r="U2333" i="14"/>
  <c r="U6277" i="14"/>
  <c r="U4228" i="14"/>
  <c r="U418" i="14"/>
  <c r="U188" i="14"/>
  <c r="U2922" i="14"/>
  <c r="U6107" i="14"/>
  <c r="U5883" i="14"/>
  <c r="U5831" i="14"/>
  <c r="U5707" i="14"/>
  <c r="U5457" i="14"/>
  <c r="U5249" i="14"/>
  <c r="U4874" i="14"/>
  <c r="U4827" i="14"/>
  <c r="U4821" i="14"/>
  <c r="U4763" i="14"/>
  <c r="U3803" i="14"/>
  <c r="U3175" i="14"/>
  <c r="U3116" i="14"/>
  <c r="U2533" i="14"/>
  <c r="U2205" i="14"/>
  <c r="U1546" i="14"/>
  <c r="U468" i="14"/>
  <c r="U43" i="14"/>
  <c r="U19" i="14"/>
  <c r="U2403" i="14"/>
  <c r="U5756" i="14"/>
  <c r="U5440" i="14"/>
  <c r="U4849" i="14"/>
  <c r="U3784" i="14"/>
  <c r="U2977" i="14"/>
  <c r="U2257" i="14"/>
  <c r="U1995" i="14"/>
  <c r="U1003" i="14"/>
  <c r="U756" i="14"/>
  <c r="U298" i="14"/>
  <c r="U195" i="14"/>
  <c r="U187" i="14"/>
  <c r="U1871" i="14"/>
  <c r="U5313" i="14"/>
  <c r="U2742" i="14"/>
  <c r="U1682" i="14"/>
  <c r="U5117" i="14"/>
  <c r="U4157" i="14"/>
  <c r="U3645" i="14"/>
  <c r="U889" i="14"/>
  <c r="U3226" i="14"/>
  <c r="U3044" i="14"/>
  <c r="U3759" i="14"/>
  <c r="U5223" i="14"/>
  <c r="U1108" i="14"/>
  <c r="U1056" i="14"/>
  <c r="U2703" i="14"/>
  <c r="U4766" i="14"/>
  <c r="U1631" i="14"/>
  <c r="N614" i="15"/>
  <c r="U4512" i="14"/>
  <c r="U2958" i="14"/>
  <c r="U2835" i="14"/>
  <c r="U4643" i="14"/>
  <c r="U2026" i="14"/>
  <c r="U1622" i="14"/>
  <c r="U446" i="14"/>
  <c r="U6267" i="14"/>
  <c r="U6259" i="14"/>
  <c r="U5949" i="14"/>
  <c r="U5893" i="14"/>
  <c r="U5846" i="14"/>
  <c r="U5353" i="14"/>
  <c r="U4882" i="14"/>
  <c r="U4297" i="14"/>
  <c r="U3899" i="14"/>
  <c r="U3663" i="14"/>
  <c r="U2965" i="14"/>
  <c r="U2957" i="14"/>
  <c r="U2827" i="14"/>
  <c r="U2542" i="14"/>
  <c r="U1931" i="14"/>
  <c r="U1331" i="14"/>
  <c r="U1288" i="14"/>
  <c r="U520" i="14"/>
  <c r="U476" i="14"/>
  <c r="U5636" i="14"/>
  <c r="U5107" i="14"/>
  <c r="U4674" i="14"/>
  <c r="U3351" i="14"/>
  <c r="U6228" i="14"/>
  <c r="U5866" i="14"/>
  <c r="U6081" i="14"/>
  <c r="U5283" i="14"/>
  <c r="U5185" i="14"/>
  <c r="U5177" i="14"/>
  <c r="U4534" i="14"/>
  <c r="U4526" i="14"/>
  <c r="U3891" i="14"/>
  <c r="U2813" i="14"/>
  <c r="U2765" i="14"/>
  <c r="U2615" i="14"/>
  <c r="U2293" i="14"/>
  <c r="U2033" i="14"/>
  <c r="U2025" i="14"/>
  <c r="U1619" i="14"/>
  <c r="U1125" i="14"/>
  <c r="U1077" i="14"/>
  <c r="U877" i="14"/>
  <c r="U369" i="14"/>
  <c r="U247" i="14"/>
  <c r="U3943" i="14"/>
  <c r="U3575" i="14"/>
  <c r="U5951" i="14"/>
  <c r="U2841" i="14"/>
  <c r="U2731" i="14"/>
  <c r="U2353" i="14"/>
  <c r="U567" i="14"/>
  <c r="U3342" i="14"/>
  <c r="U5770" i="14"/>
  <c r="U5926" i="14"/>
  <c r="U5918" i="14"/>
  <c r="U5910" i="14"/>
  <c r="U4426" i="14"/>
  <c r="U1531" i="14"/>
  <c r="U193" i="14"/>
  <c r="U5653" i="14"/>
  <c r="U4236" i="14"/>
  <c r="U2234" i="14"/>
  <c r="U4069" i="14"/>
  <c r="U5963" i="14"/>
  <c r="U1840" i="14"/>
  <c r="U6017" i="14"/>
  <c r="U2895" i="14"/>
  <c r="U4961" i="14"/>
  <c r="U3959" i="14"/>
  <c r="U2560" i="14"/>
  <c r="U2109" i="14"/>
  <c r="U798" i="14"/>
  <c r="U4038" i="14"/>
  <c r="U5475" i="14"/>
  <c r="U3034" i="14"/>
  <c r="U4169" i="14"/>
  <c r="U4747" i="14"/>
  <c r="U5848" i="14"/>
  <c r="U5692" i="14"/>
  <c r="U5361" i="14"/>
  <c r="U5309" i="14"/>
  <c r="U5250" i="14"/>
  <c r="U4933" i="14"/>
  <c r="U4557" i="14"/>
  <c r="U4109" i="14"/>
  <c r="U3844" i="14"/>
  <c r="U3641" i="14"/>
  <c r="U3393" i="14"/>
  <c r="U3383" i="14"/>
  <c r="U2494" i="14"/>
  <c r="U2209" i="14"/>
  <c r="U1894" i="14"/>
  <c r="U1571" i="14"/>
  <c r="U1499" i="14"/>
  <c r="U1286" i="14"/>
  <c r="U1183" i="14"/>
  <c r="U1167" i="14"/>
  <c r="U3333" i="14"/>
  <c r="U2879" i="14"/>
  <c r="U5857" i="14"/>
  <c r="U5521" i="14"/>
  <c r="U4838" i="14"/>
  <c r="U5733" i="14"/>
  <c r="U4425" i="14"/>
  <c r="U3057" i="14"/>
  <c r="U1863" i="14"/>
  <c r="U1700" i="14"/>
  <c r="U1308" i="14"/>
  <c r="U1251" i="14"/>
  <c r="U978" i="14"/>
  <c r="U970" i="14"/>
  <c r="U729" i="14"/>
  <c r="U658" i="14"/>
  <c r="U650" i="14"/>
  <c r="U230" i="14"/>
  <c r="U207" i="14"/>
  <c r="U138" i="14"/>
  <c r="U131" i="14"/>
  <c r="U5833" i="14"/>
  <c r="U3095" i="14"/>
  <c r="U4083" i="14"/>
  <c r="U3753" i="14"/>
  <c r="U1966" i="14"/>
  <c r="U3665" i="14"/>
  <c r="U4141" i="14"/>
  <c r="U6157" i="14"/>
  <c r="U5255" i="14"/>
  <c r="U4492" i="14"/>
  <c r="U924" i="14"/>
  <c r="U6127" i="14"/>
  <c r="U5924" i="14"/>
  <c r="U2551" i="14"/>
  <c r="U1122" i="14"/>
  <c r="U854" i="14"/>
  <c r="U625" i="14"/>
  <c r="U106" i="14"/>
  <c r="U4062" i="14"/>
  <c r="U158" i="14"/>
  <c r="U5790" i="14"/>
  <c r="U4022" i="14"/>
  <c r="U944" i="14"/>
  <c r="U5985" i="14"/>
  <c r="U5633" i="14"/>
  <c r="U6119" i="14"/>
  <c r="U3559" i="14"/>
  <c r="U5691" i="14"/>
  <c r="U5315" i="14"/>
  <c r="U5246" i="14"/>
  <c r="U4968" i="14"/>
  <c r="U3410" i="14"/>
  <c r="U3068" i="14"/>
  <c r="U2721" i="14"/>
  <c r="U2579" i="14"/>
  <c r="U1585" i="14"/>
  <c r="U1427" i="14"/>
  <c r="U736" i="14"/>
  <c r="U712" i="14"/>
  <c r="U700" i="14"/>
  <c r="U632" i="14"/>
  <c r="U6039" i="14"/>
  <c r="U5609" i="14"/>
  <c r="U5562" i="14"/>
  <c r="U5150" i="14"/>
  <c r="N779" i="15" s="1"/>
  <c r="U5064" i="14"/>
  <c r="U2657" i="14"/>
  <c r="U4279" i="14"/>
  <c r="U3007" i="14"/>
  <c r="U6197" i="14"/>
  <c r="U6181" i="14"/>
  <c r="U6077" i="14"/>
  <c r="U4431" i="14"/>
  <c r="U4351" i="14"/>
  <c r="U4048" i="14"/>
  <c r="U3485" i="14"/>
  <c r="U3048" i="14"/>
  <c r="U2855" i="14"/>
  <c r="U2305" i="14"/>
  <c r="U1775" i="14"/>
  <c r="U1751" i="14"/>
  <c r="U1277" i="14"/>
  <c r="U908" i="14"/>
  <c r="U873" i="14"/>
  <c r="U373" i="14"/>
  <c r="U5" i="14"/>
  <c r="U3054" i="14"/>
  <c r="U3633" i="14"/>
  <c r="U2995" i="14"/>
  <c r="U5661" i="14"/>
  <c r="U5349" i="14"/>
  <c r="U4985" i="14"/>
  <c r="U4723" i="14"/>
  <c r="U4042" i="14"/>
  <c r="U5099" i="14"/>
  <c r="U4754" i="14"/>
  <c r="U5290" i="14"/>
  <c r="U3355" i="14"/>
  <c r="U6167" i="14"/>
  <c r="U5853" i="14"/>
  <c r="U5403" i="14"/>
  <c r="U4823" i="14"/>
  <c r="U4504" i="14"/>
  <c r="U3846" i="14"/>
  <c r="U3039" i="14"/>
  <c r="U2819" i="14"/>
  <c r="U1979" i="14"/>
  <c r="U1135" i="14"/>
  <c r="U5619" i="14"/>
  <c r="U5161" i="14"/>
  <c r="U5013" i="14"/>
  <c r="U3146" i="14"/>
  <c r="U6287" i="14"/>
  <c r="U6265" i="14"/>
  <c r="U6152" i="14"/>
  <c r="U6113" i="14"/>
  <c r="U5955" i="14"/>
  <c r="U5527" i="14"/>
  <c r="U5453" i="14"/>
  <c r="U5345" i="14"/>
  <c r="U5243" i="14"/>
  <c r="U5211" i="14"/>
  <c r="U5047" i="14"/>
  <c r="U4976" i="14"/>
  <c r="U4733" i="14"/>
  <c r="U4361" i="14"/>
  <c r="U4357" i="14"/>
  <c r="U4041" i="14"/>
  <c r="U3465" i="14"/>
  <c r="U2583" i="14"/>
  <c r="U1793" i="14"/>
  <c r="U1729" i="14"/>
  <c r="U810" i="14"/>
  <c r="U5611" i="14"/>
  <c r="U5090" i="14"/>
  <c r="U2442" i="14"/>
  <c r="U2427" i="14"/>
  <c r="U5297" i="14"/>
  <c r="U3521" i="14"/>
  <c r="U1417" i="14"/>
  <c r="U1366" i="14"/>
  <c r="U4876" i="14"/>
  <c r="U4769" i="14"/>
  <c r="U4760" i="14"/>
  <c r="U4721" i="14"/>
  <c r="U4388" i="14"/>
  <c r="U4300" i="14"/>
  <c r="U3805" i="14"/>
  <c r="U3672" i="14"/>
  <c r="U3200" i="14"/>
  <c r="U1873" i="14"/>
  <c r="U849" i="14"/>
  <c r="U6062" i="14"/>
  <c r="U6315" i="14"/>
  <c r="U5493" i="14"/>
  <c r="U2508" i="14"/>
  <c r="U956" i="14"/>
  <c r="U565" i="14"/>
  <c r="U457" i="14"/>
  <c r="U62" i="14"/>
  <c r="U5529" i="14"/>
  <c r="U4925" i="14"/>
  <c r="U5777" i="14"/>
  <c r="U5310" i="14"/>
  <c r="U4403" i="14"/>
  <c r="U4387" i="14"/>
  <c r="U4363" i="14"/>
  <c r="U4249" i="14"/>
  <c r="U3932" i="14"/>
  <c r="U3493" i="14"/>
  <c r="U3387" i="14"/>
  <c r="U3102" i="14"/>
  <c r="U3010" i="14"/>
  <c r="U2790" i="14"/>
  <c r="U2048" i="14"/>
  <c r="U1952" i="14"/>
  <c r="U1299" i="14"/>
  <c r="U1196" i="14"/>
  <c r="U1168" i="14"/>
  <c r="U6054" i="14"/>
  <c r="U5999" i="14"/>
  <c r="U4199" i="14"/>
  <c r="U6085" i="14"/>
  <c r="U5923" i="14"/>
  <c r="U5915" i="14"/>
  <c r="U3799" i="14"/>
  <c r="U482" i="14"/>
  <c r="U5540" i="14"/>
  <c r="U4183" i="14"/>
  <c r="U3748" i="14"/>
  <c r="U2684" i="14"/>
  <c r="U2676" i="14"/>
  <c r="U5334" i="14"/>
  <c r="U5815" i="14"/>
  <c r="U3868" i="14"/>
  <c r="U1446" i="14"/>
  <c r="U1004" i="14"/>
  <c r="U6262" i="14"/>
  <c r="U6216" i="14"/>
  <c r="U5838" i="14"/>
  <c r="U5799" i="14"/>
  <c r="U5476" i="14"/>
  <c r="U5264" i="14"/>
  <c r="U4939" i="14"/>
  <c r="U4676" i="14"/>
  <c r="U4516" i="14"/>
  <c r="U4502" i="14"/>
  <c r="U4294" i="14"/>
  <c r="U4020" i="14"/>
  <c r="U3991" i="14"/>
  <c r="U3903" i="14"/>
  <c r="U3541" i="14"/>
  <c r="U3081" i="14"/>
  <c r="U2723" i="14"/>
  <c r="U2273" i="14"/>
  <c r="U2245" i="14"/>
  <c r="U1435" i="14"/>
  <c r="U1160" i="14"/>
  <c r="U1132" i="14"/>
  <c r="U1104" i="14"/>
  <c r="U2691" i="14"/>
  <c r="U3255" i="14"/>
  <c r="U4051" i="14"/>
  <c r="U3883" i="14"/>
  <c r="U2610" i="14"/>
  <c r="U6284" i="14"/>
  <c r="U5897" i="14"/>
  <c r="U5880" i="14"/>
  <c r="U5837" i="14"/>
  <c r="U5696" i="14"/>
  <c r="U5683" i="14"/>
  <c r="U5346" i="14"/>
  <c r="U5190" i="14"/>
  <c r="U5052" i="14"/>
  <c r="U4862" i="14"/>
  <c r="U4719" i="14"/>
  <c r="U3660" i="14"/>
  <c r="U3015" i="14"/>
  <c r="U2996" i="14"/>
  <c r="U2817" i="14"/>
  <c r="U2595" i="14"/>
  <c r="U2316" i="14"/>
  <c r="U26" i="14"/>
  <c r="U4205" i="14"/>
  <c r="U3647" i="14"/>
  <c r="U4440" i="14"/>
  <c r="U4337" i="14"/>
  <c r="U4247" i="14"/>
  <c r="U1759" i="14"/>
  <c r="U1715" i="14"/>
  <c r="U1558" i="14"/>
  <c r="U748" i="14"/>
  <c r="U741" i="14"/>
  <c r="U167" i="14"/>
  <c r="U4312" i="14"/>
  <c r="U4439" i="14"/>
  <c r="U1626" i="14"/>
  <c r="U724" i="14"/>
  <c r="U716" i="14"/>
  <c r="U6148" i="14"/>
  <c r="U5782" i="14"/>
  <c r="U5523" i="14"/>
  <c r="U5451" i="14"/>
  <c r="U3585" i="14"/>
  <c r="U2944" i="14"/>
  <c r="U2837" i="14"/>
  <c r="U2779" i="14"/>
  <c r="U2728" i="14"/>
  <c r="U1433" i="14"/>
  <c r="U1154" i="14"/>
  <c r="U6275" i="14"/>
  <c r="U6268" i="14"/>
  <c r="U6221" i="14"/>
  <c r="U5363" i="14"/>
  <c r="U5356" i="14"/>
  <c r="U5044" i="14"/>
  <c r="U4927" i="14"/>
  <c r="U4829" i="14"/>
  <c r="U4500" i="14"/>
  <c r="U4467" i="14"/>
  <c r="U3839" i="14"/>
  <c r="U2987" i="14"/>
  <c r="U5858" i="14"/>
  <c r="U4385" i="14"/>
  <c r="U1614" i="14"/>
  <c r="U6289" i="14"/>
  <c r="U5781" i="14"/>
  <c r="U5669" i="14"/>
  <c r="U5401" i="14"/>
  <c r="U5201" i="14"/>
  <c r="U4866" i="14"/>
  <c r="U4412" i="14"/>
  <c r="U3983" i="14"/>
  <c r="U3936" i="14"/>
  <c r="U3817" i="14"/>
  <c r="U2943" i="14"/>
  <c r="U2793" i="14"/>
  <c r="U2591" i="14"/>
  <c r="U1652" i="14"/>
  <c r="U3291" i="14"/>
  <c r="U4854" i="14"/>
  <c r="U4485" i="14"/>
  <c r="U4376" i="14"/>
  <c r="U4805" i="14"/>
  <c r="U4423" i="14"/>
  <c r="U2004" i="14"/>
  <c r="U1782" i="14"/>
  <c r="U1757" i="14"/>
  <c r="U1713" i="14"/>
  <c r="U6213" i="14"/>
  <c r="U5967" i="14"/>
  <c r="U5959" i="14"/>
  <c r="U5840" i="14"/>
  <c r="U5835" i="14"/>
  <c r="U5465" i="14"/>
  <c r="U5461" i="14"/>
  <c r="U5342" i="14"/>
  <c r="U4886" i="14"/>
  <c r="U4731" i="14"/>
  <c r="U4728" i="14"/>
  <c r="U4506" i="14"/>
  <c r="U4453" i="14"/>
  <c r="U4081" i="14"/>
  <c r="U2734" i="14"/>
  <c r="U1695" i="14"/>
  <c r="U4007" i="14"/>
  <c r="U3999" i="14"/>
  <c r="U4905" i="14"/>
  <c r="U3228" i="14"/>
  <c r="U2103" i="14"/>
  <c r="U326" i="14"/>
  <c r="U3171" i="14"/>
  <c r="U2814" i="14"/>
  <c r="U2592" i="14"/>
  <c r="U2207" i="14"/>
  <c r="U1904" i="14"/>
  <c r="U1804" i="14"/>
  <c r="U884" i="14"/>
  <c r="U702" i="14"/>
  <c r="U6033" i="14"/>
  <c r="U4609" i="14"/>
  <c r="U3767" i="14"/>
  <c r="U2437" i="14"/>
  <c r="U2391" i="14"/>
  <c r="U5854" i="14"/>
  <c r="U5215" i="14"/>
  <c r="U4566" i="14"/>
  <c r="U3917" i="14"/>
  <c r="U5391" i="14"/>
  <c r="U5293" i="14"/>
  <c r="U5172" i="14"/>
  <c r="U5008" i="14"/>
  <c r="U5000" i="14"/>
  <c r="U4419" i="14"/>
  <c r="U4339" i="14"/>
  <c r="U4061" i="14"/>
  <c r="U4053" i="14"/>
  <c r="U3954" i="14"/>
  <c r="U3773" i="14"/>
  <c r="U3516" i="14"/>
  <c r="U3143" i="14"/>
  <c r="U2258" i="14"/>
  <c r="U2250" i="14"/>
  <c r="U2097" i="14"/>
  <c r="U1667" i="14"/>
  <c r="U1603" i="14"/>
  <c r="U1588" i="14"/>
  <c r="U1537" i="14"/>
  <c r="U1337" i="14"/>
  <c r="U1191" i="14"/>
  <c r="U1142" i="14"/>
  <c r="U951" i="14"/>
  <c r="U596" i="14"/>
  <c r="U493" i="14"/>
  <c r="U438" i="14"/>
  <c r="U177" i="14"/>
  <c r="U170" i="14"/>
  <c r="U78" i="14"/>
  <c r="U5155" i="14"/>
  <c r="U3331" i="14"/>
  <c r="U2890" i="14"/>
  <c r="U2398" i="14"/>
  <c r="U6233" i="14"/>
  <c r="U5773" i="14"/>
  <c r="U4856" i="14"/>
  <c r="U4743" i="14"/>
  <c r="U4094" i="14"/>
  <c r="U3648" i="14"/>
  <c r="U3257" i="14"/>
  <c r="U6087" i="14"/>
  <c r="U5179" i="14"/>
  <c r="U4234" i="14"/>
  <c r="U3523" i="14"/>
  <c r="U3453" i="14"/>
  <c r="U2713" i="14"/>
  <c r="U1855" i="14"/>
  <c r="U1526" i="14"/>
  <c r="U1081" i="14"/>
  <c r="U693" i="14"/>
  <c r="U678" i="14"/>
  <c r="U416" i="14"/>
  <c r="U2155" i="14"/>
  <c r="U2085" i="14"/>
  <c r="U1724" i="14"/>
  <c r="U1569" i="14"/>
  <c r="U1436" i="14"/>
  <c r="U1176" i="14"/>
  <c r="U5101" i="14"/>
  <c r="U4630" i="14"/>
  <c r="U4154" i="14"/>
  <c r="U3751" i="14"/>
  <c r="U3743" i="14"/>
  <c r="U6248" i="14"/>
  <c r="U6135" i="14"/>
  <c r="U5765" i="14"/>
  <c r="U5684" i="14"/>
  <c r="U5518" i="14"/>
  <c r="U4947" i="14"/>
  <c r="U4378" i="14"/>
  <c r="U3177" i="14"/>
  <c r="U5488" i="14"/>
  <c r="U4813" i="14"/>
  <c r="U4233" i="14"/>
  <c r="U3141" i="14"/>
  <c r="U2769" i="14"/>
  <c r="U2762" i="14"/>
  <c r="U2217" i="14"/>
  <c r="U1923" i="14"/>
  <c r="U1708" i="14"/>
  <c r="U1638" i="14"/>
  <c r="U1561" i="14"/>
  <c r="U1127" i="14"/>
  <c r="U1110" i="14"/>
  <c r="U865" i="14"/>
  <c r="U839" i="14"/>
  <c r="U792" i="14"/>
  <c r="U354" i="14"/>
  <c r="U266" i="14"/>
  <c r="U154" i="14"/>
  <c r="U614" i="14"/>
  <c r="U585" i="14"/>
  <c r="U541" i="14"/>
  <c r="U481" i="14"/>
  <c r="U464" i="14"/>
  <c r="U388" i="14"/>
  <c r="U324" i="14"/>
  <c r="U305" i="14"/>
  <c r="U290" i="14"/>
  <c r="U280" i="14"/>
  <c r="U113" i="14"/>
  <c r="U2620" i="14"/>
  <c r="U1900" i="14"/>
  <c r="U1721" i="14"/>
  <c r="U1693" i="14"/>
  <c r="U887" i="14"/>
  <c r="U761" i="14"/>
  <c r="U282" i="14"/>
  <c r="U6044" i="14"/>
  <c r="U6005" i="14"/>
  <c r="U5143" i="14"/>
  <c r="U3717" i="14"/>
  <c r="U3305" i="14"/>
  <c r="U2440" i="14"/>
  <c r="U6237" i="14"/>
  <c r="U4375" i="14"/>
  <c r="U3831" i="14"/>
  <c r="U3253" i="14"/>
  <c r="U4335" i="14"/>
  <c r="U3519" i="14"/>
  <c r="U2563" i="14"/>
  <c r="U1812" i="14"/>
  <c r="U1678" i="14"/>
  <c r="U1282" i="14"/>
  <c r="U914" i="14"/>
  <c r="U895" i="14"/>
  <c r="U374" i="14"/>
  <c r="U211" i="14"/>
  <c r="U3031" i="14"/>
  <c r="U2947" i="14"/>
  <c r="U2507" i="14"/>
  <c r="U2365" i="14"/>
  <c r="U2286" i="14"/>
  <c r="U1545" i="14"/>
  <c r="U1495" i="14"/>
  <c r="U1285" i="14"/>
  <c r="U41" i="14"/>
  <c r="U4665" i="14"/>
  <c r="U2931" i="14"/>
  <c r="U2666" i="14"/>
  <c r="U5761" i="14"/>
  <c r="U4575" i="14"/>
  <c r="U4553" i="14"/>
  <c r="U2857" i="14"/>
  <c r="U2067" i="14"/>
  <c r="U1957" i="14"/>
  <c r="U1927" i="14"/>
  <c r="U1017" i="14"/>
  <c r="U973" i="14"/>
  <c r="U933" i="14"/>
  <c r="U606" i="14"/>
  <c r="U562" i="14"/>
  <c r="U518" i="14"/>
  <c r="U502" i="14"/>
  <c r="U386" i="14"/>
  <c r="U120" i="14"/>
  <c r="U2832" i="14"/>
  <c r="U2540" i="14"/>
  <c r="U2499" i="14"/>
  <c r="U2011" i="14"/>
  <c r="U1510" i="14"/>
  <c r="U1502" i="14"/>
  <c r="U5127" i="14"/>
  <c r="U4641" i="14"/>
  <c r="U4165" i="14"/>
  <c r="U4150" i="14"/>
  <c r="U3468" i="14"/>
  <c r="U6186" i="14"/>
  <c r="U5721" i="14"/>
  <c r="U3376" i="14"/>
  <c r="U3135" i="14"/>
  <c r="U2871" i="14"/>
  <c r="U2757" i="14"/>
  <c r="U2381" i="14"/>
  <c r="U879" i="14"/>
  <c r="U73" i="14"/>
  <c r="U3930" i="14"/>
  <c r="U3581" i="14"/>
  <c r="U3506" i="14"/>
  <c r="U3498" i="14"/>
  <c r="U3016" i="14"/>
  <c r="U2783" i="14"/>
  <c r="U2618" i="14"/>
  <c r="U2313" i="14"/>
  <c r="U2278" i="14"/>
  <c r="U1579" i="14"/>
  <c r="U1388" i="14"/>
  <c r="U1349" i="14"/>
  <c r="U1228" i="14"/>
  <c r="U984" i="14"/>
  <c r="U522" i="14"/>
  <c r="U312" i="14"/>
  <c r="U48" i="14"/>
  <c r="U17" i="14"/>
  <c r="U9" i="14"/>
  <c r="U6058" i="14"/>
  <c r="U5593" i="14"/>
  <c r="U5553" i="14"/>
  <c r="U4595" i="14"/>
  <c r="U3708" i="14"/>
  <c r="U2446" i="14"/>
  <c r="U2438" i="14"/>
  <c r="U2431" i="14"/>
  <c r="U2408" i="14"/>
  <c r="U6116" i="14"/>
  <c r="U4013" i="14"/>
  <c r="U3919" i="14"/>
  <c r="U6185" i="14"/>
  <c r="U5736" i="14"/>
  <c r="U3887" i="14"/>
  <c r="U3046" i="14"/>
  <c r="U2001" i="14"/>
  <c r="U1963" i="14"/>
  <c r="U1237" i="14"/>
  <c r="U1113" i="14"/>
  <c r="U820" i="14"/>
  <c r="U539" i="14"/>
  <c r="U410" i="14"/>
  <c r="U393" i="14"/>
  <c r="U330" i="14"/>
  <c r="U295" i="14"/>
  <c r="N870" i="15"/>
  <c r="U2037" i="14"/>
  <c r="U1227" i="14"/>
  <c r="U1178" i="14"/>
  <c r="U963" i="14"/>
  <c r="U5607" i="14"/>
  <c r="U4655" i="14"/>
  <c r="U4194" i="14"/>
  <c r="U4179" i="14"/>
  <c r="U3348" i="14"/>
  <c r="U3659" i="14"/>
  <c r="U5025" i="14"/>
  <c r="U5017" i="14"/>
  <c r="U4808" i="14"/>
  <c r="U4443" i="14"/>
  <c r="U4348" i="14"/>
  <c r="U3612" i="14"/>
  <c r="U3447" i="14"/>
  <c r="U2810" i="14"/>
  <c r="U2512" i="14"/>
  <c r="U2372" i="14"/>
  <c r="U2288" i="14"/>
  <c r="U1478" i="14"/>
  <c r="U1244" i="14"/>
  <c r="U1061" i="14"/>
  <c r="U1015" i="14"/>
  <c r="U779" i="14"/>
  <c r="U720" i="14"/>
  <c r="U87" i="14"/>
  <c r="U3232" i="14"/>
  <c r="U3012" i="14"/>
  <c r="U6171" i="14"/>
  <c r="U6163" i="14"/>
  <c r="U4354" i="14"/>
  <c r="U3588" i="14"/>
  <c r="U2343" i="14"/>
  <c r="U2041" i="14"/>
  <c r="U5112" i="14"/>
  <c r="U5089" i="14"/>
  <c r="U4657" i="14"/>
  <c r="U4873" i="14"/>
  <c r="U4772" i="14"/>
  <c r="U3667" i="14"/>
  <c r="U3239" i="14"/>
  <c r="U2476" i="14"/>
  <c r="U2090" i="14"/>
  <c r="U1252" i="14"/>
  <c r="U318" i="14"/>
  <c r="U5561" i="14"/>
  <c r="U4633" i="14"/>
  <c r="U4273" i="14"/>
  <c r="U5889" i="14"/>
  <c r="U5350" i="14"/>
  <c r="U5263" i="14"/>
  <c r="U4986" i="14"/>
  <c r="U3671" i="14"/>
  <c r="U2159" i="14"/>
  <c r="U2672" i="14"/>
  <c r="U2415" i="14"/>
  <c r="U4446" i="14"/>
  <c r="U4396" i="14"/>
  <c r="U3923" i="14"/>
  <c r="U3075" i="14"/>
  <c r="U2168" i="14"/>
  <c r="U1425" i="14"/>
  <c r="U5050" i="14"/>
  <c r="U3856" i="14"/>
  <c r="U5576" i="14"/>
  <c r="U6227" i="14"/>
  <c r="U6146" i="14"/>
  <c r="U5952" i="14"/>
  <c r="U4459" i="14"/>
  <c r="U3979" i="14"/>
  <c r="U3491" i="14"/>
  <c r="U2173" i="14"/>
  <c r="U3302" i="14"/>
  <c r="U5444" i="14"/>
  <c r="U5686" i="14"/>
  <c r="U6211" i="14"/>
  <c r="U5705" i="14"/>
  <c r="U3110" i="14"/>
  <c r="U2629" i="14"/>
  <c r="U3705" i="14"/>
  <c r="U3294" i="14"/>
  <c r="U5969" i="14"/>
  <c r="U3020" i="14"/>
  <c r="U3532" i="14"/>
  <c r="U3213" i="14"/>
  <c r="U3151" i="14"/>
  <c r="U5203" i="14"/>
  <c r="U4565" i="14"/>
  <c r="U4496" i="14"/>
  <c r="U4030" i="14"/>
  <c r="U5749" i="14"/>
  <c r="U4116" i="14"/>
  <c r="U4089" i="14"/>
  <c r="U2275" i="14"/>
  <c r="U2233" i="14"/>
  <c r="U1508" i="14"/>
  <c r="U1500" i="14"/>
  <c r="U4499" i="14"/>
  <c r="U4085" i="14"/>
  <c r="U2282" i="14"/>
  <c r="U2267" i="14"/>
  <c r="U1842" i="14"/>
  <c r="U11" i="14"/>
  <c r="U4547" i="14"/>
  <c r="U6270" i="14"/>
  <c r="U6105" i="14"/>
  <c r="U5412" i="14"/>
  <c r="U5367" i="14"/>
  <c r="U4255" i="14"/>
  <c r="U3625" i="14"/>
  <c r="U3191" i="14"/>
  <c r="U3164" i="14"/>
  <c r="U3129" i="14"/>
  <c r="U905" i="14"/>
  <c r="U33" i="14"/>
  <c r="U5724" i="14"/>
  <c r="U6290" i="14"/>
  <c r="U54" i="14"/>
  <c r="U4597" i="14"/>
  <c r="U5057" i="14"/>
  <c r="U4988" i="14"/>
  <c r="U4928" i="14"/>
  <c r="U4310" i="14"/>
  <c r="U4265" i="14"/>
  <c r="U3425" i="14"/>
  <c r="U3231" i="14"/>
  <c r="U2847" i="14"/>
  <c r="U2450" i="14"/>
  <c r="U2083" i="14"/>
  <c r="U1687" i="14"/>
  <c r="U1225" i="14"/>
  <c r="U6031" i="14"/>
  <c r="U6023" i="14"/>
  <c r="U3325" i="14"/>
  <c r="U2864" i="14"/>
  <c r="U3385" i="14"/>
  <c r="U3202" i="14"/>
  <c r="U3032" i="14"/>
  <c r="U2589" i="14"/>
  <c r="U2575" i="14"/>
  <c r="U2199" i="14"/>
  <c r="U1769" i="14"/>
  <c r="U1643" i="14"/>
  <c r="U1520" i="14"/>
  <c r="U1374" i="14"/>
  <c r="U1052" i="14"/>
  <c r="N599" i="15"/>
  <c r="U5323" i="14"/>
  <c r="U3619" i="14"/>
  <c r="U3504" i="14"/>
  <c r="U3390" i="14"/>
  <c r="U3026" i="14"/>
  <c r="U6279" i="14"/>
  <c r="U6206" i="14"/>
  <c r="U6142" i="14"/>
  <c r="U5964" i="14"/>
  <c r="U5885" i="14"/>
  <c r="U5545" i="14"/>
  <c r="U5470" i="14"/>
  <c r="U5409" i="14"/>
  <c r="U5354" i="14"/>
  <c r="U5252" i="14"/>
  <c r="U5239" i="14"/>
  <c r="U4491" i="14"/>
  <c r="U3555" i="14"/>
  <c r="U3539" i="14"/>
  <c r="U3189" i="14"/>
  <c r="U3041" i="14"/>
  <c r="U2951" i="14"/>
  <c r="U2845" i="14"/>
  <c r="U2490" i="14"/>
  <c r="U2315" i="14"/>
  <c r="U2171" i="14"/>
  <c r="U2157" i="14"/>
  <c r="U2088" i="14"/>
  <c r="U1868" i="14"/>
  <c r="U1429" i="14"/>
  <c r="U1295" i="14"/>
  <c r="U923" i="14"/>
  <c r="U317" i="14"/>
  <c r="U5551" i="14"/>
  <c r="U4181" i="14"/>
  <c r="U3315" i="14"/>
  <c r="U2655" i="14"/>
  <c r="U2472" i="14"/>
  <c r="U5786" i="14"/>
  <c r="U5703" i="14"/>
  <c r="U4921" i="14"/>
  <c r="U4036" i="14"/>
  <c r="U4024" i="14"/>
  <c r="U3997" i="14"/>
  <c r="U3981" i="14"/>
  <c r="U3934" i="14"/>
  <c r="U3860" i="14"/>
  <c r="U3593" i="14"/>
  <c r="U3573" i="14"/>
  <c r="U3489" i="14"/>
  <c r="U3262" i="14"/>
  <c r="U3155" i="14"/>
  <c r="U2748" i="14"/>
  <c r="U2741" i="14"/>
  <c r="U2504" i="14"/>
  <c r="U2149" i="14"/>
  <c r="U2080" i="14"/>
  <c r="U2046" i="14"/>
  <c r="U1943" i="14"/>
  <c r="U1617" i="14"/>
  <c r="U1608" i="14"/>
  <c r="U1421" i="14"/>
  <c r="U1258" i="14"/>
  <c r="U1051" i="14"/>
  <c r="U988" i="14"/>
  <c r="U524" i="14"/>
  <c r="U4647" i="14"/>
  <c r="U4209" i="14"/>
  <c r="U3329" i="14"/>
  <c r="U3300" i="14"/>
  <c r="U4373" i="14"/>
  <c r="U5829" i="14"/>
  <c r="U4103" i="14"/>
  <c r="U6223" i="14"/>
  <c r="U5793" i="14"/>
  <c r="U4975" i="14"/>
  <c r="U4715" i="14"/>
  <c r="U4465" i="14"/>
  <c r="U4404" i="14"/>
  <c r="U4353" i="14"/>
  <c r="U4267" i="14"/>
  <c r="U4035" i="14"/>
  <c r="U4028" i="14"/>
  <c r="U4027" i="14"/>
  <c r="U3989" i="14"/>
  <c r="U3920" i="14"/>
  <c r="U3638" i="14"/>
  <c r="U3431" i="14"/>
  <c r="U3105" i="14"/>
  <c r="U2993" i="14"/>
  <c r="U2775" i="14"/>
  <c r="U2747" i="14"/>
  <c r="U2719" i="14"/>
  <c r="U2580" i="14"/>
  <c r="U2539" i="14"/>
  <c r="U2531" i="14"/>
  <c r="U2079" i="14"/>
  <c r="U1935" i="14"/>
  <c r="U1379" i="14"/>
  <c r="U961" i="14"/>
  <c r="U638" i="14"/>
  <c r="U343" i="14"/>
  <c r="U3755" i="14"/>
  <c r="U3710" i="14"/>
  <c r="U2435" i="14"/>
  <c r="U4842" i="14"/>
  <c r="U5168" i="14"/>
  <c r="U695" i="14"/>
  <c r="U6175" i="14"/>
  <c r="U6103" i="14"/>
  <c r="U5891" i="14"/>
  <c r="U5778" i="14"/>
  <c r="U5469" i="14"/>
  <c r="U5198" i="14"/>
  <c r="U6168" i="14"/>
  <c r="U6140" i="14"/>
  <c r="U6109" i="14"/>
  <c r="U6096" i="14"/>
  <c r="U5844" i="14"/>
  <c r="U5785" i="14"/>
  <c r="U5473" i="14"/>
  <c r="U5208" i="14"/>
  <c r="U5195" i="14"/>
  <c r="U4865" i="14"/>
  <c r="U4774" i="14"/>
  <c r="U4568" i="14"/>
  <c r="U4509" i="14"/>
  <c r="U4306" i="14"/>
  <c r="U4293" i="14"/>
  <c r="U3591" i="14"/>
  <c r="U3397" i="14"/>
  <c r="U2829" i="14"/>
  <c r="U2271" i="14"/>
  <c r="U2086" i="14"/>
  <c r="U1976" i="14"/>
  <c r="U1539" i="14"/>
  <c r="U1497" i="14"/>
  <c r="U1394" i="14"/>
  <c r="U1042" i="14"/>
  <c r="U929" i="14"/>
  <c r="U758" i="14"/>
  <c r="U731" i="14"/>
  <c r="U385" i="14"/>
  <c r="U362" i="14"/>
  <c r="U45" i="14"/>
  <c r="U5603" i="14"/>
  <c r="U5115" i="14"/>
  <c r="U4653" i="14"/>
  <c r="U4750" i="14"/>
  <c r="U3408" i="14"/>
  <c r="U4868" i="14"/>
  <c r="U4725" i="14"/>
  <c r="U4576" i="14"/>
  <c r="U3543" i="14"/>
  <c r="U3194" i="14"/>
  <c r="U2875" i="14"/>
  <c r="U1975" i="14"/>
  <c r="U1800" i="14"/>
  <c r="U812" i="14"/>
  <c r="U5639" i="14"/>
  <c r="N824" i="15"/>
  <c r="U1067" i="14"/>
  <c r="N845" i="15"/>
  <c r="U3768" i="14"/>
  <c r="U4841" i="14"/>
  <c r="N741" i="15"/>
  <c r="U2137" i="14"/>
  <c r="U1307" i="14"/>
  <c r="U1219" i="14"/>
  <c r="U1181" i="14"/>
  <c r="U6219" i="14"/>
  <c r="U6139" i="14"/>
  <c r="U5961" i="14"/>
  <c r="U5747" i="14"/>
  <c r="U5462" i="14"/>
  <c r="U5414" i="14"/>
  <c r="U5267" i="14"/>
  <c r="U4776" i="14"/>
  <c r="U4075" i="14"/>
  <c r="U4033" i="14"/>
  <c r="U3924" i="14"/>
  <c r="U3422" i="14"/>
  <c r="U3267" i="14"/>
  <c r="U2717" i="14"/>
  <c r="U2586" i="14"/>
  <c r="U2537" i="14"/>
  <c r="U1200" i="14"/>
  <c r="U1159" i="14"/>
  <c r="U1096" i="14"/>
  <c r="U497" i="14"/>
  <c r="U314" i="14"/>
  <c r="U6145" i="14"/>
  <c r="U5900" i="14"/>
  <c r="U5878" i="14"/>
  <c r="U5535" i="14"/>
  <c r="U5256" i="14"/>
  <c r="U4922" i="14"/>
  <c r="U4365" i="14"/>
  <c r="U4308" i="14"/>
  <c r="U4118" i="14"/>
  <c r="U4113" i="14"/>
  <c r="U3944" i="14"/>
  <c r="U3809" i="14"/>
  <c r="U3643" i="14"/>
  <c r="U3395" i="14"/>
  <c r="U2989" i="14"/>
  <c r="U2738" i="14"/>
  <c r="U2724" i="14"/>
  <c r="U2318" i="14"/>
  <c r="U1765" i="14"/>
  <c r="U1654" i="14"/>
  <c r="U28" i="14"/>
  <c r="U6003" i="14"/>
  <c r="U5623" i="14"/>
  <c r="U4659" i="14"/>
  <c r="U2909" i="14"/>
  <c r="U2394" i="14"/>
  <c r="U3655" i="14"/>
  <c r="U4342" i="14"/>
  <c r="U4245" i="14"/>
  <c r="U6255" i="14"/>
  <c r="U6158" i="14"/>
  <c r="U5795" i="14"/>
  <c r="U5306" i="14"/>
  <c r="U4966" i="14"/>
  <c r="U4784" i="14"/>
  <c r="U4454" i="14"/>
  <c r="U4268" i="14"/>
  <c r="U4253" i="14"/>
  <c r="U3977" i="14"/>
  <c r="U3941" i="14"/>
  <c r="U3938" i="14"/>
  <c r="U3907" i="14"/>
  <c r="U3858" i="14"/>
  <c r="U3840" i="14"/>
  <c r="U3570" i="14"/>
  <c r="U3459" i="14"/>
  <c r="U3419" i="14"/>
  <c r="U3414" i="14"/>
  <c r="U3234" i="14"/>
  <c r="U3042" i="14"/>
  <c r="U2962" i="14"/>
  <c r="U2954" i="14"/>
  <c r="U2848" i="14"/>
  <c r="U2772" i="14"/>
  <c r="U2625" i="14"/>
  <c r="U2360" i="14"/>
  <c r="U2311" i="14"/>
  <c r="U2276" i="14"/>
  <c r="U2269" i="14"/>
  <c r="U2202" i="14"/>
  <c r="U2153" i="14"/>
  <c r="U1737" i="14"/>
  <c r="U1646" i="14"/>
  <c r="U1392" i="14"/>
  <c r="U763" i="14"/>
  <c r="U423" i="14"/>
  <c r="U5136" i="14"/>
  <c r="U2417" i="14"/>
  <c r="U3833" i="14"/>
  <c r="U3526" i="14"/>
  <c r="U2261" i="14"/>
  <c r="U1524" i="14"/>
  <c r="U5559" i="14"/>
  <c r="U4202" i="14"/>
  <c r="U3703" i="14"/>
  <c r="U3338" i="14"/>
  <c r="U6130" i="14"/>
  <c r="U5338" i="14"/>
  <c r="U4953" i="14"/>
  <c r="U4015" i="14"/>
  <c r="U3827" i="14"/>
  <c r="U2999" i="14"/>
  <c r="U6191" i="14"/>
  <c r="U5928" i="14"/>
  <c r="U5183" i="14"/>
  <c r="U4911" i="14"/>
  <c r="U4428" i="14"/>
  <c r="U4072" i="14"/>
  <c r="U3611" i="14"/>
  <c r="U2751" i="14"/>
  <c r="U2334" i="14"/>
  <c r="U2105" i="14"/>
  <c r="U463" i="14"/>
  <c r="U234" i="14"/>
  <c r="U4340" i="14"/>
  <c r="U2254" i="14"/>
  <c r="U2129" i="14"/>
  <c r="U1676" i="14"/>
  <c r="U1522" i="14"/>
  <c r="U1028" i="14"/>
  <c r="U917" i="14"/>
  <c r="U4615" i="14"/>
  <c r="U4187" i="14"/>
  <c r="U3744" i="14"/>
  <c r="U3336" i="14"/>
  <c r="U3307" i="14"/>
  <c r="U2899" i="14"/>
  <c r="U2429" i="14"/>
  <c r="U2407" i="14"/>
  <c r="U5877" i="14"/>
  <c r="U4488" i="14"/>
  <c r="U4481" i="14"/>
  <c r="U3407" i="14"/>
  <c r="U5649" i="14"/>
  <c r="U5181" i="14"/>
  <c r="U4902" i="14"/>
  <c r="U4811" i="14"/>
  <c r="U3371" i="14"/>
  <c r="U2804" i="14"/>
  <c r="U2378" i="14"/>
  <c r="U1893" i="14"/>
  <c r="U1445" i="14"/>
  <c r="U1415" i="14"/>
  <c r="U801" i="14"/>
  <c r="U588" i="14"/>
  <c r="U254" i="14"/>
  <c r="U1491" i="14"/>
  <c r="U1380" i="14"/>
  <c r="U1130" i="14"/>
  <c r="U1102" i="14"/>
  <c r="U827" i="14"/>
  <c r="U808" i="14"/>
  <c r="U39" i="14"/>
  <c r="U6015" i="14"/>
  <c r="U6008" i="14"/>
  <c r="U4629" i="14"/>
  <c r="U4200" i="14"/>
  <c r="U4151" i="14"/>
  <c r="U3335" i="14"/>
  <c r="U2921" i="14"/>
  <c r="U2682" i="14"/>
  <c r="U2639" i="14"/>
  <c r="U5769" i="14"/>
  <c r="U5329" i="14"/>
  <c r="U4965" i="14"/>
  <c r="U4951" i="14"/>
  <c r="U3185" i="14"/>
  <c r="U3004" i="14"/>
  <c r="U6188" i="14"/>
  <c r="U5812" i="14"/>
  <c r="U5501" i="14"/>
  <c r="U5299" i="14"/>
  <c r="U5165" i="14"/>
  <c r="U4817" i="14"/>
  <c r="U4346" i="14"/>
  <c r="U3965" i="14"/>
  <c r="U2461" i="14"/>
  <c r="U2303" i="14"/>
  <c r="U2229" i="14"/>
  <c r="U1596" i="14"/>
  <c r="U1563" i="14"/>
  <c r="U1146" i="14"/>
  <c r="U1079" i="14"/>
  <c r="U968" i="14"/>
  <c r="U825" i="14"/>
  <c r="U603" i="14"/>
  <c r="U277" i="14"/>
  <c r="U164" i="14"/>
  <c r="U1248" i="14"/>
  <c r="U1047" i="14"/>
  <c r="U642" i="14"/>
  <c r="U380" i="14"/>
  <c r="U23" i="14"/>
  <c r="U6021" i="14"/>
  <c r="U6007" i="14"/>
  <c r="U5095" i="14"/>
  <c r="U5087" i="14"/>
  <c r="U4621" i="14"/>
  <c r="U4606" i="14"/>
  <c r="U4214" i="14"/>
  <c r="U2927" i="14"/>
  <c r="U2681" i="14"/>
  <c r="U2449" i="14"/>
  <c r="U6230" i="14"/>
  <c r="U5753" i="14"/>
  <c r="U4579" i="14"/>
  <c r="U4371" i="14"/>
  <c r="U3912" i="14"/>
  <c r="U3003" i="14"/>
  <c r="U6203" i="14"/>
  <c r="U6092" i="14"/>
  <c r="U5728" i="14"/>
  <c r="U5714" i="14"/>
  <c r="U4908" i="14"/>
  <c r="U4795" i="14"/>
  <c r="U4692" i="14"/>
  <c r="U4543" i="14"/>
  <c r="U4537" i="14"/>
  <c r="U4432" i="14"/>
  <c r="U4243" i="14"/>
  <c r="U3866" i="14"/>
  <c r="U3797" i="14"/>
  <c r="U2061" i="14"/>
  <c r="U1071" i="14"/>
  <c r="U268" i="14"/>
  <c r="N893" i="15"/>
  <c r="U1039" i="14"/>
  <c r="U845" i="14"/>
  <c r="U806" i="14"/>
  <c r="U37" i="14"/>
  <c r="U5613" i="14"/>
  <c r="U5124" i="14"/>
  <c r="U5109" i="14"/>
  <c r="U4613" i="14"/>
  <c r="U4185" i="14"/>
  <c r="U4142" i="14"/>
  <c r="U4120" i="14"/>
  <c r="U3319" i="14"/>
  <c r="U2941" i="14"/>
  <c r="U2688" i="14"/>
  <c r="U2659" i="14"/>
  <c r="U5940" i="14"/>
  <c r="U5425" i="14"/>
  <c r="U5327" i="14"/>
  <c r="U5320" i="14"/>
  <c r="U4963" i="14"/>
  <c r="U3477" i="14"/>
  <c r="U3269" i="14"/>
  <c r="U6311" i="14"/>
  <c r="U5713" i="14"/>
  <c r="U5171" i="14"/>
  <c r="U4907" i="14"/>
  <c r="U4699" i="14"/>
  <c r="U4220" i="14"/>
  <c r="U3514" i="14"/>
  <c r="U3369" i="14"/>
  <c r="U2860" i="14"/>
  <c r="U2706" i="14"/>
  <c r="U2018" i="14"/>
  <c r="U1554" i="14"/>
  <c r="U275" i="14"/>
  <c r="U1543" i="14"/>
  <c r="U732" i="14"/>
  <c r="U420" i="14"/>
  <c r="U338" i="14"/>
  <c r="U6035" i="14"/>
  <c r="U3684" i="14"/>
  <c r="U2679" i="14"/>
  <c r="U5234" i="14"/>
  <c r="U5227" i="14"/>
  <c r="U4286" i="14"/>
  <c r="U2867" i="14"/>
  <c r="U2189" i="14"/>
  <c r="U534" i="14"/>
  <c r="U5946" i="14"/>
  <c r="U3089" i="14"/>
  <c r="U5809" i="14"/>
  <c r="U3223" i="14"/>
  <c r="U2307" i="14"/>
  <c r="U1987" i="14"/>
  <c r="U1790" i="14"/>
  <c r="U1272" i="14"/>
  <c r="U1031" i="14"/>
  <c r="U797" i="14"/>
  <c r="U675" i="14"/>
  <c r="U653" i="14"/>
  <c r="U2788" i="14"/>
  <c r="U2627" i="14"/>
  <c r="U2573" i="14"/>
  <c r="U2489" i="14"/>
  <c r="U2481" i="14"/>
  <c r="U2074" i="14"/>
  <c r="U1945" i="14"/>
  <c r="U1835" i="14"/>
  <c r="U1384" i="14"/>
  <c r="U999" i="14"/>
  <c r="U499" i="14"/>
  <c r="U474" i="14"/>
  <c r="U6011" i="14"/>
  <c r="U5983" i="14"/>
  <c r="N900" i="15" s="1"/>
  <c r="U4625" i="14"/>
  <c r="N724" i="15" s="1"/>
  <c r="U4611" i="14"/>
  <c r="U4582" i="14"/>
  <c r="N717" i="15" s="1"/>
  <c r="U4211" i="14"/>
  <c r="U2432" i="14"/>
  <c r="U5945" i="14"/>
  <c r="U5758" i="14"/>
  <c r="U5438" i="14"/>
  <c r="U4745" i="14"/>
  <c r="U4010" i="14"/>
  <c r="U3261" i="14"/>
  <c r="U6192" i="14"/>
  <c r="U5505" i="14"/>
  <c r="U5385" i="14"/>
  <c r="U5006" i="14"/>
  <c r="U4913" i="14"/>
  <c r="U4697" i="14"/>
  <c r="U4689" i="14"/>
  <c r="U4225" i="14"/>
  <c r="U3969" i="14"/>
  <c r="U3961" i="14"/>
  <c r="U3439" i="14"/>
  <c r="U3374" i="14"/>
  <c r="U3152" i="14"/>
  <c r="U2974" i="14"/>
  <c r="U2605" i="14"/>
  <c r="U1849" i="14"/>
  <c r="U952" i="14"/>
  <c r="U842" i="14"/>
  <c r="U2554" i="14"/>
  <c r="U2519" i="14"/>
  <c r="U2219" i="14"/>
  <c r="U2020" i="14"/>
  <c r="U1353" i="14"/>
  <c r="U983" i="14"/>
  <c r="U958" i="14"/>
  <c r="U655" i="14"/>
  <c r="U395" i="14"/>
  <c r="U1912" i="14"/>
  <c r="U1816" i="14"/>
  <c r="U1593" i="14"/>
  <c r="U1487" i="14"/>
  <c r="U1453" i="14"/>
  <c r="U1373" i="14"/>
  <c r="U1068" i="14"/>
  <c r="U822" i="14"/>
  <c r="U791" i="14"/>
  <c r="U662" i="14"/>
  <c r="U293" i="14"/>
  <c r="U1675" i="14"/>
  <c r="U1316" i="14"/>
  <c r="U1037" i="14"/>
  <c r="U974" i="14"/>
  <c r="U841" i="14"/>
  <c r="U533" i="14"/>
  <c r="U526" i="14"/>
  <c r="U4853" i="14"/>
  <c r="U4099" i="14"/>
  <c r="U4009" i="14"/>
  <c r="U3650" i="14"/>
  <c r="U5931" i="14"/>
  <c r="U5825" i="14"/>
  <c r="N886" i="15" s="1"/>
  <c r="U5387" i="14"/>
  <c r="U4687" i="14"/>
  <c r="U4531" i="14"/>
  <c r="U3877" i="14"/>
  <c r="U3598" i="14"/>
  <c r="U2341" i="14"/>
  <c r="U2224" i="14"/>
  <c r="U2059" i="14"/>
  <c r="U2002" i="14"/>
  <c r="U1968" i="14"/>
  <c r="U1960" i="14"/>
  <c r="U1660" i="14"/>
  <c r="U1624" i="14"/>
  <c r="U1484" i="14"/>
  <c r="U1220" i="14"/>
  <c r="U1185" i="14"/>
  <c r="U955" i="14"/>
  <c r="U782" i="14"/>
  <c r="U755" i="14"/>
  <c r="U608" i="14"/>
  <c r="U455" i="14"/>
  <c r="U349" i="14"/>
  <c r="U128" i="14"/>
  <c r="U774" i="14"/>
  <c r="U673" i="14"/>
  <c r="U414" i="14"/>
  <c r="U1916" i="14"/>
  <c r="U1449" i="14"/>
  <c r="U1442" i="14"/>
  <c r="U1419" i="14"/>
  <c r="U1370" i="14"/>
  <c r="U1093" i="14"/>
  <c r="U1086" i="14"/>
  <c r="U896" i="14"/>
  <c r="U795" i="14"/>
  <c r="U511" i="14"/>
  <c r="U491" i="14"/>
  <c r="U461" i="14"/>
  <c r="U407" i="14"/>
  <c r="U329" i="14"/>
  <c r="U134" i="14"/>
  <c r="U99" i="14"/>
  <c r="U85" i="14"/>
  <c r="U620" i="14"/>
  <c r="U599" i="14"/>
  <c r="U544" i="14"/>
  <c r="U347" i="14"/>
  <c r="U56" i="14"/>
  <c r="U578" i="14"/>
  <c r="U175" i="14"/>
  <c r="U3372" i="14"/>
  <c r="U3365" i="14"/>
  <c r="U3062" i="14"/>
  <c r="U2613" i="14"/>
  <c r="U2338" i="14"/>
  <c r="U2330" i="14"/>
  <c r="U1628" i="14"/>
  <c r="U1489" i="14"/>
  <c r="U1455" i="14"/>
  <c r="U1312" i="14"/>
  <c r="U1084" i="14"/>
  <c r="U619" i="14"/>
  <c r="U591" i="14"/>
  <c r="U543" i="14"/>
  <c r="U432" i="14"/>
  <c r="U153" i="14"/>
  <c r="U146" i="14"/>
  <c r="U5225" i="14"/>
  <c r="U4739" i="14"/>
  <c r="U6306" i="14"/>
  <c r="U6095" i="14"/>
  <c r="U5935" i="14"/>
  <c r="N917" i="15" s="1"/>
  <c r="U5659" i="14"/>
  <c r="U5295" i="14"/>
  <c r="U4528" i="14"/>
  <c r="U4445" i="14"/>
  <c r="U4323" i="14"/>
  <c r="U3776" i="14"/>
  <c r="U3609" i="14"/>
  <c r="U3450" i="14"/>
  <c r="U3379" i="14"/>
  <c r="U2767" i="14"/>
  <c r="U2698" i="14"/>
  <c r="U2375" i="14"/>
  <c r="U2191" i="14"/>
  <c r="U2110" i="14"/>
  <c r="U2095" i="14"/>
  <c r="U1749" i="14"/>
  <c r="U1719" i="14"/>
  <c r="U1601" i="14"/>
  <c r="U1519" i="14"/>
  <c r="U1368" i="14"/>
  <c r="U1345" i="14"/>
  <c r="U1338" i="14"/>
  <c r="U1281" i="14"/>
  <c r="U1239" i="14"/>
  <c r="U1141" i="14"/>
  <c r="U1120" i="14"/>
  <c r="U1063" i="14"/>
  <c r="U994" i="14"/>
  <c r="U901" i="14"/>
  <c r="U697" i="14"/>
  <c r="U670" i="14"/>
  <c r="U626" i="14"/>
  <c r="U396" i="14"/>
  <c r="U353" i="14"/>
  <c r="U203" i="14"/>
  <c r="U118" i="14"/>
  <c r="U6224" i="14"/>
  <c r="U6150" i="14"/>
  <c r="U5886" i="14"/>
  <c r="U5842" i="14"/>
  <c r="U5699" i="14"/>
  <c r="U5458" i="14"/>
  <c r="U5416" i="14"/>
  <c r="U5304" i="14"/>
  <c r="U4982" i="14"/>
  <c r="U4972" i="14"/>
  <c r="U4717" i="14"/>
  <c r="U4571" i="14"/>
  <c r="U4563" i="14"/>
  <c r="U4408" i="14"/>
  <c r="U4106" i="14"/>
  <c r="U3814" i="14"/>
  <c r="U3551" i="14"/>
  <c r="U3071" i="14"/>
  <c r="U2823" i="14"/>
  <c r="U2351" i="14"/>
  <c r="U2052" i="14"/>
  <c r="U2039" i="14"/>
  <c r="U1798" i="14"/>
  <c r="U1771" i="14"/>
  <c r="U379" i="14"/>
  <c r="U3" i="14"/>
  <c r="G491" i="15"/>
  <c r="H491" i="15"/>
  <c r="I491" i="15"/>
  <c r="U2752" i="14"/>
  <c r="U2176" i="14"/>
  <c r="H404" i="15"/>
  <c r="I404" i="15"/>
  <c r="G404" i="15"/>
  <c r="G347" i="15"/>
  <c r="H347" i="15"/>
  <c r="I347" i="15"/>
  <c r="U1772" i="14"/>
  <c r="U6282" i="14"/>
  <c r="U6252" i="14"/>
  <c r="U5851" i="14"/>
  <c r="U5539" i="14"/>
  <c r="U5479" i="14"/>
  <c r="U4993" i="14"/>
  <c r="U4979" i="14"/>
  <c r="U4971" i="14"/>
  <c r="U4859" i="14"/>
  <c r="U4216" i="14"/>
  <c r="U4077" i="14"/>
  <c r="U3843" i="14"/>
  <c r="U3389" i="14"/>
  <c r="U1400" i="14"/>
  <c r="U830" i="14"/>
  <c r="U6037" i="14"/>
  <c r="G898" i="15"/>
  <c r="H898" i="15"/>
  <c r="I898" i="15"/>
  <c r="U5972" i="14"/>
  <c r="U5629" i="14"/>
  <c r="U5601" i="14"/>
  <c r="U5557" i="14"/>
  <c r="N836" i="15" s="1"/>
  <c r="G836" i="15"/>
  <c r="H836" i="15"/>
  <c r="I836" i="15"/>
  <c r="U5550" i="14"/>
  <c r="G839" i="15"/>
  <c r="H839" i="15"/>
  <c r="I839" i="15"/>
  <c r="U4637" i="14"/>
  <c r="G711" i="15"/>
  <c r="H711" i="15"/>
  <c r="I711" i="15"/>
  <c r="U4580" i="14"/>
  <c r="N711" i="15" s="1"/>
  <c r="G533" i="15"/>
  <c r="H533" i="15"/>
  <c r="I533" i="15"/>
  <c r="U3085" i="14"/>
  <c r="N533" i="15" s="1"/>
  <c r="U5979" i="14"/>
  <c r="N909" i="15" s="1"/>
  <c r="G909" i="15"/>
  <c r="H909" i="15"/>
  <c r="I909" i="15"/>
  <c r="N729" i="15"/>
  <c r="U6239" i="14"/>
  <c r="U6215" i="14"/>
  <c r="U6160" i="14"/>
  <c r="U5902" i="14"/>
  <c r="U5797" i="14"/>
  <c r="U5745" i="14"/>
  <c r="U5041" i="14"/>
  <c r="U4878" i="14"/>
  <c r="U4359" i="14"/>
  <c r="U4314" i="14"/>
  <c r="U4298" i="14"/>
  <c r="U3851" i="14"/>
  <c r="U3547" i="14"/>
  <c r="U3245" i="14"/>
  <c r="U3163" i="14"/>
  <c r="U2545" i="14"/>
  <c r="U2146" i="14"/>
  <c r="U1763" i="14"/>
  <c r="U1612" i="14"/>
  <c r="N908" i="15"/>
  <c r="G445" i="15"/>
  <c r="I445" i="15"/>
  <c r="H445" i="15"/>
  <c r="U2393" i="14"/>
  <c r="U2386" i="14"/>
  <c r="G440" i="15"/>
  <c r="H440" i="15"/>
  <c r="I440" i="15"/>
  <c r="U5065" i="14"/>
  <c r="G781" i="15"/>
  <c r="H781" i="15"/>
  <c r="I781" i="15"/>
  <c r="U5466" i="14"/>
  <c r="U4471" i="14"/>
  <c r="U4401" i="14"/>
  <c r="U4302" i="14"/>
  <c r="U4018" i="14"/>
  <c r="U3992" i="14"/>
  <c r="U3221" i="14"/>
  <c r="U3024" i="14"/>
  <c r="U2145" i="14"/>
  <c r="U2118" i="14"/>
  <c r="U1100" i="14"/>
  <c r="U828" i="14"/>
  <c r="U634" i="14"/>
  <c r="G782" i="15"/>
  <c r="H782" i="15"/>
  <c r="I782" i="15"/>
  <c r="U4592" i="14"/>
  <c r="N721" i="15" s="1"/>
  <c r="G721" i="15"/>
  <c r="F721" i="15" s="1"/>
  <c r="I721" i="15"/>
  <c r="H721" i="15"/>
  <c r="U5543" i="14"/>
  <c r="U5533" i="14"/>
  <c r="U5422" i="14"/>
  <c r="U5406" i="14"/>
  <c r="U5213" i="14"/>
  <c r="U5192" i="14"/>
  <c r="U4831" i="14"/>
  <c r="U4818" i="14"/>
  <c r="U4783" i="14"/>
  <c r="U4514" i="14"/>
  <c r="U4271" i="14"/>
  <c r="U3905" i="14"/>
  <c r="U3893" i="14"/>
  <c r="U3657" i="14"/>
  <c r="U3204" i="14"/>
  <c r="U3120" i="14"/>
  <c r="U2736" i="14"/>
  <c r="U1658" i="14"/>
  <c r="U1328" i="14"/>
  <c r="U5992" i="14"/>
  <c r="G911" i="15"/>
  <c r="H911" i="15"/>
  <c r="I911" i="15"/>
  <c r="G912" i="15"/>
  <c r="H912" i="15"/>
  <c r="I912" i="15"/>
  <c r="U4599" i="14"/>
  <c r="N719" i="15" s="1"/>
  <c r="G719" i="15"/>
  <c r="H719" i="15"/>
  <c r="I719" i="15"/>
  <c r="U5995" i="14"/>
  <c r="N901" i="15" s="1"/>
  <c r="G901" i="15"/>
  <c r="H901" i="15"/>
  <c r="I901" i="15"/>
  <c r="N906" i="15"/>
  <c r="G551" i="15"/>
  <c r="H551" i="15"/>
  <c r="I551" i="15"/>
  <c r="U3277" i="14"/>
  <c r="G514" i="15"/>
  <c r="H514" i="15"/>
  <c r="I514" i="15"/>
  <c r="U2891" i="14"/>
  <c r="U2884" i="14"/>
  <c r="G519" i="15"/>
  <c r="H519" i="15"/>
  <c r="I519" i="15"/>
  <c r="U2638" i="14"/>
  <c r="G470" i="15"/>
  <c r="H470" i="15"/>
  <c r="I470" i="15"/>
  <c r="U5957" i="14"/>
  <c r="U5245" i="14"/>
  <c r="U4770" i="14"/>
  <c r="U4079" i="14"/>
  <c r="U3819" i="14"/>
  <c r="U3635" i="14"/>
  <c r="U2781" i="14"/>
  <c r="U2630" i="14"/>
  <c r="U2502" i="14"/>
  <c r="U1947" i="14"/>
  <c r="U846" i="14"/>
  <c r="U335" i="14"/>
  <c r="U5123" i="14"/>
  <c r="U2897" i="14"/>
  <c r="U3677" i="14"/>
  <c r="N602" i="15" s="1"/>
  <c r="H602" i="15"/>
  <c r="I602" i="15"/>
  <c r="G602" i="15"/>
  <c r="U3297" i="14"/>
  <c r="U6164" i="14"/>
  <c r="U6110" i="14"/>
  <c r="U5894" i="14"/>
  <c r="U5739" i="14"/>
  <c r="U5420" i="14"/>
  <c r="U4919" i="14"/>
  <c r="U4880" i="14"/>
  <c r="U4833" i="14"/>
  <c r="U4780" i="14"/>
  <c r="U4410" i="14"/>
  <c r="U4393" i="14"/>
  <c r="U4263" i="14"/>
  <c r="U3848" i="14"/>
  <c r="U3240" i="14"/>
  <c r="U3122" i="14"/>
  <c r="U2535" i="14"/>
  <c r="U2501" i="14"/>
  <c r="U1973" i="14"/>
  <c r="U1311" i="14"/>
  <c r="U5560" i="14"/>
  <c r="N849" i="15" s="1"/>
  <c r="I849" i="15"/>
  <c r="G849" i="15"/>
  <c r="H849" i="15"/>
  <c r="U5129" i="14"/>
  <c r="G785" i="15"/>
  <c r="H785" i="15"/>
  <c r="I785" i="15"/>
  <c r="U5077" i="14"/>
  <c r="N785" i="15" s="1"/>
  <c r="U3720" i="14"/>
  <c r="U3713" i="14"/>
  <c r="U6260" i="14"/>
  <c r="U5774" i="14"/>
  <c r="U5531" i="14"/>
  <c r="U5269" i="14"/>
  <c r="U5189" i="14"/>
  <c r="U4995" i="14"/>
  <c r="U4451" i="14"/>
  <c r="U3557" i="14"/>
  <c r="U3106" i="14"/>
  <c r="U3066" i="14"/>
  <c r="U1582" i="14"/>
  <c r="U1575" i="14"/>
  <c r="U6047" i="14"/>
  <c r="U6025" i="14"/>
  <c r="G843" i="15"/>
  <c r="H843" i="15"/>
  <c r="I843" i="15"/>
  <c r="U5567" i="14"/>
  <c r="U4197" i="14"/>
  <c r="U4861" i="14"/>
  <c r="U3836" i="14"/>
  <c r="U3577" i="14"/>
  <c r="U2784" i="14"/>
  <c r="U5552" i="14"/>
  <c r="N850" i="15" s="1"/>
  <c r="G850" i="15"/>
  <c r="H850" i="15"/>
  <c r="I850" i="15"/>
  <c r="U5974" i="14"/>
  <c r="I905" i="15"/>
  <c r="H905" i="15"/>
  <c r="G905" i="15"/>
  <c r="G847" i="15"/>
  <c r="H847" i="15"/>
  <c r="I847" i="15"/>
  <c r="N840" i="15"/>
  <c r="U5055" i="14"/>
  <c r="U4787" i="14"/>
  <c r="U4778" i="14"/>
  <c r="U4713" i="14"/>
  <c r="U4406" i="14"/>
  <c r="U4367" i="14"/>
  <c r="U3855" i="14"/>
  <c r="U3637" i="14"/>
  <c r="U3118" i="14"/>
  <c r="U2485" i="14"/>
  <c r="U2236" i="14"/>
  <c r="U2006" i="14"/>
  <c r="U5081" i="14"/>
  <c r="N792" i="15" s="1"/>
  <c r="G792" i="15"/>
  <c r="H792" i="15"/>
  <c r="I792" i="15"/>
  <c r="G655" i="15"/>
  <c r="H655" i="15"/>
  <c r="I655" i="15"/>
  <c r="U4128" i="14"/>
  <c r="N655" i="15" s="1"/>
  <c r="U3686" i="14"/>
  <c r="N609" i="15" s="1"/>
  <c r="G609" i="15"/>
  <c r="F609" i="15" s="1"/>
  <c r="I609" i="15"/>
  <c r="H609" i="15"/>
  <c r="U3270" i="14"/>
  <c r="G561" i="15"/>
  <c r="H561" i="15"/>
  <c r="I561" i="15"/>
  <c r="G443" i="15"/>
  <c r="H443" i="15"/>
  <c r="I443" i="15"/>
  <c r="G555" i="15"/>
  <c r="H555" i="15"/>
  <c r="I555" i="15"/>
  <c r="U2911" i="14"/>
  <c r="I442" i="15"/>
  <c r="G442" i="15"/>
  <c r="H442" i="15"/>
  <c r="U2392" i="14"/>
  <c r="G444" i="15"/>
  <c r="H444" i="15"/>
  <c r="I444" i="15"/>
  <c r="G831" i="15"/>
  <c r="H831" i="15"/>
  <c r="I831" i="15"/>
  <c r="U5079" i="14"/>
  <c r="G665" i="15"/>
  <c r="H665" i="15"/>
  <c r="I665" i="15"/>
  <c r="U4126" i="14"/>
  <c r="N665" i="15" s="1"/>
  <c r="U2918" i="14"/>
  <c r="U2637" i="14"/>
  <c r="G476" i="15"/>
  <c r="H476" i="15"/>
  <c r="I476" i="15"/>
  <c r="U5870" i="14"/>
  <c r="U5261" i="14"/>
  <c r="U5206" i="14"/>
  <c r="U5038" i="14"/>
  <c r="U4941" i="14"/>
  <c r="U4708" i="14"/>
  <c r="U4521" i="14"/>
  <c r="U4494" i="14"/>
  <c r="U4449" i="14"/>
  <c r="U4111" i="14"/>
  <c r="U3894" i="14"/>
  <c r="U3852" i="14"/>
  <c r="U3265" i="14"/>
  <c r="U2949" i="14"/>
  <c r="U2045" i="14"/>
  <c r="U1833" i="14"/>
  <c r="U1261" i="14"/>
  <c r="U1098" i="14"/>
  <c r="U996" i="14"/>
  <c r="U926" i="14"/>
  <c r="U399" i="14"/>
  <c r="U5984" i="14"/>
  <c r="G910" i="15"/>
  <c r="H910" i="15"/>
  <c r="I910" i="15"/>
  <c r="I897" i="15"/>
  <c r="H897" i="15"/>
  <c r="G897" i="15"/>
  <c r="U5977" i="14"/>
  <c r="G893" i="15"/>
  <c r="H893" i="15"/>
  <c r="I893" i="15"/>
  <c r="H725" i="15"/>
  <c r="I725" i="15"/>
  <c r="G725" i="15"/>
  <c r="U4602" i="14"/>
  <c r="G718" i="15"/>
  <c r="I718" i="15"/>
  <c r="H718" i="15"/>
  <c r="U3747" i="14"/>
  <c r="U3347" i="14"/>
  <c r="U2665" i="14"/>
  <c r="U2405" i="14"/>
  <c r="G737" i="15"/>
  <c r="H737" i="15"/>
  <c r="I737" i="15"/>
  <c r="U4552" i="14"/>
  <c r="G588" i="15"/>
  <c r="H588" i="15"/>
  <c r="I588" i="15"/>
  <c r="U4990" i="14"/>
  <c r="U3467" i="14"/>
  <c r="U3461" i="14"/>
  <c r="U3207" i="14"/>
  <c r="U3199" i="14"/>
  <c r="U3112" i="14"/>
  <c r="U2362" i="14"/>
  <c r="U2349" i="14"/>
  <c r="U2309" i="14"/>
  <c r="U2230" i="14"/>
  <c r="U2151" i="14"/>
  <c r="U2117" i="14"/>
  <c r="U1826" i="14"/>
  <c r="U1606" i="14"/>
  <c r="U1573" i="14"/>
  <c r="U1467" i="14"/>
  <c r="U1254" i="14"/>
  <c r="U705" i="14"/>
  <c r="U6052" i="14"/>
  <c r="U5586" i="14"/>
  <c r="U5565" i="14"/>
  <c r="G853" i="15"/>
  <c r="H853" i="15"/>
  <c r="I853" i="15"/>
  <c r="U5558" i="14"/>
  <c r="G844" i="15"/>
  <c r="H844" i="15"/>
  <c r="I844" i="15"/>
  <c r="G840" i="15"/>
  <c r="H840" i="15"/>
  <c r="I840" i="15"/>
  <c r="U5093" i="14"/>
  <c r="H662" i="15"/>
  <c r="I662" i="15"/>
  <c r="G662" i="15"/>
  <c r="U6231" i="14"/>
  <c r="I930" i="15"/>
  <c r="G930" i="15"/>
  <c r="H930" i="15"/>
  <c r="U5564" i="14"/>
  <c r="N851" i="15" s="1"/>
  <c r="U5063" i="14"/>
  <c r="G777" i="15"/>
  <c r="H777" i="15"/>
  <c r="I777" i="15"/>
  <c r="U4587" i="14"/>
  <c r="H730" i="15"/>
  <c r="G730" i="15"/>
  <c r="I730" i="15"/>
  <c r="U3675" i="14"/>
  <c r="G601" i="15"/>
  <c r="I601" i="15"/>
  <c r="H601" i="15"/>
  <c r="G566" i="15"/>
  <c r="H566" i="15"/>
  <c r="I566" i="15"/>
  <c r="U3274" i="14"/>
  <c r="U2643" i="14"/>
  <c r="G483" i="15"/>
  <c r="H483" i="15"/>
  <c r="I483" i="15"/>
  <c r="G565" i="15"/>
  <c r="H565" i="15"/>
  <c r="I565" i="15"/>
  <c r="U3288" i="14"/>
  <c r="I513" i="15"/>
  <c r="H513" i="15"/>
  <c r="G513" i="15"/>
  <c r="U2881" i="14"/>
  <c r="G507" i="15"/>
  <c r="H507" i="15"/>
  <c r="I507" i="15"/>
  <c r="G802" i="15"/>
  <c r="H802" i="15"/>
  <c r="I802" i="15"/>
  <c r="U5214" i="14"/>
  <c r="U2076" i="14"/>
  <c r="U1983" i="14"/>
  <c r="U1898" i="14"/>
  <c r="U1396" i="14"/>
  <c r="U1377" i="14"/>
  <c r="U34" i="14"/>
  <c r="U14" i="14"/>
  <c r="G907" i="15"/>
  <c r="H907" i="15"/>
  <c r="I907" i="15"/>
  <c r="U5975" i="14"/>
  <c r="U5585" i="14"/>
  <c r="U5571" i="14"/>
  <c r="N847" i="15" s="1"/>
  <c r="U4600" i="14"/>
  <c r="I724" i="15"/>
  <c r="G724" i="15"/>
  <c r="H724" i="15"/>
  <c r="G615" i="15"/>
  <c r="H615" i="15"/>
  <c r="I615" i="15"/>
  <c r="U3689" i="14"/>
  <c r="N615" i="15" s="1"/>
  <c r="G614" i="15"/>
  <c r="H614" i="15"/>
  <c r="I614" i="15"/>
  <c r="U3323" i="14"/>
  <c r="U2663" i="14"/>
  <c r="I481" i="15"/>
  <c r="H481" i="15"/>
  <c r="G481" i="15"/>
  <c r="U2642" i="14"/>
  <c r="G644" i="15"/>
  <c r="I644" i="15"/>
  <c r="H644" i="15"/>
  <c r="U3908" i="14"/>
  <c r="N644" i="15" s="1"/>
  <c r="U5419" i="14"/>
  <c r="U5358" i="14"/>
  <c r="U4884" i="14"/>
  <c r="U4824" i="14"/>
  <c r="U4415" i="14"/>
  <c r="U4105" i="14"/>
  <c r="U3669" i="14"/>
  <c r="U3501" i="14"/>
  <c r="U3463" i="14"/>
  <c r="U3193" i="14"/>
  <c r="U3083" i="14"/>
  <c r="U3079" i="14"/>
  <c r="U3018" i="14"/>
  <c r="U2850" i="14"/>
  <c r="U2175" i="14"/>
  <c r="U1937" i="14"/>
  <c r="U1689" i="14"/>
  <c r="U1621" i="14"/>
  <c r="U1611" i="14"/>
  <c r="U986" i="14"/>
  <c r="U918" i="14"/>
  <c r="U20" i="14"/>
  <c r="U6050" i="14"/>
  <c r="U5982" i="14"/>
  <c r="N899" i="15" s="1"/>
  <c r="G899" i="15"/>
  <c r="H899" i="15"/>
  <c r="I899" i="15"/>
  <c r="U5563" i="14"/>
  <c r="G837" i="15"/>
  <c r="H837" i="15"/>
  <c r="I837" i="15"/>
  <c r="U5076" i="14"/>
  <c r="N784" i="15" s="1"/>
  <c r="G784" i="15"/>
  <c r="F784" i="15" s="1"/>
  <c r="H784" i="15"/>
  <c r="I784" i="15"/>
  <c r="G729" i="15"/>
  <c r="I729" i="15"/>
  <c r="H729" i="15"/>
  <c r="G674" i="15"/>
  <c r="I674" i="15"/>
  <c r="H674" i="15"/>
  <c r="U4131" i="14"/>
  <c r="U2887" i="14"/>
  <c r="G509" i="15"/>
  <c r="H509" i="15"/>
  <c r="I509" i="15"/>
  <c r="G506" i="15"/>
  <c r="H506" i="15"/>
  <c r="I506" i="15"/>
  <c r="U2880" i="14"/>
  <c r="G763" i="15"/>
  <c r="H763" i="15"/>
  <c r="I763" i="15"/>
  <c r="U4943" i="14"/>
  <c r="N656" i="15"/>
  <c r="U3688" i="14"/>
  <c r="G617" i="15"/>
  <c r="I617" i="15"/>
  <c r="H617" i="15"/>
  <c r="G892" i="15"/>
  <c r="H892" i="15"/>
  <c r="I892" i="15"/>
  <c r="U5449" i="14"/>
  <c r="U5240" i="14"/>
  <c r="U4870" i="14"/>
  <c r="U4764" i="14"/>
  <c r="U4469" i="14"/>
  <c r="U4390" i="14"/>
  <c r="U4304" i="14"/>
  <c r="U4261" i="14"/>
  <c r="U4259" i="14"/>
  <c r="U3926" i="14"/>
  <c r="U3801" i="14"/>
  <c r="U3631" i="14"/>
  <c r="U3494" i="14"/>
  <c r="U3173" i="14"/>
  <c r="U3137" i="14"/>
  <c r="U3114" i="14"/>
  <c r="U3101" i="14"/>
  <c r="U2786" i="14"/>
  <c r="U2732" i="14"/>
  <c r="U2596" i="14"/>
  <c r="U2571" i="14"/>
  <c r="U2497" i="14"/>
  <c r="U2280" i="14"/>
  <c r="U2201" i="14"/>
  <c r="U2121" i="14"/>
  <c r="U2042" i="14"/>
  <c r="U1949" i="14"/>
  <c r="U1837" i="14"/>
  <c r="U1807" i="14"/>
  <c r="U1506" i="14"/>
  <c r="U1458" i="14"/>
  <c r="U1305" i="14"/>
  <c r="U735" i="14"/>
  <c r="U6057" i="14"/>
  <c r="U5118" i="14"/>
  <c r="U5083" i="14"/>
  <c r="G778" i="15"/>
  <c r="H778" i="15"/>
  <c r="I778" i="15"/>
  <c r="U5075" i="14"/>
  <c r="U5068" i="14"/>
  <c r="G789" i="15"/>
  <c r="H789" i="15"/>
  <c r="I789" i="15"/>
  <c r="U4660" i="14"/>
  <c r="U4619" i="14"/>
  <c r="U4193" i="14"/>
  <c r="U4137" i="14"/>
  <c r="N673" i="15" s="1"/>
  <c r="G673" i="15"/>
  <c r="H673" i="15"/>
  <c r="I673" i="15"/>
  <c r="H672" i="15"/>
  <c r="I672" i="15"/>
  <c r="G672" i="15"/>
  <c r="U4130" i="14"/>
  <c r="N672" i="15" s="1"/>
  <c r="U2907" i="14"/>
  <c r="H510" i="15"/>
  <c r="I510" i="15"/>
  <c r="G510" i="15"/>
  <c r="U2886" i="14"/>
  <c r="U5973" i="14"/>
  <c r="G902" i="15"/>
  <c r="H902" i="15"/>
  <c r="I902" i="15"/>
  <c r="N852" i="15"/>
  <c r="U5555" i="14"/>
  <c r="G842" i="15"/>
  <c r="H842" i="15"/>
  <c r="I842" i="15"/>
  <c r="G845" i="15"/>
  <c r="H845" i="15"/>
  <c r="I845" i="15"/>
  <c r="H656" i="15"/>
  <c r="I656" i="15"/>
  <c r="G656" i="15"/>
  <c r="G606" i="15"/>
  <c r="H606" i="15"/>
  <c r="I606" i="15"/>
  <c r="U3680" i="14"/>
  <c r="N606" i="15" s="1"/>
  <c r="G508" i="15"/>
  <c r="H508" i="15"/>
  <c r="I508" i="15"/>
  <c r="U5938" i="14"/>
  <c r="G890" i="15"/>
  <c r="H890" i="15"/>
  <c r="I890" i="15"/>
  <c r="U3196" i="14"/>
  <c r="U3036" i="14"/>
  <c r="U2990" i="14"/>
  <c r="U2952" i="14"/>
  <c r="U2877" i="14"/>
  <c r="U2346" i="14"/>
  <c r="U2114" i="14"/>
  <c r="U500" i="14"/>
  <c r="G903" i="15"/>
  <c r="H903" i="15"/>
  <c r="I903" i="15"/>
  <c r="U5980" i="14"/>
  <c r="N903" i="15" s="1"/>
  <c r="G848" i="15"/>
  <c r="H848" i="15"/>
  <c r="I848" i="15"/>
  <c r="U5569" i="14"/>
  <c r="U5082" i="14"/>
  <c r="N774" i="15" s="1"/>
  <c r="G774" i="15"/>
  <c r="H774" i="15"/>
  <c r="I774" i="15"/>
  <c r="G786" i="15"/>
  <c r="H786" i="15"/>
  <c r="I786" i="15"/>
  <c r="U5067" i="14"/>
  <c r="N786" i="15" s="1"/>
  <c r="N722" i="15"/>
  <c r="U4129" i="14"/>
  <c r="N658" i="15" s="1"/>
  <c r="G658" i="15"/>
  <c r="I658" i="15"/>
  <c r="H658" i="15"/>
  <c r="U3757" i="14"/>
  <c r="G562" i="15"/>
  <c r="H562" i="15"/>
  <c r="I562" i="15"/>
  <c r="G475" i="15"/>
  <c r="H475" i="15"/>
  <c r="I475" i="15"/>
  <c r="U2647" i="14"/>
  <c r="G472" i="15"/>
  <c r="H472" i="15"/>
  <c r="I472" i="15"/>
  <c r="G468" i="15"/>
  <c r="I468" i="15"/>
  <c r="H468" i="15"/>
  <c r="U2387" i="14"/>
  <c r="G770" i="15"/>
  <c r="F770" i="15" s="1"/>
  <c r="H770" i="15"/>
  <c r="I770" i="15"/>
  <c r="U5028" i="14"/>
  <c r="N770" i="15" s="1"/>
  <c r="U2569" i="14"/>
  <c r="U2529" i="14"/>
  <c r="U2455" i="14"/>
  <c r="U2345" i="14"/>
  <c r="U2160" i="14"/>
  <c r="U2113" i="14"/>
  <c r="U1941" i="14"/>
  <c r="U1908" i="14"/>
  <c r="U1766" i="14"/>
  <c r="U1198" i="14"/>
  <c r="U4121" i="14"/>
  <c r="N670" i="15" s="1"/>
  <c r="H670" i="15"/>
  <c r="I670" i="15"/>
  <c r="G670" i="15"/>
  <c r="H612" i="15"/>
  <c r="I612" i="15"/>
  <c r="G612" i="15"/>
  <c r="U3679" i="14"/>
  <c r="N612" i="15" s="1"/>
  <c r="G557" i="15"/>
  <c r="H557" i="15"/>
  <c r="I557" i="15"/>
  <c r="U2913" i="14"/>
  <c r="U2878" i="14"/>
  <c r="G504" i="15"/>
  <c r="H504" i="15"/>
  <c r="I504" i="15"/>
  <c r="U6124" i="14"/>
  <c r="U5103" i="14"/>
  <c r="H714" i="15"/>
  <c r="G714" i="15"/>
  <c r="I714" i="15"/>
  <c r="U4594" i="14"/>
  <c r="G726" i="15"/>
  <c r="I726" i="15"/>
  <c r="H726" i="15"/>
  <c r="U4581" i="14"/>
  <c r="N713" i="15" s="1"/>
  <c r="G713" i="15"/>
  <c r="I713" i="15"/>
  <c r="H713" i="15"/>
  <c r="U3765" i="14"/>
  <c r="U3683" i="14"/>
  <c r="G616" i="15"/>
  <c r="H616" i="15"/>
  <c r="I616" i="15"/>
  <c r="G600" i="15"/>
  <c r="H600" i="15"/>
  <c r="I600" i="15"/>
  <c r="U3312" i="14"/>
  <c r="U3284" i="14"/>
  <c r="G550" i="15"/>
  <c r="H550" i="15"/>
  <c r="I550" i="15"/>
  <c r="H478" i="15"/>
  <c r="I478" i="15"/>
  <c r="G478" i="15"/>
  <c r="U2644" i="14"/>
  <c r="U6247" i="14"/>
  <c r="U6137" i="14"/>
  <c r="H742" i="15"/>
  <c r="I742" i="15"/>
  <c r="G742" i="15"/>
  <c r="U4736" i="14"/>
  <c r="H578" i="15"/>
  <c r="I578" i="15"/>
  <c r="G578" i="15"/>
  <c r="N889" i="15"/>
  <c r="G821" i="15"/>
  <c r="H821" i="15"/>
  <c r="I821" i="15"/>
  <c r="U5424" i="14"/>
  <c r="U4749" i="14"/>
  <c r="G743" i="15"/>
  <c r="H743" i="15"/>
  <c r="I743" i="15"/>
  <c r="U4735" i="14"/>
  <c r="U6297" i="14"/>
  <c r="H944" i="15"/>
  <c r="I944" i="15"/>
  <c r="G944" i="15"/>
  <c r="G832" i="15"/>
  <c r="H832" i="15"/>
  <c r="I832" i="15"/>
  <c r="U5513" i="14"/>
  <c r="N832" i="15" s="1"/>
  <c r="U5318" i="14"/>
  <c r="N811" i="15" s="1"/>
  <c r="G811" i="15"/>
  <c r="H811" i="15"/>
  <c r="I811" i="15"/>
  <c r="N761" i="15"/>
  <c r="U4482" i="14"/>
  <c r="U3561" i="14"/>
  <c r="N598" i="15" s="1"/>
  <c r="G598" i="15"/>
  <c r="H598" i="15"/>
  <c r="I598" i="15"/>
  <c r="G736" i="15"/>
  <c r="I736" i="15"/>
  <c r="H736" i="15"/>
  <c r="U4127" i="14"/>
  <c r="N667" i="15" s="1"/>
  <c r="G667" i="15"/>
  <c r="H667" i="15"/>
  <c r="I667" i="15"/>
  <c r="G671" i="15"/>
  <c r="H671" i="15"/>
  <c r="I671" i="15"/>
  <c r="U3707" i="14"/>
  <c r="U3681" i="14"/>
  <c r="N604" i="15" s="1"/>
  <c r="H604" i="15"/>
  <c r="I604" i="15"/>
  <c r="G604" i="15"/>
  <c r="H553" i="15"/>
  <c r="F553" i="15" s="1"/>
  <c r="I553" i="15"/>
  <c r="G553" i="15"/>
  <c r="U3282" i="14"/>
  <c r="U2933" i="14"/>
  <c r="U2892" i="14"/>
  <c r="G511" i="15"/>
  <c r="H511" i="15"/>
  <c r="I511" i="15"/>
  <c r="G505" i="15"/>
  <c r="H505" i="15"/>
  <c r="I505" i="15"/>
  <c r="U6245" i="14"/>
  <c r="G869" i="15"/>
  <c r="H869" i="15"/>
  <c r="I869" i="15"/>
  <c r="U5750" i="14"/>
  <c r="N869" i="15" s="1"/>
  <c r="U5029" i="14"/>
  <c r="G773" i="15"/>
  <c r="H773" i="15"/>
  <c r="I773" i="15"/>
  <c r="U4955" i="14"/>
  <c r="U4001" i="14"/>
  <c r="N654" i="15" s="1"/>
  <c r="H654" i="15"/>
  <c r="I654" i="15"/>
  <c r="G654" i="15"/>
  <c r="G767" i="15"/>
  <c r="H767" i="15"/>
  <c r="I767" i="15"/>
  <c r="U4890" i="14"/>
  <c r="U3097" i="14"/>
  <c r="U2873" i="14"/>
  <c r="U2825" i="14"/>
  <c r="U2359" i="14"/>
  <c r="U2163" i="14"/>
  <c r="U1853" i="14"/>
  <c r="U1733" i="14"/>
  <c r="U1106" i="14"/>
  <c r="U1041" i="14"/>
  <c r="U903" i="14"/>
  <c r="U6043" i="14"/>
  <c r="U5971" i="14"/>
  <c r="G894" i="15"/>
  <c r="H894" i="15"/>
  <c r="I894" i="15"/>
  <c r="U5630" i="14"/>
  <c r="N834" i="15" s="1"/>
  <c r="U5597" i="14"/>
  <c r="G835" i="15"/>
  <c r="H835" i="15"/>
  <c r="I835" i="15"/>
  <c r="U5073" i="14"/>
  <c r="N783" i="15" s="1"/>
  <c r="I783" i="15"/>
  <c r="G783" i="15"/>
  <c r="H783" i="15"/>
  <c r="U5066" i="14"/>
  <c r="N787" i="15" s="1"/>
  <c r="G787" i="15"/>
  <c r="H787" i="15"/>
  <c r="I787" i="15"/>
  <c r="U4645" i="14"/>
  <c r="U4605" i="14"/>
  <c r="N715" i="15" s="1"/>
  <c r="U4161" i="14"/>
  <c r="G668" i="15"/>
  <c r="H668" i="15"/>
  <c r="I668" i="15"/>
  <c r="U4134" i="14"/>
  <c r="N669" i="15" s="1"/>
  <c r="G669" i="15"/>
  <c r="I669" i="15"/>
  <c r="H669" i="15"/>
  <c r="U3694" i="14"/>
  <c r="N611" i="15" s="1"/>
  <c r="G611" i="15"/>
  <c r="H611" i="15"/>
  <c r="I611" i="15"/>
  <c r="U3317" i="14"/>
  <c r="U3289" i="14"/>
  <c r="G567" i="15"/>
  <c r="H567" i="15"/>
  <c r="I567" i="15"/>
  <c r="U2905" i="14"/>
  <c r="G517" i="15"/>
  <c r="H517" i="15"/>
  <c r="I517" i="15"/>
  <c r="G480" i="15"/>
  <c r="H480" i="15"/>
  <c r="I480" i="15"/>
  <c r="U2634" i="14"/>
  <c r="U2418" i="14"/>
  <c r="U2411" i="14"/>
  <c r="G441" i="15"/>
  <c r="H441" i="15"/>
  <c r="I441" i="15"/>
  <c r="G813" i="15"/>
  <c r="H813" i="15"/>
  <c r="I813" i="15"/>
  <c r="U5317" i="14"/>
  <c r="G761" i="15"/>
  <c r="H761" i="15"/>
  <c r="I761" i="15"/>
  <c r="N879" i="15"/>
  <c r="U5436" i="14"/>
  <c r="U4473" i="14"/>
  <c r="G710" i="15"/>
  <c r="I710" i="15"/>
  <c r="H710" i="15"/>
  <c r="U4289" i="14"/>
  <c r="G625" i="15"/>
  <c r="H625" i="15"/>
  <c r="I625" i="15"/>
  <c r="U3649" i="14"/>
  <c r="N625" i="15" s="1"/>
  <c r="U5394" i="14"/>
  <c r="G858" i="15"/>
  <c r="H858" i="15"/>
  <c r="I858" i="15"/>
  <c r="U5484" i="14"/>
  <c r="U5989" i="14"/>
  <c r="G900" i="15"/>
  <c r="I900" i="15"/>
  <c r="H900" i="15"/>
  <c r="U5976" i="14"/>
  <c r="N895" i="15" s="1"/>
  <c r="G895" i="15"/>
  <c r="H895" i="15"/>
  <c r="I895" i="15"/>
  <c r="U5635" i="14"/>
  <c r="U5589" i="14"/>
  <c r="U5575" i="14"/>
  <c r="G852" i="15"/>
  <c r="H852" i="15"/>
  <c r="I852" i="15"/>
  <c r="I841" i="15"/>
  <c r="G841" i="15"/>
  <c r="F841" i="15" s="1"/>
  <c r="H841" i="15"/>
  <c r="U5554" i="14"/>
  <c r="N841" i="15" s="1"/>
  <c r="U5133" i="14"/>
  <c r="G780" i="15"/>
  <c r="H780" i="15"/>
  <c r="I780" i="15"/>
  <c r="U5078" i="14"/>
  <c r="N780" i="15" s="1"/>
  <c r="U4672" i="14"/>
  <c r="U4650" i="14"/>
  <c r="U4153" i="14"/>
  <c r="U4139" i="14"/>
  <c r="N657" i="15" s="1"/>
  <c r="G657" i="15"/>
  <c r="H657" i="15"/>
  <c r="I657" i="15"/>
  <c r="G663" i="15"/>
  <c r="H663" i="15"/>
  <c r="I663" i="15"/>
  <c r="U4125" i="14"/>
  <c r="U3726" i="14"/>
  <c r="G564" i="15"/>
  <c r="H564" i="15"/>
  <c r="I564" i="15"/>
  <c r="U3287" i="14"/>
  <c r="G554" i="15"/>
  <c r="H554" i="15"/>
  <c r="I554" i="15"/>
  <c r="U3273" i="14"/>
  <c r="G560" i="15"/>
  <c r="I560" i="15"/>
  <c r="H560" i="15"/>
  <c r="U2938" i="14"/>
  <c r="U5763" i="14"/>
  <c r="U5681" i="14"/>
  <c r="N830" i="15"/>
  <c r="H708" i="15"/>
  <c r="I708" i="15"/>
  <c r="G708" i="15"/>
  <c r="U4472" i="14"/>
  <c r="N708" i="15" s="1"/>
  <c r="U6041" i="14"/>
  <c r="U5581" i="14"/>
  <c r="U5547" i="14"/>
  <c r="N838" i="15" s="1"/>
  <c r="G838" i="15"/>
  <c r="H838" i="15"/>
  <c r="I838" i="15"/>
  <c r="U5146" i="14"/>
  <c r="U5085" i="14"/>
  <c r="G788" i="15"/>
  <c r="H788" i="15"/>
  <c r="I788" i="15"/>
  <c r="U5071" i="14"/>
  <c r="N791" i="15" s="1"/>
  <c r="I791" i="15"/>
  <c r="G791" i="15"/>
  <c r="H791" i="15"/>
  <c r="G779" i="15"/>
  <c r="H779" i="15"/>
  <c r="I779" i="15"/>
  <c r="G728" i="15"/>
  <c r="H728" i="15"/>
  <c r="I728" i="15"/>
  <c r="U4596" i="14"/>
  <c r="N728" i="15" s="1"/>
  <c r="U4583" i="14"/>
  <c r="N716" i="15" s="1"/>
  <c r="H716" i="15"/>
  <c r="I716" i="15"/>
  <c r="G716" i="15"/>
  <c r="F716" i="15" s="1"/>
  <c r="U4159" i="14"/>
  <c r="N668" i="15" s="1"/>
  <c r="U4132" i="14"/>
  <c r="N664" i="15" s="1"/>
  <c r="H664" i="15"/>
  <c r="I664" i="15"/>
  <c r="G664" i="15"/>
  <c r="U3739" i="14"/>
  <c r="G605" i="15"/>
  <c r="H605" i="15"/>
  <c r="I605" i="15"/>
  <c r="U3685" i="14"/>
  <c r="N605" i="15" s="1"/>
  <c r="U3678" i="14"/>
  <c r="N610" i="15" s="1"/>
  <c r="H610" i="15"/>
  <c r="I610" i="15"/>
  <c r="G610" i="15"/>
  <c r="U6114" i="14"/>
  <c r="H922" i="15"/>
  <c r="F922" i="15" s="1"/>
  <c r="I922" i="15"/>
  <c r="G922" i="15"/>
  <c r="U4554" i="14"/>
  <c r="N738" i="15" s="1"/>
  <c r="G738" i="15"/>
  <c r="I738" i="15"/>
  <c r="H738" i="15"/>
  <c r="U4589" i="14"/>
  <c r="N720" i="15" s="1"/>
  <c r="G720" i="15"/>
  <c r="H720" i="15"/>
  <c r="I720" i="15"/>
  <c r="U4212" i="14"/>
  <c r="N671" i="15" s="1"/>
  <c r="U4172" i="14"/>
  <c r="N666" i="15" s="1"/>
  <c r="U3725" i="14"/>
  <c r="U3691" i="14"/>
  <c r="G603" i="15"/>
  <c r="H603" i="15"/>
  <c r="I603" i="15"/>
  <c r="U3293" i="14"/>
  <c r="U3286" i="14"/>
  <c r="G563" i="15"/>
  <c r="H563" i="15"/>
  <c r="I563" i="15"/>
  <c r="U3279" i="14"/>
  <c r="G559" i="15"/>
  <c r="I559" i="15"/>
  <c r="H559" i="15"/>
  <c r="G558" i="15"/>
  <c r="H558" i="15"/>
  <c r="I558" i="15"/>
  <c r="U3272" i="14"/>
  <c r="U2653" i="14"/>
  <c r="U6229" i="14"/>
  <c r="N931" i="15" s="1"/>
  <c r="H931" i="15"/>
  <c r="G931" i="15"/>
  <c r="I931" i="15"/>
  <c r="U6120" i="14"/>
  <c r="U5875" i="14"/>
  <c r="U5427" i="14"/>
  <c r="N820" i="15" s="1"/>
  <c r="G820" i="15"/>
  <c r="H820" i="15"/>
  <c r="I820" i="15"/>
  <c r="U4478" i="14"/>
  <c r="H751" i="15"/>
  <c r="I751" i="15"/>
  <c r="G751" i="15"/>
  <c r="U4834" i="14"/>
  <c r="N751" i="15" s="1"/>
  <c r="H699" i="15"/>
  <c r="F699" i="15" s="1"/>
  <c r="I699" i="15"/>
  <c r="G699" i="15"/>
  <c r="U4370" i="14"/>
  <c r="N699" i="15" s="1"/>
  <c r="U309" i="14"/>
  <c r="U6027" i="14"/>
  <c r="N912" i="15" s="1"/>
  <c r="U5981" i="14"/>
  <c r="G904" i="15"/>
  <c r="H904" i="15"/>
  <c r="I904" i="15"/>
  <c r="U5620" i="14"/>
  <c r="U5573" i="14"/>
  <c r="G834" i="15"/>
  <c r="H834" i="15"/>
  <c r="I834" i="15"/>
  <c r="U5138" i="14"/>
  <c r="N790" i="15" s="1"/>
  <c r="U5110" i="14"/>
  <c r="U5097" i="14"/>
  <c r="G790" i="15"/>
  <c r="H790" i="15"/>
  <c r="I790" i="15"/>
  <c r="N776" i="15"/>
  <c r="U4601" i="14"/>
  <c r="N714" i="15" s="1"/>
  <c r="U4171" i="14"/>
  <c r="U4123" i="14"/>
  <c r="N659" i="15" s="1"/>
  <c r="G659" i="15"/>
  <c r="H659" i="15"/>
  <c r="I659" i="15"/>
  <c r="U3697" i="14"/>
  <c r="N607" i="15" s="1"/>
  <c r="G607" i="15"/>
  <c r="H607" i="15"/>
  <c r="I607" i="15"/>
  <c r="U3676" i="14"/>
  <c r="U3321" i="14"/>
  <c r="G549" i="15"/>
  <c r="H549" i="15"/>
  <c r="I549" i="15"/>
  <c r="U3285" i="14"/>
  <c r="U2929" i="14"/>
  <c r="U2693" i="14"/>
  <c r="U2686" i="14"/>
  <c r="I436" i="15"/>
  <c r="G436" i="15"/>
  <c r="H436" i="15"/>
  <c r="U2401" i="14"/>
  <c r="U5939" i="14"/>
  <c r="N892" i="15" s="1"/>
  <c r="U5694" i="14"/>
  <c r="N867" i="15" s="1"/>
  <c r="U5679" i="14"/>
  <c r="N866" i="15" s="1"/>
  <c r="G866" i="15"/>
  <c r="H866" i="15"/>
  <c r="I866" i="15"/>
  <c r="U4945" i="14"/>
  <c r="N760" i="15" s="1"/>
  <c r="G760" i="15"/>
  <c r="H760" i="15"/>
  <c r="I760" i="15"/>
  <c r="G525" i="15"/>
  <c r="H525" i="15"/>
  <c r="I525" i="15"/>
  <c r="U2998" i="14"/>
  <c r="N525" i="15" s="1"/>
  <c r="N823" i="15"/>
  <c r="N762" i="15"/>
  <c r="G701" i="15"/>
  <c r="I701" i="15"/>
  <c r="H701" i="15"/>
  <c r="U4369" i="14"/>
  <c r="N701" i="15" s="1"/>
  <c r="H691" i="15"/>
  <c r="I691" i="15"/>
  <c r="G691" i="15"/>
  <c r="U4276" i="14"/>
  <c r="N589" i="15"/>
  <c r="U6183" i="14"/>
  <c r="U6066" i="14"/>
  <c r="N924" i="15" s="1"/>
  <c r="G924" i="15"/>
  <c r="I924" i="15"/>
  <c r="H924" i="15"/>
  <c r="U5675" i="14"/>
  <c r="H747" i="15"/>
  <c r="G747" i="15"/>
  <c r="I747" i="15"/>
  <c r="U4680" i="14"/>
  <c r="U3947" i="14"/>
  <c r="G651" i="15"/>
  <c r="F651" i="15" s="1"/>
  <c r="I651" i="15"/>
  <c r="H651" i="15"/>
  <c r="U3621" i="14"/>
  <c r="U2211" i="14"/>
  <c r="G408" i="15"/>
  <c r="H408" i="15"/>
  <c r="I408" i="15"/>
  <c r="U1472" i="14"/>
  <c r="I311" i="15"/>
  <c r="G311" i="15"/>
  <c r="H311" i="15"/>
  <c r="H681" i="15"/>
  <c r="I681" i="15"/>
  <c r="G681" i="15"/>
  <c r="N652" i="15"/>
  <c r="U6313" i="14"/>
  <c r="U5920" i="14"/>
  <c r="U5646" i="14"/>
  <c r="G861" i="15"/>
  <c r="H861" i="15"/>
  <c r="I861" i="15"/>
  <c r="U4421" i="14"/>
  <c r="G702" i="15"/>
  <c r="H702" i="15"/>
  <c r="I702" i="15"/>
  <c r="U4218" i="14"/>
  <c r="G687" i="15"/>
  <c r="H687" i="15"/>
  <c r="I687" i="15"/>
  <c r="I638" i="15"/>
  <c r="H638" i="15"/>
  <c r="G638" i="15"/>
  <c r="U3871" i="14"/>
  <c r="U3864" i="14"/>
  <c r="G642" i="15"/>
  <c r="I642" i="15"/>
  <c r="H642" i="15"/>
  <c r="U3774" i="14"/>
  <c r="G632" i="15"/>
  <c r="I632" i="15"/>
  <c r="H632" i="15"/>
  <c r="U5801" i="14"/>
  <c r="G887" i="15"/>
  <c r="H887" i="15"/>
  <c r="I887" i="15"/>
  <c r="G455" i="15"/>
  <c r="H455" i="15"/>
  <c r="I455" i="15"/>
  <c r="U2510" i="14"/>
  <c r="U2457" i="14"/>
  <c r="G451" i="15"/>
  <c r="H451" i="15"/>
  <c r="I451" i="15"/>
  <c r="H60" i="15"/>
  <c r="I60" i="15"/>
  <c r="G60" i="15"/>
  <c r="U215" i="14"/>
  <c r="U5069" i="14"/>
  <c r="G793" i="15"/>
  <c r="H793" i="15"/>
  <c r="I793" i="15"/>
  <c r="U3693" i="14"/>
  <c r="H618" i="15"/>
  <c r="I618" i="15"/>
  <c r="G618" i="15"/>
  <c r="G613" i="15"/>
  <c r="H613" i="15"/>
  <c r="I613" i="15"/>
  <c r="U3340" i="14"/>
  <c r="U3308" i="14"/>
  <c r="U2935" i="14"/>
  <c r="U2916" i="14"/>
  <c r="U2669" i="14"/>
  <c r="U2397" i="14"/>
  <c r="H439" i="15"/>
  <c r="G439" i="15"/>
  <c r="I439" i="15"/>
  <c r="G447" i="15"/>
  <c r="H447" i="15"/>
  <c r="I447" i="15"/>
  <c r="U4836" i="14"/>
  <c r="N752" i="15" s="1"/>
  <c r="U4753" i="14"/>
  <c r="U3825" i="14"/>
  <c r="N634" i="15" s="1"/>
  <c r="G634" i="15"/>
  <c r="H634" i="15"/>
  <c r="I634" i="15"/>
  <c r="G542" i="15"/>
  <c r="H542" i="15"/>
  <c r="I542" i="15"/>
  <c r="U6304" i="14"/>
  <c r="U4678" i="14"/>
  <c r="G749" i="15"/>
  <c r="H749" i="15"/>
  <c r="I749" i="15"/>
  <c r="U2196" i="14"/>
  <c r="U2164" i="14"/>
  <c r="U1981" i="14"/>
  <c r="U1825" i="14"/>
  <c r="U1680" i="14"/>
  <c r="U1577" i="14"/>
  <c r="U1382" i="14"/>
  <c r="U946" i="14"/>
  <c r="U424" i="14"/>
  <c r="U6064" i="14"/>
  <c r="U6019" i="14"/>
  <c r="U6000" i="14"/>
  <c r="U5987" i="14"/>
  <c r="N896" i="15" s="1"/>
  <c r="G896" i="15"/>
  <c r="H896" i="15"/>
  <c r="I896" i="15"/>
  <c r="U5640" i="14"/>
  <c r="U5627" i="14"/>
  <c r="U5595" i="14"/>
  <c r="U5549" i="14"/>
  <c r="N846" i="15" s="1"/>
  <c r="G846" i="15"/>
  <c r="H846" i="15"/>
  <c r="I846" i="15"/>
  <c r="U5135" i="14"/>
  <c r="G776" i="15"/>
  <c r="H776" i="15"/>
  <c r="I776" i="15"/>
  <c r="U4623" i="14"/>
  <c r="U4591" i="14"/>
  <c r="N723" i="15" s="1"/>
  <c r="G723" i="15"/>
  <c r="H723" i="15"/>
  <c r="I723" i="15"/>
  <c r="G715" i="15"/>
  <c r="H715" i="15"/>
  <c r="I715" i="15"/>
  <c r="U4163" i="14"/>
  <c r="U3730" i="14"/>
  <c r="U3699" i="14"/>
  <c r="G599" i="15"/>
  <c r="H599" i="15"/>
  <c r="I599" i="15"/>
  <c r="U3327" i="14"/>
  <c r="U3276" i="14"/>
  <c r="G552" i="15"/>
  <c r="H552" i="15"/>
  <c r="I552" i="15"/>
  <c r="U2903" i="14"/>
  <c r="U2675" i="14"/>
  <c r="G479" i="15"/>
  <c r="H479" i="15"/>
  <c r="I479" i="15"/>
  <c r="I889" i="15"/>
  <c r="G889" i="15"/>
  <c r="H889" i="15"/>
  <c r="U5752" i="14"/>
  <c r="G871" i="15"/>
  <c r="H871" i="15"/>
  <c r="I871" i="15"/>
  <c r="G868" i="15"/>
  <c r="H868" i="15"/>
  <c r="I868" i="15"/>
  <c r="U5678" i="14"/>
  <c r="N868" i="15" s="1"/>
  <c r="U5236" i="14"/>
  <c r="N803" i="15" s="1"/>
  <c r="U5216" i="14"/>
  <c r="G801" i="15"/>
  <c r="H801" i="15"/>
  <c r="I801" i="15"/>
  <c r="G752" i="15"/>
  <c r="H752" i="15"/>
  <c r="I752" i="15"/>
  <c r="G864" i="15"/>
  <c r="H864" i="15"/>
  <c r="I864" i="15"/>
  <c r="U5644" i="14"/>
  <c r="G854" i="15"/>
  <c r="H854" i="15"/>
  <c r="I854" i="15"/>
  <c r="U5481" i="14"/>
  <c r="N854" i="15" s="1"/>
  <c r="G824" i="15"/>
  <c r="H824" i="15"/>
  <c r="I824" i="15"/>
  <c r="U3353" i="14"/>
  <c r="G573" i="15"/>
  <c r="H573" i="15"/>
  <c r="I573" i="15"/>
  <c r="U1954" i="14"/>
  <c r="G376" i="15"/>
  <c r="H376" i="15"/>
  <c r="I376" i="15"/>
  <c r="U1293" i="14"/>
  <c r="H284" i="15"/>
  <c r="I284" i="15"/>
  <c r="G284" i="15"/>
  <c r="N626" i="15"/>
  <c r="H596" i="15"/>
  <c r="I596" i="15"/>
  <c r="G596" i="15"/>
  <c r="U3558" i="14"/>
  <c r="G571" i="15"/>
  <c r="H571" i="15"/>
  <c r="I571" i="15"/>
  <c r="U3001" i="14"/>
  <c r="G526" i="15"/>
  <c r="H526" i="15"/>
  <c r="I526" i="15"/>
  <c r="U6071" i="14"/>
  <c r="N925" i="15" s="1"/>
  <c r="G925" i="15"/>
  <c r="H925" i="15"/>
  <c r="I925" i="15"/>
  <c r="G754" i="15"/>
  <c r="H754" i="15"/>
  <c r="I754" i="15"/>
  <c r="H697" i="15"/>
  <c r="F697" i="15" s="1"/>
  <c r="I697" i="15"/>
  <c r="G697" i="15"/>
  <c r="U4326" i="14"/>
  <c r="G584" i="15"/>
  <c r="H584" i="15"/>
  <c r="I584" i="15"/>
  <c r="G320" i="15"/>
  <c r="H320" i="15"/>
  <c r="I320" i="15"/>
  <c r="U1551" i="14"/>
  <c r="G294" i="15"/>
  <c r="I294" i="15"/>
  <c r="H294" i="15"/>
  <c r="U1357" i="14"/>
  <c r="G29" i="15"/>
  <c r="H29" i="15"/>
  <c r="I29" i="15"/>
  <c r="U121" i="14"/>
  <c r="U114" i="14"/>
  <c r="G25" i="15"/>
  <c r="H25" i="15"/>
  <c r="I25" i="15"/>
  <c r="U5121" i="14"/>
  <c r="U4668" i="14"/>
  <c r="N727" i="15" s="1"/>
  <c r="U4635" i="14"/>
  <c r="N718" i="15" s="1"/>
  <c r="U4584" i="14"/>
  <c r="N712" i="15" s="1"/>
  <c r="G712" i="15"/>
  <c r="H712" i="15"/>
  <c r="I712" i="15"/>
  <c r="U4207" i="14"/>
  <c r="U4188" i="14"/>
  <c r="N662" i="15" s="1"/>
  <c r="U4175" i="14"/>
  <c r="U4143" i="14"/>
  <c r="G661" i="15"/>
  <c r="I661" i="15"/>
  <c r="H661" i="15"/>
  <c r="U3761" i="14"/>
  <c r="U3736" i="14"/>
  <c r="N613" i="15" s="1"/>
  <c r="U3723" i="14"/>
  <c r="U3345" i="14"/>
  <c r="U3275" i="14"/>
  <c r="G568" i="15"/>
  <c r="H568" i="15"/>
  <c r="I568" i="15"/>
  <c r="U2889" i="14"/>
  <c r="G512" i="15"/>
  <c r="H512" i="15"/>
  <c r="I512" i="15"/>
  <c r="U2635" i="14"/>
  <c r="G482" i="15"/>
  <c r="H482" i="15"/>
  <c r="I482" i="15"/>
  <c r="U2421" i="14"/>
  <c r="I438" i="15"/>
  <c r="H438" i="15"/>
  <c r="G438" i="15"/>
  <c r="G446" i="15"/>
  <c r="H446" i="15"/>
  <c r="I446" i="15"/>
  <c r="G891" i="15"/>
  <c r="H891" i="15"/>
  <c r="I891" i="15"/>
  <c r="U5936" i="14"/>
  <c r="N891" i="15" s="1"/>
  <c r="G823" i="15"/>
  <c r="H823" i="15"/>
  <c r="I823" i="15"/>
  <c r="U4835" i="14"/>
  <c r="G753" i="15"/>
  <c r="I753" i="15"/>
  <c r="H753" i="15"/>
  <c r="U4274" i="14"/>
  <c r="U3401" i="14"/>
  <c r="G580" i="15"/>
  <c r="H580" i="15"/>
  <c r="I580" i="15"/>
  <c r="I857" i="15"/>
  <c r="G857" i="15"/>
  <c r="H857" i="15"/>
  <c r="G819" i="15"/>
  <c r="H819" i="15"/>
  <c r="I819" i="15"/>
  <c r="U5274" i="14"/>
  <c r="U5162" i="14"/>
  <c r="G806" i="15"/>
  <c r="H806" i="15"/>
  <c r="I806" i="15"/>
  <c r="G704" i="15"/>
  <c r="I704" i="15"/>
  <c r="H704" i="15"/>
  <c r="U4418" i="14"/>
  <c r="U3512" i="14"/>
  <c r="G592" i="15"/>
  <c r="H592" i="15"/>
  <c r="I592" i="15"/>
  <c r="U1404" i="14"/>
  <c r="G301" i="15"/>
  <c r="H301" i="15"/>
  <c r="I301" i="15"/>
  <c r="G121" i="15"/>
  <c r="H121" i="15"/>
  <c r="I121" i="15"/>
  <c r="U447" i="14"/>
  <c r="U434" i="14"/>
  <c r="H116" i="15"/>
  <c r="I116" i="15"/>
  <c r="G116" i="15"/>
  <c r="U5074" i="14"/>
  <c r="I775" i="15"/>
  <c r="G775" i="15"/>
  <c r="H775" i="15"/>
  <c r="H722" i="15"/>
  <c r="G722" i="15"/>
  <c r="I722" i="15"/>
  <c r="U4124" i="14"/>
  <c r="N660" i="15" s="1"/>
  <c r="G660" i="15"/>
  <c r="H660" i="15"/>
  <c r="I660" i="15"/>
  <c r="U2901" i="14"/>
  <c r="U2888" i="14"/>
  <c r="G516" i="15"/>
  <c r="I516" i="15"/>
  <c r="H516" i="15"/>
  <c r="U2641" i="14"/>
  <c r="G474" i="15"/>
  <c r="H474" i="15"/>
  <c r="I474" i="15"/>
  <c r="G803" i="15"/>
  <c r="H803" i="15"/>
  <c r="I803" i="15"/>
  <c r="U3911" i="14"/>
  <c r="N643" i="15" s="1"/>
  <c r="G643" i="15"/>
  <c r="H643" i="15"/>
  <c r="I643" i="15"/>
  <c r="H569" i="15"/>
  <c r="I569" i="15"/>
  <c r="G569" i="15"/>
  <c r="U3252" i="14"/>
  <c r="N569" i="15" s="1"/>
  <c r="U6179" i="14"/>
  <c r="N934" i="15" s="1"/>
  <c r="H934" i="15"/>
  <c r="G934" i="15"/>
  <c r="I934" i="15"/>
  <c r="U6070" i="14"/>
  <c r="N927" i="15" s="1"/>
  <c r="G927" i="15"/>
  <c r="H927" i="15"/>
  <c r="F927" i="15" s="1"/>
  <c r="I927" i="15"/>
  <c r="U5650" i="14"/>
  <c r="U4049" i="14"/>
  <c r="G676" i="15"/>
  <c r="H676" i="15"/>
  <c r="I676" i="15"/>
  <c r="U1589" i="14"/>
  <c r="G322" i="15"/>
  <c r="H322" i="15"/>
  <c r="I322" i="15"/>
  <c r="U3823" i="14"/>
  <c r="N635" i="15" s="1"/>
  <c r="G635" i="15"/>
  <c r="I635" i="15"/>
  <c r="H635" i="15"/>
  <c r="U5805" i="14"/>
  <c r="G888" i="15"/>
  <c r="H888" i="15"/>
  <c r="I888" i="15"/>
  <c r="U5642" i="14"/>
  <c r="N862" i="15" s="1"/>
  <c r="G862" i="15"/>
  <c r="H862" i="15"/>
  <c r="I862" i="15"/>
  <c r="U5369" i="14"/>
  <c r="N826" i="15" s="1"/>
  <c r="G826" i="15"/>
  <c r="H826" i="15"/>
  <c r="I826" i="15"/>
  <c r="G374" i="15"/>
  <c r="I374" i="15"/>
  <c r="H374" i="15"/>
  <c r="U1950" i="14"/>
  <c r="H92" i="15"/>
  <c r="I92" i="15"/>
  <c r="G92" i="15"/>
  <c r="F92" i="15" s="1"/>
  <c r="U321" i="14"/>
  <c r="G88" i="15"/>
  <c r="H88" i="15"/>
  <c r="I88" i="15"/>
  <c r="U296" i="14"/>
  <c r="U3471" i="14"/>
  <c r="N587" i="15" s="1"/>
  <c r="H587" i="15"/>
  <c r="I587" i="15"/>
  <c r="G587" i="15"/>
  <c r="U3258" i="14"/>
  <c r="N571" i="15" s="1"/>
  <c r="U3187" i="14"/>
  <c r="N527" i="15"/>
  <c r="U6178" i="14"/>
  <c r="G935" i="15"/>
  <c r="H935" i="15"/>
  <c r="I935" i="15"/>
  <c r="H926" i="15"/>
  <c r="G926" i="15"/>
  <c r="I926" i="15"/>
  <c r="U6069" i="14"/>
  <c r="U5389" i="14"/>
  <c r="U4815" i="14"/>
  <c r="G684" i="15"/>
  <c r="H684" i="15"/>
  <c r="I684" i="15"/>
  <c r="U4221" i="14"/>
  <c r="G624" i="15"/>
  <c r="I624" i="15"/>
  <c r="H624" i="15"/>
  <c r="U3595" i="14"/>
  <c r="U2754" i="14"/>
  <c r="G493" i="15"/>
  <c r="F493" i="15" s="1"/>
  <c r="H493" i="15"/>
  <c r="I493" i="15"/>
  <c r="U2549" i="14"/>
  <c r="G460" i="15"/>
  <c r="H460" i="15"/>
  <c r="I460" i="15"/>
  <c r="U1665" i="14"/>
  <c r="G333" i="15"/>
  <c r="H333" i="15"/>
  <c r="I333" i="15"/>
  <c r="G240" i="15"/>
  <c r="H240" i="15"/>
  <c r="I240" i="15"/>
  <c r="U1021" i="14"/>
  <c r="N929" i="15"/>
  <c r="G867" i="15"/>
  <c r="H867" i="15"/>
  <c r="I867" i="15"/>
  <c r="G810" i="15"/>
  <c r="H810" i="15"/>
  <c r="I810" i="15"/>
  <c r="U5319" i="14"/>
  <c r="N810" i="15" s="1"/>
  <c r="U3829" i="14"/>
  <c r="N636" i="15" s="1"/>
  <c r="G579" i="15"/>
  <c r="H579" i="15"/>
  <c r="I579" i="15"/>
  <c r="U3399" i="14"/>
  <c r="N913" i="15"/>
  <c r="U5804" i="14"/>
  <c r="N883" i="15" s="1"/>
  <c r="G883" i="15"/>
  <c r="H883" i="15"/>
  <c r="I883" i="15"/>
  <c r="U5396" i="14"/>
  <c r="U4892" i="14"/>
  <c r="G764" i="15"/>
  <c r="H764" i="15"/>
  <c r="I764" i="15"/>
  <c r="H759" i="15"/>
  <c r="G759" i="15"/>
  <c r="I759" i="15"/>
  <c r="U4793" i="14"/>
  <c r="G590" i="15"/>
  <c r="H590" i="15"/>
  <c r="I590" i="15"/>
  <c r="U3510" i="14"/>
  <c r="U2599" i="14"/>
  <c r="G463" i="15"/>
  <c r="H463" i="15"/>
  <c r="I463" i="15"/>
  <c r="U1402" i="14"/>
  <c r="G298" i="15"/>
  <c r="H298" i="15"/>
  <c r="I298" i="15"/>
  <c r="U2479" i="14"/>
  <c r="U2356" i="14"/>
  <c r="U2284" i="14"/>
  <c r="U2050" i="14"/>
  <c r="U1906" i="14"/>
  <c r="U1735" i="14"/>
  <c r="U1696" i="14"/>
  <c r="U1645" i="14"/>
  <c r="U1581" i="14"/>
  <c r="U1493" i="14"/>
  <c r="U1465" i="14"/>
  <c r="U1431" i="14"/>
  <c r="U1327" i="14"/>
  <c r="U1257" i="14"/>
  <c r="U332" i="14"/>
  <c r="U6048" i="14"/>
  <c r="U6029" i="14"/>
  <c r="U5997" i="14"/>
  <c r="G906" i="15"/>
  <c r="H906" i="15"/>
  <c r="I906" i="15"/>
  <c r="G908" i="15"/>
  <c r="I908" i="15"/>
  <c r="H908" i="15"/>
  <c r="U5605" i="14"/>
  <c r="U5579" i="14"/>
  <c r="G851" i="15"/>
  <c r="F851" i="15" s="1"/>
  <c r="H851" i="15"/>
  <c r="I851" i="15"/>
  <c r="U5145" i="14"/>
  <c r="U5105" i="14"/>
  <c r="U4666" i="14"/>
  <c r="G727" i="15"/>
  <c r="H727" i="15"/>
  <c r="I727" i="15"/>
  <c r="H717" i="15"/>
  <c r="I717" i="15"/>
  <c r="G717" i="15"/>
  <c r="G666" i="15"/>
  <c r="I666" i="15"/>
  <c r="H666" i="15"/>
  <c r="U3734" i="14"/>
  <c r="N608" i="15" s="1"/>
  <c r="U3715" i="14"/>
  <c r="G608" i="15"/>
  <c r="H608" i="15"/>
  <c r="I608" i="15"/>
  <c r="U3311" i="14"/>
  <c r="U2646" i="14"/>
  <c r="G473" i="15"/>
  <c r="H473" i="15"/>
  <c r="I473" i="15"/>
  <c r="U6235" i="14"/>
  <c r="U5869" i="14"/>
  <c r="G879" i="15"/>
  <c r="H879" i="15"/>
  <c r="I879" i="15"/>
  <c r="U5037" i="14"/>
  <c r="N771" i="15" s="1"/>
  <c r="G762" i="15"/>
  <c r="H762" i="15"/>
  <c r="I762" i="15"/>
  <c r="U4477" i="14"/>
  <c r="U4272" i="14"/>
  <c r="H690" i="15"/>
  <c r="I690" i="15"/>
  <c r="G690" i="15"/>
  <c r="U4097" i="14"/>
  <c r="N681" i="15" s="1"/>
  <c r="H645" i="15"/>
  <c r="I645" i="15"/>
  <c r="G645" i="15"/>
  <c r="U3909" i="14"/>
  <c r="N645" i="15" s="1"/>
  <c r="H636" i="15"/>
  <c r="I636" i="15"/>
  <c r="G636" i="15"/>
  <c r="U3398" i="14"/>
  <c r="N578" i="15" s="1"/>
  <c r="U6293" i="14"/>
  <c r="N940" i="15" s="1"/>
  <c r="I940" i="15"/>
  <c r="G940" i="15"/>
  <c r="H940" i="15"/>
  <c r="U6200" i="14"/>
  <c r="I938" i="15"/>
  <c r="G938" i="15"/>
  <c r="H938" i="15"/>
  <c r="U6177" i="14"/>
  <c r="N938" i="15" s="1"/>
  <c r="U6068" i="14"/>
  <c r="H928" i="15"/>
  <c r="G928" i="15"/>
  <c r="I928" i="15"/>
  <c r="U4800" i="14"/>
  <c r="U4682" i="14"/>
  <c r="G746" i="15"/>
  <c r="H746" i="15"/>
  <c r="I746" i="15"/>
  <c r="G695" i="15"/>
  <c r="I695" i="15"/>
  <c r="H695" i="15"/>
  <c r="G623" i="15"/>
  <c r="I623" i="15"/>
  <c r="H623" i="15"/>
  <c r="U3594" i="14"/>
  <c r="U3531" i="14"/>
  <c r="G859" i="15"/>
  <c r="H859" i="15"/>
  <c r="I859" i="15"/>
  <c r="U5485" i="14"/>
  <c r="U2055" i="14"/>
  <c r="H388" i="15"/>
  <c r="F388" i="15" s="1"/>
  <c r="I388" i="15"/>
  <c r="G388" i="15"/>
  <c r="G366" i="15"/>
  <c r="H366" i="15"/>
  <c r="I366" i="15"/>
  <c r="U1854" i="14"/>
  <c r="I359" i="15"/>
  <c r="G359" i="15"/>
  <c r="H359" i="15"/>
  <c r="U1844" i="14"/>
  <c r="G358" i="15"/>
  <c r="I358" i="15"/>
  <c r="H358" i="15"/>
  <c r="G310" i="15"/>
  <c r="I310" i="15"/>
  <c r="H310" i="15"/>
  <c r="G273" i="15"/>
  <c r="F273" i="15" s="1"/>
  <c r="H273" i="15"/>
  <c r="I273" i="15"/>
  <c r="U1170" i="14"/>
  <c r="G266" i="15"/>
  <c r="H266" i="15"/>
  <c r="I266" i="15"/>
  <c r="H196" i="15"/>
  <c r="I196" i="15"/>
  <c r="G196" i="15"/>
  <c r="G66" i="15"/>
  <c r="H66" i="15"/>
  <c r="I66" i="15"/>
  <c r="U5913" i="14"/>
  <c r="G917" i="15"/>
  <c r="H917" i="15"/>
  <c r="I917" i="15"/>
  <c r="G886" i="15"/>
  <c r="H886" i="15"/>
  <c r="I886" i="15"/>
  <c r="U5727" i="14"/>
  <c r="U5676" i="14"/>
  <c r="N865" i="15" s="1"/>
  <c r="U5498" i="14"/>
  <c r="U5491" i="14"/>
  <c r="U5281" i="14"/>
  <c r="N817" i="15" s="1"/>
  <c r="U5010" i="14"/>
  <c r="U5003" i="14"/>
  <c r="G796" i="15"/>
  <c r="H796" i="15"/>
  <c r="I796" i="15"/>
  <c r="U4891" i="14"/>
  <c r="G765" i="15"/>
  <c r="H765" i="15"/>
  <c r="I765" i="15"/>
  <c r="U4707" i="14"/>
  <c r="U4679" i="14"/>
  <c r="G745" i="15"/>
  <c r="H745" i="15"/>
  <c r="I745" i="15"/>
  <c r="U4532" i="14"/>
  <c r="U4329" i="14"/>
  <c r="H688" i="15"/>
  <c r="I688" i="15"/>
  <c r="G688" i="15"/>
  <c r="U3602" i="14"/>
  <c r="G595" i="15"/>
  <c r="H595" i="15"/>
  <c r="I595" i="15"/>
  <c r="U2557" i="14"/>
  <c r="U2516" i="14"/>
  <c r="U2327" i="14"/>
  <c r="U2291" i="14"/>
  <c r="H418" i="15"/>
  <c r="G418" i="15"/>
  <c r="I418" i="15"/>
  <c r="G416" i="15"/>
  <c r="H416" i="15"/>
  <c r="I416" i="15"/>
  <c r="U2249" i="14"/>
  <c r="U2134" i="14"/>
  <c r="U1910" i="14"/>
  <c r="G369" i="15"/>
  <c r="H369" i="15"/>
  <c r="I369" i="15"/>
  <c r="U1887" i="14"/>
  <c r="U1823" i="14"/>
  <c r="U1748" i="14"/>
  <c r="G346" i="15"/>
  <c r="H346" i="15"/>
  <c r="I346" i="15"/>
  <c r="U1552" i="14"/>
  <c r="G319" i="15"/>
  <c r="I319" i="15"/>
  <c r="H319" i="15"/>
  <c r="U1279" i="14"/>
  <c r="U1266" i="14"/>
  <c r="G278" i="15"/>
  <c r="I278" i="15"/>
  <c r="H278" i="15"/>
  <c r="U1231" i="14"/>
  <c r="G274" i="15"/>
  <c r="F274" i="15" s="1"/>
  <c r="H274" i="15"/>
  <c r="I274" i="15"/>
  <c r="H268" i="15"/>
  <c r="I268" i="15"/>
  <c r="G268" i="15"/>
  <c r="U1202" i="14"/>
  <c r="U1035" i="14"/>
  <c r="G184" i="15"/>
  <c r="H184" i="15"/>
  <c r="I184" i="15"/>
  <c r="U738" i="14"/>
  <c r="U641" i="14"/>
  <c r="H148" i="15"/>
  <c r="I148" i="15"/>
  <c r="G148" i="15"/>
  <c r="F148" i="15" s="1"/>
  <c r="G72" i="15"/>
  <c r="F72" i="15" s="1"/>
  <c r="H72" i="15"/>
  <c r="I72" i="15"/>
  <c r="U221" i="14"/>
  <c r="I929" i="15"/>
  <c r="H929" i="15"/>
  <c r="G929" i="15"/>
  <c r="G872" i="15"/>
  <c r="H872" i="15"/>
  <c r="I872" i="15"/>
  <c r="U5512" i="14"/>
  <c r="N833" i="15" s="1"/>
  <c r="I833" i="15"/>
  <c r="G833" i="15"/>
  <c r="H833" i="15"/>
  <c r="U5443" i="14"/>
  <c r="U5431" i="14"/>
  <c r="G812" i="15"/>
  <c r="H812" i="15"/>
  <c r="I812" i="15"/>
  <c r="U5219" i="14"/>
  <c r="U4837" i="14"/>
  <c r="N750" i="15" s="1"/>
  <c r="I750" i="15"/>
  <c r="G750" i="15"/>
  <c r="H750" i="15"/>
  <c r="H739" i="15"/>
  <c r="G739" i="15"/>
  <c r="I739" i="15"/>
  <c r="H700" i="15"/>
  <c r="I700" i="15"/>
  <c r="G700" i="15"/>
  <c r="U4277" i="14"/>
  <c r="N692" i="15" s="1"/>
  <c r="U3182" i="14"/>
  <c r="U3008" i="14"/>
  <c r="U6292" i="14"/>
  <c r="N939" i="15" s="1"/>
  <c r="H939" i="15"/>
  <c r="G939" i="15"/>
  <c r="I939" i="15"/>
  <c r="U6199" i="14"/>
  <c r="N937" i="15" s="1"/>
  <c r="U6091" i="14"/>
  <c r="U5933" i="14"/>
  <c r="U5822" i="14"/>
  <c r="G875" i="15"/>
  <c r="H875" i="15"/>
  <c r="I875" i="15"/>
  <c r="U5663" i="14"/>
  <c r="U5643" i="14"/>
  <c r="N863" i="15" s="1"/>
  <c r="G863" i="15"/>
  <c r="H863" i="15"/>
  <c r="I863" i="15"/>
  <c r="U5368" i="14"/>
  <c r="I825" i="15"/>
  <c r="G825" i="15"/>
  <c r="H825" i="15"/>
  <c r="U5273" i="14"/>
  <c r="N816" i="15" s="1"/>
  <c r="G816" i="15"/>
  <c r="H816" i="15"/>
  <c r="I816" i="15"/>
  <c r="U4525" i="14"/>
  <c r="G735" i="15"/>
  <c r="I735" i="15"/>
  <c r="H735" i="15"/>
  <c r="U3974" i="14"/>
  <c r="U3525" i="14"/>
  <c r="U3482" i="14"/>
  <c r="U2856" i="14"/>
  <c r="G500" i="15"/>
  <c r="I500" i="15"/>
  <c r="H500" i="15"/>
  <c r="I497" i="15"/>
  <c r="H497" i="15"/>
  <c r="G497" i="15"/>
  <c r="U2797" i="14"/>
  <c r="U2711" i="14"/>
  <c r="U2704" i="14"/>
  <c r="G464" i="15"/>
  <c r="H464" i="15"/>
  <c r="I464" i="15"/>
  <c r="G459" i="15"/>
  <c r="H459" i="15"/>
  <c r="I459" i="15"/>
  <c r="U2463" i="14"/>
  <c r="G448" i="15"/>
  <c r="H448" i="15"/>
  <c r="I448" i="15"/>
  <c r="U2210" i="14"/>
  <c r="G410" i="15"/>
  <c r="H410" i="15"/>
  <c r="I410" i="15"/>
  <c r="U2182" i="14"/>
  <c r="U2133" i="14"/>
  <c r="I391" i="15"/>
  <c r="G391" i="15"/>
  <c r="H391" i="15"/>
  <c r="U1951" i="14"/>
  <c r="G373" i="15"/>
  <c r="I373" i="15"/>
  <c r="H373" i="15"/>
  <c r="F373" i="15" s="1"/>
  <c r="U1815" i="14"/>
  <c r="U1808" i="14"/>
  <c r="G354" i="15"/>
  <c r="H354" i="15"/>
  <c r="I354" i="15"/>
  <c r="G312" i="15"/>
  <c r="H312" i="15"/>
  <c r="I312" i="15"/>
  <c r="G282" i="15"/>
  <c r="H282" i="15"/>
  <c r="I282" i="15"/>
  <c r="U1296" i="14"/>
  <c r="U1128" i="14"/>
  <c r="I247" i="15"/>
  <c r="G247" i="15"/>
  <c r="H247" i="15"/>
  <c r="U1022" i="14"/>
  <c r="G237" i="15"/>
  <c r="H237" i="15"/>
  <c r="I237" i="15"/>
  <c r="G128" i="15"/>
  <c r="H128" i="15"/>
  <c r="I128" i="15"/>
  <c r="G127" i="15"/>
  <c r="I127" i="15"/>
  <c r="H127" i="15"/>
  <c r="U473" i="14"/>
  <c r="G91" i="15"/>
  <c r="H91" i="15"/>
  <c r="I91" i="15"/>
  <c r="G79" i="15"/>
  <c r="F79" i="15" s="1"/>
  <c r="I79" i="15"/>
  <c r="H79" i="15"/>
  <c r="U261" i="14"/>
  <c r="G27" i="15"/>
  <c r="H27" i="15"/>
  <c r="I27" i="15"/>
  <c r="G18" i="15"/>
  <c r="H18" i="15"/>
  <c r="I18" i="15"/>
  <c r="U101" i="14"/>
  <c r="G486" i="15"/>
  <c r="H486" i="15"/>
  <c r="I486" i="15"/>
  <c r="U2470" i="14"/>
  <c r="H420" i="15"/>
  <c r="I420" i="15"/>
  <c r="G420" i="15"/>
  <c r="F420" i="15" s="1"/>
  <c r="U2290" i="14"/>
  <c r="G413" i="15"/>
  <c r="H413" i="15"/>
  <c r="I413" i="15"/>
  <c r="U2248" i="14"/>
  <c r="U2140" i="14"/>
  <c r="U1705" i="14"/>
  <c r="G337" i="15"/>
  <c r="H337" i="15"/>
  <c r="I337" i="15"/>
  <c r="U1265" i="14"/>
  <c r="G280" i="15"/>
  <c r="H280" i="15"/>
  <c r="I280" i="15"/>
  <c r="G130" i="15"/>
  <c r="H130" i="15"/>
  <c r="I130" i="15"/>
  <c r="U504" i="14"/>
  <c r="I87" i="15"/>
  <c r="G87" i="15"/>
  <c r="H87" i="15"/>
  <c r="U289" i="14"/>
  <c r="N933" i="15"/>
  <c r="U5911" i="14"/>
  <c r="G914" i="15"/>
  <c r="H914" i="15"/>
  <c r="I914" i="15"/>
  <c r="U5800" i="14"/>
  <c r="N884" i="15" s="1"/>
  <c r="G884" i="15"/>
  <c r="H884" i="15"/>
  <c r="I884" i="15"/>
  <c r="U5718" i="14"/>
  <c r="N875" i="15" s="1"/>
  <c r="I873" i="15"/>
  <c r="G873" i="15"/>
  <c r="H873" i="15"/>
  <c r="U5503" i="14"/>
  <c r="U5001" i="14"/>
  <c r="G794" i="15"/>
  <c r="H794" i="15"/>
  <c r="I794" i="15"/>
  <c r="U4916" i="14"/>
  <c r="U4896" i="14"/>
  <c r="U4227" i="14"/>
  <c r="G679" i="15"/>
  <c r="H679" i="15"/>
  <c r="I679" i="15"/>
  <c r="U3607" i="14"/>
  <c r="U3600" i="14"/>
  <c r="U2803" i="14"/>
  <c r="G496" i="15"/>
  <c r="H496" i="15"/>
  <c r="I496" i="15"/>
  <c r="U2758" i="14"/>
  <c r="U2697" i="14"/>
  <c r="G487" i="15"/>
  <c r="H487" i="15"/>
  <c r="I487" i="15"/>
  <c r="G424" i="15"/>
  <c r="H424" i="15"/>
  <c r="I424" i="15"/>
  <c r="U2325" i="14"/>
  <c r="U2247" i="14"/>
  <c r="I412" i="15"/>
  <c r="G412" i="15"/>
  <c r="F412" i="15" s="1"/>
  <c r="H412" i="15"/>
  <c r="U2181" i="14"/>
  <c r="I405" i="15"/>
  <c r="G405" i="15"/>
  <c r="H405" i="15"/>
  <c r="U1865" i="14"/>
  <c r="U1821" i="14"/>
  <c r="I343" i="15"/>
  <c r="G343" i="15"/>
  <c r="H343" i="15"/>
  <c r="U1746" i="14"/>
  <c r="G335" i="15"/>
  <c r="I335" i="15"/>
  <c r="H335" i="15"/>
  <c r="U1663" i="14"/>
  <c r="G331" i="15"/>
  <c r="F331" i="15" s="1"/>
  <c r="H331" i="15"/>
  <c r="I331" i="15"/>
  <c r="U1557" i="14"/>
  <c r="U1355" i="14"/>
  <c r="H292" i="15"/>
  <c r="I292" i="15"/>
  <c r="G292" i="15"/>
  <c r="U1333" i="14"/>
  <c r="H291" i="15"/>
  <c r="I291" i="15"/>
  <c r="G291" i="15"/>
  <c r="U1140" i="14"/>
  <c r="H259" i="15"/>
  <c r="I259" i="15"/>
  <c r="G259" i="15"/>
  <c r="U966" i="14"/>
  <c r="G229" i="15"/>
  <c r="H229" i="15"/>
  <c r="I229" i="15"/>
  <c r="G225" i="15"/>
  <c r="H225" i="15"/>
  <c r="I225" i="15"/>
  <c r="U948" i="14"/>
  <c r="G165" i="15"/>
  <c r="H165" i="15"/>
  <c r="I165" i="15"/>
  <c r="U663" i="14"/>
  <c r="G158" i="15"/>
  <c r="H158" i="15"/>
  <c r="I158" i="15"/>
  <c r="G137" i="15"/>
  <c r="H137" i="15"/>
  <c r="I137" i="15"/>
  <c r="U529" i="14"/>
  <c r="G109" i="15"/>
  <c r="H109" i="15"/>
  <c r="I109" i="15"/>
  <c r="U390" i="14"/>
  <c r="U302" i="14"/>
  <c r="U5654" i="14"/>
  <c r="G815" i="15"/>
  <c r="H815" i="15"/>
  <c r="I815" i="15"/>
  <c r="U5271" i="14"/>
  <c r="H809" i="15"/>
  <c r="I809" i="15"/>
  <c r="G809" i="15"/>
  <c r="U5022" i="14"/>
  <c r="U5015" i="14"/>
  <c r="U4889" i="14"/>
  <c r="G769" i="15"/>
  <c r="H769" i="15"/>
  <c r="I769" i="15"/>
  <c r="G731" i="15"/>
  <c r="H731" i="15"/>
  <c r="I731" i="15"/>
  <c r="U4523" i="14"/>
  <c r="U4420" i="14"/>
  <c r="H706" i="15"/>
  <c r="I706" i="15"/>
  <c r="G706" i="15"/>
  <c r="G685" i="15"/>
  <c r="H685" i="15"/>
  <c r="I685" i="15"/>
  <c r="U3951" i="14"/>
  <c r="G646" i="15"/>
  <c r="H646" i="15"/>
  <c r="I646" i="15"/>
  <c r="G591" i="15"/>
  <c r="H591" i="15"/>
  <c r="I591" i="15"/>
  <c r="U3509" i="14"/>
  <c r="U3443" i="14"/>
  <c r="G585" i="15"/>
  <c r="H585" i="15"/>
  <c r="I585" i="15"/>
  <c r="U3436" i="14"/>
  <c r="U3212" i="14"/>
  <c r="G545" i="15"/>
  <c r="H545" i="15"/>
  <c r="I545" i="15"/>
  <c r="G492" i="15"/>
  <c r="H492" i="15"/>
  <c r="I492" i="15"/>
  <c r="U2598" i="14"/>
  <c r="G467" i="15"/>
  <c r="H467" i="15"/>
  <c r="I467" i="15"/>
  <c r="U2548" i="14"/>
  <c r="H462" i="15"/>
  <c r="I462" i="15"/>
  <c r="G462" i="15"/>
  <c r="U2296" i="14"/>
  <c r="G417" i="15"/>
  <c r="H417" i="15"/>
  <c r="I417" i="15"/>
  <c r="U2223" i="14"/>
  <c r="U1992" i="14"/>
  <c r="U1986" i="14"/>
  <c r="G378" i="15"/>
  <c r="H378" i="15"/>
  <c r="I378" i="15"/>
  <c r="U1965" i="14"/>
  <c r="U1929" i="14"/>
  <c r="U1776" i="14"/>
  <c r="G349" i="15"/>
  <c r="H349" i="15"/>
  <c r="I349" i="15"/>
  <c r="U1550" i="14"/>
  <c r="G317" i="15"/>
  <c r="H317" i="15"/>
  <c r="I317" i="15"/>
  <c r="U1292" i="14"/>
  <c r="G285" i="15"/>
  <c r="H285" i="15"/>
  <c r="I285" i="15"/>
  <c r="G281" i="15"/>
  <c r="H281" i="15"/>
  <c r="I281" i="15"/>
  <c r="U1214" i="14"/>
  <c r="U1153" i="14"/>
  <c r="G254" i="15"/>
  <c r="H254" i="15"/>
  <c r="I254" i="15"/>
  <c r="U1083" i="14"/>
  <c r="U909" i="14"/>
  <c r="G217" i="15"/>
  <c r="H217" i="15"/>
  <c r="I217" i="15"/>
  <c r="U743" i="14"/>
  <c r="G181" i="15"/>
  <c r="H181" i="15"/>
  <c r="I181" i="15"/>
  <c r="U320" i="14"/>
  <c r="G95" i="15"/>
  <c r="I95" i="15"/>
  <c r="H95" i="15"/>
  <c r="U212" i="14"/>
  <c r="G61" i="15"/>
  <c r="H61" i="15"/>
  <c r="I61" i="15"/>
  <c r="G870" i="15"/>
  <c r="H870" i="15"/>
  <c r="I870" i="15"/>
  <c r="U5429" i="14"/>
  <c r="U5229" i="14"/>
  <c r="U5217" i="14"/>
  <c r="N800" i="15" s="1"/>
  <c r="I800" i="15"/>
  <c r="G800" i="15"/>
  <c r="H800" i="15"/>
  <c r="I741" i="15"/>
  <c r="G741" i="15"/>
  <c r="H741" i="15"/>
  <c r="U4290" i="14"/>
  <c r="U4101" i="14"/>
  <c r="N683" i="15" s="1"/>
  <c r="U3565" i="14"/>
  <c r="G597" i="15"/>
  <c r="H597" i="15"/>
  <c r="I597" i="15"/>
  <c r="U3180" i="14"/>
  <c r="N543" i="15" s="1"/>
  <c r="U6317" i="14"/>
  <c r="N941" i="15" s="1"/>
  <c r="G933" i="15"/>
  <c r="H933" i="15"/>
  <c r="I933" i="15"/>
  <c r="U6075" i="14"/>
  <c r="U5917" i="14"/>
  <c r="N918" i="15" s="1"/>
  <c r="H918" i="15"/>
  <c r="G918" i="15"/>
  <c r="I918" i="15"/>
  <c r="U5820" i="14"/>
  <c r="U5731" i="14"/>
  <c r="U5711" i="14"/>
  <c r="N876" i="15" s="1"/>
  <c r="G876" i="15"/>
  <c r="H876" i="15"/>
  <c r="I876" i="15"/>
  <c r="U5482" i="14"/>
  <c r="N856" i="15" s="1"/>
  <c r="G856" i="15"/>
  <c r="H856" i="15"/>
  <c r="I856" i="15"/>
  <c r="U5373" i="14"/>
  <c r="N828" i="15" s="1"/>
  <c r="G828" i="15"/>
  <c r="H828" i="15"/>
  <c r="I828" i="15"/>
  <c r="U5285" i="14"/>
  <c r="U5175" i="14"/>
  <c r="G757" i="15"/>
  <c r="H757" i="15"/>
  <c r="I757" i="15"/>
  <c r="G696" i="15"/>
  <c r="H696" i="15"/>
  <c r="I696" i="15"/>
  <c r="U4239" i="14"/>
  <c r="U4047" i="14"/>
  <c r="G680" i="15"/>
  <c r="H680" i="15"/>
  <c r="I680" i="15"/>
  <c r="I629" i="15"/>
  <c r="H629" i="15"/>
  <c r="G629" i="15"/>
  <c r="G501" i="15"/>
  <c r="H501" i="15"/>
  <c r="I501" i="15"/>
  <c r="U2795" i="14"/>
  <c r="G498" i="15"/>
  <c r="H498" i="15"/>
  <c r="I498" i="15"/>
  <c r="U2696" i="14"/>
  <c r="G488" i="15"/>
  <c r="F488" i="15" s="1"/>
  <c r="H488" i="15"/>
  <c r="I488" i="15"/>
  <c r="U2246" i="14"/>
  <c r="G414" i="15"/>
  <c r="H414" i="15"/>
  <c r="I414" i="15"/>
  <c r="G326" i="15"/>
  <c r="I326" i="15"/>
  <c r="H326" i="15"/>
  <c r="U1513" i="14"/>
  <c r="G314" i="15"/>
  <c r="H314" i="15"/>
  <c r="I314" i="15"/>
  <c r="G296" i="15"/>
  <c r="H296" i="15"/>
  <c r="I296" i="15"/>
  <c r="U1361" i="14"/>
  <c r="G286" i="15"/>
  <c r="H286" i="15"/>
  <c r="I286" i="15"/>
  <c r="U1235" i="14"/>
  <c r="H275" i="15"/>
  <c r="I275" i="15"/>
  <c r="G275" i="15"/>
  <c r="G257" i="15"/>
  <c r="H257" i="15"/>
  <c r="I257" i="15"/>
  <c r="U1139" i="14"/>
  <c r="U1076" i="14"/>
  <c r="G249" i="15"/>
  <c r="H249" i="15"/>
  <c r="I249" i="15"/>
  <c r="U995" i="14"/>
  <c r="G232" i="15"/>
  <c r="H232" i="15"/>
  <c r="I232" i="15"/>
  <c r="U934" i="14"/>
  <c r="G222" i="15"/>
  <c r="H222" i="15"/>
  <c r="I222" i="15"/>
  <c r="G123" i="15"/>
  <c r="H123" i="15"/>
  <c r="I123" i="15"/>
  <c r="U451" i="14"/>
  <c r="G2" i="15"/>
  <c r="H2" i="15"/>
  <c r="I2" i="15"/>
  <c r="U57" i="14"/>
  <c r="U6250" i="14"/>
  <c r="N932" i="15" s="1"/>
  <c r="U6123" i="14"/>
  <c r="N920" i="15" s="1"/>
  <c r="U6117" i="14"/>
  <c r="N921" i="15" s="1"/>
  <c r="I921" i="15"/>
  <c r="H921" i="15"/>
  <c r="G921" i="15"/>
  <c r="U5856" i="14"/>
  <c r="N880" i="15" s="1"/>
  <c r="G880" i="15"/>
  <c r="H880" i="15"/>
  <c r="I880" i="15"/>
  <c r="G830" i="15"/>
  <c r="H830" i="15"/>
  <c r="I830" i="15"/>
  <c r="U5034" i="14"/>
  <c r="U4561" i="14"/>
  <c r="U4476" i="14"/>
  <c r="N709" i="15" s="1"/>
  <c r="H709" i="15"/>
  <c r="I709" i="15"/>
  <c r="G709" i="15"/>
  <c r="U4281" i="14"/>
  <c r="U3653" i="14"/>
  <c r="G626" i="15"/>
  <c r="I626" i="15"/>
  <c r="H626" i="15"/>
  <c r="G589" i="15"/>
  <c r="H589" i="15"/>
  <c r="I589" i="15"/>
  <c r="U3404" i="14"/>
  <c r="U6296" i="14"/>
  <c r="G943" i="15"/>
  <c r="H943" i="15"/>
  <c r="I943" i="15"/>
  <c r="U6088" i="14"/>
  <c r="U6067" i="14"/>
  <c r="N923" i="15" s="1"/>
  <c r="H923" i="15"/>
  <c r="G923" i="15"/>
  <c r="I923" i="15"/>
  <c r="U5647" i="14"/>
  <c r="N860" i="15" s="1"/>
  <c r="G860" i="15"/>
  <c r="H860" i="15"/>
  <c r="I860" i="15"/>
  <c r="U5495" i="14"/>
  <c r="U5379" i="14"/>
  <c r="U5167" i="14"/>
  <c r="U4888" i="14"/>
  <c r="G766" i="15"/>
  <c r="H766" i="15"/>
  <c r="I766" i="15"/>
  <c r="U4798" i="14"/>
  <c r="U4690" i="14"/>
  <c r="U4683" i="14"/>
  <c r="G744" i="15"/>
  <c r="H744" i="15"/>
  <c r="I744" i="15"/>
  <c r="U4219" i="14"/>
  <c r="G689" i="15"/>
  <c r="H689" i="15"/>
  <c r="I689" i="15"/>
  <c r="U4054" i="14"/>
  <c r="U3957" i="14"/>
  <c r="G637" i="15"/>
  <c r="H637" i="15"/>
  <c r="I637" i="15"/>
  <c r="U3786" i="14"/>
  <c r="U3779" i="14"/>
  <c r="U3435" i="14"/>
  <c r="G582" i="15"/>
  <c r="H582" i="15"/>
  <c r="I582" i="15"/>
  <c r="U2808" i="14"/>
  <c r="U2709" i="14"/>
  <c r="U2475" i="14"/>
  <c r="U2468" i="14"/>
  <c r="H425" i="15"/>
  <c r="G425" i="15"/>
  <c r="I425" i="15"/>
  <c r="U2253" i="14"/>
  <c r="G415" i="15"/>
  <c r="H415" i="15"/>
  <c r="I415" i="15"/>
  <c r="U1991" i="14"/>
  <c r="G377" i="15"/>
  <c r="H377" i="15"/>
  <c r="I377" i="15"/>
  <c r="U1891" i="14"/>
  <c r="G334" i="15"/>
  <c r="H334" i="15"/>
  <c r="I334" i="15"/>
  <c r="H316" i="15"/>
  <c r="I316" i="15"/>
  <c r="G316" i="15"/>
  <c r="U1523" i="14"/>
  <c r="G297" i="15"/>
  <c r="H297" i="15"/>
  <c r="I297" i="15"/>
  <c r="U1398" i="14"/>
  <c r="I295" i="15"/>
  <c r="G295" i="15"/>
  <c r="H295" i="15"/>
  <c r="G287" i="15"/>
  <c r="I287" i="15"/>
  <c r="H287" i="15"/>
  <c r="G271" i="15"/>
  <c r="I271" i="15"/>
  <c r="H271" i="15"/>
  <c r="U1206" i="14"/>
  <c r="U1193" i="14"/>
  <c r="U953" i="14"/>
  <c r="G224" i="15"/>
  <c r="H224" i="15"/>
  <c r="I224" i="15"/>
  <c r="N627" i="15"/>
  <c r="U3403" i="14"/>
  <c r="U3179" i="14"/>
  <c r="N541" i="15" s="1"/>
  <c r="G541" i="15"/>
  <c r="H541" i="15"/>
  <c r="I541" i="15"/>
  <c r="U3086" i="14"/>
  <c r="N535" i="15" s="1"/>
  <c r="G535" i="15"/>
  <c r="H535" i="15"/>
  <c r="I535" i="15"/>
  <c r="G527" i="15"/>
  <c r="H527" i="15"/>
  <c r="I527" i="15"/>
  <c r="U5909" i="14"/>
  <c r="N915" i="15" s="1"/>
  <c r="G915" i="15"/>
  <c r="H915" i="15"/>
  <c r="F915" i="15" s="1"/>
  <c r="I915" i="15"/>
  <c r="U5826" i="14"/>
  <c r="U5710" i="14"/>
  <c r="G877" i="15"/>
  <c r="H877" i="15"/>
  <c r="I877" i="15"/>
  <c r="U5372" i="14"/>
  <c r="N829" i="15" s="1"/>
  <c r="G829" i="15"/>
  <c r="H829" i="15"/>
  <c r="I829" i="15"/>
  <c r="I817" i="15"/>
  <c r="G817" i="15"/>
  <c r="H817" i="15"/>
  <c r="G808" i="15"/>
  <c r="H808" i="15"/>
  <c r="I808" i="15"/>
  <c r="U4999" i="14"/>
  <c r="G799" i="15"/>
  <c r="H799" i="15"/>
  <c r="I799" i="15"/>
  <c r="U4914" i="14"/>
  <c r="U4791" i="14"/>
  <c r="G756" i="15"/>
  <c r="H756" i="15"/>
  <c r="I756" i="15"/>
  <c r="G677" i="15"/>
  <c r="I677" i="15"/>
  <c r="H677" i="15"/>
  <c r="U4046" i="14"/>
  <c r="U3792" i="14"/>
  <c r="G522" i="15"/>
  <c r="H522" i="15"/>
  <c r="I522" i="15"/>
  <c r="U2853" i="14"/>
  <c r="G499" i="15"/>
  <c r="H499" i="15"/>
  <c r="I499" i="15"/>
  <c r="U2794" i="14"/>
  <c r="H494" i="15"/>
  <c r="I494" i="15"/>
  <c r="G494" i="15"/>
  <c r="G490" i="15"/>
  <c r="H490" i="15"/>
  <c r="I490" i="15"/>
  <c r="G430" i="15"/>
  <c r="H430" i="15"/>
  <c r="I430" i="15"/>
  <c r="I421" i="15"/>
  <c r="G421" i="15"/>
  <c r="F421" i="15" s="1"/>
  <c r="H421" i="15"/>
  <c r="G406" i="15"/>
  <c r="I406" i="15"/>
  <c r="H406" i="15"/>
  <c r="U2179" i="14"/>
  <c r="G351" i="15"/>
  <c r="I351" i="15"/>
  <c r="H351" i="15"/>
  <c r="U1702" i="14"/>
  <c r="G338" i="15"/>
  <c r="H338" i="15"/>
  <c r="F338" i="15" s="1"/>
  <c r="I338" i="15"/>
  <c r="U1615" i="14"/>
  <c r="G330" i="15"/>
  <c r="H330" i="15"/>
  <c r="I330" i="15"/>
  <c r="U1138" i="14"/>
  <c r="G258" i="15"/>
  <c r="H258" i="15"/>
  <c r="I258" i="15"/>
  <c r="G233" i="15"/>
  <c r="H233" i="15"/>
  <c r="I233" i="15"/>
  <c r="G146" i="15"/>
  <c r="H146" i="15"/>
  <c r="I146" i="15"/>
  <c r="U575" i="14"/>
  <c r="U488" i="14"/>
  <c r="U450" i="14"/>
  <c r="G120" i="15"/>
  <c r="H120" i="15"/>
  <c r="I120" i="15"/>
  <c r="G41" i="15"/>
  <c r="H41" i="15"/>
  <c r="I41" i="15"/>
  <c r="U160" i="14"/>
  <c r="U3949" i="14"/>
  <c r="G650" i="15"/>
  <c r="I650" i="15"/>
  <c r="H650" i="15"/>
  <c r="G628" i="15"/>
  <c r="H628" i="15"/>
  <c r="I628" i="15"/>
  <c r="G544" i="15"/>
  <c r="H544" i="15"/>
  <c r="I544" i="15"/>
  <c r="U3210" i="14"/>
  <c r="G528" i="15"/>
  <c r="F528" i="15" s="1"/>
  <c r="H528" i="15"/>
  <c r="I528" i="15"/>
  <c r="G495" i="15"/>
  <c r="H495" i="15"/>
  <c r="I495" i="15"/>
  <c r="U2553" i="14"/>
  <c r="G458" i="15"/>
  <c r="H458" i="15"/>
  <c r="I458" i="15"/>
  <c r="U2214" i="14"/>
  <c r="H409" i="15"/>
  <c r="G409" i="15"/>
  <c r="I409" i="15"/>
  <c r="U2092" i="14"/>
  <c r="H393" i="15"/>
  <c r="G393" i="15"/>
  <c r="I393" i="15"/>
  <c r="U1876" i="14"/>
  <c r="G365" i="15"/>
  <c r="H365" i="15"/>
  <c r="I365" i="15"/>
  <c r="U1661" i="14"/>
  <c r="H332" i="15"/>
  <c r="I332" i="15"/>
  <c r="G332" i="15"/>
  <c r="G318" i="15"/>
  <c r="H318" i="15"/>
  <c r="I318" i="15"/>
  <c r="U1548" i="14"/>
  <c r="G288" i="15"/>
  <c r="H288" i="15"/>
  <c r="I288" i="15"/>
  <c r="G241" i="15"/>
  <c r="H241" i="15"/>
  <c r="I241" i="15"/>
  <c r="U1018" i="14"/>
  <c r="G234" i="15"/>
  <c r="H234" i="15"/>
  <c r="I234" i="15"/>
  <c r="G230" i="15"/>
  <c r="I230" i="15"/>
  <c r="H230" i="15"/>
  <c r="G48" i="15"/>
  <c r="H48" i="15"/>
  <c r="I48" i="15"/>
  <c r="U182" i="14"/>
  <c r="G9" i="15"/>
  <c r="H9" i="15"/>
  <c r="I9" i="15"/>
  <c r="U70" i="14"/>
  <c r="U2445" i="14"/>
  <c r="U2395" i="14"/>
  <c r="H434" i="15"/>
  <c r="G434" i="15"/>
  <c r="I434" i="15"/>
  <c r="U2389" i="14"/>
  <c r="G433" i="15"/>
  <c r="H433" i="15"/>
  <c r="I433" i="15"/>
  <c r="H920" i="15"/>
  <c r="G920" i="15"/>
  <c r="I920" i="15"/>
  <c r="U5861" i="14"/>
  <c r="N881" i="15" s="1"/>
  <c r="I881" i="15"/>
  <c r="G881" i="15"/>
  <c r="H881" i="15"/>
  <c r="U5446" i="14"/>
  <c r="U5331" i="14"/>
  <c r="N812" i="15" s="1"/>
  <c r="U5027" i="14"/>
  <c r="G772" i="15"/>
  <c r="H772" i="15"/>
  <c r="I772" i="15"/>
  <c r="U4948" i="14"/>
  <c r="U4093" i="14"/>
  <c r="N682" i="15" s="1"/>
  <c r="H682" i="15"/>
  <c r="I682" i="15"/>
  <c r="G682" i="15"/>
  <c r="G653" i="15"/>
  <c r="I653" i="15"/>
  <c r="H653" i="15"/>
  <c r="H627" i="15"/>
  <c r="I627" i="15"/>
  <c r="G627" i="15"/>
  <c r="U3479" i="14"/>
  <c r="N588" i="15" s="1"/>
  <c r="U3178" i="14"/>
  <c r="N542" i="15" s="1"/>
  <c r="U6309" i="14"/>
  <c r="N942" i="15" s="1"/>
  <c r="U6302" i="14"/>
  <c r="G941" i="15"/>
  <c r="H941" i="15"/>
  <c r="I941" i="15"/>
  <c r="G937" i="15"/>
  <c r="H937" i="15"/>
  <c r="I937" i="15"/>
  <c r="U5908" i="14"/>
  <c r="N916" i="15" s="1"/>
  <c r="G916" i="15"/>
  <c r="F916" i="15" s="1"/>
  <c r="I916" i="15"/>
  <c r="H916" i="15"/>
  <c r="U5722" i="14"/>
  <c r="N878" i="15" s="1"/>
  <c r="U5709" i="14"/>
  <c r="N874" i="15" s="1"/>
  <c r="G874" i="15"/>
  <c r="H874" i="15"/>
  <c r="I874" i="15"/>
  <c r="U5480" i="14"/>
  <c r="N857" i="15" s="1"/>
  <c r="U5276" i="14"/>
  <c r="U5020" i="14"/>
  <c r="U4998" i="14"/>
  <c r="H797" i="15"/>
  <c r="I797" i="15"/>
  <c r="G797" i="15"/>
  <c r="U4790" i="14"/>
  <c r="G755" i="15"/>
  <c r="H755" i="15"/>
  <c r="I755" i="15"/>
  <c r="U4703" i="14"/>
  <c r="U4332" i="14"/>
  <c r="U4231" i="14"/>
  <c r="U3970" i="14"/>
  <c r="U3888" i="14"/>
  <c r="U3362" i="14"/>
  <c r="G576" i="15"/>
  <c r="H576" i="15"/>
  <c r="I576" i="15"/>
  <c r="U2980" i="14"/>
  <c r="U2973" i="14"/>
  <c r="G523" i="15"/>
  <c r="H523" i="15"/>
  <c r="I523" i="15"/>
  <c r="U2967" i="14"/>
  <c r="G521" i="15"/>
  <c r="H521" i="15"/>
  <c r="I521" i="15"/>
  <c r="U2852" i="14"/>
  <c r="G502" i="15"/>
  <c r="H502" i="15"/>
  <c r="I502" i="15"/>
  <c r="H450" i="15"/>
  <c r="G450" i="15"/>
  <c r="I450" i="15"/>
  <c r="U2459" i="14"/>
  <c r="U2382" i="14"/>
  <c r="U2337" i="14"/>
  <c r="U2301" i="14"/>
  <c r="U2098" i="14"/>
  <c r="U2073" i="14"/>
  <c r="U1997" i="14"/>
  <c r="U1913" i="14"/>
  <c r="G367" i="15"/>
  <c r="I367" i="15"/>
  <c r="H367" i="15"/>
  <c r="U1701" i="14"/>
  <c r="H340" i="15"/>
  <c r="I340" i="15"/>
  <c r="G340" i="15"/>
  <c r="U1586" i="14"/>
  <c r="H324" i="15"/>
  <c r="I324" i="15"/>
  <c r="G324" i="15"/>
  <c r="U1359" i="14"/>
  <c r="G270" i="15"/>
  <c r="H270" i="15"/>
  <c r="I270" i="15"/>
  <c r="U1109" i="14"/>
  <c r="G255" i="15"/>
  <c r="I255" i="15"/>
  <c r="H255" i="15"/>
  <c r="U1054" i="14"/>
  <c r="H243" i="15"/>
  <c r="I243" i="15"/>
  <c r="G243" i="15"/>
  <c r="U977" i="14"/>
  <c r="G166" i="15"/>
  <c r="H166" i="15"/>
  <c r="I166" i="15"/>
  <c r="U660" i="14"/>
  <c r="N818" i="15"/>
  <c r="H748" i="15"/>
  <c r="F748" i="15" s="1"/>
  <c r="I748" i="15"/>
  <c r="G748" i="15"/>
  <c r="U4681" i="14"/>
  <c r="U4417" i="14"/>
  <c r="G707" i="15"/>
  <c r="H707" i="15"/>
  <c r="I707" i="15"/>
  <c r="U4325" i="14"/>
  <c r="G698" i="15"/>
  <c r="H698" i="15"/>
  <c r="I698" i="15"/>
  <c r="G675" i="15"/>
  <c r="H675" i="15"/>
  <c r="I675" i="15"/>
  <c r="U3209" i="14"/>
  <c r="G548" i="15"/>
  <c r="F548" i="15" s="1"/>
  <c r="H548" i="15"/>
  <c r="I548" i="15"/>
  <c r="U3133" i="14"/>
  <c r="G539" i="15"/>
  <c r="H539" i="15"/>
  <c r="I539" i="15"/>
  <c r="G427" i="15"/>
  <c r="H427" i="15"/>
  <c r="I427" i="15"/>
  <c r="G426" i="15"/>
  <c r="H426" i="15"/>
  <c r="I426" i="15"/>
  <c r="U2322" i="14"/>
  <c r="I423" i="15"/>
  <c r="G423" i="15"/>
  <c r="H423" i="15"/>
  <c r="U1875" i="14"/>
  <c r="G363" i="15"/>
  <c r="H363" i="15"/>
  <c r="I363" i="15"/>
  <c r="U1741" i="14"/>
  <c r="G342" i="15"/>
  <c r="I342" i="15"/>
  <c r="H342" i="15"/>
  <c r="G272" i="15"/>
  <c r="H272" i="15"/>
  <c r="I272" i="15"/>
  <c r="U1233" i="14"/>
  <c r="U832" i="14"/>
  <c r="G200" i="15"/>
  <c r="H200" i="15"/>
  <c r="I200" i="15"/>
  <c r="G178" i="15"/>
  <c r="H178" i="15"/>
  <c r="I178" i="15"/>
  <c r="U706" i="14"/>
  <c r="G133" i="15"/>
  <c r="H133" i="15"/>
  <c r="I133" i="15"/>
  <c r="G93" i="15"/>
  <c r="H93" i="15"/>
  <c r="I93" i="15"/>
  <c r="U325" i="14"/>
  <c r="I7" i="15"/>
  <c r="G7" i="15"/>
  <c r="H7" i="15"/>
  <c r="U69" i="14"/>
  <c r="U2651" i="14"/>
  <c r="G477" i="15"/>
  <c r="H477" i="15"/>
  <c r="I477" i="15"/>
  <c r="G471" i="15"/>
  <c r="H471" i="15"/>
  <c r="I471" i="15"/>
  <c r="U6242" i="14"/>
  <c r="G932" i="15"/>
  <c r="I932" i="15"/>
  <c r="H932" i="15"/>
  <c r="U5943" i="14"/>
  <c r="U5755" i="14"/>
  <c r="N872" i="15" s="1"/>
  <c r="U5233" i="14"/>
  <c r="U5221" i="14"/>
  <c r="U4845" i="14"/>
  <c r="U4756" i="14"/>
  <c r="U4555" i="14"/>
  <c r="N739" i="15" s="1"/>
  <c r="G692" i="15"/>
  <c r="I692" i="15"/>
  <c r="H692" i="15"/>
  <c r="U4004" i="14"/>
  <c r="N653" i="15" s="1"/>
  <c r="U3569" i="14"/>
  <c r="N597" i="15" s="1"/>
  <c r="U3091" i="14"/>
  <c r="U6301" i="14"/>
  <c r="U6194" i="14"/>
  <c r="U6180" i="14"/>
  <c r="N936" i="15" s="1"/>
  <c r="G936" i="15"/>
  <c r="H936" i="15"/>
  <c r="I936" i="15"/>
  <c r="U6079" i="14"/>
  <c r="U6072" i="14"/>
  <c r="U5817" i="14"/>
  <c r="U5810" i="14"/>
  <c r="U5735" i="14"/>
  <c r="N873" i="15" s="1"/>
  <c r="G878" i="15"/>
  <c r="H878" i="15"/>
  <c r="I878" i="15"/>
  <c r="I865" i="15"/>
  <c r="G865" i="15"/>
  <c r="H865" i="15"/>
  <c r="U5506" i="14"/>
  <c r="U5486" i="14"/>
  <c r="U5377" i="14"/>
  <c r="U5370" i="14"/>
  <c r="N827" i="15" s="1"/>
  <c r="U5289" i="14"/>
  <c r="U5158" i="14"/>
  <c r="G807" i="15"/>
  <c r="H807" i="15"/>
  <c r="I807" i="15"/>
  <c r="U4541" i="14"/>
  <c r="U4345" i="14"/>
  <c r="U4331" i="14"/>
  <c r="G649" i="15"/>
  <c r="H649" i="15"/>
  <c r="I649" i="15"/>
  <c r="U3880" i="14"/>
  <c r="U3513" i="14"/>
  <c r="G594" i="15"/>
  <c r="H594" i="15"/>
  <c r="I594" i="15"/>
  <c r="G581" i="15"/>
  <c r="H581" i="15"/>
  <c r="I581" i="15"/>
  <c r="G577" i="15"/>
  <c r="F577" i="15" s="1"/>
  <c r="H577" i="15"/>
  <c r="I577" i="15"/>
  <c r="U3354" i="14"/>
  <c r="G538" i="15"/>
  <c r="H538" i="15"/>
  <c r="I538" i="15"/>
  <c r="G532" i="15"/>
  <c r="H532" i="15"/>
  <c r="I532" i="15"/>
  <c r="U2966" i="14"/>
  <c r="G524" i="15"/>
  <c r="H524" i="15"/>
  <c r="I524" i="15"/>
  <c r="U2602" i="14"/>
  <c r="G466" i="15"/>
  <c r="H466" i="15"/>
  <c r="I466" i="15"/>
  <c r="G400" i="15"/>
  <c r="H400" i="15"/>
  <c r="I400" i="15"/>
  <c r="U1919" i="14"/>
  <c r="U1780" i="14"/>
  <c r="U1474" i="14"/>
  <c r="U1422" i="14"/>
  <c r="U1232" i="14"/>
  <c r="U1204" i="14"/>
  <c r="G267" i="15"/>
  <c r="H267" i="15"/>
  <c r="I267" i="15"/>
  <c r="H260" i="15"/>
  <c r="I260" i="15"/>
  <c r="G260" i="15"/>
  <c r="U1136" i="14"/>
  <c r="U818" i="14"/>
  <c r="G144" i="15"/>
  <c r="H144" i="15"/>
  <c r="I144" i="15"/>
  <c r="U553" i="14"/>
  <c r="G138" i="15"/>
  <c r="H138" i="15"/>
  <c r="I138" i="15"/>
  <c r="U222" i="14"/>
  <c r="U173" i="14"/>
  <c r="G46" i="15"/>
  <c r="H46" i="15"/>
  <c r="I46" i="15"/>
  <c r="U3281" i="14"/>
  <c r="I556" i="15"/>
  <c r="F556" i="15" s="1"/>
  <c r="H556" i="15"/>
  <c r="G556" i="15"/>
  <c r="U2915" i="14"/>
  <c r="G515" i="15"/>
  <c r="H515" i="15"/>
  <c r="I515" i="15"/>
  <c r="U2883" i="14"/>
  <c r="G518" i="15"/>
  <c r="H518" i="15"/>
  <c r="I518" i="15"/>
  <c r="U2670" i="14"/>
  <c r="U2632" i="14"/>
  <c r="G469" i="15"/>
  <c r="H469" i="15"/>
  <c r="I469" i="15"/>
  <c r="U2412" i="14"/>
  <c r="U2400" i="14"/>
  <c r="I437" i="15"/>
  <c r="G437" i="15"/>
  <c r="H437" i="15"/>
  <c r="H435" i="15"/>
  <c r="I435" i="15"/>
  <c r="G435" i="15"/>
  <c r="G432" i="15"/>
  <c r="H432" i="15"/>
  <c r="I432" i="15"/>
  <c r="U6133" i="14"/>
  <c r="N919" i="15" s="1"/>
  <c r="G919" i="15"/>
  <c r="H919" i="15"/>
  <c r="I919" i="15"/>
  <c r="U5872" i="14"/>
  <c r="G882" i="15"/>
  <c r="H882" i="15"/>
  <c r="I882" i="15"/>
  <c r="U5426" i="14"/>
  <c r="N822" i="15" s="1"/>
  <c r="G822" i="15"/>
  <c r="H822" i="15"/>
  <c r="I822" i="15"/>
  <c r="U5336" i="14"/>
  <c r="U5032" i="14"/>
  <c r="G771" i="15"/>
  <c r="H771" i="15"/>
  <c r="I771" i="15"/>
  <c r="U4737" i="14"/>
  <c r="N740" i="15" s="1"/>
  <c r="G740" i="15"/>
  <c r="H740" i="15"/>
  <c r="I740" i="15"/>
  <c r="U4486" i="14"/>
  <c r="U4382" i="14"/>
  <c r="N700" i="15" s="1"/>
  <c r="G683" i="15"/>
  <c r="I683" i="15"/>
  <c r="H683" i="15"/>
  <c r="G652" i="15"/>
  <c r="H652" i="15"/>
  <c r="I652" i="15"/>
  <c r="U3254" i="14"/>
  <c r="N570" i="15" s="1"/>
  <c r="G570" i="15"/>
  <c r="H570" i="15"/>
  <c r="I570" i="15"/>
  <c r="G543" i="15"/>
  <c r="H543" i="15"/>
  <c r="I543" i="15"/>
  <c r="U3084" i="14"/>
  <c r="N534" i="15" s="1"/>
  <c r="G534" i="15"/>
  <c r="H534" i="15"/>
  <c r="I534" i="15"/>
  <c r="U6321" i="14"/>
  <c r="H942" i="15"/>
  <c r="I942" i="15"/>
  <c r="G942" i="15"/>
  <c r="I913" i="15"/>
  <c r="H913" i="15"/>
  <c r="G913" i="15"/>
  <c r="U5803" i="14"/>
  <c r="N885" i="15" s="1"/>
  <c r="G885" i="15"/>
  <c r="H885" i="15"/>
  <c r="I885" i="15"/>
  <c r="G827" i="15"/>
  <c r="H827" i="15"/>
  <c r="I827" i="15"/>
  <c r="G818" i="15"/>
  <c r="H818" i="15"/>
  <c r="I818" i="15"/>
  <c r="U4788" i="14"/>
  <c r="H733" i="15"/>
  <c r="G733" i="15"/>
  <c r="I733" i="15"/>
  <c r="U4416" i="14"/>
  <c r="G703" i="15"/>
  <c r="H703" i="15"/>
  <c r="I703" i="15"/>
  <c r="U4223" i="14"/>
  <c r="G686" i="15"/>
  <c r="I686" i="15"/>
  <c r="H686" i="15"/>
  <c r="F686" i="15" s="1"/>
  <c r="U4065" i="14"/>
  <c r="G678" i="15"/>
  <c r="H678" i="15"/>
  <c r="I678" i="15"/>
  <c r="U4044" i="14"/>
  <c r="U3873" i="14"/>
  <c r="U3770" i="14"/>
  <c r="G631" i="15"/>
  <c r="H631" i="15"/>
  <c r="I631" i="15"/>
  <c r="U3432" i="14"/>
  <c r="U3208" i="14"/>
  <c r="G547" i="15"/>
  <c r="H547" i="15"/>
  <c r="I547" i="15"/>
  <c r="U3132" i="14"/>
  <c r="G540" i="15"/>
  <c r="F540" i="15" s="1"/>
  <c r="H540" i="15"/>
  <c r="I540" i="15"/>
  <c r="U3059" i="14"/>
  <c r="U2979" i="14"/>
  <c r="U2465" i="14"/>
  <c r="H449" i="15"/>
  <c r="I449" i="15"/>
  <c r="G449" i="15"/>
  <c r="U2367" i="14"/>
  <c r="G431" i="15"/>
  <c r="H431" i="15"/>
  <c r="I431" i="15"/>
  <c r="U2177" i="14"/>
  <c r="H403" i="15"/>
  <c r="I403" i="15"/>
  <c r="G403" i="15"/>
  <c r="I396" i="15"/>
  <c r="G396" i="15"/>
  <c r="H396" i="15"/>
  <c r="U2065" i="14"/>
  <c r="U2058" i="14"/>
  <c r="G390" i="15"/>
  <c r="I390" i="15"/>
  <c r="H390" i="15"/>
  <c r="U1925" i="14"/>
  <c r="H364" i="15"/>
  <c r="I364" i="15"/>
  <c r="G364" i="15"/>
  <c r="U1874" i="14"/>
  <c r="H356" i="15"/>
  <c r="I356" i="15"/>
  <c r="G356" i="15"/>
  <c r="U1740" i="14"/>
  <c r="G345" i="15"/>
  <c r="H345" i="15"/>
  <c r="I345" i="15"/>
  <c r="H339" i="15"/>
  <c r="I339" i="15"/>
  <c r="G339" i="15"/>
  <c r="G341" i="15"/>
  <c r="H341" i="15"/>
  <c r="I341" i="15"/>
  <c r="U1673" i="14"/>
  <c r="U1405" i="14"/>
  <c r="G58" i="15"/>
  <c r="H58" i="15"/>
  <c r="I58" i="15"/>
  <c r="U208" i="14"/>
  <c r="G14" i="15"/>
  <c r="H14" i="15"/>
  <c r="I14" i="15"/>
  <c r="U89" i="14"/>
  <c r="U75" i="14"/>
  <c r="U899" i="14"/>
  <c r="H164" i="15"/>
  <c r="I164" i="15"/>
  <c r="G164" i="15"/>
  <c r="U636" i="14"/>
  <c r="U592" i="14"/>
  <c r="I151" i="15"/>
  <c r="G151" i="15"/>
  <c r="H151" i="15"/>
  <c r="U513" i="14"/>
  <c r="U495" i="14"/>
  <c r="U229" i="14"/>
  <c r="U196" i="14"/>
  <c r="G37" i="15"/>
  <c r="H37" i="15"/>
  <c r="I37" i="15"/>
  <c r="G191" i="15"/>
  <c r="I191" i="15"/>
  <c r="H191" i="15"/>
  <c r="I183" i="15"/>
  <c r="G183" i="15"/>
  <c r="H183" i="15"/>
  <c r="U742" i="14"/>
  <c r="U665" i="14"/>
  <c r="G168" i="15"/>
  <c r="H168" i="15"/>
  <c r="I168" i="15"/>
  <c r="U531" i="14"/>
  <c r="U429" i="14"/>
  <c r="G117" i="15"/>
  <c r="H117" i="15"/>
  <c r="I117" i="15"/>
  <c r="G112" i="15"/>
  <c r="H112" i="15"/>
  <c r="I112" i="15"/>
  <c r="U180" i="14"/>
  <c r="G50" i="15"/>
  <c r="H50" i="15"/>
  <c r="I50" i="15"/>
  <c r="G33" i="15"/>
  <c r="H33" i="15"/>
  <c r="I33" i="15"/>
  <c r="U133" i="14"/>
  <c r="G16" i="15"/>
  <c r="H16" i="15"/>
  <c r="I16" i="15"/>
  <c r="G11" i="15"/>
  <c r="H11" i="15"/>
  <c r="I11" i="15"/>
  <c r="G235" i="15"/>
  <c r="H235" i="15"/>
  <c r="I235" i="15"/>
  <c r="G208" i="15"/>
  <c r="H208" i="15"/>
  <c r="I208" i="15"/>
  <c r="G176" i="15"/>
  <c r="H176" i="15"/>
  <c r="I176" i="15"/>
  <c r="G160" i="15"/>
  <c r="F160" i="15" s="1"/>
  <c r="H160" i="15"/>
  <c r="I160" i="15"/>
  <c r="U550" i="14"/>
  <c r="U479" i="14"/>
  <c r="G125" i="15"/>
  <c r="H125" i="15"/>
  <c r="I125" i="15"/>
  <c r="U436" i="14"/>
  <c r="U279" i="14"/>
  <c r="H76" i="15"/>
  <c r="I76" i="15"/>
  <c r="G76" i="15"/>
  <c r="U259" i="14"/>
  <c r="U93" i="14"/>
  <c r="U61" i="14"/>
  <c r="H4" i="15"/>
  <c r="F4" i="15" s="1"/>
  <c r="I4" i="15"/>
  <c r="G4" i="15"/>
  <c r="G185" i="15"/>
  <c r="H185" i="15"/>
  <c r="I185" i="15"/>
  <c r="U767" i="14"/>
  <c r="G170" i="15"/>
  <c r="H170" i="15"/>
  <c r="I170" i="15"/>
  <c r="U664" i="14"/>
  <c r="I167" i="15"/>
  <c r="G167" i="15"/>
  <c r="H167" i="15"/>
  <c r="G99" i="15"/>
  <c r="H99" i="15"/>
  <c r="F99" i="15" s="1"/>
  <c r="I99" i="15"/>
  <c r="U345" i="14"/>
  <c r="I71" i="15"/>
  <c r="G71" i="15"/>
  <c r="H71" i="15"/>
  <c r="U239" i="14"/>
  <c r="H36" i="15"/>
  <c r="I36" i="15"/>
  <c r="G36" i="15"/>
  <c r="U144" i="14"/>
  <c r="U132" i="14"/>
  <c r="G34" i="15"/>
  <c r="H34" i="15"/>
  <c r="I34" i="15"/>
  <c r="G8" i="15"/>
  <c r="H8" i="15"/>
  <c r="I8" i="15"/>
  <c r="U67" i="14"/>
  <c r="U5186" i="14"/>
  <c r="U5159" i="14"/>
  <c r="G804" i="15"/>
  <c r="H804" i="15"/>
  <c r="I804" i="15"/>
  <c r="G798" i="15"/>
  <c r="H798" i="15"/>
  <c r="I798" i="15"/>
  <c r="U4684" i="14"/>
  <c r="U4545" i="14"/>
  <c r="U4524" i="14"/>
  <c r="H732" i="15"/>
  <c r="G732" i="15"/>
  <c r="I732" i="15"/>
  <c r="U4067" i="14"/>
  <c r="U3972" i="14"/>
  <c r="I647" i="15"/>
  <c r="H647" i="15"/>
  <c r="G647" i="15"/>
  <c r="U3605" i="14"/>
  <c r="I620" i="15"/>
  <c r="H620" i="15"/>
  <c r="G620" i="15"/>
  <c r="U3536" i="14"/>
  <c r="U3481" i="14"/>
  <c r="U3352" i="14"/>
  <c r="G575" i="15"/>
  <c r="H575" i="15"/>
  <c r="I575" i="15"/>
  <c r="U3065" i="14"/>
  <c r="G529" i="15"/>
  <c r="F529" i="15" s="1"/>
  <c r="H529" i="15"/>
  <c r="I529" i="15"/>
  <c r="U2971" i="14"/>
  <c r="U2800" i="14"/>
  <c r="U2567" i="14"/>
  <c r="U2126" i="14"/>
  <c r="G401" i="15"/>
  <c r="H401" i="15"/>
  <c r="I401" i="15"/>
  <c r="U2071" i="14"/>
  <c r="U2017" i="14"/>
  <c r="G384" i="15"/>
  <c r="H384" i="15"/>
  <c r="I384" i="15"/>
  <c r="U1877" i="14"/>
  <c r="U1747" i="14"/>
  <c r="G336" i="15"/>
  <c r="H336" i="15"/>
  <c r="I336" i="15"/>
  <c r="U1587" i="14"/>
  <c r="H323" i="15"/>
  <c r="I323" i="15"/>
  <c r="G323" i="15"/>
  <c r="U1549" i="14"/>
  <c r="G321" i="15"/>
  <c r="H321" i="15"/>
  <c r="I321" i="15"/>
  <c r="G315" i="15"/>
  <c r="H315" i="15"/>
  <c r="I315" i="15"/>
  <c r="H307" i="15"/>
  <c r="F307" i="15" s="1"/>
  <c r="I307" i="15"/>
  <c r="G307" i="15"/>
  <c r="H276" i="15"/>
  <c r="I276" i="15"/>
  <c r="G276" i="15"/>
  <c r="U1171" i="14"/>
  <c r="G264" i="15"/>
  <c r="H264" i="15"/>
  <c r="I264" i="15"/>
  <c r="U1137" i="14"/>
  <c r="G261" i="15"/>
  <c r="H261" i="15"/>
  <c r="F261" i="15" s="1"/>
  <c r="I261" i="15"/>
  <c r="G251" i="15"/>
  <c r="H251" i="15"/>
  <c r="I251" i="15"/>
  <c r="U536" i="14"/>
  <c r="U435" i="14"/>
  <c r="G115" i="15"/>
  <c r="H115" i="15"/>
  <c r="I115" i="15"/>
  <c r="U287" i="14"/>
  <c r="H84" i="15"/>
  <c r="I84" i="15"/>
  <c r="G84" i="15"/>
  <c r="U265" i="14"/>
  <c r="U258" i="14"/>
  <c r="G77" i="15"/>
  <c r="H77" i="15"/>
  <c r="I77" i="15"/>
  <c r="G63" i="15"/>
  <c r="I63" i="15"/>
  <c r="H63" i="15"/>
  <c r="U213" i="14"/>
  <c r="G57" i="15"/>
  <c r="H57" i="15"/>
  <c r="I57" i="15"/>
  <c r="U157" i="14"/>
  <c r="G42" i="15"/>
  <c r="H42" i="15"/>
  <c r="I42" i="15"/>
  <c r="U125" i="14"/>
  <c r="G31" i="15"/>
  <c r="I31" i="15"/>
  <c r="H31" i="15"/>
  <c r="U111" i="14"/>
  <c r="U4324" i="14"/>
  <c r="G694" i="15"/>
  <c r="H694" i="15"/>
  <c r="I694" i="15"/>
  <c r="G641" i="15"/>
  <c r="I641" i="15"/>
  <c r="H641" i="15"/>
  <c r="U3771" i="14"/>
  <c r="G633" i="15"/>
  <c r="I633" i="15"/>
  <c r="H633" i="15"/>
  <c r="G583" i="15"/>
  <c r="H583" i="15"/>
  <c r="I583" i="15"/>
  <c r="U3437" i="14"/>
  <c r="U3233" i="14"/>
  <c r="G485" i="15"/>
  <c r="H485" i="15"/>
  <c r="I485" i="15"/>
  <c r="G454" i="15"/>
  <c r="H454" i="15"/>
  <c r="I454" i="15"/>
  <c r="U2385" i="14"/>
  <c r="H387" i="15"/>
  <c r="I387" i="15"/>
  <c r="G387" i="15"/>
  <c r="U2057" i="14"/>
  <c r="H372" i="15"/>
  <c r="I372" i="15"/>
  <c r="G372" i="15"/>
  <c r="G362" i="15"/>
  <c r="H362" i="15"/>
  <c r="I362" i="15"/>
  <c r="G361" i="15"/>
  <c r="H361" i="15"/>
  <c r="I361" i="15"/>
  <c r="U1813" i="14"/>
  <c r="G353" i="15"/>
  <c r="H353" i="15"/>
  <c r="I353" i="15"/>
  <c r="I327" i="15"/>
  <c r="G327" i="15"/>
  <c r="H327" i="15"/>
  <c r="H300" i="15"/>
  <c r="I300" i="15"/>
  <c r="G300" i="15"/>
  <c r="U1403" i="14"/>
  <c r="U1116" i="14"/>
  <c r="G253" i="15"/>
  <c r="H253" i="15"/>
  <c r="I253" i="15"/>
  <c r="U1057" i="14"/>
  <c r="G242" i="15"/>
  <c r="H242" i="15"/>
  <c r="I242" i="15"/>
  <c r="G226" i="15"/>
  <c r="H226" i="15"/>
  <c r="I226" i="15"/>
  <c r="U932" i="14"/>
  <c r="G219" i="15"/>
  <c r="H219" i="15"/>
  <c r="I219" i="15"/>
  <c r="U907" i="14"/>
  <c r="G218" i="15"/>
  <c r="H218" i="15"/>
  <c r="I218" i="15"/>
  <c r="H211" i="15"/>
  <c r="F211" i="15" s="1"/>
  <c r="I211" i="15"/>
  <c r="G211" i="15"/>
  <c r="U875" i="14"/>
  <c r="G207" i="15"/>
  <c r="I207" i="15"/>
  <c r="H207" i="15"/>
  <c r="U816" i="14"/>
  <c r="G198" i="15"/>
  <c r="I198" i="15"/>
  <c r="H198" i="15"/>
  <c r="U766" i="14"/>
  <c r="G186" i="15"/>
  <c r="H186" i="15"/>
  <c r="I186" i="15"/>
  <c r="G175" i="15"/>
  <c r="F175" i="15" s="1"/>
  <c r="I175" i="15"/>
  <c r="H175" i="15"/>
  <c r="G173" i="15"/>
  <c r="H173" i="15"/>
  <c r="I173" i="15"/>
  <c r="G157" i="15"/>
  <c r="H157" i="15"/>
  <c r="I157" i="15"/>
  <c r="G141" i="15"/>
  <c r="H141" i="15"/>
  <c r="I141" i="15"/>
  <c r="U441" i="14"/>
  <c r="G97" i="15"/>
  <c r="H97" i="15"/>
  <c r="I97" i="15"/>
  <c r="U344" i="14"/>
  <c r="U257" i="14"/>
  <c r="G62" i="15"/>
  <c r="H62" i="15"/>
  <c r="I62" i="15"/>
  <c r="U219" i="14"/>
  <c r="G54" i="15"/>
  <c r="H54" i="15"/>
  <c r="I54" i="15"/>
  <c r="U192" i="14"/>
  <c r="U98" i="14"/>
  <c r="G19" i="15"/>
  <c r="H19" i="15"/>
  <c r="I19" i="15"/>
  <c r="H228" i="15"/>
  <c r="I228" i="15"/>
  <c r="G228" i="15"/>
  <c r="F228" i="15" s="1"/>
  <c r="U931" i="14"/>
  <c r="G221" i="15"/>
  <c r="H221" i="15"/>
  <c r="I221" i="15"/>
  <c r="U906" i="14"/>
  <c r="I215" i="15"/>
  <c r="G215" i="15"/>
  <c r="H215" i="15"/>
  <c r="U765" i="14"/>
  <c r="G189" i="15"/>
  <c r="H189" i="15"/>
  <c r="I189" i="15"/>
  <c r="H180" i="15"/>
  <c r="I180" i="15"/>
  <c r="G180" i="15"/>
  <c r="G163" i="15"/>
  <c r="H163" i="15"/>
  <c r="I163" i="15"/>
  <c r="G155" i="15"/>
  <c r="H155" i="15"/>
  <c r="I155" i="15"/>
  <c r="U615" i="14"/>
  <c r="U581" i="14"/>
  <c r="U383" i="14"/>
  <c r="G107" i="15"/>
  <c r="H107" i="15"/>
  <c r="I107" i="15"/>
  <c r="G83" i="15"/>
  <c r="H83" i="15"/>
  <c r="I83" i="15"/>
  <c r="U271" i="14"/>
  <c r="U191" i="14"/>
  <c r="G22" i="15"/>
  <c r="F22" i="15" s="1"/>
  <c r="H22" i="15"/>
  <c r="I22" i="15"/>
  <c r="U59" i="14"/>
  <c r="U3597" i="14"/>
  <c r="H621" i="15"/>
  <c r="I621" i="15"/>
  <c r="G621" i="15"/>
  <c r="U3508" i="14"/>
  <c r="G593" i="15"/>
  <c r="H593" i="15"/>
  <c r="I593" i="15"/>
  <c r="G574" i="15"/>
  <c r="H574" i="15"/>
  <c r="I574" i="15"/>
  <c r="U3218" i="14"/>
  <c r="U3138" i="14"/>
  <c r="U3050" i="14"/>
  <c r="U2565" i="14"/>
  <c r="U2552" i="14"/>
  <c r="U2525" i="14"/>
  <c r="U2377" i="14"/>
  <c r="U2371" i="14"/>
  <c r="I407" i="15"/>
  <c r="G407" i="15"/>
  <c r="H407" i="15"/>
  <c r="U2213" i="14"/>
  <c r="U2192" i="14"/>
  <c r="U2131" i="14"/>
  <c r="U2101" i="14"/>
  <c r="U2028" i="14"/>
  <c r="U2015" i="14"/>
  <c r="H386" i="15"/>
  <c r="F386" i="15" s="1"/>
  <c r="G386" i="15"/>
  <c r="I386" i="15"/>
  <c r="G379" i="15"/>
  <c r="H379" i="15"/>
  <c r="I379" i="15"/>
  <c r="G370" i="15"/>
  <c r="H370" i="15"/>
  <c r="I370" i="15"/>
  <c r="G357" i="15"/>
  <c r="H357" i="15"/>
  <c r="I357" i="15"/>
  <c r="U1704" i="14"/>
  <c r="U1623" i="14"/>
  <c r="G328" i="15"/>
  <c r="H328" i="15"/>
  <c r="I328" i="15"/>
  <c r="U1567" i="14"/>
  <c r="U1268" i="14"/>
  <c r="I279" i="15"/>
  <c r="G279" i="15"/>
  <c r="H279" i="15"/>
  <c r="U1149" i="14"/>
  <c r="U1020" i="14"/>
  <c r="G239" i="15"/>
  <c r="I239" i="15"/>
  <c r="H239" i="15"/>
  <c r="U785" i="14"/>
  <c r="G192" i="15"/>
  <c r="H192" i="15"/>
  <c r="I192" i="15"/>
  <c r="U746" i="14"/>
  <c r="U649" i="14"/>
  <c r="U574" i="14"/>
  <c r="G145" i="15"/>
  <c r="H145" i="15"/>
  <c r="I145" i="15"/>
  <c r="U516" i="14"/>
  <c r="H132" i="15"/>
  <c r="I132" i="15"/>
  <c r="G132" i="15"/>
  <c r="U503" i="14"/>
  <c r="U472" i="14"/>
  <c r="G129" i="15"/>
  <c r="H129" i="15"/>
  <c r="I129" i="15"/>
  <c r="U453" i="14"/>
  <c r="G114" i="15"/>
  <c r="H114" i="15"/>
  <c r="I114" i="15"/>
  <c r="H100" i="15"/>
  <c r="I100" i="15"/>
  <c r="G100" i="15"/>
  <c r="U365" i="14"/>
  <c r="U263" i="14"/>
  <c r="U244" i="14"/>
  <c r="G51" i="15"/>
  <c r="H51" i="15"/>
  <c r="I51" i="15"/>
  <c r="G38" i="15"/>
  <c r="H38" i="15"/>
  <c r="I38" i="15"/>
  <c r="G313" i="15"/>
  <c r="H313" i="15"/>
  <c r="I313" i="15"/>
  <c r="U1439" i="14"/>
  <c r="G302" i="15"/>
  <c r="H302" i="15"/>
  <c r="I302" i="15"/>
  <c r="U1399" i="14"/>
  <c r="G299" i="15"/>
  <c r="H299" i="15"/>
  <c r="I299" i="15"/>
  <c r="G290" i="15"/>
  <c r="H290" i="15"/>
  <c r="I290" i="15"/>
  <c r="U856" i="14"/>
  <c r="G205" i="15"/>
  <c r="H205" i="15"/>
  <c r="I205" i="15"/>
  <c r="G162" i="15"/>
  <c r="F162" i="15" s="1"/>
  <c r="H162" i="15"/>
  <c r="I162" i="15"/>
  <c r="U640" i="14"/>
  <c r="G150" i="15"/>
  <c r="H150" i="15"/>
  <c r="I150" i="15"/>
  <c r="U547" i="14"/>
  <c r="G142" i="15"/>
  <c r="H142" i="15"/>
  <c r="I142" i="15"/>
  <c r="G86" i="15"/>
  <c r="H86" i="15"/>
  <c r="I86" i="15"/>
  <c r="U285" i="14"/>
  <c r="G81" i="15"/>
  <c r="H81" i="15"/>
  <c r="I81" i="15"/>
  <c r="U270" i="14"/>
  <c r="G78" i="15"/>
  <c r="H78" i="15"/>
  <c r="I78" i="15"/>
  <c r="G64" i="15"/>
  <c r="H64" i="15"/>
  <c r="I64" i="15"/>
  <c r="U169" i="14"/>
  <c r="G47" i="15"/>
  <c r="I47" i="15"/>
  <c r="H47" i="15"/>
  <c r="G3" i="15"/>
  <c r="H3" i="15"/>
  <c r="I3" i="15"/>
  <c r="U58" i="14"/>
  <c r="U5496" i="14"/>
  <c r="U5483" i="14"/>
  <c r="N855" i="15" s="1"/>
  <c r="G855" i="15"/>
  <c r="H855" i="15"/>
  <c r="I855" i="15"/>
  <c r="U5272" i="14"/>
  <c r="N814" i="15" s="1"/>
  <c r="G814" i="15"/>
  <c r="H814" i="15"/>
  <c r="I814" i="15"/>
  <c r="U5163" i="14"/>
  <c r="G805" i="15"/>
  <c r="H805" i="15"/>
  <c r="I805" i="15"/>
  <c r="U5018" i="14"/>
  <c r="U4893" i="14"/>
  <c r="G768" i="15"/>
  <c r="F768" i="15" s="1"/>
  <c r="H768" i="15"/>
  <c r="I768" i="15"/>
  <c r="U4803" i="14"/>
  <c r="U4796" i="14"/>
  <c r="U4549" i="14"/>
  <c r="G734" i="15"/>
  <c r="H734" i="15"/>
  <c r="I734" i="15"/>
  <c r="G705" i="15"/>
  <c r="H705" i="15"/>
  <c r="I705" i="15"/>
  <c r="G693" i="15"/>
  <c r="H693" i="15"/>
  <c r="I693" i="15"/>
  <c r="U4241" i="14"/>
  <c r="U4071" i="14"/>
  <c r="U4058" i="14"/>
  <c r="U3963" i="14"/>
  <c r="U3950" i="14"/>
  <c r="H648" i="15"/>
  <c r="I648" i="15"/>
  <c r="G648" i="15"/>
  <c r="U3795" i="14"/>
  <c r="U3622" i="14"/>
  <c r="U3616" i="14"/>
  <c r="U3596" i="14"/>
  <c r="G619" i="15"/>
  <c r="H619" i="15"/>
  <c r="I619" i="15"/>
  <c r="U3211" i="14"/>
  <c r="U3049" i="14"/>
  <c r="G530" i="15"/>
  <c r="F530" i="15" s="1"/>
  <c r="H530" i="15"/>
  <c r="I530" i="15"/>
  <c r="U2601" i="14"/>
  <c r="U2370" i="14"/>
  <c r="G429" i="15"/>
  <c r="H429" i="15"/>
  <c r="I429" i="15"/>
  <c r="U2263" i="14"/>
  <c r="G411" i="15"/>
  <c r="H411" i="15"/>
  <c r="I411" i="15"/>
  <c r="H402" i="15"/>
  <c r="G402" i="15"/>
  <c r="I402" i="15"/>
  <c r="U2123" i="14"/>
  <c r="U1911" i="14"/>
  <c r="H371" i="15"/>
  <c r="I371" i="15"/>
  <c r="G371" i="15"/>
  <c r="U1703" i="14"/>
  <c r="U1483" i="14"/>
  <c r="U1362" i="14"/>
  <c r="G293" i="15"/>
  <c r="H293" i="15"/>
  <c r="I293" i="15"/>
  <c r="U1297" i="14"/>
  <c r="G283" i="15"/>
  <c r="H283" i="15"/>
  <c r="I283" i="15"/>
  <c r="U1274" i="14"/>
  <c r="U1247" i="14"/>
  <c r="U1114" i="14"/>
  <c r="H252" i="15"/>
  <c r="I252" i="15"/>
  <c r="G252" i="15"/>
  <c r="G256" i="15"/>
  <c r="H256" i="15"/>
  <c r="I256" i="15"/>
  <c r="U1055" i="14"/>
  <c r="G245" i="15"/>
  <c r="H245" i="15"/>
  <c r="I245" i="15"/>
  <c r="U1019" i="14"/>
  <c r="G238" i="15"/>
  <c r="H238" i="15"/>
  <c r="I238" i="15"/>
  <c r="H236" i="15"/>
  <c r="F236" i="15" s="1"/>
  <c r="I236" i="15"/>
  <c r="G236" i="15"/>
  <c r="H227" i="15"/>
  <c r="I227" i="15"/>
  <c r="G227" i="15"/>
  <c r="U949" i="14"/>
  <c r="G223" i="15"/>
  <c r="I223" i="15"/>
  <c r="H223" i="15"/>
  <c r="H220" i="15"/>
  <c r="I220" i="15"/>
  <c r="G220" i="15"/>
  <c r="G210" i="15"/>
  <c r="H210" i="15"/>
  <c r="I210" i="15"/>
  <c r="U833" i="14"/>
  <c r="G202" i="15"/>
  <c r="F202" i="15" s="1"/>
  <c r="H202" i="15"/>
  <c r="I202" i="15"/>
  <c r="H195" i="15"/>
  <c r="I195" i="15"/>
  <c r="G195" i="15"/>
  <c r="U784" i="14"/>
  <c r="G193" i="15"/>
  <c r="H193" i="15"/>
  <c r="I193" i="15"/>
  <c r="U681" i="14"/>
  <c r="G171" i="15"/>
  <c r="H171" i="15"/>
  <c r="I171" i="15"/>
  <c r="U661" i="14"/>
  <c r="G169" i="15"/>
  <c r="H169" i="15"/>
  <c r="I169" i="15"/>
  <c r="G139" i="15"/>
  <c r="H139" i="15"/>
  <c r="I139" i="15"/>
  <c r="G111" i="15"/>
  <c r="I111" i="15"/>
  <c r="H111" i="15"/>
  <c r="U400" i="14"/>
  <c r="G105" i="15"/>
  <c r="H105" i="15"/>
  <c r="I105" i="15"/>
  <c r="G102" i="15"/>
  <c r="H102" i="15"/>
  <c r="I102" i="15"/>
  <c r="U323" i="14"/>
  <c r="G94" i="15"/>
  <c r="F94" i="15" s="1"/>
  <c r="H94" i="15"/>
  <c r="I94" i="15"/>
  <c r="U5278" i="14"/>
  <c r="G795" i="15"/>
  <c r="H795" i="15"/>
  <c r="I795" i="15"/>
  <c r="U4789" i="14"/>
  <c r="G758" i="15"/>
  <c r="H758" i="15"/>
  <c r="I758" i="15"/>
  <c r="U4057" i="14"/>
  <c r="U3863" i="14"/>
  <c r="G640" i="15"/>
  <c r="H640" i="15"/>
  <c r="I640" i="15"/>
  <c r="H630" i="15"/>
  <c r="F630" i="15" s="1"/>
  <c r="I630" i="15"/>
  <c r="G630" i="15"/>
  <c r="U3615" i="14"/>
  <c r="U3434" i="14"/>
  <c r="G586" i="15"/>
  <c r="H586" i="15"/>
  <c r="I586" i="15"/>
  <c r="G572" i="15"/>
  <c r="H572" i="15"/>
  <c r="I572" i="15"/>
  <c r="G546" i="15"/>
  <c r="H546" i="15"/>
  <c r="I546" i="15"/>
  <c r="U2753" i="14"/>
  <c r="G489" i="15"/>
  <c r="H489" i="15"/>
  <c r="I489" i="15"/>
  <c r="G484" i="15"/>
  <c r="I484" i="15"/>
  <c r="H484" i="15"/>
  <c r="I465" i="15"/>
  <c r="H465" i="15"/>
  <c r="G465" i="15"/>
  <c r="G461" i="15"/>
  <c r="H461" i="15"/>
  <c r="I461" i="15"/>
  <c r="U2511" i="14"/>
  <c r="G457" i="15"/>
  <c r="H457" i="15"/>
  <c r="I457" i="15"/>
  <c r="U2369" i="14"/>
  <c r="G398" i="15"/>
  <c r="F398" i="15" s="1"/>
  <c r="H398" i="15"/>
  <c r="I398" i="15"/>
  <c r="U2093" i="14"/>
  <c r="G395" i="15"/>
  <c r="H395" i="15"/>
  <c r="I395" i="15"/>
  <c r="U2054" i="14"/>
  <c r="I389" i="15"/>
  <c r="G389" i="15"/>
  <c r="H389" i="15"/>
  <c r="U2021" i="14"/>
  <c r="G382" i="15"/>
  <c r="H382" i="15"/>
  <c r="I382" i="15"/>
  <c r="G385" i="15"/>
  <c r="H385" i="15"/>
  <c r="I385" i="15"/>
  <c r="G381" i="15"/>
  <c r="H381" i="15"/>
  <c r="I381" i="15"/>
  <c r="I375" i="15"/>
  <c r="G375" i="15"/>
  <c r="H375" i="15"/>
  <c r="G360" i="15"/>
  <c r="H360" i="15"/>
  <c r="I360" i="15"/>
  <c r="G352" i="15"/>
  <c r="H352" i="15"/>
  <c r="I352" i="15"/>
  <c r="U1774" i="14"/>
  <c r="H348" i="15"/>
  <c r="F348" i="15" s="1"/>
  <c r="I348" i="15"/>
  <c r="G348" i="15"/>
  <c r="G329" i="15"/>
  <c r="H329" i="15"/>
  <c r="I329" i="15"/>
  <c r="H308" i="15"/>
  <c r="I308" i="15"/>
  <c r="G308" i="15"/>
  <c r="G306" i="15"/>
  <c r="H306" i="15"/>
  <c r="I306" i="15"/>
  <c r="U1438" i="14"/>
  <c r="G303" i="15"/>
  <c r="I303" i="15"/>
  <c r="H303" i="15"/>
  <c r="U1334" i="14"/>
  <c r="G289" i="15"/>
  <c r="F289" i="15" s="1"/>
  <c r="H289" i="15"/>
  <c r="I289" i="15"/>
  <c r="G277" i="15"/>
  <c r="H277" i="15"/>
  <c r="I277" i="15"/>
  <c r="G248" i="15"/>
  <c r="H248" i="15"/>
  <c r="I248" i="15"/>
  <c r="H212" i="15"/>
  <c r="I212" i="15"/>
  <c r="G212" i="15"/>
  <c r="U855" i="14"/>
  <c r="G203" i="15"/>
  <c r="H203" i="15"/>
  <c r="I203" i="15"/>
  <c r="U613" i="14"/>
  <c r="H156" i="15"/>
  <c r="I156" i="15"/>
  <c r="G156" i="15"/>
  <c r="U593" i="14"/>
  <c r="G153" i="15"/>
  <c r="H153" i="15"/>
  <c r="I153" i="15"/>
  <c r="U560" i="14"/>
  <c r="U527" i="14"/>
  <c r="G136" i="15"/>
  <c r="H136" i="15"/>
  <c r="I136" i="15"/>
  <c r="G134" i="15"/>
  <c r="H134" i="15"/>
  <c r="I134" i="15"/>
  <c r="U377" i="14"/>
  <c r="U297" i="14"/>
  <c r="G85" i="15"/>
  <c r="H85" i="15"/>
  <c r="I85" i="15"/>
  <c r="U284" i="14"/>
  <c r="G67" i="15"/>
  <c r="H67" i="15"/>
  <c r="I67" i="15"/>
  <c r="U223" i="14"/>
  <c r="U209" i="14"/>
  <c r="G45" i="15"/>
  <c r="H45" i="15"/>
  <c r="I45" i="15"/>
  <c r="U168" i="14"/>
  <c r="U147" i="14"/>
  <c r="G24" i="15"/>
  <c r="F24" i="15" s="1"/>
  <c r="H24" i="15"/>
  <c r="I24" i="15"/>
  <c r="U108" i="14"/>
  <c r="G21" i="15"/>
  <c r="H21" i="15"/>
  <c r="I21" i="15"/>
  <c r="U940" i="14"/>
  <c r="U892" i="14"/>
  <c r="G214" i="15"/>
  <c r="I214" i="15"/>
  <c r="H214" i="15"/>
  <c r="U871" i="14"/>
  <c r="G209" i="15"/>
  <c r="H209" i="15"/>
  <c r="I209" i="15"/>
  <c r="H204" i="15"/>
  <c r="F204" i="15" s="1"/>
  <c r="I204" i="15"/>
  <c r="G204" i="15"/>
  <c r="U777" i="14"/>
  <c r="H188" i="15"/>
  <c r="I188" i="15"/>
  <c r="G188" i="15"/>
  <c r="U739" i="14"/>
  <c r="G182" i="15"/>
  <c r="F182" i="15" s="1"/>
  <c r="H182" i="15"/>
  <c r="I182" i="15"/>
  <c r="U710" i="14"/>
  <c r="G177" i="15"/>
  <c r="H177" i="15"/>
  <c r="I177" i="15"/>
  <c r="U689" i="14"/>
  <c r="U657" i="14"/>
  <c r="U630" i="14"/>
  <c r="G154" i="15"/>
  <c r="H154" i="15"/>
  <c r="I154" i="15"/>
  <c r="U555" i="14"/>
  <c r="U487" i="14"/>
  <c r="H124" i="15"/>
  <c r="I124" i="15"/>
  <c r="G124" i="15"/>
  <c r="G113" i="15"/>
  <c r="H113" i="15"/>
  <c r="I113" i="15"/>
  <c r="U403" i="14"/>
  <c r="U226" i="14"/>
  <c r="G65" i="15"/>
  <c r="H65" i="15"/>
  <c r="I65" i="15"/>
  <c r="U214" i="14"/>
  <c r="U201" i="14"/>
  <c r="U183" i="14"/>
  <c r="H44" i="15"/>
  <c r="I44" i="15"/>
  <c r="G44" i="15"/>
  <c r="U145" i="14"/>
  <c r="G35" i="15"/>
  <c r="H35" i="15"/>
  <c r="I35" i="15"/>
  <c r="H28" i="15"/>
  <c r="I28" i="15"/>
  <c r="G28" i="15"/>
  <c r="G15" i="15"/>
  <c r="F15" i="15" s="1"/>
  <c r="I15" i="15"/>
  <c r="H15" i="15"/>
  <c r="U68" i="14"/>
  <c r="I119" i="15"/>
  <c r="G119" i="15"/>
  <c r="H119" i="15"/>
  <c r="H108" i="15"/>
  <c r="I108" i="15"/>
  <c r="G108" i="15"/>
  <c r="I103" i="15"/>
  <c r="G103" i="15"/>
  <c r="H103" i="15"/>
  <c r="U348" i="14"/>
  <c r="G98" i="15"/>
  <c r="H98" i="15"/>
  <c r="I98" i="15"/>
  <c r="U237" i="14"/>
  <c r="G70" i="15"/>
  <c r="H70" i="15"/>
  <c r="I70" i="15"/>
  <c r="G43" i="15"/>
  <c r="H43" i="15"/>
  <c r="I43" i="15"/>
  <c r="I39" i="15"/>
  <c r="G39" i="15"/>
  <c r="H39" i="15"/>
  <c r="U116" i="14"/>
  <c r="G26" i="15"/>
  <c r="H26" i="15"/>
  <c r="I26" i="15"/>
  <c r="U109" i="14"/>
  <c r="I23" i="15"/>
  <c r="G23" i="15"/>
  <c r="F23" i="15" s="1"/>
  <c r="H23" i="15"/>
  <c r="U1175" i="14"/>
  <c r="G265" i="15"/>
  <c r="H265" i="15"/>
  <c r="I265" i="15"/>
  <c r="U1075" i="14"/>
  <c r="G250" i="15"/>
  <c r="H250" i="15"/>
  <c r="I250" i="15"/>
  <c r="G246" i="15"/>
  <c r="I246" i="15"/>
  <c r="H246" i="15"/>
  <c r="U1027" i="14"/>
  <c r="U981" i="14"/>
  <c r="U939" i="14"/>
  <c r="U891" i="14"/>
  <c r="G213" i="15"/>
  <c r="H213" i="15"/>
  <c r="I213" i="15"/>
  <c r="U837" i="14"/>
  <c r="G201" i="15"/>
  <c r="H201" i="15"/>
  <c r="I201" i="15"/>
  <c r="U789" i="14"/>
  <c r="U751" i="14"/>
  <c r="U707" i="14"/>
  <c r="G179" i="15"/>
  <c r="H179" i="15"/>
  <c r="I179" i="15"/>
  <c r="H172" i="15"/>
  <c r="I172" i="15"/>
  <c r="G172" i="15"/>
  <c r="U669" i="14"/>
  <c r="U617" i="14"/>
  <c r="G147" i="15"/>
  <c r="H147" i="15"/>
  <c r="I147" i="15"/>
  <c r="G143" i="15"/>
  <c r="I143" i="15"/>
  <c r="H143" i="15"/>
  <c r="U505" i="14"/>
  <c r="G131" i="15"/>
  <c r="H131" i="15"/>
  <c r="I131" i="15"/>
  <c r="U445" i="14"/>
  <c r="G89" i="15"/>
  <c r="H89" i="15"/>
  <c r="I89" i="15"/>
  <c r="U273" i="14"/>
  <c r="G53" i="15"/>
  <c r="H53" i="15"/>
  <c r="I53" i="15"/>
  <c r="U151" i="14"/>
  <c r="U115" i="14"/>
  <c r="H20" i="15"/>
  <c r="I20" i="15"/>
  <c r="G20" i="15"/>
  <c r="G10" i="15"/>
  <c r="H10" i="15"/>
  <c r="I10" i="15"/>
  <c r="G5" i="15"/>
  <c r="H5" i="15"/>
  <c r="I5" i="15"/>
  <c r="U858" i="14"/>
  <c r="G206" i="15"/>
  <c r="H206" i="15"/>
  <c r="I206" i="15"/>
  <c r="U768" i="14"/>
  <c r="G187" i="15"/>
  <c r="H187" i="15"/>
  <c r="I187" i="15"/>
  <c r="U680" i="14"/>
  <c r="G174" i="15"/>
  <c r="H174" i="15"/>
  <c r="I174" i="15"/>
  <c r="G149" i="15"/>
  <c r="H149" i="15"/>
  <c r="I149" i="15"/>
  <c r="I135" i="15"/>
  <c r="G135" i="15"/>
  <c r="F135" i="15" s="1"/>
  <c r="H135" i="15"/>
  <c r="U431" i="14"/>
  <c r="G106" i="15"/>
  <c r="H106" i="15"/>
  <c r="I106" i="15"/>
  <c r="U367" i="14"/>
  <c r="G101" i="15"/>
  <c r="H101" i="15"/>
  <c r="I101" i="15"/>
  <c r="G96" i="15"/>
  <c r="H96" i="15"/>
  <c r="I96" i="15"/>
  <c r="G80" i="15"/>
  <c r="H80" i="15"/>
  <c r="I80" i="15"/>
  <c r="I55" i="15"/>
  <c r="G55" i="15"/>
  <c r="H55" i="15"/>
  <c r="G40" i="15"/>
  <c r="H40" i="15"/>
  <c r="I40" i="15"/>
  <c r="G30" i="15"/>
  <c r="H30" i="15"/>
  <c r="I30" i="15"/>
  <c r="G17" i="15"/>
  <c r="H17" i="15"/>
  <c r="I17" i="15"/>
  <c r="U3884" i="14"/>
  <c r="U3865" i="14"/>
  <c r="H639" i="15"/>
  <c r="I639" i="15"/>
  <c r="G639" i="15"/>
  <c r="U3783" i="14"/>
  <c r="G622" i="15"/>
  <c r="H622" i="15"/>
  <c r="I622" i="15"/>
  <c r="U3535" i="14"/>
  <c r="U3529" i="14"/>
  <c r="U3361" i="14"/>
  <c r="G537" i="15"/>
  <c r="H537" i="15"/>
  <c r="I537" i="15"/>
  <c r="U2862" i="14"/>
  <c r="U2761" i="14"/>
  <c r="U2755" i="14"/>
  <c r="G453" i="15"/>
  <c r="H453" i="15"/>
  <c r="I453" i="15"/>
  <c r="U2297" i="14"/>
  <c r="H419" i="15"/>
  <c r="I419" i="15"/>
  <c r="G419" i="15"/>
  <c r="U2227" i="14"/>
  <c r="U2186" i="14"/>
  <c r="U2125" i="14"/>
  <c r="G399" i="15"/>
  <c r="H399" i="15"/>
  <c r="I399" i="15"/>
  <c r="G394" i="15"/>
  <c r="H394" i="15"/>
  <c r="I394" i="15"/>
  <c r="U2031" i="14"/>
  <c r="U1810" i="14"/>
  <c r="G344" i="15"/>
  <c r="F344" i="15" s="1"/>
  <c r="H344" i="15"/>
  <c r="I344" i="15"/>
  <c r="U1441" i="14"/>
  <c r="G305" i="15"/>
  <c r="H305" i="15"/>
  <c r="I305" i="15"/>
  <c r="U1321" i="14"/>
  <c r="U1271" i="14"/>
  <c r="U1173" i="14"/>
  <c r="G262" i="15"/>
  <c r="I262" i="15"/>
  <c r="H262" i="15"/>
  <c r="U1073" i="14"/>
  <c r="U1025" i="14"/>
  <c r="U937" i="14"/>
  <c r="U881" i="14"/>
  <c r="U835" i="14"/>
  <c r="I199" i="15"/>
  <c r="G199" i="15"/>
  <c r="H199" i="15"/>
  <c r="U787" i="14"/>
  <c r="G190" i="15"/>
  <c r="H190" i="15"/>
  <c r="I190" i="15"/>
  <c r="U699" i="14"/>
  <c r="U686" i="14"/>
  <c r="U667" i="14"/>
  <c r="U484" i="14"/>
  <c r="U443" i="14"/>
  <c r="U412" i="14"/>
  <c r="G104" i="15"/>
  <c r="H104" i="15"/>
  <c r="I104" i="15"/>
  <c r="G90" i="15"/>
  <c r="H90" i="15"/>
  <c r="I90" i="15"/>
  <c r="U253" i="14"/>
  <c r="G75" i="15"/>
  <c r="H75" i="15"/>
  <c r="I75" i="15"/>
  <c r="H68" i="15"/>
  <c r="I68" i="15"/>
  <c r="G68" i="15"/>
  <c r="U205" i="14"/>
  <c r="G59" i="15"/>
  <c r="H59" i="15"/>
  <c r="I59" i="15"/>
  <c r="G49" i="15"/>
  <c r="F49" i="15" s="1"/>
  <c r="H49" i="15"/>
  <c r="I49" i="15"/>
  <c r="U149" i="14"/>
  <c r="G13" i="15"/>
  <c r="H13" i="15"/>
  <c r="I13" i="15"/>
  <c r="U83" i="14"/>
  <c r="U77" i="14"/>
  <c r="U3366" i="14"/>
  <c r="U3148" i="14"/>
  <c r="G536" i="15"/>
  <c r="H536" i="15"/>
  <c r="I536" i="15"/>
  <c r="G531" i="15"/>
  <c r="H531" i="15"/>
  <c r="I531" i="15"/>
  <c r="G520" i="15"/>
  <c r="H520" i="15"/>
  <c r="I520" i="15"/>
  <c r="U2868" i="14"/>
  <c r="G503" i="15"/>
  <c r="H503" i="15"/>
  <c r="I503" i="15"/>
  <c r="U2609" i="14"/>
  <c r="U2527" i="14"/>
  <c r="U2521" i="14"/>
  <c r="G456" i="15"/>
  <c r="H456" i="15"/>
  <c r="I456" i="15"/>
  <c r="U2462" i="14"/>
  <c r="U2456" i="14"/>
  <c r="G452" i="15"/>
  <c r="I452" i="15"/>
  <c r="H452" i="15"/>
  <c r="U2366" i="14"/>
  <c r="G428" i="15"/>
  <c r="H428" i="15"/>
  <c r="I428" i="15"/>
  <c r="U2329" i="14"/>
  <c r="U2323" i="14"/>
  <c r="G422" i="15"/>
  <c r="I422" i="15"/>
  <c r="H422" i="15"/>
  <c r="U2212" i="14"/>
  <c r="U2185" i="14"/>
  <c r="G397" i="15"/>
  <c r="H397" i="15"/>
  <c r="I397" i="15"/>
  <c r="G392" i="15"/>
  <c r="H392" i="15"/>
  <c r="I392" i="15"/>
  <c r="U2056" i="14"/>
  <c r="U2023" i="14"/>
  <c r="U2016" i="14"/>
  <c r="G383" i="15"/>
  <c r="I383" i="15"/>
  <c r="H383" i="15"/>
  <c r="H380" i="15"/>
  <c r="I380" i="15"/>
  <c r="G380" i="15"/>
  <c r="G368" i="15"/>
  <c r="H368" i="15"/>
  <c r="I368" i="15"/>
  <c r="U1859" i="14"/>
  <c r="U1809" i="14"/>
  <c r="H355" i="15"/>
  <c r="I355" i="15"/>
  <c r="G355" i="15"/>
  <c r="U1773" i="14"/>
  <c r="G350" i="15"/>
  <c r="H350" i="15"/>
  <c r="I350" i="15"/>
  <c r="U1637" i="14"/>
  <c r="U1591" i="14"/>
  <c r="G325" i="15"/>
  <c r="H325" i="15"/>
  <c r="I325" i="15"/>
  <c r="U1471" i="14"/>
  <c r="G309" i="15"/>
  <c r="H309" i="15"/>
  <c r="I309" i="15"/>
  <c r="G304" i="15"/>
  <c r="H304" i="15"/>
  <c r="I304" i="15"/>
  <c r="U1411" i="14"/>
  <c r="U1351" i="14"/>
  <c r="U1301" i="14"/>
  <c r="U1243" i="14"/>
  <c r="U1203" i="14"/>
  <c r="G269" i="15"/>
  <c r="H269" i="15"/>
  <c r="I269" i="15"/>
  <c r="I263" i="15"/>
  <c r="G263" i="15"/>
  <c r="H263" i="15"/>
  <c r="U1091" i="14"/>
  <c r="U1059" i="14"/>
  <c r="H244" i="15"/>
  <c r="I244" i="15"/>
  <c r="G244" i="15"/>
  <c r="U1011" i="14"/>
  <c r="U965" i="14"/>
  <c r="I231" i="15"/>
  <c r="G231" i="15"/>
  <c r="H231" i="15"/>
  <c r="U911" i="14"/>
  <c r="G216" i="15"/>
  <c r="H216" i="15"/>
  <c r="I216" i="15"/>
  <c r="U863" i="14"/>
  <c r="U815" i="14"/>
  <c r="G197" i="15"/>
  <c r="F197" i="15" s="1"/>
  <c r="H197" i="15"/>
  <c r="I197" i="15"/>
  <c r="G194" i="15"/>
  <c r="H194" i="15"/>
  <c r="I194" i="15"/>
  <c r="U773" i="14"/>
  <c r="U727" i="14"/>
  <c r="U685" i="14"/>
  <c r="U637" i="14"/>
  <c r="G161" i="15"/>
  <c r="H161" i="15"/>
  <c r="I161" i="15"/>
  <c r="U514" i="14"/>
  <c r="G122" i="15"/>
  <c r="H122" i="15"/>
  <c r="I122" i="15"/>
  <c r="U371" i="14"/>
  <c r="U351" i="14"/>
  <c r="G73" i="15"/>
  <c r="H73" i="15"/>
  <c r="I73" i="15"/>
  <c r="G69" i="15"/>
  <c r="H69" i="15"/>
  <c r="I69" i="15"/>
  <c r="G56" i="15"/>
  <c r="H56" i="15"/>
  <c r="I56" i="15"/>
  <c r="G32" i="15"/>
  <c r="H32" i="15"/>
  <c r="I32" i="15"/>
  <c r="U100" i="14"/>
  <c r="G159" i="15"/>
  <c r="F159" i="15" s="1"/>
  <c r="I159" i="15"/>
  <c r="H159" i="15"/>
  <c r="G152" i="15"/>
  <c r="H152" i="15"/>
  <c r="I152" i="15"/>
  <c r="H140" i="15"/>
  <c r="I140" i="15"/>
  <c r="G140" i="15"/>
  <c r="U509" i="14"/>
  <c r="U478" i="14"/>
  <c r="G126" i="15"/>
  <c r="H126" i="15"/>
  <c r="I126" i="15"/>
  <c r="U449" i="14"/>
  <c r="G118" i="15"/>
  <c r="H118" i="15"/>
  <c r="I118" i="15"/>
  <c r="G110" i="15"/>
  <c r="H110" i="15"/>
  <c r="I110" i="15"/>
  <c r="U274" i="14"/>
  <c r="G82" i="15"/>
  <c r="H82" i="15"/>
  <c r="I82" i="15"/>
  <c r="G74" i="15"/>
  <c r="H74" i="15"/>
  <c r="I74" i="15"/>
  <c r="H52" i="15"/>
  <c r="I52" i="15"/>
  <c r="G52" i="15"/>
  <c r="H12" i="15"/>
  <c r="F12" i="15" s="1"/>
  <c r="I12" i="15"/>
  <c r="G12" i="15"/>
  <c r="U66" i="14"/>
  <c r="G6" i="15"/>
  <c r="H6" i="15"/>
  <c r="I6" i="15"/>
  <c r="L310" i="15"/>
  <c r="L294" i="15"/>
  <c r="F437" i="15"/>
  <c r="L411" i="15"/>
  <c r="L433" i="15"/>
  <c r="L926" i="15"/>
  <c r="L246" i="15"/>
  <c r="F237" i="15"/>
  <c r="L15" i="15"/>
  <c r="F868" i="15"/>
  <c r="L634" i="15"/>
  <c r="L435" i="15"/>
  <c r="L722" i="15"/>
  <c r="L545" i="15"/>
  <c r="L469" i="15"/>
  <c r="L203" i="15"/>
  <c r="L650" i="15"/>
  <c r="L644" i="15"/>
  <c r="L641" i="15"/>
  <c r="F443" i="15"/>
  <c r="L337" i="15"/>
  <c r="L289" i="15"/>
  <c r="L273" i="15"/>
  <c r="L257" i="15"/>
  <c r="F232" i="15"/>
  <c r="L225" i="15"/>
  <c r="L49" i="15"/>
  <c r="L17" i="15"/>
  <c r="F741" i="15"/>
  <c r="F724" i="15"/>
  <c r="F690" i="15"/>
  <c r="F427" i="15"/>
  <c r="L749" i="15"/>
  <c r="F738" i="15"/>
  <c r="F713" i="15"/>
  <c r="L707" i="15"/>
  <c r="L680" i="15"/>
  <c r="L381" i="15"/>
  <c r="F241" i="15"/>
  <c r="L205" i="15"/>
  <c r="L631" i="15"/>
  <c r="F580" i="15"/>
  <c r="L558" i="15"/>
  <c r="F359" i="15"/>
  <c r="F87" i="15"/>
  <c r="L899" i="15"/>
  <c r="L867" i="15"/>
  <c r="L859" i="15"/>
  <c r="L851" i="15"/>
  <c r="L819" i="15"/>
  <c r="L329" i="15"/>
  <c r="L313" i="15"/>
  <c r="L297" i="15"/>
  <c r="F438" i="15"/>
  <c r="F859" i="15"/>
  <c r="L702" i="15"/>
  <c r="L633" i="15"/>
  <c r="L421" i="15"/>
  <c r="L2" i="15"/>
  <c r="F450" i="15"/>
  <c r="L932" i="15"/>
  <c r="L924" i="15"/>
  <c r="L908" i="15"/>
  <c r="F855" i="15"/>
  <c r="L761" i="15"/>
  <c r="L758" i="15"/>
  <c r="L666" i="15"/>
  <c r="F661" i="15"/>
  <c r="L658" i="15"/>
  <c r="F578" i="15"/>
  <c r="L562" i="15"/>
  <c r="L543" i="15"/>
  <c r="L503" i="15"/>
  <c r="F446" i="15"/>
  <c r="L174" i="15"/>
  <c r="L142" i="15"/>
  <c r="F133" i="15"/>
  <c r="L126" i="15"/>
  <c r="L94" i="15"/>
  <c r="L857" i="15"/>
  <c r="F601" i="15"/>
  <c r="L595" i="15"/>
  <c r="L509" i="15"/>
  <c r="L493" i="15"/>
  <c r="L477" i="15"/>
  <c r="L404" i="15"/>
  <c r="F299" i="15"/>
  <c r="L164" i="15"/>
  <c r="F155" i="15"/>
  <c r="F683" i="15"/>
  <c r="L619" i="15"/>
  <c r="L603" i="15"/>
  <c r="L448" i="15"/>
  <c r="F433" i="15"/>
  <c r="F913" i="15"/>
  <c r="F646" i="15"/>
  <c r="L625" i="15"/>
  <c r="L454" i="15"/>
  <c r="F295" i="15"/>
  <c r="L77" i="15"/>
  <c r="F918" i="15"/>
  <c r="F894" i="15"/>
  <c r="F886" i="15"/>
  <c r="F854" i="15"/>
  <c r="L799" i="15"/>
  <c r="F772" i="15"/>
  <c r="F676" i="15"/>
  <c r="F616" i="15"/>
  <c r="F451" i="15"/>
  <c r="L227" i="15"/>
  <c r="L179" i="15"/>
  <c r="L627" i="15"/>
  <c r="L169" i="15"/>
  <c r="L105" i="15"/>
  <c r="F243" i="15"/>
  <c r="L172" i="15"/>
  <c r="L431" i="15"/>
  <c r="L678" i="15"/>
  <c r="L581" i="15"/>
  <c r="L566" i="15"/>
  <c r="L547" i="15"/>
  <c r="L520" i="15"/>
  <c r="L504" i="15"/>
  <c r="F342" i="15"/>
  <c r="F230" i="15"/>
  <c r="L159" i="15"/>
  <c r="F150" i="15"/>
  <c r="L130" i="15"/>
  <c r="L815" i="15"/>
  <c r="L513" i="15"/>
  <c r="L497" i="15"/>
  <c r="L341" i="15"/>
  <c r="F300" i="15"/>
  <c r="L245" i="15"/>
  <c r="F60" i="15"/>
  <c r="L53" i="15"/>
  <c r="F526" i="15"/>
  <c r="L516" i="15"/>
  <c r="L928" i="15"/>
  <c r="L880" i="15"/>
  <c r="F728" i="15"/>
  <c r="L673" i="15"/>
  <c r="L585" i="15"/>
  <c r="L573" i="15"/>
  <c r="L539" i="15"/>
  <c r="L527" i="15"/>
  <c r="L521" i="15"/>
  <c r="L489" i="15"/>
  <c r="L413" i="15"/>
  <c r="L311" i="15"/>
  <c r="F286" i="15"/>
  <c r="L263" i="15"/>
  <c r="F184" i="15"/>
  <c r="L177" i="15"/>
  <c r="L145" i="15"/>
  <c r="L113" i="15"/>
  <c r="L97" i="15"/>
  <c r="L403" i="15"/>
  <c r="F832" i="15"/>
  <c r="F774" i="15"/>
  <c r="F582" i="15"/>
  <c r="F432" i="15"/>
  <c r="F279" i="15"/>
  <c r="L272" i="15"/>
  <c r="F145" i="15"/>
  <c r="L138" i="15"/>
  <c r="L90" i="15"/>
  <c r="L103" i="15"/>
  <c r="L36" i="15"/>
  <c r="L741" i="15"/>
  <c r="F739" i="15"/>
  <c r="L705" i="15"/>
  <c r="L699" i="15"/>
  <c r="L696" i="15"/>
  <c r="F648" i="15"/>
  <c r="F605" i="15"/>
  <c r="F585" i="15"/>
  <c r="L453" i="15"/>
  <c r="F387" i="15"/>
  <c r="L377" i="15"/>
  <c r="L361" i="15"/>
  <c r="L358" i="15"/>
  <c r="L291" i="15"/>
  <c r="L189" i="15"/>
  <c r="L125" i="15"/>
  <c r="F116" i="15"/>
  <c r="L109" i="15"/>
  <c r="L26" i="15"/>
  <c r="L10" i="15"/>
  <c r="F425" i="15"/>
  <c r="F138" i="15"/>
  <c r="L119" i="15"/>
  <c r="L895" i="15"/>
  <c r="L879" i="15"/>
  <c r="F627" i="15"/>
  <c r="F602" i="15"/>
  <c r="L593" i="15"/>
  <c r="L584" i="15"/>
  <c r="L99" i="15"/>
  <c r="L16" i="15"/>
  <c r="F222" i="15"/>
  <c r="L183" i="15"/>
  <c r="L940" i="15"/>
  <c r="F906" i="15"/>
  <c r="F898" i="15"/>
  <c r="F810" i="15"/>
  <c r="F667" i="15"/>
  <c r="F659" i="15"/>
  <c r="L612" i="15"/>
  <c r="L596" i="15"/>
  <c r="L578" i="15"/>
  <c r="L494" i="15"/>
  <c r="L462" i="15"/>
  <c r="L351" i="15"/>
  <c r="F339" i="15"/>
  <c r="L332" i="15"/>
  <c r="L284" i="15"/>
  <c r="F275" i="15"/>
  <c r="L198" i="15"/>
  <c r="L150" i="15"/>
  <c r="L35" i="15"/>
  <c r="L371" i="15"/>
  <c r="L215" i="15"/>
  <c r="L424" i="15"/>
  <c r="F396" i="15"/>
  <c r="L389" i="15"/>
  <c r="F326" i="15"/>
  <c r="L639" i="15"/>
  <c r="F895" i="15"/>
  <c r="F871" i="15"/>
  <c r="L849" i="15"/>
  <c r="F847" i="15"/>
  <c r="L841" i="15"/>
  <c r="F831" i="15"/>
  <c r="F764" i="15"/>
  <c r="F672" i="15"/>
  <c r="F656" i="15"/>
  <c r="F440" i="15"/>
  <c r="F434" i="15"/>
  <c r="L427" i="15"/>
  <c r="F367" i="15"/>
  <c r="L360" i="15"/>
  <c r="L357" i="15"/>
  <c r="L293" i="15"/>
  <c r="L274" i="15"/>
  <c r="F195" i="15"/>
  <c r="L909" i="15"/>
  <c r="L554" i="15"/>
  <c r="F502" i="15"/>
  <c r="F908" i="15"/>
  <c r="F900" i="15"/>
  <c r="F718" i="15"/>
  <c r="L715" i="15"/>
  <c r="F629" i="15"/>
  <c r="L531" i="15"/>
  <c r="L490" i="15"/>
  <c r="L382" i="15"/>
  <c r="L366" i="15"/>
  <c r="F319" i="15"/>
  <c r="L312" i="15"/>
  <c r="L264" i="15"/>
  <c r="F255" i="15"/>
  <c r="L98" i="15"/>
  <c r="L353" i="15"/>
  <c r="L331" i="15"/>
  <c r="L302" i="15"/>
  <c r="L299" i="15"/>
  <c r="L254" i="15"/>
  <c r="L235" i="15"/>
  <c r="L197" i="15"/>
  <c r="L165" i="15"/>
  <c r="L66" i="15"/>
  <c r="L50" i="15"/>
  <c r="L907" i="15"/>
  <c r="L875" i="15"/>
  <c r="L802" i="15"/>
  <c r="F791" i="15"/>
  <c r="F783" i="15"/>
  <c r="L769" i="15"/>
  <c r="L728" i="15"/>
  <c r="L5" i="15"/>
  <c r="L771" i="15"/>
  <c r="F518" i="15"/>
  <c r="F734" i="15"/>
  <c r="L616" i="15"/>
  <c r="F235" i="15"/>
  <c r="L915" i="15"/>
  <c r="F860" i="15"/>
  <c r="F836" i="15"/>
  <c r="L800" i="15"/>
  <c r="F789" i="15"/>
  <c r="F781" i="15"/>
  <c r="F773" i="15"/>
  <c r="L738" i="15"/>
  <c r="L729" i="15"/>
  <c r="L672" i="15"/>
  <c r="L602" i="15"/>
  <c r="L579" i="15"/>
  <c r="F486" i="15"/>
  <c r="F467" i="15"/>
  <c r="L460" i="15"/>
  <c r="L457" i="15"/>
  <c r="L410" i="15"/>
  <c r="L391" i="15"/>
  <c r="L375" i="15"/>
  <c r="F366" i="15"/>
  <c r="L359" i="15"/>
  <c r="L334" i="15"/>
  <c r="F322" i="15"/>
  <c r="L318" i="15"/>
  <c r="L296" i="15"/>
  <c r="F271" i="15"/>
  <c r="L261" i="15"/>
  <c r="F227" i="15"/>
  <c r="F173" i="15"/>
  <c r="L131" i="15"/>
  <c r="L93" i="15"/>
  <c r="L74" i="15"/>
  <c r="L941" i="15"/>
  <c r="F936" i="15"/>
  <c r="L933" i="15"/>
  <c r="F931" i="15"/>
  <c r="L883" i="15"/>
  <c r="F865" i="15"/>
  <c r="F767" i="15"/>
  <c r="L701" i="15"/>
  <c r="L683" i="15"/>
  <c r="L638" i="15"/>
  <c r="F633" i="15"/>
  <c r="L590" i="15"/>
  <c r="F542" i="15"/>
  <c r="F527" i="15"/>
  <c r="L397" i="15"/>
  <c r="L321" i="15"/>
  <c r="L305" i="15"/>
  <c r="L207" i="15"/>
  <c r="L191" i="15"/>
  <c r="L137" i="15"/>
  <c r="F128" i="15"/>
  <c r="L118" i="15"/>
  <c r="F27" i="15"/>
  <c r="L4" i="15"/>
  <c r="L626" i="15"/>
  <c r="F579" i="15"/>
  <c r="L560" i="15"/>
  <c r="L517" i="15"/>
  <c r="L485" i="15"/>
  <c r="L327" i="15"/>
  <c r="L324" i="15"/>
  <c r="L308" i="15"/>
  <c r="L286" i="15"/>
  <c r="L270" i="15"/>
  <c r="L229" i="15"/>
  <c r="L210" i="15"/>
  <c r="L86" i="15"/>
  <c r="L61" i="15"/>
  <c r="L42" i="15"/>
  <c r="L930" i="15"/>
  <c r="F822" i="15"/>
  <c r="L796" i="15"/>
  <c r="L734" i="15"/>
  <c r="F726" i="15"/>
  <c r="F710" i="15"/>
  <c r="F692" i="15"/>
  <c r="L617" i="15"/>
  <c r="F607" i="15"/>
  <c r="L575" i="15"/>
  <c r="F557" i="15"/>
  <c r="L550" i="15"/>
  <c r="L510" i="15"/>
  <c r="L507" i="15"/>
  <c r="L491" i="15"/>
  <c r="L459" i="15"/>
  <c r="L456" i="15"/>
  <c r="L409" i="15"/>
  <c r="L406" i="15"/>
  <c r="L355" i="15"/>
  <c r="F343" i="15"/>
  <c r="L333" i="15"/>
  <c r="L314" i="15"/>
  <c r="L292" i="15"/>
  <c r="F267" i="15"/>
  <c r="L260" i="15"/>
  <c r="L241" i="15"/>
  <c r="L216" i="15"/>
  <c r="F207" i="15"/>
  <c r="L133" i="15"/>
  <c r="L95" i="15"/>
  <c r="L48" i="15"/>
  <c r="L29" i="15"/>
  <c r="F901" i="15"/>
  <c r="F811" i="15"/>
  <c r="L774" i="15"/>
  <c r="L751" i="15"/>
  <c r="L745" i="15"/>
  <c r="F680" i="15"/>
  <c r="L556" i="15"/>
  <c r="F538" i="15"/>
  <c r="F520" i="15"/>
  <c r="L481" i="15"/>
  <c r="L364" i="15"/>
  <c r="F311" i="15"/>
  <c r="L304" i="15"/>
  <c r="L301" i="15"/>
  <c r="L266" i="15"/>
  <c r="L206" i="15"/>
  <c r="L190" i="15"/>
  <c r="L187" i="15"/>
  <c r="F178" i="15"/>
  <c r="F127" i="15"/>
  <c r="F124" i="15"/>
  <c r="L117" i="15"/>
  <c r="L82" i="15"/>
  <c r="F67" i="15"/>
  <c r="F64" i="15"/>
  <c r="L41" i="15"/>
  <c r="L19" i="15"/>
  <c r="L919" i="15"/>
  <c r="L837" i="15"/>
  <c r="L813" i="15"/>
  <c r="F799" i="15"/>
  <c r="F720" i="15"/>
  <c r="L709" i="15"/>
  <c r="L697" i="15"/>
  <c r="L685" i="15"/>
  <c r="L660" i="15"/>
  <c r="L649" i="15"/>
  <c r="L643" i="15"/>
  <c r="L614" i="15"/>
  <c r="F566" i="15"/>
  <c r="L559" i="15"/>
  <c r="F532" i="15"/>
  <c r="F491" i="15"/>
  <c r="L484" i="15"/>
  <c r="L402" i="15"/>
  <c r="F390" i="15"/>
  <c r="L383" i="15"/>
  <c r="F355" i="15"/>
  <c r="L323" i="15"/>
  <c r="L269" i="15"/>
  <c r="L256" i="15"/>
  <c r="L253" i="15"/>
  <c r="L155" i="15"/>
  <c r="L85" i="15"/>
  <c r="L762" i="15"/>
  <c r="F751" i="15"/>
  <c r="F703" i="15"/>
  <c r="L657" i="15"/>
  <c r="F655" i="15"/>
  <c r="L69" i="15"/>
  <c r="L9" i="15"/>
  <c r="F41" i="15"/>
  <c r="L929" i="15"/>
  <c r="F890" i="15"/>
  <c r="L863" i="15"/>
  <c r="F821" i="15"/>
  <c r="F725" i="15"/>
  <c r="F649" i="15"/>
  <c r="F614" i="15"/>
  <c r="L577" i="15"/>
  <c r="L905" i="15"/>
  <c r="L831" i="15"/>
  <c r="L823" i="15"/>
  <c r="F804" i="15"/>
  <c r="F779" i="15"/>
  <c r="F730" i="15"/>
  <c r="L727" i="15"/>
  <c r="F688" i="15"/>
  <c r="L608" i="15"/>
  <c r="F571" i="15"/>
  <c r="F490" i="15"/>
  <c r="F487" i="15"/>
  <c r="L480" i="15"/>
  <c r="F471" i="15"/>
  <c r="L464" i="15"/>
  <c r="L445" i="15"/>
  <c r="L442" i="15"/>
  <c r="F424" i="15"/>
  <c r="L417" i="15"/>
  <c r="L414" i="15"/>
  <c r="F405" i="15"/>
  <c r="F370" i="15"/>
  <c r="L363" i="15"/>
  <c r="L322" i="15"/>
  <c r="L303" i="15"/>
  <c r="L300" i="15"/>
  <c r="L281" i="15"/>
  <c r="L265" i="15"/>
  <c r="F256" i="15"/>
  <c r="L249" i="15"/>
  <c r="L221" i="15"/>
  <c r="F215" i="15"/>
  <c r="L208" i="15"/>
  <c r="F88" i="15"/>
  <c r="F25" i="15"/>
  <c r="L18" i="15"/>
  <c r="L873" i="15"/>
  <c r="L844" i="15"/>
  <c r="L836" i="15"/>
  <c r="L812" i="15"/>
  <c r="L803" i="15"/>
  <c r="L767" i="15"/>
  <c r="F753" i="15"/>
  <c r="L716" i="15"/>
  <c r="L659" i="15"/>
  <c r="L651" i="15"/>
  <c r="L613" i="15"/>
  <c r="L536" i="15"/>
  <c r="L518" i="15"/>
  <c r="F411" i="15"/>
  <c r="F379" i="15"/>
  <c r="L347" i="15"/>
  <c r="L309" i="15"/>
  <c r="L287" i="15"/>
  <c r="L271" i="15"/>
  <c r="L173" i="15"/>
  <c r="L106" i="15"/>
  <c r="F18" i="15"/>
  <c r="L842" i="15"/>
  <c r="L652" i="15"/>
  <c r="F620" i="15"/>
  <c r="L911" i="15"/>
  <c r="F878" i="15"/>
  <c r="L798" i="15"/>
  <c r="L795" i="15"/>
  <c r="L760" i="15"/>
  <c r="L757" i="15"/>
  <c r="L710" i="15"/>
  <c r="F708" i="15"/>
  <c r="L681" i="15"/>
  <c r="L667" i="15"/>
  <c r="F665" i="15"/>
  <c r="F652" i="15"/>
  <c r="L622" i="15"/>
  <c r="F576" i="15"/>
  <c r="F561" i="15"/>
  <c r="L544" i="15"/>
  <c r="L519" i="15"/>
  <c r="F501" i="15"/>
  <c r="L488" i="15"/>
  <c r="L463" i="15"/>
  <c r="L451" i="15"/>
  <c r="L423" i="15"/>
  <c r="L398" i="15"/>
  <c r="L367" i="15"/>
  <c r="F337" i="15"/>
  <c r="L330" i="15"/>
  <c r="F318" i="15"/>
  <c r="L290" i="15"/>
  <c r="F281" i="15"/>
  <c r="L259" i="15"/>
  <c r="L238" i="15"/>
  <c r="F229" i="15"/>
  <c r="L213" i="15"/>
  <c r="L194" i="15"/>
  <c r="L166" i="15"/>
  <c r="L163" i="15"/>
  <c r="L144" i="15"/>
  <c r="L141" i="15"/>
  <c r="F123" i="15"/>
  <c r="L116" i="15"/>
  <c r="L79" i="15"/>
  <c r="L76" i="15"/>
  <c r="L73" i="15"/>
  <c r="L67" i="15"/>
  <c r="L14" i="15"/>
  <c r="L737" i="15"/>
  <c r="L654" i="15"/>
  <c r="L645" i="15"/>
  <c r="F643" i="15"/>
  <c r="F628" i="15"/>
  <c r="L611" i="15"/>
  <c r="L592" i="15"/>
  <c r="F587" i="15"/>
  <c r="F889" i="15"/>
  <c r="L855" i="15"/>
  <c r="L777" i="15"/>
  <c r="L746" i="15"/>
  <c r="F632" i="15"/>
  <c r="F507" i="15"/>
  <c r="L478" i="15"/>
  <c r="F460" i="15"/>
  <c r="F454" i="15"/>
  <c r="L401" i="15"/>
  <c r="L373" i="15"/>
  <c r="L345" i="15"/>
  <c r="L342" i="15"/>
  <c r="L317" i="15"/>
  <c r="F287" i="15"/>
  <c r="F284" i="15"/>
  <c r="L277" i="15"/>
  <c r="L222" i="15"/>
  <c r="L181" i="15"/>
  <c r="L153" i="15"/>
  <c r="L128" i="15"/>
  <c r="L122" i="15"/>
  <c r="L51" i="15"/>
  <c r="L45" i="15"/>
  <c r="L20" i="15"/>
  <c r="F11" i="15"/>
  <c r="F626" i="15"/>
  <c r="L825" i="15"/>
  <c r="F815" i="15"/>
  <c r="L809" i="15"/>
  <c r="F787" i="15"/>
  <c r="L776" i="15"/>
  <c r="L765" i="15"/>
  <c r="F731" i="15"/>
  <c r="L686" i="15"/>
  <c r="L664" i="15"/>
  <c r="F662" i="15"/>
  <c r="F516" i="15"/>
  <c r="F513" i="15"/>
  <c r="L252" i="15"/>
  <c r="L209" i="15"/>
  <c r="L60" i="15"/>
  <c r="L57" i="15"/>
  <c r="F42" i="15"/>
  <c r="L877" i="15"/>
  <c r="F942" i="15"/>
  <c r="L939" i="15"/>
  <c r="F934" i="15"/>
  <c r="F880" i="15"/>
  <c r="L869" i="15"/>
  <c r="F828" i="15"/>
  <c r="L712" i="15"/>
  <c r="F704" i="15"/>
  <c r="L689" i="15"/>
  <c r="L669" i="15"/>
  <c r="F625" i="15"/>
  <c r="L621" i="15"/>
  <c r="F589" i="15"/>
  <c r="L583" i="15"/>
  <c r="L533" i="15"/>
  <c r="L530" i="15"/>
  <c r="F525" i="15"/>
  <c r="F475" i="15"/>
  <c r="L450" i="15"/>
  <c r="F345" i="15"/>
  <c r="L283" i="15"/>
  <c r="L237" i="15"/>
  <c r="F780" i="15"/>
  <c r="F554" i="15"/>
  <c r="L465" i="15"/>
  <c r="F441" i="15"/>
  <c r="F435" i="15"/>
  <c r="L394" i="15"/>
  <c r="L388" i="15"/>
  <c r="L385" i="15"/>
  <c r="L212" i="15"/>
  <c r="L193" i="15"/>
  <c r="F125" i="15"/>
  <c r="L115" i="15"/>
  <c r="L13" i="15"/>
  <c r="F912" i="15"/>
  <c r="L807" i="15"/>
  <c r="L721" i="15"/>
  <c r="L640" i="15"/>
  <c r="L609" i="15"/>
  <c r="L944" i="15"/>
  <c r="F921" i="15"/>
  <c r="L887" i="15"/>
  <c r="F862" i="15"/>
  <c r="L843" i="15"/>
  <c r="L835" i="15"/>
  <c r="L827" i="15"/>
  <c r="F806" i="15"/>
  <c r="L797" i="15"/>
  <c r="L744" i="15"/>
  <c r="L730" i="15"/>
  <c r="L717" i="15"/>
  <c r="F712" i="15"/>
  <c r="L703" i="15"/>
  <c r="F689" i="15"/>
  <c r="L677" i="15"/>
  <c r="L674" i="15"/>
  <c r="F669" i="15"/>
  <c r="F664" i="15"/>
  <c r="L661" i="15"/>
  <c r="L647" i="15"/>
  <c r="F642" i="15"/>
  <c r="L624" i="15"/>
  <c r="L597" i="15"/>
  <c r="F569" i="15"/>
  <c r="F563" i="15"/>
  <c r="F539" i="15"/>
  <c r="L81" i="15"/>
  <c r="L78" i="15"/>
  <c r="F54" i="15"/>
  <c r="L44" i="15"/>
  <c r="F926" i="15"/>
  <c r="L811" i="15"/>
  <c r="L750" i="15"/>
  <c r="L691" i="15"/>
  <c r="F613" i="15"/>
  <c r="L553" i="15"/>
  <c r="F550" i="15"/>
  <c r="L524" i="15"/>
  <c r="F484" i="15"/>
  <c r="L474" i="15"/>
  <c r="L468" i="15"/>
  <c r="L437" i="15"/>
  <c r="L372" i="15"/>
  <c r="F363" i="15"/>
  <c r="F354" i="15"/>
  <c r="F351" i="15"/>
  <c r="L335" i="15"/>
  <c r="F323" i="15"/>
  <c r="F252" i="15"/>
  <c r="L224" i="15"/>
  <c r="L218" i="15"/>
  <c r="F206" i="15"/>
  <c r="L149" i="15"/>
  <c r="L3" i="15"/>
  <c r="L6" i="15"/>
  <c r="F910" i="15"/>
  <c r="L876" i="15"/>
  <c r="F874" i="15"/>
  <c r="F800" i="15"/>
  <c r="F794" i="15"/>
  <c r="F786" i="15"/>
  <c r="L770" i="15"/>
  <c r="F677" i="15"/>
  <c r="L635" i="15"/>
  <c r="L629" i="15"/>
  <c r="L607" i="15"/>
  <c r="L483" i="15"/>
  <c r="L412" i="15"/>
  <c r="L350" i="15"/>
  <c r="F264" i="15"/>
  <c r="F258" i="15"/>
  <c r="L248" i="15"/>
  <c r="L233" i="15"/>
  <c r="L186" i="15"/>
  <c r="L158" i="15"/>
  <c r="L136" i="15"/>
  <c r="L111" i="15"/>
  <c r="F66" i="15"/>
  <c r="L59" i="15"/>
  <c r="L56" i="15"/>
  <c r="L34" i="15"/>
  <c r="L25" i="15"/>
  <c r="F16" i="15"/>
  <c r="F928" i="15"/>
  <c r="L912" i="15"/>
  <c r="F856" i="15"/>
  <c r="L845" i="15"/>
  <c r="F843" i="15"/>
  <c r="L816" i="15"/>
  <c r="L788" i="15"/>
  <c r="L752" i="15"/>
  <c r="F744" i="15"/>
  <c r="F736" i="15"/>
  <c r="L724" i="15"/>
  <c r="F541" i="15"/>
  <c r="F524" i="15"/>
  <c r="L511" i="15"/>
  <c r="F499" i="15"/>
  <c r="L486" i="15"/>
  <c r="L461" i="15"/>
  <c r="L458" i="15"/>
  <c r="L449" i="15"/>
  <c r="L415" i="15"/>
  <c r="F406" i="15"/>
  <c r="L384" i="15"/>
  <c r="L365" i="15"/>
  <c r="L325" i="15"/>
  <c r="F316" i="15"/>
  <c r="L285" i="15"/>
  <c r="F276" i="15"/>
  <c r="L242" i="15"/>
  <c r="L239" i="15"/>
  <c r="F221" i="15"/>
  <c r="L211" i="15"/>
  <c r="L176" i="15"/>
  <c r="L170" i="15"/>
  <c r="L167" i="15"/>
  <c r="L161" i="15"/>
  <c r="L139" i="15"/>
  <c r="L62" i="15"/>
  <c r="L37" i="15"/>
  <c r="L821" i="15"/>
  <c r="L732" i="15"/>
  <c r="F727" i="15"/>
  <c r="L676" i="15"/>
  <c r="F671" i="15"/>
  <c r="F641" i="15"/>
  <c r="F568" i="15"/>
  <c r="L523" i="15"/>
  <c r="L498" i="15"/>
  <c r="F480" i="15"/>
  <c r="F233" i="15"/>
  <c r="L217" i="15"/>
  <c r="L80" i="15"/>
  <c r="L65" i="15"/>
  <c r="F53" i="15"/>
  <c r="L540" i="15"/>
  <c r="F514" i="15"/>
  <c r="F511" i="15"/>
  <c r="L501" i="15"/>
  <c r="L479" i="15"/>
  <c r="L430" i="15"/>
  <c r="L408" i="15"/>
  <c r="L405" i="15"/>
  <c r="L374" i="15"/>
  <c r="F353" i="15"/>
  <c r="F291" i="15"/>
  <c r="F254" i="15"/>
  <c r="L201" i="15"/>
  <c r="L185" i="15"/>
  <c r="L101" i="15"/>
  <c r="L52" i="15"/>
  <c r="L46" i="15"/>
  <c r="L21" i="15"/>
  <c r="F930" i="15"/>
  <c r="L901" i="15"/>
  <c r="F881" i="15"/>
  <c r="F845" i="15"/>
  <c r="F829" i="15"/>
  <c r="F785" i="15"/>
  <c r="L782" i="15"/>
  <c r="F752" i="15"/>
  <c r="F702" i="15"/>
  <c r="L690" i="15"/>
  <c r="L628" i="15"/>
  <c r="F623" i="15"/>
  <c r="F617" i="15"/>
  <c r="F599" i="15"/>
  <c r="F590" i="15"/>
  <c r="L570" i="15"/>
  <c r="L528" i="15"/>
  <c r="F495" i="15"/>
  <c r="F473" i="15"/>
  <c r="L160" i="15"/>
  <c r="L157" i="15"/>
  <c r="L135" i="15"/>
  <c r="L132" i="15"/>
  <c r="L129" i="15"/>
  <c r="F117" i="15"/>
  <c r="L110" i="15"/>
  <c r="F95" i="15"/>
  <c r="F71" i="15"/>
  <c r="L55" i="15"/>
  <c r="L33" i="15"/>
  <c r="L24" i="15"/>
  <c r="L8" i="15"/>
  <c r="F907" i="15"/>
  <c r="L897" i="15"/>
  <c r="F875" i="15"/>
  <c r="L865" i="15"/>
  <c r="L848" i="15"/>
  <c r="F846" i="15"/>
  <c r="L806" i="15"/>
  <c r="L780" i="15"/>
  <c r="F778" i="15"/>
  <c r="L775" i="15"/>
  <c r="F760" i="15"/>
  <c r="F757" i="15"/>
  <c r="L740" i="15"/>
  <c r="L610" i="15"/>
  <c r="L587" i="15"/>
  <c r="F559" i="15"/>
  <c r="L936" i="15"/>
  <c r="L931" i="15"/>
  <c r="F929" i="15"/>
  <c r="F924" i="15"/>
  <c r="L921" i="15"/>
  <c r="F904" i="15"/>
  <c r="L889" i="15"/>
  <c r="F887" i="15"/>
  <c r="F872" i="15"/>
  <c r="F853" i="15"/>
  <c r="L833" i="15"/>
  <c r="F826" i="15"/>
  <c r="F814" i="15"/>
  <c r="F790" i="15"/>
  <c r="L759" i="15"/>
  <c r="L756" i="15"/>
  <c r="L748" i="15"/>
  <c r="L719" i="15"/>
  <c r="F717" i="15"/>
  <c r="L714" i="15"/>
  <c r="F707" i="15"/>
  <c r="L698" i="15"/>
  <c r="L695" i="15"/>
  <c r="L687" i="15"/>
  <c r="L684" i="15"/>
  <c r="L679" i="15"/>
  <c r="F674" i="15"/>
  <c r="L671" i="15"/>
  <c r="L646" i="15"/>
  <c r="F608" i="15"/>
  <c r="L605" i="15"/>
  <c r="L600" i="15"/>
  <c r="L561" i="15"/>
  <c r="L555" i="15"/>
  <c r="L546" i="15"/>
  <c r="L589" i="15"/>
  <c r="L564" i="15"/>
  <c r="F939" i="15"/>
  <c r="F914" i="15"/>
  <c r="F909" i="15"/>
  <c r="L906" i="15"/>
  <c r="L894" i="15"/>
  <c r="F877" i="15"/>
  <c r="L874" i="15"/>
  <c r="L862" i="15"/>
  <c r="F838" i="15"/>
  <c r="L808" i="15"/>
  <c r="L772" i="15"/>
  <c r="L764" i="15"/>
  <c r="F759" i="15"/>
  <c r="L753" i="15"/>
  <c r="L742" i="15"/>
  <c r="L731" i="15"/>
  <c r="F729" i="15"/>
  <c r="L726" i="15"/>
  <c r="L706" i="15"/>
  <c r="F698" i="15"/>
  <c r="L692" i="15"/>
  <c r="L656" i="15"/>
  <c r="F654" i="15"/>
  <c r="L632" i="15"/>
  <c r="L526" i="15"/>
  <c r="L446" i="15"/>
  <c r="L369" i="15"/>
  <c r="L938" i="15"/>
  <c r="L923" i="15"/>
  <c r="L913" i="15"/>
  <c r="L903" i="15"/>
  <c r="F899" i="15"/>
  <c r="L896" i="15"/>
  <c r="L891" i="15"/>
  <c r="L881" i="15"/>
  <c r="L871" i="15"/>
  <c r="F867" i="15"/>
  <c r="L864" i="15"/>
  <c r="L847" i="15"/>
  <c r="L830" i="15"/>
  <c r="L818" i="15"/>
  <c r="F816" i="15"/>
  <c r="L805" i="15"/>
  <c r="F792" i="15"/>
  <c r="L784" i="15"/>
  <c r="F782" i="15"/>
  <c r="L779" i="15"/>
  <c r="F756" i="15"/>
  <c r="F745" i="15"/>
  <c r="L739" i="15"/>
  <c r="L711" i="15"/>
  <c r="L700" i="15"/>
  <c r="F695" i="15"/>
  <c r="F684" i="15"/>
  <c r="L668" i="15"/>
  <c r="L663" i="15"/>
  <c r="L653" i="15"/>
  <c r="L648" i="15"/>
  <c r="L637" i="15"/>
  <c r="L618" i="15"/>
  <c r="L572" i="15"/>
  <c r="F570" i="15"/>
  <c r="L920" i="15"/>
  <c r="F911" i="15"/>
  <c r="L888" i="15"/>
  <c r="L766" i="15"/>
  <c r="L755" i="15"/>
  <c r="L747" i="15"/>
  <c r="L723" i="15"/>
  <c r="L718" i="15"/>
  <c r="L694" i="15"/>
  <c r="L675" i="15"/>
  <c r="L594" i="15"/>
  <c r="F941" i="15"/>
  <c r="F933" i="15"/>
  <c r="L943" i="15"/>
  <c r="F938" i="15"/>
  <c r="L935" i="15"/>
  <c r="L925" i="15"/>
  <c r="F923" i="15"/>
  <c r="L893" i="15"/>
  <c r="F864" i="15"/>
  <c r="L861" i="15"/>
  <c r="L856" i="15"/>
  <c r="L839" i="15"/>
  <c r="L832" i="15"/>
  <c r="F825" i="15"/>
  <c r="F818" i="15"/>
  <c r="F813" i="15"/>
  <c r="L810" i="15"/>
  <c r="L786" i="15"/>
  <c r="F769" i="15"/>
  <c r="L763" i="15"/>
  <c r="L736" i="15"/>
  <c r="L733" i="15"/>
  <c r="L713" i="15"/>
  <c r="F711" i="15"/>
  <c r="L708" i="15"/>
  <c r="L670" i="15"/>
  <c r="L665" i="15"/>
  <c r="L655" i="15"/>
  <c r="L642" i="15"/>
  <c r="F621" i="15"/>
  <c r="L604" i="15"/>
  <c r="L599" i="15"/>
  <c r="L591" i="15"/>
  <c r="L588" i="15"/>
  <c r="L580" i="15"/>
  <c r="L542" i="15"/>
  <c r="L900" i="15"/>
  <c r="L868" i="15"/>
  <c r="L829" i="15"/>
  <c r="F820" i="15"/>
  <c r="L817" i="15"/>
  <c r="L804" i="15"/>
  <c r="F802" i="15"/>
  <c r="L768" i="15"/>
  <c r="F750" i="15"/>
  <c r="L725" i="15"/>
  <c r="L720" i="15"/>
  <c r="F678" i="15"/>
  <c r="F645" i="15"/>
  <c r="L623" i="15"/>
  <c r="L620" i="15"/>
  <c r="L606" i="15"/>
  <c r="F594" i="15"/>
  <c r="F591" i="15"/>
  <c r="L574" i="15"/>
  <c r="L927" i="15"/>
  <c r="F925" i="15"/>
  <c r="F940" i="15"/>
  <c r="L937" i="15"/>
  <c r="L917" i="15"/>
  <c r="F905" i="15"/>
  <c r="L885" i="15"/>
  <c r="F873" i="15"/>
  <c r="F861" i="15"/>
  <c r="L801" i="15"/>
  <c r="L778" i="15"/>
  <c r="F776" i="15"/>
  <c r="L773" i="15"/>
  <c r="F763" i="15"/>
  <c r="L754" i="15"/>
  <c r="F733" i="15"/>
  <c r="L693" i="15"/>
  <c r="L688" i="15"/>
  <c r="L662" i="15"/>
  <c r="F660" i="15"/>
  <c r="F650" i="15"/>
  <c r="L636" i="15"/>
  <c r="F634" i="15"/>
  <c r="F631" i="15"/>
  <c r="L615" i="15"/>
  <c r="F611" i="15"/>
  <c r="L349" i="15"/>
  <c r="L942" i="15"/>
  <c r="L934" i="15"/>
  <c r="F932" i="15"/>
  <c r="L853" i="15"/>
  <c r="L743" i="15"/>
  <c r="L735" i="15"/>
  <c r="L682" i="15"/>
  <c r="L429" i="15"/>
  <c r="L704" i="15"/>
  <c r="F647" i="15"/>
  <c r="L630" i="15"/>
  <c r="L598" i="15"/>
  <c r="F515" i="15"/>
  <c r="L418" i="15"/>
  <c r="F413" i="15"/>
  <c r="F410" i="15"/>
  <c r="L338" i="15"/>
  <c r="F333" i="15"/>
  <c r="F165" i="15"/>
  <c r="F535" i="15"/>
  <c r="F510" i="15"/>
  <c r="L495" i="15"/>
  <c r="L475" i="15"/>
  <c r="L472" i="15"/>
  <c r="F464" i="15"/>
  <c r="L295" i="15"/>
  <c r="L278" i="15"/>
  <c r="L244" i="15"/>
  <c r="L107" i="15"/>
  <c r="L87" i="15"/>
  <c r="F85" i="15"/>
  <c r="L70" i="15"/>
  <c r="L30" i="15"/>
  <c r="L27" i="15"/>
  <c r="L586" i="15"/>
  <c r="F584" i="15"/>
  <c r="L537" i="15"/>
  <c r="F521" i="15"/>
  <c r="L515" i="15"/>
  <c r="L512" i="15"/>
  <c r="L466" i="15"/>
  <c r="F458" i="15"/>
  <c r="L452" i="15"/>
  <c r="F444" i="15"/>
  <c r="L432" i="15"/>
  <c r="L395" i="15"/>
  <c r="L392" i="15"/>
  <c r="L378" i="15"/>
  <c r="L352" i="15"/>
  <c r="L315" i="15"/>
  <c r="L298" i="15"/>
  <c r="L275" i="15"/>
  <c r="L258" i="15"/>
  <c r="L255" i="15"/>
  <c r="F213" i="15"/>
  <c r="L204" i="15"/>
  <c r="F196" i="15"/>
  <c r="L184" i="15"/>
  <c r="L147" i="15"/>
  <c r="F142" i="15"/>
  <c r="L127" i="15"/>
  <c r="L104" i="15"/>
  <c r="F62" i="15"/>
  <c r="F36" i="15"/>
  <c r="L124" i="15"/>
  <c r="L121" i="15"/>
  <c r="L84" i="15"/>
  <c r="L47" i="15"/>
  <c r="L38" i="15"/>
  <c r="L12" i="15"/>
  <c r="L506" i="15"/>
  <c r="F478" i="15"/>
  <c r="F472" i="15"/>
  <c r="L443" i="15"/>
  <c r="L440" i="15"/>
  <c r="L426" i="15"/>
  <c r="F418" i="15"/>
  <c r="L386" i="15"/>
  <c r="F381" i="15"/>
  <c r="F378" i="15"/>
  <c r="L346" i="15"/>
  <c r="L343" i="15"/>
  <c r="L326" i="15"/>
  <c r="F321" i="15"/>
  <c r="L306" i="15"/>
  <c r="F298" i="15"/>
  <c r="F244" i="15"/>
  <c r="L232" i="15"/>
  <c r="L195" i="15"/>
  <c r="L192" i="15"/>
  <c r="F190" i="15"/>
  <c r="L178" i="15"/>
  <c r="L175" i="15"/>
  <c r="L112" i="15"/>
  <c r="F93" i="15"/>
  <c r="L64" i="15"/>
  <c r="F564" i="15"/>
  <c r="L514" i="15"/>
  <c r="L500" i="15"/>
  <c r="F492" i="15"/>
  <c r="L471" i="15"/>
  <c r="L434" i="15"/>
  <c r="F429" i="15"/>
  <c r="F426" i="15"/>
  <c r="L420" i="15"/>
  <c r="L400" i="15"/>
  <c r="F372" i="15"/>
  <c r="L354" i="15"/>
  <c r="F349" i="15"/>
  <c r="F346" i="15"/>
  <c r="L340" i="15"/>
  <c r="F332" i="15"/>
  <c r="F329" i="15"/>
  <c r="L320" i="15"/>
  <c r="F312" i="15"/>
  <c r="F292" i="15"/>
  <c r="L280" i="15"/>
  <c r="F272" i="15"/>
  <c r="L243" i="15"/>
  <c r="L240" i="15"/>
  <c r="L226" i="15"/>
  <c r="L223" i="15"/>
  <c r="F181" i="15"/>
  <c r="F164" i="15"/>
  <c r="L152" i="15"/>
  <c r="F144" i="15"/>
  <c r="F121" i="15"/>
  <c r="L92" i="15"/>
  <c r="L89" i="15"/>
  <c r="F84" i="15"/>
  <c r="L75" i="15"/>
  <c r="L72" i="15"/>
  <c r="L58" i="15"/>
  <c r="L32" i="15"/>
  <c r="L23" i="15"/>
  <c r="F266" i="15"/>
  <c r="L220" i="15"/>
  <c r="L146" i="15"/>
  <c r="L200" i="15"/>
  <c r="L143" i="15"/>
  <c r="F115" i="15"/>
  <c r="F112" i="15"/>
  <c r="L83" i="15"/>
  <c r="L43" i="15"/>
  <c r="L40" i="15"/>
  <c r="L601" i="15"/>
  <c r="L582" i="15"/>
  <c r="L569" i="15"/>
  <c r="L563" i="15"/>
  <c r="L552" i="15"/>
  <c r="L549" i="15"/>
  <c r="L505" i="15"/>
  <c r="L502" i="15"/>
  <c r="F500" i="15"/>
  <c r="L482" i="15"/>
  <c r="F477" i="15"/>
  <c r="L439" i="15"/>
  <c r="L428" i="15"/>
  <c r="L425" i="15"/>
  <c r="L422" i="15"/>
  <c r="F400" i="15"/>
  <c r="F377" i="15"/>
  <c r="L368" i="15"/>
  <c r="L348" i="15"/>
  <c r="F340" i="15"/>
  <c r="L328" i="15"/>
  <c r="F320" i="15"/>
  <c r="L288" i="15"/>
  <c r="L268" i="15"/>
  <c r="L251" i="15"/>
  <c r="L234" i="15"/>
  <c r="L231" i="15"/>
  <c r="F226" i="15"/>
  <c r="L214" i="15"/>
  <c r="L180" i="15"/>
  <c r="L140" i="15"/>
  <c r="L123" i="15"/>
  <c r="L120" i="15"/>
  <c r="L114" i="15"/>
  <c r="F109" i="15"/>
  <c r="F106" i="15"/>
  <c r="L100" i="15"/>
  <c r="F78" i="15"/>
  <c r="L63" i="15"/>
  <c r="L11" i="15"/>
  <c r="F552" i="15"/>
  <c r="L541" i="15"/>
  <c r="L525" i="15"/>
  <c r="L522" i="15"/>
  <c r="F505" i="15"/>
  <c r="L499" i="15"/>
  <c r="F494" i="15"/>
  <c r="F448" i="15"/>
  <c r="L419" i="15"/>
  <c r="F414" i="15"/>
  <c r="F408" i="15"/>
  <c r="L399" i="15"/>
  <c r="L362" i="15"/>
  <c r="L339" i="15"/>
  <c r="F334" i="15"/>
  <c r="L319" i="15"/>
  <c r="L282" i="15"/>
  <c r="L279" i="15"/>
  <c r="F277" i="15"/>
  <c r="L262" i="15"/>
  <c r="F257" i="15"/>
  <c r="F234" i="15"/>
  <c r="L228" i="15"/>
  <c r="L188" i="15"/>
  <c r="L171" i="15"/>
  <c r="L154" i="15"/>
  <c r="L151" i="15"/>
  <c r="F146" i="15"/>
  <c r="L134" i="15"/>
  <c r="L108" i="15"/>
  <c r="L71" i="15"/>
  <c r="L54" i="15"/>
  <c r="L31" i="15"/>
  <c r="L28" i="15"/>
  <c r="L538" i="15"/>
  <c r="F533" i="15"/>
  <c r="L496" i="15"/>
  <c r="L473" i="15"/>
  <c r="L470" i="15"/>
  <c r="L436" i="15"/>
  <c r="L416" i="15"/>
  <c r="L379" i="15"/>
  <c r="L376" i="15"/>
  <c r="L356" i="15"/>
  <c r="L336" i="15"/>
  <c r="L168" i="15"/>
  <c r="F100" i="15"/>
  <c r="L91" i="15"/>
  <c r="L88" i="15"/>
  <c r="F549" i="15"/>
  <c r="L487" i="15"/>
  <c r="F482" i="15"/>
  <c r="F470" i="15"/>
  <c r="L467" i="15"/>
  <c r="L447" i="15"/>
  <c r="F445" i="15"/>
  <c r="L407" i="15"/>
  <c r="L393" i="15"/>
  <c r="L390" i="15"/>
  <c r="L370" i="15"/>
  <c r="F365" i="15"/>
  <c r="L316" i="15"/>
  <c r="F285" i="15"/>
  <c r="F282" i="15"/>
  <c r="L276" i="15"/>
  <c r="F268" i="15"/>
  <c r="F248" i="15"/>
  <c r="L236" i="15"/>
  <c r="L219" i="15"/>
  <c r="L202" i="15"/>
  <c r="L199" i="15"/>
  <c r="L182" i="15"/>
  <c r="L162" i="15"/>
  <c r="F157" i="15"/>
  <c r="F154" i="15"/>
  <c r="L148" i="15"/>
  <c r="L102" i="15"/>
  <c r="L68" i="15"/>
  <c r="F57" i="15"/>
  <c r="L39" i="15"/>
  <c r="F37" i="15"/>
  <c r="L22" i="15"/>
  <c r="F14" i="15"/>
  <c r="L551" i="15"/>
  <c r="L535" i="15"/>
  <c r="L7" i="15"/>
  <c r="L576" i="15"/>
  <c r="L568" i="15"/>
  <c r="L565" i="15"/>
  <c r="F551" i="15"/>
  <c r="L548" i="15"/>
  <c r="L532" i="15"/>
  <c r="L529" i="15"/>
  <c r="F496" i="15"/>
  <c r="L455" i="15"/>
  <c r="L444" i="15"/>
  <c r="L441" i="15"/>
  <c r="L438" i="15"/>
  <c r="F436" i="15"/>
  <c r="F416" i="15"/>
  <c r="L387" i="15"/>
  <c r="F376" i="15"/>
  <c r="L344" i="15"/>
  <c r="F336" i="15"/>
  <c r="L307" i="15"/>
  <c r="F302" i="15"/>
  <c r="L267" i="15"/>
  <c r="L250" i="15"/>
  <c r="L247" i="15"/>
  <c r="F242" i="15"/>
  <c r="L230" i="15"/>
  <c r="F225" i="15"/>
  <c r="L196" i="15"/>
  <c r="F188" i="15"/>
  <c r="F185" i="15"/>
  <c r="L156" i="15"/>
  <c r="L96" i="15"/>
  <c r="L918" i="15"/>
  <c r="L886" i="15"/>
  <c r="L854" i="15"/>
  <c r="L822" i="15"/>
  <c r="L794" i="15"/>
  <c r="L789" i="15"/>
  <c r="L824" i="15"/>
  <c r="L922" i="15"/>
  <c r="L890" i="15"/>
  <c r="L858" i="15"/>
  <c r="L826" i="15"/>
  <c r="L892" i="15"/>
  <c r="L860" i="15"/>
  <c r="L828" i="15"/>
  <c r="L791" i="15"/>
  <c r="L781" i="15"/>
  <c r="L898" i="15"/>
  <c r="L866" i="15"/>
  <c r="L834" i="15"/>
  <c r="L793" i="15"/>
  <c r="L783" i="15"/>
  <c r="L902" i="15"/>
  <c r="L870" i="15"/>
  <c r="L838" i="15"/>
  <c r="L904" i="15"/>
  <c r="L872" i="15"/>
  <c r="L840" i="15"/>
  <c r="L790" i="15"/>
  <c r="L785" i="15"/>
  <c r="L910" i="15"/>
  <c r="L878" i="15"/>
  <c r="L846" i="15"/>
  <c r="L814" i="15"/>
  <c r="L792" i="15"/>
  <c r="L787" i="15"/>
  <c r="L914" i="15"/>
  <c r="L882" i="15"/>
  <c r="L850" i="15"/>
  <c r="L916" i="15"/>
  <c r="L884" i="15"/>
  <c r="L852" i="15"/>
  <c r="L820" i="15"/>
  <c r="F562" i="15"/>
  <c r="L492" i="15"/>
  <c r="F481" i="15"/>
  <c r="F573" i="15"/>
  <c r="L567" i="15"/>
  <c r="L534" i="15"/>
  <c r="F449" i="15"/>
  <c r="F606" i="15"/>
  <c r="L380" i="15"/>
  <c r="L508" i="15"/>
  <c r="F612" i="15"/>
  <c r="F555" i="15"/>
  <c r="F497" i="15"/>
  <c r="L571" i="15"/>
  <c r="L557" i="15"/>
  <c r="L476" i="15"/>
  <c r="F465" i="15"/>
  <c r="L396" i="15"/>
  <c r="U3502" i="14"/>
  <c r="U3428" i="14"/>
  <c r="U3249" i="14"/>
  <c r="U3578" i="14"/>
  <c r="U3496" i="14"/>
  <c r="U3486" i="14"/>
  <c r="U3169" i="14"/>
  <c r="U3412" i="14"/>
  <c r="U3131" i="14"/>
  <c r="U595" i="14"/>
  <c r="U1881" i="14"/>
  <c r="U557" i="14"/>
  <c r="U1915" i="14"/>
  <c r="U1819" i="14"/>
  <c r="U1761" i="14"/>
  <c r="U1707" i="14"/>
  <c r="U1635" i="14"/>
  <c r="U1407" i="14"/>
  <c r="U1241" i="14"/>
  <c r="U1195" i="14"/>
  <c r="U861" i="14"/>
  <c r="U803" i="14"/>
  <c r="U771" i="14"/>
  <c r="U683" i="14"/>
  <c r="U1861" i="14"/>
  <c r="U611" i="14"/>
  <c r="U1999" i="14"/>
  <c r="U1851" i="14"/>
  <c r="U1787" i="14"/>
  <c r="U1745" i="14"/>
  <c r="U1671" i="14"/>
  <c r="U1605" i="14"/>
  <c r="U1217" i="14"/>
  <c r="CB1667" i="9"/>
  <c r="A1669" i="9"/>
  <c r="B1669" i="9"/>
  <c r="A1670" i="9"/>
  <c r="B1670" i="9"/>
  <c r="A1671" i="9"/>
  <c r="B1671" i="9"/>
  <c r="A1672" i="9"/>
  <c r="B1672" i="9"/>
  <c r="A1673" i="9"/>
  <c r="B1673" i="9"/>
  <c r="A1674" i="9"/>
  <c r="B1674" i="9"/>
  <c r="A1675" i="9"/>
  <c r="B1675" i="9"/>
  <c r="A1676" i="9"/>
  <c r="B1676" i="9"/>
  <c r="A1677" i="9"/>
  <c r="B1677" i="9"/>
  <c r="A1678" i="9"/>
  <c r="B1678" i="9"/>
  <c r="A1679" i="9"/>
  <c r="B1679" i="9"/>
  <c r="CB1679" i="9" s="1"/>
  <c r="A1680" i="9"/>
  <c r="B1680" i="9"/>
  <c r="A1681" i="9"/>
  <c r="B1681" i="9"/>
  <c r="A1682" i="9"/>
  <c r="B1682" i="9"/>
  <c r="A1683" i="9"/>
  <c r="B1683" i="9"/>
  <c r="A1684" i="9"/>
  <c r="B1684" i="9"/>
  <c r="A1685" i="9"/>
  <c r="B1685" i="9"/>
  <c r="A1686" i="9"/>
  <c r="B1686" i="9"/>
  <c r="A1687" i="9"/>
  <c r="B1687" i="9"/>
  <c r="A1688" i="9"/>
  <c r="B1688" i="9"/>
  <c r="A1689" i="9"/>
  <c r="B1689" i="9"/>
  <c r="A1690" i="9"/>
  <c r="B1690" i="9"/>
  <c r="A1691" i="9"/>
  <c r="B1691" i="9"/>
  <c r="A1692" i="9"/>
  <c r="B1692" i="9"/>
  <c r="A1693" i="9"/>
  <c r="CB1693" i="9" s="1"/>
  <c r="B1693" i="9"/>
  <c r="A1694" i="9"/>
  <c r="CB1694" i="9" s="1"/>
  <c r="B1694" i="9"/>
  <c r="A1695" i="9"/>
  <c r="B1695" i="9"/>
  <c r="A1696" i="9"/>
  <c r="B1696" i="9"/>
  <c r="A1697" i="9"/>
  <c r="B1697" i="9"/>
  <c r="A1698" i="9"/>
  <c r="B1698" i="9"/>
  <c r="A1699" i="9"/>
  <c r="B1699" i="9"/>
  <c r="A1700" i="9"/>
  <c r="B1700" i="9"/>
  <c r="A1701" i="9"/>
  <c r="CB1701" i="9" s="1"/>
  <c r="B1701" i="9"/>
  <c r="A1702" i="9"/>
  <c r="B1702" i="9"/>
  <c r="A1703" i="9"/>
  <c r="B1703" i="9"/>
  <c r="A1704" i="9"/>
  <c r="B1704" i="9"/>
  <c r="A1705" i="9"/>
  <c r="B1705" i="9"/>
  <c r="A1706" i="9"/>
  <c r="B1706" i="9"/>
  <c r="A1707" i="9"/>
  <c r="B1707" i="9"/>
  <c r="A1708" i="9"/>
  <c r="B1708" i="9"/>
  <c r="A1709" i="9"/>
  <c r="CB1709" i="9" s="1"/>
  <c r="B1709" i="9"/>
  <c r="A1710" i="9"/>
  <c r="CB1710" i="9" s="1"/>
  <c r="B1710" i="9"/>
  <c r="A1711" i="9"/>
  <c r="B1711" i="9"/>
  <c r="A1712" i="9"/>
  <c r="B1712" i="9"/>
  <c r="A1713" i="9"/>
  <c r="B1713" i="9"/>
  <c r="A1714" i="9"/>
  <c r="B1714" i="9"/>
  <c r="A1715" i="9"/>
  <c r="B1715" i="9"/>
  <c r="A1668" i="9"/>
  <c r="B1668" i="9"/>
  <c r="CB701" i="9"/>
  <c r="CB716" i="9"/>
  <c r="CB717" i="9"/>
  <c r="CB894" i="9"/>
  <c r="CB895" i="9"/>
  <c r="CB992" i="9"/>
  <c r="CB993" i="9"/>
  <c r="CB1060" i="9"/>
  <c r="CB1061" i="9"/>
  <c r="CB1082" i="9"/>
  <c r="CB1083" i="9"/>
  <c r="CB1168" i="9"/>
  <c r="CB1169" i="9"/>
  <c r="CB1220" i="9"/>
  <c r="CB1221" i="9"/>
  <c r="CB1256" i="9"/>
  <c r="CB1257" i="9"/>
  <c r="CB1352" i="9"/>
  <c r="CB1353" i="9"/>
  <c r="CB1388" i="9"/>
  <c r="CB1389" i="9"/>
  <c r="CB1406" i="9"/>
  <c r="CB1407" i="9"/>
  <c r="CB1418" i="9"/>
  <c r="CB1419" i="9"/>
  <c r="CB1468" i="9"/>
  <c r="CB1469" i="9"/>
  <c r="CB1582" i="9"/>
  <c r="CB1583" i="9"/>
  <c r="CB1584" i="9"/>
  <c r="CB1585" i="9"/>
  <c r="CB1642" i="9"/>
  <c r="CB1643" i="9"/>
  <c r="CB580" i="9"/>
  <c r="CB581" i="9"/>
  <c r="CB588" i="9"/>
  <c r="CB589" i="9"/>
  <c r="CB616" i="9"/>
  <c r="CB617" i="9"/>
  <c r="CB626" i="9"/>
  <c r="CB627" i="9"/>
  <c r="CB648" i="9"/>
  <c r="CB649" i="9"/>
  <c r="CB760" i="9"/>
  <c r="CB761" i="9"/>
  <c r="CB836" i="9"/>
  <c r="CB837" i="9"/>
  <c r="CB872" i="9"/>
  <c r="CB873" i="9"/>
  <c r="CB874" i="9"/>
  <c r="CB875" i="9"/>
  <c r="CB1014" i="9"/>
  <c r="CB1015" i="9"/>
  <c r="CB1046" i="9"/>
  <c r="CB1047" i="9"/>
  <c r="CB1186" i="9"/>
  <c r="CB1187" i="9"/>
  <c r="CB1222" i="9"/>
  <c r="CB1223" i="9"/>
  <c r="CB1290" i="9"/>
  <c r="CB1291" i="9"/>
  <c r="CB1356" i="9"/>
  <c r="CB1357" i="9"/>
  <c r="CB1452" i="9"/>
  <c r="CB1453" i="9"/>
  <c r="CB1500" i="9"/>
  <c r="CB1501" i="9"/>
  <c r="CB1612" i="9"/>
  <c r="CB1613" i="9"/>
  <c r="CB72" i="9"/>
  <c r="CB73" i="9"/>
  <c r="CB86" i="9"/>
  <c r="CB87" i="9"/>
  <c r="CB116" i="9"/>
  <c r="CB117" i="9"/>
  <c r="CB130" i="9"/>
  <c r="CB131" i="9"/>
  <c r="CB132" i="9"/>
  <c r="CB133" i="9"/>
  <c r="CB162" i="9"/>
  <c r="CB163" i="9"/>
  <c r="CB176" i="9"/>
  <c r="CB177" i="9"/>
  <c r="CB184" i="9"/>
  <c r="CB185" i="9"/>
  <c r="CB204" i="9"/>
  <c r="CB205" i="9"/>
  <c r="CB212" i="9"/>
  <c r="CB213" i="9"/>
  <c r="CB216" i="9"/>
  <c r="CB217" i="9"/>
  <c r="CB226" i="9"/>
  <c r="CB227" i="9"/>
  <c r="CB232" i="9"/>
  <c r="CB233" i="9"/>
  <c r="CB246" i="9"/>
  <c r="CB247" i="9"/>
  <c r="CB252" i="9"/>
  <c r="CB253" i="9"/>
  <c r="CB266" i="9"/>
  <c r="CB267" i="9"/>
  <c r="CB282" i="9"/>
  <c r="CB283" i="9"/>
  <c r="CB304" i="9"/>
  <c r="CB305" i="9"/>
  <c r="CB318" i="9"/>
  <c r="CB319" i="9"/>
  <c r="CB350" i="9"/>
  <c r="CB351" i="9"/>
  <c r="CB366" i="9"/>
  <c r="CB367" i="9"/>
  <c r="CB392" i="9"/>
  <c r="CB393" i="9"/>
  <c r="CB404" i="9"/>
  <c r="CB405" i="9"/>
  <c r="CB410" i="9"/>
  <c r="CB411" i="9"/>
  <c r="CB416" i="9"/>
  <c r="CB417" i="9"/>
  <c r="CB422" i="9"/>
  <c r="CB423" i="9"/>
  <c r="CB430" i="9"/>
  <c r="CB431" i="9"/>
  <c r="CB454" i="9"/>
  <c r="CB455" i="9"/>
  <c r="CB462" i="9"/>
  <c r="CB463" i="9"/>
  <c r="CB470" i="9"/>
  <c r="CB471" i="9"/>
  <c r="CB512" i="9"/>
  <c r="CB513" i="9"/>
  <c r="CB518" i="9"/>
  <c r="CB519" i="9"/>
  <c r="CB524" i="9"/>
  <c r="CB525" i="9"/>
  <c r="CB532" i="9"/>
  <c r="CB533" i="9"/>
  <c r="CB538" i="9"/>
  <c r="CB539" i="9"/>
  <c r="CB540" i="9"/>
  <c r="CB541" i="9"/>
  <c r="CB546" i="9"/>
  <c r="CB547" i="9"/>
  <c r="CB556" i="9"/>
  <c r="CB557" i="9"/>
  <c r="CB562" i="9"/>
  <c r="CB563" i="9"/>
  <c r="CB568" i="9"/>
  <c r="CB569" i="9"/>
  <c r="CB574" i="9"/>
  <c r="CB575" i="9"/>
  <c r="CB594" i="9"/>
  <c r="CB595" i="9"/>
  <c r="CB620" i="9"/>
  <c r="CB621" i="9"/>
  <c r="CB636" i="9"/>
  <c r="CB637" i="9"/>
  <c r="CB658" i="9"/>
  <c r="CB659" i="9"/>
  <c r="CB680" i="9"/>
  <c r="CB681" i="9"/>
  <c r="CB696" i="9"/>
  <c r="CB697" i="9"/>
  <c r="CB712" i="9"/>
  <c r="CB713" i="9"/>
  <c r="CB728" i="9"/>
  <c r="CB729" i="9"/>
  <c r="CB748" i="9"/>
  <c r="CB749" i="9"/>
  <c r="CB770" i="9"/>
  <c r="CB771" i="9"/>
  <c r="CB790" i="9"/>
  <c r="CB791" i="9"/>
  <c r="CB826" i="9"/>
  <c r="CB827" i="9"/>
  <c r="CB842" i="9"/>
  <c r="CB843" i="9"/>
  <c r="CB920" i="9"/>
  <c r="CB921" i="9"/>
  <c r="CB938" i="9"/>
  <c r="CB939" i="9"/>
  <c r="CB942" i="9"/>
  <c r="CB943" i="9"/>
  <c r="CB944" i="9"/>
  <c r="CB945" i="9"/>
  <c r="CB960" i="9"/>
  <c r="CB961" i="9"/>
  <c r="CB964" i="9"/>
  <c r="CB965" i="9"/>
  <c r="CB984" i="9"/>
  <c r="CB985" i="9"/>
  <c r="CB1002" i="9"/>
  <c r="CB1003" i="9"/>
  <c r="CB1022" i="9"/>
  <c r="CB1023" i="9"/>
  <c r="CB1038" i="9"/>
  <c r="CB1039" i="9"/>
  <c r="CB1052" i="9"/>
  <c r="CB1053" i="9"/>
  <c r="CB1072" i="9"/>
  <c r="CB1073" i="9"/>
  <c r="CB1104" i="9"/>
  <c r="CB1105" i="9"/>
  <c r="CB1120" i="9"/>
  <c r="CB1121" i="9"/>
  <c r="CB1138" i="9"/>
  <c r="CB1139" i="9"/>
  <c r="CB1160" i="9"/>
  <c r="CB1161" i="9"/>
  <c r="CB1212" i="9"/>
  <c r="CB1213" i="9"/>
  <c r="CB1214" i="9"/>
  <c r="CB1215" i="9"/>
  <c r="CB1230" i="9"/>
  <c r="CB1231" i="9"/>
  <c r="CB1266" i="9"/>
  <c r="CB1267" i="9"/>
  <c r="CB1284" i="9"/>
  <c r="CB1285" i="9"/>
  <c r="CB1316" i="9"/>
  <c r="CB1317" i="9"/>
  <c r="CB1332" i="9"/>
  <c r="CB1333" i="9"/>
  <c r="CB1348" i="9"/>
  <c r="CB1349" i="9"/>
  <c r="CB1362" i="9"/>
  <c r="CB1363" i="9"/>
  <c r="CB1396" i="9"/>
  <c r="CB1397" i="9"/>
  <c r="CB1410" i="9"/>
  <c r="CB1411" i="9"/>
  <c r="CB612" i="9"/>
  <c r="CB613" i="9"/>
  <c r="CB622" i="9"/>
  <c r="CB623" i="9"/>
  <c r="CB684" i="9"/>
  <c r="CB685" i="9"/>
  <c r="CB1218" i="9"/>
  <c r="CB1219" i="9"/>
  <c r="CB1310" i="9"/>
  <c r="CB1311" i="9"/>
  <c r="CB1470" i="9"/>
  <c r="CB1471" i="9"/>
  <c r="CB144" i="9"/>
  <c r="CB145" i="9"/>
  <c r="CB156" i="9"/>
  <c r="CB157" i="9"/>
  <c r="CB302" i="9"/>
  <c r="CB303" i="9"/>
  <c r="CB316" i="9"/>
  <c r="CB317" i="9"/>
  <c r="CB442" i="9"/>
  <c r="CB443" i="9"/>
  <c r="CB596" i="9"/>
  <c r="CB597" i="9"/>
  <c r="CB1166" i="9"/>
  <c r="CB1167" i="9"/>
  <c r="CB1324" i="9"/>
  <c r="CB1325" i="9"/>
  <c r="CB1342" i="9"/>
  <c r="CB1343" i="9"/>
  <c r="CB1386" i="9"/>
  <c r="CB1387" i="9"/>
  <c r="CB1448" i="9"/>
  <c r="CB1449" i="9"/>
  <c r="CB602" i="9"/>
  <c r="CB603" i="9"/>
  <c r="CB870" i="9"/>
  <c r="CB871" i="9"/>
  <c r="CB1204" i="9"/>
  <c r="CB1205" i="9"/>
  <c r="CB1288" i="9"/>
  <c r="CB1289" i="9"/>
  <c r="CB1354" i="9"/>
  <c r="CB1355" i="9"/>
  <c r="CB1496" i="9"/>
  <c r="CB1497" i="9"/>
  <c r="CB756" i="9"/>
  <c r="CB757" i="9"/>
  <c r="CB1098" i="9"/>
  <c r="CB1099" i="9"/>
  <c r="CB1580" i="9"/>
  <c r="CB1581" i="9"/>
  <c r="CB338" i="9"/>
  <c r="CB339" i="9"/>
  <c r="CB578" i="9"/>
  <c r="CB579" i="9"/>
  <c r="CB582" i="9"/>
  <c r="CB583" i="9"/>
  <c r="CB718" i="9"/>
  <c r="CB719" i="9"/>
  <c r="CB724" i="9"/>
  <c r="CB725" i="9"/>
  <c r="CB994" i="9"/>
  <c r="CB995" i="9"/>
  <c r="CB1438" i="9"/>
  <c r="CB1439" i="9"/>
  <c r="CB1596" i="9"/>
  <c r="CB1597" i="9"/>
  <c r="CB614" i="9"/>
  <c r="CB615" i="9"/>
  <c r="CB1312" i="9"/>
  <c r="CB1313" i="9"/>
  <c r="CB1318" i="9"/>
  <c r="CB1319" i="9"/>
  <c r="CB1328" i="9"/>
  <c r="CB1329" i="9"/>
  <c r="CB1334" i="9"/>
  <c r="CB1335" i="9"/>
  <c r="CB1344" i="9"/>
  <c r="CB1345" i="9"/>
  <c r="CB1350" i="9"/>
  <c r="CB1351" i="9"/>
  <c r="CB1360" i="9"/>
  <c r="CB1361" i="9"/>
  <c r="CB1366" i="9"/>
  <c r="CB1367" i="9"/>
  <c r="CB1376" i="9"/>
  <c r="CB1377" i="9"/>
  <c r="CB1378" i="9"/>
  <c r="CB1379" i="9"/>
  <c r="CB1380" i="9"/>
  <c r="CB1381" i="9"/>
  <c r="CB1382" i="9"/>
  <c r="CB1383" i="9"/>
  <c r="CB1392" i="9"/>
  <c r="CB1393" i="9"/>
  <c r="CB1398" i="9"/>
  <c r="CB1399" i="9"/>
  <c r="CB1408" i="9"/>
  <c r="CB1409" i="9"/>
  <c r="CB672" i="9"/>
  <c r="CB673" i="9"/>
  <c r="CB1484" i="9"/>
  <c r="CB1485" i="9"/>
  <c r="CB734" i="9"/>
  <c r="CB735" i="9"/>
  <c r="CB652" i="9"/>
  <c r="CB653" i="9"/>
  <c r="CB654" i="9"/>
  <c r="CB655" i="9"/>
  <c r="CB778" i="9"/>
  <c r="CB779" i="9"/>
  <c r="CB796" i="9"/>
  <c r="CB797" i="9"/>
  <c r="CB1030" i="9"/>
  <c r="CB1031" i="9"/>
  <c r="CB1134" i="9"/>
  <c r="CB1135" i="9"/>
  <c r="CB1260" i="9"/>
  <c r="CB1261" i="9"/>
  <c r="CB1322" i="9"/>
  <c r="CB1323" i="9"/>
  <c r="CB1370" i="9"/>
  <c r="CB1371" i="9"/>
  <c r="CB1402" i="9"/>
  <c r="CB1403" i="9"/>
  <c r="CB1416" i="9"/>
  <c r="CB1417" i="9"/>
  <c r="CB1498" i="9"/>
  <c r="CB1499" i="9"/>
  <c r="CB1532" i="9"/>
  <c r="CB1533" i="9"/>
  <c r="CB1578" i="9"/>
  <c r="CB1579" i="9"/>
  <c r="CB1598" i="9"/>
  <c r="CB1599" i="9"/>
  <c r="CB1636" i="9"/>
  <c r="CB1637" i="9"/>
  <c r="CB832" i="9"/>
  <c r="CB833" i="9"/>
  <c r="CB946" i="9"/>
  <c r="CB947" i="9"/>
  <c r="CB950" i="9"/>
  <c r="CB951" i="9"/>
  <c r="CB1114" i="9"/>
  <c r="CB1115" i="9"/>
  <c r="CB96" i="9"/>
  <c r="CB97" i="9"/>
  <c r="CB110" i="9"/>
  <c r="CB111" i="9"/>
  <c r="CB1164" i="9"/>
  <c r="CB1165" i="9"/>
  <c r="CB1206" i="9"/>
  <c r="CB1207" i="9"/>
  <c r="CB1306" i="9"/>
  <c r="CB1307" i="9"/>
  <c r="CB1480" i="9"/>
  <c r="CB1481" i="9"/>
  <c r="CB80" i="9"/>
  <c r="CB81" i="9"/>
  <c r="CB88" i="9"/>
  <c r="CB89" i="9"/>
  <c r="CB92" i="9"/>
  <c r="CB93" i="9"/>
  <c r="CB114" i="9"/>
  <c r="CB115" i="9"/>
  <c r="CB134" i="9"/>
  <c r="CB135" i="9"/>
  <c r="CB154" i="9"/>
  <c r="CB155" i="9"/>
  <c r="CB188" i="9"/>
  <c r="CB189" i="9"/>
  <c r="CB206" i="9"/>
  <c r="CB207" i="9"/>
  <c r="CB702" i="9"/>
  <c r="CB703" i="9"/>
  <c r="CB1434" i="9"/>
  <c r="CB1435" i="9"/>
  <c r="CB82" i="9"/>
  <c r="CB83" i="9"/>
  <c r="CB866" i="9"/>
  <c r="CB867" i="9"/>
  <c r="CB1012" i="9"/>
  <c r="CB1013" i="9"/>
  <c r="CB1078" i="9"/>
  <c r="CB1079" i="9"/>
  <c r="CB1422" i="9"/>
  <c r="CB1423" i="9"/>
  <c r="CB1546" i="9"/>
  <c r="CB1547" i="9"/>
  <c r="CB704" i="9"/>
  <c r="CB705" i="9"/>
  <c r="CB1566" i="9"/>
  <c r="CB1567" i="9"/>
  <c r="CB972" i="9"/>
  <c r="CB973" i="9"/>
  <c r="CB1028" i="9"/>
  <c r="CB1029" i="9"/>
  <c r="CB1304" i="9"/>
  <c r="CB1305" i="9"/>
  <c r="CB1466" i="9"/>
  <c r="CB1467" i="9"/>
  <c r="CB60" i="9"/>
  <c r="CB61" i="9"/>
  <c r="CB402" i="9"/>
  <c r="CB403" i="9"/>
  <c r="CB408" i="9"/>
  <c r="CB409" i="9"/>
  <c r="CB414" i="9"/>
  <c r="CB415" i="9"/>
  <c r="CB428" i="9"/>
  <c r="CB429" i="9"/>
  <c r="CB436" i="9"/>
  <c r="CB437" i="9"/>
  <c r="CB496" i="9"/>
  <c r="CB497" i="9"/>
  <c r="CB270" i="9"/>
  <c r="CB271" i="9"/>
  <c r="CB388" i="9"/>
  <c r="CB389" i="9"/>
  <c r="CB396" i="9"/>
  <c r="CB397" i="9"/>
  <c r="CB420" i="9"/>
  <c r="CB421" i="9"/>
  <c r="CB460" i="9"/>
  <c r="CB461" i="9"/>
  <c r="CB502" i="9"/>
  <c r="CB503" i="9"/>
  <c r="CB566" i="9"/>
  <c r="CB567" i="9"/>
  <c r="CB940" i="9"/>
  <c r="CB941" i="9"/>
  <c r="CB1210" i="9"/>
  <c r="CB1211" i="9"/>
  <c r="CB706" i="9"/>
  <c r="CB707" i="9"/>
  <c r="CB892" i="9"/>
  <c r="CB893" i="9"/>
  <c r="CB910" i="9"/>
  <c r="CB911" i="9"/>
  <c r="CB1132" i="9"/>
  <c r="CB1133" i="9"/>
  <c r="CB1224" i="9"/>
  <c r="CB1225" i="9"/>
  <c r="CB372" i="9"/>
  <c r="CB373" i="9"/>
  <c r="CB598" i="9"/>
  <c r="CB599" i="9"/>
  <c r="CB630" i="9"/>
  <c r="CB631" i="9"/>
  <c r="CB642" i="9"/>
  <c r="CB643" i="9"/>
  <c r="CB646" i="9"/>
  <c r="CB647" i="9"/>
  <c r="CB662" i="9"/>
  <c r="CB663" i="9"/>
  <c r="CB1234" i="9"/>
  <c r="CB1235" i="9"/>
  <c r="CB1276" i="9"/>
  <c r="CB1277" i="9"/>
  <c r="CB1294" i="9"/>
  <c r="CB1295" i="9"/>
  <c r="CB1610" i="9"/>
  <c r="CB1611" i="9"/>
  <c r="CB100" i="9"/>
  <c r="CB101" i="9"/>
  <c r="CB152" i="9"/>
  <c r="CB153" i="9"/>
  <c r="CB160" i="9"/>
  <c r="CB161" i="9"/>
  <c r="CB224" i="9"/>
  <c r="CB225" i="9"/>
  <c r="CB230" i="9"/>
  <c r="CB231" i="9"/>
  <c r="CB256" i="9"/>
  <c r="CB257" i="9"/>
  <c r="CB288" i="9"/>
  <c r="CB289" i="9"/>
  <c r="CB312" i="9"/>
  <c r="CB313" i="9"/>
  <c r="CB328" i="9"/>
  <c r="CB329" i="9"/>
  <c r="CB376" i="9"/>
  <c r="CB377" i="9"/>
  <c r="CB382" i="9"/>
  <c r="CB383" i="9"/>
  <c r="CB478" i="9"/>
  <c r="CB479" i="9"/>
  <c r="CB494" i="9"/>
  <c r="CB495" i="9"/>
  <c r="CB792" i="9"/>
  <c r="CB793" i="9"/>
  <c r="CB890" i="9"/>
  <c r="CB891" i="9"/>
  <c r="CB922" i="9"/>
  <c r="CB923" i="9"/>
  <c r="CB930" i="9"/>
  <c r="CB931" i="9"/>
  <c r="CB954" i="9"/>
  <c r="CB955" i="9"/>
  <c r="CB976" i="9"/>
  <c r="CB977" i="9"/>
  <c r="CB990" i="9"/>
  <c r="CB991" i="9"/>
  <c r="CB1008" i="9"/>
  <c r="CB1009" i="9"/>
  <c r="CB1036" i="9"/>
  <c r="CB1037" i="9"/>
  <c r="CB1048" i="9"/>
  <c r="CB1049" i="9"/>
  <c r="CB1064" i="9"/>
  <c r="CB1065" i="9"/>
  <c r="CB1202" i="9"/>
  <c r="CB1203" i="9"/>
  <c r="CB1254" i="9"/>
  <c r="CB1255" i="9"/>
  <c r="CB1308" i="9"/>
  <c r="CB1309" i="9"/>
  <c r="CB1340" i="9"/>
  <c r="CB1341" i="9"/>
  <c r="CB1368" i="9"/>
  <c r="CB1369" i="9"/>
  <c r="CB1486" i="9"/>
  <c r="CB1487" i="9"/>
  <c r="CB1528" i="9"/>
  <c r="CB1529" i="9"/>
  <c r="CB1548" i="9"/>
  <c r="CB1549" i="9"/>
  <c r="CB1564" i="9"/>
  <c r="CB1565" i="9"/>
  <c r="CB1640" i="9"/>
  <c r="CB1641" i="9"/>
  <c r="CB2" i="9"/>
  <c r="CB3" i="9"/>
  <c r="CB4" i="9"/>
  <c r="CB5" i="9"/>
  <c r="CB6" i="9"/>
  <c r="CB7" i="9"/>
  <c r="CB8" i="9"/>
  <c r="CB9" i="9"/>
  <c r="CB12" i="9"/>
  <c r="CB13" i="9"/>
  <c r="CB14" i="9"/>
  <c r="CB15" i="9"/>
  <c r="CB16" i="9"/>
  <c r="CB17" i="9"/>
  <c r="CB18" i="9"/>
  <c r="CB19" i="9"/>
  <c r="CB20" i="9"/>
  <c r="CB21" i="9"/>
  <c r="CB22" i="9"/>
  <c r="CB23" i="9"/>
  <c r="CB24" i="9"/>
  <c r="CB25" i="9"/>
  <c r="CB26" i="9"/>
  <c r="CB27" i="9"/>
  <c r="CB28" i="9"/>
  <c r="CB29" i="9"/>
  <c r="CB30" i="9"/>
  <c r="CB31" i="9"/>
  <c r="CB32" i="9"/>
  <c r="CB33" i="9"/>
  <c r="CB34" i="9"/>
  <c r="CB35" i="9"/>
  <c r="CB36" i="9"/>
  <c r="CB37" i="9"/>
  <c r="CB38" i="9"/>
  <c r="CB39" i="9"/>
  <c r="CB40" i="9"/>
  <c r="CB41" i="9"/>
  <c r="CB42" i="9"/>
  <c r="CB43" i="9"/>
  <c r="CB44" i="9"/>
  <c r="CB45" i="9"/>
  <c r="CB46" i="9"/>
  <c r="CB47" i="9"/>
  <c r="CB48" i="9"/>
  <c r="CB49" i="9"/>
  <c r="CB50" i="9"/>
  <c r="CB51" i="9"/>
  <c r="CB52" i="9"/>
  <c r="CB53" i="9"/>
  <c r="CB54" i="9"/>
  <c r="CB55" i="9"/>
  <c r="CB56" i="9"/>
  <c r="CB57" i="9"/>
  <c r="CB58" i="9"/>
  <c r="CB59" i="9"/>
  <c r="CB64" i="9"/>
  <c r="CB65" i="9"/>
  <c r="CB66" i="9"/>
  <c r="CB67" i="9"/>
  <c r="CB70" i="9"/>
  <c r="CB71" i="9"/>
  <c r="CB76" i="9"/>
  <c r="CB77" i="9"/>
  <c r="CB84" i="9"/>
  <c r="CB85" i="9"/>
  <c r="CB90" i="9"/>
  <c r="CB91" i="9"/>
  <c r="CB98" i="9"/>
  <c r="CB99" i="9"/>
  <c r="CB104" i="9"/>
  <c r="CB105" i="9"/>
  <c r="CB112" i="9"/>
  <c r="CB113" i="9"/>
  <c r="CB118" i="9"/>
  <c r="CB119" i="9"/>
  <c r="CB126" i="9"/>
  <c r="CB127" i="9"/>
  <c r="CB136" i="9"/>
  <c r="CB137" i="9"/>
  <c r="CB158" i="9"/>
  <c r="CB159" i="9"/>
  <c r="CB166" i="9"/>
  <c r="CB167" i="9"/>
  <c r="CB172" i="9"/>
  <c r="CB173" i="9"/>
  <c r="CB178" i="9"/>
  <c r="CB179" i="9"/>
  <c r="CB180" i="9"/>
  <c r="CB181" i="9"/>
  <c r="CB190" i="9"/>
  <c r="CB191" i="9"/>
  <c r="CB192" i="9"/>
  <c r="CB193" i="9"/>
  <c r="CB200" i="9"/>
  <c r="CB201" i="9"/>
  <c r="CB208" i="9"/>
  <c r="CB209" i="9"/>
  <c r="CB214" i="9"/>
  <c r="CB215" i="9"/>
  <c r="CB220" i="9"/>
  <c r="CB221" i="9"/>
  <c r="CB222" i="9"/>
  <c r="CB223" i="9"/>
  <c r="CB228" i="9"/>
  <c r="CB229" i="9"/>
  <c r="CB234" i="9"/>
  <c r="CB235" i="9"/>
  <c r="CB242" i="9"/>
  <c r="CB243" i="9"/>
  <c r="CB248" i="9"/>
  <c r="CB249" i="9"/>
  <c r="CB254" i="9"/>
  <c r="CB255" i="9"/>
  <c r="CB258" i="9"/>
  <c r="CB259" i="9"/>
  <c r="CB260" i="9"/>
  <c r="CB261" i="9"/>
  <c r="CB264" i="9"/>
  <c r="CB265" i="9"/>
  <c r="CB268" i="9"/>
  <c r="CB269" i="9"/>
  <c r="CB272" i="9"/>
  <c r="CB273" i="9"/>
  <c r="CB276" i="9"/>
  <c r="CB277" i="9"/>
  <c r="CB284" i="9"/>
  <c r="CB285" i="9"/>
  <c r="CB290" i="9"/>
  <c r="CB291" i="9"/>
  <c r="CB296" i="9"/>
  <c r="CB297" i="9"/>
  <c r="CB306" i="9"/>
  <c r="CB307" i="9"/>
  <c r="CB310" i="9"/>
  <c r="CB311" i="9"/>
  <c r="CB314" i="9"/>
  <c r="CB315" i="9"/>
  <c r="CB324" i="9"/>
  <c r="CB325" i="9"/>
  <c r="CB326" i="9"/>
  <c r="CB327" i="9"/>
  <c r="CB334" i="9"/>
  <c r="CB335" i="9"/>
  <c r="CB340" i="9"/>
  <c r="CB341" i="9"/>
  <c r="CB344" i="9"/>
  <c r="CB345" i="9"/>
  <c r="CB346" i="9"/>
  <c r="CB347" i="9"/>
  <c r="CB352" i="9"/>
  <c r="CB353" i="9"/>
  <c r="CB356" i="9"/>
  <c r="CB357" i="9"/>
  <c r="CB358" i="9"/>
  <c r="CB359" i="9"/>
  <c r="CB362" i="9"/>
  <c r="CB363" i="9"/>
  <c r="CB364" i="9"/>
  <c r="CB365" i="9"/>
  <c r="CB368" i="9"/>
  <c r="CB369" i="9"/>
  <c r="CB370" i="9"/>
  <c r="CB371" i="9"/>
  <c r="CB380" i="9"/>
  <c r="CB381" i="9"/>
  <c r="CB384" i="9"/>
  <c r="CB385" i="9"/>
  <c r="CB386" i="9"/>
  <c r="CB387" i="9"/>
  <c r="CB394" i="9"/>
  <c r="CB395" i="9"/>
  <c r="CB400" i="9"/>
  <c r="CB401" i="9"/>
  <c r="CB406" i="9"/>
  <c r="CB407" i="9"/>
  <c r="CB412" i="9"/>
  <c r="CB413" i="9"/>
  <c r="CB418" i="9"/>
  <c r="CB419" i="9"/>
  <c r="CB426" i="9"/>
  <c r="CB427" i="9"/>
  <c r="CB432" i="9"/>
  <c r="CB433" i="9"/>
  <c r="CB434" i="9"/>
  <c r="CB435" i="9"/>
  <c r="CB438" i="9"/>
  <c r="CB439" i="9"/>
  <c r="CB444" i="9"/>
  <c r="CB445" i="9"/>
  <c r="CB446" i="9"/>
  <c r="CB447" i="9"/>
  <c r="CB450" i="9"/>
  <c r="CB451" i="9"/>
  <c r="CB458" i="9"/>
  <c r="CB459" i="9"/>
  <c r="CB466" i="9"/>
  <c r="CB467" i="9"/>
  <c r="CB472" i="9"/>
  <c r="CB473" i="9"/>
  <c r="CB474" i="9"/>
  <c r="CB475" i="9"/>
  <c r="CB480" i="9"/>
  <c r="CB481" i="9"/>
  <c r="CB482" i="9"/>
  <c r="CB483" i="9"/>
  <c r="CB484" i="9"/>
  <c r="CB485" i="9"/>
  <c r="CB488" i="9"/>
  <c r="CB489" i="9"/>
  <c r="CB498" i="9"/>
  <c r="CB499" i="9"/>
  <c r="CB504" i="9"/>
  <c r="CB505" i="9"/>
  <c r="CB506" i="9"/>
  <c r="CB507" i="9"/>
  <c r="CB508" i="9"/>
  <c r="CB509" i="9"/>
  <c r="CB514" i="9"/>
  <c r="CB515" i="9"/>
  <c r="CB520" i="9"/>
  <c r="CB521" i="9"/>
  <c r="CB528" i="9"/>
  <c r="CB529" i="9"/>
  <c r="CB534" i="9"/>
  <c r="CB535" i="9"/>
  <c r="CB542" i="9"/>
  <c r="CB543" i="9"/>
  <c r="CB548" i="9"/>
  <c r="CB549" i="9"/>
  <c r="CB550" i="9"/>
  <c r="CB551" i="9"/>
  <c r="CB554" i="9"/>
  <c r="CB555" i="9"/>
  <c r="CB558" i="9"/>
  <c r="CB559" i="9"/>
  <c r="CB564" i="9"/>
  <c r="CB565" i="9"/>
  <c r="CB584" i="9"/>
  <c r="CB585" i="9"/>
  <c r="CB608" i="9"/>
  <c r="CB609" i="9"/>
  <c r="CB624" i="9"/>
  <c r="CB625" i="9"/>
  <c r="CB644" i="9"/>
  <c r="CB645" i="9"/>
  <c r="CB664" i="9"/>
  <c r="CB665" i="9"/>
  <c r="CB682" i="9"/>
  <c r="CB683" i="9"/>
  <c r="CB692" i="9"/>
  <c r="CB693" i="9"/>
  <c r="CB698" i="9"/>
  <c r="CB699" i="9"/>
  <c r="CB708" i="9"/>
  <c r="CB709" i="9"/>
  <c r="CB714" i="9"/>
  <c r="CB715" i="9"/>
  <c r="CB726" i="9"/>
  <c r="CB727" i="9"/>
  <c r="CB732" i="9"/>
  <c r="CB733" i="9"/>
  <c r="CB742" i="9"/>
  <c r="CB743" i="9"/>
  <c r="CB746" i="9"/>
  <c r="CB747" i="9"/>
  <c r="CB752" i="9"/>
  <c r="CB753" i="9"/>
  <c r="CB764" i="9"/>
  <c r="CB765" i="9"/>
  <c r="CB772" i="9"/>
  <c r="CB773" i="9"/>
  <c r="CB786" i="9"/>
  <c r="CB787" i="9"/>
  <c r="CB794" i="9"/>
  <c r="CB795" i="9"/>
  <c r="CB804" i="9"/>
  <c r="CB805" i="9"/>
  <c r="CB810" i="9"/>
  <c r="CB811" i="9"/>
  <c r="CB820" i="9"/>
  <c r="CB821" i="9"/>
  <c r="CB828" i="9"/>
  <c r="CB829" i="9"/>
  <c r="CB838" i="9"/>
  <c r="CB839" i="9"/>
  <c r="CB846" i="9"/>
  <c r="CB847" i="9"/>
  <c r="CB848" i="9"/>
  <c r="CB849" i="9"/>
  <c r="CB858" i="9"/>
  <c r="CB859" i="9"/>
  <c r="CB862" i="9"/>
  <c r="CB863" i="9"/>
  <c r="CB864" i="9"/>
  <c r="CB865" i="9"/>
  <c r="CB876" i="9"/>
  <c r="CB877" i="9"/>
  <c r="CB888" i="9"/>
  <c r="CB889" i="9"/>
  <c r="CB898" i="9"/>
  <c r="CB899" i="9"/>
  <c r="CB902" i="9"/>
  <c r="CB903" i="9"/>
  <c r="CB904" i="9"/>
  <c r="CB905" i="9"/>
  <c r="CB906" i="9"/>
  <c r="CB907" i="9"/>
  <c r="CB916" i="9"/>
  <c r="CB917" i="9"/>
  <c r="CB924" i="9"/>
  <c r="CB925" i="9"/>
  <c r="CB934" i="9"/>
  <c r="CB935" i="9"/>
  <c r="CB948" i="9"/>
  <c r="CB949" i="9"/>
  <c r="CB958" i="9"/>
  <c r="CB959" i="9"/>
  <c r="CB966" i="9"/>
  <c r="CB967" i="9"/>
  <c r="CB968" i="9"/>
  <c r="CB969" i="9"/>
  <c r="CB970" i="9"/>
  <c r="CB971" i="9"/>
  <c r="CB980" i="9"/>
  <c r="CB981" i="9"/>
  <c r="CB982" i="9"/>
  <c r="CB983" i="9"/>
  <c r="CB986" i="9"/>
  <c r="CB987" i="9"/>
  <c r="CB988" i="9"/>
  <c r="CB989" i="9"/>
  <c r="CB998" i="9"/>
  <c r="CB999" i="9"/>
  <c r="CB1000" i="9"/>
  <c r="CB1001" i="9"/>
  <c r="CB1004" i="9"/>
  <c r="CB1005" i="9"/>
  <c r="CB1006" i="9"/>
  <c r="CB1007" i="9"/>
  <c r="CB1016" i="9"/>
  <c r="CB1017" i="9"/>
  <c r="CB1020" i="9"/>
  <c r="CB1021" i="9"/>
  <c r="CB1024" i="9"/>
  <c r="CB1025" i="9"/>
  <c r="CB1034" i="9"/>
  <c r="CB1035" i="9"/>
  <c r="CB1042" i="9"/>
  <c r="CB1043" i="9"/>
  <c r="CB1054" i="9"/>
  <c r="CB1055" i="9"/>
  <c r="CB1056" i="9"/>
  <c r="CB1057" i="9"/>
  <c r="CB1058" i="9"/>
  <c r="CB1059" i="9"/>
  <c r="CB1070" i="9"/>
  <c r="CB1071" i="9"/>
  <c r="CB1076" i="9"/>
  <c r="CB1077" i="9"/>
  <c r="CB1088" i="9"/>
  <c r="CB1089" i="9"/>
  <c r="CB1090" i="9"/>
  <c r="CB1091" i="9"/>
  <c r="CB1092" i="9"/>
  <c r="CB1093" i="9"/>
  <c r="CB1102" i="9"/>
  <c r="CB1103" i="9"/>
  <c r="CB1108" i="9"/>
  <c r="CB1109" i="9"/>
  <c r="CB1124" i="9"/>
  <c r="CB1125" i="9"/>
  <c r="CB1126" i="9"/>
  <c r="CB1127" i="9"/>
  <c r="CB1128" i="9"/>
  <c r="CB1129" i="9"/>
  <c r="CB1140" i="9"/>
  <c r="CB1141" i="9"/>
  <c r="CB1142" i="9"/>
  <c r="CB1143" i="9"/>
  <c r="CB1144" i="9"/>
  <c r="CB1145" i="9"/>
  <c r="CB1154" i="9"/>
  <c r="CB1155" i="9"/>
  <c r="CB1158" i="9"/>
  <c r="CB1159" i="9"/>
  <c r="CB1162" i="9"/>
  <c r="CB1163" i="9"/>
  <c r="CB1172" i="9"/>
  <c r="CB1173" i="9"/>
  <c r="CB1174" i="9"/>
  <c r="CB1175" i="9"/>
  <c r="CB1176" i="9"/>
  <c r="CB1177" i="9"/>
  <c r="CB1178" i="9"/>
  <c r="CB1179" i="9"/>
  <c r="CB1180" i="9"/>
  <c r="CB1181" i="9"/>
  <c r="CB1190" i="9"/>
  <c r="CB1191" i="9"/>
  <c r="CB1192" i="9"/>
  <c r="CB1193" i="9"/>
  <c r="CB1194" i="9"/>
  <c r="CB1195" i="9"/>
  <c r="CB1198" i="9"/>
  <c r="CB1199" i="9"/>
  <c r="CB1208" i="9"/>
  <c r="CB1209" i="9"/>
  <c r="CB1216" i="9"/>
  <c r="CB1217" i="9"/>
  <c r="CB1226" i="9"/>
  <c r="CB1227" i="9"/>
  <c r="CB1232" i="9"/>
  <c r="CB1233" i="9"/>
  <c r="CB1242" i="9"/>
  <c r="CB1243" i="9"/>
  <c r="CB1244" i="9"/>
  <c r="CB1245" i="9"/>
  <c r="CB1248" i="9"/>
  <c r="CB1249" i="9"/>
  <c r="CB1252" i="9"/>
  <c r="CB1253" i="9"/>
  <c r="CB1262" i="9"/>
  <c r="CB1263" i="9"/>
  <c r="CB1268" i="9"/>
  <c r="CB1269" i="9"/>
  <c r="CB1278" i="9"/>
  <c r="CB1279" i="9"/>
  <c r="CB1286" i="9"/>
  <c r="CB1287" i="9"/>
  <c r="CB1296" i="9"/>
  <c r="CB1297" i="9"/>
  <c r="CB1298" i="9"/>
  <c r="CB1299" i="9"/>
  <c r="CB1300" i="9"/>
  <c r="CB1301" i="9"/>
  <c r="CB1302" i="9"/>
  <c r="CB1303" i="9"/>
  <c r="CB1414" i="9"/>
  <c r="CB1415" i="9"/>
  <c r="CB1424" i="9"/>
  <c r="CB1425" i="9"/>
  <c r="CB1426" i="9"/>
  <c r="CB1427" i="9"/>
  <c r="CB1428" i="9"/>
  <c r="CB1429" i="9"/>
  <c r="CB1430" i="9"/>
  <c r="CB1431" i="9"/>
  <c r="CB1440" i="9"/>
  <c r="CB1441" i="9"/>
  <c r="CB1442" i="9"/>
  <c r="CB1443" i="9"/>
  <c r="CB1444" i="9"/>
  <c r="CB1445" i="9"/>
  <c r="CB1446" i="9"/>
  <c r="CB1447" i="9"/>
  <c r="CB1456" i="9"/>
  <c r="CB1457" i="9"/>
  <c r="CB1458" i="9"/>
  <c r="CB1459" i="9"/>
  <c r="CB1460" i="9"/>
  <c r="CB1461" i="9"/>
  <c r="CB1462" i="9"/>
  <c r="CB1463" i="9"/>
  <c r="CB1472" i="9"/>
  <c r="CB1473" i="9"/>
  <c r="CB1474" i="9"/>
  <c r="CB1475" i="9"/>
  <c r="CB1476" i="9"/>
  <c r="CB1477" i="9"/>
  <c r="CB1478" i="9"/>
  <c r="CB1479" i="9"/>
  <c r="CB1488" i="9"/>
  <c r="CB1489" i="9"/>
  <c r="CB1490" i="9"/>
  <c r="CB1491" i="9"/>
  <c r="CB1492" i="9"/>
  <c r="CB1493" i="9"/>
  <c r="CB1494" i="9"/>
  <c r="CB1495" i="9"/>
  <c r="CB1504" i="9"/>
  <c r="CB1505" i="9"/>
  <c r="CB1506" i="9"/>
  <c r="CB1507" i="9"/>
  <c r="CB1508" i="9"/>
  <c r="CB1509" i="9"/>
  <c r="CB1510" i="9"/>
  <c r="CB1511" i="9"/>
  <c r="CB1520" i="9"/>
  <c r="CB1521" i="9"/>
  <c r="CB1522" i="9"/>
  <c r="CB1523" i="9"/>
  <c r="CB1524" i="9"/>
  <c r="CB1525" i="9"/>
  <c r="CB1526" i="9"/>
  <c r="CB1527" i="9"/>
  <c r="CB1536" i="9"/>
  <c r="CB1537" i="9"/>
  <c r="CB1538" i="9"/>
  <c r="CB1539" i="9"/>
  <c r="CB1540" i="9"/>
  <c r="CB1541" i="9"/>
  <c r="CB1542" i="9"/>
  <c r="CB1543" i="9"/>
  <c r="CB1552" i="9"/>
  <c r="CB1553" i="9"/>
  <c r="CB1554" i="9"/>
  <c r="CB1555" i="9"/>
  <c r="CB1556" i="9"/>
  <c r="CB1557" i="9"/>
  <c r="CB1558" i="9"/>
  <c r="CB1559" i="9"/>
  <c r="CB1568" i="9"/>
  <c r="CB1569" i="9"/>
  <c r="CB1570" i="9"/>
  <c r="CB1571" i="9"/>
  <c r="CB1572" i="9"/>
  <c r="CB1573" i="9"/>
  <c r="CB1574" i="9"/>
  <c r="CB1575" i="9"/>
  <c r="CB1586" i="9"/>
  <c r="CB1587" i="9"/>
  <c r="CB1588" i="9"/>
  <c r="CB1589" i="9"/>
  <c r="CB1590" i="9"/>
  <c r="CB1591" i="9"/>
  <c r="CB1600" i="9"/>
  <c r="CB1601" i="9"/>
  <c r="CB1602" i="9"/>
  <c r="CB1603" i="9"/>
  <c r="CB1604" i="9"/>
  <c r="CB1605" i="9"/>
  <c r="CB1606" i="9"/>
  <c r="CB1607" i="9"/>
  <c r="CB1616" i="9"/>
  <c r="CB1617" i="9"/>
  <c r="CB1618" i="9"/>
  <c r="CB1619" i="9"/>
  <c r="CB1620" i="9"/>
  <c r="CB1621" i="9"/>
  <c r="CB1622" i="9"/>
  <c r="CB1623" i="9"/>
  <c r="CB1628" i="9"/>
  <c r="CB1629" i="9"/>
  <c r="CB1630" i="9"/>
  <c r="CB1631" i="9"/>
  <c r="CB1632" i="9"/>
  <c r="CB1633" i="9"/>
  <c r="CB1634" i="9"/>
  <c r="CB1635" i="9"/>
  <c r="CB1644" i="9"/>
  <c r="CB1645" i="9"/>
  <c r="CB1646" i="9"/>
  <c r="CB1647" i="9"/>
  <c r="CB1648" i="9"/>
  <c r="CB1649" i="9"/>
  <c r="CB1650" i="9"/>
  <c r="CB1651" i="9"/>
  <c r="CB1660" i="9"/>
  <c r="CB1661" i="9"/>
  <c r="CB1662" i="9"/>
  <c r="CB1663" i="9"/>
  <c r="CB1664" i="9"/>
  <c r="CB1665" i="9"/>
  <c r="CB1666" i="9"/>
  <c r="CB1084" i="9"/>
  <c r="CB1085" i="9"/>
  <c r="CB1100" i="9"/>
  <c r="CB1101" i="9"/>
  <c r="CB62" i="9"/>
  <c r="CB63" i="9"/>
  <c r="CB68" i="9"/>
  <c r="CB69" i="9"/>
  <c r="CB146" i="9"/>
  <c r="CB147" i="9"/>
  <c r="CB150" i="9"/>
  <c r="CB151" i="9"/>
  <c r="CB186" i="9"/>
  <c r="CB187" i="9"/>
  <c r="CB210" i="9"/>
  <c r="CB211" i="9"/>
  <c r="CB236" i="9"/>
  <c r="CB237" i="9"/>
  <c r="CB250" i="9"/>
  <c r="CB251" i="9"/>
  <c r="CB274" i="9"/>
  <c r="CB275" i="9"/>
  <c r="CB278" i="9"/>
  <c r="CB279" i="9"/>
  <c r="CB286" i="9"/>
  <c r="CB287" i="9"/>
  <c r="CB308" i="9"/>
  <c r="CB309" i="9"/>
  <c r="CB320" i="9"/>
  <c r="CB321" i="9"/>
  <c r="CB332" i="9"/>
  <c r="CB333" i="9"/>
  <c r="CB342" i="9"/>
  <c r="CB343" i="9"/>
  <c r="CB374" i="9"/>
  <c r="CB375" i="9"/>
  <c r="CB378" i="9"/>
  <c r="CB379" i="9"/>
  <c r="CB390" i="9"/>
  <c r="CB391" i="9"/>
  <c r="CB398" i="9"/>
  <c r="CB399" i="9"/>
  <c r="CB448" i="9"/>
  <c r="CB449" i="9"/>
  <c r="CB456" i="9"/>
  <c r="CB457" i="9"/>
  <c r="CB464" i="9"/>
  <c r="CB465" i="9"/>
  <c r="CB486" i="9"/>
  <c r="CB487" i="9"/>
  <c r="CB492" i="9"/>
  <c r="CB493" i="9"/>
  <c r="CB510" i="9"/>
  <c r="CB511" i="9"/>
  <c r="CB516" i="9"/>
  <c r="CB517" i="9"/>
  <c r="CB544" i="9"/>
  <c r="CB545" i="9"/>
  <c r="CB560" i="9"/>
  <c r="CB561" i="9"/>
  <c r="CB678" i="9"/>
  <c r="CB679" i="9"/>
  <c r="CB710" i="9"/>
  <c r="CB711" i="9"/>
  <c r="CB750" i="9"/>
  <c r="CB751" i="9"/>
  <c r="CB754" i="9"/>
  <c r="CB755" i="9"/>
  <c r="CB768" i="9"/>
  <c r="CB769" i="9"/>
  <c r="CB808" i="9"/>
  <c r="CB809" i="9"/>
  <c r="CB824" i="9"/>
  <c r="CB825" i="9"/>
  <c r="CB844" i="9"/>
  <c r="CB845" i="9"/>
  <c r="CB880" i="9"/>
  <c r="CB881" i="9"/>
  <c r="CB884" i="9"/>
  <c r="CB885" i="9"/>
  <c r="CB886" i="9"/>
  <c r="CB887" i="9"/>
  <c r="CB900" i="9"/>
  <c r="CB901" i="9"/>
  <c r="CB918" i="9"/>
  <c r="CB919" i="9"/>
  <c r="CB1018" i="9"/>
  <c r="CB1019" i="9"/>
  <c r="CB1040" i="9"/>
  <c r="CB1041" i="9"/>
  <c r="CB1106" i="9"/>
  <c r="CB1107" i="9"/>
  <c r="CB1118" i="9"/>
  <c r="CB1119" i="9"/>
  <c r="CB1122" i="9"/>
  <c r="CB1123" i="9"/>
  <c r="CB1196" i="9"/>
  <c r="CB1197" i="9"/>
  <c r="CB1228" i="9"/>
  <c r="CB1229" i="9"/>
  <c r="CB1246" i="9"/>
  <c r="CB1247" i="9"/>
  <c r="CB1264" i="9"/>
  <c r="CB1265" i="9"/>
  <c r="CB1282" i="9"/>
  <c r="CB1283" i="9"/>
  <c r="CB1314" i="9"/>
  <c r="CB1315" i="9"/>
  <c r="CB1330" i="9"/>
  <c r="CB1331" i="9"/>
  <c r="CB1346" i="9"/>
  <c r="CB1347" i="9"/>
  <c r="CB1364" i="9"/>
  <c r="CB1365" i="9"/>
  <c r="CB1394" i="9"/>
  <c r="CB1395" i="9"/>
  <c r="CB1412" i="9"/>
  <c r="CB1413" i="9"/>
  <c r="CB632" i="9"/>
  <c r="CB633" i="9"/>
  <c r="CB736" i="9"/>
  <c r="CB737" i="9"/>
  <c r="CB818" i="9"/>
  <c r="CB819" i="9"/>
  <c r="CB854" i="9"/>
  <c r="CB855" i="9"/>
  <c r="CB952" i="9"/>
  <c r="CB953" i="9"/>
  <c r="CB1450" i="9"/>
  <c r="CB1451" i="9"/>
  <c r="CB1482" i="9"/>
  <c r="CB1483" i="9"/>
  <c r="CB1514" i="9"/>
  <c r="CB1515" i="9"/>
  <c r="CB1550" i="9"/>
  <c r="CB1551" i="9"/>
  <c r="CB1576" i="9"/>
  <c r="CB1577" i="9"/>
  <c r="CB1594" i="9"/>
  <c r="CB1595" i="9"/>
  <c r="CB1614" i="9"/>
  <c r="CB1615" i="9"/>
  <c r="CB740" i="9"/>
  <c r="CB741" i="9"/>
  <c r="CB758" i="9"/>
  <c r="CB759" i="9"/>
  <c r="CB830" i="9"/>
  <c r="CB831" i="9"/>
  <c r="CB996" i="9"/>
  <c r="CB997" i="9"/>
  <c r="CB1130" i="9"/>
  <c r="CB1131" i="9"/>
  <c r="CB1152" i="9"/>
  <c r="CB1153" i="9"/>
  <c r="CB1182" i="9"/>
  <c r="CB1183" i="9"/>
  <c r="CB1280" i="9"/>
  <c r="CB1281" i="9"/>
  <c r="CB1336" i="9"/>
  <c r="CB1337" i="9"/>
  <c r="CB1374" i="9"/>
  <c r="CB1375" i="9"/>
  <c r="CB1390" i="9"/>
  <c r="CB1391" i="9"/>
  <c r="CB1436" i="9"/>
  <c r="CB1437" i="9"/>
  <c r="CB1454" i="9"/>
  <c r="CB1455" i="9"/>
  <c r="CB1518" i="9"/>
  <c r="CB1519" i="9"/>
  <c r="CB1560" i="9"/>
  <c r="CB1561" i="9"/>
  <c r="CB1608" i="9"/>
  <c r="CB1609" i="9"/>
  <c r="CB1626" i="9"/>
  <c r="CB1627" i="9"/>
  <c r="CB1658" i="9"/>
  <c r="CB1659" i="9"/>
  <c r="CB850" i="9"/>
  <c r="CB851" i="9"/>
  <c r="CB1150" i="9"/>
  <c r="CB1151" i="9"/>
  <c r="CB1240" i="9"/>
  <c r="CB1241" i="9"/>
  <c r="CB1258" i="9"/>
  <c r="CB1259" i="9"/>
  <c r="CB1358" i="9"/>
  <c r="CB1359" i="9"/>
  <c r="CB1238" i="9"/>
  <c r="CB1239" i="9"/>
  <c r="CB1274" i="9"/>
  <c r="CB1275" i="9"/>
  <c r="CB856" i="9"/>
  <c r="CB857" i="9"/>
  <c r="CB1656" i="9"/>
  <c r="CB1657" i="9"/>
  <c r="CB600" i="9"/>
  <c r="CB601" i="9"/>
  <c r="CB606" i="9"/>
  <c r="CB607" i="9"/>
  <c r="CB802" i="9"/>
  <c r="CB803" i="9"/>
  <c r="CB812" i="9"/>
  <c r="CB813" i="9"/>
  <c r="CB834" i="9"/>
  <c r="CB835" i="9"/>
  <c r="CB1032" i="9"/>
  <c r="CB1033" i="9"/>
  <c r="CB74" i="9"/>
  <c r="CB75" i="9"/>
  <c r="CB78" i="9"/>
  <c r="CB79" i="9"/>
  <c r="CB94" i="9"/>
  <c r="CB95" i="9"/>
  <c r="CB140" i="9"/>
  <c r="CB141" i="9"/>
  <c r="CB164" i="9"/>
  <c r="CB165" i="9"/>
  <c r="CB202" i="9"/>
  <c r="CB203" i="9"/>
  <c r="CB218" i="9"/>
  <c r="CB219" i="9"/>
  <c r="CB240" i="9"/>
  <c r="CB241" i="9"/>
  <c r="CB294" i="9"/>
  <c r="CB295" i="9"/>
  <c r="CB354" i="9"/>
  <c r="CB355" i="9"/>
  <c r="CB572" i="9"/>
  <c r="CB573" i="9"/>
  <c r="CB660" i="9"/>
  <c r="CB661" i="9"/>
  <c r="CB896" i="9"/>
  <c r="CB897" i="9"/>
  <c r="CB908" i="9"/>
  <c r="CB909" i="9"/>
  <c r="CB926" i="9"/>
  <c r="CB927" i="9"/>
  <c r="CB1096" i="9"/>
  <c r="CB1097" i="9"/>
  <c r="CB1110" i="9"/>
  <c r="CB1111" i="9"/>
  <c r="CB1146" i="9"/>
  <c r="CB1147" i="9"/>
  <c r="CB1654" i="9"/>
  <c r="CB1655" i="9"/>
  <c r="CB1112" i="9"/>
  <c r="CB1113" i="9"/>
  <c r="CB1050" i="9"/>
  <c r="CB1051" i="9"/>
  <c r="CB1080" i="9"/>
  <c r="CB1081" i="9"/>
  <c r="CB10" i="9"/>
  <c r="CB11" i="9"/>
  <c r="CB668" i="9"/>
  <c r="CB669" i="9"/>
  <c r="CB650" i="9"/>
  <c r="CB651" i="9"/>
  <c r="CB814" i="9"/>
  <c r="CB815" i="9"/>
  <c r="CB106" i="9"/>
  <c r="CB107" i="9"/>
  <c r="CB688" i="9"/>
  <c r="CB689" i="9"/>
  <c r="CB868" i="9"/>
  <c r="CB869" i="9"/>
  <c r="CB1044" i="9"/>
  <c r="CB1045" i="9"/>
  <c r="CB196" i="9"/>
  <c r="CB197" i="9"/>
  <c r="CB590" i="9"/>
  <c r="CB591" i="9"/>
  <c r="CB604" i="9"/>
  <c r="CB605" i="9"/>
  <c r="CB570" i="9"/>
  <c r="CB571" i="9"/>
  <c r="CB586" i="9"/>
  <c r="CB587" i="9"/>
  <c r="CB120" i="9"/>
  <c r="CB121" i="9"/>
  <c r="CB124" i="9"/>
  <c r="CB125" i="9"/>
  <c r="CB128" i="9"/>
  <c r="CB129" i="9"/>
  <c r="CB138" i="9"/>
  <c r="CB139" i="9"/>
  <c r="CB142" i="9"/>
  <c r="CB143" i="9"/>
  <c r="CB148" i="9"/>
  <c r="CB149" i="9"/>
  <c r="CB168" i="9"/>
  <c r="CB169" i="9"/>
  <c r="CB174" i="9"/>
  <c r="CB175" i="9"/>
  <c r="CB182" i="9"/>
  <c r="CB183" i="9"/>
  <c r="CB198" i="9"/>
  <c r="CB199" i="9"/>
  <c r="CB262" i="9"/>
  <c r="CB263" i="9"/>
  <c r="CB280" i="9"/>
  <c r="CB281" i="9"/>
  <c r="CB292" i="9"/>
  <c r="CB293" i="9"/>
  <c r="CB298" i="9"/>
  <c r="CB299" i="9"/>
  <c r="CB300" i="9"/>
  <c r="CB301" i="9"/>
  <c r="CB322" i="9"/>
  <c r="CB323" i="9"/>
  <c r="CB330" i="9"/>
  <c r="CB331" i="9"/>
  <c r="CB336" i="9"/>
  <c r="CB337" i="9"/>
  <c r="CB348" i="9"/>
  <c r="CB349" i="9"/>
  <c r="CB360" i="9"/>
  <c r="CB361" i="9"/>
  <c r="CB440" i="9"/>
  <c r="CB441" i="9"/>
  <c r="CB452" i="9"/>
  <c r="CB453" i="9"/>
  <c r="CB468" i="9"/>
  <c r="CB469" i="9"/>
  <c r="CB476" i="9"/>
  <c r="CB477" i="9"/>
  <c r="CB490" i="9"/>
  <c r="CB491" i="9"/>
  <c r="CB500" i="9"/>
  <c r="CB501" i="9"/>
  <c r="CB522" i="9"/>
  <c r="CB523" i="9"/>
  <c r="CB530" i="9"/>
  <c r="CB531" i="9"/>
  <c r="CB536" i="9"/>
  <c r="CB537" i="9"/>
  <c r="CB552" i="9"/>
  <c r="CB553" i="9"/>
  <c r="CB592" i="9"/>
  <c r="CB593" i="9"/>
  <c r="CB618" i="9"/>
  <c r="CB619" i="9"/>
  <c r="CB634" i="9"/>
  <c r="CB635" i="9"/>
  <c r="CB656" i="9"/>
  <c r="CB657" i="9"/>
  <c r="CB694" i="9"/>
  <c r="CB695" i="9"/>
  <c r="CB730" i="9"/>
  <c r="CB731" i="9"/>
  <c r="CB744" i="9"/>
  <c r="CB745" i="9"/>
  <c r="CB766" i="9"/>
  <c r="CB767" i="9"/>
  <c r="CB788" i="9"/>
  <c r="CB789" i="9"/>
  <c r="CB806" i="9"/>
  <c r="CB807" i="9"/>
  <c r="CB822" i="9"/>
  <c r="CB823" i="9"/>
  <c r="CB840" i="9"/>
  <c r="CB841" i="9"/>
  <c r="CB860" i="9"/>
  <c r="CB861" i="9"/>
  <c r="CB878" i="9"/>
  <c r="CB879" i="9"/>
  <c r="CB882" i="9"/>
  <c r="CB883" i="9"/>
  <c r="CB936" i="9"/>
  <c r="CB937" i="9"/>
  <c r="CB962" i="9"/>
  <c r="CB963" i="9"/>
  <c r="CB1074" i="9"/>
  <c r="CB1075" i="9"/>
  <c r="CB1086" i="9"/>
  <c r="CB1087" i="9"/>
  <c r="CB1156" i="9"/>
  <c r="CB1157" i="9"/>
  <c r="CB1250" i="9"/>
  <c r="CB1251" i="9"/>
  <c r="CB1338" i="9"/>
  <c r="CB1339" i="9"/>
  <c r="CB1534" i="9"/>
  <c r="CB1535" i="9"/>
  <c r="CB1136" i="9"/>
  <c r="CB1137" i="9"/>
  <c r="CB1170" i="9"/>
  <c r="CB1171" i="9"/>
  <c r="CB1188" i="9"/>
  <c r="CB1189" i="9"/>
  <c r="CB1320" i="9"/>
  <c r="CB1321" i="9"/>
  <c r="CB576" i="9"/>
  <c r="CB577" i="9"/>
  <c r="CB912" i="9"/>
  <c r="CB913" i="9"/>
  <c r="CB1062" i="9"/>
  <c r="CB1063" i="9"/>
  <c r="CB1562" i="9"/>
  <c r="CB1563" i="9"/>
  <c r="CB1652" i="9"/>
  <c r="CB1653" i="9"/>
  <c r="CB1236" i="9"/>
  <c r="CB1237" i="9"/>
  <c r="CB628" i="9"/>
  <c r="CB629" i="9"/>
  <c r="CB640" i="9"/>
  <c r="CB641" i="9"/>
  <c r="CB774" i="9"/>
  <c r="CB775" i="9"/>
  <c r="CB780" i="9"/>
  <c r="CB781" i="9"/>
  <c r="CB784" i="9"/>
  <c r="CB785" i="9"/>
  <c r="CB1544" i="9"/>
  <c r="CB1545" i="9"/>
  <c r="CB102" i="9"/>
  <c r="CB103" i="9"/>
  <c r="CB122" i="9"/>
  <c r="CB123" i="9"/>
  <c r="CB170" i="9"/>
  <c r="CB171" i="9"/>
  <c r="CB194" i="9"/>
  <c r="CB195" i="9"/>
  <c r="CB238" i="9"/>
  <c r="CB239" i="9"/>
  <c r="CB244" i="9"/>
  <c r="CB245" i="9"/>
  <c r="CB424" i="9"/>
  <c r="CB425" i="9"/>
  <c r="CB526" i="9"/>
  <c r="CB527" i="9"/>
  <c r="CB610" i="9"/>
  <c r="CB611" i="9"/>
  <c r="CB1026" i="9"/>
  <c r="CB1027" i="9"/>
  <c r="CB1270" i="9"/>
  <c r="CB1271" i="9"/>
  <c r="CB1512" i="9"/>
  <c r="CB1513" i="9"/>
  <c r="CB1502" i="9"/>
  <c r="CB1503" i="9"/>
  <c r="CB720" i="9"/>
  <c r="CB721" i="9"/>
  <c r="CB928" i="9"/>
  <c r="CB929" i="9"/>
  <c r="CB1200" i="9"/>
  <c r="CB1201" i="9"/>
  <c r="CB722" i="9"/>
  <c r="CB723" i="9"/>
  <c r="CB762" i="9"/>
  <c r="CB763" i="9"/>
  <c r="CB782" i="9"/>
  <c r="CB783" i="9"/>
  <c r="CB800" i="9"/>
  <c r="CB801" i="9"/>
  <c r="CB852" i="9"/>
  <c r="CB853" i="9"/>
  <c r="CB978" i="9"/>
  <c r="CB979" i="9"/>
  <c r="CB1066" i="9"/>
  <c r="CB1067" i="9"/>
  <c r="CB1068" i="9"/>
  <c r="CB1069" i="9"/>
  <c r="CB1148" i="9"/>
  <c r="CB1149" i="9"/>
  <c r="CB1272" i="9"/>
  <c r="CB1273" i="9"/>
  <c r="CB1326" i="9"/>
  <c r="CB1327" i="9"/>
  <c r="CB1404" i="9"/>
  <c r="CB1405" i="9"/>
  <c r="CB1420" i="9"/>
  <c r="CB1421" i="9"/>
  <c r="CB1432" i="9"/>
  <c r="CB1433" i="9"/>
  <c r="CB1530" i="9"/>
  <c r="CB1531" i="9"/>
  <c r="CB1592" i="9"/>
  <c r="CB1593" i="9"/>
  <c r="CB1624" i="9"/>
  <c r="CB1625" i="9"/>
  <c r="CB1638" i="9"/>
  <c r="CB1639" i="9"/>
  <c r="CB1184" i="9"/>
  <c r="CB1185" i="9"/>
  <c r="CB1292" i="9"/>
  <c r="CB1293" i="9"/>
  <c r="CB1010" i="9"/>
  <c r="CB1011" i="9"/>
  <c r="CB914" i="9"/>
  <c r="CB915" i="9"/>
  <c r="CB1372" i="9"/>
  <c r="CB1373" i="9"/>
  <c r="CB666" i="9"/>
  <c r="CB667" i="9"/>
  <c r="CB676" i="9"/>
  <c r="CB677" i="9"/>
  <c r="CB686" i="9"/>
  <c r="CB687" i="9"/>
  <c r="CB738" i="9"/>
  <c r="CB739" i="9"/>
  <c r="CB974" i="9"/>
  <c r="CB975" i="9"/>
  <c r="CB638" i="9"/>
  <c r="CB639" i="9"/>
  <c r="CB670" i="9"/>
  <c r="CB671" i="9"/>
  <c r="CB674" i="9"/>
  <c r="CB675" i="9"/>
  <c r="CB690" i="9"/>
  <c r="CB691" i="9"/>
  <c r="CB776" i="9"/>
  <c r="CB777" i="9"/>
  <c r="CB956" i="9"/>
  <c r="CB957" i="9"/>
  <c r="CB1094" i="9"/>
  <c r="CB1095" i="9"/>
  <c r="CB1116" i="9"/>
  <c r="CB1117" i="9"/>
  <c r="CB1464" i="9"/>
  <c r="CB1465" i="9"/>
  <c r="CB1516" i="9"/>
  <c r="CB1517" i="9"/>
  <c r="CB1384" i="9"/>
  <c r="CB1385" i="9"/>
  <c r="CB108" i="9"/>
  <c r="CB109" i="9"/>
  <c r="CB798" i="9"/>
  <c r="CB799" i="9"/>
  <c r="CB816" i="9"/>
  <c r="CB817" i="9"/>
  <c r="CB932" i="9"/>
  <c r="CB933" i="9"/>
  <c r="CB1400" i="9"/>
  <c r="CB1401" i="9"/>
  <c r="CB700" i="9"/>
  <c r="BL3" i="9"/>
  <c r="BL4" i="9"/>
  <c r="BL5" i="9"/>
  <c r="BL6" i="9"/>
  <c r="BL7" i="9"/>
  <c r="BL8" i="9"/>
  <c r="BL9" i="9"/>
  <c r="BL10" i="9"/>
  <c r="BL11" i="9"/>
  <c r="BL12" i="9"/>
  <c r="BL13" i="9"/>
  <c r="BL14" i="9"/>
  <c r="BL15" i="9"/>
  <c r="BL16" i="9"/>
  <c r="BL17" i="9"/>
  <c r="BL18" i="9"/>
  <c r="BL19" i="9"/>
  <c r="BL20" i="9"/>
  <c r="BL21" i="9"/>
  <c r="BL22" i="9"/>
  <c r="BL23" i="9"/>
  <c r="BL24" i="9"/>
  <c r="BL25" i="9"/>
  <c r="BL26" i="9"/>
  <c r="BL27" i="9"/>
  <c r="BL28" i="9"/>
  <c r="BL29" i="9"/>
  <c r="BL30" i="9"/>
  <c r="BL31" i="9"/>
  <c r="BL32" i="9"/>
  <c r="BL33" i="9"/>
  <c r="BL34" i="9"/>
  <c r="BL35" i="9"/>
  <c r="BL36" i="9"/>
  <c r="BL37" i="9"/>
  <c r="BL38" i="9"/>
  <c r="BL39" i="9"/>
  <c r="BL40" i="9"/>
  <c r="BL41" i="9"/>
  <c r="BL42" i="9"/>
  <c r="BL43" i="9"/>
  <c r="BL44" i="9"/>
  <c r="BL45" i="9"/>
  <c r="BL46" i="9"/>
  <c r="BL47" i="9"/>
  <c r="BL48" i="9"/>
  <c r="BL49" i="9"/>
  <c r="BL50" i="9"/>
  <c r="BL51" i="9"/>
  <c r="BL52" i="9"/>
  <c r="BL53" i="9"/>
  <c r="BL54" i="9"/>
  <c r="BL55" i="9"/>
  <c r="BL56" i="9"/>
  <c r="BL57" i="9"/>
  <c r="BL58" i="9"/>
  <c r="BL59" i="9"/>
  <c r="BL60" i="9"/>
  <c r="BL61" i="9"/>
  <c r="BL62" i="9"/>
  <c r="BL63" i="9"/>
  <c r="BL64" i="9"/>
  <c r="BL65" i="9"/>
  <c r="BL66" i="9"/>
  <c r="BL67" i="9"/>
  <c r="BL68" i="9"/>
  <c r="BL69" i="9"/>
  <c r="BL70" i="9"/>
  <c r="BL71" i="9"/>
  <c r="BL72" i="9"/>
  <c r="BL73" i="9"/>
  <c r="BL74" i="9"/>
  <c r="BL75" i="9"/>
  <c r="BL76" i="9"/>
  <c r="BL77" i="9"/>
  <c r="BL78" i="9"/>
  <c r="BL79" i="9"/>
  <c r="BL80" i="9"/>
  <c r="BL81" i="9"/>
  <c r="BL82" i="9"/>
  <c r="BL83" i="9"/>
  <c r="BL84" i="9"/>
  <c r="BL85" i="9"/>
  <c r="BL86" i="9"/>
  <c r="BL87" i="9"/>
  <c r="BL88" i="9"/>
  <c r="BL89" i="9"/>
  <c r="BL90" i="9"/>
  <c r="BL91" i="9"/>
  <c r="BL92" i="9"/>
  <c r="BL93" i="9"/>
  <c r="BL96" i="9"/>
  <c r="BL97" i="9"/>
  <c r="BL94" i="9"/>
  <c r="BL95" i="9"/>
  <c r="BL98" i="9"/>
  <c r="BL99" i="9"/>
  <c r="BL100" i="9"/>
  <c r="BL101" i="9"/>
  <c r="BL102" i="9"/>
  <c r="BL103" i="9"/>
  <c r="BL104" i="9"/>
  <c r="BL105" i="9"/>
  <c r="BL106" i="9"/>
  <c r="BL107" i="9"/>
  <c r="BL108" i="9"/>
  <c r="BL109" i="9"/>
  <c r="BL110" i="9"/>
  <c r="BL111" i="9"/>
  <c r="BL112" i="9"/>
  <c r="BL113" i="9"/>
  <c r="BL116" i="9"/>
  <c r="BL117" i="9"/>
  <c r="BL114" i="9"/>
  <c r="BL115" i="9"/>
  <c r="BL118" i="9"/>
  <c r="BL119" i="9"/>
  <c r="BL120" i="9"/>
  <c r="BL121" i="9"/>
  <c r="BL122" i="9"/>
  <c r="BL123" i="9"/>
  <c r="BL124" i="9"/>
  <c r="BL125" i="9"/>
  <c r="BL126" i="9"/>
  <c r="BL127" i="9"/>
  <c r="BL130" i="9"/>
  <c r="BL131" i="9"/>
  <c r="BL128" i="9"/>
  <c r="BL129" i="9"/>
  <c r="BL132" i="9"/>
  <c r="BL133" i="9"/>
  <c r="BL134" i="9"/>
  <c r="BL135" i="9"/>
  <c r="BL136" i="9"/>
  <c r="BL137" i="9"/>
  <c r="BL140" i="9"/>
  <c r="BL141" i="9"/>
  <c r="BL138" i="9"/>
  <c r="BL139" i="9"/>
  <c r="BL142" i="9"/>
  <c r="BL143" i="9"/>
  <c r="BL144" i="9"/>
  <c r="BL145" i="9"/>
  <c r="BL146" i="9"/>
  <c r="BL147" i="9"/>
  <c r="BL150" i="9"/>
  <c r="BL151" i="9"/>
  <c r="BL148" i="9"/>
  <c r="BL149" i="9"/>
  <c r="BL152" i="9"/>
  <c r="BL153" i="9"/>
  <c r="BL156" i="9"/>
  <c r="BL157" i="9"/>
  <c r="BL154" i="9"/>
  <c r="BL155" i="9"/>
  <c r="BL158" i="9"/>
  <c r="BL159" i="9"/>
  <c r="BL162" i="9"/>
  <c r="BL163" i="9"/>
  <c r="BL160" i="9"/>
  <c r="BL161" i="9"/>
  <c r="BL164" i="9"/>
  <c r="BL165" i="9"/>
  <c r="BL166" i="9"/>
  <c r="BL167" i="9"/>
  <c r="BL168" i="9"/>
  <c r="BL169" i="9"/>
  <c r="BL170" i="9"/>
  <c r="BL171" i="9"/>
  <c r="BL172" i="9"/>
  <c r="BL173" i="9"/>
  <c r="BL176" i="9"/>
  <c r="BL177" i="9"/>
  <c r="BL174" i="9"/>
  <c r="BL175" i="9"/>
  <c r="BL178" i="9"/>
  <c r="BL179" i="9"/>
  <c r="BL180" i="9"/>
  <c r="BL181" i="9"/>
  <c r="BL184" i="9"/>
  <c r="BL185" i="9"/>
  <c r="BL182" i="9"/>
  <c r="BL183" i="9"/>
  <c r="BL186" i="9"/>
  <c r="BL187" i="9"/>
  <c r="BL188" i="9"/>
  <c r="BL189" i="9"/>
  <c r="BL190" i="9"/>
  <c r="BL191" i="9"/>
  <c r="BL192" i="9"/>
  <c r="BL193" i="9"/>
  <c r="BL194" i="9"/>
  <c r="BL195" i="9"/>
  <c r="BL196" i="9"/>
  <c r="BL197" i="9"/>
  <c r="BL198" i="9"/>
  <c r="BL199" i="9"/>
  <c r="BL200" i="9"/>
  <c r="BL201" i="9"/>
  <c r="BL202" i="9"/>
  <c r="BL203" i="9"/>
  <c r="BL204" i="9"/>
  <c r="BL205" i="9"/>
  <c r="BL206" i="9"/>
  <c r="BL207" i="9"/>
  <c r="BL208" i="9"/>
  <c r="BL209" i="9"/>
  <c r="BL210" i="9"/>
  <c r="BL211" i="9"/>
  <c r="BL212" i="9"/>
  <c r="BL213" i="9"/>
  <c r="BL214" i="9"/>
  <c r="BL215" i="9"/>
  <c r="BL216" i="9"/>
  <c r="BL217" i="9"/>
  <c r="BL218" i="9"/>
  <c r="BL219" i="9"/>
  <c r="BL220" i="9"/>
  <c r="BL221" i="9"/>
  <c r="BL222" i="9"/>
  <c r="BL223" i="9"/>
  <c r="BL226" i="9"/>
  <c r="BL227" i="9"/>
  <c r="BL224" i="9"/>
  <c r="BL225" i="9"/>
  <c r="BL228" i="9"/>
  <c r="BL229" i="9"/>
  <c r="BL232" i="9"/>
  <c r="BL233" i="9"/>
  <c r="BL230" i="9"/>
  <c r="BL231" i="9"/>
  <c r="BL234" i="9"/>
  <c r="BL235" i="9"/>
  <c r="BL236" i="9"/>
  <c r="BL237" i="9"/>
  <c r="BL238" i="9"/>
  <c r="BL239" i="9"/>
  <c r="BL240" i="9"/>
  <c r="BL241" i="9"/>
  <c r="BL242" i="9"/>
  <c r="BL243" i="9"/>
  <c r="BL246" i="9"/>
  <c r="BL247" i="9"/>
  <c r="BL244" i="9"/>
  <c r="BL245" i="9"/>
  <c r="BL248" i="9"/>
  <c r="BL249" i="9"/>
  <c r="BL252" i="9"/>
  <c r="BL253" i="9"/>
  <c r="BL250" i="9"/>
  <c r="BL251" i="9"/>
  <c r="BL254" i="9"/>
  <c r="BL255" i="9"/>
  <c r="BL256" i="9"/>
  <c r="BL257" i="9"/>
  <c r="BL258" i="9"/>
  <c r="BL259" i="9"/>
  <c r="BL260" i="9"/>
  <c r="BL261" i="9"/>
  <c r="BL264" i="9"/>
  <c r="BL265" i="9"/>
  <c r="BL262" i="9"/>
  <c r="BL263" i="9"/>
  <c r="BL266" i="9"/>
  <c r="BL267" i="9"/>
  <c r="BL268" i="9"/>
  <c r="BL269" i="9"/>
  <c r="BL270" i="9"/>
  <c r="BL271" i="9"/>
  <c r="BL272" i="9"/>
  <c r="BL273" i="9"/>
  <c r="BL274" i="9"/>
  <c r="BL275" i="9"/>
  <c r="BL276" i="9"/>
  <c r="BL277" i="9"/>
  <c r="BL278" i="9"/>
  <c r="BL279" i="9"/>
  <c r="BL282" i="9"/>
  <c r="BL283" i="9"/>
  <c r="BL280" i="9"/>
  <c r="BL281" i="9"/>
  <c r="BL284" i="9"/>
  <c r="BL285" i="9"/>
  <c r="BL286" i="9"/>
  <c r="BL287" i="9"/>
  <c r="BL288" i="9"/>
  <c r="BL289" i="9"/>
  <c r="BL290" i="9"/>
  <c r="BL291" i="9"/>
  <c r="BL294" i="9"/>
  <c r="BL295" i="9"/>
  <c r="BL292" i="9"/>
  <c r="BL293" i="9"/>
  <c r="BL296" i="9"/>
  <c r="BL297" i="9"/>
  <c r="BL298" i="9"/>
  <c r="BL299" i="9"/>
  <c r="BL302" i="9"/>
  <c r="BL303" i="9"/>
  <c r="BL300" i="9"/>
  <c r="BL301" i="9"/>
  <c r="BL304" i="9"/>
  <c r="BL305" i="9"/>
  <c r="BL306" i="9"/>
  <c r="BL307" i="9"/>
  <c r="BL310" i="9"/>
  <c r="BL311" i="9"/>
  <c r="BL308" i="9"/>
  <c r="BL309" i="9"/>
  <c r="BL312" i="9"/>
  <c r="BL313" i="9"/>
  <c r="BL314" i="9"/>
  <c r="BL315" i="9"/>
  <c r="BL318" i="9"/>
  <c r="BL319" i="9"/>
  <c r="BL316" i="9"/>
  <c r="BL317" i="9"/>
  <c r="BL320" i="9"/>
  <c r="BL321" i="9"/>
  <c r="BL324" i="9"/>
  <c r="BL325" i="9"/>
  <c r="BL322" i="9"/>
  <c r="BL323" i="9"/>
  <c r="BL326" i="9"/>
  <c r="BL327" i="9"/>
  <c r="BL328" i="9"/>
  <c r="BL329" i="9"/>
  <c r="BL330" i="9"/>
  <c r="BL331" i="9"/>
  <c r="BL332" i="9"/>
  <c r="BL333" i="9"/>
  <c r="BL334" i="9"/>
  <c r="BL335" i="9"/>
  <c r="BL338" i="9"/>
  <c r="BL339" i="9"/>
  <c r="BL336" i="9"/>
  <c r="BL337" i="9"/>
  <c r="BL340" i="9"/>
  <c r="BL341" i="9"/>
  <c r="BL344" i="9"/>
  <c r="BL345" i="9"/>
  <c r="BL342" i="9"/>
  <c r="BL343" i="9"/>
  <c r="BL346" i="9"/>
  <c r="BL347" i="9"/>
  <c r="BL350" i="9"/>
  <c r="BL351" i="9"/>
  <c r="BL348" i="9"/>
  <c r="BL349" i="9"/>
  <c r="BL352" i="9"/>
  <c r="BL353" i="9"/>
  <c r="BL356" i="9"/>
  <c r="BL357" i="9"/>
  <c r="BL354" i="9"/>
  <c r="BL355" i="9"/>
  <c r="BL358" i="9"/>
  <c r="BL359" i="9"/>
  <c r="BL360" i="9"/>
  <c r="BL361" i="9"/>
  <c r="BL362" i="9"/>
  <c r="BL363" i="9"/>
  <c r="BL364" i="9"/>
  <c r="BL365" i="9"/>
  <c r="BL366" i="9"/>
  <c r="BL367" i="9"/>
  <c r="BL368" i="9"/>
  <c r="BL369" i="9"/>
  <c r="BL370" i="9"/>
  <c r="BL371" i="9"/>
  <c r="BL372" i="9"/>
  <c r="BL373" i="9"/>
  <c r="BL374" i="9"/>
  <c r="BL375" i="9"/>
  <c r="BL376" i="9"/>
  <c r="BL377" i="9"/>
  <c r="BL378" i="9"/>
  <c r="BL379" i="9"/>
  <c r="BL380" i="9"/>
  <c r="BL381" i="9"/>
  <c r="BL382" i="9"/>
  <c r="BL383" i="9"/>
  <c r="BL384" i="9"/>
  <c r="BL385" i="9"/>
  <c r="BL386" i="9"/>
  <c r="BL387" i="9"/>
  <c r="BL388" i="9"/>
  <c r="BL389" i="9"/>
  <c r="BL390" i="9"/>
  <c r="BL391" i="9"/>
  <c r="BL392" i="9"/>
  <c r="BL393" i="9"/>
  <c r="BL394" i="9"/>
  <c r="BL395" i="9"/>
  <c r="BL396" i="9"/>
  <c r="BL397" i="9"/>
  <c r="BL398" i="9"/>
  <c r="BL399" i="9"/>
  <c r="BL400" i="9"/>
  <c r="BL401" i="9"/>
  <c r="BL404" i="9"/>
  <c r="BL405" i="9"/>
  <c r="BL402" i="9"/>
  <c r="BL403" i="9"/>
  <c r="BL406" i="9"/>
  <c r="BL407" i="9"/>
  <c r="BL410" i="9"/>
  <c r="BL411" i="9"/>
  <c r="BL408" i="9"/>
  <c r="BL409" i="9"/>
  <c r="BL412" i="9"/>
  <c r="BL413" i="9"/>
  <c r="BL416" i="9"/>
  <c r="BL417" i="9"/>
  <c r="BL414" i="9"/>
  <c r="BL415" i="9"/>
  <c r="BL418" i="9"/>
  <c r="BL419" i="9"/>
  <c r="BL422" i="9"/>
  <c r="BL423" i="9"/>
  <c r="BL420" i="9"/>
  <c r="BL421" i="9"/>
  <c r="BL424" i="9"/>
  <c r="BL425" i="9"/>
  <c r="BL426" i="9"/>
  <c r="BL427" i="9"/>
  <c r="BL430" i="9"/>
  <c r="BL431" i="9"/>
  <c r="BL428" i="9"/>
  <c r="BL429" i="9"/>
  <c r="BL432" i="9"/>
  <c r="BL433" i="9"/>
  <c r="BL436" i="9"/>
  <c r="BL437" i="9"/>
  <c r="BL434" i="9"/>
  <c r="BL435" i="9"/>
  <c r="BL438" i="9"/>
  <c r="BL439" i="9"/>
  <c r="BL442" i="9"/>
  <c r="BL443" i="9"/>
  <c r="BL440" i="9"/>
  <c r="BL441" i="9"/>
  <c r="BL444" i="9"/>
  <c r="BL445" i="9"/>
  <c r="BL446" i="9"/>
  <c r="BL447" i="9"/>
  <c r="BL448" i="9"/>
  <c r="BL449" i="9"/>
  <c r="BL450" i="9"/>
  <c r="BL451" i="9"/>
  <c r="BL454" i="9"/>
  <c r="BL455" i="9"/>
  <c r="BL452" i="9"/>
  <c r="BL453" i="9"/>
  <c r="BL456" i="9"/>
  <c r="BL457" i="9"/>
  <c r="BL458" i="9"/>
  <c r="BL459" i="9"/>
  <c r="BL462" i="9"/>
  <c r="BL463" i="9"/>
  <c r="BL460" i="9"/>
  <c r="BL461" i="9"/>
  <c r="BL464" i="9"/>
  <c r="BL465" i="9"/>
  <c r="BL466" i="9"/>
  <c r="BL467" i="9"/>
  <c r="BL470" i="9"/>
  <c r="BL471" i="9"/>
  <c r="BL468" i="9"/>
  <c r="BL469" i="9"/>
  <c r="BL472" i="9"/>
  <c r="BL473" i="9"/>
  <c r="BL474" i="9"/>
  <c r="BL475" i="9"/>
  <c r="BL476" i="9"/>
  <c r="BL477" i="9"/>
  <c r="BL478" i="9"/>
  <c r="BL479" i="9"/>
  <c r="BL480" i="9"/>
  <c r="BL481" i="9"/>
  <c r="BL482" i="9"/>
  <c r="BL483" i="9"/>
  <c r="BL484" i="9"/>
  <c r="BL485" i="9"/>
  <c r="BL486" i="9"/>
  <c r="BL487" i="9"/>
  <c r="BL488" i="9"/>
  <c r="BL489" i="9"/>
  <c r="BL492" i="9"/>
  <c r="BL493" i="9"/>
  <c r="BL490" i="9"/>
  <c r="BL491" i="9"/>
  <c r="BL496" i="9"/>
  <c r="BL497" i="9"/>
  <c r="BL494" i="9"/>
  <c r="BL495" i="9"/>
  <c r="BL498" i="9"/>
  <c r="BL499" i="9"/>
  <c r="BL500" i="9"/>
  <c r="BL501" i="9"/>
  <c r="BL502" i="9"/>
  <c r="BL503" i="9"/>
  <c r="BL504" i="9"/>
  <c r="BL505" i="9"/>
  <c r="BL506" i="9"/>
  <c r="BL507" i="9"/>
  <c r="BL508" i="9"/>
  <c r="BL509" i="9"/>
  <c r="BL512" i="9"/>
  <c r="BL513" i="9"/>
  <c r="BL510" i="9"/>
  <c r="BL511" i="9"/>
  <c r="BL514" i="9"/>
  <c r="BL515" i="9"/>
  <c r="BL518" i="9"/>
  <c r="BL519" i="9"/>
  <c r="BL516" i="9"/>
  <c r="BL517" i="9"/>
  <c r="BL520" i="9"/>
  <c r="BL521" i="9"/>
  <c r="BL524" i="9"/>
  <c r="BL525" i="9"/>
  <c r="BL522" i="9"/>
  <c r="BL523" i="9"/>
  <c r="BL526" i="9"/>
  <c r="BL527" i="9"/>
  <c r="BL528" i="9"/>
  <c r="BL529" i="9"/>
  <c r="BL532" i="9"/>
  <c r="BL533" i="9"/>
  <c r="BL530" i="9"/>
  <c r="BL531" i="9"/>
  <c r="BL534" i="9"/>
  <c r="BL535" i="9"/>
  <c r="BL538" i="9"/>
  <c r="BL539" i="9"/>
  <c r="BL536" i="9"/>
  <c r="BL537" i="9"/>
  <c r="BL540" i="9"/>
  <c r="BL541" i="9"/>
  <c r="BL542" i="9"/>
  <c r="BL543" i="9"/>
  <c r="BL546" i="9"/>
  <c r="BL547" i="9"/>
  <c r="BL544" i="9"/>
  <c r="BL545" i="9"/>
  <c r="BL548" i="9"/>
  <c r="BL549" i="9"/>
  <c r="BL550" i="9"/>
  <c r="BL551" i="9"/>
  <c r="BL554" i="9"/>
  <c r="BL555" i="9"/>
  <c r="BL552" i="9"/>
  <c r="BL553" i="9"/>
  <c r="BL556" i="9"/>
  <c r="BL557" i="9"/>
  <c r="BL558" i="9"/>
  <c r="BL559" i="9"/>
  <c r="BL562" i="9"/>
  <c r="BL563" i="9"/>
  <c r="BL560" i="9"/>
  <c r="BL561" i="9"/>
  <c r="BL564" i="9"/>
  <c r="BL565" i="9"/>
  <c r="BL568" i="9"/>
  <c r="BL569" i="9"/>
  <c r="BL566" i="9"/>
  <c r="BL567" i="9"/>
  <c r="BL570" i="9"/>
  <c r="BL571" i="9"/>
  <c r="BL572" i="9"/>
  <c r="BL573" i="9"/>
  <c r="BL574" i="9"/>
  <c r="BL575" i="9"/>
  <c r="BL576" i="9"/>
  <c r="BL577" i="9"/>
  <c r="BL578" i="9"/>
  <c r="BL579" i="9"/>
  <c r="BL580" i="9"/>
  <c r="BL581" i="9"/>
  <c r="BL582" i="9"/>
  <c r="BL583" i="9"/>
  <c r="BL584" i="9"/>
  <c r="BL585" i="9"/>
  <c r="BL586" i="9"/>
  <c r="BL587" i="9"/>
  <c r="BL588" i="9"/>
  <c r="BL589" i="9"/>
  <c r="BL590" i="9"/>
  <c r="BL591" i="9"/>
  <c r="BL594" i="9"/>
  <c r="BL595" i="9"/>
  <c r="BL592" i="9"/>
  <c r="BL593" i="9"/>
  <c r="BL596" i="9"/>
  <c r="BL597" i="9"/>
  <c r="BL598" i="9"/>
  <c r="BL599" i="9"/>
  <c r="BL600" i="9"/>
  <c r="BL601" i="9"/>
  <c r="BL602" i="9"/>
  <c r="BL603" i="9"/>
  <c r="BL604" i="9"/>
  <c r="BL605" i="9"/>
  <c r="BL606" i="9"/>
  <c r="BL607" i="9"/>
  <c r="BL608" i="9"/>
  <c r="BL609" i="9"/>
  <c r="BL610" i="9"/>
  <c r="BL611" i="9"/>
  <c r="BL612" i="9"/>
  <c r="BL613" i="9"/>
  <c r="BL614" i="9"/>
  <c r="BL615" i="9"/>
  <c r="BL616" i="9"/>
  <c r="BL617" i="9"/>
  <c r="BL620" i="9"/>
  <c r="BL621" i="9"/>
  <c r="BL618" i="9"/>
  <c r="BL619" i="9"/>
  <c r="BL622" i="9"/>
  <c r="BL623" i="9"/>
  <c r="BL624" i="9"/>
  <c r="BL625" i="9"/>
  <c r="BL626" i="9"/>
  <c r="BL627" i="9"/>
  <c r="BL628" i="9"/>
  <c r="BL629" i="9"/>
  <c r="BL630" i="9"/>
  <c r="BL631" i="9"/>
  <c r="BL632" i="9"/>
  <c r="BL633" i="9"/>
  <c r="BL636" i="9"/>
  <c r="BL637" i="9"/>
  <c r="BL634" i="9"/>
  <c r="BL635" i="9"/>
  <c r="BL638" i="9"/>
  <c r="BL639" i="9"/>
  <c r="BL640" i="9"/>
  <c r="BL641" i="9"/>
  <c r="BL642" i="9"/>
  <c r="BL643" i="9"/>
  <c r="BL644" i="9"/>
  <c r="BL645" i="9"/>
  <c r="BL648" i="9"/>
  <c r="BL649" i="9"/>
  <c r="BL646" i="9"/>
  <c r="BL647" i="9"/>
  <c r="BL652" i="9"/>
  <c r="BL653" i="9"/>
  <c r="BL650" i="9"/>
  <c r="BL651" i="9"/>
  <c r="BL654" i="9"/>
  <c r="BL655" i="9"/>
  <c r="BL658" i="9"/>
  <c r="BL659" i="9"/>
  <c r="BL656" i="9"/>
  <c r="BL657" i="9"/>
  <c r="BL660" i="9"/>
  <c r="BL661" i="9"/>
  <c r="BL662" i="9"/>
  <c r="BL663" i="9"/>
  <c r="BL664" i="9"/>
  <c r="BL665" i="9"/>
  <c r="BL666" i="9"/>
  <c r="BL667" i="9"/>
  <c r="BL668" i="9"/>
  <c r="BL669" i="9"/>
  <c r="BL670" i="9"/>
  <c r="BL671" i="9"/>
  <c r="BL672" i="9"/>
  <c r="BL673" i="9"/>
  <c r="BL674" i="9"/>
  <c r="BL675" i="9"/>
  <c r="BL676" i="9"/>
  <c r="BL677" i="9"/>
  <c r="BL680" i="9"/>
  <c r="BL681" i="9"/>
  <c r="BL678" i="9"/>
  <c r="BL679" i="9"/>
  <c r="BL682" i="9"/>
  <c r="BL683" i="9"/>
  <c r="BL684" i="9"/>
  <c r="BL685" i="9"/>
  <c r="BL686" i="9"/>
  <c r="BL687" i="9"/>
  <c r="BL688" i="9"/>
  <c r="BL689" i="9"/>
  <c r="BL690" i="9"/>
  <c r="BL691" i="9"/>
  <c r="BL692" i="9"/>
  <c r="BL693" i="9"/>
  <c r="BL696" i="9"/>
  <c r="BL697" i="9"/>
  <c r="BL694" i="9"/>
  <c r="BL695" i="9"/>
  <c r="BL698" i="9"/>
  <c r="BL699" i="9"/>
  <c r="BL700" i="9"/>
  <c r="BL701" i="9"/>
  <c r="BL702" i="9"/>
  <c r="BL703" i="9"/>
  <c r="BL704" i="9"/>
  <c r="BL705" i="9"/>
  <c r="BL706" i="9"/>
  <c r="BL707" i="9"/>
  <c r="BL708" i="9"/>
  <c r="BL709" i="9"/>
  <c r="BL712" i="9"/>
  <c r="BL713" i="9"/>
  <c r="BL710" i="9"/>
  <c r="BL711" i="9"/>
  <c r="BL714" i="9"/>
  <c r="BL715" i="9"/>
  <c r="BL716" i="9"/>
  <c r="BL717" i="9"/>
  <c r="BL718" i="9"/>
  <c r="BL719" i="9"/>
  <c r="BL720" i="9"/>
  <c r="BL721" i="9"/>
  <c r="BL722" i="9"/>
  <c r="BL723" i="9"/>
  <c r="BL724" i="9"/>
  <c r="BL725" i="9"/>
  <c r="BL726" i="9"/>
  <c r="BL727" i="9"/>
  <c r="BL728" i="9"/>
  <c r="BL729" i="9"/>
  <c r="BL730" i="9"/>
  <c r="BL731" i="9"/>
  <c r="BL732" i="9"/>
  <c r="BL733" i="9"/>
  <c r="BL734" i="9"/>
  <c r="BL735" i="9"/>
  <c r="BL736" i="9"/>
  <c r="BL737" i="9"/>
  <c r="BL738" i="9"/>
  <c r="BL739" i="9"/>
  <c r="BL740" i="9"/>
  <c r="BL741" i="9"/>
  <c r="BL742" i="9"/>
  <c r="BL743" i="9"/>
  <c r="BL746" i="9"/>
  <c r="BL747" i="9"/>
  <c r="BL744" i="9"/>
  <c r="BL745" i="9"/>
  <c r="BL748" i="9"/>
  <c r="BL749" i="9"/>
  <c r="BL750" i="9"/>
  <c r="BL751" i="9"/>
  <c r="BL752" i="9"/>
  <c r="BL753" i="9"/>
  <c r="BL754" i="9"/>
  <c r="BL755" i="9"/>
  <c r="BL756" i="9"/>
  <c r="BL757" i="9"/>
  <c r="BL758" i="9"/>
  <c r="BL759" i="9"/>
  <c r="BL760" i="9"/>
  <c r="BL761" i="9"/>
  <c r="BL762" i="9"/>
  <c r="BL763" i="9"/>
  <c r="BL764" i="9"/>
  <c r="BL765" i="9"/>
  <c r="BL768" i="9"/>
  <c r="BL769" i="9"/>
  <c r="BL766" i="9"/>
  <c r="BL767" i="9"/>
  <c r="BL770" i="9"/>
  <c r="BL771" i="9"/>
  <c r="BL772" i="9"/>
  <c r="BL773" i="9"/>
  <c r="BL774" i="9"/>
  <c r="BL775" i="9"/>
  <c r="BL776" i="9"/>
  <c r="BL777" i="9"/>
  <c r="BL778" i="9"/>
  <c r="BL779" i="9"/>
  <c r="BL780" i="9"/>
  <c r="BL781" i="9"/>
  <c r="BL782" i="9"/>
  <c r="BL783" i="9"/>
  <c r="BL784" i="9"/>
  <c r="BL785" i="9"/>
  <c r="BL786" i="9"/>
  <c r="BL787" i="9"/>
  <c r="BL790" i="9"/>
  <c r="BL791" i="9"/>
  <c r="BL788" i="9"/>
  <c r="BL789" i="9"/>
  <c r="BL792" i="9"/>
  <c r="BL793" i="9"/>
  <c r="BL794" i="9"/>
  <c r="BL795" i="9"/>
  <c r="BL796" i="9"/>
  <c r="BL797" i="9"/>
  <c r="BL798" i="9"/>
  <c r="BL799" i="9"/>
  <c r="BL800" i="9"/>
  <c r="BL801" i="9"/>
  <c r="BL802" i="9"/>
  <c r="BL803" i="9"/>
  <c r="BL804" i="9"/>
  <c r="BL805" i="9"/>
  <c r="BL808" i="9"/>
  <c r="BL809" i="9"/>
  <c r="BL806" i="9"/>
  <c r="BL807" i="9"/>
  <c r="BL810" i="9"/>
  <c r="BL811" i="9"/>
  <c r="BL812" i="9"/>
  <c r="BL813" i="9"/>
  <c r="BL814" i="9"/>
  <c r="BL815" i="9"/>
  <c r="BL816" i="9"/>
  <c r="BL817" i="9"/>
  <c r="BL818" i="9"/>
  <c r="BL819" i="9"/>
  <c r="BL820" i="9"/>
  <c r="BL821" i="9"/>
  <c r="BL824" i="9"/>
  <c r="BL825" i="9"/>
  <c r="BL822" i="9"/>
  <c r="BL823" i="9"/>
  <c r="BL826" i="9"/>
  <c r="BL827" i="9"/>
  <c r="BL828" i="9"/>
  <c r="BL829" i="9"/>
  <c r="BL832" i="9"/>
  <c r="BL833" i="9"/>
  <c r="BL830" i="9"/>
  <c r="BL831" i="9"/>
  <c r="BL836" i="9"/>
  <c r="BL837" i="9"/>
  <c r="BL834" i="9"/>
  <c r="BL835" i="9"/>
  <c r="BL838" i="9"/>
  <c r="BL839" i="9"/>
  <c r="BL842" i="9"/>
  <c r="BL843" i="9"/>
  <c r="BL840" i="9"/>
  <c r="BL841" i="9"/>
  <c r="BL846" i="9"/>
  <c r="BL847" i="9"/>
  <c r="BL844" i="9"/>
  <c r="BL845" i="9"/>
  <c r="BL848" i="9"/>
  <c r="BL849" i="9"/>
  <c r="BL850" i="9"/>
  <c r="BL851" i="9"/>
  <c r="BL852" i="9"/>
  <c r="BL853" i="9"/>
  <c r="BL854" i="9"/>
  <c r="BL855" i="9"/>
  <c r="BL856" i="9"/>
  <c r="BL857" i="9"/>
  <c r="BL858" i="9"/>
  <c r="BL859" i="9"/>
  <c r="BL862" i="9"/>
  <c r="BL863" i="9"/>
  <c r="BL860" i="9"/>
  <c r="BL861" i="9"/>
  <c r="BL864" i="9"/>
  <c r="BL865" i="9"/>
  <c r="BL866" i="9"/>
  <c r="BL867" i="9"/>
  <c r="BL868" i="9"/>
  <c r="BL869" i="9"/>
  <c r="BL870" i="9"/>
  <c r="BL871" i="9"/>
  <c r="BL872" i="9"/>
  <c r="BL873" i="9"/>
  <c r="BL874" i="9"/>
  <c r="BL875" i="9"/>
  <c r="BL876" i="9"/>
  <c r="BL877" i="9"/>
  <c r="BL878" i="9"/>
  <c r="BL879" i="9"/>
  <c r="BL880" i="9"/>
  <c r="BL881" i="9"/>
  <c r="BL884" i="9"/>
  <c r="BL885" i="9"/>
  <c r="BL882" i="9"/>
  <c r="BL883" i="9"/>
  <c r="BL886" i="9"/>
  <c r="BL887" i="9"/>
  <c r="BL888" i="9"/>
  <c r="BL889" i="9"/>
  <c r="BL890" i="9"/>
  <c r="BL891" i="9"/>
  <c r="BL892" i="9"/>
  <c r="BL893" i="9"/>
  <c r="BL894" i="9"/>
  <c r="BL895" i="9"/>
  <c r="BL896" i="9"/>
  <c r="BL897" i="9"/>
  <c r="BL898" i="9"/>
  <c r="BL899" i="9"/>
  <c r="BL900" i="9"/>
  <c r="BL901" i="9"/>
  <c r="BL902" i="9"/>
  <c r="BL903" i="9"/>
  <c r="BL904" i="9"/>
  <c r="BL905" i="9"/>
  <c r="BL906" i="9"/>
  <c r="BL907" i="9"/>
  <c r="BL908" i="9"/>
  <c r="BL909" i="9"/>
  <c r="BL910" i="9"/>
  <c r="BL911" i="9"/>
  <c r="BL912" i="9"/>
  <c r="BL913" i="9"/>
  <c r="BL914" i="9"/>
  <c r="BL915" i="9"/>
  <c r="BL916" i="9"/>
  <c r="BL917" i="9"/>
  <c r="BL920" i="9"/>
  <c r="BL921" i="9"/>
  <c r="BL918" i="9"/>
  <c r="BL919" i="9"/>
  <c r="BL922" i="9"/>
  <c r="BL923" i="9"/>
  <c r="BL924" i="9"/>
  <c r="BL925" i="9"/>
  <c r="BL926" i="9"/>
  <c r="BL927" i="9"/>
  <c r="BL928" i="9"/>
  <c r="BL929" i="9"/>
  <c r="BL930" i="9"/>
  <c r="BL931" i="9"/>
  <c r="BL932" i="9"/>
  <c r="BL933" i="9"/>
  <c r="BL934" i="9"/>
  <c r="BL935" i="9"/>
  <c r="BL938" i="9"/>
  <c r="BL939" i="9"/>
  <c r="BL936" i="9"/>
  <c r="BL937" i="9"/>
  <c r="BL942" i="9"/>
  <c r="BL943" i="9"/>
  <c r="BL940" i="9"/>
  <c r="BL941" i="9"/>
  <c r="BL944" i="9"/>
  <c r="BL945" i="9"/>
  <c r="BL946" i="9"/>
  <c r="BL947" i="9"/>
  <c r="BL948" i="9"/>
  <c r="BL949" i="9"/>
  <c r="BL950" i="9"/>
  <c r="BL951" i="9"/>
  <c r="BL952" i="9"/>
  <c r="BL953" i="9"/>
  <c r="BL954" i="9"/>
  <c r="BL955" i="9"/>
  <c r="BL956" i="9"/>
  <c r="BL957" i="9"/>
  <c r="BL958" i="9"/>
  <c r="BL959" i="9"/>
  <c r="BL960" i="9"/>
  <c r="BL961" i="9"/>
  <c r="BL964" i="9"/>
  <c r="BL965" i="9"/>
  <c r="BL962" i="9"/>
  <c r="BL963" i="9"/>
  <c r="BL966" i="9"/>
  <c r="BL967" i="9"/>
  <c r="BL968" i="9"/>
  <c r="BL969" i="9"/>
  <c r="BL970" i="9"/>
  <c r="BL971" i="9"/>
  <c r="BL972" i="9"/>
  <c r="BL973" i="9"/>
  <c r="BL974" i="9"/>
  <c r="BL975" i="9"/>
  <c r="BL976" i="9"/>
  <c r="BL977" i="9"/>
  <c r="BL978" i="9"/>
  <c r="BL979" i="9"/>
  <c r="BL980" i="9"/>
  <c r="BL981" i="9"/>
  <c r="BL984" i="9"/>
  <c r="BL985" i="9"/>
  <c r="BL982" i="9"/>
  <c r="BL983" i="9"/>
  <c r="BL986" i="9"/>
  <c r="BL987" i="9"/>
  <c r="BL988" i="9"/>
  <c r="BL989" i="9"/>
  <c r="BL990" i="9"/>
  <c r="BL991" i="9"/>
  <c r="BL992" i="9"/>
  <c r="BL993" i="9"/>
  <c r="BL994" i="9"/>
  <c r="BL995" i="9"/>
  <c r="BL996" i="9"/>
  <c r="BL997" i="9"/>
  <c r="BL998" i="9"/>
  <c r="BL999" i="9"/>
  <c r="BL1002" i="9"/>
  <c r="BL1003" i="9"/>
  <c r="BL1000" i="9"/>
  <c r="BL1001" i="9"/>
  <c r="BL1004" i="9"/>
  <c r="BL1005" i="9"/>
  <c r="BL1006" i="9"/>
  <c r="BL1007" i="9"/>
  <c r="BL1008" i="9"/>
  <c r="BL1009" i="9"/>
  <c r="BL1010" i="9"/>
  <c r="BL1011" i="9"/>
  <c r="BL1012" i="9"/>
  <c r="BL1013" i="9"/>
  <c r="BL1014" i="9"/>
  <c r="BL1015" i="9"/>
  <c r="BL1016" i="9"/>
  <c r="BL1017" i="9"/>
  <c r="BL1018" i="9"/>
  <c r="BL1019" i="9"/>
  <c r="BL1022" i="9"/>
  <c r="BL1023" i="9"/>
  <c r="BL1020" i="9"/>
  <c r="BL1021" i="9"/>
  <c r="BL1024" i="9"/>
  <c r="BL1025" i="9"/>
  <c r="BL1026" i="9"/>
  <c r="BL1027" i="9"/>
  <c r="BL1028" i="9"/>
  <c r="BL1029" i="9"/>
  <c r="BL1030" i="9"/>
  <c r="BL1031" i="9"/>
  <c r="BL1032" i="9"/>
  <c r="BL1033" i="9"/>
  <c r="BL1034" i="9"/>
  <c r="BL1035" i="9"/>
  <c r="BL1038" i="9"/>
  <c r="BL1039" i="9"/>
  <c r="BL1036" i="9"/>
  <c r="BL1037" i="9"/>
  <c r="BL1040" i="9"/>
  <c r="BL1041" i="9"/>
  <c r="BL1042" i="9"/>
  <c r="BL1043" i="9"/>
  <c r="BL1046" i="9"/>
  <c r="BL1047" i="9"/>
  <c r="BL1044" i="9"/>
  <c r="BL1045" i="9"/>
  <c r="BL1048" i="9"/>
  <c r="BL1049" i="9"/>
  <c r="BL1050" i="9"/>
  <c r="BL1051" i="9"/>
  <c r="BL1052" i="9"/>
  <c r="BL1053" i="9"/>
  <c r="BL1054" i="9"/>
  <c r="BL1055" i="9"/>
  <c r="BL1056" i="9"/>
  <c r="BL1057" i="9"/>
  <c r="BL1058" i="9"/>
  <c r="BL1059" i="9"/>
  <c r="BL1060" i="9"/>
  <c r="BL1061" i="9"/>
  <c r="BL1062" i="9"/>
  <c r="BL1063" i="9"/>
  <c r="BL1064" i="9"/>
  <c r="BL1065" i="9"/>
  <c r="BL1066" i="9"/>
  <c r="BL1067" i="9"/>
  <c r="BL1068" i="9"/>
  <c r="BL1069" i="9"/>
  <c r="BL1070" i="9"/>
  <c r="BL1071" i="9"/>
  <c r="BL1072" i="9"/>
  <c r="BL1073" i="9"/>
  <c r="BL1074" i="9"/>
  <c r="BL1075" i="9"/>
  <c r="BL1076" i="9"/>
  <c r="BL1077" i="9"/>
  <c r="BL1078" i="9"/>
  <c r="BL1079" i="9"/>
  <c r="BL1080" i="9"/>
  <c r="BL1081" i="9"/>
  <c r="BL1082" i="9"/>
  <c r="BL1083" i="9"/>
  <c r="BL1084" i="9"/>
  <c r="BL1085" i="9"/>
  <c r="BL1088" i="9"/>
  <c r="BL1089" i="9"/>
  <c r="BL1086" i="9"/>
  <c r="BL1087" i="9"/>
  <c r="BL1090" i="9"/>
  <c r="BL1091" i="9"/>
  <c r="BL1092" i="9"/>
  <c r="BL1093" i="9"/>
  <c r="BL1094" i="9"/>
  <c r="BL1095" i="9"/>
  <c r="BL1096" i="9"/>
  <c r="BL1097" i="9"/>
  <c r="BL1098" i="9"/>
  <c r="BL1099" i="9"/>
  <c r="BL1100" i="9"/>
  <c r="BL1101" i="9"/>
  <c r="BL1102" i="9"/>
  <c r="BL1103" i="9"/>
  <c r="BL1104" i="9"/>
  <c r="BL1105" i="9"/>
  <c r="BL1106" i="9"/>
  <c r="BL1107" i="9"/>
  <c r="BL1108" i="9"/>
  <c r="BL1109" i="9"/>
  <c r="BL1110" i="9"/>
  <c r="BL1111" i="9"/>
  <c r="BL1112" i="9"/>
  <c r="BL1113" i="9"/>
  <c r="BL1114" i="9"/>
  <c r="BL1115" i="9"/>
  <c r="BL1116" i="9"/>
  <c r="BL1117" i="9"/>
  <c r="BL1120" i="9"/>
  <c r="BL1121" i="9"/>
  <c r="BL1118" i="9"/>
  <c r="BL1119" i="9"/>
  <c r="BL1122" i="9"/>
  <c r="BL1123" i="9"/>
  <c r="BL1124" i="9"/>
  <c r="BL1125" i="9"/>
  <c r="BL1126" i="9"/>
  <c r="BL1127" i="9"/>
  <c r="BL1128" i="9"/>
  <c r="BL1129" i="9"/>
  <c r="BL1130" i="9"/>
  <c r="BL1131" i="9"/>
  <c r="BL1134" i="9"/>
  <c r="BL1135" i="9"/>
  <c r="BL1132" i="9"/>
  <c r="BL1133" i="9"/>
  <c r="BL1136" i="9"/>
  <c r="BL1137" i="9"/>
  <c r="BL1138" i="9"/>
  <c r="BL1139" i="9"/>
  <c r="BL1140" i="9"/>
  <c r="BL1141" i="9"/>
  <c r="BL1142" i="9"/>
  <c r="BL1143" i="9"/>
  <c r="BL1144" i="9"/>
  <c r="BL1145" i="9"/>
  <c r="BL1146" i="9"/>
  <c r="BL1147" i="9"/>
  <c r="BL1148" i="9"/>
  <c r="BL1149" i="9"/>
  <c r="BL1150" i="9"/>
  <c r="BL1151" i="9"/>
  <c r="BL1152" i="9"/>
  <c r="BL1153" i="9"/>
  <c r="BL1154" i="9"/>
  <c r="BL1155" i="9"/>
  <c r="BL1156" i="9"/>
  <c r="BL1157" i="9"/>
  <c r="BL1158" i="9"/>
  <c r="BL1159" i="9"/>
  <c r="BL1160" i="9"/>
  <c r="BL1161" i="9"/>
  <c r="BL1162" i="9"/>
  <c r="BL1163" i="9"/>
  <c r="BL1164" i="9"/>
  <c r="BL1165" i="9"/>
  <c r="BL1166" i="9"/>
  <c r="BL1167" i="9"/>
  <c r="BL1168" i="9"/>
  <c r="BL1169" i="9"/>
  <c r="BL1170" i="9"/>
  <c r="BL1171" i="9"/>
  <c r="BL1172" i="9"/>
  <c r="BL1173" i="9"/>
  <c r="BL1174" i="9"/>
  <c r="BL1175" i="9"/>
  <c r="BL1176" i="9"/>
  <c r="BL1177" i="9"/>
  <c r="BL1178" i="9"/>
  <c r="BL1179" i="9"/>
  <c r="BL1180" i="9"/>
  <c r="BL1181" i="9"/>
  <c r="BL1182" i="9"/>
  <c r="BL1183" i="9"/>
  <c r="BL1184" i="9"/>
  <c r="BL1185" i="9"/>
  <c r="BL1186" i="9"/>
  <c r="BL1187" i="9"/>
  <c r="BL1188" i="9"/>
  <c r="BL1189" i="9"/>
  <c r="BL1190" i="9"/>
  <c r="BL1191" i="9"/>
  <c r="BL1192" i="9"/>
  <c r="BL1193" i="9"/>
  <c r="BL1194" i="9"/>
  <c r="BL1195" i="9"/>
  <c r="BL1196" i="9"/>
  <c r="BL1197" i="9"/>
  <c r="BL1198" i="9"/>
  <c r="BL1199" i="9"/>
  <c r="BL1200" i="9"/>
  <c r="BL1201" i="9"/>
  <c r="BL1202" i="9"/>
  <c r="BL1203" i="9"/>
  <c r="BL1204" i="9"/>
  <c r="BL1205" i="9"/>
  <c r="BL1206" i="9"/>
  <c r="BL1207" i="9"/>
  <c r="BL1208" i="9"/>
  <c r="BL1209" i="9"/>
  <c r="BL1212" i="9"/>
  <c r="BL1213" i="9"/>
  <c r="BL1210" i="9"/>
  <c r="BL1211" i="9"/>
  <c r="BL1214" i="9"/>
  <c r="BL1215" i="9"/>
  <c r="BL1216" i="9"/>
  <c r="BL1217" i="9"/>
  <c r="BL1218" i="9"/>
  <c r="BL1219" i="9"/>
  <c r="BL1220" i="9"/>
  <c r="BL1221" i="9"/>
  <c r="BL1222" i="9"/>
  <c r="BL1223" i="9"/>
  <c r="BL1224" i="9"/>
  <c r="BL1225" i="9"/>
  <c r="BL1226" i="9"/>
  <c r="BL1227" i="9"/>
  <c r="BL1230" i="9"/>
  <c r="BL1231" i="9"/>
  <c r="BL1228" i="9"/>
  <c r="BL1229" i="9"/>
  <c r="BL1232" i="9"/>
  <c r="BL1233" i="9"/>
  <c r="BL1234" i="9"/>
  <c r="BL1235" i="9"/>
  <c r="BL1236" i="9"/>
  <c r="BL1237" i="9"/>
  <c r="BL1238" i="9"/>
  <c r="BL1239" i="9"/>
  <c r="BL1240" i="9"/>
  <c r="BL1241" i="9"/>
  <c r="BL1242" i="9"/>
  <c r="BL1243" i="9"/>
  <c r="BL1244" i="9"/>
  <c r="BL1245" i="9"/>
  <c r="BL1246" i="9"/>
  <c r="BL1247" i="9"/>
  <c r="BL1248" i="9"/>
  <c r="BL1249" i="9"/>
  <c r="BL1250" i="9"/>
  <c r="BL1251" i="9"/>
  <c r="BL1252" i="9"/>
  <c r="BL1253" i="9"/>
  <c r="BL1254" i="9"/>
  <c r="BL1255" i="9"/>
  <c r="BL1256" i="9"/>
  <c r="BL1257" i="9"/>
  <c r="BL1260" i="9"/>
  <c r="BL1261" i="9"/>
  <c r="BL1258" i="9"/>
  <c r="BL1259" i="9"/>
  <c r="BL1262" i="9"/>
  <c r="BL1263" i="9"/>
  <c r="BL1266" i="9"/>
  <c r="BL1267" i="9"/>
  <c r="BL1264" i="9"/>
  <c r="BL1265" i="9"/>
  <c r="BL1268" i="9"/>
  <c r="BL1269" i="9"/>
  <c r="BL1270" i="9"/>
  <c r="BL1271" i="9"/>
  <c r="BL1272" i="9"/>
  <c r="BL1273" i="9"/>
  <c r="BL1274" i="9"/>
  <c r="BL1275" i="9"/>
  <c r="BL1276" i="9"/>
  <c r="BL1277" i="9"/>
  <c r="BL1278" i="9"/>
  <c r="BL1279" i="9"/>
  <c r="BL1282" i="9"/>
  <c r="BL1283" i="9"/>
  <c r="BL1280" i="9"/>
  <c r="BL1281" i="9"/>
  <c r="BL1284" i="9"/>
  <c r="BL1285" i="9"/>
  <c r="BL1286" i="9"/>
  <c r="BL1287" i="9"/>
  <c r="BL1288" i="9"/>
  <c r="BL1289" i="9"/>
  <c r="BL1290" i="9"/>
  <c r="BL1291" i="9"/>
  <c r="BL1292" i="9"/>
  <c r="BL1293" i="9"/>
  <c r="BL1294" i="9"/>
  <c r="BL1295" i="9"/>
  <c r="BL1296" i="9"/>
  <c r="BL1297" i="9"/>
  <c r="BL1298" i="9"/>
  <c r="BL1299" i="9"/>
  <c r="BL1300" i="9"/>
  <c r="BL1301" i="9"/>
  <c r="BL1302" i="9"/>
  <c r="BL1303" i="9"/>
  <c r="BL1304" i="9"/>
  <c r="BL1305" i="9"/>
  <c r="BL1306" i="9"/>
  <c r="BL1307" i="9"/>
  <c r="BL1308" i="9"/>
  <c r="BL1309" i="9"/>
  <c r="BL1310" i="9"/>
  <c r="BL1311" i="9"/>
  <c r="BL1312" i="9"/>
  <c r="BL1313" i="9"/>
  <c r="BL1316" i="9"/>
  <c r="BL1317" i="9"/>
  <c r="BL1314" i="9"/>
  <c r="BL1315" i="9"/>
  <c r="BL1318" i="9"/>
  <c r="BL1319" i="9"/>
  <c r="BL1320" i="9"/>
  <c r="BL1321" i="9"/>
  <c r="BL1322" i="9"/>
  <c r="BL1323" i="9"/>
  <c r="BL1324" i="9"/>
  <c r="BL1325" i="9"/>
  <c r="BL1326" i="9"/>
  <c r="BL1327" i="9"/>
  <c r="BL1328" i="9"/>
  <c r="BL1329" i="9"/>
  <c r="BL1332" i="9"/>
  <c r="BL1333" i="9"/>
  <c r="BL1330" i="9"/>
  <c r="BL1331" i="9"/>
  <c r="BL1334" i="9"/>
  <c r="BL1335" i="9"/>
  <c r="BL1336" i="9"/>
  <c r="BL1337" i="9"/>
  <c r="BL1338" i="9"/>
  <c r="BL1339" i="9"/>
  <c r="BL1340" i="9"/>
  <c r="BL1341" i="9"/>
  <c r="BL1342" i="9"/>
  <c r="BL1343" i="9"/>
  <c r="BL1344" i="9"/>
  <c r="BL1345" i="9"/>
  <c r="BL1348" i="9"/>
  <c r="BL1349" i="9"/>
  <c r="BL1346" i="9"/>
  <c r="BL1347" i="9"/>
  <c r="BL1350" i="9"/>
  <c r="BL1351" i="9"/>
  <c r="BL1352" i="9"/>
  <c r="BL1353" i="9"/>
  <c r="BL1354" i="9"/>
  <c r="BL1355" i="9"/>
  <c r="BL1356" i="9"/>
  <c r="BL1357" i="9"/>
  <c r="BL1358" i="9"/>
  <c r="BL1359" i="9"/>
  <c r="BL1360" i="9"/>
  <c r="BL1361" i="9"/>
  <c r="BL1362" i="9"/>
  <c r="BL1363" i="9"/>
  <c r="BL1364" i="9"/>
  <c r="BL1365" i="9"/>
  <c r="BL1366" i="9"/>
  <c r="BL1367" i="9"/>
  <c r="BL1368" i="9"/>
  <c r="BL1369" i="9"/>
  <c r="BL1370" i="9"/>
  <c r="BL1371" i="9"/>
  <c r="BL1372" i="9"/>
  <c r="BL1373" i="9"/>
  <c r="BL1374" i="9"/>
  <c r="BL1375" i="9"/>
  <c r="BL1376" i="9"/>
  <c r="BL1377" i="9"/>
  <c r="BL1378" i="9"/>
  <c r="BL1379" i="9"/>
  <c r="BL1380" i="9"/>
  <c r="BL1381" i="9"/>
  <c r="BL1382" i="9"/>
  <c r="BL1383" i="9"/>
  <c r="BL1384" i="9"/>
  <c r="BL1385" i="9"/>
  <c r="BL1386" i="9"/>
  <c r="BL1387" i="9"/>
  <c r="BL1388" i="9"/>
  <c r="BL1389" i="9"/>
  <c r="BL1390" i="9"/>
  <c r="BL1391" i="9"/>
  <c r="BL1392" i="9"/>
  <c r="BL1393" i="9"/>
  <c r="BL1394" i="9"/>
  <c r="BL1395" i="9"/>
  <c r="BL1396" i="9"/>
  <c r="BL1397" i="9"/>
  <c r="BL1398" i="9"/>
  <c r="BL1399" i="9"/>
  <c r="BL1400" i="9"/>
  <c r="BL1401" i="9"/>
  <c r="BL1402" i="9"/>
  <c r="BL1403" i="9"/>
  <c r="BL1404" i="9"/>
  <c r="BL1405" i="9"/>
  <c r="BL1406" i="9"/>
  <c r="BL1407" i="9"/>
  <c r="BL1408" i="9"/>
  <c r="BL1409" i="9"/>
  <c r="BL1410" i="9"/>
  <c r="BL1411" i="9"/>
  <c r="BL1412" i="9"/>
  <c r="BL1413" i="9"/>
  <c r="BL1414" i="9"/>
  <c r="BL1415" i="9"/>
  <c r="BL1416" i="9"/>
  <c r="BL1417" i="9"/>
  <c r="BL1418" i="9"/>
  <c r="BL1419" i="9"/>
  <c r="BL1420" i="9"/>
  <c r="BL1421" i="9"/>
  <c r="BL1422" i="9"/>
  <c r="BL1423" i="9"/>
  <c r="BL1424" i="9"/>
  <c r="BL1425" i="9"/>
  <c r="BL1426" i="9"/>
  <c r="BL1427" i="9"/>
  <c r="BL1428" i="9"/>
  <c r="BL1429" i="9"/>
  <c r="BL1430" i="9"/>
  <c r="BL1431" i="9"/>
  <c r="BL1432" i="9"/>
  <c r="BL1433" i="9"/>
  <c r="BL1434" i="9"/>
  <c r="BL1435" i="9"/>
  <c r="BL1436" i="9"/>
  <c r="BL1437" i="9"/>
  <c r="BL1438" i="9"/>
  <c r="BL1439" i="9"/>
  <c r="BL1440" i="9"/>
  <c r="BL1441" i="9"/>
  <c r="BL1442" i="9"/>
  <c r="BL1443" i="9"/>
  <c r="BL1444" i="9"/>
  <c r="BL1445" i="9"/>
  <c r="BL1446" i="9"/>
  <c r="BL1447" i="9"/>
  <c r="BL1448" i="9"/>
  <c r="BL1449" i="9"/>
  <c r="BL1450" i="9"/>
  <c r="BL1451" i="9"/>
  <c r="BL1452" i="9"/>
  <c r="BL1453" i="9"/>
  <c r="BL1454" i="9"/>
  <c r="BL1455" i="9"/>
  <c r="BL1456" i="9"/>
  <c r="BL1457" i="9"/>
  <c r="BL1458" i="9"/>
  <c r="BL1459" i="9"/>
  <c r="BL1460" i="9"/>
  <c r="BL1461" i="9"/>
  <c r="BL1462" i="9"/>
  <c r="BL1463" i="9"/>
  <c r="BL1464" i="9"/>
  <c r="BL1465" i="9"/>
  <c r="BL1466" i="9"/>
  <c r="BL1467" i="9"/>
  <c r="BL1468" i="9"/>
  <c r="BL1469" i="9"/>
  <c r="BL1470" i="9"/>
  <c r="BL1471" i="9"/>
  <c r="BL1472" i="9"/>
  <c r="BL1473" i="9"/>
  <c r="BL1474" i="9"/>
  <c r="BL1475" i="9"/>
  <c r="BL1476" i="9"/>
  <c r="BL1477" i="9"/>
  <c r="BL1478" i="9"/>
  <c r="BL1479" i="9"/>
  <c r="BL1480" i="9"/>
  <c r="BL1481" i="9"/>
  <c r="BL1482" i="9"/>
  <c r="BL1483" i="9"/>
  <c r="BL1484" i="9"/>
  <c r="BL1485" i="9"/>
  <c r="BL1486" i="9"/>
  <c r="BL1487" i="9"/>
  <c r="BL1488" i="9"/>
  <c r="BL1489" i="9"/>
  <c r="BL1490" i="9"/>
  <c r="BL1491" i="9"/>
  <c r="BL1492" i="9"/>
  <c r="BL1493" i="9"/>
  <c r="BL1494" i="9"/>
  <c r="BL1495" i="9"/>
  <c r="BL1496" i="9"/>
  <c r="BL1497" i="9"/>
  <c r="BL1498" i="9"/>
  <c r="BL1499" i="9"/>
  <c r="BL1500" i="9"/>
  <c r="BL1501" i="9"/>
  <c r="BL1502" i="9"/>
  <c r="BL1503" i="9"/>
  <c r="BL1504" i="9"/>
  <c r="BL1505" i="9"/>
  <c r="BL1506" i="9"/>
  <c r="BL1507" i="9"/>
  <c r="BL1508" i="9"/>
  <c r="BL1509" i="9"/>
  <c r="BL1510" i="9"/>
  <c r="BL1511" i="9"/>
  <c r="BL1512" i="9"/>
  <c r="BL1513" i="9"/>
  <c r="BL1514" i="9"/>
  <c r="BL1515" i="9"/>
  <c r="BL1516" i="9"/>
  <c r="BL1517" i="9"/>
  <c r="BL1518" i="9"/>
  <c r="BL1519" i="9"/>
  <c r="BL1520" i="9"/>
  <c r="BL1521" i="9"/>
  <c r="BL1522" i="9"/>
  <c r="BL1523" i="9"/>
  <c r="BL1524" i="9"/>
  <c r="BL1525" i="9"/>
  <c r="BL1526" i="9"/>
  <c r="BL1527" i="9"/>
  <c r="BL1528" i="9"/>
  <c r="BL1529" i="9"/>
  <c r="BL1530" i="9"/>
  <c r="BL1531" i="9"/>
  <c r="BL1532" i="9"/>
  <c r="BL1533" i="9"/>
  <c r="BL1534" i="9"/>
  <c r="BL1535" i="9"/>
  <c r="BL1536" i="9"/>
  <c r="BL1537" i="9"/>
  <c r="BL1538" i="9"/>
  <c r="BL1539" i="9"/>
  <c r="BL1540" i="9"/>
  <c r="BL1541" i="9"/>
  <c r="BL1542" i="9"/>
  <c r="BL1543" i="9"/>
  <c r="BL1544" i="9"/>
  <c r="BL1545" i="9"/>
  <c r="BL1546" i="9"/>
  <c r="BL1547" i="9"/>
  <c r="BL1548" i="9"/>
  <c r="BL1549" i="9"/>
  <c r="BL1550" i="9"/>
  <c r="BL1551" i="9"/>
  <c r="BL1552" i="9"/>
  <c r="BL1553" i="9"/>
  <c r="BL1554" i="9"/>
  <c r="BL1555" i="9"/>
  <c r="BL1556" i="9"/>
  <c r="BL1557" i="9"/>
  <c r="BL1558" i="9"/>
  <c r="BL1559" i="9"/>
  <c r="BL1560" i="9"/>
  <c r="BL1561" i="9"/>
  <c r="BL1562" i="9"/>
  <c r="BL1563" i="9"/>
  <c r="BL1564" i="9"/>
  <c r="BL1565" i="9"/>
  <c r="BL1566" i="9"/>
  <c r="BL1567" i="9"/>
  <c r="BL1568" i="9"/>
  <c r="BL1569" i="9"/>
  <c r="BL1570" i="9"/>
  <c r="BL1571" i="9"/>
  <c r="BL1572" i="9"/>
  <c r="BL1573" i="9"/>
  <c r="BL1574" i="9"/>
  <c r="BL1575" i="9"/>
  <c r="BL1576" i="9"/>
  <c r="BL1577" i="9"/>
  <c r="BL1578" i="9"/>
  <c r="BL1579" i="9"/>
  <c r="BL1580" i="9"/>
  <c r="BL1581" i="9"/>
  <c r="BL1582" i="9"/>
  <c r="BL1583" i="9"/>
  <c r="BL1584" i="9"/>
  <c r="BL1585" i="9"/>
  <c r="BL1586" i="9"/>
  <c r="BL1587" i="9"/>
  <c r="BL1588" i="9"/>
  <c r="BL1589" i="9"/>
  <c r="BL1590" i="9"/>
  <c r="BL1591" i="9"/>
  <c r="BL1592" i="9"/>
  <c r="BL1593" i="9"/>
  <c r="BL1594" i="9"/>
  <c r="BL1595" i="9"/>
  <c r="BL1596" i="9"/>
  <c r="BL1597" i="9"/>
  <c r="BL1598" i="9"/>
  <c r="BL1599" i="9"/>
  <c r="BL1600" i="9"/>
  <c r="BL1601" i="9"/>
  <c r="BL1602" i="9"/>
  <c r="BL1603" i="9"/>
  <c r="BL1604" i="9"/>
  <c r="BL1605" i="9"/>
  <c r="BL1606" i="9"/>
  <c r="BL1607" i="9"/>
  <c r="BL1608" i="9"/>
  <c r="BL1609" i="9"/>
  <c r="BL1610" i="9"/>
  <c r="BL1611" i="9"/>
  <c r="BL1612" i="9"/>
  <c r="BL1613" i="9"/>
  <c r="BL1614" i="9"/>
  <c r="BL1615" i="9"/>
  <c r="BL1616" i="9"/>
  <c r="BL1617" i="9"/>
  <c r="BL1618" i="9"/>
  <c r="BL1619" i="9"/>
  <c r="BL1620" i="9"/>
  <c r="BL1621" i="9"/>
  <c r="BL1622" i="9"/>
  <c r="BL1623" i="9"/>
  <c r="BL1624" i="9"/>
  <c r="BL1625" i="9"/>
  <c r="BL1626" i="9"/>
  <c r="BL1627" i="9"/>
  <c r="BL1628" i="9"/>
  <c r="BL1629" i="9"/>
  <c r="BL1630" i="9"/>
  <c r="BL1631" i="9"/>
  <c r="BL1632" i="9"/>
  <c r="BL1633" i="9"/>
  <c r="BL1634" i="9"/>
  <c r="BL1635" i="9"/>
  <c r="BL1636" i="9"/>
  <c r="BL1637" i="9"/>
  <c r="BL1638" i="9"/>
  <c r="BL1639" i="9"/>
  <c r="BL1640" i="9"/>
  <c r="BL1641" i="9"/>
  <c r="BL1642" i="9"/>
  <c r="BL1643" i="9"/>
  <c r="BL1644" i="9"/>
  <c r="BL1645" i="9"/>
  <c r="BL1646" i="9"/>
  <c r="BL1647" i="9"/>
  <c r="BL1648" i="9"/>
  <c r="BL1649" i="9"/>
  <c r="BL1650" i="9"/>
  <c r="BL1651" i="9"/>
  <c r="BL1652" i="9"/>
  <c r="BL1653" i="9"/>
  <c r="BL1654" i="9"/>
  <c r="BL1655" i="9"/>
  <c r="BL1656" i="9"/>
  <c r="BL1657" i="9"/>
  <c r="BL1658" i="9"/>
  <c r="BL1659" i="9"/>
  <c r="BL1660" i="9"/>
  <c r="BL1661" i="9"/>
  <c r="BL1662" i="9"/>
  <c r="BL1663" i="9"/>
  <c r="BL1664" i="9"/>
  <c r="BL1665" i="9"/>
  <c r="BL1666" i="9"/>
  <c r="BL1667" i="9"/>
  <c r="BL1668" i="9"/>
  <c r="BL1669" i="9"/>
  <c r="BL1670" i="9"/>
  <c r="BL1671" i="9"/>
  <c r="BL1672" i="9"/>
  <c r="BL1673" i="9"/>
  <c r="BL1674" i="9"/>
  <c r="BL1675" i="9"/>
  <c r="BL1676" i="9"/>
  <c r="BL1677" i="9"/>
  <c r="BL1678" i="9"/>
  <c r="BL1679" i="9"/>
  <c r="BL1680" i="9"/>
  <c r="BL1681" i="9"/>
  <c r="BL1682" i="9"/>
  <c r="BL1683" i="9"/>
  <c r="BL1686" i="9"/>
  <c r="BL1687" i="9"/>
  <c r="BL1684" i="9"/>
  <c r="BL1685" i="9"/>
  <c r="BL1690" i="9"/>
  <c r="BL1691" i="9"/>
  <c r="BL1688" i="9"/>
  <c r="BL1689" i="9"/>
  <c r="BL1692" i="9"/>
  <c r="BL1693" i="9"/>
  <c r="BL1694" i="9"/>
  <c r="BL1695" i="9"/>
  <c r="BL1696" i="9"/>
  <c r="BL1697" i="9"/>
  <c r="BL1698" i="9"/>
  <c r="BL1699" i="9"/>
  <c r="BL1700" i="9"/>
  <c r="BL1701" i="9"/>
  <c r="BL1702" i="9"/>
  <c r="BL1703" i="9"/>
  <c r="BL1706" i="9"/>
  <c r="BL1707" i="9"/>
  <c r="BL1704" i="9"/>
  <c r="BL1705" i="9"/>
  <c r="BL1708" i="9"/>
  <c r="BL1709" i="9"/>
  <c r="BL1710" i="9"/>
  <c r="BL1711" i="9"/>
  <c r="BL1712" i="9"/>
  <c r="BL1713" i="9"/>
  <c r="BL1714" i="9"/>
  <c r="BL1715" i="9"/>
  <c r="BL2" i="9"/>
  <c r="AG1635" i="9"/>
  <c r="AF1635" i="9"/>
  <c r="AE1635" i="9"/>
  <c r="AG1634" i="9"/>
  <c r="AF1634" i="9"/>
  <c r="AE1634" i="9"/>
  <c r="AG1633" i="9"/>
  <c r="AF1633" i="9"/>
  <c r="AE1633" i="9"/>
  <c r="AG1632" i="9"/>
  <c r="AF1632" i="9"/>
  <c r="AE1632" i="9"/>
  <c r="AG1631" i="9"/>
  <c r="AF1631" i="9"/>
  <c r="AE1631" i="9"/>
  <c r="AG1630" i="9"/>
  <c r="AF1630" i="9"/>
  <c r="AE1630" i="9"/>
  <c r="AG1629" i="9"/>
  <c r="AF1629" i="9"/>
  <c r="AE1629" i="9"/>
  <c r="AG1628" i="9"/>
  <c r="AF1628" i="9"/>
  <c r="AE1628" i="9"/>
  <c r="AG1627" i="9"/>
  <c r="AF1627" i="9"/>
  <c r="AE1627" i="9"/>
  <c r="AG1626" i="9"/>
  <c r="AF1626" i="9"/>
  <c r="AE1626" i="9"/>
  <c r="AG1625" i="9"/>
  <c r="AF1625" i="9"/>
  <c r="AE1625" i="9"/>
  <c r="AG1624" i="9"/>
  <c r="AF1624" i="9"/>
  <c r="AE1624" i="9"/>
  <c r="AG1623" i="9"/>
  <c r="AF1623" i="9"/>
  <c r="AE1623" i="9"/>
  <c r="AG1622" i="9"/>
  <c r="AF1622" i="9"/>
  <c r="AE1622" i="9"/>
  <c r="AG1621" i="9"/>
  <c r="AF1621" i="9"/>
  <c r="AE1621" i="9"/>
  <c r="AG1620" i="9"/>
  <c r="AF1620" i="9"/>
  <c r="AE1620" i="9"/>
  <c r="AG1619" i="9"/>
  <c r="AF1619" i="9"/>
  <c r="AE1619" i="9"/>
  <c r="AG1618" i="9"/>
  <c r="AF1618" i="9"/>
  <c r="AE1618" i="9"/>
  <c r="AG1617" i="9"/>
  <c r="AF1617" i="9"/>
  <c r="AE1617" i="9"/>
  <c r="AG1616" i="9"/>
  <c r="AF1616" i="9"/>
  <c r="AE1616" i="9"/>
  <c r="AG1615" i="9"/>
  <c r="AF1615" i="9"/>
  <c r="AE1615" i="9"/>
  <c r="AG1614" i="9"/>
  <c r="AF1614" i="9"/>
  <c r="AE1614" i="9"/>
  <c r="AG1613" i="9"/>
  <c r="AF1613" i="9"/>
  <c r="AE1613" i="9"/>
  <c r="AG1612" i="9"/>
  <c r="AF1612" i="9"/>
  <c r="AE1612" i="9"/>
  <c r="AG1611" i="9"/>
  <c r="AF1611" i="9"/>
  <c r="AE1611" i="9"/>
  <c r="AG1610" i="9"/>
  <c r="AF1610" i="9"/>
  <c r="AE1610" i="9"/>
  <c r="AG1609" i="9"/>
  <c r="AF1609" i="9"/>
  <c r="AE1609" i="9"/>
  <c r="AG1608" i="9"/>
  <c r="AF1608" i="9"/>
  <c r="AE1608" i="9"/>
  <c r="AG1607" i="9"/>
  <c r="AF1607" i="9"/>
  <c r="AE1607" i="9"/>
  <c r="AG1606" i="9"/>
  <c r="AF1606" i="9"/>
  <c r="AE1606" i="9"/>
  <c r="AG1605" i="9"/>
  <c r="AF1605" i="9"/>
  <c r="AE1605" i="9"/>
  <c r="AG1604" i="9"/>
  <c r="AF1604" i="9"/>
  <c r="AE1604" i="9"/>
  <c r="AG1603" i="9"/>
  <c r="AF1603" i="9"/>
  <c r="AE1603" i="9"/>
  <c r="AG1602" i="9"/>
  <c r="AF1602" i="9"/>
  <c r="AE1602" i="9"/>
  <c r="AG1601" i="9"/>
  <c r="AF1601" i="9"/>
  <c r="AE1601" i="9"/>
  <c r="AG1600" i="9"/>
  <c r="AF1600" i="9"/>
  <c r="AE1600" i="9"/>
  <c r="AG1599" i="9"/>
  <c r="AF1599" i="9"/>
  <c r="AE1599" i="9"/>
  <c r="AG1598" i="9"/>
  <c r="AF1598" i="9"/>
  <c r="AE1598" i="9"/>
  <c r="AG1597" i="9"/>
  <c r="AF1597" i="9"/>
  <c r="AE1597" i="9"/>
  <c r="AG1596" i="9"/>
  <c r="AF1596" i="9"/>
  <c r="AE1596" i="9"/>
  <c r="AG1595" i="9"/>
  <c r="AF1595" i="9"/>
  <c r="AE1595" i="9"/>
  <c r="AG1594" i="9"/>
  <c r="AF1594" i="9"/>
  <c r="AE1594" i="9"/>
  <c r="AG1593" i="9"/>
  <c r="AF1593" i="9"/>
  <c r="AE1593" i="9"/>
  <c r="AG1592" i="9"/>
  <c r="AF1592" i="9"/>
  <c r="AE1592" i="9"/>
  <c r="AG1591" i="9"/>
  <c r="AF1591" i="9"/>
  <c r="AE1591" i="9"/>
  <c r="AG1590" i="9"/>
  <c r="AF1590" i="9"/>
  <c r="AE1590" i="9"/>
  <c r="AG1589" i="9"/>
  <c r="AF1589" i="9"/>
  <c r="AE1589" i="9"/>
  <c r="AG1588" i="9"/>
  <c r="AF1588" i="9"/>
  <c r="AE1588" i="9"/>
  <c r="AG1587" i="9"/>
  <c r="AF1587" i="9"/>
  <c r="AE1587" i="9"/>
  <c r="AG1586" i="9"/>
  <c r="AF1586" i="9"/>
  <c r="AE1586" i="9"/>
  <c r="AG1585" i="9"/>
  <c r="AF1585" i="9"/>
  <c r="AE1585" i="9"/>
  <c r="AG1584" i="9"/>
  <c r="AF1584" i="9"/>
  <c r="AE1584" i="9"/>
  <c r="AG1583" i="9"/>
  <c r="AF1583" i="9"/>
  <c r="AE1583" i="9"/>
  <c r="AG1582" i="9"/>
  <c r="AF1582" i="9"/>
  <c r="AE1582" i="9"/>
  <c r="AG1581" i="9"/>
  <c r="AF1581" i="9"/>
  <c r="AE1581" i="9"/>
  <c r="AG1580" i="9"/>
  <c r="AF1580" i="9"/>
  <c r="AE1580" i="9"/>
  <c r="AG1579" i="9"/>
  <c r="AF1579" i="9"/>
  <c r="AE1579" i="9"/>
  <c r="AG1578" i="9"/>
  <c r="AF1578" i="9"/>
  <c r="AE1578" i="9"/>
  <c r="AG1577" i="9"/>
  <c r="AF1577" i="9"/>
  <c r="AE1577" i="9"/>
  <c r="AG1576" i="9"/>
  <c r="AF1576" i="9"/>
  <c r="AE1576" i="9"/>
  <c r="AG1575" i="9"/>
  <c r="AF1575" i="9"/>
  <c r="AE1575" i="9"/>
  <c r="AG1574" i="9"/>
  <c r="AF1574" i="9"/>
  <c r="AE1574" i="9"/>
  <c r="AG1573" i="9"/>
  <c r="AF1573" i="9"/>
  <c r="AE1573" i="9"/>
  <c r="AG1572" i="9"/>
  <c r="AF1572" i="9"/>
  <c r="AE1572" i="9"/>
  <c r="AG1571" i="9"/>
  <c r="AF1571" i="9"/>
  <c r="AE1571" i="9"/>
  <c r="AG1570" i="9"/>
  <c r="AF1570" i="9"/>
  <c r="AE1570" i="9"/>
  <c r="AG1569" i="9"/>
  <c r="AF1569" i="9"/>
  <c r="AE1569" i="9"/>
  <c r="AG1568" i="9"/>
  <c r="AF1568" i="9"/>
  <c r="AE1568" i="9"/>
  <c r="AG1567" i="9"/>
  <c r="AF1567" i="9"/>
  <c r="AE1567" i="9"/>
  <c r="AG1566" i="9"/>
  <c r="AF1566" i="9"/>
  <c r="AE1566" i="9"/>
  <c r="AG1565" i="9"/>
  <c r="AF1565" i="9"/>
  <c r="AE1565" i="9"/>
  <c r="AG1564" i="9"/>
  <c r="AF1564" i="9"/>
  <c r="AE1564" i="9"/>
  <c r="AG1563" i="9"/>
  <c r="AF1563" i="9"/>
  <c r="AE1563" i="9"/>
  <c r="AG1562" i="9"/>
  <c r="AF1562" i="9"/>
  <c r="AE1562" i="9"/>
  <c r="AG1561" i="9"/>
  <c r="AF1561" i="9"/>
  <c r="AE1561" i="9"/>
  <c r="AG1560" i="9"/>
  <c r="AF1560" i="9"/>
  <c r="AE1560" i="9"/>
  <c r="AG1559" i="9"/>
  <c r="AF1559" i="9"/>
  <c r="AE1559" i="9"/>
  <c r="AG1558" i="9"/>
  <c r="AF1558" i="9"/>
  <c r="AE1558" i="9"/>
  <c r="AG1557" i="9"/>
  <c r="AF1557" i="9"/>
  <c r="AE1557" i="9"/>
  <c r="AG1556" i="9"/>
  <c r="AF1556" i="9"/>
  <c r="AE1556" i="9"/>
  <c r="AG1555" i="9"/>
  <c r="AF1555" i="9"/>
  <c r="AE1555" i="9"/>
  <c r="AG1554" i="9"/>
  <c r="AF1554" i="9"/>
  <c r="AE1554" i="9"/>
  <c r="AG1553" i="9"/>
  <c r="AF1553" i="9"/>
  <c r="AE1553" i="9"/>
  <c r="AG1552" i="9"/>
  <c r="AF1552" i="9"/>
  <c r="AE1552" i="9"/>
  <c r="AG1551" i="9"/>
  <c r="AF1551" i="9"/>
  <c r="AE1551" i="9"/>
  <c r="AG1550" i="9"/>
  <c r="AF1550" i="9"/>
  <c r="AE1550" i="9"/>
  <c r="AG1549" i="9"/>
  <c r="AF1549" i="9"/>
  <c r="AE1549" i="9"/>
  <c r="AG1548" i="9"/>
  <c r="AF1548" i="9"/>
  <c r="AE1548" i="9"/>
  <c r="AG1547" i="9"/>
  <c r="AF1547" i="9"/>
  <c r="AE1547" i="9"/>
  <c r="AG1546" i="9"/>
  <c r="AF1546" i="9"/>
  <c r="AE1546" i="9"/>
  <c r="AG1545" i="9"/>
  <c r="AF1545" i="9"/>
  <c r="AE1545" i="9"/>
  <c r="AG1544" i="9"/>
  <c r="AF1544" i="9"/>
  <c r="AE1544" i="9"/>
  <c r="AG1543" i="9"/>
  <c r="AF1543" i="9"/>
  <c r="AE1543" i="9"/>
  <c r="AG1542" i="9"/>
  <c r="AF1542" i="9"/>
  <c r="AE1542" i="9"/>
  <c r="AG1541" i="9"/>
  <c r="AF1541" i="9"/>
  <c r="AE1541" i="9"/>
  <c r="AG1540" i="9"/>
  <c r="AF1540" i="9"/>
  <c r="AE1540" i="9"/>
  <c r="AG1539" i="9"/>
  <c r="AF1539" i="9"/>
  <c r="AE1539" i="9"/>
  <c r="AG1538" i="9"/>
  <c r="AF1538" i="9"/>
  <c r="AE1538" i="9"/>
  <c r="AG1537" i="9"/>
  <c r="AF1537" i="9"/>
  <c r="AE1537" i="9"/>
  <c r="AG1536" i="9"/>
  <c r="AF1536" i="9"/>
  <c r="AE1536" i="9"/>
  <c r="AG1535" i="9"/>
  <c r="AF1535" i="9"/>
  <c r="AE1535" i="9"/>
  <c r="AG1534" i="9"/>
  <c r="AF1534" i="9"/>
  <c r="AE1534" i="9"/>
  <c r="AG1533" i="9"/>
  <c r="AF1533" i="9"/>
  <c r="AE1533" i="9"/>
  <c r="AG1532" i="9"/>
  <c r="AF1532" i="9"/>
  <c r="AE1532" i="9"/>
  <c r="AG1531" i="9"/>
  <c r="AF1531" i="9"/>
  <c r="AE1531" i="9"/>
  <c r="AG1530" i="9"/>
  <c r="AF1530" i="9"/>
  <c r="AE1530" i="9"/>
  <c r="AG1529" i="9"/>
  <c r="AF1529" i="9"/>
  <c r="AE1529" i="9"/>
  <c r="AG1528" i="9"/>
  <c r="AF1528" i="9"/>
  <c r="AE1528" i="9"/>
  <c r="AG1527" i="9"/>
  <c r="AF1527" i="9"/>
  <c r="AE1527" i="9"/>
  <c r="AG1526" i="9"/>
  <c r="AF1526" i="9"/>
  <c r="AE1526" i="9"/>
  <c r="BM1525" i="9"/>
  <c r="AG1525" i="9"/>
  <c r="AF1525" i="9"/>
  <c r="AE1525" i="9"/>
  <c r="BM1524" i="9"/>
  <c r="AG1524" i="9"/>
  <c r="AF1524" i="9"/>
  <c r="AE1524" i="9"/>
  <c r="BM1523" i="9"/>
  <c r="AG1523" i="9"/>
  <c r="AF1523" i="9"/>
  <c r="AE1523" i="9"/>
  <c r="BM1522" i="9"/>
  <c r="AG1522" i="9"/>
  <c r="AF1522" i="9"/>
  <c r="AE1522" i="9"/>
  <c r="BM1521" i="9"/>
  <c r="AG1521" i="9"/>
  <c r="AF1521" i="9"/>
  <c r="AE1521" i="9"/>
  <c r="BM1520" i="9"/>
  <c r="AG1520" i="9"/>
  <c r="AF1520" i="9"/>
  <c r="AE1520" i="9"/>
  <c r="BM1519" i="9"/>
  <c r="AG1519" i="9"/>
  <c r="AF1519" i="9"/>
  <c r="AE1519" i="9"/>
  <c r="BM1518" i="9"/>
  <c r="AG1518" i="9"/>
  <c r="AF1518" i="9"/>
  <c r="AE1518" i="9"/>
  <c r="BM1517" i="9"/>
  <c r="AG1517" i="9"/>
  <c r="AF1517" i="9"/>
  <c r="AE1517" i="9"/>
  <c r="BM1516" i="9"/>
  <c r="AG1516" i="9"/>
  <c r="AF1516" i="9"/>
  <c r="AE1516" i="9"/>
  <c r="BM1515" i="9"/>
  <c r="AG1515" i="9"/>
  <c r="AF1515" i="9"/>
  <c r="AE1515" i="9"/>
  <c r="BM1514" i="9"/>
  <c r="AG1514" i="9"/>
  <c r="AF1514" i="9"/>
  <c r="AE1514" i="9"/>
  <c r="BM1513" i="9"/>
  <c r="AG1513" i="9"/>
  <c r="AF1513" i="9"/>
  <c r="AE1513" i="9"/>
  <c r="BM1512" i="9"/>
  <c r="AG1512" i="9"/>
  <c r="AF1512" i="9"/>
  <c r="AE1512" i="9"/>
  <c r="BM1511" i="9"/>
  <c r="AG1511" i="9"/>
  <c r="AF1511" i="9"/>
  <c r="AE1511" i="9"/>
  <c r="BM1510" i="9"/>
  <c r="AG1510" i="9"/>
  <c r="AF1510" i="9"/>
  <c r="AE1510" i="9"/>
  <c r="BM1509" i="9"/>
  <c r="AG1509" i="9"/>
  <c r="AF1509" i="9"/>
  <c r="AE1509" i="9"/>
  <c r="BM1508" i="9"/>
  <c r="AG1508" i="9"/>
  <c r="AF1508" i="9"/>
  <c r="AE1508" i="9"/>
  <c r="BM1507" i="9"/>
  <c r="AG1507" i="9"/>
  <c r="AF1507" i="9"/>
  <c r="AE1507" i="9"/>
  <c r="BM1506" i="9"/>
  <c r="AG1506" i="9"/>
  <c r="AF1506" i="9"/>
  <c r="AE1506" i="9"/>
  <c r="BM1505" i="9"/>
  <c r="AG1505" i="9"/>
  <c r="AF1505" i="9"/>
  <c r="AE1505" i="9"/>
  <c r="BM1504" i="9"/>
  <c r="AG1504" i="9"/>
  <c r="AF1504" i="9"/>
  <c r="AE1504" i="9"/>
  <c r="BM1503" i="9"/>
  <c r="AG1503" i="9"/>
  <c r="AF1503" i="9"/>
  <c r="AE1503" i="9"/>
  <c r="BM1502" i="9"/>
  <c r="AG1502" i="9"/>
  <c r="AF1502" i="9"/>
  <c r="AE1502" i="9"/>
  <c r="BM1501" i="9"/>
  <c r="AG1501" i="9"/>
  <c r="AF1501" i="9"/>
  <c r="AE1501" i="9"/>
  <c r="BM1500" i="9"/>
  <c r="AG1500" i="9"/>
  <c r="AF1500" i="9"/>
  <c r="AE1500" i="9"/>
  <c r="BM1499" i="9"/>
  <c r="AG1499" i="9"/>
  <c r="AF1499" i="9"/>
  <c r="AE1499" i="9"/>
  <c r="BM1498" i="9"/>
  <c r="AG1498" i="9"/>
  <c r="AF1498" i="9"/>
  <c r="AE1498" i="9"/>
  <c r="BM1497" i="9"/>
  <c r="AG1497" i="9"/>
  <c r="AF1497" i="9"/>
  <c r="AE1497" i="9"/>
  <c r="BM1496" i="9"/>
  <c r="AG1496" i="9"/>
  <c r="AF1496" i="9"/>
  <c r="AE1496" i="9"/>
  <c r="BM1495" i="9"/>
  <c r="AG1495" i="9"/>
  <c r="AF1495" i="9"/>
  <c r="AE1495" i="9"/>
  <c r="BM1494" i="9"/>
  <c r="AG1494" i="9"/>
  <c r="AF1494" i="9"/>
  <c r="AE1494" i="9"/>
  <c r="BM1493" i="9"/>
  <c r="AG1493" i="9"/>
  <c r="AF1493" i="9"/>
  <c r="AE1493" i="9"/>
  <c r="BM1492" i="9"/>
  <c r="AG1492" i="9"/>
  <c r="AF1492" i="9"/>
  <c r="AE1492" i="9"/>
  <c r="BM1491" i="9"/>
  <c r="AG1491" i="9"/>
  <c r="AF1491" i="9"/>
  <c r="AE1491" i="9"/>
  <c r="BM1490" i="9"/>
  <c r="AG1490" i="9"/>
  <c r="AF1490" i="9"/>
  <c r="AE1490" i="9"/>
  <c r="BM1489" i="9"/>
  <c r="AG1489" i="9"/>
  <c r="AF1489" i="9"/>
  <c r="AE1489" i="9"/>
  <c r="BM1488" i="9"/>
  <c r="AG1488" i="9"/>
  <c r="AF1488" i="9"/>
  <c r="AE1488" i="9"/>
  <c r="BM1487" i="9"/>
  <c r="AG1487" i="9"/>
  <c r="AF1487" i="9"/>
  <c r="AE1487" i="9"/>
  <c r="BM1486" i="9"/>
  <c r="AG1486" i="9"/>
  <c r="AF1486" i="9"/>
  <c r="AE1486" i="9"/>
  <c r="BM1485" i="9"/>
  <c r="AG1485" i="9"/>
  <c r="AF1485" i="9"/>
  <c r="AE1485" i="9"/>
  <c r="BM1484" i="9"/>
  <c r="AG1484" i="9"/>
  <c r="AF1484" i="9"/>
  <c r="AE1484" i="9"/>
  <c r="BM1483" i="9"/>
  <c r="AG1483" i="9"/>
  <c r="AF1483" i="9"/>
  <c r="AE1483" i="9"/>
  <c r="BM1482" i="9"/>
  <c r="AG1482" i="9"/>
  <c r="AF1482" i="9"/>
  <c r="AE1482" i="9"/>
  <c r="BM1481" i="9"/>
  <c r="AG1481" i="9"/>
  <c r="AF1481" i="9"/>
  <c r="AE1481" i="9"/>
  <c r="BM1480" i="9"/>
  <c r="AG1480" i="9"/>
  <c r="AF1480" i="9"/>
  <c r="AE1480" i="9"/>
  <c r="BM1479" i="9"/>
  <c r="AG1479" i="9"/>
  <c r="AF1479" i="9"/>
  <c r="AE1479" i="9"/>
  <c r="BM1478" i="9"/>
  <c r="AG1478" i="9"/>
  <c r="AF1478" i="9"/>
  <c r="AE1478" i="9"/>
  <c r="BM1477" i="9"/>
  <c r="AG1477" i="9"/>
  <c r="AF1477" i="9"/>
  <c r="AE1477" i="9"/>
  <c r="BM1476" i="9"/>
  <c r="AG1476" i="9"/>
  <c r="AF1476" i="9"/>
  <c r="AE1476" i="9"/>
  <c r="BM1475" i="9"/>
  <c r="AG1475" i="9"/>
  <c r="AF1475" i="9"/>
  <c r="AE1475" i="9"/>
  <c r="BM1474" i="9"/>
  <c r="AG1474" i="9"/>
  <c r="AF1474" i="9"/>
  <c r="AE1474" i="9"/>
  <c r="BM1473" i="9"/>
  <c r="AG1473" i="9"/>
  <c r="AF1473" i="9"/>
  <c r="AE1473" i="9"/>
  <c r="BM1472" i="9"/>
  <c r="AG1472" i="9"/>
  <c r="AF1472" i="9"/>
  <c r="AE1472" i="9"/>
  <c r="BM1471" i="9"/>
  <c r="AG1471" i="9"/>
  <c r="AF1471" i="9"/>
  <c r="AE1471" i="9"/>
  <c r="BM1470" i="9"/>
  <c r="AG1470" i="9"/>
  <c r="AF1470" i="9"/>
  <c r="AE1470" i="9"/>
  <c r="BM1469" i="9"/>
  <c r="AG1469" i="9"/>
  <c r="AF1469" i="9"/>
  <c r="AE1469" i="9"/>
  <c r="BM1468" i="9"/>
  <c r="AG1468" i="9"/>
  <c r="AF1468" i="9"/>
  <c r="AE1468" i="9"/>
  <c r="BM1467" i="9"/>
  <c r="AG1467" i="9"/>
  <c r="AF1467" i="9"/>
  <c r="AE1467" i="9"/>
  <c r="BM1466" i="9"/>
  <c r="AG1466" i="9"/>
  <c r="AF1466" i="9"/>
  <c r="AE1466" i="9"/>
  <c r="BM1465" i="9"/>
  <c r="AG1465" i="9"/>
  <c r="AF1465" i="9"/>
  <c r="AE1465" i="9"/>
  <c r="BM1464" i="9"/>
  <c r="AG1464" i="9"/>
  <c r="AF1464" i="9"/>
  <c r="AE1464" i="9"/>
  <c r="BM1463" i="9"/>
  <c r="AG1463" i="9"/>
  <c r="AF1463" i="9"/>
  <c r="AE1463" i="9"/>
  <c r="BM1462" i="9"/>
  <c r="AG1462" i="9"/>
  <c r="AF1462" i="9"/>
  <c r="AE1462" i="9"/>
  <c r="BM1461" i="9"/>
  <c r="AG1461" i="9"/>
  <c r="AF1461" i="9"/>
  <c r="AE1461" i="9"/>
  <c r="BM1460" i="9"/>
  <c r="AG1460" i="9"/>
  <c r="AF1460" i="9"/>
  <c r="AE1460" i="9"/>
  <c r="BM1459" i="9"/>
  <c r="AG1459" i="9"/>
  <c r="AF1459" i="9"/>
  <c r="AE1459" i="9"/>
  <c r="BM1458" i="9"/>
  <c r="AG1458" i="9"/>
  <c r="AF1458" i="9"/>
  <c r="AE1458" i="9"/>
  <c r="BM1457" i="9"/>
  <c r="AG1457" i="9"/>
  <c r="AF1457" i="9"/>
  <c r="AE1457" i="9"/>
  <c r="BM1456" i="9"/>
  <c r="AG1456" i="9"/>
  <c r="AF1456" i="9"/>
  <c r="AE1456" i="9"/>
  <c r="BM1455" i="9"/>
  <c r="AG1455" i="9"/>
  <c r="AF1455" i="9"/>
  <c r="AE1455" i="9"/>
  <c r="BM1454" i="9"/>
  <c r="AG1454" i="9"/>
  <c r="AF1454" i="9"/>
  <c r="AE1454" i="9"/>
  <c r="BM1453" i="9"/>
  <c r="AG1453" i="9"/>
  <c r="AF1453" i="9"/>
  <c r="AE1453" i="9"/>
  <c r="BM1452" i="9"/>
  <c r="AG1452" i="9"/>
  <c r="AF1452" i="9"/>
  <c r="AE1452" i="9"/>
  <c r="BM1451" i="9"/>
  <c r="AG1451" i="9"/>
  <c r="AF1451" i="9"/>
  <c r="AE1451" i="9"/>
  <c r="BM1450" i="9"/>
  <c r="AG1450" i="9"/>
  <c r="AF1450" i="9"/>
  <c r="AE1450" i="9"/>
  <c r="BM1449" i="9"/>
  <c r="AG1449" i="9"/>
  <c r="AF1449" i="9"/>
  <c r="AE1449" i="9"/>
  <c r="BM1448" i="9"/>
  <c r="AG1448" i="9"/>
  <c r="AF1448" i="9"/>
  <c r="AE1448" i="9"/>
  <c r="BM1447" i="9"/>
  <c r="AG1447" i="9"/>
  <c r="AF1447" i="9"/>
  <c r="AE1447" i="9"/>
  <c r="BM1446" i="9"/>
  <c r="AG1446" i="9"/>
  <c r="AF1446" i="9"/>
  <c r="AE1446" i="9"/>
  <c r="BM1445" i="9"/>
  <c r="AG1445" i="9"/>
  <c r="AF1445" i="9"/>
  <c r="AE1445" i="9"/>
  <c r="BM1444" i="9"/>
  <c r="AG1444" i="9"/>
  <c r="AF1444" i="9"/>
  <c r="AE1444" i="9"/>
  <c r="BM1443" i="9"/>
  <c r="AG1443" i="9"/>
  <c r="AF1443" i="9"/>
  <c r="AE1443" i="9"/>
  <c r="BM1442" i="9"/>
  <c r="AG1442" i="9"/>
  <c r="AF1442" i="9"/>
  <c r="AE1442" i="9"/>
  <c r="BM1441" i="9"/>
  <c r="AG1441" i="9"/>
  <c r="AF1441" i="9"/>
  <c r="AE1441" i="9"/>
  <c r="BM1440" i="9"/>
  <c r="AG1440" i="9"/>
  <c r="AF1440" i="9"/>
  <c r="AE1440" i="9"/>
  <c r="BM1439" i="9"/>
  <c r="AG1439" i="9"/>
  <c r="AF1439" i="9"/>
  <c r="AE1439" i="9"/>
  <c r="BM1438" i="9"/>
  <c r="AG1438" i="9"/>
  <c r="AF1438" i="9"/>
  <c r="AE1438" i="9"/>
  <c r="BM1437" i="9"/>
  <c r="AG1437" i="9"/>
  <c r="AF1437" i="9"/>
  <c r="AE1437" i="9"/>
  <c r="BM1436" i="9"/>
  <c r="AG1436" i="9"/>
  <c r="AF1436" i="9"/>
  <c r="AE1436" i="9"/>
  <c r="BM1435" i="9"/>
  <c r="AG1435" i="9"/>
  <c r="AF1435" i="9"/>
  <c r="AE1435" i="9"/>
  <c r="BM1434" i="9"/>
  <c r="AG1434" i="9"/>
  <c r="AF1434" i="9"/>
  <c r="AE1434" i="9"/>
  <c r="BM1433" i="9"/>
  <c r="AG1433" i="9"/>
  <c r="AF1433" i="9"/>
  <c r="AE1433" i="9"/>
  <c r="BM1432" i="9"/>
  <c r="AG1432" i="9"/>
  <c r="AF1432" i="9"/>
  <c r="AE1432" i="9"/>
  <c r="BM1431" i="9"/>
  <c r="AG1431" i="9"/>
  <c r="AF1431" i="9"/>
  <c r="AE1431" i="9"/>
  <c r="BM1430" i="9"/>
  <c r="AG1430" i="9"/>
  <c r="AF1430" i="9"/>
  <c r="AE1430" i="9"/>
  <c r="BM1429" i="9"/>
  <c r="AG1429" i="9"/>
  <c r="AF1429" i="9"/>
  <c r="AE1429" i="9"/>
  <c r="BM1428" i="9"/>
  <c r="AG1428" i="9"/>
  <c r="AF1428" i="9"/>
  <c r="AE1428" i="9"/>
  <c r="BM1427" i="9"/>
  <c r="AG1427" i="9"/>
  <c r="AF1427" i="9"/>
  <c r="AE1427" i="9"/>
  <c r="BM1426" i="9"/>
  <c r="AG1426" i="9"/>
  <c r="AF1426" i="9"/>
  <c r="AE1426" i="9"/>
  <c r="BM1425" i="9"/>
  <c r="AG1425" i="9"/>
  <c r="AF1425" i="9"/>
  <c r="AE1425" i="9"/>
  <c r="BM1424" i="9"/>
  <c r="AG1424" i="9"/>
  <c r="AF1424" i="9"/>
  <c r="AE1424" i="9"/>
  <c r="BM1423" i="9"/>
  <c r="AG1423" i="9"/>
  <c r="AF1423" i="9"/>
  <c r="AE1423" i="9"/>
  <c r="BM1422" i="9"/>
  <c r="AG1422" i="9"/>
  <c r="AF1422" i="9"/>
  <c r="AE1422" i="9"/>
  <c r="BM1421" i="9"/>
  <c r="AG1421" i="9"/>
  <c r="AF1421" i="9"/>
  <c r="AE1421" i="9"/>
  <c r="BM1420" i="9"/>
  <c r="AG1420" i="9"/>
  <c r="AF1420" i="9"/>
  <c r="AE1420" i="9"/>
  <c r="BM1419" i="9"/>
  <c r="AG1419" i="9"/>
  <c r="AF1419" i="9"/>
  <c r="AE1419" i="9"/>
  <c r="BM1418" i="9"/>
  <c r="AG1418" i="9"/>
  <c r="AF1418" i="9"/>
  <c r="AE1418" i="9"/>
  <c r="BM1417" i="9"/>
  <c r="AG1417" i="9"/>
  <c r="AF1417" i="9"/>
  <c r="AE1417" i="9"/>
  <c r="BM1416" i="9"/>
  <c r="AG1416" i="9"/>
  <c r="AF1416" i="9"/>
  <c r="AE1416" i="9"/>
  <c r="BM1415" i="9"/>
  <c r="AG1415" i="9"/>
  <c r="AF1415" i="9"/>
  <c r="AE1415" i="9"/>
  <c r="BM1414" i="9"/>
  <c r="AG1414" i="9"/>
  <c r="AF1414" i="9"/>
  <c r="AE1414" i="9"/>
  <c r="BM1413" i="9"/>
  <c r="AG1413" i="9"/>
  <c r="AF1413" i="9"/>
  <c r="AE1413" i="9"/>
  <c r="BM1412" i="9"/>
  <c r="AG1412" i="9"/>
  <c r="AF1412" i="9"/>
  <c r="AE1412" i="9"/>
  <c r="BM1411" i="9"/>
  <c r="AG1411" i="9"/>
  <c r="AF1411" i="9"/>
  <c r="AE1411" i="9"/>
  <c r="BM1410" i="9"/>
  <c r="AG1410" i="9"/>
  <c r="AF1410" i="9"/>
  <c r="AE1410" i="9"/>
  <c r="BM1409" i="9"/>
  <c r="AG1409" i="9"/>
  <c r="AF1409" i="9"/>
  <c r="AE1409" i="9"/>
  <c r="BM1408" i="9"/>
  <c r="AG1408" i="9"/>
  <c r="AF1408" i="9"/>
  <c r="AE1408" i="9"/>
  <c r="BM1407" i="9"/>
  <c r="AG1407" i="9"/>
  <c r="AF1407" i="9"/>
  <c r="AE1407" i="9"/>
  <c r="BM1406" i="9"/>
  <c r="AG1406" i="9"/>
  <c r="AF1406" i="9"/>
  <c r="AE1406" i="9"/>
  <c r="BM1405" i="9"/>
  <c r="AG1405" i="9"/>
  <c r="AF1405" i="9"/>
  <c r="AE1405" i="9"/>
  <c r="BM1404" i="9"/>
  <c r="AG1404" i="9"/>
  <c r="AF1404" i="9"/>
  <c r="AE1404" i="9"/>
  <c r="BM1403" i="9"/>
  <c r="AG1403" i="9"/>
  <c r="AF1403" i="9"/>
  <c r="AE1403" i="9"/>
  <c r="BM1402" i="9"/>
  <c r="AG1402" i="9"/>
  <c r="AF1402" i="9"/>
  <c r="AE1402" i="9"/>
  <c r="BM1401" i="9"/>
  <c r="AG1401" i="9"/>
  <c r="AF1401" i="9"/>
  <c r="AE1401" i="9"/>
  <c r="BM1400" i="9"/>
  <c r="AG1400" i="9"/>
  <c r="AF1400" i="9"/>
  <c r="AE1400" i="9"/>
  <c r="BM1399" i="9"/>
  <c r="AG1399" i="9"/>
  <c r="AF1399" i="9"/>
  <c r="AE1399" i="9"/>
  <c r="BM1398" i="9"/>
  <c r="AG1398" i="9"/>
  <c r="AF1398" i="9"/>
  <c r="AE1398" i="9"/>
  <c r="BM1397" i="9"/>
  <c r="AG1397" i="9"/>
  <c r="AF1397" i="9"/>
  <c r="AE1397" i="9"/>
  <c r="BM1396" i="9"/>
  <c r="AG1396" i="9"/>
  <c r="AF1396" i="9"/>
  <c r="AE1396" i="9"/>
  <c r="BM1395" i="9"/>
  <c r="AG1395" i="9"/>
  <c r="AF1395" i="9"/>
  <c r="AE1395" i="9"/>
  <c r="BM1394" i="9"/>
  <c r="AG1394" i="9"/>
  <c r="AF1394" i="9"/>
  <c r="AE1394" i="9"/>
  <c r="BM1393" i="9"/>
  <c r="AG1393" i="9"/>
  <c r="AF1393" i="9"/>
  <c r="AE1393" i="9"/>
  <c r="BM1392" i="9"/>
  <c r="AG1392" i="9"/>
  <c r="AF1392" i="9"/>
  <c r="AE1392" i="9"/>
  <c r="BM1391" i="9"/>
  <c r="AG1391" i="9"/>
  <c r="AF1391" i="9"/>
  <c r="AE1391" i="9"/>
  <c r="BM1390" i="9"/>
  <c r="AG1390" i="9"/>
  <c r="AF1390" i="9"/>
  <c r="AE1390" i="9"/>
  <c r="BM1389" i="9"/>
  <c r="AG1389" i="9"/>
  <c r="AF1389" i="9"/>
  <c r="AE1389" i="9"/>
  <c r="BM1388" i="9"/>
  <c r="AG1388" i="9"/>
  <c r="AF1388" i="9"/>
  <c r="AE1388" i="9"/>
  <c r="BM1387" i="9"/>
  <c r="AG1387" i="9"/>
  <c r="AF1387" i="9"/>
  <c r="AE1387" i="9"/>
  <c r="BM1386" i="9"/>
  <c r="AG1386" i="9"/>
  <c r="AF1386" i="9"/>
  <c r="AE1386" i="9"/>
  <c r="BM1385" i="9"/>
  <c r="AG1385" i="9"/>
  <c r="AF1385" i="9"/>
  <c r="AE1385" i="9"/>
  <c r="BM1384" i="9"/>
  <c r="AG1384" i="9"/>
  <c r="AF1384" i="9"/>
  <c r="AE1384" i="9"/>
  <c r="BM1383" i="9"/>
  <c r="AG1383" i="9"/>
  <c r="AF1383" i="9"/>
  <c r="AE1383" i="9"/>
  <c r="BM1382" i="9"/>
  <c r="AG1382" i="9"/>
  <c r="AF1382" i="9"/>
  <c r="AE1382" i="9"/>
  <c r="BM1381" i="9"/>
  <c r="AG1381" i="9"/>
  <c r="AF1381" i="9"/>
  <c r="AE1381" i="9"/>
  <c r="BM1380" i="9"/>
  <c r="AG1380" i="9"/>
  <c r="AF1380" i="9"/>
  <c r="AE1380" i="9"/>
  <c r="BM1379" i="9"/>
  <c r="AG1379" i="9"/>
  <c r="AF1379" i="9"/>
  <c r="AE1379" i="9"/>
  <c r="BM1378" i="9"/>
  <c r="AG1378" i="9"/>
  <c r="AF1378" i="9"/>
  <c r="AE1378" i="9"/>
  <c r="BM1377" i="9"/>
  <c r="AG1377" i="9"/>
  <c r="AF1377" i="9"/>
  <c r="AE1377" i="9"/>
  <c r="BM1376" i="9"/>
  <c r="AG1376" i="9"/>
  <c r="AF1376" i="9"/>
  <c r="AE1376" i="9"/>
  <c r="BM1375" i="9"/>
  <c r="AG1375" i="9"/>
  <c r="AF1375" i="9"/>
  <c r="AE1375" i="9"/>
  <c r="BM1374" i="9"/>
  <c r="AG1374" i="9"/>
  <c r="AF1374" i="9"/>
  <c r="AE1374" i="9"/>
  <c r="BM1373" i="9"/>
  <c r="AG1373" i="9"/>
  <c r="AF1373" i="9"/>
  <c r="AE1373" i="9"/>
  <c r="BM1372" i="9"/>
  <c r="AG1372" i="9"/>
  <c r="AF1372" i="9"/>
  <c r="AE1372" i="9"/>
  <c r="BM1371" i="9"/>
  <c r="AG1371" i="9"/>
  <c r="AF1371" i="9"/>
  <c r="AE1371" i="9"/>
  <c r="BM1370" i="9"/>
  <c r="AG1370" i="9"/>
  <c r="AF1370" i="9"/>
  <c r="AE1370" i="9"/>
  <c r="BM1369" i="9"/>
  <c r="AG1369" i="9"/>
  <c r="AF1369" i="9"/>
  <c r="AE1369" i="9"/>
  <c r="BM1368" i="9"/>
  <c r="AG1368" i="9"/>
  <c r="AF1368" i="9"/>
  <c r="AE1368" i="9"/>
  <c r="BM1367" i="9"/>
  <c r="AG1367" i="9"/>
  <c r="AF1367" i="9"/>
  <c r="AE1367" i="9"/>
  <c r="BM1366" i="9"/>
  <c r="AG1366" i="9"/>
  <c r="AF1366" i="9"/>
  <c r="AE1366" i="9"/>
  <c r="BM1365" i="9"/>
  <c r="AG1365" i="9"/>
  <c r="AF1365" i="9"/>
  <c r="AE1365" i="9"/>
  <c r="BM1364" i="9"/>
  <c r="AG1364" i="9"/>
  <c r="AF1364" i="9"/>
  <c r="AE1364" i="9"/>
  <c r="BM1363" i="9"/>
  <c r="AG1363" i="9"/>
  <c r="AF1363" i="9"/>
  <c r="AE1363" i="9"/>
  <c r="BM1362" i="9"/>
  <c r="AG1362" i="9"/>
  <c r="AF1362" i="9"/>
  <c r="AE1362" i="9"/>
  <c r="BM1361" i="9"/>
  <c r="AG1361" i="9"/>
  <c r="AF1361" i="9"/>
  <c r="AE1361" i="9"/>
  <c r="BM1360" i="9"/>
  <c r="AG1360" i="9"/>
  <c r="AF1360" i="9"/>
  <c r="AE1360" i="9"/>
  <c r="BM1359" i="9"/>
  <c r="AG1359" i="9"/>
  <c r="AF1359" i="9"/>
  <c r="AE1359" i="9"/>
  <c r="BM1358" i="9"/>
  <c r="AG1358" i="9"/>
  <c r="AF1358" i="9"/>
  <c r="AE1358" i="9"/>
  <c r="BM1357" i="9"/>
  <c r="AG1357" i="9"/>
  <c r="AF1357" i="9"/>
  <c r="AE1357" i="9"/>
  <c r="BM1356" i="9"/>
  <c r="AG1356" i="9"/>
  <c r="AF1356" i="9"/>
  <c r="AE1356" i="9"/>
  <c r="BM1355" i="9"/>
  <c r="AG1355" i="9"/>
  <c r="AF1355" i="9"/>
  <c r="AE1355" i="9"/>
  <c r="BM1354" i="9"/>
  <c r="AG1354" i="9"/>
  <c r="AF1354" i="9"/>
  <c r="AE1354" i="9"/>
  <c r="BM1353" i="9"/>
  <c r="AG1353" i="9"/>
  <c r="AF1353" i="9"/>
  <c r="AE1353" i="9"/>
  <c r="BM1352" i="9"/>
  <c r="AG1352" i="9"/>
  <c r="AF1352" i="9"/>
  <c r="AE1352" i="9"/>
  <c r="BM1351" i="9"/>
  <c r="AG1351" i="9"/>
  <c r="AF1351" i="9"/>
  <c r="AE1351" i="9"/>
  <c r="BM1350" i="9"/>
  <c r="AG1350" i="9"/>
  <c r="AF1350" i="9"/>
  <c r="AE1350" i="9"/>
  <c r="BM1347" i="9"/>
  <c r="AG1347" i="9"/>
  <c r="AF1347" i="9"/>
  <c r="AE1347" i="9"/>
  <c r="BM1346" i="9"/>
  <c r="AG1346" i="9"/>
  <c r="AF1346" i="9"/>
  <c r="AE1346" i="9"/>
  <c r="BM1349" i="9"/>
  <c r="AG1349" i="9"/>
  <c r="AF1349" i="9"/>
  <c r="AE1349" i="9"/>
  <c r="BM1348" i="9"/>
  <c r="AG1348" i="9"/>
  <c r="AF1348" i="9"/>
  <c r="AE1348" i="9"/>
  <c r="BM1345" i="9"/>
  <c r="AG1345" i="9"/>
  <c r="AF1345" i="9"/>
  <c r="AE1345" i="9"/>
  <c r="BM1344" i="9"/>
  <c r="AG1344" i="9"/>
  <c r="AF1344" i="9"/>
  <c r="AE1344" i="9"/>
  <c r="BM1343" i="9"/>
  <c r="AG1343" i="9"/>
  <c r="AF1343" i="9"/>
  <c r="AE1343" i="9"/>
  <c r="BM1342" i="9"/>
  <c r="AG1342" i="9"/>
  <c r="AF1342" i="9"/>
  <c r="AE1342" i="9"/>
  <c r="BM1341" i="9"/>
  <c r="AG1341" i="9"/>
  <c r="AF1341" i="9"/>
  <c r="AE1341" i="9"/>
  <c r="BM1340" i="9"/>
  <c r="AG1340" i="9"/>
  <c r="AF1340" i="9"/>
  <c r="AE1340" i="9"/>
  <c r="BM1339" i="9"/>
  <c r="AG1339" i="9"/>
  <c r="AF1339" i="9"/>
  <c r="AE1339" i="9"/>
  <c r="BM1338" i="9"/>
  <c r="AG1338" i="9"/>
  <c r="AF1338" i="9"/>
  <c r="AE1338" i="9"/>
  <c r="BM1337" i="9"/>
  <c r="AG1337" i="9"/>
  <c r="AF1337" i="9"/>
  <c r="AE1337" i="9"/>
  <c r="BM1336" i="9"/>
  <c r="AG1336" i="9"/>
  <c r="AF1336" i="9"/>
  <c r="AE1336" i="9"/>
  <c r="BM1335" i="9"/>
  <c r="AG1335" i="9"/>
  <c r="AF1335" i="9"/>
  <c r="AE1335" i="9"/>
  <c r="BM1334" i="9"/>
  <c r="AG1334" i="9"/>
  <c r="AF1334" i="9"/>
  <c r="AE1334" i="9"/>
  <c r="BM1331" i="9"/>
  <c r="AG1331" i="9"/>
  <c r="AF1331" i="9"/>
  <c r="AE1331" i="9"/>
  <c r="BM1330" i="9"/>
  <c r="AG1330" i="9"/>
  <c r="AF1330" i="9"/>
  <c r="AE1330" i="9"/>
  <c r="BM1333" i="9"/>
  <c r="AG1333" i="9"/>
  <c r="AF1333" i="9"/>
  <c r="AE1333" i="9"/>
  <c r="BM1332" i="9"/>
  <c r="AG1332" i="9"/>
  <c r="AF1332" i="9"/>
  <c r="AE1332" i="9"/>
  <c r="BM1329" i="9"/>
  <c r="AG1329" i="9"/>
  <c r="AF1329" i="9"/>
  <c r="AE1329" i="9"/>
  <c r="BM1328" i="9"/>
  <c r="AG1328" i="9"/>
  <c r="AF1328" i="9"/>
  <c r="AE1328" i="9"/>
  <c r="BM1327" i="9"/>
  <c r="AG1327" i="9"/>
  <c r="AF1327" i="9"/>
  <c r="AE1327" i="9"/>
  <c r="BM1326" i="9"/>
  <c r="AG1326" i="9"/>
  <c r="AF1326" i="9"/>
  <c r="AE1326" i="9"/>
  <c r="BM1325" i="9"/>
  <c r="AG1325" i="9"/>
  <c r="AF1325" i="9"/>
  <c r="AE1325" i="9"/>
  <c r="BM1324" i="9"/>
  <c r="AG1324" i="9"/>
  <c r="AF1324" i="9"/>
  <c r="AE1324" i="9"/>
  <c r="BM1323" i="9"/>
  <c r="AG1323" i="9"/>
  <c r="AF1323" i="9"/>
  <c r="AE1323" i="9"/>
  <c r="BM1322" i="9"/>
  <c r="AG1322" i="9"/>
  <c r="AF1322" i="9"/>
  <c r="AE1322" i="9"/>
  <c r="BM1321" i="9"/>
  <c r="AG1321" i="9"/>
  <c r="AF1321" i="9"/>
  <c r="AE1321" i="9"/>
  <c r="BM1320" i="9"/>
  <c r="AG1320" i="9"/>
  <c r="AF1320" i="9"/>
  <c r="AE1320" i="9"/>
  <c r="BM1319" i="9"/>
  <c r="AG1319" i="9"/>
  <c r="AF1319" i="9"/>
  <c r="AE1319" i="9"/>
  <c r="BM1318" i="9"/>
  <c r="AG1318" i="9"/>
  <c r="AF1318" i="9"/>
  <c r="AE1318" i="9"/>
  <c r="BM1315" i="9"/>
  <c r="AG1315" i="9"/>
  <c r="AF1315" i="9"/>
  <c r="AE1315" i="9"/>
  <c r="BM1314" i="9"/>
  <c r="AG1314" i="9"/>
  <c r="AF1314" i="9"/>
  <c r="AE1314" i="9"/>
  <c r="BM1317" i="9"/>
  <c r="AG1317" i="9"/>
  <c r="AF1317" i="9"/>
  <c r="AE1317" i="9"/>
  <c r="BM1316" i="9"/>
  <c r="AG1316" i="9"/>
  <c r="AF1316" i="9"/>
  <c r="AE1316" i="9"/>
  <c r="BM1313" i="9"/>
  <c r="AG1313" i="9"/>
  <c r="AF1313" i="9"/>
  <c r="AE1313" i="9"/>
  <c r="BM1312" i="9"/>
  <c r="AG1312" i="9"/>
  <c r="AF1312" i="9"/>
  <c r="AE1312" i="9"/>
  <c r="BM1311" i="9"/>
  <c r="AG1311" i="9"/>
  <c r="AF1311" i="9"/>
  <c r="AE1311" i="9"/>
  <c r="BM1310" i="9"/>
  <c r="AG1310" i="9"/>
  <c r="AF1310" i="9"/>
  <c r="AE1310" i="9"/>
  <c r="BM1309" i="9"/>
  <c r="AG1309" i="9"/>
  <c r="AF1309" i="9"/>
  <c r="AE1309" i="9"/>
  <c r="BM1308" i="9"/>
  <c r="AG1308" i="9"/>
  <c r="AF1308" i="9"/>
  <c r="AE1308" i="9"/>
  <c r="BM1307" i="9"/>
  <c r="AG1307" i="9"/>
  <c r="AF1307" i="9"/>
  <c r="AE1307" i="9"/>
  <c r="BM1306" i="9"/>
  <c r="AG1306" i="9"/>
  <c r="AF1306" i="9"/>
  <c r="AE1306" i="9"/>
  <c r="BM1305" i="9"/>
  <c r="AG1305" i="9"/>
  <c r="AF1305" i="9"/>
  <c r="AE1305" i="9"/>
  <c r="BM1304" i="9"/>
  <c r="AG1304" i="9"/>
  <c r="AF1304" i="9"/>
  <c r="AE1304" i="9"/>
  <c r="BM1303" i="9"/>
  <c r="AG1303" i="9"/>
  <c r="AF1303" i="9"/>
  <c r="AE1303" i="9"/>
  <c r="BM1302" i="9"/>
  <c r="AG1302" i="9"/>
  <c r="AF1302" i="9"/>
  <c r="AE1302" i="9"/>
  <c r="BM1301" i="9"/>
  <c r="AG1301" i="9"/>
  <c r="AF1301" i="9"/>
  <c r="AE1301" i="9"/>
  <c r="BM1300" i="9"/>
  <c r="AG1300" i="9"/>
  <c r="AF1300" i="9"/>
  <c r="AE1300" i="9"/>
  <c r="BM1299" i="9"/>
  <c r="AG1299" i="9"/>
  <c r="AF1299" i="9"/>
  <c r="AE1299" i="9"/>
  <c r="BM1298" i="9"/>
  <c r="AG1298" i="9"/>
  <c r="AF1298" i="9"/>
  <c r="AE1298" i="9"/>
  <c r="BM1297" i="9"/>
  <c r="AG1297" i="9"/>
  <c r="AF1297" i="9"/>
  <c r="AE1297" i="9"/>
  <c r="BM1296" i="9"/>
  <c r="AG1296" i="9"/>
  <c r="AF1296" i="9"/>
  <c r="AE1296" i="9"/>
  <c r="BM1295" i="9"/>
  <c r="AG1295" i="9"/>
  <c r="AF1295" i="9"/>
  <c r="AE1295" i="9"/>
  <c r="BM1294" i="9"/>
  <c r="AG1294" i="9"/>
  <c r="AF1294" i="9"/>
  <c r="AE1294" i="9"/>
  <c r="BM1293" i="9"/>
  <c r="AG1293" i="9"/>
  <c r="AF1293" i="9"/>
  <c r="AE1293" i="9"/>
  <c r="BM1292" i="9"/>
  <c r="AG1292" i="9"/>
  <c r="AF1292" i="9"/>
  <c r="AE1292" i="9"/>
  <c r="BM1291" i="9"/>
  <c r="AG1291" i="9"/>
  <c r="AF1291" i="9"/>
  <c r="AE1291" i="9"/>
  <c r="BM1290" i="9"/>
  <c r="AG1290" i="9"/>
  <c r="AF1290" i="9"/>
  <c r="AE1290" i="9"/>
  <c r="BM1289" i="9"/>
  <c r="AG1289" i="9"/>
  <c r="AF1289" i="9"/>
  <c r="AE1289" i="9"/>
  <c r="BM1288" i="9"/>
  <c r="AG1288" i="9"/>
  <c r="AF1288" i="9"/>
  <c r="AE1288" i="9"/>
  <c r="BM1287" i="9"/>
  <c r="AG1287" i="9"/>
  <c r="AF1287" i="9"/>
  <c r="AE1287" i="9"/>
  <c r="BM1286" i="9"/>
  <c r="AG1286" i="9"/>
  <c r="AF1286" i="9"/>
  <c r="AE1286" i="9"/>
  <c r="BM1285" i="9"/>
  <c r="AG1285" i="9"/>
  <c r="AF1285" i="9"/>
  <c r="AE1285" i="9"/>
  <c r="BM1284" i="9"/>
  <c r="AG1284" i="9"/>
  <c r="AF1284" i="9"/>
  <c r="AE1284" i="9"/>
  <c r="BM1281" i="9"/>
  <c r="AG1281" i="9"/>
  <c r="AF1281" i="9"/>
  <c r="AE1281" i="9"/>
  <c r="BM1280" i="9"/>
  <c r="AG1280" i="9"/>
  <c r="AF1280" i="9"/>
  <c r="AE1280" i="9"/>
  <c r="BM1283" i="9"/>
  <c r="AG1283" i="9"/>
  <c r="AF1283" i="9"/>
  <c r="AE1283" i="9"/>
  <c r="BM1282" i="9"/>
  <c r="AG1282" i="9"/>
  <c r="AF1282" i="9"/>
  <c r="AE1282" i="9"/>
  <c r="BM1279" i="9"/>
  <c r="AG1279" i="9"/>
  <c r="AF1279" i="9"/>
  <c r="AE1279" i="9"/>
  <c r="BM1278" i="9"/>
  <c r="AG1278" i="9"/>
  <c r="AF1278" i="9"/>
  <c r="AE1278" i="9"/>
  <c r="BM1277" i="9"/>
  <c r="AG1277" i="9"/>
  <c r="AF1277" i="9"/>
  <c r="AE1277" i="9"/>
  <c r="BM1276" i="9"/>
  <c r="AG1276" i="9"/>
  <c r="AF1276" i="9"/>
  <c r="AE1276" i="9"/>
  <c r="BM1275" i="9"/>
  <c r="AG1275" i="9"/>
  <c r="AF1275" i="9"/>
  <c r="AE1275" i="9"/>
  <c r="BM1274" i="9"/>
  <c r="AG1274" i="9"/>
  <c r="AF1274" i="9"/>
  <c r="AE1274" i="9"/>
  <c r="BM1273" i="9"/>
  <c r="AG1273" i="9"/>
  <c r="AF1273" i="9"/>
  <c r="AE1273" i="9"/>
  <c r="BM1272" i="9"/>
  <c r="AG1272" i="9"/>
  <c r="AF1272" i="9"/>
  <c r="AE1272" i="9"/>
  <c r="BM1271" i="9"/>
  <c r="AG1271" i="9"/>
  <c r="AF1271" i="9"/>
  <c r="AE1271" i="9"/>
  <c r="BM1270" i="9"/>
  <c r="AG1270" i="9"/>
  <c r="AF1270" i="9"/>
  <c r="AE1270" i="9"/>
  <c r="BM1269" i="9"/>
  <c r="AG1269" i="9"/>
  <c r="AF1269" i="9"/>
  <c r="AE1269" i="9"/>
  <c r="BM1268" i="9"/>
  <c r="AG1268" i="9"/>
  <c r="AF1268" i="9"/>
  <c r="AE1268" i="9"/>
  <c r="BM1265" i="9"/>
  <c r="AG1265" i="9"/>
  <c r="AF1265" i="9"/>
  <c r="AE1265" i="9"/>
  <c r="BM1264" i="9"/>
  <c r="AG1264" i="9"/>
  <c r="AF1264" i="9"/>
  <c r="AE1264" i="9"/>
  <c r="BM1267" i="9"/>
  <c r="AG1267" i="9"/>
  <c r="AF1267" i="9"/>
  <c r="AE1267" i="9"/>
  <c r="BM1266" i="9"/>
  <c r="AG1266" i="9"/>
  <c r="AF1266" i="9"/>
  <c r="AE1266" i="9"/>
  <c r="BM1263" i="9"/>
  <c r="AG1263" i="9"/>
  <c r="AF1263" i="9"/>
  <c r="AE1263" i="9"/>
  <c r="BM1262" i="9"/>
  <c r="AG1262" i="9"/>
  <c r="AF1262" i="9"/>
  <c r="AE1262" i="9"/>
  <c r="BM1259" i="9"/>
  <c r="AG1259" i="9"/>
  <c r="AF1259" i="9"/>
  <c r="AE1259" i="9"/>
  <c r="BM1258" i="9"/>
  <c r="AG1258" i="9"/>
  <c r="AF1258" i="9"/>
  <c r="AE1258" i="9"/>
  <c r="BM1261" i="9"/>
  <c r="AG1261" i="9"/>
  <c r="AF1261" i="9"/>
  <c r="AE1261" i="9"/>
  <c r="BM1260" i="9"/>
  <c r="AG1260" i="9"/>
  <c r="AF1260" i="9"/>
  <c r="AE1260" i="9"/>
  <c r="BM1257" i="9"/>
  <c r="AG1257" i="9"/>
  <c r="AF1257" i="9"/>
  <c r="AE1257" i="9"/>
  <c r="BM1256" i="9"/>
  <c r="AG1256" i="9"/>
  <c r="AF1256" i="9"/>
  <c r="AE1256" i="9"/>
  <c r="BM1255" i="9"/>
  <c r="AG1255" i="9"/>
  <c r="AF1255" i="9"/>
  <c r="AE1255" i="9"/>
  <c r="BM1254" i="9"/>
  <c r="AG1254" i="9"/>
  <c r="AF1254" i="9"/>
  <c r="AE1254" i="9"/>
  <c r="BM1253" i="9"/>
  <c r="AG1253" i="9"/>
  <c r="AF1253" i="9"/>
  <c r="AE1253" i="9"/>
  <c r="BM1252" i="9"/>
  <c r="AG1252" i="9"/>
  <c r="AF1252" i="9"/>
  <c r="AE1252" i="9"/>
  <c r="BM1251" i="9"/>
  <c r="AG1251" i="9"/>
  <c r="AF1251" i="9"/>
  <c r="AE1251" i="9"/>
  <c r="BM1250" i="9"/>
  <c r="AG1250" i="9"/>
  <c r="AF1250" i="9"/>
  <c r="AE1250" i="9"/>
  <c r="BM1249" i="9"/>
  <c r="AG1249" i="9"/>
  <c r="AF1249" i="9"/>
  <c r="AE1249" i="9"/>
  <c r="BM1248" i="9"/>
  <c r="AG1248" i="9"/>
  <c r="AF1248" i="9"/>
  <c r="AE1248" i="9"/>
  <c r="BM1247" i="9"/>
  <c r="AG1247" i="9"/>
  <c r="AF1247" i="9"/>
  <c r="AE1247" i="9"/>
  <c r="BM1246" i="9"/>
  <c r="AG1246" i="9"/>
  <c r="AF1246" i="9"/>
  <c r="AE1246" i="9"/>
  <c r="BM1245" i="9"/>
  <c r="AG1245" i="9"/>
  <c r="AF1245" i="9"/>
  <c r="AE1245" i="9"/>
  <c r="BM1244" i="9"/>
  <c r="AG1244" i="9"/>
  <c r="AF1244" i="9"/>
  <c r="AE1244" i="9"/>
  <c r="BM1243" i="9"/>
  <c r="AG1243" i="9"/>
  <c r="AF1243" i="9"/>
  <c r="AE1243" i="9"/>
  <c r="BM1242" i="9"/>
  <c r="AG1242" i="9"/>
  <c r="AF1242" i="9"/>
  <c r="AE1242" i="9"/>
  <c r="BM1241" i="9"/>
  <c r="AG1241" i="9"/>
  <c r="AF1241" i="9"/>
  <c r="AE1241" i="9"/>
  <c r="BM1240" i="9"/>
  <c r="AG1240" i="9"/>
  <c r="AF1240" i="9"/>
  <c r="AE1240" i="9"/>
  <c r="BM1239" i="9"/>
  <c r="AG1239" i="9"/>
  <c r="AF1239" i="9"/>
  <c r="AE1239" i="9"/>
  <c r="BM1238" i="9"/>
  <c r="AG1238" i="9"/>
  <c r="AF1238" i="9"/>
  <c r="AE1238" i="9"/>
  <c r="BM1237" i="9"/>
  <c r="AG1237" i="9"/>
  <c r="AF1237" i="9"/>
  <c r="AE1237" i="9"/>
  <c r="BM1236" i="9"/>
  <c r="AG1236" i="9"/>
  <c r="AF1236" i="9"/>
  <c r="AE1236" i="9"/>
  <c r="BM1235" i="9"/>
  <c r="AG1235" i="9"/>
  <c r="AF1235" i="9"/>
  <c r="AE1235" i="9"/>
  <c r="BM1234" i="9"/>
  <c r="AG1234" i="9"/>
  <c r="AF1234" i="9"/>
  <c r="AE1234" i="9"/>
  <c r="BM1233" i="9"/>
  <c r="AG1233" i="9"/>
  <c r="AF1233" i="9"/>
  <c r="AE1233" i="9"/>
  <c r="BM1232" i="9"/>
  <c r="AG1232" i="9"/>
  <c r="AF1232" i="9"/>
  <c r="AE1232" i="9"/>
  <c r="BM1229" i="9"/>
  <c r="AG1229" i="9"/>
  <c r="AF1229" i="9"/>
  <c r="AE1229" i="9"/>
  <c r="BM1228" i="9"/>
  <c r="AG1228" i="9"/>
  <c r="AF1228" i="9"/>
  <c r="AE1228" i="9"/>
  <c r="BM1231" i="9"/>
  <c r="AG1231" i="9"/>
  <c r="AF1231" i="9"/>
  <c r="AE1231" i="9"/>
  <c r="BM1230" i="9"/>
  <c r="AG1230" i="9"/>
  <c r="AF1230" i="9"/>
  <c r="AE1230" i="9"/>
  <c r="BM1227" i="9"/>
  <c r="AG1227" i="9"/>
  <c r="AF1227" i="9"/>
  <c r="AE1227" i="9"/>
  <c r="BM1226" i="9"/>
  <c r="AG1226" i="9"/>
  <c r="AF1226" i="9"/>
  <c r="AE1226" i="9"/>
  <c r="BM1225" i="9"/>
  <c r="AG1225" i="9"/>
  <c r="AF1225" i="9"/>
  <c r="AE1225" i="9"/>
  <c r="BM1224" i="9"/>
  <c r="AG1224" i="9"/>
  <c r="AF1224" i="9"/>
  <c r="AE1224" i="9"/>
  <c r="BM1223" i="9"/>
  <c r="AG1223" i="9"/>
  <c r="AF1223" i="9"/>
  <c r="AE1223" i="9"/>
  <c r="BM1222" i="9"/>
  <c r="AG1222" i="9"/>
  <c r="AF1222" i="9"/>
  <c r="AE1222" i="9"/>
  <c r="BM1221" i="9"/>
  <c r="AG1221" i="9"/>
  <c r="AF1221" i="9"/>
  <c r="AE1221" i="9"/>
  <c r="BM1220" i="9"/>
  <c r="AG1220" i="9"/>
  <c r="AF1220" i="9"/>
  <c r="AE1220" i="9"/>
  <c r="BM1219" i="9"/>
  <c r="AG1219" i="9"/>
  <c r="AF1219" i="9"/>
  <c r="AE1219" i="9"/>
  <c r="BM1218" i="9"/>
  <c r="AG1218" i="9"/>
  <c r="AF1218" i="9"/>
  <c r="AE1218" i="9"/>
  <c r="BM1217" i="9"/>
  <c r="AG1217" i="9"/>
  <c r="AF1217" i="9"/>
  <c r="AE1217" i="9"/>
  <c r="BM1216" i="9"/>
  <c r="AG1216" i="9"/>
  <c r="AF1216" i="9"/>
  <c r="AE1216" i="9"/>
  <c r="BM1215" i="9"/>
  <c r="AG1215" i="9"/>
  <c r="AF1215" i="9"/>
  <c r="AE1215" i="9"/>
  <c r="BM1214" i="9"/>
  <c r="AG1214" i="9"/>
  <c r="AF1214" i="9"/>
  <c r="AE1214" i="9"/>
  <c r="BM1211" i="9"/>
  <c r="AG1211" i="9"/>
  <c r="AF1211" i="9"/>
  <c r="AE1211" i="9"/>
  <c r="BM1210" i="9"/>
  <c r="AG1210" i="9"/>
  <c r="AF1210" i="9"/>
  <c r="AE1210" i="9"/>
  <c r="BM1213" i="9"/>
  <c r="AG1213" i="9"/>
  <c r="AF1213" i="9"/>
  <c r="AE1213" i="9"/>
  <c r="BM1212" i="9"/>
  <c r="AG1212" i="9"/>
  <c r="AF1212" i="9"/>
  <c r="AE1212" i="9"/>
  <c r="BM1209" i="9"/>
  <c r="AG1209" i="9"/>
  <c r="AF1209" i="9"/>
  <c r="AE1209" i="9"/>
  <c r="BM1208" i="9"/>
  <c r="AG1208" i="9"/>
  <c r="AF1208" i="9"/>
  <c r="AE1208" i="9"/>
  <c r="BM1207" i="9"/>
  <c r="AG1207" i="9"/>
  <c r="AF1207" i="9"/>
  <c r="AE1207" i="9"/>
  <c r="BM1206" i="9"/>
  <c r="AG1206" i="9"/>
  <c r="AF1206" i="9"/>
  <c r="AE1206" i="9"/>
  <c r="BM1205" i="9"/>
  <c r="AG1205" i="9"/>
  <c r="AF1205" i="9"/>
  <c r="AE1205" i="9"/>
  <c r="BM1204" i="9"/>
  <c r="AG1204" i="9"/>
  <c r="AF1204" i="9"/>
  <c r="AE1204" i="9"/>
  <c r="BM1203" i="9"/>
  <c r="AG1203" i="9"/>
  <c r="AF1203" i="9"/>
  <c r="AE1203" i="9"/>
  <c r="BM1202" i="9"/>
  <c r="AG1202" i="9"/>
  <c r="AF1202" i="9"/>
  <c r="AE1202" i="9"/>
  <c r="BM1201" i="9"/>
  <c r="AG1201" i="9"/>
  <c r="AF1201" i="9"/>
  <c r="AE1201" i="9"/>
  <c r="BM1200" i="9"/>
  <c r="AG1200" i="9"/>
  <c r="AF1200" i="9"/>
  <c r="AE1200" i="9"/>
  <c r="BM1199" i="9"/>
  <c r="AG1199" i="9"/>
  <c r="AF1199" i="9"/>
  <c r="AE1199" i="9"/>
  <c r="BM1198" i="9"/>
  <c r="AG1198" i="9"/>
  <c r="AF1198" i="9"/>
  <c r="AE1198" i="9"/>
  <c r="BM1197" i="9"/>
  <c r="AG1197" i="9"/>
  <c r="AF1197" i="9"/>
  <c r="AE1197" i="9"/>
  <c r="BM1196" i="9"/>
  <c r="AG1196" i="9"/>
  <c r="AF1196" i="9"/>
  <c r="AE1196" i="9"/>
  <c r="BM1195" i="9"/>
  <c r="AG1195" i="9"/>
  <c r="AF1195" i="9"/>
  <c r="AE1195" i="9"/>
  <c r="BM1194" i="9"/>
  <c r="AG1194" i="9"/>
  <c r="AF1194" i="9"/>
  <c r="AE1194" i="9"/>
  <c r="BM1193" i="9"/>
  <c r="AG1193" i="9"/>
  <c r="AF1193" i="9"/>
  <c r="AE1193" i="9"/>
  <c r="BM1192" i="9"/>
  <c r="AG1192" i="9"/>
  <c r="AF1192" i="9"/>
  <c r="AE1192" i="9"/>
  <c r="BM1191" i="9"/>
  <c r="AG1191" i="9"/>
  <c r="AF1191" i="9"/>
  <c r="AE1191" i="9"/>
  <c r="BM1190" i="9"/>
  <c r="AG1190" i="9"/>
  <c r="AF1190" i="9"/>
  <c r="AE1190" i="9"/>
  <c r="BM1189" i="9"/>
  <c r="AG1189" i="9"/>
  <c r="AF1189" i="9"/>
  <c r="AE1189" i="9"/>
  <c r="BM1188" i="9"/>
  <c r="AG1188" i="9"/>
  <c r="AF1188" i="9"/>
  <c r="AE1188" i="9"/>
  <c r="BM1187" i="9"/>
  <c r="AG1187" i="9"/>
  <c r="AF1187" i="9"/>
  <c r="AE1187" i="9"/>
  <c r="BM1186" i="9"/>
  <c r="AG1186" i="9"/>
  <c r="AF1186" i="9"/>
  <c r="AE1186" i="9"/>
  <c r="BM1185" i="9"/>
  <c r="AG1185" i="9"/>
  <c r="AF1185" i="9"/>
  <c r="AE1185" i="9"/>
  <c r="BM1184" i="9"/>
  <c r="AG1184" i="9"/>
  <c r="AF1184" i="9"/>
  <c r="AE1184" i="9"/>
  <c r="BM1183" i="9"/>
  <c r="AG1183" i="9"/>
  <c r="AF1183" i="9"/>
  <c r="AE1183" i="9"/>
  <c r="BM1182" i="9"/>
  <c r="AG1182" i="9"/>
  <c r="AF1182" i="9"/>
  <c r="AE1182" i="9"/>
  <c r="BM1181" i="9"/>
  <c r="AG1181" i="9"/>
  <c r="AF1181" i="9"/>
  <c r="AE1181" i="9"/>
  <c r="BM1180" i="9"/>
  <c r="AG1180" i="9"/>
  <c r="AF1180" i="9"/>
  <c r="AE1180" i="9"/>
  <c r="BM1179" i="9"/>
  <c r="AG1179" i="9"/>
  <c r="AF1179" i="9"/>
  <c r="AE1179" i="9"/>
  <c r="BM1178" i="9"/>
  <c r="AG1178" i="9"/>
  <c r="AF1178" i="9"/>
  <c r="AE1178" i="9"/>
  <c r="BM1177" i="9"/>
  <c r="AG1177" i="9"/>
  <c r="AF1177" i="9"/>
  <c r="AE1177" i="9"/>
  <c r="BM1176" i="9"/>
  <c r="AG1176" i="9"/>
  <c r="AF1176" i="9"/>
  <c r="AE1176" i="9"/>
  <c r="BM1175" i="9"/>
  <c r="AG1175" i="9"/>
  <c r="AF1175" i="9"/>
  <c r="AE1175" i="9"/>
  <c r="BM1174" i="9"/>
  <c r="AG1174" i="9"/>
  <c r="AF1174" i="9"/>
  <c r="AE1174" i="9"/>
  <c r="BM1173" i="9"/>
  <c r="AG1173" i="9"/>
  <c r="AF1173" i="9"/>
  <c r="AE1173" i="9"/>
  <c r="BM1172" i="9"/>
  <c r="AG1172" i="9"/>
  <c r="AF1172" i="9"/>
  <c r="AE1172" i="9"/>
  <c r="BM1171" i="9"/>
  <c r="AG1171" i="9"/>
  <c r="AF1171" i="9"/>
  <c r="AE1171" i="9"/>
  <c r="BM1170" i="9"/>
  <c r="AG1170" i="9"/>
  <c r="AF1170" i="9"/>
  <c r="AE1170" i="9"/>
  <c r="BM1169" i="9"/>
  <c r="AG1169" i="9"/>
  <c r="AF1169" i="9"/>
  <c r="AE1169" i="9"/>
  <c r="BM1168" i="9"/>
  <c r="AG1168" i="9"/>
  <c r="AF1168" i="9"/>
  <c r="AE1168" i="9"/>
  <c r="BM1167" i="9"/>
  <c r="AG1167" i="9"/>
  <c r="AF1167" i="9"/>
  <c r="AE1167" i="9"/>
  <c r="BM1166" i="9"/>
  <c r="AG1166" i="9"/>
  <c r="AF1166" i="9"/>
  <c r="AE1166" i="9"/>
  <c r="BM1165" i="9"/>
  <c r="AG1165" i="9"/>
  <c r="AF1165" i="9"/>
  <c r="AE1165" i="9"/>
  <c r="BM1164" i="9"/>
  <c r="AG1164" i="9"/>
  <c r="AF1164" i="9"/>
  <c r="AE1164" i="9"/>
  <c r="BM1163" i="9"/>
  <c r="AG1163" i="9"/>
  <c r="AF1163" i="9"/>
  <c r="AE1163" i="9"/>
  <c r="BM1162" i="9"/>
  <c r="AG1162" i="9"/>
  <c r="AF1162" i="9"/>
  <c r="AE1162" i="9"/>
  <c r="BM1161" i="9"/>
  <c r="AG1161" i="9"/>
  <c r="AF1161" i="9"/>
  <c r="AE1161" i="9"/>
  <c r="BM1160" i="9"/>
  <c r="AG1160" i="9"/>
  <c r="AF1160" i="9"/>
  <c r="AE1160" i="9"/>
  <c r="BM1159" i="9"/>
  <c r="AG1159" i="9"/>
  <c r="AF1159" i="9"/>
  <c r="AE1159" i="9"/>
  <c r="BM1158" i="9"/>
  <c r="AG1158" i="9"/>
  <c r="AF1158" i="9"/>
  <c r="AE1158" i="9"/>
  <c r="BM1157" i="9"/>
  <c r="AG1157" i="9"/>
  <c r="AF1157" i="9"/>
  <c r="AE1157" i="9"/>
  <c r="BM1156" i="9"/>
  <c r="AG1156" i="9"/>
  <c r="AF1156" i="9"/>
  <c r="AE1156" i="9"/>
  <c r="BM1155" i="9"/>
  <c r="AG1155" i="9"/>
  <c r="AF1155" i="9"/>
  <c r="AE1155" i="9"/>
  <c r="BM1154" i="9"/>
  <c r="AG1154" i="9"/>
  <c r="AF1154" i="9"/>
  <c r="AE1154" i="9"/>
  <c r="BM1153" i="9"/>
  <c r="AG1153" i="9"/>
  <c r="AF1153" i="9"/>
  <c r="AE1153" i="9"/>
  <c r="BM1152" i="9"/>
  <c r="AG1152" i="9"/>
  <c r="AF1152" i="9"/>
  <c r="AE1152" i="9"/>
  <c r="BM1151" i="9"/>
  <c r="AG1151" i="9"/>
  <c r="AF1151" i="9"/>
  <c r="AE1151" i="9"/>
  <c r="BM1150" i="9"/>
  <c r="AG1150" i="9"/>
  <c r="AF1150" i="9"/>
  <c r="AE1150" i="9"/>
  <c r="BM1149" i="9"/>
  <c r="AG1149" i="9"/>
  <c r="AF1149" i="9"/>
  <c r="AE1149" i="9"/>
  <c r="BM1148" i="9"/>
  <c r="AG1148" i="9"/>
  <c r="AF1148" i="9"/>
  <c r="AE1148" i="9"/>
  <c r="BM1147" i="9"/>
  <c r="AG1147" i="9"/>
  <c r="AF1147" i="9"/>
  <c r="AE1147" i="9"/>
  <c r="BM1146" i="9"/>
  <c r="AG1146" i="9"/>
  <c r="AF1146" i="9"/>
  <c r="AE1146" i="9"/>
  <c r="BM1145" i="9"/>
  <c r="AG1145" i="9"/>
  <c r="AF1145" i="9"/>
  <c r="AE1145" i="9"/>
  <c r="BM1144" i="9"/>
  <c r="AG1144" i="9"/>
  <c r="AF1144" i="9"/>
  <c r="AE1144" i="9"/>
  <c r="BM1143" i="9"/>
  <c r="AG1143" i="9"/>
  <c r="AF1143" i="9"/>
  <c r="AE1143" i="9"/>
  <c r="BM1142" i="9"/>
  <c r="AG1142" i="9"/>
  <c r="AF1142" i="9"/>
  <c r="AE1142" i="9"/>
  <c r="BM1141" i="9"/>
  <c r="AG1141" i="9"/>
  <c r="AF1141" i="9"/>
  <c r="AE1141" i="9"/>
  <c r="BM1140" i="9"/>
  <c r="AG1140" i="9"/>
  <c r="AF1140" i="9"/>
  <c r="AE1140" i="9"/>
  <c r="BM1139" i="9"/>
  <c r="AG1139" i="9"/>
  <c r="AF1139" i="9"/>
  <c r="AE1139" i="9"/>
  <c r="BM1138" i="9"/>
  <c r="AG1138" i="9"/>
  <c r="AF1138" i="9"/>
  <c r="AE1138" i="9"/>
  <c r="BM1137" i="9"/>
  <c r="AG1137" i="9"/>
  <c r="AF1137" i="9"/>
  <c r="AE1137" i="9"/>
  <c r="BM1136" i="9"/>
  <c r="AG1136" i="9"/>
  <c r="AF1136" i="9"/>
  <c r="AE1136" i="9"/>
  <c r="BM1133" i="9"/>
  <c r="AG1133" i="9"/>
  <c r="AF1133" i="9"/>
  <c r="AE1133" i="9"/>
  <c r="BM1132" i="9"/>
  <c r="AG1132" i="9"/>
  <c r="AF1132" i="9"/>
  <c r="AE1132" i="9"/>
  <c r="BM1135" i="9"/>
  <c r="AG1135" i="9"/>
  <c r="AF1135" i="9"/>
  <c r="AE1135" i="9"/>
  <c r="BM1134" i="9"/>
  <c r="AG1134" i="9"/>
  <c r="AF1134" i="9"/>
  <c r="AE1134" i="9"/>
  <c r="BM1131" i="9"/>
  <c r="AG1131" i="9"/>
  <c r="AF1131" i="9"/>
  <c r="AE1131" i="9"/>
  <c r="BM1130" i="9"/>
  <c r="AG1130" i="9"/>
  <c r="AF1130" i="9"/>
  <c r="AE1130" i="9"/>
  <c r="BM1129" i="9"/>
  <c r="AG1129" i="9"/>
  <c r="AF1129" i="9"/>
  <c r="AE1129" i="9"/>
  <c r="BM1128" i="9"/>
  <c r="AG1128" i="9"/>
  <c r="AF1128" i="9"/>
  <c r="AE1128" i="9"/>
  <c r="BM1127" i="9"/>
  <c r="AG1127" i="9"/>
  <c r="AF1127" i="9"/>
  <c r="AE1127" i="9"/>
  <c r="BM1126" i="9"/>
  <c r="AG1126" i="9"/>
  <c r="AF1126" i="9"/>
  <c r="AE1126" i="9"/>
  <c r="BM1125" i="9"/>
  <c r="AG1125" i="9"/>
  <c r="AF1125" i="9"/>
  <c r="AE1125" i="9"/>
  <c r="BM1124" i="9"/>
  <c r="AG1124" i="9"/>
  <c r="AF1124" i="9"/>
  <c r="AE1124" i="9"/>
  <c r="BM1123" i="9"/>
  <c r="AG1123" i="9"/>
  <c r="AF1123" i="9"/>
  <c r="AE1123" i="9"/>
  <c r="BM1122" i="9"/>
  <c r="AG1122" i="9"/>
  <c r="AF1122" i="9"/>
  <c r="AE1122" i="9"/>
  <c r="BM1119" i="9"/>
  <c r="AG1119" i="9"/>
  <c r="AF1119" i="9"/>
  <c r="AE1119" i="9"/>
  <c r="BM1118" i="9"/>
  <c r="AG1118" i="9"/>
  <c r="AF1118" i="9"/>
  <c r="AE1118" i="9"/>
  <c r="BM1121" i="9"/>
  <c r="AG1121" i="9"/>
  <c r="AF1121" i="9"/>
  <c r="AE1121" i="9"/>
  <c r="BM1120" i="9"/>
  <c r="AG1120" i="9"/>
  <c r="AF1120" i="9"/>
  <c r="AE1120" i="9"/>
  <c r="BM1117" i="9"/>
  <c r="AG1117" i="9"/>
  <c r="AF1117" i="9"/>
  <c r="AE1117" i="9"/>
  <c r="BM1116" i="9"/>
  <c r="AG1116" i="9"/>
  <c r="AF1116" i="9"/>
  <c r="AE1116" i="9"/>
  <c r="BM1115" i="9"/>
  <c r="AG1115" i="9"/>
  <c r="AF1115" i="9"/>
  <c r="AE1115" i="9"/>
  <c r="BM1114" i="9"/>
  <c r="AG1114" i="9"/>
  <c r="AF1114" i="9"/>
  <c r="AE1114" i="9"/>
  <c r="BM1113" i="9"/>
  <c r="AG1113" i="9"/>
  <c r="AF1113" i="9"/>
  <c r="AE1113" i="9"/>
  <c r="BM1112" i="9"/>
  <c r="AG1112" i="9"/>
  <c r="AF1112" i="9"/>
  <c r="AE1112" i="9"/>
  <c r="BM1111" i="9"/>
  <c r="AG1111" i="9"/>
  <c r="AF1111" i="9"/>
  <c r="AE1111" i="9"/>
  <c r="BM1110" i="9"/>
  <c r="AG1110" i="9"/>
  <c r="AF1110" i="9"/>
  <c r="AE1110" i="9"/>
  <c r="BM1109" i="9"/>
  <c r="AG1109" i="9"/>
  <c r="AF1109" i="9"/>
  <c r="AE1109" i="9"/>
  <c r="BM1108" i="9"/>
  <c r="AG1108" i="9"/>
  <c r="AF1108" i="9"/>
  <c r="AE1108" i="9"/>
  <c r="BM1107" i="9"/>
  <c r="AG1107" i="9"/>
  <c r="AF1107" i="9"/>
  <c r="AE1107" i="9"/>
  <c r="BM1106" i="9"/>
  <c r="AG1106" i="9"/>
  <c r="AF1106" i="9"/>
  <c r="AE1106" i="9"/>
  <c r="BM1105" i="9"/>
  <c r="AG1105" i="9"/>
  <c r="AF1105" i="9"/>
  <c r="AE1105" i="9"/>
  <c r="BM1104" i="9"/>
  <c r="AG1104" i="9"/>
  <c r="AF1104" i="9"/>
  <c r="AE1104" i="9"/>
  <c r="BM1103" i="9"/>
  <c r="AG1103" i="9"/>
  <c r="AF1103" i="9"/>
  <c r="AE1103" i="9"/>
  <c r="BM1102" i="9"/>
  <c r="AG1102" i="9"/>
  <c r="AF1102" i="9"/>
  <c r="AE1102" i="9"/>
  <c r="BM1101" i="9"/>
  <c r="AG1101" i="9"/>
  <c r="AF1101" i="9"/>
  <c r="AE1101" i="9"/>
  <c r="BM1100" i="9"/>
  <c r="AG1100" i="9"/>
  <c r="AF1100" i="9"/>
  <c r="AE1100" i="9"/>
  <c r="BM1099" i="9"/>
  <c r="AG1099" i="9"/>
  <c r="AF1099" i="9"/>
  <c r="AE1099" i="9"/>
  <c r="BM1098" i="9"/>
  <c r="AG1098" i="9"/>
  <c r="AF1098" i="9"/>
  <c r="AE1098" i="9"/>
  <c r="BM1097" i="9"/>
  <c r="AG1097" i="9"/>
  <c r="AF1097" i="9"/>
  <c r="AE1097" i="9"/>
  <c r="BM1096" i="9"/>
  <c r="AG1096" i="9"/>
  <c r="AF1096" i="9"/>
  <c r="AE1096" i="9"/>
  <c r="BM1095" i="9"/>
  <c r="AG1095" i="9"/>
  <c r="AF1095" i="9"/>
  <c r="AE1095" i="9"/>
  <c r="BM1094" i="9"/>
  <c r="AG1094" i="9"/>
  <c r="AF1094" i="9"/>
  <c r="AE1094" i="9"/>
  <c r="BM1093" i="9"/>
  <c r="AG1093" i="9"/>
  <c r="AF1093" i="9"/>
  <c r="AE1093" i="9"/>
  <c r="BM1092" i="9"/>
  <c r="AG1092" i="9"/>
  <c r="AF1092" i="9"/>
  <c r="AE1092" i="9"/>
  <c r="BM1091" i="9"/>
  <c r="AG1091" i="9"/>
  <c r="AF1091" i="9"/>
  <c r="AE1091" i="9"/>
  <c r="BM1090" i="9"/>
  <c r="AG1090" i="9"/>
  <c r="AF1090" i="9"/>
  <c r="AE1090" i="9"/>
  <c r="BM1087" i="9"/>
  <c r="AG1087" i="9"/>
  <c r="AF1087" i="9"/>
  <c r="AE1087" i="9"/>
  <c r="BM1086" i="9"/>
  <c r="AG1086" i="9"/>
  <c r="AF1086" i="9"/>
  <c r="AE1086" i="9"/>
  <c r="BM1089" i="9"/>
  <c r="AG1089" i="9"/>
  <c r="AF1089" i="9"/>
  <c r="AE1089" i="9"/>
  <c r="BM1088" i="9"/>
  <c r="AG1088" i="9"/>
  <c r="AF1088" i="9"/>
  <c r="AE1088" i="9"/>
  <c r="BM1085" i="9"/>
  <c r="AG1085" i="9"/>
  <c r="AF1085" i="9"/>
  <c r="AE1085" i="9"/>
  <c r="BM1084" i="9"/>
  <c r="AG1084" i="9"/>
  <c r="AF1084" i="9"/>
  <c r="AE1084" i="9"/>
  <c r="BM1083" i="9"/>
  <c r="AG1083" i="9"/>
  <c r="AF1083" i="9"/>
  <c r="AE1083" i="9"/>
  <c r="BM1082" i="9"/>
  <c r="AG1082" i="9"/>
  <c r="AF1082" i="9"/>
  <c r="AE1082" i="9"/>
  <c r="BM1081" i="9"/>
  <c r="AG1081" i="9"/>
  <c r="AF1081" i="9"/>
  <c r="AE1081" i="9"/>
  <c r="BM1080" i="9"/>
  <c r="AG1080" i="9"/>
  <c r="AF1080" i="9"/>
  <c r="AE1080" i="9"/>
  <c r="BM1079" i="9"/>
  <c r="AG1079" i="9"/>
  <c r="AF1079" i="9"/>
  <c r="AE1079" i="9"/>
  <c r="BM1078" i="9"/>
  <c r="AG1078" i="9"/>
  <c r="AF1078" i="9"/>
  <c r="AE1078" i="9"/>
  <c r="BM1077" i="9"/>
  <c r="AG1077" i="9"/>
  <c r="AF1077" i="9"/>
  <c r="AE1077" i="9"/>
  <c r="BM1076" i="9"/>
  <c r="AG1076" i="9"/>
  <c r="AF1076" i="9"/>
  <c r="AE1076" i="9"/>
  <c r="BM1075" i="9"/>
  <c r="AG1075" i="9"/>
  <c r="AF1075" i="9"/>
  <c r="AE1075" i="9"/>
  <c r="BM1074" i="9"/>
  <c r="AG1074" i="9"/>
  <c r="AF1074" i="9"/>
  <c r="AE1074" i="9"/>
  <c r="BM1073" i="9"/>
  <c r="AG1073" i="9"/>
  <c r="AF1073" i="9"/>
  <c r="AE1073" i="9"/>
  <c r="BM1072" i="9"/>
  <c r="AG1072" i="9"/>
  <c r="AF1072" i="9"/>
  <c r="AE1072" i="9"/>
  <c r="BM1071" i="9"/>
  <c r="AG1071" i="9"/>
  <c r="AF1071" i="9"/>
  <c r="AE1071" i="9"/>
  <c r="BM1070" i="9"/>
  <c r="AG1070" i="9"/>
  <c r="AF1070" i="9"/>
  <c r="AE1070" i="9"/>
  <c r="BM1069" i="9"/>
  <c r="AG1069" i="9"/>
  <c r="AF1069" i="9"/>
  <c r="AE1069" i="9"/>
  <c r="BM1068" i="9"/>
  <c r="AG1068" i="9"/>
  <c r="AF1068" i="9"/>
  <c r="AE1068" i="9"/>
  <c r="BM1067" i="9"/>
  <c r="AG1067" i="9"/>
  <c r="AF1067" i="9"/>
  <c r="AE1067" i="9"/>
  <c r="BM1066" i="9"/>
  <c r="AG1066" i="9"/>
  <c r="AF1066" i="9"/>
  <c r="AE1066" i="9"/>
  <c r="BM1065" i="9"/>
  <c r="AG1065" i="9"/>
  <c r="AF1065" i="9"/>
  <c r="AE1065" i="9"/>
  <c r="BM1064" i="9"/>
  <c r="AG1064" i="9"/>
  <c r="AF1064" i="9"/>
  <c r="AE1064" i="9"/>
  <c r="BM1063" i="9"/>
  <c r="AG1063" i="9"/>
  <c r="AF1063" i="9"/>
  <c r="AE1063" i="9"/>
  <c r="BM1062" i="9"/>
  <c r="AG1062" i="9"/>
  <c r="AF1062" i="9"/>
  <c r="AE1062" i="9"/>
  <c r="BM1061" i="9"/>
  <c r="AG1061" i="9"/>
  <c r="AF1061" i="9"/>
  <c r="AE1061" i="9"/>
  <c r="BM1060" i="9"/>
  <c r="AG1060" i="9"/>
  <c r="AF1060" i="9"/>
  <c r="AE1060" i="9"/>
  <c r="BM1059" i="9"/>
  <c r="AG1059" i="9"/>
  <c r="AF1059" i="9"/>
  <c r="AE1059" i="9"/>
  <c r="BM1058" i="9"/>
  <c r="AG1058" i="9"/>
  <c r="AF1058" i="9"/>
  <c r="AE1058" i="9"/>
  <c r="BM1057" i="9"/>
  <c r="AG1057" i="9"/>
  <c r="AF1057" i="9"/>
  <c r="AE1057" i="9"/>
  <c r="BM1056" i="9"/>
  <c r="AG1056" i="9"/>
  <c r="AF1056" i="9"/>
  <c r="AE1056" i="9"/>
  <c r="BM1055" i="9"/>
  <c r="AG1055" i="9"/>
  <c r="AF1055" i="9"/>
  <c r="AE1055" i="9"/>
  <c r="BM1054" i="9"/>
  <c r="AG1054" i="9"/>
  <c r="AF1054" i="9"/>
  <c r="AE1054" i="9"/>
  <c r="BM1053" i="9"/>
  <c r="AG1053" i="9"/>
  <c r="AF1053" i="9"/>
  <c r="AE1053" i="9"/>
  <c r="BM1052" i="9"/>
  <c r="AG1052" i="9"/>
  <c r="AF1052" i="9"/>
  <c r="AE1052" i="9"/>
  <c r="BM1051" i="9"/>
  <c r="AG1051" i="9"/>
  <c r="AF1051" i="9"/>
  <c r="AE1051" i="9"/>
  <c r="BM1050" i="9"/>
  <c r="AG1050" i="9"/>
  <c r="AF1050" i="9"/>
  <c r="AE1050" i="9"/>
  <c r="BM1049" i="9"/>
  <c r="AG1049" i="9"/>
  <c r="AF1049" i="9"/>
  <c r="AE1049" i="9"/>
  <c r="BM1048" i="9"/>
  <c r="AG1048" i="9"/>
  <c r="AF1048" i="9"/>
  <c r="AE1048" i="9"/>
  <c r="BM1045" i="9"/>
  <c r="AG1045" i="9"/>
  <c r="AF1045" i="9"/>
  <c r="AE1045" i="9"/>
  <c r="BM1044" i="9"/>
  <c r="AG1044" i="9"/>
  <c r="AF1044" i="9"/>
  <c r="AE1044" i="9"/>
  <c r="BM1047" i="9"/>
  <c r="AG1047" i="9"/>
  <c r="AF1047" i="9"/>
  <c r="AE1047" i="9"/>
  <c r="BM1046" i="9"/>
  <c r="AG1046" i="9"/>
  <c r="AF1046" i="9"/>
  <c r="AE1046" i="9"/>
  <c r="BM1043" i="9"/>
  <c r="AG1043" i="9"/>
  <c r="AF1043" i="9"/>
  <c r="AE1043" i="9"/>
  <c r="BM1042" i="9"/>
  <c r="AG1042" i="9"/>
  <c r="AF1042" i="9"/>
  <c r="AE1042" i="9"/>
  <c r="BM1041" i="9"/>
  <c r="AG1041" i="9"/>
  <c r="AF1041" i="9"/>
  <c r="AE1041" i="9"/>
  <c r="BM1040" i="9"/>
  <c r="AG1040" i="9"/>
  <c r="AF1040" i="9"/>
  <c r="AE1040" i="9"/>
  <c r="BM1037" i="9"/>
  <c r="AG1037" i="9"/>
  <c r="AF1037" i="9"/>
  <c r="AE1037" i="9"/>
  <c r="BM1036" i="9"/>
  <c r="AG1036" i="9"/>
  <c r="AF1036" i="9"/>
  <c r="AE1036" i="9"/>
  <c r="BM1039" i="9"/>
  <c r="AG1039" i="9"/>
  <c r="AF1039" i="9"/>
  <c r="AE1039" i="9"/>
  <c r="BM1038" i="9"/>
  <c r="AG1038" i="9"/>
  <c r="AF1038" i="9"/>
  <c r="AE1038" i="9"/>
  <c r="BM1035" i="9"/>
  <c r="AG1035" i="9"/>
  <c r="AF1035" i="9"/>
  <c r="AE1035" i="9"/>
  <c r="BM1034" i="9"/>
  <c r="AG1034" i="9"/>
  <c r="AF1034" i="9"/>
  <c r="AE1034" i="9"/>
  <c r="BM1033" i="9"/>
  <c r="AG1033" i="9"/>
  <c r="AF1033" i="9"/>
  <c r="AE1033" i="9"/>
  <c r="BM1032" i="9"/>
  <c r="AG1032" i="9"/>
  <c r="AF1032" i="9"/>
  <c r="AE1032" i="9"/>
  <c r="BM1031" i="9"/>
  <c r="AG1031" i="9"/>
  <c r="AF1031" i="9"/>
  <c r="AE1031" i="9"/>
  <c r="BM1030" i="9"/>
  <c r="AG1030" i="9"/>
  <c r="AF1030" i="9"/>
  <c r="AE1030" i="9"/>
  <c r="BM1029" i="9"/>
  <c r="AG1029" i="9"/>
  <c r="AF1029" i="9"/>
  <c r="AE1029" i="9"/>
  <c r="BM1028" i="9"/>
  <c r="AG1028" i="9"/>
  <c r="AF1028" i="9"/>
  <c r="AE1028" i="9"/>
  <c r="BM1027" i="9"/>
  <c r="AG1027" i="9"/>
  <c r="AF1027" i="9"/>
  <c r="AE1027" i="9"/>
  <c r="BM1026" i="9"/>
  <c r="AG1026" i="9"/>
  <c r="AF1026" i="9"/>
  <c r="AE1026" i="9"/>
  <c r="BM1025" i="9"/>
  <c r="AG1025" i="9"/>
  <c r="AF1025" i="9"/>
  <c r="AE1025" i="9"/>
  <c r="BM1024" i="9"/>
  <c r="AG1024" i="9"/>
  <c r="AF1024" i="9"/>
  <c r="AE1024" i="9"/>
  <c r="BM1021" i="9"/>
  <c r="AG1021" i="9"/>
  <c r="AF1021" i="9"/>
  <c r="AE1021" i="9"/>
  <c r="BM1020" i="9"/>
  <c r="AG1020" i="9"/>
  <c r="AF1020" i="9"/>
  <c r="AE1020" i="9"/>
  <c r="BM1023" i="9"/>
  <c r="AG1023" i="9"/>
  <c r="AF1023" i="9"/>
  <c r="AE1023" i="9"/>
  <c r="BM1022" i="9"/>
  <c r="AG1022" i="9"/>
  <c r="AF1022" i="9"/>
  <c r="AE1022" i="9"/>
  <c r="BM1019" i="9"/>
  <c r="AG1019" i="9"/>
  <c r="AF1019" i="9"/>
  <c r="AE1019" i="9"/>
  <c r="BM1018" i="9"/>
  <c r="AG1018" i="9"/>
  <c r="AF1018" i="9"/>
  <c r="AE1018" i="9"/>
  <c r="BM1017" i="9"/>
  <c r="AG1017" i="9"/>
  <c r="AF1017" i="9"/>
  <c r="AE1017" i="9"/>
  <c r="BM1016" i="9"/>
  <c r="AG1016" i="9"/>
  <c r="AF1016" i="9"/>
  <c r="AE1016" i="9"/>
  <c r="BM1015" i="9"/>
  <c r="AG1015" i="9"/>
  <c r="AF1015" i="9"/>
  <c r="AE1015" i="9"/>
  <c r="BM1014" i="9"/>
  <c r="AG1014" i="9"/>
  <c r="AF1014" i="9"/>
  <c r="AE1014" i="9"/>
  <c r="BM1013" i="9"/>
  <c r="AG1013" i="9"/>
  <c r="AF1013" i="9"/>
  <c r="AE1013" i="9"/>
  <c r="BM1012" i="9"/>
  <c r="AG1012" i="9"/>
  <c r="AF1012" i="9"/>
  <c r="AE1012" i="9"/>
  <c r="BM1011" i="9"/>
  <c r="AG1011" i="9"/>
  <c r="AF1011" i="9"/>
  <c r="AE1011" i="9"/>
  <c r="BM1010" i="9"/>
  <c r="AG1010" i="9"/>
  <c r="AF1010" i="9"/>
  <c r="AE1010" i="9"/>
  <c r="BM1009" i="9"/>
  <c r="AG1009" i="9"/>
  <c r="AF1009" i="9"/>
  <c r="AE1009" i="9"/>
  <c r="BM1008" i="9"/>
  <c r="AG1008" i="9"/>
  <c r="AF1008" i="9"/>
  <c r="AE1008" i="9"/>
  <c r="BM1007" i="9"/>
  <c r="AG1007" i="9"/>
  <c r="AF1007" i="9"/>
  <c r="AE1007" i="9"/>
  <c r="BM1006" i="9"/>
  <c r="AG1006" i="9"/>
  <c r="AF1006" i="9"/>
  <c r="AE1006" i="9"/>
  <c r="BM1005" i="9"/>
  <c r="AG1005" i="9"/>
  <c r="AF1005" i="9"/>
  <c r="AE1005" i="9"/>
  <c r="BM1004" i="9"/>
  <c r="AG1004" i="9"/>
  <c r="AF1004" i="9"/>
  <c r="AE1004" i="9"/>
  <c r="BM1001" i="9"/>
  <c r="AG1001" i="9"/>
  <c r="AF1001" i="9"/>
  <c r="AE1001" i="9"/>
  <c r="BM1000" i="9"/>
  <c r="AG1000" i="9"/>
  <c r="AF1000" i="9"/>
  <c r="AE1000" i="9"/>
  <c r="BM1003" i="9"/>
  <c r="AG1003" i="9"/>
  <c r="AF1003" i="9"/>
  <c r="AE1003" i="9"/>
  <c r="BM1002" i="9"/>
  <c r="AG1002" i="9"/>
  <c r="AF1002" i="9"/>
  <c r="AE1002" i="9"/>
  <c r="BM999" i="9"/>
  <c r="AG999" i="9"/>
  <c r="AF999" i="9"/>
  <c r="AE999" i="9"/>
  <c r="BM998" i="9"/>
  <c r="AG998" i="9"/>
  <c r="AF998" i="9"/>
  <c r="AE998" i="9"/>
  <c r="BM997" i="9"/>
  <c r="AG997" i="9"/>
  <c r="AF997" i="9"/>
  <c r="AE997" i="9"/>
  <c r="BM996" i="9"/>
  <c r="AG996" i="9"/>
  <c r="AF996" i="9"/>
  <c r="AE996" i="9"/>
  <c r="BM995" i="9"/>
  <c r="AG995" i="9"/>
  <c r="AF995" i="9"/>
  <c r="AE995" i="9"/>
  <c r="BM994" i="9"/>
  <c r="AG994" i="9"/>
  <c r="AF994" i="9"/>
  <c r="AE994" i="9"/>
  <c r="BM993" i="9"/>
  <c r="AG993" i="9"/>
  <c r="AF993" i="9"/>
  <c r="AE993" i="9"/>
  <c r="BM992" i="9"/>
  <c r="AG992" i="9"/>
  <c r="AF992" i="9"/>
  <c r="AE992" i="9"/>
  <c r="BM991" i="9"/>
  <c r="AG991" i="9"/>
  <c r="AF991" i="9"/>
  <c r="AE991" i="9"/>
  <c r="BM990" i="9"/>
  <c r="AG990" i="9"/>
  <c r="AF990" i="9"/>
  <c r="AE990" i="9"/>
  <c r="BM989" i="9"/>
  <c r="AG989" i="9"/>
  <c r="AF989" i="9"/>
  <c r="AE989" i="9"/>
  <c r="BM988" i="9"/>
  <c r="AG988" i="9"/>
  <c r="AF988" i="9"/>
  <c r="AE988" i="9"/>
  <c r="BM987" i="9"/>
  <c r="AG987" i="9"/>
  <c r="AF987" i="9"/>
  <c r="AE987" i="9"/>
  <c r="BM986" i="9"/>
  <c r="AG986" i="9"/>
  <c r="AF986" i="9"/>
  <c r="AE986" i="9"/>
  <c r="BM983" i="9"/>
  <c r="AG983" i="9"/>
  <c r="AF983" i="9"/>
  <c r="AE983" i="9"/>
  <c r="BM982" i="9"/>
  <c r="AG982" i="9"/>
  <c r="AF982" i="9"/>
  <c r="AE982" i="9"/>
  <c r="BM985" i="9"/>
  <c r="AG985" i="9"/>
  <c r="AF985" i="9"/>
  <c r="AE985" i="9"/>
  <c r="BM984" i="9"/>
  <c r="AG984" i="9"/>
  <c r="AF984" i="9"/>
  <c r="AE984" i="9"/>
  <c r="BM981" i="9"/>
  <c r="AG981" i="9"/>
  <c r="AF981" i="9"/>
  <c r="AE981" i="9"/>
  <c r="BM980" i="9"/>
  <c r="AG980" i="9"/>
  <c r="AF980" i="9"/>
  <c r="AE980" i="9"/>
  <c r="BM979" i="9"/>
  <c r="AG979" i="9"/>
  <c r="AF979" i="9"/>
  <c r="AE979" i="9"/>
  <c r="BM978" i="9"/>
  <c r="AG978" i="9"/>
  <c r="AF978" i="9"/>
  <c r="AE978" i="9"/>
  <c r="BM977" i="9"/>
  <c r="AG977" i="9"/>
  <c r="AF977" i="9"/>
  <c r="AE977" i="9"/>
  <c r="BM976" i="9"/>
  <c r="AG976" i="9"/>
  <c r="AF976" i="9"/>
  <c r="AE976" i="9"/>
  <c r="BM975" i="9"/>
  <c r="AG975" i="9"/>
  <c r="AF975" i="9"/>
  <c r="AE975" i="9"/>
  <c r="BM974" i="9"/>
  <c r="AG974" i="9"/>
  <c r="AF974" i="9"/>
  <c r="AE974" i="9"/>
  <c r="BM973" i="9"/>
  <c r="AG973" i="9"/>
  <c r="AF973" i="9"/>
  <c r="AE973" i="9"/>
  <c r="BM972" i="9"/>
  <c r="AG972" i="9"/>
  <c r="AF972" i="9"/>
  <c r="AE972" i="9"/>
  <c r="BM971" i="9"/>
  <c r="AG971" i="9"/>
  <c r="AF971" i="9"/>
  <c r="AE971" i="9"/>
  <c r="BM970" i="9"/>
  <c r="AG970" i="9"/>
  <c r="AF970" i="9"/>
  <c r="AE970" i="9"/>
  <c r="BM969" i="9"/>
  <c r="AG969" i="9"/>
  <c r="AF969" i="9"/>
  <c r="AE969" i="9"/>
  <c r="BM968" i="9"/>
  <c r="AG968" i="9"/>
  <c r="AF968" i="9"/>
  <c r="AE968" i="9"/>
  <c r="BM967" i="9"/>
  <c r="AG967" i="9"/>
  <c r="AF967" i="9"/>
  <c r="AE967" i="9"/>
  <c r="BM966" i="9"/>
  <c r="AG966" i="9"/>
  <c r="AF966" i="9"/>
  <c r="AE966" i="9"/>
  <c r="BM963" i="9"/>
  <c r="AG963" i="9"/>
  <c r="AF963" i="9"/>
  <c r="AE963" i="9"/>
  <c r="BM962" i="9"/>
  <c r="AG962" i="9"/>
  <c r="AF962" i="9"/>
  <c r="AE962" i="9"/>
  <c r="BM965" i="9"/>
  <c r="AG965" i="9"/>
  <c r="AF965" i="9"/>
  <c r="AE965" i="9"/>
  <c r="BM964" i="9"/>
  <c r="AG964" i="9"/>
  <c r="AF964" i="9"/>
  <c r="AE964" i="9"/>
  <c r="BM961" i="9"/>
  <c r="AG961" i="9"/>
  <c r="AF961" i="9"/>
  <c r="AE961" i="9"/>
  <c r="BM960" i="9"/>
  <c r="AG960" i="9"/>
  <c r="AF960" i="9"/>
  <c r="AE960" i="9"/>
  <c r="BM959" i="9"/>
  <c r="AG959" i="9"/>
  <c r="AF959" i="9"/>
  <c r="AE959" i="9"/>
  <c r="BM958" i="9"/>
  <c r="AG958" i="9"/>
  <c r="AF958" i="9"/>
  <c r="AE958" i="9"/>
  <c r="BM957" i="9"/>
  <c r="AG957" i="9"/>
  <c r="AF957" i="9"/>
  <c r="AE957" i="9"/>
  <c r="BM956" i="9"/>
  <c r="AG956" i="9"/>
  <c r="AF956" i="9"/>
  <c r="AE956" i="9"/>
  <c r="BM955" i="9"/>
  <c r="AG955" i="9"/>
  <c r="AF955" i="9"/>
  <c r="AE955" i="9"/>
  <c r="BM954" i="9"/>
  <c r="AG954" i="9"/>
  <c r="AF954" i="9"/>
  <c r="AE954" i="9"/>
  <c r="BM953" i="9"/>
  <c r="AG953" i="9"/>
  <c r="AF953" i="9"/>
  <c r="AE953" i="9"/>
  <c r="BM952" i="9"/>
  <c r="AG952" i="9"/>
  <c r="AF952" i="9"/>
  <c r="AE952" i="9"/>
  <c r="BM951" i="9"/>
  <c r="AG951" i="9"/>
  <c r="AF951" i="9"/>
  <c r="AE951" i="9"/>
  <c r="BM950" i="9"/>
  <c r="AG950" i="9"/>
  <c r="AF950" i="9"/>
  <c r="AE950" i="9"/>
  <c r="BM949" i="9"/>
  <c r="AG949" i="9"/>
  <c r="AF949" i="9"/>
  <c r="AE949" i="9"/>
  <c r="BM948" i="9"/>
  <c r="AG948" i="9"/>
  <c r="AF948" i="9"/>
  <c r="AE948" i="9"/>
  <c r="BM947" i="9"/>
  <c r="AG947" i="9"/>
  <c r="AF947" i="9"/>
  <c r="AE947" i="9"/>
  <c r="BM946" i="9"/>
  <c r="AG946" i="9"/>
  <c r="AF946" i="9"/>
  <c r="AE946" i="9"/>
  <c r="BM945" i="9"/>
  <c r="AG945" i="9"/>
  <c r="AF945" i="9"/>
  <c r="AE945" i="9"/>
  <c r="BM944" i="9"/>
  <c r="AG944" i="9"/>
  <c r="AF944" i="9"/>
  <c r="AE944" i="9"/>
  <c r="BM941" i="9"/>
  <c r="AG941" i="9"/>
  <c r="AF941" i="9"/>
  <c r="AE941" i="9"/>
  <c r="BM940" i="9"/>
  <c r="AG940" i="9"/>
  <c r="AF940" i="9"/>
  <c r="AE940" i="9"/>
  <c r="BM943" i="9"/>
  <c r="AG943" i="9"/>
  <c r="AF943" i="9"/>
  <c r="AE943" i="9"/>
  <c r="BM942" i="9"/>
  <c r="AG942" i="9"/>
  <c r="AF942" i="9"/>
  <c r="AE942" i="9"/>
  <c r="BM937" i="9"/>
  <c r="AG937" i="9"/>
  <c r="AF937" i="9"/>
  <c r="AE937" i="9"/>
  <c r="BM936" i="9"/>
  <c r="AG936" i="9"/>
  <c r="AF936" i="9"/>
  <c r="AE936" i="9"/>
  <c r="BM939" i="9"/>
  <c r="AG939" i="9"/>
  <c r="AF939" i="9"/>
  <c r="AE939" i="9"/>
  <c r="BM938" i="9"/>
  <c r="AG938" i="9"/>
  <c r="AF938" i="9"/>
  <c r="AE938" i="9"/>
  <c r="BM935" i="9"/>
  <c r="AG935" i="9"/>
  <c r="AF935" i="9"/>
  <c r="AE935" i="9"/>
  <c r="BM934" i="9"/>
  <c r="AG934" i="9"/>
  <c r="AF934" i="9"/>
  <c r="AE934" i="9"/>
  <c r="BM933" i="9"/>
  <c r="AG933" i="9"/>
  <c r="AF933" i="9"/>
  <c r="AE933" i="9"/>
  <c r="BM932" i="9"/>
  <c r="AG932" i="9"/>
  <c r="AF932" i="9"/>
  <c r="AE932" i="9"/>
  <c r="BM931" i="9"/>
  <c r="AG931" i="9"/>
  <c r="AF931" i="9"/>
  <c r="AE931" i="9"/>
  <c r="BM930" i="9"/>
  <c r="AG930" i="9"/>
  <c r="AF930" i="9"/>
  <c r="AE930" i="9"/>
  <c r="BM929" i="9"/>
  <c r="AG929" i="9"/>
  <c r="AF929" i="9"/>
  <c r="AE929" i="9"/>
  <c r="BM928" i="9"/>
  <c r="AG928" i="9"/>
  <c r="AF928" i="9"/>
  <c r="AE928" i="9"/>
  <c r="BM927" i="9"/>
  <c r="AG927" i="9"/>
  <c r="AF927" i="9"/>
  <c r="AE927" i="9"/>
  <c r="BM926" i="9"/>
  <c r="AG926" i="9"/>
  <c r="AF926" i="9"/>
  <c r="AE926" i="9"/>
  <c r="BM925" i="9"/>
  <c r="AG925" i="9"/>
  <c r="AF925" i="9"/>
  <c r="AE925" i="9"/>
  <c r="BM924" i="9"/>
  <c r="AG924" i="9"/>
  <c r="AF924" i="9"/>
  <c r="AE924" i="9"/>
  <c r="BM923" i="9"/>
  <c r="AG923" i="9"/>
  <c r="AF923" i="9"/>
  <c r="AE923" i="9"/>
  <c r="BM922" i="9"/>
  <c r="AG922" i="9"/>
  <c r="AF922" i="9"/>
  <c r="AE922" i="9"/>
  <c r="BM919" i="9"/>
  <c r="AG919" i="9"/>
  <c r="AF919" i="9"/>
  <c r="AE919" i="9"/>
  <c r="BM918" i="9"/>
  <c r="AG918" i="9"/>
  <c r="AF918" i="9"/>
  <c r="AE918" i="9"/>
  <c r="BM921" i="9"/>
  <c r="AG921" i="9"/>
  <c r="AF921" i="9"/>
  <c r="AE921" i="9"/>
  <c r="BM920" i="9"/>
  <c r="AG920" i="9"/>
  <c r="AF920" i="9"/>
  <c r="AE920" i="9"/>
  <c r="BM917" i="9"/>
  <c r="AG917" i="9"/>
  <c r="AF917" i="9"/>
  <c r="AE917" i="9"/>
  <c r="BM916" i="9"/>
  <c r="AG916" i="9"/>
  <c r="AF916" i="9"/>
  <c r="AE916" i="9"/>
  <c r="BM915" i="9"/>
  <c r="AG915" i="9"/>
  <c r="AF915" i="9"/>
  <c r="AE915" i="9"/>
  <c r="BM914" i="9"/>
  <c r="AG914" i="9"/>
  <c r="AF914" i="9"/>
  <c r="AE914" i="9"/>
  <c r="BM913" i="9"/>
  <c r="AG913" i="9"/>
  <c r="AF913" i="9"/>
  <c r="AE913" i="9"/>
  <c r="BM912" i="9"/>
  <c r="AG912" i="9"/>
  <c r="AF912" i="9"/>
  <c r="AE912" i="9"/>
  <c r="BM911" i="9"/>
  <c r="AG911" i="9"/>
  <c r="AF911" i="9"/>
  <c r="AE911" i="9"/>
  <c r="BM910" i="9"/>
  <c r="AG910" i="9"/>
  <c r="AF910" i="9"/>
  <c r="AE910" i="9"/>
  <c r="BM909" i="9"/>
  <c r="AG909" i="9"/>
  <c r="AF909" i="9"/>
  <c r="AE909" i="9"/>
  <c r="BM908" i="9"/>
  <c r="AG908" i="9"/>
  <c r="AF908" i="9"/>
  <c r="AE908" i="9"/>
  <c r="BM907" i="9"/>
  <c r="AG907" i="9"/>
  <c r="AF907" i="9"/>
  <c r="AE907" i="9"/>
  <c r="BM906" i="9"/>
  <c r="AG906" i="9"/>
  <c r="AF906" i="9"/>
  <c r="AE906" i="9"/>
  <c r="BM905" i="9"/>
  <c r="AG905" i="9"/>
  <c r="AF905" i="9"/>
  <c r="AE905" i="9"/>
  <c r="BM904" i="9"/>
  <c r="AG904" i="9"/>
  <c r="AF904" i="9"/>
  <c r="AE904" i="9"/>
  <c r="BM903" i="9"/>
  <c r="AG903" i="9"/>
  <c r="AF903" i="9"/>
  <c r="AE903" i="9"/>
  <c r="BM902" i="9"/>
  <c r="AG902" i="9"/>
  <c r="AF902" i="9"/>
  <c r="AE902" i="9"/>
  <c r="BM901" i="9"/>
  <c r="AG901" i="9"/>
  <c r="AF901" i="9"/>
  <c r="AE901" i="9"/>
  <c r="BM900" i="9"/>
  <c r="AG900" i="9"/>
  <c r="AF900" i="9"/>
  <c r="AE900" i="9"/>
  <c r="BM899" i="9"/>
  <c r="AG899" i="9"/>
  <c r="AF899" i="9"/>
  <c r="AE899" i="9"/>
  <c r="BM898" i="9"/>
  <c r="AG898" i="9"/>
  <c r="AF898" i="9"/>
  <c r="AE898" i="9"/>
  <c r="BM897" i="9"/>
  <c r="AG897" i="9"/>
  <c r="AF897" i="9"/>
  <c r="AE897" i="9"/>
  <c r="BM896" i="9"/>
  <c r="AG896" i="9"/>
  <c r="AF896" i="9"/>
  <c r="AE896" i="9"/>
  <c r="BM895" i="9"/>
  <c r="AG895" i="9"/>
  <c r="AF895" i="9"/>
  <c r="AE895" i="9"/>
  <c r="BM894" i="9"/>
  <c r="AG894" i="9"/>
  <c r="AF894" i="9"/>
  <c r="AE894" i="9"/>
  <c r="BM893" i="9"/>
  <c r="AG893" i="9"/>
  <c r="AF893" i="9"/>
  <c r="AE893" i="9"/>
  <c r="BM892" i="9"/>
  <c r="AG892" i="9"/>
  <c r="AF892" i="9"/>
  <c r="AE892" i="9"/>
  <c r="BM891" i="9"/>
  <c r="AG891" i="9"/>
  <c r="AF891" i="9"/>
  <c r="AE891" i="9"/>
  <c r="BM890" i="9"/>
  <c r="AG890" i="9"/>
  <c r="AF890" i="9"/>
  <c r="AE890" i="9"/>
  <c r="BM889" i="9"/>
  <c r="AG889" i="9"/>
  <c r="AF889" i="9"/>
  <c r="AE889" i="9"/>
  <c r="BM888" i="9"/>
  <c r="AG888" i="9"/>
  <c r="AF888" i="9"/>
  <c r="AE888" i="9"/>
  <c r="BM887" i="9"/>
  <c r="AG887" i="9"/>
  <c r="AF887" i="9"/>
  <c r="AE887" i="9"/>
  <c r="BM886" i="9"/>
  <c r="AG886" i="9"/>
  <c r="AF886" i="9"/>
  <c r="AE886" i="9"/>
  <c r="BM883" i="9"/>
  <c r="AG883" i="9"/>
  <c r="AF883" i="9"/>
  <c r="AE883" i="9"/>
  <c r="BM882" i="9"/>
  <c r="AG882" i="9"/>
  <c r="AF882" i="9"/>
  <c r="AE882" i="9"/>
  <c r="BM885" i="9"/>
  <c r="AG885" i="9"/>
  <c r="AF885" i="9"/>
  <c r="AE885" i="9"/>
  <c r="BM884" i="9"/>
  <c r="AG884" i="9"/>
  <c r="AF884" i="9"/>
  <c r="AE884" i="9"/>
  <c r="BM881" i="9"/>
  <c r="AG881" i="9"/>
  <c r="AF881" i="9"/>
  <c r="AE881" i="9"/>
  <c r="BM880" i="9"/>
  <c r="AG880" i="9"/>
  <c r="AF880" i="9"/>
  <c r="AE880" i="9"/>
  <c r="BM879" i="9"/>
  <c r="AG879" i="9"/>
  <c r="AF879" i="9"/>
  <c r="AE879" i="9"/>
  <c r="BM878" i="9"/>
  <c r="AG878" i="9"/>
  <c r="AF878" i="9"/>
  <c r="AE878" i="9"/>
  <c r="BM877" i="9"/>
  <c r="AG877" i="9"/>
  <c r="AF877" i="9"/>
  <c r="AE877" i="9"/>
  <c r="BM876" i="9"/>
  <c r="AG876" i="9"/>
  <c r="AF876" i="9"/>
  <c r="AE876" i="9"/>
  <c r="BM875" i="9"/>
  <c r="AG875" i="9"/>
  <c r="AF875" i="9"/>
  <c r="AE875" i="9"/>
  <c r="BM874" i="9"/>
  <c r="AG874" i="9"/>
  <c r="AF874" i="9"/>
  <c r="AE874" i="9"/>
  <c r="BM873" i="9"/>
  <c r="AG873" i="9"/>
  <c r="AF873" i="9"/>
  <c r="AE873" i="9"/>
  <c r="BM872" i="9"/>
  <c r="AG872" i="9"/>
  <c r="AF872" i="9"/>
  <c r="AE872" i="9"/>
  <c r="BM871" i="9"/>
  <c r="AG871" i="9"/>
  <c r="AF871" i="9"/>
  <c r="AE871" i="9"/>
  <c r="BM870" i="9"/>
  <c r="AG870" i="9"/>
  <c r="AF870" i="9"/>
  <c r="AE870" i="9"/>
  <c r="BM869" i="9"/>
  <c r="AG869" i="9"/>
  <c r="AF869" i="9"/>
  <c r="AE869" i="9"/>
  <c r="BM868" i="9"/>
  <c r="AG868" i="9"/>
  <c r="AF868" i="9"/>
  <c r="AE868" i="9"/>
  <c r="BM867" i="9"/>
  <c r="AG867" i="9"/>
  <c r="AF867" i="9"/>
  <c r="AE867" i="9"/>
  <c r="BM866" i="9"/>
  <c r="AG866" i="9"/>
  <c r="AF866" i="9"/>
  <c r="AE866" i="9"/>
  <c r="BM865" i="9"/>
  <c r="AG865" i="9"/>
  <c r="AF865" i="9"/>
  <c r="AE865" i="9"/>
  <c r="BM864" i="9"/>
  <c r="AG864" i="9"/>
  <c r="AF864" i="9"/>
  <c r="AE864" i="9"/>
  <c r="BM861" i="9"/>
  <c r="AG861" i="9"/>
  <c r="AF861" i="9"/>
  <c r="AE861" i="9"/>
  <c r="BM860" i="9"/>
  <c r="AG860" i="9"/>
  <c r="AF860" i="9"/>
  <c r="AE860" i="9"/>
  <c r="BM863" i="9"/>
  <c r="AG863" i="9"/>
  <c r="AF863" i="9"/>
  <c r="AE863" i="9"/>
  <c r="BM862" i="9"/>
  <c r="AG862" i="9"/>
  <c r="AF862" i="9"/>
  <c r="AE862" i="9"/>
  <c r="BM859" i="9"/>
  <c r="AG859" i="9"/>
  <c r="AF859" i="9"/>
  <c r="AE859" i="9"/>
  <c r="BM858" i="9"/>
  <c r="AG858" i="9"/>
  <c r="AF858" i="9"/>
  <c r="AE858" i="9"/>
  <c r="BM857" i="9"/>
  <c r="AG857" i="9"/>
  <c r="AF857" i="9"/>
  <c r="AE857" i="9"/>
  <c r="BM856" i="9"/>
  <c r="AG856" i="9"/>
  <c r="AF856" i="9"/>
  <c r="AE856" i="9"/>
  <c r="BM855" i="9"/>
  <c r="AG855" i="9"/>
  <c r="AF855" i="9"/>
  <c r="AE855" i="9"/>
  <c r="BM854" i="9"/>
  <c r="AG854" i="9"/>
  <c r="AF854" i="9"/>
  <c r="AE854" i="9"/>
  <c r="BM853" i="9"/>
  <c r="AG853" i="9"/>
  <c r="AF853" i="9"/>
  <c r="AE853" i="9"/>
  <c r="BM852" i="9"/>
  <c r="AG852" i="9"/>
  <c r="AF852" i="9"/>
  <c r="AE852" i="9"/>
  <c r="BM851" i="9"/>
  <c r="AG851" i="9"/>
  <c r="AF851" i="9"/>
  <c r="AE851" i="9"/>
  <c r="BM850" i="9"/>
  <c r="AG850" i="9"/>
  <c r="AF850" i="9"/>
  <c r="AE850" i="9"/>
  <c r="BM849" i="9"/>
  <c r="AG849" i="9"/>
  <c r="AF849" i="9"/>
  <c r="AE849" i="9"/>
  <c r="BM848" i="9"/>
  <c r="AG848" i="9"/>
  <c r="AF848" i="9"/>
  <c r="AE848" i="9"/>
  <c r="BM845" i="9"/>
  <c r="AG845" i="9"/>
  <c r="AF845" i="9"/>
  <c r="AE845" i="9"/>
  <c r="BM844" i="9"/>
  <c r="AG844" i="9"/>
  <c r="AF844" i="9"/>
  <c r="AE844" i="9"/>
  <c r="BM847" i="9"/>
  <c r="AG847" i="9"/>
  <c r="AF847" i="9"/>
  <c r="AE847" i="9"/>
  <c r="BM846" i="9"/>
  <c r="AG846" i="9"/>
  <c r="AF846" i="9"/>
  <c r="AE846" i="9"/>
  <c r="BM841" i="9"/>
  <c r="AG841" i="9"/>
  <c r="AF841" i="9"/>
  <c r="AE841" i="9"/>
  <c r="BM840" i="9"/>
  <c r="AG840" i="9"/>
  <c r="AF840" i="9"/>
  <c r="AE840" i="9"/>
  <c r="BM843" i="9"/>
  <c r="AG843" i="9"/>
  <c r="AF843" i="9"/>
  <c r="AE843" i="9"/>
  <c r="BM842" i="9"/>
  <c r="AG842" i="9"/>
  <c r="AF842" i="9"/>
  <c r="AE842" i="9"/>
  <c r="BM839" i="9"/>
  <c r="AG839" i="9"/>
  <c r="AF839" i="9"/>
  <c r="AE839" i="9"/>
  <c r="BM838" i="9"/>
  <c r="AG838" i="9"/>
  <c r="AF838" i="9"/>
  <c r="AE838" i="9"/>
  <c r="BM835" i="9"/>
  <c r="AG835" i="9"/>
  <c r="AF835" i="9"/>
  <c r="AE835" i="9"/>
  <c r="BM834" i="9"/>
  <c r="AG834" i="9"/>
  <c r="AF834" i="9"/>
  <c r="AE834" i="9"/>
  <c r="BM837" i="9"/>
  <c r="AG837" i="9"/>
  <c r="AF837" i="9"/>
  <c r="AE837" i="9"/>
  <c r="BM836" i="9"/>
  <c r="AG836" i="9"/>
  <c r="AF836" i="9"/>
  <c r="AE836" i="9"/>
  <c r="BM831" i="9"/>
  <c r="AG831" i="9"/>
  <c r="AF831" i="9"/>
  <c r="AE831" i="9"/>
  <c r="BM830" i="9"/>
  <c r="AG830" i="9"/>
  <c r="AF830" i="9"/>
  <c r="AE830" i="9"/>
  <c r="BM833" i="9"/>
  <c r="AG833" i="9"/>
  <c r="AF833" i="9"/>
  <c r="AE833" i="9"/>
  <c r="BM832" i="9"/>
  <c r="AG832" i="9"/>
  <c r="AF832" i="9"/>
  <c r="AE832" i="9"/>
  <c r="BM829" i="9"/>
  <c r="AG829" i="9"/>
  <c r="AF829" i="9"/>
  <c r="AE829" i="9"/>
  <c r="BM828" i="9"/>
  <c r="AG828" i="9"/>
  <c r="AF828" i="9"/>
  <c r="AE828" i="9"/>
  <c r="BM827" i="9"/>
  <c r="AG827" i="9"/>
  <c r="AF827" i="9"/>
  <c r="AE827" i="9"/>
  <c r="BM826" i="9"/>
  <c r="AG826" i="9"/>
  <c r="AF826" i="9"/>
  <c r="AE826" i="9"/>
  <c r="BM823" i="9"/>
  <c r="AG823" i="9"/>
  <c r="AF823" i="9"/>
  <c r="AE823" i="9"/>
  <c r="BM822" i="9"/>
  <c r="AG822" i="9"/>
  <c r="AF822" i="9"/>
  <c r="AE822" i="9"/>
  <c r="BM825" i="9"/>
  <c r="AG825" i="9"/>
  <c r="AF825" i="9"/>
  <c r="AE825" i="9"/>
  <c r="BM824" i="9"/>
  <c r="AG824" i="9"/>
  <c r="AF824" i="9"/>
  <c r="AE824" i="9"/>
  <c r="BM821" i="9"/>
  <c r="AG821" i="9"/>
  <c r="AF821" i="9"/>
  <c r="AE821" i="9"/>
  <c r="BM820" i="9"/>
  <c r="AG820" i="9"/>
  <c r="AF820" i="9"/>
  <c r="AE820" i="9"/>
  <c r="BM819" i="9"/>
  <c r="AG819" i="9"/>
  <c r="AF819" i="9"/>
  <c r="AE819" i="9"/>
  <c r="BM818" i="9"/>
  <c r="AG818" i="9"/>
  <c r="AF818" i="9"/>
  <c r="AE818" i="9"/>
  <c r="BM817" i="9"/>
  <c r="AG817" i="9"/>
  <c r="AF817" i="9"/>
  <c r="AE817" i="9"/>
  <c r="BM816" i="9"/>
  <c r="AG816" i="9"/>
  <c r="AF816" i="9"/>
  <c r="AE816" i="9"/>
  <c r="BM815" i="9"/>
  <c r="AG815" i="9"/>
  <c r="AF815" i="9"/>
  <c r="AE815" i="9"/>
  <c r="BM814" i="9"/>
  <c r="AG814" i="9"/>
  <c r="AF814" i="9"/>
  <c r="AE814" i="9"/>
  <c r="BM813" i="9"/>
  <c r="AG813" i="9"/>
  <c r="AF813" i="9"/>
  <c r="AE813" i="9"/>
  <c r="BM812" i="9"/>
  <c r="AG812" i="9"/>
  <c r="AF812" i="9"/>
  <c r="AE812" i="9"/>
  <c r="BM811" i="9"/>
  <c r="AG811" i="9"/>
  <c r="AF811" i="9"/>
  <c r="AE811" i="9"/>
  <c r="BM810" i="9"/>
  <c r="AG810" i="9"/>
  <c r="AF810" i="9"/>
  <c r="AE810" i="9"/>
  <c r="BM807" i="9"/>
  <c r="AG807" i="9"/>
  <c r="AF807" i="9"/>
  <c r="AE807" i="9"/>
  <c r="BM806" i="9"/>
  <c r="AG806" i="9"/>
  <c r="AF806" i="9"/>
  <c r="AE806" i="9"/>
  <c r="BM809" i="9"/>
  <c r="AG809" i="9"/>
  <c r="AF809" i="9"/>
  <c r="AE809" i="9"/>
  <c r="BM808" i="9"/>
  <c r="AG808" i="9"/>
  <c r="AF808" i="9"/>
  <c r="AE808" i="9"/>
  <c r="BM805" i="9"/>
  <c r="AG805" i="9"/>
  <c r="AF805" i="9"/>
  <c r="AE805" i="9"/>
  <c r="BM804" i="9"/>
  <c r="AG804" i="9"/>
  <c r="AF804" i="9"/>
  <c r="AE804" i="9"/>
  <c r="BM803" i="9"/>
  <c r="AG803" i="9"/>
  <c r="AF803" i="9"/>
  <c r="AE803" i="9"/>
  <c r="BM802" i="9"/>
  <c r="AG802" i="9"/>
  <c r="AF802" i="9"/>
  <c r="AE802" i="9"/>
  <c r="BM801" i="9"/>
  <c r="AG801" i="9"/>
  <c r="AF801" i="9"/>
  <c r="AE801" i="9"/>
  <c r="BM800" i="9"/>
  <c r="AG800" i="9"/>
  <c r="AF800" i="9"/>
  <c r="AE800" i="9"/>
  <c r="BM799" i="9"/>
  <c r="AG799" i="9"/>
  <c r="AF799" i="9"/>
  <c r="AE799" i="9"/>
  <c r="BM798" i="9"/>
  <c r="AG798" i="9"/>
  <c r="AF798" i="9"/>
  <c r="AE798" i="9"/>
  <c r="BM797" i="9"/>
  <c r="AG797" i="9"/>
  <c r="AF797" i="9"/>
  <c r="AE797" i="9"/>
  <c r="BM796" i="9"/>
  <c r="AG796" i="9"/>
  <c r="AF796" i="9"/>
  <c r="AE796" i="9"/>
  <c r="BM795" i="9"/>
  <c r="AG795" i="9"/>
  <c r="AF795" i="9"/>
  <c r="AE795" i="9"/>
  <c r="BM794" i="9"/>
  <c r="AG794" i="9"/>
  <c r="AF794" i="9"/>
  <c r="AE794" i="9"/>
  <c r="BM793" i="9"/>
  <c r="AG793" i="9"/>
  <c r="AF793" i="9"/>
  <c r="AE793" i="9"/>
  <c r="BM792" i="9"/>
  <c r="AG792" i="9"/>
  <c r="AF792" i="9"/>
  <c r="AE792" i="9"/>
  <c r="BM789" i="9"/>
  <c r="AG789" i="9"/>
  <c r="AF789" i="9"/>
  <c r="AE789" i="9"/>
  <c r="BM788" i="9"/>
  <c r="AG788" i="9"/>
  <c r="AF788" i="9"/>
  <c r="AE788" i="9"/>
  <c r="BM791" i="9"/>
  <c r="AG791" i="9"/>
  <c r="AF791" i="9"/>
  <c r="AE791" i="9"/>
  <c r="BM790" i="9"/>
  <c r="AG790" i="9"/>
  <c r="AF790" i="9"/>
  <c r="AE790" i="9"/>
  <c r="BM787" i="9"/>
  <c r="AG787" i="9"/>
  <c r="AF787" i="9"/>
  <c r="AE787" i="9"/>
  <c r="BM786" i="9"/>
  <c r="AG786" i="9"/>
  <c r="AF786" i="9"/>
  <c r="AE786" i="9"/>
  <c r="BM785" i="9"/>
  <c r="AG785" i="9"/>
  <c r="AF785" i="9"/>
  <c r="AE785" i="9"/>
  <c r="BM784" i="9"/>
  <c r="AG784" i="9"/>
  <c r="AF784" i="9"/>
  <c r="AE784" i="9"/>
  <c r="BM783" i="9"/>
  <c r="AG783" i="9"/>
  <c r="AF783" i="9"/>
  <c r="AE783" i="9"/>
  <c r="BM782" i="9"/>
  <c r="AG782" i="9"/>
  <c r="AF782" i="9"/>
  <c r="AE782" i="9"/>
  <c r="BM781" i="9"/>
  <c r="AG781" i="9"/>
  <c r="AF781" i="9"/>
  <c r="AE781" i="9"/>
  <c r="BM780" i="9"/>
  <c r="AG780" i="9"/>
  <c r="AF780" i="9"/>
  <c r="AE780" i="9"/>
  <c r="BM779" i="9"/>
  <c r="AG779" i="9"/>
  <c r="AF779" i="9"/>
  <c r="AE779" i="9"/>
  <c r="BM778" i="9"/>
  <c r="AG778" i="9"/>
  <c r="AF778" i="9"/>
  <c r="AE778" i="9"/>
  <c r="BM777" i="9"/>
  <c r="AG777" i="9"/>
  <c r="AF777" i="9"/>
  <c r="AE777" i="9"/>
  <c r="BM776" i="9"/>
  <c r="AG776" i="9"/>
  <c r="AF776" i="9"/>
  <c r="AE776" i="9"/>
  <c r="BM775" i="9"/>
  <c r="AG775" i="9"/>
  <c r="AF775" i="9"/>
  <c r="AE775" i="9"/>
  <c r="BM774" i="9"/>
  <c r="AG774" i="9"/>
  <c r="AF774" i="9"/>
  <c r="AE774" i="9"/>
  <c r="BM773" i="9"/>
  <c r="AG773" i="9"/>
  <c r="AF773" i="9"/>
  <c r="AE773" i="9"/>
  <c r="BM772" i="9"/>
  <c r="AG772" i="9"/>
  <c r="AF772" i="9"/>
  <c r="AE772" i="9"/>
  <c r="BM771" i="9"/>
  <c r="AG771" i="9"/>
  <c r="AF771" i="9"/>
  <c r="AE771" i="9"/>
  <c r="BM770" i="9"/>
  <c r="AG770" i="9"/>
  <c r="AF770" i="9"/>
  <c r="AE770" i="9"/>
  <c r="BM767" i="9"/>
  <c r="AG767" i="9"/>
  <c r="AF767" i="9"/>
  <c r="AE767" i="9"/>
  <c r="BM766" i="9"/>
  <c r="AG766" i="9"/>
  <c r="AF766" i="9"/>
  <c r="AE766" i="9"/>
  <c r="BM769" i="9"/>
  <c r="AG769" i="9"/>
  <c r="AF769" i="9"/>
  <c r="AE769" i="9"/>
  <c r="BM768" i="9"/>
  <c r="AG768" i="9"/>
  <c r="AF768" i="9"/>
  <c r="AE768" i="9"/>
  <c r="BM765" i="9"/>
  <c r="AG765" i="9"/>
  <c r="AF765" i="9"/>
  <c r="AE765" i="9"/>
  <c r="BM764" i="9"/>
  <c r="AG764" i="9"/>
  <c r="AF764" i="9"/>
  <c r="AE764" i="9"/>
  <c r="BM763" i="9"/>
  <c r="AG763" i="9"/>
  <c r="AF763" i="9"/>
  <c r="AE763" i="9"/>
  <c r="BM762" i="9"/>
  <c r="AG762" i="9"/>
  <c r="AF762" i="9"/>
  <c r="AE762" i="9"/>
  <c r="BM761" i="9"/>
  <c r="AG761" i="9"/>
  <c r="AF761" i="9"/>
  <c r="AE761" i="9"/>
  <c r="BM760" i="9"/>
  <c r="AG760" i="9"/>
  <c r="AF760" i="9"/>
  <c r="AE760" i="9"/>
  <c r="BM759" i="9"/>
  <c r="AG759" i="9"/>
  <c r="AF759" i="9"/>
  <c r="AE759" i="9"/>
  <c r="BM758" i="9"/>
  <c r="AG758" i="9"/>
  <c r="AF758" i="9"/>
  <c r="AE758" i="9"/>
  <c r="BM757" i="9"/>
  <c r="AG757" i="9"/>
  <c r="AF757" i="9"/>
  <c r="AE757" i="9"/>
  <c r="BM756" i="9"/>
  <c r="AG756" i="9"/>
  <c r="AF756" i="9"/>
  <c r="AE756" i="9"/>
  <c r="BM755" i="9"/>
  <c r="AG755" i="9"/>
  <c r="AF755" i="9"/>
  <c r="AE755" i="9"/>
  <c r="BM754" i="9"/>
  <c r="AG754" i="9"/>
  <c r="AF754" i="9"/>
  <c r="AE754" i="9"/>
  <c r="BM753" i="9"/>
  <c r="AG753" i="9"/>
  <c r="AF753" i="9"/>
  <c r="AE753" i="9"/>
  <c r="BM752" i="9"/>
  <c r="AG752" i="9"/>
  <c r="AF752" i="9"/>
  <c r="AE752" i="9"/>
  <c r="BM751" i="9"/>
  <c r="AG751" i="9"/>
  <c r="AF751" i="9"/>
  <c r="AE751" i="9"/>
  <c r="BM750" i="9"/>
  <c r="AG750" i="9"/>
  <c r="AF750" i="9"/>
  <c r="AE750" i="9"/>
  <c r="BM749" i="9"/>
  <c r="AG749" i="9"/>
  <c r="AF749" i="9"/>
  <c r="AE749" i="9"/>
  <c r="BM748" i="9"/>
  <c r="AG748" i="9"/>
  <c r="AF748" i="9"/>
  <c r="AE748" i="9"/>
  <c r="BM745" i="9"/>
  <c r="AG745" i="9"/>
  <c r="AF745" i="9"/>
  <c r="AE745" i="9"/>
  <c r="BM744" i="9"/>
  <c r="AG744" i="9"/>
  <c r="AF744" i="9"/>
  <c r="AE744" i="9"/>
  <c r="BM747" i="9"/>
  <c r="AG747" i="9"/>
  <c r="AF747" i="9"/>
  <c r="AE747" i="9"/>
  <c r="BM746" i="9"/>
  <c r="AG746" i="9"/>
  <c r="AF746" i="9"/>
  <c r="AE746" i="9"/>
  <c r="BM743" i="9"/>
  <c r="AG743" i="9"/>
  <c r="AF743" i="9"/>
  <c r="AE743" i="9"/>
  <c r="BM742" i="9"/>
  <c r="AG742" i="9"/>
  <c r="AF742" i="9"/>
  <c r="AE742" i="9"/>
  <c r="BM741" i="9"/>
  <c r="AG741" i="9"/>
  <c r="AF741" i="9"/>
  <c r="AE741" i="9"/>
  <c r="BM740" i="9"/>
  <c r="AG740" i="9"/>
  <c r="AF740" i="9"/>
  <c r="AE740" i="9"/>
  <c r="BM739" i="9"/>
  <c r="AG739" i="9"/>
  <c r="AF739" i="9"/>
  <c r="AE739" i="9"/>
  <c r="BM738" i="9"/>
  <c r="AG738" i="9"/>
  <c r="AF738" i="9"/>
  <c r="AE738" i="9"/>
  <c r="BM737" i="9"/>
  <c r="AG737" i="9"/>
  <c r="AF737" i="9"/>
  <c r="AE737" i="9"/>
  <c r="BM736" i="9"/>
  <c r="AG736" i="9"/>
  <c r="AF736" i="9"/>
  <c r="AE736" i="9"/>
  <c r="BM735" i="9"/>
  <c r="AG735" i="9"/>
  <c r="AF735" i="9"/>
  <c r="AE735" i="9"/>
  <c r="BM734" i="9"/>
  <c r="AG734" i="9"/>
  <c r="AF734" i="9"/>
  <c r="AE734" i="9"/>
  <c r="BM733" i="9"/>
  <c r="AG733" i="9"/>
  <c r="AF733" i="9"/>
  <c r="AE733" i="9"/>
  <c r="BM732" i="9"/>
  <c r="AG732" i="9"/>
  <c r="AF732" i="9"/>
  <c r="AE732" i="9"/>
  <c r="BM731" i="9"/>
  <c r="AG731" i="9"/>
  <c r="AF731" i="9"/>
  <c r="AE731" i="9"/>
  <c r="BM730" i="9"/>
  <c r="AG730" i="9"/>
  <c r="AF730" i="9"/>
  <c r="AE730" i="9"/>
  <c r="BM729" i="9"/>
  <c r="AG729" i="9"/>
  <c r="AF729" i="9"/>
  <c r="AE729" i="9"/>
  <c r="BM728" i="9"/>
  <c r="AG728" i="9"/>
  <c r="AF728" i="9"/>
  <c r="AE728" i="9"/>
  <c r="BM727" i="9"/>
  <c r="AG727" i="9"/>
  <c r="AF727" i="9"/>
  <c r="AE727" i="9"/>
  <c r="BM726" i="9"/>
  <c r="AG726" i="9"/>
  <c r="AF726" i="9"/>
  <c r="AE726" i="9"/>
  <c r="BM725" i="9"/>
  <c r="AG725" i="9"/>
  <c r="AF725" i="9"/>
  <c r="AE725" i="9"/>
  <c r="BM724" i="9"/>
  <c r="AG724" i="9"/>
  <c r="AF724" i="9"/>
  <c r="AE724" i="9"/>
  <c r="BM723" i="9"/>
  <c r="AG723" i="9"/>
  <c r="AF723" i="9"/>
  <c r="AE723" i="9"/>
  <c r="BM722" i="9"/>
  <c r="AG722" i="9"/>
  <c r="AF722" i="9"/>
  <c r="AE722" i="9"/>
  <c r="BM721" i="9"/>
  <c r="AG721" i="9"/>
  <c r="AF721" i="9"/>
  <c r="AE721" i="9"/>
  <c r="BM720" i="9"/>
  <c r="AG720" i="9"/>
  <c r="AF720" i="9"/>
  <c r="AE720" i="9"/>
  <c r="BM719" i="9"/>
  <c r="AG719" i="9"/>
  <c r="AF719" i="9"/>
  <c r="AE719" i="9"/>
  <c r="BM718" i="9"/>
  <c r="AG718" i="9"/>
  <c r="AF718" i="9"/>
  <c r="AE718" i="9"/>
  <c r="BM717" i="9"/>
  <c r="AG717" i="9"/>
  <c r="AF717" i="9"/>
  <c r="AE717" i="9"/>
  <c r="BM716" i="9"/>
  <c r="AG716" i="9"/>
  <c r="AF716" i="9"/>
  <c r="AE716" i="9"/>
  <c r="BM715" i="9"/>
  <c r="AG715" i="9"/>
  <c r="AF715" i="9"/>
  <c r="AE715" i="9"/>
  <c r="BM714" i="9"/>
  <c r="AG714" i="9"/>
  <c r="AF714" i="9"/>
  <c r="AE714" i="9"/>
  <c r="BM711" i="9"/>
  <c r="AG711" i="9"/>
  <c r="AF711" i="9"/>
  <c r="AE711" i="9"/>
  <c r="BM710" i="9"/>
  <c r="AG710" i="9"/>
  <c r="AF710" i="9"/>
  <c r="AE710" i="9"/>
  <c r="BM713" i="9"/>
  <c r="AG713" i="9"/>
  <c r="AF713" i="9"/>
  <c r="AE713" i="9"/>
  <c r="BM712" i="9"/>
  <c r="AG712" i="9"/>
  <c r="AF712" i="9"/>
  <c r="AE712" i="9"/>
  <c r="BM709" i="9"/>
  <c r="AG709" i="9"/>
  <c r="AF709" i="9"/>
  <c r="AE709" i="9"/>
  <c r="BM708" i="9"/>
  <c r="AG708" i="9"/>
  <c r="AF708" i="9"/>
  <c r="AE708" i="9"/>
  <c r="BM707" i="9"/>
  <c r="AG707" i="9"/>
  <c r="AF707" i="9"/>
  <c r="AE707" i="9"/>
  <c r="BM706" i="9"/>
  <c r="AG706" i="9"/>
  <c r="AF706" i="9"/>
  <c r="AE706" i="9"/>
  <c r="BM705" i="9"/>
  <c r="AG705" i="9"/>
  <c r="AF705" i="9"/>
  <c r="AE705" i="9"/>
  <c r="BM704" i="9"/>
  <c r="AG704" i="9"/>
  <c r="AF704" i="9"/>
  <c r="AE704" i="9"/>
  <c r="BM703" i="9"/>
  <c r="AG703" i="9"/>
  <c r="AF703" i="9"/>
  <c r="AE703" i="9"/>
  <c r="BM702" i="9"/>
  <c r="AG702" i="9"/>
  <c r="AF702" i="9"/>
  <c r="AE702" i="9"/>
  <c r="BM701" i="9"/>
  <c r="AG701" i="9"/>
  <c r="AF701" i="9"/>
  <c r="AE701" i="9"/>
  <c r="BM700" i="9"/>
  <c r="AG700" i="9"/>
  <c r="AF700" i="9"/>
  <c r="AE700" i="9"/>
  <c r="BM699" i="9"/>
  <c r="AG699" i="9"/>
  <c r="AF699" i="9"/>
  <c r="AE699" i="9"/>
  <c r="BM698" i="9"/>
  <c r="AG698" i="9"/>
  <c r="AF698" i="9"/>
  <c r="AE698" i="9"/>
  <c r="BM695" i="9"/>
  <c r="AG695" i="9"/>
  <c r="AF695" i="9"/>
  <c r="AE695" i="9"/>
  <c r="BM694" i="9"/>
  <c r="AG694" i="9"/>
  <c r="AF694" i="9"/>
  <c r="AE694" i="9"/>
  <c r="BM697" i="9"/>
  <c r="AG697" i="9"/>
  <c r="AF697" i="9"/>
  <c r="AE697" i="9"/>
  <c r="BM696" i="9"/>
  <c r="AG696" i="9"/>
  <c r="AF696" i="9"/>
  <c r="AE696" i="9"/>
  <c r="BM693" i="9"/>
  <c r="AG693" i="9"/>
  <c r="AF693" i="9"/>
  <c r="AE693" i="9"/>
  <c r="BM692" i="9"/>
  <c r="AG692" i="9"/>
  <c r="AF692" i="9"/>
  <c r="AE692" i="9"/>
  <c r="BM691" i="9"/>
  <c r="AG691" i="9"/>
  <c r="AF691" i="9"/>
  <c r="AE691" i="9"/>
  <c r="BM690" i="9"/>
  <c r="AG690" i="9"/>
  <c r="AF690" i="9"/>
  <c r="AE690" i="9"/>
  <c r="BM689" i="9"/>
  <c r="AG689" i="9"/>
  <c r="AF689" i="9"/>
  <c r="AE689" i="9"/>
  <c r="BM688" i="9"/>
  <c r="AG688" i="9"/>
  <c r="AF688" i="9"/>
  <c r="AE688" i="9"/>
  <c r="BM687" i="9"/>
  <c r="AG687" i="9"/>
  <c r="AF687" i="9"/>
  <c r="AE687" i="9"/>
  <c r="BM686" i="9"/>
  <c r="AG686" i="9"/>
  <c r="AF686" i="9"/>
  <c r="AE686" i="9"/>
  <c r="BM685" i="9"/>
  <c r="AG685" i="9"/>
  <c r="AF685" i="9"/>
  <c r="AE685" i="9"/>
  <c r="BM684" i="9"/>
  <c r="AG684" i="9"/>
  <c r="AF684" i="9"/>
  <c r="AE684" i="9"/>
  <c r="BM683" i="9"/>
  <c r="AG683" i="9"/>
  <c r="AF683" i="9"/>
  <c r="AE683" i="9"/>
  <c r="BM682" i="9"/>
  <c r="AG682" i="9"/>
  <c r="AF682" i="9"/>
  <c r="AE682" i="9"/>
  <c r="BM679" i="9"/>
  <c r="AG679" i="9"/>
  <c r="AF679" i="9"/>
  <c r="AE679" i="9"/>
  <c r="BM678" i="9"/>
  <c r="AG678" i="9"/>
  <c r="AF678" i="9"/>
  <c r="AE678" i="9"/>
  <c r="BM681" i="9"/>
  <c r="AG681" i="9"/>
  <c r="AF681" i="9"/>
  <c r="AE681" i="9"/>
  <c r="BM680" i="9"/>
  <c r="AG680" i="9"/>
  <c r="AF680" i="9"/>
  <c r="AE680" i="9"/>
  <c r="BM677" i="9"/>
  <c r="AG677" i="9"/>
  <c r="AF677" i="9"/>
  <c r="AE677" i="9"/>
  <c r="BM676" i="9"/>
  <c r="AG676" i="9"/>
  <c r="AF676" i="9"/>
  <c r="AE676" i="9"/>
  <c r="BM675" i="9"/>
  <c r="AG675" i="9"/>
  <c r="AF675" i="9"/>
  <c r="AE675" i="9"/>
  <c r="BM674" i="9"/>
  <c r="AG674" i="9"/>
  <c r="AF674" i="9"/>
  <c r="AE674" i="9"/>
  <c r="BM673" i="9"/>
  <c r="AG673" i="9"/>
  <c r="AF673" i="9"/>
  <c r="AE673" i="9"/>
  <c r="BM672" i="9"/>
  <c r="AG672" i="9"/>
  <c r="AF672" i="9"/>
  <c r="AE672" i="9"/>
  <c r="BM671" i="9"/>
  <c r="AG671" i="9"/>
  <c r="AF671" i="9"/>
  <c r="AE671" i="9"/>
  <c r="BM670" i="9"/>
  <c r="AG670" i="9"/>
  <c r="AF670" i="9"/>
  <c r="AE670" i="9"/>
  <c r="BM669" i="9"/>
  <c r="AG669" i="9"/>
  <c r="AF669" i="9"/>
  <c r="AE669" i="9"/>
  <c r="BM668" i="9"/>
  <c r="AG668" i="9"/>
  <c r="AF668" i="9"/>
  <c r="AE668" i="9"/>
  <c r="BM667" i="9"/>
  <c r="AG667" i="9"/>
  <c r="AF667" i="9"/>
  <c r="AE667" i="9"/>
  <c r="BM666" i="9"/>
  <c r="AG666" i="9"/>
  <c r="AF666" i="9"/>
  <c r="AE666" i="9"/>
  <c r="BM665" i="9"/>
  <c r="AG665" i="9"/>
  <c r="AF665" i="9"/>
  <c r="AE665" i="9"/>
  <c r="BM664" i="9"/>
  <c r="AG664" i="9"/>
  <c r="AF664" i="9"/>
  <c r="AE664" i="9"/>
  <c r="BM663" i="9"/>
  <c r="AG663" i="9"/>
  <c r="AF663" i="9"/>
  <c r="AE663" i="9"/>
  <c r="BM662" i="9"/>
  <c r="AG662" i="9"/>
  <c r="AF662" i="9"/>
  <c r="AE662" i="9"/>
  <c r="BM661" i="9"/>
  <c r="AG661" i="9"/>
  <c r="AF661" i="9"/>
  <c r="AE661" i="9"/>
  <c r="BM660" i="9"/>
  <c r="AG660" i="9"/>
  <c r="AF660" i="9"/>
  <c r="AE660" i="9"/>
  <c r="BM657" i="9"/>
  <c r="AG657" i="9"/>
  <c r="AF657" i="9"/>
  <c r="AE657" i="9"/>
  <c r="BM656" i="9"/>
  <c r="AG656" i="9"/>
  <c r="AF656" i="9"/>
  <c r="AE656" i="9"/>
  <c r="BM659" i="9"/>
  <c r="AG659" i="9"/>
  <c r="AF659" i="9"/>
  <c r="AE659" i="9"/>
  <c r="BM658" i="9"/>
  <c r="AG658" i="9"/>
  <c r="AF658" i="9"/>
  <c r="AE658" i="9"/>
  <c r="BM655" i="9"/>
  <c r="AG655" i="9"/>
  <c r="AF655" i="9"/>
  <c r="AE655" i="9"/>
  <c r="BM654" i="9"/>
  <c r="AG654" i="9"/>
  <c r="AF654" i="9"/>
  <c r="AE654" i="9"/>
  <c r="BM651" i="9"/>
  <c r="AG651" i="9"/>
  <c r="AF651" i="9"/>
  <c r="AE651" i="9"/>
  <c r="BM650" i="9"/>
  <c r="AG650" i="9"/>
  <c r="AF650" i="9"/>
  <c r="AE650" i="9"/>
  <c r="BM653" i="9"/>
  <c r="AG653" i="9"/>
  <c r="AF653" i="9"/>
  <c r="AE653" i="9"/>
  <c r="BM652" i="9"/>
  <c r="AG652" i="9"/>
  <c r="AF652" i="9"/>
  <c r="AE652" i="9"/>
  <c r="BM647" i="9"/>
  <c r="AG647" i="9"/>
  <c r="AF647" i="9"/>
  <c r="AE647" i="9"/>
  <c r="BM646" i="9"/>
  <c r="AG646" i="9"/>
  <c r="AF646" i="9"/>
  <c r="AE646" i="9"/>
  <c r="BM649" i="9"/>
  <c r="AG649" i="9"/>
  <c r="AF649" i="9"/>
  <c r="AE649" i="9"/>
  <c r="BM648" i="9"/>
  <c r="AG648" i="9"/>
  <c r="AF648" i="9"/>
  <c r="AE648" i="9"/>
  <c r="BM645" i="9"/>
  <c r="AG645" i="9"/>
  <c r="AF645" i="9"/>
  <c r="AE645" i="9"/>
  <c r="BM644" i="9"/>
  <c r="AG644" i="9"/>
  <c r="AF644" i="9"/>
  <c r="AE644" i="9"/>
  <c r="BM643" i="9"/>
  <c r="AG643" i="9"/>
  <c r="AF643" i="9"/>
  <c r="AE643" i="9"/>
  <c r="BM642" i="9"/>
  <c r="AG642" i="9"/>
  <c r="AF642" i="9"/>
  <c r="AE642" i="9"/>
  <c r="BM641" i="9"/>
  <c r="AG641" i="9"/>
  <c r="AF641" i="9"/>
  <c r="AE641" i="9"/>
  <c r="BM640" i="9"/>
  <c r="AG640" i="9"/>
  <c r="AF640" i="9"/>
  <c r="AE640" i="9"/>
  <c r="BM639" i="9"/>
  <c r="AG639" i="9"/>
  <c r="AF639" i="9"/>
  <c r="AE639" i="9"/>
  <c r="BM638" i="9"/>
  <c r="AG638" i="9"/>
  <c r="AF638" i="9"/>
  <c r="AE638" i="9"/>
  <c r="BM635" i="9"/>
  <c r="AG635" i="9"/>
  <c r="AF635" i="9"/>
  <c r="AE635" i="9"/>
  <c r="BM634" i="9"/>
  <c r="AG634" i="9"/>
  <c r="AF634" i="9"/>
  <c r="AE634" i="9"/>
  <c r="BM637" i="9"/>
  <c r="AG637" i="9"/>
  <c r="AF637" i="9"/>
  <c r="AE637" i="9"/>
  <c r="BM636" i="9"/>
  <c r="AG636" i="9"/>
  <c r="AF636" i="9"/>
  <c r="AE636" i="9"/>
  <c r="BM633" i="9"/>
  <c r="AG633" i="9"/>
  <c r="AF633" i="9"/>
  <c r="AE633" i="9"/>
  <c r="BM632" i="9"/>
  <c r="AG632" i="9"/>
  <c r="AF632" i="9"/>
  <c r="AE632" i="9"/>
  <c r="BM631" i="9"/>
  <c r="AG631" i="9"/>
  <c r="AF631" i="9"/>
  <c r="AE631" i="9"/>
  <c r="BM630" i="9"/>
  <c r="AG630" i="9"/>
  <c r="AF630" i="9"/>
  <c r="AE630" i="9"/>
  <c r="BM629" i="9"/>
  <c r="AG629" i="9"/>
  <c r="AF629" i="9"/>
  <c r="AE629" i="9"/>
  <c r="BM628" i="9"/>
  <c r="AG628" i="9"/>
  <c r="AF628" i="9"/>
  <c r="AE628" i="9"/>
  <c r="BM627" i="9"/>
  <c r="AG627" i="9"/>
  <c r="AF627" i="9"/>
  <c r="AE627" i="9"/>
  <c r="BM626" i="9"/>
  <c r="AG626" i="9"/>
  <c r="AF626" i="9"/>
  <c r="AE626" i="9"/>
  <c r="BM625" i="9"/>
  <c r="AG625" i="9"/>
  <c r="AF625" i="9"/>
  <c r="AE625" i="9"/>
  <c r="BM624" i="9"/>
  <c r="AG624" i="9"/>
  <c r="AF624" i="9"/>
  <c r="AE624" i="9"/>
  <c r="BM623" i="9"/>
  <c r="AG623" i="9"/>
  <c r="AF623" i="9"/>
  <c r="AE623" i="9"/>
  <c r="BM622" i="9"/>
  <c r="AG622" i="9"/>
  <c r="AF622" i="9"/>
  <c r="AE622" i="9"/>
  <c r="BM619" i="9"/>
  <c r="AG619" i="9"/>
  <c r="AF619" i="9"/>
  <c r="AE619" i="9"/>
  <c r="BM618" i="9"/>
  <c r="AG618" i="9"/>
  <c r="AF618" i="9"/>
  <c r="AE618" i="9"/>
  <c r="BM621" i="9"/>
  <c r="AG621" i="9"/>
  <c r="AF621" i="9"/>
  <c r="AE621" i="9"/>
  <c r="BM620" i="9"/>
  <c r="AG620" i="9"/>
  <c r="AF620" i="9"/>
  <c r="AE620" i="9"/>
  <c r="BM617" i="9"/>
  <c r="AG617" i="9"/>
  <c r="AF617" i="9"/>
  <c r="AE617" i="9"/>
  <c r="BM616" i="9"/>
  <c r="AG616" i="9"/>
  <c r="AF616" i="9"/>
  <c r="AE616" i="9"/>
  <c r="BM615" i="9"/>
  <c r="AG615" i="9"/>
  <c r="AF615" i="9"/>
  <c r="AE615" i="9"/>
  <c r="BM614" i="9"/>
  <c r="AG614" i="9"/>
  <c r="AF614" i="9"/>
  <c r="AE614" i="9"/>
  <c r="BM613" i="9"/>
  <c r="AG613" i="9"/>
  <c r="AF613" i="9"/>
  <c r="AE613" i="9"/>
  <c r="BM612" i="9"/>
  <c r="AG612" i="9"/>
  <c r="AF612" i="9"/>
  <c r="AE612" i="9"/>
  <c r="BM611" i="9"/>
  <c r="AG611" i="9"/>
  <c r="AF611" i="9"/>
  <c r="AE611" i="9"/>
  <c r="BM610" i="9"/>
  <c r="AG610" i="9"/>
  <c r="AF610" i="9"/>
  <c r="AE610" i="9"/>
  <c r="BM609" i="9"/>
  <c r="AG609" i="9"/>
  <c r="AF609" i="9"/>
  <c r="AE609" i="9"/>
  <c r="BM608" i="9"/>
  <c r="AG608" i="9"/>
  <c r="AF608" i="9"/>
  <c r="AE608" i="9"/>
  <c r="BM607" i="9"/>
  <c r="AG607" i="9"/>
  <c r="AF607" i="9"/>
  <c r="AE607" i="9"/>
  <c r="BM606" i="9"/>
  <c r="AG606" i="9"/>
  <c r="AF606" i="9"/>
  <c r="AE606" i="9"/>
  <c r="BM605" i="9"/>
  <c r="AG605" i="9"/>
  <c r="AF605" i="9"/>
  <c r="AE605" i="9"/>
  <c r="BM604" i="9"/>
  <c r="AG604" i="9"/>
  <c r="AF604" i="9"/>
  <c r="AE604" i="9"/>
  <c r="BM603" i="9"/>
  <c r="AG603" i="9"/>
  <c r="AF603" i="9"/>
  <c r="AE603" i="9"/>
  <c r="BM602" i="9"/>
  <c r="AG602" i="9"/>
  <c r="AF602" i="9"/>
  <c r="AE602" i="9"/>
  <c r="BM601" i="9"/>
  <c r="AG601" i="9"/>
  <c r="AF601" i="9"/>
  <c r="AE601" i="9"/>
  <c r="BM600" i="9"/>
  <c r="AG600" i="9"/>
  <c r="AF600" i="9"/>
  <c r="AE600" i="9"/>
  <c r="BM599" i="9"/>
  <c r="AG599" i="9"/>
  <c r="AF599" i="9"/>
  <c r="AE599" i="9"/>
  <c r="BM598" i="9"/>
  <c r="AG598" i="9"/>
  <c r="AF598" i="9"/>
  <c r="AE598" i="9"/>
  <c r="BM597" i="9"/>
  <c r="AG597" i="9"/>
  <c r="AF597" i="9"/>
  <c r="AE597" i="9"/>
  <c r="BM596" i="9"/>
  <c r="AG596" i="9"/>
  <c r="AF596" i="9"/>
  <c r="AE596" i="9"/>
  <c r="BM593" i="9"/>
  <c r="AG593" i="9"/>
  <c r="AF593" i="9"/>
  <c r="AE593" i="9"/>
  <c r="BM592" i="9"/>
  <c r="AG592" i="9"/>
  <c r="AF592" i="9"/>
  <c r="AE592" i="9"/>
  <c r="BM595" i="9"/>
  <c r="AG595" i="9"/>
  <c r="AF595" i="9"/>
  <c r="AE595" i="9"/>
  <c r="BM594" i="9"/>
  <c r="AG594" i="9"/>
  <c r="AF594" i="9"/>
  <c r="AE594" i="9"/>
  <c r="BM591" i="9"/>
  <c r="AG591" i="9"/>
  <c r="AF591" i="9"/>
  <c r="AE591" i="9"/>
  <c r="BM590" i="9"/>
  <c r="AG590" i="9"/>
  <c r="AF590" i="9"/>
  <c r="AE590" i="9"/>
  <c r="BM589" i="9"/>
  <c r="AG589" i="9"/>
  <c r="AF589" i="9"/>
  <c r="AE589" i="9"/>
  <c r="BM588" i="9"/>
  <c r="AG588" i="9"/>
  <c r="AF588" i="9"/>
  <c r="AE588" i="9"/>
  <c r="BM587" i="9"/>
  <c r="AG587" i="9"/>
  <c r="AF587" i="9"/>
  <c r="AE587" i="9"/>
  <c r="BM586" i="9"/>
  <c r="AG586" i="9"/>
  <c r="AF586" i="9"/>
  <c r="AE586" i="9"/>
  <c r="BM585" i="9"/>
  <c r="AG585" i="9"/>
  <c r="AF585" i="9"/>
  <c r="AE585" i="9"/>
  <c r="BM584" i="9"/>
  <c r="AG584" i="9"/>
  <c r="AF584" i="9"/>
  <c r="AE584" i="9"/>
  <c r="BM583" i="9"/>
  <c r="AG583" i="9"/>
  <c r="AF583" i="9"/>
  <c r="AE583" i="9"/>
  <c r="BM582" i="9"/>
  <c r="AG582" i="9"/>
  <c r="AF582" i="9"/>
  <c r="AE582" i="9"/>
  <c r="BM581" i="9"/>
  <c r="AG581" i="9"/>
  <c r="AF581" i="9"/>
  <c r="AE581" i="9"/>
  <c r="BM580" i="9"/>
  <c r="AG580" i="9"/>
  <c r="AF580" i="9"/>
  <c r="AE580" i="9"/>
  <c r="BM579" i="9"/>
  <c r="AG579" i="9"/>
  <c r="AF579" i="9"/>
  <c r="AE579" i="9"/>
  <c r="BM578" i="9"/>
  <c r="AG578" i="9"/>
  <c r="AF578" i="9"/>
  <c r="AE578" i="9"/>
  <c r="BM577" i="9"/>
  <c r="AG577" i="9"/>
  <c r="AF577" i="9"/>
  <c r="AE577" i="9"/>
  <c r="BM576" i="9"/>
  <c r="AG576" i="9"/>
  <c r="AF576" i="9"/>
  <c r="AE576" i="9"/>
  <c r="BM575" i="9"/>
  <c r="AG575" i="9"/>
  <c r="AF575" i="9"/>
  <c r="AE575" i="9"/>
  <c r="BM574" i="9"/>
  <c r="AG574" i="9"/>
  <c r="AF574" i="9"/>
  <c r="AE574" i="9"/>
  <c r="BM573" i="9"/>
  <c r="AG573" i="9"/>
  <c r="AF573" i="9"/>
  <c r="AE573" i="9"/>
  <c r="BM572" i="9"/>
  <c r="AG572" i="9"/>
  <c r="AF572" i="9"/>
  <c r="AE572" i="9"/>
  <c r="BM571" i="9"/>
  <c r="AG571" i="9"/>
  <c r="AF571" i="9"/>
  <c r="AE571" i="9"/>
  <c r="BM570" i="9"/>
  <c r="AG570" i="9"/>
  <c r="AF570" i="9"/>
  <c r="AE570" i="9"/>
  <c r="BM567" i="9"/>
  <c r="AG567" i="9"/>
  <c r="AF567" i="9"/>
  <c r="AE567" i="9"/>
  <c r="BM566" i="9"/>
  <c r="AG566" i="9"/>
  <c r="AF566" i="9"/>
  <c r="AE566" i="9"/>
  <c r="BM569" i="9"/>
  <c r="AG569" i="9"/>
  <c r="AF569" i="9"/>
  <c r="AE569" i="9"/>
  <c r="BM568" i="9"/>
  <c r="AG568" i="9"/>
  <c r="AF568" i="9"/>
  <c r="AE568" i="9"/>
  <c r="BM565" i="9"/>
  <c r="AG565" i="9"/>
  <c r="AF565" i="9"/>
  <c r="AE565" i="9"/>
  <c r="BM564" i="9"/>
  <c r="AG564" i="9"/>
  <c r="AF564" i="9"/>
  <c r="AE564" i="9"/>
  <c r="BM561" i="9"/>
  <c r="AG561" i="9"/>
  <c r="AF561" i="9"/>
  <c r="AE561" i="9"/>
  <c r="BM560" i="9"/>
  <c r="AG560" i="9"/>
  <c r="AF560" i="9"/>
  <c r="AE560" i="9"/>
  <c r="BM563" i="9"/>
  <c r="AG563" i="9"/>
  <c r="AF563" i="9"/>
  <c r="AE563" i="9"/>
  <c r="BM562" i="9"/>
  <c r="AG562" i="9"/>
  <c r="AF562" i="9"/>
  <c r="AE562" i="9"/>
  <c r="BM559" i="9"/>
  <c r="AG559" i="9"/>
  <c r="AF559" i="9"/>
  <c r="AE559" i="9"/>
  <c r="BM558" i="9"/>
  <c r="AG558" i="9"/>
  <c r="AF558" i="9"/>
  <c r="AE558" i="9"/>
  <c r="BM557" i="9"/>
  <c r="AG557" i="9"/>
  <c r="AF557" i="9"/>
  <c r="AE557" i="9"/>
  <c r="BM556" i="9"/>
  <c r="AG556" i="9"/>
  <c r="AF556" i="9"/>
  <c r="AE556" i="9"/>
  <c r="BM553" i="9"/>
  <c r="AG553" i="9"/>
  <c r="AF553" i="9"/>
  <c r="AE553" i="9"/>
  <c r="BM552" i="9"/>
  <c r="AG552" i="9"/>
  <c r="AF552" i="9"/>
  <c r="AE552" i="9"/>
  <c r="BM555" i="9"/>
  <c r="AG555" i="9"/>
  <c r="AF555" i="9"/>
  <c r="AE555" i="9"/>
  <c r="BM554" i="9"/>
  <c r="AG554" i="9"/>
  <c r="AF554" i="9"/>
  <c r="AE554" i="9"/>
  <c r="BM551" i="9"/>
  <c r="AG551" i="9"/>
  <c r="AF551" i="9"/>
  <c r="AE551" i="9"/>
  <c r="BM550" i="9"/>
  <c r="AG550" i="9"/>
  <c r="AF550" i="9"/>
  <c r="AE550" i="9"/>
  <c r="BM549" i="9"/>
  <c r="AG549" i="9"/>
  <c r="AF549" i="9"/>
  <c r="AE549" i="9"/>
  <c r="BM548" i="9"/>
  <c r="AG548" i="9"/>
  <c r="AF548" i="9"/>
  <c r="AE548" i="9"/>
  <c r="BM545" i="9"/>
  <c r="AG545" i="9"/>
  <c r="AF545" i="9"/>
  <c r="AE545" i="9"/>
  <c r="BM544" i="9"/>
  <c r="AG544" i="9"/>
  <c r="AF544" i="9"/>
  <c r="AE544" i="9"/>
  <c r="BM547" i="9"/>
  <c r="AG547" i="9"/>
  <c r="AF547" i="9"/>
  <c r="AE547" i="9"/>
  <c r="BM546" i="9"/>
  <c r="AG546" i="9"/>
  <c r="AF546" i="9"/>
  <c r="AE546" i="9"/>
  <c r="BM543" i="9"/>
  <c r="AG543" i="9"/>
  <c r="AF543" i="9"/>
  <c r="AE543" i="9"/>
  <c r="BM542" i="9"/>
  <c r="AG542" i="9"/>
  <c r="AF542" i="9"/>
  <c r="AE542" i="9"/>
  <c r="BM541" i="9"/>
  <c r="AG541" i="9"/>
  <c r="AF541" i="9"/>
  <c r="AE541" i="9"/>
  <c r="BM540" i="9"/>
  <c r="AG540" i="9"/>
  <c r="AF540" i="9"/>
  <c r="AE540" i="9"/>
  <c r="BM537" i="9"/>
  <c r="AG537" i="9"/>
  <c r="AF537" i="9"/>
  <c r="AE537" i="9"/>
  <c r="BM536" i="9"/>
  <c r="AG536" i="9"/>
  <c r="AF536" i="9"/>
  <c r="AE536" i="9"/>
  <c r="BM539" i="9"/>
  <c r="AG539" i="9"/>
  <c r="AF539" i="9"/>
  <c r="AE539" i="9"/>
  <c r="BM538" i="9"/>
  <c r="AG538" i="9"/>
  <c r="AF538" i="9"/>
  <c r="AE538" i="9"/>
  <c r="BM535" i="9"/>
  <c r="AG535" i="9"/>
  <c r="AF535" i="9"/>
  <c r="AE535" i="9"/>
  <c r="BM534" i="9"/>
  <c r="AG534" i="9"/>
  <c r="AF534" i="9"/>
  <c r="AE534" i="9"/>
  <c r="BM531" i="9"/>
  <c r="AG531" i="9"/>
  <c r="AF531" i="9"/>
  <c r="AE531" i="9"/>
  <c r="BM530" i="9"/>
  <c r="AG530" i="9"/>
  <c r="AF530" i="9"/>
  <c r="AE530" i="9"/>
  <c r="BM533" i="9"/>
  <c r="AG533" i="9"/>
  <c r="AF533" i="9"/>
  <c r="AE533" i="9"/>
  <c r="BM532" i="9"/>
  <c r="AG532" i="9"/>
  <c r="AF532" i="9"/>
  <c r="AE532" i="9"/>
  <c r="BM529" i="9"/>
  <c r="AG529" i="9"/>
  <c r="AF529" i="9"/>
  <c r="AE529" i="9"/>
  <c r="BM528" i="9"/>
  <c r="AG528" i="9"/>
  <c r="AF528" i="9"/>
  <c r="AE528" i="9"/>
  <c r="BM527" i="9"/>
  <c r="AG527" i="9"/>
  <c r="AF527" i="9"/>
  <c r="AE527" i="9"/>
  <c r="BM526" i="9"/>
  <c r="AG526" i="9"/>
  <c r="AF526" i="9"/>
  <c r="AE526" i="9"/>
  <c r="BM523" i="9"/>
  <c r="AG523" i="9"/>
  <c r="AF523" i="9"/>
  <c r="AE523" i="9"/>
  <c r="BM522" i="9"/>
  <c r="AG522" i="9"/>
  <c r="AF522" i="9"/>
  <c r="AE522" i="9"/>
  <c r="BM525" i="9"/>
  <c r="AG525" i="9"/>
  <c r="AF525" i="9"/>
  <c r="AE525" i="9"/>
  <c r="BM524" i="9"/>
  <c r="AG524" i="9"/>
  <c r="AF524" i="9"/>
  <c r="AE524" i="9"/>
  <c r="BM521" i="9"/>
  <c r="AG521" i="9"/>
  <c r="AF521" i="9"/>
  <c r="AE521" i="9"/>
  <c r="BM520" i="9"/>
  <c r="AG520" i="9"/>
  <c r="AF520" i="9"/>
  <c r="AE520" i="9"/>
  <c r="BM517" i="9"/>
  <c r="AG517" i="9"/>
  <c r="AF517" i="9"/>
  <c r="AE517" i="9"/>
  <c r="BM516" i="9"/>
  <c r="AG516" i="9"/>
  <c r="AF516" i="9"/>
  <c r="AE516" i="9"/>
  <c r="BM519" i="9"/>
  <c r="AG519" i="9"/>
  <c r="AF519" i="9"/>
  <c r="AE519" i="9"/>
  <c r="BM518" i="9"/>
  <c r="AG518" i="9"/>
  <c r="AF518" i="9"/>
  <c r="AE518" i="9"/>
  <c r="BM515" i="9"/>
  <c r="AG515" i="9"/>
  <c r="AF515" i="9"/>
  <c r="AE515" i="9"/>
  <c r="BM514" i="9"/>
  <c r="AG514" i="9"/>
  <c r="AF514" i="9"/>
  <c r="AE514" i="9"/>
  <c r="BM511" i="9"/>
  <c r="AG511" i="9"/>
  <c r="AF511" i="9"/>
  <c r="AE511" i="9"/>
  <c r="BM510" i="9"/>
  <c r="AG510" i="9"/>
  <c r="AF510" i="9"/>
  <c r="AE510" i="9"/>
  <c r="BM513" i="9"/>
  <c r="AG513" i="9"/>
  <c r="AF513" i="9"/>
  <c r="AE513" i="9"/>
  <c r="BM512" i="9"/>
  <c r="AG512" i="9"/>
  <c r="AF512" i="9"/>
  <c r="AE512" i="9"/>
  <c r="BM509" i="9"/>
  <c r="AG509" i="9"/>
  <c r="AF509" i="9"/>
  <c r="AE509" i="9"/>
  <c r="BM508" i="9"/>
  <c r="AG508" i="9"/>
  <c r="AF508" i="9"/>
  <c r="AE508" i="9"/>
  <c r="BM507" i="9"/>
  <c r="AG507" i="9"/>
  <c r="AF507" i="9"/>
  <c r="AE507" i="9"/>
  <c r="BM506" i="9"/>
  <c r="AG506" i="9"/>
  <c r="AF506" i="9"/>
  <c r="AE506" i="9"/>
  <c r="BM505" i="9"/>
  <c r="AG505" i="9"/>
  <c r="AF505" i="9"/>
  <c r="AE505" i="9"/>
  <c r="BM504" i="9"/>
  <c r="AG504" i="9"/>
  <c r="AF504" i="9"/>
  <c r="AE504" i="9"/>
  <c r="BM503" i="9"/>
  <c r="AG503" i="9"/>
  <c r="AF503" i="9"/>
  <c r="AE503" i="9"/>
  <c r="BM502" i="9"/>
  <c r="AG502" i="9"/>
  <c r="AF502" i="9"/>
  <c r="AE502" i="9"/>
  <c r="BM501" i="9"/>
  <c r="AG501" i="9"/>
  <c r="AF501" i="9"/>
  <c r="AE501" i="9"/>
  <c r="BM500" i="9"/>
  <c r="AG500" i="9"/>
  <c r="AF500" i="9"/>
  <c r="AE500" i="9"/>
  <c r="BM499" i="9"/>
  <c r="AG499" i="9"/>
  <c r="AF499" i="9"/>
  <c r="AE499" i="9"/>
  <c r="BM498" i="9"/>
  <c r="AG498" i="9"/>
  <c r="AF498" i="9"/>
  <c r="AE498" i="9"/>
  <c r="BM495" i="9"/>
  <c r="AG495" i="9"/>
  <c r="AF495" i="9"/>
  <c r="AE495" i="9"/>
  <c r="BM494" i="9"/>
  <c r="AG494" i="9"/>
  <c r="AF494" i="9"/>
  <c r="AE494" i="9"/>
  <c r="BM497" i="9"/>
  <c r="AG497" i="9"/>
  <c r="AF497" i="9"/>
  <c r="AE497" i="9"/>
  <c r="BM496" i="9"/>
  <c r="AG496" i="9"/>
  <c r="AF496" i="9"/>
  <c r="AE496" i="9"/>
  <c r="BM491" i="9"/>
  <c r="AG491" i="9"/>
  <c r="AF491" i="9"/>
  <c r="AE491" i="9"/>
  <c r="BM490" i="9"/>
  <c r="AG490" i="9"/>
  <c r="AF490" i="9"/>
  <c r="AE490" i="9"/>
  <c r="BM493" i="9"/>
  <c r="AG493" i="9"/>
  <c r="AF493" i="9"/>
  <c r="AE493" i="9"/>
  <c r="BM492" i="9"/>
  <c r="AG492" i="9"/>
  <c r="AF492" i="9"/>
  <c r="AE492" i="9"/>
  <c r="BM489" i="9"/>
  <c r="AG489" i="9"/>
  <c r="AF489" i="9"/>
  <c r="AE489" i="9"/>
  <c r="BM488" i="9"/>
  <c r="AG488" i="9"/>
  <c r="AF488" i="9"/>
  <c r="AE488" i="9"/>
  <c r="BM487" i="9"/>
  <c r="AG487" i="9"/>
  <c r="AF487" i="9"/>
  <c r="AE487" i="9"/>
  <c r="BM486" i="9"/>
  <c r="AG486" i="9"/>
  <c r="AF486" i="9"/>
  <c r="AE486" i="9"/>
  <c r="BM485" i="9"/>
  <c r="AG485" i="9"/>
  <c r="AF485" i="9"/>
  <c r="AE485" i="9"/>
  <c r="BM484" i="9"/>
  <c r="AG484" i="9"/>
  <c r="AF484" i="9"/>
  <c r="AE484" i="9"/>
  <c r="BM483" i="9"/>
  <c r="AG483" i="9"/>
  <c r="AF483" i="9"/>
  <c r="AE483" i="9"/>
  <c r="BM482" i="9"/>
  <c r="AG482" i="9"/>
  <c r="AF482" i="9"/>
  <c r="AE482" i="9"/>
  <c r="BM481" i="9"/>
  <c r="AG481" i="9"/>
  <c r="AF481" i="9"/>
  <c r="AE481" i="9"/>
  <c r="BM480" i="9"/>
  <c r="AG480" i="9"/>
  <c r="AF480" i="9"/>
  <c r="AE480" i="9"/>
  <c r="BM479" i="9"/>
  <c r="AG479" i="9"/>
  <c r="AF479" i="9"/>
  <c r="AE479" i="9"/>
  <c r="BM478" i="9"/>
  <c r="AG478" i="9"/>
  <c r="AF478" i="9"/>
  <c r="AE478" i="9"/>
  <c r="BM477" i="9"/>
  <c r="AG477" i="9"/>
  <c r="AF477" i="9"/>
  <c r="AE477" i="9"/>
  <c r="BM476" i="9"/>
  <c r="AG476" i="9"/>
  <c r="AF476" i="9"/>
  <c r="AE476" i="9"/>
  <c r="BM475" i="9"/>
  <c r="AG475" i="9"/>
  <c r="AF475" i="9"/>
  <c r="AE475" i="9"/>
  <c r="BM474" i="9"/>
  <c r="AG474" i="9"/>
  <c r="AF474" i="9"/>
  <c r="AE474" i="9"/>
  <c r="BM473" i="9"/>
  <c r="AG473" i="9"/>
  <c r="AF473" i="9"/>
  <c r="AE473" i="9"/>
  <c r="BM472" i="9"/>
  <c r="AG472" i="9"/>
  <c r="AF472" i="9"/>
  <c r="AE472" i="9"/>
  <c r="BM469" i="9"/>
  <c r="AG469" i="9"/>
  <c r="AF469" i="9"/>
  <c r="AE469" i="9"/>
  <c r="BM468" i="9"/>
  <c r="AG468" i="9"/>
  <c r="AF468" i="9"/>
  <c r="AE468" i="9"/>
  <c r="BM471" i="9"/>
  <c r="AG471" i="9"/>
  <c r="AF471" i="9"/>
  <c r="AE471" i="9"/>
  <c r="BM470" i="9"/>
  <c r="AG470" i="9"/>
  <c r="AF470" i="9"/>
  <c r="AE470" i="9"/>
  <c r="BM467" i="9"/>
  <c r="AG467" i="9"/>
  <c r="AF467" i="9"/>
  <c r="AE467" i="9"/>
  <c r="BM466" i="9"/>
  <c r="AG466" i="9"/>
  <c r="AF466" i="9"/>
  <c r="AE466" i="9"/>
  <c r="BM465" i="9"/>
  <c r="AG465" i="9"/>
  <c r="AF465" i="9"/>
  <c r="AE465" i="9"/>
  <c r="BM464" i="9"/>
  <c r="AG464" i="9"/>
  <c r="AF464" i="9"/>
  <c r="AE464" i="9"/>
  <c r="BM461" i="9"/>
  <c r="AG461" i="9"/>
  <c r="AF461" i="9"/>
  <c r="AE461" i="9"/>
  <c r="BM460" i="9"/>
  <c r="AG460" i="9"/>
  <c r="AF460" i="9"/>
  <c r="AE460" i="9"/>
  <c r="BM463" i="9"/>
  <c r="AG463" i="9"/>
  <c r="AF463" i="9"/>
  <c r="AE463" i="9"/>
  <c r="BM462" i="9"/>
  <c r="AG462" i="9"/>
  <c r="AF462" i="9"/>
  <c r="AE462" i="9"/>
  <c r="BM459" i="9"/>
  <c r="AG459" i="9"/>
  <c r="AF459" i="9"/>
  <c r="AE459" i="9"/>
  <c r="BM458" i="9"/>
  <c r="AG458" i="9"/>
  <c r="AF458" i="9"/>
  <c r="AE458" i="9"/>
  <c r="BM457" i="9"/>
  <c r="AG457" i="9"/>
  <c r="AF457" i="9"/>
  <c r="AE457" i="9"/>
  <c r="BM456" i="9"/>
  <c r="AG456" i="9"/>
  <c r="AF456" i="9"/>
  <c r="AE456" i="9"/>
  <c r="BM453" i="9"/>
  <c r="AG453" i="9"/>
  <c r="AF453" i="9"/>
  <c r="AE453" i="9"/>
  <c r="BM452" i="9"/>
  <c r="AG452" i="9"/>
  <c r="AF452" i="9"/>
  <c r="AE452" i="9"/>
  <c r="BM455" i="9"/>
  <c r="AG455" i="9"/>
  <c r="AF455" i="9"/>
  <c r="AE455" i="9"/>
  <c r="BM454" i="9"/>
  <c r="AG454" i="9"/>
  <c r="AF454" i="9"/>
  <c r="AE454" i="9"/>
  <c r="BM451" i="9"/>
  <c r="AG451" i="9"/>
  <c r="AF451" i="9"/>
  <c r="AE451" i="9"/>
  <c r="BM450" i="9"/>
  <c r="AG450" i="9"/>
  <c r="AF450" i="9"/>
  <c r="AE450" i="9"/>
  <c r="BM449" i="9"/>
  <c r="AG449" i="9"/>
  <c r="AF449" i="9"/>
  <c r="AE449" i="9"/>
  <c r="BM448" i="9"/>
  <c r="AG448" i="9"/>
  <c r="AF448" i="9"/>
  <c r="AE448" i="9"/>
  <c r="BM447" i="9"/>
  <c r="AG447" i="9"/>
  <c r="AF447" i="9"/>
  <c r="AE447" i="9"/>
  <c r="BM446" i="9"/>
  <c r="AG446" i="9"/>
  <c r="AF446" i="9"/>
  <c r="AE446" i="9"/>
  <c r="BM445" i="9"/>
  <c r="AG445" i="9"/>
  <c r="AF445" i="9"/>
  <c r="AE445" i="9"/>
  <c r="BM444" i="9"/>
  <c r="AG444" i="9"/>
  <c r="AF444" i="9"/>
  <c r="AE444" i="9"/>
  <c r="BM441" i="9"/>
  <c r="AG441" i="9"/>
  <c r="AF441" i="9"/>
  <c r="AE441" i="9"/>
  <c r="BM440" i="9"/>
  <c r="AG440" i="9"/>
  <c r="AF440" i="9"/>
  <c r="AE440" i="9"/>
  <c r="BM443" i="9"/>
  <c r="AG443" i="9"/>
  <c r="AF443" i="9"/>
  <c r="AE443" i="9"/>
  <c r="BM442" i="9"/>
  <c r="AG442" i="9"/>
  <c r="AF442" i="9"/>
  <c r="AE442" i="9"/>
  <c r="BM439" i="9"/>
  <c r="AG439" i="9"/>
  <c r="AF439" i="9"/>
  <c r="AE439" i="9"/>
  <c r="BM438" i="9"/>
  <c r="AG438" i="9"/>
  <c r="AF438" i="9"/>
  <c r="AE438" i="9"/>
  <c r="BM435" i="9"/>
  <c r="AG435" i="9"/>
  <c r="AF435" i="9"/>
  <c r="AE435" i="9"/>
  <c r="BM434" i="9"/>
  <c r="AG434" i="9"/>
  <c r="AF434" i="9"/>
  <c r="AE434" i="9"/>
  <c r="BM437" i="9"/>
  <c r="AG437" i="9"/>
  <c r="AF437" i="9"/>
  <c r="AE437" i="9"/>
  <c r="BM436" i="9"/>
  <c r="AG436" i="9"/>
  <c r="AF436" i="9"/>
  <c r="AE436" i="9"/>
  <c r="BM433" i="9"/>
  <c r="AG433" i="9"/>
  <c r="AF433" i="9"/>
  <c r="AE433" i="9"/>
  <c r="BM432" i="9"/>
  <c r="AG432" i="9"/>
  <c r="AF432" i="9"/>
  <c r="AE432" i="9"/>
  <c r="BM429" i="9"/>
  <c r="AG429" i="9"/>
  <c r="AF429" i="9"/>
  <c r="AE429" i="9"/>
  <c r="BM428" i="9"/>
  <c r="AG428" i="9"/>
  <c r="AF428" i="9"/>
  <c r="AE428" i="9"/>
  <c r="BM431" i="9"/>
  <c r="AG431" i="9"/>
  <c r="AF431" i="9"/>
  <c r="AE431" i="9"/>
  <c r="BM430" i="9"/>
  <c r="AG430" i="9"/>
  <c r="AF430" i="9"/>
  <c r="AE430" i="9"/>
  <c r="BM427" i="9"/>
  <c r="AG427" i="9"/>
  <c r="AF427" i="9"/>
  <c r="AE427" i="9"/>
  <c r="BM426" i="9"/>
  <c r="AG426" i="9"/>
  <c r="AF426" i="9"/>
  <c r="AE426" i="9"/>
  <c r="BM425" i="9"/>
  <c r="AG425" i="9"/>
  <c r="AF425" i="9"/>
  <c r="AE425" i="9"/>
  <c r="BM424" i="9"/>
  <c r="AG424" i="9"/>
  <c r="AF424" i="9"/>
  <c r="AE424" i="9"/>
  <c r="BM421" i="9"/>
  <c r="AG421" i="9"/>
  <c r="AF421" i="9"/>
  <c r="AE421" i="9"/>
  <c r="BM420" i="9"/>
  <c r="AG420" i="9"/>
  <c r="AF420" i="9"/>
  <c r="AE420" i="9"/>
  <c r="BM423" i="9"/>
  <c r="AG423" i="9"/>
  <c r="AF423" i="9"/>
  <c r="AE423" i="9"/>
  <c r="BM422" i="9"/>
  <c r="AG422" i="9"/>
  <c r="AF422" i="9"/>
  <c r="AE422" i="9"/>
  <c r="BM419" i="9"/>
  <c r="AG419" i="9"/>
  <c r="AF419" i="9"/>
  <c r="AE419" i="9"/>
  <c r="BM418" i="9"/>
  <c r="AG418" i="9"/>
  <c r="AF418" i="9"/>
  <c r="AE418" i="9"/>
  <c r="BM415" i="9"/>
  <c r="AG415" i="9"/>
  <c r="AF415" i="9"/>
  <c r="AE415" i="9"/>
  <c r="BM414" i="9"/>
  <c r="AG414" i="9"/>
  <c r="AF414" i="9"/>
  <c r="AE414" i="9"/>
  <c r="BM417" i="9"/>
  <c r="AG417" i="9"/>
  <c r="AF417" i="9"/>
  <c r="AE417" i="9"/>
  <c r="BM416" i="9"/>
  <c r="AG416" i="9"/>
  <c r="AF416" i="9"/>
  <c r="AE416" i="9"/>
  <c r="BM413" i="9"/>
  <c r="AG413" i="9"/>
  <c r="AF413" i="9"/>
  <c r="AE413" i="9"/>
  <c r="BM412" i="9"/>
  <c r="AG412" i="9"/>
  <c r="AF412" i="9"/>
  <c r="AE412" i="9"/>
  <c r="BM409" i="9"/>
  <c r="AG409" i="9"/>
  <c r="AF409" i="9"/>
  <c r="AE409" i="9"/>
  <c r="BM408" i="9"/>
  <c r="AG408" i="9"/>
  <c r="AF408" i="9"/>
  <c r="AE408" i="9"/>
  <c r="BM411" i="9"/>
  <c r="AG411" i="9"/>
  <c r="AF411" i="9"/>
  <c r="AE411" i="9"/>
  <c r="BM410" i="9"/>
  <c r="AG410" i="9"/>
  <c r="AF410" i="9"/>
  <c r="AE410" i="9"/>
  <c r="BM407" i="9"/>
  <c r="AG407" i="9"/>
  <c r="AF407" i="9"/>
  <c r="AE407" i="9"/>
  <c r="BM406" i="9"/>
  <c r="AG406" i="9"/>
  <c r="AF406" i="9"/>
  <c r="AE406" i="9"/>
  <c r="BM403" i="9"/>
  <c r="AG403" i="9"/>
  <c r="AF403" i="9"/>
  <c r="AE403" i="9"/>
  <c r="BM402" i="9"/>
  <c r="AG402" i="9"/>
  <c r="AF402" i="9"/>
  <c r="AE402" i="9"/>
  <c r="BM405" i="9"/>
  <c r="AG405" i="9"/>
  <c r="AF405" i="9"/>
  <c r="AE405" i="9"/>
  <c r="BM404" i="9"/>
  <c r="AG404" i="9"/>
  <c r="AF404" i="9"/>
  <c r="AE404" i="9"/>
  <c r="BM401" i="9"/>
  <c r="AG401" i="9"/>
  <c r="AF401" i="9"/>
  <c r="AE401" i="9"/>
  <c r="BM400" i="9"/>
  <c r="AG400" i="9"/>
  <c r="AF400" i="9"/>
  <c r="AE400" i="9"/>
  <c r="BM399" i="9"/>
  <c r="AG399" i="9"/>
  <c r="AF399" i="9"/>
  <c r="AE399" i="9"/>
  <c r="BM398" i="9"/>
  <c r="AG398" i="9"/>
  <c r="AF398" i="9"/>
  <c r="AE398" i="9"/>
  <c r="BM397" i="9"/>
  <c r="AG397" i="9"/>
  <c r="AF397" i="9"/>
  <c r="AE397" i="9"/>
  <c r="BM396" i="9"/>
  <c r="AG396" i="9"/>
  <c r="AF396" i="9"/>
  <c r="AE396" i="9"/>
  <c r="BM395" i="9"/>
  <c r="AG395" i="9"/>
  <c r="AF395" i="9"/>
  <c r="AE395" i="9"/>
  <c r="BM394" i="9"/>
  <c r="AG394" i="9"/>
  <c r="AF394" i="9"/>
  <c r="AE394" i="9"/>
  <c r="BM393" i="9"/>
  <c r="AG393" i="9"/>
  <c r="AF393" i="9"/>
  <c r="AE393" i="9"/>
  <c r="BM392" i="9"/>
  <c r="AG392" i="9"/>
  <c r="AF392" i="9"/>
  <c r="AE392" i="9"/>
  <c r="BM391" i="9"/>
  <c r="AG391" i="9"/>
  <c r="AF391" i="9"/>
  <c r="AE391" i="9"/>
  <c r="BM390" i="9"/>
  <c r="AG390" i="9"/>
  <c r="AF390" i="9"/>
  <c r="AE390" i="9"/>
  <c r="BM389" i="9"/>
  <c r="AG389" i="9"/>
  <c r="AF389" i="9"/>
  <c r="AE389" i="9"/>
  <c r="BM388" i="9"/>
  <c r="AG388" i="9"/>
  <c r="AF388" i="9"/>
  <c r="AE388" i="9"/>
  <c r="BM387" i="9"/>
  <c r="AG387" i="9"/>
  <c r="AF387" i="9"/>
  <c r="AE387" i="9"/>
  <c r="BM386" i="9"/>
  <c r="AG386" i="9"/>
  <c r="AF386" i="9"/>
  <c r="AE386" i="9"/>
  <c r="BM385" i="9"/>
  <c r="AG385" i="9"/>
  <c r="AF385" i="9"/>
  <c r="AE385" i="9"/>
  <c r="BM384" i="9"/>
  <c r="AG384" i="9"/>
  <c r="AF384" i="9"/>
  <c r="AE384" i="9"/>
  <c r="BM383" i="9"/>
  <c r="AG383" i="9"/>
  <c r="AF383" i="9"/>
  <c r="AE383" i="9"/>
  <c r="BM382" i="9"/>
  <c r="AG382" i="9"/>
  <c r="AF382" i="9"/>
  <c r="AE382" i="9"/>
  <c r="BM381" i="9"/>
  <c r="AG381" i="9"/>
  <c r="AF381" i="9"/>
  <c r="AE381" i="9"/>
  <c r="BM380" i="9"/>
  <c r="AG380" i="9"/>
  <c r="AF380" i="9"/>
  <c r="AE380" i="9"/>
  <c r="BM379" i="9"/>
  <c r="AG379" i="9"/>
  <c r="AF379" i="9"/>
  <c r="AE379" i="9"/>
  <c r="BM378" i="9"/>
  <c r="AG378" i="9"/>
  <c r="AF378" i="9"/>
  <c r="AE378" i="9"/>
  <c r="BM377" i="9"/>
  <c r="AG377" i="9"/>
  <c r="AF377" i="9"/>
  <c r="AE377" i="9"/>
  <c r="BM376" i="9"/>
  <c r="AG376" i="9"/>
  <c r="AF376" i="9"/>
  <c r="AE376" i="9"/>
  <c r="BM375" i="9"/>
  <c r="AG375" i="9"/>
  <c r="AF375" i="9"/>
  <c r="AE375" i="9"/>
  <c r="BM374" i="9"/>
  <c r="AG374" i="9"/>
  <c r="AF374" i="9"/>
  <c r="AE374" i="9"/>
  <c r="BM373" i="9"/>
  <c r="AG373" i="9"/>
  <c r="AF373" i="9"/>
  <c r="AE373" i="9"/>
  <c r="BM372" i="9"/>
  <c r="AG372" i="9"/>
  <c r="AF372" i="9"/>
  <c r="AE372" i="9"/>
  <c r="BM371" i="9"/>
  <c r="AG371" i="9"/>
  <c r="AF371" i="9"/>
  <c r="AE371" i="9"/>
  <c r="BM370" i="9"/>
  <c r="AG370" i="9"/>
  <c r="AF370" i="9"/>
  <c r="AE370" i="9"/>
  <c r="BM369" i="9"/>
  <c r="AG369" i="9"/>
  <c r="AF369" i="9"/>
  <c r="AE369" i="9"/>
  <c r="BM368" i="9"/>
  <c r="AG368" i="9"/>
  <c r="AF368" i="9"/>
  <c r="AE368" i="9"/>
  <c r="BM367" i="9"/>
  <c r="AG367" i="9"/>
  <c r="AF367" i="9"/>
  <c r="AE367" i="9"/>
  <c r="BM366" i="9"/>
  <c r="AG366" i="9"/>
  <c r="AF366" i="9"/>
  <c r="AE366" i="9"/>
  <c r="BM365" i="9"/>
  <c r="AG365" i="9"/>
  <c r="AF365" i="9"/>
  <c r="AE365" i="9"/>
  <c r="BM364" i="9"/>
  <c r="AG364" i="9"/>
  <c r="AF364" i="9"/>
  <c r="AE364" i="9"/>
  <c r="BM363" i="9"/>
  <c r="AG363" i="9"/>
  <c r="AF363" i="9"/>
  <c r="AE363" i="9"/>
  <c r="BM362" i="9"/>
  <c r="AG362" i="9"/>
  <c r="AF362" i="9"/>
  <c r="AE362" i="9"/>
  <c r="BM361" i="9"/>
  <c r="AG361" i="9"/>
  <c r="AF361" i="9"/>
  <c r="AE361" i="9"/>
  <c r="BM360" i="9"/>
  <c r="AG360" i="9"/>
  <c r="AF360" i="9"/>
  <c r="AE360" i="9"/>
  <c r="BM359" i="9"/>
  <c r="AG359" i="9"/>
  <c r="AF359" i="9"/>
  <c r="AE359" i="9"/>
  <c r="BM358" i="9"/>
  <c r="AG358" i="9"/>
  <c r="AF358" i="9"/>
  <c r="AE358" i="9"/>
  <c r="BM355" i="9"/>
  <c r="AG355" i="9"/>
  <c r="AF355" i="9"/>
  <c r="AE355" i="9"/>
  <c r="BM354" i="9"/>
  <c r="AG354" i="9"/>
  <c r="AF354" i="9"/>
  <c r="AE354" i="9"/>
  <c r="BM357" i="9"/>
  <c r="AG357" i="9"/>
  <c r="AF357" i="9"/>
  <c r="AE357" i="9"/>
  <c r="BM356" i="9"/>
  <c r="AG356" i="9"/>
  <c r="AF356" i="9"/>
  <c r="AE356" i="9"/>
  <c r="BM353" i="9"/>
  <c r="AG353" i="9"/>
  <c r="AF353" i="9"/>
  <c r="AE353" i="9"/>
  <c r="BM352" i="9"/>
  <c r="AG352" i="9"/>
  <c r="AF352" i="9"/>
  <c r="AE352" i="9"/>
  <c r="BM349" i="9"/>
  <c r="AG349" i="9"/>
  <c r="AF349" i="9"/>
  <c r="AE349" i="9"/>
  <c r="BM348" i="9"/>
  <c r="AG348" i="9"/>
  <c r="AF348" i="9"/>
  <c r="AE348" i="9"/>
  <c r="BM351" i="9"/>
  <c r="AG351" i="9"/>
  <c r="AF351" i="9"/>
  <c r="AE351" i="9"/>
  <c r="BM350" i="9"/>
  <c r="AG350" i="9"/>
  <c r="AF350" i="9"/>
  <c r="AE350" i="9"/>
  <c r="BM347" i="9"/>
  <c r="AG347" i="9"/>
  <c r="AF347" i="9"/>
  <c r="AE347" i="9"/>
  <c r="BM346" i="9"/>
  <c r="AG346" i="9"/>
  <c r="AF346" i="9"/>
  <c r="AE346" i="9"/>
  <c r="BM343" i="9"/>
  <c r="AG343" i="9"/>
  <c r="AF343" i="9"/>
  <c r="AE343" i="9"/>
  <c r="BM342" i="9"/>
  <c r="AG342" i="9"/>
  <c r="AF342" i="9"/>
  <c r="AE342" i="9"/>
  <c r="BM345" i="9"/>
  <c r="AG345" i="9"/>
  <c r="AF345" i="9"/>
  <c r="AE345" i="9"/>
  <c r="BM344" i="9"/>
  <c r="AG344" i="9"/>
  <c r="AF344" i="9"/>
  <c r="AE344" i="9"/>
  <c r="BM341" i="9"/>
  <c r="AG341" i="9"/>
  <c r="AF341" i="9"/>
  <c r="AE341" i="9"/>
  <c r="BM340" i="9"/>
  <c r="AG340" i="9"/>
  <c r="AF340" i="9"/>
  <c r="AE340" i="9"/>
  <c r="BM337" i="9"/>
  <c r="AG337" i="9"/>
  <c r="AF337" i="9"/>
  <c r="AE337" i="9"/>
  <c r="BM336" i="9"/>
  <c r="AG336" i="9"/>
  <c r="AF336" i="9"/>
  <c r="AE336" i="9"/>
  <c r="BM339" i="9"/>
  <c r="AG339" i="9"/>
  <c r="AF339" i="9"/>
  <c r="AE339" i="9"/>
  <c r="BM338" i="9"/>
  <c r="AG338" i="9"/>
  <c r="AF338" i="9"/>
  <c r="AE338" i="9"/>
  <c r="BM335" i="9"/>
  <c r="AG335" i="9"/>
  <c r="AF335" i="9"/>
  <c r="AE335" i="9"/>
  <c r="BM334" i="9"/>
  <c r="AG334" i="9"/>
  <c r="AF334" i="9"/>
  <c r="AE334" i="9"/>
  <c r="BM333" i="9"/>
  <c r="AG333" i="9"/>
  <c r="AF333" i="9"/>
  <c r="AE333" i="9"/>
  <c r="BM332" i="9"/>
  <c r="AG332" i="9"/>
  <c r="AF332" i="9"/>
  <c r="AE332" i="9"/>
  <c r="BM331" i="9"/>
  <c r="AG331" i="9"/>
  <c r="AF331" i="9"/>
  <c r="AE331" i="9"/>
  <c r="BM330" i="9"/>
  <c r="AG330" i="9"/>
  <c r="AF330" i="9"/>
  <c r="AE330" i="9"/>
  <c r="BM329" i="9"/>
  <c r="AG329" i="9"/>
  <c r="AF329" i="9"/>
  <c r="AE329" i="9"/>
  <c r="BM328" i="9"/>
  <c r="AG328" i="9"/>
  <c r="AF328" i="9"/>
  <c r="AE328" i="9"/>
  <c r="BM327" i="9"/>
  <c r="AG327" i="9"/>
  <c r="AF327" i="9"/>
  <c r="AE327" i="9"/>
  <c r="BM326" i="9"/>
  <c r="AG326" i="9"/>
  <c r="AF326" i="9"/>
  <c r="AE326" i="9"/>
  <c r="BM323" i="9"/>
  <c r="AG323" i="9"/>
  <c r="AF323" i="9"/>
  <c r="AE323" i="9"/>
  <c r="BM322" i="9"/>
  <c r="AG322" i="9"/>
  <c r="AF322" i="9"/>
  <c r="AE322" i="9"/>
  <c r="BM325" i="9"/>
  <c r="AG325" i="9"/>
  <c r="AF325" i="9"/>
  <c r="AE325" i="9"/>
  <c r="BM324" i="9"/>
  <c r="AG324" i="9"/>
  <c r="AF324" i="9"/>
  <c r="AE324" i="9"/>
  <c r="BM321" i="9"/>
  <c r="AG321" i="9"/>
  <c r="AF321" i="9"/>
  <c r="AE321" i="9"/>
  <c r="BM320" i="9"/>
  <c r="AG320" i="9"/>
  <c r="AF320" i="9"/>
  <c r="AE320" i="9"/>
  <c r="BM317" i="9"/>
  <c r="AG317" i="9"/>
  <c r="AF317" i="9"/>
  <c r="AE317" i="9"/>
  <c r="BM316" i="9"/>
  <c r="AG316" i="9"/>
  <c r="AF316" i="9"/>
  <c r="AE316" i="9"/>
  <c r="BM319" i="9"/>
  <c r="AG319" i="9"/>
  <c r="AF319" i="9"/>
  <c r="AE319" i="9"/>
  <c r="BM318" i="9"/>
  <c r="AG318" i="9"/>
  <c r="AF318" i="9"/>
  <c r="AE318" i="9"/>
  <c r="BM315" i="9"/>
  <c r="AG315" i="9"/>
  <c r="AF315" i="9"/>
  <c r="AE315" i="9"/>
  <c r="BM314" i="9"/>
  <c r="AG314" i="9"/>
  <c r="AF314" i="9"/>
  <c r="AE314" i="9"/>
  <c r="BM313" i="9"/>
  <c r="AG313" i="9"/>
  <c r="AF313" i="9"/>
  <c r="AE313" i="9"/>
  <c r="BM312" i="9"/>
  <c r="AG312" i="9"/>
  <c r="AF312" i="9"/>
  <c r="AE312" i="9"/>
  <c r="BM309" i="9"/>
  <c r="AG309" i="9"/>
  <c r="AF309" i="9"/>
  <c r="AE309" i="9"/>
  <c r="BM308" i="9"/>
  <c r="AG308" i="9"/>
  <c r="AF308" i="9"/>
  <c r="AE308" i="9"/>
  <c r="BM311" i="9"/>
  <c r="AG311" i="9"/>
  <c r="AF311" i="9"/>
  <c r="AE311" i="9"/>
  <c r="BM310" i="9"/>
  <c r="AG310" i="9"/>
  <c r="AF310" i="9"/>
  <c r="AE310" i="9"/>
  <c r="BM307" i="9"/>
  <c r="AG307" i="9"/>
  <c r="AF307" i="9"/>
  <c r="AE307" i="9"/>
  <c r="BM306" i="9"/>
  <c r="AG306" i="9"/>
  <c r="AF306" i="9"/>
  <c r="AE306" i="9"/>
  <c r="BM305" i="9"/>
  <c r="AG305" i="9"/>
  <c r="AF305" i="9"/>
  <c r="AE305" i="9"/>
  <c r="BM304" i="9"/>
  <c r="AG304" i="9"/>
  <c r="AF304" i="9"/>
  <c r="AE304" i="9"/>
  <c r="BM301" i="9"/>
  <c r="AG301" i="9"/>
  <c r="AF301" i="9"/>
  <c r="AE301" i="9"/>
  <c r="BM300" i="9"/>
  <c r="AG300" i="9"/>
  <c r="AF300" i="9"/>
  <c r="AE300" i="9"/>
  <c r="BM303" i="9"/>
  <c r="AG303" i="9"/>
  <c r="AF303" i="9"/>
  <c r="AE303" i="9"/>
  <c r="BM302" i="9"/>
  <c r="AG302" i="9"/>
  <c r="AF302" i="9"/>
  <c r="AE302" i="9"/>
  <c r="BM299" i="9"/>
  <c r="AG299" i="9"/>
  <c r="AF299" i="9"/>
  <c r="AE299" i="9"/>
  <c r="BM298" i="9"/>
  <c r="AG298" i="9"/>
  <c r="AF298" i="9"/>
  <c r="AE298" i="9"/>
  <c r="BM297" i="9"/>
  <c r="AG297" i="9"/>
  <c r="AF297" i="9"/>
  <c r="AE297" i="9"/>
  <c r="BM296" i="9"/>
  <c r="AG296" i="9"/>
  <c r="AF296" i="9"/>
  <c r="AE296" i="9"/>
  <c r="BM293" i="9"/>
  <c r="AG293" i="9"/>
  <c r="AF293" i="9"/>
  <c r="AE293" i="9"/>
  <c r="BM292" i="9"/>
  <c r="AG292" i="9"/>
  <c r="AF292" i="9"/>
  <c r="AE292" i="9"/>
  <c r="BM295" i="9"/>
  <c r="AG295" i="9"/>
  <c r="AF295" i="9"/>
  <c r="AE295" i="9"/>
  <c r="BM294" i="9"/>
  <c r="AG294" i="9"/>
  <c r="AF294" i="9"/>
  <c r="AE294" i="9"/>
  <c r="BM291" i="9"/>
  <c r="AG291" i="9"/>
  <c r="AF291" i="9"/>
  <c r="AE291" i="9"/>
  <c r="BM290" i="9"/>
  <c r="AG290" i="9"/>
  <c r="AF290" i="9"/>
  <c r="AE290" i="9"/>
  <c r="BM289" i="9"/>
  <c r="AG289" i="9"/>
  <c r="AF289" i="9"/>
  <c r="AE289" i="9"/>
  <c r="BM288" i="9"/>
  <c r="AG288" i="9"/>
  <c r="AF288" i="9"/>
  <c r="AE288" i="9"/>
  <c r="BM287" i="9"/>
  <c r="AG287" i="9"/>
  <c r="AF287" i="9"/>
  <c r="AE287" i="9"/>
  <c r="BM286" i="9"/>
  <c r="AG286" i="9"/>
  <c r="AF286" i="9"/>
  <c r="AE286" i="9"/>
  <c r="BM285" i="9"/>
  <c r="AG285" i="9"/>
  <c r="AF285" i="9"/>
  <c r="AE285" i="9"/>
  <c r="BM284" i="9"/>
  <c r="AG284" i="9"/>
  <c r="AF284" i="9"/>
  <c r="AE284" i="9"/>
  <c r="BM281" i="9"/>
  <c r="AG281" i="9"/>
  <c r="AF281" i="9"/>
  <c r="AE281" i="9"/>
  <c r="BM280" i="9"/>
  <c r="AG280" i="9"/>
  <c r="AF280" i="9"/>
  <c r="AE280" i="9"/>
  <c r="BM283" i="9"/>
  <c r="AG283" i="9"/>
  <c r="AF283" i="9"/>
  <c r="AE283" i="9"/>
  <c r="BM282" i="9"/>
  <c r="AG282" i="9"/>
  <c r="AF282" i="9"/>
  <c r="AE282" i="9"/>
  <c r="BM279" i="9"/>
  <c r="AG279" i="9"/>
  <c r="AF279" i="9"/>
  <c r="AE279" i="9"/>
  <c r="BM278" i="9"/>
  <c r="AG278" i="9"/>
  <c r="AF278" i="9"/>
  <c r="AE278" i="9"/>
  <c r="BM277" i="9"/>
  <c r="AG277" i="9"/>
  <c r="AF277" i="9"/>
  <c r="AE277" i="9"/>
  <c r="BM276" i="9"/>
  <c r="AG276" i="9"/>
  <c r="AF276" i="9"/>
  <c r="AE276" i="9"/>
  <c r="BM275" i="9"/>
  <c r="AG275" i="9"/>
  <c r="AF275" i="9"/>
  <c r="AE275" i="9"/>
  <c r="BM274" i="9"/>
  <c r="AG274" i="9"/>
  <c r="AF274" i="9"/>
  <c r="AE274" i="9"/>
  <c r="BM273" i="9"/>
  <c r="AG273" i="9"/>
  <c r="AF273" i="9"/>
  <c r="AE273" i="9"/>
  <c r="BM272" i="9"/>
  <c r="AG272" i="9"/>
  <c r="AF272" i="9"/>
  <c r="AE272" i="9"/>
  <c r="BM271" i="9"/>
  <c r="AG271" i="9"/>
  <c r="AF271" i="9"/>
  <c r="AE271" i="9"/>
  <c r="BM270" i="9"/>
  <c r="AG270" i="9"/>
  <c r="AF270" i="9"/>
  <c r="AE270" i="9"/>
  <c r="BM269" i="9"/>
  <c r="AG269" i="9"/>
  <c r="AF269" i="9"/>
  <c r="AE269" i="9"/>
  <c r="BM268" i="9"/>
  <c r="AG268" i="9"/>
  <c r="AF268" i="9"/>
  <c r="AE268" i="9"/>
  <c r="BM267" i="9"/>
  <c r="AG267" i="9"/>
  <c r="AF267" i="9"/>
  <c r="AE267" i="9"/>
  <c r="BM266" i="9"/>
  <c r="AG266" i="9"/>
  <c r="AF266" i="9"/>
  <c r="AE266" i="9"/>
  <c r="BM263" i="9"/>
  <c r="AG263" i="9"/>
  <c r="AF263" i="9"/>
  <c r="AE263" i="9"/>
  <c r="BM262" i="9"/>
  <c r="AG262" i="9"/>
  <c r="AF262" i="9"/>
  <c r="AE262" i="9"/>
  <c r="BM265" i="9"/>
  <c r="AG265" i="9"/>
  <c r="AF265" i="9"/>
  <c r="AE265" i="9"/>
  <c r="BM264" i="9"/>
  <c r="AG264" i="9"/>
  <c r="AF264" i="9"/>
  <c r="AE264" i="9"/>
  <c r="BM261" i="9"/>
  <c r="AG261" i="9"/>
  <c r="AF261" i="9"/>
  <c r="AE261" i="9"/>
  <c r="BM260" i="9"/>
  <c r="AG260" i="9"/>
  <c r="AF260" i="9"/>
  <c r="AE260" i="9"/>
  <c r="BM259" i="9"/>
  <c r="AG259" i="9"/>
  <c r="AF259" i="9"/>
  <c r="AE259" i="9"/>
  <c r="BM258" i="9"/>
  <c r="AG258" i="9"/>
  <c r="AF258" i="9"/>
  <c r="AE258" i="9"/>
  <c r="BM257" i="9"/>
  <c r="AG257" i="9"/>
  <c r="AF257" i="9"/>
  <c r="AE257" i="9"/>
  <c r="BM256" i="9"/>
  <c r="AG256" i="9"/>
  <c r="AF256" i="9"/>
  <c r="AE256" i="9"/>
  <c r="BM255" i="9"/>
  <c r="AG255" i="9"/>
  <c r="AF255" i="9"/>
  <c r="AE255" i="9"/>
  <c r="BM254" i="9"/>
  <c r="AG254" i="9"/>
  <c r="AF254" i="9"/>
  <c r="AE254" i="9"/>
  <c r="BM251" i="9"/>
  <c r="AG251" i="9"/>
  <c r="AF251" i="9"/>
  <c r="AE251" i="9"/>
  <c r="BM250" i="9"/>
  <c r="AG250" i="9"/>
  <c r="AF250" i="9"/>
  <c r="AE250" i="9"/>
  <c r="BM253" i="9"/>
  <c r="AG253" i="9"/>
  <c r="AF253" i="9"/>
  <c r="AE253" i="9"/>
  <c r="BM252" i="9"/>
  <c r="AG252" i="9"/>
  <c r="AF252" i="9"/>
  <c r="AE252" i="9"/>
  <c r="BM249" i="9"/>
  <c r="AG249" i="9"/>
  <c r="AF249" i="9"/>
  <c r="AE249" i="9"/>
  <c r="BM248" i="9"/>
  <c r="AG248" i="9"/>
  <c r="AF248" i="9"/>
  <c r="AE248" i="9"/>
  <c r="BM245" i="9"/>
  <c r="AG245" i="9"/>
  <c r="AF245" i="9"/>
  <c r="AE245" i="9"/>
  <c r="BM244" i="9"/>
  <c r="AG244" i="9"/>
  <c r="AF244" i="9"/>
  <c r="AE244" i="9"/>
  <c r="BM247" i="9"/>
  <c r="AG247" i="9"/>
  <c r="AF247" i="9"/>
  <c r="AE247" i="9"/>
  <c r="BM246" i="9"/>
  <c r="AG246" i="9"/>
  <c r="AF246" i="9"/>
  <c r="AE246" i="9"/>
  <c r="BM243" i="9"/>
  <c r="AG243" i="9"/>
  <c r="AF243" i="9"/>
  <c r="AE243" i="9"/>
  <c r="BM242" i="9"/>
  <c r="AG242" i="9"/>
  <c r="AF242" i="9"/>
  <c r="AE242" i="9"/>
  <c r="BM241" i="9"/>
  <c r="AG241" i="9"/>
  <c r="AF241" i="9"/>
  <c r="AE241" i="9"/>
  <c r="BM240" i="9"/>
  <c r="AG240" i="9"/>
  <c r="AF240" i="9"/>
  <c r="AE240" i="9"/>
  <c r="BM239" i="9"/>
  <c r="AG239" i="9"/>
  <c r="AF239" i="9"/>
  <c r="AE239" i="9"/>
  <c r="BM238" i="9"/>
  <c r="AG238" i="9"/>
  <c r="AF238" i="9"/>
  <c r="AE238" i="9"/>
  <c r="BM237" i="9"/>
  <c r="AG237" i="9"/>
  <c r="AF237" i="9"/>
  <c r="AE237" i="9"/>
  <c r="BM236" i="9"/>
  <c r="AG236" i="9"/>
  <c r="AF236" i="9"/>
  <c r="AE236" i="9"/>
  <c r="BM235" i="9"/>
  <c r="AG235" i="9"/>
  <c r="AF235" i="9"/>
  <c r="AE235" i="9"/>
  <c r="BM234" i="9"/>
  <c r="AG234" i="9"/>
  <c r="AF234" i="9"/>
  <c r="AE234" i="9"/>
  <c r="BM231" i="9"/>
  <c r="AG231" i="9"/>
  <c r="AF231" i="9"/>
  <c r="AE231" i="9"/>
  <c r="BM230" i="9"/>
  <c r="AG230" i="9"/>
  <c r="AF230" i="9"/>
  <c r="AE230" i="9"/>
  <c r="BM233" i="9"/>
  <c r="AG233" i="9"/>
  <c r="AF233" i="9"/>
  <c r="AE233" i="9"/>
  <c r="BM232" i="9"/>
  <c r="AG232" i="9"/>
  <c r="AF232" i="9"/>
  <c r="AE232" i="9"/>
  <c r="BM229" i="9"/>
  <c r="AG229" i="9"/>
  <c r="AF229" i="9"/>
  <c r="AE229" i="9"/>
  <c r="BM228" i="9"/>
  <c r="AG228" i="9"/>
  <c r="AF228" i="9"/>
  <c r="AE228" i="9"/>
  <c r="BM225" i="9"/>
  <c r="AG225" i="9"/>
  <c r="AF225" i="9"/>
  <c r="AE225" i="9"/>
  <c r="BM224" i="9"/>
  <c r="AG224" i="9"/>
  <c r="AF224" i="9"/>
  <c r="AE224" i="9"/>
  <c r="BM227" i="9"/>
  <c r="AG227" i="9"/>
  <c r="AF227" i="9"/>
  <c r="AE227" i="9"/>
  <c r="BM226" i="9"/>
  <c r="AG226" i="9"/>
  <c r="AF226" i="9"/>
  <c r="AE226" i="9"/>
  <c r="BM223" i="9"/>
  <c r="AG223" i="9"/>
  <c r="AF223" i="9"/>
  <c r="AE223" i="9"/>
  <c r="BM222" i="9"/>
  <c r="AG222" i="9"/>
  <c r="AF222" i="9"/>
  <c r="AE222" i="9"/>
  <c r="BM221" i="9"/>
  <c r="AG221" i="9"/>
  <c r="AF221" i="9"/>
  <c r="AE221" i="9"/>
  <c r="BM220" i="9"/>
  <c r="AG220" i="9"/>
  <c r="AF220" i="9"/>
  <c r="AE220" i="9"/>
  <c r="BM219" i="9"/>
  <c r="AG219" i="9"/>
  <c r="AF219" i="9"/>
  <c r="AE219" i="9"/>
  <c r="BM218" i="9"/>
  <c r="AG218" i="9"/>
  <c r="AF218" i="9"/>
  <c r="AE218" i="9"/>
  <c r="BM217" i="9"/>
  <c r="AG217" i="9"/>
  <c r="AF217" i="9"/>
  <c r="AE217" i="9"/>
  <c r="BM216" i="9"/>
  <c r="AG216" i="9"/>
  <c r="AF216" i="9"/>
  <c r="AE216" i="9"/>
  <c r="BM215" i="9"/>
  <c r="AG215" i="9"/>
  <c r="AF215" i="9"/>
  <c r="AE215" i="9"/>
  <c r="BM214" i="9"/>
  <c r="AG214" i="9"/>
  <c r="AF214" i="9"/>
  <c r="AE214" i="9"/>
  <c r="BM213" i="9"/>
  <c r="AG213" i="9"/>
  <c r="AF213" i="9"/>
  <c r="AE213" i="9"/>
  <c r="BM212" i="9"/>
  <c r="AG212" i="9"/>
  <c r="AF212" i="9"/>
  <c r="AE212" i="9"/>
  <c r="BM211" i="9"/>
  <c r="AG211" i="9"/>
  <c r="AF211" i="9"/>
  <c r="AE211" i="9"/>
  <c r="BM210" i="9"/>
  <c r="AG210" i="9"/>
  <c r="AF210" i="9"/>
  <c r="AE210" i="9"/>
  <c r="BM209" i="9"/>
  <c r="AG209" i="9"/>
  <c r="AF209" i="9"/>
  <c r="AE209" i="9"/>
  <c r="BM208" i="9"/>
  <c r="AG208" i="9"/>
  <c r="AF208" i="9"/>
  <c r="AE208" i="9"/>
  <c r="BM207" i="9"/>
  <c r="AG207" i="9"/>
  <c r="AF207" i="9"/>
  <c r="AE207" i="9"/>
  <c r="BM206" i="9"/>
  <c r="AG206" i="9"/>
  <c r="AF206" i="9"/>
  <c r="AE206" i="9"/>
  <c r="BM205" i="9"/>
  <c r="AG205" i="9"/>
  <c r="AF205" i="9"/>
  <c r="AE205" i="9"/>
  <c r="BM204" i="9"/>
  <c r="AG204" i="9"/>
  <c r="AF204" i="9"/>
  <c r="AE204" i="9"/>
  <c r="BM203" i="9"/>
  <c r="AG203" i="9"/>
  <c r="AF203" i="9"/>
  <c r="AE203" i="9"/>
  <c r="BM202" i="9"/>
  <c r="AG202" i="9"/>
  <c r="AF202" i="9"/>
  <c r="AE202" i="9"/>
  <c r="BM201" i="9"/>
  <c r="AG201" i="9"/>
  <c r="AF201" i="9"/>
  <c r="AE201" i="9"/>
  <c r="BM200" i="9"/>
  <c r="AG200" i="9"/>
  <c r="AF200" i="9"/>
  <c r="AE200" i="9"/>
  <c r="BM199" i="9"/>
  <c r="AG199" i="9"/>
  <c r="AF199" i="9"/>
  <c r="AE199" i="9"/>
  <c r="BM198" i="9"/>
  <c r="AG198" i="9"/>
  <c r="AF198" i="9"/>
  <c r="AE198" i="9"/>
  <c r="BM197" i="9"/>
  <c r="AG197" i="9"/>
  <c r="AF197" i="9"/>
  <c r="AE197" i="9"/>
  <c r="BM196" i="9"/>
  <c r="AG196" i="9"/>
  <c r="AF196" i="9"/>
  <c r="AE196" i="9"/>
  <c r="BM195" i="9"/>
  <c r="AG195" i="9"/>
  <c r="AF195" i="9"/>
  <c r="AE195" i="9"/>
  <c r="BM194" i="9"/>
  <c r="AG194" i="9"/>
  <c r="AF194" i="9"/>
  <c r="AE194" i="9"/>
  <c r="BM193" i="9"/>
  <c r="AG193" i="9"/>
  <c r="AF193" i="9"/>
  <c r="AE193" i="9"/>
  <c r="BM192" i="9"/>
  <c r="AG192" i="9"/>
  <c r="AF192" i="9"/>
  <c r="AE192" i="9"/>
  <c r="BM191" i="9"/>
  <c r="AG191" i="9"/>
  <c r="AF191" i="9"/>
  <c r="AE191" i="9"/>
  <c r="BM190" i="9"/>
  <c r="AG190" i="9"/>
  <c r="AF190" i="9"/>
  <c r="AE190" i="9"/>
  <c r="BM189" i="9"/>
  <c r="AG189" i="9"/>
  <c r="AF189" i="9"/>
  <c r="AE189" i="9"/>
  <c r="BM188" i="9"/>
  <c r="AG188" i="9"/>
  <c r="AF188" i="9"/>
  <c r="AE188" i="9"/>
  <c r="BM187" i="9"/>
  <c r="AG187" i="9"/>
  <c r="AF187" i="9"/>
  <c r="AE187" i="9"/>
  <c r="BM186" i="9"/>
  <c r="AG186" i="9"/>
  <c r="AF186" i="9"/>
  <c r="AE186" i="9"/>
  <c r="BM183" i="9"/>
  <c r="AG183" i="9"/>
  <c r="AF183" i="9"/>
  <c r="AE183" i="9"/>
  <c r="BM182" i="9"/>
  <c r="AG182" i="9"/>
  <c r="AF182" i="9"/>
  <c r="AE182" i="9"/>
  <c r="BM185" i="9"/>
  <c r="AG185" i="9"/>
  <c r="AF185" i="9"/>
  <c r="AE185" i="9"/>
  <c r="BM184" i="9"/>
  <c r="AG184" i="9"/>
  <c r="AF184" i="9"/>
  <c r="AE184" i="9"/>
  <c r="BM181" i="9"/>
  <c r="AG181" i="9"/>
  <c r="AF181" i="9"/>
  <c r="AE181" i="9"/>
  <c r="BM180" i="9"/>
  <c r="AG180" i="9"/>
  <c r="AF180" i="9"/>
  <c r="AE180" i="9"/>
  <c r="BM179" i="9"/>
  <c r="AG179" i="9"/>
  <c r="AF179" i="9"/>
  <c r="AE179" i="9"/>
  <c r="BM178" i="9"/>
  <c r="AG178" i="9"/>
  <c r="AF178" i="9"/>
  <c r="AE178" i="9"/>
  <c r="BM175" i="9"/>
  <c r="AG175" i="9"/>
  <c r="AF175" i="9"/>
  <c r="AE175" i="9"/>
  <c r="BM174" i="9"/>
  <c r="AG174" i="9"/>
  <c r="AF174" i="9"/>
  <c r="AE174" i="9"/>
  <c r="BM177" i="9"/>
  <c r="AG177" i="9"/>
  <c r="AF177" i="9"/>
  <c r="AE177" i="9"/>
  <c r="BM176" i="9"/>
  <c r="AG176" i="9"/>
  <c r="AF176" i="9"/>
  <c r="AE176" i="9"/>
  <c r="BM173" i="9"/>
  <c r="AG173" i="9"/>
  <c r="AF173" i="9"/>
  <c r="AE173" i="9"/>
  <c r="BM172" i="9"/>
  <c r="AG172" i="9"/>
  <c r="AF172" i="9"/>
  <c r="AE172" i="9"/>
  <c r="BM171" i="9"/>
  <c r="AG171" i="9"/>
  <c r="AF171" i="9"/>
  <c r="AE171" i="9"/>
  <c r="BM170" i="9"/>
  <c r="AG170" i="9"/>
  <c r="AF170" i="9"/>
  <c r="AE170" i="9"/>
  <c r="BM169" i="9"/>
  <c r="AG169" i="9"/>
  <c r="AF169" i="9"/>
  <c r="AE169" i="9"/>
  <c r="BM168" i="9"/>
  <c r="AG168" i="9"/>
  <c r="AF168" i="9"/>
  <c r="AE168" i="9"/>
  <c r="BM167" i="9"/>
  <c r="AG167" i="9"/>
  <c r="AF167" i="9"/>
  <c r="AE167" i="9"/>
  <c r="BM166" i="9"/>
  <c r="AG166" i="9"/>
  <c r="AF166" i="9"/>
  <c r="AE166" i="9"/>
  <c r="BM165" i="9"/>
  <c r="AG165" i="9"/>
  <c r="AF165" i="9"/>
  <c r="AE165" i="9"/>
  <c r="BM164" i="9"/>
  <c r="AG164" i="9"/>
  <c r="AF164" i="9"/>
  <c r="AE164" i="9"/>
  <c r="BM161" i="9"/>
  <c r="AG161" i="9"/>
  <c r="AF161" i="9"/>
  <c r="AE161" i="9"/>
  <c r="BM160" i="9"/>
  <c r="AG160" i="9"/>
  <c r="AF160" i="9"/>
  <c r="AE160" i="9"/>
  <c r="BM163" i="9"/>
  <c r="AG163" i="9"/>
  <c r="AF163" i="9"/>
  <c r="AE163" i="9"/>
  <c r="BM162" i="9"/>
  <c r="AG162" i="9"/>
  <c r="AF162" i="9"/>
  <c r="AE162" i="9"/>
  <c r="BM159" i="9"/>
  <c r="AG159" i="9"/>
  <c r="AF159" i="9"/>
  <c r="AE159" i="9"/>
  <c r="BM158" i="9"/>
  <c r="AG158" i="9"/>
  <c r="AF158" i="9"/>
  <c r="AE158" i="9"/>
  <c r="BM155" i="9"/>
  <c r="AG155" i="9"/>
  <c r="AF155" i="9"/>
  <c r="AE155" i="9"/>
  <c r="BM154" i="9"/>
  <c r="AG154" i="9"/>
  <c r="AF154" i="9"/>
  <c r="AE154" i="9"/>
  <c r="BM157" i="9"/>
  <c r="AG157" i="9"/>
  <c r="AF157" i="9"/>
  <c r="AE157" i="9"/>
  <c r="BM156" i="9"/>
  <c r="AG156" i="9"/>
  <c r="AF156" i="9"/>
  <c r="AE156" i="9"/>
  <c r="BM153" i="9"/>
  <c r="AG153" i="9"/>
  <c r="AF153" i="9"/>
  <c r="AE153" i="9"/>
  <c r="BM152" i="9"/>
  <c r="AG152" i="9"/>
  <c r="AF152" i="9"/>
  <c r="AE152" i="9"/>
  <c r="BM149" i="9"/>
  <c r="AG149" i="9"/>
  <c r="AF149" i="9"/>
  <c r="AE149" i="9"/>
  <c r="BM148" i="9"/>
  <c r="AG148" i="9"/>
  <c r="AF148" i="9"/>
  <c r="AE148" i="9"/>
  <c r="BM151" i="9"/>
  <c r="AG151" i="9"/>
  <c r="AF151" i="9"/>
  <c r="AE151" i="9"/>
  <c r="BM150" i="9"/>
  <c r="AG150" i="9"/>
  <c r="AF150" i="9"/>
  <c r="AE150" i="9"/>
  <c r="BM147" i="9"/>
  <c r="AG147" i="9"/>
  <c r="AF147" i="9"/>
  <c r="AE147" i="9"/>
  <c r="BM146" i="9"/>
  <c r="AG146" i="9"/>
  <c r="AF146" i="9"/>
  <c r="AE146" i="9"/>
  <c r="BM145" i="9"/>
  <c r="AG145" i="9"/>
  <c r="AF145" i="9"/>
  <c r="AE145" i="9"/>
  <c r="BM144" i="9"/>
  <c r="AG144" i="9"/>
  <c r="AF144" i="9"/>
  <c r="AE144" i="9"/>
  <c r="BM143" i="9"/>
  <c r="AG143" i="9"/>
  <c r="AF143" i="9"/>
  <c r="AE143" i="9"/>
  <c r="BM142" i="9"/>
  <c r="AG142" i="9"/>
  <c r="AF142" i="9"/>
  <c r="AE142" i="9"/>
  <c r="BM139" i="9"/>
  <c r="AG139" i="9"/>
  <c r="AF139" i="9"/>
  <c r="AE139" i="9"/>
  <c r="BM138" i="9"/>
  <c r="AG138" i="9"/>
  <c r="AF138" i="9"/>
  <c r="AE138" i="9"/>
  <c r="BM141" i="9"/>
  <c r="AG141" i="9"/>
  <c r="AF141" i="9"/>
  <c r="AE141" i="9"/>
  <c r="BM140" i="9"/>
  <c r="AG140" i="9"/>
  <c r="AF140" i="9"/>
  <c r="AE140" i="9"/>
  <c r="BM137" i="9"/>
  <c r="AG137" i="9"/>
  <c r="AF137" i="9"/>
  <c r="AE137" i="9"/>
  <c r="BM136" i="9"/>
  <c r="AG136" i="9"/>
  <c r="AF136" i="9"/>
  <c r="AE136" i="9"/>
  <c r="BM135" i="9"/>
  <c r="AG135" i="9"/>
  <c r="AF135" i="9"/>
  <c r="AE135" i="9"/>
  <c r="BM134" i="9"/>
  <c r="AG134" i="9"/>
  <c r="AF134" i="9"/>
  <c r="AE134" i="9"/>
  <c r="BM133" i="9"/>
  <c r="AG133" i="9"/>
  <c r="AF133" i="9"/>
  <c r="AE133" i="9"/>
  <c r="BM132" i="9"/>
  <c r="AG132" i="9"/>
  <c r="AF132" i="9"/>
  <c r="AE132" i="9"/>
  <c r="BM129" i="9"/>
  <c r="AG129" i="9"/>
  <c r="AF129" i="9"/>
  <c r="AE129" i="9"/>
  <c r="BM128" i="9"/>
  <c r="AG128" i="9"/>
  <c r="AF128" i="9"/>
  <c r="AE128" i="9"/>
  <c r="BM131" i="9"/>
  <c r="AG131" i="9"/>
  <c r="AF131" i="9"/>
  <c r="AE131" i="9"/>
  <c r="BM130" i="9"/>
  <c r="AG130" i="9"/>
  <c r="AF130" i="9"/>
  <c r="AE130" i="9"/>
  <c r="BM127" i="9"/>
  <c r="AG127" i="9"/>
  <c r="AF127" i="9"/>
  <c r="AE127" i="9"/>
  <c r="BM126" i="9"/>
  <c r="AG126" i="9"/>
  <c r="AF126" i="9"/>
  <c r="AE126" i="9"/>
  <c r="BM125" i="9"/>
  <c r="AG125" i="9"/>
  <c r="AF125" i="9"/>
  <c r="AE125" i="9"/>
  <c r="BM124" i="9"/>
  <c r="AG124" i="9"/>
  <c r="AF124" i="9"/>
  <c r="AE124" i="9"/>
  <c r="BM123" i="9"/>
  <c r="AG123" i="9"/>
  <c r="AF123" i="9"/>
  <c r="AE123" i="9"/>
  <c r="BM122" i="9"/>
  <c r="AG122" i="9"/>
  <c r="AF122" i="9"/>
  <c r="AE122" i="9"/>
  <c r="BM121" i="9"/>
  <c r="AG121" i="9"/>
  <c r="AF121" i="9"/>
  <c r="AE121" i="9"/>
  <c r="BM120" i="9"/>
  <c r="AG120" i="9"/>
  <c r="AF120" i="9"/>
  <c r="AE120" i="9"/>
  <c r="BM119" i="9"/>
  <c r="AG119" i="9"/>
  <c r="AF119" i="9"/>
  <c r="AE119" i="9"/>
  <c r="BM118" i="9"/>
  <c r="AG118" i="9"/>
  <c r="AF118" i="9"/>
  <c r="AE118" i="9"/>
  <c r="BM115" i="9"/>
  <c r="AG115" i="9"/>
  <c r="AF115" i="9"/>
  <c r="AE115" i="9"/>
  <c r="BM114" i="9"/>
  <c r="AG114" i="9"/>
  <c r="AF114" i="9"/>
  <c r="AE114" i="9"/>
  <c r="BM117" i="9"/>
  <c r="AG117" i="9"/>
  <c r="AF117" i="9"/>
  <c r="AE117" i="9"/>
  <c r="BM116" i="9"/>
  <c r="AG116" i="9"/>
  <c r="AF116" i="9"/>
  <c r="AE116" i="9"/>
  <c r="BM113" i="9"/>
  <c r="AG113" i="9"/>
  <c r="AF113" i="9"/>
  <c r="AE113" i="9"/>
  <c r="BM112" i="9"/>
  <c r="AG112" i="9"/>
  <c r="AF112" i="9"/>
  <c r="AE112" i="9"/>
  <c r="BM111" i="9"/>
  <c r="AG111" i="9"/>
  <c r="AF111" i="9"/>
  <c r="AE111" i="9"/>
  <c r="BM110" i="9"/>
  <c r="AG110" i="9"/>
  <c r="AF110" i="9"/>
  <c r="AE110" i="9"/>
  <c r="BM109" i="9"/>
  <c r="AG109" i="9"/>
  <c r="AF109" i="9"/>
  <c r="AE109" i="9"/>
  <c r="BM108" i="9"/>
  <c r="AG108" i="9"/>
  <c r="AF108" i="9"/>
  <c r="AE108" i="9"/>
  <c r="BM107" i="9"/>
  <c r="AG107" i="9"/>
  <c r="AF107" i="9"/>
  <c r="AE107" i="9"/>
  <c r="BM106" i="9"/>
  <c r="AG106" i="9"/>
  <c r="AF106" i="9"/>
  <c r="AE106" i="9"/>
  <c r="BM105" i="9"/>
  <c r="AG105" i="9"/>
  <c r="AF105" i="9"/>
  <c r="AE105" i="9"/>
  <c r="BM104" i="9"/>
  <c r="AG104" i="9"/>
  <c r="AF104" i="9"/>
  <c r="AE104" i="9"/>
  <c r="BM103" i="9"/>
  <c r="AG103" i="9"/>
  <c r="AF103" i="9"/>
  <c r="AE103" i="9"/>
  <c r="BM102" i="9"/>
  <c r="AG102" i="9"/>
  <c r="AF102" i="9"/>
  <c r="AE102" i="9"/>
  <c r="BM101" i="9"/>
  <c r="AG101" i="9"/>
  <c r="AF101" i="9"/>
  <c r="AE101" i="9"/>
  <c r="BM100" i="9"/>
  <c r="AG100" i="9"/>
  <c r="AF100" i="9"/>
  <c r="AE100" i="9"/>
  <c r="BM99" i="9"/>
  <c r="AG99" i="9"/>
  <c r="AF99" i="9"/>
  <c r="AE99" i="9"/>
  <c r="BM98" i="9"/>
  <c r="AG98" i="9"/>
  <c r="AF98" i="9"/>
  <c r="AE98" i="9"/>
  <c r="BM95" i="9"/>
  <c r="AG95" i="9"/>
  <c r="AF95" i="9"/>
  <c r="AE95" i="9"/>
  <c r="BM94" i="9"/>
  <c r="AG94" i="9"/>
  <c r="AF94" i="9"/>
  <c r="AE94" i="9"/>
  <c r="BM97" i="9"/>
  <c r="AG97" i="9"/>
  <c r="AF97" i="9"/>
  <c r="AE97" i="9"/>
  <c r="BM96" i="9"/>
  <c r="AG96" i="9"/>
  <c r="AF96" i="9"/>
  <c r="AE96" i="9"/>
  <c r="BM93" i="9"/>
  <c r="AG93" i="9"/>
  <c r="AF93" i="9"/>
  <c r="AE93" i="9"/>
  <c r="BM92" i="9"/>
  <c r="AG92" i="9"/>
  <c r="AF92" i="9"/>
  <c r="AE92" i="9"/>
  <c r="BM91" i="9"/>
  <c r="AG91" i="9"/>
  <c r="AF91" i="9"/>
  <c r="AE91" i="9"/>
  <c r="BM90" i="9"/>
  <c r="AG90" i="9"/>
  <c r="AF90" i="9"/>
  <c r="AE90" i="9"/>
  <c r="BM89" i="9"/>
  <c r="AG89" i="9"/>
  <c r="AF89" i="9"/>
  <c r="AE89" i="9"/>
  <c r="BM88" i="9"/>
  <c r="AG88" i="9"/>
  <c r="AF88" i="9"/>
  <c r="AE88" i="9"/>
  <c r="BM87" i="9"/>
  <c r="AG87" i="9"/>
  <c r="AF87" i="9"/>
  <c r="AE87" i="9"/>
  <c r="BM86" i="9"/>
  <c r="AG86" i="9"/>
  <c r="AF86" i="9"/>
  <c r="AE86" i="9"/>
  <c r="BM85" i="9"/>
  <c r="AG85" i="9"/>
  <c r="AF85" i="9"/>
  <c r="AE85" i="9"/>
  <c r="BM84" i="9"/>
  <c r="AG84" i="9"/>
  <c r="AF84" i="9"/>
  <c r="AE84" i="9"/>
  <c r="BM83" i="9"/>
  <c r="AG83" i="9"/>
  <c r="AF83" i="9"/>
  <c r="AE83" i="9"/>
  <c r="BM82" i="9"/>
  <c r="AG82" i="9"/>
  <c r="AF82" i="9"/>
  <c r="AE82" i="9"/>
  <c r="BM81" i="9"/>
  <c r="AG81" i="9"/>
  <c r="AF81" i="9"/>
  <c r="AE81" i="9"/>
  <c r="BM80" i="9"/>
  <c r="AG80" i="9"/>
  <c r="AF80" i="9"/>
  <c r="AE80" i="9"/>
  <c r="BM79" i="9"/>
  <c r="AG79" i="9"/>
  <c r="AF79" i="9"/>
  <c r="AE79" i="9"/>
  <c r="BM78" i="9"/>
  <c r="AG78" i="9"/>
  <c r="AF78" i="9"/>
  <c r="AE78" i="9"/>
  <c r="BM77" i="9"/>
  <c r="AG77" i="9"/>
  <c r="AF77" i="9"/>
  <c r="AE77" i="9"/>
  <c r="BM76" i="9"/>
  <c r="AG76" i="9"/>
  <c r="AF76" i="9"/>
  <c r="AE76" i="9"/>
  <c r="BM75" i="9"/>
  <c r="AG75" i="9"/>
  <c r="AF75" i="9"/>
  <c r="AE75" i="9"/>
  <c r="BM74" i="9"/>
  <c r="AG74" i="9"/>
  <c r="AF74" i="9"/>
  <c r="AE74" i="9"/>
  <c r="BM73" i="9"/>
  <c r="AG73" i="9"/>
  <c r="AF73" i="9"/>
  <c r="AE73" i="9"/>
  <c r="BM72" i="9"/>
  <c r="AG72" i="9"/>
  <c r="AF72" i="9"/>
  <c r="AE72" i="9"/>
  <c r="BM71" i="9"/>
  <c r="AG71" i="9"/>
  <c r="AF71" i="9"/>
  <c r="AE71" i="9"/>
  <c r="BM70" i="9"/>
  <c r="AG70" i="9"/>
  <c r="AF70" i="9"/>
  <c r="AE70" i="9"/>
  <c r="BM69" i="9"/>
  <c r="AG69" i="9"/>
  <c r="AF69" i="9"/>
  <c r="AE69" i="9"/>
  <c r="BM68" i="9"/>
  <c r="AG68" i="9"/>
  <c r="AF68" i="9"/>
  <c r="AE68" i="9"/>
  <c r="BM67" i="9"/>
  <c r="AG67" i="9"/>
  <c r="AF67" i="9"/>
  <c r="AE67" i="9"/>
  <c r="BM66" i="9"/>
  <c r="AG66" i="9"/>
  <c r="AF66" i="9"/>
  <c r="AE66" i="9"/>
  <c r="BM65" i="9"/>
  <c r="AG65" i="9"/>
  <c r="AF65" i="9"/>
  <c r="AE65" i="9"/>
  <c r="BM64" i="9"/>
  <c r="AG64" i="9"/>
  <c r="AF64" i="9"/>
  <c r="AE64" i="9"/>
  <c r="BM63" i="9"/>
  <c r="AG63" i="9"/>
  <c r="AF63" i="9"/>
  <c r="AE63" i="9"/>
  <c r="BM62" i="9"/>
  <c r="AG62" i="9"/>
  <c r="AF62" i="9"/>
  <c r="AE62" i="9"/>
  <c r="BM61" i="9"/>
  <c r="AG61" i="9"/>
  <c r="AF61" i="9"/>
  <c r="AE61" i="9"/>
  <c r="BM60" i="9"/>
  <c r="AG60" i="9"/>
  <c r="AF60" i="9"/>
  <c r="AE60" i="9"/>
  <c r="BM59" i="9"/>
  <c r="AG59" i="9"/>
  <c r="AF59" i="9"/>
  <c r="AE59" i="9"/>
  <c r="BM58" i="9"/>
  <c r="AG58" i="9"/>
  <c r="AF58" i="9"/>
  <c r="AE58" i="9"/>
  <c r="BM57" i="9"/>
  <c r="AG57" i="9"/>
  <c r="AF57" i="9"/>
  <c r="AE57" i="9"/>
  <c r="BM56" i="9"/>
  <c r="AG56" i="9"/>
  <c r="AF56" i="9"/>
  <c r="AE56" i="9"/>
  <c r="BM55" i="9"/>
  <c r="AG55" i="9"/>
  <c r="AF55" i="9"/>
  <c r="AE55" i="9"/>
  <c r="BM54" i="9"/>
  <c r="AG54" i="9"/>
  <c r="AF54" i="9"/>
  <c r="AE54" i="9"/>
  <c r="BM53" i="9"/>
  <c r="AG53" i="9"/>
  <c r="AF53" i="9"/>
  <c r="AE53" i="9"/>
  <c r="BM52" i="9"/>
  <c r="AG52" i="9"/>
  <c r="AF52" i="9"/>
  <c r="AE52" i="9"/>
  <c r="BM51" i="9"/>
  <c r="AG51" i="9"/>
  <c r="AF51" i="9"/>
  <c r="AE51" i="9"/>
  <c r="BM50" i="9"/>
  <c r="AG50" i="9"/>
  <c r="AF50" i="9"/>
  <c r="AE50" i="9"/>
  <c r="BM49" i="9"/>
  <c r="AG49" i="9"/>
  <c r="AF49" i="9"/>
  <c r="AE49" i="9"/>
  <c r="BM48" i="9"/>
  <c r="AG48" i="9"/>
  <c r="AF48" i="9"/>
  <c r="AE48" i="9"/>
  <c r="BM47" i="9"/>
  <c r="AG47" i="9"/>
  <c r="AF47" i="9"/>
  <c r="AE47" i="9"/>
  <c r="BM46" i="9"/>
  <c r="AG46" i="9"/>
  <c r="AF46" i="9"/>
  <c r="AE46" i="9"/>
  <c r="BM45" i="9"/>
  <c r="AG45" i="9"/>
  <c r="AF45" i="9"/>
  <c r="AE45" i="9"/>
  <c r="BM44" i="9"/>
  <c r="AG44" i="9"/>
  <c r="AF44" i="9"/>
  <c r="AE44" i="9"/>
  <c r="BM43" i="9"/>
  <c r="AG43" i="9"/>
  <c r="AF43" i="9"/>
  <c r="AE43" i="9"/>
  <c r="BM42" i="9"/>
  <c r="AG42" i="9"/>
  <c r="AF42" i="9"/>
  <c r="AE42" i="9"/>
  <c r="BM41" i="9"/>
  <c r="AG41" i="9"/>
  <c r="AF41" i="9"/>
  <c r="AE41" i="9"/>
  <c r="BM40" i="9"/>
  <c r="AG40" i="9"/>
  <c r="AF40" i="9"/>
  <c r="AE40" i="9"/>
  <c r="BM39" i="9"/>
  <c r="AG39" i="9"/>
  <c r="AF39" i="9"/>
  <c r="AE39" i="9"/>
  <c r="BM38" i="9"/>
  <c r="AG38" i="9"/>
  <c r="AF38" i="9"/>
  <c r="AE38" i="9"/>
  <c r="BM37" i="9"/>
  <c r="AG37" i="9"/>
  <c r="AF37" i="9"/>
  <c r="AE37" i="9"/>
  <c r="BM36" i="9"/>
  <c r="AG36" i="9"/>
  <c r="AF36" i="9"/>
  <c r="AE36" i="9"/>
  <c r="BM35" i="9"/>
  <c r="AG35" i="9"/>
  <c r="AF35" i="9"/>
  <c r="AE35" i="9"/>
  <c r="BM34" i="9"/>
  <c r="AG34" i="9"/>
  <c r="AF34" i="9"/>
  <c r="AE34" i="9"/>
  <c r="BM33" i="9"/>
  <c r="AG33" i="9"/>
  <c r="AF33" i="9"/>
  <c r="AE33" i="9"/>
  <c r="BM32" i="9"/>
  <c r="AG32" i="9"/>
  <c r="AF32" i="9"/>
  <c r="AE32" i="9"/>
  <c r="BM31" i="9"/>
  <c r="AG31" i="9"/>
  <c r="AF31" i="9"/>
  <c r="AE31" i="9"/>
  <c r="BM30" i="9"/>
  <c r="AG30" i="9"/>
  <c r="AF30" i="9"/>
  <c r="AE30" i="9"/>
  <c r="BM29" i="9"/>
  <c r="AG29" i="9"/>
  <c r="AF29" i="9"/>
  <c r="AE29" i="9"/>
  <c r="BM28" i="9"/>
  <c r="AG28" i="9"/>
  <c r="AF28" i="9"/>
  <c r="AE28" i="9"/>
  <c r="BM27" i="9"/>
  <c r="AG27" i="9"/>
  <c r="AF27" i="9"/>
  <c r="AE27" i="9"/>
  <c r="BM26" i="9"/>
  <c r="AG26" i="9"/>
  <c r="AF26" i="9"/>
  <c r="AE26" i="9"/>
  <c r="BM25" i="9"/>
  <c r="AG25" i="9"/>
  <c r="AF25" i="9"/>
  <c r="AE25" i="9"/>
  <c r="BM24" i="9"/>
  <c r="AG24" i="9"/>
  <c r="AF24" i="9"/>
  <c r="AE24" i="9"/>
  <c r="BM23" i="9"/>
  <c r="AG23" i="9"/>
  <c r="AF23" i="9"/>
  <c r="AE23" i="9"/>
  <c r="BM22" i="9"/>
  <c r="AG22" i="9"/>
  <c r="AF22" i="9"/>
  <c r="AE22" i="9"/>
  <c r="BM21" i="9"/>
  <c r="AG21" i="9"/>
  <c r="AF21" i="9"/>
  <c r="AE21" i="9"/>
  <c r="BM20" i="9"/>
  <c r="AG20" i="9"/>
  <c r="AF20" i="9"/>
  <c r="AE20" i="9"/>
  <c r="BM19" i="9"/>
  <c r="AG19" i="9"/>
  <c r="AF19" i="9"/>
  <c r="AE19" i="9"/>
  <c r="BM18" i="9"/>
  <c r="AG18" i="9"/>
  <c r="AF18" i="9"/>
  <c r="AE18" i="9"/>
  <c r="BM17" i="9"/>
  <c r="AG17" i="9"/>
  <c r="AF17" i="9"/>
  <c r="AE17" i="9"/>
  <c r="BM16" i="9"/>
  <c r="AG16" i="9"/>
  <c r="AF16" i="9"/>
  <c r="AE16" i="9"/>
  <c r="BM15" i="9"/>
  <c r="AG15" i="9"/>
  <c r="AF15" i="9"/>
  <c r="AE15" i="9"/>
  <c r="BM14" i="9"/>
  <c r="AG14" i="9"/>
  <c r="AF14" i="9"/>
  <c r="AE14" i="9"/>
  <c r="BM13" i="9"/>
  <c r="AG13" i="9"/>
  <c r="AF13" i="9"/>
  <c r="AE13" i="9"/>
  <c r="BM12" i="9"/>
  <c r="AG12" i="9"/>
  <c r="AF12" i="9"/>
  <c r="AE12" i="9"/>
  <c r="BM11" i="9"/>
  <c r="AG11" i="9"/>
  <c r="AF11" i="9"/>
  <c r="AE11" i="9"/>
  <c r="BM10" i="9"/>
  <c r="AG10" i="9"/>
  <c r="AF10" i="9"/>
  <c r="AE10" i="9"/>
  <c r="BM9" i="9"/>
  <c r="AG9" i="9"/>
  <c r="AF9" i="9"/>
  <c r="AE9" i="9"/>
  <c r="BM8" i="9"/>
  <c r="AG8" i="9"/>
  <c r="AF8" i="9"/>
  <c r="AE8" i="9"/>
  <c r="BM7" i="9"/>
  <c r="AG7" i="9"/>
  <c r="AF7" i="9"/>
  <c r="AE7" i="9"/>
  <c r="BM6" i="9"/>
  <c r="AG6" i="9"/>
  <c r="AF6" i="9"/>
  <c r="AE6" i="9"/>
  <c r="BM5" i="9"/>
  <c r="AG5" i="9"/>
  <c r="AF5" i="9"/>
  <c r="AE5" i="9"/>
  <c r="BM4" i="9"/>
  <c r="AG4" i="9"/>
  <c r="AF4" i="9"/>
  <c r="AE4" i="9"/>
  <c r="BM3" i="9"/>
  <c r="AG3" i="9"/>
  <c r="AF3" i="9"/>
  <c r="AE3" i="9"/>
  <c r="BM2" i="9"/>
  <c r="AG2" i="9"/>
  <c r="AF2" i="9"/>
  <c r="AE2" i="9"/>
  <c r="R367" i="6"/>
  <c r="R364" i="6"/>
  <c r="R363" i="6"/>
  <c r="R361" i="6"/>
  <c r="R359" i="6"/>
  <c r="R356" i="6"/>
  <c r="R352" i="6"/>
  <c r="R351" i="6"/>
  <c r="R347" i="6"/>
  <c r="R345" i="6"/>
  <c r="R344" i="6"/>
  <c r="R340" i="6"/>
  <c r="R333" i="6"/>
  <c r="R332" i="6"/>
  <c r="R330" i="6"/>
  <c r="R328" i="6"/>
  <c r="R324" i="6"/>
  <c r="R317" i="6"/>
  <c r="R316" i="6"/>
  <c r="R310" i="6"/>
  <c r="R309" i="6"/>
  <c r="R307" i="6"/>
  <c r="R304" i="6"/>
  <c r="R300" i="6"/>
  <c r="R297" i="6"/>
  <c r="R296" i="6"/>
  <c r="R291" i="6"/>
  <c r="R286" i="6"/>
  <c r="R285" i="6"/>
  <c r="R280" i="6"/>
  <c r="R278" i="6"/>
  <c r="R275" i="6"/>
  <c r="R273" i="6"/>
  <c r="R268" i="6"/>
  <c r="R259" i="6"/>
  <c r="R257" i="6"/>
  <c r="R256" i="6"/>
  <c r="R246" i="6"/>
  <c r="R245" i="6"/>
  <c r="R241" i="6"/>
  <c r="R234" i="6"/>
  <c r="R232" i="6"/>
  <c r="R221" i="6"/>
  <c r="R220" i="6"/>
  <c r="R209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3" i="6"/>
  <c r="R114" i="6"/>
  <c r="R115" i="6"/>
  <c r="R116" i="6"/>
  <c r="R117" i="6"/>
  <c r="R118" i="6"/>
  <c r="R119" i="6"/>
  <c r="R120" i="6"/>
  <c r="R121" i="6"/>
  <c r="R122" i="6"/>
  <c r="R123" i="6"/>
  <c r="R125" i="6"/>
  <c r="R126" i="6"/>
  <c r="R127" i="6"/>
  <c r="R128" i="6"/>
  <c r="R129" i="6"/>
  <c r="R130" i="6"/>
  <c r="R131" i="6"/>
  <c r="R132" i="6"/>
  <c r="R134" i="6"/>
  <c r="R135" i="6"/>
  <c r="R137" i="6"/>
  <c r="R138" i="6"/>
  <c r="R139" i="6"/>
  <c r="R140" i="6"/>
  <c r="R141" i="6"/>
  <c r="R142" i="6"/>
  <c r="R143" i="6"/>
  <c r="R144" i="6"/>
  <c r="R145" i="6"/>
  <c r="R147" i="6"/>
  <c r="R149" i="6"/>
  <c r="R150" i="6"/>
  <c r="R151" i="6"/>
  <c r="R152" i="6"/>
  <c r="R153" i="6"/>
  <c r="R154" i="6"/>
  <c r="R155" i="6"/>
  <c r="R156" i="6"/>
  <c r="R157" i="6"/>
  <c r="R158" i="6"/>
  <c r="R161" i="6"/>
  <c r="R162" i="6"/>
  <c r="R163" i="6"/>
  <c r="R164" i="6"/>
  <c r="R165" i="6"/>
  <c r="R166" i="6"/>
  <c r="R167" i="6"/>
  <c r="R168" i="6"/>
  <c r="R170" i="6"/>
  <c r="R172" i="6"/>
  <c r="R173" i="6"/>
  <c r="R174" i="6"/>
  <c r="R175" i="6"/>
  <c r="R176" i="6"/>
  <c r="R177" i="6"/>
  <c r="R178" i="6"/>
  <c r="R179" i="6"/>
  <c r="R180" i="6"/>
  <c r="R181" i="6"/>
  <c r="R183" i="6"/>
  <c r="R185" i="6"/>
  <c r="R186" i="6"/>
  <c r="R187" i="6"/>
  <c r="R188" i="6"/>
  <c r="R189" i="6"/>
  <c r="R190" i="6"/>
  <c r="R191" i="6"/>
  <c r="R192" i="6"/>
  <c r="R194" i="6"/>
  <c r="R195" i="6"/>
  <c r="R197" i="6"/>
  <c r="R198" i="6"/>
  <c r="R200" i="6"/>
  <c r="R201" i="6"/>
  <c r="R202" i="6"/>
  <c r="R203" i="6"/>
  <c r="R204" i="6"/>
  <c r="R205" i="6"/>
  <c r="R206" i="6"/>
  <c r="R208" i="6"/>
  <c r="R211" i="6"/>
  <c r="R212" i="6"/>
  <c r="R213" i="6"/>
  <c r="R214" i="6"/>
  <c r="R215" i="6"/>
  <c r="R216" i="6"/>
  <c r="R218" i="6"/>
  <c r="R219" i="6"/>
  <c r="R222" i="6"/>
  <c r="R223" i="6"/>
  <c r="R225" i="6"/>
  <c r="R226" i="6"/>
  <c r="R227" i="6"/>
  <c r="R228" i="6"/>
  <c r="R229" i="6"/>
  <c r="R230" i="6"/>
  <c r="R233" i="6"/>
  <c r="R235" i="6"/>
  <c r="R236" i="6"/>
  <c r="R237" i="6"/>
  <c r="R239" i="6"/>
  <c r="R240" i="6"/>
  <c r="R242" i="6"/>
  <c r="R243" i="6"/>
  <c r="R244" i="6"/>
  <c r="R247" i="6"/>
  <c r="R248" i="6"/>
  <c r="R250" i="6"/>
  <c r="R251" i="6"/>
  <c r="R252" i="6"/>
  <c r="R253" i="6"/>
  <c r="R255" i="6"/>
  <c r="R258" i="6"/>
  <c r="R260" i="6"/>
  <c r="R261" i="6"/>
  <c r="R262" i="6"/>
  <c r="R264" i="6"/>
  <c r="R265" i="6"/>
  <c r="R267" i="6"/>
  <c r="R269" i="6"/>
  <c r="R270" i="6"/>
  <c r="R271" i="6"/>
  <c r="R272" i="6"/>
  <c r="R274" i="6"/>
  <c r="R279" i="6"/>
  <c r="R281" i="6"/>
  <c r="R282" i="6"/>
  <c r="R283" i="6"/>
  <c r="R284" i="6"/>
  <c r="R287" i="6"/>
  <c r="R288" i="6"/>
  <c r="R290" i="6"/>
  <c r="R292" i="6"/>
  <c r="R293" i="6"/>
  <c r="R294" i="6"/>
  <c r="R299" i="6"/>
  <c r="R302" i="6"/>
  <c r="R303" i="6"/>
  <c r="R305" i="6"/>
  <c r="R306" i="6"/>
  <c r="R308" i="6"/>
  <c r="R313" i="6"/>
  <c r="R314" i="6"/>
  <c r="R315" i="6"/>
  <c r="R319" i="6"/>
  <c r="R320" i="6"/>
  <c r="R321" i="6"/>
  <c r="R322" i="6"/>
  <c r="R323" i="6"/>
  <c r="R326" i="6"/>
  <c r="R329" i="6"/>
  <c r="R331" i="6"/>
  <c r="R334" i="6"/>
  <c r="R336" i="6"/>
  <c r="R337" i="6"/>
  <c r="R338" i="6"/>
  <c r="R339" i="6"/>
  <c r="R343" i="6"/>
  <c r="R346" i="6"/>
  <c r="R348" i="6"/>
  <c r="R349" i="6"/>
  <c r="R353" i="6"/>
  <c r="R355" i="6"/>
  <c r="R357" i="6"/>
  <c r="R358" i="6"/>
  <c r="R362" i="6"/>
  <c r="R365" i="6"/>
  <c r="R366" i="6"/>
  <c r="F191" i="15" l="1"/>
  <c r="F82" i="15"/>
  <c r="F69" i="15"/>
  <c r="F350" i="15"/>
  <c r="F75" i="15"/>
  <c r="F30" i="15"/>
  <c r="F20" i="15"/>
  <c r="F375" i="15"/>
  <c r="N690" i="15"/>
  <c r="F534" i="15"/>
  <c r="F882" i="15"/>
  <c r="F658" i="15"/>
  <c r="F618" i="15"/>
  <c r="F212" i="15"/>
  <c r="F220" i="15"/>
  <c r="F812" i="15"/>
  <c r="F691" i="15"/>
  <c r="F944" i="15"/>
  <c r="F742" i="15"/>
  <c r="F600" i="15"/>
  <c r="F714" i="15"/>
  <c r="F848" i="15"/>
  <c r="F842" i="15"/>
  <c r="F588" i="15"/>
  <c r="F670" i="15"/>
  <c r="F709" i="15"/>
  <c r="F546" i="15"/>
  <c r="N871" i="15"/>
  <c r="F77" i="15"/>
  <c r="F105" i="15"/>
  <c r="F682" i="15"/>
  <c r="F706" i="15"/>
  <c r="F700" i="15"/>
  <c r="F624" i="15"/>
  <c r="F635" i="15"/>
  <c r="F171" i="15"/>
  <c r="F283" i="15"/>
  <c r="F38" i="15"/>
  <c r="F129" i="15"/>
  <c r="F83" i="15"/>
  <c r="F180" i="15"/>
  <c r="F34" i="15"/>
  <c r="F76" i="15"/>
  <c r="F364" i="15"/>
  <c r="F885" i="15"/>
  <c r="F166" i="15"/>
  <c r="F937" i="15"/>
  <c r="F48" i="15"/>
  <c r="F409" i="15"/>
  <c r="F817" i="15"/>
  <c r="F830" i="15"/>
  <c r="F314" i="15"/>
  <c r="F61" i="15"/>
  <c r="F462" i="15"/>
  <c r="F335" i="15"/>
  <c r="F391" i="15"/>
  <c r="F735" i="15"/>
  <c r="F278" i="15"/>
  <c r="F796" i="15"/>
  <c r="F358" i="15"/>
  <c r="F636" i="15"/>
  <c r="F879" i="15"/>
  <c r="F666" i="15"/>
  <c r="F240" i="15"/>
  <c r="F374" i="15"/>
  <c r="F592" i="15"/>
  <c r="F891" i="15"/>
  <c r="F294" i="15"/>
  <c r="F439" i="15"/>
  <c r="F793" i="15"/>
  <c r="F687" i="15"/>
  <c r="F747" i="15"/>
  <c r="F834" i="15"/>
  <c r="F567" i="15"/>
  <c r="F743" i="15"/>
  <c r="F902" i="15"/>
  <c r="F892" i="15"/>
  <c r="F897" i="15"/>
  <c r="F140" i="15"/>
  <c r="F108" i="15"/>
  <c r="F223" i="15"/>
  <c r="F132" i="15"/>
  <c r="F428" i="15"/>
  <c r="F503" i="15"/>
  <c r="F187" i="15"/>
  <c r="F201" i="15"/>
  <c r="F43" i="15"/>
  <c r="F119" i="15"/>
  <c r="F21" i="15"/>
  <c r="F153" i="15"/>
  <c r="F308" i="15"/>
  <c r="F395" i="15"/>
  <c r="F586" i="15"/>
  <c r="F795" i="15"/>
  <c r="F111" i="15"/>
  <c r="F622" i="15"/>
  <c r="F139" i="15"/>
  <c r="F246" i="15"/>
  <c r="F574" i="15"/>
  <c r="F544" i="15"/>
  <c r="F679" i="15"/>
  <c r="F896" i="15"/>
  <c r="F681" i="15"/>
  <c r="F701" i="15"/>
  <c r="F837" i="15"/>
  <c r="F844" i="15"/>
  <c r="F537" i="15"/>
  <c r="F39" i="15"/>
  <c r="F306" i="15"/>
  <c r="F360" i="15"/>
  <c r="F461" i="15"/>
  <c r="F572" i="15"/>
  <c r="F758" i="15"/>
  <c r="F245" i="15"/>
  <c r="F51" i="15"/>
  <c r="F407" i="15"/>
  <c r="F107" i="15"/>
  <c r="F141" i="15"/>
  <c r="F341" i="15"/>
  <c r="F383" i="15"/>
  <c r="F55" i="15"/>
  <c r="F463" i="15"/>
  <c r="F732" i="15"/>
  <c r="F176" i="15"/>
  <c r="F33" i="15"/>
  <c r="F58" i="15"/>
  <c r="F740" i="15"/>
  <c r="F581" i="15"/>
  <c r="F7" i="15"/>
  <c r="F523" i="15"/>
  <c r="F808" i="15"/>
  <c r="F224" i="15"/>
  <c r="F297" i="15"/>
  <c r="F637" i="15"/>
  <c r="F2" i="15"/>
  <c r="F696" i="15"/>
  <c r="F876" i="15"/>
  <c r="F597" i="15"/>
  <c r="F884" i="15"/>
  <c r="F459" i="15"/>
  <c r="F369" i="15"/>
  <c r="F595" i="15"/>
  <c r="F824" i="15"/>
  <c r="F610" i="15"/>
  <c r="F560" i="15"/>
  <c r="F644" i="15"/>
  <c r="F404" i="15"/>
  <c r="F44" i="15"/>
  <c r="F13" i="15"/>
  <c r="F305" i="15"/>
  <c r="F90" i="15"/>
  <c r="F371" i="15"/>
  <c r="F809" i="15"/>
  <c r="F259" i="15"/>
  <c r="F596" i="15"/>
  <c r="F447" i="15"/>
  <c r="F455" i="15"/>
  <c r="F866" i="15"/>
  <c r="F761" i="15"/>
  <c r="F604" i="15"/>
  <c r="F893" i="15"/>
  <c r="F442" i="15"/>
  <c r="F839" i="15"/>
  <c r="F362" i="15"/>
  <c r="F315" i="15"/>
  <c r="F384" i="15"/>
  <c r="F547" i="15"/>
  <c r="F543" i="15"/>
  <c r="F919" i="15"/>
  <c r="F46" i="15"/>
  <c r="F675" i="15"/>
  <c r="F324" i="15"/>
  <c r="F797" i="15"/>
  <c r="F920" i="15"/>
  <c r="F430" i="15"/>
  <c r="F498" i="15"/>
  <c r="F158" i="15"/>
  <c r="F280" i="15"/>
  <c r="F91" i="15"/>
  <c r="F833" i="15"/>
  <c r="F310" i="15"/>
  <c r="F474" i="15"/>
  <c r="F775" i="15"/>
  <c r="F857" i="15"/>
  <c r="F754" i="15"/>
  <c r="F723" i="15"/>
  <c r="F749" i="15"/>
  <c r="F558" i="15"/>
  <c r="F657" i="15"/>
  <c r="F852" i="15"/>
  <c r="F858" i="15"/>
  <c r="F668" i="15"/>
  <c r="F869" i="15"/>
  <c r="F504" i="15"/>
  <c r="F468" i="15"/>
  <c r="F903" i="15"/>
  <c r="F509" i="15"/>
  <c r="F483" i="15"/>
  <c r="F777" i="15"/>
  <c r="F737" i="15"/>
  <c r="F193" i="15"/>
  <c r="F293" i="15"/>
  <c r="F327" i="15"/>
  <c r="F401" i="15"/>
  <c r="F798" i="15"/>
  <c r="F170" i="15"/>
  <c r="F231" i="15"/>
  <c r="F399" i="15"/>
  <c r="F65" i="15"/>
  <c r="F63" i="15"/>
  <c r="F356" i="15"/>
  <c r="F403" i="15"/>
  <c r="F260" i="15"/>
  <c r="F653" i="15"/>
  <c r="F313" i="15"/>
  <c r="F328" i="15"/>
  <c r="F253" i="15"/>
  <c r="F485" i="15"/>
  <c r="F8" i="15"/>
  <c r="F168" i="15"/>
  <c r="F827" i="15"/>
  <c r="F469" i="15"/>
  <c r="F200" i="15"/>
  <c r="F288" i="15"/>
  <c r="F120" i="15"/>
  <c r="F330" i="15"/>
  <c r="F522" i="15"/>
  <c r="F415" i="15"/>
  <c r="F766" i="15"/>
  <c r="F943" i="15"/>
  <c r="F249" i="15"/>
  <c r="F296" i="15"/>
  <c r="F870" i="15"/>
  <c r="F317" i="15"/>
  <c r="F417" i="15"/>
  <c r="F685" i="15"/>
  <c r="F863" i="15"/>
  <c r="F917" i="15"/>
  <c r="F883" i="15"/>
  <c r="F935" i="15"/>
  <c r="F803" i="15"/>
  <c r="F722" i="15"/>
  <c r="F819" i="15"/>
  <c r="F512" i="15"/>
  <c r="F29" i="15"/>
  <c r="F598" i="15"/>
  <c r="F508" i="15"/>
  <c r="F673" i="15"/>
  <c r="F849" i="15"/>
  <c r="F719" i="15"/>
  <c r="F143" i="15"/>
  <c r="F385" i="15"/>
  <c r="F489" i="15"/>
  <c r="F169" i="15"/>
  <c r="F81" i="15"/>
  <c r="F114" i="15"/>
  <c r="F163" i="15"/>
  <c r="F361" i="15"/>
  <c r="F694" i="15"/>
  <c r="F466" i="15"/>
  <c r="F807" i="15"/>
  <c r="F423" i="15"/>
  <c r="F270" i="15"/>
  <c r="F755" i="15"/>
  <c r="F9" i="15"/>
  <c r="F393" i="15"/>
  <c r="F217" i="15"/>
  <c r="F545" i="15"/>
  <c r="F137" i="15"/>
  <c r="F130" i="15"/>
  <c r="F247" i="15"/>
  <c r="F765" i="15"/>
  <c r="F746" i="15"/>
  <c r="F762" i="15"/>
  <c r="F888" i="15"/>
  <c r="F301" i="15"/>
  <c r="F823" i="15"/>
  <c r="F801" i="15"/>
  <c r="F479" i="15"/>
  <c r="F715" i="15"/>
  <c r="F638" i="15"/>
  <c r="F603" i="15"/>
  <c r="F788" i="15"/>
  <c r="F663" i="15"/>
  <c r="F517" i="15"/>
  <c r="F835" i="15"/>
  <c r="F506" i="15"/>
  <c r="F615" i="15"/>
  <c r="F565" i="15"/>
  <c r="F840" i="15"/>
  <c r="F476" i="15"/>
  <c r="F850" i="15"/>
  <c r="F519" i="15"/>
  <c r="F347" i="15"/>
  <c r="F250" i="15"/>
  <c r="F309" i="15"/>
  <c r="F118" i="15"/>
  <c r="F218" i="15"/>
  <c r="F101" i="15"/>
  <c r="F214" i="15"/>
  <c r="F35" i="15"/>
  <c r="F380" i="15"/>
  <c r="F269" i="15"/>
  <c r="F86" i="15"/>
  <c r="F397" i="15"/>
  <c r="F453" i="15"/>
  <c r="F639" i="15"/>
  <c r="F89" i="15"/>
  <c r="F172" i="15"/>
  <c r="F28" i="15"/>
  <c r="F325" i="15"/>
  <c r="F352" i="15"/>
  <c r="F805" i="15"/>
  <c r="F531" i="15"/>
  <c r="F104" i="15"/>
  <c r="F52" i="15"/>
  <c r="F303" i="15"/>
  <c r="F422" i="15"/>
  <c r="F68" i="15"/>
  <c r="F74" i="15"/>
  <c r="F56" i="15"/>
  <c r="F156" i="15"/>
  <c r="F392" i="15"/>
  <c r="F70" i="15"/>
  <c r="F122" i="15"/>
  <c r="F263" i="15"/>
  <c r="F368" i="15"/>
  <c r="F59" i="15"/>
  <c r="F80" i="15"/>
  <c r="F98" i="15"/>
  <c r="F177" i="15"/>
  <c r="F209" i="15"/>
  <c r="F134" i="15"/>
  <c r="F203" i="15"/>
  <c r="F382" i="15"/>
  <c r="F457" i="15"/>
  <c r="F640" i="15"/>
  <c r="F102" i="15"/>
  <c r="F210" i="15"/>
  <c r="F238" i="15"/>
  <c r="F402" i="15"/>
  <c r="F693" i="15"/>
  <c r="F3" i="15"/>
  <c r="F205" i="15"/>
  <c r="F192" i="15"/>
  <c r="F97" i="15"/>
  <c r="F186" i="15"/>
  <c r="F251" i="15"/>
  <c r="F575" i="15"/>
  <c r="F167" i="15"/>
  <c r="F151" i="15"/>
  <c r="F705" i="15"/>
  <c r="F290" i="15"/>
  <c r="F357" i="15"/>
  <c r="F593" i="15"/>
  <c r="F189" i="15"/>
  <c r="F219" i="15"/>
  <c r="F583" i="15"/>
  <c r="F6" i="15"/>
  <c r="F152" i="15"/>
  <c r="F73" i="15"/>
  <c r="F194" i="15"/>
  <c r="F304" i="15"/>
  <c r="F199" i="15"/>
  <c r="F40" i="15"/>
  <c r="F147" i="15"/>
  <c r="F265" i="15"/>
  <c r="F5" i="15"/>
  <c r="N922" i="15"/>
  <c r="F32" i="15"/>
  <c r="F149" i="15"/>
  <c r="N815" i="15"/>
  <c r="F126" i="15"/>
  <c r="F216" i="15"/>
  <c r="F456" i="15"/>
  <c r="F536" i="15"/>
  <c r="F394" i="15"/>
  <c r="F179" i="15"/>
  <c r="F26" i="15"/>
  <c r="F45" i="15"/>
  <c r="F619" i="15"/>
  <c r="F161" i="15"/>
  <c r="F262" i="15"/>
  <c r="F17" i="15"/>
  <c r="F96" i="15"/>
  <c r="F174" i="15"/>
  <c r="F10" i="15"/>
  <c r="F131" i="15"/>
  <c r="F103" i="15"/>
  <c r="F113" i="15"/>
  <c r="F136" i="15"/>
  <c r="F389" i="15"/>
  <c r="F47" i="15"/>
  <c r="F239" i="15"/>
  <c r="F19" i="15"/>
  <c r="F198" i="15"/>
  <c r="F31" i="15"/>
  <c r="F208" i="15"/>
  <c r="F50" i="15"/>
  <c r="F183" i="15"/>
  <c r="F431" i="15"/>
  <c r="F771" i="15"/>
  <c r="N882" i="15"/>
  <c r="N835" i="15"/>
  <c r="N777" i="15"/>
  <c r="N844" i="15"/>
  <c r="N674" i="15"/>
  <c r="N526" i="15"/>
  <c r="F110" i="15"/>
  <c r="F452" i="15"/>
  <c r="F419" i="15"/>
  <c r="N877" i="15"/>
  <c r="N782" i="15"/>
  <c r="N661" i="15"/>
  <c r="N943" i="15"/>
  <c r="N603" i="15"/>
  <c r="N858" i="15"/>
  <c r="N902" i="15"/>
  <c r="N859" i="15"/>
  <c r="N753" i="15"/>
  <c r="N935" i="15"/>
  <c r="N819" i="15"/>
  <c r="N788" i="15"/>
  <c r="N905" i="15"/>
  <c r="N911" i="15"/>
  <c r="N888" i="15"/>
  <c r="N773" i="15"/>
  <c r="N617" i="15"/>
  <c r="N907" i="15"/>
  <c r="N898" i="15"/>
  <c r="N579" i="15"/>
  <c r="N789" i="15"/>
  <c r="N596" i="15"/>
  <c r="N778" i="15"/>
  <c r="N763" i="15"/>
  <c r="N853" i="15"/>
  <c r="N914" i="15"/>
  <c r="N928" i="15"/>
  <c r="N904" i="15"/>
  <c r="N726" i="15"/>
  <c r="N930" i="15"/>
  <c r="N910" i="15"/>
  <c r="N801" i="15"/>
  <c r="N861" i="15"/>
  <c r="N813" i="15"/>
  <c r="N742" i="15"/>
  <c r="N848" i="15"/>
  <c r="N772" i="15"/>
  <c r="N618" i="15"/>
  <c r="N691" i="15"/>
  <c r="N944" i="15"/>
  <c r="N725" i="15"/>
  <c r="N775" i="15"/>
  <c r="N601" i="15"/>
  <c r="N743" i="15"/>
  <c r="N890" i="15"/>
  <c r="N926" i="15"/>
  <c r="N894" i="15"/>
  <c r="N842" i="15"/>
  <c r="N580" i="15"/>
  <c r="N793" i="15"/>
  <c r="N600" i="15"/>
  <c r="N843" i="15"/>
  <c r="N839" i="15"/>
  <c r="N825" i="15"/>
  <c r="N864" i="15"/>
  <c r="N616" i="15"/>
  <c r="N730" i="15"/>
  <c r="N737" i="15"/>
  <c r="N781" i="15"/>
  <c r="N887" i="15"/>
  <c r="N663" i="15"/>
  <c r="N802" i="15"/>
  <c r="N710" i="15"/>
  <c r="N821" i="15"/>
  <c r="N837" i="15"/>
  <c r="N897" i="15"/>
  <c r="CB1690" i="9"/>
  <c r="CB1674" i="9"/>
  <c r="CB1713" i="9"/>
  <c r="CB1705" i="9"/>
  <c r="CB1697" i="9"/>
  <c r="CB1689" i="9"/>
  <c r="CB1681" i="9"/>
  <c r="CB1682" i="9"/>
  <c r="CB1698" i="9"/>
  <c r="CB1712" i="9"/>
  <c r="CB1706" i="9"/>
  <c r="CB1711" i="9"/>
  <c r="CB1695" i="9"/>
  <c r="CB1714" i="9"/>
  <c r="CB1678" i="9"/>
  <c r="CB1708" i="9"/>
  <c r="CB1692" i="9"/>
  <c r="CB1676" i="9"/>
  <c r="CB1696" i="9"/>
  <c r="CB1680" i="9"/>
  <c r="CB1685" i="9"/>
  <c r="CB1677" i="9"/>
  <c r="CB1669" i="9"/>
  <c r="CB1673" i="9"/>
  <c r="CB1715" i="9"/>
  <c r="CB1707" i="9"/>
  <c r="CB1699" i="9"/>
  <c r="CB1691" i="9"/>
  <c r="CB1683" i="9"/>
  <c r="CB1675" i="9"/>
  <c r="CB1668" i="9"/>
  <c r="CB1700" i="9"/>
  <c r="CB1704" i="9"/>
  <c r="CB1688" i="9"/>
  <c r="CB1672" i="9"/>
  <c r="CB1703" i="9"/>
  <c r="CB1687" i="9"/>
  <c r="CB1671" i="9"/>
  <c r="CB1684" i="9"/>
  <c r="CB1702" i="9"/>
  <c r="CB1686" i="9"/>
  <c r="CB1670" i="9"/>
</calcChain>
</file>

<file path=xl/sharedStrings.xml><?xml version="1.0" encoding="utf-8"?>
<sst xmlns="http://schemas.openxmlformats.org/spreadsheetml/2006/main" count="147979" uniqueCount="3089">
  <si>
    <t>Pos</t>
  </si>
  <si>
    <t>Team</t>
  </si>
  <si>
    <t>M</t>
  </si>
  <si>
    <t>W</t>
  </si>
  <si>
    <t>L</t>
  </si>
  <si>
    <t>NR</t>
  </si>
  <si>
    <t>Pts</t>
  </si>
  <si>
    <t>NRR</t>
  </si>
  <si>
    <t>Playoffs</t>
  </si>
  <si>
    <t>Rajasthan Royals</t>
  </si>
  <si>
    <t>Kings XI Punjab</t>
  </si>
  <si>
    <t>Chennai Super Kings</t>
  </si>
  <si>
    <t>Delhi Daredevils</t>
  </si>
  <si>
    <t>Mumbai Indians</t>
  </si>
  <si>
    <t>Kolkata Knight Riders</t>
  </si>
  <si>
    <t>Royal Challengers Bangalore</t>
  </si>
  <si>
    <t>Deccan Chargers</t>
  </si>
  <si>
    <t>Kochi Tuskers Kerala</t>
  </si>
  <si>
    <t>Pune Warriors</t>
  </si>
  <si>
    <t>Sunrisers Hyderabad</t>
  </si>
  <si>
    <t>Gujarat Lions</t>
  </si>
  <si>
    <t>Rising Pune Supergiant</t>
  </si>
  <si>
    <t>Delhi Capitals</t>
  </si>
  <si>
    <t>Punjab Kings</t>
  </si>
  <si>
    <t>Gujarat Titans</t>
  </si>
  <si>
    <t>Lucknow Super Giants</t>
  </si>
  <si>
    <t>Royal Challengers Bengaluru</t>
  </si>
  <si>
    <t>Season</t>
  </si>
  <si>
    <t>Name</t>
  </si>
  <si>
    <t>Current</t>
  </si>
  <si>
    <t>Y</t>
  </si>
  <si>
    <t>N</t>
  </si>
  <si>
    <t>Round</t>
  </si>
  <si>
    <t>Team 1</t>
  </si>
  <si>
    <t>Team 2</t>
  </si>
  <si>
    <t>Result</t>
  </si>
  <si>
    <t>Semifinal 1</t>
  </si>
  <si>
    <t>RR won by 105 runs</t>
  </si>
  <si>
    <t>Semifinal 2</t>
  </si>
  <si>
    <t>CSK won by 9 wickets</t>
  </si>
  <si>
    <t>Final</t>
  </si>
  <si>
    <t>RR won by 3 wickets</t>
  </si>
  <si>
    <t>DEC won by 6 wickets</t>
  </si>
  <si>
    <t>RCB won by 6 wickets</t>
  </si>
  <si>
    <t>DEC won by 6 runs</t>
  </si>
  <si>
    <t>MI won by 35 runs</t>
  </si>
  <si>
    <t>CSK won by 38 runs</t>
  </si>
  <si>
    <t>Third-Place Playoff</t>
  </si>
  <si>
    <t>RCB won by 9 wickets</t>
  </si>
  <si>
    <t>CSK won by 22 runs</t>
  </si>
  <si>
    <t>Qualifier 1</t>
  </si>
  <si>
    <t>CSK won by 6 wickets</t>
  </si>
  <si>
    <t>Eliminator</t>
  </si>
  <si>
    <t>MI won by 4 wickets</t>
  </si>
  <si>
    <t>Qualifier 2</t>
  </si>
  <si>
    <t>RCB won by 43 runs</t>
  </si>
  <si>
    <t>CSK won by 58 runs</t>
  </si>
  <si>
    <t>KKR won by 18 runs</t>
  </si>
  <si>
    <t>CSK won by 86 runs</t>
  </si>
  <si>
    <t>KKR won by 5 wickets</t>
  </si>
  <si>
    <t>CSK won by 48 runs</t>
  </si>
  <si>
    <t>RR won by 4 wickets</t>
  </si>
  <si>
    <t>MI won by 23 runs</t>
  </si>
  <si>
    <t>KKR won by 28 runs</t>
  </si>
  <si>
    <t>CSK won by 7 wickets</t>
  </si>
  <si>
    <t>KXIP won by 24 runs</t>
  </si>
  <si>
    <t>KKR won by 3 wickets</t>
  </si>
  <si>
    <t>MI won by 25 runs</t>
  </si>
  <si>
    <t>RCB won by 71 runs</t>
  </si>
  <si>
    <t>CSK won by 3 wickets</t>
  </si>
  <si>
    <t>MI won by 41 runs</t>
  </si>
  <si>
    <t>RCB won by 4 wickets</t>
  </si>
  <si>
    <t>SRH won by 22 runs</t>
  </si>
  <si>
    <t>SRH won by 4 wickets</t>
  </si>
  <si>
    <t>SRH won by 8 runs</t>
  </si>
  <si>
    <t>RPSG won by 20 runs</t>
  </si>
  <si>
    <t>KKR won by 7 wickets (D/L)</t>
  </si>
  <si>
    <t>MI won by 6 wickets</t>
  </si>
  <si>
    <t>MI won by 1 run</t>
  </si>
  <si>
    <t>CSK won by 2 wickets</t>
  </si>
  <si>
    <t>KKR won by 25 runs</t>
  </si>
  <si>
    <t>SRH won by 14 runs</t>
  </si>
  <si>
    <t>CSK won by 8 wickets</t>
  </si>
  <si>
    <t>DC won by 2 wickets</t>
  </si>
  <si>
    <t>MI won by 57 runs</t>
  </si>
  <si>
    <t>SRH won by 6 wickets</t>
  </si>
  <si>
    <t>DC won by 17 runs</t>
  </si>
  <si>
    <t>MI won by 5 wickets</t>
  </si>
  <si>
    <t>CSK won by 4 wickets</t>
  </si>
  <si>
    <t>KKR won by 4 wickets</t>
  </si>
  <si>
    <t>CSK won by 27 runs</t>
  </si>
  <si>
    <t>GT won by 7 wickets</t>
  </si>
  <si>
    <t>RCB won by 14 runs</t>
  </si>
  <si>
    <t>RR won by 7 wickets</t>
  </si>
  <si>
    <t>CSK won by 15 runs</t>
  </si>
  <si>
    <t>MI won by 81 runs</t>
  </si>
  <si>
    <t>GT won by 62 runs</t>
  </si>
  <si>
    <t>CSK won by 5 wickets</t>
  </si>
  <si>
    <t>SRH won by 36 runs</t>
  </si>
  <si>
    <t>KKR won by 8 wickets</t>
  </si>
  <si>
    <t>RCB won by 8 wickets</t>
  </si>
  <si>
    <t>MI won by 20 runs</t>
  </si>
  <si>
    <t>PBKS won by 5 wickets</t>
  </si>
  <si>
    <t>RCB won by 6 runs</t>
  </si>
  <si>
    <t>RCB won by 92 runs</t>
  </si>
  <si>
    <t>RCB won by 5 wickets</t>
  </si>
  <si>
    <t>RR won by 47 runs</t>
  </si>
  <si>
    <t>Champions</t>
  </si>
  <si>
    <t/>
  </si>
  <si>
    <t>Chennai</t>
  </si>
  <si>
    <t>Tamil Nadu</t>
  </si>
  <si>
    <t>Delhi</t>
  </si>
  <si>
    <t>National Capital Territory</t>
  </si>
  <si>
    <t>Ahmedabad</t>
  </si>
  <si>
    <t>Gujarat</t>
  </si>
  <si>
    <t>Calcutta</t>
  </si>
  <si>
    <t>West Bengal</t>
  </si>
  <si>
    <t>Lucknow</t>
  </si>
  <si>
    <t>Uttar Pradesh</t>
  </si>
  <si>
    <t>Mumbai</t>
  </si>
  <si>
    <t>Maharashtra</t>
  </si>
  <si>
    <t>Chandigarh</t>
  </si>
  <si>
    <t>Jaipur</t>
  </si>
  <si>
    <t>Rajasthan</t>
  </si>
  <si>
    <t>Bangalore</t>
  </si>
  <si>
    <t>Karnataka</t>
  </si>
  <si>
    <t>Hyderabad</t>
  </si>
  <si>
    <t>Telangana</t>
  </si>
  <si>
    <t>Metro Area</t>
  </si>
  <si>
    <t>State</t>
  </si>
  <si>
    <t>Kochi</t>
  </si>
  <si>
    <t>Kerala</t>
  </si>
  <si>
    <t>Pune</t>
  </si>
  <si>
    <t>Rajkot</t>
  </si>
  <si>
    <t>Competition</t>
  </si>
  <si>
    <t>League</t>
  </si>
  <si>
    <t>Group</t>
  </si>
  <si>
    <t>1st Round</t>
  </si>
  <si>
    <t>2nd Round</t>
  </si>
  <si>
    <t>W%</t>
  </si>
  <si>
    <t>Play. Ap</t>
  </si>
  <si>
    <t>QF App</t>
  </si>
  <si>
    <t>Final Four App</t>
  </si>
  <si>
    <t>Cham App</t>
  </si>
  <si>
    <t>Champs.</t>
  </si>
  <si>
    <t>QF W</t>
  </si>
  <si>
    <t>QF L</t>
  </si>
  <si>
    <t>Final 4 W</t>
  </si>
  <si>
    <t>Final 4 L</t>
  </si>
  <si>
    <t>Olympiacos BC</t>
  </si>
  <si>
    <t>2025-26</t>
  </si>
  <si>
    <t>EuroLeague</t>
  </si>
  <si>
    <t>Greece</t>
  </si>
  <si>
    <t>Valencia Basket</t>
  </si>
  <si>
    <t>Spain</t>
  </si>
  <si>
    <t>Real Madrid Baloncesto</t>
  </si>
  <si>
    <t>Fenerbahçe Basketball</t>
  </si>
  <si>
    <t>Turkey</t>
  </si>
  <si>
    <t>BC Žalgiris</t>
  </si>
  <si>
    <t>Lithuania</t>
  </si>
  <si>
    <t>Hapoel Tel Aviv BC</t>
  </si>
  <si>
    <t>Israel</t>
  </si>
  <si>
    <t>Panathinaikos BC</t>
  </si>
  <si>
    <t>AS Monaco Basket</t>
  </si>
  <si>
    <t>France</t>
  </si>
  <si>
    <t>KK Crvena zvezda</t>
  </si>
  <si>
    <t>Serbia</t>
  </si>
  <si>
    <t>Dubai Basketball</t>
  </si>
  <si>
    <t>United Arab Emirates</t>
  </si>
  <si>
    <t>Maccabi Tel Aviv BC</t>
  </si>
  <si>
    <t>Olimpia Milano</t>
  </si>
  <si>
    <t>Italy</t>
  </si>
  <si>
    <t>FC Bayern München Basketball</t>
  </si>
  <si>
    <t>Germany</t>
  </si>
  <si>
    <t>KK Partizan</t>
  </si>
  <si>
    <t>Paris Basketball</t>
  </si>
  <si>
    <t>Virtus Bologna</t>
  </si>
  <si>
    <t>Saski Baskonia</t>
  </si>
  <si>
    <t>Anadolu Efes</t>
  </si>
  <si>
    <t>ASVEL Basket</t>
  </si>
  <si>
    <t>2024-25</t>
  </si>
  <si>
    <t>Alba Berlin</t>
  </si>
  <si>
    <t>2023-24</t>
  </si>
  <si>
    <t>2022-23</t>
  </si>
  <si>
    <t>Bitci Baskonia</t>
  </si>
  <si>
    <t>2021-22</t>
  </si>
  <si>
    <t>BC Zenit Saint Petersburg</t>
  </si>
  <si>
    <t>Russia</t>
  </si>
  <si>
    <t>PBC CSKA Moscow</t>
  </si>
  <si>
    <t>BC UNICS Kazan</t>
  </si>
  <si>
    <t>2020-21</t>
  </si>
  <si>
    <t>TD Systems Baskonia</t>
  </si>
  <si>
    <t>BC Khimki</t>
  </si>
  <si>
    <t>2019-20</t>
  </si>
  <si>
    <t>Kirolbet Baskonia</t>
  </si>
  <si>
    <t>2018-19</t>
  </si>
  <si>
    <t>CB Gran Canaria</t>
  </si>
  <si>
    <t>KK Budućnost</t>
  </si>
  <si>
    <t>Montenegro</t>
  </si>
  <si>
    <t>Daçka Basketbol</t>
  </si>
  <si>
    <t>2017-18</t>
  </si>
  <si>
    <t>Unicaja Málaga</t>
  </si>
  <si>
    <t>Brose Bamberg</t>
  </si>
  <si>
    <t>2016-17</t>
  </si>
  <si>
    <t>Galatasaray Basketball</t>
  </si>
  <si>
    <t>Galatasaray Odeabank</t>
  </si>
  <si>
    <t>2015-16</t>
  </si>
  <si>
    <t>D</t>
  </si>
  <si>
    <t>A</t>
  </si>
  <si>
    <t>PBC Lokomotiv Kuban</t>
  </si>
  <si>
    <t>C</t>
  </si>
  <si>
    <t>Laboral Kutxa Baskonia</t>
  </si>
  <si>
    <t>B</t>
  </si>
  <si>
    <t>Brose Baskets</t>
  </si>
  <si>
    <t>KK Cedevita Junior</t>
  </si>
  <si>
    <t>Croatia</t>
  </si>
  <si>
    <t>Limoges CSP</t>
  </si>
  <si>
    <t>SIG Strasbourg</t>
  </si>
  <si>
    <t>Karşıyaka Basket</t>
  </si>
  <si>
    <t>Zastal Zielona Góra</t>
  </si>
  <si>
    <t>Poland</t>
  </si>
  <si>
    <t>Dinamo Sassari</t>
  </si>
  <si>
    <t>2014-15</t>
  </si>
  <si>
    <t>BC Nizhny Novgorod</t>
  </si>
  <si>
    <t>Galatasaray Liv Hospital</t>
  </si>
  <si>
    <t>Neptūnas Klaipėda</t>
  </si>
  <si>
    <t>Turów Zgorzelec</t>
  </si>
  <si>
    <t>2013-14</t>
  </si>
  <si>
    <t>Nanterre 92</t>
  </si>
  <si>
    <t>JSF Nanterre</t>
  </si>
  <si>
    <t>Montepaschi Siena</t>
  </si>
  <si>
    <t>BC Budivelnyk</t>
  </si>
  <si>
    <t>Budivelnyk</t>
  </si>
  <si>
    <t>Ukraine</t>
  </si>
  <si>
    <t>BC Rytas</t>
  </si>
  <si>
    <t>Lietuvos rytas</t>
  </si>
  <si>
    <t>2012-13</t>
  </si>
  <si>
    <t>Beşiktaş Basketbol</t>
  </si>
  <si>
    <t>Élan Chalon</t>
  </si>
  <si>
    <t>Pallacanestro Cantù</t>
  </si>
  <si>
    <t>Mapooro Cantù</t>
  </si>
  <si>
    <t>KK Cedevita Olimpija</t>
  </si>
  <si>
    <t>KK Olimpija</t>
  </si>
  <si>
    <t>Slovenia</t>
  </si>
  <si>
    <t>Arka Gdynia BC</t>
  </si>
  <si>
    <t>Asseco Prokom Gydnia</t>
  </si>
  <si>
    <t>2011-12</t>
  </si>
  <si>
    <t>Bilbao Basket</t>
  </si>
  <si>
    <t>Galatasaray Medical Park</t>
  </si>
  <si>
    <t>SLUC Nancy Basket</t>
  </si>
  <si>
    <t>Spirou Charleroi</t>
  </si>
  <si>
    <t>Belgium</t>
  </si>
  <si>
    <t>KK Zagreb</t>
  </si>
  <si>
    <t>2010-11</t>
  </si>
  <si>
    <t>Caja Laboral</t>
  </si>
  <si>
    <t>Virtus Roma</t>
  </si>
  <si>
    <t>Cholet Basket</t>
  </si>
  <si>
    <t>KK Cibona</t>
  </si>
  <si>
    <t>2009-10</t>
  </si>
  <si>
    <t>Maroussi BC</t>
  </si>
  <si>
    <t>Maroussi</t>
  </si>
  <si>
    <t>Orléans Loiret Basket</t>
  </si>
  <si>
    <t>Entente Orléanaise Loiret</t>
  </si>
  <si>
    <t>Baskets Oldenburg</t>
  </si>
  <si>
    <t>2008-09</t>
  </si>
  <si>
    <t>TAU Cerámica</t>
  </si>
  <si>
    <t>Asseco Prokom Sopot</t>
  </si>
  <si>
    <t>Joventut Badalona</t>
  </si>
  <si>
    <t>Panionios BC</t>
  </si>
  <si>
    <t>Felice Scandone</t>
  </si>
  <si>
    <t>Air Avellino</t>
  </si>
  <si>
    <t>Le Mans Sarthe Basket</t>
  </si>
  <si>
    <t>2007-08</t>
  </si>
  <si>
    <t>Aris Thessaloniki BC</t>
  </si>
  <si>
    <t>Prokom Trefl Sopot</t>
  </si>
  <si>
    <t>2006-07</t>
  </si>
  <si>
    <t>MBC Dynamo Moscow</t>
  </si>
  <si>
    <t>Dynamo Moscow</t>
  </si>
  <si>
    <t>Benetton Treviso</t>
  </si>
  <si>
    <t>Élan Béarnais</t>
  </si>
  <si>
    <t>Élan Béarnais Pau-Orthez</t>
  </si>
  <si>
    <t>SS Basket Napoli</t>
  </si>
  <si>
    <t>RheinStars Köln</t>
  </si>
  <si>
    <t>RheinEnergie Köln</t>
  </si>
  <si>
    <t>2005-06</t>
  </si>
  <si>
    <t>GHP Bamberg</t>
  </si>
  <si>
    <t>AEK BC</t>
  </si>
  <si>
    <t>2004-05</t>
  </si>
  <si>
    <t>Victoria Libertas</t>
  </si>
  <si>
    <t>Victoria Libertas Pesaro</t>
  </si>
  <si>
    <t>Skyliners Frankfurt</t>
  </si>
  <si>
    <t>Opel Skyliners</t>
  </si>
  <si>
    <t>CB Estudiantes</t>
  </si>
  <si>
    <t>Adecco Estudiantes</t>
  </si>
  <si>
    <t>2003-04</t>
  </si>
  <si>
    <t>Fortitudo Bologna</t>
  </si>
  <si>
    <t>WKS Śląsk Wrocław</t>
  </si>
  <si>
    <t>KK Krka</t>
  </si>
  <si>
    <t>2002-03</t>
  </si>
  <si>
    <t>2001-02</t>
  </si>
  <si>
    <t>Ural Great Perm</t>
  </si>
  <si>
    <t>BC Oostende</t>
  </si>
  <si>
    <t>Peristeri BC</t>
  </si>
  <si>
    <t>KK Zadar</t>
  </si>
  <si>
    <t>London Towers</t>
  </si>
  <si>
    <t>United Kingdom</t>
  </si>
  <si>
    <t>2000-01</t>
  </si>
  <si>
    <t>SuproLeague</t>
  </si>
  <si>
    <t>Efes Pilsen</t>
  </si>
  <si>
    <t>PAOK BC</t>
  </si>
  <si>
    <t>KK Split</t>
  </si>
  <si>
    <t>Ülker</t>
  </si>
  <si>
    <t>Yugoslavia</t>
  </si>
  <si>
    <t>Scaligera Basket Verona</t>
  </si>
  <si>
    <t>Iraklis BC</t>
  </si>
  <si>
    <t>Scavolini Pesaro</t>
  </si>
  <si>
    <t>Bayer 04 Leverkusen BC</t>
  </si>
  <si>
    <t>Hapoel Jerusalem BC</t>
  </si>
  <si>
    <t>Lugano Tigers</t>
  </si>
  <si>
    <t>Switzerland</t>
  </si>
  <si>
    <t>Maccabi Ra'anana BC</t>
  </si>
  <si>
    <t>BC Spartak Saint Petersburg</t>
  </si>
  <si>
    <t>BC Luleå</t>
  </si>
  <si>
    <t>Plannja Basket</t>
  </si>
  <si>
    <t>Sweden</t>
  </si>
  <si>
    <t>Ovarense Basquetebol</t>
  </si>
  <si>
    <t>Portugal</t>
  </si>
  <si>
    <t>1999-00</t>
  </si>
  <si>
    <t>FIBA Euroleague</t>
  </si>
  <si>
    <t>Paf Wennington Bologna</t>
  </si>
  <si>
    <t>Union Olimpija</t>
  </si>
  <si>
    <t>Real Madrid Teka</t>
  </si>
  <si>
    <t>Real Betis Baloncesto</t>
  </si>
  <si>
    <t>Caja San Fernando</t>
  </si>
  <si>
    <t>Tofaş SK</t>
  </si>
  <si>
    <t>Pallacanestro Varese</t>
  </si>
  <si>
    <t>Varese Roosters</t>
  </si>
  <si>
    <t>Pivovarna Laško BC</t>
  </si>
  <si>
    <t>1998-99</t>
  </si>
  <si>
    <t>Kinder Bologna</t>
  </si>
  <si>
    <t>Teamsystem Bologna</t>
  </si>
  <si>
    <t>Bàsquet Manresa</t>
  </si>
  <si>
    <t>TDK Manresa</t>
  </si>
  <si>
    <t>BC Avtodor</t>
  </si>
  <si>
    <t>BC Samara</t>
  </si>
  <si>
    <t>1997-98</t>
  </si>
  <si>
    <t>Partizan Zepter</t>
  </si>
  <si>
    <t>FC Barcelona Banca Catalana</t>
  </si>
  <si>
    <t>Türk Telekom BK</t>
  </si>
  <si>
    <t>Türk Telekom PTT</t>
  </si>
  <si>
    <t>Paris Basket Racing</t>
  </si>
  <si>
    <t>FC Porto BC</t>
  </si>
  <si>
    <t>1996-97</t>
  </si>
  <si>
    <t>Smelt Olimpija</t>
  </si>
  <si>
    <t>Stefanel Milano</t>
  </si>
  <si>
    <t>Estudiantes Argentaria</t>
  </si>
  <si>
    <t>KK Croatia Osiguranje</t>
  </si>
  <si>
    <t>Panionios Ethniki Asfalistiki</t>
  </si>
  <si>
    <t>1995-96</t>
  </si>
  <si>
    <t>FIBA European League</t>
  </si>
  <si>
    <t>BC Dinamo Tirana</t>
  </si>
  <si>
    <t>Albania</t>
  </si>
  <si>
    <t>SKN St. Pölten Basketball</t>
  </si>
  <si>
    <t>Sankt Pölten</t>
  </si>
  <si>
    <t>Austria</t>
  </si>
  <si>
    <t>KK Čelik</t>
  </si>
  <si>
    <t>Bosnia-Herzegovina</t>
  </si>
  <si>
    <t>BC Spartak Pleven</t>
  </si>
  <si>
    <t>Bulgaria</t>
  </si>
  <si>
    <t>KK Zrinjevac</t>
  </si>
  <si>
    <t>APOEL BC</t>
  </si>
  <si>
    <t>Cyprus</t>
  </si>
  <si>
    <t>BC Brno</t>
  </si>
  <si>
    <t>Stavex Brno</t>
  </si>
  <si>
    <t>Czech Republic</t>
  </si>
  <si>
    <t>Sheffield Sharks</t>
  </si>
  <si>
    <t>England</t>
  </si>
  <si>
    <t>BC Kalev</t>
  </si>
  <si>
    <t>Estonia</t>
  </si>
  <si>
    <t>Kouvot</t>
  </si>
  <si>
    <t>Finland</t>
  </si>
  <si>
    <t>Dinamo Tbilisi BC</t>
  </si>
  <si>
    <t>Georgia</t>
  </si>
  <si>
    <t>Budapesti Honvéd SE</t>
  </si>
  <si>
    <t>Danone-Honvéd</t>
  </si>
  <si>
    <t>Hungary</t>
  </si>
  <si>
    <t>Hapoel Galil Elyon BC</t>
  </si>
  <si>
    <t>Résidence Walferdange</t>
  </si>
  <si>
    <t>Luxembourg</t>
  </si>
  <si>
    <t>KK Rabotnički</t>
  </si>
  <si>
    <t>Macedonia</t>
  </si>
  <si>
    <t>BV Den Helder</t>
  </si>
  <si>
    <t>Rene Coltof Den Helder</t>
  </si>
  <si>
    <t>Netherlands</t>
  </si>
  <si>
    <t>Mazowzanka</t>
  </si>
  <si>
    <t>BC CSU Sibiu</t>
  </si>
  <si>
    <t>Forest Sibiu</t>
  </si>
  <si>
    <t>Romania</t>
  </si>
  <si>
    <t>BC Prievidza</t>
  </si>
  <si>
    <t>Baník Cígeľ Prievidza</t>
  </si>
  <si>
    <t>Slovakia</t>
  </si>
  <si>
    <t>Alviks BK</t>
  </si>
  <si>
    <t>Fidefinanz Bellinzona</t>
  </si>
  <si>
    <t>Olympique Antibes</t>
  </si>
  <si>
    <t>Buckler Beer Bologna</t>
  </si>
  <si>
    <t>Iraklis Aspis Pronoia</t>
  </si>
  <si>
    <t>Benfica Basket</t>
  </si>
  <si>
    <t>1994-95</t>
  </si>
  <si>
    <t>BC Adelin Pogradec</t>
  </si>
  <si>
    <t>Traiskirchen Lions</t>
  </si>
  <si>
    <t>Möllersdorf Traiskirchen</t>
  </si>
  <si>
    <t>RC Mechelen</t>
  </si>
  <si>
    <t>Maes Flandria</t>
  </si>
  <si>
    <t>KK Sloboda Tuzla</t>
  </si>
  <si>
    <t>KK Sloboda Dita</t>
  </si>
  <si>
    <t>BC Levski Sofia</t>
  </si>
  <si>
    <t>Pezoporikos Larnaca BC</t>
  </si>
  <si>
    <t>Bioveta COOP Banka Brno</t>
  </si>
  <si>
    <t>Thames Valley Tigers</t>
  </si>
  <si>
    <t>BC Tallinn</t>
  </si>
  <si>
    <t>KTP Basket</t>
  </si>
  <si>
    <t>BC VITA Tbilisi</t>
  </si>
  <si>
    <t>Danone Honvéd</t>
  </si>
  <si>
    <t>ASK Brocēni</t>
  </si>
  <si>
    <t>Latvia</t>
  </si>
  <si>
    <t>BSW Weert</t>
  </si>
  <si>
    <t>Lanèche Weert</t>
  </si>
  <si>
    <t>BC Dinamo București</t>
  </si>
  <si>
    <t>Gothia Basket</t>
  </si>
  <si>
    <t>Kärcher Hisings-Kärra</t>
  </si>
  <si>
    <t>Inpromservis Kyiv</t>
  </si>
  <si>
    <t>7up Joventut</t>
  </si>
  <si>
    <t>1993-94</t>
  </si>
  <si>
    <t>BC Vllaznia</t>
  </si>
  <si>
    <t>SÜBA Sankt Pölten</t>
  </si>
  <si>
    <t>RTI Minsk BC</t>
  </si>
  <si>
    <t>Belarus</t>
  </si>
  <si>
    <t>Achilleas BC</t>
  </si>
  <si>
    <t>USK Praha</t>
  </si>
  <si>
    <t>Tunsgram-Honvéd</t>
  </si>
  <si>
    <t>Keflavik BC</t>
  </si>
  <si>
    <t>Iceland</t>
  </si>
  <si>
    <t>Heroes Den Bosch</t>
  </si>
  <si>
    <t>Canoe Jeans EBBC</t>
  </si>
  <si>
    <t>Universitatea Cluj BC</t>
  </si>
  <si>
    <t>Basketbal Pezinok</t>
  </si>
  <si>
    <t>Maes Pils BC</t>
  </si>
  <si>
    <t>Shampoo Clear Cantù</t>
  </si>
  <si>
    <t>Guildford Kings</t>
  </si>
  <si>
    <t>1992-93</t>
  </si>
  <si>
    <t>BC Partizani Tirana</t>
  </si>
  <si>
    <t>Union SPI</t>
  </si>
  <si>
    <t>Union SPI Basket Flyers</t>
  </si>
  <si>
    <t>BC CSKA Sofia</t>
  </si>
  <si>
    <t>Czechoslovakia</t>
  </si>
  <si>
    <t>NMKY Helsinki</t>
  </si>
  <si>
    <t>ZTE KK</t>
  </si>
  <si>
    <t>ZTE Heraklith</t>
  </si>
  <si>
    <t>Etzella Ettelbruck</t>
  </si>
  <si>
    <t>Commodore Den Helder</t>
  </si>
  <si>
    <t>Scania Södertälje BC</t>
  </si>
  <si>
    <t>Fribourg Olympic</t>
  </si>
  <si>
    <t>Benetton Fribourg</t>
  </si>
  <si>
    <t>Knorr Bologna</t>
  </si>
  <si>
    <t>Marbella Joventut</t>
  </si>
  <si>
    <t>1991-92</t>
  </si>
  <si>
    <t>Montigalà Joventut</t>
  </si>
  <si>
    <t>Philips Milano</t>
  </si>
  <si>
    <t>Estudiantes Caja Postal</t>
  </si>
  <si>
    <t>Kingston BC</t>
  </si>
  <si>
    <t>Szolnoki Olajbányász</t>
  </si>
  <si>
    <t>UMFN</t>
  </si>
  <si>
    <t>Maccabi Rishon LeZion BC</t>
  </si>
  <si>
    <t>Union Sportive Hiefenech</t>
  </si>
  <si>
    <t>BC Steaua București</t>
  </si>
  <si>
    <t>Vevey Riviera Basket</t>
  </si>
  <si>
    <t>Vevey Basket</t>
  </si>
  <si>
    <t>Slobodna Dalmacija</t>
  </si>
  <si>
    <t>Aris BC</t>
  </si>
  <si>
    <t>JuveCaserta Basket</t>
  </si>
  <si>
    <t>Phonola Caserta</t>
  </si>
  <si>
    <t>1990-91</t>
  </si>
  <si>
    <t>FIBA European Champions Cup</t>
  </si>
  <si>
    <t>POP 84</t>
  </si>
  <si>
    <t>Korihait</t>
  </si>
  <si>
    <t>Saab UU</t>
  </si>
  <si>
    <t>Soviet Union</t>
  </si>
  <si>
    <t>Klosterneuburg Dukes</t>
  </si>
  <si>
    <t>Klosterneuburg</t>
  </si>
  <si>
    <t>ENAD BC</t>
  </si>
  <si>
    <t>Zbrojovka Brno</t>
  </si>
  <si>
    <t>AdW Berlin</t>
  </si>
  <si>
    <t>East Germany</t>
  </si>
  <si>
    <t>KR Basket</t>
  </si>
  <si>
    <t>KKS Lech Poznań</t>
  </si>
  <si>
    <t>Pully Lausanne Foxes</t>
  </si>
  <si>
    <t>Ideal Job Pully</t>
  </si>
  <si>
    <t>1989-90</t>
  </si>
  <si>
    <t>Jugoplastika</t>
  </si>
  <si>
    <t>BC Balkan Botevgrad</t>
  </si>
  <si>
    <t>Baník Cigel Prievidza</t>
  </si>
  <si>
    <t>Bracknell Tigers</t>
  </si>
  <si>
    <t>MIM Livingston</t>
  </si>
  <si>
    <t>Scotland</t>
  </si>
  <si>
    <t>Stroitel Kyiv</t>
  </si>
  <si>
    <t>Pully Basket</t>
  </si>
  <si>
    <t>Keravnos BC</t>
  </si>
  <si>
    <t>BBK BMS</t>
  </si>
  <si>
    <t>Denmark</t>
  </si>
  <si>
    <t>Medi Bayreuth</t>
  </si>
  <si>
    <t>Steiner Bayreuth</t>
  </si>
  <si>
    <t>Csepel BC</t>
  </si>
  <si>
    <t>Täby Basket</t>
  </si>
  <si>
    <t>Eczacıbaşı SK</t>
  </si>
  <si>
    <t>1988-89</t>
  </si>
  <si>
    <t>BSC Saturn Köln</t>
  </si>
  <si>
    <t>Södertälje BBK</t>
  </si>
  <si>
    <t>Nashua EBBC</t>
  </si>
  <si>
    <t>AEL Limassol BC</t>
  </si>
  <si>
    <t>AB Contern</t>
  </si>
  <si>
    <t>Asker Aliens BC</t>
  </si>
  <si>
    <t>Norway</t>
  </si>
  <si>
    <t>Champel Genève</t>
  </si>
  <si>
    <t>1987-88</t>
  </si>
  <si>
    <t>Tracer Milano</t>
  </si>
  <si>
    <t>BC Körmend</t>
  </si>
  <si>
    <t>Körmendi Dózsa</t>
  </si>
  <si>
    <t>Élan Béarnais Orthez</t>
  </si>
  <si>
    <t>Portsmouth Basketball</t>
  </si>
  <si>
    <t>Sparta Bertrange</t>
  </si>
  <si>
    <t>1986-87</t>
  </si>
  <si>
    <t>Maccabi Elite Tel Aviv</t>
  </si>
  <si>
    <t>1985-86</t>
  </si>
  <si>
    <t>1984-85</t>
  </si>
  <si>
    <t>Real Madrid</t>
  </si>
  <si>
    <t>1983-84</t>
  </si>
  <si>
    <t>Banco di Roma</t>
  </si>
  <si>
    <t>FC Barcelona</t>
  </si>
  <si>
    <t>1982-83</t>
  </si>
  <si>
    <t>Ford Cantù</t>
  </si>
  <si>
    <t>Billy Milano</t>
  </si>
  <si>
    <t>1981-82</t>
  </si>
  <si>
    <t>Squibb Cantù</t>
  </si>
  <si>
    <t>1980-81</t>
  </si>
  <si>
    <t>Sinudyne Bologna</t>
  </si>
  <si>
    <t>1979-80</t>
  </si>
  <si>
    <t>KK Bosna</t>
  </si>
  <si>
    <t>1978-79</t>
  </si>
  <si>
    <t>Emerson Varese</t>
  </si>
  <si>
    <t>1977-78</t>
  </si>
  <si>
    <t>Mobilgirgi Varese</t>
  </si>
  <si>
    <t>1976-77</t>
  </si>
  <si>
    <t>1975-76</t>
  </si>
  <si>
    <t>1974-75</t>
  </si>
  <si>
    <t>Ignis Varese</t>
  </si>
  <si>
    <t>1973-74</t>
  </si>
  <si>
    <t>1972-73</t>
  </si>
  <si>
    <t>1971-72</t>
  </si>
  <si>
    <t>1970-71</t>
  </si>
  <si>
    <t>1969-70</t>
  </si>
  <si>
    <t>1968-69</t>
  </si>
  <si>
    <t>1967-68</t>
  </si>
  <si>
    <t>Basket Brno</t>
  </si>
  <si>
    <t>Spartak ZJŠ Brno</t>
  </si>
  <si>
    <t>1966-67</t>
  </si>
  <si>
    <t>Simmenthal Milano</t>
  </si>
  <si>
    <t>1965-66</t>
  </si>
  <si>
    <t>Slavia VŠ Praha</t>
  </si>
  <si>
    <t>1964-65</t>
  </si>
  <si>
    <t>1963-64</t>
  </si>
  <si>
    <t>1962-63</t>
  </si>
  <si>
    <t>BC Dinamo Tbilisi</t>
  </si>
  <si>
    <t>1961-62</t>
  </si>
  <si>
    <t>Dinamo Tbilisi</t>
  </si>
  <si>
    <t>1960-61</t>
  </si>
  <si>
    <t>Rīgas ASK</t>
  </si>
  <si>
    <t>1959-60</t>
  </si>
  <si>
    <t>1958-59</t>
  </si>
  <si>
    <t>PBC Academic</t>
  </si>
  <si>
    <t>Academic</t>
  </si>
  <si>
    <t>1957-58</t>
  </si>
  <si>
    <t>FC Barcelona Basquet</t>
  </si>
  <si>
    <t>Bamberg Baskets</t>
  </si>
  <si>
    <t>KK Cedevita</t>
  </si>
  <si>
    <t>Mens Sana Basketball Siena</t>
  </si>
  <si>
    <t>Doncaster Belles</t>
  </si>
  <si>
    <t>Red Star Southampton</t>
  </si>
  <si>
    <t>Arsenal</t>
  </si>
  <si>
    <t>Liverpool</t>
  </si>
  <si>
    <t>Fulham</t>
  </si>
  <si>
    <t>Bristol Academy</t>
  </si>
  <si>
    <t>Híspalis</t>
  </si>
  <si>
    <t>Score</t>
  </si>
  <si>
    <t>1. FFC Frankfurt</t>
  </si>
  <si>
    <t>2–0</t>
  </si>
  <si>
    <t>4–1 / 3–0</t>
  </si>
  <si>
    <t>Fortuna Hjørring</t>
  </si>
  <si>
    <t>3–0 / 5–0</t>
  </si>
  <si>
    <t>Turbine Potsdam</t>
  </si>
  <si>
    <t>2–0 / 3–1</t>
  </si>
  <si>
    <t>Djurgården/Älvsjö</t>
  </si>
  <si>
    <t>4–0 / 3–2</t>
  </si>
  <si>
    <t>1–0 / 0–0</t>
  </si>
  <si>
    <t>1–1 / 3–2</t>
  </si>
  <si>
    <t>FCR Duisburg</t>
  </si>
  <si>
    <t>6–0 / 1–1</t>
  </si>
  <si>
    <t>Zvezda Perm</t>
  </si>
  <si>
    <t>0–0 (pens)</t>
  </si>
  <si>
    <t>1–0</t>
  </si>
  <si>
    <t>4–3</t>
  </si>
  <si>
    <t>2–1</t>
  </si>
  <si>
    <t>1–1 (pens)</t>
  </si>
  <si>
    <t>4–1</t>
  </si>
  <si>
    <t>3–1</t>
  </si>
  <si>
    <t>4–0</t>
  </si>
  <si>
    <t>3–2</t>
  </si>
  <si>
    <t>3–1 (a.e.t.)</t>
  </si>
  <si>
    <t>3–0</t>
  </si>
  <si>
    <t>3–2 (a.e.t.)</t>
  </si>
  <si>
    <t>Portland Thorns FC</t>
  </si>
  <si>
    <t>Western New York Flash</t>
  </si>
  <si>
    <t>FC Kansas City</t>
  </si>
  <si>
    <t>Seattle Reign FC</t>
  </si>
  <si>
    <t>North Carolina Courage</t>
  </si>
  <si>
    <t>Washington Spirit</t>
  </si>
  <si>
    <t>NJ/NY Gotham FC</t>
  </si>
  <si>
    <t>San Diego Wave FC</t>
  </si>
  <si>
    <t>Orlando Pride</t>
  </si>
  <si>
    <t>Kansas City Current</t>
  </si>
  <si>
    <t>Southampton</t>
  </si>
  <si>
    <t>Stewarton Thistle</t>
  </si>
  <si>
    <t>Lee's Ladies</t>
  </si>
  <si>
    <t>Westthorn United</t>
  </si>
  <si>
    <t>Fodens</t>
  </si>
  <si>
    <t>4–2</t>
  </si>
  <si>
    <t>Warminster</t>
  </si>
  <si>
    <t>2–1 (a.e.t.)</t>
  </si>
  <si>
    <t>8–2</t>
  </si>
  <si>
    <t>Lowestoft Ladies</t>
  </si>
  <si>
    <t>St Helens</t>
  </si>
  <si>
    <t>Preston North End</t>
  </si>
  <si>
    <t>Cleveland Spartans</t>
  </si>
  <si>
    <t>Howbury Grange</t>
  </si>
  <si>
    <t>Friends of Fulham</t>
  </si>
  <si>
    <t>Leasowe Pacific</t>
  </si>
  <si>
    <t>Millwall Lionesses</t>
  </si>
  <si>
    <t>Knowsley United</t>
  </si>
  <si>
    <t>1–1 (3–2 p)</t>
  </si>
  <si>
    <t>Southampton Saints</t>
  </si>
  <si>
    <t>5–0</t>
  </si>
  <si>
    <t>2–2 (3–2 p)</t>
  </si>
  <si>
    <t>Portland Thorns</t>
  </si>
  <si>
    <t>OL Reign</t>
  </si>
  <si>
    <t>Gotham FC</t>
  </si>
  <si>
    <t>Country</t>
  </si>
  <si>
    <t>Winner / Champion</t>
  </si>
  <si>
    <t>Runner-up / Finalist</t>
  </si>
  <si>
    <t>UEFA Women's Champions League</t>
  </si>
  <si>
    <t>Europe</t>
  </si>
  <si>
    <t>Women's FA Cup</t>
  </si>
  <si>
    <t>United States</t>
  </si>
  <si>
    <t>Levante UD Femenino</t>
  </si>
  <si>
    <t>Athletic Bilbao Femenino</t>
  </si>
  <si>
    <t>RCD Espanyol Femeni</t>
  </si>
  <si>
    <t>FC Barcelona Femeni</t>
  </si>
  <si>
    <t>Atlético de Madrid Femenino</t>
  </si>
  <si>
    <t>Eintracht Frankfurt (women)</t>
  </si>
  <si>
    <t>Arsenal Women</t>
  </si>
  <si>
    <t>Olympique Lyonnais Féminin</t>
  </si>
  <si>
    <t>VfL Wolfsburg (women)</t>
  </si>
  <si>
    <t>Everton Women</t>
  </si>
  <si>
    <t>Liverpool Women</t>
  </si>
  <si>
    <t>Chelsea Women</t>
  </si>
  <si>
    <t>Manchester City Women</t>
  </si>
  <si>
    <t>Southampton Women</t>
  </si>
  <si>
    <t>Charlton Athletic Women</t>
  </si>
  <si>
    <t>Birmingham City Women</t>
  </si>
  <si>
    <t>Manchester United Women</t>
  </si>
  <si>
    <t>Puebla (women)</t>
  </si>
  <si>
    <t>Real Madrid Femenino</t>
  </si>
  <si>
    <t>Real Sociedad Femenino</t>
  </si>
  <si>
    <t>Djurgårdens IF (women)</t>
  </si>
  <si>
    <t>Paris Saint-Germain Féminines</t>
  </si>
  <si>
    <t>Sunderland Women</t>
  </si>
  <si>
    <t>West Ham United Women</t>
  </si>
  <si>
    <t>Tottenham Hotspur Women</t>
  </si>
  <si>
    <t>Brighton &amp; Hove Albion Women</t>
  </si>
  <si>
    <t>Umeå IK</t>
  </si>
  <si>
    <t>Tyresö FF</t>
  </si>
  <si>
    <t>Winner (Canonical)</t>
  </si>
  <si>
    <t>Runner-up (Canonical)</t>
  </si>
  <si>
    <t>Rayo Vallecano Femenino</t>
  </si>
  <si>
    <t>CE Sabadell (women)</t>
  </si>
  <si>
    <t>Sevilla FC Femenino</t>
  </si>
  <si>
    <t>Croydon LFC</t>
  </si>
  <si>
    <t>Fulham Women</t>
  </si>
  <si>
    <t>Leeds United Women</t>
  </si>
  <si>
    <t>Notts County Women</t>
  </si>
  <si>
    <t>London Bees</t>
  </si>
  <si>
    <t>Wembley Ladies</t>
  </si>
  <si>
    <t>Queen's Park Rangers Women</t>
  </si>
  <si>
    <t>Norwich City Women</t>
  </si>
  <si>
    <t>WSL / Premier League</t>
  </si>
  <si>
    <t>Primera División / Liga F</t>
  </si>
  <si>
    <t>NWSL Shield</t>
  </si>
  <si>
    <t>NWSL Championship</t>
  </si>
  <si>
    <t>Canonical Name</t>
  </si>
  <si>
    <t>FIFA Women's Champions Cup</t>
  </si>
  <si>
    <t>Corinthians (women)</t>
  </si>
  <si>
    <t>Las Vegas Aces</t>
  </si>
  <si>
    <t>Phoenix Mercury</t>
  </si>
  <si>
    <t>New York Liberty</t>
  </si>
  <si>
    <t>Minnesota Lynx</t>
  </si>
  <si>
    <t>Connecticut Sun</t>
  </si>
  <si>
    <t>Chicago Sky</t>
  </si>
  <si>
    <t>Seattle Storm</t>
  </si>
  <si>
    <t>Washington Mystics</t>
  </si>
  <si>
    <t>Los Angeles Sparks</t>
  </si>
  <si>
    <t>Indiana Fever</t>
  </si>
  <si>
    <t>Atlanta Dream</t>
  </si>
  <si>
    <t>Detroit Shock</t>
  </si>
  <si>
    <t>San Antonio Silver Stars</t>
  </si>
  <si>
    <t>Sacramento Monarchs</t>
  </si>
  <si>
    <t>Charlotte Sting</t>
  </si>
  <si>
    <t>Houston Comets</t>
  </si>
  <si>
    <t>Conference</t>
  </si>
  <si>
    <t>W/L%</t>
  </si>
  <si>
    <t>GB</t>
  </si>
  <si>
    <t>PS/G</t>
  </si>
  <si>
    <t>East</t>
  </si>
  <si>
    <t>West</t>
  </si>
  <si>
    <t>Golden State Valkyries</t>
  </si>
  <si>
    <t>Dallas Wings</t>
  </si>
  <si>
    <t>San Antonio Stars</t>
  </si>
  <si>
    <t>Tulsa Shock</t>
  </si>
  <si>
    <t>Cleveland Rockers</t>
  </si>
  <si>
    <t>Orlando Miracle</t>
  </si>
  <si>
    <t>Miami Sol</t>
  </si>
  <si>
    <t>Utah Starzz</t>
  </si>
  <si>
    <t>Portland Fire</t>
  </si>
  <si>
    <t>PF/G</t>
  </si>
  <si>
    <t>Champ</t>
  </si>
  <si>
    <t>SF App</t>
  </si>
  <si>
    <t>P. Wins</t>
  </si>
  <si>
    <t>P. Losses</t>
  </si>
  <si>
    <t>Champ App</t>
  </si>
  <si>
    <t>Div Title</t>
  </si>
  <si>
    <t>Best Rec</t>
  </si>
  <si>
    <t>Toronto Tempo</t>
  </si>
  <si>
    <t>Current Teams</t>
  </si>
  <si>
    <t>Defunct Teams</t>
  </si>
  <si>
    <t>San Diego FC</t>
  </si>
  <si>
    <t>St. Louis City SC</t>
  </si>
  <si>
    <t>Charlotte FC</t>
  </si>
  <si>
    <t>Austin FC</t>
  </si>
  <si>
    <t>Nashville SC</t>
  </si>
  <si>
    <t>Inter Miami CF</t>
  </si>
  <si>
    <t>FC Cincinnati</t>
  </si>
  <si>
    <t>Los Angeles FC</t>
  </si>
  <si>
    <t>Minnesota United</t>
  </si>
  <si>
    <t>Atlanta United</t>
  </si>
  <si>
    <t>New York City FC</t>
  </si>
  <si>
    <t>Portland Timbers</t>
  </si>
  <si>
    <t>Philadelphia Union</t>
  </si>
  <si>
    <t>Seattle Sounders FC</t>
  </si>
  <si>
    <t>Toronto FC</t>
  </si>
  <si>
    <t>Houston Dynamo</t>
  </si>
  <si>
    <t>Chicago Fire</t>
  </si>
  <si>
    <t>San Jose Earthquakes</t>
  </si>
  <si>
    <t>Columbus Crew</t>
  </si>
  <si>
    <t>New York Red Bulls</t>
  </si>
  <si>
    <t>Sporting Kansas City</t>
  </si>
  <si>
    <t>DC United</t>
  </si>
  <si>
    <t>Los Angeles Galaxy</t>
  </si>
  <si>
    <t>Mexico</t>
  </si>
  <si>
    <t>Monterrey</t>
  </si>
  <si>
    <t>CF América</t>
  </si>
  <si>
    <t>Chivas Guadalajara</t>
  </si>
  <si>
    <t>Atlético de Madrid</t>
  </si>
  <si>
    <t>Sevilla FC</t>
  </si>
  <si>
    <t>FC Porto</t>
  </si>
  <si>
    <t>Benfica</t>
  </si>
  <si>
    <t>Juventus</t>
  </si>
  <si>
    <t>Internazionale</t>
  </si>
  <si>
    <t>Atalanta</t>
  </si>
  <si>
    <t>Sportico, World's 50 Most Valuable Soccer Teams 2026 (Apr 22, 2026)</t>
  </si>
  <si>
    <t>Lazio</t>
  </si>
  <si>
    <t>AC Milan</t>
  </si>
  <si>
    <t>AS Roma</t>
  </si>
  <si>
    <t>RB Leipzig</t>
  </si>
  <si>
    <t>Olympique Lyonnais</t>
  </si>
  <si>
    <t>SSC Napoli</t>
  </si>
  <si>
    <t>AFC Bournemouth</t>
  </si>
  <si>
    <t>Sunderland</t>
  </si>
  <si>
    <t>Leeds United</t>
  </si>
  <si>
    <t>Brentford</t>
  </si>
  <si>
    <t>Borussia Dortmund</t>
  </si>
  <si>
    <t>Eintracht Frankfurt</t>
  </si>
  <si>
    <t>Crystal Palace</t>
  </si>
  <si>
    <t>Ajax</t>
  </si>
  <si>
    <t>Bayern Munich</t>
  </si>
  <si>
    <t>Paris Saint-Germain</t>
  </si>
  <si>
    <t>Brighton &amp; Hove Albion</t>
  </si>
  <si>
    <t>West Ham United</t>
  </si>
  <si>
    <t>Everton</t>
  </si>
  <si>
    <t>Newcastle United</t>
  </si>
  <si>
    <t>Aston Villa</t>
  </si>
  <si>
    <t>Forbes (1998-2025), via fanancialsports.com</t>
  </si>
  <si>
    <t>MLB</t>
  </si>
  <si>
    <t>Miami Marlins</t>
  </si>
  <si>
    <t>Tampa Bay Rays</t>
  </si>
  <si>
    <t>NHL</t>
  </si>
  <si>
    <t>Columbus Blue Jackets</t>
  </si>
  <si>
    <t>Tottenham Hotspur</t>
  </si>
  <si>
    <t>Kansas City Royals</t>
  </si>
  <si>
    <t>Buffalo Sabres</t>
  </si>
  <si>
    <t>Chelsea</t>
  </si>
  <si>
    <t>Cincinnati Reds</t>
  </si>
  <si>
    <t>Winnipeg Jets</t>
  </si>
  <si>
    <t>Pittsburgh Pirates</t>
  </si>
  <si>
    <t>Ottawa Senators</t>
  </si>
  <si>
    <t>Manchester United</t>
  </si>
  <si>
    <t>Anaheim Ducks</t>
  </si>
  <si>
    <t>Manchester City</t>
  </si>
  <si>
    <t>Cleveland Guardians</t>
  </si>
  <si>
    <t>Utah Mammoth</t>
  </si>
  <si>
    <t>Colorado Rockies</t>
  </si>
  <si>
    <t>San Jose Sharks</t>
  </si>
  <si>
    <t>Minnesota Twins</t>
  </si>
  <si>
    <t>Vegas Golden Knights</t>
  </si>
  <si>
    <t>St. Louis Blues</t>
  </si>
  <si>
    <t>Seattle Kraken</t>
  </si>
  <si>
    <t>Detroit Tigers</t>
  </si>
  <si>
    <t>Nashville Predators</t>
  </si>
  <si>
    <t>Los Angeles Kings</t>
  </si>
  <si>
    <t>Arizona Diamondbacks</t>
  </si>
  <si>
    <t>Florida Panthers</t>
  </si>
  <si>
    <t>Milwaukee Brewers</t>
  </si>
  <si>
    <t>Minnesota Wild</t>
  </si>
  <si>
    <t>Pittsburgh Penguins</t>
  </si>
  <si>
    <t>Dallas Stars</t>
  </si>
  <si>
    <t>Colorado Avalanche</t>
  </si>
  <si>
    <t>Athletics</t>
  </si>
  <si>
    <t>Chicago Blackhawks</t>
  </si>
  <si>
    <t>Vancouver Canucks</t>
  </si>
  <si>
    <t>Edmonton Oilers</t>
  </si>
  <si>
    <t>Calgary Flames</t>
  </si>
  <si>
    <t>Baltimore Orioles</t>
  </si>
  <si>
    <t>Washington Capitals</t>
  </si>
  <si>
    <t>San Diego Padres</t>
  </si>
  <si>
    <t>Carolina Hurricanes</t>
  </si>
  <si>
    <t>Philadelphia Flyers</t>
  </si>
  <si>
    <t>Chicago White Sox</t>
  </si>
  <si>
    <t>New York Rangers</t>
  </si>
  <si>
    <t>Tampa Bay Lightning</t>
  </si>
  <si>
    <t>New York Islanders</t>
  </si>
  <si>
    <t>New Jersey Devils</t>
  </si>
  <si>
    <t>Washington Nationals</t>
  </si>
  <si>
    <t>Toronto Blue Jays</t>
  </si>
  <si>
    <t>Detroit Red Wings</t>
  </si>
  <si>
    <t>Seattle Mariners</t>
  </si>
  <si>
    <t>Boston Bruins</t>
  </si>
  <si>
    <t>Toronto Maple Leafs</t>
  </si>
  <si>
    <t>Texas Rangers</t>
  </si>
  <si>
    <t>Montreal Canadiens</t>
  </si>
  <si>
    <t>NBA</t>
  </si>
  <si>
    <t>San Antonio Spurs</t>
  </si>
  <si>
    <t>New Orleans Pelicans</t>
  </si>
  <si>
    <t>St. Louis Cardinals</t>
  </si>
  <si>
    <t>Memphis Grizzlies</t>
  </si>
  <si>
    <t>Houston Rockets</t>
  </si>
  <si>
    <t>Los Angeles Angels</t>
  </si>
  <si>
    <t>Dallas Mavericks</t>
  </si>
  <si>
    <t>Sacramento Kings</t>
  </si>
  <si>
    <t>Houston Astros</t>
  </si>
  <si>
    <t>Phoenix Suns</t>
  </si>
  <si>
    <t>Los Angeles Lakers</t>
  </si>
  <si>
    <t>Atlanta Braves</t>
  </si>
  <si>
    <t>Los Angeles Clippers</t>
  </si>
  <si>
    <t>Golden State Warriors</t>
  </si>
  <si>
    <t>Philadelphia Phillies</t>
  </si>
  <si>
    <t>Utah Jazz</t>
  </si>
  <si>
    <t>Portland Trail Blazers</t>
  </si>
  <si>
    <t>New York Mets</t>
  </si>
  <si>
    <t>Oklahoma City Thunder</t>
  </si>
  <si>
    <t>Minnesota Timberwolves</t>
  </si>
  <si>
    <t>Denver Nuggets</t>
  </si>
  <si>
    <t>Washington Wizards</t>
  </si>
  <si>
    <t>Orlando Magic</t>
  </si>
  <si>
    <t>Miami Heat</t>
  </si>
  <si>
    <t>Detroit Pistons</t>
  </si>
  <si>
    <t>Charlotte Hornets</t>
  </si>
  <si>
    <t>Atlanta Hawks</t>
  </si>
  <si>
    <t>Milwaukee Bucks</t>
  </si>
  <si>
    <t>Indiana Pacers</t>
  </si>
  <si>
    <t>San Francisco Giants</t>
  </si>
  <si>
    <t>Cleveland Cavaliers</t>
  </si>
  <si>
    <t>Chicago Bulls</t>
  </si>
  <si>
    <t>Philadelphia 76ers</t>
  </si>
  <si>
    <t>New York Knicks</t>
  </si>
  <si>
    <t>Brooklyn Nets</t>
  </si>
  <si>
    <t>Boston Celtics</t>
  </si>
  <si>
    <t>Toronto Raptors</t>
  </si>
  <si>
    <t>Los Angeles Dodgers</t>
  </si>
  <si>
    <t>Chicago Cubs</t>
  </si>
  <si>
    <t>Boston Red Sox</t>
  </si>
  <si>
    <t>NFL</t>
  </si>
  <si>
    <t>Cincinnati Bengals</t>
  </si>
  <si>
    <t>New Orleans Saints</t>
  </si>
  <si>
    <t>Detroit Lions</t>
  </si>
  <si>
    <t>Arizona Cardinals</t>
  </si>
  <si>
    <t>Jacksonville Jaguars</t>
  </si>
  <si>
    <t>Carolina Panthers</t>
  </si>
  <si>
    <t>New York Yankees</t>
  </si>
  <si>
    <t>Indianapolis Colts</t>
  </si>
  <si>
    <t>Buffalo Bills</t>
  </si>
  <si>
    <t>Los Angeles Chargers</t>
  </si>
  <si>
    <t>Baltimore Ravens</t>
  </si>
  <si>
    <t>Seattle Seahawks</t>
  </si>
  <si>
    <t>Kansas City Chiefs</t>
  </si>
  <si>
    <t>San Francisco 49ers</t>
  </si>
  <si>
    <t>Minnesota Vikings</t>
  </si>
  <si>
    <t>Los Angeles Rams</t>
  </si>
  <si>
    <t>Tennessee Titans</t>
  </si>
  <si>
    <t>Atlanta Falcons</t>
  </si>
  <si>
    <t>Tampa Bay Buccaneers</t>
  </si>
  <si>
    <t>Cleveland Browns</t>
  </si>
  <si>
    <t>Pittsburgh Steelers</t>
  </si>
  <si>
    <t>Green Bay Packers</t>
  </si>
  <si>
    <t>Chicago Bears</t>
  </si>
  <si>
    <t>Washington Commanders</t>
  </si>
  <si>
    <t>Denver Broncos</t>
  </si>
  <si>
    <t>Philadelphia Eagles</t>
  </si>
  <si>
    <t>New York Giants</t>
  </si>
  <si>
    <t>Houston Texans</t>
  </si>
  <si>
    <t>Dallas Cowboys</t>
  </si>
  <si>
    <t>Miami Dolphins</t>
  </si>
  <si>
    <t>Las Vegas Raiders</t>
  </si>
  <si>
    <t>New York Jets</t>
  </si>
  <si>
    <t>New England Patriots</t>
  </si>
  <si>
    <t>Source</t>
  </si>
  <si>
    <t>Value ($M)</t>
  </si>
  <si>
    <t>Year</t>
  </si>
  <si>
    <t>Month</t>
  </si>
  <si>
    <t>Day</t>
  </si>
  <si>
    <t>Cont.</t>
  </si>
  <si>
    <t>Leag/Comp.</t>
  </si>
  <si>
    <t>Wk#/Matchday</t>
  </si>
  <si>
    <t>Comp. Rnd</t>
  </si>
  <si>
    <t>Comp Leg</t>
  </si>
  <si>
    <t>Date</t>
  </si>
  <si>
    <t>W/D/L</t>
  </si>
  <si>
    <t>Opp Team</t>
  </si>
  <si>
    <t>For</t>
  </si>
  <si>
    <t>Ag</t>
  </si>
  <si>
    <t>Stadium</t>
  </si>
  <si>
    <t>Stad. Metro Area</t>
  </si>
  <si>
    <t>Stad. Country</t>
  </si>
  <si>
    <t>Tiebreaker</t>
  </si>
  <si>
    <t>Penatly Kicks</t>
  </si>
  <si>
    <t>PK2</t>
  </si>
  <si>
    <t>Last Game</t>
  </si>
  <si>
    <t>Points</t>
  </si>
  <si>
    <t>GS</t>
  </si>
  <si>
    <t>GA</t>
  </si>
  <si>
    <t>Diff</t>
  </si>
  <si>
    <t>H/A</t>
  </si>
  <si>
    <t>W Bin</t>
  </si>
  <si>
    <t>D Bin</t>
  </si>
  <si>
    <t>L Bin</t>
  </si>
  <si>
    <t>County</t>
  </si>
  <si>
    <t>Continent</t>
  </si>
  <si>
    <t>Opp Metro Area</t>
  </si>
  <si>
    <t>Opp County</t>
  </si>
  <si>
    <t>Opp. Country</t>
  </si>
  <si>
    <t>Opp. Continent</t>
  </si>
  <si>
    <t>Advance/Chmp</t>
  </si>
  <si>
    <t>Rnd#</t>
  </si>
  <si>
    <t>KO</t>
  </si>
  <si>
    <t>Derby</t>
  </si>
  <si>
    <t>Lg. Games</t>
  </si>
  <si>
    <t>Cup Games</t>
  </si>
  <si>
    <t>Eur. Comp/World Comp.</t>
  </si>
  <si>
    <t>Cup (Major Domestic)</t>
  </si>
  <si>
    <t>Cup (Minor Domestic)</t>
  </si>
  <si>
    <t>Super Cup</t>
  </si>
  <si>
    <t>Trophy Won</t>
  </si>
  <si>
    <t>Cup Final</t>
  </si>
  <si>
    <t>Prom/Reg</t>
  </si>
  <si>
    <t>Eur. Qual (next season)</t>
  </si>
  <si>
    <t>bin</t>
  </si>
  <si>
    <t>Level</t>
  </si>
  <si>
    <t>Opp. Level</t>
  </si>
  <si>
    <t>Cur. Name</t>
  </si>
  <si>
    <t>Opp. Name</t>
  </si>
  <si>
    <t>Seas</t>
  </si>
  <si>
    <t>Lookup</t>
  </si>
  <si>
    <t>Home Stadium</t>
  </si>
  <si>
    <t>Int. Game</t>
  </si>
  <si>
    <t>World Cup</t>
  </si>
  <si>
    <t>WC Qual.</t>
  </si>
  <si>
    <t>Con. Champ</t>
  </si>
  <si>
    <t>Con. Qual.</t>
  </si>
  <si>
    <t>Intercont. Champ</t>
  </si>
  <si>
    <t>Other Tourna</t>
  </si>
  <si>
    <t>Friendly</t>
  </si>
  <si>
    <t>Cur. Country</t>
  </si>
  <si>
    <t>Cur. Opp. Country</t>
  </si>
  <si>
    <t>Exclude</t>
  </si>
  <si>
    <t>1871-72</t>
  </si>
  <si>
    <t>FA Cup</t>
  </si>
  <si>
    <t>Semifinals</t>
  </si>
  <si>
    <t>2/17/1872</t>
  </si>
  <si>
    <t>Royal Engineers</t>
  </si>
  <si>
    <t>T</t>
  </si>
  <si>
    <t>Crystal Palace (Old)</t>
  </si>
  <si>
    <t>Kennington Oval</t>
  </si>
  <si>
    <t>London</t>
  </si>
  <si>
    <t>Greater London</t>
  </si>
  <si>
    <t>3/5/1872</t>
  </si>
  <si>
    <t>Wanderers</t>
  </si>
  <si>
    <t>Queen's Park</t>
  </si>
  <si>
    <t>Glasgow</t>
  </si>
  <si>
    <t>Replay</t>
  </si>
  <si>
    <t>3/9/1872</t>
  </si>
  <si>
    <t xml:space="preserve">Final </t>
  </si>
  <si>
    <t>3/16/1872</t>
  </si>
  <si>
    <t>1872-73</t>
  </si>
  <si>
    <t>2/3/1873</t>
  </si>
  <si>
    <t>Oxford University</t>
  </si>
  <si>
    <t>Maidenhead United</t>
  </si>
  <si>
    <t>Iffley Road Stadium</t>
  </si>
  <si>
    <t>Oxford</t>
  </si>
  <si>
    <t>Home</t>
  </si>
  <si>
    <t>Oxfordshire</t>
  </si>
  <si>
    <t>Maidenhead</t>
  </si>
  <si>
    <t>Berkshire</t>
  </si>
  <si>
    <t>Away</t>
  </si>
  <si>
    <t>3/23/1873</t>
  </si>
  <si>
    <t>Lillie Bridge Grounds</t>
  </si>
  <si>
    <t>1873-74</t>
  </si>
  <si>
    <t>1/28/1874</t>
  </si>
  <si>
    <t>Swifts</t>
  </si>
  <si>
    <t>2/28/1874</t>
  </si>
  <si>
    <t>Clapham Rovers</t>
  </si>
  <si>
    <t>3/14/1874</t>
  </si>
  <si>
    <t>1874-75</t>
  </si>
  <si>
    <t>2/27/1875</t>
  </si>
  <si>
    <t>Old Etonians</t>
  </si>
  <si>
    <t>Shropshire Wanderers</t>
  </si>
  <si>
    <t>Eton</t>
  </si>
  <si>
    <t>Shropshire</t>
  </si>
  <si>
    <t>3/5/1875</t>
  </si>
  <si>
    <t>3/11/1875</t>
  </si>
  <si>
    <t>3/16/1875</t>
  </si>
  <si>
    <t>1875-76</t>
  </si>
  <si>
    <t>2/19/1876</t>
  </si>
  <si>
    <t>2/26/1876</t>
  </si>
  <si>
    <t>3/11/1876</t>
  </si>
  <si>
    <t>3/18/1876</t>
  </si>
  <si>
    <t>1876-77</t>
  </si>
  <si>
    <t>3/20/1877</t>
  </si>
  <si>
    <t>Cambridge University</t>
  </si>
  <si>
    <t>Cambridge</t>
  </si>
  <si>
    <t>Cambridgeshire</t>
  </si>
  <si>
    <t>3/24/1877</t>
  </si>
  <si>
    <t>1877-78</t>
  </si>
  <si>
    <t>3/16/1878</t>
  </si>
  <si>
    <t>Old Harrovians</t>
  </si>
  <si>
    <t>3/23/1878</t>
  </si>
  <si>
    <t>1878-79</t>
  </si>
  <si>
    <t>3/22/1879</t>
  </si>
  <si>
    <t>Nottingham Forest</t>
  </si>
  <si>
    <t>Nottingham</t>
  </si>
  <si>
    <t>Nottinghamshire</t>
  </si>
  <si>
    <t>3/29/1879</t>
  </si>
  <si>
    <t>1879-80</t>
  </si>
  <si>
    <t>3/27/1880</t>
  </si>
  <si>
    <t>4/10/1880</t>
  </si>
  <si>
    <t>1880-81</t>
  </si>
  <si>
    <t>3/26/1881</t>
  </si>
  <si>
    <t>Old Carthusians</t>
  </si>
  <si>
    <t>Darwen</t>
  </si>
  <si>
    <t>Godalming</t>
  </si>
  <si>
    <t>Surrey</t>
  </si>
  <si>
    <t>Blackburn</t>
  </si>
  <si>
    <t>Lancashire</t>
  </si>
  <si>
    <t>4/9/1881</t>
  </si>
  <si>
    <t>1881-82</t>
  </si>
  <si>
    <t>3/4/1882</t>
  </si>
  <si>
    <t>Marlow</t>
  </si>
  <si>
    <t>Buckinghamshire</t>
  </si>
  <si>
    <t>3/6/1882</t>
  </si>
  <si>
    <t>Sheffield Wednesday</t>
  </si>
  <si>
    <t>Blackburn Rovers</t>
  </si>
  <si>
    <t>Fartown Ground</t>
  </si>
  <si>
    <t>Kirklees</t>
  </si>
  <si>
    <t>Sheffield</t>
  </si>
  <si>
    <t>South Yorkshire</t>
  </si>
  <si>
    <t>3/15/1882</t>
  </si>
  <si>
    <t>Whalley Range</t>
  </si>
  <si>
    <t>Manchester</t>
  </si>
  <si>
    <t>3/25/1882</t>
  </si>
  <si>
    <t>1882-83</t>
  </si>
  <si>
    <t>3/17/1883</t>
  </si>
  <si>
    <t>Notts County</t>
  </si>
  <si>
    <t>Blackburn Olympic</t>
  </si>
  <si>
    <t>3/31/1883</t>
  </si>
  <si>
    <t>1883-84</t>
  </si>
  <si>
    <t>3/1/1884</t>
  </si>
  <si>
    <t>Aston Lower Grounds</t>
  </si>
  <si>
    <t>Birmingham</t>
  </si>
  <si>
    <t>Trent Bridge</t>
  </si>
  <si>
    <t>3/29/1884</t>
  </si>
  <si>
    <t>1884-85</t>
  </si>
  <si>
    <t>3/7/1885</t>
  </si>
  <si>
    <t>3/14/1885</t>
  </si>
  <si>
    <t>Derby County Ground</t>
  </si>
  <si>
    <t>3/28/1885</t>
  </si>
  <si>
    <t>Merchiston Castle School</t>
  </si>
  <si>
    <t>Edinburgh</t>
  </si>
  <si>
    <t>4/4/1885</t>
  </si>
  <si>
    <t>1885-86</t>
  </si>
  <si>
    <t>3/6/1886</t>
  </si>
  <si>
    <t>West Bromwich Albion</t>
  </si>
  <si>
    <t>Birmingham City</t>
  </si>
  <si>
    <t>West Midlands</t>
  </si>
  <si>
    <t>3/13/1886</t>
  </si>
  <si>
    <t>4/3/1886</t>
  </si>
  <si>
    <t>4/10/1886</t>
  </si>
  <si>
    <t>1886-87</t>
  </si>
  <si>
    <t>3/5/1887</t>
  </si>
  <si>
    <t>Rangers</t>
  </si>
  <si>
    <t>Gresty Road</t>
  </si>
  <si>
    <t>Crewe</t>
  </si>
  <si>
    <t>City Ground</t>
  </si>
  <si>
    <t>Preston</t>
  </si>
  <si>
    <t>4/2/1887</t>
  </si>
  <si>
    <t>1887-88</t>
  </si>
  <si>
    <t>2/18/1888</t>
  </si>
  <si>
    <t>Crewe Alexandra</t>
  </si>
  <si>
    <t>Anfield</t>
  </si>
  <si>
    <t>Cheshire</t>
  </si>
  <si>
    <t>Derby Junction</t>
  </si>
  <si>
    <t>Victoria Ground</t>
  </si>
  <si>
    <t>Stoke-on-Trent</t>
  </si>
  <si>
    <t>Derbyshire</t>
  </si>
  <si>
    <t>3/24/1888</t>
  </si>
  <si>
    <t>1888-89</t>
  </si>
  <si>
    <t>3/16/1889</t>
  </si>
  <si>
    <t>Deepdale</t>
  </si>
  <si>
    <t>Wolverhampton Wanderers</t>
  </si>
  <si>
    <t>Molineux Stadium</t>
  </si>
  <si>
    <t>3/23/1889</t>
  </si>
  <si>
    <t>3/30/1889</t>
  </si>
  <si>
    <t>1889-90</t>
  </si>
  <si>
    <t>3/8/1890</t>
  </si>
  <si>
    <t>Bolton Wanderers</t>
  </si>
  <si>
    <t>Perry Barr</t>
  </si>
  <si>
    <t>Greater Manchester</t>
  </si>
  <si>
    <t>3/29/1890</t>
  </si>
  <si>
    <t>1890-91</t>
  </si>
  <si>
    <t>2/28/1891</t>
  </si>
  <si>
    <t>Bramall Lane</t>
  </si>
  <si>
    <t>Tyne and Wear</t>
  </si>
  <si>
    <t>3/11/1891</t>
  </si>
  <si>
    <t>3/21/1891</t>
  </si>
  <si>
    <t>1891-92</t>
  </si>
  <si>
    <t>2/27/1892</t>
  </si>
  <si>
    <t>3/5/1892</t>
  </si>
  <si>
    <t>Replay (2)</t>
  </si>
  <si>
    <t>3/9/1892</t>
  </si>
  <si>
    <t>3/19/1892</t>
  </si>
  <si>
    <t>1892-93</t>
  </si>
  <si>
    <t>3/4/1893</t>
  </si>
  <si>
    <t>Merseyside</t>
  </si>
  <si>
    <t>3/16/1893</t>
  </si>
  <si>
    <t>3/20/1893</t>
  </si>
  <si>
    <t>Ewood Park</t>
  </si>
  <si>
    <t>3/25/1893</t>
  </si>
  <si>
    <t>Fallowfield Stadium</t>
  </si>
  <si>
    <t>1893-94</t>
  </si>
  <si>
    <t>3/10/1894</t>
  </si>
  <si>
    <t>3/31/1894</t>
  </si>
  <si>
    <t>Goodison Park</t>
  </si>
  <si>
    <t>1894-95</t>
  </si>
  <si>
    <t>3/16/1895</t>
  </si>
  <si>
    <t>4/20/1895</t>
  </si>
  <si>
    <t>Crystal Palace Stadium</t>
  </si>
  <si>
    <t>1895-96</t>
  </si>
  <si>
    <t>3/21/1896</t>
  </si>
  <si>
    <t>Derby County</t>
  </si>
  <si>
    <t>3/28/1896</t>
  </si>
  <si>
    <t>4/18/1896</t>
  </si>
  <si>
    <t>1896-97</t>
  </si>
  <si>
    <t>3/20/1897</t>
  </si>
  <si>
    <t>4/10/1897</t>
  </si>
  <si>
    <t>1897-98</t>
  </si>
  <si>
    <t>3/19/1898</t>
  </si>
  <si>
    <t>Hampshire</t>
  </si>
  <si>
    <t>3/23/1898</t>
  </si>
  <si>
    <t>4/16/1898</t>
  </si>
  <si>
    <t>East Midlands Derby</t>
  </si>
  <si>
    <t>1898-99</t>
  </si>
  <si>
    <t>3/18/1899</t>
  </si>
  <si>
    <t>Stoke City</t>
  </si>
  <si>
    <t>Staffordshire</t>
  </si>
  <si>
    <t>Sheffield United</t>
  </si>
  <si>
    <t>3/23/1899</t>
  </si>
  <si>
    <t>Burnden Park</t>
  </si>
  <si>
    <t>3/30/1899</t>
  </si>
  <si>
    <t>The Baseball Ground</t>
  </si>
  <si>
    <t>4/15/1899</t>
  </si>
  <si>
    <t>1899-00</t>
  </si>
  <si>
    <t>Millwall</t>
  </si>
  <si>
    <t>Bury</t>
  </si>
  <si>
    <t>Elm Park</t>
  </si>
  <si>
    <t>Reading</t>
  </si>
  <si>
    <t>1900-01</t>
  </si>
  <si>
    <t>Villa Park</t>
  </si>
  <si>
    <t>1901-02</t>
  </si>
  <si>
    <t>The Hawthorns</t>
  </si>
  <si>
    <t>White Hart Lane</t>
  </si>
  <si>
    <t>1902-03</t>
  </si>
  <si>
    <t>1903-04</t>
  </si>
  <si>
    <t>1904-05</t>
  </si>
  <si>
    <t>Maine Road</t>
  </si>
  <si>
    <t>Newcastle</t>
  </si>
  <si>
    <t>1905-06</t>
  </si>
  <si>
    <t>Merseyside Derby</t>
  </si>
  <si>
    <t>Woolwich Arsenal</t>
  </si>
  <si>
    <t>1906-07</t>
  </si>
  <si>
    <t>St. Andrews Stadium</t>
  </si>
  <si>
    <t>1907-08</t>
  </si>
  <si>
    <t>Stamford Bridge</t>
  </si>
  <si>
    <t>1908-09</t>
  </si>
  <si>
    <t>Bristol City</t>
  </si>
  <si>
    <t>Bristol</t>
  </si>
  <si>
    <t>1909-10</t>
  </si>
  <si>
    <t>Barnsley</t>
  </si>
  <si>
    <t>Elland Road</t>
  </si>
  <si>
    <t>Leeds</t>
  </si>
  <si>
    <t>Yorkshire</t>
  </si>
  <si>
    <t>Swindon Town</t>
  </si>
  <si>
    <t>Swindon</t>
  </si>
  <si>
    <t>Wiltshire</t>
  </si>
  <si>
    <t>Old Trafford</t>
  </si>
  <si>
    <t>1910-11</t>
  </si>
  <si>
    <t>Bradford City</t>
  </si>
  <si>
    <t>Bradford</t>
  </si>
  <si>
    <t>1911-12</t>
  </si>
  <si>
    <t>Meadow Lane</t>
  </si>
  <si>
    <t>Hillsborough Stadium</t>
  </si>
  <si>
    <t>1912-13</t>
  </si>
  <si>
    <t>Oldham Athletic</t>
  </si>
  <si>
    <t>Burnley</t>
  </si>
  <si>
    <t>1913-14</t>
  </si>
  <si>
    <t>1914-15</t>
  </si>
  <si>
    <t>1919-20</t>
  </si>
  <si>
    <t>Huddersfield Town</t>
  </si>
  <si>
    <t>West Yorkshire</t>
  </si>
  <si>
    <t>1920-21</t>
  </si>
  <si>
    <t>Cardiff City</t>
  </si>
  <si>
    <t>Cardiff</t>
  </si>
  <si>
    <t>Wales</t>
  </si>
  <si>
    <t>1921-22</t>
  </si>
  <si>
    <t>Turf Moor</t>
  </si>
  <si>
    <t>1922-23</t>
  </si>
  <si>
    <t>Wembley Stadium</t>
  </si>
  <si>
    <t>1923-24</t>
  </si>
  <si>
    <t>1924-25</t>
  </si>
  <si>
    <t>1925-26</t>
  </si>
  <si>
    <t>Manchester Derby</t>
  </si>
  <si>
    <t>Swansea City</t>
  </si>
  <si>
    <t>Swansea</t>
  </si>
  <si>
    <t>1926-27</t>
  </si>
  <si>
    <t>1927-28</t>
  </si>
  <si>
    <t>Filbert Street</t>
  </si>
  <si>
    <t>Leicester</t>
  </si>
  <si>
    <t>1928-29</t>
  </si>
  <si>
    <t>Portsmouth</t>
  </si>
  <si>
    <t>Highbury</t>
  </si>
  <si>
    <t>1929-30</t>
  </si>
  <si>
    <t>Hull City</t>
  </si>
  <si>
    <t>Hull</t>
  </si>
  <si>
    <t>East Riding of Yorkshire</t>
  </si>
  <si>
    <t>1930-31</t>
  </si>
  <si>
    <t>1931-32</t>
  </si>
  <si>
    <t>Leeds Road</t>
  </si>
  <si>
    <t>1932-33</t>
  </si>
  <si>
    <t>1933-34</t>
  </si>
  <si>
    <t>Leicester City</t>
  </si>
  <si>
    <t>Leicestershire</t>
  </si>
  <si>
    <t>1934-35</t>
  </si>
  <si>
    <t>1935-36</t>
  </si>
  <si>
    <t>Grimsby Town</t>
  </si>
  <si>
    <t>Grimsby</t>
  </si>
  <si>
    <t>Lincolnshire</t>
  </si>
  <si>
    <t>1936-37</t>
  </si>
  <si>
    <t>1937-38</t>
  </si>
  <si>
    <t>1938-39</t>
  </si>
  <si>
    <t>1945-46</t>
  </si>
  <si>
    <t>Charlton Athletic</t>
  </si>
  <si>
    <t>1946-47</t>
  </si>
  <si>
    <t>1947-48</t>
  </si>
  <si>
    <t>Blackpool</t>
  </si>
  <si>
    <t>1948-49</t>
  </si>
  <si>
    <t>1949-50</t>
  </si>
  <si>
    <t>London Derby</t>
  </si>
  <si>
    <t>1950-51</t>
  </si>
  <si>
    <t>1951-52</t>
  </si>
  <si>
    <t>1952-53</t>
  </si>
  <si>
    <t>1953-54</t>
  </si>
  <si>
    <t>Port Vale</t>
  </si>
  <si>
    <t>1954-55</t>
  </si>
  <si>
    <t>York City</t>
  </si>
  <si>
    <t>York</t>
  </si>
  <si>
    <t>North Yorkshire</t>
  </si>
  <si>
    <t>Roker Park</t>
  </si>
  <si>
    <t>1955-56</t>
  </si>
  <si>
    <t>1956-57</t>
  </si>
  <si>
    <t>Norwich City</t>
  </si>
  <si>
    <t>Luton Town</t>
  </si>
  <si>
    <t>Norwich</t>
  </si>
  <si>
    <t>Norfolk</t>
  </si>
  <si>
    <t>Luton</t>
  </si>
  <si>
    <t>Bedfordshire</t>
  </si>
  <si>
    <t>League Cup</t>
  </si>
  <si>
    <t>Rotherham United</t>
  </si>
  <si>
    <t>Shrewsbury Town</t>
  </si>
  <si>
    <t>Millmoor</t>
  </si>
  <si>
    <t>Rotherham</t>
  </si>
  <si>
    <t>Gay Meadow</t>
  </si>
  <si>
    <t>Shrewsbury</t>
  </si>
  <si>
    <t>Finals</t>
  </si>
  <si>
    <t>Rochdale</t>
  </si>
  <si>
    <t>Spotland Stadium</t>
  </si>
  <si>
    <t>Carrow Road</t>
  </si>
  <si>
    <t>Bloomfield Road</t>
  </si>
  <si>
    <t>Gigg Lane</t>
  </si>
  <si>
    <t>Birmingham Derby</t>
  </si>
  <si>
    <t>Upton Park</t>
  </si>
  <si>
    <t>Plymouth Argyle</t>
  </si>
  <si>
    <t>Home Park</t>
  </si>
  <si>
    <t>Plymouth</t>
  </si>
  <si>
    <t>Peterborough United</t>
  </si>
  <si>
    <t>London Road</t>
  </si>
  <si>
    <t>Peterborough</t>
  </si>
  <si>
    <t>Ninian Park</t>
  </si>
  <si>
    <t>Queens Park Rangers</t>
  </si>
  <si>
    <t>Loftus Road</t>
  </si>
  <si>
    <t>North London Derby</t>
  </si>
  <si>
    <t>The County Ground</t>
  </si>
  <si>
    <t>Carlisle United</t>
  </si>
  <si>
    <t>Brunton Park</t>
  </si>
  <si>
    <t>Carlisle</t>
  </si>
  <si>
    <t>Cumbria</t>
  </si>
  <si>
    <t>Watford</t>
  </si>
  <si>
    <t>Ashton Gate</t>
  </si>
  <si>
    <t>Devon</t>
  </si>
  <si>
    <t>Chester City</t>
  </si>
  <si>
    <t>Sealand Road</t>
  </si>
  <si>
    <t>Chester</t>
  </si>
  <si>
    <t>Ipswich Town</t>
  </si>
  <si>
    <t>Ipswich</t>
  </si>
  <si>
    <t>Suffolk</t>
  </si>
  <si>
    <t>Middlesbrough</t>
  </si>
  <si>
    <t>Ayresome Park</t>
  </si>
  <si>
    <t>St. James' Park</t>
  </si>
  <si>
    <t>North West Derby</t>
  </si>
  <si>
    <t>Leyton Orient</t>
  </si>
  <si>
    <t>Hertfordshire</t>
  </si>
  <si>
    <t>The Dell</t>
  </si>
  <si>
    <t>Vicarage Road</t>
  </si>
  <si>
    <t>Replay (3)</t>
  </si>
  <si>
    <t>Highfield Road</t>
  </si>
  <si>
    <t>Coventry</t>
  </si>
  <si>
    <t>Coventry City</t>
  </si>
  <si>
    <t>Portman Road</t>
  </si>
  <si>
    <t>Brighton &amp; Hove</t>
  </si>
  <si>
    <t>East Sussex</t>
  </si>
  <si>
    <t>Walsall</t>
  </si>
  <si>
    <t>Fellows Park</t>
  </si>
  <si>
    <t>East Anglia Derby</t>
  </si>
  <si>
    <t>Oxford United</t>
  </si>
  <si>
    <t>Manor Ground</t>
  </si>
  <si>
    <t>Kenilworth Road</t>
  </si>
  <si>
    <t>Wimbledon</t>
  </si>
  <si>
    <t>Milton Keynes Dons</t>
  </si>
  <si>
    <t>Boundary Park</t>
  </si>
  <si>
    <t>Penalty Kicks</t>
  </si>
  <si>
    <t>Selhurst Park</t>
  </si>
  <si>
    <t>Steel City Derby</t>
  </si>
  <si>
    <t>Cup</t>
  </si>
  <si>
    <t>UC - Pass</t>
  </si>
  <si>
    <t>Extra Time/Replay</t>
  </si>
  <si>
    <t>Extra Time</t>
  </si>
  <si>
    <t>CWC</t>
  </si>
  <si>
    <t>Tranmere Rovers</t>
  </si>
  <si>
    <t>Prenton Park</t>
  </si>
  <si>
    <t>UC</t>
  </si>
  <si>
    <t>Stockport County</t>
  </si>
  <si>
    <t>Edgeley Park</t>
  </si>
  <si>
    <t>Riverside Stadium</t>
  </si>
  <si>
    <t>Chesterfield</t>
  </si>
  <si>
    <t>Stadium of Light</t>
  </si>
  <si>
    <t>Reebok Stadium</t>
  </si>
  <si>
    <t>Millennium Stadium</t>
  </si>
  <si>
    <t>Wycombe Wanderers</t>
  </si>
  <si>
    <t>High Wycombe</t>
  </si>
  <si>
    <t>West London Derby</t>
  </si>
  <si>
    <t>Wigan Athletic</t>
  </si>
  <si>
    <t>JJB Stadium</t>
  </si>
  <si>
    <t>Adams Park</t>
  </si>
  <si>
    <t>Emirates Stadium</t>
  </si>
  <si>
    <t>New Wembley Stadium</t>
  </si>
  <si>
    <t>Pride Park Stadium</t>
  </si>
  <si>
    <t>EL - Pass</t>
  </si>
  <si>
    <t>City of Manchester Stadium</t>
  </si>
  <si>
    <t>EL</t>
  </si>
  <si>
    <t>Etihad Stadium</t>
  </si>
  <si>
    <t>Cardiff City Stadium</t>
  </si>
  <si>
    <t>Valley Parade</t>
  </si>
  <si>
    <t>Liberty Stadium</t>
  </si>
  <si>
    <t>Britannia Stadium</t>
  </si>
  <si>
    <t>St. Mary's Stadium</t>
  </si>
  <si>
    <t>KCOM Stadium</t>
  </si>
  <si>
    <t>Burton Albion</t>
  </si>
  <si>
    <t>Burton</t>
  </si>
  <si>
    <t>Pirelli Stadium</t>
  </si>
  <si>
    <t>Tottenham Hotspur Stadium</t>
  </si>
  <si>
    <t>Craven Cottage</t>
  </si>
  <si>
    <t>King Power Stadium</t>
  </si>
  <si>
    <t>YYYYMMDD</t>
  </si>
  <si>
    <t>o</t>
  </si>
  <si>
    <t>p</t>
  </si>
  <si>
    <t>Winnipeg Blue Bombers</t>
  </si>
  <si>
    <t>Lost Grey Cup</t>
  </si>
  <si>
    <t>WIFU</t>
  </si>
  <si>
    <t>CFL</t>
  </si>
  <si>
    <t>Toronto Balmy Beach</t>
  </si>
  <si>
    <t>Lost Semifinal</t>
  </si>
  <si>
    <t>Saskatchewan Roughriders</t>
  </si>
  <si>
    <t>Lost Quarterfinal</t>
  </si>
  <si>
    <t>Regina Roughriders</t>
  </si>
  <si>
    <t>Calgary Stampeders</t>
  </si>
  <si>
    <t>Montreal Hornets</t>
  </si>
  <si>
    <t>IRFU</t>
  </si>
  <si>
    <t>Hamilton Tigers</t>
  </si>
  <si>
    <t>Toronto Argonauts</t>
  </si>
  <si>
    <t>Won Grey Cup</t>
  </si>
  <si>
    <t>Ottawa Rough Riders</t>
  </si>
  <si>
    <t>Montreal Alouettes</t>
  </si>
  <si>
    <t>Ottawa Trojans</t>
  </si>
  <si>
    <t>Hamilton Wildcats</t>
  </si>
  <si>
    <t>Edmonton Elks</t>
  </si>
  <si>
    <t>Edmonton Eskimos</t>
  </si>
  <si>
    <t>Hamilton Tiger-Cats</t>
  </si>
  <si>
    <t>Sarnia Imperials</t>
  </si>
  <si>
    <t>Lost Final</t>
  </si>
  <si>
    <t>Kitchener-Waterloo Dutchmen</t>
  </si>
  <si>
    <t>BC Lions</t>
  </si>
  <si>
    <t>Eastern</t>
  </si>
  <si>
    <t>Lost Conference Semifinal</t>
  </si>
  <si>
    <t>Lost Conference Final</t>
  </si>
  <si>
    <t>Western</t>
  </si>
  <si>
    <t>Lost Division Semifinal</t>
  </si>
  <si>
    <t>Lost Division Final</t>
  </si>
  <si>
    <t>Montreal Concordes</t>
  </si>
  <si>
    <t>Sacramento Gold Miners</t>
  </si>
  <si>
    <t>Las Vegas Posse</t>
  </si>
  <si>
    <t>Shreveport Pirates</t>
  </si>
  <si>
    <t>Baltimore CFLs</t>
  </si>
  <si>
    <t>South</t>
  </si>
  <si>
    <t>Memphis Mad Dogs</t>
  </si>
  <si>
    <t>Birmingham Barracudas</t>
  </si>
  <si>
    <t>San Antonio Texans</t>
  </si>
  <si>
    <t>North</t>
  </si>
  <si>
    <t>Winnipeg Tammany Tigers</t>
  </si>
  <si>
    <t>Ottawa</t>
  </si>
  <si>
    <t>Lansdowne Park</t>
  </si>
  <si>
    <t>13th</t>
  </si>
  <si>
    <t>Toronto RCAF Hurricanes</t>
  </si>
  <si>
    <t>Winnipeg RCAF Bombers</t>
  </si>
  <si>
    <t>Toronto</t>
  </si>
  <si>
    <t>Varsity Stadium</t>
  </si>
  <si>
    <t>30th</t>
  </si>
  <si>
    <t>Hamilton Flying Wildcats</t>
  </si>
  <si>
    <t>31st</t>
  </si>
  <si>
    <t>Vancouver</t>
  </si>
  <si>
    <t>BC Place</t>
  </si>
  <si>
    <t>111th</t>
  </si>
  <si>
    <t>Regina</t>
  </si>
  <si>
    <t>Mosaic Stadium</t>
  </si>
  <si>
    <t>109th</t>
  </si>
  <si>
    <t>38th</t>
  </si>
  <si>
    <t>35th</t>
  </si>
  <si>
    <t>34th</t>
  </si>
  <si>
    <t>33rd</t>
  </si>
  <si>
    <t>26th</t>
  </si>
  <si>
    <t>25th</t>
  </si>
  <si>
    <t>Rogers Centre</t>
  </si>
  <si>
    <t>95th</t>
  </si>
  <si>
    <t>Hamilton</t>
  </si>
  <si>
    <t>Tim Hortons Field</t>
  </si>
  <si>
    <t>110th</t>
  </si>
  <si>
    <t>Exhibition Stadium</t>
  </si>
  <si>
    <t>53rd</t>
  </si>
  <si>
    <t>45th</t>
  </si>
  <si>
    <t>41st</t>
  </si>
  <si>
    <t>Calgary</t>
  </si>
  <si>
    <t>McMahon Stadium</t>
  </si>
  <si>
    <t>81st</t>
  </si>
  <si>
    <t>Montreal</t>
  </si>
  <si>
    <t>Olympic Stadium</t>
  </si>
  <si>
    <t>89th</t>
  </si>
  <si>
    <t>SkyDome</t>
  </si>
  <si>
    <t>80th</t>
  </si>
  <si>
    <t>99th</t>
  </si>
  <si>
    <t>University of Toronto Varsity Blues</t>
  </si>
  <si>
    <t>6th</t>
  </si>
  <si>
    <t>14th</t>
  </si>
  <si>
    <t>Toronto Rowing &amp; Athletic Association</t>
  </si>
  <si>
    <t>7th</t>
  </si>
  <si>
    <t>Toronto Parkdale Canoe Club</t>
  </si>
  <si>
    <t>Rosedale Field</t>
  </si>
  <si>
    <t>1st</t>
  </si>
  <si>
    <t>AAA Grounds</t>
  </si>
  <si>
    <t>5th</t>
  </si>
  <si>
    <t>Queen's University</t>
  </si>
  <si>
    <t>12th</t>
  </si>
  <si>
    <t>28th</t>
  </si>
  <si>
    <t>8th</t>
  </si>
  <si>
    <t>3rd</t>
  </si>
  <si>
    <t>Hamilton Alerts</t>
  </si>
  <si>
    <t>4th</t>
  </si>
  <si>
    <t>Ottawa Renegades</t>
  </si>
  <si>
    <t>75th</t>
  </si>
  <si>
    <t>70th</t>
  </si>
  <si>
    <t>Empire Stadium</t>
  </si>
  <si>
    <t>59th</t>
  </si>
  <si>
    <t>Edmonton</t>
  </si>
  <si>
    <t>Commonwealth Stadium</t>
  </si>
  <si>
    <t>85th</t>
  </si>
  <si>
    <t>64th</t>
  </si>
  <si>
    <t>Autostade</t>
  </si>
  <si>
    <t>57th</t>
  </si>
  <si>
    <t>39th</t>
  </si>
  <si>
    <t>98th</t>
  </si>
  <si>
    <t>97th</t>
  </si>
  <si>
    <t>Ivor Wynne Stadium</t>
  </si>
  <si>
    <t>60th</t>
  </si>
  <si>
    <t>55th</t>
  </si>
  <si>
    <t>Sarnia</t>
  </si>
  <si>
    <t>Athletic Park [Wikidata]</t>
  </si>
  <si>
    <t>21st</t>
  </si>
  <si>
    <t>Regina Rugby Club</t>
  </si>
  <si>
    <t>11th</t>
  </si>
  <si>
    <t>18th</t>
  </si>
  <si>
    <t>22nd</t>
  </si>
  <si>
    <t>Montreal AAA Winged Wheelers</t>
  </si>
  <si>
    <t>Molson Stadium</t>
  </si>
  <si>
    <t>19th</t>
  </si>
  <si>
    <t>20th</t>
  </si>
  <si>
    <t>17th</t>
  </si>
  <si>
    <t>16th</t>
  </si>
  <si>
    <t>29th</t>
  </si>
  <si>
    <t>27th</t>
  </si>
  <si>
    <t>54th</t>
  </si>
  <si>
    <t>24th</t>
  </si>
  <si>
    <t>69th</t>
  </si>
  <si>
    <t>36th</t>
  </si>
  <si>
    <t>Ottawa RedBlacks</t>
  </si>
  <si>
    <t>Winnipeg</t>
  </si>
  <si>
    <t>Investors Group Field</t>
  </si>
  <si>
    <t>Ottawa Redblacks</t>
  </si>
  <si>
    <t>103rd</t>
  </si>
  <si>
    <t>106th</t>
  </si>
  <si>
    <t>Princess Auto Stadium</t>
  </si>
  <si>
    <t>112th</t>
  </si>
  <si>
    <t>93rd</t>
  </si>
  <si>
    <t>Taylor Field</t>
  </si>
  <si>
    <t>91st</t>
  </si>
  <si>
    <t>67th</t>
  </si>
  <si>
    <t>66th</t>
  </si>
  <si>
    <t>63rd</t>
  </si>
  <si>
    <t>44th</t>
  </si>
  <si>
    <t>43rd</t>
  </si>
  <si>
    <t>42nd</t>
  </si>
  <si>
    <t>96th</t>
  </si>
  <si>
    <t>Canad Inns Stadium</t>
  </si>
  <si>
    <t>94th</t>
  </si>
  <si>
    <t>88th</t>
  </si>
  <si>
    <t>Winnipeg Rugby Football Club</t>
  </si>
  <si>
    <t>23rd</t>
  </si>
  <si>
    <t>2nd</t>
  </si>
  <si>
    <t>15th</t>
  </si>
  <si>
    <t>108th</t>
  </si>
  <si>
    <t>107th</t>
  </si>
  <si>
    <t>72nd</t>
  </si>
  <si>
    <t>50th</t>
  </si>
  <si>
    <t>49th</t>
  </si>
  <si>
    <t>47th</t>
  </si>
  <si>
    <t>46th</t>
  </si>
  <si>
    <t>101st</t>
  </si>
  <si>
    <t>77th</t>
  </si>
  <si>
    <t>68th</t>
  </si>
  <si>
    <t>102nd</t>
  </si>
  <si>
    <t>Winnipeg Stadium</t>
  </si>
  <si>
    <t>86th</t>
  </si>
  <si>
    <t>73rd</t>
  </si>
  <si>
    <t>52nd</t>
  </si>
  <si>
    <t>St. Hyacinthe–Donnacona Navy</t>
  </si>
  <si>
    <t>Civic Stadium</t>
  </si>
  <si>
    <t>32nd</t>
  </si>
  <si>
    <t>78th</t>
  </si>
  <si>
    <t>84th</t>
  </si>
  <si>
    <t>40th</t>
  </si>
  <si>
    <t>9th</t>
  </si>
  <si>
    <t>61st</t>
  </si>
  <si>
    <t>48th</t>
  </si>
  <si>
    <t>90th</t>
  </si>
  <si>
    <t>65th</t>
  </si>
  <si>
    <t>62nd</t>
  </si>
  <si>
    <t>74th</t>
  </si>
  <si>
    <t>Kingston</t>
  </si>
  <si>
    <t>Richardson Stadium</t>
  </si>
  <si>
    <t>10th</t>
  </si>
  <si>
    <t>TD Place Stadium</t>
  </si>
  <si>
    <t>105th</t>
  </si>
  <si>
    <t>100th</t>
  </si>
  <si>
    <t>79th</t>
  </si>
  <si>
    <t>56th</t>
  </si>
  <si>
    <t>BMO Field</t>
  </si>
  <si>
    <t>104th</t>
  </si>
  <si>
    <t>58th</t>
  </si>
  <si>
    <t>37th</t>
  </si>
  <si>
    <t>87th</t>
  </si>
  <si>
    <t>Baltimore Stallions</t>
  </si>
  <si>
    <t>83rd</t>
  </si>
  <si>
    <t>76th</t>
  </si>
  <si>
    <t>Frank Clair Stadium</t>
  </si>
  <si>
    <t>92nd</t>
  </si>
  <si>
    <t>71st</t>
  </si>
  <si>
    <t>51st</t>
  </si>
  <si>
    <t>Baltimore Football Club</t>
  </si>
  <si>
    <t>82nd</t>
  </si>
  <si>
    <t>agg.</t>
  </si>
  <si>
    <t>OT</t>
  </si>
  <si>
    <t>PA</t>
  </si>
  <si>
    <t>PF</t>
  </si>
  <si>
    <t>Pct.</t>
  </si>
  <si>
    <t>Division</t>
  </si>
  <si>
    <t>Opponent</t>
  </si>
  <si>
    <t>Attendance</t>
  </si>
  <si>
    <t>City</t>
  </si>
  <si>
    <t>Venue</t>
  </si>
  <si>
    <t>Losing team</t>
  </si>
  <si>
    <t>W/L</t>
  </si>
  <si>
    <t>Winning team</t>
  </si>
  <si>
    <t>Game</t>
  </si>
  <si>
    <t>Province</t>
  </si>
  <si>
    <t>Manitoba</t>
  </si>
  <si>
    <t>British Columbia</t>
  </si>
  <si>
    <t>Ontario</t>
  </si>
  <si>
    <t>Saskatchewan</t>
  </si>
  <si>
    <t>Alberta</t>
  </si>
  <si>
    <t>Quebec</t>
  </si>
  <si>
    <t>Play App</t>
  </si>
  <si>
    <t>GC Final</t>
  </si>
  <si>
    <t>Grey Cup</t>
  </si>
  <si>
    <t>Playoff Result</t>
  </si>
  <si>
    <t>Group Stage</t>
  </si>
  <si>
    <t>Western Bulldogs</t>
  </si>
  <si>
    <t>West Coast</t>
  </si>
  <si>
    <t>Sydney</t>
  </si>
  <si>
    <t>Sydney Swans</t>
  </si>
  <si>
    <t>St Kilda</t>
  </si>
  <si>
    <t>Richmond</t>
  </si>
  <si>
    <t>Port Adelaide</t>
  </si>
  <si>
    <t>North Melbourne</t>
  </si>
  <si>
    <t>Melbourne</t>
  </si>
  <si>
    <t>Hawthorn</t>
  </si>
  <si>
    <t>Greater Western Sydney</t>
  </si>
  <si>
    <t>Gold Coast</t>
  </si>
  <si>
    <t>Geelong</t>
  </si>
  <si>
    <t>Fremantle</t>
  </si>
  <si>
    <t>Essendon</t>
  </si>
  <si>
    <t>Collingwood</t>
  </si>
  <si>
    <t>Carlton</t>
  </si>
  <si>
    <t>Brisbane Lions</t>
  </si>
  <si>
    <t>Adelaide</t>
  </si>
  <si>
    <t>56*</t>
  </si>
  <si>
    <t>Kangaroos</t>
  </si>
  <si>
    <t>Fitzroy</t>
  </si>
  <si>
    <t>Footscray</t>
  </si>
  <si>
    <t>Brisbane Bears</t>
  </si>
  <si>
    <t>South Melbourne</t>
  </si>
  <si>
    <t>University</t>
  </si>
  <si>
    <t>8*</t>
  </si>
  <si>
    <t>12*</t>
  </si>
  <si>
    <t>Premiership</t>
  </si>
  <si>
    <t>Grand Final App</t>
  </si>
  <si>
    <t>Minor Prem</t>
  </si>
  <si>
    <t>PointsAgainst</t>
  </si>
  <si>
    <t>PointsFor</t>
  </si>
  <si>
    <t>PremiershipPoints</t>
  </si>
  <si>
    <t>Byes</t>
  </si>
  <si>
    <t>Losses</t>
  </si>
  <si>
    <t>Draws</t>
  </si>
  <si>
    <t>Wins</t>
  </si>
  <si>
    <t>Played</t>
  </si>
  <si>
    <t>Rank</t>
  </si>
  <si>
    <t>Key</t>
  </si>
  <si>
    <t>South Australia</t>
  </si>
  <si>
    <t>Brisbane</t>
  </si>
  <si>
    <t>Queensland</t>
  </si>
  <si>
    <t>Carlton (VIC)</t>
  </si>
  <si>
    <t>Victoria</t>
  </si>
  <si>
    <t>Fremantle (WA)</t>
  </si>
  <si>
    <t>Perth</t>
  </si>
  <si>
    <t>Western Australia</t>
  </si>
  <si>
    <t>Parramatta</t>
  </si>
  <si>
    <t>New South Wales</t>
  </si>
  <si>
    <t>Mulgrave (VIC)</t>
  </si>
  <si>
    <t>Alberton (SA)</t>
  </si>
  <si>
    <t>Richmond (VIC)</t>
  </si>
  <si>
    <t>VFL</t>
  </si>
  <si>
    <t>AFL</t>
  </si>
  <si>
    <t>Junction Oval</t>
  </si>
  <si>
    <t>East Melbourne</t>
  </si>
  <si>
    <t>Lake Oval</t>
  </si>
  <si>
    <t>Princes Park</t>
  </si>
  <si>
    <t>Waverley Park</t>
  </si>
  <si>
    <t>Perth Stadium</t>
  </si>
  <si>
    <t xml:space="preserve">Year  </t>
  </si>
  <si>
    <t>Melbourne Cricket Ground</t>
  </si>
  <si>
    <t>The Gabba</t>
  </si>
  <si>
    <t>R</t>
  </si>
  <si>
    <t>GF</t>
  </si>
  <si>
    <t>VFL Park</t>
  </si>
  <si>
    <t>Optus Stadium</t>
  </si>
  <si>
    <t>Date (YYYYMMDD)</t>
  </si>
  <si>
    <t>Premiership won</t>
  </si>
  <si>
    <t>Sport</t>
  </si>
  <si>
    <t>Aussie Rules</t>
  </si>
  <si>
    <t>Rugby League</t>
  </si>
  <si>
    <t>NSWRL</t>
  </si>
  <si>
    <t>South Sydney</t>
  </si>
  <si>
    <t>Eastern Suburbs</t>
  </si>
  <si>
    <t>Sydney Roosters</t>
  </si>
  <si>
    <t>Glebe</t>
  </si>
  <si>
    <t>North Sydney</t>
  </si>
  <si>
    <t>Newcastle (08-09)</t>
  </si>
  <si>
    <t>Newcastle-Maitland</t>
  </si>
  <si>
    <t>Balmain</t>
  </si>
  <si>
    <t>Newtown</t>
  </si>
  <si>
    <t>Western Suburbs</t>
  </si>
  <si>
    <t>Cumberland</t>
  </si>
  <si>
    <t>Annandale</t>
  </si>
  <si>
    <t>14*</t>
  </si>
  <si>
    <t>6*</t>
  </si>
  <si>
    <t>Sydney University</t>
  </si>
  <si>
    <t>St George</t>
  </si>
  <si>
    <t>Canterbury-Bankstown</t>
  </si>
  <si>
    <t>Manly Warringah</t>
  </si>
  <si>
    <t>Penrith</t>
  </si>
  <si>
    <t>Cronulla-Sutherland</t>
  </si>
  <si>
    <t>21*</t>
  </si>
  <si>
    <t>Illawarra</t>
  </si>
  <si>
    <t>Wollongong</t>
  </si>
  <si>
    <t>Canberra Raiders</t>
  </si>
  <si>
    <t>Canberra</t>
  </si>
  <si>
    <t>Australian Capital Territory</t>
  </si>
  <si>
    <t>Brisbane Broncos</t>
  </si>
  <si>
    <t>24*</t>
  </si>
  <si>
    <t>Newcastle Knights</t>
  </si>
  <si>
    <t>Gold Coast-Tweed Giants</t>
  </si>
  <si>
    <t>Gold Coast Chargers</t>
  </si>
  <si>
    <t>Gold Coast Seagulls</t>
  </si>
  <si>
    <t>11*</t>
  </si>
  <si>
    <t>ARL Premiership</t>
  </si>
  <si>
    <t>Sydney Bulldogs</t>
  </si>
  <si>
    <t>Sydney City</t>
  </si>
  <si>
    <t>Auckland Warriors</t>
  </si>
  <si>
    <t>New Zealand Warriors</t>
  </si>
  <si>
    <t>Auckland</t>
  </si>
  <si>
    <t>New Zealand</t>
  </si>
  <si>
    <t>Western Reds</t>
  </si>
  <si>
    <t>Sydney Tigers</t>
  </si>
  <si>
    <t>South Queensland</t>
  </si>
  <si>
    <t>North Queensland</t>
  </si>
  <si>
    <t>Townsville</t>
  </si>
  <si>
    <t>Super League</t>
  </si>
  <si>
    <t>Hunter</t>
  </si>
  <si>
    <t>Adelaide Rams</t>
  </si>
  <si>
    <t>NRL</t>
  </si>
  <si>
    <t>Melbourne Storm</t>
  </si>
  <si>
    <t>St George Illawarra</t>
  </si>
  <si>
    <t>Sharks</t>
  </si>
  <si>
    <t>Wests Tigers</t>
  </si>
  <si>
    <t>Bulldogs</t>
  </si>
  <si>
    <t>Northern Eagles</t>
  </si>
  <si>
    <t>Gold Coast Titans</t>
  </si>
  <si>
    <t>38*</t>
  </si>
  <si>
    <t>18*</t>
  </si>
  <si>
    <t>Dolphins</t>
  </si>
  <si>
    <t>Accor Stadium</t>
  </si>
  <si>
    <t>Suncorp Stadium</t>
  </si>
  <si>
    <t>ANZ Stadium</t>
  </si>
  <si>
    <t>Telstra Stadium</t>
  </si>
  <si>
    <t>Sydney Olympic Stadium</t>
  </si>
  <si>
    <t>Sydney Football Stadium</t>
  </si>
  <si>
    <t>Sydney Cricket Ground</t>
  </si>
  <si>
    <t>Sydney Sports Ground</t>
  </si>
  <si>
    <t>Sydney Showground</t>
  </si>
  <si>
    <t>2026 Nations Championship</t>
  </si>
  <si>
    <t>Fiji</t>
  </si>
  <si>
    <t>Twickenham Stadium</t>
  </si>
  <si>
    <t>Saint-Denis</t>
  </si>
  <si>
    <t>Stade de France</t>
  </si>
  <si>
    <t>Argentina</t>
  </si>
  <si>
    <t>Murrayfield Stadium</t>
  </si>
  <si>
    <t>Japan</t>
  </si>
  <si>
    <t>Australia</t>
  </si>
  <si>
    <t>Ireland</t>
  </si>
  <si>
    <t>Dublin</t>
  </si>
  <si>
    <t>Aviva Stadium</t>
  </si>
  <si>
    <t>South Africa</t>
  </si>
  <si>
    <t>Durban</t>
  </si>
  <si>
    <t>Kings Park Stadium</t>
  </si>
  <si>
    <t>Tokyo</t>
  </si>
  <si>
    <t>Japan National Stadium</t>
  </si>
  <si>
    <t>HBF Park</t>
  </si>
  <si>
    <t>Santiago del Estero</t>
  </si>
  <si>
    <t>Estadio Unico Madre de Ciudades</t>
  </si>
  <si>
    <t>Eden Park</t>
  </si>
  <si>
    <t>Wellington</t>
  </si>
  <si>
    <t>Wellington Regional Stadium</t>
  </si>
  <si>
    <t>Neu</t>
  </si>
  <si>
    <t>McDonald Jones Stadium</t>
  </si>
  <si>
    <t>Pretoria</t>
  </si>
  <si>
    <t>Loftus Versfeld Stadium</t>
  </si>
  <si>
    <t>Hill Dickinson Stadium</t>
  </si>
  <si>
    <t>San Juan</t>
  </si>
  <si>
    <t>Estadio San Juan del Bicentenario</t>
  </si>
  <si>
    <t>Christchurch</t>
  </si>
  <si>
    <t>One New Zealand Stadium</t>
  </si>
  <si>
    <t>Cordoba</t>
  </si>
  <si>
    <t>Estadio Mario Alberto Kempes</t>
  </si>
  <si>
    <t>Johannesburg</t>
  </si>
  <si>
    <t>Ellis Park Stadium</t>
  </si>
  <si>
    <t>Chichibunomiya Rugby Stadium</t>
  </si>
  <si>
    <t>2025 Autumn International</t>
  </si>
  <si>
    <t>Bordeaux</t>
  </si>
  <si>
    <t>Stade Matmut-Atlantique</t>
  </si>
  <si>
    <t>Turin</t>
  </si>
  <si>
    <t>Allianz Stadium</t>
  </si>
  <si>
    <t>Udine</t>
  </si>
  <si>
    <t>Stadio Friuli</t>
  </si>
  <si>
    <t>Chicago</t>
  </si>
  <si>
    <t>Soldier Field</t>
  </si>
  <si>
    <t>FMG Stadium Waikato</t>
  </si>
  <si>
    <t>2025 France tour of New Zealand</t>
  </si>
  <si>
    <t>Kobe</t>
  </si>
  <si>
    <t>Noevir Stadium</t>
  </si>
  <si>
    <t>2025 Wales tour of Japan</t>
  </si>
  <si>
    <t>Gqeberha</t>
  </si>
  <si>
    <t>Nelson Mandela Bay Stadium</t>
  </si>
  <si>
    <t>2025 Italy tour of South Africa</t>
  </si>
  <si>
    <t>Suva</t>
  </si>
  <si>
    <t>HFC Bank Stadium</t>
  </si>
  <si>
    <t>2025 Scotland tour of Fiji</t>
  </si>
  <si>
    <t>2025 England tour of Argentina</t>
  </si>
  <si>
    <t>2025 Fiji tour of Australia</t>
  </si>
  <si>
    <t>Kitakyushu</t>
  </si>
  <si>
    <t>Mikuni World Stadium</t>
  </si>
  <si>
    <t>Dunedin</t>
  </si>
  <si>
    <t>Forsyth Barr Stadium</t>
  </si>
  <si>
    <t>La Plata</t>
  </si>
  <si>
    <t>Estadio Jorge Luis Hirschi</t>
  </si>
  <si>
    <t>2024 Autumn International</t>
  </si>
  <si>
    <t>Melbourne Rectangular Stadium</t>
  </si>
  <si>
    <t>2024 Wales tour of Australiap</t>
  </si>
  <si>
    <t>2024 Ireland tour of South Africa</t>
  </si>
  <si>
    <t>Buenos Aires</t>
  </si>
  <si>
    <t>Jose Amalfitani Stadium</t>
  </si>
  <si>
    <t>2024 France tour of Argentina</t>
  </si>
  <si>
    <t>2024 England tour of New Zealand</t>
  </si>
  <si>
    <t>2024 Wales tour of Australia</t>
  </si>
  <si>
    <t>Mendoza</t>
  </si>
  <si>
    <t>Estadio Malvinas Argentinas</t>
  </si>
  <si>
    <t>2024 Summer International</t>
  </si>
  <si>
    <t>2023 Rugby World Cup warm-up match</t>
  </si>
  <si>
    <t>Twickenham</t>
  </si>
  <si>
    <t>2023 Summer Nations Series</t>
  </si>
  <si>
    <t>Saint-Ã‰tienne</t>
  </si>
  <si>
    <t>Stade Geoffroy-Guichard</t>
  </si>
  <si>
    <t>Jose Amalfitani</t>
  </si>
  <si>
    <t>2022 Autumn International</t>
  </si>
  <si>
    <t>Genoa</t>
  </si>
  <si>
    <t>Stadio Luigi Ferraris</t>
  </si>
  <si>
    <t>2022 end-of-year test</t>
  </si>
  <si>
    <t>Murrayfield</t>
  </si>
  <si>
    <t>Florence</t>
  </si>
  <si>
    <t>Stadio Artemio Franchi</t>
  </si>
  <si>
    <t>Marseille</t>
  </si>
  <si>
    <t>Stade Velodrome</t>
  </si>
  <si>
    <t>2022 England tour of Australia</t>
  </si>
  <si>
    <t>Sky Stadium</t>
  </si>
  <si>
    <t>2022 Ireland rugby union tour of New Zealand</t>
  </si>
  <si>
    <t>Estadio Madre de Ciudades</t>
  </si>
  <si>
    <t>2022 Scotland tour of Argentina</t>
  </si>
  <si>
    <t>Cape Town</t>
  </si>
  <si>
    <t>Cape Town Stadium</t>
  </si>
  <si>
    <t>2022 Wales tour of South Africa</t>
  </si>
  <si>
    <t>Lang Park</t>
  </si>
  <si>
    <t>Bloemfontein</t>
  </si>
  <si>
    <t>Free State Stadium</t>
  </si>
  <si>
    <t>Salta</t>
  </si>
  <si>
    <t>Estadio Padre Ernesto Martearena</t>
  </si>
  <si>
    <t>San Salvador de Jujuy</t>
  </si>
  <si>
    <t>Estadio 23 de Agosto</t>
  </si>
  <si>
    <t>2021 Autumn Internationals</t>
  </si>
  <si>
    <t>2021 Autumn International</t>
  </si>
  <si>
    <t>2021 end-of year test</t>
  </si>
  <si>
    <t>Treviso</t>
  </si>
  <si>
    <t>Stadio Comunale di Monigo</t>
  </si>
  <si>
    <t>2021 end of year test</t>
  </si>
  <si>
    <t>Rome</t>
  </si>
  <si>
    <t>Stadio Olimpico</t>
  </si>
  <si>
    <t>2021 end-of-year rugby union internationals</t>
  </si>
  <si>
    <t>2021 Summer International</t>
  </si>
  <si>
    <t>2021 Argentina tour of Europe</t>
  </si>
  <si>
    <t>2021 France tour of Australia</t>
  </si>
  <si>
    <t>Autumn Nations Cup Final</t>
  </si>
  <si>
    <t>Llanelli</t>
  </si>
  <si>
    <t>Parc y Scarlets</t>
  </si>
  <si>
    <t>Autumn Nations Cup</t>
  </si>
  <si>
    <t>Paris</t>
  </si>
  <si>
    <t>2020 Autumn International</t>
  </si>
  <si>
    <t>2019 Rugby World Cup warm-up tests</t>
  </si>
  <si>
    <t>Newcastle upon Tyne</t>
  </si>
  <si>
    <t>St James' Park</t>
  </si>
  <si>
    <t>2019 Rugby World Cup Warm-up</t>
  </si>
  <si>
    <t>2019 Rugby World Cup warm-up match</t>
  </si>
  <si>
    <t>2019 Rugby World Cup warm-up</t>
  </si>
  <si>
    <t>Nice</t>
  </si>
  <si>
    <t>Allianz Riviera</t>
  </si>
  <si>
    <t>2018 Autumn International</t>
  </si>
  <si>
    <t>2018 end-of-year internationals</t>
  </si>
  <si>
    <t>2018 end-of-year test</t>
  </si>
  <si>
    <t>Padova</t>
  </si>
  <si>
    <t>Stadio Euganeo</t>
  </si>
  <si>
    <t>Lille</t>
  </si>
  <si>
    <t>Stade Pierre-Mauroy</t>
  </si>
  <si>
    <t>2018 Autumn Internationals</t>
  </si>
  <si>
    <t>2018 Autumn international</t>
  </si>
  <si>
    <t>Yokohama</t>
  </si>
  <si>
    <t>Nissan Stadium</t>
  </si>
  <si>
    <t>Stadium Australia</t>
  </si>
  <si>
    <t>2018 Ireland tour of Australia</t>
  </si>
  <si>
    <t>Newlands</t>
  </si>
  <si>
    <t>2018 England rugby union tour of South Africa</t>
  </si>
  <si>
    <t>2018 French tour to New Zealand</t>
  </si>
  <si>
    <t>Resistencia</t>
  </si>
  <si>
    <t>Estadio Centenario</t>
  </si>
  <si>
    <t>2018 Summer International</t>
  </si>
  <si>
    <t>Westpac Stadium</t>
  </si>
  <si>
    <t>Melbourne Rec. Stadium</t>
  </si>
  <si>
    <t>2018 Wales tour of Argentina and North America</t>
  </si>
  <si>
    <t>Ellis Park</t>
  </si>
  <si>
    <t>Washington</t>
  </si>
  <si>
    <t>RFK Stadium</t>
  </si>
  <si>
    <t>2018 mid-year test</t>
  </si>
  <si>
    <t>2017 end-of-year test</t>
  </si>
  <si>
    <t>Padua</t>
  </si>
  <si>
    <t>2017 Autumn International</t>
  </si>
  <si>
    <t>2017 Autumn Internationals</t>
  </si>
  <si>
    <t>2017 end of year test</t>
  </si>
  <si>
    <t>2017 end-of year test</t>
  </si>
  <si>
    <t>2017 Summer International</t>
  </si>
  <si>
    <t>2017 France rugby union tour of South Africa</t>
  </si>
  <si>
    <t>Kings Park</t>
  </si>
  <si>
    <t>Santa Fe</t>
  </si>
  <si>
    <t>Estadio Estanislao LÃ³pez</t>
  </si>
  <si>
    <t>2017 England tour of Argentina</t>
  </si>
  <si>
    <t>Singapore</t>
  </si>
  <si>
    <t>National Stadium</t>
  </si>
  <si>
    <t>2017 mid-year test</t>
  </si>
  <si>
    <t>Loftus Versfeld</t>
  </si>
  <si>
    <t>Estadio Bicentenario</t>
  </si>
  <si>
    <t>2016 Autumn International</t>
  </si>
  <si>
    <t>2016 end-of year test</t>
  </si>
  <si>
    <t>2016 end-of-year test</t>
  </si>
  <si>
    <t>Lansdowne Road</t>
  </si>
  <si>
    <t>2016 end-of-year internationals</t>
  </si>
  <si>
    <t>2016 England tour of Australia</t>
  </si>
  <si>
    <t>Port Elizabeth</t>
  </si>
  <si>
    <t>2016 Ireland rugby union tour of South Africa</t>
  </si>
  <si>
    <t>2016 Wales tour of New Zealand</t>
  </si>
  <si>
    <t>TucumÃ¡n</t>
  </si>
  <si>
    <t>Estadio Monumental Jose Fierro</t>
  </si>
  <si>
    <t>2016 France tour of Argentina</t>
  </si>
  <si>
    <t>Estadio B.G Estanislao LÃ³pez</t>
  </si>
  <si>
    <t>2016 mid year test</t>
  </si>
  <si>
    <t>2016 Summer International</t>
  </si>
  <si>
    <t>2015 Rugby World Cup Warm-up</t>
  </si>
  <si>
    <t>2015 Rugby World Cup warm-up</t>
  </si>
  <si>
    <t>2015 Rugby World Cup warm-ups</t>
  </si>
  <si>
    <t>2015 Rugby World Cup warm-up tests</t>
  </si>
  <si>
    <t>Stadio Olimpico di Torino</t>
  </si>
  <si>
    <t>2015 Rugby World Cup warm-up match</t>
  </si>
  <si>
    <t>2014 Autumn International</t>
  </si>
  <si>
    <t>2014 end-of-year test</t>
  </si>
  <si>
    <t>2014 end of year test</t>
  </si>
  <si>
    <t>2014 Mid-year Test</t>
  </si>
  <si>
    <t>Waikato Stadium</t>
  </si>
  <si>
    <t>2014 England rugby union tour of New Zealand</t>
  </si>
  <si>
    <t>2014 France tour of Australia</t>
  </si>
  <si>
    <t>Nelspruit</t>
  </si>
  <si>
    <t>Mbombela Stadium</t>
  </si>
  <si>
    <t>2014 Wales tour of South Africa</t>
  </si>
  <si>
    <t>CÃ³rdoba</t>
  </si>
  <si>
    <t>2014 Summer International</t>
  </si>
  <si>
    <t>2014 Ireland rugby union tour of Argentina</t>
  </si>
  <si>
    <t>Docklands Stadium</t>
  </si>
  <si>
    <t>2013 Autumn International</t>
  </si>
  <si>
    <t>2013 end of year test</t>
  </si>
  <si>
    <t>2013 end-of-year test</t>
  </si>
  <si>
    <t>2013 end-of year test</t>
  </si>
  <si>
    <t>New Plymouth</t>
  </si>
  <si>
    <t>Yarrow Stadium</t>
  </si>
  <si>
    <t>2013 French tour to New Zealand</t>
  </si>
  <si>
    <t>South African Quadrangular tournament third place final</t>
  </si>
  <si>
    <t>Velez SÃ¡rsfield</t>
  </si>
  <si>
    <t>2013 England tour of Argentina</t>
  </si>
  <si>
    <t>Rugby League Park</t>
  </si>
  <si>
    <t>South African Quadrangular tournament</t>
  </si>
  <si>
    <t>2013 South African quadrangular tournament</t>
  </si>
  <si>
    <t>2012 Autumn International</t>
  </si>
  <si>
    <t>2012 Autumn Internationals</t>
  </si>
  <si>
    <t>2012 end-of-year internationals</t>
  </si>
  <si>
    <t>Grand Stade Lille Metropole</t>
  </si>
  <si>
    <t>2012 end-of-year test</t>
  </si>
  <si>
    <t>2012 Ireland rugby union tour of New Zealand</t>
  </si>
  <si>
    <t>2012 Wales tour of Australia</t>
  </si>
  <si>
    <t>2012 England rugby union tour of South Africa</t>
  </si>
  <si>
    <t>Estadio Jose Fierro</t>
  </si>
  <si>
    <t>2012 France tour of Argentina</t>
  </si>
  <si>
    <t>2012 June rugby union tests</t>
  </si>
  <si>
    <t>2012 Scotland tour of Australia, Fiji and Samoa</t>
  </si>
  <si>
    <t>2011 Autumn International</t>
  </si>
  <si>
    <t>2011 Rugby World Cup Warm-up</t>
  </si>
  <si>
    <t>2011 Rugby World Cup Warm up</t>
  </si>
  <si>
    <t>2011 Rugby World Cup warm-up match</t>
  </si>
  <si>
    <t>2011 Rugby World Cup warm up</t>
  </si>
  <si>
    <t>Stade Chaban-Delmas</t>
  </si>
  <si>
    <t>2011 Rugby World Cup warm-up</t>
  </si>
  <si>
    <t>2011 Rugby World Cup warm-up tests</t>
  </si>
  <si>
    <t>2010 Autumn Internationals</t>
  </si>
  <si>
    <t>2010 Autumn International</t>
  </si>
  <si>
    <t>Montpellier</t>
  </si>
  <si>
    <t>Stade de la Mosson</t>
  </si>
  <si>
    <t>Verona</t>
  </si>
  <si>
    <t>Stadio Marc'Antonio Bentegodi</t>
  </si>
  <si>
    <t>2010 end of year tests</t>
  </si>
  <si>
    <t>2010 end of year rugby tests</t>
  </si>
  <si>
    <t>2010 end-of-year test</t>
  </si>
  <si>
    <t>Hong Kong</t>
  </si>
  <si>
    <t>Hong Kong Stadium</t>
  </si>
  <si>
    <t>2010 Wales tour of New Zealand</t>
  </si>
  <si>
    <t>2010 Summer International</t>
  </si>
  <si>
    <t>East London</t>
  </si>
  <si>
    <t>Buffalo City Stadium</t>
  </si>
  <si>
    <t>2010 mid-year test</t>
  </si>
  <si>
    <t>2010 England tour of Australia and New Zealand</t>
  </si>
  <si>
    <t>Witbank</t>
  </si>
  <si>
    <t>Johann van Riebeeck Stadium</t>
  </si>
  <si>
    <t>Mar del Plata</t>
  </si>
  <si>
    <t>Estadio Jose MarÃ­a Minella</t>
  </si>
  <si>
    <t>2010 Scotland tour of Argentina</t>
  </si>
  <si>
    <t>Carisbrook</t>
  </si>
  <si>
    <t>2010 Ireland rugby union tour of New Zealand and Australia</t>
  </si>
  <si>
    <t>Subiaco Oval</t>
  </si>
  <si>
    <t>Marseilles</t>
  </si>
  <si>
    <t>2009 end of year rugby union tests</t>
  </si>
  <si>
    <t>2009 Autumn International</t>
  </si>
  <si>
    <t>Croke Park</t>
  </si>
  <si>
    <t>2009 end-of-year test</t>
  </si>
  <si>
    <t>Milan</t>
  </si>
  <si>
    <t>San Siro Stadium</t>
  </si>
  <si>
    <t>2009 end-of-year internationals</t>
  </si>
  <si>
    <t>Toulouse</t>
  </si>
  <si>
    <t>Stadium Municipal</t>
  </si>
  <si>
    <t>2009 Summer International</t>
  </si>
  <si>
    <t>AMI Stadium</t>
  </si>
  <si>
    <t>2009 mid-year internationals</t>
  </si>
  <si>
    <t>2009 mid-year rugby union tests</t>
  </si>
  <si>
    <t>Padre Ernesto Martearena</t>
  </si>
  <si>
    <t>Canberra Stadium</t>
  </si>
  <si>
    <t>2008 Autumn International</t>
  </si>
  <si>
    <t>2008 Autumn Internationals</t>
  </si>
  <si>
    <t>2008 end of year tests</t>
  </si>
  <si>
    <t>2008 Australia tour of Great Britain, France and Italy</t>
  </si>
  <si>
    <t>2008 end of year rugby tests</t>
  </si>
  <si>
    <t>2008 end-of-year test</t>
  </si>
  <si>
    <t>2008 mid-year test</t>
  </si>
  <si>
    <t>2008 France tour of Australia</t>
  </si>
  <si>
    <t>Estadio OlÃ­mpico</t>
  </si>
  <si>
    <t>2008 mid year test</t>
  </si>
  <si>
    <t>Newlands Stadium</t>
  </si>
  <si>
    <t>2008 England rugby union tour of New Zealand</t>
  </si>
  <si>
    <t>2008 Wales tour of South Africa</t>
  </si>
  <si>
    <t>2008 Scotland tour of Argentina</t>
  </si>
  <si>
    <t>2008 Summer International</t>
  </si>
  <si>
    <t>2008 Ireland rugby union tour of New Zealand and Australia</t>
  </si>
  <si>
    <t>Rosario</t>
  </si>
  <si>
    <t>Estadio Gigante de Arroyito</t>
  </si>
  <si>
    <t>2007 end-of-year test</t>
  </si>
  <si>
    <t>2007 Rugby World Cup warm-up match</t>
  </si>
  <si>
    <t>2007 Rugby World Cup warm-up test</t>
  </si>
  <si>
    <t>Belfast</t>
  </si>
  <si>
    <t>Ravenhill Stadium</t>
  </si>
  <si>
    <t>2007 Rugby World Cup warm-up tests</t>
  </si>
  <si>
    <t>2007 Rugby World Cup warm-up</t>
  </si>
  <si>
    <t>2007 mid-year rugby union tests</t>
  </si>
  <si>
    <t>Malvinas Argentinas</t>
  </si>
  <si>
    <t>2007 mid year test</t>
  </si>
  <si>
    <t>2007 England rugby union tour of South Africa</t>
  </si>
  <si>
    <t>2007 Wales tour of Australia</t>
  </si>
  <si>
    <t>Estadio Jose Amalfitani</t>
  </si>
  <si>
    <t>2007 June rugby union tests</t>
  </si>
  <si>
    <t>Estadio Brigadier General Estanislao LÃ³pez</t>
  </si>
  <si>
    <t>2006 South Africa rugby union tour of Ireland and England</t>
  </si>
  <si>
    <t>2006 Autumn International</t>
  </si>
  <si>
    <t>Stadio Flaminio</t>
  </si>
  <si>
    <t>2006 end of year tests</t>
  </si>
  <si>
    <t>2006 end of year rugby union tests</t>
  </si>
  <si>
    <t>2006 Australia tour of Great Britain, Ireland and Italy</t>
  </si>
  <si>
    <t>Lyon</t>
  </si>
  <si>
    <t>Stade de Gerland</t>
  </si>
  <si>
    <t>2006 end-of-year test</t>
  </si>
  <si>
    <t>2006 Summer International</t>
  </si>
  <si>
    <t>2006 mid-year test</t>
  </si>
  <si>
    <t>2006 New Zealand tour of Argentina and Europe</t>
  </si>
  <si>
    <t>2006 Wales tour of Argentina</t>
  </si>
  <si>
    <t>EPRU Stadium</t>
  </si>
  <si>
    <t>2006 mid-year rugby test series</t>
  </si>
  <si>
    <t>2006 Ireland rugby union tour of New Zealand and Australia</t>
  </si>
  <si>
    <t>2006 England tour of Australia</t>
  </si>
  <si>
    <t>Puerto Madryn</t>
  </si>
  <si>
    <t>Estadio RaÃºl Conti</t>
  </si>
  <si>
    <t>2005 Autumn International</t>
  </si>
  <si>
    <t>2005 end of year rugby union tests</t>
  </si>
  <si>
    <t>Stadio Marassi</t>
  </si>
  <si>
    <t>2005 end of year tests</t>
  </si>
  <si>
    <t>2005 end-of-year test</t>
  </si>
  <si>
    <t>2005 New Zealand rugby union tour of Britain and Ireland</t>
  </si>
  <si>
    <t>2005 Summer International</t>
  </si>
  <si>
    <t>2005 France tour of South Africa and Australia</t>
  </si>
  <si>
    <t>2005 Italy tour of Argentina and Australia</t>
  </si>
  <si>
    <t>Boet Erasmus Stadium</t>
  </si>
  <si>
    <t>2005 France rugby union tour</t>
  </si>
  <si>
    <t>ABSA Stadium</t>
  </si>
  <si>
    <t>2005 Italy rugby union tour of Argentina</t>
  </si>
  <si>
    <t>2004 end-of-year test</t>
  </si>
  <si>
    <t>2004 Autumn International</t>
  </si>
  <si>
    <t>2004 end of year rugby union tests</t>
  </si>
  <si>
    <t>2004 Autumn Internationals</t>
  </si>
  <si>
    <t>Hampden Park</t>
  </si>
  <si>
    <t>2004 end-of-year internationals</t>
  </si>
  <si>
    <t>2004 Argentina tour of New Zealand and Europe</t>
  </si>
  <si>
    <t>Wales tour of Argentina and South Africa</t>
  </si>
  <si>
    <t>2004 England tour of Australia and New Zealand</t>
  </si>
  <si>
    <t>2004 Wales tour of Argentina and South Africa</t>
  </si>
  <si>
    <t>2004 Scotland tour of Australia and New Zealand</t>
  </si>
  <si>
    <t>2004 Ireland rugby union tour of South Africa</t>
  </si>
  <si>
    <t>2004 England rugby union tour of Australasia</t>
  </si>
  <si>
    <t>Vodacom Park</t>
  </si>
  <si>
    <t>2003 Rugby World Cup warm-up</t>
  </si>
  <si>
    <t>2003 Rugby World Cup warm-up tests</t>
  </si>
  <si>
    <t>Limerick</t>
  </si>
  <si>
    <t>Thomond Park</t>
  </si>
  <si>
    <t>2003 Rugby World Cup warm-up matches</t>
  </si>
  <si>
    <t>Jade Stadium</t>
  </si>
  <si>
    <t>2003 French tour</t>
  </si>
  <si>
    <t>2003 Argentina tour of South Africa</t>
  </si>
  <si>
    <t>2003 Wales tour of Australia and New Zealand</t>
  </si>
  <si>
    <t>2003 England tour of Australia and New Zealand</t>
  </si>
  <si>
    <t>2003 France tour of Argentina and New Zealand</t>
  </si>
  <si>
    <t>2003 England rugby union tour of Australasia</t>
  </si>
  <si>
    <t>2003 Scotland rugby union tour of South Africa</t>
  </si>
  <si>
    <t>2003 Ireland tour of Oceania</t>
  </si>
  <si>
    <t>2002 Autumn International</t>
  </si>
  <si>
    <t>Genova</t>
  </si>
  <si>
    <t>2002 Australia tour of Argentina and Europe</t>
  </si>
  <si>
    <t>2002 Autumn Internationals</t>
  </si>
  <si>
    <t>2002 Argentina rugby union tour of South Africa and Europe</t>
  </si>
  <si>
    <t>2002 New Zealand tour of Europe</t>
  </si>
  <si>
    <t>2002 South Africa rugby union tour of Europe</t>
  </si>
  <si>
    <t>2002 end-of-year rugby union internationals</t>
  </si>
  <si>
    <t>River Plate Stadium</t>
  </si>
  <si>
    <t>2002 France tour of Argentina and Australia</t>
  </si>
  <si>
    <t>Springs</t>
  </si>
  <si>
    <t>Pam Brink Stadium</t>
  </si>
  <si>
    <t>2002 Argentina tour of South Africa and Europe</t>
  </si>
  <si>
    <t>2002 England tour of Argentina</t>
  </si>
  <si>
    <t>2002 Ireland rugby union tour of New Zealand</t>
  </si>
  <si>
    <t>2002 Wales tour of South Africa</t>
  </si>
  <si>
    <t>2002 Italy rugby union tour</t>
  </si>
  <si>
    <t>2004 New Zealand tour of Ireland, Scotland and Argentina</t>
  </si>
  <si>
    <t>2001 Australia tour of Europe</t>
  </si>
  <si>
    <t>2001 Autumn International</t>
  </si>
  <si>
    <t>2001 New Zealand rugby union tour</t>
  </si>
  <si>
    <t>2001 autumn internationals</t>
  </si>
  <si>
    <t>Ferrocaril Oeste</t>
  </si>
  <si>
    <t>2001 Italy rugby union tour of Argentina</t>
  </si>
  <si>
    <t>WestpacTrust Stadium</t>
  </si>
  <si>
    <t>2001 French tour</t>
  </si>
  <si>
    <t>2001 Italy rugby union tour</t>
  </si>
  <si>
    <t>2001 France rugby union tour</t>
  </si>
  <si>
    <t>2001 Argentina tour of New Zealand and Great Britain</t>
  </si>
  <si>
    <t>2000 Autumn International</t>
  </si>
  <si>
    <t>2000 South Africa tour of Argentina, Great Britain and Ireland</t>
  </si>
  <si>
    <t>2000 end-of-year internationals</t>
  </si>
  <si>
    <t>2000 end-of-year test</t>
  </si>
  <si>
    <t>2000 end of year test</t>
  </si>
  <si>
    <t>2000 Australia tour of Great Britain and France</t>
  </si>
  <si>
    <t>2000 Summer International</t>
  </si>
  <si>
    <t>2000 Scotland rugby union tour of New Zealand</t>
  </si>
  <si>
    <t>2000 England rugby union tour of South Africa</t>
  </si>
  <si>
    <t>2000 Argentina tour of Australia and England</t>
  </si>
  <si>
    <t>Ballymore Stadium</t>
  </si>
  <si>
    <t>Estadio Ricardo Etcheverry</t>
  </si>
  <si>
    <t>2000 Ireland rugby union tour of The Americas</t>
  </si>
  <si>
    <t>1999 Rugby World Cup warm-up match</t>
  </si>
  <si>
    <t>1999 Rugby World Cup warm-up</t>
  </si>
  <si>
    <t>1999 England tour of Australia</t>
  </si>
  <si>
    <t>Athletic Park</t>
  </si>
  <si>
    <t>1999 French tour</t>
  </si>
  <si>
    <t>1999 Ireland tour of Australia</t>
  </si>
  <si>
    <t>1999 Italy rugby union tour of South Africa</t>
  </si>
  <si>
    <t>1999 Wales tour of Argentina</t>
  </si>
  <si>
    <t>1998 South Africa rugby union tour of Britain and Ireland</t>
  </si>
  <si>
    <t>1998 Autumn International</t>
  </si>
  <si>
    <t>Stradey Park</t>
  </si>
  <si>
    <t>1998 Australia tour of France and England</t>
  </si>
  <si>
    <t>1998 South Africa tour of Great Britain and Ireland</t>
  </si>
  <si>
    <t>Nantes</t>
  </si>
  <si>
    <t>Stade de la Beaujoire</t>
  </si>
  <si>
    <t>1998 Argentina tour of Japan and Europe</t>
  </si>
  <si>
    <t>Piacenza</t>
  </si>
  <si>
    <t>Stadio Comunale Beltrametti</t>
  </si>
  <si>
    <t>1998 Argentina rugby union tour of Japan and Europe</t>
  </si>
  <si>
    <t>1998 Bledisloe Cup III</t>
  </si>
  <si>
    <t>1998 England rugby union tour of Australasia and South Africa</t>
  </si>
  <si>
    <t>1998 Wales tour of Zimbabwe and South Africa</t>
  </si>
  <si>
    <t>1998 Ireland rugby union tour of South Africa</t>
  </si>
  <si>
    <t>1998 Scotland tour of Australia and Fiji</t>
  </si>
  <si>
    <t>1998 France tour of Argentina and Fiji</t>
  </si>
  <si>
    <t>1998 England tour of Australia, New Zealand and South Africa</t>
  </si>
  <si>
    <t>Stadio Comunale Monigo</t>
  </si>
  <si>
    <t>Bologna</t>
  </si>
  <si>
    <t>Stadio Renato Dall'Ara</t>
  </si>
  <si>
    <t>1997 New Zealand rugby union tour of Britain and Ireland</t>
  </si>
  <si>
    <t>1997 South Africa rugby union tour of Europe</t>
  </si>
  <si>
    <t>1997 New Zealand tour of Great Britain and Ireland</t>
  </si>
  <si>
    <t>Parc des Princes</t>
  </si>
  <si>
    <t>1997 Australia tour of Argentina and Great Britain</t>
  </si>
  <si>
    <t>1997 Autumn International</t>
  </si>
  <si>
    <t>Tarbes</t>
  </si>
  <si>
    <t>Stade Maurice Trelut</t>
  </si>
  <si>
    <t>1997 Latin Cup</t>
  </si>
  <si>
    <t>Lourdes</t>
  </si>
  <si>
    <t>Stade Antoine-BeguÃ¨re</t>
  </si>
  <si>
    <t>Auch</t>
  </si>
  <si>
    <t>Stade du Moulias</t>
  </si>
  <si>
    <t>2nd Coupe Latine de Rugby</t>
  </si>
  <si>
    <t>1997 England tour of Argentina and Australia</t>
  </si>
  <si>
    <t>Lancaster Park</t>
  </si>
  <si>
    <t>1997 Bledisloe Cup I</t>
  </si>
  <si>
    <t>Rugby Park</t>
  </si>
  <si>
    <t>1997 Argentina tour of New Zealand</t>
  </si>
  <si>
    <t>1997 France tour of Romania and Australia</t>
  </si>
  <si>
    <t>Ferrocarril Stadium</t>
  </si>
  <si>
    <t>Grenoble</t>
  </si>
  <si>
    <t>Stade LesdiguiÃ¨res</t>
  </si>
  <si>
    <t>1995-97 European Cup final</t>
  </si>
  <si>
    <t>1996 South Africa tour of Argentina and Europe</t>
  </si>
  <si>
    <t>1996 Argentina tour of England</t>
  </si>
  <si>
    <t>1996 South Africa rugby union tour of Argentina and Europe</t>
  </si>
  <si>
    <t>1996 Australia tour of Great Britain, Ireland and Italy</t>
  </si>
  <si>
    <t>Parc Lescure</t>
  </si>
  <si>
    <t>The Save &amp; Prosper International</t>
  </si>
  <si>
    <t>FC Oeste</t>
  </si>
  <si>
    <t>Stadio Plebiscito</t>
  </si>
  <si>
    <t>1996 France tour of Argentina and Wales</t>
  </si>
  <si>
    <t>1996 New Zealand tour</t>
  </si>
  <si>
    <t>Estadio Etcheverry</t>
  </si>
  <si>
    <t>1996 France tour of Argentina</t>
  </si>
  <si>
    <t>1996 Wales tour of Australia</t>
  </si>
  <si>
    <t>1996 Scotland rugby union tour of New Zealand</t>
  </si>
  <si>
    <t>1995 New Zealand tour</t>
  </si>
  <si>
    <t>1995 New Zealand rugby union tour of Italy and France</t>
  </si>
  <si>
    <t>1995 Latin Cup</t>
  </si>
  <si>
    <t>Monumental Jose Fierro</t>
  </si>
  <si>
    <t>1st Coupe Latine de Rugby</t>
  </si>
  <si>
    <t>Wales tour of South Africa</t>
  </si>
  <si>
    <t>1995 New Zealand tour of Australia</t>
  </si>
  <si>
    <t>1995 Australia tour of New Zealand</t>
  </si>
  <si>
    <t>1995 Argentina tour of Australia</t>
  </si>
  <si>
    <t>1994 South Africa tour of Great Britain and Ireland</t>
  </si>
  <si>
    <t>1994 South Africa rugby union tour of Britain and Ireland</t>
  </si>
  <si>
    <t>1994 Argentina tour of South Africa</t>
  </si>
  <si>
    <t>1994 New Zealand tour of Australia</t>
  </si>
  <si>
    <t>1994 South Africa tour</t>
  </si>
  <si>
    <t>1994 French tour</t>
  </si>
  <si>
    <t>Olympic Park Stadium</t>
  </si>
  <si>
    <t>1994 Italy tour of Australia</t>
  </si>
  <si>
    <t>1994 Ireland tour of Australia</t>
  </si>
  <si>
    <t>1994 England rugby union tour of South Africa</t>
  </si>
  <si>
    <t>1994 Scotland tour of Argentina</t>
  </si>
  <si>
    <t>1993 New Zealand rugby union tour of Britain</t>
  </si>
  <si>
    <t>1993 New Zealand tour of Britain</t>
  </si>
  <si>
    <t>1993 South Africa tour of Argentina</t>
  </si>
  <si>
    <t>1993 Australia tour of France and North America</t>
  </si>
  <si>
    <t>Stade Municipal</t>
  </si>
  <si>
    <t>1993 South Africa tour of Australia</t>
  </si>
  <si>
    <t>1993 Australia tour of New Zealand</t>
  </si>
  <si>
    <t>1993 France rugby union tour of South Africa</t>
  </si>
  <si>
    <t>1992 Australia tour of Great Britain and Ireland</t>
  </si>
  <si>
    <t>1992 South Africa rugby union tour of France and England</t>
  </si>
  <si>
    <t>1992 Argentina tour of Europe</t>
  </si>
  <si>
    <t>1992 Australia tour of South Africa</t>
  </si>
  <si>
    <t>1992 New Zealand tour</t>
  </si>
  <si>
    <t>1992 New Zealand tour of Australia and South Africa</t>
  </si>
  <si>
    <t>1992 France tour of Argentina</t>
  </si>
  <si>
    <t>1992 Scotland tour of Australia</t>
  </si>
  <si>
    <t>1992 Ireland rugby union tour of New Zealand</t>
  </si>
  <si>
    <t>1991 Rugby World Cup warm-up match</t>
  </si>
  <si>
    <t>1991 Australia tour of New Zealand</t>
  </si>
  <si>
    <t>1991 New Zealand tour of Australia</t>
  </si>
  <si>
    <t>1991 England tour of Australia and Fiji</t>
  </si>
  <si>
    <t>1991 Wales tour of Australia</t>
  </si>
  <si>
    <t>1991 New Zealand tour of Argentina</t>
  </si>
  <si>
    <t>1990 New Zealand tour of France</t>
  </si>
  <si>
    <t>1990 Argentina tour of Great Britain and Ireland</t>
  </si>
  <si>
    <t>1990 Argentina rugby union tour of British Isles</t>
  </si>
  <si>
    <t>1990 Australia tour of New Zealand</t>
  </si>
  <si>
    <t>1990 England tour of Argentina</t>
  </si>
  <si>
    <t>1990 France tour of Australia</t>
  </si>
  <si>
    <t>1990 Scotland rugby union tour of New Zealand</t>
  </si>
  <si>
    <t>1989 New Zealand rugby union tour of Canada and the British Isles</t>
  </si>
  <si>
    <t>Stadium Nord Lille Metropole</t>
  </si>
  <si>
    <t>1989 Australia tour of France and Canada</t>
  </si>
  <si>
    <t>Strasbourg</t>
  </si>
  <si>
    <t>Stade de la Meinau</t>
  </si>
  <si>
    <t>1989 New Zealand tour of Great Britain, Ireland and North America</t>
  </si>
  <si>
    <t>1989 Australia tour of New Zealand</t>
  </si>
  <si>
    <t>1989 Argentina tour of New Zealand</t>
  </si>
  <si>
    <t>1989 French tour of New Zealand</t>
  </si>
  <si>
    <t>1989 Italy rugby union tour of Argentina</t>
  </si>
  <si>
    <t>1988 Australia tour of Great Britain and Italy</t>
  </si>
  <si>
    <t>Stadium Lille-Metropole</t>
  </si>
  <si>
    <t>1988 Argentina tour of France</t>
  </si>
  <si>
    <t>Concord Oval</t>
  </si>
  <si>
    <t>1988 New Zealand tour of Australia</t>
  </si>
  <si>
    <t>1988 France tour of South America</t>
  </si>
  <si>
    <t>1988 England tour of Australia and Fiji</t>
  </si>
  <si>
    <t>1988 Wales tour of New Zealand</t>
  </si>
  <si>
    <t>Millennium Trophy</t>
  </si>
  <si>
    <t>1987 Australia tour of Argentina</t>
  </si>
  <si>
    <t>1987 New Zealand tour of Australia</t>
  </si>
  <si>
    <t>1986 New Zealand tour of France</t>
  </si>
  <si>
    <t>1986 Australia tour of New Zealand</t>
  </si>
  <si>
    <t>1986 Argentina tour of Australia</t>
  </si>
  <si>
    <t>1986 France tour</t>
  </si>
  <si>
    <t>1986 France tour of Argentina, Australia and New Zealand</t>
  </si>
  <si>
    <t>1986 France tour of Argentina and Oceania</t>
  </si>
  <si>
    <t>1986 Italy tour of Australia</t>
  </si>
  <si>
    <t>1985 New Zealand tour of Argentina</t>
  </si>
  <si>
    <t>Ferro Carrill Oeste</t>
  </si>
  <si>
    <t>1985 France tour of South America</t>
  </si>
  <si>
    <t>1985 Australia tour of New Zealand</t>
  </si>
  <si>
    <t>1985 England rugby union tour of New Zealand</t>
  </si>
  <si>
    <t>1984 Australia tour of Great Britain and Ireland</t>
  </si>
  <si>
    <t>1984 New Zealand tour of Australia</t>
  </si>
  <si>
    <t>1984 French tour of New Zealand</t>
  </si>
  <si>
    <t>1984 England rugby union tour of South Africa</t>
  </si>
  <si>
    <t>1983 New Zealand rugby union tour of Scotland and England</t>
  </si>
  <si>
    <t>1983 Australia tour of Italy and France</t>
  </si>
  <si>
    <t>Clermont-Ferrand</t>
  </si>
  <si>
    <t>Stade Marcel Michelin</t>
  </si>
  <si>
    <t>1983 New Zealand tour</t>
  </si>
  <si>
    <t>Rovigo</t>
  </si>
  <si>
    <t>Stadio Comunale Mario Battaglini</t>
  </si>
  <si>
    <t>1983 New Zealand tour of Australia</t>
  </si>
  <si>
    <t>1983 Argentina tour of Australia</t>
  </si>
  <si>
    <t>1982 Argentina tour of France and Spain</t>
  </si>
  <si>
    <t>1982 Australia tour of New Zealand</t>
  </si>
  <si>
    <t>1982 Scotland tour of Australia</t>
  </si>
  <si>
    <t>1981-82 Australia tour of Great Britain and Ireland</t>
  </si>
  <si>
    <t>1981 New Zealand tour</t>
  </si>
  <si>
    <t>1981 South Africa tour</t>
  </si>
  <si>
    <t>1981 France tour of Australia</t>
  </si>
  <si>
    <t>1981 Scotland rugby union tour of New Zealand</t>
  </si>
  <si>
    <t>King's Park</t>
  </si>
  <si>
    <t>1981 Ireland rugby union tour of South Africa</t>
  </si>
  <si>
    <t>1981 England tour of Argentina</t>
  </si>
  <si>
    <t>1980 France rugby union tour of South Africa</t>
  </si>
  <si>
    <t>1980 New Zealand tour of North America and Wales</t>
  </si>
  <si>
    <t>1980 New Zealand tour of Australia and Fiji</t>
  </si>
  <si>
    <t>1979 New Zealand rugby union tour of England, Scotland and Italy</t>
  </si>
  <si>
    <t>1979 New Zealand tour</t>
  </si>
  <si>
    <t>1979 Australia tour of Argentina</t>
  </si>
  <si>
    <t>1979 New Zealand tour of Australia</t>
  </si>
  <si>
    <t>1979 French tour of Fiji &amp; New Zealand</t>
  </si>
  <si>
    <t>1979 Ireland tour of Australia</t>
  </si>
  <si>
    <t>1978 New Zealand tour</t>
  </si>
  <si>
    <t>1978 New Zealand rugby union tour of Britain and Ireland</t>
  </si>
  <si>
    <t>1978 New Zealand tour of Great Britain and Ireland</t>
  </si>
  <si>
    <t>1978 Argentina rugby union tour of Britain, Ireland and Italy</t>
  </si>
  <si>
    <t>1978 Australia tour of New Zealand</t>
  </si>
  <si>
    <t>1978 Wales tour of Australia</t>
  </si>
  <si>
    <t>1977 New Zealand tour</t>
  </si>
  <si>
    <t>1977 France tour of Argentina</t>
  </si>
  <si>
    <t>1976 Australia tour of France and Italy</t>
  </si>
  <si>
    <t>1976 New Zealand tour</t>
  </si>
  <si>
    <t>1976 Ireland rugby union tour of New Zealand and Fiji</t>
  </si>
  <si>
    <t>1975-76 Australia tour of Great Britain, Ireland and North America</t>
  </si>
  <si>
    <t>1975 Argentina tour of France</t>
  </si>
  <si>
    <t>1975 France rugby union tour of South Africa</t>
  </si>
  <si>
    <t>1975 Scotland rugby union tour of New Zealand</t>
  </si>
  <si>
    <t>1975 England tour of Australia</t>
  </si>
  <si>
    <t>1974 South Africa rugby union tour of France</t>
  </si>
  <si>
    <t>1974 New Zealand rugby union tour of Ireland, Wales and England</t>
  </si>
  <si>
    <t>1974 France tour of Brazil and Argentina</t>
  </si>
  <si>
    <t>1974 New Zealand tour of Australia</t>
  </si>
  <si>
    <t>1973 Australia tour of Great Britain and Italy</t>
  </si>
  <si>
    <t>1973 England rugby union tour of Fiji and New Zealand</t>
  </si>
  <si>
    <t>1972-73 New Zealand tour</t>
  </si>
  <si>
    <t>1972-73 New Zealand rugby union tour of Britain, Ireland, France and North America</t>
  </si>
  <si>
    <t>1972-73 New Zealand tour of Europe and North America</t>
  </si>
  <si>
    <t>1972 Australia tour of New Zealand</t>
  </si>
  <si>
    <t>1972 France tour of Australia</t>
  </si>
  <si>
    <t>1972 England rugby union tour of South Africa</t>
  </si>
  <si>
    <t>Test Match</t>
  </si>
  <si>
    <t>Colombes</t>
  </si>
  <si>
    <t>Stade Yves-du-Manoir</t>
  </si>
  <si>
    <t>1971 Australia tour of France</t>
  </si>
  <si>
    <t>1971 South Africa tour of Australia</t>
  </si>
  <si>
    <t>Brisbane Exhibition Ground</t>
  </si>
  <si>
    <t>1971 France rugby union tour of South Africa</t>
  </si>
  <si>
    <t>Rugby Union Centenary International</t>
  </si>
  <si>
    <t>1970 New Zealand tour</t>
  </si>
  <si>
    <t>1970 Scotland tour of Australia</t>
  </si>
  <si>
    <t>1969-70 South Africa tour of Great Britain and Ireland</t>
  </si>
  <si>
    <t>1969-70 South Africa rugby union tour of Britain and Ireland</t>
  </si>
  <si>
    <t>1969 Australia tour of South Africa</t>
  </si>
  <si>
    <t>1969 Wales tour of Australia, New Zealand and Fiji</t>
  </si>
  <si>
    <t>1969 Wales tour of New Zealand, Australia and Fiji</t>
  </si>
  <si>
    <t>Yves-du-Manoir</t>
  </si>
  <si>
    <t>1968 South Africa rugby union tour of France</t>
  </si>
  <si>
    <t>1968 Australia tour of Great Britain and Ireland</t>
  </si>
  <si>
    <t>1968 France tour of New Zealand and Australia</t>
  </si>
  <si>
    <t>1968 French tour of New Zealand</t>
  </si>
  <si>
    <t>1968 New Zealand tour of Australia</t>
  </si>
  <si>
    <t>1967 New Zealand tour</t>
  </si>
  <si>
    <t>1967 New Zealand tour of Great Britain, France and Canada</t>
  </si>
  <si>
    <t>1967 New Zealand rugby union tour of Britain, France and Canada</t>
  </si>
  <si>
    <t>1967 Australia tour of New Zealand</t>
  </si>
  <si>
    <t>1967 France rugby union tour of South Africa</t>
  </si>
  <si>
    <t>1967 Ireland tour of Australia</t>
  </si>
  <si>
    <t>Toulon</t>
  </si>
  <si>
    <t>Stade Mayol</t>
  </si>
  <si>
    <t>1967-68 FIRA Nations Cup</t>
  </si>
  <si>
    <t>1966-67 Australia tour of Great Britain, Ireland and France</t>
  </si>
  <si>
    <t>Naples</t>
  </si>
  <si>
    <t>Stadio Arturo Collana</t>
  </si>
  <si>
    <t>1966-67 FIRA Nations Cup</t>
  </si>
  <si>
    <t>1965 South Africa tour</t>
  </si>
  <si>
    <t>1965 South Africa tour of Australia and New Zealand</t>
  </si>
  <si>
    <t>Pau</t>
  </si>
  <si>
    <t>Gare de La Croix du Prince</t>
  </si>
  <si>
    <t>1965 South Africa rugby union tour of Scotland and Ireland</t>
  </si>
  <si>
    <t>1964 Australia tour of New Zealand</t>
  </si>
  <si>
    <t>1964 France rugby union tour of South Africa</t>
  </si>
  <si>
    <t>1964 Wales tour of Kenya and South Africa</t>
  </si>
  <si>
    <t>Parma</t>
  </si>
  <si>
    <t>Stadio XXV Aprile</t>
  </si>
  <si>
    <t>1963-64 New Zealand tour</t>
  </si>
  <si>
    <t>1963-64 New Zealand rugby union tour of Britain, Ireland, France and North America</t>
  </si>
  <si>
    <t>1963-64 New Zealand tour of Europe and North America</t>
  </si>
  <si>
    <t>1963 Australia tour of South Africa</t>
  </si>
  <si>
    <t>1963 England tour of Australia and New Zealand</t>
  </si>
  <si>
    <t>1963 England rugby union tour of Australasia</t>
  </si>
  <si>
    <t>1962 Australia tour of New Zealand</t>
  </si>
  <si>
    <t>1962 New Zealand tour of Australia</t>
  </si>
  <si>
    <t>Brescia</t>
  </si>
  <si>
    <t>Stadio Mompiano</t>
  </si>
  <si>
    <t>1961 France tour of New Zealand and Australia</t>
  </si>
  <si>
    <t>1961 French tour of New Zealand</t>
  </si>
  <si>
    <t>1961 Australia tour of South Africa</t>
  </si>
  <si>
    <t>1961 Ireland rugby union tour of South Africa</t>
  </si>
  <si>
    <t>Chambery</t>
  </si>
  <si>
    <t>1960-61 South Africa rugby union tour of Europe</t>
  </si>
  <si>
    <t>1960-61 South Africa tour of Europe</t>
  </si>
  <si>
    <t>1960 New Zealand tour</t>
  </si>
  <si>
    <t>1960 France tour of Argentina and Uruguay</t>
  </si>
  <si>
    <t>Stade Marcel Saupin</t>
  </si>
  <si>
    <t>Epsom Showgrounds</t>
  </si>
  <si>
    <t>1958 Australia tour of New Zealand</t>
  </si>
  <si>
    <t>1958 France rugby union tour of South Africa</t>
  </si>
  <si>
    <t>1957-58 Australia tour of Great Britain, Ireland and France</t>
  </si>
  <si>
    <t>1957 New Zealand tour of Australia</t>
  </si>
  <si>
    <t>Agen</t>
  </si>
  <si>
    <t>Stade Armandie</t>
  </si>
  <si>
    <t>1956 South Africa tour</t>
  </si>
  <si>
    <t>1956 South Africa tour of Australia and New Zealand</t>
  </si>
  <si>
    <t>1955 Australia tour of New Zealand</t>
  </si>
  <si>
    <t>1954 France tour of Argentina and Chile</t>
  </si>
  <si>
    <t>1954 Rugby Union European Cup</t>
  </si>
  <si>
    <t>1953-54 New Zealand tour</t>
  </si>
  <si>
    <t>1953-54 New Zealand rugby union tour of Britain, Ireland, France and North America</t>
  </si>
  <si>
    <t>1953-54 New Zealand tour of Europe and North America</t>
  </si>
  <si>
    <t>St George's Park</t>
  </si>
  <si>
    <t>1953 Australia tour of South Africa</t>
  </si>
  <si>
    <t>Kingsmead</t>
  </si>
  <si>
    <t>1952 Australia tour of New Zealand</t>
  </si>
  <si>
    <t>Arena Civica</t>
  </si>
  <si>
    <t>1952 Rugby Union European Cup</t>
  </si>
  <si>
    <t>1951-52 South Africa rugby union tour of Europe</t>
  </si>
  <si>
    <t>Cardiff Arms Park</t>
  </si>
  <si>
    <t>1951-52 South Africa tour of Europe</t>
  </si>
  <si>
    <t>Brisbane Cricket Ground</t>
  </si>
  <si>
    <t>1951 New Zealand tour of Australia</t>
  </si>
  <si>
    <t>1949 Australia tour of New Zealand</t>
  </si>
  <si>
    <t>Crusaders Ground</t>
  </si>
  <si>
    <t>1949 New Zealand tour</t>
  </si>
  <si>
    <t>Estadio Gimnasia y Esgrima de Buenos Aires</t>
  </si>
  <si>
    <t>1949 France tour of Argentina</t>
  </si>
  <si>
    <t>1947-48 Australia tour of Great Britain, Ireland, France and North America</t>
  </si>
  <si>
    <t>1947-48 Australia tour of Europe and North America</t>
  </si>
  <si>
    <t>1947 New Zealand tour of Australia</t>
  </si>
  <si>
    <t>Exhibition Ground</t>
  </si>
  <si>
    <t>1946 Australia tour of New Zealand</t>
  </si>
  <si>
    <t>1938 New Zealand tour of Australia</t>
  </si>
  <si>
    <t>1937 FIRA Tournament</t>
  </si>
  <si>
    <t>1937 South Africa tour</t>
  </si>
  <si>
    <t>1937 South Africa tour of Australia and New Zealand</t>
  </si>
  <si>
    <t>1936 Australia tour of New Zealand</t>
  </si>
  <si>
    <t>1935-36 New Zealand rugby union tour of Britain, Ireland and Canada</t>
  </si>
  <si>
    <t>1935-36 New Zealand tour of Canada, Great Britain and Ireland</t>
  </si>
  <si>
    <t>1935-36 New Zealand tour</t>
  </si>
  <si>
    <t>1934 New Zealand tour of Australia</t>
  </si>
  <si>
    <t>Springbok Park</t>
  </si>
  <si>
    <t>1933 Australia tour of South Africa</t>
  </si>
  <si>
    <t>Kingsmead Cricket Ground</t>
  </si>
  <si>
    <t>1932 New Zealand tour of Australia</t>
  </si>
  <si>
    <t>1931-32 South Africa rugby union tour of Britain and Ireland</t>
  </si>
  <si>
    <t>St. Helen's</t>
  </si>
  <si>
    <t>1931-32 South Africa tour of Great Britain and Ireland</t>
  </si>
  <si>
    <t>1931 Australia tour of New Zealand</t>
  </si>
  <si>
    <t>1929 New Zealand tour of Australia</t>
  </si>
  <si>
    <t>1928 New Zealand tour</t>
  </si>
  <si>
    <t>1927-28 New South Wales tour of Great Britain, Ireland and France</t>
  </si>
  <si>
    <t>1927-28 Waratahs tour of Europe and North America</t>
  </si>
  <si>
    <t>1927-28 Waratahs tour of the British Isles, France and Canada</t>
  </si>
  <si>
    <t>Stade des Ponts Jumeaux</t>
  </si>
  <si>
    <t>1924-25 New Zealand tour</t>
  </si>
  <si>
    <t>1924-25 New Zealand rugby union tour of Britain, Ireland and France</t>
  </si>
  <si>
    <t>St Helen's</t>
  </si>
  <si>
    <t>1924-25 New Zealand tour of France, Great Britain and Ireland</t>
  </si>
  <si>
    <t>1921 South Africa tour</t>
  </si>
  <si>
    <t>1914 New Zealand tour of Australia</t>
  </si>
  <si>
    <t>1913 Australia tour of New Zealand</t>
  </si>
  <si>
    <t>1912-13 South Africa rugby union tour of Europe</t>
  </si>
  <si>
    <t>1912-13 South Africa tour of Europe</t>
  </si>
  <si>
    <t>Inverleith</t>
  </si>
  <si>
    <t>1910 New Zealand tour of Australia</t>
  </si>
  <si>
    <t>Welford Road</t>
  </si>
  <si>
    <t>Blackheath</t>
  </si>
  <si>
    <t>Rectory Field</t>
  </si>
  <si>
    <t>1908-09 Australia tour of Great Britain</t>
  </si>
  <si>
    <t>1907 New Zealand tour of Australia</t>
  </si>
  <si>
    <t>Athletic Ground</t>
  </si>
  <si>
    <t>1906-07 South Africa rugby union tour of Europe</t>
  </si>
  <si>
    <t>1906-07 South Africa tour of Europe</t>
  </si>
  <si>
    <t>Balmoral Showgrounds</t>
  </si>
  <si>
    <t>The Original All Blacks</t>
  </si>
  <si>
    <t>The Original All Blacks tour</t>
  </si>
  <si>
    <t>1905-06 New Zealand tour</t>
  </si>
  <si>
    <t>Tahuna Park</t>
  </si>
  <si>
    <t>1905 Australia tour of New Zealand</t>
  </si>
  <si>
    <t>1903 New Zealand tour of Australia</t>
  </si>
  <si>
    <t>1881-82 Home Nations International</t>
  </si>
  <si>
    <t>Hamilton Crescent</t>
  </si>
  <si>
    <t>1881-82 Home Nations rugby union matches</t>
  </si>
  <si>
    <t>Raeburn Place</t>
  </si>
  <si>
    <t>1880-81 Home Nations International</t>
  </si>
  <si>
    <t>Richardson's Field</t>
  </si>
  <si>
    <t>Wales tour</t>
  </si>
  <si>
    <t>Ormeau Cricket Ground</t>
  </si>
  <si>
    <t>1880-81 Home Nations rugby union matches</t>
  </si>
  <si>
    <t>1879-80 Home Nations International</t>
  </si>
  <si>
    <t>1879-80 Home Nations rugby union matches</t>
  </si>
  <si>
    <t>The Oval</t>
  </si>
  <si>
    <t>1878-79 Home Nations rugby union matches</t>
  </si>
  <si>
    <t>1878-79 Home Nations International</t>
  </si>
  <si>
    <t>1877-78 Home Nations rugby union matches</t>
  </si>
  <si>
    <t>1877-78 Home Nations International</t>
  </si>
  <si>
    <t>1876-77 Home Nations International</t>
  </si>
  <si>
    <t>1876-77 Home Nations rugby union matches</t>
  </si>
  <si>
    <t>1875-76 Home Nations International</t>
  </si>
  <si>
    <t>Rathmines</t>
  </si>
  <si>
    <t>1875-76 Home Nations rugby union matches</t>
  </si>
  <si>
    <t>1874-75 Home Nations International</t>
  </si>
  <si>
    <t>1874-75 Home Nations rugby union matches</t>
  </si>
  <si>
    <t>1873-74 Home Nations International</t>
  </si>
  <si>
    <t>West of Scotland F.C.</t>
  </si>
  <si>
    <t>1872-73 Home Nations International</t>
  </si>
  <si>
    <t>1871-72 Home Nations International</t>
  </si>
  <si>
    <t>1871 Scotland v England International</t>
  </si>
  <si>
    <t>2023 Rugby World Cup</t>
  </si>
  <si>
    <t>Bronze Final</t>
  </si>
  <si>
    <t>Semi-Final</t>
  </si>
  <si>
    <t>Quarter-Final</t>
  </si>
  <si>
    <t>Stadium de Toulouse</t>
  </si>
  <si>
    <t>Pool</t>
  </si>
  <si>
    <t>Villeneuve-d'Ascq</t>
  </si>
  <si>
    <t>Tonga</t>
  </si>
  <si>
    <t>Stade de le Beaujoire - Louis Fonteneau</t>
  </si>
  <si>
    <t>Samoa</t>
  </si>
  <si>
    <t>Parc Olympique Lyonnais</t>
  </si>
  <si>
    <t>Uruguay</t>
  </si>
  <si>
    <t>Saint-Étienne</t>
  </si>
  <si>
    <t>Chile</t>
  </si>
  <si>
    <t>Nouveau Stade de Bordeaux</t>
  </si>
  <si>
    <t>Namibia</t>
  </si>
  <si>
    <t>2019 Rugby World Cup</t>
  </si>
  <si>
    <t>Ajinomoto Stadium</t>
  </si>
  <si>
    <t>Oita</t>
  </si>
  <si>
    <t>Oita Bank Dome</t>
  </si>
  <si>
    <t>TBC Stadium</t>
  </si>
  <si>
    <t>Canada</t>
  </si>
  <si>
    <t>Higashiosaka</t>
  </si>
  <si>
    <t>Hanazono Rugby Stadium</t>
  </si>
  <si>
    <t>Kumamoto</t>
  </si>
  <si>
    <t>Egao Kenko Stadium</t>
  </si>
  <si>
    <t>Fukuoka</t>
  </si>
  <si>
    <t>Best Denki Stadium</t>
  </si>
  <si>
    <t>Fukuroi</t>
  </si>
  <si>
    <t>Shizuoka Stadium</t>
  </si>
  <si>
    <t>Kumagaya</t>
  </si>
  <si>
    <t>Kumagaya Rugby Stadium</t>
  </si>
  <si>
    <t>Noevir Stadium Kobe</t>
  </si>
  <si>
    <t>Toyota</t>
  </si>
  <si>
    <t>Toyota Stadium (J)</t>
  </si>
  <si>
    <t>Kamaishi</t>
  </si>
  <si>
    <t>Kamaishi Recovery Memorial Stadium</t>
  </si>
  <si>
    <t>Sapporo</t>
  </si>
  <si>
    <t>Sapporo Dome</t>
  </si>
  <si>
    <t>2015 Rugby World Cup</t>
  </si>
  <si>
    <t>London Stadium</t>
  </si>
  <si>
    <t>Exeter</t>
  </si>
  <si>
    <t>Sandy Park</t>
  </si>
  <si>
    <t>Gloucester</t>
  </si>
  <si>
    <t>Kingsholm Stadium</t>
  </si>
  <si>
    <t>Etihad Stadium (E)</t>
  </si>
  <si>
    <t>Milton Keynes</t>
  </si>
  <si>
    <t>Stadium MK</t>
  </si>
  <si>
    <t>Brighton</t>
  </si>
  <si>
    <t>American Express Community Stadium</t>
  </si>
  <si>
    <t>2011 Rugby World Cup</t>
  </si>
  <si>
    <t>FMG Stadium</t>
  </si>
  <si>
    <t>Nelson</t>
  </si>
  <si>
    <t>Trafalgar Park</t>
  </si>
  <si>
    <t>North Harbour Stadium</t>
  </si>
  <si>
    <t>Napier</t>
  </si>
  <si>
    <t>McLean Park</t>
  </si>
  <si>
    <t>Stadium Taranaki</t>
  </si>
  <si>
    <t>Rotorua</t>
  </si>
  <si>
    <t>Rotorua International Stadium</t>
  </si>
  <si>
    <t>Whangarei</t>
  </si>
  <si>
    <t>Toll Stadium</t>
  </si>
  <si>
    <t>Invercargill</t>
  </si>
  <si>
    <t>Rugby Park Stadium</t>
  </si>
  <si>
    <t>2007 Rugby World Cup</t>
  </si>
  <si>
    <t>Lens</t>
  </si>
  <si>
    <t>Stade Bollaer-Delelis</t>
  </si>
  <si>
    <t>2003 Rugby World Cup</t>
  </si>
  <si>
    <t>Telstra Dome</t>
  </si>
  <si>
    <t>WIN Stadium</t>
  </si>
  <si>
    <t>Launceston</t>
  </si>
  <si>
    <t>York Park</t>
  </si>
  <si>
    <t>Aussie Stadum</t>
  </si>
  <si>
    <t>Gosford</t>
  </si>
  <si>
    <t>Central Coast Stadium</t>
  </si>
  <si>
    <t>Adelaide Oval</t>
  </si>
  <si>
    <t>GIO Stadium</t>
  </si>
  <si>
    <t>1300Smiles Stadium</t>
  </si>
  <si>
    <t>1999 Rugby World Cup</t>
  </si>
  <si>
    <t>Lansdowne Road Stadium</t>
  </si>
  <si>
    <t>Quarter-Final Play-off</t>
  </si>
  <si>
    <t>E</t>
  </si>
  <si>
    <t>Huddersfield</t>
  </si>
  <si>
    <t>John Smith's Stadium</t>
  </si>
  <si>
    <t>Wrexham</t>
  </si>
  <si>
    <t>Racecourse Ground</t>
  </si>
  <si>
    <t>Ashton Gate Stadium</t>
  </si>
  <si>
    <t>Béziers</t>
  </si>
  <si>
    <t>Stade de la Méditerranée</t>
  </si>
  <si>
    <t>Galashiels</t>
  </si>
  <si>
    <t>Netherdale</t>
  </si>
  <si>
    <t>1995 Rugby World Cup</t>
  </si>
  <si>
    <t>DHL Newlands Stadium</t>
  </si>
  <si>
    <t>Western Samoa</t>
  </si>
  <si>
    <t>Basil Kenyon Stadium</t>
  </si>
  <si>
    <t>Rustenburg</t>
  </si>
  <si>
    <t>Olympia Park</t>
  </si>
  <si>
    <t>Ivory Coast</t>
  </si>
  <si>
    <t>Stellenbosch</t>
  </si>
  <si>
    <t>Danie Craven Stadium</t>
  </si>
  <si>
    <t>1991 Rugby World Cup</t>
  </si>
  <si>
    <t>Stadium Nord de Villeneuve d'Ascq</t>
  </si>
  <si>
    <t>Zimbabwe</t>
  </si>
  <si>
    <t>Pontypridd</t>
  </si>
  <si>
    <t>Sardis Road</t>
  </si>
  <si>
    <t>Brive</t>
  </si>
  <si>
    <t>Stade Amédée-Domenech</t>
  </si>
  <si>
    <t>Stade Ernest-Wallon</t>
  </si>
  <si>
    <t>Pontypool</t>
  </si>
  <si>
    <t>Pontypool Park</t>
  </si>
  <si>
    <t>Stade Lesdiguières</t>
  </si>
  <si>
    <t>Bayonne</t>
  </si>
  <si>
    <t>Stade Jean Dauger</t>
  </si>
  <si>
    <t>Otley</t>
  </si>
  <si>
    <t>Cross Green</t>
  </si>
  <si>
    <t>1987 Rugby World Cup</t>
  </si>
  <si>
    <t>Palmerston North</t>
  </si>
  <si>
    <t>Showgrounds Oval</t>
  </si>
  <si>
    <t>2025 Rugby Championship</t>
  </si>
  <si>
    <t>Queensland Country Bank Stadium</t>
  </si>
  <si>
    <t>2024 Rugby Championship</t>
  </si>
  <si>
    <t>Mbombela</t>
  </si>
  <si>
    <t>Estadio Brigadier Estanislao Lopez</t>
  </si>
  <si>
    <t>2023 Rugby Championship</t>
  </si>
  <si>
    <t>Mount Smart Stadium</t>
  </si>
  <si>
    <t>CommBank Stadium</t>
  </si>
  <si>
    <t>2022 Rugby Championship</t>
  </si>
  <si>
    <t>Robina Stadium</t>
  </si>
  <si>
    <t>2021 Rugby Championship</t>
  </si>
  <si>
    <t>North Queensland Stadium</t>
  </si>
  <si>
    <t>Cbus Super Stadium</t>
  </si>
  <si>
    <t>Bankwest Stadium</t>
  </si>
  <si>
    <t>2020 Tri Nations Series</t>
  </si>
  <si>
    <t>McDonald Jones stadium</t>
  </si>
  <si>
    <t>2019 Rugby Championship</t>
  </si>
  <si>
    <t>2018 Rugby Championship</t>
  </si>
  <si>
    <t>2017 Rugby Championship</t>
  </si>
  <si>
    <t>Albany</t>
  </si>
  <si>
    <t>Perth Oval</t>
  </si>
  <si>
    <t>2016 Rugby Championship</t>
  </si>
  <si>
    <t>2015 Rugby Championship</t>
  </si>
  <si>
    <t>2014 Rugby Championship</t>
  </si>
  <si>
    <t>Estadio Ãšnico</t>
  </si>
  <si>
    <t>Gigante de Arroyito</t>
  </si>
  <si>
    <t>2013 Rugby Championship</t>
  </si>
  <si>
    <t>FNB Stadium</t>
  </si>
  <si>
    <t>2012 Rugby Championship</t>
  </si>
  <si>
    <t>2011 Tri Nations Series</t>
  </si>
  <si>
    <t>2010 Tri Nations Series</t>
  </si>
  <si>
    <t>2009 Tri Nations Series</t>
  </si>
  <si>
    <t>2008 Tri Nations Series</t>
  </si>
  <si>
    <t>2007 Tri Nations Series</t>
  </si>
  <si>
    <t>2006 Tri Nations Series</t>
  </si>
  <si>
    <t>Royal Bafokeng Stadium</t>
  </si>
  <si>
    <t>2005 Tri Nations Series</t>
  </si>
  <si>
    <t>2004 Tri Nations Series</t>
  </si>
  <si>
    <t>2003 Tri Nations Series</t>
  </si>
  <si>
    <t>2002 Tri Nations Series</t>
  </si>
  <si>
    <t>2001 Tri Nations Series</t>
  </si>
  <si>
    <t>2000 Tri Nations Series</t>
  </si>
  <si>
    <t>1999 Tri Nations Series</t>
  </si>
  <si>
    <t>1998 Tri Nations Series</t>
  </si>
  <si>
    <t>1997 Tri Nations Series</t>
  </si>
  <si>
    <t>1996 Tri Nations Series</t>
  </si>
  <si>
    <t>2026 Six Nations Championship</t>
  </si>
  <si>
    <t>2025 Six Nations Championship</t>
  </si>
  <si>
    <t>Parc Olympique</t>
  </si>
  <si>
    <t>2024 Six Nations Championship</t>
  </si>
  <si>
    <t>Villeneuve-dAscq</t>
  </si>
  <si>
    <t>2023 Six Nations Championship</t>
  </si>
  <si>
    <t>2022 Six Nations Championship</t>
  </si>
  <si>
    <t>2021 Six Nations Championship</t>
  </si>
  <si>
    <t>2020 Six Nations Championship</t>
  </si>
  <si>
    <t>2019 Six Nations Championship</t>
  </si>
  <si>
    <t>2018 Six Nations Championship</t>
  </si>
  <si>
    <t>2017 Six Nations Championship</t>
  </si>
  <si>
    <t>2016 Six Nations Championship</t>
  </si>
  <si>
    <t>2015 Six Nations Championship</t>
  </si>
  <si>
    <t>2014 Six Nations Championship</t>
  </si>
  <si>
    <t>2013 Six Nations Championship</t>
  </si>
  <si>
    <t>2012 Six Nations Championship</t>
  </si>
  <si>
    <t>2011 Six Nations Championship</t>
  </si>
  <si>
    <t>2010 Six Nations Championship</t>
  </si>
  <si>
    <t>2009 Six Nations Championship</t>
  </si>
  <si>
    <t>2008 Six Nations Championship</t>
  </si>
  <si>
    <t>2007 Six Nations Championship</t>
  </si>
  <si>
    <t>2006 Six Nations Championship</t>
  </si>
  <si>
    <t>2005 Six Nations Championship</t>
  </si>
  <si>
    <t>2004 Six Nations Championship</t>
  </si>
  <si>
    <t>2003 Six Nations Championship</t>
  </si>
  <si>
    <t>2002 Six Nations Championship</t>
  </si>
  <si>
    <t>2001 Six Nations Championship</t>
  </si>
  <si>
    <t>2000 Six Nations Championship</t>
  </si>
  <si>
    <t>1999 Five Nations Championship</t>
  </si>
  <si>
    <t>1998 Five Nations Championship</t>
  </si>
  <si>
    <t>1997 Five Nations Championship</t>
  </si>
  <si>
    <t>1996 Five Nations Championship</t>
  </si>
  <si>
    <t>1995 Five Nations Championship</t>
  </si>
  <si>
    <t>1994 Five Nations Championship</t>
  </si>
  <si>
    <t>1993 Five Nations Championship</t>
  </si>
  <si>
    <t>1992 Five Nations Championship</t>
  </si>
  <si>
    <t>1991 Five Nations Championship</t>
  </si>
  <si>
    <t>1990 Five Nations Championship</t>
  </si>
  <si>
    <t>1989 Five Nations Championship</t>
  </si>
  <si>
    <t>1988 Five Nations Championship</t>
  </si>
  <si>
    <t>1987 Five Nations Championship</t>
  </si>
  <si>
    <t>1986 Five Nations Championship</t>
  </si>
  <si>
    <t>1985 Five Nations Championship</t>
  </si>
  <si>
    <t>1984 Five Nations Championship</t>
  </si>
  <si>
    <t>1983 Five Nations Championship</t>
  </si>
  <si>
    <t>1982 Five Nations Championship</t>
  </si>
  <si>
    <t>1981 Five Nations Championship</t>
  </si>
  <si>
    <t>1980 Five Nations Championship</t>
  </si>
  <si>
    <t>1979 Five Nations Championship</t>
  </si>
  <si>
    <t>1978 Five Nations Championship</t>
  </si>
  <si>
    <t>1977 Five Nations Championship</t>
  </si>
  <si>
    <t>1976 Five Nations Championship</t>
  </si>
  <si>
    <t>1975 Five Nations Championship</t>
  </si>
  <si>
    <t>1974 Five Nations Championship</t>
  </si>
  <si>
    <t>1973 Five Nations Championship</t>
  </si>
  <si>
    <t>1972 Five Nations Championship</t>
  </si>
  <si>
    <t>Stade Colombes</t>
  </si>
  <si>
    <t>1971 Five Nations Championship</t>
  </si>
  <si>
    <t>1970 Five Nations Championship</t>
  </si>
  <si>
    <t>1969 Five Nations Championship</t>
  </si>
  <si>
    <t>1968 Five Nations Championship</t>
  </si>
  <si>
    <t>1967 Five Nations Championship</t>
  </si>
  <si>
    <t>1966 Five Nations Championship</t>
  </si>
  <si>
    <t>1965 Five Nations Championship</t>
  </si>
  <si>
    <t>1964 Five Nations Championship</t>
  </si>
  <si>
    <t>1963 Five Nations Championship</t>
  </si>
  <si>
    <t>1962 Five Nations Championship</t>
  </si>
  <si>
    <t>1961 Five Nations Championship</t>
  </si>
  <si>
    <t>1960 Five Nations Championship</t>
  </si>
  <si>
    <t>1959 Five Nations Championship</t>
  </si>
  <si>
    <t>1958 Five Nations Championship</t>
  </si>
  <si>
    <t>1957 Five Nations Championship</t>
  </si>
  <si>
    <t>1956 Five Nations Championship</t>
  </si>
  <si>
    <t>1955 Five Nations Championship</t>
  </si>
  <si>
    <t>1954 Five Nations Championship</t>
  </si>
  <si>
    <t>1953 Five Nations Championship</t>
  </si>
  <si>
    <t>1952 Five Nations Championship</t>
  </si>
  <si>
    <t>1951 Five Nations Championship</t>
  </si>
  <si>
    <t>1950 Five Nations Championship</t>
  </si>
  <si>
    <t>Ravenhill</t>
  </si>
  <si>
    <t>1949 Five Nations Championship</t>
  </si>
  <si>
    <t>1948 Five Nations Championship</t>
  </si>
  <si>
    <t>1947 Five Nations Championship</t>
  </si>
  <si>
    <t>1939 Home Nations Championship</t>
  </si>
  <si>
    <t>1938 Home Nations Championship</t>
  </si>
  <si>
    <t>1937 Home Nations Championship</t>
  </si>
  <si>
    <t>1936 Home Nations Championship</t>
  </si>
  <si>
    <t>1935 Home Nations Championship</t>
  </si>
  <si>
    <t>1934 Home Nations Championship</t>
  </si>
  <si>
    <t>1933 Home Nations Championship</t>
  </si>
  <si>
    <t>1932 Home Nations Championship</t>
  </si>
  <si>
    <t>1931 Five Nations Championship</t>
  </si>
  <si>
    <t>1930 Five Nations Championship</t>
  </si>
  <si>
    <t>1929 Five Nations Championship</t>
  </si>
  <si>
    <t>1928 Five Nations Championship</t>
  </si>
  <si>
    <t>1927 Five Nations Championship</t>
  </si>
  <si>
    <t>1926 Five Nations Championship</t>
  </si>
  <si>
    <t>1925 Five Nations Championship</t>
  </si>
  <si>
    <t>1924 Five Nations Championship</t>
  </si>
  <si>
    <t>Vincennes</t>
  </si>
  <si>
    <t>Stade Pershing</t>
  </si>
  <si>
    <t>1923 Five Nations Championship</t>
  </si>
  <si>
    <t>1922 Five Nations Championship</t>
  </si>
  <si>
    <t>1921 Five Nations Championship</t>
  </si>
  <si>
    <t>Balmoral</t>
  </si>
  <si>
    <t>1920 Five Nations Championship</t>
  </si>
  <si>
    <t>1914 Five Nations Championship</t>
  </si>
  <si>
    <t>Cork</t>
  </si>
  <si>
    <t>Mardyke</t>
  </si>
  <si>
    <t>1913 Five Nations Championship</t>
  </si>
  <si>
    <t>1912 Five Nations Championship</t>
  </si>
  <si>
    <t>Newport</t>
  </si>
  <si>
    <t>Rodney Parade</t>
  </si>
  <si>
    <t>1911 Five Nations Championship</t>
  </si>
  <si>
    <t>1910 Five Nations Championship</t>
  </si>
  <si>
    <t>1909 Home Nations Championship</t>
  </si>
  <si>
    <t>1908 Home Nations Championship</t>
  </si>
  <si>
    <t>1907 Home Nations Championship</t>
  </si>
  <si>
    <t>1906 Home Nations Championship</t>
  </si>
  <si>
    <t>1905 Home Nations Championship</t>
  </si>
  <si>
    <t>1904 Home Nations Championship</t>
  </si>
  <si>
    <t>1903 Home Nations Championship</t>
  </si>
  <si>
    <t>1902 Home Nations Championship</t>
  </si>
  <si>
    <t>1901 Home Nations Championship</t>
  </si>
  <si>
    <t>1900 Home Nations Championship</t>
  </si>
  <si>
    <t>Kingsholm</t>
  </si>
  <si>
    <t>1899 Home Nations Championship</t>
  </si>
  <si>
    <t>1898 Home Nations Championship</t>
  </si>
  <si>
    <t>Powderhall</t>
  </si>
  <si>
    <t>Fallowfield</t>
  </si>
  <si>
    <t>1897 Home Nations Championship</t>
  </si>
  <si>
    <t>Powderhall Stadium</t>
  </si>
  <si>
    <t>1896 Home Nations Championship</t>
  </si>
  <si>
    <t>Meanwood Road</t>
  </si>
  <si>
    <t>1895 Home Nations Championship</t>
  </si>
  <si>
    <t>1894 Home Nations Championship</t>
  </si>
  <si>
    <t>Ulster Cricket Ground</t>
  </si>
  <si>
    <t>Birkenhead</t>
  </si>
  <si>
    <t>Upper Park</t>
  </si>
  <si>
    <t>1893 Home Nations Championship</t>
  </si>
  <si>
    <t>Headingley</t>
  </si>
  <si>
    <t>1892 Home Nations Championship</t>
  </si>
  <si>
    <t>1891 Home Nations Championship</t>
  </si>
  <si>
    <t>1890 Home Nations Championship</t>
  </si>
  <si>
    <t>Dewsbury</t>
  </si>
  <si>
    <t>Crown Flatt</t>
  </si>
  <si>
    <t>1889 Home Nations Championship</t>
  </si>
  <si>
    <t>1888 Home Nations Championship</t>
  </si>
  <si>
    <t>Birkenhead Park</t>
  </si>
  <si>
    <t>1887 Home Nations Championship</t>
  </si>
  <si>
    <t>1886 Home Nations Championship</t>
  </si>
  <si>
    <t>1885 Home Nations Championship</t>
  </si>
  <si>
    <t>1884 Home Nations Championship</t>
  </si>
  <si>
    <t>Cardigan Fields</t>
  </si>
  <si>
    <t>1883 Home Nations Championship</t>
  </si>
  <si>
    <t>Losing Bonus Point</t>
  </si>
  <si>
    <t>Rugby World Cup</t>
  </si>
  <si>
    <t>Nations Championship</t>
  </si>
  <si>
    <t>Tri Nations/Rugby Champ</t>
  </si>
  <si>
    <t>Home/Five/Six Nations</t>
  </si>
  <si>
    <t>Home/Away</t>
  </si>
  <si>
    <t>country</t>
  </si>
  <si>
    <t>city</t>
  </si>
  <si>
    <t>stadium</t>
  </si>
  <si>
    <t>Stage</t>
  </si>
  <si>
    <t>competition</t>
  </si>
  <si>
    <t>W/L/D</t>
  </si>
  <si>
    <t>date (YYYYMMDD)</t>
  </si>
  <si>
    <t>Trophy</t>
  </si>
  <si>
    <t>RWC F</t>
  </si>
  <si>
    <t>RWC SF</t>
  </si>
  <si>
    <t>RWC QF</t>
  </si>
  <si>
    <t>Tri-Nations/Rugby Champ</t>
  </si>
  <si>
    <t>LB</t>
  </si>
  <si>
    <t>TB</t>
  </si>
  <si>
    <t>PD</t>
  </si>
  <si>
    <t>Place</t>
  </si>
  <si>
    <t>Triple Crown</t>
  </si>
  <si>
    <t>Grand Slam</t>
  </si>
  <si>
    <t>Mississippi</t>
  </si>
  <si>
    <t>Alabama</t>
  </si>
  <si>
    <t>Troy</t>
  </si>
  <si>
    <t>Texas</t>
  </si>
  <si>
    <t>West Virginia</t>
  </si>
  <si>
    <t>North Carolina</t>
  </si>
  <si>
    <t>Oklahoma</t>
  </si>
  <si>
    <t>Murray State</t>
  </si>
  <si>
    <t>Arizona</t>
  </si>
  <si>
    <t>UCLA</t>
  </si>
  <si>
    <t>Oregon State</t>
  </si>
  <si>
    <t>Louisville</t>
  </si>
  <si>
    <t>Arkansas</t>
  </si>
  <si>
    <t>Coastal Carolina</t>
  </si>
  <si>
    <t>LSU</t>
  </si>
  <si>
    <t>Virginia</t>
  </si>
  <si>
    <t>North Carolina State</t>
  </si>
  <si>
    <t>Kentucky</t>
  </si>
  <si>
    <t>Florida State</t>
  </si>
  <si>
    <t>Florida</t>
  </si>
  <si>
    <t>Texas A&amp;M</t>
  </si>
  <si>
    <t>Tennessee</t>
  </si>
  <si>
    <t>Stanford</t>
  </si>
  <si>
    <t>Oral Roberts</t>
  </si>
  <si>
    <t>Wake Forest</t>
  </si>
  <si>
    <t>TCU</t>
  </si>
  <si>
    <t>Notre Dame</t>
  </si>
  <si>
    <t>Auburn</t>
  </si>
  <si>
    <t>Vanderbilt</t>
  </si>
  <si>
    <t>Mississippi State</t>
  </si>
  <si>
    <t>Texas Tech</t>
  </si>
  <si>
    <t>Michigan</t>
  </si>
  <si>
    <t>CSU-Fullerton</t>
  </si>
  <si>
    <t>Miami (FL)</t>
  </si>
  <si>
    <t>UC Santa Barbara</t>
  </si>
  <si>
    <t>Oklahoma State</t>
  </si>
  <si>
    <t>UC Irvine</t>
  </si>
  <si>
    <t>Indiana</t>
  </si>
  <si>
    <t>Stony Brook</t>
  </si>
  <si>
    <t>Kent State</t>
  </si>
  <si>
    <t>South Carolina</t>
  </si>
  <si>
    <t>California</t>
  </si>
  <si>
    <t>Arizona State</t>
  </si>
  <si>
    <t>Clemson</t>
  </si>
  <si>
    <t>Southern Mississippi</t>
  </si>
  <si>
    <t>Rice</t>
  </si>
  <si>
    <t>Fresno State</t>
  </si>
  <si>
    <t>Georgia Tech</t>
  </si>
  <si>
    <t>Tulane</t>
  </si>
  <si>
    <t>Nebraska</t>
  </si>
  <si>
    <t>Baylor</t>
  </si>
  <si>
    <t>Missouri State</t>
  </si>
  <si>
    <t>USC</t>
  </si>
  <si>
    <t>San Jose State</t>
  </si>
  <si>
    <t>LA-Lafayette</t>
  </si>
  <si>
    <t>Long Beach State</t>
  </si>
  <si>
    <t>Wichita State</t>
  </si>
  <si>
    <t>Kansas</t>
  </si>
  <si>
    <t>Pepperdine</t>
  </si>
  <si>
    <t>Creighton</t>
  </si>
  <si>
    <t>Georgia Southern</t>
  </si>
  <si>
    <t>Citadel</t>
  </si>
  <si>
    <t>Maine</t>
  </si>
  <si>
    <t>Indiana State</t>
  </si>
  <si>
    <t>Loyola Marymount</t>
  </si>
  <si>
    <t>New Orleans</t>
  </si>
  <si>
    <t>James Madison</t>
  </si>
  <si>
    <t>St. John's</t>
  </si>
  <si>
    <t>Hawaii</t>
  </si>
  <si>
    <t>Connecticut</t>
  </si>
  <si>
    <t>Temple</t>
  </si>
  <si>
    <t>Minnesota</t>
  </si>
  <si>
    <t>CSU-Los Angeles</t>
  </si>
  <si>
    <t>Southern Illinois</t>
  </si>
  <si>
    <t>Washington State</t>
  </si>
  <si>
    <t>Eastern Michigan</t>
  </si>
  <si>
    <t>Seton Hall</t>
  </si>
  <si>
    <t>Harvard</t>
  </si>
  <si>
    <t>Northern Colorado</t>
  </si>
  <si>
    <t>Penn State</t>
  </si>
  <si>
    <t>Iowa</t>
  </si>
  <si>
    <t>BYU</t>
  </si>
  <si>
    <t>Texas-Rio Grande Valley</t>
  </si>
  <si>
    <t>Tulsa</t>
  </si>
  <si>
    <t>Delaware</t>
  </si>
  <si>
    <t>Iowa State</t>
  </si>
  <si>
    <t>Dartmouth</t>
  </si>
  <si>
    <t>Ohio</t>
  </si>
  <si>
    <t>Massachusetts</t>
  </si>
  <si>
    <t>NYU</t>
  </si>
  <si>
    <t>Ohio State</t>
  </si>
  <si>
    <t>Rider</t>
  </si>
  <si>
    <t>Boston College</t>
  </si>
  <si>
    <t>Houston</t>
  </si>
  <si>
    <t>Northeastern</t>
  </si>
  <si>
    <t>Lafayette</t>
  </si>
  <si>
    <t>Saint Louis</t>
  </si>
  <si>
    <t>Missouri</t>
  </si>
  <si>
    <t>Western Michigan</t>
  </si>
  <si>
    <t>Holy Cross</t>
  </si>
  <si>
    <t>Ithaca</t>
  </si>
  <si>
    <t>Santa Clara</t>
  </si>
  <si>
    <t>Duke</t>
  </si>
  <si>
    <t>Syracuse</t>
  </si>
  <si>
    <t>Wyoming</t>
  </si>
  <si>
    <t>New Hampshire</t>
  </si>
  <si>
    <t>Bradley</t>
  </si>
  <si>
    <t>Springfield</t>
  </si>
  <si>
    <t>Colgate</t>
  </si>
  <si>
    <t>Oregon</t>
  </si>
  <si>
    <t>Rollins</t>
  </si>
  <si>
    <t>Michigan State</t>
  </si>
  <si>
    <t>Princeton</t>
  </si>
  <si>
    <t>Utah</t>
  </si>
  <si>
    <t>Colorado State</t>
  </si>
  <si>
    <t>Tufts</t>
  </si>
  <si>
    <t>Wisconsin</t>
  </si>
  <si>
    <t>Rutgers</t>
  </si>
  <si>
    <t>Yale</t>
  </si>
  <si>
    <t>Champion</t>
  </si>
  <si>
    <t>Win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</si>
</sst>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0.0"/>
    <numFmt numFmtId="166" formatCode="0.0;\-0.0;&quot;-&quot;"/>
    <numFmt numFmtId="167" formatCode="0;\-0;&quot;&quot;"/>
    <numFmt numFmtId="168" formatCode="&quot;$&quot;#,##0"/>
    <numFmt numFmtId="169" formatCode="m/d/yyyy;@"/>
    <numFmt numFmtId="170" formatCode="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color theme="1"/>
      <name val="Arial"/>
      <family val="2"/>
    </font>
    <font>
      <b/>
      <sz val="8"/>
      <name val="Arial"/>
      <family val="2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FFFF"/>
      <name val="Arial"/>
      <family val="2"/>
    </font>
    <font>
      <b/>
      <u/>
      <sz val="9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u/>
      <sz val="10"/>
      <color theme="1"/>
      <name val="Arial"/>
      <family val="2"/>
    </font>
    <font>
      <b/>
      <sz val="10"/>
      <name val="Arial"/>
      <family val="2"/>
    </font>
    <font>
      <u/>
      <sz val="10"/>
      <name val="Arial"/>
      <family val="2"/>
    </font>
    <font>
      <b/>
      <sz val="10"/>
      <color rgb="FF000000"/>
      <name val="Arial"/>
      <family val="2"/>
    </font>
    <font>
      <u/>
      <sz val="10"/>
      <color rgb="FF000000"/>
      <name val="Arial"/>
      <family val="2"/>
    </font>
    <font>
      <b/>
      <sz val="9"/>
      <color rgb="FF000000"/>
      <name val="Arial"/>
      <family val="2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1F3864"/>
      </patternFill>
    </fill>
    <fill>
      <patternFill patternType="solid">
        <fgColor rgb="FFFFC000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F3864"/>
        <bgColor indexed="64"/>
      </patternFill>
    </fill>
  </fills>
  <borders count="1">
    <border>
      <left/>
      <right/>
      <top/>
      <bottom/>
      <diagonal/>
    </border>
  </borders>
  <cellStyleXfs count="15">
    <xf numFmtId="0" fontId="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0" fillId="0" borderId="0"/>
  </cellStyleXfs>
  <cellXfs count="101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4" fillId="0" borderId="0" xfId="1" applyFont="1"/>
    <xf numFmtId="0" fontId="1" fillId="0" borderId="0" xfId="3"/>
    <xf numFmtId="164" fontId="1" fillId="0" borderId="0" xfId="3" applyNumberFormat="1"/>
    <xf numFmtId="0" fontId="8" fillId="0" borderId="0" xfId="2" applyFont="1"/>
    <xf numFmtId="1" fontId="8" fillId="0" borderId="0" xfId="2" applyNumberFormat="1" applyFont="1"/>
    <xf numFmtId="164" fontId="3" fillId="0" borderId="0" xfId="3" applyNumberFormat="1" applyFont="1"/>
    <xf numFmtId="0" fontId="5" fillId="0" borderId="0" xfId="3" applyFont="1"/>
    <xf numFmtId="164" fontId="2" fillId="0" borderId="0" xfId="3" applyNumberFormat="1" applyFont="1"/>
    <xf numFmtId="0" fontId="1" fillId="0" borderId="0" xfId="4"/>
    <xf numFmtId="0" fontId="1" fillId="0" borderId="0" xfId="5"/>
    <xf numFmtId="0" fontId="3" fillId="0" borderId="0" xfId="3" applyFont="1"/>
    <xf numFmtId="0" fontId="3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9" fillId="2" borderId="0" xfId="0" applyFont="1" applyFill="1"/>
    <xf numFmtId="0" fontId="9" fillId="3" borderId="0" xfId="0" applyFont="1" applyFill="1"/>
    <xf numFmtId="0" fontId="10" fillId="0" borderId="0" xfId="0" applyFont="1"/>
    <xf numFmtId="0" fontId="10" fillId="0" borderId="0" xfId="0" applyFont="1" applyAlignment="1">
      <alignment horizontal="center"/>
    </xf>
    <xf numFmtId="0" fontId="1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0" fontId="9" fillId="4" borderId="0" xfId="0" applyFont="1" applyFill="1"/>
    <xf numFmtId="0" fontId="0" fillId="0" borderId="0" xfId="0" applyAlignment="1">
      <alignment horizontal="left"/>
    </xf>
    <xf numFmtId="0" fontId="9" fillId="4" borderId="0" xfId="0" applyFont="1" applyFill="1" applyAlignment="1">
      <alignment horizontal="left"/>
    </xf>
    <xf numFmtId="0" fontId="0" fillId="0" borderId="0" xfId="0" applyAlignment="1">
      <alignment horizontal="right"/>
    </xf>
    <xf numFmtId="0" fontId="9" fillId="4" borderId="0" xfId="0" applyFont="1" applyFill="1" applyAlignment="1">
      <alignment horizontal="right"/>
    </xf>
    <xf numFmtId="167" fontId="0" fillId="0" borderId="0" xfId="0" applyNumberFormat="1" applyAlignment="1">
      <alignment horizontal="right"/>
    </xf>
    <xf numFmtId="168" fontId="0" fillId="0" borderId="0" xfId="0" applyNumberFormat="1"/>
    <xf numFmtId="0" fontId="5" fillId="0" borderId="0" xfId="0" applyFont="1"/>
    <xf numFmtId="168" fontId="5" fillId="0" borderId="0" xfId="0" applyNumberFormat="1" applyFont="1"/>
    <xf numFmtId="1" fontId="5" fillId="0" borderId="0" xfId="0" applyNumberFormat="1" applyFont="1"/>
    <xf numFmtId="0" fontId="12" fillId="5" borderId="0" xfId="0" applyFont="1" applyFill="1" applyAlignment="1">
      <alignment horizontal="center" vertical="center"/>
    </xf>
    <xf numFmtId="168" fontId="12" fillId="5" borderId="0" xfId="0" applyNumberFormat="1" applyFont="1" applyFill="1" applyAlignment="1">
      <alignment horizontal="center" vertical="center"/>
    </xf>
    <xf numFmtId="0" fontId="6" fillId="0" borderId="0" xfId="6" applyFont="1"/>
    <xf numFmtId="0" fontId="6" fillId="0" borderId="0" xfId="0" applyFont="1"/>
    <xf numFmtId="14" fontId="6" fillId="0" borderId="0" xfId="6" applyNumberFormat="1" applyFont="1"/>
    <xf numFmtId="0" fontId="13" fillId="0" borderId="0" xfId="6" applyFont="1"/>
    <xf numFmtId="0" fontId="6" fillId="0" borderId="0" xfId="7" applyFont="1"/>
    <xf numFmtId="0" fontId="13" fillId="0" borderId="0" xfId="7" applyFont="1"/>
    <xf numFmtId="0" fontId="14" fillId="0" borderId="0" xfId="0" applyFont="1"/>
    <xf numFmtId="0" fontId="14" fillId="0" borderId="0" xfId="8" applyFont="1"/>
    <xf numFmtId="14" fontId="14" fillId="0" borderId="0" xfId="8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5" fillId="0" borderId="0" xfId="7"/>
    <xf numFmtId="0" fontId="5" fillId="0" borderId="0" xfId="6"/>
    <xf numFmtId="0" fontId="14" fillId="0" borderId="0" xfId="9" applyFont="1"/>
    <xf numFmtId="14" fontId="14" fillId="0" borderId="0" xfId="9" applyNumberFormat="1" applyFont="1"/>
    <xf numFmtId="14" fontId="5" fillId="0" borderId="0" xfId="7" applyNumberFormat="1"/>
    <xf numFmtId="0" fontId="18" fillId="0" borderId="0" xfId="7" applyFont="1"/>
    <xf numFmtId="0" fontId="5" fillId="6" borderId="0" xfId="7" applyFill="1"/>
    <xf numFmtId="0" fontId="5" fillId="7" borderId="0" xfId="7" applyFill="1"/>
    <xf numFmtId="0" fontId="19" fillId="0" borderId="0" xfId="7" applyFont="1"/>
    <xf numFmtId="0" fontId="16" fillId="0" borderId="0" xfId="10" applyFont="1"/>
    <xf numFmtId="0" fontId="16" fillId="0" borderId="0" xfId="7" applyFont="1"/>
    <xf numFmtId="2" fontId="5" fillId="0" borderId="0" xfId="7" applyNumberFormat="1"/>
    <xf numFmtId="14" fontId="14" fillId="0" borderId="0" xfId="0" applyNumberFormat="1" applyFont="1"/>
    <xf numFmtId="14" fontId="16" fillId="0" borderId="0" xfId="11" applyNumberFormat="1" applyFont="1"/>
    <xf numFmtId="0" fontId="16" fillId="0" borderId="0" xfId="11" applyFont="1"/>
    <xf numFmtId="0" fontId="16" fillId="0" borderId="0" xfId="12" applyFont="1"/>
    <xf numFmtId="0" fontId="1" fillId="0" borderId="0" xfId="1"/>
    <xf numFmtId="14" fontId="16" fillId="0" borderId="0" xfId="12" applyNumberFormat="1" applyFont="1"/>
    <xf numFmtId="0" fontId="16" fillId="0" borderId="0" xfId="9" applyFont="1"/>
    <xf numFmtId="14" fontId="16" fillId="0" borderId="0" xfId="9" applyNumberFormat="1" applyFont="1"/>
    <xf numFmtId="0" fontId="20" fillId="0" borderId="0" xfId="9" applyFont="1"/>
    <xf numFmtId="0" fontId="5" fillId="6" borderId="0" xfId="0" applyFont="1" applyFill="1"/>
    <xf numFmtId="0" fontId="5" fillId="7" borderId="0" xfId="0" applyFont="1" applyFill="1"/>
    <xf numFmtId="0" fontId="19" fillId="0" borderId="0" xfId="0" applyFont="1"/>
    <xf numFmtId="0" fontId="18" fillId="0" borderId="0" xfId="0" applyFont="1"/>
    <xf numFmtId="0" fontId="16" fillId="6" borderId="0" xfId="0" applyFont="1" applyFill="1"/>
    <xf numFmtId="0" fontId="16" fillId="7" borderId="0" xfId="0" applyFont="1" applyFill="1"/>
    <xf numFmtId="169" fontId="14" fillId="0" borderId="0" xfId="0" applyNumberFormat="1" applyFont="1"/>
    <xf numFmtId="0" fontId="16" fillId="0" borderId="0" xfId="13" applyFont="1"/>
    <xf numFmtId="169" fontId="16" fillId="0" borderId="0" xfId="13" applyNumberFormat="1" applyFont="1"/>
    <xf numFmtId="0" fontId="20" fillId="0" borderId="0" xfId="13" applyFont="1"/>
    <xf numFmtId="0" fontId="21" fillId="0" borderId="0" xfId="0" applyFont="1"/>
    <xf numFmtId="0" fontId="20" fillId="0" borderId="0" xfId="0" applyFont="1"/>
    <xf numFmtId="14" fontId="16" fillId="0" borderId="0" xfId="13" applyNumberFormat="1" applyFont="1"/>
    <xf numFmtId="0" fontId="14" fillId="8" borderId="0" xfId="0" applyFont="1" applyFill="1"/>
    <xf numFmtId="0" fontId="16" fillId="0" borderId="0" xfId="14" applyFont="1"/>
    <xf numFmtId="0" fontId="20" fillId="0" borderId="0" xfId="14" applyFont="1"/>
    <xf numFmtId="14" fontId="16" fillId="0" borderId="0" xfId="14" applyNumberFormat="1" applyFont="1"/>
    <xf numFmtId="0" fontId="22" fillId="0" borderId="0" xfId="0" applyFont="1"/>
    <xf numFmtId="0" fontId="23" fillId="0" borderId="0" xfId="7" applyFont="1" applyAlignment="1">
      <alignment horizontal="left"/>
    </xf>
    <xf numFmtId="14" fontId="0" fillId="0" borderId="0" xfId="0" applyNumberFormat="1"/>
    <xf numFmtId="3" fontId="0" fillId="0" borderId="0" xfId="0" applyNumberFormat="1"/>
    <xf numFmtId="0" fontId="7" fillId="0" borderId="0" xfId="3" applyFont="1" applyAlignment="1">
      <alignment wrapText="1"/>
    </xf>
    <xf numFmtId="0" fontId="6" fillId="0" borderId="0" xfId="2" applyFont="1" applyAlignment="1">
      <alignment wrapText="1"/>
    </xf>
    <xf numFmtId="1" fontId="6" fillId="0" borderId="0" xfId="2" applyNumberFormat="1" applyFont="1" applyAlignment="1">
      <alignment wrapText="1"/>
    </xf>
    <xf numFmtId="15" fontId="0" fillId="0" borderId="0" xfId="0" applyNumberFormat="1"/>
    <xf numFmtId="170" fontId="0" fillId="0" borderId="0" xfId="0" applyNumberFormat="1"/>
    <xf numFmtId="170" fontId="3" fillId="0" borderId="0" xfId="0" applyNumberFormat="1" applyFont="1"/>
    <xf numFmtId="0" fontId="3" fillId="8" borderId="0" xfId="0" applyFont="1" applyFill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9" fillId="9" borderId="0" xfId="0" applyFont="1" applyFill="1"/>
  </cellXfs>
  <cellStyles count="15">
    <cellStyle name="Normal" xfId="0" builtinId="0"/>
    <cellStyle name="Normal 10" xfId="7" xr:uid="{ED4FD5A6-5CDD-4F75-BF42-057AE7500018}"/>
    <cellStyle name="Normal 2" xfId="1" xr:uid="{B560BFAF-D18F-4306-BDA0-92C1F250FE30}"/>
    <cellStyle name="Normal 28" xfId="14" xr:uid="{EDBCA4BA-7A73-4AB4-8F19-5762AB66782D}"/>
    <cellStyle name="Normal 28 2" xfId="12" xr:uid="{3014D7B0-3EE6-4304-924D-15185041D510}"/>
    <cellStyle name="Normal 29 2" xfId="6" xr:uid="{55B249EA-00E2-4331-946A-C4276C5521D7}"/>
    <cellStyle name="Normal 3" xfId="2" xr:uid="{311BC824-B14B-47AD-9CDB-F83E0229D4E8}"/>
    <cellStyle name="Normal 33 2" xfId="13" xr:uid="{3E356263-356F-4607-A3D8-B8F17EFCE178}"/>
    <cellStyle name="Normal 4" xfId="3" xr:uid="{7E7D8877-39C6-44EE-BD6F-C861A9DB004A}"/>
    <cellStyle name="Normal 4 2 2" xfId="4" xr:uid="{BD70F4BD-1041-4F5E-8D4E-8460FB829C1B}"/>
    <cellStyle name="Normal 5" xfId="8" xr:uid="{EC659D1C-C0A0-4C8C-A829-C85BFAAA41BE}"/>
    <cellStyle name="Normal 5 17" xfId="10" xr:uid="{1CEBACF8-FF24-47C3-ABC9-62344A8735E6}"/>
    <cellStyle name="Normal 5 2" xfId="5" xr:uid="{A1C6D3C4-89AA-452B-BBF7-0BCAC747E87C}"/>
    <cellStyle name="Normal 6" xfId="9" xr:uid="{2D8DB5A8-677C-44B1-82E6-9E8C64894DFB}"/>
    <cellStyle name="Normal 6 11 2" xfId="11" xr:uid="{3262B46D-94B6-4EF0-A525-C24B4776223F}"/>
  </cellStyles>
  <dxfs count="22">
    <dxf>
      <numFmt numFmtId="0" formatCode="General"/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numFmt numFmtId="167" formatCode="0;\-0;&quot;&quot;"/>
      <alignment horizontal="right" vertical="bottom" textRotation="0" wrapText="0" justifyLastLine="0" shrinkToFit="0" readingOrder="0"/>
    </dxf>
    <dxf>
      <numFmt numFmtId="167" formatCode="0;\-0;&quot;&quot;"/>
      <alignment horizontal="righ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numFmt numFmtId="165" formatCode="0.0"/>
    </dxf>
    <dxf>
      <numFmt numFmtId="165" formatCode="0.0"/>
    </dxf>
    <dxf>
      <numFmt numFmtId="166" formatCode="0.0;\-0.0;&quot;-&quot;"/>
    </dxf>
    <dxf>
      <numFmt numFmtId="164" formatCode="0.000"/>
    </dxf>
    <dxf>
      <numFmt numFmtId="1" formatCode="0"/>
    </dxf>
    <dxf>
      <numFmt numFmtId="1" formatCode="0"/>
    </dxf>
    <dxf>
      <numFmt numFmtId="1" formatCode="0"/>
    </dxf>
    <dxf>
      <font>
        <b/>
        <color rgb="FFFFFFFF"/>
      </font>
      <fill>
        <patternFill patternType="solid">
          <fgColor indexed="64"/>
          <bgColor rgb="FF4472C4"/>
        </patternFill>
      </fill>
    </dxf>
    <dxf>
      <alignment horizontal="center"/>
    </dxf>
    <dxf>
      <font>
        <color rgb="FF000000"/>
      </font>
      <fill>
        <patternFill patternType="none"/>
      </fill>
    </dxf>
    <dxf>
      <font>
        <color rgb="FF000000"/>
      </font>
      <fill>
        <patternFill patternType="none"/>
      </fill>
      <alignment horizontal="center"/>
    </dxf>
    <dxf>
      <font>
        <color rgb="FF000000"/>
      </font>
      <fill>
        <patternFill patternType="none"/>
      </fill>
    </dxf>
    <dxf>
      <numFmt numFmtId="1" formatCode="0"/>
      <alignment horizontal="center"/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6F482DF-97AA-454E-BAD1-75677C085102}" name="IPL_Playoffs" displayName="IPL_Playoffs" ref="A1:E75" totalsRowShown="0">
  <autoFilter ref="A1:E75" xr:uid="{86F482DF-97AA-454E-BAD1-75677C085102}"/>
  <tableColumns count="5">
    <tableColumn id="1" xr3:uid="{C58EE559-71C9-4821-A034-6D478E0661A7}" name="Season" dataDxfId="16"/>
    <tableColumn id="2" xr3:uid="{27EB0664-B444-49A9-8C92-5B74A31AA528}" name="Round"/>
    <tableColumn id="3" xr3:uid="{6A64AD9A-4F0B-4A5E-8495-7DEDBF8A14AF}" name="Team 1"/>
    <tableColumn id="4" xr3:uid="{0DDE7C6C-F2C4-4FE5-8433-92A2F4CB8C0F}" name="Team 2"/>
    <tableColumn id="5" xr3:uid="{009AE626-D1DD-4174-B556-87A61966ED22}" name="Resul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CBB4B5-A9AD-46F5-9D09-F391F046D486}" name="AllTitles" displayName="AllTitles" ref="A1:H169" totalsRowShown="0" headerRowDxfId="21">
  <sortState xmlns:xlrd2="http://schemas.microsoft.com/office/spreadsheetml/2017/richdata2" ref="A2:H166">
    <sortCondition ref="C2:C166"/>
    <sortCondition ref="B2:B166"/>
    <sortCondition ref="A2:A166"/>
  </sortState>
  <tableColumns count="8">
    <tableColumn id="1" xr3:uid="{339866B9-032B-4661-B14F-055D894E522C}" name="Competition"/>
    <tableColumn id="2" xr3:uid="{9D39483E-45AE-46A4-B27D-5D5E65D0253B}" name="Country"/>
    <tableColumn id="3" xr3:uid="{30ED349E-9467-4D73-A0CD-EDBE2080EFE9}" name="Season" dataDxfId="20"/>
    <tableColumn id="4" xr3:uid="{2F787727-9AB9-41FB-B6E0-772F54465350}" name="Winner / Champion" dataDxfId="19"/>
    <tableColumn id="5" xr3:uid="{5A0F5CCC-342B-4483-8FE1-960660A1D518}" name="Score" dataDxfId="18"/>
    <tableColumn id="6" xr3:uid="{0B694225-CA4F-4915-881A-6562899C281C}" name="Runner-up / Finalist" dataDxfId="17"/>
    <tableColumn id="7" xr3:uid="{F69B9C71-0672-4F47-92B3-565F391DC14E}" name="Winner (Canonical)"/>
    <tableColumn id="8" xr3:uid="{AE1A442D-954A-41DC-8C46-EE31079720D6}" name="Runner-up (Canonical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0F887C-1037-4B75-9623-19C8B7A4A31A}" name="WNBA_TeamSeasons" displayName="WNBA_TeamSeasons" ref="A3:R368" totalsRowShown="0" headerRowDxfId="15">
  <tableColumns count="18">
    <tableColumn id="1" xr3:uid="{F28C7DEA-C9E7-4F35-B004-C420296098DC}" name="Season" dataDxfId="14"/>
    <tableColumn id="2" xr3:uid="{7BC02741-807F-46F7-8F03-7AD21312BE0C}" name="Team"/>
    <tableColumn id="3" xr3:uid="{D04DB577-F9D9-43D7-8A6F-8DFAA53E2231}" name="Conference"/>
    <tableColumn id="4" xr3:uid="{0CF9A82C-D049-44FB-87BD-D5A7B2FCC3FA}" name="W" dataDxfId="13"/>
    <tableColumn id="5" xr3:uid="{192601A3-0258-4A57-967E-B26704E3800D}" name="L" dataDxfId="12"/>
    <tableColumn id="6" xr3:uid="{42876D25-BDE6-446D-A86B-97A8EC5F62E1}" name="W/L%" dataDxfId="11"/>
    <tableColumn id="7" xr3:uid="{6C4502A8-62B6-4922-84A6-8804C8628977}" name="GB" dataDxfId="10"/>
    <tableColumn id="8" xr3:uid="{9F348C01-B74D-467C-9650-E8A34C44154F}" name="PS/G" dataDxfId="9"/>
    <tableColumn id="9" xr3:uid="{5F99CAA0-CD98-4F68-9971-E4F1B7E51E5B}" name="PF/G" dataDxfId="8"/>
    <tableColumn id="10" xr3:uid="{39564B27-888A-4DE5-B0FB-B3C123946E2E}" name="Playoffs"/>
    <tableColumn id="17" xr3:uid="{F4F2DC32-5D46-49C8-8ADC-7ECFFDECCFB1}" name="Div Title" dataDxfId="7"/>
    <tableColumn id="11" xr3:uid="{6B96C401-B195-4825-B92C-D593763BDB65}" name="Best Rec" dataDxfId="6"/>
    <tableColumn id="12" xr3:uid="{25A91960-15F0-41C9-8618-BE34C59D1BD4}" name="P. Wins" dataDxfId="5"/>
    <tableColumn id="13" xr3:uid="{38421A24-860B-4744-80F7-9DF745F003A7}" name="P. Losses" dataDxfId="4"/>
    <tableColumn id="14" xr3:uid="{EA68CD07-B947-41F9-ABDE-1621D4E277DE}" name="SF App" dataDxfId="3"/>
    <tableColumn id="15" xr3:uid="{2F15E4CF-4270-4A3A-B576-CC802B38B5AB}" name="Champ App" dataDxfId="2"/>
    <tableColumn id="16" xr3:uid="{916355EE-5DDD-4372-A860-7D8EE39B8305}" name="Champ" dataDxfId="1"/>
    <tableColumn id="18" xr3:uid="{A79BA288-5143-4646-95FC-E5F9C9CA4260}" name="Canonical Name" dataDxfId="0">
      <calculatedColumnFormula>VLOOKUP(WNBA_TeamSeasons[[#This Row],[Team]],$Y$3:$Y$17,1,FALSE)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CC958FE-6AB4-49E4-AFB4-C85B20F90C1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074ec2f-9c0c-4bf1-b5db-eddb1a9ad770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4DBB7-8127-4C77-BBB1-3D632F66E723}">
  <dimension ref="A1:X167"/>
  <sheetViews>
    <sheetView workbookViewId="0">
      <selection activeCell="R6" sqref="R6"/>
    </sheetView>
  </sheetViews>
  <sheetFormatPr defaultRowHeight="15" x14ac:dyDescent="0.25"/>
  <cols>
    <col min="1" max="1" width="7.42578125" bestFit="1" customWidth="1"/>
    <col min="2" max="2" width="4.28515625" bestFit="1" customWidth="1"/>
    <col min="3" max="3" width="26.7109375" bestFit="1" customWidth="1"/>
    <col min="4" max="6" width="3" bestFit="1" customWidth="1"/>
    <col min="7" max="7" width="3.5703125" bestFit="1" customWidth="1"/>
    <col min="8" max="8" width="3.7109375" bestFit="1" customWidth="1"/>
    <col min="9" max="9" width="6.7109375" bestFit="1" customWidth="1"/>
    <col min="10" max="10" width="8" bestFit="1" customWidth="1"/>
    <col min="12" max="12" width="11.140625" style="1" bestFit="1" customWidth="1"/>
    <col min="13" max="13" width="26.7109375" bestFit="1" customWidth="1"/>
    <col min="14" max="14" width="7.42578125" bestFit="1" customWidth="1"/>
    <col min="15" max="15" width="11.7109375" bestFit="1" customWidth="1"/>
    <col min="16" max="16" width="23.5703125" bestFit="1" customWidth="1"/>
    <col min="21" max="21" width="30.5703125" bestFit="1" customWidth="1"/>
    <col min="22" max="22" width="13.7109375" bestFit="1" customWidth="1"/>
    <col min="23" max="23" width="26.42578125" bestFit="1" customWidth="1"/>
  </cols>
  <sheetData>
    <row r="1" spans="1:24" x14ac:dyDescent="0.25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40</v>
      </c>
      <c r="L1" s="1" t="s">
        <v>107</v>
      </c>
      <c r="M1" t="s">
        <v>28</v>
      </c>
      <c r="N1" t="s">
        <v>29</v>
      </c>
      <c r="O1" t="s">
        <v>128</v>
      </c>
      <c r="P1" t="s">
        <v>129</v>
      </c>
    </row>
    <row r="2" spans="1:24" ht="15.75" x14ac:dyDescent="0.25">
      <c r="A2">
        <v>2008</v>
      </c>
      <c r="B2">
        <v>1</v>
      </c>
      <c r="C2" t="s">
        <v>9</v>
      </c>
      <c r="D2">
        <v>14</v>
      </c>
      <c r="E2">
        <v>11</v>
      </c>
      <c r="F2">
        <v>3</v>
      </c>
      <c r="G2">
        <v>0</v>
      </c>
      <c r="H2">
        <v>22</v>
      </c>
      <c r="I2">
        <v>0.63200000000000001</v>
      </c>
      <c r="J2" t="s">
        <v>30</v>
      </c>
      <c r="K2" t="s">
        <v>30</v>
      </c>
      <c r="L2" s="1" t="s">
        <v>30</v>
      </c>
      <c r="M2" t="s">
        <v>9</v>
      </c>
      <c r="N2" t="s">
        <v>30</v>
      </c>
      <c r="O2" t="s">
        <v>122</v>
      </c>
      <c r="P2" t="s">
        <v>123</v>
      </c>
      <c r="U2" s="3"/>
      <c r="V2" s="3"/>
      <c r="W2" s="3"/>
      <c r="X2" s="3"/>
    </row>
    <row r="3" spans="1:24" ht="15.75" x14ac:dyDescent="0.25">
      <c r="A3">
        <v>2008</v>
      </c>
      <c r="B3">
        <v>2</v>
      </c>
      <c r="C3" t="s">
        <v>10</v>
      </c>
      <c r="D3">
        <v>14</v>
      </c>
      <c r="E3">
        <v>10</v>
      </c>
      <c r="F3">
        <v>4</v>
      </c>
      <c r="G3">
        <v>0</v>
      </c>
      <c r="H3">
        <v>20</v>
      </c>
      <c r="I3">
        <v>0.50900000000000001</v>
      </c>
      <c r="J3" t="s">
        <v>30</v>
      </c>
      <c r="K3" t="s">
        <v>108</v>
      </c>
      <c r="L3" s="1" t="s">
        <v>108</v>
      </c>
      <c r="M3" t="s">
        <v>23</v>
      </c>
      <c r="N3" t="s">
        <v>30</v>
      </c>
      <c r="O3" t="s">
        <v>121</v>
      </c>
      <c r="P3" t="s">
        <v>121</v>
      </c>
      <c r="U3" s="3"/>
      <c r="V3" s="3"/>
      <c r="W3" s="3"/>
      <c r="X3" s="3"/>
    </row>
    <row r="4" spans="1:24" ht="15.75" x14ac:dyDescent="0.25">
      <c r="A4">
        <v>2008</v>
      </c>
      <c r="B4">
        <v>3</v>
      </c>
      <c r="C4" t="s">
        <v>11</v>
      </c>
      <c r="D4">
        <v>14</v>
      </c>
      <c r="E4">
        <v>8</v>
      </c>
      <c r="F4">
        <v>6</v>
      </c>
      <c r="G4">
        <v>0</v>
      </c>
      <c r="H4">
        <v>16</v>
      </c>
      <c r="I4">
        <v>-0.192</v>
      </c>
      <c r="J4" t="s">
        <v>30</v>
      </c>
      <c r="K4" t="s">
        <v>30</v>
      </c>
      <c r="L4" s="1" t="s">
        <v>108</v>
      </c>
      <c r="M4" t="s">
        <v>11</v>
      </c>
      <c r="N4" t="s">
        <v>30</v>
      </c>
      <c r="O4" t="s">
        <v>109</v>
      </c>
      <c r="P4" t="s">
        <v>110</v>
      </c>
      <c r="U4" s="3"/>
      <c r="V4" s="3"/>
      <c r="W4" s="3"/>
      <c r="X4" s="3"/>
    </row>
    <row r="5" spans="1:24" ht="15.75" x14ac:dyDescent="0.25">
      <c r="A5">
        <v>2008</v>
      </c>
      <c r="B5">
        <v>4</v>
      </c>
      <c r="C5" t="s">
        <v>12</v>
      </c>
      <c r="D5">
        <v>14</v>
      </c>
      <c r="E5">
        <v>7</v>
      </c>
      <c r="F5">
        <v>6</v>
      </c>
      <c r="G5">
        <v>1</v>
      </c>
      <c r="H5">
        <v>15</v>
      </c>
      <c r="I5">
        <v>0.34200000000000003</v>
      </c>
      <c r="J5" t="s">
        <v>30</v>
      </c>
      <c r="K5" t="s">
        <v>108</v>
      </c>
      <c r="L5" s="1" t="s">
        <v>108</v>
      </c>
      <c r="M5" t="s">
        <v>22</v>
      </c>
      <c r="N5" t="s">
        <v>30</v>
      </c>
      <c r="O5" t="s">
        <v>111</v>
      </c>
      <c r="P5" t="s">
        <v>112</v>
      </c>
      <c r="U5" s="3"/>
      <c r="V5" s="3"/>
      <c r="W5" s="3"/>
      <c r="X5" s="3"/>
    </row>
    <row r="6" spans="1:24" ht="15.75" x14ac:dyDescent="0.25">
      <c r="A6">
        <v>2008</v>
      </c>
      <c r="B6">
        <v>5</v>
      </c>
      <c r="C6" t="s">
        <v>13</v>
      </c>
      <c r="D6">
        <v>14</v>
      </c>
      <c r="E6">
        <v>7</v>
      </c>
      <c r="F6">
        <v>7</v>
      </c>
      <c r="G6">
        <v>0</v>
      </c>
      <c r="H6">
        <v>14</v>
      </c>
      <c r="I6">
        <v>0.56999999999999995</v>
      </c>
      <c r="K6" t="s">
        <v>108</v>
      </c>
      <c r="L6" s="1" t="s">
        <v>108</v>
      </c>
      <c r="M6" t="s">
        <v>13</v>
      </c>
      <c r="N6" t="s">
        <v>30</v>
      </c>
      <c r="O6" t="s">
        <v>119</v>
      </c>
      <c r="P6" t="s">
        <v>120</v>
      </c>
      <c r="U6" s="3"/>
      <c r="V6" s="3"/>
      <c r="W6" s="3"/>
      <c r="X6" s="3"/>
    </row>
    <row r="7" spans="1:24" ht="15.75" x14ac:dyDescent="0.25">
      <c r="A7">
        <v>2008</v>
      </c>
      <c r="B7">
        <v>6</v>
      </c>
      <c r="C7" t="s">
        <v>14</v>
      </c>
      <c r="D7">
        <v>14</v>
      </c>
      <c r="E7">
        <v>6</v>
      </c>
      <c r="F7">
        <v>7</v>
      </c>
      <c r="G7">
        <v>1</v>
      </c>
      <c r="H7">
        <v>13</v>
      </c>
      <c r="I7">
        <v>-0.14699999999999999</v>
      </c>
      <c r="K7" t="s">
        <v>108</v>
      </c>
      <c r="L7" s="1" t="s">
        <v>108</v>
      </c>
      <c r="M7" t="s">
        <v>14</v>
      </c>
      <c r="N7" t="s">
        <v>30</v>
      </c>
      <c r="O7" t="s">
        <v>115</v>
      </c>
      <c r="P7" t="s">
        <v>116</v>
      </c>
      <c r="U7" s="3"/>
      <c r="V7" s="3"/>
      <c r="W7" s="3"/>
      <c r="X7" s="3"/>
    </row>
    <row r="8" spans="1:24" ht="15.75" x14ac:dyDescent="0.25">
      <c r="A8">
        <v>2008</v>
      </c>
      <c r="B8">
        <v>7</v>
      </c>
      <c r="C8" t="s">
        <v>15</v>
      </c>
      <c r="D8">
        <v>14</v>
      </c>
      <c r="E8">
        <v>4</v>
      </c>
      <c r="F8">
        <v>10</v>
      </c>
      <c r="G8">
        <v>0</v>
      </c>
      <c r="H8">
        <v>8</v>
      </c>
      <c r="I8">
        <v>-1.1599999999999999</v>
      </c>
      <c r="K8" t="s">
        <v>108</v>
      </c>
      <c r="L8" s="1" t="s">
        <v>108</v>
      </c>
      <c r="M8" t="s">
        <v>26</v>
      </c>
      <c r="N8" t="s">
        <v>30</v>
      </c>
      <c r="O8" t="s">
        <v>124</v>
      </c>
      <c r="P8" t="s">
        <v>125</v>
      </c>
      <c r="U8" s="3"/>
      <c r="V8" s="3"/>
      <c r="W8" s="3"/>
      <c r="X8" s="3"/>
    </row>
    <row r="9" spans="1:24" ht="15.75" x14ac:dyDescent="0.25">
      <c r="A9">
        <v>2008</v>
      </c>
      <c r="B9">
        <v>8</v>
      </c>
      <c r="C9" t="s">
        <v>16</v>
      </c>
      <c r="D9">
        <v>14</v>
      </c>
      <c r="E9">
        <v>2</v>
      </c>
      <c r="F9">
        <v>12</v>
      </c>
      <c r="G9">
        <v>0</v>
      </c>
      <c r="H9">
        <v>4</v>
      </c>
      <c r="I9">
        <v>-0.46700000000000003</v>
      </c>
      <c r="K9" t="s">
        <v>108</v>
      </c>
      <c r="L9" s="1" t="s">
        <v>108</v>
      </c>
      <c r="M9" t="s">
        <v>16</v>
      </c>
      <c r="N9" t="s">
        <v>31</v>
      </c>
      <c r="O9" t="s">
        <v>126</v>
      </c>
      <c r="P9" t="s">
        <v>127</v>
      </c>
      <c r="U9" s="3"/>
      <c r="V9" s="3"/>
      <c r="W9" s="3"/>
      <c r="X9" s="3"/>
    </row>
    <row r="10" spans="1:24" ht="15.75" x14ac:dyDescent="0.25">
      <c r="A10">
        <v>2009</v>
      </c>
      <c r="B10">
        <v>1</v>
      </c>
      <c r="C10" t="s">
        <v>12</v>
      </c>
      <c r="D10">
        <v>14</v>
      </c>
      <c r="E10">
        <v>10</v>
      </c>
      <c r="F10">
        <v>4</v>
      </c>
      <c r="G10">
        <v>0</v>
      </c>
      <c r="H10">
        <v>20</v>
      </c>
      <c r="I10">
        <v>0.311</v>
      </c>
      <c r="J10" t="s">
        <v>30</v>
      </c>
      <c r="K10" t="s">
        <v>108</v>
      </c>
      <c r="L10" s="1" t="s">
        <v>108</v>
      </c>
      <c r="M10" t="s">
        <v>22</v>
      </c>
      <c r="N10" t="s">
        <v>30</v>
      </c>
      <c r="O10" t="s">
        <v>111</v>
      </c>
      <c r="P10" t="s">
        <v>112</v>
      </c>
      <c r="U10" s="3"/>
      <c r="V10" s="3"/>
      <c r="W10" s="3"/>
      <c r="X10" s="3"/>
    </row>
    <row r="11" spans="1:24" ht="15.75" x14ac:dyDescent="0.25">
      <c r="A11">
        <v>2009</v>
      </c>
      <c r="B11">
        <v>2</v>
      </c>
      <c r="C11" t="s">
        <v>11</v>
      </c>
      <c r="D11">
        <v>14</v>
      </c>
      <c r="E11">
        <v>8</v>
      </c>
      <c r="F11">
        <v>5</v>
      </c>
      <c r="G11">
        <v>1</v>
      </c>
      <c r="H11">
        <v>17</v>
      </c>
      <c r="I11">
        <v>0.95099999999999996</v>
      </c>
      <c r="J11" t="s">
        <v>30</v>
      </c>
      <c r="K11" t="s">
        <v>108</v>
      </c>
      <c r="L11" s="1" t="s">
        <v>108</v>
      </c>
      <c r="M11" t="s">
        <v>11</v>
      </c>
      <c r="N11" t="s">
        <v>30</v>
      </c>
      <c r="O11" t="s">
        <v>109</v>
      </c>
      <c r="P11" t="s">
        <v>110</v>
      </c>
      <c r="U11" s="3"/>
      <c r="V11" s="3"/>
      <c r="W11" s="3"/>
      <c r="X11" s="3"/>
    </row>
    <row r="12" spans="1:24" ht="15.75" x14ac:dyDescent="0.25">
      <c r="A12">
        <v>2009</v>
      </c>
      <c r="B12">
        <v>3</v>
      </c>
      <c r="C12" t="s">
        <v>15</v>
      </c>
      <c r="D12">
        <v>14</v>
      </c>
      <c r="E12">
        <v>8</v>
      </c>
      <c r="F12">
        <v>6</v>
      </c>
      <c r="G12">
        <v>0</v>
      </c>
      <c r="H12">
        <v>16</v>
      </c>
      <c r="I12">
        <v>-0.191</v>
      </c>
      <c r="J12" t="s">
        <v>30</v>
      </c>
      <c r="K12" t="s">
        <v>30</v>
      </c>
      <c r="L12" s="1" t="s">
        <v>108</v>
      </c>
      <c r="M12" t="s">
        <v>26</v>
      </c>
      <c r="N12" t="s">
        <v>30</v>
      </c>
      <c r="O12" t="s">
        <v>124</v>
      </c>
      <c r="P12" t="s">
        <v>125</v>
      </c>
      <c r="V12" s="3"/>
      <c r="W12" s="3"/>
      <c r="X12" s="3"/>
    </row>
    <row r="13" spans="1:24" ht="15.75" x14ac:dyDescent="0.25">
      <c r="A13">
        <v>2009</v>
      </c>
      <c r="B13">
        <v>4</v>
      </c>
      <c r="C13" t="s">
        <v>16</v>
      </c>
      <c r="D13">
        <v>14</v>
      </c>
      <c r="E13">
        <v>7</v>
      </c>
      <c r="F13">
        <v>7</v>
      </c>
      <c r="G13">
        <v>0</v>
      </c>
      <c r="H13">
        <v>14</v>
      </c>
      <c r="I13">
        <v>0.20300000000000001</v>
      </c>
      <c r="J13" t="s">
        <v>30</v>
      </c>
      <c r="K13" t="s">
        <v>30</v>
      </c>
      <c r="L13" s="1" t="s">
        <v>30</v>
      </c>
      <c r="M13" t="s">
        <v>16</v>
      </c>
      <c r="N13" t="s">
        <v>31</v>
      </c>
      <c r="O13" t="s">
        <v>126</v>
      </c>
      <c r="P13" t="s">
        <v>127</v>
      </c>
      <c r="V13" s="3"/>
      <c r="W13" s="3"/>
      <c r="X13" s="3"/>
    </row>
    <row r="14" spans="1:24" ht="15.75" x14ac:dyDescent="0.25">
      <c r="A14">
        <v>2009</v>
      </c>
      <c r="B14">
        <v>5</v>
      </c>
      <c r="C14" t="s">
        <v>10</v>
      </c>
      <c r="D14">
        <v>14</v>
      </c>
      <c r="E14">
        <v>7</v>
      </c>
      <c r="F14">
        <v>7</v>
      </c>
      <c r="G14">
        <v>0</v>
      </c>
      <c r="H14">
        <v>14</v>
      </c>
      <c r="I14">
        <v>-0.48299999999999998</v>
      </c>
      <c r="K14" t="s">
        <v>108</v>
      </c>
      <c r="L14" s="1" t="s">
        <v>108</v>
      </c>
      <c r="M14" t="s">
        <v>23</v>
      </c>
      <c r="N14" t="s">
        <v>30</v>
      </c>
      <c r="O14" t="s">
        <v>121</v>
      </c>
      <c r="P14" t="s">
        <v>121</v>
      </c>
      <c r="V14" s="3"/>
      <c r="W14" s="3"/>
      <c r="X14" s="3"/>
    </row>
    <row r="15" spans="1:24" ht="15.75" x14ac:dyDescent="0.25">
      <c r="A15">
        <v>2009</v>
      </c>
      <c r="B15">
        <v>6</v>
      </c>
      <c r="C15" t="s">
        <v>9</v>
      </c>
      <c r="D15">
        <v>14</v>
      </c>
      <c r="E15">
        <v>6</v>
      </c>
      <c r="F15">
        <v>7</v>
      </c>
      <c r="G15">
        <v>1</v>
      </c>
      <c r="H15">
        <v>13</v>
      </c>
      <c r="I15">
        <v>-0.35199999999999998</v>
      </c>
      <c r="K15" t="s">
        <v>108</v>
      </c>
      <c r="L15" s="1" t="s">
        <v>108</v>
      </c>
      <c r="M15" t="s">
        <v>9</v>
      </c>
      <c r="N15" t="s">
        <v>30</v>
      </c>
      <c r="O15" t="s">
        <v>122</v>
      </c>
      <c r="P15" t="s">
        <v>123</v>
      </c>
      <c r="V15" s="3"/>
      <c r="W15" s="3"/>
      <c r="X15" s="3"/>
    </row>
    <row r="16" spans="1:24" ht="15.75" x14ac:dyDescent="0.25">
      <c r="A16">
        <v>2009</v>
      </c>
      <c r="B16">
        <v>7</v>
      </c>
      <c r="C16" t="s">
        <v>13</v>
      </c>
      <c r="D16">
        <v>14</v>
      </c>
      <c r="E16">
        <v>5</v>
      </c>
      <c r="F16">
        <v>8</v>
      </c>
      <c r="G16">
        <v>1</v>
      </c>
      <c r="H16">
        <v>11</v>
      </c>
      <c r="I16">
        <v>0.29699999999999999</v>
      </c>
      <c r="K16" t="s">
        <v>108</v>
      </c>
      <c r="L16" s="1" t="s">
        <v>108</v>
      </c>
      <c r="M16" t="s">
        <v>13</v>
      </c>
      <c r="N16" t="s">
        <v>30</v>
      </c>
      <c r="O16" t="s">
        <v>119</v>
      </c>
      <c r="P16" t="s">
        <v>120</v>
      </c>
      <c r="V16" s="3"/>
      <c r="W16" s="3"/>
      <c r="X16" s="3"/>
    </row>
    <row r="17" spans="1:16" x14ac:dyDescent="0.25">
      <c r="A17">
        <v>2009</v>
      </c>
      <c r="B17">
        <v>8</v>
      </c>
      <c r="C17" t="s">
        <v>14</v>
      </c>
      <c r="D17">
        <v>14</v>
      </c>
      <c r="E17">
        <v>3</v>
      </c>
      <c r="F17">
        <v>10</v>
      </c>
      <c r="G17">
        <v>1</v>
      </c>
      <c r="H17">
        <v>7</v>
      </c>
      <c r="I17">
        <v>-0.78900000000000003</v>
      </c>
      <c r="K17" t="s">
        <v>108</v>
      </c>
      <c r="L17" s="1" t="s">
        <v>108</v>
      </c>
      <c r="M17" t="s">
        <v>14</v>
      </c>
      <c r="N17" t="s">
        <v>30</v>
      </c>
      <c r="O17" t="s">
        <v>115</v>
      </c>
      <c r="P17" t="s">
        <v>116</v>
      </c>
    </row>
    <row r="18" spans="1:16" x14ac:dyDescent="0.25">
      <c r="A18">
        <v>2010</v>
      </c>
      <c r="B18">
        <v>1</v>
      </c>
      <c r="C18" t="s">
        <v>13</v>
      </c>
      <c r="D18">
        <v>14</v>
      </c>
      <c r="E18">
        <v>10</v>
      </c>
      <c r="F18">
        <v>4</v>
      </c>
      <c r="G18">
        <v>0</v>
      </c>
      <c r="H18">
        <v>20</v>
      </c>
      <c r="I18">
        <v>1.0840000000000001</v>
      </c>
      <c r="J18" t="s">
        <v>30</v>
      </c>
      <c r="K18" t="s">
        <v>30</v>
      </c>
      <c r="L18" s="1" t="s">
        <v>108</v>
      </c>
      <c r="M18" t="s">
        <v>13</v>
      </c>
      <c r="N18" t="s">
        <v>30</v>
      </c>
      <c r="O18" t="s">
        <v>119</v>
      </c>
      <c r="P18" t="s">
        <v>120</v>
      </c>
    </row>
    <row r="19" spans="1:16" x14ac:dyDescent="0.25">
      <c r="A19">
        <v>2010</v>
      </c>
      <c r="B19">
        <v>2</v>
      </c>
      <c r="C19" t="s">
        <v>16</v>
      </c>
      <c r="D19">
        <v>14</v>
      </c>
      <c r="E19">
        <v>8</v>
      </c>
      <c r="F19">
        <v>6</v>
      </c>
      <c r="G19">
        <v>0</v>
      </c>
      <c r="H19">
        <v>16</v>
      </c>
      <c r="I19">
        <v>-0.29699999999999999</v>
      </c>
      <c r="J19" t="s">
        <v>30</v>
      </c>
      <c r="K19" t="s">
        <v>108</v>
      </c>
      <c r="L19" s="1" t="s">
        <v>108</v>
      </c>
      <c r="M19" t="s">
        <v>16</v>
      </c>
      <c r="N19" t="s">
        <v>31</v>
      </c>
      <c r="O19" t="s">
        <v>126</v>
      </c>
      <c r="P19" t="s">
        <v>127</v>
      </c>
    </row>
    <row r="20" spans="1:16" x14ac:dyDescent="0.25">
      <c r="A20">
        <v>2010</v>
      </c>
      <c r="B20">
        <v>3</v>
      </c>
      <c r="C20" t="s">
        <v>11</v>
      </c>
      <c r="D20">
        <v>14</v>
      </c>
      <c r="E20">
        <v>7</v>
      </c>
      <c r="F20">
        <v>7</v>
      </c>
      <c r="G20">
        <v>0</v>
      </c>
      <c r="H20">
        <v>14</v>
      </c>
      <c r="I20">
        <v>0.27400000000000002</v>
      </c>
      <c r="J20" t="s">
        <v>30</v>
      </c>
      <c r="K20" t="s">
        <v>30</v>
      </c>
      <c r="L20" s="1" t="s">
        <v>30</v>
      </c>
      <c r="M20" t="s">
        <v>11</v>
      </c>
      <c r="N20" t="s">
        <v>30</v>
      </c>
      <c r="O20" t="s">
        <v>109</v>
      </c>
      <c r="P20" t="s">
        <v>110</v>
      </c>
    </row>
    <row r="21" spans="1:16" x14ac:dyDescent="0.25">
      <c r="A21">
        <v>2010</v>
      </c>
      <c r="B21">
        <v>4</v>
      </c>
      <c r="C21" t="s">
        <v>15</v>
      </c>
      <c r="D21">
        <v>14</v>
      </c>
      <c r="E21">
        <v>7</v>
      </c>
      <c r="F21">
        <v>7</v>
      </c>
      <c r="G21">
        <v>0</v>
      </c>
      <c r="H21">
        <v>14</v>
      </c>
      <c r="I21">
        <v>0.219</v>
      </c>
      <c r="J21" t="s">
        <v>30</v>
      </c>
      <c r="K21" t="s">
        <v>108</v>
      </c>
      <c r="L21" s="1" t="s">
        <v>108</v>
      </c>
      <c r="M21" t="s">
        <v>26</v>
      </c>
      <c r="N21" t="s">
        <v>30</v>
      </c>
      <c r="O21" t="s">
        <v>124</v>
      </c>
      <c r="P21" t="s">
        <v>125</v>
      </c>
    </row>
    <row r="22" spans="1:16" x14ac:dyDescent="0.25">
      <c r="A22">
        <v>2010</v>
      </c>
      <c r="B22">
        <v>5</v>
      </c>
      <c r="C22" t="s">
        <v>12</v>
      </c>
      <c r="D22">
        <v>14</v>
      </c>
      <c r="E22">
        <v>7</v>
      </c>
      <c r="F22">
        <v>7</v>
      </c>
      <c r="G22">
        <v>0</v>
      </c>
      <c r="H22">
        <v>14</v>
      </c>
      <c r="I22">
        <v>2.1000000000000001E-2</v>
      </c>
      <c r="K22" t="s">
        <v>108</v>
      </c>
      <c r="L22" s="1" t="s">
        <v>108</v>
      </c>
      <c r="M22" t="s">
        <v>22</v>
      </c>
      <c r="N22" t="s">
        <v>30</v>
      </c>
      <c r="O22" t="s">
        <v>111</v>
      </c>
      <c r="P22" t="s">
        <v>112</v>
      </c>
    </row>
    <row r="23" spans="1:16" x14ac:dyDescent="0.25">
      <c r="A23">
        <v>2010</v>
      </c>
      <c r="B23">
        <v>6</v>
      </c>
      <c r="C23" t="s">
        <v>14</v>
      </c>
      <c r="D23">
        <v>14</v>
      </c>
      <c r="E23">
        <v>7</v>
      </c>
      <c r="F23">
        <v>7</v>
      </c>
      <c r="G23">
        <v>0</v>
      </c>
      <c r="H23">
        <v>14</v>
      </c>
      <c r="I23">
        <v>-0.34100000000000003</v>
      </c>
      <c r="K23" t="s">
        <v>108</v>
      </c>
      <c r="L23" s="1" t="s">
        <v>108</v>
      </c>
      <c r="M23" t="s">
        <v>14</v>
      </c>
      <c r="N23" t="s">
        <v>30</v>
      </c>
      <c r="O23" t="s">
        <v>115</v>
      </c>
      <c r="P23" t="s">
        <v>116</v>
      </c>
    </row>
    <row r="24" spans="1:16" x14ac:dyDescent="0.25">
      <c r="A24">
        <v>2010</v>
      </c>
      <c r="B24">
        <v>7</v>
      </c>
      <c r="C24" t="s">
        <v>9</v>
      </c>
      <c r="D24">
        <v>14</v>
      </c>
      <c r="E24">
        <v>6</v>
      </c>
      <c r="F24">
        <v>8</v>
      </c>
      <c r="G24">
        <v>0</v>
      </c>
      <c r="H24">
        <v>12</v>
      </c>
      <c r="I24">
        <v>-0.51400000000000001</v>
      </c>
      <c r="K24" t="s">
        <v>108</v>
      </c>
      <c r="L24" s="1" t="s">
        <v>108</v>
      </c>
      <c r="M24" t="s">
        <v>9</v>
      </c>
      <c r="N24" t="s">
        <v>30</v>
      </c>
      <c r="O24" t="s">
        <v>122</v>
      </c>
      <c r="P24" t="s">
        <v>123</v>
      </c>
    </row>
    <row r="25" spans="1:16" x14ac:dyDescent="0.25">
      <c r="A25">
        <v>2010</v>
      </c>
      <c r="B25">
        <v>8</v>
      </c>
      <c r="C25" t="s">
        <v>10</v>
      </c>
      <c r="D25">
        <v>14</v>
      </c>
      <c r="E25">
        <v>4</v>
      </c>
      <c r="F25">
        <v>10</v>
      </c>
      <c r="G25">
        <v>0</v>
      </c>
      <c r="H25">
        <v>8</v>
      </c>
      <c r="I25">
        <v>-0.47799999999999998</v>
      </c>
      <c r="K25" t="s">
        <v>108</v>
      </c>
      <c r="L25" s="1" t="s">
        <v>108</v>
      </c>
      <c r="M25" t="s">
        <v>23</v>
      </c>
      <c r="N25" t="s">
        <v>30</v>
      </c>
      <c r="O25" t="s">
        <v>121</v>
      </c>
      <c r="P25" t="s">
        <v>121</v>
      </c>
    </row>
    <row r="26" spans="1:16" x14ac:dyDescent="0.25">
      <c r="A26">
        <v>2011</v>
      </c>
      <c r="B26">
        <v>1</v>
      </c>
      <c r="C26" t="s">
        <v>15</v>
      </c>
      <c r="D26">
        <v>14</v>
      </c>
      <c r="E26">
        <v>9</v>
      </c>
      <c r="F26">
        <v>4</v>
      </c>
      <c r="G26">
        <v>1</v>
      </c>
      <c r="H26">
        <v>19</v>
      </c>
      <c r="I26">
        <v>0.32600000000000001</v>
      </c>
      <c r="J26" t="s">
        <v>30</v>
      </c>
      <c r="K26" t="s">
        <v>30</v>
      </c>
      <c r="L26" s="1" t="s">
        <v>108</v>
      </c>
      <c r="M26" t="s">
        <v>26</v>
      </c>
      <c r="N26" t="s">
        <v>30</v>
      </c>
      <c r="O26" t="s">
        <v>124</v>
      </c>
      <c r="P26" t="s">
        <v>125</v>
      </c>
    </row>
    <row r="27" spans="1:16" x14ac:dyDescent="0.25">
      <c r="A27">
        <v>2011</v>
      </c>
      <c r="B27">
        <v>2</v>
      </c>
      <c r="C27" t="s">
        <v>11</v>
      </c>
      <c r="D27">
        <v>14</v>
      </c>
      <c r="E27">
        <v>9</v>
      </c>
      <c r="F27">
        <v>5</v>
      </c>
      <c r="G27">
        <v>0</v>
      </c>
      <c r="H27">
        <v>18</v>
      </c>
      <c r="I27">
        <v>0.443</v>
      </c>
      <c r="J27" t="s">
        <v>30</v>
      </c>
      <c r="K27" t="s">
        <v>30</v>
      </c>
      <c r="L27" s="1" t="s">
        <v>30</v>
      </c>
      <c r="M27" t="s">
        <v>11</v>
      </c>
      <c r="N27" t="s">
        <v>30</v>
      </c>
      <c r="O27" t="s">
        <v>109</v>
      </c>
      <c r="P27" t="s">
        <v>110</v>
      </c>
    </row>
    <row r="28" spans="1:16" x14ac:dyDescent="0.25">
      <c r="A28">
        <v>2011</v>
      </c>
      <c r="B28">
        <v>3</v>
      </c>
      <c r="C28" t="s">
        <v>13</v>
      </c>
      <c r="D28">
        <v>14</v>
      </c>
      <c r="E28">
        <v>9</v>
      </c>
      <c r="F28">
        <v>5</v>
      </c>
      <c r="G28">
        <v>0</v>
      </c>
      <c r="H28">
        <v>18</v>
      </c>
      <c r="I28">
        <v>0.04</v>
      </c>
      <c r="J28" t="s">
        <v>30</v>
      </c>
      <c r="K28" t="s">
        <v>108</v>
      </c>
      <c r="L28" s="1" t="s">
        <v>108</v>
      </c>
      <c r="M28" t="s">
        <v>13</v>
      </c>
      <c r="N28" t="s">
        <v>30</v>
      </c>
      <c r="O28" t="s">
        <v>119</v>
      </c>
      <c r="P28" t="s">
        <v>120</v>
      </c>
    </row>
    <row r="29" spans="1:16" x14ac:dyDescent="0.25">
      <c r="A29">
        <v>2011</v>
      </c>
      <c r="B29">
        <v>4</v>
      </c>
      <c r="C29" t="s">
        <v>14</v>
      </c>
      <c r="D29">
        <v>14</v>
      </c>
      <c r="E29">
        <v>8</v>
      </c>
      <c r="F29">
        <v>6</v>
      </c>
      <c r="G29">
        <v>0</v>
      </c>
      <c r="H29">
        <v>16</v>
      </c>
      <c r="I29">
        <v>0.433</v>
      </c>
      <c r="J29" t="s">
        <v>30</v>
      </c>
      <c r="K29" t="s">
        <v>108</v>
      </c>
      <c r="L29" s="1" t="s">
        <v>108</v>
      </c>
      <c r="M29" t="s">
        <v>14</v>
      </c>
      <c r="N29" t="s">
        <v>30</v>
      </c>
      <c r="O29" t="s">
        <v>115</v>
      </c>
      <c r="P29" t="s">
        <v>116</v>
      </c>
    </row>
    <row r="30" spans="1:16" x14ac:dyDescent="0.25">
      <c r="A30">
        <v>2011</v>
      </c>
      <c r="B30">
        <v>5</v>
      </c>
      <c r="C30" t="s">
        <v>10</v>
      </c>
      <c r="D30">
        <v>14</v>
      </c>
      <c r="E30">
        <v>7</v>
      </c>
      <c r="F30">
        <v>7</v>
      </c>
      <c r="G30">
        <v>0</v>
      </c>
      <c r="H30">
        <v>14</v>
      </c>
      <c r="I30">
        <v>-5.0999999999999997E-2</v>
      </c>
      <c r="K30" t="s">
        <v>108</v>
      </c>
      <c r="L30" s="1" t="s">
        <v>108</v>
      </c>
      <c r="M30" t="s">
        <v>23</v>
      </c>
      <c r="N30" t="s">
        <v>30</v>
      </c>
      <c r="O30" t="s">
        <v>121</v>
      </c>
      <c r="P30" t="s">
        <v>121</v>
      </c>
    </row>
    <row r="31" spans="1:16" x14ac:dyDescent="0.25">
      <c r="A31">
        <v>2011</v>
      </c>
      <c r="B31">
        <v>6</v>
      </c>
      <c r="C31" t="s">
        <v>9</v>
      </c>
      <c r="D31">
        <v>14</v>
      </c>
      <c r="E31">
        <v>6</v>
      </c>
      <c r="F31">
        <v>7</v>
      </c>
      <c r="G31">
        <v>1</v>
      </c>
      <c r="H31">
        <v>13</v>
      </c>
      <c r="I31">
        <v>-0.69099999999999995</v>
      </c>
      <c r="K31" t="s">
        <v>108</v>
      </c>
      <c r="L31" s="1" t="s">
        <v>108</v>
      </c>
      <c r="M31" t="s">
        <v>9</v>
      </c>
      <c r="N31" t="s">
        <v>30</v>
      </c>
      <c r="O31" t="s">
        <v>122</v>
      </c>
      <c r="P31" t="s">
        <v>123</v>
      </c>
    </row>
    <row r="32" spans="1:16" x14ac:dyDescent="0.25">
      <c r="A32">
        <v>2011</v>
      </c>
      <c r="B32">
        <v>7</v>
      </c>
      <c r="C32" t="s">
        <v>16</v>
      </c>
      <c r="D32">
        <v>14</v>
      </c>
      <c r="E32">
        <v>6</v>
      </c>
      <c r="F32">
        <v>8</v>
      </c>
      <c r="G32">
        <v>0</v>
      </c>
      <c r="H32">
        <v>12</v>
      </c>
      <c r="I32">
        <v>0.222</v>
      </c>
      <c r="K32" t="s">
        <v>108</v>
      </c>
      <c r="L32" s="1" t="s">
        <v>108</v>
      </c>
      <c r="M32" t="s">
        <v>16</v>
      </c>
      <c r="N32" t="s">
        <v>31</v>
      </c>
      <c r="O32" t="s">
        <v>126</v>
      </c>
      <c r="P32" t="s">
        <v>127</v>
      </c>
    </row>
    <row r="33" spans="1:16" x14ac:dyDescent="0.25">
      <c r="A33">
        <v>2011</v>
      </c>
      <c r="B33">
        <v>8</v>
      </c>
      <c r="C33" t="s">
        <v>17</v>
      </c>
      <c r="D33">
        <v>14</v>
      </c>
      <c r="E33">
        <v>6</v>
      </c>
      <c r="F33">
        <v>8</v>
      </c>
      <c r="G33">
        <v>0</v>
      </c>
      <c r="H33">
        <v>12</v>
      </c>
      <c r="I33">
        <v>-0.214</v>
      </c>
      <c r="K33" t="s">
        <v>108</v>
      </c>
      <c r="L33" s="1" t="s">
        <v>108</v>
      </c>
      <c r="M33" t="s">
        <v>17</v>
      </c>
      <c r="N33" t="s">
        <v>31</v>
      </c>
      <c r="O33" t="s">
        <v>130</v>
      </c>
      <c r="P33" t="s">
        <v>131</v>
      </c>
    </row>
    <row r="34" spans="1:16" x14ac:dyDescent="0.25">
      <c r="A34">
        <v>2011</v>
      </c>
      <c r="B34">
        <v>9</v>
      </c>
      <c r="C34" t="s">
        <v>18</v>
      </c>
      <c r="D34">
        <v>14</v>
      </c>
      <c r="E34">
        <v>4</v>
      </c>
      <c r="F34">
        <v>9</v>
      </c>
      <c r="G34">
        <v>1</v>
      </c>
      <c r="H34">
        <v>9</v>
      </c>
      <c r="I34">
        <v>-0.13400000000000001</v>
      </c>
      <c r="K34" t="s">
        <v>108</v>
      </c>
      <c r="L34" s="1" t="s">
        <v>108</v>
      </c>
      <c r="M34" t="s">
        <v>18</v>
      </c>
      <c r="N34" t="s">
        <v>31</v>
      </c>
      <c r="O34" t="s">
        <v>132</v>
      </c>
      <c r="P34" t="s">
        <v>120</v>
      </c>
    </row>
    <row r="35" spans="1:16" x14ac:dyDescent="0.25">
      <c r="A35">
        <v>2011</v>
      </c>
      <c r="B35">
        <v>10</v>
      </c>
      <c r="C35" t="s">
        <v>12</v>
      </c>
      <c r="D35">
        <v>14</v>
      </c>
      <c r="E35">
        <v>4</v>
      </c>
      <c r="F35">
        <v>9</v>
      </c>
      <c r="G35">
        <v>1</v>
      </c>
      <c r="H35">
        <v>9</v>
      </c>
      <c r="I35">
        <v>-0.44800000000000001</v>
      </c>
      <c r="K35" t="s">
        <v>108</v>
      </c>
      <c r="L35" s="1" t="s">
        <v>108</v>
      </c>
      <c r="M35" t="s">
        <v>22</v>
      </c>
      <c r="N35" t="s">
        <v>30</v>
      </c>
      <c r="O35" t="s">
        <v>111</v>
      </c>
      <c r="P35" t="s">
        <v>112</v>
      </c>
    </row>
    <row r="36" spans="1:16" x14ac:dyDescent="0.25">
      <c r="A36">
        <v>2012</v>
      </c>
      <c r="B36">
        <v>1</v>
      </c>
      <c r="C36" t="s">
        <v>12</v>
      </c>
      <c r="D36">
        <v>16</v>
      </c>
      <c r="E36">
        <v>11</v>
      </c>
      <c r="F36">
        <v>5</v>
      </c>
      <c r="G36">
        <v>0</v>
      </c>
      <c r="H36">
        <v>22</v>
      </c>
      <c r="I36">
        <v>0.61699999999999999</v>
      </c>
      <c r="J36" t="s">
        <v>30</v>
      </c>
      <c r="K36" t="s">
        <v>108</v>
      </c>
      <c r="L36" s="1" t="s">
        <v>108</v>
      </c>
      <c r="M36" t="s">
        <v>22</v>
      </c>
      <c r="N36" t="s">
        <v>30</v>
      </c>
      <c r="O36" t="s">
        <v>111</v>
      </c>
      <c r="P36" t="s">
        <v>112</v>
      </c>
    </row>
    <row r="37" spans="1:16" x14ac:dyDescent="0.25">
      <c r="A37">
        <v>2012</v>
      </c>
      <c r="B37">
        <v>2</v>
      </c>
      <c r="C37" t="s">
        <v>14</v>
      </c>
      <c r="D37">
        <v>16</v>
      </c>
      <c r="E37">
        <v>10</v>
      </c>
      <c r="F37">
        <v>5</v>
      </c>
      <c r="G37">
        <v>1</v>
      </c>
      <c r="H37">
        <v>21</v>
      </c>
      <c r="I37">
        <v>0.56100000000000005</v>
      </c>
      <c r="J37" t="s">
        <v>30</v>
      </c>
      <c r="K37" t="s">
        <v>30</v>
      </c>
      <c r="L37" s="1" t="s">
        <v>30</v>
      </c>
      <c r="M37" t="s">
        <v>14</v>
      </c>
      <c r="N37" t="s">
        <v>30</v>
      </c>
      <c r="O37" t="s">
        <v>115</v>
      </c>
      <c r="P37" t="s">
        <v>116</v>
      </c>
    </row>
    <row r="38" spans="1:16" x14ac:dyDescent="0.25">
      <c r="A38">
        <v>2012</v>
      </c>
      <c r="B38">
        <v>3</v>
      </c>
      <c r="C38" t="s">
        <v>13</v>
      </c>
      <c r="D38">
        <v>16</v>
      </c>
      <c r="E38">
        <v>10</v>
      </c>
      <c r="F38">
        <v>6</v>
      </c>
      <c r="G38">
        <v>0</v>
      </c>
      <c r="H38">
        <v>20</v>
      </c>
      <c r="I38">
        <v>-0.1</v>
      </c>
      <c r="J38" t="s">
        <v>30</v>
      </c>
      <c r="K38" t="s">
        <v>108</v>
      </c>
      <c r="L38" s="1" t="s">
        <v>108</v>
      </c>
      <c r="M38" t="s">
        <v>13</v>
      </c>
      <c r="N38" t="s">
        <v>30</v>
      </c>
      <c r="O38" t="s">
        <v>119</v>
      </c>
      <c r="P38" t="s">
        <v>120</v>
      </c>
    </row>
    <row r="39" spans="1:16" x14ac:dyDescent="0.25">
      <c r="A39">
        <v>2012</v>
      </c>
      <c r="B39">
        <v>4</v>
      </c>
      <c r="C39" t="s">
        <v>11</v>
      </c>
      <c r="D39">
        <v>16</v>
      </c>
      <c r="E39">
        <v>8</v>
      </c>
      <c r="F39">
        <v>7</v>
      </c>
      <c r="G39">
        <v>1</v>
      </c>
      <c r="H39">
        <v>17</v>
      </c>
      <c r="I39">
        <v>0.1</v>
      </c>
      <c r="J39" t="s">
        <v>30</v>
      </c>
      <c r="K39" t="s">
        <v>30</v>
      </c>
      <c r="L39" s="1" t="s">
        <v>108</v>
      </c>
      <c r="M39" t="s">
        <v>11</v>
      </c>
      <c r="N39" t="s">
        <v>30</v>
      </c>
      <c r="O39" t="s">
        <v>109</v>
      </c>
      <c r="P39" t="s">
        <v>110</v>
      </c>
    </row>
    <row r="40" spans="1:16" x14ac:dyDescent="0.25">
      <c r="A40">
        <v>2012</v>
      </c>
      <c r="B40">
        <v>5</v>
      </c>
      <c r="C40" t="s">
        <v>15</v>
      </c>
      <c r="D40">
        <v>16</v>
      </c>
      <c r="E40">
        <v>8</v>
      </c>
      <c r="F40">
        <v>7</v>
      </c>
      <c r="G40">
        <v>1</v>
      </c>
      <c r="H40">
        <v>17</v>
      </c>
      <c r="I40">
        <v>-2.1999999999999999E-2</v>
      </c>
      <c r="K40" t="s">
        <v>108</v>
      </c>
      <c r="L40" s="1" t="s">
        <v>108</v>
      </c>
      <c r="M40" t="s">
        <v>26</v>
      </c>
      <c r="N40" t="s">
        <v>30</v>
      </c>
      <c r="O40" t="s">
        <v>124</v>
      </c>
      <c r="P40" t="s">
        <v>125</v>
      </c>
    </row>
    <row r="41" spans="1:16" x14ac:dyDescent="0.25">
      <c r="A41">
        <v>2012</v>
      </c>
      <c r="B41">
        <v>6</v>
      </c>
      <c r="C41" t="s">
        <v>10</v>
      </c>
      <c r="D41">
        <v>16</v>
      </c>
      <c r="E41">
        <v>8</v>
      </c>
      <c r="F41">
        <v>8</v>
      </c>
      <c r="G41">
        <v>0</v>
      </c>
      <c r="H41">
        <v>16</v>
      </c>
      <c r="I41">
        <v>-0.216</v>
      </c>
      <c r="K41" t="s">
        <v>108</v>
      </c>
      <c r="L41" s="1" t="s">
        <v>108</v>
      </c>
      <c r="M41" t="s">
        <v>23</v>
      </c>
      <c r="N41" t="s">
        <v>30</v>
      </c>
      <c r="O41" t="s">
        <v>121</v>
      </c>
      <c r="P41" t="s">
        <v>121</v>
      </c>
    </row>
    <row r="42" spans="1:16" x14ac:dyDescent="0.25">
      <c r="A42">
        <v>2012</v>
      </c>
      <c r="B42">
        <v>7</v>
      </c>
      <c r="C42" t="s">
        <v>9</v>
      </c>
      <c r="D42">
        <v>16</v>
      </c>
      <c r="E42">
        <v>7</v>
      </c>
      <c r="F42">
        <v>9</v>
      </c>
      <c r="G42">
        <v>0</v>
      </c>
      <c r="H42">
        <v>14</v>
      </c>
      <c r="I42">
        <v>0.20100000000000001</v>
      </c>
      <c r="K42" t="s">
        <v>108</v>
      </c>
      <c r="L42" s="1" t="s">
        <v>108</v>
      </c>
      <c r="M42" t="s">
        <v>9</v>
      </c>
      <c r="N42" t="s">
        <v>30</v>
      </c>
      <c r="O42" t="s">
        <v>122</v>
      </c>
      <c r="P42" t="s">
        <v>123</v>
      </c>
    </row>
    <row r="43" spans="1:16" x14ac:dyDescent="0.25">
      <c r="A43">
        <v>2012</v>
      </c>
      <c r="B43">
        <v>8</v>
      </c>
      <c r="C43" t="s">
        <v>16</v>
      </c>
      <c r="D43">
        <v>16</v>
      </c>
      <c r="E43">
        <v>4</v>
      </c>
      <c r="F43">
        <v>11</v>
      </c>
      <c r="G43">
        <v>1</v>
      </c>
      <c r="H43">
        <v>9</v>
      </c>
      <c r="I43">
        <v>-0.50900000000000001</v>
      </c>
      <c r="K43" t="s">
        <v>108</v>
      </c>
      <c r="L43" s="1" t="s">
        <v>108</v>
      </c>
      <c r="M43" t="s">
        <v>16</v>
      </c>
      <c r="N43" t="s">
        <v>31</v>
      </c>
      <c r="O43" t="s">
        <v>126</v>
      </c>
      <c r="P43" t="s">
        <v>127</v>
      </c>
    </row>
    <row r="44" spans="1:16" x14ac:dyDescent="0.25">
      <c r="A44">
        <v>2012</v>
      </c>
      <c r="B44">
        <v>9</v>
      </c>
      <c r="C44" t="s">
        <v>18</v>
      </c>
      <c r="D44">
        <v>16</v>
      </c>
      <c r="E44">
        <v>4</v>
      </c>
      <c r="F44">
        <v>12</v>
      </c>
      <c r="G44">
        <v>0</v>
      </c>
      <c r="H44">
        <v>8</v>
      </c>
      <c r="I44">
        <v>-0.55100000000000005</v>
      </c>
      <c r="K44" t="s">
        <v>108</v>
      </c>
      <c r="L44" s="1" t="s">
        <v>108</v>
      </c>
      <c r="M44" t="s">
        <v>18</v>
      </c>
      <c r="N44" t="s">
        <v>31</v>
      </c>
      <c r="O44" t="s">
        <v>132</v>
      </c>
      <c r="P44" t="s">
        <v>120</v>
      </c>
    </row>
    <row r="45" spans="1:16" x14ac:dyDescent="0.25">
      <c r="A45">
        <v>2013</v>
      </c>
      <c r="B45">
        <v>1</v>
      </c>
      <c r="C45" t="s">
        <v>11</v>
      </c>
      <c r="D45">
        <v>16</v>
      </c>
      <c r="E45">
        <v>11</v>
      </c>
      <c r="F45">
        <v>5</v>
      </c>
      <c r="G45">
        <v>0</v>
      </c>
      <c r="H45">
        <v>22</v>
      </c>
      <c r="I45">
        <v>0.53</v>
      </c>
      <c r="J45" t="s">
        <v>30</v>
      </c>
      <c r="K45" t="s">
        <v>30</v>
      </c>
      <c r="L45" s="1" t="s">
        <v>108</v>
      </c>
      <c r="M45" t="s">
        <v>11</v>
      </c>
      <c r="N45" t="s">
        <v>30</v>
      </c>
      <c r="O45" t="s">
        <v>109</v>
      </c>
      <c r="P45" t="s">
        <v>110</v>
      </c>
    </row>
    <row r="46" spans="1:16" x14ac:dyDescent="0.25">
      <c r="A46">
        <v>2013</v>
      </c>
      <c r="B46">
        <v>2</v>
      </c>
      <c r="C46" t="s">
        <v>13</v>
      </c>
      <c r="D46">
        <v>16</v>
      </c>
      <c r="E46">
        <v>11</v>
      </c>
      <c r="F46">
        <v>5</v>
      </c>
      <c r="G46">
        <v>0</v>
      </c>
      <c r="H46">
        <v>22</v>
      </c>
      <c r="I46">
        <v>0.441</v>
      </c>
      <c r="J46" t="s">
        <v>30</v>
      </c>
      <c r="K46" t="s">
        <v>30</v>
      </c>
      <c r="L46" s="1" t="s">
        <v>30</v>
      </c>
      <c r="M46" t="s">
        <v>13</v>
      </c>
      <c r="N46" t="s">
        <v>30</v>
      </c>
      <c r="O46" t="s">
        <v>119</v>
      </c>
      <c r="P46" t="s">
        <v>120</v>
      </c>
    </row>
    <row r="47" spans="1:16" x14ac:dyDescent="0.25">
      <c r="A47">
        <v>2013</v>
      </c>
      <c r="B47">
        <v>3</v>
      </c>
      <c r="C47" t="s">
        <v>9</v>
      </c>
      <c r="D47">
        <v>16</v>
      </c>
      <c r="E47">
        <v>10</v>
      </c>
      <c r="F47">
        <v>6</v>
      </c>
      <c r="G47">
        <v>0</v>
      </c>
      <c r="H47">
        <v>20</v>
      </c>
      <c r="I47">
        <v>0.32200000000000001</v>
      </c>
      <c r="J47" t="s">
        <v>30</v>
      </c>
      <c r="K47" t="s">
        <v>108</v>
      </c>
      <c r="L47" s="1" t="s">
        <v>108</v>
      </c>
      <c r="M47" t="s">
        <v>9</v>
      </c>
      <c r="N47" t="s">
        <v>30</v>
      </c>
      <c r="O47" t="s">
        <v>122</v>
      </c>
      <c r="P47" t="s">
        <v>123</v>
      </c>
    </row>
    <row r="48" spans="1:16" x14ac:dyDescent="0.25">
      <c r="A48">
        <v>2013</v>
      </c>
      <c r="B48">
        <v>4</v>
      </c>
      <c r="C48" t="s">
        <v>19</v>
      </c>
      <c r="D48">
        <v>16</v>
      </c>
      <c r="E48">
        <v>10</v>
      </c>
      <c r="F48">
        <v>6</v>
      </c>
      <c r="G48">
        <v>0</v>
      </c>
      <c r="H48">
        <v>20</v>
      </c>
      <c r="I48">
        <v>3.0000000000000001E-3</v>
      </c>
      <c r="J48" t="s">
        <v>30</v>
      </c>
      <c r="K48" t="s">
        <v>108</v>
      </c>
      <c r="L48" s="1" t="s">
        <v>108</v>
      </c>
      <c r="M48" t="s">
        <v>19</v>
      </c>
      <c r="N48" t="s">
        <v>30</v>
      </c>
      <c r="O48" t="s">
        <v>126</v>
      </c>
      <c r="P48" t="s">
        <v>127</v>
      </c>
    </row>
    <row r="49" spans="1:16" x14ac:dyDescent="0.25">
      <c r="A49">
        <v>2013</v>
      </c>
      <c r="B49">
        <v>5</v>
      </c>
      <c r="C49" t="s">
        <v>15</v>
      </c>
      <c r="D49">
        <v>16</v>
      </c>
      <c r="E49">
        <v>9</v>
      </c>
      <c r="F49">
        <v>7</v>
      </c>
      <c r="G49">
        <v>0</v>
      </c>
      <c r="H49">
        <v>18</v>
      </c>
      <c r="I49">
        <v>0.45700000000000002</v>
      </c>
      <c r="K49" t="s">
        <v>108</v>
      </c>
      <c r="L49" s="1" t="s">
        <v>108</v>
      </c>
      <c r="M49" t="s">
        <v>26</v>
      </c>
      <c r="N49" t="s">
        <v>30</v>
      </c>
      <c r="O49" t="s">
        <v>124</v>
      </c>
      <c r="P49" t="s">
        <v>125</v>
      </c>
    </row>
    <row r="50" spans="1:16" x14ac:dyDescent="0.25">
      <c r="A50">
        <v>2013</v>
      </c>
      <c r="B50">
        <v>6</v>
      </c>
      <c r="C50" t="s">
        <v>10</v>
      </c>
      <c r="D50">
        <v>16</v>
      </c>
      <c r="E50">
        <v>8</v>
      </c>
      <c r="F50">
        <v>8</v>
      </c>
      <c r="G50">
        <v>0</v>
      </c>
      <c r="H50">
        <v>16</v>
      </c>
      <c r="I50">
        <v>0.22600000000000001</v>
      </c>
      <c r="K50" t="s">
        <v>108</v>
      </c>
      <c r="L50" s="1" t="s">
        <v>108</v>
      </c>
      <c r="M50" t="s">
        <v>23</v>
      </c>
      <c r="N50" t="s">
        <v>30</v>
      </c>
      <c r="O50" t="s">
        <v>121</v>
      </c>
      <c r="P50" t="s">
        <v>121</v>
      </c>
    </row>
    <row r="51" spans="1:16" x14ac:dyDescent="0.25">
      <c r="A51">
        <v>2013</v>
      </c>
      <c r="B51">
        <v>7</v>
      </c>
      <c r="C51" t="s">
        <v>14</v>
      </c>
      <c r="D51">
        <v>16</v>
      </c>
      <c r="E51">
        <v>6</v>
      </c>
      <c r="F51">
        <v>10</v>
      </c>
      <c r="G51">
        <v>0</v>
      </c>
      <c r="H51">
        <v>12</v>
      </c>
      <c r="I51">
        <v>-9.5000000000000001E-2</v>
      </c>
      <c r="K51" t="s">
        <v>108</v>
      </c>
      <c r="L51" s="1" t="s">
        <v>108</v>
      </c>
      <c r="M51" t="s">
        <v>14</v>
      </c>
      <c r="N51" t="s">
        <v>30</v>
      </c>
      <c r="O51" t="s">
        <v>115</v>
      </c>
      <c r="P51" t="s">
        <v>116</v>
      </c>
    </row>
    <row r="52" spans="1:16" x14ac:dyDescent="0.25">
      <c r="A52">
        <v>2013</v>
      </c>
      <c r="B52">
        <v>8</v>
      </c>
      <c r="C52" t="s">
        <v>18</v>
      </c>
      <c r="D52">
        <v>16</v>
      </c>
      <c r="E52">
        <v>4</v>
      </c>
      <c r="F52">
        <v>12</v>
      </c>
      <c r="G52">
        <v>0</v>
      </c>
      <c r="H52">
        <v>8</v>
      </c>
      <c r="I52">
        <v>-1.006</v>
      </c>
      <c r="K52" t="s">
        <v>108</v>
      </c>
      <c r="L52" s="1" t="s">
        <v>108</v>
      </c>
      <c r="M52" t="s">
        <v>18</v>
      </c>
      <c r="N52" t="s">
        <v>31</v>
      </c>
      <c r="O52" t="s">
        <v>132</v>
      </c>
      <c r="P52" t="s">
        <v>120</v>
      </c>
    </row>
    <row r="53" spans="1:16" x14ac:dyDescent="0.25">
      <c r="A53">
        <v>2013</v>
      </c>
      <c r="B53">
        <v>9</v>
      </c>
      <c r="C53" t="s">
        <v>12</v>
      </c>
      <c r="D53">
        <v>16</v>
      </c>
      <c r="E53">
        <v>3</v>
      </c>
      <c r="F53">
        <v>13</v>
      </c>
      <c r="G53">
        <v>0</v>
      </c>
      <c r="H53">
        <v>6</v>
      </c>
      <c r="I53">
        <v>-0.84799999999999998</v>
      </c>
      <c r="K53" t="s">
        <v>108</v>
      </c>
      <c r="L53" s="1" t="s">
        <v>108</v>
      </c>
      <c r="M53" t="s">
        <v>22</v>
      </c>
      <c r="N53" t="s">
        <v>30</v>
      </c>
      <c r="O53" t="s">
        <v>111</v>
      </c>
      <c r="P53" t="s">
        <v>112</v>
      </c>
    </row>
    <row r="54" spans="1:16" x14ac:dyDescent="0.25">
      <c r="A54">
        <v>2014</v>
      </c>
      <c r="B54">
        <v>1</v>
      </c>
      <c r="C54" t="s">
        <v>10</v>
      </c>
      <c r="D54">
        <v>14</v>
      </c>
      <c r="E54">
        <v>11</v>
      </c>
      <c r="F54">
        <v>3</v>
      </c>
      <c r="G54">
        <v>0</v>
      </c>
      <c r="H54">
        <v>22</v>
      </c>
      <c r="I54">
        <v>0.96799999999999997</v>
      </c>
      <c r="J54" t="s">
        <v>30</v>
      </c>
      <c r="K54" t="s">
        <v>30</v>
      </c>
      <c r="L54" s="1" t="s">
        <v>108</v>
      </c>
      <c r="M54" t="s">
        <v>23</v>
      </c>
      <c r="N54" t="s">
        <v>30</v>
      </c>
      <c r="O54" t="s">
        <v>121</v>
      </c>
      <c r="P54" t="s">
        <v>121</v>
      </c>
    </row>
    <row r="55" spans="1:16" x14ac:dyDescent="0.25">
      <c r="A55">
        <v>2014</v>
      </c>
      <c r="B55">
        <v>2</v>
      </c>
      <c r="C55" t="s">
        <v>14</v>
      </c>
      <c r="D55">
        <v>14</v>
      </c>
      <c r="E55">
        <v>9</v>
      </c>
      <c r="F55">
        <v>5</v>
      </c>
      <c r="G55">
        <v>0</v>
      </c>
      <c r="H55">
        <v>18</v>
      </c>
      <c r="I55">
        <v>0.41799999999999998</v>
      </c>
      <c r="J55" t="s">
        <v>30</v>
      </c>
      <c r="K55" t="s">
        <v>30</v>
      </c>
      <c r="L55" s="1" t="s">
        <v>30</v>
      </c>
      <c r="M55" t="s">
        <v>14</v>
      </c>
      <c r="N55" t="s">
        <v>30</v>
      </c>
      <c r="O55" t="s">
        <v>115</v>
      </c>
      <c r="P55" t="s">
        <v>116</v>
      </c>
    </row>
    <row r="56" spans="1:16" x14ac:dyDescent="0.25">
      <c r="A56">
        <v>2014</v>
      </c>
      <c r="B56">
        <v>3</v>
      </c>
      <c r="C56" t="s">
        <v>11</v>
      </c>
      <c r="D56">
        <v>14</v>
      </c>
      <c r="E56">
        <v>9</v>
      </c>
      <c r="F56">
        <v>5</v>
      </c>
      <c r="G56">
        <v>0</v>
      </c>
      <c r="H56">
        <v>18</v>
      </c>
      <c r="I56">
        <v>0.38500000000000001</v>
      </c>
      <c r="J56" t="s">
        <v>30</v>
      </c>
      <c r="K56" t="s">
        <v>108</v>
      </c>
      <c r="L56" s="1" t="s">
        <v>108</v>
      </c>
      <c r="M56" t="s">
        <v>11</v>
      </c>
      <c r="N56" t="s">
        <v>30</v>
      </c>
      <c r="O56" t="s">
        <v>109</v>
      </c>
      <c r="P56" t="s">
        <v>110</v>
      </c>
    </row>
    <row r="57" spans="1:16" x14ac:dyDescent="0.25">
      <c r="A57">
        <v>2014</v>
      </c>
      <c r="B57">
        <v>4</v>
      </c>
      <c r="C57" t="s">
        <v>13</v>
      </c>
      <c r="D57">
        <v>14</v>
      </c>
      <c r="E57">
        <v>7</v>
      </c>
      <c r="F57">
        <v>7</v>
      </c>
      <c r="G57">
        <v>0</v>
      </c>
      <c r="H57">
        <v>14</v>
      </c>
      <c r="I57">
        <v>9.5000000000000001E-2</v>
      </c>
      <c r="J57" t="s">
        <v>30</v>
      </c>
      <c r="K57" t="s">
        <v>108</v>
      </c>
      <c r="L57" s="1" t="s">
        <v>108</v>
      </c>
      <c r="M57" t="s">
        <v>13</v>
      </c>
      <c r="N57" t="s">
        <v>30</v>
      </c>
      <c r="O57" t="s">
        <v>119</v>
      </c>
      <c r="P57" t="s">
        <v>120</v>
      </c>
    </row>
    <row r="58" spans="1:16" x14ac:dyDescent="0.25">
      <c r="A58">
        <v>2014</v>
      </c>
      <c r="B58">
        <v>5</v>
      </c>
      <c r="C58" t="s">
        <v>9</v>
      </c>
      <c r="D58">
        <v>14</v>
      </c>
      <c r="E58">
        <v>7</v>
      </c>
      <c r="F58">
        <v>7</v>
      </c>
      <c r="G58">
        <v>0</v>
      </c>
      <c r="H58">
        <v>14</v>
      </c>
      <c r="I58">
        <v>0.06</v>
      </c>
      <c r="K58" t="s">
        <v>108</v>
      </c>
      <c r="L58" s="1" t="s">
        <v>108</v>
      </c>
      <c r="M58" t="s">
        <v>9</v>
      </c>
      <c r="N58" t="s">
        <v>30</v>
      </c>
      <c r="O58" t="s">
        <v>122</v>
      </c>
      <c r="P58" t="s">
        <v>123</v>
      </c>
    </row>
    <row r="59" spans="1:16" x14ac:dyDescent="0.25">
      <c r="A59">
        <v>2014</v>
      </c>
      <c r="B59">
        <v>6</v>
      </c>
      <c r="C59" t="s">
        <v>19</v>
      </c>
      <c r="D59">
        <v>14</v>
      </c>
      <c r="E59">
        <v>6</v>
      </c>
      <c r="F59">
        <v>8</v>
      </c>
      <c r="G59">
        <v>0</v>
      </c>
      <c r="H59">
        <v>12</v>
      </c>
      <c r="I59">
        <v>-0.39900000000000002</v>
      </c>
      <c r="K59" t="s">
        <v>108</v>
      </c>
      <c r="L59" s="1" t="s">
        <v>108</v>
      </c>
      <c r="M59" t="s">
        <v>19</v>
      </c>
      <c r="N59" t="s">
        <v>30</v>
      </c>
      <c r="O59" t="s">
        <v>126</v>
      </c>
      <c r="P59" t="s">
        <v>127</v>
      </c>
    </row>
    <row r="60" spans="1:16" x14ac:dyDescent="0.25">
      <c r="A60">
        <v>2014</v>
      </c>
      <c r="B60">
        <v>7</v>
      </c>
      <c r="C60" t="s">
        <v>15</v>
      </c>
      <c r="D60">
        <v>14</v>
      </c>
      <c r="E60">
        <v>5</v>
      </c>
      <c r="F60">
        <v>9</v>
      </c>
      <c r="G60">
        <v>0</v>
      </c>
      <c r="H60">
        <v>10</v>
      </c>
      <c r="I60">
        <v>-0.42799999999999999</v>
      </c>
      <c r="K60" t="s">
        <v>108</v>
      </c>
      <c r="L60" s="1" t="s">
        <v>108</v>
      </c>
      <c r="M60" t="s">
        <v>26</v>
      </c>
      <c r="N60" t="s">
        <v>30</v>
      </c>
      <c r="O60" t="s">
        <v>124</v>
      </c>
      <c r="P60" t="s">
        <v>125</v>
      </c>
    </row>
    <row r="61" spans="1:16" x14ac:dyDescent="0.25">
      <c r="A61">
        <v>2014</v>
      </c>
      <c r="B61">
        <v>8</v>
      </c>
      <c r="C61" t="s">
        <v>12</v>
      </c>
      <c r="D61">
        <v>14</v>
      </c>
      <c r="E61">
        <v>2</v>
      </c>
      <c r="F61">
        <v>12</v>
      </c>
      <c r="G61">
        <v>0</v>
      </c>
      <c r="H61">
        <v>4</v>
      </c>
      <c r="I61">
        <v>-1.1819999999999999</v>
      </c>
      <c r="K61" t="s">
        <v>108</v>
      </c>
      <c r="L61" s="1" t="s">
        <v>108</v>
      </c>
      <c r="M61" t="s">
        <v>22</v>
      </c>
      <c r="N61" t="s">
        <v>30</v>
      </c>
      <c r="O61" t="s">
        <v>111</v>
      </c>
      <c r="P61" t="s">
        <v>112</v>
      </c>
    </row>
    <row r="62" spans="1:16" x14ac:dyDescent="0.25">
      <c r="A62">
        <v>2015</v>
      </c>
      <c r="B62">
        <v>1</v>
      </c>
      <c r="C62" t="s">
        <v>11</v>
      </c>
      <c r="D62">
        <v>14</v>
      </c>
      <c r="E62">
        <v>9</v>
      </c>
      <c r="F62">
        <v>5</v>
      </c>
      <c r="G62">
        <v>0</v>
      </c>
      <c r="H62">
        <v>18</v>
      </c>
      <c r="I62">
        <v>0.70899999999999996</v>
      </c>
      <c r="J62" t="s">
        <v>30</v>
      </c>
      <c r="K62" t="s">
        <v>30</v>
      </c>
      <c r="L62" s="1" t="s">
        <v>108</v>
      </c>
      <c r="M62" t="s">
        <v>11</v>
      </c>
      <c r="N62" t="s">
        <v>30</v>
      </c>
      <c r="O62" t="s">
        <v>109</v>
      </c>
      <c r="P62" t="s">
        <v>110</v>
      </c>
    </row>
    <row r="63" spans="1:16" x14ac:dyDescent="0.25">
      <c r="A63">
        <v>2015</v>
      </c>
      <c r="B63">
        <v>2</v>
      </c>
      <c r="C63" t="s">
        <v>13</v>
      </c>
      <c r="D63">
        <v>14</v>
      </c>
      <c r="E63">
        <v>8</v>
      </c>
      <c r="F63">
        <v>6</v>
      </c>
      <c r="G63">
        <v>0</v>
      </c>
      <c r="H63">
        <v>16</v>
      </c>
      <c r="I63">
        <v>-4.2999999999999997E-2</v>
      </c>
      <c r="J63" t="s">
        <v>30</v>
      </c>
      <c r="K63" t="s">
        <v>30</v>
      </c>
      <c r="L63" s="1" t="s">
        <v>30</v>
      </c>
      <c r="M63" t="s">
        <v>13</v>
      </c>
      <c r="N63" t="s">
        <v>30</v>
      </c>
      <c r="O63" t="s">
        <v>119</v>
      </c>
      <c r="P63" t="s">
        <v>120</v>
      </c>
    </row>
    <row r="64" spans="1:16" x14ac:dyDescent="0.25">
      <c r="A64">
        <v>2015</v>
      </c>
      <c r="B64">
        <v>3</v>
      </c>
      <c r="C64" t="s">
        <v>15</v>
      </c>
      <c r="D64">
        <v>14</v>
      </c>
      <c r="E64">
        <v>7</v>
      </c>
      <c r="F64">
        <v>5</v>
      </c>
      <c r="G64">
        <v>2</v>
      </c>
      <c r="H64">
        <v>16</v>
      </c>
      <c r="I64">
        <v>1.0369999999999999</v>
      </c>
      <c r="J64" t="s">
        <v>30</v>
      </c>
      <c r="K64" t="s">
        <v>108</v>
      </c>
      <c r="L64" s="1" t="s">
        <v>108</v>
      </c>
      <c r="M64" t="s">
        <v>26</v>
      </c>
      <c r="N64" t="s">
        <v>30</v>
      </c>
      <c r="O64" t="s">
        <v>124</v>
      </c>
      <c r="P64" t="s">
        <v>125</v>
      </c>
    </row>
    <row r="65" spans="1:16" x14ac:dyDescent="0.25">
      <c r="A65">
        <v>2015</v>
      </c>
      <c r="B65">
        <v>4</v>
      </c>
      <c r="C65" t="s">
        <v>9</v>
      </c>
      <c r="D65">
        <v>14</v>
      </c>
      <c r="E65">
        <v>7</v>
      </c>
      <c r="F65">
        <v>5</v>
      </c>
      <c r="G65">
        <v>2</v>
      </c>
      <c r="H65">
        <v>16</v>
      </c>
      <c r="I65">
        <v>6.2E-2</v>
      </c>
      <c r="J65" t="s">
        <v>30</v>
      </c>
      <c r="K65" t="s">
        <v>108</v>
      </c>
      <c r="L65" s="1" t="s">
        <v>108</v>
      </c>
      <c r="M65" t="s">
        <v>9</v>
      </c>
      <c r="N65" t="s">
        <v>30</v>
      </c>
      <c r="O65" t="s">
        <v>122</v>
      </c>
      <c r="P65" t="s">
        <v>123</v>
      </c>
    </row>
    <row r="66" spans="1:16" x14ac:dyDescent="0.25">
      <c r="A66">
        <v>2015</v>
      </c>
      <c r="B66">
        <v>5</v>
      </c>
      <c r="C66" t="s">
        <v>14</v>
      </c>
      <c r="D66">
        <v>14</v>
      </c>
      <c r="E66">
        <v>7</v>
      </c>
      <c r="F66">
        <v>6</v>
      </c>
      <c r="G66">
        <v>1</v>
      </c>
      <c r="H66">
        <v>15</v>
      </c>
      <c r="I66">
        <v>0.253</v>
      </c>
      <c r="K66" t="s">
        <v>108</v>
      </c>
      <c r="L66" s="1" t="s">
        <v>108</v>
      </c>
      <c r="M66" t="s">
        <v>14</v>
      </c>
      <c r="N66" t="s">
        <v>30</v>
      </c>
      <c r="O66" t="s">
        <v>115</v>
      </c>
      <c r="P66" t="s">
        <v>116</v>
      </c>
    </row>
    <row r="67" spans="1:16" x14ac:dyDescent="0.25">
      <c r="A67">
        <v>2015</v>
      </c>
      <c r="B67">
        <v>6</v>
      </c>
      <c r="C67" t="s">
        <v>19</v>
      </c>
      <c r="D67">
        <v>14</v>
      </c>
      <c r="E67">
        <v>7</v>
      </c>
      <c r="F67">
        <v>7</v>
      </c>
      <c r="G67">
        <v>0</v>
      </c>
      <c r="H67">
        <v>14</v>
      </c>
      <c r="I67">
        <v>-0.23899999999999999</v>
      </c>
      <c r="K67" t="s">
        <v>108</v>
      </c>
      <c r="L67" s="1" t="s">
        <v>108</v>
      </c>
      <c r="M67" t="s">
        <v>19</v>
      </c>
      <c r="N67" t="s">
        <v>30</v>
      </c>
      <c r="O67" t="s">
        <v>126</v>
      </c>
      <c r="P67" t="s">
        <v>127</v>
      </c>
    </row>
    <row r="68" spans="1:16" x14ac:dyDescent="0.25">
      <c r="A68">
        <v>2015</v>
      </c>
      <c r="B68">
        <v>7</v>
      </c>
      <c r="C68" t="s">
        <v>12</v>
      </c>
      <c r="D68">
        <v>14</v>
      </c>
      <c r="E68">
        <v>5</v>
      </c>
      <c r="F68">
        <v>8</v>
      </c>
      <c r="G68">
        <v>1</v>
      </c>
      <c r="H68">
        <v>11</v>
      </c>
      <c r="I68">
        <v>-4.9000000000000002E-2</v>
      </c>
      <c r="K68" t="s">
        <v>108</v>
      </c>
      <c r="L68" s="1" t="s">
        <v>108</v>
      </c>
      <c r="M68" t="s">
        <v>22</v>
      </c>
      <c r="N68" t="s">
        <v>30</v>
      </c>
      <c r="O68" t="s">
        <v>111</v>
      </c>
      <c r="P68" t="s">
        <v>112</v>
      </c>
    </row>
    <row r="69" spans="1:16" x14ac:dyDescent="0.25">
      <c r="A69">
        <v>2015</v>
      </c>
      <c r="B69">
        <v>8</v>
      </c>
      <c r="C69" t="s">
        <v>10</v>
      </c>
      <c r="D69">
        <v>14</v>
      </c>
      <c r="E69">
        <v>3</v>
      </c>
      <c r="F69">
        <v>11</v>
      </c>
      <c r="G69">
        <v>0</v>
      </c>
      <c r="H69">
        <v>6</v>
      </c>
      <c r="I69">
        <v>-1.4359999999999999</v>
      </c>
      <c r="K69" t="s">
        <v>108</v>
      </c>
      <c r="L69" s="1" t="s">
        <v>108</v>
      </c>
      <c r="M69" t="s">
        <v>23</v>
      </c>
      <c r="N69" t="s">
        <v>30</v>
      </c>
      <c r="O69" t="s">
        <v>121</v>
      </c>
      <c r="P69" t="s">
        <v>121</v>
      </c>
    </row>
    <row r="70" spans="1:16" x14ac:dyDescent="0.25">
      <c r="A70">
        <v>2016</v>
      </c>
      <c r="B70">
        <v>1</v>
      </c>
      <c r="C70" t="s">
        <v>20</v>
      </c>
      <c r="D70">
        <v>14</v>
      </c>
      <c r="E70">
        <v>9</v>
      </c>
      <c r="F70">
        <v>5</v>
      </c>
      <c r="G70">
        <v>0</v>
      </c>
      <c r="H70">
        <v>18</v>
      </c>
      <c r="I70">
        <v>-0.374</v>
      </c>
      <c r="J70" t="s">
        <v>30</v>
      </c>
      <c r="K70" t="s">
        <v>108</v>
      </c>
      <c r="L70" s="1" t="s">
        <v>108</v>
      </c>
      <c r="M70" t="s">
        <v>20</v>
      </c>
      <c r="N70" t="s">
        <v>31</v>
      </c>
      <c r="O70" t="s">
        <v>133</v>
      </c>
      <c r="P70" t="s">
        <v>114</v>
      </c>
    </row>
    <row r="71" spans="1:16" x14ac:dyDescent="0.25">
      <c r="A71">
        <v>2016</v>
      </c>
      <c r="B71">
        <v>2</v>
      </c>
      <c r="C71" t="s">
        <v>15</v>
      </c>
      <c r="D71">
        <v>14</v>
      </c>
      <c r="E71">
        <v>8</v>
      </c>
      <c r="F71">
        <v>6</v>
      </c>
      <c r="G71">
        <v>0</v>
      </c>
      <c r="H71">
        <v>16</v>
      </c>
      <c r="I71">
        <v>0.93200000000000005</v>
      </c>
      <c r="J71" t="s">
        <v>30</v>
      </c>
      <c r="K71" t="s">
        <v>30</v>
      </c>
      <c r="L71" s="1" t="s">
        <v>108</v>
      </c>
      <c r="M71" t="s">
        <v>26</v>
      </c>
      <c r="N71" t="s">
        <v>30</v>
      </c>
      <c r="O71" t="s">
        <v>124</v>
      </c>
      <c r="P71" t="s">
        <v>125</v>
      </c>
    </row>
    <row r="72" spans="1:16" x14ac:dyDescent="0.25">
      <c r="A72">
        <v>2016</v>
      </c>
      <c r="B72">
        <v>3</v>
      </c>
      <c r="C72" t="s">
        <v>19</v>
      </c>
      <c r="D72">
        <v>14</v>
      </c>
      <c r="E72">
        <v>8</v>
      </c>
      <c r="F72">
        <v>6</v>
      </c>
      <c r="G72">
        <v>0</v>
      </c>
      <c r="H72">
        <v>16</v>
      </c>
      <c r="I72">
        <v>0.245</v>
      </c>
      <c r="J72" t="s">
        <v>30</v>
      </c>
      <c r="K72" t="s">
        <v>30</v>
      </c>
      <c r="L72" s="1" t="s">
        <v>30</v>
      </c>
      <c r="M72" t="s">
        <v>19</v>
      </c>
      <c r="N72" t="s">
        <v>30</v>
      </c>
      <c r="O72" t="s">
        <v>126</v>
      </c>
      <c r="P72" t="s">
        <v>127</v>
      </c>
    </row>
    <row r="73" spans="1:16" x14ac:dyDescent="0.25">
      <c r="A73">
        <v>2016</v>
      </c>
      <c r="B73">
        <v>4</v>
      </c>
      <c r="C73" t="s">
        <v>14</v>
      </c>
      <c r="D73">
        <v>14</v>
      </c>
      <c r="E73">
        <v>8</v>
      </c>
      <c r="F73">
        <v>6</v>
      </c>
      <c r="G73">
        <v>0</v>
      </c>
      <c r="H73">
        <v>16</v>
      </c>
      <c r="I73">
        <v>0.106</v>
      </c>
      <c r="J73" t="s">
        <v>30</v>
      </c>
      <c r="K73" t="s">
        <v>108</v>
      </c>
      <c r="L73" s="1" t="s">
        <v>108</v>
      </c>
      <c r="M73" t="s">
        <v>14</v>
      </c>
      <c r="N73" t="s">
        <v>30</v>
      </c>
      <c r="O73" t="s">
        <v>115</v>
      </c>
      <c r="P73" t="s">
        <v>116</v>
      </c>
    </row>
    <row r="74" spans="1:16" x14ac:dyDescent="0.25">
      <c r="A74">
        <v>2016</v>
      </c>
      <c r="B74">
        <v>5</v>
      </c>
      <c r="C74" t="s">
        <v>13</v>
      </c>
      <c r="D74">
        <v>14</v>
      </c>
      <c r="E74">
        <v>7</v>
      </c>
      <c r="F74">
        <v>7</v>
      </c>
      <c r="G74">
        <v>0</v>
      </c>
      <c r="H74">
        <v>14</v>
      </c>
      <c r="I74">
        <v>-0.14599999999999999</v>
      </c>
      <c r="K74" t="s">
        <v>108</v>
      </c>
      <c r="L74" s="1" t="s">
        <v>108</v>
      </c>
      <c r="M74" t="s">
        <v>13</v>
      </c>
      <c r="N74" t="s">
        <v>30</v>
      </c>
      <c r="O74" t="s">
        <v>119</v>
      </c>
      <c r="P74" t="s">
        <v>120</v>
      </c>
    </row>
    <row r="75" spans="1:16" x14ac:dyDescent="0.25">
      <c r="A75">
        <v>2016</v>
      </c>
      <c r="B75">
        <v>6</v>
      </c>
      <c r="C75" t="s">
        <v>12</v>
      </c>
      <c r="D75">
        <v>14</v>
      </c>
      <c r="E75">
        <v>7</v>
      </c>
      <c r="F75">
        <v>7</v>
      </c>
      <c r="G75">
        <v>0</v>
      </c>
      <c r="H75">
        <v>14</v>
      </c>
      <c r="I75">
        <v>-0.155</v>
      </c>
      <c r="K75" t="s">
        <v>108</v>
      </c>
      <c r="L75" s="1" t="s">
        <v>108</v>
      </c>
      <c r="M75" t="s">
        <v>22</v>
      </c>
      <c r="N75" t="s">
        <v>30</v>
      </c>
      <c r="O75" t="s">
        <v>111</v>
      </c>
      <c r="P75" t="s">
        <v>112</v>
      </c>
    </row>
    <row r="76" spans="1:16" x14ac:dyDescent="0.25">
      <c r="A76">
        <v>2016</v>
      </c>
      <c r="B76">
        <v>7</v>
      </c>
      <c r="C76" t="s">
        <v>21</v>
      </c>
      <c r="D76">
        <v>14</v>
      </c>
      <c r="E76">
        <v>5</v>
      </c>
      <c r="F76">
        <v>9</v>
      </c>
      <c r="G76">
        <v>0</v>
      </c>
      <c r="H76">
        <v>10</v>
      </c>
      <c r="I76">
        <v>1.4999999999999999E-2</v>
      </c>
      <c r="K76" t="s">
        <v>108</v>
      </c>
      <c r="L76" s="1" t="s">
        <v>108</v>
      </c>
      <c r="M76" t="s">
        <v>21</v>
      </c>
      <c r="N76" t="s">
        <v>31</v>
      </c>
      <c r="O76" t="s">
        <v>132</v>
      </c>
      <c r="P76" t="s">
        <v>120</v>
      </c>
    </row>
    <row r="77" spans="1:16" x14ac:dyDescent="0.25">
      <c r="A77">
        <v>2016</v>
      </c>
      <c r="B77">
        <v>8</v>
      </c>
      <c r="C77" t="s">
        <v>10</v>
      </c>
      <c r="D77">
        <v>14</v>
      </c>
      <c r="E77">
        <v>4</v>
      </c>
      <c r="F77">
        <v>10</v>
      </c>
      <c r="G77">
        <v>0</v>
      </c>
      <c r="H77">
        <v>8</v>
      </c>
      <c r="I77">
        <v>-0.64600000000000002</v>
      </c>
      <c r="K77" t="s">
        <v>108</v>
      </c>
      <c r="L77" s="1" t="s">
        <v>108</v>
      </c>
      <c r="M77" t="s">
        <v>23</v>
      </c>
      <c r="N77" t="s">
        <v>30</v>
      </c>
      <c r="O77" t="s">
        <v>121</v>
      </c>
      <c r="P77" t="s">
        <v>121</v>
      </c>
    </row>
    <row r="78" spans="1:16" x14ac:dyDescent="0.25">
      <c r="A78">
        <v>2017</v>
      </c>
      <c r="B78">
        <v>1</v>
      </c>
      <c r="C78" t="s">
        <v>13</v>
      </c>
      <c r="D78">
        <v>14</v>
      </c>
      <c r="E78">
        <v>10</v>
      </c>
      <c r="F78">
        <v>4</v>
      </c>
      <c r="G78">
        <v>0</v>
      </c>
      <c r="H78">
        <v>20</v>
      </c>
      <c r="I78">
        <v>0.78400000000000003</v>
      </c>
      <c r="J78" t="s">
        <v>30</v>
      </c>
      <c r="K78" t="s">
        <v>30</v>
      </c>
      <c r="L78" s="1" t="s">
        <v>30</v>
      </c>
      <c r="M78" t="s">
        <v>13</v>
      </c>
      <c r="N78" t="s">
        <v>30</v>
      </c>
      <c r="O78" t="s">
        <v>119</v>
      </c>
      <c r="P78" t="s">
        <v>120</v>
      </c>
    </row>
    <row r="79" spans="1:16" x14ac:dyDescent="0.25">
      <c r="A79">
        <v>2017</v>
      </c>
      <c r="B79">
        <v>2</v>
      </c>
      <c r="C79" t="s">
        <v>21</v>
      </c>
      <c r="D79">
        <v>14</v>
      </c>
      <c r="E79">
        <v>9</v>
      </c>
      <c r="F79">
        <v>5</v>
      </c>
      <c r="G79">
        <v>0</v>
      </c>
      <c r="H79">
        <v>18</v>
      </c>
      <c r="I79">
        <v>0.17599999999999999</v>
      </c>
      <c r="J79" t="s">
        <v>30</v>
      </c>
      <c r="K79" t="s">
        <v>30</v>
      </c>
      <c r="L79" s="1" t="s">
        <v>108</v>
      </c>
      <c r="M79" t="s">
        <v>21</v>
      </c>
      <c r="N79" t="s">
        <v>31</v>
      </c>
      <c r="O79" t="s">
        <v>132</v>
      </c>
      <c r="P79" t="s">
        <v>120</v>
      </c>
    </row>
    <row r="80" spans="1:16" x14ac:dyDescent="0.25">
      <c r="A80">
        <v>2017</v>
      </c>
      <c r="B80">
        <v>3</v>
      </c>
      <c r="C80" t="s">
        <v>19</v>
      </c>
      <c r="D80">
        <v>14</v>
      </c>
      <c r="E80">
        <v>8</v>
      </c>
      <c r="F80">
        <v>5</v>
      </c>
      <c r="G80">
        <v>1</v>
      </c>
      <c r="H80">
        <v>17</v>
      </c>
      <c r="I80">
        <v>0.59899999999999998</v>
      </c>
      <c r="J80" t="s">
        <v>30</v>
      </c>
      <c r="K80" t="s">
        <v>108</v>
      </c>
      <c r="L80" s="1" t="s">
        <v>108</v>
      </c>
      <c r="M80" t="s">
        <v>19</v>
      </c>
      <c r="N80" t="s">
        <v>30</v>
      </c>
      <c r="O80" t="s">
        <v>126</v>
      </c>
      <c r="P80" t="s">
        <v>127</v>
      </c>
    </row>
    <row r="81" spans="1:16" x14ac:dyDescent="0.25">
      <c r="A81">
        <v>2017</v>
      </c>
      <c r="B81">
        <v>4</v>
      </c>
      <c r="C81" t="s">
        <v>14</v>
      </c>
      <c r="D81">
        <v>14</v>
      </c>
      <c r="E81">
        <v>8</v>
      </c>
      <c r="F81">
        <v>6</v>
      </c>
      <c r="G81">
        <v>0</v>
      </c>
      <c r="H81">
        <v>16</v>
      </c>
      <c r="I81">
        <v>0.64100000000000001</v>
      </c>
      <c r="J81" t="s">
        <v>30</v>
      </c>
      <c r="K81" t="s">
        <v>108</v>
      </c>
      <c r="L81" s="1" t="s">
        <v>108</v>
      </c>
      <c r="M81" t="s">
        <v>14</v>
      </c>
      <c r="N81" t="s">
        <v>30</v>
      </c>
      <c r="O81" t="s">
        <v>115</v>
      </c>
      <c r="P81" t="s">
        <v>116</v>
      </c>
    </row>
    <row r="82" spans="1:16" x14ac:dyDescent="0.25">
      <c r="A82">
        <v>2017</v>
      </c>
      <c r="B82">
        <v>5</v>
      </c>
      <c r="C82" t="s">
        <v>10</v>
      </c>
      <c r="D82">
        <v>14</v>
      </c>
      <c r="E82">
        <v>7</v>
      </c>
      <c r="F82">
        <v>7</v>
      </c>
      <c r="G82">
        <v>0</v>
      </c>
      <c r="H82">
        <v>14</v>
      </c>
      <c r="I82">
        <v>-8.9999999999999993E-3</v>
      </c>
      <c r="K82" t="s">
        <v>108</v>
      </c>
      <c r="L82" s="1" t="s">
        <v>108</v>
      </c>
      <c r="M82" t="s">
        <v>23</v>
      </c>
      <c r="N82" t="s">
        <v>30</v>
      </c>
      <c r="O82" t="s">
        <v>121</v>
      </c>
      <c r="P82" t="s">
        <v>121</v>
      </c>
    </row>
    <row r="83" spans="1:16" x14ac:dyDescent="0.25">
      <c r="A83">
        <v>2017</v>
      </c>
      <c r="B83">
        <v>6</v>
      </c>
      <c r="C83" t="s">
        <v>12</v>
      </c>
      <c r="D83">
        <v>14</v>
      </c>
      <c r="E83">
        <v>6</v>
      </c>
      <c r="F83">
        <v>8</v>
      </c>
      <c r="G83">
        <v>0</v>
      </c>
      <c r="H83">
        <v>12</v>
      </c>
      <c r="I83">
        <v>-0.51200000000000001</v>
      </c>
      <c r="K83" t="s">
        <v>108</v>
      </c>
      <c r="L83" s="1" t="s">
        <v>108</v>
      </c>
      <c r="M83" t="s">
        <v>22</v>
      </c>
      <c r="N83" t="s">
        <v>30</v>
      </c>
      <c r="O83" t="s">
        <v>111</v>
      </c>
      <c r="P83" t="s">
        <v>112</v>
      </c>
    </row>
    <row r="84" spans="1:16" x14ac:dyDescent="0.25">
      <c r="A84">
        <v>2017</v>
      </c>
      <c r="B84">
        <v>7</v>
      </c>
      <c r="C84" t="s">
        <v>20</v>
      </c>
      <c r="D84">
        <v>14</v>
      </c>
      <c r="E84">
        <v>4</v>
      </c>
      <c r="F84">
        <v>10</v>
      </c>
      <c r="G84">
        <v>0</v>
      </c>
      <c r="H84">
        <v>8</v>
      </c>
      <c r="I84">
        <v>-0.41199999999999998</v>
      </c>
      <c r="K84" t="s">
        <v>108</v>
      </c>
      <c r="L84" s="1" t="s">
        <v>108</v>
      </c>
      <c r="M84" t="s">
        <v>20</v>
      </c>
      <c r="N84" t="s">
        <v>31</v>
      </c>
      <c r="O84" t="s">
        <v>133</v>
      </c>
      <c r="P84" t="s">
        <v>114</v>
      </c>
    </row>
    <row r="85" spans="1:16" x14ac:dyDescent="0.25">
      <c r="A85">
        <v>2017</v>
      </c>
      <c r="B85">
        <v>8</v>
      </c>
      <c r="C85" t="s">
        <v>15</v>
      </c>
      <c r="D85">
        <v>14</v>
      </c>
      <c r="E85">
        <v>3</v>
      </c>
      <c r="F85">
        <v>10</v>
      </c>
      <c r="G85">
        <v>1</v>
      </c>
      <c r="H85">
        <v>7</v>
      </c>
      <c r="I85">
        <v>-1.2989999999999999</v>
      </c>
      <c r="K85" t="s">
        <v>108</v>
      </c>
      <c r="L85" s="1" t="s">
        <v>108</v>
      </c>
      <c r="M85" t="s">
        <v>26</v>
      </c>
      <c r="N85" t="s">
        <v>30</v>
      </c>
      <c r="O85" t="s">
        <v>124</v>
      </c>
      <c r="P85" t="s">
        <v>125</v>
      </c>
    </row>
    <row r="86" spans="1:16" x14ac:dyDescent="0.25">
      <c r="A86">
        <v>2018</v>
      </c>
      <c r="B86">
        <v>1</v>
      </c>
      <c r="C86" t="s">
        <v>19</v>
      </c>
      <c r="D86">
        <v>14</v>
      </c>
      <c r="E86">
        <v>9</v>
      </c>
      <c r="F86">
        <v>5</v>
      </c>
      <c r="G86">
        <v>0</v>
      </c>
      <c r="H86">
        <v>18</v>
      </c>
      <c r="I86">
        <v>0.28399999999999997</v>
      </c>
      <c r="J86" t="s">
        <v>30</v>
      </c>
      <c r="K86" t="s">
        <v>30</v>
      </c>
      <c r="L86" s="1" t="s">
        <v>108</v>
      </c>
      <c r="M86" t="s">
        <v>19</v>
      </c>
      <c r="N86" t="s">
        <v>30</v>
      </c>
      <c r="O86" t="s">
        <v>126</v>
      </c>
      <c r="P86" t="s">
        <v>127</v>
      </c>
    </row>
    <row r="87" spans="1:16" x14ac:dyDescent="0.25">
      <c r="A87">
        <v>2018</v>
      </c>
      <c r="B87">
        <v>2</v>
      </c>
      <c r="C87" t="s">
        <v>11</v>
      </c>
      <c r="D87">
        <v>14</v>
      </c>
      <c r="E87">
        <v>9</v>
      </c>
      <c r="F87">
        <v>5</v>
      </c>
      <c r="G87">
        <v>0</v>
      </c>
      <c r="H87">
        <v>18</v>
      </c>
      <c r="I87">
        <v>0.253</v>
      </c>
      <c r="J87" t="s">
        <v>30</v>
      </c>
      <c r="K87" t="s">
        <v>30</v>
      </c>
      <c r="L87" s="1" t="s">
        <v>30</v>
      </c>
      <c r="M87" t="s">
        <v>11</v>
      </c>
      <c r="N87" t="s">
        <v>30</v>
      </c>
      <c r="O87" t="s">
        <v>109</v>
      </c>
      <c r="P87" t="s">
        <v>110</v>
      </c>
    </row>
    <row r="88" spans="1:16" x14ac:dyDescent="0.25">
      <c r="A88">
        <v>2018</v>
      </c>
      <c r="B88">
        <v>3</v>
      </c>
      <c r="C88" t="s">
        <v>14</v>
      </c>
      <c r="D88">
        <v>14</v>
      </c>
      <c r="E88">
        <v>8</v>
      </c>
      <c r="F88">
        <v>6</v>
      </c>
      <c r="G88">
        <v>0</v>
      </c>
      <c r="H88">
        <v>16</v>
      </c>
      <c r="I88">
        <v>-7.0000000000000007E-2</v>
      </c>
      <c r="J88" t="s">
        <v>30</v>
      </c>
      <c r="K88" t="s">
        <v>108</v>
      </c>
      <c r="L88" s="1" t="s">
        <v>108</v>
      </c>
      <c r="M88" t="s">
        <v>14</v>
      </c>
      <c r="N88" t="s">
        <v>30</v>
      </c>
      <c r="O88" t="s">
        <v>115</v>
      </c>
      <c r="P88" t="s">
        <v>116</v>
      </c>
    </row>
    <row r="89" spans="1:16" x14ac:dyDescent="0.25">
      <c r="A89">
        <v>2018</v>
      </c>
      <c r="B89">
        <v>4</v>
      </c>
      <c r="C89" t="s">
        <v>9</v>
      </c>
      <c r="D89">
        <v>14</v>
      </c>
      <c r="E89">
        <v>7</v>
      </c>
      <c r="F89">
        <v>7</v>
      </c>
      <c r="G89">
        <v>0</v>
      </c>
      <c r="H89">
        <v>14</v>
      </c>
      <c r="I89">
        <v>-0.25</v>
      </c>
      <c r="J89" t="s">
        <v>30</v>
      </c>
      <c r="K89" t="s">
        <v>108</v>
      </c>
      <c r="L89" s="1" t="s">
        <v>108</v>
      </c>
      <c r="M89" t="s">
        <v>9</v>
      </c>
      <c r="N89" t="s">
        <v>30</v>
      </c>
      <c r="O89" t="s">
        <v>122</v>
      </c>
      <c r="P89" t="s">
        <v>123</v>
      </c>
    </row>
    <row r="90" spans="1:16" x14ac:dyDescent="0.25">
      <c r="A90">
        <v>2018</v>
      </c>
      <c r="B90">
        <v>5</v>
      </c>
      <c r="C90" t="s">
        <v>13</v>
      </c>
      <c r="D90">
        <v>14</v>
      </c>
      <c r="E90">
        <v>6</v>
      </c>
      <c r="F90">
        <v>8</v>
      </c>
      <c r="G90">
        <v>0</v>
      </c>
      <c r="H90">
        <v>12</v>
      </c>
      <c r="I90">
        <v>0.317</v>
      </c>
      <c r="K90" t="s">
        <v>108</v>
      </c>
      <c r="L90" s="1" t="s">
        <v>108</v>
      </c>
      <c r="M90" t="s">
        <v>13</v>
      </c>
      <c r="N90" t="s">
        <v>30</v>
      </c>
      <c r="O90" t="s">
        <v>119</v>
      </c>
      <c r="P90" t="s">
        <v>120</v>
      </c>
    </row>
    <row r="91" spans="1:16" x14ac:dyDescent="0.25">
      <c r="A91">
        <v>2018</v>
      </c>
      <c r="B91">
        <v>6</v>
      </c>
      <c r="C91" t="s">
        <v>15</v>
      </c>
      <c r="D91">
        <v>14</v>
      </c>
      <c r="E91">
        <v>6</v>
      </c>
      <c r="F91">
        <v>8</v>
      </c>
      <c r="G91">
        <v>0</v>
      </c>
      <c r="H91">
        <v>12</v>
      </c>
      <c r="I91">
        <v>0.129</v>
      </c>
      <c r="K91" t="s">
        <v>108</v>
      </c>
      <c r="L91" s="1" t="s">
        <v>108</v>
      </c>
      <c r="M91" t="s">
        <v>26</v>
      </c>
      <c r="N91" t="s">
        <v>30</v>
      </c>
      <c r="O91" t="s">
        <v>124</v>
      </c>
      <c r="P91" t="s">
        <v>125</v>
      </c>
    </row>
    <row r="92" spans="1:16" x14ac:dyDescent="0.25">
      <c r="A92">
        <v>2018</v>
      </c>
      <c r="B92">
        <v>7</v>
      </c>
      <c r="C92" t="s">
        <v>10</v>
      </c>
      <c r="D92">
        <v>14</v>
      </c>
      <c r="E92">
        <v>6</v>
      </c>
      <c r="F92">
        <v>8</v>
      </c>
      <c r="G92">
        <v>0</v>
      </c>
      <c r="H92">
        <v>12</v>
      </c>
      <c r="I92">
        <v>-0.502</v>
      </c>
      <c r="K92" t="s">
        <v>108</v>
      </c>
      <c r="L92" s="1" t="s">
        <v>108</v>
      </c>
      <c r="M92" t="s">
        <v>23</v>
      </c>
      <c r="N92" t="s">
        <v>30</v>
      </c>
      <c r="O92" t="s">
        <v>121</v>
      </c>
      <c r="P92" t="s">
        <v>121</v>
      </c>
    </row>
    <row r="93" spans="1:16" x14ac:dyDescent="0.25">
      <c r="A93">
        <v>2018</v>
      </c>
      <c r="B93">
        <v>8</v>
      </c>
      <c r="C93" t="s">
        <v>12</v>
      </c>
      <c r="D93">
        <v>14</v>
      </c>
      <c r="E93">
        <v>5</v>
      </c>
      <c r="F93">
        <v>9</v>
      </c>
      <c r="G93">
        <v>0</v>
      </c>
      <c r="H93">
        <v>10</v>
      </c>
      <c r="I93">
        <v>-0.222</v>
      </c>
      <c r="K93" t="s">
        <v>108</v>
      </c>
      <c r="L93" s="1" t="s">
        <v>108</v>
      </c>
      <c r="M93" t="s">
        <v>22</v>
      </c>
      <c r="N93" t="s">
        <v>30</v>
      </c>
      <c r="O93" t="s">
        <v>111</v>
      </c>
      <c r="P93" t="s">
        <v>112</v>
      </c>
    </row>
    <row r="94" spans="1:16" x14ac:dyDescent="0.25">
      <c r="A94">
        <v>2019</v>
      </c>
      <c r="B94">
        <v>1</v>
      </c>
      <c r="C94" t="s">
        <v>13</v>
      </c>
      <c r="D94">
        <v>14</v>
      </c>
      <c r="E94">
        <v>9</v>
      </c>
      <c r="F94">
        <v>5</v>
      </c>
      <c r="G94">
        <v>0</v>
      </c>
      <c r="H94">
        <v>18</v>
      </c>
      <c r="I94">
        <v>0.42099999999999999</v>
      </c>
      <c r="J94" t="s">
        <v>30</v>
      </c>
      <c r="K94" t="s">
        <v>30</v>
      </c>
      <c r="L94" s="1" t="s">
        <v>30</v>
      </c>
      <c r="M94" t="s">
        <v>13</v>
      </c>
      <c r="N94" t="s">
        <v>30</v>
      </c>
      <c r="O94" t="s">
        <v>119</v>
      </c>
      <c r="P94" t="s">
        <v>120</v>
      </c>
    </row>
    <row r="95" spans="1:16" x14ac:dyDescent="0.25">
      <c r="A95">
        <v>2019</v>
      </c>
      <c r="B95">
        <v>2</v>
      </c>
      <c r="C95" t="s">
        <v>11</v>
      </c>
      <c r="D95">
        <v>14</v>
      </c>
      <c r="E95">
        <v>9</v>
      </c>
      <c r="F95">
        <v>5</v>
      </c>
      <c r="G95">
        <v>0</v>
      </c>
      <c r="H95">
        <v>18</v>
      </c>
      <c r="I95">
        <v>0.13100000000000001</v>
      </c>
      <c r="J95" t="s">
        <v>30</v>
      </c>
      <c r="K95" t="s">
        <v>30</v>
      </c>
      <c r="L95" s="1" t="s">
        <v>108</v>
      </c>
      <c r="M95" t="s">
        <v>11</v>
      </c>
      <c r="N95" t="s">
        <v>30</v>
      </c>
      <c r="O95" t="s">
        <v>109</v>
      </c>
      <c r="P95" t="s">
        <v>110</v>
      </c>
    </row>
    <row r="96" spans="1:16" x14ac:dyDescent="0.25">
      <c r="A96">
        <v>2019</v>
      </c>
      <c r="B96">
        <v>3</v>
      </c>
      <c r="C96" t="s">
        <v>22</v>
      </c>
      <c r="D96">
        <v>14</v>
      </c>
      <c r="E96">
        <v>9</v>
      </c>
      <c r="F96">
        <v>5</v>
      </c>
      <c r="G96">
        <v>0</v>
      </c>
      <c r="H96">
        <v>18</v>
      </c>
      <c r="I96">
        <v>4.3999999999999997E-2</v>
      </c>
      <c r="J96" t="s">
        <v>30</v>
      </c>
      <c r="K96" t="s">
        <v>108</v>
      </c>
      <c r="L96" s="1" t="s">
        <v>108</v>
      </c>
      <c r="M96" t="s">
        <v>22</v>
      </c>
      <c r="N96" t="s">
        <v>30</v>
      </c>
      <c r="O96" t="s">
        <v>111</v>
      </c>
      <c r="P96" t="s">
        <v>112</v>
      </c>
    </row>
    <row r="97" spans="1:16" x14ac:dyDescent="0.25">
      <c r="A97">
        <v>2019</v>
      </c>
      <c r="B97">
        <v>4</v>
      </c>
      <c r="C97" t="s">
        <v>19</v>
      </c>
      <c r="D97">
        <v>14</v>
      </c>
      <c r="E97">
        <v>6</v>
      </c>
      <c r="F97">
        <v>8</v>
      </c>
      <c r="G97">
        <v>0</v>
      </c>
      <c r="H97">
        <v>12</v>
      </c>
      <c r="I97">
        <v>0.57699999999999996</v>
      </c>
      <c r="J97" t="s">
        <v>30</v>
      </c>
      <c r="K97" t="s">
        <v>108</v>
      </c>
      <c r="L97" s="1" t="s">
        <v>108</v>
      </c>
      <c r="M97" t="s">
        <v>19</v>
      </c>
      <c r="N97" t="s">
        <v>30</v>
      </c>
      <c r="O97" t="s">
        <v>126</v>
      </c>
      <c r="P97" t="s">
        <v>127</v>
      </c>
    </row>
    <row r="98" spans="1:16" x14ac:dyDescent="0.25">
      <c r="A98">
        <v>2019</v>
      </c>
      <c r="B98">
        <v>5</v>
      </c>
      <c r="C98" t="s">
        <v>14</v>
      </c>
      <c r="D98">
        <v>14</v>
      </c>
      <c r="E98">
        <v>6</v>
      </c>
      <c r="F98">
        <v>8</v>
      </c>
      <c r="G98">
        <v>0</v>
      </c>
      <c r="H98">
        <v>12</v>
      </c>
      <c r="I98">
        <v>2.8000000000000001E-2</v>
      </c>
      <c r="K98" t="s">
        <v>108</v>
      </c>
      <c r="L98" s="1" t="s">
        <v>108</v>
      </c>
      <c r="M98" t="s">
        <v>14</v>
      </c>
      <c r="N98" t="s">
        <v>30</v>
      </c>
      <c r="O98" t="s">
        <v>115</v>
      </c>
      <c r="P98" t="s">
        <v>116</v>
      </c>
    </row>
    <row r="99" spans="1:16" x14ac:dyDescent="0.25">
      <c r="A99">
        <v>2019</v>
      </c>
      <c r="B99">
        <v>6</v>
      </c>
      <c r="C99" t="s">
        <v>10</v>
      </c>
      <c r="D99">
        <v>14</v>
      </c>
      <c r="E99">
        <v>6</v>
      </c>
      <c r="F99">
        <v>8</v>
      </c>
      <c r="G99">
        <v>0</v>
      </c>
      <c r="H99">
        <v>12</v>
      </c>
      <c r="I99">
        <v>-0.251</v>
      </c>
      <c r="K99" t="s">
        <v>108</v>
      </c>
      <c r="L99" s="1" t="s">
        <v>108</v>
      </c>
      <c r="M99" t="s">
        <v>23</v>
      </c>
      <c r="N99" t="s">
        <v>30</v>
      </c>
      <c r="O99" t="s">
        <v>121</v>
      </c>
      <c r="P99" t="s">
        <v>121</v>
      </c>
    </row>
    <row r="100" spans="1:16" x14ac:dyDescent="0.25">
      <c r="A100">
        <v>2019</v>
      </c>
      <c r="B100">
        <v>7</v>
      </c>
      <c r="C100" t="s">
        <v>9</v>
      </c>
      <c r="D100">
        <v>14</v>
      </c>
      <c r="E100">
        <v>5</v>
      </c>
      <c r="F100">
        <v>8</v>
      </c>
      <c r="G100">
        <v>1</v>
      </c>
      <c r="H100">
        <v>11</v>
      </c>
      <c r="I100">
        <v>-0.44900000000000001</v>
      </c>
      <c r="K100" t="s">
        <v>108</v>
      </c>
      <c r="L100" s="1" t="s">
        <v>108</v>
      </c>
      <c r="M100" t="s">
        <v>9</v>
      </c>
      <c r="N100" t="s">
        <v>30</v>
      </c>
      <c r="O100" t="s">
        <v>122</v>
      </c>
      <c r="P100" t="s">
        <v>123</v>
      </c>
    </row>
    <row r="101" spans="1:16" x14ac:dyDescent="0.25">
      <c r="A101">
        <v>2019</v>
      </c>
      <c r="B101">
        <v>8</v>
      </c>
      <c r="C101" t="s">
        <v>15</v>
      </c>
      <c r="D101">
        <v>14</v>
      </c>
      <c r="E101">
        <v>5</v>
      </c>
      <c r="F101">
        <v>8</v>
      </c>
      <c r="G101">
        <v>1</v>
      </c>
      <c r="H101">
        <v>11</v>
      </c>
      <c r="I101">
        <v>-0.60699999999999998</v>
      </c>
      <c r="K101" t="s">
        <v>108</v>
      </c>
      <c r="L101" s="1" t="s">
        <v>108</v>
      </c>
      <c r="M101" t="s">
        <v>26</v>
      </c>
      <c r="N101" t="s">
        <v>30</v>
      </c>
      <c r="O101" t="s">
        <v>124</v>
      </c>
      <c r="P101" t="s">
        <v>125</v>
      </c>
    </row>
    <row r="102" spans="1:16" x14ac:dyDescent="0.25">
      <c r="A102">
        <v>2020</v>
      </c>
      <c r="B102">
        <v>1</v>
      </c>
      <c r="C102" t="s">
        <v>13</v>
      </c>
      <c r="D102">
        <v>14</v>
      </c>
      <c r="E102">
        <v>9</v>
      </c>
      <c r="F102">
        <v>5</v>
      </c>
      <c r="G102">
        <v>0</v>
      </c>
      <c r="H102">
        <v>18</v>
      </c>
      <c r="I102">
        <v>1.107</v>
      </c>
      <c r="J102" t="s">
        <v>30</v>
      </c>
      <c r="K102" t="s">
        <v>30</v>
      </c>
      <c r="L102" s="1" t="s">
        <v>30</v>
      </c>
      <c r="M102" t="s">
        <v>13</v>
      </c>
      <c r="N102" t="s">
        <v>30</v>
      </c>
      <c r="O102" t="s">
        <v>119</v>
      </c>
      <c r="P102" t="s">
        <v>120</v>
      </c>
    </row>
    <row r="103" spans="1:16" x14ac:dyDescent="0.25">
      <c r="A103">
        <v>2020</v>
      </c>
      <c r="B103">
        <v>2</v>
      </c>
      <c r="C103" t="s">
        <v>22</v>
      </c>
      <c r="D103">
        <v>14</v>
      </c>
      <c r="E103">
        <v>8</v>
      </c>
      <c r="F103">
        <v>6</v>
      </c>
      <c r="G103">
        <v>0</v>
      </c>
      <c r="H103">
        <v>16</v>
      </c>
      <c r="I103">
        <v>-0.109</v>
      </c>
      <c r="J103" t="s">
        <v>30</v>
      </c>
      <c r="K103" t="s">
        <v>30</v>
      </c>
      <c r="L103" s="1" t="s">
        <v>108</v>
      </c>
      <c r="M103" t="s">
        <v>22</v>
      </c>
      <c r="N103" t="s">
        <v>30</v>
      </c>
      <c r="O103" t="s">
        <v>111</v>
      </c>
      <c r="P103" t="s">
        <v>112</v>
      </c>
    </row>
    <row r="104" spans="1:16" x14ac:dyDescent="0.25">
      <c r="A104">
        <v>2020</v>
      </c>
      <c r="B104">
        <v>3</v>
      </c>
      <c r="C104" t="s">
        <v>19</v>
      </c>
      <c r="D104">
        <v>14</v>
      </c>
      <c r="E104">
        <v>7</v>
      </c>
      <c r="F104">
        <v>7</v>
      </c>
      <c r="G104">
        <v>0</v>
      </c>
      <c r="H104">
        <v>14</v>
      </c>
      <c r="I104">
        <v>0.60799999999999998</v>
      </c>
      <c r="J104" t="s">
        <v>30</v>
      </c>
      <c r="K104" t="s">
        <v>108</v>
      </c>
      <c r="L104" s="1" t="s">
        <v>108</v>
      </c>
      <c r="M104" t="s">
        <v>19</v>
      </c>
      <c r="N104" t="s">
        <v>30</v>
      </c>
      <c r="O104" t="s">
        <v>126</v>
      </c>
      <c r="P104" t="s">
        <v>127</v>
      </c>
    </row>
    <row r="105" spans="1:16" x14ac:dyDescent="0.25">
      <c r="A105">
        <v>2020</v>
      </c>
      <c r="B105">
        <v>4</v>
      </c>
      <c r="C105" t="s">
        <v>15</v>
      </c>
      <c r="D105">
        <v>14</v>
      </c>
      <c r="E105">
        <v>7</v>
      </c>
      <c r="F105">
        <v>7</v>
      </c>
      <c r="G105">
        <v>0</v>
      </c>
      <c r="H105">
        <v>14</v>
      </c>
      <c r="I105">
        <v>-0.17199999999999999</v>
      </c>
      <c r="J105" t="s">
        <v>30</v>
      </c>
      <c r="K105" t="s">
        <v>108</v>
      </c>
      <c r="L105" s="1" t="s">
        <v>108</v>
      </c>
      <c r="M105" t="s">
        <v>26</v>
      </c>
      <c r="N105" t="s">
        <v>30</v>
      </c>
      <c r="O105" t="s">
        <v>124</v>
      </c>
      <c r="P105" t="s">
        <v>125</v>
      </c>
    </row>
    <row r="106" spans="1:16" x14ac:dyDescent="0.25">
      <c r="A106">
        <v>2020</v>
      </c>
      <c r="B106">
        <v>5</v>
      </c>
      <c r="C106" t="s">
        <v>14</v>
      </c>
      <c r="D106">
        <v>14</v>
      </c>
      <c r="E106">
        <v>7</v>
      </c>
      <c r="F106">
        <v>7</v>
      </c>
      <c r="G106">
        <v>0</v>
      </c>
      <c r="H106">
        <v>14</v>
      </c>
      <c r="I106">
        <v>-0.214</v>
      </c>
      <c r="K106" t="s">
        <v>108</v>
      </c>
      <c r="L106" s="1" t="s">
        <v>108</v>
      </c>
      <c r="M106" t="s">
        <v>14</v>
      </c>
      <c r="N106" t="s">
        <v>30</v>
      </c>
      <c r="O106" t="s">
        <v>115</v>
      </c>
      <c r="P106" t="s">
        <v>116</v>
      </c>
    </row>
    <row r="107" spans="1:16" x14ac:dyDescent="0.25">
      <c r="A107">
        <v>2020</v>
      </c>
      <c r="B107">
        <v>6</v>
      </c>
      <c r="C107" t="s">
        <v>10</v>
      </c>
      <c r="D107">
        <v>14</v>
      </c>
      <c r="E107">
        <v>6</v>
      </c>
      <c r="F107">
        <v>8</v>
      </c>
      <c r="G107">
        <v>0</v>
      </c>
      <c r="H107">
        <v>12</v>
      </c>
      <c r="I107">
        <v>-0.16200000000000001</v>
      </c>
      <c r="K107" t="s">
        <v>108</v>
      </c>
      <c r="L107" s="1" t="s">
        <v>108</v>
      </c>
      <c r="M107" t="s">
        <v>23</v>
      </c>
      <c r="N107" t="s">
        <v>30</v>
      </c>
      <c r="O107" t="s">
        <v>121</v>
      </c>
      <c r="P107" t="s">
        <v>121</v>
      </c>
    </row>
    <row r="108" spans="1:16" x14ac:dyDescent="0.25">
      <c r="A108">
        <v>2020</v>
      </c>
      <c r="B108">
        <v>7</v>
      </c>
      <c r="C108" t="s">
        <v>11</v>
      </c>
      <c r="D108">
        <v>14</v>
      </c>
      <c r="E108">
        <v>6</v>
      </c>
      <c r="F108">
        <v>8</v>
      </c>
      <c r="G108">
        <v>0</v>
      </c>
      <c r="H108">
        <v>12</v>
      </c>
      <c r="I108">
        <v>-0.45500000000000002</v>
      </c>
      <c r="K108" t="s">
        <v>108</v>
      </c>
      <c r="L108" s="1" t="s">
        <v>108</v>
      </c>
      <c r="M108" t="s">
        <v>11</v>
      </c>
      <c r="N108" t="s">
        <v>30</v>
      </c>
      <c r="O108" t="s">
        <v>109</v>
      </c>
      <c r="P108" t="s">
        <v>110</v>
      </c>
    </row>
    <row r="109" spans="1:16" x14ac:dyDescent="0.25">
      <c r="A109">
        <v>2020</v>
      </c>
      <c r="B109">
        <v>8</v>
      </c>
      <c r="C109" t="s">
        <v>9</v>
      </c>
      <c r="D109">
        <v>14</v>
      </c>
      <c r="E109">
        <v>6</v>
      </c>
      <c r="F109">
        <v>8</v>
      </c>
      <c r="G109">
        <v>0</v>
      </c>
      <c r="H109">
        <v>12</v>
      </c>
      <c r="I109">
        <v>-0.56899999999999995</v>
      </c>
      <c r="K109" t="s">
        <v>108</v>
      </c>
      <c r="L109" s="1" t="s">
        <v>108</v>
      </c>
      <c r="M109" t="s">
        <v>9</v>
      </c>
      <c r="N109" t="s">
        <v>30</v>
      </c>
      <c r="O109" t="s">
        <v>122</v>
      </c>
      <c r="P109" t="s">
        <v>123</v>
      </c>
    </row>
    <row r="110" spans="1:16" x14ac:dyDescent="0.25">
      <c r="A110">
        <v>2021</v>
      </c>
      <c r="B110">
        <v>1</v>
      </c>
      <c r="C110" t="s">
        <v>22</v>
      </c>
      <c r="D110">
        <v>14</v>
      </c>
      <c r="E110">
        <v>10</v>
      </c>
      <c r="F110">
        <v>4</v>
      </c>
      <c r="G110">
        <v>0</v>
      </c>
      <c r="H110">
        <v>20</v>
      </c>
      <c r="I110">
        <v>0.48099999999999998</v>
      </c>
      <c r="J110" t="s">
        <v>30</v>
      </c>
      <c r="K110" t="s">
        <v>108</v>
      </c>
      <c r="L110" s="1" t="s">
        <v>108</v>
      </c>
      <c r="M110" t="s">
        <v>22</v>
      </c>
      <c r="N110" t="s">
        <v>30</v>
      </c>
      <c r="O110" t="s">
        <v>111</v>
      </c>
      <c r="P110" t="s">
        <v>112</v>
      </c>
    </row>
    <row r="111" spans="1:16" x14ac:dyDescent="0.25">
      <c r="A111">
        <v>2021</v>
      </c>
      <c r="B111">
        <v>2</v>
      </c>
      <c r="C111" t="s">
        <v>11</v>
      </c>
      <c r="D111">
        <v>14</v>
      </c>
      <c r="E111">
        <v>9</v>
      </c>
      <c r="F111">
        <v>5</v>
      </c>
      <c r="G111">
        <v>0</v>
      </c>
      <c r="H111">
        <v>18</v>
      </c>
      <c r="I111">
        <v>0.45500000000000002</v>
      </c>
      <c r="J111" t="s">
        <v>30</v>
      </c>
      <c r="K111" t="s">
        <v>30</v>
      </c>
      <c r="L111" s="1" t="s">
        <v>30</v>
      </c>
      <c r="M111" t="s">
        <v>11</v>
      </c>
      <c r="N111" t="s">
        <v>30</v>
      </c>
      <c r="O111" t="s">
        <v>109</v>
      </c>
      <c r="P111" t="s">
        <v>110</v>
      </c>
    </row>
    <row r="112" spans="1:16" x14ac:dyDescent="0.25">
      <c r="A112">
        <v>2021</v>
      </c>
      <c r="B112">
        <v>3</v>
      </c>
      <c r="C112" t="s">
        <v>15</v>
      </c>
      <c r="D112">
        <v>14</v>
      </c>
      <c r="E112">
        <v>9</v>
      </c>
      <c r="F112">
        <v>5</v>
      </c>
      <c r="G112">
        <v>0</v>
      </c>
      <c r="H112">
        <v>18</v>
      </c>
      <c r="I112">
        <v>-0.14000000000000001</v>
      </c>
      <c r="J112" t="s">
        <v>30</v>
      </c>
      <c r="K112" t="s">
        <v>108</v>
      </c>
      <c r="L112" s="1" t="s">
        <v>108</v>
      </c>
      <c r="M112" t="s">
        <v>26</v>
      </c>
      <c r="N112" t="s">
        <v>30</v>
      </c>
      <c r="O112" t="s">
        <v>124</v>
      </c>
      <c r="P112" t="s">
        <v>125</v>
      </c>
    </row>
    <row r="113" spans="1:16" x14ac:dyDescent="0.25">
      <c r="A113">
        <v>2021</v>
      </c>
      <c r="B113">
        <v>4</v>
      </c>
      <c r="C113" t="s">
        <v>14</v>
      </c>
      <c r="D113">
        <v>14</v>
      </c>
      <c r="E113">
        <v>7</v>
      </c>
      <c r="F113">
        <v>7</v>
      </c>
      <c r="G113">
        <v>0</v>
      </c>
      <c r="H113">
        <v>14</v>
      </c>
      <c r="I113">
        <v>0.58699999999999997</v>
      </c>
      <c r="J113" t="s">
        <v>30</v>
      </c>
      <c r="K113" t="s">
        <v>30</v>
      </c>
      <c r="L113" s="1" t="s">
        <v>108</v>
      </c>
      <c r="M113" t="s">
        <v>14</v>
      </c>
      <c r="N113" t="s">
        <v>30</v>
      </c>
      <c r="O113" t="s">
        <v>115</v>
      </c>
      <c r="P113" t="s">
        <v>116</v>
      </c>
    </row>
    <row r="114" spans="1:16" x14ac:dyDescent="0.25">
      <c r="A114">
        <v>2021</v>
      </c>
      <c r="B114">
        <v>5</v>
      </c>
      <c r="C114" t="s">
        <v>13</v>
      </c>
      <c r="D114">
        <v>14</v>
      </c>
      <c r="E114">
        <v>7</v>
      </c>
      <c r="F114">
        <v>7</v>
      </c>
      <c r="G114">
        <v>0</v>
      </c>
      <c r="H114">
        <v>14</v>
      </c>
      <c r="I114">
        <v>0.11600000000000001</v>
      </c>
      <c r="K114" t="s">
        <v>108</v>
      </c>
      <c r="L114" s="1" t="s">
        <v>108</v>
      </c>
      <c r="M114" t="s">
        <v>13</v>
      </c>
      <c r="N114" t="s">
        <v>30</v>
      </c>
      <c r="O114" t="s">
        <v>119</v>
      </c>
      <c r="P114" t="s">
        <v>120</v>
      </c>
    </row>
    <row r="115" spans="1:16" x14ac:dyDescent="0.25">
      <c r="A115">
        <v>2021</v>
      </c>
      <c r="B115">
        <v>6</v>
      </c>
      <c r="C115" t="s">
        <v>23</v>
      </c>
      <c r="D115">
        <v>14</v>
      </c>
      <c r="E115">
        <v>6</v>
      </c>
      <c r="F115">
        <v>8</v>
      </c>
      <c r="G115">
        <v>0</v>
      </c>
      <c r="H115">
        <v>12</v>
      </c>
      <c r="I115">
        <v>-1E-3</v>
      </c>
      <c r="K115" t="s">
        <v>108</v>
      </c>
      <c r="L115" s="1" t="s">
        <v>108</v>
      </c>
      <c r="M115" t="s">
        <v>23</v>
      </c>
      <c r="N115" t="s">
        <v>30</v>
      </c>
      <c r="O115" t="s">
        <v>121</v>
      </c>
      <c r="P115" t="s">
        <v>121</v>
      </c>
    </row>
    <row r="116" spans="1:16" x14ac:dyDescent="0.25">
      <c r="A116">
        <v>2021</v>
      </c>
      <c r="B116">
        <v>7</v>
      </c>
      <c r="C116" t="s">
        <v>9</v>
      </c>
      <c r="D116">
        <v>14</v>
      </c>
      <c r="E116">
        <v>5</v>
      </c>
      <c r="F116">
        <v>9</v>
      </c>
      <c r="G116">
        <v>0</v>
      </c>
      <c r="H116">
        <v>10</v>
      </c>
      <c r="I116">
        <v>-0.99299999999999999</v>
      </c>
      <c r="K116" t="s">
        <v>108</v>
      </c>
      <c r="L116" s="1" t="s">
        <v>108</v>
      </c>
      <c r="M116" t="s">
        <v>9</v>
      </c>
      <c r="N116" t="s">
        <v>30</v>
      </c>
      <c r="O116" t="s">
        <v>122</v>
      </c>
      <c r="P116" t="s">
        <v>123</v>
      </c>
    </row>
    <row r="117" spans="1:16" x14ac:dyDescent="0.25">
      <c r="A117">
        <v>2021</v>
      </c>
      <c r="B117">
        <v>8</v>
      </c>
      <c r="C117" t="s">
        <v>19</v>
      </c>
      <c r="D117">
        <v>14</v>
      </c>
      <c r="E117">
        <v>3</v>
      </c>
      <c r="F117">
        <v>11</v>
      </c>
      <c r="G117">
        <v>0</v>
      </c>
      <c r="H117">
        <v>6</v>
      </c>
      <c r="I117">
        <v>-0.54500000000000004</v>
      </c>
      <c r="K117" t="s">
        <v>108</v>
      </c>
      <c r="L117" s="1" t="s">
        <v>108</v>
      </c>
      <c r="M117" t="s">
        <v>19</v>
      </c>
      <c r="N117" t="s">
        <v>30</v>
      </c>
      <c r="O117" t="s">
        <v>126</v>
      </c>
      <c r="P117" t="s">
        <v>127</v>
      </c>
    </row>
    <row r="118" spans="1:16" x14ac:dyDescent="0.25">
      <c r="A118">
        <v>2022</v>
      </c>
      <c r="B118">
        <v>1</v>
      </c>
      <c r="C118" t="s">
        <v>24</v>
      </c>
      <c r="D118">
        <v>14</v>
      </c>
      <c r="E118">
        <v>10</v>
      </c>
      <c r="F118">
        <v>4</v>
      </c>
      <c r="G118">
        <v>0</v>
      </c>
      <c r="H118">
        <v>20</v>
      </c>
      <c r="I118">
        <v>0.316</v>
      </c>
      <c r="J118" t="s">
        <v>30</v>
      </c>
      <c r="K118" t="s">
        <v>30</v>
      </c>
      <c r="L118" s="1" t="s">
        <v>30</v>
      </c>
      <c r="M118" t="s">
        <v>24</v>
      </c>
      <c r="N118" t="s">
        <v>30</v>
      </c>
      <c r="O118" t="s">
        <v>113</v>
      </c>
      <c r="P118" t="s">
        <v>114</v>
      </c>
    </row>
    <row r="119" spans="1:16" x14ac:dyDescent="0.25">
      <c r="A119">
        <v>2022</v>
      </c>
      <c r="B119">
        <v>2</v>
      </c>
      <c r="C119" t="s">
        <v>9</v>
      </c>
      <c r="D119">
        <v>14</v>
      </c>
      <c r="E119">
        <v>9</v>
      </c>
      <c r="F119">
        <v>5</v>
      </c>
      <c r="G119">
        <v>0</v>
      </c>
      <c r="H119">
        <v>18</v>
      </c>
      <c r="I119">
        <v>0.29799999999999999</v>
      </c>
      <c r="J119" t="s">
        <v>30</v>
      </c>
      <c r="K119" t="s">
        <v>30</v>
      </c>
      <c r="L119" s="1" t="s">
        <v>108</v>
      </c>
      <c r="M119" t="s">
        <v>9</v>
      </c>
      <c r="N119" t="s">
        <v>30</v>
      </c>
      <c r="O119" t="s">
        <v>122</v>
      </c>
      <c r="P119" t="s">
        <v>123</v>
      </c>
    </row>
    <row r="120" spans="1:16" x14ac:dyDescent="0.25">
      <c r="A120">
        <v>2022</v>
      </c>
      <c r="B120">
        <v>3</v>
      </c>
      <c r="C120" t="s">
        <v>25</v>
      </c>
      <c r="D120">
        <v>14</v>
      </c>
      <c r="E120">
        <v>9</v>
      </c>
      <c r="F120">
        <v>5</v>
      </c>
      <c r="G120">
        <v>0</v>
      </c>
      <c r="H120">
        <v>18</v>
      </c>
      <c r="I120">
        <v>0.251</v>
      </c>
      <c r="J120" t="s">
        <v>30</v>
      </c>
      <c r="K120" t="s">
        <v>108</v>
      </c>
      <c r="L120" s="1" t="s">
        <v>108</v>
      </c>
      <c r="M120" t="s">
        <v>25</v>
      </c>
      <c r="N120" t="s">
        <v>30</v>
      </c>
      <c r="O120" t="s">
        <v>117</v>
      </c>
      <c r="P120" t="s">
        <v>118</v>
      </c>
    </row>
    <row r="121" spans="1:16" x14ac:dyDescent="0.25">
      <c r="A121">
        <v>2022</v>
      </c>
      <c r="B121">
        <v>4</v>
      </c>
      <c r="C121" t="s">
        <v>15</v>
      </c>
      <c r="D121">
        <v>14</v>
      </c>
      <c r="E121">
        <v>8</v>
      </c>
      <c r="F121">
        <v>6</v>
      </c>
      <c r="G121">
        <v>0</v>
      </c>
      <c r="H121">
        <v>16</v>
      </c>
      <c r="I121">
        <v>-0.253</v>
      </c>
      <c r="J121" t="s">
        <v>30</v>
      </c>
      <c r="K121" t="s">
        <v>108</v>
      </c>
      <c r="L121" s="1" t="s">
        <v>108</v>
      </c>
      <c r="M121" t="s">
        <v>26</v>
      </c>
      <c r="N121" t="s">
        <v>30</v>
      </c>
      <c r="O121" t="s">
        <v>124</v>
      </c>
      <c r="P121" t="s">
        <v>125</v>
      </c>
    </row>
    <row r="122" spans="1:16" x14ac:dyDescent="0.25">
      <c r="A122">
        <v>2022</v>
      </c>
      <c r="B122">
        <v>5</v>
      </c>
      <c r="C122" t="s">
        <v>22</v>
      </c>
      <c r="D122">
        <v>14</v>
      </c>
      <c r="E122">
        <v>7</v>
      </c>
      <c r="F122">
        <v>7</v>
      </c>
      <c r="G122">
        <v>0</v>
      </c>
      <c r="H122">
        <v>14</v>
      </c>
      <c r="I122">
        <v>0.20399999999999999</v>
      </c>
      <c r="K122" t="s">
        <v>108</v>
      </c>
      <c r="L122" s="1" t="s">
        <v>108</v>
      </c>
      <c r="M122" t="s">
        <v>22</v>
      </c>
      <c r="N122" t="s">
        <v>30</v>
      </c>
      <c r="O122" t="s">
        <v>111</v>
      </c>
      <c r="P122" t="s">
        <v>112</v>
      </c>
    </row>
    <row r="123" spans="1:16" x14ac:dyDescent="0.25">
      <c r="A123">
        <v>2022</v>
      </c>
      <c r="B123">
        <v>6</v>
      </c>
      <c r="C123" t="s">
        <v>23</v>
      </c>
      <c r="D123">
        <v>14</v>
      </c>
      <c r="E123">
        <v>7</v>
      </c>
      <c r="F123">
        <v>7</v>
      </c>
      <c r="G123">
        <v>0</v>
      </c>
      <c r="H123">
        <v>14</v>
      </c>
      <c r="I123">
        <v>0.126</v>
      </c>
      <c r="K123" t="s">
        <v>108</v>
      </c>
      <c r="L123" s="1" t="s">
        <v>108</v>
      </c>
      <c r="M123" t="s">
        <v>23</v>
      </c>
      <c r="N123" t="s">
        <v>30</v>
      </c>
      <c r="O123" t="s">
        <v>121</v>
      </c>
      <c r="P123" t="s">
        <v>121</v>
      </c>
    </row>
    <row r="124" spans="1:16" x14ac:dyDescent="0.25">
      <c r="A124">
        <v>2022</v>
      </c>
      <c r="B124">
        <v>7</v>
      </c>
      <c r="C124" t="s">
        <v>14</v>
      </c>
      <c r="D124">
        <v>14</v>
      </c>
      <c r="E124">
        <v>6</v>
      </c>
      <c r="F124">
        <v>8</v>
      </c>
      <c r="G124">
        <v>0</v>
      </c>
      <c r="H124">
        <v>12</v>
      </c>
      <c r="I124">
        <v>0.14599999999999999</v>
      </c>
      <c r="K124" t="s">
        <v>108</v>
      </c>
      <c r="L124" s="1" t="s">
        <v>108</v>
      </c>
      <c r="M124" t="s">
        <v>14</v>
      </c>
      <c r="N124" t="s">
        <v>30</v>
      </c>
      <c r="O124" t="s">
        <v>115</v>
      </c>
      <c r="P124" t="s">
        <v>116</v>
      </c>
    </row>
    <row r="125" spans="1:16" x14ac:dyDescent="0.25">
      <c r="A125">
        <v>2022</v>
      </c>
      <c r="B125">
        <v>8</v>
      </c>
      <c r="C125" t="s">
        <v>19</v>
      </c>
      <c r="D125">
        <v>14</v>
      </c>
      <c r="E125">
        <v>6</v>
      </c>
      <c r="F125">
        <v>8</v>
      </c>
      <c r="G125">
        <v>0</v>
      </c>
      <c r="H125">
        <v>12</v>
      </c>
      <c r="I125">
        <v>-0.379</v>
      </c>
      <c r="K125" t="s">
        <v>108</v>
      </c>
      <c r="L125" s="1" t="s">
        <v>108</v>
      </c>
      <c r="M125" t="s">
        <v>19</v>
      </c>
      <c r="N125" t="s">
        <v>30</v>
      </c>
      <c r="O125" t="s">
        <v>126</v>
      </c>
      <c r="P125" t="s">
        <v>127</v>
      </c>
    </row>
    <row r="126" spans="1:16" x14ac:dyDescent="0.25">
      <c r="A126">
        <v>2022</v>
      </c>
      <c r="B126">
        <v>9</v>
      </c>
      <c r="C126" t="s">
        <v>11</v>
      </c>
      <c r="D126">
        <v>14</v>
      </c>
      <c r="E126">
        <v>4</v>
      </c>
      <c r="F126">
        <v>10</v>
      </c>
      <c r="G126">
        <v>0</v>
      </c>
      <c r="H126">
        <v>8</v>
      </c>
      <c r="I126">
        <v>-0.20300000000000001</v>
      </c>
      <c r="K126" t="s">
        <v>108</v>
      </c>
      <c r="L126" s="1" t="s">
        <v>108</v>
      </c>
      <c r="M126" t="s">
        <v>11</v>
      </c>
      <c r="N126" t="s">
        <v>30</v>
      </c>
      <c r="O126" t="s">
        <v>109</v>
      </c>
      <c r="P126" t="s">
        <v>110</v>
      </c>
    </row>
    <row r="127" spans="1:16" x14ac:dyDescent="0.25">
      <c r="A127">
        <v>2022</v>
      </c>
      <c r="B127">
        <v>10</v>
      </c>
      <c r="C127" t="s">
        <v>13</v>
      </c>
      <c r="D127">
        <v>14</v>
      </c>
      <c r="E127">
        <v>4</v>
      </c>
      <c r="F127">
        <v>10</v>
      </c>
      <c r="G127">
        <v>0</v>
      </c>
      <c r="H127">
        <v>8</v>
      </c>
      <c r="I127">
        <v>-0.50600000000000001</v>
      </c>
      <c r="K127" t="s">
        <v>108</v>
      </c>
      <c r="L127" s="1" t="s">
        <v>108</v>
      </c>
      <c r="M127" t="s">
        <v>13</v>
      </c>
      <c r="N127" t="s">
        <v>30</v>
      </c>
      <c r="O127" t="s">
        <v>119</v>
      </c>
      <c r="P127" t="s">
        <v>120</v>
      </c>
    </row>
    <row r="128" spans="1:16" x14ac:dyDescent="0.25">
      <c r="A128">
        <v>2023</v>
      </c>
      <c r="B128">
        <v>1</v>
      </c>
      <c r="C128" t="s">
        <v>24</v>
      </c>
      <c r="D128">
        <v>14</v>
      </c>
      <c r="E128">
        <v>10</v>
      </c>
      <c r="F128">
        <v>4</v>
      </c>
      <c r="G128">
        <v>0</v>
      </c>
      <c r="H128">
        <v>20</v>
      </c>
      <c r="I128">
        <v>0.80900000000000005</v>
      </c>
      <c r="J128" t="s">
        <v>30</v>
      </c>
      <c r="K128" t="s">
        <v>30</v>
      </c>
      <c r="L128" s="1" t="s">
        <v>108</v>
      </c>
      <c r="M128" t="s">
        <v>24</v>
      </c>
      <c r="N128" t="s">
        <v>30</v>
      </c>
      <c r="O128" t="s">
        <v>113</v>
      </c>
      <c r="P128" t="s">
        <v>114</v>
      </c>
    </row>
    <row r="129" spans="1:16" x14ac:dyDescent="0.25">
      <c r="A129">
        <v>2023</v>
      </c>
      <c r="B129">
        <v>2</v>
      </c>
      <c r="C129" t="s">
        <v>11</v>
      </c>
      <c r="D129">
        <v>14</v>
      </c>
      <c r="E129">
        <v>8</v>
      </c>
      <c r="F129">
        <v>5</v>
      </c>
      <c r="G129">
        <v>1</v>
      </c>
      <c r="H129">
        <v>17</v>
      </c>
      <c r="I129">
        <v>0.65200000000000002</v>
      </c>
      <c r="J129" t="s">
        <v>30</v>
      </c>
      <c r="K129" t="s">
        <v>30</v>
      </c>
      <c r="L129" s="1" t="s">
        <v>30</v>
      </c>
      <c r="M129" t="s">
        <v>11</v>
      </c>
      <c r="N129" t="s">
        <v>30</v>
      </c>
      <c r="O129" t="s">
        <v>109</v>
      </c>
      <c r="P129" t="s">
        <v>110</v>
      </c>
    </row>
    <row r="130" spans="1:16" x14ac:dyDescent="0.25">
      <c r="A130">
        <v>2023</v>
      </c>
      <c r="B130">
        <v>3</v>
      </c>
      <c r="C130" t="s">
        <v>25</v>
      </c>
      <c r="D130">
        <v>14</v>
      </c>
      <c r="E130">
        <v>8</v>
      </c>
      <c r="F130">
        <v>5</v>
      </c>
      <c r="G130">
        <v>1</v>
      </c>
      <c r="H130">
        <v>17</v>
      </c>
      <c r="I130">
        <v>0.28399999999999997</v>
      </c>
      <c r="J130" t="s">
        <v>30</v>
      </c>
      <c r="K130" t="s">
        <v>108</v>
      </c>
      <c r="L130" s="1" t="s">
        <v>108</v>
      </c>
      <c r="M130" t="s">
        <v>25</v>
      </c>
      <c r="N130" t="s">
        <v>30</v>
      </c>
      <c r="O130" t="s">
        <v>117</v>
      </c>
      <c r="P130" t="s">
        <v>118</v>
      </c>
    </row>
    <row r="131" spans="1:16" x14ac:dyDescent="0.25">
      <c r="A131">
        <v>2023</v>
      </c>
      <c r="B131">
        <v>4</v>
      </c>
      <c r="C131" t="s">
        <v>13</v>
      </c>
      <c r="D131">
        <v>14</v>
      </c>
      <c r="E131">
        <v>8</v>
      </c>
      <c r="F131">
        <v>6</v>
      </c>
      <c r="G131">
        <v>0</v>
      </c>
      <c r="H131">
        <v>16</v>
      </c>
      <c r="I131">
        <v>-4.3999999999999997E-2</v>
      </c>
      <c r="J131" t="s">
        <v>30</v>
      </c>
      <c r="K131" t="s">
        <v>108</v>
      </c>
      <c r="L131" s="1" t="s">
        <v>108</v>
      </c>
      <c r="M131" t="s">
        <v>13</v>
      </c>
      <c r="N131" t="s">
        <v>30</v>
      </c>
      <c r="O131" t="s">
        <v>119</v>
      </c>
      <c r="P131" t="s">
        <v>120</v>
      </c>
    </row>
    <row r="132" spans="1:16" x14ac:dyDescent="0.25">
      <c r="A132">
        <v>2023</v>
      </c>
      <c r="B132">
        <v>5</v>
      </c>
      <c r="C132" t="s">
        <v>9</v>
      </c>
      <c r="D132">
        <v>14</v>
      </c>
      <c r="E132">
        <v>7</v>
      </c>
      <c r="F132">
        <v>7</v>
      </c>
      <c r="G132">
        <v>0</v>
      </c>
      <c r="H132">
        <v>14</v>
      </c>
      <c r="I132">
        <v>0.14799999999999999</v>
      </c>
      <c r="K132" t="s">
        <v>108</v>
      </c>
      <c r="L132" s="1" t="s">
        <v>108</v>
      </c>
      <c r="M132" t="s">
        <v>9</v>
      </c>
      <c r="N132" t="s">
        <v>30</v>
      </c>
      <c r="O132" t="s">
        <v>122</v>
      </c>
      <c r="P132" t="s">
        <v>123</v>
      </c>
    </row>
    <row r="133" spans="1:16" x14ac:dyDescent="0.25">
      <c r="A133">
        <v>2023</v>
      </c>
      <c r="B133">
        <v>6</v>
      </c>
      <c r="C133" t="s">
        <v>15</v>
      </c>
      <c r="D133">
        <v>14</v>
      </c>
      <c r="E133">
        <v>7</v>
      </c>
      <c r="F133">
        <v>7</v>
      </c>
      <c r="G133">
        <v>0</v>
      </c>
      <c r="H133">
        <v>14</v>
      </c>
      <c r="I133">
        <v>0.13500000000000001</v>
      </c>
      <c r="K133" t="s">
        <v>108</v>
      </c>
      <c r="L133" s="1" t="s">
        <v>108</v>
      </c>
      <c r="M133" t="s">
        <v>26</v>
      </c>
      <c r="N133" t="s">
        <v>30</v>
      </c>
      <c r="O133" t="s">
        <v>124</v>
      </c>
      <c r="P133" t="s">
        <v>125</v>
      </c>
    </row>
    <row r="134" spans="1:16" x14ac:dyDescent="0.25">
      <c r="A134">
        <v>2023</v>
      </c>
      <c r="B134">
        <v>7</v>
      </c>
      <c r="C134" t="s">
        <v>14</v>
      </c>
      <c r="D134">
        <v>14</v>
      </c>
      <c r="E134">
        <v>6</v>
      </c>
      <c r="F134">
        <v>8</v>
      </c>
      <c r="G134">
        <v>0</v>
      </c>
      <c r="H134">
        <v>12</v>
      </c>
      <c r="I134">
        <v>-0.23899999999999999</v>
      </c>
      <c r="K134" t="s">
        <v>108</v>
      </c>
      <c r="L134" s="1" t="s">
        <v>108</v>
      </c>
      <c r="M134" t="s">
        <v>14</v>
      </c>
      <c r="N134" t="s">
        <v>30</v>
      </c>
      <c r="O134" t="s">
        <v>115</v>
      </c>
      <c r="P134" t="s">
        <v>116</v>
      </c>
    </row>
    <row r="135" spans="1:16" x14ac:dyDescent="0.25">
      <c r="A135">
        <v>2023</v>
      </c>
      <c r="B135">
        <v>8</v>
      </c>
      <c r="C135" t="s">
        <v>23</v>
      </c>
      <c r="D135">
        <v>14</v>
      </c>
      <c r="E135">
        <v>6</v>
      </c>
      <c r="F135">
        <v>8</v>
      </c>
      <c r="G135">
        <v>0</v>
      </c>
      <c r="H135">
        <v>12</v>
      </c>
      <c r="I135">
        <v>-0.30399999999999999</v>
      </c>
      <c r="K135" t="s">
        <v>108</v>
      </c>
      <c r="L135" s="1" t="s">
        <v>108</v>
      </c>
      <c r="M135" t="s">
        <v>23</v>
      </c>
      <c r="N135" t="s">
        <v>30</v>
      </c>
      <c r="O135" t="s">
        <v>121</v>
      </c>
      <c r="P135" t="s">
        <v>121</v>
      </c>
    </row>
    <row r="136" spans="1:16" x14ac:dyDescent="0.25">
      <c r="A136">
        <v>2023</v>
      </c>
      <c r="B136">
        <v>9</v>
      </c>
      <c r="C136" t="s">
        <v>22</v>
      </c>
      <c r="D136">
        <v>14</v>
      </c>
      <c r="E136">
        <v>5</v>
      </c>
      <c r="F136">
        <v>9</v>
      </c>
      <c r="G136">
        <v>0</v>
      </c>
      <c r="H136">
        <v>10</v>
      </c>
      <c r="I136">
        <v>-0.80800000000000005</v>
      </c>
      <c r="K136" t="s">
        <v>108</v>
      </c>
      <c r="L136" s="1" t="s">
        <v>108</v>
      </c>
      <c r="M136" t="s">
        <v>22</v>
      </c>
      <c r="N136" t="s">
        <v>30</v>
      </c>
      <c r="O136" t="s">
        <v>111</v>
      </c>
      <c r="P136" t="s">
        <v>112</v>
      </c>
    </row>
    <row r="137" spans="1:16" x14ac:dyDescent="0.25">
      <c r="A137">
        <v>2023</v>
      </c>
      <c r="B137">
        <v>10</v>
      </c>
      <c r="C137" t="s">
        <v>19</v>
      </c>
      <c r="D137">
        <v>14</v>
      </c>
      <c r="E137">
        <v>4</v>
      </c>
      <c r="F137">
        <v>10</v>
      </c>
      <c r="G137">
        <v>0</v>
      </c>
      <c r="H137">
        <v>8</v>
      </c>
      <c r="I137">
        <v>-0.59</v>
      </c>
      <c r="K137" t="s">
        <v>108</v>
      </c>
      <c r="L137" s="1" t="s">
        <v>108</v>
      </c>
      <c r="M137" t="s">
        <v>19</v>
      </c>
      <c r="N137" t="s">
        <v>30</v>
      </c>
      <c r="O137" t="s">
        <v>126</v>
      </c>
      <c r="P137" t="s">
        <v>127</v>
      </c>
    </row>
    <row r="138" spans="1:16" x14ac:dyDescent="0.25">
      <c r="A138">
        <v>2024</v>
      </c>
      <c r="B138">
        <v>1</v>
      </c>
      <c r="C138" t="s">
        <v>14</v>
      </c>
      <c r="D138">
        <v>14</v>
      </c>
      <c r="E138">
        <v>9</v>
      </c>
      <c r="F138">
        <v>3</v>
      </c>
      <c r="G138">
        <v>2</v>
      </c>
      <c r="H138">
        <v>20</v>
      </c>
      <c r="I138">
        <v>1.4279999999999999</v>
      </c>
      <c r="J138" t="s">
        <v>30</v>
      </c>
      <c r="K138" t="s">
        <v>30</v>
      </c>
      <c r="L138" s="1" t="s">
        <v>30</v>
      </c>
      <c r="M138" t="s">
        <v>14</v>
      </c>
      <c r="N138" t="s">
        <v>30</v>
      </c>
      <c r="O138" t="s">
        <v>115</v>
      </c>
      <c r="P138" t="s">
        <v>116</v>
      </c>
    </row>
    <row r="139" spans="1:16" x14ac:dyDescent="0.25">
      <c r="A139">
        <v>2024</v>
      </c>
      <c r="B139">
        <v>2</v>
      </c>
      <c r="C139" t="s">
        <v>19</v>
      </c>
      <c r="D139">
        <v>14</v>
      </c>
      <c r="E139">
        <v>8</v>
      </c>
      <c r="F139">
        <v>5</v>
      </c>
      <c r="G139">
        <v>1</v>
      </c>
      <c r="H139">
        <v>17</v>
      </c>
      <c r="I139">
        <v>0.41399999999999998</v>
      </c>
      <c r="J139" t="s">
        <v>30</v>
      </c>
      <c r="K139" t="s">
        <v>30</v>
      </c>
      <c r="L139" s="1" t="s">
        <v>108</v>
      </c>
      <c r="M139" t="s">
        <v>19</v>
      </c>
      <c r="N139" t="s">
        <v>30</v>
      </c>
      <c r="O139" t="s">
        <v>126</v>
      </c>
      <c r="P139" t="s">
        <v>127</v>
      </c>
    </row>
    <row r="140" spans="1:16" x14ac:dyDescent="0.25">
      <c r="A140">
        <v>2024</v>
      </c>
      <c r="B140">
        <v>3</v>
      </c>
      <c r="C140" t="s">
        <v>9</v>
      </c>
      <c r="D140">
        <v>14</v>
      </c>
      <c r="E140">
        <v>8</v>
      </c>
      <c r="F140">
        <v>5</v>
      </c>
      <c r="G140">
        <v>1</v>
      </c>
      <c r="H140">
        <v>17</v>
      </c>
      <c r="I140">
        <v>0.27300000000000002</v>
      </c>
      <c r="J140" t="s">
        <v>30</v>
      </c>
      <c r="K140" t="s">
        <v>108</v>
      </c>
      <c r="L140" s="1" t="s">
        <v>108</v>
      </c>
      <c r="M140" t="s">
        <v>9</v>
      </c>
      <c r="N140" t="s">
        <v>30</v>
      </c>
      <c r="O140" t="s">
        <v>122</v>
      </c>
      <c r="P140" t="s">
        <v>123</v>
      </c>
    </row>
    <row r="141" spans="1:16" x14ac:dyDescent="0.25">
      <c r="A141">
        <v>2024</v>
      </c>
      <c r="B141">
        <v>4</v>
      </c>
      <c r="C141" t="s">
        <v>26</v>
      </c>
      <c r="D141">
        <v>14</v>
      </c>
      <c r="E141">
        <v>7</v>
      </c>
      <c r="F141">
        <v>7</v>
      </c>
      <c r="G141">
        <v>0</v>
      </c>
      <c r="H141">
        <v>14</v>
      </c>
      <c r="I141">
        <v>0.45900000000000002</v>
      </c>
      <c r="J141" t="s">
        <v>30</v>
      </c>
      <c r="K141" t="s">
        <v>108</v>
      </c>
      <c r="L141" s="1" t="s">
        <v>108</v>
      </c>
      <c r="M141" t="s">
        <v>26</v>
      </c>
      <c r="N141" t="s">
        <v>30</v>
      </c>
      <c r="O141" t="s">
        <v>124</v>
      </c>
      <c r="P141" t="s">
        <v>125</v>
      </c>
    </row>
    <row r="142" spans="1:16" x14ac:dyDescent="0.25">
      <c r="A142">
        <v>2024</v>
      </c>
      <c r="B142">
        <v>5</v>
      </c>
      <c r="C142" t="s">
        <v>11</v>
      </c>
      <c r="D142">
        <v>14</v>
      </c>
      <c r="E142">
        <v>7</v>
      </c>
      <c r="F142">
        <v>7</v>
      </c>
      <c r="G142">
        <v>0</v>
      </c>
      <c r="H142">
        <v>14</v>
      </c>
      <c r="I142">
        <v>0.39200000000000002</v>
      </c>
      <c r="K142" t="s">
        <v>108</v>
      </c>
      <c r="L142" s="1" t="s">
        <v>108</v>
      </c>
      <c r="M142" t="s">
        <v>11</v>
      </c>
      <c r="N142" t="s">
        <v>30</v>
      </c>
      <c r="O142" t="s">
        <v>109</v>
      </c>
      <c r="P142" t="s">
        <v>110</v>
      </c>
    </row>
    <row r="143" spans="1:16" x14ac:dyDescent="0.25">
      <c r="A143">
        <v>2024</v>
      </c>
      <c r="B143">
        <v>6</v>
      </c>
      <c r="C143" t="s">
        <v>22</v>
      </c>
      <c r="D143">
        <v>14</v>
      </c>
      <c r="E143">
        <v>7</v>
      </c>
      <c r="F143">
        <v>7</v>
      </c>
      <c r="G143">
        <v>0</v>
      </c>
      <c r="H143">
        <v>14</v>
      </c>
      <c r="I143">
        <v>-0.377</v>
      </c>
      <c r="K143" t="s">
        <v>108</v>
      </c>
      <c r="L143" s="1" t="s">
        <v>108</v>
      </c>
      <c r="M143" t="s">
        <v>22</v>
      </c>
      <c r="N143" t="s">
        <v>30</v>
      </c>
      <c r="O143" t="s">
        <v>111</v>
      </c>
      <c r="P143" t="s">
        <v>112</v>
      </c>
    </row>
    <row r="144" spans="1:16" x14ac:dyDescent="0.25">
      <c r="A144">
        <v>2024</v>
      </c>
      <c r="B144">
        <v>7</v>
      </c>
      <c r="C144" t="s">
        <v>25</v>
      </c>
      <c r="D144">
        <v>14</v>
      </c>
      <c r="E144">
        <v>7</v>
      </c>
      <c r="F144">
        <v>7</v>
      </c>
      <c r="G144">
        <v>0</v>
      </c>
      <c r="H144">
        <v>14</v>
      </c>
      <c r="I144">
        <v>-0.66700000000000004</v>
      </c>
      <c r="K144" t="s">
        <v>108</v>
      </c>
      <c r="L144" s="1" t="s">
        <v>108</v>
      </c>
      <c r="M144" t="s">
        <v>25</v>
      </c>
      <c r="N144" t="s">
        <v>30</v>
      </c>
      <c r="O144" t="s">
        <v>117</v>
      </c>
      <c r="P144" t="s">
        <v>118</v>
      </c>
    </row>
    <row r="145" spans="1:16" x14ac:dyDescent="0.25">
      <c r="A145">
        <v>2024</v>
      </c>
      <c r="B145">
        <v>8</v>
      </c>
      <c r="C145" t="s">
        <v>24</v>
      </c>
      <c r="D145">
        <v>14</v>
      </c>
      <c r="E145">
        <v>5</v>
      </c>
      <c r="F145">
        <v>7</v>
      </c>
      <c r="G145">
        <v>2</v>
      </c>
      <c r="H145">
        <v>12</v>
      </c>
      <c r="I145">
        <v>-1.0629999999999999</v>
      </c>
      <c r="K145" t="s">
        <v>108</v>
      </c>
      <c r="L145" s="1" t="s">
        <v>108</v>
      </c>
      <c r="M145" t="s">
        <v>24</v>
      </c>
      <c r="N145" t="s">
        <v>30</v>
      </c>
      <c r="O145" t="s">
        <v>113</v>
      </c>
      <c r="P145" t="s">
        <v>114</v>
      </c>
    </row>
    <row r="146" spans="1:16" x14ac:dyDescent="0.25">
      <c r="A146">
        <v>2024</v>
      </c>
      <c r="B146">
        <v>9</v>
      </c>
      <c r="C146" t="s">
        <v>23</v>
      </c>
      <c r="D146">
        <v>14</v>
      </c>
      <c r="E146">
        <v>5</v>
      </c>
      <c r="F146">
        <v>9</v>
      </c>
      <c r="G146">
        <v>0</v>
      </c>
      <c r="H146">
        <v>10</v>
      </c>
      <c r="I146">
        <v>-0.35299999999999998</v>
      </c>
      <c r="K146" t="s">
        <v>108</v>
      </c>
      <c r="L146" s="1" t="s">
        <v>108</v>
      </c>
      <c r="M146" t="s">
        <v>23</v>
      </c>
      <c r="N146" t="s">
        <v>30</v>
      </c>
      <c r="O146" t="s">
        <v>121</v>
      </c>
      <c r="P146" t="s">
        <v>121</v>
      </c>
    </row>
    <row r="147" spans="1:16" x14ac:dyDescent="0.25">
      <c r="A147">
        <v>2024</v>
      </c>
      <c r="B147">
        <v>10</v>
      </c>
      <c r="C147" t="s">
        <v>13</v>
      </c>
      <c r="D147">
        <v>14</v>
      </c>
      <c r="E147">
        <v>4</v>
      </c>
      <c r="F147">
        <v>10</v>
      </c>
      <c r="G147">
        <v>0</v>
      </c>
      <c r="H147">
        <v>8</v>
      </c>
      <c r="I147">
        <v>-0.318</v>
      </c>
      <c r="K147" t="s">
        <v>108</v>
      </c>
      <c r="L147" s="1" t="s">
        <v>108</v>
      </c>
      <c r="M147" t="s">
        <v>13</v>
      </c>
      <c r="N147" t="s">
        <v>30</v>
      </c>
      <c r="O147" t="s">
        <v>119</v>
      </c>
      <c r="P147" t="s">
        <v>120</v>
      </c>
    </row>
    <row r="148" spans="1:16" x14ac:dyDescent="0.25">
      <c r="A148">
        <v>2025</v>
      </c>
      <c r="B148">
        <v>1</v>
      </c>
      <c r="C148" t="s">
        <v>23</v>
      </c>
      <c r="D148">
        <v>14</v>
      </c>
      <c r="E148">
        <v>9</v>
      </c>
      <c r="F148">
        <v>4</v>
      </c>
      <c r="G148">
        <v>1</v>
      </c>
      <c r="H148">
        <v>19</v>
      </c>
      <c r="I148">
        <v>0.372</v>
      </c>
      <c r="J148" t="s">
        <v>30</v>
      </c>
      <c r="K148" t="s">
        <v>30</v>
      </c>
      <c r="L148" s="1" t="s">
        <v>108</v>
      </c>
      <c r="M148" t="s">
        <v>23</v>
      </c>
      <c r="N148" t="s">
        <v>30</v>
      </c>
      <c r="O148" t="s">
        <v>121</v>
      </c>
      <c r="P148" t="s">
        <v>121</v>
      </c>
    </row>
    <row r="149" spans="1:16" x14ac:dyDescent="0.25">
      <c r="A149">
        <v>2025</v>
      </c>
      <c r="B149">
        <v>2</v>
      </c>
      <c r="C149" t="s">
        <v>26</v>
      </c>
      <c r="D149">
        <v>14</v>
      </c>
      <c r="E149">
        <v>9</v>
      </c>
      <c r="F149">
        <v>4</v>
      </c>
      <c r="G149">
        <v>1</v>
      </c>
      <c r="H149">
        <v>19</v>
      </c>
      <c r="I149">
        <v>0.30099999999999999</v>
      </c>
      <c r="J149" t="s">
        <v>30</v>
      </c>
      <c r="K149" t="s">
        <v>30</v>
      </c>
      <c r="L149" s="1" t="s">
        <v>30</v>
      </c>
      <c r="M149" t="s">
        <v>26</v>
      </c>
      <c r="N149" t="s">
        <v>30</v>
      </c>
      <c r="O149" t="s">
        <v>124</v>
      </c>
      <c r="P149" t="s">
        <v>125</v>
      </c>
    </row>
    <row r="150" spans="1:16" x14ac:dyDescent="0.25">
      <c r="A150">
        <v>2025</v>
      </c>
      <c r="B150">
        <v>3</v>
      </c>
      <c r="C150" t="s">
        <v>24</v>
      </c>
      <c r="D150">
        <v>14</v>
      </c>
      <c r="E150">
        <v>9</v>
      </c>
      <c r="F150">
        <v>5</v>
      </c>
      <c r="G150">
        <v>0</v>
      </c>
      <c r="H150">
        <v>18</v>
      </c>
      <c r="I150">
        <v>0.254</v>
      </c>
      <c r="J150" t="s">
        <v>30</v>
      </c>
      <c r="K150" t="s">
        <v>108</v>
      </c>
      <c r="L150" s="1" t="s">
        <v>108</v>
      </c>
      <c r="M150" t="s">
        <v>24</v>
      </c>
      <c r="N150" t="s">
        <v>30</v>
      </c>
      <c r="O150" t="s">
        <v>113</v>
      </c>
      <c r="P150" t="s">
        <v>114</v>
      </c>
    </row>
    <row r="151" spans="1:16" x14ac:dyDescent="0.25">
      <c r="A151">
        <v>2025</v>
      </c>
      <c r="B151">
        <v>4</v>
      </c>
      <c r="C151" t="s">
        <v>13</v>
      </c>
      <c r="D151">
        <v>14</v>
      </c>
      <c r="E151">
        <v>8</v>
      </c>
      <c r="F151">
        <v>6</v>
      </c>
      <c r="G151">
        <v>0</v>
      </c>
      <c r="H151">
        <v>16</v>
      </c>
      <c r="I151">
        <v>1.1419999999999999</v>
      </c>
      <c r="J151" t="s">
        <v>30</v>
      </c>
      <c r="K151" t="s">
        <v>108</v>
      </c>
      <c r="L151" s="1" t="s">
        <v>108</v>
      </c>
      <c r="M151" t="s">
        <v>13</v>
      </c>
      <c r="N151" t="s">
        <v>30</v>
      </c>
      <c r="O151" t="s">
        <v>119</v>
      </c>
      <c r="P151" t="s">
        <v>120</v>
      </c>
    </row>
    <row r="152" spans="1:16" x14ac:dyDescent="0.25">
      <c r="A152">
        <v>2025</v>
      </c>
      <c r="B152">
        <v>5</v>
      </c>
      <c r="C152" t="s">
        <v>22</v>
      </c>
      <c r="D152">
        <v>14</v>
      </c>
      <c r="E152">
        <v>7</v>
      </c>
      <c r="F152">
        <v>6</v>
      </c>
      <c r="G152">
        <v>1</v>
      </c>
      <c r="H152">
        <v>15</v>
      </c>
      <c r="I152">
        <v>1.0999999999999999E-2</v>
      </c>
      <c r="K152" t="s">
        <v>108</v>
      </c>
      <c r="L152" s="1" t="s">
        <v>108</v>
      </c>
      <c r="M152" t="s">
        <v>22</v>
      </c>
      <c r="N152" t="s">
        <v>30</v>
      </c>
      <c r="O152" t="s">
        <v>111</v>
      </c>
      <c r="P152" t="s">
        <v>112</v>
      </c>
    </row>
    <row r="153" spans="1:16" x14ac:dyDescent="0.25">
      <c r="A153">
        <v>2025</v>
      </c>
      <c r="B153">
        <v>6</v>
      </c>
      <c r="C153" t="s">
        <v>19</v>
      </c>
      <c r="D153">
        <v>14</v>
      </c>
      <c r="E153">
        <v>6</v>
      </c>
      <c r="F153">
        <v>7</v>
      </c>
      <c r="G153">
        <v>1</v>
      </c>
      <c r="H153">
        <v>13</v>
      </c>
      <c r="I153">
        <v>-0.24099999999999999</v>
      </c>
      <c r="K153" t="s">
        <v>108</v>
      </c>
      <c r="L153" s="1" t="s">
        <v>108</v>
      </c>
      <c r="M153" t="s">
        <v>19</v>
      </c>
      <c r="N153" t="s">
        <v>30</v>
      </c>
      <c r="O153" t="s">
        <v>126</v>
      </c>
      <c r="P153" t="s">
        <v>127</v>
      </c>
    </row>
    <row r="154" spans="1:16" x14ac:dyDescent="0.25">
      <c r="A154">
        <v>2025</v>
      </c>
      <c r="B154">
        <v>7</v>
      </c>
      <c r="C154" t="s">
        <v>25</v>
      </c>
      <c r="D154">
        <v>14</v>
      </c>
      <c r="E154">
        <v>6</v>
      </c>
      <c r="F154">
        <v>8</v>
      </c>
      <c r="G154">
        <v>0</v>
      </c>
      <c r="H154">
        <v>12</v>
      </c>
      <c r="I154">
        <v>-0.376</v>
      </c>
      <c r="K154" t="s">
        <v>108</v>
      </c>
      <c r="L154" s="1" t="s">
        <v>108</v>
      </c>
      <c r="M154" t="s">
        <v>25</v>
      </c>
      <c r="N154" t="s">
        <v>30</v>
      </c>
      <c r="O154" t="s">
        <v>117</v>
      </c>
      <c r="P154" t="s">
        <v>118</v>
      </c>
    </row>
    <row r="155" spans="1:16" x14ac:dyDescent="0.25">
      <c r="A155">
        <v>2025</v>
      </c>
      <c r="B155">
        <v>8</v>
      </c>
      <c r="C155" t="s">
        <v>14</v>
      </c>
      <c r="D155">
        <v>14</v>
      </c>
      <c r="E155">
        <v>5</v>
      </c>
      <c r="F155">
        <v>7</v>
      </c>
      <c r="G155">
        <v>2</v>
      </c>
      <c r="H155">
        <v>12</v>
      </c>
      <c r="I155">
        <v>-0.30499999999999999</v>
      </c>
      <c r="K155" t="s">
        <v>108</v>
      </c>
      <c r="L155" s="1" t="s">
        <v>108</v>
      </c>
      <c r="M155" t="s">
        <v>14</v>
      </c>
      <c r="N155" t="s">
        <v>30</v>
      </c>
      <c r="O155" t="s">
        <v>115</v>
      </c>
      <c r="P155" t="s">
        <v>116</v>
      </c>
    </row>
    <row r="156" spans="1:16" x14ac:dyDescent="0.25">
      <c r="A156">
        <v>2025</v>
      </c>
      <c r="B156">
        <v>9</v>
      </c>
      <c r="C156" t="s">
        <v>9</v>
      </c>
      <c r="D156">
        <v>14</v>
      </c>
      <c r="E156">
        <v>4</v>
      </c>
      <c r="F156">
        <v>10</v>
      </c>
      <c r="G156">
        <v>0</v>
      </c>
      <c r="H156">
        <v>8</v>
      </c>
      <c r="I156">
        <v>-0.54900000000000004</v>
      </c>
      <c r="K156" t="s">
        <v>108</v>
      </c>
      <c r="L156" s="1" t="s">
        <v>108</v>
      </c>
      <c r="M156" t="s">
        <v>9</v>
      </c>
      <c r="N156" t="s">
        <v>30</v>
      </c>
      <c r="O156" t="s">
        <v>122</v>
      </c>
      <c r="P156" t="s">
        <v>123</v>
      </c>
    </row>
    <row r="157" spans="1:16" x14ac:dyDescent="0.25">
      <c r="A157">
        <v>2025</v>
      </c>
      <c r="B157">
        <v>10</v>
      </c>
      <c r="C157" t="s">
        <v>11</v>
      </c>
      <c r="D157">
        <v>14</v>
      </c>
      <c r="E157">
        <v>4</v>
      </c>
      <c r="F157">
        <v>10</v>
      </c>
      <c r="G157">
        <v>0</v>
      </c>
      <c r="H157">
        <v>8</v>
      </c>
      <c r="I157">
        <v>-0.64700000000000002</v>
      </c>
      <c r="K157" t="s">
        <v>108</v>
      </c>
      <c r="L157" s="1" t="s">
        <v>108</v>
      </c>
      <c r="M157" t="s">
        <v>11</v>
      </c>
      <c r="N157" t="s">
        <v>30</v>
      </c>
      <c r="O157" t="s">
        <v>109</v>
      </c>
      <c r="P157" t="s">
        <v>110</v>
      </c>
    </row>
    <row r="158" spans="1:16" x14ac:dyDescent="0.25">
      <c r="A158">
        <v>2026</v>
      </c>
      <c r="B158">
        <v>1</v>
      </c>
      <c r="C158" t="s">
        <v>26</v>
      </c>
      <c r="D158">
        <v>14</v>
      </c>
      <c r="E158">
        <v>9</v>
      </c>
      <c r="F158">
        <v>5</v>
      </c>
      <c r="G158">
        <v>0</v>
      </c>
      <c r="H158">
        <v>18</v>
      </c>
      <c r="I158">
        <v>0.78300000000000003</v>
      </c>
      <c r="J158" t="s">
        <v>30</v>
      </c>
      <c r="K158" t="s">
        <v>30</v>
      </c>
      <c r="L158" s="1" t="s">
        <v>30</v>
      </c>
      <c r="M158" t="s">
        <v>26</v>
      </c>
      <c r="N158" t="s">
        <v>30</v>
      </c>
      <c r="O158" t="s">
        <v>124</v>
      </c>
      <c r="P158" t="s">
        <v>125</v>
      </c>
    </row>
    <row r="159" spans="1:16" x14ac:dyDescent="0.25">
      <c r="A159">
        <v>2026</v>
      </c>
      <c r="B159">
        <v>2</v>
      </c>
      <c r="C159" t="s">
        <v>24</v>
      </c>
      <c r="D159">
        <v>14</v>
      </c>
      <c r="E159">
        <v>9</v>
      </c>
      <c r="F159">
        <v>5</v>
      </c>
      <c r="G159">
        <v>0</v>
      </c>
      <c r="H159">
        <v>18</v>
      </c>
      <c r="I159">
        <v>0.69499999999999995</v>
      </c>
      <c r="J159" t="s">
        <v>30</v>
      </c>
      <c r="K159" t="s">
        <v>30</v>
      </c>
      <c r="L159" s="1" t="s">
        <v>108</v>
      </c>
      <c r="M159" t="s">
        <v>24</v>
      </c>
      <c r="N159" t="s">
        <v>30</v>
      </c>
      <c r="O159" t="s">
        <v>113</v>
      </c>
      <c r="P159" t="s">
        <v>114</v>
      </c>
    </row>
    <row r="160" spans="1:16" x14ac:dyDescent="0.25">
      <c r="A160">
        <v>2026</v>
      </c>
      <c r="B160">
        <v>3</v>
      </c>
      <c r="C160" t="s">
        <v>19</v>
      </c>
      <c r="D160">
        <v>14</v>
      </c>
      <c r="E160">
        <v>9</v>
      </c>
      <c r="F160">
        <v>5</v>
      </c>
      <c r="G160">
        <v>0</v>
      </c>
      <c r="H160">
        <v>18</v>
      </c>
      <c r="I160">
        <v>0.52400000000000002</v>
      </c>
      <c r="J160" t="s">
        <v>30</v>
      </c>
      <c r="K160" t="s">
        <v>108</v>
      </c>
      <c r="L160" s="1" t="s">
        <v>108</v>
      </c>
      <c r="M160" t="s">
        <v>19</v>
      </c>
      <c r="N160" t="s">
        <v>30</v>
      </c>
      <c r="O160" t="s">
        <v>126</v>
      </c>
      <c r="P160" t="s">
        <v>127</v>
      </c>
    </row>
    <row r="161" spans="1:16" x14ac:dyDescent="0.25">
      <c r="A161">
        <v>2026</v>
      </c>
      <c r="B161">
        <v>4</v>
      </c>
      <c r="C161" t="s">
        <v>9</v>
      </c>
      <c r="D161">
        <v>14</v>
      </c>
      <c r="E161">
        <v>8</v>
      </c>
      <c r="F161">
        <v>6</v>
      </c>
      <c r="G161">
        <v>0</v>
      </c>
      <c r="H161">
        <v>16</v>
      </c>
      <c r="I161">
        <v>0.189</v>
      </c>
      <c r="J161" t="s">
        <v>30</v>
      </c>
      <c r="K161" t="s">
        <v>108</v>
      </c>
      <c r="L161" s="1" t="s">
        <v>108</v>
      </c>
      <c r="M161" t="s">
        <v>9</v>
      </c>
      <c r="N161" t="s">
        <v>30</v>
      </c>
      <c r="O161" t="s">
        <v>122</v>
      </c>
      <c r="P161" t="s">
        <v>123</v>
      </c>
    </row>
    <row r="162" spans="1:16" x14ac:dyDescent="0.25">
      <c r="A162">
        <v>2026</v>
      </c>
      <c r="B162">
        <v>5</v>
      </c>
      <c r="C162" t="s">
        <v>23</v>
      </c>
      <c r="D162">
        <v>14</v>
      </c>
      <c r="E162">
        <v>7</v>
      </c>
      <c r="F162">
        <v>6</v>
      </c>
      <c r="G162">
        <v>1</v>
      </c>
      <c r="H162">
        <v>15</v>
      </c>
      <c r="I162">
        <v>0.309</v>
      </c>
      <c r="K162" t="s">
        <v>108</v>
      </c>
      <c r="L162" s="1" t="s">
        <v>108</v>
      </c>
      <c r="M162" t="s">
        <v>23</v>
      </c>
      <c r="N162" t="s">
        <v>30</v>
      </c>
      <c r="O162" t="s">
        <v>121</v>
      </c>
      <c r="P162" t="s">
        <v>121</v>
      </c>
    </row>
    <row r="163" spans="1:16" x14ac:dyDescent="0.25">
      <c r="A163">
        <v>2026</v>
      </c>
      <c r="B163">
        <v>6</v>
      </c>
      <c r="C163" t="s">
        <v>22</v>
      </c>
      <c r="D163">
        <v>14</v>
      </c>
      <c r="E163">
        <v>7</v>
      </c>
      <c r="F163">
        <v>7</v>
      </c>
      <c r="G163">
        <v>0</v>
      </c>
      <c r="H163">
        <v>14</v>
      </c>
      <c r="I163">
        <v>-0.65100000000000002</v>
      </c>
      <c r="K163" t="s">
        <v>108</v>
      </c>
      <c r="L163" s="1" t="s">
        <v>108</v>
      </c>
      <c r="M163" t="s">
        <v>22</v>
      </c>
      <c r="N163" t="s">
        <v>30</v>
      </c>
      <c r="O163" t="s">
        <v>111</v>
      </c>
      <c r="P163" t="s">
        <v>112</v>
      </c>
    </row>
    <row r="164" spans="1:16" x14ac:dyDescent="0.25">
      <c r="A164">
        <v>2026</v>
      </c>
      <c r="B164">
        <v>7</v>
      </c>
      <c r="C164" t="s">
        <v>14</v>
      </c>
      <c r="D164">
        <v>14</v>
      </c>
      <c r="E164">
        <v>6</v>
      </c>
      <c r="F164">
        <v>7</v>
      </c>
      <c r="G164">
        <v>1</v>
      </c>
      <c r="H164">
        <v>13</v>
      </c>
      <c r="I164">
        <v>-0.14699999999999999</v>
      </c>
      <c r="K164" t="s">
        <v>108</v>
      </c>
      <c r="L164" s="1" t="s">
        <v>108</v>
      </c>
      <c r="M164" t="s">
        <v>14</v>
      </c>
      <c r="N164" t="s">
        <v>30</v>
      </c>
      <c r="O164" t="s">
        <v>115</v>
      </c>
      <c r="P164" t="s">
        <v>116</v>
      </c>
    </row>
    <row r="165" spans="1:16" x14ac:dyDescent="0.25">
      <c r="A165">
        <v>2026</v>
      </c>
      <c r="B165">
        <v>8</v>
      </c>
      <c r="C165" t="s">
        <v>11</v>
      </c>
      <c r="D165">
        <v>14</v>
      </c>
      <c r="E165">
        <v>6</v>
      </c>
      <c r="F165">
        <v>8</v>
      </c>
      <c r="G165">
        <v>0</v>
      </c>
      <c r="H165">
        <v>12</v>
      </c>
      <c r="I165">
        <v>-0.34499999999999997</v>
      </c>
      <c r="K165" t="s">
        <v>108</v>
      </c>
      <c r="L165" s="1" t="s">
        <v>108</v>
      </c>
      <c r="M165" t="s">
        <v>11</v>
      </c>
      <c r="N165" t="s">
        <v>30</v>
      </c>
      <c r="O165" t="s">
        <v>109</v>
      </c>
      <c r="P165" t="s">
        <v>110</v>
      </c>
    </row>
    <row r="166" spans="1:16" x14ac:dyDescent="0.25">
      <c r="A166">
        <v>2026</v>
      </c>
      <c r="B166">
        <v>9</v>
      </c>
      <c r="C166" t="s">
        <v>13</v>
      </c>
      <c r="D166">
        <v>14</v>
      </c>
      <c r="E166">
        <v>4</v>
      </c>
      <c r="F166">
        <v>10</v>
      </c>
      <c r="G166">
        <v>0</v>
      </c>
      <c r="H166">
        <v>8</v>
      </c>
      <c r="I166">
        <v>-0.58399999999999996</v>
      </c>
      <c r="K166" t="s">
        <v>108</v>
      </c>
      <c r="L166" s="1" t="s">
        <v>108</v>
      </c>
      <c r="M166" t="s">
        <v>13</v>
      </c>
      <c r="N166" t="s">
        <v>30</v>
      </c>
      <c r="O166" t="s">
        <v>119</v>
      </c>
      <c r="P166" t="s">
        <v>120</v>
      </c>
    </row>
    <row r="167" spans="1:16" x14ac:dyDescent="0.25">
      <c r="A167">
        <v>2026</v>
      </c>
      <c r="B167">
        <v>10</v>
      </c>
      <c r="C167" t="s">
        <v>25</v>
      </c>
      <c r="D167">
        <v>14</v>
      </c>
      <c r="E167">
        <v>4</v>
      </c>
      <c r="F167">
        <v>10</v>
      </c>
      <c r="G167">
        <v>0</v>
      </c>
      <c r="H167">
        <v>8</v>
      </c>
      <c r="I167">
        <v>-0.74</v>
      </c>
      <c r="K167" t="s">
        <v>108</v>
      </c>
      <c r="L167" s="1" t="s">
        <v>108</v>
      </c>
      <c r="M167" t="s">
        <v>25</v>
      </c>
      <c r="N167" t="s">
        <v>30</v>
      </c>
      <c r="O167" t="s">
        <v>117</v>
      </c>
      <c r="P167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E69F-AF00-448C-BD83-AD50DEF9B7CF}">
  <dimension ref="A1:E75"/>
  <sheetViews>
    <sheetView topLeftCell="A40" workbookViewId="0">
      <selection activeCell="E73" sqref="E73"/>
    </sheetView>
  </sheetViews>
  <sheetFormatPr defaultRowHeight="15" x14ac:dyDescent="0.25"/>
  <cols>
    <col min="1" max="1" width="9.5703125" style="2" customWidth="1"/>
    <col min="2" max="2" width="22.85546875" customWidth="1"/>
    <col min="3" max="4" width="33.28515625" customWidth="1"/>
    <col min="5" max="5" width="30.42578125" customWidth="1"/>
  </cols>
  <sheetData>
    <row r="1" spans="1:5" x14ac:dyDescent="0.25">
      <c r="A1" s="2" t="s">
        <v>27</v>
      </c>
      <c r="B1" t="s">
        <v>32</v>
      </c>
      <c r="C1" t="s">
        <v>33</v>
      </c>
      <c r="D1" t="s">
        <v>34</v>
      </c>
      <c r="E1" t="s">
        <v>35</v>
      </c>
    </row>
    <row r="2" spans="1:5" x14ac:dyDescent="0.25">
      <c r="A2" s="2">
        <v>2008</v>
      </c>
      <c r="B2" t="s">
        <v>36</v>
      </c>
      <c r="C2" t="s">
        <v>9</v>
      </c>
      <c r="D2" t="s">
        <v>12</v>
      </c>
      <c r="E2" t="s">
        <v>37</v>
      </c>
    </row>
    <row r="3" spans="1:5" x14ac:dyDescent="0.25">
      <c r="A3" s="2">
        <v>2008</v>
      </c>
      <c r="B3" t="s">
        <v>38</v>
      </c>
      <c r="C3" t="s">
        <v>11</v>
      </c>
      <c r="D3" t="s">
        <v>10</v>
      </c>
      <c r="E3" t="s">
        <v>39</v>
      </c>
    </row>
    <row r="4" spans="1:5" x14ac:dyDescent="0.25">
      <c r="A4" s="2">
        <v>2008</v>
      </c>
      <c r="B4" t="s">
        <v>40</v>
      </c>
      <c r="C4" t="s">
        <v>11</v>
      </c>
      <c r="D4" t="s">
        <v>9</v>
      </c>
      <c r="E4" t="s">
        <v>41</v>
      </c>
    </row>
    <row r="5" spans="1:5" x14ac:dyDescent="0.25">
      <c r="A5" s="2">
        <v>2009</v>
      </c>
      <c r="B5" t="s">
        <v>36</v>
      </c>
      <c r="C5" t="s">
        <v>16</v>
      </c>
      <c r="D5" t="s">
        <v>12</v>
      </c>
      <c r="E5" t="s">
        <v>42</v>
      </c>
    </row>
    <row r="6" spans="1:5" x14ac:dyDescent="0.25">
      <c r="A6" s="2">
        <v>2009</v>
      </c>
      <c r="B6" t="s">
        <v>38</v>
      </c>
      <c r="C6" t="s">
        <v>11</v>
      </c>
      <c r="D6" t="s">
        <v>15</v>
      </c>
      <c r="E6" t="s">
        <v>43</v>
      </c>
    </row>
    <row r="7" spans="1:5" x14ac:dyDescent="0.25">
      <c r="A7" s="2">
        <v>2009</v>
      </c>
      <c r="B7" t="s">
        <v>40</v>
      </c>
      <c r="C7" t="s">
        <v>16</v>
      </c>
      <c r="D7" t="s">
        <v>15</v>
      </c>
      <c r="E7" t="s">
        <v>44</v>
      </c>
    </row>
    <row r="8" spans="1:5" x14ac:dyDescent="0.25">
      <c r="A8" s="2">
        <v>2010</v>
      </c>
      <c r="B8" t="s">
        <v>36</v>
      </c>
      <c r="C8" t="s">
        <v>13</v>
      </c>
      <c r="D8" t="s">
        <v>15</v>
      </c>
      <c r="E8" t="s">
        <v>45</v>
      </c>
    </row>
    <row r="9" spans="1:5" x14ac:dyDescent="0.25">
      <c r="A9" s="2">
        <v>2010</v>
      </c>
      <c r="B9" t="s">
        <v>38</v>
      </c>
      <c r="C9" t="s">
        <v>11</v>
      </c>
      <c r="D9" t="s">
        <v>16</v>
      </c>
      <c r="E9" t="s">
        <v>46</v>
      </c>
    </row>
    <row r="10" spans="1:5" x14ac:dyDescent="0.25">
      <c r="A10" s="2">
        <v>2010</v>
      </c>
      <c r="B10" t="s">
        <v>47</v>
      </c>
      <c r="C10" t="s">
        <v>16</v>
      </c>
      <c r="D10" t="s">
        <v>15</v>
      </c>
      <c r="E10" t="s">
        <v>48</v>
      </c>
    </row>
    <row r="11" spans="1:5" x14ac:dyDescent="0.25">
      <c r="A11" s="2">
        <v>2010</v>
      </c>
      <c r="B11" t="s">
        <v>40</v>
      </c>
      <c r="C11" t="s">
        <v>11</v>
      </c>
      <c r="D11" t="s">
        <v>13</v>
      </c>
      <c r="E11" t="s">
        <v>49</v>
      </c>
    </row>
    <row r="12" spans="1:5" x14ac:dyDescent="0.25">
      <c r="A12" s="2">
        <v>2011</v>
      </c>
      <c r="B12" t="s">
        <v>50</v>
      </c>
      <c r="C12" t="s">
        <v>15</v>
      </c>
      <c r="D12" t="s">
        <v>11</v>
      </c>
      <c r="E12" t="s">
        <v>51</v>
      </c>
    </row>
    <row r="13" spans="1:5" x14ac:dyDescent="0.25">
      <c r="A13" s="2">
        <v>2011</v>
      </c>
      <c r="B13" t="s">
        <v>52</v>
      </c>
      <c r="C13" t="s">
        <v>13</v>
      </c>
      <c r="D13" t="s">
        <v>14</v>
      </c>
      <c r="E13" t="s">
        <v>53</v>
      </c>
    </row>
    <row r="14" spans="1:5" x14ac:dyDescent="0.25">
      <c r="A14" s="2">
        <v>2011</v>
      </c>
      <c r="B14" t="s">
        <v>54</v>
      </c>
      <c r="C14" t="s">
        <v>13</v>
      </c>
      <c r="D14" t="s">
        <v>15</v>
      </c>
      <c r="E14" t="s">
        <v>55</v>
      </c>
    </row>
    <row r="15" spans="1:5" x14ac:dyDescent="0.25">
      <c r="A15" s="2">
        <v>2011</v>
      </c>
      <c r="B15" t="s">
        <v>40</v>
      </c>
      <c r="C15" t="s">
        <v>11</v>
      </c>
      <c r="D15" t="s">
        <v>15</v>
      </c>
      <c r="E15" t="s">
        <v>56</v>
      </c>
    </row>
    <row r="16" spans="1:5" x14ac:dyDescent="0.25">
      <c r="A16" s="2">
        <v>2012</v>
      </c>
      <c r="B16" t="s">
        <v>50</v>
      </c>
      <c r="C16" t="s">
        <v>12</v>
      </c>
      <c r="D16" t="s">
        <v>14</v>
      </c>
      <c r="E16" t="s">
        <v>57</v>
      </c>
    </row>
    <row r="17" spans="1:5" x14ac:dyDescent="0.25">
      <c r="A17" s="2">
        <v>2012</v>
      </c>
      <c r="B17" t="s">
        <v>52</v>
      </c>
      <c r="C17" t="s">
        <v>13</v>
      </c>
      <c r="D17" t="s">
        <v>11</v>
      </c>
      <c r="E17" t="s">
        <v>46</v>
      </c>
    </row>
    <row r="18" spans="1:5" x14ac:dyDescent="0.25">
      <c r="A18" s="2">
        <v>2012</v>
      </c>
      <c r="B18" t="s">
        <v>54</v>
      </c>
      <c r="C18" t="s">
        <v>11</v>
      </c>
      <c r="D18" t="s">
        <v>12</v>
      </c>
      <c r="E18" t="s">
        <v>58</v>
      </c>
    </row>
    <row r="19" spans="1:5" x14ac:dyDescent="0.25">
      <c r="A19" s="2">
        <v>2012</v>
      </c>
      <c r="B19" t="s">
        <v>40</v>
      </c>
      <c r="C19" t="s">
        <v>11</v>
      </c>
      <c r="D19" t="s">
        <v>14</v>
      </c>
      <c r="E19" t="s">
        <v>59</v>
      </c>
    </row>
    <row r="20" spans="1:5" x14ac:dyDescent="0.25">
      <c r="A20" s="2">
        <v>2013</v>
      </c>
      <c r="B20" t="s">
        <v>50</v>
      </c>
      <c r="C20" t="s">
        <v>11</v>
      </c>
      <c r="D20" t="s">
        <v>13</v>
      </c>
      <c r="E20" t="s">
        <v>60</v>
      </c>
    </row>
    <row r="21" spans="1:5" x14ac:dyDescent="0.25">
      <c r="A21" s="2">
        <v>2013</v>
      </c>
      <c r="B21" t="s">
        <v>52</v>
      </c>
      <c r="C21" t="s">
        <v>9</v>
      </c>
      <c r="D21" t="s">
        <v>19</v>
      </c>
      <c r="E21" t="s">
        <v>61</v>
      </c>
    </row>
    <row r="22" spans="1:5" x14ac:dyDescent="0.25">
      <c r="A22" s="2">
        <v>2013</v>
      </c>
      <c r="B22" t="s">
        <v>54</v>
      </c>
      <c r="C22" t="s">
        <v>13</v>
      </c>
      <c r="D22" t="s">
        <v>9</v>
      </c>
      <c r="E22" t="s">
        <v>53</v>
      </c>
    </row>
    <row r="23" spans="1:5" x14ac:dyDescent="0.25">
      <c r="A23" s="2">
        <v>2013</v>
      </c>
      <c r="B23" t="s">
        <v>40</v>
      </c>
      <c r="C23" t="s">
        <v>11</v>
      </c>
      <c r="D23" t="s">
        <v>13</v>
      </c>
      <c r="E23" t="s">
        <v>62</v>
      </c>
    </row>
    <row r="24" spans="1:5" x14ac:dyDescent="0.25">
      <c r="A24" s="2">
        <v>2014</v>
      </c>
      <c r="B24" t="s">
        <v>50</v>
      </c>
      <c r="C24" t="s">
        <v>10</v>
      </c>
      <c r="D24" t="s">
        <v>14</v>
      </c>
      <c r="E24" t="s">
        <v>63</v>
      </c>
    </row>
    <row r="25" spans="1:5" x14ac:dyDescent="0.25">
      <c r="A25" s="2">
        <v>2014</v>
      </c>
      <c r="B25" t="s">
        <v>52</v>
      </c>
      <c r="C25" t="s">
        <v>11</v>
      </c>
      <c r="D25" t="s">
        <v>13</v>
      </c>
      <c r="E25" t="s">
        <v>64</v>
      </c>
    </row>
    <row r="26" spans="1:5" x14ac:dyDescent="0.25">
      <c r="A26" s="2">
        <v>2014</v>
      </c>
      <c r="B26" t="s">
        <v>54</v>
      </c>
      <c r="C26" t="s">
        <v>10</v>
      </c>
      <c r="D26" t="s">
        <v>11</v>
      </c>
      <c r="E26" t="s">
        <v>65</v>
      </c>
    </row>
    <row r="27" spans="1:5" x14ac:dyDescent="0.25">
      <c r="A27" s="2">
        <v>2014</v>
      </c>
      <c r="B27" t="s">
        <v>40</v>
      </c>
      <c r="C27" t="s">
        <v>14</v>
      </c>
      <c r="D27" t="s">
        <v>10</v>
      </c>
      <c r="E27" t="s">
        <v>66</v>
      </c>
    </row>
    <row r="28" spans="1:5" x14ac:dyDescent="0.25">
      <c r="A28" s="2">
        <v>2015</v>
      </c>
      <c r="B28" t="s">
        <v>50</v>
      </c>
      <c r="C28" t="s">
        <v>11</v>
      </c>
      <c r="D28" t="s">
        <v>13</v>
      </c>
      <c r="E28" t="s">
        <v>67</v>
      </c>
    </row>
    <row r="29" spans="1:5" x14ac:dyDescent="0.25">
      <c r="A29" s="2">
        <v>2015</v>
      </c>
      <c r="B29" t="s">
        <v>52</v>
      </c>
      <c r="C29" t="s">
        <v>15</v>
      </c>
      <c r="D29" t="s">
        <v>9</v>
      </c>
      <c r="E29" t="s">
        <v>68</v>
      </c>
    </row>
    <row r="30" spans="1:5" x14ac:dyDescent="0.25">
      <c r="A30" s="2">
        <v>2015</v>
      </c>
      <c r="B30" t="s">
        <v>54</v>
      </c>
      <c r="C30" t="s">
        <v>11</v>
      </c>
      <c r="D30" t="s">
        <v>15</v>
      </c>
      <c r="E30" t="s">
        <v>69</v>
      </c>
    </row>
    <row r="31" spans="1:5" x14ac:dyDescent="0.25">
      <c r="A31" s="2">
        <v>2015</v>
      </c>
      <c r="B31" t="s">
        <v>40</v>
      </c>
      <c r="C31" t="s">
        <v>13</v>
      </c>
      <c r="D31" t="s">
        <v>11</v>
      </c>
      <c r="E31" t="s">
        <v>70</v>
      </c>
    </row>
    <row r="32" spans="1:5" x14ac:dyDescent="0.25">
      <c r="A32" s="2">
        <v>2016</v>
      </c>
      <c r="B32" t="s">
        <v>50</v>
      </c>
      <c r="C32" t="s">
        <v>20</v>
      </c>
      <c r="D32" t="s">
        <v>15</v>
      </c>
      <c r="E32" t="s">
        <v>71</v>
      </c>
    </row>
    <row r="33" spans="1:5" x14ac:dyDescent="0.25">
      <c r="A33" s="2">
        <v>2016</v>
      </c>
      <c r="B33" t="s">
        <v>52</v>
      </c>
      <c r="C33" t="s">
        <v>19</v>
      </c>
      <c r="D33" t="s">
        <v>14</v>
      </c>
      <c r="E33" t="s">
        <v>72</v>
      </c>
    </row>
    <row r="34" spans="1:5" x14ac:dyDescent="0.25">
      <c r="A34" s="2">
        <v>2016</v>
      </c>
      <c r="B34" t="s">
        <v>54</v>
      </c>
      <c r="C34" t="s">
        <v>20</v>
      </c>
      <c r="D34" t="s">
        <v>19</v>
      </c>
      <c r="E34" t="s">
        <v>73</v>
      </c>
    </row>
    <row r="35" spans="1:5" x14ac:dyDescent="0.25">
      <c r="A35" s="2">
        <v>2016</v>
      </c>
      <c r="B35" t="s">
        <v>40</v>
      </c>
      <c r="C35" t="s">
        <v>15</v>
      </c>
      <c r="D35" t="s">
        <v>19</v>
      </c>
      <c r="E35" t="s">
        <v>74</v>
      </c>
    </row>
    <row r="36" spans="1:5" x14ac:dyDescent="0.25">
      <c r="A36" s="2">
        <v>2017</v>
      </c>
      <c r="B36" t="s">
        <v>50</v>
      </c>
      <c r="C36" t="s">
        <v>13</v>
      </c>
      <c r="D36" t="s">
        <v>21</v>
      </c>
      <c r="E36" t="s">
        <v>75</v>
      </c>
    </row>
    <row r="37" spans="1:5" x14ac:dyDescent="0.25">
      <c r="A37" s="2">
        <v>2017</v>
      </c>
      <c r="B37" t="s">
        <v>52</v>
      </c>
      <c r="C37" t="s">
        <v>19</v>
      </c>
      <c r="D37" t="s">
        <v>14</v>
      </c>
      <c r="E37" t="s">
        <v>76</v>
      </c>
    </row>
    <row r="38" spans="1:5" x14ac:dyDescent="0.25">
      <c r="A38" s="2">
        <v>2017</v>
      </c>
      <c r="B38" t="s">
        <v>54</v>
      </c>
      <c r="C38" t="s">
        <v>13</v>
      </c>
      <c r="D38" t="s">
        <v>14</v>
      </c>
      <c r="E38" t="s">
        <v>77</v>
      </c>
    </row>
    <row r="39" spans="1:5" x14ac:dyDescent="0.25">
      <c r="A39" s="2">
        <v>2017</v>
      </c>
      <c r="B39" t="s">
        <v>40</v>
      </c>
      <c r="C39" t="s">
        <v>21</v>
      </c>
      <c r="D39" t="s">
        <v>13</v>
      </c>
      <c r="E39" t="s">
        <v>78</v>
      </c>
    </row>
    <row r="40" spans="1:5" x14ac:dyDescent="0.25">
      <c r="A40" s="2">
        <v>2018</v>
      </c>
      <c r="B40" t="s">
        <v>50</v>
      </c>
      <c r="C40" t="s">
        <v>19</v>
      </c>
      <c r="D40" t="s">
        <v>11</v>
      </c>
      <c r="E40" t="s">
        <v>79</v>
      </c>
    </row>
    <row r="41" spans="1:5" x14ac:dyDescent="0.25">
      <c r="A41" s="2">
        <v>2018</v>
      </c>
      <c r="B41" t="s">
        <v>52</v>
      </c>
      <c r="C41" t="s">
        <v>14</v>
      </c>
      <c r="D41" t="s">
        <v>9</v>
      </c>
      <c r="E41" t="s">
        <v>80</v>
      </c>
    </row>
    <row r="42" spans="1:5" x14ac:dyDescent="0.25">
      <c r="A42" s="2">
        <v>2018</v>
      </c>
      <c r="B42" t="s">
        <v>54</v>
      </c>
      <c r="C42" t="s">
        <v>19</v>
      </c>
      <c r="D42" t="s">
        <v>14</v>
      </c>
      <c r="E42" t="s">
        <v>81</v>
      </c>
    </row>
    <row r="43" spans="1:5" x14ac:dyDescent="0.25">
      <c r="A43" s="2">
        <v>2018</v>
      </c>
      <c r="B43" t="s">
        <v>40</v>
      </c>
      <c r="C43" t="s">
        <v>11</v>
      </c>
      <c r="D43" t="s">
        <v>19</v>
      </c>
      <c r="E43" t="s">
        <v>82</v>
      </c>
    </row>
    <row r="44" spans="1:5" x14ac:dyDescent="0.25">
      <c r="A44" s="2">
        <v>2019</v>
      </c>
      <c r="B44" t="s">
        <v>50</v>
      </c>
      <c r="C44" t="s">
        <v>13</v>
      </c>
      <c r="D44" t="s">
        <v>11</v>
      </c>
      <c r="E44" t="s">
        <v>77</v>
      </c>
    </row>
    <row r="45" spans="1:5" x14ac:dyDescent="0.25">
      <c r="A45" s="2">
        <v>2019</v>
      </c>
      <c r="B45" t="s">
        <v>52</v>
      </c>
      <c r="C45" t="s">
        <v>22</v>
      </c>
      <c r="D45" t="s">
        <v>19</v>
      </c>
      <c r="E45" t="s">
        <v>83</v>
      </c>
    </row>
    <row r="46" spans="1:5" x14ac:dyDescent="0.25">
      <c r="A46" s="2">
        <v>2019</v>
      </c>
      <c r="B46" t="s">
        <v>54</v>
      </c>
      <c r="C46" t="s">
        <v>11</v>
      </c>
      <c r="D46" t="s">
        <v>22</v>
      </c>
      <c r="E46" t="s">
        <v>51</v>
      </c>
    </row>
    <row r="47" spans="1:5" x14ac:dyDescent="0.25">
      <c r="A47" s="2">
        <v>2019</v>
      </c>
      <c r="B47" t="s">
        <v>40</v>
      </c>
      <c r="C47" t="s">
        <v>13</v>
      </c>
      <c r="D47" t="s">
        <v>11</v>
      </c>
      <c r="E47" t="s">
        <v>78</v>
      </c>
    </row>
    <row r="48" spans="1:5" x14ac:dyDescent="0.25">
      <c r="A48" s="2">
        <v>2020</v>
      </c>
      <c r="B48" t="s">
        <v>50</v>
      </c>
      <c r="C48" t="s">
        <v>13</v>
      </c>
      <c r="D48" t="s">
        <v>22</v>
      </c>
      <c r="E48" t="s">
        <v>84</v>
      </c>
    </row>
    <row r="49" spans="1:5" x14ac:dyDescent="0.25">
      <c r="A49" s="2">
        <v>2020</v>
      </c>
      <c r="B49" t="s">
        <v>52</v>
      </c>
      <c r="C49" t="s">
        <v>19</v>
      </c>
      <c r="D49" t="s">
        <v>15</v>
      </c>
      <c r="E49" t="s">
        <v>85</v>
      </c>
    </row>
    <row r="50" spans="1:5" x14ac:dyDescent="0.25">
      <c r="A50" s="2">
        <v>2020</v>
      </c>
      <c r="B50" t="s">
        <v>54</v>
      </c>
      <c r="C50" t="s">
        <v>22</v>
      </c>
      <c r="D50" t="s">
        <v>19</v>
      </c>
      <c r="E50" t="s">
        <v>86</v>
      </c>
    </row>
    <row r="51" spans="1:5" x14ac:dyDescent="0.25">
      <c r="A51" s="2">
        <v>2020</v>
      </c>
      <c r="B51" t="s">
        <v>40</v>
      </c>
      <c r="C51" t="s">
        <v>13</v>
      </c>
      <c r="D51" t="s">
        <v>22</v>
      </c>
      <c r="E51" t="s">
        <v>87</v>
      </c>
    </row>
    <row r="52" spans="1:5" x14ac:dyDescent="0.25">
      <c r="A52" s="2">
        <v>2021</v>
      </c>
      <c r="B52" t="s">
        <v>50</v>
      </c>
      <c r="C52" t="s">
        <v>22</v>
      </c>
      <c r="D52" t="s">
        <v>11</v>
      </c>
      <c r="E52" t="s">
        <v>88</v>
      </c>
    </row>
    <row r="53" spans="1:5" x14ac:dyDescent="0.25">
      <c r="A53" s="2">
        <v>2021</v>
      </c>
      <c r="B53" t="s">
        <v>52</v>
      </c>
      <c r="C53" t="s">
        <v>15</v>
      </c>
      <c r="D53" t="s">
        <v>14</v>
      </c>
      <c r="E53" t="s">
        <v>89</v>
      </c>
    </row>
    <row r="54" spans="1:5" x14ac:dyDescent="0.25">
      <c r="A54" s="2">
        <v>2021</v>
      </c>
      <c r="B54" t="s">
        <v>54</v>
      </c>
      <c r="C54" t="s">
        <v>22</v>
      </c>
      <c r="D54" t="s">
        <v>14</v>
      </c>
      <c r="E54" t="s">
        <v>66</v>
      </c>
    </row>
    <row r="55" spans="1:5" x14ac:dyDescent="0.25">
      <c r="A55" s="2">
        <v>2021</v>
      </c>
      <c r="B55" t="s">
        <v>40</v>
      </c>
      <c r="C55" t="s">
        <v>11</v>
      </c>
      <c r="D55" t="s">
        <v>14</v>
      </c>
      <c r="E55" t="s">
        <v>90</v>
      </c>
    </row>
    <row r="56" spans="1:5" x14ac:dyDescent="0.25">
      <c r="A56" s="2">
        <v>2022</v>
      </c>
      <c r="B56" t="s">
        <v>50</v>
      </c>
      <c r="C56" t="s">
        <v>24</v>
      </c>
      <c r="D56" t="s">
        <v>9</v>
      </c>
      <c r="E56" t="s">
        <v>91</v>
      </c>
    </row>
    <row r="57" spans="1:5" x14ac:dyDescent="0.25">
      <c r="A57" s="2">
        <v>2022</v>
      </c>
      <c r="B57" t="s">
        <v>52</v>
      </c>
      <c r="C57" t="s">
        <v>25</v>
      </c>
      <c r="D57" t="s">
        <v>15</v>
      </c>
      <c r="E57" t="s">
        <v>92</v>
      </c>
    </row>
    <row r="58" spans="1:5" x14ac:dyDescent="0.25">
      <c r="A58" s="2">
        <v>2022</v>
      </c>
      <c r="B58" t="s">
        <v>54</v>
      </c>
      <c r="C58" t="s">
        <v>9</v>
      </c>
      <c r="D58" t="s">
        <v>15</v>
      </c>
      <c r="E58" t="s">
        <v>93</v>
      </c>
    </row>
    <row r="59" spans="1:5" x14ac:dyDescent="0.25">
      <c r="A59" s="2">
        <v>2022</v>
      </c>
      <c r="B59" t="s">
        <v>40</v>
      </c>
      <c r="C59" t="s">
        <v>24</v>
      </c>
      <c r="D59" t="s">
        <v>9</v>
      </c>
      <c r="E59" t="s">
        <v>91</v>
      </c>
    </row>
    <row r="60" spans="1:5" x14ac:dyDescent="0.25">
      <c r="A60" s="2">
        <v>2023</v>
      </c>
      <c r="B60" t="s">
        <v>50</v>
      </c>
      <c r="C60" t="s">
        <v>24</v>
      </c>
      <c r="D60" t="s">
        <v>11</v>
      </c>
      <c r="E60" t="s">
        <v>94</v>
      </c>
    </row>
    <row r="61" spans="1:5" x14ac:dyDescent="0.25">
      <c r="A61" s="2">
        <v>2023</v>
      </c>
      <c r="B61" t="s">
        <v>52</v>
      </c>
      <c r="C61" t="s">
        <v>25</v>
      </c>
      <c r="D61" t="s">
        <v>13</v>
      </c>
      <c r="E61" t="s">
        <v>95</v>
      </c>
    </row>
    <row r="62" spans="1:5" x14ac:dyDescent="0.25">
      <c r="A62" s="2">
        <v>2023</v>
      </c>
      <c r="B62" t="s">
        <v>54</v>
      </c>
      <c r="C62" t="s">
        <v>13</v>
      </c>
      <c r="D62" t="s">
        <v>24</v>
      </c>
      <c r="E62" t="s">
        <v>96</v>
      </c>
    </row>
    <row r="63" spans="1:5" x14ac:dyDescent="0.25">
      <c r="A63" s="2">
        <v>2023</v>
      </c>
      <c r="B63" t="s">
        <v>40</v>
      </c>
      <c r="C63" t="s">
        <v>11</v>
      </c>
      <c r="D63" t="s">
        <v>24</v>
      </c>
      <c r="E63" t="s">
        <v>97</v>
      </c>
    </row>
    <row r="64" spans="1:5" x14ac:dyDescent="0.25">
      <c r="A64" s="2">
        <v>2024</v>
      </c>
      <c r="B64" t="s">
        <v>50</v>
      </c>
      <c r="C64" t="s">
        <v>19</v>
      </c>
      <c r="D64" t="s">
        <v>9</v>
      </c>
      <c r="E64" t="s">
        <v>98</v>
      </c>
    </row>
    <row r="65" spans="1:5" x14ac:dyDescent="0.25">
      <c r="A65" s="2">
        <v>2024</v>
      </c>
      <c r="B65" t="s">
        <v>52</v>
      </c>
      <c r="C65" t="s">
        <v>26</v>
      </c>
      <c r="D65" t="s">
        <v>9</v>
      </c>
      <c r="E65" t="s">
        <v>61</v>
      </c>
    </row>
    <row r="66" spans="1:5" x14ac:dyDescent="0.25">
      <c r="A66" s="2">
        <v>2024</v>
      </c>
      <c r="B66" t="s">
        <v>54</v>
      </c>
      <c r="C66" t="s">
        <v>9</v>
      </c>
      <c r="D66" t="s">
        <v>14</v>
      </c>
      <c r="E66" t="s">
        <v>99</v>
      </c>
    </row>
    <row r="67" spans="1:5" x14ac:dyDescent="0.25">
      <c r="A67" s="2">
        <v>2024</v>
      </c>
      <c r="B67" t="s">
        <v>40</v>
      </c>
      <c r="C67" t="s">
        <v>19</v>
      </c>
      <c r="D67" t="s">
        <v>14</v>
      </c>
      <c r="E67" t="s">
        <v>99</v>
      </c>
    </row>
    <row r="68" spans="1:5" x14ac:dyDescent="0.25">
      <c r="A68" s="2">
        <v>2025</v>
      </c>
      <c r="B68" t="s">
        <v>50</v>
      </c>
      <c r="C68" t="s">
        <v>23</v>
      </c>
      <c r="D68" t="s">
        <v>26</v>
      </c>
      <c r="E68" t="s">
        <v>100</v>
      </c>
    </row>
    <row r="69" spans="1:5" x14ac:dyDescent="0.25">
      <c r="A69" s="2">
        <v>2025</v>
      </c>
      <c r="B69" t="s">
        <v>52</v>
      </c>
      <c r="C69" t="s">
        <v>13</v>
      </c>
      <c r="D69" t="s">
        <v>24</v>
      </c>
      <c r="E69" t="s">
        <v>101</v>
      </c>
    </row>
    <row r="70" spans="1:5" x14ac:dyDescent="0.25">
      <c r="A70" s="2">
        <v>2025</v>
      </c>
      <c r="B70" t="s">
        <v>54</v>
      </c>
      <c r="C70" t="s">
        <v>13</v>
      </c>
      <c r="D70" t="s">
        <v>23</v>
      </c>
      <c r="E70" t="s">
        <v>102</v>
      </c>
    </row>
    <row r="71" spans="1:5" x14ac:dyDescent="0.25">
      <c r="A71" s="2">
        <v>2025</v>
      </c>
      <c r="B71" t="s">
        <v>40</v>
      </c>
      <c r="C71" t="s">
        <v>26</v>
      </c>
      <c r="D71" t="s">
        <v>23</v>
      </c>
      <c r="E71" t="s">
        <v>103</v>
      </c>
    </row>
    <row r="72" spans="1:5" x14ac:dyDescent="0.25">
      <c r="A72" s="2">
        <v>2026</v>
      </c>
      <c r="B72" t="s">
        <v>50</v>
      </c>
      <c r="C72" t="s">
        <v>26</v>
      </c>
      <c r="D72" t="s">
        <v>24</v>
      </c>
      <c r="E72" t="s">
        <v>104</v>
      </c>
    </row>
    <row r="73" spans="1:5" x14ac:dyDescent="0.25">
      <c r="A73" s="2">
        <v>2026</v>
      </c>
      <c r="B73" t="s">
        <v>52</v>
      </c>
      <c r="C73" t="s">
        <v>19</v>
      </c>
      <c r="D73" t="s">
        <v>9</v>
      </c>
      <c r="E73" t="s">
        <v>106</v>
      </c>
    </row>
    <row r="74" spans="1:5" x14ac:dyDescent="0.25">
      <c r="A74" s="2">
        <v>2026</v>
      </c>
      <c r="B74" t="s">
        <v>54</v>
      </c>
      <c r="C74" t="s">
        <v>24</v>
      </c>
      <c r="D74" t="s">
        <v>9</v>
      </c>
      <c r="E74" t="s">
        <v>91</v>
      </c>
    </row>
    <row r="75" spans="1:5" x14ac:dyDescent="0.25">
      <c r="A75" s="2">
        <v>2026</v>
      </c>
      <c r="B75" t="s">
        <v>40</v>
      </c>
      <c r="C75" t="s">
        <v>26</v>
      </c>
      <c r="D75" t="s">
        <v>24</v>
      </c>
      <c r="E75" t="s">
        <v>105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620DA-7EAC-40AA-B56F-72E112147298}">
  <dimension ref="A1:V1048"/>
  <sheetViews>
    <sheetView workbookViewId="0">
      <pane ySplit="1" topLeftCell="A800" activePane="bottomLeft" state="frozen"/>
      <selection pane="bottomLeft" activeCell="K2" sqref="K2"/>
    </sheetView>
  </sheetViews>
  <sheetFormatPr defaultColWidth="9.140625" defaultRowHeight="15" x14ac:dyDescent="0.25"/>
  <cols>
    <col min="1" max="1" width="15.42578125" style="4" bestFit="1" customWidth="1"/>
    <col min="2" max="3" width="28.42578125" style="4" bestFit="1" customWidth="1"/>
    <col min="4" max="4" width="20" style="4" bestFit="1" customWidth="1"/>
    <col min="5" max="5" width="6.42578125" style="4" bestFit="1" customWidth="1"/>
    <col min="6" max="7" width="6.140625" style="4" bestFit="1" customWidth="1"/>
    <col min="8" max="8" width="5.85546875" style="4" bestFit="1" customWidth="1"/>
    <col min="9" max="9" width="4.140625" style="4" customWidth="1"/>
    <col min="10" max="10" width="4.28515625" style="4" customWidth="1"/>
    <col min="11" max="15" width="9.140625" style="4"/>
    <col min="16" max="16" width="9.140625" style="13"/>
    <col min="17" max="17" width="5.28515625" style="4" bestFit="1" customWidth="1"/>
    <col min="18" max="18" width="4.5703125" style="4" bestFit="1" customWidth="1"/>
    <col min="19" max="20" width="9.140625" style="4"/>
    <col min="21" max="21" width="28.42578125" style="4" bestFit="1" customWidth="1"/>
    <col min="23" max="16384" width="9.140625" style="4"/>
  </cols>
  <sheetData>
    <row r="1" spans="1:21" s="91" customFormat="1" ht="24" x14ac:dyDescent="0.2">
      <c r="A1" s="91" t="s">
        <v>27</v>
      </c>
      <c r="B1" s="91" t="s">
        <v>134</v>
      </c>
      <c r="C1" s="92" t="s">
        <v>1</v>
      </c>
      <c r="D1" s="91" t="s">
        <v>135</v>
      </c>
      <c r="E1" s="91" t="s">
        <v>136</v>
      </c>
      <c r="F1" s="91" t="s">
        <v>137</v>
      </c>
      <c r="G1" s="91" t="s">
        <v>138</v>
      </c>
      <c r="H1" s="91" t="s">
        <v>1672</v>
      </c>
      <c r="I1" s="91" t="s">
        <v>3</v>
      </c>
      <c r="J1" s="91" t="s">
        <v>4</v>
      </c>
      <c r="K1" s="91" t="s">
        <v>139</v>
      </c>
      <c r="L1" s="93" t="s">
        <v>140</v>
      </c>
      <c r="M1" s="92" t="s">
        <v>141</v>
      </c>
      <c r="N1" s="92" t="s">
        <v>142</v>
      </c>
      <c r="O1" s="92" t="s">
        <v>143</v>
      </c>
      <c r="P1" s="92" t="s">
        <v>144</v>
      </c>
      <c r="Q1" s="91" t="s">
        <v>145</v>
      </c>
      <c r="R1" s="91" t="s">
        <v>146</v>
      </c>
      <c r="S1" s="91" t="s">
        <v>147</v>
      </c>
      <c r="T1" s="91" t="s">
        <v>148</v>
      </c>
      <c r="U1" s="92" t="s">
        <v>706</v>
      </c>
    </row>
    <row r="2" spans="1:21" x14ac:dyDescent="0.25">
      <c r="A2" s="4" t="s">
        <v>150</v>
      </c>
      <c r="B2" s="4" t="s">
        <v>151</v>
      </c>
      <c r="C2" s="4" t="s">
        <v>149</v>
      </c>
      <c r="D2" s="4" t="s">
        <v>152</v>
      </c>
      <c r="H2" s="4" t="s">
        <v>30</v>
      </c>
      <c r="I2" s="4">
        <v>26</v>
      </c>
      <c r="J2" s="4">
        <v>12</v>
      </c>
      <c r="K2" s="5">
        <f t="shared" ref="K2:K65" si="0">IFERROR(I2/SUM(I2:J2),0)</f>
        <v>0.68421052631578949</v>
      </c>
      <c r="L2" s="5" t="s">
        <v>30</v>
      </c>
      <c r="M2" s="5" t="s">
        <v>30</v>
      </c>
      <c r="N2" s="5" t="s">
        <v>30</v>
      </c>
      <c r="O2" s="6" t="s">
        <v>30</v>
      </c>
      <c r="P2" s="6" t="s">
        <v>30</v>
      </c>
      <c r="Q2" s="4">
        <v>3</v>
      </c>
      <c r="R2" s="4">
        <v>0</v>
      </c>
      <c r="S2" s="4">
        <v>2</v>
      </c>
      <c r="T2" s="4">
        <v>0</v>
      </c>
      <c r="U2" s="4" t="s">
        <v>149</v>
      </c>
    </row>
    <row r="3" spans="1:21" x14ac:dyDescent="0.25">
      <c r="A3" s="4" t="s">
        <v>150</v>
      </c>
      <c r="B3" s="4" t="s">
        <v>151</v>
      </c>
      <c r="C3" s="4" t="s">
        <v>155</v>
      </c>
      <c r="D3" s="4" t="s">
        <v>154</v>
      </c>
      <c r="H3" s="4" t="s">
        <v>30</v>
      </c>
      <c r="I3" s="4">
        <v>24</v>
      </c>
      <c r="J3" s="4">
        <v>14</v>
      </c>
      <c r="K3" s="5">
        <f t="shared" si="0"/>
        <v>0.63157894736842102</v>
      </c>
      <c r="L3" s="5" t="s">
        <v>30</v>
      </c>
      <c r="M3" s="5" t="s">
        <v>30</v>
      </c>
      <c r="N3" s="5" t="s">
        <v>30</v>
      </c>
      <c r="O3" s="6" t="s">
        <v>30</v>
      </c>
      <c r="P3" s="6"/>
      <c r="Q3" s="4">
        <v>3</v>
      </c>
      <c r="R3" s="4">
        <v>1</v>
      </c>
      <c r="S3" s="4">
        <v>1</v>
      </c>
      <c r="T3" s="4">
        <v>1</v>
      </c>
      <c r="U3" s="4" t="s">
        <v>155</v>
      </c>
    </row>
    <row r="4" spans="1:21" x14ac:dyDescent="0.25">
      <c r="A4" s="4" t="s">
        <v>150</v>
      </c>
      <c r="B4" s="4" t="s">
        <v>151</v>
      </c>
      <c r="C4" s="4" t="s">
        <v>153</v>
      </c>
      <c r="D4" s="4" t="s">
        <v>154</v>
      </c>
      <c r="H4" s="4" t="s">
        <v>30</v>
      </c>
      <c r="I4" s="4">
        <v>25</v>
      </c>
      <c r="J4" s="4">
        <v>13</v>
      </c>
      <c r="K4" s="5">
        <f t="shared" si="0"/>
        <v>0.65789473684210531</v>
      </c>
      <c r="L4" s="5" t="s">
        <v>30</v>
      </c>
      <c r="M4" s="5" t="s">
        <v>30</v>
      </c>
      <c r="N4" s="5" t="s">
        <v>30</v>
      </c>
      <c r="O4" s="6"/>
      <c r="P4" s="6"/>
      <c r="Q4" s="4">
        <v>3</v>
      </c>
      <c r="R4" s="4">
        <v>2</v>
      </c>
      <c r="S4" s="4">
        <v>0</v>
      </c>
      <c r="T4" s="4">
        <v>1</v>
      </c>
      <c r="U4" s="4" t="s">
        <v>153</v>
      </c>
    </row>
    <row r="5" spans="1:21" x14ac:dyDescent="0.25">
      <c r="A5" s="4" t="s">
        <v>150</v>
      </c>
      <c r="B5" s="4" t="s">
        <v>151</v>
      </c>
      <c r="C5" s="4" t="s">
        <v>156</v>
      </c>
      <c r="D5" s="4" t="s">
        <v>157</v>
      </c>
      <c r="H5" s="4" t="s">
        <v>30</v>
      </c>
      <c r="I5" s="4">
        <v>24</v>
      </c>
      <c r="J5" s="4">
        <v>14</v>
      </c>
      <c r="K5" s="5">
        <f t="shared" si="0"/>
        <v>0.63157894736842102</v>
      </c>
      <c r="L5" s="5" t="s">
        <v>30</v>
      </c>
      <c r="M5" s="5" t="s">
        <v>30</v>
      </c>
      <c r="N5" s="5" t="s">
        <v>30</v>
      </c>
      <c r="O5" s="6"/>
      <c r="P5" s="6"/>
      <c r="Q5" s="4">
        <v>3</v>
      </c>
      <c r="R5" s="4">
        <v>1</v>
      </c>
      <c r="S5" s="4">
        <v>0</v>
      </c>
      <c r="T5" s="4">
        <v>1</v>
      </c>
      <c r="U5" s="4" t="s">
        <v>156</v>
      </c>
    </row>
    <row r="6" spans="1:21" x14ac:dyDescent="0.25">
      <c r="A6" s="4" t="s">
        <v>150</v>
      </c>
      <c r="B6" s="4" t="s">
        <v>151</v>
      </c>
      <c r="C6" s="4" t="s">
        <v>158</v>
      </c>
      <c r="D6" s="4" t="s">
        <v>159</v>
      </c>
      <c r="H6" s="4" t="s">
        <v>30</v>
      </c>
      <c r="I6" s="4">
        <v>23</v>
      </c>
      <c r="J6" s="4">
        <v>15</v>
      </c>
      <c r="K6" s="5">
        <f t="shared" si="0"/>
        <v>0.60526315789473684</v>
      </c>
      <c r="L6" s="5" t="s">
        <v>30</v>
      </c>
      <c r="M6" s="5" t="s">
        <v>30</v>
      </c>
      <c r="N6" s="6"/>
      <c r="O6" s="6"/>
      <c r="P6" s="6"/>
      <c r="Q6" s="4">
        <v>1</v>
      </c>
      <c r="R6" s="4">
        <v>3</v>
      </c>
      <c r="U6" s="4" t="s">
        <v>158</v>
      </c>
    </row>
    <row r="7" spans="1:21" x14ac:dyDescent="0.25">
      <c r="A7" s="4" t="s">
        <v>150</v>
      </c>
      <c r="B7" s="4" t="s">
        <v>151</v>
      </c>
      <c r="C7" s="4" t="s">
        <v>160</v>
      </c>
      <c r="D7" s="4" t="s">
        <v>161</v>
      </c>
      <c r="H7" s="4" t="s">
        <v>30</v>
      </c>
      <c r="I7" s="4">
        <v>23</v>
      </c>
      <c r="J7" s="4">
        <v>15</v>
      </c>
      <c r="K7" s="5">
        <f t="shared" si="0"/>
        <v>0.60526315789473684</v>
      </c>
      <c r="L7" s="5" t="s">
        <v>30</v>
      </c>
      <c r="M7" s="5" t="s">
        <v>30</v>
      </c>
      <c r="N7" s="6"/>
      <c r="O7" s="6"/>
      <c r="P7" s="6"/>
      <c r="Q7" s="4">
        <v>1</v>
      </c>
      <c r="R7" s="4">
        <v>3</v>
      </c>
      <c r="U7" s="4" t="s">
        <v>160</v>
      </c>
    </row>
    <row r="8" spans="1:21" x14ac:dyDescent="0.25">
      <c r="A8" s="4" t="s">
        <v>150</v>
      </c>
      <c r="B8" s="4" t="s">
        <v>151</v>
      </c>
      <c r="C8" s="4" t="s">
        <v>162</v>
      </c>
      <c r="D8" s="4" t="s">
        <v>152</v>
      </c>
      <c r="H8" s="4" t="s">
        <v>30</v>
      </c>
      <c r="I8" s="4">
        <v>22</v>
      </c>
      <c r="J8" s="4">
        <v>16</v>
      </c>
      <c r="K8" s="5">
        <f t="shared" si="0"/>
        <v>0.57894736842105265</v>
      </c>
      <c r="L8" s="5" t="s">
        <v>30</v>
      </c>
      <c r="M8" s="5" t="s">
        <v>30</v>
      </c>
      <c r="N8" s="6"/>
      <c r="O8" s="6"/>
      <c r="P8" s="6"/>
      <c r="Q8" s="4">
        <v>2</v>
      </c>
      <c r="R8" s="4">
        <v>3</v>
      </c>
      <c r="U8" s="4" t="s">
        <v>162</v>
      </c>
    </row>
    <row r="9" spans="1:21" x14ac:dyDescent="0.25">
      <c r="A9" s="4" t="s">
        <v>150</v>
      </c>
      <c r="B9" s="4" t="s">
        <v>151</v>
      </c>
      <c r="C9" s="4" t="s">
        <v>163</v>
      </c>
      <c r="D9" s="4" t="s">
        <v>164</v>
      </c>
      <c r="H9" s="4" t="s">
        <v>30</v>
      </c>
      <c r="I9" s="4">
        <v>22</v>
      </c>
      <c r="J9" s="4">
        <v>16</v>
      </c>
      <c r="K9" s="5">
        <f t="shared" si="0"/>
        <v>0.57894736842105265</v>
      </c>
      <c r="L9" s="5" t="s">
        <v>30</v>
      </c>
      <c r="M9" s="5" t="s">
        <v>30</v>
      </c>
      <c r="N9" s="6"/>
      <c r="O9" s="6"/>
      <c r="P9" s="6"/>
      <c r="Q9" s="4">
        <v>0</v>
      </c>
      <c r="R9" s="4">
        <v>3</v>
      </c>
      <c r="U9" s="4" t="s">
        <v>163</v>
      </c>
    </row>
    <row r="10" spans="1:21" x14ac:dyDescent="0.25">
      <c r="A10" s="4" t="s">
        <v>150</v>
      </c>
      <c r="B10" s="4" t="s">
        <v>151</v>
      </c>
      <c r="C10" s="4" t="s">
        <v>581</v>
      </c>
      <c r="D10" s="4" t="s">
        <v>154</v>
      </c>
      <c r="H10" s="4" t="s">
        <v>30</v>
      </c>
      <c r="I10" s="4">
        <v>21</v>
      </c>
      <c r="J10" s="4">
        <v>17</v>
      </c>
      <c r="K10" s="5">
        <f t="shared" si="0"/>
        <v>0.55263157894736847</v>
      </c>
      <c r="L10" s="5" t="s">
        <v>30</v>
      </c>
      <c r="M10" s="6"/>
      <c r="N10" s="6"/>
      <c r="O10" s="6"/>
      <c r="P10" s="6"/>
      <c r="U10" s="4" t="s">
        <v>581</v>
      </c>
    </row>
    <row r="11" spans="1:21" x14ac:dyDescent="0.25">
      <c r="A11" s="4" t="s">
        <v>150</v>
      </c>
      <c r="B11" s="4" t="s">
        <v>151</v>
      </c>
      <c r="C11" s="4" t="s">
        <v>165</v>
      </c>
      <c r="D11" s="4" t="s">
        <v>166</v>
      </c>
      <c r="H11" s="4" t="s">
        <v>30</v>
      </c>
      <c r="I11" s="4">
        <v>21</v>
      </c>
      <c r="J11" s="4">
        <v>17</v>
      </c>
      <c r="K11" s="5">
        <f t="shared" si="0"/>
        <v>0.55263157894736847</v>
      </c>
      <c r="L11" s="5" t="s">
        <v>30</v>
      </c>
      <c r="M11" s="6"/>
      <c r="N11" s="6"/>
      <c r="O11" s="6"/>
      <c r="P11" s="6"/>
      <c r="U11" s="4" t="s">
        <v>165</v>
      </c>
    </row>
    <row r="12" spans="1:21" x14ac:dyDescent="0.25">
      <c r="A12" s="4" t="s">
        <v>150</v>
      </c>
      <c r="B12" s="4" t="s">
        <v>151</v>
      </c>
      <c r="C12" s="4" t="s">
        <v>167</v>
      </c>
      <c r="D12" s="4" t="s">
        <v>168</v>
      </c>
      <c r="H12" s="4" t="s">
        <v>30</v>
      </c>
      <c r="I12" s="4">
        <v>19</v>
      </c>
      <c r="J12" s="4">
        <v>19</v>
      </c>
      <c r="K12" s="5">
        <f t="shared" si="0"/>
        <v>0.5</v>
      </c>
      <c r="L12" s="7"/>
      <c r="M12" s="6"/>
      <c r="N12" s="6"/>
      <c r="O12" s="6"/>
      <c r="P12" s="6"/>
      <c r="U12" s="4" t="s">
        <v>167</v>
      </c>
    </row>
    <row r="13" spans="1:21" x14ac:dyDescent="0.25">
      <c r="A13" s="4" t="s">
        <v>150</v>
      </c>
      <c r="B13" s="4" t="s">
        <v>151</v>
      </c>
      <c r="C13" s="4" t="s">
        <v>169</v>
      </c>
      <c r="D13" s="4" t="s">
        <v>161</v>
      </c>
      <c r="H13" s="4" t="s">
        <v>30</v>
      </c>
      <c r="I13" s="4">
        <v>18</v>
      </c>
      <c r="J13" s="4">
        <v>20</v>
      </c>
      <c r="K13" s="5">
        <f t="shared" si="0"/>
        <v>0.47368421052631576</v>
      </c>
      <c r="L13" s="5"/>
      <c r="M13" s="5"/>
      <c r="N13" s="6"/>
      <c r="O13" s="6"/>
      <c r="P13" s="6"/>
      <c r="U13" s="4" t="s">
        <v>169</v>
      </c>
    </row>
    <row r="14" spans="1:21" x14ac:dyDescent="0.25">
      <c r="A14" s="4" t="s">
        <v>150</v>
      </c>
      <c r="B14" s="4" t="s">
        <v>151</v>
      </c>
      <c r="C14" s="4" t="s">
        <v>170</v>
      </c>
      <c r="D14" s="4" t="s">
        <v>171</v>
      </c>
      <c r="H14" s="4" t="s">
        <v>30</v>
      </c>
      <c r="I14" s="4">
        <v>17</v>
      </c>
      <c r="J14" s="4">
        <v>21</v>
      </c>
      <c r="K14" s="5">
        <f t="shared" si="0"/>
        <v>0.44736842105263158</v>
      </c>
      <c r="L14" s="7"/>
      <c r="M14" s="6"/>
      <c r="N14" s="6"/>
      <c r="O14" s="6"/>
      <c r="P14" s="6"/>
      <c r="U14" s="4" t="s">
        <v>170</v>
      </c>
    </row>
    <row r="15" spans="1:21" x14ac:dyDescent="0.25">
      <c r="A15" s="4" t="s">
        <v>150</v>
      </c>
      <c r="B15" s="4" t="s">
        <v>151</v>
      </c>
      <c r="C15" s="4" t="s">
        <v>172</v>
      </c>
      <c r="D15" s="4" t="s">
        <v>173</v>
      </c>
      <c r="H15" s="4" t="s">
        <v>30</v>
      </c>
      <c r="I15" s="4">
        <v>17</v>
      </c>
      <c r="J15" s="4">
        <v>21</v>
      </c>
      <c r="K15" s="5">
        <f t="shared" si="0"/>
        <v>0.44736842105263158</v>
      </c>
      <c r="L15" s="7"/>
      <c r="M15" s="6"/>
      <c r="N15" s="6"/>
      <c r="O15" s="6"/>
      <c r="P15" s="6"/>
      <c r="U15" s="4" t="s">
        <v>172</v>
      </c>
    </row>
    <row r="16" spans="1:21" x14ac:dyDescent="0.25">
      <c r="A16" s="4" t="s">
        <v>150</v>
      </c>
      <c r="B16" s="4" t="s">
        <v>151</v>
      </c>
      <c r="C16" s="4" t="s">
        <v>174</v>
      </c>
      <c r="D16" s="4" t="s">
        <v>166</v>
      </c>
      <c r="H16" s="4" t="s">
        <v>30</v>
      </c>
      <c r="I16" s="4">
        <v>16</v>
      </c>
      <c r="J16" s="4">
        <v>22</v>
      </c>
      <c r="K16" s="5">
        <f t="shared" si="0"/>
        <v>0.42105263157894735</v>
      </c>
      <c r="L16" s="7"/>
      <c r="M16" s="6"/>
      <c r="N16" s="6"/>
      <c r="O16" s="6"/>
      <c r="P16" s="6"/>
      <c r="U16" s="4" t="s">
        <v>174</v>
      </c>
    </row>
    <row r="17" spans="1:21" x14ac:dyDescent="0.25">
      <c r="A17" s="4" t="s">
        <v>150</v>
      </c>
      <c r="B17" s="4" t="s">
        <v>151</v>
      </c>
      <c r="C17" s="4" t="s">
        <v>175</v>
      </c>
      <c r="D17" s="4" t="s">
        <v>164</v>
      </c>
      <c r="H17" s="4" t="s">
        <v>30</v>
      </c>
      <c r="I17" s="4">
        <v>15</v>
      </c>
      <c r="J17" s="4">
        <v>23</v>
      </c>
      <c r="K17" s="5">
        <f t="shared" si="0"/>
        <v>0.39473684210526316</v>
      </c>
      <c r="L17" s="7"/>
      <c r="M17" s="6"/>
      <c r="N17" s="6"/>
      <c r="O17" s="6"/>
      <c r="P17" s="6"/>
      <c r="U17" s="4" t="s">
        <v>175</v>
      </c>
    </row>
    <row r="18" spans="1:21" x14ac:dyDescent="0.25">
      <c r="A18" s="4" t="s">
        <v>150</v>
      </c>
      <c r="B18" s="4" t="s">
        <v>151</v>
      </c>
      <c r="C18" s="4" t="s">
        <v>176</v>
      </c>
      <c r="D18" s="4" t="s">
        <v>171</v>
      </c>
      <c r="H18" s="4" t="s">
        <v>30</v>
      </c>
      <c r="I18" s="4">
        <v>14</v>
      </c>
      <c r="J18" s="4">
        <v>24</v>
      </c>
      <c r="K18" s="5">
        <f t="shared" si="0"/>
        <v>0.36842105263157893</v>
      </c>
      <c r="L18" s="5"/>
      <c r="M18" s="6"/>
      <c r="N18" s="6"/>
      <c r="O18" s="6"/>
      <c r="P18" s="6"/>
      <c r="U18" s="4" t="s">
        <v>176</v>
      </c>
    </row>
    <row r="19" spans="1:21" x14ac:dyDescent="0.25">
      <c r="A19" s="4" t="s">
        <v>150</v>
      </c>
      <c r="B19" s="4" t="s">
        <v>151</v>
      </c>
      <c r="C19" s="4" t="s">
        <v>177</v>
      </c>
      <c r="D19" s="4" t="s">
        <v>154</v>
      </c>
      <c r="H19" s="4" t="s">
        <v>30</v>
      </c>
      <c r="I19" s="4">
        <v>13</v>
      </c>
      <c r="J19" s="4">
        <v>25</v>
      </c>
      <c r="K19" s="5">
        <f t="shared" si="0"/>
        <v>0.34210526315789475</v>
      </c>
      <c r="L19" s="5"/>
      <c r="M19" s="5"/>
      <c r="N19" s="6"/>
      <c r="O19" s="6"/>
      <c r="P19" s="6"/>
      <c r="U19" s="4" t="s">
        <v>177</v>
      </c>
    </row>
    <row r="20" spans="1:21" x14ac:dyDescent="0.25">
      <c r="A20" s="4" t="s">
        <v>150</v>
      </c>
      <c r="B20" s="4" t="s">
        <v>151</v>
      </c>
      <c r="C20" s="4" t="s">
        <v>178</v>
      </c>
      <c r="D20" s="4" t="s">
        <v>157</v>
      </c>
      <c r="H20" s="4" t="s">
        <v>30</v>
      </c>
      <c r="I20" s="4">
        <v>12</v>
      </c>
      <c r="J20" s="4">
        <v>26</v>
      </c>
      <c r="K20" s="5">
        <f t="shared" si="0"/>
        <v>0.31578947368421051</v>
      </c>
      <c r="L20" s="5"/>
      <c r="M20" s="6"/>
      <c r="N20" s="6"/>
      <c r="O20" s="6"/>
      <c r="P20" s="6"/>
      <c r="U20" s="4" t="s">
        <v>178</v>
      </c>
    </row>
    <row r="21" spans="1:21" x14ac:dyDescent="0.25">
      <c r="A21" s="4" t="s">
        <v>150</v>
      </c>
      <c r="B21" s="4" t="s">
        <v>151</v>
      </c>
      <c r="C21" s="4" t="s">
        <v>179</v>
      </c>
      <c r="D21" s="4" t="s">
        <v>164</v>
      </c>
      <c r="H21" s="4" t="s">
        <v>30</v>
      </c>
      <c r="I21" s="4">
        <v>8</v>
      </c>
      <c r="J21" s="4">
        <v>30</v>
      </c>
      <c r="K21" s="5">
        <f t="shared" si="0"/>
        <v>0.21052631578947367</v>
      </c>
      <c r="L21" s="7"/>
      <c r="M21" s="6"/>
      <c r="N21" s="6"/>
      <c r="O21" s="6"/>
      <c r="P21" s="6"/>
      <c r="U21" s="4" t="s">
        <v>179</v>
      </c>
    </row>
    <row r="22" spans="1:21" x14ac:dyDescent="0.25">
      <c r="A22" s="4" t="s">
        <v>180</v>
      </c>
      <c r="B22" s="4" t="s">
        <v>151</v>
      </c>
      <c r="C22" s="4" t="s">
        <v>156</v>
      </c>
      <c r="D22" s="4" t="s">
        <v>157</v>
      </c>
      <c r="H22" s="4" t="s">
        <v>30</v>
      </c>
      <c r="I22" s="4">
        <v>23</v>
      </c>
      <c r="J22" s="4">
        <v>11</v>
      </c>
      <c r="K22" s="5">
        <f t="shared" si="0"/>
        <v>0.67647058823529416</v>
      </c>
      <c r="L22" s="5" t="s">
        <v>30</v>
      </c>
      <c r="M22" s="5" t="s">
        <v>30</v>
      </c>
      <c r="N22" s="5" t="s">
        <v>30</v>
      </c>
      <c r="O22" s="5" t="s">
        <v>30</v>
      </c>
      <c r="P22" s="6" t="s">
        <v>30</v>
      </c>
      <c r="Q22" s="4">
        <v>3</v>
      </c>
      <c r="R22" s="4">
        <v>0</v>
      </c>
      <c r="S22" s="4">
        <v>2</v>
      </c>
      <c r="T22" s="4">
        <v>0</v>
      </c>
      <c r="U22" s="4" t="s">
        <v>156</v>
      </c>
    </row>
    <row r="23" spans="1:21" x14ac:dyDescent="0.25">
      <c r="A23" s="4" t="s">
        <v>180</v>
      </c>
      <c r="B23" s="4" t="s">
        <v>151</v>
      </c>
      <c r="C23" s="4" t="s">
        <v>163</v>
      </c>
      <c r="D23" s="4" t="s">
        <v>164</v>
      </c>
      <c r="H23" s="4" t="s">
        <v>30</v>
      </c>
      <c r="I23" s="4">
        <v>21</v>
      </c>
      <c r="J23" s="4">
        <v>13</v>
      </c>
      <c r="K23" s="5">
        <f t="shared" si="0"/>
        <v>0.61764705882352944</v>
      </c>
      <c r="L23" s="5" t="s">
        <v>30</v>
      </c>
      <c r="M23" s="5" t="s">
        <v>30</v>
      </c>
      <c r="N23" s="5" t="s">
        <v>30</v>
      </c>
      <c r="O23" s="5" t="s">
        <v>30</v>
      </c>
      <c r="P23" s="6"/>
      <c r="Q23" s="4">
        <v>3</v>
      </c>
      <c r="R23" s="4">
        <v>2</v>
      </c>
      <c r="S23" s="4">
        <v>1</v>
      </c>
      <c r="T23" s="4">
        <v>1</v>
      </c>
      <c r="U23" s="4" t="s">
        <v>163</v>
      </c>
    </row>
    <row r="24" spans="1:21" x14ac:dyDescent="0.25">
      <c r="A24" s="4" t="s">
        <v>180</v>
      </c>
      <c r="B24" s="4" t="s">
        <v>151</v>
      </c>
      <c r="C24" s="4" t="s">
        <v>149</v>
      </c>
      <c r="D24" s="4" t="s">
        <v>152</v>
      </c>
      <c r="H24" s="4" t="s">
        <v>30</v>
      </c>
      <c r="I24" s="4">
        <v>24</v>
      </c>
      <c r="J24" s="4">
        <v>10</v>
      </c>
      <c r="K24" s="5">
        <f t="shared" si="0"/>
        <v>0.70588235294117652</v>
      </c>
      <c r="L24" s="5" t="s">
        <v>30</v>
      </c>
      <c r="M24" s="5" t="s">
        <v>30</v>
      </c>
      <c r="N24" s="5" t="s">
        <v>30</v>
      </c>
      <c r="O24" s="6"/>
      <c r="P24" s="6"/>
      <c r="Q24" s="4">
        <v>3</v>
      </c>
      <c r="R24" s="4">
        <v>1</v>
      </c>
      <c r="S24" s="4">
        <v>1</v>
      </c>
      <c r="T24" s="4">
        <v>1</v>
      </c>
      <c r="U24" s="4" t="s">
        <v>149</v>
      </c>
    </row>
    <row r="25" spans="1:21" x14ac:dyDescent="0.25">
      <c r="A25" s="4" t="s">
        <v>180</v>
      </c>
      <c r="B25" s="4" t="s">
        <v>151</v>
      </c>
      <c r="C25" s="4" t="s">
        <v>162</v>
      </c>
      <c r="D25" s="4" t="s">
        <v>152</v>
      </c>
      <c r="H25" s="4" t="s">
        <v>30</v>
      </c>
      <c r="I25" s="4">
        <v>22</v>
      </c>
      <c r="J25" s="4">
        <v>12</v>
      </c>
      <c r="K25" s="5">
        <f t="shared" si="0"/>
        <v>0.6470588235294118</v>
      </c>
      <c r="L25" s="5" t="s">
        <v>30</v>
      </c>
      <c r="M25" s="5" t="s">
        <v>30</v>
      </c>
      <c r="N25" s="5" t="s">
        <v>30</v>
      </c>
      <c r="O25" s="6"/>
      <c r="P25" s="6"/>
      <c r="Q25" s="4">
        <v>3</v>
      </c>
      <c r="R25" s="4">
        <v>2</v>
      </c>
      <c r="S25" s="4">
        <v>0</v>
      </c>
      <c r="T25" s="4">
        <v>2</v>
      </c>
      <c r="U25" s="4" t="s">
        <v>162</v>
      </c>
    </row>
    <row r="26" spans="1:21" x14ac:dyDescent="0.25">
      <c r="A26" s="4" t="s">
        <v>180</v>
      </c>
      <c r="B26" s="4" t="s">
        <v>151</v>
      </c>
      <c r="C26" s="4" t="s">
        <v>581</v>
      </c>
      <c r="D26" s="4" t="s">
        <v>154</v>
      </c>
      <c r="H26" s="4" t="s">
        <v>30</v>
      </c>
      <c r="I26" s="4">
        <v>20</v>
      </c>
      <c r="J26" s="4">
        <v>14</v>
      </c>
      <c r="K26" s="5">
        <f t="shared" si="0"/>
        <v>0.58823529411764708</v>
      </c>
      <c r="L26" s="5" t="s">
        <v>30</v>
      </c>
      <c r="M26" s="5" t="s">
        <v>30</v>
      </c>
      <c r="N26" s="6"/>
      <c r="O26" s="6"/>
      <c r="P26" s="6"/>
      <c r="Q26" s="4">
        <v>2</v>
      </c>
      <c r="R26" s="4">
        <v>3</v>
      </c>
      <c r="U26" s="4" t="s">
        <v>581</v>
      </c>
    </row>
    <row r="27" spans="1:21" x14ac:dyDescent="0.25">
      <c r="A27" s="4" t="s">
        <v>180</v>
      </c>
      <c r="B27" s="4" t="s">
        <v>151</v>
      </c>
      <c r="C27" s="4" t="s">
        <v>178</v>
      </c>
      <c r="D27" s="4" t="s">
        <v>157</v>
      </c>
      <c r="H27" s="4" t="s">
        <v>30</v>
      </c>
      <c r="I27" s="4">
        <v>20</v>
      </c>
      <c r="J27" s="4">
        <v>14</v>
      </c>
      <c r="K27" s="5">
        <f t="shared" si="0"/>
        <v>0.58823529411764708</v>
      </c>
      <c r="L27" s="5" t="s">
        <v>30</v>
      </c>
      <c r="M27" s="5" t="s">
        <v>30</v>
      </c>
      <c r="N27" s="6"/>
      <c r="O27" s="6"/>
      <c r="P27" s="6"/>
      <c r="Q27" s="4">
        <v>2</v>
      </c>
      <c r="R27" s="4">
        <v>3</v>
      </c>
      <c r="U27" s="4" t="s">
        <v>178</v>
      </c>
    </row>
    <row r="28" spans="1:21" x14ac:dyDescent="0.25">
      <c r="A28" s="4" t="s">
        <v>180</v>
      </c>
      <c r="B28" s="4" t="s">
        <v>151</v>
      </c>
      <c r="C28" s="4" t="s">
        <v>155</v>
      </c>
      <c r="D28" s="4" t="s">
        <v>154</v>
      </c>
      <c r="H28" s="4" t="s">
        <v>30</v>
      </c>
      <c r="I28" s="4">
        <v>20</v>
      </c>
      <c r="J28" s="4">
        <v>14</v>
      </c>
      <c r="K28" s="5">
        <f t="shared" si="0"/>
        <v>0.58823529411764708</v>
      </c>
      <c r="L28" s="5" t="s">
        <v>30</v>
      </c>
      <c r="M28" s="5" t="s">
        <v>30</v>
      </c>
      <c r="N28" s="6"/>
      <c r="O28" s="6"/>
      <c r="P28" s="6"/>
      <c r="Q28" s="4">
        <v>1</v>
      </c>
      <c r="R28" s="4">
        <v>3</v>
      </c>
      <c r="U28" s="4" t="s">
        <v>155</v>
      </c>
    </row>
    <row r="29" spans="1:21" x14ac:dyDescent="0.25">
      <c r="A29" s="4" t="s">
        <v>180</v>
      </c>
      <c r="B29" s="4" t="s">
        <v>151</v>
      </c>
      <c r="C29" s="4" t="s">
        <v>175</v>
      </c>
      <c r="D29" s="4" t="s">
        <v>164</v>
      </c>
      <c r="H29" s="4" t="s">
        <v>30</v>
      </c>
      <c r="I29" s="4">
        <v>19</v>
      </c>
      <c r="J29" s="4">
        <v>15</v>
      </c>
      <c r="K29" s="5">
        <f t="shared" si="0"/>
        <v>0.55882352941176472</v>
      </c>
      <c r="L29" s="5" t="s">
        <v>30</v>
      </c>
      <c r="M29" s="6" t="s">
        <v>30</v>
      </c>
      <c r="N29" s="6"/>
      <c r="O29" s="6"/>
      <c r="P29" s="6"/>
      <c r="Q29" s="4">
        <v>0</v>
      </c>
      <c r="R29" s="4">
        <v>3</v>
      </c>
      <c r="U29" s="4" t="s">
        <v>175</v>
      </c>
    </row>
    <row r="30" spans="1:21" x14ac:dyDescent="0.25">
      <c r="A30" s="4" t="s">
        <v>180</v>
      </c>
      <c r="B30" s="4" t="s">
        <v>151</v>
      </c>
      <c r="C30" s="4" t="s">
        <v>172</v>
      </c>
      <c r="D30" s="4" t="s">
        <v>173</v>
      </c>
      <c r="H30" s="4" t="s">
        <v>30</v>
      </c>
      <c r="I30" s="4">
        <v>19</v>
      </c>
      <c r="J30" s="4">
        <v>15</v>
      </c>
      <c r="K30" s="5">
        <f t="shared" si="0"/>
        <v>0.55882352941176472</v>
      </c>
      <c r="L30" s="5" t="s">
        <v>30</v>
      </c>
      <c r="M30" s="6"/>
      <c r="N30" s="6"/>
      <c r="O30" s="6"/>
      <c r="P30" s="6"/>
      <c r="U30" s="4" t="s">
        <v>172</v>
      </c>
    </row>
    <row r="31" spans="1:21" x14ac:dyDescent="0.25">
      <c r="A31" s="4" t="s">
        <v>180</v>
      </c>
      <c r="B31" s="4" t="s">
        <v>151</v>
      </c>
      <c r="C31" s="4" t="s">
        <v>165</v>
      </c>
      <c r="D31" s="4" t="s">
        <v>166</v>
      </c>
      <c r="H31" s="4" t="s">
        <v>30</v>
      </c>
      <c r="I31" s="4">
        <v>18</v>
      </c>
      <c r="J31" s="4">
        <v>16</v>
      </c>
      <c r="K31" s="5">
        <f t="shared" si="0"/>
        <v>0.52941176470588236</v>
      </c>
      <c r="L31" s="5" t="s">
        <v>30</v>
      </c>
      <c r="M31" s="6"/>
      <c r="N31" s="6"/>
      <c r="O31" s="6"/>
      <c r="P31" s="6"/>
      <c r="U31" s="4" t="s">
        <v>165</v>
      </c>
    </row>
    <row r="32" spans="1:21" x14ac:dyDescent="0.25">
      <c r="A32" s="4" t="s">
        <v>180</v>
      </c>
      <c r="B32" s="4" t="s">
        <v>151</v>
      </c>
      <c r="C32" s="4" t="s">
        <v>170</v>
      </c>
      <c r="D32" s="4" t="s">
        <v>171</v>
      </c>
      <c r="H32" s="4" t="s">
        <v>30</v>
      </c>
      <c r="I32" s="4">
        <v>17</v>
      </c>
      <c r="J32" s="4">
        <v>17</v>
      </c>
      <c r="K32" s="5">
        <f t="shared" si="0"/>
        <v>0.5</v>
      </c>
      <c r="L32" s="7"/>
      <c r="M32" s="6"/>
      <c r="N32" s="6"/>
      <c r="O32" s="6"/>
      <c r="P32" s="6"/>
      <c r="U32" s="4" t="s">
        <v>170</v>
      </c>
    </row>
    <row r="33" spans="1:21" x14ac:dyDescent="0.25">
      <c r="A33" s="4" t="s">
        <v>180</v>
      </c>
      <c r="B33" s="4" t="s">
        <v>151</v>
      </c>
      <c r="C33" s="4" t="s">
        <v>174</v>
      </c>
      <c r="D33" s="4" t="s">
        <v>166</v>
      </c>
      <c r="H33" s="4" t="s">
        <v>30</v>
      </c>
      <c r="I33" s="4">
        <v>16</v>
      </c>
      <c r="J33" s="4">
        <v>18</v>
      </c>
      <c r="K33" s="5">
        <f t="shared" si="0"/>
        <v>0.47058823529411764</v>
      </c>
      <c r="L33" s="7"/>
      <c r="M33" s="6"/>
      <c r="N33" s="6"/>
      <c r="O33" s="6"/>
      <c r="P33" s="6"/>
      <c r="U33" s="4" t="s">
        <v>174</v>
      </c>
    </row>
    <row r="34" spans="1:21" x14ac:dyDescent="0.25">
      <c r="A34" s="4" t="s">
        <v>180</v>
      </c>
      <c r="B34" s="4" t="s">
        <v>151</v>
      </c>
      <c r="C34" s="4" t="s">
        <v>158</v>
      </c>
      <c r="D34" s="4" t="s">
        <v>159</v>
      </c>
      <c r="H34" s="4" t="s">
        <v>30</v>
      </c>
      <c r="I34" s="4">
        <v>15</v>
      </c>
      <c r="J34" s="4">
        <v>19</v>
      </c>
      <c r="K34" s="5">
        <f t="shared" si="0"/>
        <v>0.44117647058823528</v>
      </c>
      <c r="L34" s="7"/>
      <c r="M34" s="6"/>
      <c r="N34" s="6"/>
      <c r="O34" s="6"/>
      <c r="P34" s="6"/>
      <c r="U34" s="4" t="s">
        <v>158</v>
      </c>
    </row>
    <row r="35" spans="1:21" x14ac:dyDescent="0.25">
      <c r="A35" s="4" t="s">
        <v>180</v>
      </c>
      <c r="B35" s="4" t="s">
        <v>151</v>
      </c>
      <c r="C35" s="4" t="s">
        <v>177</v>
      </c>
      <c r="D35" s="4" t="s">
        <v>154</v>
      </c>
      <c r="H35" s="4" t="s">
        <v>30</v>
      </c>
      <c r="I35" s="4">
        <v>14</v>
      </c>
      <c r="J35" s="4">
        <v>20</v>
      </c>
      <c r="K35" s="5">
        <f t="shared" si="0"/>
        <v>0.41176470588235292</v>
      </c>
      <c r="L35" s="5"/>
      <c r="M35" s="5"/>
      <c r="N35" s="6"/>
      <c r="O35" s="6"/>
      <c r="P35" s="6"/>
      <c r="U35" s="4" t="s">
        <v>177</v>
      </c>
    </row>
    <row r="36" spans="1:21" x14ac:dyDescent="0.25">
      <c r="A36" s="4" t="s">
        <v>180</v>
      </c>
      <c r="B36" s="4" t="s">
        <v>151</v>
      </c>
      <c r="C36" s="4" t="s">
        <v>179</v>
      </c>
      <c r="D36" s="4" t="s">
        <v>164</v>
      </c>
      <c r="H36" s="4" t="s">
        <v>30</v>
      </c>
      <c r="I36" s="4">
        <v>13</v>
      </c>
      <c r="J36" s="4">
        <v>21</v>
      </c>
      <c r="K36" s="5">
        <f t="shared" si="0"/>
        <v>0.38235294117647056</v>
      </c>
      <c r="L36" s="7"/>
      <c r="M36" s="6"/>
      <c r="N36" s="6"/>
      <c r="O36" s="6"/>
      <c r="P36" s="6"/>
      <c r="U36" s="4" t="s">
        <v>179</v>
      </c>
    </row>
    <row r="37" spans="1:21" x14ac:dyDescent="0.25">
      <c r="A37" s="4" t="s">
        <v>180</v>
      </c>
      <c r="B37" s="4" t="s">
        <v>151</v>
      </c>
      <c r="C37" s="4" t="s">
        <v>169</v>
      </c>
      <c r="D37" s="4" t="s">
        <v>161</v>
      </c>
      <c r="H37" s="4" t="s">
        <v>30</v>
      </c>
      <c r="I37" s="4">
        <v>11</v>
      </c>
      <c r="J37" s="4">
        <v>23</v>
      </c>
      <c r="K37" s="5">
        <f t="shared" si="0"/>
        <v>0.3235294117647059</v>
      </c>
      <c r="L37" s="5"/>
      <c r="M37" s="5"/>
      <c r="N37" s="6"/>
      <c r="O37" s="6"/>
      <c r="P37" s="6"/>
      <c r="U37" s="4" t="s">
        <v>169</v>
      </c>
    </row>
    <row r="38" spans="1:21" x14ac:dyDescent="0.25">
      <c r="A38" s="4" t="s">
        <v>180</v>
      </c>
      <c r="B38" s="4" t="s">
        <v>151</v>
      </c>
      <c r="C38" s="4" t="s">
        <v>176</v>
      </c>
      <c r="D38" s="4" t="s">
        <v>171</v>
      </c>
      <c r="H38" s="4" t="s">
        <v>30</v>
      </c>
      <c r="I38" s="4">
        <v>9</v>
      </c>
      <c r="J38" s="4">
        <v>25</v>
      </c>
      <c r="K38" s="5">
        <f t="shared" si="0"/>
        <v>0.26470588235294118</v>
      </c>
      <c r="L38" s="5"/>
      <c r="M38" s="6"/>
      <c r="N38" s="6"/>
      <c r="O38" s="6"/>
      <c r="P38" s="6"/>
      <c r="U38" s="4" t="s">
        <v>176</v>
      </c>
    </row>
    <row r="39" spans="1:21" x14ac:dyDescent="0.25">
      <c r="A39" s="4" t="s">
        <v>180</v>
      </c>
      <c r="B39" s="4" t="s">
        <v>151</v>
      </c>
      <c r="C39" s="4" t="s">
        <v>181</v>
      </c>
      <c r="D39" s="4" t="s">
        <v>173</v>
      </c>
      <c r="H39" s="4" t="s">
        <v>30</v>
      </c>
      <c r="I39" s="4">
        <v>5</v>
      </c>
      <c r="J39" s="4">
        <v>29</v>
      </c>
      <c r="K39" s="5">
        <f t="shared" si="0"/>
        <v>0.14705882352941177</v>
      </c>
      <c r="L39" s="7"/>
      <c r="M39" s="6"/>
      <c r="N39" s="6"/>
      <c r="O39" s="6"/>
      <c r="P39" s="6"/>
      <c r="U39" s="4" t="s">
        <v>181</v>
      </c>
    </row>
    <row r="40" spans="1:21" x14ac:dyDescent="0.25">
      <c r="A40" s="4" t="s">
        <v>182</v>
      </c>
      <c r="B40" s="4" t="s">
        <v>151</v>
      </c>
      <c r="C40" s="4" t="s">
        <v>162</v>
      </c>
      <c r="D40" s="4" t="s">
        <v>152</v>
      </c>
      <c r="H40" s="4" t="s">
        <v>30</v>
      </c>
      <c r="I40" s="4">
        <v>23</v>
      </c>
      <c r="J40" s="4">
        <v>11</v>
      </c>
      <c r="K40" s="5">
        <f t="shared" si="0"/>
        <v>0.67647058823529416</v>
      </c>
      <c r="L40" s="5" t="s">
        <v>30</v>
      </c>
      <c r="M40" s="5" t="s">
        <v>30</v>
      </c>
      <c r="N40" s="5" t="s">
        <v>30</v>
      </c>
      <c r="O40" s="5" t="s">
        <v>30</v>
      </c>
      <c r="P40" s="6" t="s">
        <v>30</v>
      </c>
      <c r="Q40" s="4">
        <v>3</v>
      </c>
      <c r="R40" s="4">
        <v>2</v>
      </c>
      <c r="S40" s="4">
        <v>2</v>
      </c>
      <c r="T40" s="4">
        <v>0</v>
      </c>
      <c r="U40" s="4" t="s">
        <v>162</v>
      </c>
    </row>
    <row r="41" spans="1:21" x14ac:dyDescent="0.25">
      <c r="A41" s="4" t="s">
        <v>182</v>
      </c>
      <c r="B41" s="4" t="s">
        <v>151</v>
      </c>
      <c r="C41" s="4" t="s">
        <v>155</v>
      </c>
      <c r="D41" s="4" t="s">
        <v>154</v>
      </c>
      <c r="H41" s="4" t="s">
        <v>30</v>
      </c>
      <c r="I41" s="4">
        <v>27</v>
      </c>
      <c r="J41" s="4">
        <v>7</v>
      </c>
      <c r="K41" s="5">
        <f t="shared" si="0"/>
        <v>0.79411764705882348</v>
      </c>
      <c r="L41" s="5" t="s">
        <v>30</v>
      </c>
      <c r="M41" s="5" t="s">
        <v>30</v>
      </c>
      <c r="N41" s="5" t="s">
        <v>30</v>
      </c>
      <c r="O41" s="5" t="s">
        <v>30</v>
      </c>
      <c r="P41" s="6"/>
      <c r="Q41" s="4">
        <v>3</v>
      </c>
      <c r="R41" s="4">
        <v>0</v>
      </c>
      <c r="S41" s="4">
        <v>1</v>
      </c>
      <c r="T41" s="4">
        <v>1</v>
      </c>
      <c r="U41" s="4" t="s">
        <v>155</v>
      </c>
    </row>
    <row r="42" spans="1:21" x14ac:dyDescent="0.25">
      <c r="A42" s="4" t="s">
        <v>182</v>
      </c>
      <c r="B42" s="4" t="s">
        <v>151</v>
      </c>
      <c r="C42" s="4" t="s">
        <v>149</v>
      </c>
      <c r="D42" s="4" t="s">
        <v>152</v>
      </c>
      <c r="H42" s="4" t="s">
        <v>30</v>
      </c>
      <c r="I42" s="4">
        <v>22</v>
      </c>
      <c r="J42" s="4">
        <v>12</v>
      </c>
      <c r="K42" s="5">
        <f t="shared" si="0"/>
        <v>0.6470588235294118</v>
      </c>
      <c r="L42" s="5" t="s">
        <v>30</v>
      </c>
      <c r="M42" s="5" t="s">
        <v>30</v>
      </c>
      <c r="N42" s="5" t="s">
        <v>30</v>
      </c>
      <c r="O42" s="6"/>
      <c r="P42" s="6"/>
      <c r="Q42" s="4">
        <v>3</v>
      </c>
      <c r="R42" s="4">
        <v>2</v>
      </c>
      <c r="S42" s="4">
        <v>1</v>
      </c>
      <c r="T42" s="4">
        <v>1</v>
      </c>
      <c r="U42" s="4" t="s">
        <v>149</v>
      </c>
    </row>
    <row r="43" spans="1:21" x14ac:dyDescent="0.25">
      <c r="A43" s="4" t="s">
        <v>182</v>
      </c>
      <c r="B43" s="4" t="s">
        <v>151</v>
      </c>
      <c r="C43" s="4" t="s">
        <v>156</v>
      </c>
      <c r="D43" s="4" t="s">
        <v>157</v>
      </c>
      <c r="H43" s="4" t="s">
        <v>30</v>
      </c>
      <c r="I43" s="4">
        <v>20</v>
      </c>
      <c r="J43" s="4">
        <v>14</v>
      </c>
      <c r="K43" s="5">
        <f t="shared" si="0"/>
        <v>0.58823529411764708</v>
      </c>
      <c r="L43" s="5" t="s">
        <v>30</v>
      </c>
      <c r="M43" s="5" t="s">
        <v>30</v>
      </c>
      <c r="N43" s="5" t="s">
        <v>30</v>
      </c>
      <c r="O43" s="6"/>
      <c r="P43" s="6"/>
      <c r="Q43" s="4">
        <v>3</v>
      </c>
      <c r="R43" s="4">
        <v>2</v>
      </c>
      <c r="S43" s="4">
        <v>0</v>
      </c>
      <c r="T43" s="4">
        <v>2</v>
      </c>
      <c r="U43" s="4" t="s">
        <v>156</v>
      </c>
    </row>
    <row r="44" spans="1:21" x14ac:dyDescent="0.25">
      <c r="A44" s="4" t="s">
        <v>182</v>
      </c>
      <c r="B44" s="4" t="s">
        <v>151</v>
      </c>
      <c r="C44" s="4" t="s">
        <v>163</v>
      </c>
      <c r="D44" s="4" t="s">
        <v>164</v>
      </c>
      <c r="H44" s="4" t="s">
        <v>30</v>
      </c>
      <c r="I44" s="4">
        <v>23</v>
      </c>
      <c r="J44" s="4">
        <v>11</v>
      </c>
      <c r="K44" s="5">
        <f t="shared" si="0"/>
        <v>0.67647058823529416</v>
      </c>
      <c r="L44" s="5" t="s">
        <v>30</v>
      </c>
      <c r="M44" s="5" t="s">
        <v>30</v>
      </c>
      <c r="N44" s="6"/>
      <c r="O44" s="6"/>
      <c r="P44" s="6"/>
      <c r="Q44" s="4">
        <v>2</v>
      </c>
      <c r="R44" s="4">
        <v>3</v>
      </c>
      <c r="U44" s="4" t="s">
        <v>163</v>
      </c>
    </row>
    <row r="45" spans="1:21" x14ac:dyDescent="0.25">
      <c r="A45" s="4" t="s">
        <v>182</v>
      </c>
      <c r="B45" s="4" t="s">
        <v>151</v>
      </c>
      <c r="C45" s="4" t="s">
        <v>581</v>
      </c>
      <c r="D45" s="4" t="s">
        <v>154</v>
      </c>
      <c r="H45" s="4" t="s">
        <v>30</v>
      </c>
      <c r="I45" s="4">
        <v>22</v>
      </c>
      <c r="J45" s="4">
        <v>12</v>
      </c>
      <c r="K45" s="5">
        <f t="shared" si="0"/>
        <v>0.6470588235294118</v>
      </c>
      <c r="L45" s="5" t="s">
        <v>30</v>
      </c>
      <c r="M45" s="5" t="s">
        <v>30</v>
      </c>
      <c r="N45" s="6"/>
      <c r="O45" s="6"/>
      <c r="P45" s="6"/>
      <c r="Q45" s="4">
        <v>2</v>
      </c>
      <c r="R45" s="4">
        <v>3</v>
      </c>
      <c r="U45" s="4" t="s">
        <v>581</v>
      </c>
    </row>
    <row r="46" spans="1:21" x14ac:dyDescent="0.25">
      <c r="A46" s="4" t="s">
        <v>182</v>
      </c>
      <c r="B46" s="4" t="s">
        <v>151</v>
      </c>
      <c r="C46" s="4" t="s">
        <v>169</v>
      </c>
      <c r="D46" s="4" t="s">
        <v>161</v>
      </c>
      <c r="H46" s="4" t="s">
        <v>30</v>
      </c>
      <c r="I46" s="4">
        <v>20</v>
      </c>
      <c r="J46" s="4">
        <v>14</v>
      </c>
      <c r="K46" s="5">
        <f t="shared" si="0"/>
        <v>0.58823529411764708</v>
      </c>
      <c r="L46" s="5" t="s">
        <v>30</v>
      </c>
      <c r="M46" s="5" t="s">
        <v>30</v>
      </c>
      <c r="N46" s="6"/>
      <c r="O46" s="6"/>
      <c r="P46" s="6"/>
      <c r="Q46" s="4">
        <v>2</v>
      </c>
      <c r="R46" s="4">
        <v>3</v>
      </c>
      <c r="U46" s="4" t="s">
        <v>169</v>
      </c>
    </row>
    <row r="47" spans="1:21" x14ac:dyDescent="0.25">
      <c r="A47" s="4" t="s">
        <v>182</v>
      </c>
      <c r="B47" s="4" t="s">
        <v>151</v>
      </c>
      <c r="C47" s="4" t="s">
        <v>177</v>
      </c>
      <c r="D47" s="4" t="s">
        <v>154</v>
      </c>
      <c r="H47" s="4" t="s">
        <v>30</v>
      </c>
      <c r="I47" s="4">
        <v>18</v>
      </c>
      <c r="J47" s="4">
        <v>16</v>
      </c>
      <c r="K47" s="5">
        <f t="shared" si="0"/>
        <v>0.52941176470588236</v>
      </c>
      <c r="L47" s="5" t="s">
        <v>30</v>
      </c>
      <c r="M47" s="5" t="s">
        <v>30</v>
      </c>
      <c r="N47" s="6"/>
      <c r="O47" s="6"/>
      <c r="P47" s="6"/>
      <c r="Q47" s="4">
        <v>0</v>
      </c>
      <c r="R47" s="4">
        <v>3</v>
      </c>
      <c r="U47" s="4" t="s">
        <v>177</v>
      </c>
    </row>
    <row r="48" spans="1:21" x14ac:dyDescent="0.25">
      <c r="A48" s="4" t="s">
        <v>182</v>
      </c>
      <c r="B48" s="4" t="s">
        <v>151</v>
      </c>
      <c r="C48" s="4" t="s">
        <v>178</v>
      </c>
      <c r="D48" s="4" t="s">
        <v>157</v>
      </c>
      <c r="H48" s="4" t="s">
        <v>30</v>
      </c>
      <c r="I48" s="4">
        <v>17</v>
      </c>
      <c r="J48" s="4">
        <v>17</v>
      </c>
      <c r="K48" s="5">
        <f t="shared" si="0"/>
        <v>0.5</v>
      </c>
      <c r="L48" s="5" t="s">
        <v>30</v>
      </c>
      <c r="M48" s="6"/>
      <c r="N48" s="6"/>
      <c r="O48" s="6"/>
      <c r="P48" s="6"/>
      <c r="U48" s="4" t="s">
        <v>178</v>
      </c>
    </row>
    <row r="49" spans="1:21" x14ac:dyDescent="0.25">
      <c r="A49" s="4" t="s">
        <v>182</v>
      </c>
      <c r="B49" s="4" t="s">
        <v>151</v>
      </c>
      <c r="C49" s="4" t="s">
        <v>176</v>
      </c>
      <c r="D49" s="4" t="s">
        <v>171</v>
      </c>
      <c r="H49" s="4" t="s">
        <v>30</v>
      </c>
      <c r="I49" s="4">
        <v>17</v>
      </c>
      <c r="J49" s="4">
        <v>17</v>
      </c>
      <c r="K49" s="5">
        <f t="shared" si="0"/>
        <v>0.5</v>
      </c>
      <c r="L49" s="5" t="s">
        <v>30</v>
      </c>
      <c r="M49" s="6"/>
      <c r="N49" s="6"/>
      <c r="O49" s="6"/>
      <c r="P49" s="6"/>
      <c r="U49" s="4" t="s">
        <v>176</v>
      </c>
    </row>
    <row r="50" spans="1:21" x14ac:dyDescent="0.25">
      <c r="A50" s="4" t="s">
        <v>182</v>
      </c>
      <c r="B50" s="4" t="s">
        <v>151</v>
      </c>
      <c r="C50" s="4" t="s">
        <v>174</v>
      </c>
      <c r="D50" s="4" t="s">
        <v>166</v>
      </c>
      <c r="H50" s="4" t="s">
        <v>30</v>
      </c>
      <c r="I50" s="4">
        <v>16</v>
      </c>
      <c r="J50" s="4">
        <v>18</v>
      </c>
      <c r="K50" s="5">
        <f t="shared" si="0"/>
        <v>0.47058823529411764</v>
      </c>
      <c r="L50" s="7"/>
      <c r="M50" s="6"/>
      <c r="N50" s="6"/>
      <c r="O50" s="6"/>
      <c r="P50" s="6"/>
      <c r="U50" s="4" t="s">
        <v>174</v>
      </c>
    </row>
    <row r="51" spans="1:21" x14ac:dyDescent="0.25">
      <c r="A51" s="4" t="s">
        <v>182</v>
      </c>
      <c r="B51" s="4" t="s">
        <v>151</v>
      </c>
      <c r="C51" s="4" t="s">
        <v>170</v>
      </c>
      <c r="D51" s="4" t="s">
        <v>171</v>
      </c>
      <c r="H51" s="4" t="s">
        <v>30</v>
      </c>
      <c r="I51" s="4">
        <v>15</v>
      </c>
      <c r="J51" s="4">
        <v>19</v>
      </c>
      <c r="K51" s="5">
        <f t="shared" si="0"/>
        <v>0.44117647058823528</v>
      </c>
      <c r="L51" s="7"/>
      <c r="M51" s="6"/>
      <c r="N51" s="6"/>
      <c r="O51" s="6"/>
      <c r="P51" s="6"/>
      <c r="U51" s="4" t="s">
        <v>170</v>
      </c>
    </row>
    <row r="52" spans="1:21" x14ac:dyDescent="0.25">
      <c r="A52" s="4" t="s">
        <v>182</v>
      </c>
      <c r="B52" s="4" t="s">
        <v>151</v>
      </c>
      <c r="C52" s="4" t="s">
        <v>158</v>
      </c>
      <c r="D52" s="4" t="s">
        <v>159</v>
      </c>
      <c r="H52" s="4" t="s">
        <v>30</v>
      </c>
      <c r="I52" s="4">
        <v>14</v>
      </c>
      <c r="J52" s="4">
        <v>20</v>
      </c>
      <c r="K52" s="5">
        <f t="shared" si="0"/>
        <v>0.41176470588235292</v>
      </c>
      <c r="L52" s="7"/>
      <c r="M52" s="6"/>
      <c r="N52" s="6"/>
      <c r="O52" s="6"/>
      <c r="P52" s="6"/>
      <c r="U52" s="4" t="s">
        <v>158</v>
      </c>
    </row>
    <row r="53" spans="1:21" x14ac:dyDescent="0.25">
      <c r="A53" s="4" t="s">
        <v>182</v>
      </c>
      <c r="B53" s="4" t="s">
        <v>151</v>
      </c>
      <c r="C53" s="4" t="s">
        <v>153</v>
      </c>
      <c r="D53" s="4" t="s">
        <v>154</v>
      </c>
      <c r="H53" s="4" t="s">
        <v>30</v>
      </c>
      <c r="I53" s="4">
        <v>14</v>
      </c>
      <c r="J53" s="4">
        <v>20</v>
      </c>
      <c r="K53" s="5">
        <f t="shared" si="0"/>
        <v>0.41176470588235292</v>
      </c>
      <c r="L53" s="7"/>
      <c r="M53" s="6"/>
      <c r="N53" s="6"/>
      <c r="O53" s="6"/>
      <c r="P53" s="6"/>
      <c r="U53" s="4" t="s">
        <v>153</v>
      </c>
    </row>
    <row r="54" spans="1:21" x14ac:dyDescent="0.25">
      <c r="A54" s="4" t="s">
        <v>182</v>
      </c>
      <c r="B54" s="4" t="s">
        <v>151</v>
      </c>
      <c r="C54" s="4" t="s">
        <v>172</v>
      </c>
      <c r="D54" s="4" t="s">
        <v>173</v>
      </c>
      <c r="H54" s="4" t="s">
        <v>30</v>
      </c>
      <c r="I54" s="4">
        <v>13</v>
      </c>
      <c r="J54" s="4">
        <v>21</v>
      </c>
      <c r="K54" s="5">
        <f t="shared" si="0"/>
        <v>0.38235294117647056</v>
      </c>
      <c r="L54" s="7"/>
      <c r="M54" s="6"/>
      <c r="N54" s="6"/>
      <c r="O54" s="6"/>
      <c r="P54" s="6"/>
      <c r="U54" s="4" t="s">
        <v>172</v>
      </c>
    </row>
    <row r="55" spans="1:21" x14ac:dyDescent="0.25">
      <c r="A55" s="4" t="s">
        <v>182</v>
      </c>
      <c r="B55" s="4" t="s">
        <v>151</v>
      </c>
      <c r="C55" s="4" t="s">
        <v>165</v>
      </c>
      <c r="D55" s="4" t="s">
        <v>166</v>
      </c>
      <c r="H55" s="4" t="s">
        <v>30</v>
      </c>
      <c r="I55" s="4">
        <v>11</v>
      </c>
      <c r="J55" s="4">
        <v>23</v>
      </c>
      <c r="K55" s="5">
        <f t="shared" si="0"/>
        <v>0.3235294117647059</v>
      </c>
      <c r="L55" s="7"/>
      <c r="M55" s="6"/>
      <c r="N55" s="6"/>
      <c r="O55" s="6"/>
      <c r="P55" s="6"/>
      <c r="U55" s="4" t="s">
        <v>165</v>
      </c>
    </row>
    <row r="56" spans="1:21" x14ac:dyDescent="0.25">
      <c r="A56" s="4" t="s">
        <v>182</v>
      </c>
      <c r="B56" s="4" t="s">
        <v>151</v>
      </c>
      <c r="C56" s="4" t="s">
        <v>179</v>
      </c>
      <c r="D56" s="4" t="s">
        <v>164</v>
      </c>
      <c r="H56" s="4" t="s">
        <v>30</v>
      </c>
      <c r="I56" s="4">
        <v>9</v>
      </c>
      <c r="J56" s="4">
        <v>25</v>
      </c>
      <c r="K56" s="5">
        <f t="shared" si="0"/>
        <v>0.26470588235294118</v>
      </c>
      <c r="L56" s="7"/>
      <c r="M56" s="6"/>
      <c r="N56" s="6"/>
      <c r="O56" s="6"/>
      <c r="P56" s="6"/>
      <c r="U56" s="4" t="s">
        <v>179</v>
      </c>
    </row>
    <row r="57" spans="1:21" x14ac:dyDescent="0.25">
      <c r="A57" s="4" t="s">
        <v>182</v>
      </c>
      <c r="B57" s="4" t="s">
        <v>151</v>
      </c>
      <c r="C57" s="4" t="s">
        <v>181</v>
      </c>
      <c r="D57" s="4" t="s">
        <v>173</v>
      </c>
      <c r="H57" s="4" t="s">
        <v>30</v>
      </c>
      <c r="I57" s="4">
        <v>5</v>
      </c>
      <c r="J57" s="4">
        <v>29</v>
      </c>
      <c r="K57" s="5">
        <f t="shared" si="0"/>
        <v>0.14705882352941177</v>
      </c>
      <c r="L57" s="7"/>
      <c r="M57" s="6"/>
      <c r="N57" s="6"/>
      <c r="O57" s="6"/>
      <c r="P57" s="6"/>
      <c r="U57" s="4" t="s">
        <v>181</v>
      </c>
    </row>
    <row r="58" spans="1:21" x14ac:dyDescent="0.25">
      <c r="A58" s="4" t="s">
        <v>183</v>
      </c>
      <c r="B58" s="4" t="s">
        <v>151</v>
      </c>
      <c r="C58" s="4" t="s">
        <v>155</v>
      </c>
      <c r="D58" s="4" t="s">
        <v>154</v>
      </c>
      <c r="H58" s="4" t="s">
        <v>30</v>
      </c>
      <c r="I58" s="4">
        <v>23</v>
      </c>
      <c r="J58" s="4">
        <v>11</v>
      </c>
      <c r="K58" s="5">
        <f t="shared" si="0"/>
        <v>0.67647058823529416</v>
      </c>
      <c r="L58" s="5" t="s">
        <v>30</v>
      </c>
      <c r="M58" s="5" t="s">
        <v>30</v>
      </c>
      <c r="N58" s="5" t="s">
        <v>30</v>
      </c>
      <c r="O58" s="5" t="s">
        <v>30</v>
      </c>
      <c r="P58" s="8" t="s">
        <v>30</v>
      </c>
      <c r="Q58" s="4">
        <v>3</v>
      </c>
      <c r="R58" s="4">
        <v>2</v>
      </c>
      <c r="S58" s="4">
        <v>2</v>
      </c>
      <c r="T58" s="4">
        <v>0</v>
      </c>
      <c r="U58" s="4" t="s">
        <v>155</v>
      </c>
    </row>
    <row r="59" spans="1:21" x14ac:dyDescent="0.25">
      <c r="A59" s="4" t="s">
        <v>183</v>
      </c>
      <c r="B59" s="4" t="s">
        <v>151</v>
      </c>
      <c r="C59" s="4" t="s">
        <v>149</v>
      </c>
      <c r="D59" s="4" t="s">
        <v>152</v>
      </c>
      <c r="H59" s="4" t="s">
        <v>30</v>
      </c>
      <c r="I59" s="4">
        <v>24</v>
      </c>
      <c r="J59" s="4">
        <v>10</v>
      </c>
      <c r="K59" s="5">
        <f t="shared" si="0"/>
        <v>0.70588235294117652</v>
      </c>
      <c r="L59" s="5" t="s">
        <v>30</v>
      </c>
      <c r="M59" s="5" t="s">
        <v>30</v>
      </c>
      <c r="N59" s="5" t="s">
        <v>30</v>
      </c>
      <c r="O59" s="5" t="s">
        <v>30</v>
      </c>
      <c r="P59" s="8"/>
      <c r="Q59" s="4">
        <v>3</v>
      </c>
      <c r="R59" s="4">
        <v>2</v>
      </c>
      <c r="S59" s="4">
        <v>1</v>
      </c>
      <c r="T59" s="4">
        <v>1</v>
      </c>
      <c r="U59" s="4" t="s">
        <v>149</v>
      </c>
    </row>
    <row r="60" spans="1:21" x14ac:dyDescent="0.25">
      <c r="A60" s="4" t="s">
        <v>183</v>
      </c>
      <c r="B60" s="4" t="s">
        <v>151</v>
      </c>
      <c r="C60" s="4" t="s">
        <v>581</v>
      </c>
      <c r="D60" s="4" t="s">
        <v>154</v>
      </c>
      <c r="H60" s="4" t="s">
        <v>30</v>
      </c>
      <c r="I60" s="4">
        <v>23</v>
      </c>
      <c r="J60" s="4">
        <v>11</v>
      </c>
      <c r="K60" s="5">
        <f t="shared" si="0"/>
        <v>0.67647058823529416</v>
      </c>
      <c r="L60" s="5" t="s">
        <v>30</v>
      </c>
      <c r="M60" s="5" t="s">
        <v>30</v>
      </c>
      <c r="N60" s="5" t="s">
        <v>30</v>
      </c>
      <c r="O60" s="5"/>
      <c r="P60" s="8"/>
      <c r="Q60" s="4">
        <v>3</v>
      </c>
      <c r="R60" s="4">
        <v>0</v>
      </c>
      <c r="S60" s="4">
        <v>0</v>
      </c>
      <c r="T60" s="4">
        <v>2</v>
      </c>
      <c r="U60" s="4" t="s">
        <v>581</v>
      </c>
    </row>
    <row r="61" spans="1:21" x14ac:dyDescent="0.25">
      <c r="A61" s="4" t="s">
        <v>183</v>
      </c>
      <c r="B61" s="4" t="s">
        <v>151</v>
      </c>
      <c r="C61" s="4" t="s">
        <v>163</v>
      </c>
      <c r="D61" s="4" t="s">
        <v>164</v>
      </c>
      <c r="H61" s="4" t="s">
        <v>30</v>
      </c>
      <c r="I61" s="4">
        <v>21</v>
      </c>
      <c r="J61" s="4">
        <v>13</v>
      </c>
      <c r="K61" s="5">
        <f t="shared" si="0"/>
        <v>0.61764705882352944</v>
      </c>
      <c r="L61" s="5" t="s">
        <v>30</v>
      </c>
      <c r="M61" s="5" t="s">
        <v>30</v>
      </c>
      <c r="N61" s="5" t="s">
        <v>30</v>
      </c>
      <c r="O61" s="5"/>
      <c r="P61" s="8"/>
      <c r="Q61" s="4">
        <v>3</v>
      </c>
      <c r="R61" s="4">
        <v>2</v>
      </c>
      <c r="S61" s="4">
        <v>1</v>
      </c>
      <c r="T61" s="4">
        <v>1</v>
      </c>
      <c r="U61" s="4" t="s">
        <v>163</v>
      </c>
    </row>
    <row r="62" spans="1:21" x14ac:dyDescent="0.25">
      <c r="A62" s="4" t="s">
        <v>183</v>
      </c>
      <c r="B62" s="4" t="s">
        <v>151</v>
      </c>
      <c r="C62" s="4" t="s">
        <v>169</v>
      </c>
      <c r="D62" s="4" t="s">
        <v>161</v>
      </c>
      <c r="H62" s="4" t="s">
        <v>30</v>
      </c>
      <c r="I62" s="4">
        <v>20</v>
      </c>
      <c r="J62" s="4">
        <v>14</v>
      </c>
      <c r="K62" s="5">
        <f t="shared" si="0"/>
        <v>0.58823529411764708</v>
      </c>
      <c r="L62" s="5" t="s">
        <v>30</v>
      </c>
      <c r="M62" s="5" t="s">
        <v>30</v>
      </c>
      <c r="N62" s="5"/>
      <c r="O62" s="5"/>
      <c r="P62" s="8"/>
      <c r="Q62" s="4">
        <v>2</v>
      </c>
      <c r="R62" s="4">
        <v>3</v>
      </c>
      <c r="U62" s="4" t="s">
        <v>169</v>
      </c>
    </row>
    <row r="63" spans="1:21" x14ac:dyDescent="0.25">
      <c r="A63" s="4" t="s">
        <v>183</v>
      </c>
      <c r="B63" s="4" t="s">
        <v>151</v>
      </c>
      <c r="C63" s="4" t="s">
        <v>174</v>
      </c>
      <c r="D63" s="4" t="s">
        <v>166</v>
      </c>
      <c r="H63" s="4" t="s">
        <v>30</v>
      </c>
      <c r="I63" s="4">
        <v>20</v>
      </c>
      <c r="J63" s="4">
        <v>14</v>
      </c>
      <c r="K63" s="5">
        <f t="shared" si="0"/>
        <v>0.58823529411764708</v>
      </c>
      <c r="L63" s="5" t="s">
        <v>30</v>
      </c>
      <c r="M63" s="5" t="s">
        <v>30</v>
      </c>
      <c r="N63" s="5"/>
      <c r="O63" s="5"/>
      <c r="P63" s="8"/>
      <c r="Q63" s="4">
        <v>2</v>
      </c>
      <c r="R63" s="4">
        <v>3</v>
      </c>
      <c r="U63" s="4" t="s">
        <v>174</v>
      </c>
    </row>
    <row r="64" spans="1:21" x14ac:dyDescent="0.25">
      <c r="A64" s="4" t="s">
        <v>183</v>
      </c>
      <c r="B64" s="4" t="s">
        <v>151</v>
      </c>
      <c r="C64" s="4" t="s">
        <v>156</v>
      </c>
      <c r="D64" s="4" t="s">
        <v>157</v>
      </c>
      <c r="H64" s="4" t="s">
        <v>30</v>
      </c>
      <c r="I64" s="4">
        <v>19</v>
      </c>
      <c r="J64" s="4">
        <v>15</v>
      </c>
      <c r="K64" s="5">
        <f t="shared" si="0"/>
        <v>0.55882352941176472</v>
      </c>
      <c r="L64" s="5" t="s">
        <v>30</v>
      </c>
      <c r="M64" s="5" t="s">
        <v>30</v>
      </c>
      <c r="N64" s="5"/>
      <c r="O64" s="5"/>
      <c r="P64" s="8"/>
      <c r="Q64" s="4">
        <v>2</v>
      </c>
      <c r="R64" s="4">
        <v>3</v>
      </c>
      <c r="U64" s="4" t="s">
        <v>156</v>
      </c>
    </row>
    <row r="65" spans="1:21" x14ac:dyDescent="0.25">
      <c r="A65" s="4" t="s">
        <v>183</v>
      </c>
      <c r="B65" s="4" t="s">
        <v>151</v>
      </c>
      <c r="C65" s="4" t="s">
        <v>158</v>
      </c>
      <c r="D65" s="4" t="s">
        <v>159</v>
      </c>
      <c r="H65" s="4" t="s">
        <v>30</v>
      </c>
      <c r="I65" s="4">
        <v>19</v>
      </c>
      <c r="J65" s="4">
        <v>15</v>
      </c>
      <c r="K65" s="5">
        <f t="shared" si="0"/>
        <v>0.55882352941176472</v>
      </c>
      <c r="L65" s="5" t="s">
        <v>30</v>
      </c>
      <c r="M65" s="5" t="s">
        <v>30</v>
      </c>
      <c r="N65" s="5"/>
      <c r="O65" s="5"/>
      <c r="P65" s="8"/>
      <c r="Q65" s="4">
        <v>0</v>
      </c>
      <c r="R65" s="4">
        <v>3</v>
      </c>
      <c r="U65" s="4" t="s">
        <v>158</v>
      </c>
    </row>
    <row r="66" spans="1:21" x14ac:dyDescent="0.25">
      <c r="A66" s="4" t="s">
        <v>183</v>
      </c>
      <c r="B66" s="4" t="s">
        <v>151</v>
      </c>
      <c r="C66" s="4" t="s">
        <v>184</v>
      </c>
      <c r="D66" s="4" t="s">
        <v>154</v>
      </c>
      <c r="H66" s="4" t="s">
        <v>30</v>
      </c>
      <c r="I66" s="4">
        <v>18</v>
      </c>
      <c r="J66" s="4">
        <v>16</v>
      </c>
      <c r="K66" s="5">
        <f t="shared" ref="K66:K129" si="1">IFERROR(I66/SUM(I66:J66),0)</f>
        <v>0.52941176470588236</v>
      </c>
      <c r="L66" s="5"/>
      <c r="M66" s="5"/>
      <c r="N66" s="5"/>
      <c r="O66" s="5"/>
      <c r="P66" s="8"/>
      <c r="U66" s="4" t="s">
        <v>177</v>
      </c>
    </row>
    <row r="67" spans="1:21" x14ac:dyDescent="0.25">
      <c r="A67" s="4" t="s">
        <v>183</v>
      </c>
      <c r="B67" s="4" t="s">
        <v>151</v>
      </c>
      <c r="C67" s="4" t="s">
        <v>178</v>
      </c>
      <c r="D67" s="4" t="s">
        <v>157</v>
      </c>
      <c r="H67" s="4" t="s">
        <v>30</v>
      </c>
      <c r="I67" s="4">
        <v>17</v>
      </c>
      <c r="J67" s="4">
        <v>17</v>
      </c>
      <c r="K67" s="5">
        <f t="shared" si="1"/>
        <v>0.5</v>
      </c>
      <c r="L67" s="5"/>
      <c r="M67" s="5"/>
      <c r="N67" s="5"/>
      <c r="O67" s="5"/>
      <c r="P67" s="8"/>
      <c r="U67" s="4" t="s">
        <v>178</v>
      </c>
    </row>
    <row r="68" spans="1:21" x14ac:dyDescent="0.25">
      <c r="A68" s="4" t="s">
        <v>183</v>
      </c>
      <c r="B68" s="4" t="s">
        <v>151</v>
      </c>
      <c r="C68" s="4" t="s">
        <v>165</v>
      </c>
      <c r="D68" s="4" t="s">
        <v>166</v>
      </c>
      <c r="H68" s="4" t="s">
        <v>30</v>
      </c>
      <c r="I68" s="4">
        <v>17</v>
      </c>
      <c r="J68" s="4">
        <v>17</v>
      </c>
      <c r="K68" s="5">
        <f t="shared" si="1"/>
        <v>0.5</v>
      </c>
      <c r="L68" s="5"/>
      <c r="M68" s="5"/>
      <c r="N68" s="5"/>
      <c r="O68" s="5"/>
      <c r="P68" s="8"/>
      <c r="U68" s="4" t="s">
        <v>165</v>
      </c>
    </row>
    <row r="69" spans="1:21" x14ac:dyDescent="0.25">
      <c r="A69" s="4" t="s">
        <v>183</v>
      </c>
      <c r="B69" s="4" t="s">
        <v>151</v>
      </c>
      <c r="C69" s="4" t="s">
        <v>170</v>
      </c>
      <c r="D69" s="4" t="s">
        <v>171</v>
      </c>
      <c r="H69" s="4" t="s">
        <v>30</v>
      </c>
      <c r="I69" s="4">
        <v>15</v>
      </c>
      <c r="J69" s="4">
        <v>19</v>
      </c>
      <c r="K69" s="5">
        <f t="shared" si="1"/>
        <v>0.44117647058823528</v>
      </c>
      <c r="L69" s="5"/>
      <c r="M69" s="5"/>
      <c r="N69" s="5"/>
      <c r="O69" s="5"/>
      <c r="P69" s="8"/>
      <c r="U69" s="4" t="s">
        <v>170</v>
      </c>
    </row>
    <row r="70" spans="1:21" x14ac:dyDescent="0.25">
      <c r="A70" s="4" t="s">
        <v>183</v>
      </c>
      <c r="B70" s="4" t="s">
        <v>151</v>
      </c>
      <c r="C70" s="4" t="s">
        <v>153</v>
      </c>
      <c r="D70" s="4" t="s">
        <v>154</v>
      </c>
      <c r="H70" s="4" t="s">
        <v>30</v>
      </c>
      <c r="I70" s="4">
        <v>15</v>
      </c>
      <c r="J70" s="4">
        <v>19</v>
      </c>
      <c r="K70" s="5">
        <f t="shared" si="1"/>
        <v>0.44117647058823528</v>
      </c>
      <c r="L70" s="5"/>
      <c r="M70" s="5"/>
      <c r="N70" s="5"/>
      <c r="O70" s="5"/>
      <c r="P70" s="8"/>
      <c r="U70" s="4" t="s">
        <v>153</v>
      </c>
    </row>
    <row r="71" spans="1:21" x14ac:dyDescent="0.25">
      <c r="A71" s="4" t="s">
        <v>183</v>
      </c>
      <c r="B71" s="4" t="s">
        <v>151</v>
      </c>
      <c r="C71" s="4" t="s">
        <v>176</v>
      </c>
      <c r="D71" s="4" t="s">
        <v>171</v>
      </c>
      <c r="H71" s="4" t="s">
        <v>30</v>
      </c>
      <c r="I71" s="4">
        <v>14</v>
      </c>
      <c r="J71" s="4">
        <v>20</v>
      </c>
      <c r="K71" s="5">
        <f t="shared" si="1"/>
        <v>0.41176470588235292</v>
      </c>
      <c r="L71" s="5"/>
      <c r="M71" s="5"/>
      <c r="N71" s="5"/>
      <c r="O71" s="5"/>
      <c r="P71" s="8"/>
      <c r="U71" s="4" t="s">
        <v>176</v>
      </c>
    </row>
    <row r="72" spans="1:21" x14ac:dyDescent="0.25">
      <c r="A72" s="4" t="s">
        <v>183</v>
      </c>
      <c r="B72" s="4" t="s">
        <v>151</v>
      </c>
      <c r="C72" s="4" t="s">
        <v>172</v>
      </c>
      <c r="D72" s="4" t="s">
        <v>173</v>
      </c>
      <c r="H72" s="4" t="s">
        <v>30</v>
      </c>
      <c r="I72" s="4">
        <v>11</v>
      </c>
      <c r="J72" s="4">
        <v>23</v>
      </c>
      <c r="K72" s="5">
        <f t="shared" si="1"/>
        <v>0.3235294117647059</v>
      </c>
      <c r="L72" s="5"/>
      <c r="M72" s="5"/>
      <c r="N72" s="5"/>
      <c r="O72" s="5"/>
      <c r="P72" s="8"/>
      <c r="U72" s="4" t="s">
        <v>172</v>
      </c>
    </row>
    <row r="73" spans="1:21" x14ac:dyDescent="0.25">
      <c r="A73" s="4" t="s">
        <v>183</v>
      </c>
      <c r="B73" s="4" t="s">
        <v>151</v>
      </c>
      <c r="C73" s="4" t="s">
        <v>181</v>
      </c>
      <c r="D73" s="4" t="s">
        <v>173</v>
      </c>
      <c r="H73" s="4" t="s">
        <v>30</v>
      </c>
      <c r="I73" s="4">
        <v>11</v>
      </c>
      <c r="J73" s="4">
        <v>23</v>
      </c>
      <c r="K73" s="5">
        <f t="shared" si="1"/>
        <v>0.3235294117647059</v>
      </c>
      <c r="L73" s="5"/>
      <c r="M73" s="5"/>
      <c r="N73" s="5"/>
      <c r="O73" s="5"/>
      <c r="P73" s="8"/>
      <c r="U73" s="4" t="s">
        <v>181</v>
      </c>
    </row>
    <row r="74" spans="1:21" x14ac:dyDescent="0.25">
      <c r="A74" s="4" t="s">
        <v>183</v>
      </c>
      <c r="B74" s="4" t="s">
        <v>151</v>
      </c>
      <c r="C74" s="4" t="s">
        <v>162</v>
      </c>
      <c r="D74" s="4" t="s">
        <v>152</v>
      </c>
      <c r="H74" s="4" t="s">
        <v>30</v>
      </c>
      <c r="I74" s="4">
        <v>9</v>
      </c>
      <c r="J74" s="4">
        <v>23</v>
      </c>
      <c r="K74" s="5">
        <f t="shared" si="1"/>
        <v>0.28125</v>
      </c>
      <c r="L74" s="5"/>
      <c r="M74" s="5"/>
      <c r="N74" s="5"/>
      <c r="O74" s="5"/>
      <c r="P74" s="8"/>
      <c r="U74" s="4" t="s">
        <v>162</v>
      </c>
    </row>
    <row r="75" spans="1:21" x14ac:dyDescent="0.25">
      <c r="A75" s="4" t="s">
        <v>183</v>
      </c>
      <c r="B75" s="4" t="s">
        <v>151</v>
      </c>
      <c r="C75" s="4" t="s">
        <v>179</v>
      </c>
      <c r="D75" s="4" t="s">
        <v>164</v>
      </c>
      <c r="H75" s="4" t="s">
        <v>30</v>
      </c>
      <c r="I75" s="4">
        <v>8</v>
      </c>
      <c r="J75" s="4">
        <v>26</v>
      </c>
      <c r="K75" s="5">
        <f t="shared" si="1"/>
        <v>0.23529411764705882</v>
      </c>
      <c r="L75" s="5"/>
      <c r="M75" s="5"/>
      <c r="N75" s="5"/>
      <c r="O75" s="5"/>
      <c r="P75" s="8"/>
      <c r="U75" s="4" t="s">
        <v>179</v>
      </c>
    </row>
    <row r="76" spans="1:21" x14ac:dyDescent="0.25">
      <c r="A76" s="4" t="s">
        <v>185</v>
      </c>
      <c r="B76" s="4" t="s">
        <v>151</v>
      </c>
      <c r="C76" s="4" t="s">
        <v>178</v>
      </c>
      <c r="D76" s="4" t="s">
        <v>157</v>
      </c>
      <c r="H76" s="4" t="s">
        <v>30</v>
      </c>
      <c r="I76" s="4">
        <v>18</v>
      </c>
      <c r="J76" s="4">
        <v>16</v>
      </c>
      <c r="K76" s="5">
        <f t="shared" si="1"/>
        <v>0.52941176470588236</v>
      </c>
      <c r="L76" s="5" t="s">
        <v>30</v>
      </c>
      <c r="M76" s="5" t="s">
        <v>30</v>
      </c>
      <c r="N76" s="5" t="s">
        <v>30</v>
      </c>
      <c r="O76" s="5" t="s">
        <v>30</v>
      </c>
      <c r="P76" s="8" t="s">
        <v>30</v>
      </c>
      <c r="Q76" s="4">
        <v>3</v>
      </c>
      <c r="R76" s="4">
        <v>1</v>
      </c>
      <c r="S76" s="4">
        <v>2</v>
      </c>
      <c r="T76" s="4">
        <v>0</v>
      </c>
      <c r="U76" s="4" t="s">
        <v>178</v>
      </c>
    </row>
    <row r="77" spans="1:21" x14ac:dyDescent="0.25">
      <c r="A77" s="4" t="s">
        <v>185</v>
      </c>
      <c r="B77" s="4" t="s">
        <v>151</v>
      </c>
      <c r="C77" s="4" t="s">
        <v>155</v>
      </c>
      <c r="D77" s="4" t="s">
        <v>154</v>
      </c>
      <c r="H77" s="4" t="s">
        <v>30</v>
      </c>
      <c r="I77" s="4">
        <v>22</v>
      </c>
      <c r="J77" s="4">
        <v>11</v>
      </c>
      <c r="K77" s="5">
        <f t="shared" si="1"/>
        <v>0.66666666666666663</v>
      </c>
      <c r="L77" s="5" t="s">
        <v>30</v>
      </c>
      <c r="M77" s="5" t="s">
        <v>30</v>
      </c>
      <c r="N77" s="5" t="s">
        <v>30</v>
      </c>
      <c r="O77" s="5" t="s">
        <v>30</v>
      </c>
      <c r="P77" s="8"/>
      <c r="Q77" s="4">
        <v>3</v>
      </c>
      <c r="R77" s="4">
        <v>0</v>
      </c>
      <c r="S77" s="4">
        <v>1</v>
      </c>
      <c r="T77" s="4">
        <v>1</v>
      </c>
      <c r="U77" s="4" t="s">
        <v>155</v>
      </c>
    </row>
    <row r="78" spans="1:21" x14ac:dyDescent="0.25">
      <c r="A78" s="4" t="s">
        <v>185</v>
      </c>
      <c r="B78" s="4" t="s">
        <v>151</v>
      </c>
      <c r="C78" s="4" t="s">
        <v>581</v>
      </c>
      <c r="D78" s="4" t="s">
        <v>154</v>
      </c>
      <c r="H78" s="4" t="s">
        <v>30</v>
      </c>
      <c r="I78" s="4">
        <v>24</v>
      </c>
      <c r="J78" s="4">
        <v>8</v>
      </c>
      <c r="K78" s="5">
        <f t="shared" si="1"/>
        <v>0.75</v>
      </c>
      <c r="L78" s="5" t="s">
        <v>30</v>
      </c>
      <c r="M78" s="5" t="s">
        <v>30</v>
      </c>
      <c r="N78" s="5" t="s">
        <v>30</v>
      </c>
      <c r="O78" s="5"/>
      <c r="P78" s="8"/>
      <c r="Q78" s="4">
        <v>3</v>
      </c>
      <c r="R78" s="4">
        <v>2</v>
      </c>
      <c r="S78" s="4">
        <v>1</v>
      </c>
      <c r="T78" s="4">
        <v>1</v>
      </c>
      <c r="U78" s="4" t="s">
        <v>581</v>
      </c>
    </row>
    <row r="79" spans="1:21" x14ac:dyDescent="0.25">
      <c r="A79" s="4" t="s">
        <v>185</v>
      </c>
      <c r="B79" s="4" t="s">
        <v>151</v>
      </c>
      <c r="C79" s="4" t="s">
        <v>149</v>
      </c>
      <c r="D79" s="4" t="s">
        <v>152</v>
      </c>
      <c r="H79" s="4" t="s">
        <v>30</v>
      </c>
      <c r="I79" s="4">
        <v>20</v>
      </c>
      <c r="J79" s="4">
        <v>11</v>
      </c>
      <c r="K79" s="5">
        <f t="shared" si="1"/>
        <v>0.64516129032258063</v>
      </c>
      <c r="L79" s="5" t="s">
        <v>30</v>
      </c>
      <c r="M79" s="5" t="s">
        <v>30</v>
      </c>
      <c r="N79" s="5" t="s">
        <v>30</v>
      </c>
      <c r="O79" s="5"/>
      <c r="P79" s="8"/>
      <c r="Q79" s="4">
        <v>3</v>
      </c>
      <c r="R79" s="4">
        <v>2</v>
      </c>
      <c r="S79" s="4">
        <v>0</v>
      </c>
      <c r="T79" s="4">
        <v>2</v>
      </c>
      <c r="U79" s="4" t="s">
        <v>149</v>
      </c>
    </row>
    <row r="80" spans="1:21" x14ac:dyDescent="0.25">
      <c r="A80" s="4" t="s">
        <v>185</v>
      </c>
      <c r="B80" s="4" t="s">
        <v>151</v>
      </c>
      <c r="C80" s="4" t="s">
        <v>170</v>
      </c>
      <c r="D80" s="4" t="s">
        <v>171</v>
      </c>
      <c r="H80" s="4" t="s">
        <v>30</v>
      </c>
      <c r="I80" s="4">
        <v>21</v>
      </c>
      <c r="J80" s="4">
        <v>11</v>
      </c>
      <c r="K80" s="5">
        <f t="shared" si="1"/>
        <v>0.65625</v>
      </c>
      <c r="L80" s="5" t="s">
        <v>30</v>
      </c>
      <c r="M80" s="5" t="s">
        <v>30</v>
      </c>
      <c r="N80" s="5"/>
      <c r="O80" s="5"/>
      <c r="P80" s="8"/>
      <c r="Q80" s="4">
        <v>1</v>
      </c>
      <c r="R80" s="4">
        <v>3</v>
      </c>
      <c r="U80" s="4" t="s">
        <v>170</v>
      </c>
    </row>
    <row r="81" spans="1:21" x14ac:dyDescent="0.25">
      <c r="A81" s="4" t="s">
        <v>185</v>
      </c>
      <c r="B81" s="4" t="s">
        <v>151</v>
      </c>
      <c r="C81" s="4" t="s">
        <v>163</v>
      </c>
      <c r="D81" s="4" t="s">
        <v>164</v>
      </c>
      <c r="H81" s="4" t="s">
        <v>30</v>
      </c>
      <c r="I81" s="4">
        <v>19</v>
      </c>
      <c r="J81" s="4">
        <v>14</v>
      </c>
      <c r="K81" s="5">
        <f t="shared" si="1"/>
        <v>0.5757575757575758</v>
      </c>
      <c r="L81" s="5" t="s">
        <v>30</v>
      </c>
      <c r="M81" s="5" t="s">
        <v>30</v>
      </c>
      <c r="N81" s="5"/>
      <c r="O81" s="5"/>
      <c r="P81" s="8"/>
      <c r="Q81" s="4">
        <v>2</v>
      </c>
      <c r="R81" s="4">
        <v>3</v>
      </c>
      <c r="U81" s="4" t="s">
        <v>163</v>
      </c>
    </row>
    <row r="82" spans="1:21" x14ac:dyDescent="0.25">
      <c r="A82" s="4" t="s">
        <v>185</v>
      </c>
      <c r="B82" s="4" t="s">
        <v>151</v>
      </c>
      <c r="C82" s="4" t="s">
        <v>169</v>
      </c>
      <c r="D82" s="4" t="s">
        <v>161</v>
      </c>
      <c r="H82" s="4" t="s">
        <v>30</v>
      </c>
      <c r="I82" s="4">
        <v>18</v>
      </c>
      <c r="J82" s="4">
        <v>14</v>
      </c>
      <c r="K82" s="5">
        <f t="shared" si="1"/>
        <v>0.5625</v>
      </c>
      <c r="L82" s="5" t="s">
        <v>30</v>
      </c>
      <c r="M82" s="5" t="s">
        <v>30</v>
      </c>
      <c r="N82" s="5"/>
      <c r="O82" s="5"/>
      <c r="P82" s="8"/>
      <c r="Q82" s="4">
        <v>0</v>
      </c>
      <c r="R82" s="4">
        <v>3</v>
      </c>
      <c r="U82" s="4" t="s">
        <v>169</v>
      </c>
    </row>
    <row r="83" spans="1:21" x14ac:dyDescent="0.25">
      <c r="A83" s="4" t="s">
        <v>185</v>
      </c>
      <c r="B83" s="4" t="s">
        <v>151</v>
      </c>
      <c r="C83" s="4" t="s">
        <v>172</v>
      </c>
      <c r="D83" s="4" t="s">
        <v>173</v>
      </c>
      <c r="H83" s="4" t="s">
        <v>30</v>
      </c>
      <c r="I83" s="4">
        <v>14</v>
      </c>
      <c r="J83" s="4">
        <v>17</v>
      </c>
      <c r="K83" s="5">
        <f t="shared" si="1"/>
        <v>0.45161290322580644</v>
      </c>
      <c r="L83" s="5" t="s">
        <v>30</v>
      </c>
      <c r="M83" s="5" t="s">
        <v>30</v>
      </c>
      <c r="N83" s="5"/>
      <c r="O83" s="5"/>
      <c r="P83" s="8"/>
      <c r="Q83" s="4">
        <v>2</v>
      </c>
      <c r="R83" s="4">
        <v>3</v>
      </c>
      <c r="U83" s="4" t="s">
        <v>172</v>
      </c>
    </row>
    <row r="84" spans="1:21" x14ac:dyDescent="0.25">
      <c r="A84" s="4" t="s">
        <v>185</v>
      </c>
      <c r="B84" s="4" t="s">
        <v>151</v>
      </c>
      <c r="C84" s="4" t="s">
        <v>186</v>
      </c>
      <c r="D84" s="4" t="s">
        <v>187</v>
      </c>
      <c r="H84" s="4" t="s">
        <v>30</v>
      </c>
      <c r="I84" s="4">
        <v>14</v>
      </c>
      <c r="J84" s="4">
        <v>9</v>
      </c>
      <c r="K84" s="5">
        <f t="shared" si="1"/>
        <v>0.60869565217391308</v>
      </c>
      <c r="L84" s="5"/>
      <c r="M84" s="5"/>
      <c r="N84" s="5"/>
      <c r="O84" s="5"/>
      <c r="P84" s="8"/>
      <c r="U84" s="4" t="s">
        <v>186</v>
      </c>
    </row>
    <row r="85" spans="1:21" x14ac:dyDescent="0.25">
      <c r="A85" s="4" t="s">
        <v>185</v>
      </c>
      <c r="B85" s="4" t="s">
        <v>151</v>
      </c>
      <c r="C85" s="4" t="s">
        <v>188</v>
      </c>
      <c r="D85" s="4" t="s">
        <v>187</v>
      </c>
      <c r="H85" s="4" t="s">
        <v>30</v>
      </c>
      <c r="I85" s="4">
        <v>14</v>
      </c>
      <c r="J85" s="4">
        <v>10</v>
      </c>
      <c r="K85" s="5">
        <f t="shared" si="1"/>
        <v>0.58333333333333337</v>
      </c>
      <c r="L85" s="5"/>
      <c r="M85" s="5"/>
      <c r="N85" s="5"/>
      <c r="O85" s="5"/>
      <c r="P85" s="8"/>
      <c r="U85" s="4" t="s">
        <v>188</v>
      </c>
    </row>
    <row r="86" spans="1:21" x14ac:dyDescent="0.25">
      <c r="A86" s="4" t="s">
        <v>185</v>
      </c>
      <c r="B86" s="4" t="s">
        <v>151</v>
      </c>
      <c r="C86" s="4" t="s">
        <v>189</v>
      </c>
      <c r="D86" s="4" t="s">
        <v>187</v>
      </c>
      <c r="H86" s="4" t="s">
        <v>30</v>
      </c>
      <c r="I86" s="4">
        <v>13</v>
      </c>
      <c r="J86" s="4">
        <v>12</v>
      </c>
      <c r="K86" s="5">
        <f t="shared" si="1"/>
        <v>0.52</v>
      </c>
      <c r="L86" s="5"/>
      <c r="M86" s="5"/>
      <c r="N86" s="5"/>
      <c r="O86" s="5"/>
      <c r="P86" s="8"/>
      <c r="U86" s="4" t="s">
        <v>189</v>
      </c>
    </row>
    <row r="87" spans="1:21" x14ac:dyDescent="0.25">
      <c r="A87" s="4" t="s">
        <v>185</v>
      </c>
      <c r="B87" s="4" t="s">
        <v>151</v>
      </c>
      <c r="C87" s="4" t="s">
        <v>165</v>
      </c>
      <c r="D87" s="4" t="s">
        <v>166</v>
      </c>
      <c r="H87" s="4" t="s">
        <v>30</v>
      </c>
      <c r="I87" s="4">
        <v>14</v>
      </c>
      <c r="J87" s="4">
        <v>19</v>
      </c>
      <c r="K87" s="5">
        <f t="shared" si="1"/>
        <v>0.42424242424242425</v>
      </c>
      <c r="L87" s="5"/>
      <c r="M87" s="5"/>
      <c r="N87" s="5"/>
      <c r="O87" s="5"/>
      <c r="P87" s="8"/>
      <c r="U87" s="4" t="s">
        <v>165</v>
      </c>
    </row>
    <row r="88" spans="1:21" x14ac:dyDescent="0.25">
      <c r="A88" s="4" t="s">
        <v>185</v>
      </c>
      <c r="B88" s="4" t="s">
        <v>151</v>
      </c>
      <c r="C88" s="4" t="s">
        <v>156</v>
      </c>
      <c r="D88" s="4" t="s">
        <v>157</v>
      </c>
      <c r="H88" s="4" t="s">
        <v>30</v>
      </c>
      <c r="I88" s="4">
        <v>13</v>
      </c>
      <c r="J88" s="4">
        <v>18</v>
      </c>
      <c r="K88" s="5">
        <f t="shared" si="1"/>
        <v>0.41935483870967744</v>
      </c>
      <c r="L88" s="5"/>
      <c r="M88" s="5"/>
      <c r="N88" s="5"/>
      <c r="O88" s="5"/>
      <c r="P88" s="8"/>
      <c r="U88" s="4" t="s">
        <v>156</v>
      </c>
    </row>
    <row r="89" spans="1:21" x14ac:dyDescent="0.25">
      <c r="A89" s="4" t="s">
        <v>185</v>
      </c>
      <c r="B89" s="4" t="s">
        <v>151</v>
      </c>
      <c r="C89" s="4" t="s">
        <v>181</v>
      </c>
      <c r="D89" s="4" t="s">
        <v>173</v>
      </c>
      <c r="H89" s="4" t="s">
        <v>30</v>
      </c>
      <c r="I89" s="4">
        <v>14</v>
      </c>
      <c r="J89" s="4">
        <v>20</v>
      </c>
      <c r="K89" s="5">
        <f t="shared" si="1"/>
        <v>0.41176470588235292</v>
      </c>
      <c r="L89" s="5"/>
      <c r="M89" s="5"/>
      <c r="N89" s="5"/>
      <c r="O89" s="5"/>
      <c r="P89" s="8"/>
      <c r="U89" s="4" t="s">
        <v>181</v>
      </c>
    </row>
    <row r="90" spans="1:21" x14ac:dyDescent="0.25">
      <c r="A90" s="4" t="s">
        <v>185</v>
      </c>
      <c r="B90" s="4" t="s">
        <v>151</v>
      </c>
      <c r="C90" s="4" t="s">
        <v>184</v>
      </c>
      <c r="D90" s="4" t="s">
        <v>154</v>
      </c>
      <c r="H90" s="4" t="s">
        <v>30</v>
      </c>
      <c r="I90" s="4">
        <v>12</v>
      </c>
      <c r="J90" s="4">
        <v>20</v>
      </c>
      <c r="K90" s="5">
        <f t="shared" si="1"/>
        <v>0.375</v>
      </c>
      <c r="L90" s="5"/>
      <c r="M90" s="5"/>
      <c r="N90" s="5"/>
      <c r="O90" s="5"/>
      <c r="P90" s="8"/>
      <c r="U90" s="4" t="s">
        <v>177</v>
      </c>
    </row>
    <row r="91" spans="1:21" x14ac:dyDescent="0.25">
      <c r="A91" s="4" t="s">
        <v>185</v>
      </c>
      <c r="B91" s="4" t="s">
        <v>151</v>
      </c>
      <c r="C91" s="4" t="s">
        <v>179</v>
      </c>
      <c r="D91" s="4" t="s">
        <v>164</v>
      </c>
      <c r="H91" s="4" t="s">
        <v>30</v>
      </c>
      <c r="I91" s="4">
        <v>10</v>
      </c>
      <c r="J91" s="4">
        <v>22</v>
      </c>
      <c r="K91" s="5">
        <f t="shared" si="1"/>
        <v>0.3125</v>
      </c>
      <c r="L91" s="5"/>
      <c r="M91" s="5"/>
      <c r="N91" s="5"/>
      <c r="O91" s="5"/>
      <c r="P91" s="8"/>
      <c r="U91" s="4" t="s">
        <v>179</v>
      </c>
    </row>
    <row r="92" spans="1:21" x14ac:dyDescent="0.25">
      <c r="A92" s="4" t="s">
        <v>185</v>
      </c>
      <c r="B92" s="4" t="s">
        <v>151</v>
      </c>
      <c r="C92" s="4" t="s">
        <v>162</v>
      </c>
      <c r="D92" s="4" t="s">
        <v>152</v>
      </c>
      <c r="H92" s="4" t="s">
        <v>30</v>
      </c>
      <c r="I92" s="4">
        <v>10</v>
      </c>
      <c r="J92" s="4">
        <v>22</v>
      </c>
      <c r="K92" s="5">
        <f t="shared" si="1"/>
        <v>0.3125</v>
      </c>
      <c r="L92" s="5"/>
      <c r="M92" s="5"/>
      <c r="N92" s="5"/>
      <c r="O92" s="5"/>
      <c r="P92" s="8"/>
      <c r="U92" s="4" t="s">
        <v>162</v>
      </c>
    </row>
    <row r="93" spans="1:21" x14ac:dyDescent="0.25">
      <c r="A93" s="4" t="s">
        <v>185</v>
      </c>
      <c r="B93" s="4" t="s">
        <v>151</v>
      </c>
      <c r="C93" s="4" t="s">
        <v>158</v>
      </c>
      <c r="D93" s="4" t="s">
        <v>159</v>
      </c>
      <c r="H93" s="4" t="s">
        <v>30</v>
      </c>
      <c r="I93" s="4">
        <v>8</v>
      </c>
      <c r="J93" s="4">
        <v>24</v>
      </c>
      <c r="K93" s="5">
        <f t="shared" si="1"/>
        <v>0.25</v>
      </c>
      <c r="L93" s="5"/>
      <c r="M93" s="5"/>
      <c r="N93" s="5"/>
      <c r="O93" s="5"/>
      <c r="P93" s="8"/>
      <c r="U93" s="4" t="s">
        <v>158</v>
      </c>
    </row>
    <row r="94" spans="1:21" x14ac:dyDescent="0.25">
      <c r="A94" s="4" t="s">
        <v>190</v>
      </c>
      <c r="B94" s="4" t="s">
        <v>151</v>
      </c>
      <c r="C94" s="4" t="s">
        <v>178</v>
      </c>
      <c r="D94" s="4" t="s">
        <v>157</v>
      </c>
      <c r="H94" s="4" t="s">
        <v>30</v>
      </c>
      <c r="I94" s="4">
        <v>22</v>
      </c>
      <c r="J94" s="4">
        <v>12</v>
      </c>
      <c r="K94" s="5">
        <f t="shared" si="1"/>
        <v>0.6470588235294118</v>
      </c>
      <c r="L94" s="5" t="s">
        <v>30</v>
      </c>
      <c r="M94" s="5" t="s">
        <v>30</v>
      </c>
      <c r="N94" s="5" t="s">
        <v>30</v>
      </c>
      <c r="O94" s="5" t="s">
        <v>30</v>
      </c>
      <c r="P94" s="8" t="s">
        <v>30</v>
      </c>
      <c r="Q94" s="4">
        <v>3</v>
      </c>
      <c r="R94" s="4">
        <v>2</v>
      </c>
      <c r="S94" s="4">
        <v>2</v>
      </c>
      <c r="T94" s="4">
        <v>0</v>
      </c>
      <c r="U94" s="4" t="s">
        <v>178</v>
      </c>
    </row>
    <row r="95" spans="1:21" x14ac:dyDescent="0.25">
      <c r="A95" s="4" t="s">
        <v>190</v>
      </c>
      <c r="B95" s="4" t="s">
        <v>151</v>
      </c>
      <c r="C95" s="4" t="s">
        <v>581</v>
      </c>
      <c r="D95" s="4" t="s">
        <v>154</v>
      </c>
      <c r="H95" s="4" t="s">
        <v>30</v>
      </c>
      <c r="I95" s="4">
        <v>24</v>
      </c>
      <c r="J95" s="4">
        <v>10</v>
      </c>
      <c r="K95" s="5">
        <f t="shared" si="1"/>
        <v>0.70588235294117652</v>
      </c>
      <c r="L95" s="5" t="s">
        <v>30</v>
      </c>
      <c r="M95" s="5" t="s">
        <v>30</v>
      </c>
      <c r="N95" s="5" t="s">
        <v>30</v>
      </c>
      <c r="O95" s="5" t="s">
        <v>30</v>
      </c>
      <c r="P95" s="8"/>
      <c r="Q95" s="4">
        <v>3</v>
      </c>
      <c r="R95" s="4">
        <v>2</v>
      </c>
      <c r="S95" s="4">
        <v>1</v>
      </c>
      <c r="T95" s="4">
        <v>1</v>
      </c>
      <c r="U95" s="4" t="s">
        <v>581</v>
      </c>
    </row>
    <row r="96" spans="1:21" x14ac:dyDescent="0.25">
      <c r="A96" s="4" t="s">
        <v>190</v>
      </c>
      <c r="B96" s="4" t="s">
        <v>151</v>
      </c>
      <c r="C96" s="4" t="s">
        <v>188</v>
      </c>
      <c r="D96" s="4" t="s">
        <v>187</v>
      </c>
      <c r="H96" s="4" t="s">
        <v>30</v>
      </c>
      <c r="I96" s="4">
        <v>24</v>
      </c>
      <c r="J96" s="4">
        <v>10</v>
      </c>
      <c r="K96" s="5">
        <f t="shared" si="1"/>
        <v>0.70588235294117652</v>
      </c>
      <c r="L96" s="5" t="s">
        <v>30</v>
      </c>
      <c r="M96" s="5" t="s">
        <v>30</v>
      </c>
      <c r="N96" s="5" t="s">
        <v>30</v>
      </c>
      <c r="O96" s="5"/>
      <c r="P96" s="8"/>
      <c r="Q96" s="4">
        <v>3</v>
      </c>
      <c r="R96" s="4">
        <v>0</v>
      </c>
      <c r="S96" s="4">
        <v>0</v>
      </c>
      <c r="T96" s="4">
        <v>2</v>
      </c>
      <c r="U96" s="4" t="s">
        <v>188</v>
      </c>
    </row>
    <row r="97" spans="1:21" x14ac:dyDescent="0.25">
      <c r="A97" s="4" t="s">
        <v>190</v>
      </c>
      <c r="B97" s="4" t="s">
        <v>151</v>
      </c>
      <c r="C97" s="4" t="s">
        <v>170</v>
      </c>
      <c r="D97" s="4" t="s">
        <v>171</v>
      </c>
      <c r="H97" s="4" t="s">
        <v>30</v>
      </c>
      <c r="I97" s="4">
        <v>21</v>
      </c>
      <c r="J97" s="4">
        <v>13</v>
      </c>
      <c r="K97" s="5">
        <f t="shared" si="1"/>
        <v>0.61764705882352944</v>
      </c>
      <c r="L97" s="5" t="s">
        <v>30</v>
      </c>
      <c r="M97" s="5" t="s">
        <v>30</v>
      </c>
      <c r="N97" s="5" t="s">
        <v>30</v>
      </c>
      <c r="O97" s="5"/>
      <c r="P97" s="8"/>
      <c r="Q97" s="4">
        <v>3</v>
      </c>
      <c r="R97" s="4">
        <v>2</v>
      </c>
      <c r="S97" s="4">
        <v>1</v>
      </c>
      <c r="T97" s="4">
        <v>1</v>
      </c>
      <c r="U97" s="4" t="s">
        <v>170</v>
      </c>
    </row>
    <row r="98" spans="1:21" x14ac:dyDescent="0.25">
      <c r="A98" s="4" t="s">
        <v>190</v>
      </c>
      <c r="B98" s="4" t="s">
        <v>151</v>
      </c>
      <c r="C98" s="4" t="s">
        <v>172</v>
      </c>
      <c r="D98" s="4" t="s">
        <v>173</v>
      </c>
      <c r="H98" s="4" t="s">
        <v>30</v>
      </c>
      <c r="I98" s="4">
        <v>21</v>
      </c>
      <c r="J98" s="4">
        <v>13</v>
      </c>
      <c r="K98" s="5">
        <f t="shared" si="1"/>
        <v>0.61764705882352944</v>
      </c>
      <c r="L98" s="5" t="s">
        <v>30</v>
      </c>
      <c r="M98" s="5" t="s">
        <v>30</v>
      </c>
      <c r="N98" s="5"/>
      <c r="O98" s="5"/>
      <c r="P98" s="8"/>
      <c r="Q98" s="4">
        <v>2</v>
      </c>
      <c r="R98" s="4">
        <v>3</v>
      </c>
      <c r="U98" s="4" t="s">
        <v>172</v>
      </c>
    </row>
    <row r="99" spans="1:21" x14ac:dyDescent="0.25">
      <c r="A99" s="4" t="s">
        <v>190</v>
      </c>
      <c r="B99" s="4" t="s">
        <v>151</v>
      </c>
      <c r="C99" s="4" t="s">
        <v>155</v>
      </c>
      <c r="D99" s="4" t="s">
        <v>154</v>
      </c>
      <c r="H99" s="4" t="s">
        <v>30</v>
      </c>
      <c r="I99" s="4">
        <v>20</v>
      </c>
      <c r="J99" s="4">
        <v>13</v>
      </c>
      <c r="K99" s="5">
        <f t="shared" si="1"/>
        <v>0.60606060606060608</v>
      </c>
      <c r="L99" s="5" t="s">
        <v>30</v>
      </c>
      <c r="M99" s="5" t="s">
        <v>30</v>
      </c>
      <c r="N99" s="5"/>
      <c r="O99" s="5"/>
      <c r="P99" s="8"/>
      <c r="Q99" s="4">
        <v>2</v>
      </c>
      <c r="R99" s="4">
        <v>3</v>
      </c>
      <c r="U99" s="4" t="s">
        <v>155</v>
      </c>
    </row>
    <row r="100" spans="1:21" x14ac:dyDescent="0.25">
      <c r="A100" s="4" t="s">
        <v>190</v>
      </c>
      <c r="B100" s="4" t="s">
        <v>151</v>
      </c>
      <c r="C100" s="4" t="s">
        <v>186</v>
      </c>
      <c r="D100" s="4" t="s">
        <v>187</v>
      </c>
      <c r="H100" s="4" t="s">
        <v>30</v>
      </c>
      <c r="I100" s="4">
        <v>20</v>
      </c>
      <c r="J100" s="4">
        <v>14</v>
      </c>
      <c r="K100" s="5">
        <f t="shared" si="1"/>
        <v>0.58823529411764708</v>
      </c>
      <c r="L100" s="5" t="s">
        <v>30</v>
      </c>
      <c r="M100" s="5" t="s">
        <v>30</v>
      </c>
      <c r="N100" s="5"/>
      <c r="O100" s="5"/>
      <c r="P100" s="8"/>
      <c r="Q100" s="4">
        <v>2</v>
      </c>
      <c r="R100" s="4">
        <v>3</v>
      </c>
      <c r="U100" s="4" t="s">
        <v>186</v>
      </c>
    </row>
    <row r="101" spans="1:21" x14ac:dyDescent="0.25">
      <c r="A101" s="4" t="s">
        <v>190</v>
      </c>
      <c r="B101" s="4" t="s">
        <v>151</v>
      </c>
      <c r="C101" s="4" t="s">
        <v>156</v>
      </c>
      <c r="D101" s="4" t="s">
        <v>157</v>
      </c>
      <c r="H101" s="4" t="s">
        <v>30</v>
      </c>
      <c r="I101" s="4">
        <v>20</v>
      </c>
      <c r="J101" s="4">
        <v>14</v>
      </c>
      <c r="K101" s="5">
        <f t="shared" si="1"/>
        <v>0.58823529411764708</v>
      </c>
      <c r="L101" s="5" t="s">
        <v>30</v>
      </c>
      <c r="M101" s="5" t="s">
        <v>30</v>
      </c>
      <c r="N101" s="5"/>
      <c r="O101" s="5"/>
      <c r="P101" s="8"/>
      <c r="Q101" s="4">
        <v>0</v>
      </c>
      <c r="R101" s="4">
        <v>3</v>
      </c>
      <c r="U101" s="4" t="s">
        <v>156</v>
      </c>
    </row>
    <row r="102" spans="1:21" x14ac:dyDescent="0.25">
      <c r="A102" s="4" t="s">
        <v>190</v>
      </c>
      <c r="B102" s="4" t="s">
        <v>151</v>
      </c>
      <c r="C102" s="4" t="s">
        <v>153</v>
      </c>
      <c r="D102" s="4" t="s">
        <v>154</v>
      </c>
      <c r="H102" s="4" t="s">
        <v>30</v>
      </c>
      <c r="I102" s="4">
        <v>19</v>
      </c>
      <c r="J102" s="4">
        <v>15</v>
      </c>
      <c r="K102" s="5">
        <f t="shared" si="1"/>
        <v>0.55882352941176472</v>
      </c>
      <c r="L102" s="5"/>
      <c r="M102" s="5"/>
      <c r="N102" s="5"/>
      <c r="O102" s="5"/>
      <c r="P102" s="8"/>
      <c r="U102" s="4" t="s">
        <v>153</v>
      </c>
    </row>
    <row r="103" spans="1:21" x14ac:dyDescent="0.25">
      <c r="A103" s="4" t="s">
        <v>190</v>
      </c>
      <c r="B103" s="4" t="s">
        <v>151</v>
      </c>
      <c r="C103" s="4" t="s">
        <v>191</v>
      </c>
      <c r="D103" s="4" t="s">
        <v>154</v>
      </c>
      <c r="H103" s="4" t="s">
        <v>30</v>
      </c>
      <c r="I103" s="4">
        <v>17</v>
      </c>
      <c r="J103" s="4">
        <v>16</v>
      </c>
      <c r="K103" s="5">
        <f t="shared" si="1"/>
        <v>0.51515151515151514</v>
      </c>
      <c r="L103" s="5"/>
      <c r="M103" s="5"/>
      <c r="N103" s="5"/>
      <c r="O103" s="5"/>
      <c r="P103" s="8"/>
      <c r="U103" s="4" t="s">
        <v>177</v>
      </c>
    </row>
    <row r="104" spans="1:21" x14ac:dyDescent="0.25">
      <c r="A104" s="4" t="s">
        <v>190</v>
      </c>
      <c r="B104" s="4" t="s">
        <v>151</v>
      </c>
      <c r="C104" s="4" t="s">
        <v>158</v>
      </c>
      <c r="D104" s="4" t="s">
        <v>159</v>
      </c>
      <c r="H104" s="4" t="s">
        <v>30</v>
      </c>
      <c r="I104" s="4">
        <v>17</v>
      </c>
      <c r="J104" s="4">
        <v>17</v>
      </c>
      <c r="K104" s="5">
        <f t="shared" si="1"/>
        <v>0.5</v>
      </c>
      <c r="L104" s="5"/>
      <c r="M104" s="5"/>
      <c r="N104" s="5"/>
      <c r="O104" s="5"/>
      <c r="P104" s="8"/>
      <c r="U104" s="4" t="s">
        <v>158</v>
      </c>
    </row>
    <row r="105" spans="1:21" x14ac:dyDescent="0.25">
      <c r="A105" s="4" t="s">
        <v>190</v>
      </c>
      <c r="B105" s="4" t="s">
        <v>151</v>
      </c>
      <c r="C105" s="4" t="s">
        <v>149</v>
      </c>
      <c r="D105" s="4" t="s">
        <v>152</v>
      </c>
      <c r="H105" s="4" t="s">
        <v>30</v>
      </c>
      <c r="I105" s="4">
        <v>16</v>
      </c>
      <c r="J105" s="4">
        <v>18</v>
      </c>
      <c r="K105" s="5">
        <f t="shared" si="1"/>
        <v>0.47058823529411764</v>
      </c>
      <c r="L105" s="5"/>
      <c r="M105" s="5"/>
      <c r="N105" s="5"/>
      <c r="O105" s="5"/>
      <c r="P105" s="8"/>
      <c r="U105" s="4" t="s">
        <v>149</v>
      </c>
    </row>
    <row r="106" spans="1:21" x14ac:dyDescent="0.25">
      <c r="A106" s="4" t="s">
        <v>190</v>
      </c>
      <c r="B106" s="4" t="s">
        <v>151</v>
      </c>
      <c r="C106" s="4" t="s">
        <v>169</v>
      </c>
      <c r="D106" s="4" t="s">
        <v>161</v>
      </c>
      <c r="H106" s="4" t="s">
        <v>30</v>
      </c>
      <c r="I106" s="4">
        <v>14</v>
      </c>
      <c r="J106" s="4">
        <v>20</v>
      </c>
      <c r="K106" s="5">
        <f t="shared" si="1"/>
        <v>0.41176470588235292</v>
      </c>
      <c r="L106" s="5"/>
      <c r="M106" s="5"/>
      <c r="N106" s="5"/>
      <c r="O106" s="5"/>
      <c r="P106" s="8"/>
      <c r="U106" s="4" t="s">
        <v>169</v>
      </c>
    </row>
    <row r="107" spans="1:21" x14ac:dyDescent="0.25">
      <c r="A107" s="4" t="s">
        <v>190</v>
      </c>
      <c r="B107" s="4" t="s">
        <v>151</v>
      </c>
      <c r="C107" s="4" t="s">
        <v>179</v>
      </c>
      <c r="D107" s="4" t="s">
        <v>164</v>
      </c>
      <c r="H107" s="4" t="s">
        <v>30</v>
      </c>
      <c r="I107" s="4">
        <v>13</v>
      </c>
      <c r="J107" s="4">
        <v>21</v>
      </c>
      <c r="K107" s="5">
        <f t="shared" si="1"/>
        <v>0.38235294117647056</v>
      </c>
      <c r="L107" s="5"/>
      <c r="M107" s="5"/>
      <c r="N107" s="5"/>
      <c r="O107" s="5"/>
      <c r="P107" s="8"/>
      <c r="U107" s="4" t="s">
        <v>179</v>
      </c>
    </row>
    <row r="108" spans="1:21" x14ac:dyDescent="0.25">
      <c r="A108" s="4" t="s">
        <v>190</v>
      </c>
      <c r="B108" s="4" t="s">
        <v>151</v>
      </c>
      <c r="C108" s="4" t="s">
        <v>181</v>
      </c>
      <c r="D108" s="4" t="s">
        <v>173</v>
      </c>
      <c r="H108" s="4" t="s">
        <v>30</v>
      </c>
      <c r="I108" s="4">
        <v>12</v>
      </c>
      <c r="J108" s="4">
        <v>22</v>
      </c>
      <c r="K108" s="5">
        <f t="shared" si="1"/>
        <v>0.35294117647058826</v>
      </c>
      <c r="L108" s="5"/>
      <c r="M108" s="5"/>
      <c r="N108" s="5"/>
      <c r="O108" s="5"/>
      <c r="P108" s="8"/>
      <c r="U108" s="4" t="s">
        <v>181</v>
      </c>
    </row>
    <row r="109" spans="1:21" x14ac:dyDescent="0.25">
      <c r="A109" s="4" t="s">
        <v>190</v>
      </c>
      <c r="B109" s="4" t="s">
        <v>151</v>
      </c>
      <c r="C109" s="4" t="s">
        <v>162</v>
      </c>
      <c r="D109" s="4" t="s">
        <v>152</v>
      </c>
      <c r="H109" s="4" t="s">
        <v>30</v>
      </c>
      <c r="I109" s="4">
        <v>11</v>
      </c>
      <c r="J109" s="4">
        <v>23</v>
      </c>
      <c r="K109" s="5">
        <f t="shared" si="1"/>
        <v>0.3235294117647059</v>
      </c>
      <c r="L109" s="5"/>
      <c r="M109" s="5"/>
      <c r="N109" s="5"/>
      <c r="O109" s="5"/>
      <c r="P109" s="8"/>
      <c r="U109" s="4" t="s">
        <v>162</v>
      </c>
    </row>
    <row r="110" spans="1:21" x14ac:dyDescent="0.25">
      <c r="A110" s="4" t="s">
        <v>190</v>
      </c>
      <c r="B110" s="4" t="s">
        <v>151</v>
      </c>
      <c r="C110" s="4" t="s">
        <v>165</v>
      </c>
      <c r="D110" s="4" t="s">
        <v>166</v>
      </c>
      <c r="H110" s="4" t="s">
        <v>30</v>
      </c>
      <c r="I110" s="4">
        <v>10</v>
      </c>
      <c r="J110" s="4">
        <v>24</v>
      </c>
      <c r="K110" s="5">
        <f t="shared" si="1"/>
        <v>0.29411764705882354</v>
      </c>
      <c r="L110" s="5"/>
      <c r="M110" s="5"/>
      <c r="N110" s="5"/>
      <c r="O110" s="5"/>
      <c r="P110" s="8"/>
      <c r="U110" s="4" t="s">
        <v>165</v>
      </c>
    </row>
    <row r="111" spans="1:21" x14ac:dyDescent="0.25">
      <c r="A111" s="4" t="s">
        <v>190</v>
      </c>
      <c r="B111" s="4" t="s">
        <v>151</v>
      </c>
      <c r="C111" s="4" t="s">
        <v>192</v>
      </c>
      <c r="D111" s="4" t="s">
        <v>187</v>
      </c>
      <c r="H111" s="4" t="s">
        <v>30</v>
      </c>
      <c r="I111" s="4">
        <v>4</v>
      </c>
      <c r="J111" s="4">
        <v>30</v>
      </c>
      <c r="K111" s="5">
        <f t="shared" si="1"/>
        <v>0.11764705882352941</v>
      </c>
      <c r="L111" s="5"/>
      <c r="M111" s="5"/>
      <c r="N111" s="5"/>
      <c r="O111" s="5"/>
      <c r="P111" s="8"/>
      <c r="U111" s="4" t="s">
        <v>192</v>
      </c>
    </row>
    <row r="112" spans="1:21" x14ac:dyDescent="0.25">
      <c r="A112" s="4" t="s">
        <v>193</v>
      </c>
      <c r="B112" s="4" t="s">
        <v>151</v>
      </c>
      <c r="C112" s="4" t="s">
        <v>178</v>
      </c>
      <c r="D112" s="4" t="s">
        <v>157</v>
      </c>
      <c r="H112" s="4" t="s">
        <v>30</v>
      </c>
      <c r="I112" s="4">
        <v>24</v>
      </c>
      <c r="J112" s="4">
        <v>4</v>
      </c>
      <c r="K112" s="5">
        <f t="shared" si="1"/>
        <v>0.8571428571428571</v>
      </c>
      <c r="L112" s="5"/>
      <c r="M112" s="5"/>
      <c r="N112" s="5"/>
      <c r="O112" s="5"/>
      <c r="P112" s="8"/>
      <c r="U112" s="4" t="s">
        <v>178</v>
      </c>
    </row>
    <row r="113" spans="1:21" x14ac:dyDescent="0.25">
      <c r="A113" s="4" t="s">
        <v>193</v>
      </c>
      <c r="B113" s="4" t="s">
        <v>151</v>
      </c>
      <c r="C113" s="4" t="s">
        <v>581</v>
      </c>
      <c r="D113" s="4" t="s">
        <v>154</v>
      </c>
      <c r="H113" s="4" t="s">
        <v>30</v>
      </c>
      <c r="I113" s="4">
        <v>22</v>
      </c>
      <c r="J113" s="4">
        <v>6</v>
      </c>
      <c r="K113" s="5">
        <f t="shared" si="1"/>
        <v>0.7857142857142857</v>
      </c>
      <c r="L113" s="5"/>
      <c r="M113" s="5"/>
      <c r="N113" s="5"/>
      <c r="O113" s="5"/>
      <c r="P113" s="8"/>
      <c r="U113" s="4" t="s">
        <v>581</v>
      </c>
    </row>
    <row r="114" spans="1:21" x14ac:dyDescent="0.25">
      <c r="A114" s="4" t="s">
        <v>193</v>
      </c>
      <c r="B114" s="4" t="s">
        <v>151</v>
      </c>
      <c r="C114" s="4" t="s">
        <v>155</v>
      </c>
      <c r="D114" s="4" t="s">
        <v>154</v>
      </c>
      <c r="H114" s="4" t="s">
        <v>30</v>
      </c>
      <c r="I114" s="4">
        <v>22</v>
      </c>
      <c r="J114" s="4">
        <v>6</v>
      </c>
      <c r="K114" s="5">
        <f t="shared" si="1"/>
        <v>0.7857142857142857</v>
      </c>
      <c r="L114" s="5"/>
      <c r="M114" s="5"/>
      <c r="N114" s="5"/>
      <c r="O114" s="5"/>
      <c r="P114" s="8"/>
      <c r="U114" s="4" t="s">
        <v>155</v>
      </c>
    </row>
    <row r="115" spans="1:21" x14ac:dyDescent="0.25">
      <c r="A115" s="4" t="s">
        <v>193</v>
      </c>
      <c r="B115" s="4" t="s">
        <v>151</v>
      </c>
      <c r="C115" s="4" t="s">
        <v>169</v>
      </c>
      <c r="D115" s="4" t="s">
        <v>161</v>
      </c>
      <c r="H115" s="4" t="s">
        <v>30</v>
      </c>
      <c r="I115" s="4">
        <v>19</v>
      </c>
      <c r="J115" s="4">
        <v>9</v>
      </c>
      <c r="K115" s="5">
        <f t="shared" si="1"/>
        <v>0.6785714285714286</v>
      </c>
      <c r="L115" s="5"/>
      <c r="M115" s="5"/>
      <c r="N115" s="5"/>
      <c r="O115" s="5"/>
      <c r="P115" s="8"/>
      <c r="U115" s="4" t="s">
        <v>169</v>
      </c>
    </row>
    <row r="116" spans="1:21" x14ac:dyDescent="0.25">
      <c r="A116" s="4" t="s">
        <v>193</v>
      </c>
      <c r="B116" s="4" t="s">
        <v>151</v>
      </c>
      <c r="C116" s="4" t="s">
        <v>188</v>
      </c>
      <c r="D116" s="4" t="s">
        <v>187</v>
      </c>
      <c r="H116" s="4" t="s">
        <v>30</v>
      </c>
      <c r="I116" s="4">
        <v>19</v>
      </c>
      <c r="J116" s="4">
        <v>9</v>
      </c>
      <c r="K116" s="5">
        <f t="shared" si="1"/>
        <v>0.6785714285714286</v>
      </c>
      <c r="L116" s="5"/>
      <c r="M116" s="5"/>
      <c r="N116" s="5"/>
      <c r="O116" s="5"/>
      <c r="P116" s="8"/>
      <c r="U116" s="4" t="s">
        <v>188</v>
      </c>
    </row>
    <row r="117" spans="1:21" x14ac:dyDescent="0.25">
      <c r="A117" s="4" t="s">
        <v>193</v>
      </c>
      <c r="B117" s="4" t="s">
        <v>151</v>
      </c>
      <c r="C117" s="4" t="s">
        <v>162</v>
      </c>
      <c r="D117" s="4" t="s">
        <v>152</v>
      </c>
      <c r="H117" s="4" t="s">
        <v>30</v>
      </c>
      <c r="I117" s="4">
        <v>14</v>
      </c>
      <c r="J117" s="4">
        <v>14</v>
      </c>
      <c r="K117" s="5">
        <f t="shared" si="1"/>
        <v>0.5</v>
      </c>
      <c r="L117" s="5"/>
      <c r="M117" s="5"/>
      <c r="N117" s="5"/>
      <c r="O117" s="5"/>
      <c r="P117" s="8"/>
      <c r="U117" s="4" t="s">
        <v>162</v>
      </c>
    </row>
    <row r="118" spans="1:21" x14ac:dyDescent="0.25">
      <c r="A118" s="4" t="s">
        <v>193</v>
      </c>
      <c r="B118" s="4" t="s">
        <v>151</v>
      </c>
      <c r="C118" s="4" t="s">
        <v>192</v>
      </c>
      <c r="D118" s="4" t="s">
        <v>187</v>
      </c>
      <c r="H118" s="4" t="s">
        <v>30</v>
      </c>
      <c r="I118" s="4">
        <v>13</v>
      </c>
      <c r="J118" s="4">
        <v>15</v>
      </c>
      <c r="K118" s="5">
        <f t="shared" si="1"/>
        <v>0.4642857142857143</v>
      </c>
      <c r="L118" s="5"/>
      <c r="M118" s="5"/>
      <c r="N118" s="5"/>
      <c r="O118" s="5"/>
      <c r="P118" s="8"/>
      <c r="U118" s="4" t="s">
        <v>192</v>
      </c>
    </row>
    <row r="119" spans="1:21" x14ac:dyDescent="0.25">
      <c r="A119" s="4" t="s">
        <v>193</v>
      </c>
      <c r="B119" s="4" t="s">
        <v>151</v>
      </c>
      <c r="C119" s="4" t="s">
        <v>156</v>
      </c>
      <c r="D119" s="4" t="s">
        <v>157</v>
      </c>
      <c r="H119" s="4" t="s">
        <v>30</v>
      </c>
      <c r="I119" s="4">
        <v>13</v>
      </c>
      <c r="J119" s="4">
        <v>15</v>
      </c>
      <c r="K119" s="5">
        <f t="shared" si="1"/>
        <v>0.4642857142857143</v>
      </c>
      <c r="L119" s="5"/>
      <c r="M119" s="5"/>
      <c r="N119" s="5"/>
      <c r="O119" s="5"/>
      <c r="P119" s="8"/>
      <c r="U119" s="4" t="s">
        <v>156</v>
      </c>
    </row>
    <row r="120" spans="1:21" x14ac:dyDescent="0.25">
      <c r="A120" s="4" t="s">
        <v>193</v>
      </c>
      <c r="B120" s="4" t="s">
        <v>151</v>
      </c>
      <c r="C120" s="4" t="s">
        <v>149</v>
      </c>
      <c r="D120" s="4" t="s">
        <v>152</v>
      </c>
      <c r="H120" s="4" t="s">
        <v>30</v>
      </c>
      <c r="I120" s="4">
        <v>12</v>
      </c>
      <c r="J120" s="4">
        <v>16</v>
      </c>
      <c r="K120" s="5">
        <f t="shared" si="1"/>
        <v>0.42857142857142855</v>
      </c>
      <c r="L120" s="5"/>
      <c r="M120" s="5"/>
      <c r="N120" s="5"/>
      <c r="O120" s="5"/>
      <c r="P120" s="8"/>
      <c r="U120" s="4" t="s">
        <v>149</v>
      </c>
    </row>
    <row r="121" spans="1:21" x14ac:dyDescent="0.25">
      <c r="A121" s="4" t="s">
        <v>193</v>
      </c>
      <c r="B121" s="4" t="s">
        <v>151</v>
      </c>
      <c r="C121" s="4" t="s">
        <v>170</v>
      </c>
      <c r="D121" s="4" t="s">
        <v>171</v>
      </c>
      <c r="H121" s="4" t="s">
        <v>30</v>
      </c>
      <c r="I121" s="4">
        <v>12</v>
      </c>
      <c r="J121" s="4">
        <v>16</v>
      </c>
      <c r="K121" s="5">
        <f t="shared" si="1"/>
        <v>0.42857142857142855</v>
      </c>
      <c r="L121" s="5"/>
      <c r="M121" s="5"/>
      <c r="N121" s="5"/>
      <c r="O121" s="5"/>
      <c r="P121" s="8"/>
      <c r="U121" s="4" t="s">
        <v>170</v>
      </c>
    </row>
    <row r="122" spans="1:21" x14ac:dyDescent="0.25">
      <c r="A122" s="4" t="s">
        <v>193</v>
      </c>
      <c r="B122" s="4" t="s">
        <v>151</v>
      </c>
      <c r="C122" s="4" t="s">
        <v>158</v>
      </c>
      <c r="D122" s="4" t="s">
        <v>159</v>
      </c>
      <c r="H122" s="4" t="s">
        <v>30</v>
      </c>
      <c r="I122" s="4">
        <v>12</v>
      </c>
      <c r="J122" s="4">
        <v>16</v>
      </c>
      <c r="K122" s="5">
        <f t="shared" si="1"/>
        <v>0.42857142857142855</v>
      </c>
      <c r="L122" s="5"/>
      <c r="M122" s="5"/>
      <c r="N122" s="5"/>
      <c r="O122" s="5"/>
      <c r="P122" s="8"/>
      <c r="U122" s="4" t="s">
        <v>158</v>
      </c>
    </row>
    <row r="123" spans="1:21" x14ac:dyDescent="0.25">
      <c r="A123" s="4" t="s">
        <v>193</v>
      </c>
      <c r="B123" s="4" t="s">
        <v>151</v>
      </c>
      <c r="C123" s="4" t="s">
        <v>194</v>
      </c>
      <c r="D123" s="4" t="s">
        <v>154</v>
      </c>
      <c r="H123" s="4" t="s">
        <v>30</v>
      </c>
      <c r="I123" s="4">
        <v>12</v>
      </c>
      <c r="J123" s="4">
        <v>16</v>
      </c>
      <c r="K123" s="5">
        <f t="shared" si="1"/>
        <v>0.42857142857142855</v>
      </c>
      <c r="L123" s="5"/>
      <c r="M123" s="5"/>
      <c r="N123" s="5"/>
      <c r="O123" s="5"/>
      <c r="P123" s="8"/>
      <c r="U123" s="4" t="s">
        <v>177</v>
      </c>
    </row>
    <row r="124" spans="1:21" x14ac:dyDescent="0.25">
      <c r="A124" s="4" t="s">
        <v>193</v>
      </c>
      <c r="B124" s="4" t="s">
        <v>151</v>
      </c>
      <c r="C124" s="4" t="s">
        <v>153</v>
      </c>
      <c r="D124" s="4" t="s">
        <v>154</v>
      </c>
      <c r="H124" s="4" t="s">
        <v>30</v>
      </c>
      <c r="I124" s="4">
        <v>12</v>
      </c>
      <c r="J124" s="4">
        <v>16</v>
      </c>
      <c r="K124" s="5">
        <f t="shared" si="1"/>
        <v>0.42857142857142855</v>
      </c>
      <c r="L124" s="5"/>
      <c r="M124" s="5"/>
      <c r="N124" s="5"/>
      <c r="O124" s="5"/>
      <c r="P124" s="8"/>
      <c r="U124" s="4" t="s">
        <v>153</v>
      </c>
    </row>
    <row r="125" spans="1:21" x14ac:dyDescent="0.25">
      <c r="A125" s="4" t="s">
        <v>193</v>
      </c>
      <c r="B125" s="4" t="s">
        <v>151</v>
      </c>
      <c r="C125" s="4" t="s">
        <v>165</v>
      </c>
      <c r="D125" s="4" t="s">
        <v>166</v>
      </c>
      <c r="H125" s="4" t="s">
        <v>30</v>
      </c>
      <c r="I125" s="4">
        <v>11</v>
      </c>
      <c r="J125" s="4">
        <v>17</v>
      </c>
      <c r="K125" s="5">
        <f t="shared" si="1"/>
        <v>0.39285714285714285</v>
      </c>
      <c r="L125" s="5"/>
      <c r="M125" s="5"/>
      <c r="N125" s="5"/>
      <c r="O125" s="5"/>
      <c r="P125" s="8"/>
      <c r="U125" s="4" t="s">
        <v>165</v>
      </c>
    </row>
    <row r="126" spans="1:21" x14ac:dyDescent="0.25">
      <c r="A126" s="4" t="s">
        <v>193</v>
      </c>
      <c r="B126" s="4" t="s">
        <v>151</v>
      </c>
      <c r="C126" s="4" t="s">
        <v>179</v>
      </c>
      <c r="D126" s="4" t="s">
        <v>164</v>
      </c>
      <c r="H126" s="4" t="s">
        <v>30</v>
      </c>
      <c r="I126" s="4">
        <v>10</v>
      </c>
      <c r="J126" s="4">
        <v>18</v>
      </c>
      <c r="K126" s="5">
        <f t="shared" si="1"/>
        <v>0.35714285714285715</v>
      </c>
      <c r="L126" s="5"/>
      <c r="M126" s="5"/>
      <c r="N126" s="5"/>
      <c r="O126" s="5"/>
      <c r="P126" s="8"/>
      <c r="U126" s="4" t="s">
        <v>179</v>
      </c>
    </row>
    <row r="127" spans="1:21" x14ac:dyDescent="0.25">
      <c r="A127" s="4" t="s">
        <v>193</v>
      </c>
      <c r="B127" s="4" t="s">
        <v>151</v>
      </c>
      <c r="C127" s="4" t="s">
        <v>181</v>
      </c>
      <c r="D127" s="4" t="s">
        <v>173</v>
      </c>
      <c r="H127" s="4" t="s">
        <v>30</v>
      </c>
      <c r="I127" s="4">
        <v>9</v>
      </c>
      <c r="J127" s="4">
        <v>19</v>
      </c>
      <c r="K127" s="5">
        <f t="shared" si="1"/>
        <v>0.32142857142857145</v>
      </c>
      <c r="L127" s="5"/>
      <c r="M127" s="5"/>
      <c r="N127" s="5"/>
      <c r="O127" s="5"/>
      <c r="P127" s="8"/>
      <c r="U127" s="4" t="s">
        <v>181</v>
      </c>
    </row>
    <row r="128" spans="1:21" x14ac:dyDescent="0.25">
      <c r="A128" s="4" t="s">
        <v>193</v>
      </c>
      <c r="B128" s="4" t="s">
        <v>151</v>
      </c>
      <c r="C128" s="4" t="s">
        <v>172</v>
      </c>
      <c r="D128" s="4" t="s">
        <v>173</v>
      </c>
      <c r="H128" s="4" t="s">
        <v>30</v>
      </c>
      <c r="I128" s="4">
        <v>8</v>
      </c>
      <c r="J128" s="4">
        <v>20</v>
      </c>
      <c r="K128" s="5">
        <f t="shared" si="1"/>
        <v>0.2857142857142857</v>
      </c>
      <c r="L128" s="5"/>
      <c r="M128" s="5"/>
      <c r="N128" s="5"/>
      <c r="O128" s="5"/>
      <c r="P128" s="8"/>
      <c r="U128" s="4" t="s">
        <v>172</v>
      </c>
    </row>
    <row r="129" spans="1:21" x14ac:dyDescent="0.25">
      <c r="A129" s="4" t="s">
        <v>193</v>
      </c>
      <c r="B129" s="4" t="s">
        <v>151</v>
      </c>
      <c r="C129" s="4" t="s">
        <v>186</v>
      </c>
      <c r="D129" s="4" t="s">
        <v>187</v>
      </c>
      <c r="H129" s="4" t="s">
        <v>30</v>
      </c>
      <c r="I129" s="4">
        <v>8</v>
      </c>
      <c r="J129" s="4">
        <v>20</v>
      </c>
      <c r="K129" s="5">
        <f t="shared" si="1"/>
        <v>0.2857142857142857</v>
      </c>
      <c r="L129" s="5"/>
      <c r="M129" s="5"/>
      <c r="N129" s="5"/>
      <c r="O129" s="5"/>
      <c r="P129" s="8"/>
      <c r="U129" s="4" t="s">
        <v>186</v>
      </c>
    </row>
    <row r="130" spans="1:21" x14ac:dyDescent="0.25">
      <c r="A130" s="4" t="s">
        <v>195</v>
      </c>
      <c r="B130" s="4" t="s">
        <v>151</v>
      </c>
      <c r="C130" s="4" t="s">
        <v>188</v>
      </c>
      <c r="D130" s="4" t="s">
        <v>187</v>
      </c>
      <c r="H130" s="4" t="s">
        <v>30</v>
      </c>
      <c r="I130" s="4">
        <v>24</v>
      </c>
      <c r="J130" s="4">
        <v>6</v>
      </c>
      <c r="K130" s="5">
        <f t="shared" ref="K130:K193" si="2">IFERROR(I130/SUM(I130:J130),0)</f>
        <v>0.8</v>
      </c>
      <c r="L130" s="5" t="s">
        <v>30</v>
      </c>
      <c r="M130" s="5" t="s">
        <v>30</v>
      </c>
      <c r="N130" s="5" t="s">
        <v>30</v>
      </c>
      <c r="O130" s="5" t="s">
        <v>30</v>
      </c>
      <c r="P130" s="8" t="s">
        <v>30</v>
      </c>
      <c r="Q130" s="4">
        <v>3</v>
      </c>
      <c r="R130" s="4">
        <v>1</v>
      </c>
      <c r="S130" s="4">
        <v>2</v>
      </c>
      <c r="T130" s="4">
        <v>0</v>
      </c>
      <c r="U130" s="4" t="s">
        <v>188</v>
      </c>
    </row>
    <row r="131" spans="1:21" x14ac:dyDescent="0.25">
      <c r="A131" s="4" t="s">
        <v>195</v>
      </c>
      <c r="B131" s="4" t="s">
        <v>151</v>
      </c>
      <c r="C131" s="4" t="s">
        <v>178</v>
      </c>
      <c r="D131" s="4" t="s">
        <v>157</v>
      </c>
      <c r="H131" s="4" t="s">
        <v>30</v>
      </c>
      <c r="I131" s="4">
        <v>20</v>
      </c>
      <c r="J131" s="4">
        <v>10</v>
      </c>
      <c r="K131" s="5">
        <f t="shared" si="2"/>
        <v>0.66666666666666663</v>
      </c>
      <c r="L131" s="5" t="s">
        <v>30</v>
      </c>
      <c r="M131" s="5" t="s">
        <v>30</v>
      </c>
      <c r="N131" s="5" t="s">
        <v>30</v>
      </c>
      <c r="O131" s="5" t="s">
        <v>30</v>
      </c>
      <c r="P131" s="8"/>
      <c r="Q131" s="4">
        <v>3</v>
      </c>
      <c r="R131" s="4">
        <v>2</v>
      </c>
      <c r="S131" s="4">
        <v>1</v>
      </c>
      <c r="T131" s="4">
        <v>1</v>
      </c>
      <c r="U131" s="4" t="s">
        <v>178</v>
      </c>
    </row>
    <row r="132" spans="1:21" x14ac:dyDescent="0.25">
      <c r="A132" s="4" t="s">
        <v>195</v>
      </c>
      <c r="B132" s="4" t="s">
        <v>151</v>
      </c>
      <c r="C132" s="4" t="s">
        <v>156</v>
      </c>
      <c r="D132" s="4" t="s">
        <v>157</v>
      </c>
      <c r="H132" s="4" t="s">
        <v>30</v>
      </c>
      <c r="I132" s="4">
        <v>25</v>
      </c>
      <c r="J132" s="4">
        <v>5</v>
      </c>
      <c r="K132" s="5">
        <f t="shared" si="2"/>
        <v>0.83333333333333337</v>
      </c>
      <c r="L132" s="5" t="s">
        <v>30</v>
      </c>
      <c r="M132" s="5" t="s">
        <v>30</v>
      </c>
      <c r="N132" s="5" t="s">
        <v>30</v>
      </c>
      <c r="O132" s="5"/>
      <c r="P132" s="8"/>
      <c r="Q132" s="4">
        <v>3</v>
      </c>
      <c r="R132" s="4">
        <v>1</v>
      </c>
      <c r="S132" s="4">
        <v>0</v>
      </c>
      <c r="T132" s="4">
        <v>2</v>
      </c>
      <c r="U132" s="4" t="s">
        <v>156</v>
      </c>
    </row>
    <row r="133" spans="1:21" x14ac:dyDescent="0.25">
      <c r="A133" s="4" t="s">
        <v>195</v>
      </c>
      <c r="B133" s="4" t="s">
        <v>151</v>
      </c>
      <c r="C133" s="4" t="s">
        <v>155</v>
      </c>
      <c r="D133" s="4" t="s">
        <v>154</v>
      </c>
      <c r="H133" s="4" t="s">
        <v>30</v>
      </c>
      <c r="I133" s="4">
        <v>22</v>
      </c>
      <c r="J133" s="4">
        <v>8</v>
      </c>
      <c r="K133" s="5">
        <f t="shared" si="2"/>
        <v>0.73333333333333328</v>
      </c>
      <c r="L133" s="5" t="s">
        <v>30</v>
      </c>
      <c r="M133" s="5" t="s">
        <v>30</v>
      </c>
      <c r="N133" s="5" t="s">
        <v>30</v>
      </c>
      <c r="O133" s="5"/>
      <c r="P133" s="8"/>
      <c r="Q133" s="4">
        <v>3</v>
      </c>
      <c r="R133" s="4">
        <v>0</v>
      </c>
      <c r="S133" s="4">
        <v>1</v>
      </c>
      <c r="T133" s="4">
        <v>1</v>
      </c>
      <c r="U133" s="4" t="s">
        <v>155</v>
      </c>
    </row>
    <row r="134" spans="1:21" x14ac:dyDescent="0.25">
      <c r="A134" s="4" t="s">
        <v>195</v>
      </c>
      <c r="B134" s="4" t="s">
        <v>151</v>
      </c>
      <c r="C134" s="4" t="s">
        <v>581</v>
      </c>
      <c r="D134" s="4" t="s">
        <v>154</v>
      </c>
      <c r="H134" s="4" t="s">
        <v>30</v>
      </c>
      <c r="I134" s="4">
        <v>18</v>
      </c>
      <c r="J134" s="4">
        <v>12</v>
      </c>
      <c r="K134" s="5">
        <f t="shared" si="2"/>
        <v>0.6</v>
      </c>
      <c r="L134" s="5" t="s">
        <v>30</v>
      </c>
      <c r="M134" s="5" t="s">
        <v>30</v>
      </c>
      <c r="N134" s="5"/>
      <c r="O134" s="5"/>
      <c r="P134" s="8"/>
      <c r="Q134" s="4">
        <v>2</v>
      </c>
      <c r="R134" s="4">
        <v>3</v>
      </c>
      <c r="U134" s="4" t="s">
        <v>581</v>
      </c>
    </row>
    <row r="135" spans="1:21" x14ac:dyDescent="0.25">
      <c r="A135" s="4" t="s">
        <v>195</v>
      </c>
      <c r="B135" s="4" t="s">
        <v>151</v>
      </c>
      <c r="C135" s="4" t="s">
        <v>162</v>
      </c>
      <c r="D135" s="4" t="s">
        <v>152</v>
      </c>
      <c r="H135" s="4" t="s">
        <v>30</v>
      </c>
      <c r="I135" s="4">
        <v>16</v>
      </c>
      <c r="J135" s="4">
        <v>14</v>
      </c>
      <c r="K135" s="5">
        <f t="shared" si="2"/>
        <v>0.53333333333333333</v>
      </c>
      <c r="L135" s="5" t="s">
        <v>30</v>
      </c>
      <c r="M135" s="5" t="s">
        <v>30</v>
      </c>
      <c r="N135" s="5"/>
      <c r="O135" s="5"/>
      <c r="P135" s="8"/>
      <c r="Q135" s="4">
        <v>0</v>
      </c>
      <c r="R135" s="4">
        <v>3</v>
      </c>
      <c r="U135" s="4" t="s">
        <v>162</v>
      </c>
    </row>
    <row r="136" spans="1:21" x14ac:dyDescent="0.25">
      <c r="A136" s="4" t="s">
        <v>195</v>
      </c>
      <c r="B136" s="4" t="s">
        <v>151</v>
      </c>
      <c r="C136" s="4" t="s">
        <v>158</v>
      </c>
      <c r="D136" s="4" t="s">
        <v>159</v>
      </c>
      <c r="H136" s="4" t="s">
        <v>30</v>
      </c>
      <c r="I136" s="4">
        <v>15</v>
      </c>
      <c r="J136" s="4">
        <v>15</v>
      </c>
      <c r="K136" s="5">
        <f t="shared" si="2"/>
        <v>0.5</v>
      </c>
      <c r="L136" s="5" t="s">
        <v>30</v>
      </c>
      <c r="M136" s="5" t="s">
        <v>30</v>
      </c>
      <c r="N136" s="5"/>
      <c r="O136" s="5"/>
      <c r="P136" s="8"/>
      <c r="Q136" s="4">
        <v>1</v>
      </c>
      <c r="R136" s="4">
        <v>3</v>
      </c>
      <c r="U136" s="4" t="s">
        <v>158</v>
      </c>
    </row>
    <row r="137" spans="1:21" x14ac:dyDescent="0.25">
      <c r="A137" s="4" t="s">
        <v>195</v>
      </c>
      <c r="B137" s="4" t="s">
        <v>151</v>
      </c>
      <c r="C137" s="4" t="s">
        <v>194</v>
      </c>
      <c r="D137" s="4" t="s">
        <v>154</v>
      </c>
      <c r="H137" s="4" t="s">
        <v>30</v>
      </c>
      <c r="I137" s="4">
        <v>15</v>
      </c>
      <c r="J137" s="4">
        <v>15</v>
      </c>
      <c r="K137" s="5">
        <f t="shared" si="2"/>
        <v>0.5</v>
      </c>
      <c r="L137" s="5" t="s">
        <v>30</v>
      </c>
      <c r="M137" s="5" t="s">
        <v>30</v>
      </c>
      <c r="N137" s="5"/>
      <c r="O137" s="5"/>
      <c r="P137" s="8"/>
      <c r="Q137" s="4">
        <v>1</v>
      </c>
      <c r="R137" s="4">
        <v>3</v>
      </c>
      <c r="U137" s="4" t="s">
        <v>177</v>
      </c>
    </row>
    <row r="138" spans="1:21" x14ac:dyDescent="0.25">
      <c r="A138" s="4" t="s">
        <v>195</v>
      </c>
      <c r="B138" s="4" t="s">
        <v>151</v>
      </c>
      <c r="C138" s="4" t="s">
        <v>149</v>
      </c>
      <c r="D138" s="4" t="s">
        <v>152</v>
      </c>
      <c r="H138" s="4" t="s">
        <v>30</v>
      </c>
      <c r="I138" s="4">
        <v>15</v>
      </c>
      <c r="J138" s="4">
        <v>15</v>
      </c>
      <c r="K138" s="5">
        <f t="shared" si="2"/>
        <v>0.5</v>
      </c>
      <c r="L138" s="5"/>
      <c r="M138" s="5"/>
      <c r="N138" s="5"/>
      <c r="O138" s="5"/>
      <c r="P138" s="8"/>
      <c r="U138" s="4" t="s">
        <v>149</v>
      </c>
    </row>
    <row r="139" spans="1:21" x14ac:dyDescent="0.25">
      <c r="A139" s="4" t="s">
        <v>195</v>
      </c>
      <c r="B139" s="4" t="s">
        <v>151</v>
      </c>
      <c r="C139" s="4" t="s">
        <v>172</v>
      </c>
      <c r="D139" s="4" t="s">
        <v>173</v>
      </c>
      <c r="H139" s="4" t="s">
        <v>30</v>
      </c>
      <c r="I139" s="4">
        <v>14</v>
      </c>
      <c r="J139" s="4">
        <v>16</v>
      </c>
      <c r="K139" s="5">
        <f t="shared" si="2"/>
        <v>0.46666666666666667</v>
      </c>
      <c r="L139" s="5"/>
      <c r="M139" s="5"/>
      <c r="N139" s="5"/>
      <c r="O139" s="5"/>
      <c r="P139" s="8"/>
      <c r="U139" s="4" t="s">
        <v>172</v>
      </c>
    </row>
    <row r="140" spans="1:21" x14ac:dyDescent="0.25">
      <c r="A140" s="4" t="s">
        <v>195</v>
      </c>
      <c r="B140" s="4" t="s">
        <v>151</v>
      </c>
      <c r="C140" s="4" t="s">
        <v>169</v>
      </c>
      <c r="D140" s="4" t="s">
        <v>161</v>
      </c>
      <c r="H140" s="4" t="s">
        <v>30</v>
      </c>
      <c r="I140" s="4">
        <v>14</v>
      </c>
      <c r="J140" s="4">
        <v>16</v>
      </c>
      <c r="K140" s="5">
        <f t="shared" si="2"/>
        <v>0.46666666666666667</v>
      </c>
      <c r="L140" s="5"/>
      <c r="M140" s="5"/>
      <c r="N140" s="5"/>
      <c r="O140" s="5"/>
      <c r="P140" s="8"/>
      <c r="U140" s="4" t="s">
        <v>169</v>
      </c>
    </row>
    <row r="141" spans="1:21" x14ac:dyDescent="0.25">
      <c r="A141" s="4" t="s">
        <v>195</v>
      </c>
      <c r="B141" s="4" t="s">
        <v>151</v>
      </c>
      <c r="C141" s="4" t="s">
        <v>170</v>
      </c>
      <c r="D141" s="4" t="s">
        <v>171</v>
      </c>
      <c r="H141" s="4" t="s">
        <v>30</v>
      </c>
      <c r="I141" s="4">
        <v>14</v>
      </c>
      <c r="J141" s="4">
        <v>16</v>
      </c>
      <c r="K141" s="5">
        <f t="shared" si="2"/>
        <v>0.46666666666666667</v>
      </c>
      <c r="L141" s="5"/>
      <c r="M141" s="5"/>
      <c r="N141" s="5"/>
      <c r="O141" s="5"/>
      <c r="P141" s="8"/>
      <c r="U141" s="4" t="s">
        <v>170</v>
      </c>
    </row>
    <row r="142" spans="1:21" x14ac:dyDescent="0.25">
      <c r="A142" s="4" t="s">
        <v>195</v>
      </c>
      <c r="B142" s="4" t="s">
        <v>151</v>
      </c>
      <c r="C142" s="4" t="s">
        <v>192</v>
      </c>
      <c r="D142" s="4" t="s">
        <v>187</v>
      </c>
      <c r="H142" s="4" t="s">
        <v>30</v>
      </c>
      <c r="I142" s="4">
        <v>9</v>
      </c>
      <c r="J142" s="4">
        <v>21</v>
      </c>
      <c r="K142" s="5">
        <f t="shared" si="2"/>
        <v>0.3</v>
      </c>
      <c r="L142" s="5"/>
      <c r="M142" s="5"/>
      <c r="N142" s="5"/>
      <c r="O142" s="5"/>
      <c r="P142" s="8"/>
      <c r="U142" s="4" t="s">
        <v>192</v>
      </c>
    </row>
    <row r="143" spans="1:21" x14ac:dyDescent="0.25">
      <c r="A143" s="4" t="s">
        <v>195</v>
      </c>
      <c r="B143" s="4" t="s">
        <v>151</v>
      </c>
      <c r="C143" s="4" t="s">
        <v>196</v>
      </c>
      <c r="D143" s="4" t="s">
        <v>154</v>
      </c>
      <c r="H143" s="4" t="s">
        <v>30</v>
      </c>
      <c r="I143" s="4">
        <v>8</v>
      </c>
      <c r="J143" s="4">
        <v>22</v>
      </c>
      <c r="K143" s="5">
        <f t="shared" si="2"/>
        <v>0.26666666666666666</v>
      </c>
      <c r="L143" s="5"/>
      <c r="M143" s="5"/>
      <c r="N143" s="5"/>
      <c r="O143" s="5"/>
      <c r="P143" s="8"/>
      <c r="U143" s="4" t="s">
        <v>196</v>
      </c>
    </row>
    <row r="144" spans="1:21" x14ac:dyDescent="0.25">
      <c r="A144" s="4" t="s">
        <v>195</v>
      </c>
      <c r="B144" s="4" t="s">
        <v>151</v>
      </c>
      <c r="C144" s="4" t="s">
        <v>197</v>
      </c>
      <c r="D144" s="4" t="s">
        <v>198</v>
      </c>
      <c r="H144" s="4" t="s">
        <v>30</v>
      </c>
      <c r="I144" s="4">
        <v>6</v>
      </c>
      <c r="J144" s="4">
        <v>24</v>
      </c>
      <c r="K144" s="5">
        <f t="shared" si="2"/>
        <v>0.2</v>
      </c>
      <c r="L144" s="5"/>
      <c r="M144" s="5"/>
      <c r="N144" s="5"/>
      <c r="O144" s="5"/>
      <c r="P144" s="8"/>
      <c r="U144" s="4" t="s">
        <v>197</v>
      </c>
    </row>
    <row r="145" spans="1:21" x14ac:dyDescent="0.25">
      <c r="A145" s="4" t="s">
        <v>195</v>
      </c>
      <c r="B145" s="4" t="s">
        <v>151</v>
      </c>
      <c r="C145" s="4" t="s">
        <v>199</v>
      </c>
      <c r="D145" s="4" t="s">
        <v>157</v>
      </c>
      <c r="H145" s="4" t="s">
        <v>30</v>
      </c>
      <c r="I145" s="4">
        <v>5</v>
      </c>
      <c r="J145" s="4">
        <v>25</v>
      </c>
      <c r="K145" s="5">
        <f t="shared" si="2"/>
        <v>0.16666666666666666</v>
      </c>
      <c r="L145" s="5"/>
      <c r="M145" s="5"/>
      <c r="N145" s="5"/>
      <c r="O145" s="5"/>
      <c r="P145" s="8"/>
      <c r="U145" s="4" t="s">
        <v>199</v>
      </c>
    </row>
    <row r="146" spans="1:21" x14ac:dyDescent="0.25">
      <c r="A146" s="4" t="s">
        <v>200</v>
      </c>
      <c r="B146" s="4" t="s">
        <v>151</v>
      </c>
      <c r="C146" s="4" t="s">
        <v>155</v>
      </c>
      <c r="D146" s="4" t="s">
        <v>154</v>
      </c>
      <c r="H146" s="4" t="s">
        <v>30</v>
      </c>
      <c r="I146" s="4">
        <v>19</v>
      </c>
      <c r="J146" s="4">
        <v>11</v>
      </c>
      <c r="K146" s="5">
        <f t="shared" si="2"/>
        <v>0.6333333333333333</v>
      </c>
      <c r="L146" s="5" t="s">
        <v>30</v>
      </c>
      <c r="M146" s="5" t="s">
        <v>30</v>
      </c>
      <c r="N146" s="5" t="s">
        <v>30</v>
      </c>
      <c r="O146" s="5" t="s">
        <v>30</v>
      </c>
      <c r="P146" s="8" t="s">
        <v>30</v>
      </c>
      <c r="Q146" s="4">
        <v>3</v>
      </c>
      <c r="R146" s="4">
        <v>1</v>
      </c>
      <c r="S146" s="4">
        <v>2</v>
      </c>
      <c r="T146" s="4">
        <v>0</v>
      </c>
      <c r="U146" s="4" t="s">
        <v>155</v>
      </c>
    </row>
    <row r="147" spans="1:21" x14ac:dyDescent="0.25">
      <c r="A147" s="4" t="s">
        <v>200</v>
      </c>
      <c r="B147" s="4" t="s">
        <v>151</v>
      </c>
      <c r="C147" s="4" t="s">
        <v>156</v>
      </c>
      <c r="D147" s="4" t="s">
        <v>157</v>
      </c>
      <c r="H147" s="4" t="s">
        <v>30</v>
      </c>
      <c r="I147" s="4">
        <v>21</v>
      </c>
      <c r="J147" s="4">
        <v>9</v>
      </c>
      <c r="K147" s="5">
        <f t="shared" si="2"/>
        <v>0.7</v>
      </c>
      <c r="L147" s="5" t="s">
        <v>30</v>
      </c>
      <c r="M147" s="5" t="s">
        <v>30</v>
      </c>
      <c r="N147" s="5" t="s">
        <v>30</v>
      </c>
      <c r="O147" s="5" t="s">
        <v>30</v>
      </c>
      <c r="P147" s="8"/>
      <c r="Q147" s="4">
        <v>3</v>
      </c>
      <c r="R147" s="4">
        <v>1</v>
      </c>
      <c r="S147" s="4">
        <v>1</v>
      </c>
      <c r="T147" s="4">
        <v>1</v>
      </c>
      <c r="U147" s="4" t="s">
        <v>156</v>
      </c>
    </row>
    <row r="148" spans="1:21" x14ac:dyDescent="0.25">
      <c r="A148" s="4" t="s">
        <v>200</v>
      </c>
      <c r="B148" s="4" t="s">
        <v>151</v>
      </c>
      <c r="C148" s="4" t="s">
        <v>188</v>
      </c>
      <c r="D148" s="4" t="s">
        <v>187</v>
      </c>
      <c r="H148" s="4" t="s">
        <v>30</v>
      </c>
      <c r="I148" s="4">
        <v>24</v>
      </c>
      <c r="J148" s="4">
        <v>6</v>
      </c>
      <c r="K148" s="5">
        <f t="shared" si="2"/>
        <v>0.8</v>
      </c>
      <c r="L148" s="5" t="s">
        <v>30</v>
      </c>
      <c r="M148" s="5" t="s">
        <v>30</v>
      </c>
      <c r="N148" s="5" t="s">
        <v>30</v>
      </c>
      <c r="O148" s="5"/>
      <c r="P148" s="8"/>
      <c r="Q148" s="4">
        <v>3</v>
      </c>
      <c r="R148" s="4">
        <v>1</v>
      </c>
      <c r="S148" s="4">
        <v>0</v>
      </c>
      <c r="T148" s="4">
        <v>2</v>
      </c>
      <c r="U148" s="4" t="s">
        <v>188</v>
      </c>
    </row>
    <row r="149" spans="1:21" x14ac:dyDescent="0.25">
      <c r="A149" s="4" t="s">
        <v>200</v>
      </c>
      <c r="B149" s="4" t="s">
        <v>151</v>
      </c>
      <c r="C149" s="4" t="s">
        <v>158</v>
      </c>
      <c r="D149" s="4" t="s">
        <v>159</v>
      </c>
      <c r="H149" s="4" t="s">
        <v>30</v>
      </c>
      <c r="I149" s="4">
        <v>18</v>
      </c>
      <c r="J149" s="4">
        <v>12</v>
      </c>
      <c r="K149" s="5">
        <f t="shared" si="2"/>
        <v>0.6</v>
      </c>
      <c r="L149" s="5" t="s">
        <v>30</v>
      </c>
      <c r="M149" s="5" t="s">
        <v>30</v>
      </c>
      <c r="N149" s="5" t="s">
        <v>30</v>
      </c>
      <c r="O149" s="5"/>
      <c r="P149" s="8"/>
      <c r="Q149" s="4">
        <v>3</v>
      </c>
      <c r="R149" s="4">
        <v>1</v>
      </c>
      <c r="S149" s="4">
        <v>1</v>
      </c>
      <c r="T149" s="4">
        <v>1</v>
      </c>
      <c r="U149" s="4" t="s">
        <v>158</v>
      </c>
    </row>
    <row r="150" spans="1:21" x14ac:dyDescent="0.25">
      <c r="A150" s="4" t="s">
        <v>200</v>
      </c>
      <c r="B150" s="4" t="s">
        <v>151</v>
      </c>
      <c r="C150" s="4" t="s">
        <v>149</v>
      </c>
      <c r="D150" s="4" t="s">
        <v>152</v>
      </c>
      <c r="H150" s="4" t="s">
        <v>30</v>
      </c>
      <c r="I150" s="4">
        <v>19</v>
      </c>
      <c r="J150" s="4">
        <v>11</v>
      </c>
      <c r="K150" s="5">
        <f t="shared" si="2"/>
        <v>0.6333333333333333</v>
      </c>
      <c r="L150" s="5" t="s">
        <v>30</v>
      </c>
      <c r="M150" s="5" t="s">
        <v>30</v>
      </c>
      <c r="N150" s="5"/>
      <c r="O150" s="5"/>
      <c r="P150" s="8"/>
      <c r="Q150" s="4">
        <v>1</v>
      </c>
      <c r="R150" s="4">
        <v>3</v>
      </c>
      <c r="U150" s="4" t="s">
        <v>149</v>
      </c>
    </row>
    <row r="151" spans="1:21" x14ac:dyDescent="0.25">
      <c r="A151" s="4" t="s">
        <v>200</v>
      </c>
      <c r="B151" s="4" t="s">
        <v>151</v>
      </c>
      <c r="C151" s="4" t="s">
        <v>162</v>
      </c>
      <c r="D151" s="4" t="s">
        <v>152</v>
      </c>
      <c r="H151" s="4" t="s">
        <v>30</v>
      </c>
      <c r="I151" s="4">
        <v>19</v>
      </c>
      <c r="J151" s="4">
        <v>11</v>
      </c>
      <c r="K151" s="5">
        <f t="shared" si="2"/>
        <v>0.6333333333333333</v>
      </c>
      <c r="L151" s="5" t="s">
        <v>30</v>
      </c>
      <c r="M151" s="5" t="s">
        <v>30</v>
      </c>
      <c r="N151" s="5"/>
      <c r="O151" s="5"/>
      <c r="P151" s="8"/>
      <c r="Q151" s="4">
        <v>1</v>
      </c>
      <c r="R151" s="4">
        <v>3</v>
      </c>
      <c r="U151" s="4" t="s">
        <v>162</v>
      </c>
    </row>
    <row r="152" spans="1:21" x14ac:dyDescent="0.25">
      <c r="A152" s="4" t="s">
        <v>200</v>
      </c>
      <c r="B152" s="4" t="s">
        <v>151</v>
      </c>
      <c r="C152" s="4" t="s">
        <v>192</v>
      </c>
      <c r="D152" s="4" t="s">
        <v>187</v>
      </c>
      <c r="H152" s="4" t="s">
        <v>30</v>
      </c>
      <c r="I152" s="4">
        <v>16</v>
      </c>
      <c r="J152" s="4">
        <v>14</v>
      </c>
      <c r="K152" s="5">
        <f t="shared" si="2"/>
        <v>0.53333333333333333</v>
      </c>
      <c r="L152" s="5" t="s">
        <v>30</v>
      </c>
      <c r="M152" s="5" t="s">
        <v>30</v>
      </c>
      <c r="N152" s="5"/>
      <c r="O152" s="5"/>
      <c r="P152" s="8"/>
      <c r="Q152" s="4">
        <v>1</v>
      </c>
      <c r="R152" s="4">
        <v>3</v>
      </c>
      <c r="U152" s="4" t="s">
        <v>192</v>
      </c>
    </row>
    <row r="153" spans="1:21" x14ac:dyDescent="0.25">
      <c r="A153" s="4" t="s">
        <v>200</v>
      </c>
      <c r="B153" s="4" t="s">
        <v>151</v>
      </c>
      <c r="C153" s="4" t="s">
        <v>194</v>
      </c>
      <c r="D153" s="4" t="s">
        <v>154</v>
      </c>
      <c r="H153" s="4" t="s">
        <v>30</v>
      </c>
      <c r="I153" s="4">
        <v>16</v>
      </c>
      <c r="J153" s="4">
        <v>14</v>
      </c>
      <c r="K153" s="5">
        <f t="shared" si="2"/>
        <v>0.53333333333333333</v>
      </c>
      <c r="L153" s="5" t="s">
        <v>30</v>
      </c>
      <c r="M153" s="5" t="s">
        <v>30</v>
      </c>
      <c r="N153" s="5"/>
      <c r="O153" s="5"/>
      <c r="P153" s="8"/>
      <c r="Q153" s="4">
        <v>1</v>
      </c>
      <c r="R153" s="4">
        <v>3</v>
      </c>
      <c r="U153" s="4" t="s">
        <v>177</v>
      </c>
    </row>
    <row r="154" spans="1:21" x14ac:dyDescent="0.25">
      <c r="A154" s="4" t="s">
        <v>200</v>
      </c>
      <c r="B154" s="4" t="s">
        <v>151</v>
      </c>
      <c r="C154" s="4" t="s">
        <v>169</v>
      </c>
      <c r="D154" s="4" t="s">
        <v>161</v>
      </c>
      <c r="H154" s="4" t="s">
        <v>30</v>
      </c>
      <c r="I154" s="4">
        <v>13</v>
      </c>
      <c r="J154" s="4">
        <v>17</v>
      </c>
      <c r="K154" s="5">
        <f t="shared" si="2"/>
        <v>0.43333333333333335</v>
      </c>
      <c r="L154" s="5"/>
      <c r="M154" s="5"/>
      <c r="N154" s="5"/>
      <c r="O154" s="5"/>
      <c r="P154" s="8"/>
      <c r="U154" s="4" t="s">
        <v>169</v>
      </c>
    </row>
    <row r="155" spans="1:21" x14ac:dyDescent="0.25">
      <c r="A155" s="4" t="s">
        <v>200</v>
      </c>
      <c r="B155" s="4" t="s">
        <v>151</v>
      </c>
      <c r="C155" s="4" t="s">
        <v>201</v>
      </c>
      <c r="D155" s="4" t="s">
        <v>154</v>
      </c>
      <c r="H155" s="4" t="s">
        <v>30</v>
      </c>
      <c r="I155" s="4">
        <v>13</v>
      </c>
      <c r="J155" s="4">
        <v>17</v>
      </c>
      <c r="K155" s="5">
        <f t="shared" si="2"/>
        <v>0.43333333333333335</v>
      </c>
      <c r="L155" s="5"/>
      <c r="M155" s="5"/>
      <c r="N155" s="5"/>
      <c r="O155" s="5"/>
      <c r="P155" s="8"/>
      <c r="U155" s="4" t="s">
        <v>201</v>
      </c>
    </row>
    <row r="156" spans="1:21" x14ac:dyDescent="0.25">
      <c r="A156" s="4" t="s">
        <v>200</v>
      </c>
      <c r="B156" s="4" t="s">
        <v>151</v>
      </c>
      <c r="C156" s="4" t="s">
        <v>153</v>
      </c>
      <c r="D156" s="4" t="s">
        <v>154</v>
      </c>
      <c r="H156" s="4" t="s">
        <v>30</v>
      </c>
      <c r="I156" s="4">
        <v>12</v>
      </c>
      <c r="J156" s="4">
        <v>18</v>
      </c>
      <c r="K156" s="5">
        <f t="shared" si="2"/>
        <v>0.4</v>
      </c>
      <c r="L156" s="5"/>
      <c r="M156" s="5"/>
      <c r="N156" s="5"/>
      <c r="O156" s="5"/>
      <c r="P156" s="8"/>
      <c r="U156" s="4" t="s">
        <v>153</v>
      </c>
    </row>
    <row r="157" spans="1:21" x14ac:dyDescent="0.25">
      <c r="A157" s="4" t="s">
        <v>200</v>
      </c>
      <c r="B157" s="4" t="s">
        <v>151</v>
      </c>
      <c r="C157" s="4" t="s">
        <v>202</v>
      </c>
      <c r="D157" s="4" t="s">
        <v>173</v>
      </c>
      <c r="H157" s="4" t="s">
        <v>30</v>
      </c>
      <c r="I157" s="4">
        <v>11</v>
      </c>
      <c r="J157" s="4">
        <v>19</v>
      </c>
      <c r="K157" s="5">
        <f t="shared" si="2"/>
        <v>0.36666666666666664</v>
      </c>
      <c r="L157" s="5"/>
      <c r="M157" s="5"/>
      <c r="N157" s="5"/>
      <c r="O157" s="5"/>
      <c r="P157" s="8"/>
      <c r="U157" s="4" t="s">
        <v>582</v>
      </c>
    </row>
    <row r="158" spans="1:21" x14ac:dyDescent="0.25">
      <c r="A158" s="4" t="s">
        <v>200</v>
      </c>
      <c r="B158" s="4" t="s">
        <v>151</v>
      </c>
      <c r="C158" s="4" t="s">
        <v>165</v>
      </c>
      <c r="D158" s="4" t="s">
        <v>166</v>
      </c>
      <c r="H158" s="4" t="s">
        <v>30</v>
      </c>
      <c r="I158" s="4">
        <v>11</v>
      </c>
      <c r="J158" s="4">
        <v>19</v>
      </c>
      <c r="K158" s="5">
        <f t="shared" si="2"/>
        <v>0.36666666666666664</v>
      </c>
      <c r="L158" s="5"/>
      <c r="M158" s="5"/>
      <c r="N158" s="5"/>
      <c r="O158" s="5"/>
      <c r="P158" s="8"/>
      <c r="U158" s="4" t="s">
        <v>165</v>
      </c>
    </row>
    <row r="159" spans="1:21" x14ac:dyDescent="0.25">
      <c r="A159" s="4" t="s">
        <v>200</v>
      </c>
      <c r="B159" s="4" t="s">
        <v>151</v>
      </c>
      <c r="C159" s="4" t="s">
        <v>581</v>
      </c>
      <c r="D159" s="4" t="s">
        <v>154</v>
      </c>
      <c r="H159" s="4" t="s">
        <v>30</v>
      </c>
      <c r="I159" s="4">
        <v>11</v>
      </c>
      <c r="J159" s="4">
        <v>19</v>
      </c>
      <c r="K159" s="5">
        <f t="shared" si="2"/>
        <v>0.36666666666666664</v>
      </c>
      <c r="L159" s="5"/>
      <c r="M159" s="5"/>
      <c r="N159" s="5"/>
      <c r="O159" s="5"/>
      <c r="P159" s="8"/>
      <c r="U159" s="4" t="s">
        <v>581</v>
      </c>
    </row>
    <row r="160" spans="1:21" x14ac:dyDescent="0.25">
      <c r="A160" s="4" t="s">
        <v>200</v>
      </c>
      <c r="B160" s="4" t="s">
        <v>151</v>
      </c>
      <c r="C160" s="4" t="s">
        <v>170</v>
      </c>
      <c r="D160" s="4" t="s">
        <v>171</v>
      </c>
      <c r="H160" s="4" t="s">
        <v>30</v>
      </c>
      <c r="I160" s="4">
        <v>10</v>
      </c>
      <c r="J160" s="4">
        <v>20</v>
      </c>
      <c r="K160" s="5">
        <f t="shared" si="2"/>
        <v>0.33333333333333331</v>
      </c>
      <c r="L160" s="5"/>
      <c r="M160" s="5"/>
      <c r="N160" s="5"/>
      <c r="O160" s="5"/>
      <c r="P160" s="8"/>
      <c r="U160" s="4" t="s">
        <v>170</v>
      </c>
    </row>
    <row r="161" spans="1:21" x14ac:dyDescent="0.25">
      <c r="A161" s="4" t="s">
        <v>200</v>
      </c>
      <c r="B161" s="4" t="s">
        <v>151</v>
      </c>
      <c r="C161" s="4" t="s">
        <v>178</v>
      </c>
      <c r="D161" s="4" t="s">
        <v>157</v>
      </c>
      <c r="H161" s="4" t="s">
        <v>30</v>
      </c>
      <c r="I161" s="4">
        <v>7</v>
      </c>
      <c r="J161" s="4">
        <v>23</v>
      </c>
      <c r="K161" s="5">
        <f t="shared" si="2"/>
        <v>0.23333333333333334</v>
      </c>
      <c r="L161" s="5"/>
      <c r="M161" s="5"/>
      <c r="N161" s="5"/>
      <c r="O161" s="5"/>
      <c r="P161" s="8"/>
      <c r="U161" s="4" t="s">
        <v>178</v>
      </c>
    </row>
    <row r="162" spans="1:21" x14ac:dyDescent="0.25">
      <c r="A162" s="4" t="s">
        <v>203</v>
      </c>
      <c r="B162" s="4" t="s">
        <v>151</v>
      </c>
      <c r="C162" s="4" t="s">
        <v>156</v>
      </c>
      <c r="D162" s="4" t="s">
        <v>157</v>
      </c>
      <c r="H162" s="4" t="s">
        <v>30</v>
      </c>
      <c r="I162" s="4">
        <v>18</v>
      </c>
      <c r="J162" s="4">
        <v>12</v>
      </c>
      <c r="K162" s="5">
        <f t="shared" si="2"/>
        <v>0.6</v>
      </c>
      <c r="L162" s="5" t="s">
        <v>30</v>
      </c>
      <c r="M162" s="5" t="s">
        <v>30</v>
      </c>
      <c r="N162" s="5" t="s">
        <v>30</v>
      </c>
      <c r="O162" s="5" t="s">
        <v>30</v>
      </c>
      <c r="P162" s="8" t="s">
        <v>30</v>
      </c>
      <c r="Q162" s="4">
        <v>3</v>
      </c>
      <c r="R162" s="4">
        <v>0</v>
      </c>
      <c r="S162" s="4">
        <v>2</v>
      </c>
      <c r="T162" s="4">
        <v>0</v>
      </c>
      <c r="U162" s="4" t="s">
        <v>156</v>
      </c>
    </row>
    <row r="163" spans="1:21" x14ac:dyDescent="0.25">
      <c r="A163" s="4" t="s">
        <v>203</v>
      </c>
      <c r="B163" s="4" t="s">
        <v>151</v>
      </c>
      <c r="C163" s="4" t="s">
        <v>149</v>
      </c>
      <c r="D163" s="4" t="s">
        <v>152</v>
      </c>
      <c r="H163" s="4" t="s">
        <v>30</v>
      </c>
      <c r="I163" s="4">
        <v>19</v>
      </c>
      <c r="J163" s="4">
        <v>11</v>
      </c>
      <c r="K163" s="5">
        <f t="shared" si="2"/>
        <v>0.6333333333333333</v>
      </c>
      <c r="L163" s="5" t="s">
        <v>30</v>
      </c>
      <c r="M163" s="5" t="s">
        <v>30</v>
      </c>
      <c r="N163" s="5" t="s">
        <v>30</v>
      </c>
      <c r="O163" s="5" t="s">
        <v>30</v>
      </c>
      <c r="P163" s="8"/>
      <c r="Q163" s="4">
        <v>3</v>
      </c>
      <c r="R163" s="4">
        <v>2</v>
      </c>
      <c r="S163" s="4">
        <v>1</v>
      </c>
      <c r="T163" s="4">
        <v>1</v>
      </c>
      <c r="U163" s="4" t="s">
        <v>149</v>
      </c>
    </row>
    <row r="164" spans="1:21" x14ac:dyDescent="0.25">
      <c r="A164" s="4" t="s">
        <v>203</v>
      </c>
      <c r="B164" s="4" t="s">
        <v>151</v>
      </c>
      <c r="C164" s="4" t="s">
        <v>155</v>
      </c>
      <c r="D164" s="4" t="s">
        <v>154</v>
      </c>
      <c r="H164" s="4" t="s">
        <v>30</v>
      </c>
      <c r="I164" s="4">
        <v>23</v>
      </c>
      <c r="J164" s="4">
        <v>7</v>
      </c>
      <c r="K164" s="5">
        <f t="shared" si="2"/>
        <v>0.76666666666666672</v>
      </c>
      <c r="L164" s="5" t="s">
        <v>30</v>
      </c>
      <c r="M164" s="5" t="s">
        <v>30</v>
      </c>
      <c r="N164" s="5" t="s">
        <v>30</v>
      </c>
      <c r="O164" s="5"/>
      <c r="P164" s="8"/>
      <c r="Q164" s="4">
        <v>3</v>
      </c>
      <c r="R164" s="4">
        <v>1</v>
      </c>
      <c r="S164" s="4">
        <v>0</v>
      </c>
      <c r="T164" s="4">
        <v>2</v>
      </c>
      <c r="U164" s="4" t="s">
        <v>155</v>
      </c>
    </row>
    <row r="165" spans="1:21" x14ac:dyDescent="0.25">
      <c r="A165" s="4" t="s">
        <v>203</v>
      </c>
      <c r="B165" s="4" t="s">
        <v>151</v>
      </c>
      <c r="C165" s="4" t="s">
        <v>188</v>
      </c>
      <c r="D165" s="4" t="s">
        <v>187</v>
      </c>
      <c r="H165" s="4" t="s">
        <v>30</v>
      </c>
      <c r="I165" s="4">
        <v>22</v>
      </c>
      <c r="J165" s="4">
        <v>8</v>
      </c>
      <c r="K165" s="5">
        <f t="shared" si="2"/>
        <v>0.73333333333333328</v>
      </c>
      <c r="L165" s="5" t="s">
        <v>30</v>
      </c>
      <c r="M165" s="5" t="s">
        <v>30</v>
      </c>
      <c r="N165" s="5" t="s">
        <v>30</v>
      </c>
      <c r="O165" s="5"/>
      <c r="P165" s="8"/>
      <c r="Q165" s="4">
        <v>3</v>
      </c>
      <c r="R165" s="4">
        <v>0</v>
      </c>
      <c r="S165" s="4">
        <v>1</v>
      </c>
      <c r="T165" s="4">
        <v>1</v>
      </c>
      <c r="U165" s="4" t="s">
        <v>188</v>
      </c>
    </row>
    <row r="166" spans="1:21" x14ac:dyDescent="0.25">
      <c r="A166" s="4" t="s">
        <v>203</v>
      </c>
      <c r="B166" s="4" t="s">
        <v>151</v>
      </c>
      <c r="C166" s="4" t="s">
        <v>162</v>
      </c>
      <c r="D166" s="4" t="s">
        <v>152</v>
      </c>
      <c r="H166" s="4" t="s">
        <v>30</v>
      </c>
      <c r="I166" s="4">
        <v>19</v>
      </c>
      <c r="J166" s="4">
        <v>11</v>
      </c>
      <c r="K166" s="5">
        <f t="shared" si="2"/>
        <v>0.6333333333333333</v>
      </c>
      <c r="L166" s="5" t="s">
        <v>30</v>
      </c>
      <c r="M166" s="5" t="s">
        <v>30</v>
      </c>
      <c r="N166" s="5"/>
      <c r="O166" s="5"/>
      <c r="P166" s="8"/>
      <c r="Q166" s="4">
        <v>0</v>
      </c>
      <c r="R166" s="4">
        <v>3</v>
      </c>
      <c r="U166" s="4" t="s">
        <v>162</v>
      </c>
    </row>
    <row r="167" spans="1:21" x14ac:dyDescent="0.25">
      <c r="A167" s="4" t="s">
        <v>203</v>
      </c>
      <c r="B167" s="4" t="s">
        <v>151</v>
      </c>
      <c r="C167" s="4" t="s">
        <v>178</v>
      </c>
      <c r="D167" s="4" t="s">
        <v>157</v>
      </c>
      <c r="H167" s="4" t="s">
        <v>30</v>
      </c>
      <c r="I167" s="4">
        <v>17</v>
      </c>
      <c r="J167" s="4">
        <v>13</v>
      </c>
      <c r="K167" s="5">
        <f t="shared" si="2"/>
        <v>0.56666666666666665</v>
      </c>
      <c r="L167" s="5" t="s">
        <v>30</v>
      </c>
      <c r="M167" s="5" t="s">
        <v>30</v>
      </c>
      <c r="N167" s="5"/>
      <c r="O167" s="5"/>
      <c r="P167" s="8"/>
      <c r="Q167" s="4">
        <v>2</v>
      </c>
      <c r="R167" s="4">
        <v>3</v>
      </c>
      <c r="U167" s="4" t="s">
        <v>178</v>
      </c>
    </row>
    <row r="168" spans="1:21" x14ac:dyDescent="0.25">
      <c r="A168" s="4" t="s">
        <v>203</v>
      </c>
      <c r="B168" s="4" t="s">
        <v>151</v>
      </c>
      <c r="C168" s="4" t="s">
        <v>177</v>
      </c>
      <c r="D168" s="4" t="s">
        <v>154</v>
      </c>
      <c r="H168" s="4" t="s">
        <v>30</v>
      </c>
      <c r="I168" s="4">
        <v>17</v>
      </c>
      <c r="J168" s="4">
        <v>13</v>
      </c>
      <c r="K168" s="5">
        <f t="shared" si="2"/>
        <v>0.56666666666666665</v>
      </c>
      <c r="L168" s="5" t="s">
        <v>30</v>
      </c>
      <c r="M168" s="5" t="s">
        <v>30</v>
      </c>
      <c r="N168" s="5"/>
      <c r="O168" s="5"/>
      <c r="P168" s="8"/>
      <c r="Q168" s="4">
        <v>0</v>
      </c>
      <c r="R168" s="4">
        <v>3</v>
      </c>
      <c r="U168" s="4" t="s">
        <v>177</v>
      </c>
    </row>
    <row r="169" spans="1:21" x14ac:dyDescent="0.25">
      <c r="A169" s="4" t="s">
        <v>203</v>
      </c>
      <c r="B169" s="4" t="s">
        <v>151</v>
      </c>
      <c r="C169" s="4" t="s">
        <v>199</v>
      </c>
      <c r="D169" s="4" t="s">
        <v>157</v>
      </c>
      <c r="H169" s="4" t="s">
        <v>30</v>
      </c>
      <c r="I169" s="4">
        <v>16</v>
      </c>
      <c r="J169" s="4">
        <v>14</v>
      </c>
      <c r="K169" s="5">
        <f t="shared" si="2"/>
        <v>0.53333333333333333</v>
      </c>
      <c r="L169" s="5" t="s">
        <v>30</v>
      </c>
      <c r="M169" s="5" t="s">
        <v>30</v>
      </c>
      <c r="N169" s="5"/>
      <c r="O169" s="5"/>
      <c r="P169" s="8"/>
      <c r="Q169" s="4">
        <v>1</v>
      </c>
      <c r="R169" s="4">
        <v>3</v>
      </c>
      <c r="U169" s="4" t="s">
        <v>199</v>
      </c>
    </row>
    <row r="170" spans="1:21" x14ac:dyDescent="0.25">
      <c r="A170" s="4" t="s">
        <v>203</v>
      </c>
      <c r="B170" s="4" t="s">
        <v>151</v>
      </c>
      <c r="C170" s="4" t="s">
        <v>165</v>
      </c>
      <c r="D170" s="4" t="s">
        <v>166</v>
      </c>
      <c r="H170" s="4" t="s">
        <v>30</v>
      </c>
      <c r="I170" s="4">
        <v>16</v>
      </c>
      <c r="J170" s="4">
        <v>14</v>
      </c>
      <c r="K170" s="5">
        <f t="shared" si="2"/>
        <v>0.53333333333333333</v>
      </c>
      <c r="L170" s="5"/>
      <c r="M170" s="5"/>
      <c r="N170" s="5"/>
      <c r="O170" s="5"/>
      <c r="P170" s="8"/>
      <c r="U170" s="4" t="s">
        <v>165</v>
      </c>
    </row>
    <row r="171" spans="1:21" x14ac:dyDescent="0.25">
      <c r="A171" s="4" t="s">
        <v>203</v>
      </c>
      <c r="B171" s="4" t="s">
        <v>151</v>
      </c>
      <c r="C171" s="4" t="s">
        <v>158</v>
      </c>
      <c r="D171" s="4" t="s">
        <v>159</v>
      </c>
      <c r="H171" s="4" t="s">
        <v>30</v>
      </c>
      <c r="I171" s="4">
        <v>14</v>
      </c>
      <c r="J171" s="4">
        <v>16</v>
      </c>
      <c r="K171" s="5">
        <f t="shared" si="2"/>
        <v>0.46666666666666667</v>
      </c>
      <c r="L171" s="5"/>
      <c r="M171" s="5"/>
      <c r="N171" s="5"/>
      <c r="O171" s="5"/>
      <c r="P171" s="8"/>
      <c r="U171" s="4" t="s">
        <v>158</v>
      </c>
    </row>
    <row r="172" spans="1:21" x14ac:dyDescent="0.25">
      <c r="A172" s="4" t="s">
        <v>203</v>
      </c>
      <c r="B172" s="4" t="s">
        <v>151</v>
      </c>
      <c r="C172" s="4" t="s">
        <v>581</v>
      </c>
      <c r="D172" s="4" t="s">
        <v>154</v>
      </c>
      <c r="H172" s="4" t="s">
        <v>30</v>
      </c>
      <c r="I172" s="4">
        <v>12</v>
      </c>
      <c r="J172" s="4">
        <v>18</v>
      </c>
      <c r="K172" s="5">
        <f t="shared" si="2"/>
        <v>0.4</v>
      </c>
      <c r="L172" s="5"/>
      <c r="M172" s="5"/>
      <c r="N172" s="5"/>
      <c r="O172" s="5"/>
      <c r="P172" s="8"/>
      <c r="U172" s="4" t="s">
        <v>581</v>
      </c>
    </row>
    <row r="173" spans="1:21" x14ac:dyDescent="0.25">
      <c r="A173" s="4" t="s">
        <v>203</v>
      </c>
      <c r="B173" s="4" t="s">
        <v>151</v>
      </c>
      <c r="C173" s="4" t="s">
        <v>205</v>
      </c>
      <c r="D173" s="4" t="s">
        <v>157</v>
      </c>
      <c r="H173" s="4" t="s">
        <v>30</v>
      </c>
      <c r="I173" s="4">
        <v>11</v>
      </c>
      <c r="J173" s="4">
        <v>19</v>
      </c>
      <c r="K173" s="5">
        <f t="shared" si="2"/>
        <v>0.36666666666666664</v>
      </c>
      <c r="L173" s="5"/>
      <c r="M173" s="5"/>
      <c r="N173" s="5"/>
      <c r="O173" s="5"/>
      <c r="P173" s="8"/>
      <c r="U173" s="4" t="s">
        <v>204</v>
      </c>
    </row>
    <row r="174" spans="1:21" x14ac:dyDescent="0.25">
      <c r="A174" s="4" t="s">
        <v>203</v>
      </c>
      <c r="B174" s="4" t="s">
        <v>151</v>
      </c>
      <c r="C174" s="4" t="s">
        <v>202</v>
      </c>
      <c r="D174" s="4" t="s">
        <v>173</v>
      </c>
      <c r="H174" s="4" t="s">
        <v>30</v>
      </c>
      <c r="I174" s="4">
        <v>10</v>
      </c>
      <c r="J174" s="4">
        <v>20</v>
      </c>
      <c r="K174" s="5">
        <f t="shared" si="2"/>
        <v>0.33333333333333331</v>
      </c>
      <c r="L174" s="5"/>
      <c r="M174" s="5"/>
      <c r="N174" s="5"/>
      <c r="O174" s="5"/>
      <c r="P174" s="8"/>
      <c r="U174" s="4" t="s">
        <v>582</v>
      </c>
    </row>
    <row r="175" spans="1:21" x14ac:dyDescent="0.25">
      <c r="A175" s="4" t="s">
        <v>203</v>
      </c>
      <c r="B175" s="4" t="s">
        <v>151</v>
      </c>
      <c r="C175" s="4" t="s">
        <v>169</v>
      </c>
      <c r="D175" s="4" t="s">
        <v>161</v>
      </c>
      <c r="H175" s="4" t="s">
        <v>30</v>
      </c>
      <c r="I175" s="4">
        <v>10</v>
      </c>
      <c r="J175" s="4">
        <v>20</v>
      </c>
      <c r="K175" s="5">
        <f t="shared" si="2"/>
        <v>0.33333333333333331</v>
      </c>
      <c r="L175" s="5"/>
      <c r="M175" s="5"/>
      <c r="N175" s="5"/>
      <c r="O175" s="5"/>
      <c r="P175" s="8"/>
      <c r="U175" s="4" t="s">
        <v>169</v>
      </c>
    </row>
    <row r="176" spans="1:21" x14ac:dyDescent="0.25">
      <c r="A176" s="4" t="s">
        <v>203</v>
      </c>
      <c r="B176" s="4" t="s">
        <v>151</v>
      </c>
      <c r="C176" s="4" t="s">
        <v>170</v>
      </c>
      <c r="D176" s="4" t="s">
        <v>171</v>
      </c>
      <c r="H176" s="4" t="s">
        <v>30</v>
      </c>
      <c r="I176" s="4">
        <v>8</v>
      </c>
      <c r="J176" s="4">
        <v>22</v>
      </c>
      <c r="K176" s="5">
        <f t="shared" si="2"/>
        <v>0.26666666666666666</v>
      </c>
      <c r="L176" s="5"/>
      <c r="M176" s="5"/>
      <c r="N176" s="5"/>
      <c r="O176" s="5"/>
      <c r="P176" s="8"/>
      <c r="U176" s="4" t="s">
        <v>170</v>
      </c>
    </row>
    <row r="177" spans="1:21" x14ac:dyDescent="0.25">
      <c r="A177" s="4" t="s">
        <v>203</v>
      </c>
      <c r="B177" s="4" t="s">
        <v>151</v>
      </c>
      <c r="C177" s="4" t="s">
        <v>189</v>
      </c>
      <c r="D177" s="4" t="s">
        <v>187</v>
      </c>
      <c r="H177" s="4" t="s">
        <v>30</v>
      </c>
      <c r="I177" s="4">
        <v>8</v>
      </c>
      <c r="J177" s="4">
        <v>22</v>
      </c>
      <c r="K177" s="5">
        <f t="shared" si="2"/>
        <v>0.26666666666666666</v>
      </c>
      <c r="L177" s="5"/>
      <c r="M177" s="5"/>
      <c r="N177" s="5"/>
      <c r="O177" s="5"/>
      <c r="P177" s="8"/>
      <c r="U177" s="4" t="s">
        <v>189</v>
      </c>
    </row>
    <row r="178" spans="1:21" x14ac:dyDescent="0.25">
      <c r="A178" s="4" t="s">
        <v>206</v>
      </c>
      <c r="B178" s="4" t="s">
        <v>151</v>
      </c>
      <c r="C178" s="4" t="s">
        <v>188</v>
      </c>
      <c r="D178" s="4" t="s">
        <v>187</v>
      </c>
      <c r="E178" s="4" t="s">
        <v>207</v>
      </c>
      <c r="H178" s="4" t="s">
        <v>30</v>
      </c>
      <c r="I178" s="4">
        <v>9</v>
      </c>
      <c r="J178" s="4">
        <v>1</v>
      </c>
      <c r="K178" s="5">
        <f t="shared" si="2"/>
        <v>0.9</v>
      </c>
      <c r="L178" s="5" t="s">
        <v>30</v>
      </c>
      <c r="M178" s="5" t="s">
        <v>30</v>
      </c>
      <c r="N178" s="5" t="s">
        <v>30</v>
      </c>
      <c r="O178" s="5" t="s">
        <v>30</v>
      </c>
      <c r="P178" s="8" t="s">
        <v>30</v>
      </c>
      <c r="Q178" s="4">
        <v>10</v>
      </c>
      <c r="R178" s="4">
        <v>4</v>
      </c>
      <c r="S178" s="4">
        <v>3</v>
      </c>
      <c r="T178" s="4">
        <v>0</v>
      </c>
      <c r="U178" s="4" t="s">
        <v>188</v>
      </c>
    </row>
    <row r="179" spans="1:21" x14ac:dyDescent="0.25">
      <c r="A179" s="4" t="s">
        <v>206</v>
      </c>
      <c r="B179" s="4" t="s">
        <v>151</v>
      </c>
      <c r="C179" s="4" t="s">
        <v>156</v>
      </c>
      <c r="D179" s="4" t="s">
        <v>157</v>
      </c>
      <c r="E179" s="4" t="s">
        <v>208</v>
      </c>
      <c r="H179" s="4" t="s">
        <v>30</v>
      </c>
      <c r="I179" s="4">
        <v>8</v>
      </c>
      <c r="J179" s="4">
        <v>2</v>
      </c>
      <c r="K179" s="5">
        <f t="shared" si="2"/>
        <v>0.8</v>
      </c>
      <c r="L179" s="5" t="s">
        <v>30</v>
      </c>
      <c r="M179" s="5" t="s">
        <v>30</v>
      </c>
      <c r="N179" s="5" t="s">
        <v>30</v>
      </c>
      <c r="O179" s="5" t="s">
        <v>30</v>
      </c>
      <c r="P179" s="8"/>
      <c r="Q179" s="4">
        <v>11</v>
      </c>
      <c r="R179" s="4">
        <v>3</v>
      </c>
      <c r="S179" s="4">
        <v>3</v>
      </c>
      <c r="T179" s="4">
        <v>0</v>
      </c>
      <c r="U179" s="4" t="s">
        <v>156</v>
      </c>
    </row>
    <row r="180" spans="1:21" x14ac:dyDescent="0.25">
      <c r="A180" s="4" t="s">
        <v>206</v>
      </c>
      <c r="B180" s="4" t="s">
        <v>151</v>
      </c>
      <c r="C180" s="4" t="s">
        <v>209</v>
      </c>
      <c r="D180" s="4" t="s">
        <v>187</v>
      </c>
      <c r="E180" s="4" t="s">
        <v>210</v>
      </c>
      <c r="H180" s="4" t="s">
        <v>30</v>
      </c>
      <c r="I180" s="4">
        <v>8</v>
      </c>
      <c r="J180" s="4">
        <v>2</v>
      </c>
      <c r="K180" s="5">
        <f t="shared" si="2"/>
        <v>0.8</v>
      </c>
      <c r="L180" s="5" t="s">
        <v>30</v>
      </c>
      <c r="M180" s="5" t="s">
        <v>30</v>
      </c>
      <c r="N180" s="5" t="s">
        <v>30</v>
      </c>
      <c r="O180" s="5"/>
      <c r="P180" s="8"/>
      <c r="Q180" s="4">
        <v>9</v>
      </c>
      <c r="R180" s="4">
        <v>5</v>
      </c>
      <c r="S180" s="4">
        <v>3</v>
      </c>
      <c r="T180" s="4">
        <v>2</v>
      </c>
      <c r="U180" s="4" t="s">
        <v>209</v>
      </c>
    </row>
    <row r="181" spans="1:21" x14ac:dyDescent="0.25">
      <c r="A181" s="4" t="s">
        <v>206</v>
      </c>
      <c r="B181" s="4" t="s">
        <v>151</v>
      </c>
      <c r="C181" s="4" t="s">
        <v>211</v>
      </c>
      <c r="D181" s="4" t="s">
        <v>154</v>
      </c>
      <c r="E181" s="4" t="s">
        <v>212</v>
      </c>
      <c r="H181" s="4" t="s">
        <v>30</v>
      </c>
      <c r="I181" s="4">
        <v>6</v>
      </c>
      <c r="J181" s="4">
        <v>4</v>
      </c>
      <c r="K181" s="5">
        <f t="shared" si="2"/>
        <v>0.6</v>
      </c>
      <c r="L181" s="5" t="s">
        <v>30</v>
      </c>
      <c r="M181" s="5" t="s">
        <v>30</v>
      </c>
      <c r="N181" s="5" t="s">
        <v>30</v>
      </c>
      <c r="O181" s="5"/>
      <c r="P181" s="8"/>
      <c r="Q181" s="4">
        <v>9</v>
      </c>
      <c r="R181" s="4">
        <v>5</v>
      </c>
      <c r="S181" s="4">
        <v>3</v>
      </c>
      <c r="T181" s="4">
        <v>0</v>
      </c>
      <c r="U181" s="4" t="s">
        <v>177</v>
      </c>
    </row>
    <row r="182" spans="1:21" x14ac:dyDescent="0.25">
      <c r="A182" s="4" t="s">
        <v>206</v>
      </c>
      <c r="B182" s="4" t="s">
        <v>151</v>
      </c>
      <c r="C182" s="4" t="s">
        <v>162</v>
      </c>
      <c r="D182" s="4" t="s">
        <v>152</v>
      </c>
      <c r="E182" s="4" t="s">
        <v>210</v>
      </c>
      <c r="H182" s="4" t="s">
        <v>30</v>
      </c>
      <c r="I182" s="4">
        <v>6</v>
      </c>
      <c r="J182" s="4">
        <v>4</v>
      </c>
      <c r="K182" s="5">
        <f t="shared" si="2"/>
        <v>0.6</v>
      </c>
      <c r="L182" s="5" t="s">
        <v>30</v>
      </c>
      <c r="M182" s="5" t="s">
        <v>30</v>
      </c>
      <c r="N182" s="5"/>
      <c r="O182" s="5"/>
      <c r="P182" s="8"/>
      <c r="Q182" s="4">
        <v>9</v>
      </c>
      <c r="R182" s="4">
        <v>5</v>
      </c>
      <c r="S182" s="4">
        <v>0</v>
      </c>
      <c r="T182" s="4">
        <v>3</v>
      </c>
      <c r="U182" s="4" t="s">
        <v>162</v>
      </c>
    </row>
    <row r="183" spans="1:21" x14ac:dyDescent="0.25">
      <c r="A183" s="4" t="s">
        <v>206</v>
      </c>
      <c r="B183" s="4" t="s">
        <v>151</v>
      </c>
      <c r="C183" s="4" t="s">
        <v>581</v>
      </c>
      <c r="D183" s="4" t="s">
        <v>154</v>
      </c>
      <c r="E183" s="4" t="s">
        <v>210</v>
      </c>
      <c r="H183" s="4" t="s">
        <v>30</v>
      </c>
      <c r="I183" s="4">
        <v>6</v>
      </c>
      <c r="J183" s="4">
        <v>4</v>
      </c>
      <c r="K183" s="5">
        <f t="shared" si="2"/>
        <v>0.6</v>
      </c>
      <c r="L183" s="5" t="s">
        <v>30</v>
      </c>
      <c r="M183" s="5" t="s">
        <v>30</v>
      </c>
      <c r="N183" s="5"/>
      <c r="O183" s="5"/>
      <c r="P183" s="8"/>
      <c r="Q183" s="4">
        <v>8</v>
      </c>
      <c r="R183" s="4">
        <v>6</v>
      </c>
      <c r="S183" s="4">
        <v>2</v>
      </c>
      <c r="T183" s="4">
        <v>3</v>
      </c>
      <c r="U183" s="4" t="s">
        <v>581</v>
      </c>
    </row>
    <row r="184" spans="1:21" x14ac:dyDescent="0.25">
      <c r="A184" s="4" t="s">
        <v>206</v>
      </c>
      <c r="B184" s="4" t="s">
        <v>151</v>
      </c>
      <c r="C184" s="4" t="s">
        <v>165</v>
      </c>
      <c r="D184" s="4" t="s">
        <v>166</v>
      </c>
      <c r="E184" s="4" t="s">
        <v>208</v>
      </c>
      <c r="H184" s="4" t="s">
        <v>30</v>
      </c>
      <c r="I184" s="4">
        <v>5</v>
      </c>
      <c r="J184" s="4">
        <v>5</v>
      </c>
      <c r="K184" s="5">
        <f t="shared" si="2"/>
        <v>0.5</v>
      </c>
      <c r="L184" s="5" t="s">
        <v>30</v>
      </c>
      <c r="M184" s="5" t="s">
        <v>30</v>
      </c>
      <c r="N184" s="5"/>
      <c r="O184" s="5"/>
      <c r="P184" s="8"/>
      <c r="Q184" s="4">
        <v>7</v>
      </c>
      <c r="R184" s="4">
        <v>7</v>
      </c>
      <c r="S184" s="4">
        <v>0</v>
      </c>
      <c r="T184" s="4">
        <v>3</v>
      </c>
      <c r="U184" s="4" t="s">
        <v>165</v>
      </c>
    </row>
    <row r="185" spans="1:21" x14ac:dyDescent="0.25">
      <c r="A185" s="4" t="s">
        <v>206</v>
      </c>
      <c r="B185" s="4" t="s">
        <v>151</v>
      </c>
      <c r="C185" s="4" t="s">
        <v>155</v>
      </c>
      <c r="D185" s="4" t="s">
        <v>154</v>
      </c>
      <c r="E185" s="4" t="s">
        <v>208</v>
      </c>
      <c r="H185" s="4" t="s">
        <v>30</v>
      </c>
      <c r="I185" s="4">
        <v>5</v>
      </c>
      <c r="J185" s="4">
        <v>5</v>
      </c>
      <c r="K185" s="5">
        <f t="shared" si="2"/>
        <v>0.5</v>
      </c>
      <c r="L185" s="5" t="s">
        <v>30</v>
      </c>
      <c r="M185" s="5" t="s">
        <v>30</v>
      </c>
      <c r="N185" s="5"/>
      <c r="O185" s="5"/>
      <c r="P185" s="8"/>
      <c r="Q185" s="4">
        <v>7</v>
      </c>
      <c r="R185" s="4">
        <v>7</v>
      </c>
      <c r="S185" s="4">
        <v>0</v>
      </c>
      <c r="T185" s="4">
        <v>3</v>
      </c>
      <c r="U185" s="4" t="s">
        <v>155</v>
      </c>
    </row>
    <row r="186" spans="1:21" x14ac:dyDescent="0.25">
      <c r="A186" s="4" t="s">
        <v>206</v>
      </c>
      <c r="B186" s="4" t="s">
        <v>151</v>
      </c>
      <c r="C186" s="4" t="s">
        <v>149</v>
      </c>
      <c r="D186" s="4" t="s">
        <v>152</v>
      </c>
      <c r="E186" s="4" t="s">
        <v>212</v>
      </c>
      <c r="H186" s="4" t="s">
        <v>30</v>
      </c>
      <c r="I186" s="4">
        <v>8</v>
      </c>
      <c r="J186" s="4">
        <v>2</v>
      </c>
      <c r="K186" s="5">
        <f t="shared" si="2"/>
        <v>0.8</v>
      </c>
      <c r="L186" s="5" t="s">
        <v>30</v>
      </c>
      <c r="M186" s="5"/>
      <c r="N186" s="5"/>
      <c r="O186" s="5"/>
      <c r="P186" s="8"/>
      <c r="Q186" s="4">
        <v>6</v>
      </c>
      <c r="R186" s="4">
        <v>8</v>
      </c>
      <c r="U186" s="4" t="s">
        <v>149</v>
      </c>
    </row>
    <row r="187" spans="1:21" x14ac:dyDescent="0.25">
      <c r="A187" s="4" t="s">
        <v>206</v>
      </c>
      <c r="B187" s="4" t="s">
        <v>151</v>
      </c>
      <c r="C187" s="4" t="s">
        <v>201</v>
      </c>
      <c r="D187" s="4" t="s">
        <v>154</v>
      </c>
      <c r="E187" s="4" t="s">
        <v>207</v>
      </c>
      <c r="H187" s="4" t="s">
        <v>30</v>
      </c>
      <c r="I187" s="4">
        <v>7</v>
      </c>
      <c r="J187" s="4">
        <v>3</v>
      </c>
      <c r="K187" s="5">
        <f t="shared" si="2"/>
        <v>0.7</v>
      </c>
      <c r="L187" s="5" t="s">
        <v>30</v>
      </c>
      <c r="M187" s="5"/>
      <c r="N187" s="5"/>
      <c r="O187" s="5"/>
      <c r="P187" s="8"/>
      <c r="Q187" s="4">
        <v>4</v>
      </c>
      <c r="R187" s="4">
        <v>10</v>
      </c>
      <c r="U187" s="4" t="s">
        <v>201</v>
      </c>
    </row>
    <row r="188" spans="1:21" x14ac:dyDescent="0.25">
      <c r="A188" s="4" t="s">
        <v>206</v>
      </c>
      <c r="B188" s="4" t="s">
        <v>151</v>
      </c>
      <c r="C188" s="4" t="s">
        <v>213</v>
      </c>
      <c r="D188" s="4" t="s">
        <v>173</v>
      </c>
      <c r="E188" s="4" t="s">
        <v>207</v>
      </c>
      <c r="H188" s="4" t="s">
        <v>30</v>
      </c>
      <c r="I188" s="4">
        <v>6</v>
      </c>
      <c r="J188" s="4">
        <v>4</v>
      </c>
      <c r="K188" s="5">
        <f t="shared" si="2"/>
        <v>0.6</v>
      </c>
      <c r="L188" s="5" t="s">
        <v>30</v>
      </c>
      <c r="M188" s="5"/>
      <c r="N188" s="5"/>
      <c r="O188" s="5"/>
      <c r="P188" s="8"/>
      <c r="Q188" s="4">
        <v>7</v>
      </c>
      <c r="R188" s="4">
        <v>7</v>
      </c>
      <c r="U188" s="4" t="s">
        <v>582</v>
      </c>
    </row>
    <row r="189" spans="1:21" x14ac:dyDescent="0.25">
      <c r="A189" s="4" t="s">
        <v>206</v>
      </c>
      <c r="B189" s="4" t="s">
        <v>151</v>
      </c>
      <c r="C189" s="4" t="s">
        <v>178</v>
      </c>
      <c r="D189" s="4" t="s">
        <v>157</v>
      </c>
      <c r="E189" s="4" t="s">
        <v>212</v>
      </c>
      <c r="H189" s="4" t="s">
        <v>30</v>
      </c>
      <c r="I189" s="4">
        <v>6</v>
      </c>
      <c r="J189" s="4">
        <v>4</v>
      </c>
      <c r="K189" s="5">
        <f t="shared" si="2"/>
        <v>0.6</v>
      </c>
      <c r="L189" s="5" t="s">
        <v>30</v>
      </c>
      <c r="M189" s="5"/>
      <c r="N189" s="5"/>
      <c r="O189" s="5"/>
      <c r="P189" s="8"/>
      <c r="Q189" s="4">
        <v>7</v>
      </c>
      <c r="R189" s="4">
        <v>7</v>
      </c>
      <c r="U189" s="4" t="s">
        <v>178</v>
      </c>
    </row>
    <row r="190" spans="1:21" x14ac:dyDescent="0.25">
      <c r="A190" s="4" t="s">
        <v>206</v>
      </c>
      <c r="B190" s="4" t="s">
        <v>151</v>
      </c>
      <c r="C190" s="4" t="s">
        <v>192</v>
      </c>
      <c r="D190" s="4" t="s">
        <v>187</v>
      </c>
      <c r="E190" s="4" t="s">
        <v>208</v>
      </c>
      <c r="H190" s="4" t="s">
        <v>30</v>
      </c>
      <c r="I190" s="4">
        <v>5</v>
      </c>
      <c r="J190" s="4">
        <v>5</v>
      </c>
      <c r="K190" s="5">
        <f t="shared" si="2"/>
        <v>0.5</v>
      </c>
      <c r="L190" s="5" t="s">
        <v>30</v>
      </c>
      <c r="M190" s="5"/>
      <c r="N190" s="5"/>
      <c r="O190" s="5"/>
      <c r="P190" s="8"/>
      <c r="Q190" s="4">
        <v>7</v>
      </c>
      <c r="R190" s="4">
        <v>7</v>
      </c>
      <c r="U190" s="4" t="s">
        <v>192</v>
      </c>
    </row>
    <row r="191" spans="1:21" x14ac:dyDescent="0.25">
      <c r="A191" s="4" t="s">
        <v>206</v>
      </c>
      <c r="B191" s="4" t="s">
        <v>151</v>
      </c>
      <c r="C191" s="4" t="s">
        <v>158</v>
      </c>
      <c r="D191" s="4" t="s">
        <v>159</v>
      </c>
      <c r="E191" s="4" t="s">
        <v>210</v>
      </c>
      <c r="H191" s="4" t="s">
        <v>30</v>
      </c>
      <c r="I191" s="4">
        <v>5</v>
      </c>
      <c r="J191" s="4">
        <v>5</v>
      </c>
      <c r="K191" s="5">
        <f t="shared" si="2"/>
        <v>0.5</v>
      </c>
      <c r="L191" s="5" t="s">
        <v>30</v>
      </c>
      <c r="M191" s="5"/>
      <c r="N191" s="5"/>
      <c r="O191" s="5"/>
      <c r="P191" s="8"/>
      <c r="Q191" s="4">
        <v>2</v>
      </c>
      <c r="R191" s="4">
        <v>12</v>
      </c>
      <c r="U191" s="4" t="s">
        <v>158</v>
      </c>
    </row>
    <row r="192" spans="1:21" x14ac:dyDescent="0.25">
      <c r="A192" s="4" t="s">
        <v>206</v>
      </c>
      <c r="B192" s="4" t="s">
        <v>151</v>
      </c>
      <c r="C192" s="4" t="s">
        <v>199</v>
      </c>
      <c r="D192" s="4" t="s">
        <v>157</v>
      </c>
      <c r="E192" s="4" t="s">
        <v>207</v>
      </c>
      <c r="H192" s="4" t="s">
        <v>30</v>
      </c>
      <c r="I192" s="4">
        <v>4</v>
      </c>
      <c r="J192" s="4">
        <v>6</v>
      </c>
      <c r="K192" s="5">
        <f t="shared" si="2"/>
        <v>0.4</v>
      </c>
      <c r="L192" s="5" t="s">
        <v>30</v>
      </c>
      <c r="M192" s="5"/>
      <c r="N192" s="5"/>
      <c r="O192" s="5"/>
      <c r="P192" s="8"/>
      <c r="Q192" s="4">
        <v>5</v>
      </c>
      <c r="R192" s="4">
        <v>9</v>
      </c>
      <c r="U192" s="4" t="s">
        <v>199</v>
      </c>
    </row>
    <row r="193" spans="1:21" x14ac:dyDescent="0.25">
      <c r="A193" s="4" t="s">
        <v>206</v>
      </c>
      <c r="B193" s="4" t="s">
        <v>151</v>
      </c>
      <c r="C193" s="4" t="s">
        <v>583</v>
      </c>
      <c r="D193" s="4" t="s">
        <v>215</v>
      </c>
      <c r="E193" s="4" t="s">
        <v>212</v>
      </c>
      <c r="H193" s="4" t="s">
        <v>30</v>
      </c>
      <c r="I193" s="4">
        <v>4</v>
      </c>
      <c r="J193" s="4">
        <v>6</v>
      </c>
      <c r="K193" s="5">
        <f t="shared" si="2"/>
        <v>0.4</v>
      </c>
      <c r="L193" s="5" t="s">
        <v>30</v>
      </c>
      <c r="M193" s="5"/>
      <c r="N193" s="5"/>
      <c r="O193" s="5"/>
      <c r="P193" s="8"/>
      <c r="Q193" s="4">
        <v>4</v>
      </c>
      <c r="R193" s="4">
        <v>10</v>
      </c>
      <c r="U193" s="4" t="s">
        <v>214</v>
      </c>
    </row>
    <row r="194" spans="1:21" x14ac:dyDescent="0.25">
      <c r="A194" s="4" t="s">
        <v>206</v>
      </c>
      <c r="B194" s="4" t="s">
        <v>151</v>
      </c>
      <c r="C194" s="4" t="s">
        <v>172</v>
      </c>
      <c r="D194" s="4" t="s">
        <v>173</v>
      </c>
      <c r="E194" s="4" t="s">
        <v>208</v>
      </c>
      <c r="H194" s="4" t="s">
        <v>30</v>
      </c>
      <c r="I194" s="4">
        <v>4</v>
      </c>
      <c r="J194" s="4">
        <v>6</v>
      </c>
      <c r="K194" s="5">
        <f t="shared" ref="K194:K257" si="3">IFERROR(I194/SUM(I194:J194),0)</f>
        <v>0.4</v>
      </c>
      <c r="L194" s="5"/>
      <c r="M194" s="5"/>
      <c r="N194" s="5"/>
      <c r="O194" s="5"/>
      <c r="P194" s="8"/>
      <c r="U194" s="4" t="s">
        <v>172</v>
      </c>
    </row>
    <row r="195" spans="1:21" x14ac:dyDescent="0.25">
      <c r="A195" s="4" t="s">
        <v>206</v>
      </c>
      <c r="B195" s="4" t="s">
        <v>151</v>
      </c>
      <c r="C195" s="4" t="s">
        <v>169</v>
      </c>
      <c r="D195" s="4" t="s">
        <v>161</v>
      </c>
      <c r="E195" s="4" t="s">
        <v>207</v>
      </c>
      <c r="H195" s="4" t="s">
        <v>30</v>
      </c>
      <c r="I195" s="4">
        <v>4</v>
      </c>
      <c r="J195" s="4">
        <v>6</v>
      </c>
      <c r="K195" s="5">
        <f t="shared" si="3"/>
        <v>0.4</v>
      </c>
      <c r="L195" s="5"/>
      <c r="M195" s="5"/>
      <c r="N195" s="5"/>
      <c r="O195" s="5"/>
      <c r="P195" s="8"/>
      <c r="U195" s="4" t="s">
        <v>169</v>
      </c>
    </row>
    <row r="196" spans="1:21" x14ac:dyDescent="0.25">
      <c r="A196" s="4" t="s">
        <v>206</v>
      </c>
      <c r="B196" s="4" t="s">
        <v>151</v>
      </c>
      <c r="C196" s="4" t="s">
        <v>216</v>
      </c>
      <c r="D196" s="4" t="s">
        <v>164</v>
      </c>
      <c r="E196" s="4" t="s">
        <v>212</v>
      </c>
      <c r="H196" s="4" t="s">
        <v>30</v>
      </c>
      <c r="I196" s="4">
        <v>3</v>
      </c>
      <c r="J196" s="4">
        <v>7</v>
      </c>
      <c r="K196" s="5">
        <f t="shared" si="3"/>
        <v>0.3</v>
      </c>
      <c r="L196" s="5"/>
      <c r="M196" s="5"/>
      <c r="N196" s="5"/>
      <c r="O196" s="5"/>
      <c r="P196" s="8"/>
      <c r="U196" s="4" t="s">
        <v>216</v>
      </c>
    </row>
    <row r="197" spans="1:21" x14ac:dyDescent="0.25">
      <c r="A197" s="4" t="s">
        <v>206</v>
      </c>
      <c r="B197" s="4" t="s">
        <v>151</v>
      </c>
      <c r="C197" s="4" t="s">
        <v>217</v>
      </c>
      <c r="D197" s="4" t="s">
        <v>164</v>
      </c>
      <c r="E197" s="4" t="s">
        <v>208</v>
      </c>
      <c r="H197" s="4" t="s">
        <v>30</v>
      </c>
      <c r="I197" s="4">
        <v>3</v>
      </c>
      <c r="J197" s="4">
        <v>7</v>
      </c>
      <c r="K197" s="5">
        <f t="shared" si="3"/>
        <v>0.3</v>
      </c>
      <c r="L197" s="5"/>
      <c r="M197" s="5"/>
      <c r="N197" s="5"/>
      <c r="O197" s="5"/>
      <c r="P197" s="8"/>
      <c r="U197" s="4" t="s">
        <v>217</v>
      </c>
    </row>
    <row r="198" spans="1:21" x14ac:dyDescent="0.25">
      <c r="A198" s="4" t="s">
        <v>206</v>
      </c>
      <c r="B198" s="4" t="s">
        <v>151</v>
      </c>
      <c r="C198" s="4" t="s">
        <v>170</v>
      </c>
      <c r="D198" s="4" t="s">
        <v>171</v>
      </c>
      <c r="E198" s="4" t="s">
        <v>212</v>
      </c>
      <c r="H198" s="4" t="s">
        <v>30</v>
      </c>
      <c r="I198" s="4">
        <v>3</v>
      </c>
      <c r="J198" s="4">
        <v>7</v>
      </c>
      <c r="K198" s="5">
        <f t="shared" si="3"/>
        <v>0.3</v>
      </c>
      <c r="L198" s="5"/>
      <c r="M198" s="5"/>
      <c r="N198" s="5"/>
      <c r="O198" s="5"/>
      <c r="P198" s="8"/>
      <c r="U198" s="4" t="s">
        <v>170</v>
      </c>
    </row>
    <row r="199" spans="1:21" x14ac:dyDescent="0.25">
      <c r="A199" s="4" t="s">
        <v>206</v>
      </c>
      <c r="B199" s="4" t="s">
        <v>151</v>
      </c>
      <c r="C199" s="4" t="s">
        <v>218</v>
      </c>
      <c r="D199" s="4" t="s">
        <v>157</v>
      </c>
      <c r="E199" s="4" t="s">
        <v>210</v>
      </c>
      <c r="H199" s="4" t="s">
        <v>30</v>
      </c>
      <c r="I199" s="4">
        <v>3</v>
      </c>
      <c r="J199" s="4">
        <v>7</v>
      </c>
      <c r="K199" s="5">
        <f t="shared" si="3"/>
        <v>0.3</v>
      </c>
      <c r="L199" s="5"/>
      <c r="M199" s="5"/>
      <c r="N199" s="5"/>
      <c r="O199" s="5"/>
      <c r="P199" s="8"/>
      <c r="U199" s="4" t="s">
        <v>218</v>
      </c>
    </row>
    <row r="200" spans="1:21" x14ac:dyDescent="0.25">
      <c r="A200" s="4" t="s">
        <v>206</v>
      </c>
      <c r="B200" s="4" t="s">
        <v>151</v>
      </c>
      <c r="C200" s="4" t="s">
        <v>219</v>
      </c>
      <c r="D200" s="4" t="s">
        <v>220</v>
      </c>
      <c r="E200" s="4" t="s">
        <v>210</v>
      </c>
      <c r="H200" s="4" t="s">
        <v>30</v>
      </c>
      <c r="I200" s="4">
        <v>2</v>
      </c>
      <c r="J200" s="4">
        <v>8</v>
      </c>
      <c r="K200" s="5">
        <f t="shared" si="3"/>
        <v>0.2</v>
      </c>
      <c r="L200" s="5"/>
      <c r="M200" s="5"/>
      <c r="N200" s="5"/>
      <c r="O200" s="5"/>
      <c r="P200" s="8"/>
      <c r="U200" s="4" t="s">
        <v>219</v>
      </c>
    </row>
    <row r="201" spans="1:21" x14ac:dyDescent="0.25">
      <c r="A201" s="4" t="s">
        <v>206</v>
      </c>
      <c r="B201" s="4" t="s">
        <v>151</v>
      </c>
      <c r="C201" s="4" t="s">
        <v>221</v>
      </c>
      <c r="D201" s="4" t="s">
        <v>171</v>
      </c>
      <c r="E201" s="4" t="s">
        <v>207</v>
      </c>
      <c r="H201" s="4" t="s">
        <v>30</v>
      </c>
      <c r="I201" s="4">
        <v>0</v>
      </c>
      <c r="J201" s="4">
        <v>10</v>
      </c>
      <c r="K201" s="5">
        <f t="shared" si="3"/>
        <v>0</v>
      </c>
      <c r="L201" s="5"/>
      <c r="M201" s="5"/>
      <c r="N201" s="5"/>
      <c r="O201" s="5"/>
      <c r="P201" s="8"/>
      <c r="U201" s="4" t="s">
        <v>221</v>
      </c>
    </row>
    <row r="202" spans="1:21" x14ac:dyDescent="0.25">
      <c r="A202" s="4" t="s">
        <v>222</v>
      </c>
      <c r="B202" s="4" t="s">
        <v>151</v>
      </c>
      <c r="C202" s="4" t="s">
        <v>155</v>
      </c>
      <c r="D202" s="4" t="s">
        <v>154</v>
      </c>
      <c r="H202" s="4" t="s">
        <v>30</v>
      </c>
      <c r="I202" s="4">
        <v>8</v>
      </c>
      <c r="J202" s="4">
        <v>2</v>
      </c>
      <c r="K202" s="5">
        <f t="shared" si="3"/>
        <v>0.8</v>
      </c>
      <c r="L202" s="5" t="s">
        <v>30</v>
      </c>
      <c r="M202" s="5" t="s">
        <v>30</v>
      </c>
      <c r="N202" s="5" t="s">
        <v>30</v>
      </c>
      <c r="O202" s="5" t="s">
        <v>30</v>
      </c>
      <c r="P202" s="8" t="s">
        <v>30</v>
      </c>
      <c r="Q202" s="4">
        <v>11</v>
      </c>
      <c r="R202" s="4">
        <v>3</v>
      </c>
      <c r="S202" s="4">
        <v>3</v>
      </c>
      <c r="T202" s="4">
        <v>1</v>
      </c>
      <c r="U202" s="4" t="s">
        <v>155</v>
      </c>
    </row>
    <row r="203" spans="1:21" x14ac:dyDescent="0.25">
      <c r="A203" s="4" t="s">
        <v>222</v>
      </c>
      <c r="B203" s="4" t="s">
        <v>151</v>
      </c>
      <c r="C203" s="4" t="s">
        <v>149</v>
      </c>
      <c r="D203" s="4" t="s">
        <v>152</v>
      </c>
      <c r="H203" s="4" t="s">
        <v>30</v>
      </c>
      <c r="I203" s="4">
        <v>8</v>
      </c>
      <c r="J203" s="4">
        <v>2</v>
      </c>
      <c r="K203" s="5">
        <f t="shared" si="3"/>
        <v>0.8</v>
      </c>
      <c r="L203" s="5" t="s">
        <v>30</v>
      </c>
      <c r="M203" s="5" t="s">
        <v>30</v>
      </c>
      <c r="N203" s="5" t="s">
        <v>30</v>
      </c>
      <c r="O203" s="5" t="s">
        <v>30</v>
      </c>
      <c r="P203" s="8"/>
      <c r="Q203" s="4">
        <v>10</v>
      </c>
      <c r="R203" s="4">
        <v>4</v>
      </c>
      <c r="S203" s="4">
        <v>3</v>
      </c>
      <c r="T203" s="4">
        <v>1</v>
      </c>
      <c r="U203" s="4" t="s">
        <v>149</v>
      </c>
    </row>
    <row r="204" spans="1:21" x14ac:dyDescent="0.25">
      <c r="A204" s="4" t="s">
        <v>222</v>
      </c>
      <c r="B204" s="4" t="s">
        <v>151</v>
      </c>
      <c r="C204" s="4" t="s">
        <v>156</v>
      </c>
      <c r="D204" s="4" t="s">
        <v>157</v>
      </c>
      <c r="H204" s="4" t="s">
        <v>30</v>
      </c>
      <c r="I204" s="4">
        <v>8</v>
      </c>
      <c r="J204" s="4">
        <v>2</v>
      </c>
      <c r="K204" s="5">
        <f t="shared" si="3"/>
        <v>0.8</v>
      </c>
      <c r="L204" s="5" t="s">
        <v>30</v>
      </c>
      <c r="M204" s="5" t="s">
        <v>30</v>
      </c>
      <c r="N204" s="5" t="s">
        <v>30</v>
      </c>
      <c r="O204" s="5"/>
      <c r="P204" s="8"/>
      <c r="Q204" s="4">
        <v>11</v>
      </c>
      <c r="R204" s="4">
        <v>3</v>
      </c>
      <c r="S204" s="4">
        <v>3</v>
      </c>
      <c r="T204" s="4">
        <v>0</v>
      </c>
      <c r="U204" s="4" t="s">
        <v>156</v>
      </c>
    </row>
    <row r="205" spans="1:21" x14ac:dyDescent="0.25">
      <c r="A205" s="4" t="s">
        <v>222</v>
      </c>
      <c r="B205" s="4" t="s">
        <v>151</v>
      </c>
      <c r="C205" s="4" t="s">
        <v>188</v>
      </c>
      <c r="D205" s="4" t="s">
        <v>187</v>
      </c>
      <c r="I205" s="4">
        <v>10</v>
      </c>
      <c r="J205" s="4">
        <v>0</v>
      </c>
      <c r="K205" s="5">
        <f t="shared" si="3"/>
        <v>1</v>
      </c>
      <c r="L205" s="5" t="s">
        <v>30</v>
      </c>
      <c r="M205" s="5" t="s">
        <v>30</v>
      </c>
      <c r="N205" s="5" t="s">
        <v>30</v>
      </c>
      <c r="O205" s="5"/>
      <c r="P205" s="8"/>
      <c r="Q205" s="4">
        <v>12</v>
      </c>
      <c r="R205" s="4">
        <v>2</v>
      </c>
      <c r="S205" s="4">
        <v>3</v>
      </c>
      <c r="T205" s="4">
        <v>1</v>
      </c>
      <c r="U205" s="4" t="s">
        <v>188</v>
      </c>
    </row>
    <row r="206" spans="1:21" x14ac:dyDescent="0.25">
      <c r="A206" s="4" t="s">
        <v>222</v>
      </c>
      <c r="B206" s="4" t="s">
        <v>151</v>
      </c>
      <c r="C206" s="4" t="s">
        <v>581</v>
      </c>
      <c r="D206" s="4" t="s">
        <v>154</v>
      </c>
      <c r="H206" s="4" t="s">
        <v>30</v>
      </c>
      <c r="I206" s="4">
        <v>9</v>
      </c>
      <c r="J206" s="4">
        <v>1</v>
      </c>
      <c r="K206" s="5">
        <f t="shared" si="3"/>
        <v>0.9</v>
      </c>
      <c r="L206" s="5" t="s">
        <v>30</v>
      </c>
      <c r="M206" s="5" t="s">
        <v>30</v>
      </c>
      <c r="N206" s="5"/>
      <c r="O206" s="5"/>
      <c r="P206" s="8"/>
      <c r="Q206" s="4">
        <v>11</v>
      </c>
      <c r="R206" s="4">
        <v>3</v>
      </c>
      <c r="S206" s="4">
        <v>1</v>
      </c>
      <c r="T206" s="4">
        <v>3</v>
      </c>
      <c r="U206" s="4" t="s">
        <v>581</v>
      </c>
    </row>
    <row r="207" spans="1:21" x14ac:dyDescent="0.25">
      <c r="A207" s="4" t="s">
        <v>222</v>
      </c>
      <c r="B207" s="4" t="s">
        <v>151</v>
      </c>
      <c r="C207" s="4" t="s">
        <v>169</v>
      </c>
      <c r="D207" s="4" t="s">
        <v>161</v>
      </c>
      <c r="H207" s="4" t="s">
        <v>30</v>
      </c>
      <c r="I207" s="4">
        <v>7</v>
      </c>
      <c r="J207" s="4">
        <v>3</v>
      </c>
      <c r="K207" s="5">
        <f t="shared" si="3"/>
        <v>0.7</v>
      </c>
      <c r="L207" s="5" t="s">
        <v>30</v>
      </c>
      <c r="M207" s="5" t="s">
        <v>30</v>
      </c>
      <c r="N207" s="5"/>
      <c r="O207" s="5"/>
      <c r="P207" s="8"/>
      <c r="Q207" s="4">
        <v>9</v>
      </c>
      <c r="R207" s="4">
        <v>5</v>
      </c>
      <c r="S207" s="4">
        <v>0</v>
      </c>
      <c r="T207" s="4">
        <v>3</v>
      </c>
      <c r="U207" s="4" t="s">
        <v>169</v>
      </c>
    </row>
    <row r="208" spans="1:21" x14ac:dyDescent="0.25">
      <c r="A208" s="4" t="s">
        <v>222</v>
      </c>
      <c r="B208" s="4" t="s">
        <v>151</v>
      </c>
      <c r="C208" s="4" t="s">
        <v>178</v>
      </c>
      <c r="D208" s="4" t="s">
        <v>157</v>
      </c>
      <c r="H208" s="4" t="s">
        <v>30</v>
      </c>
      <c r="I208" s="4">
        <v>6</v>
      </c>
      <c r="J208" s="4">
        <v>4</v>
      </c>
      <c r="K208" s="5">
        <f t="shared" si="3"/>
        <v>0.6</v>
      </c>
      <c r="L208" s="5" t="s">
        <v>30</v>
      </c>
      <c r="M208" s="5" t="s">
        <v>30</v>
      </c>
      <c r="N208" s="5"/>
      <c r="O208" s="5"/>
      <c r="P208" s="8"/>
      <c r="Q208" s="4">
        <v>6</v>
      </c>
      <c r="R208" s="4">
        <v>8</v>
      </c>
      <c r="S208" s="4">
        <v>1</v>
      </c>
      <c r="T208" s="4">
        <v>3</v>
      </c>
      <c r="U208" s="4" t="s">
        <v>178</v>
      </c>
    </row>
    <row r="209" spans="1:21" x14ac:dyDescent="0.25">
      <c r="A209" s="4" t="s">
        <v>222</v>
      </c>
      <c r="B209" s="4" t="s">
        <v>151</v>
      </c>
      <c r="C209" s="4" t="s">
        <v>162</v>
      </c>
      <c r="D209" s="4" t="s">
        <v>152</v>
      </c>
      <c r="H209" s="4" t="s">
        <v>30</v>
      </c>
      <c r="I209" s="4">
        <v>5</v>
      </c>
      <c r="J209" s="4">
        <v>5</v>
      </c>
      <c r="K209" s="5">
        <f t="shared" si="3"/>
        <v>0.5</v>
      </c>
      <c r="L209" s="5" t="s">
        <v>30</v>
      </c>
      <c r="M209" s="5" t="s">
        <v>30</v>
      </c>
      <c r="N209" s="5"/>
      <c r="O209" s="5"/>
      <c r="P209" s="8"/>
      <c r="Q209" s="4">
        <v>7</v>
      </c>
      <c r="R209" s="4">
        <v>7</v>
      </c>
      <c r="S209" s="4">
        <v>1</v>
      </c>
      <c r="T209" s="4">
        <v>3</v>
      </c>
      <c r="U209" s="4" t="s">
        <v>162</v>
      </c>
    </row>
    <row r="210" spans="1:21" x14ac:dyDescent="0.25">
      <c r="A210" s="4" t="s">
        <v>222</v>
      </c>
      <c r="B210" s="4" t="s">
        <v>151</v>
      </c>
      <c r="C210" s="4" t="s">
        <v>165</v>
      </c>
      <c r="D210" s="4" t="s">
        <v>166</v>
      </c>
      <c r="H210" s="4" t="s">
        <v>30</v>
      </c>
      <c r="I210" s="4">
        <v>6</v>
      </c>
      <c r="J210" s="4">
        <v>4</v>
      </c>
      <c r="K210" s="5">
        <f t="shared" si="3"/>
        <v>0.6</v>
      </c>
      <c r="L210" s="5" t="s">
        <v>30</v>
      </c>
      <c r="M210" s="5"/>
      <c r="N210" s="5"/>
      <c r="O210" s="5"/>
      <c r="P210" s="8"/>
      <c r="Q210" s="4">
        <v>4</v>
      </c>
      <c r="R210" s="4">
        <v>10</v>
      </c>
      <c r="U210" s="4" t="s">
        <v>165</v>
      </c>
    </row>
    <row r="211" spans="1:21" x14ac:dyDescent="0.25">
      <c r="A211" s="4" t="s">
        <v>222</v>
      </c>
      <c r="B211" s="4" t="s">
        <v>151</v>
      </c>
      <c r="C211" s="4" t="s">
        <v>211</v>
      </c>
      <c r="D211" s="4" t="s">
        <v>154</v>
      </c>
      <c r="H211" s="4" t="s">
        <v>30</v>
      </c>
      <c r="I211" s="4">
        <v>5</v>
      </c>
      <c r="J211" s="4">
        <v>5</v>
      </c>
      <c r="K211" s="5">
        <f t="shared" si="3"/>
        <v>0.5</v>
      </c>
      <c r="L211" s="5" t="s">
        <v>30</v>
      </c>
      <c r="M211" s="5"/>
      <c r="N211" s="5"/>
      <c r="O211" s="5"/>
      <c r="P211" s="8"/>
      <c r="Q211" s="4">
        <v>6</v>
      </c>
      <c r="R211" s="4">
        <v>8</v>
      </c>
      <c r="U211" s="4" t="s">
        <v>177</v>
      </c>
    </row>
    <row r="212" spans="1:21" x14ac:dyDescent="0.25">
      <c r="A212" s="4" t="s">
        <v>222</v>
      </c>
      <c r="B212" s="4" t="s">
        <v>151</v>
      </c>
      <c r="C212" s="4" t="s">
        <v>158</v>
      </c>
      <c r="D212" s="4" t="s">
        <v>159</v>
      </c>
      <c r="H212" s="4" t="s">
        <v>30</v>
      </c>
      <c r="I212" s="4">
        <v>5</v>
      </c>
      <c r="J212" s="4">
        <v>5</v>
      </c>
      <c r="K212" s="5">
        <f t="shared" si="3"/>
        <v>0.5</v>
      </c>
      <c r="L212" s="5" t="s">
        <v>30</v>
      </c>
      <c r="M212" s="5"/>
      <c r="N212" s="5"/>
      <c r="O212" s="5"/>
      <c r="P212" s="8"/>
      <c r="Q212" s="4">
        <v>5</v>
      </c>
      <c r="R212" s="4">
        <v>9</v>
      </c>
      <c r="U212" s="4" t="s">
        <v>158</v>
      </c>
    </row>
    <row r="213" spans="1:21" x14ac:dyDescent="0.25">
      <c r="A213" s="4" t="s">
        <v>222</v>
      </c>
      <c r="B213" s="4" t="s">
        <v>151</v>
      </c>
      <c r="C213" s="4" t="s">
        <v>170</v>
      </c>
      <c r="D213" s="4" t="s">
        <v>171</v>
      </c>
      <c r="H213" s="4" t="s">
        <v>30</v>
      </c>
      <c r="I213" s="4">
        <v>5</v>
      </c>
      <c r="J213" s="4">
        <v>5</v>
      </c>
      <c r="K213" s="5">
        <f t="shared" si="3"/>
        <v>0.5</v>
      </c>
      <c r="L213" s="5" t="s">
        <v>30</v>
      </c>
      <c r="M213" s="5"/>
      <c r="N213" s="5"/>
      <c r="O213" s="5"/>
      <c r="P213" s="8"/>
      <c r="Q213" s="4">
        <v>4</v>
      </c>
      <c r="R213" s="4">
        <v>10</v>
      </c>
      <c r="U213" s="4" t="s">
        <v>170</v>
      </c>
    </row>
    <row r="214" spans="1:21" x14ac:dyDescent="0.25">
      <c r="A214" s="4" t="s">
        <v>222</v>
      </c>
      <c r="B214" s="4" t="s">
        <v>151</v>
      </c>
      <c r="C214" s="4" t="s">
        <v>223</v>
      </c>
      <c r="D214" s="4" t="s">
        <v>187</v>
      </c>
      <c r="H214" s="4" t="s">
        <v>30</v>
      </c>
      <c r="I214" s="4">
        <v>5</v>
      </c>
      <c r="J214" s="4">
        <v>5</v>
      </c>
      <c r="K214" s="5">
        <f t="shared" si="3"/>
        <v>0.5</v>
      </c>
      <c r="L214" s="5" t="s">
        <v>30</v>
      </c>
      <c r="M214" s="5"/>
      <c r="N214" s="5"/>
      <c r="O214" s="5"/>
      <c r="P214" s="8"/>
      <c r="Q214" s="4">
        <v>3</v>
      </c>
      <c r="R214" s="4">
        <v>11</v>
      </c>
      <c r="U214" s="4" t="s">
        <v>223</v>
      </c>
    </row>
    <row r="215" spans="1:21" x14ac:dyDescent="0.25">
      <c r="A215" s="4" t="s">
        <v>222</v>
      </c>
      <c r="B215" s="4" t="s">
        <v>151</v>
      </c>
      <c r="C215" s="4" t="s">
        <v>181</v>
      </c>
      <c r="D215" s="4" t="s">
        <v>173</v>
      </c>
      <c r="H215" s="4" t="s">
        <v>30</v>
      </c>
      <c r="I215" s="4">
        <v>4</v>
      </c>
      <c r="J215" s="4">
        <v>6</v>
      </c>
      <c r="K215" s="5">
        <f t="shared" si="3"/>
        <v>0.4</v>
      </c>
      <c r="L215" s="5" t="s">
        <v>30</v>
      </c>
      <c r="M215" s="5"/>
      <c r="N215" s="5"/>
      <c r="O215" s="5"/>
      <c r="P215" s="8"/>
      <c r="Q215" s="4">
        <v>7</v>
      </c>
      <c r="R215" s="4">
        <v>7</v>
      </c>
      <c r="U215" s="4" t="s">
        <v>181</v>
      </c>
    </row>
    <row r="216" spans="1:21" x14ac:dyDescent="0.25">
      <c r="A216" s="4" t="s">
        <v>222</v>
      </c>
      <c r="B216" s="4" t="s">
        <v>151</v>
      </c>
      <c r="C216" s="4" t="s">
        <v>201</v>
      </c>
      <c r="D216" s="4" t="s">
        <v>154</v>
      </c>
      <c r="H216" s="4" t="s">
        <v>30</v>
      </c>
      <c r="I216" s="4">
        <v>4</v>
      </c>
      <c r="J216" s="4">
        <v>6</v>
      </c>
      <c r="K216" s="5">
        <f t="shared" si="3"/>
        <v>0.4</v>
      </c>
      <c r="L216" s="5" t="s">
        <v>30</v>
      </c>
      <c r="M216" s="5"/>
      <c r="N216" s="5"/>
      <c r="O216" s="5"/>
      <c r="P216" s="8"/>
      <c r="Q216" s="4">
        <v>4</v>
      </c>
      <c r="R216" s="4">
        <v>10</v>
      </c>
      <c r="U216" s="4" t="s">
        <v>201</v>
      </c>
    </row>
    <row r="217" spans="1:21" x14ac:dyDescent="0.25">
      <c r="A217" s="4" t="s">
        <v>222</v>
      </c>
      <c r="B217" s="4" t="s">
        <v>151</v>
      </c>
      <c r="C217" s="4" t="s">
        <v>224</v>
      </c>
      <c r="D217" s="4" t="s">
        <v>157</v>
      </c>
      <c r="H217" s="4" t="s">
        <v>30</v>
      </c>
      <c r="I217" s="4">
        <v>4</v>
      </c>
      <c r="J217" s="4">
        <v>6</v>
      </c>
      <c r="K217" s="5">
        <f t="shared" si="3"/>
        <v>0.4</v>
      </c>
      <c r="L217" s="5" t="s">
        <v>30</v>
      </c>
      <c r="M217" s="5"/>
      <c r="N217" s="5"/>
      <c r="O217" s="5"/>
      <c r="P217" s="8"/>
      <c r="Q217" s="4">
        <v>2</v>
      </c>
      <c r="R217" s="4">
        <v>12</v>
      </c>
      <c r="U217" s="4" t="s">
        <v>204</v>
      </c>
    </row>
    <row r="218" spans="1:21" x14ac:dyDescent="0.25">
      <c r="A218" s="4" t="s">
        <v>222</v>
      </c>
      <c r="B218" s="4" t="s">
        <v>151</v>
      </c>
      <c r="C218" s="4" t="s">
        <v>189</v>
      </c>
      <c r="D218" s="4" t="s">
        <v>187</v>
      </c>
      <c r="H218" s="4" t="s">
        <v>30</v>
      </c>
      <c r="I218" s="4">
        <v>5</v>
      </c>
      <c r="J218" s="4">
        <v>5</v>
      </c>
      <c r="K218" s="5">
        <f t="shared" si="3"/>
        <v>0.5</v>
      </c>
      <c r="L218" s="5"/>
      <c r="M218" s="5"/>
      <c r="N218" s="5"/>
      <c r="O218" s="5"/>
      <c r="P218" s="8"/>
      <c r="U218" s="4" t="s">
        <v>189</v>
      </c>
    </row>
    <row r="219" spans="1:21" x14ac:dyDescent="0.25">
      <c r="A219" s="4" t="s">
        <v>222</v>
      </c>
      <c r="B219" s="4" t="s">
        <v>151</v>
      </c>
      <c r="C219" s="4" t="s">
        <v>225</v>
      </c>
      <c r="D219" s="4" t="s">
        <v>159</v>
      </c>
      <c r="H219" s="4" t="s">
        <v>30</v>
      </c>
      <c r="I219" s="4">
        <v>4</v>
      </c>
      <c r="J219" s="4">
        <v>6</v>
      </c>
      <c r="K219" s="5">
        <f t="shared" si="3"/>
        <v>0.4</v>
      </c>
      <c r="L219" s="5"/>
      <c r="M219" s="5"/>
      <c r="N219" s="5"/>
      <c r="O219" s="5"/>
      <c r="P219" s="8"/>
      <c r="U219" s="4" t="s">
        <v>225</v>
      </c>
    </row>
    <row r="220" spans="1:21" x14ac:dyDescent="0.25">
      <c r="A220" s="4" t="s">
        <v>222</v>
      </c>
      <c r="B220" s="4" t="s">
        <v>151</v>
      </c>
      <c r="C220" s="4" t="s">
        <v>583</v>
      </c>
      <c r="D220" s="4" t="s">
        <v>215</v>
      </c>
      <c r="H220" s="4" t="s">
        <v>30</v>
      </c>
      <c r="I220" s="4">
        <v>3</v>
      </c>
      <c r="J220" s="4">
        <v>7</v>
      </c>
      <c r="K220" s="5">
        <f t="shared" si="3"/>
        <v>0.3</v>
      </c>
      <c r="L220" s="5"/>
      <c r="M220" s="5"/>
      <c r="N220" s="5"/>
      <c r="O220" s="5"/>
      <c r="P220" s="8"/>
      <c r="U220" s="4" t="s">
        <v>214</v>
      </c>
    </row>
    <row r="221" spans="1:21" x14ac:dyDescent="0.25">
      <c r="A221" s="4" t="s">
        <v>222</v>
      </c>
      <c r="B221" s="4" t="s">
        <v>151</v>
      </c>
      <c r="C221" s="4" t="s">
        <v>153</v>
      </c>
      <c r="D221" s="4" t="s">
        <v>154</v>
      </c>
      <c r="H221" s="4" t="s">
        <v>30</v>
      </c>
      <c r="I221" s="4">
        <v>3</v>
      </c>
      <c r="J221" s="4">
        <v>7</v>
      </c>
      <c r="K221" s="5">
        <f t="shared" si="3"/>
        <v>0.3</v>
      </c>
      <c r="L221" s="5"/>
      <c r="M221" s="5"/>
      <c r="N221" s="5"/>
      <c r="O221" s="5"/>
      <c r="P221" s="8"/>
      <c r="U221" s="4" t="s">
        <v>153</v>
      </c>
    </row>
    <row r="222" spans="1:21" x14ac:dyDescent="0.25">
      <c r="A222" s="4" t="s">
        <v>222</v>
      </c>
      <c r="B222" s="4" t="s">
        <v>151</v>
      </c>
      <c r="C222" s="4" t="s">
        <v>216</v>
      </c>
      <c r="D222" s="4" t="s">
        <v>164</v>
      </c>
      <c r="H222" s="4" t="s">
        <v>30</v>
      </c>
      <c r="I222" s="4">
        <v>2</v>
      </c>
      <c r="J222" s="4">
        <v>8</v>
      </c>
      <c r="K222" s="5">
        <f t="shared" si="3"/>
        <v>0.2</v>
      </c>
      <c r="L222" s="5"/>
      <c r="M222" s="5"/>
      <c r="N222" s="5"/>
      <c r="O222" s="5"/>
      <c r="P222" s="8"/>
      <c r="U222" s="4" t="s">
        <v>216</v>
      </c>
    </row>
    <row r="223" spans="1:21" x14ac:dyDescent="0.25">
      <c r="A223" s="4" t="s">
        <v>222</v>
      </c>
      <c r="B223" s="4" t="s">
        <v>151</v>
      </c>
      <c r="C223" s="4" t="s">
        <v>172</v>
      </c>
      <c r="D223" s="4" t="s">
        <v>173</v>
      </c>
      <c r="H223" s="4" t="s">
        <v>30</v>
      </c>
      <c r="I223" s="4">
        <v>2</v>
      </c>
      <c r="J223" s="4">
        <v>8</v>
      </c>
      <c r="K223" s="5">
        <f t="shared" si="3"/>
        <v>0.2</v>
      </c>
      <c r="L223" s="5"/>
      <c r="M223" s="5"/>
      <c r="N223" s="5"/>
      <c r="O223" s="5"/>
      <c r="P223" s="8"/>
      <c r="U223" s="4" t="s">
        <v>172</v>
      </c>
    </row>
    <row r="224" spans="1:21" x14ac:dyDescent="0.25">
      <c r="A224" s="4" t="s">
        <v>222</v>
      </c>
      <c r="B224" s="4" t="s">
        <v>151</v>
      </c>
      <c r="C224" s="4" t="s">
        <v>221</v>
      </c>
      <c r="D224" s="4" t="s">
        <v>171</v>
      </c>
      <c r="H224" s="4" t="s">
        <v>30</v>
      </c>
      <c r="I224" s="4">
        <v>1</v>
      </c>
      <c r="J224" s="4">
        <v>9</v>
      </c>
      <c r="K224" s="5">
        <f t="shared" si="3"/>
        <v>0.1</v>
      </c>
      <c r="L224" s="5"/>
      <c r="M224" s="5"/>
      <c r="N224" s="5"/>
      <c r="O224" s="5"/>
      <c r="P224" s="8"/>
      <c r="U224" s="4" t="s">
        <v>221</v>
      </c>
    </row>
    <row r="225" spans="1:21" x14ac:dyDescent="0.25">
      <c r="A225" s="4" t="s">
        <v>222</v>
      </c>
      <c r="B225" s="4" t="s">
        <v>151</v>
      </c>
      <c r="C225" s="4" t="s">
        <v>226</v>
      </c>
      <c r="D225" s="4" t="s">
        <v>220</v>
      </c>
      <c r="H225" s="4" t="s">
        <v>30</v>
      </c>
      <c r="I225" s="4">
        <v>1</v>
      </c>
      <c r="J225" s="4">
        <v>9</v>
      </c>
      <c r="K225" s="5">
        <f t="shared" si="3"/>
        <v>0.1</v>
      </c>
      <c r="L225" s="5"/>
      <c r="M225" s="5"/>
      <c r="N225" s="5"/>
      <c r="O225" s="5"/>
      <c r="P225" s="8"/>
      <c r="U225" s="4" t="s">
        <v>226</v>
      </c>
    </row>
    <row r="226" spans="1:21" x14ac:dyDescent="0.25">
      <c r="A226" s="4" t="s">
        <v>227</v>
      </c>
      <c r="B226" s="4" t="s">
        <v>151</v>
      </c>
      <c r="C226" s="4" t="s">
        <v>169</v>
      </c>
      <c r="D226" s="4" t="s">
        <v>161</v>
      </c>
      <c r="H226" s="4" t="s">
        <v>30</v>
      </c>
      <c r="I226" s="4">
        <v>8</v>
      </c>
      <c r="J226" s="4">
        <v>2</v>
      </c>
      <c r="K226" s="5">
        <f t="shared" si="3"/>
        <v>0.8</v>
      </c>
      <c r="L226" s="5" t="s">
        <v>30</v>
      </c>
      <c r="M226" s="5" t="s">
        <v>30</v>
      </c>
      <c r="N226" s="5" t="s">
        <v>30</v>
      </c>
      <c r="O226" s="5" t="s">
        <v>30</v>
      </c>
      <c r="P226" s="8" t="s">
        <v>30</v>
      </c>
      <c r="Q226" s="4">
        <v>8</v>
      </c>
      <c r="R226" s="4">
        <v>6</v>
      </c>
      <c r="S226" s="4">
        <v>3</v>
      </c>
      <c r="T226" s="4">
        <v>1</v>
      </c>
      <c r="U226" s="4" t="s">
        <v>169</v>
      </c>
    </row>
    <row r="227" spans="1:21" x14ac:dyDescent="0.25">
      <c r="A227" s="4" t="s">
        <v>227</v>
      </c>
      <c r="B227" s="4" t="s">
        <v>151</v>
      </c>
      <c r="C227" s="4" t="s">
        <v>155</v>
      </c>
      <c r="D227" s="4" t="s">
        <v>154</v>
      </c>
      <c r="I227" s="4">
        <v>10</v>
      </c>
      <c r="J227" s="4">
        <v>0</v>
      </c>
      <c r="K227" s="5">
        <f t="shared" si="3"/>
        <v>1</v>
      </c>
      <c r="L227" s="5" t="s">
        <v>30</v>
      </c>
      <c r="M227" s="5" t="s">
        <v>30</v>
      </c>
      <c r="N227" s="5" t="s">
        <v>30</v>
      </c>
      <c r="O227" s="5" t="s">
        <v>30</v>
      </c>
      <c r="P227" s="8"/>
      <c r="Q227" s="4">
        <v>11</v>
      </c>
      <c r="R227" s="4">
        <v>3</v>
      </c>
      <c r="S227" s="4">
        <v>3</v>
      </c>
      <c r="T227" s="4">
        <v>2</v>
      </c>
      <c r="U227" s="4" t="s">
        <v>155</v>
      </c>
    </row>
    <row r="228" spans="1:21" x14ac:dyDescent="0.25">
      <c r="A228" s="4" t="s">
        <v>227</v>
      </c>
      <c r="B228" s="4" t="s">
        <v>151</v>
      </c>
      <c r="C228" s="4" t="s">
        <v>188</v>
      </c>
      <c r="D228" s="4" t="s">
        <v>187</v>
      </c>
      <c r="H228" s="4" t="s">
        <v>30</v>
      </c>
      <c r="I228" s="4">
        <v>7</v>
      </c>
      <c r="J228" s="4">
        <v>3</v>
      </c>
      <c r="K228" s="5">
        <f t="shared" si="3"/>
        <v>0.7</v>
      </c>
      <c r="L228" s="5" t="s">
        <v>30</v>
      </c>
      <c r="M228" s="5" t="s">
        <v>30</v>
      </c>
      <c r="N228" s="5" t="s">
        <v>30</v>
      </c>
      <c r="O228" s="5"/>
      <c r="P228" s="8"/>
      <c r="Q228" s="4">
        <v>12</v>
      </c>
      <c r="R228" s="4">
        <v>2</v>
      </c>
      <c r="S228" s="4">
        <v>3</v>
      </c>
      <c r="T228" s="4">
        <v>2</v>
      </c>
      <c r="U228" s="4" t="s">
        <v>188</v>
      </c>
    </row>
    <row r="229" spans="1:21" x14ac:dyDescent="0.25">
      <c r="A229" s="4" t="s">
        <v>227</v>
      </c>
      <c r="B229" s="4" t="s">
        <v>151</v>
      </c>
      <c r="C229" s="4" t="s">
        <v>581</v>
      </c>
      <c r="D229" s="4" t="s">
        <v>154</v>
      </c>
      <c r="H229" s="4" t="s">
        <v>30</v>
      </c>
      <c r="I229" s="4">
        <v>7</v>
      </c>
      <c r="J229" s="4">
        <v>3</v>
      </c>
      <c r="K229" s="5">
        <f t="shared" si="3"/>
        <v>0.7</v>
      </c>
      <c r="L229" s="5" t="s">
        <v>30</v>
      </c>
      <c r="M229" s="5" t="s">
        <v>30</v>
      </c>
      <c r="N229" s="5" t="s">
        <v>30</v>
      </c>
      <c r="O229" s="5"/>
      <c r="P229" s="8"/>
      <c r="Q229" s="4">
        <v>12</v>
      </c>
      <c r="R229" s="4">
        <v>2</v>
      </c>
      <c r="S229" s="4">
        <v>3</v>
      </c>
      <c r="T229" s="4">
        <v>0</v>
      </c>
      <c r="U229" s="4" t="s">
        <v>581</v>
      </c>
    </row>
    <row r="230" spans="1:21" x14ac:dyDescent="0.25">
      <c r="A230" s="4" t="s">
        <v>227</v>
      </c>
      <c r="B230" s="4" t="s">
        <v>151</v>
      </c>
      <c r="C230" s="4" t="s">
        <v>224</v>
      </c>
      <c r="D230" s="4" t="s">
        <v>157</v>
      </c>
      <c r="H230" s="4" t="s">
        <v>30</v>
      </c>
      <c r="I230" s="4">
        <v>6</v>
      </c>
      <c r="J230" s="4">
        <v>4</v>
      </c>
      <c r="K230" s="5">
        <f t="shared" si="3"/>
        <v>0.6</v>
      </c>
      <c r="L230" s="5" t="s">
        <v>30</v>
      </c>
      <c r="M230" s="5" t="s">
        <v>30</v>
      </c>
      <c r="N230" s="5"/>
      <c r="O230" s="5"/>
      <c r="P230" s="8"/>
      <c r="Q230" s="4">
        <v>7</v>
      </c>
      <c r="R230" s="4">
        <v>7</v>
      </c>
      <c r="S230" s="4">
        <v>0</v>
      </c>
      <c r="T230" s="4">
        <v>3</v>
      </c>
      <c r="U230" s="4" t="s">
        <v>204</v>
      </c>
    </row>
    <row r="231" spans="1:21" x14ac:dyDescent="0.25">
      <c r="A231" s="4" t="s">
        <v>227</v>
      </c>
      <c r="B231" s="4" t="s">
        <v>151</v>
      </c>
      <c r="C231" s="4" t="s">
        <v>170</v>
      </c>
      <c r="D231" s="4" t="s">
        <v>171</v>
      </c>
      <c r="H231" s="4" t="s">
        <v>30</v>
      </c>
      <c r="I231" s="4">
        <v>5</v>
      </c>
      <c r="J231" s="4">
        <v>5</v>
      </c>
      <c r="K231" s="5">
        <f t="shared" si="3"/>
        <v>0.5</v>
      </c>
      <c r="L231" s="5" t="s">
        <v>30</v>
      </c>
      <c r="M231" s="5" t="s">
        <v>30</v>
      </c>
      <c r="N231" s="5"/>
      <c r="O231" s="5"/>
      <c r="P231" s="8"/>
      <c r="Q231" s="4">
        <v>10</v>
      </c>
      <c r="R231" s="4">
        <v>4</v>
      </c>
      <c r="S231" s="4">
        <v>1</v>
      </c>
      <c r="T231" s="4">
        <v>3</v>
      </c>
      <c r="U231" s="4" t="s">
        <v>170</v>
      </c>
    </row>
    <row r="232" spans="1:21" x14ac:dyDescent="0.25">
      <c r="A232" s="4" t="s">
        <v>227</v>
      </c>
      <c r="B232" s="4" t="s">
        <v>151</v>
      </c>
      <c r="C232" s="4" t="s">
        <v>162</v>
      </c>
      <c r="D232" s="4" t="s">
        <v>152</v>
      </c>
      <c r="H232" s="4" t="s">
        <v>30</v>
      </c>
      <c r="I232" s="4">
        <v>5</v>
      </c>
      <c r="J232" s="4">
        <v>5</v>
      </c>
      <c r="K232" s="5">
        <f t="shared" si="3"/>
        <v>0.5</v>
      </c>
      <c r="L232" s="5" t="s">
        <v>30</v>
      </c>
      <c r="M232" s="5" t="s">
        <v>30</v>
      </c>
      <c r="N232" s="5"/>
      <c r="O232" s="5"/>
      <c r="P232" s="8"/>
      <c r="Q232" s="4">
        <v>7</v>
      </c>
      <c r="R232" s="4">
        <v>7</v>
      </c>
      <c r="S232" s="4">
        <v>2</v>
      </c>
      <c r="T232" s="4">
        <v>3</v>
      </c>
      <c r="U232" s="4" t="s">
        <v>162</v>
      </c>
    </row>
    <row r="233" spans="1:21" x14ac:dyDescent="0.25">
      <c r="A233" s="4" t="s">
        <v>227</v>
      </c>
      <c r="B233" s="4" t="s">
        <v>151</v>
      </c>
      <c r="C233" s="4" t="s">
        <v>149</v>
      </c>
      <c r="D233" s="4" t="s">
        <v>152</v>
      </c>
      <c r="I233" s="4">
        <v>10</v>
      </c>
      <c r="J233" s="4">
        <v>0</v>
      </c>
      <c r="K233" s="5">
        <f t="shared" si="3"/>
        <v>1</v>
      </c>
      <c r="L233" s="5" t="s">
        <v>30</v>
      </c>
      <c r="M233" s="5" t="s">
        <v>30</v>
      </c>
      <c r="N233" s="5"/>
      <c r="O233" s="5"/>
      <c r="P233" s="8"/>
      <c r="Q233" s="4">
        <v>8</v>
      </c>
      <c r="R233" s="4">
        <v>6</v>
      </c>
      <c r="S233" s="4">
        <v>2</v>
      </c>
      <c r="T233" s="4">
        <v>3</v>
      </c>
      <c r="U233" s="4" t="s">
        <v>149</v>
      </c>
    </row>
    <row r="234" spans="1:21" x14ac:dyDescent="0.25">
      <c r="A234" s="4" t="s">
        <v>227</v>
      </c>
      <c r="B234" s="4" t="s">
        <v>151</v>
      </c>
      <c r="C234" s="4" t="s">
        <v>156</v>
      </c>
      <c r="D234" s="4" t="s">
        <v>157</v>
      </c>
      <c r="H234" s="4" t="s">
        <v>30</v>
      </c>
      <c r="I234" s="4">
        <v>8</v>
      </c>
      <c r="J234" s="4">
        <v>2</v>
      </c>
      <c r="K234" s="5">
        <f t="shared" si="3"/>
        <v>0.8</v>
      </c>
      <c r="L234" s="5" t="s">
        <v>30</v>
      </c>
      <c r="M234" s="5"/>
      <c r="N234" s="5"/>
      <c r="O234" s="5"/>
      <c r="P234" s="8"/>
      <c r="Q234" s="4">
        <v>6</v>
      </c>
      <c r="R234" s="4">
        <v>8</v>
      </c>
      <c r="U234" s="4" t="s">
        <v>156</v>
      </c>
    </row>
    <row r="235" spans="1:21" x14ac:dyDescent="0.25">
      <c r="A235" s="4" t="s">
        <v>227</v>
      </c>
      <c r="B235" s="4" t="s">
        <v>151</v>
      </c>
      <c r="C235" s="4" t="s">
        <v>209</v>
      </c>
      <c r="D235" s="4" t="s">
        <v>187</v>
      </c>
      <c r="H235" s="4" t="s">
        <v>30</v>
      </c>
      <c r="I235" s="4">
        <v>6</v>
      </c>
      <c r="J235" s="4">
        <v>4</v>
      </c>
      <c r="K235" s="5">
        <f t="shared" si="3"/>
        <v>0.6</v>
      </c>
      <c r="L235" s="5" t="s">
        <v>30</v>
      </c>
      <c r="M235" s="5"/>
      <c r="N235" s="5"/>
      <c r="O235" s="5"/>
      <c r="P235" s="8"/>
      <c r="Q235" s="4">
        <v>7</v>
      </c>
      <c r="R235" s="4">
        <v>7</v>
      </c>
      <c r="U235" s="4" t="s">
        <v>209</v>
      </c>
    </row>
    <row r="236" spans="1:21" x14ac:dyDescent="0.25">
      <c r="A236" s="4" t="s">
        <v>227</v>
      </c>
      <c r="B236" s="4" t="s">
        <v>151</v>
      </c>
      <c r="C236" s="4" t="s">
        <v>211</v>
      </c>
      <c r="D236" s="4" t="s">
        <v>154</v>
      </c>
      <c r="H236" s="4" t="s">
        <v>30</v>
      </c>
      <c r="I236" s="4">
        <v>6</v>
      </c>
      <c r="J236" s="4">
        <v>4</v>
      </c>
      <c r="K236" s="5">
        <f t="shared" si="3"/>
        <v>0.6</v>
      </c>
      <c r="L236" s="5" t="s">
        <v>30</v>
      </c>
      <c r="M236" s="5"/>
      <c r="N236" s="5"/>
      <c r="O236" s="5"/>
      <c r="P236" s="8"/>
      <c r="Q236" s="4">
        <v>5</v>
      </c>
      <c r="R236" s="4">
        <v>9</v>
      </c>
      <c r="U236" s="4" t="s">
        <v>177</v>
      </c>
    </row>
    <row r="237" spans="1:21" x14ac:dyDescent="0.25">
      <c r="A237" s="4" t="s">
        <v>227</v>
      </c>
      <c r="B237" s="4" t="s">
        <v>151</v>
      </c>
      <c r="C237" s="4" t="s">
        <v>201</v>
      </c>
      <c r="D237" s="4" t="s">
        <v>154</v>
      </c>
      <c r="H237" s="4" t="s">
        <v>30</v>
      </c>
      <c r="I237" s="4">
        <v>5</v>
      </c>
      <c r="J237" s="4">
        <v>5</v>
      </c>
      <c r="K237" s="5">
        <f t="shared" si="3"/>
        <v>0.5</v>
      </c>
      <c r="L237" s="5" t="s">
        <v>30</v>
      </c>
      <c r="M237" s="5"/>
      <c r="N237" s="5"/>
      <c r="O237" s="5"/>
      <c r="P237" s="8"/>
      <c r="Q237" s="4">
        <v>6</v>
      </c>
      <c r="R237" s="4">
        <v>8</v>
      </c>
      <c r="U237" s="4" t="s">
        <v>201</v>
      </c>
    </row>
    <row r="238" spans="1:21" x14ac:dyDescent="0.25">
      <c r="A238" s="4" t="s">
        <v>227</v>
      </c>
      <c r="B238" s="4" t="s">
        <v>151</v>
      </c>
      <c r="C238" s="4" t="s">
        <v>158</v>
      </c>
      <c r="D238" s="4" t="s">
        <v>159</v>
      </c>
      <c r="H238" s="4" t="s">
        <v>30</v>
      </c>
      <c r="I238" s="4">
        <v>5</v>
      </c>
      <c r="J238" s="4">
        <v>5</v>
      </c>
      <c r="K238" s="5">
        <f t="shared" si="3"/>
        <v>0.5</v>
      </c>
      <c r="L238" s="5" t="s">
        <v>30</v>
      </c>
      <c r="M238" s="5"/>
      <c r="N238" s="5"/>
      <c r="O238" s="5"/>
      <c r="P238" s="8"/>
      <c r="Q238" s="4">
        <v>2</v>
      </c>
      <c r="R238" s="4">
        <v>12</v>
      </c>
      <c r="U238" s="4" t="s">
        <v>158</v>
      </c>
    </row>
    <row r="239" spans="1:21" x14ac:dyDescent="0.25">
      <c r="A239" s="4" t="s">
        <v>227</v>
      </c>
      <c r="B239" s="4" t="s">
        <v>151</v>
      </c>
      <c r="C239" s="4" t="s">
        <v>172</v>
      </c>
      <c r="D239" s="4" t="s">
        <v>173</v>
      </c>
      <c r="H239" s="4" t="s">
        <v>30</v>
      </c>
      <c r="I239" s="4">
        <v>4</v>
      </c>
      <c r="J239" s="4">
        <v>6</v>
      </c>
      <c r="K239" s="5">
        <f t="shared" si="3"/>
        <v>0.4</v>
      </c>
      <c r="L239" s="5" t="s">
        <v>30</v>
      </c>
      <c r="M239" s="5"/>
      <c r="N239" s="5"/>
      <c r="O239" s="5"/>
      <c r="P239" s="8"/>
      <c r="Q239" s="4">
        <v>5</v>
      </c>
      <c r="R239" s="4">
        <v>9</v>
      </c>
      <c r="U239" s="4" t="s">
        <v>172</v>
      </c>
    </row>
    <row r="240" spans="1:21" x14ac:dyDescent="0.25">
      <c r="A240" s="4" t="s">
        <v>227</v>
      </c>
      <c r="B240" s="4" t="s">
        <v>151</v>
      </c>
      <c r="C240" s="4" t="s">
        <v>178</v>
      </c>
      <c r="D240" s="4" t="s">
        <v>157</v>
      </c>
      <c r="H240" s="4" t="s">
        <v>30</v>
      </c>
      <c r="I240" s="4">
        <v>4</v>
      </c>
      <c r="J240" s="4">
        <v>6</v>
      </c>
      <c r="K240" s="5">
        <f t="shared" si="3"/>
        <v>0.4</v>
      </c>
      <c r="L240" s="5" t="s">
        <v>30</v>
      </c>
      <c r="M240" s="5"/>
      <c r="N240" s="5"/>
      <c r="O240" s="5"/>
      <c r="P240" s="8"/>
      <c r="Q240" s="4">
        <v>2</v>
      </c>
      <c r="R240" s="4">
        <v>12</v>
      </c>
      <c r="U240" s="4" t="s">
        <v>178</v>
      </c>
    </row>
    <row r="241" spans="1:21" x14ac:dyDescent="0.25">
      <c r="A241" s="4" t="s">
        <v>227</v>
      </c>
      <c r="B241" s="4" t="s">
        <v>151</v>
      </c>
      <c r="C241" s="4" t="s">
        <v>174</v>
      </c>
      <c r="D241" s="4" t="s">
        <v>166</v>
      </c>
      <c r="H241" s="4" t="s">
        <v>30</v>
      </c>
      <c r="I241" s="4">
        <v>3</v>
      </c>
      <c r="J241" s="4">
        <v>7</v>
      </c>
      <c r="K241" s="5">
        <f t="shared" si="3"/>
        <v>0.3</v>
      </c>
      <c r="L241" s="5" t="s">
        <v>30</v>
      </c>
      <c r="M241" s="5"/>
      <c r="N241" s="5"/>
      <c r="O241" s="5"/>
      <c r="P241" s="8"/>
      <c r="Q241" s="4">
        <v>4</v>
      </c>
      <c r="R241" s="4">
        <v>10</v>
      </c>
      <c r="U241" s="4" t="s">
        <v>174</v>
      </c>
    </row>
    <row r="242" spans="1:21" x14ac:dyDescent="0.25">
      <c r="A242" s="4" t="s">
        <v>227</v>
      </c>
      <c r="B242" s="4" t="s">
        <v>151</v>
      </c>
      <c r="C242" s="4" t="s">
        <v>165</v>
      </c>
      <c r="D242" s="4" t="s">
        <v>166</v>
      </c>
      <c r="H242" s="4" t="s">
        <v>30</v>
      </c>
      <c r="I242" s="4">
        <v>4</v>
      </c>
      <c r="J242" s="4">
        <v>6</v>
      </c>
      <c r="K242" s="5">
        <f t="shared" si="3"/>
        <v>0.4</v>
      </c>
      <c r="L242" s="5"/>
      <c r="M242" s="5"/>
      <c r="N242" s="5"/>
      <c r="O242" s="5"/>
      <c r="P242" s="8"/>
      <c r="U242" s="4" t="s">
        <v>165</v>
      </c>
    </row>
    <row r="243" spans="1:21" x14ac:dyDescent="0.25">
      <c r="A243" s="4" t="s">
        <v>227</v>
      </c>
      <c r="B243" s="4" t="s">
        <v>151</v>
      </c>
      <c r="C243" s="4" t="s">
        <v>229</v>
      </c>
      <c r="D243" s="4" t="s">
        <v>164</v>
      </c>
      <c r="H243" s="4" t="s">
        <v>30</v>
      </c>
      <c r="I243" s="4">
        <v>3</v>
      </c>
      <c r="J243" s="4">
        <v>7</v>
      </c>
      <c r="K243" s="5">
        <f t="shared" si="3"/>
        <v>0.3</v>
      </c>
      <c r="L243" s="5"/>
      <c r="M243" s="5"/>
      <c r="N243" s="5"/>
      <c r="O243" s="5"/>
      <c r="P243" s="8"/>
      <c r="U243" s="4" t="s">
        <v>228</v>
      </c>
    </row>
    <row r="244" spans="1:21" x14ac:dyDescent="0.25">
      <c r="A244" s="4" t="s">
        <v>227</v>
      </c>
      <c r="B244" s="4" t="s">
        <v>151</v>
      </c>
      <c r="C244" s="4" t="s">
        <v>217</v>
      </c>
      <c r="D244" s="4" t="s">
        <v>164</v>
      </c>
      <c r="H244" s="4" t="s">
        <v>30</v>
      </c>
      <c r="I244" s="4">
        <v>3</v>
      </c>
      <c r="J244" s="4">
        <v>7</v>
      </c>
      <c r="K244" s="5">
        <f t="shared" si="3"/>
        <v>0.3</v>
      </c>
      <c r="L244" s="5"/>
      <c r="M244" s="5"/>
      <c r="N244" s="5"/>
      <c r="O244" s="5"/>
      <c r="P244" s="8"/>
      <c r="U244" s="4" t="s">
        <v>217</v>
      </c>
    </row>
    <row r="245" spans="1:21" x14ac:dyDescent="0.25">
      <c r="A245" s="4" t="s">
        <v>227</v>
      </c>
      <c r="B245" s="4" t="s">
        <v>151</v>
      </c>
      <c r="C245" s="4" t="s">
        <v>213</v>
      </c>
      <c r="D245" s="4" t="s">
        <v>173</v>
      </c>
      <c r="H245" s="4" t="s">
        <v>30</v>
      </c>
      <c r="I245" s="4">
        <v>3</v>
      </c>
      <c r="J245" s="4">
        <v>7</v>
      </c>
      <c r="K245" s="5">
        <f t="shared" si="3"/>
        <v>0.3</v>
      </c>
      <c r="L245" s="5"/>
      <c r="M245" s="5"/>
      <c r="N245" s="5"/>
      <c r="O245" s="5"/>
      <c r="P245" s="8"/>
      <c r="U245" s="4" t="s">
        <v>582</v>
      </c>
    </row>
    <row r="246" spans="1:21" x14ac:dyDescent="0.25">
      <c r="A246" s="4" t="s">
        <v>227</v>
      </c>
      <c r="B246" s="4" t="s">
        <v>151</v>
      </c>
      <c r="C246" s="4" t="s">
        <v>230</v>
      </c>
      <c r="D246" s="4" t="s">
        <v>171</v>
      </c>
      <c r="H246" s="4" t="s">
        <v>30</v>
      </c>
      <c r="I246" s="4">
        <v>3</v>
      </c>
      <c r="J246" s="4">
        <v>7</v>
      </c>
      <c r="K246" s="5">
        <f t="shared" si="3"/>
        <v>0.3</v>
      </c>
      <c r="L246" s="5"/>
      <c r="M246" s="5"/>
      <c r="N246" s="5"/>
      <c r="O246" s="5"/>
      <c r="P246" s="8"/>
      <c r="U246" s="4" t="s">
        <v>584</v>
      </c>
    </row>
    <row r="247" spans="1:21" x14ac:dyDescent="0.25">
      <c r="A247" s="4" t="s">
        <v>227</v>
      </c>
      <c r="B247" s="4" t="s">
        <v>151</v>
      </c>
      <c r="C247" s="4" t="s">
        <v>219</v>
      </c>
      <c r="D247" s="4" t="s">
        <v>220</v>
      </c>
      <c r="H247" s="4" t="s">
        <v>30</v>
      </c>
      <c r="I247" s="4">
        <v>2</v>
      </c>
      <c r="J247" s="4">
        <v>8</v>
      </c>
      <c r="K247" s="5">
        <f t="shared" si="3"/>
        <v>0.2</v>
      </c>
      <c r="L247" s="5"/>
      <c r="M247" s="5"/>
      <c r="N247" s="5"/>
      <c r="O247" s="5"/>
      <c r="P247" s="8"/>
      <c r="U247" s="4" t="s">
        <v>219</v>
      </c>
    </row>
    <row r="248" spans="1:21" x14ac:dyDescent="0.25">
      <c r="A248" s="4" t="s">
        <v>227</v>
      </c>
      <c r="B248" s="4" t="s">
        <v>151</v>
      </c>
      <c r="C248" s="4" t="s">
        <v>232</v>
      </c>
      <c r="D248" s="4" t="s">
        <v>233</v>
      </c>
      <c r="H248" s="4" t="s">
        <v>30</v>
      </c>
      <c r="I248" s="4">
        <v>2</v>
      </c>
      <c r="J248" s="4">
        <v>8</v>
      </c>
      <c r="K248" s="5">
        <f t="shared" si="3"/>
        <v>0.2</v>
      </c>
      <c r="L248" s="5"/>
      <c r="M248" s="5"/>
      <c r="N248" s="5"/>
      <c r="O248" s="5"/>
      <c r="P248" s="8"/>
      <c r="U248" s="4" t="s">
        <v>231</v>
      </c>
    </row>
    <row r="249" spans="1:21" x14ac:dyDescent="0.25">
      <c r="A249" s="4" t="s">
        <v>227</v>
      </c>
      <c r="B249" s="4" t="s">
        <v>151</v>
      </c>
      <c r="C249" s="4" t="s">
        <v>235</v>
      </c>
      <c r="D249" s="4" t="s">
        <v>159</v>
      </c>
      <c r="H249" s="4" t="s">
        <v>30</v>
      </c>
      <c r="I249" s="4">
        <v>1</v>
      </c>
      <c r="J249" s="4">
        <v>9</v>
      </c>
      <c r="K249" s="5">
        <f t="shared" si="3"/>
        <v>0.1</v>
      </c>
      <c r="L249" s="5"/>
      <c r="M249" s="5"/>
      <c r="N249" s="5"/>
      <c r="O249" s="5"/>
      <c r="P249" s="8"/>
      <c r="U249" s="4" t="s">
        <v>234</v>
      </c>
    </row>
    <row r="250" spans="1:21" x14ac:dyDescent="0.25">
      <c r="A250" s="4" t="s">
        <v>236</v>
      </c>
      <c r="B250" s="4" t="s">
        <v>151</v>
      </c>
      <c r="C250" s="4" t="s">
        <v>149</v>
      </c>
      <c r="D250" s="4" t="s">
        <v>152</v>
      </c>
      <c r="H250" s="4" t="s">
        <v>30</v>
      </c>
      <c r="I250" s="4">
        <v>8</v>
      </c>
      <c r="J250" s="4">
        <v>2</v>
      </c>
      <c r="K250" s="5">
        <f t="shared" si="3"/>
        <v>0.8</v>
      </c>
      <c r="L250" s="5" t="s">
        <v>30</v>
      </c>
      <c r="M250" s="5" t="s">
        <v>30</v>
      </c>
      <c r="N250" s="5" t="s">
        <v>30</v>
      </c>
      <c r="O250" s="5" t="s">
        <v>30</v>
      </c>
      <c r="P250" s="8" t="s">
        <v>30</v>
      </c>
      <c r="Q250" s="4">
        <v>9</v>
      </c>
      <c r="R250" s="4">
        <v>5</v>
      </c>
      <c r="S250" s="4">
        <v>3</v>
      </c>
      <c r="T250" s="4">
        <v>2</v>
      </c>
      <c r="U250" s="4" t="s">
        <v>149</v>
      </c>
    </row>
    <row r="251" spans="1:21" x14ac:dyDescent="0.25">
      <c r="A251" s="4" t="s">
        <v>236</v>
      </c>
      <c r="B251" s="4" t="s">
        <v>151</v>
      </c>
      <c r="C251" s="4" t="s">
        <v>155</v>
      </c>
      <c r="D251" s="4" t="s">
        <v>154</v>
      </c>
      <c r="H251" s="4" t="s">
        <v>30</v>
      </c>
      <c r="I251" s="4">
        <v>7</v>
      </c>
      <c r="J251" s="4">
        <v>3</v>
      </c>
      <c r="K251" s="5">
        <f t="shared" si="3"/>
        <v>0.7</v>
      </c>
      <c r="L251" s="5" t="s">
        <v>30</v>
      </c>
      <c r="M251" s="5" t="s">
        <v>30</v>
      </c>
      <c r="N251" s="5" t="s">
        <v>30</v>
      </c>
      <c r="O251" s="5" t="s">
        <v>30</v>
      </c>
      <c r="P251" s="8"/>
      <c r="Q251" s="4">
        <v>10</v>
      </c>
      <c r="R251" s="4">
        <v>4</v>
      </c>
      <c r="S251" s="4">
        <v>3</v>
      </c>
      <c r="T251" s="4">
        <v>0</v>
      </c>
      <c r="U251" s="4" t="s">
        <v>155</v>
      </c>
    </row>
    <row r="252" spans="1:21" x14ac:dyDescent="0.25">
      <c r="A252" s="4" t="s">
        <v>236</v>
      </c>
      <c r="B252" s="4" t="s">
        <v>151</v>
      </c>
      <c r="C252" s="4" t="s">
        <v>581</v>
      </c>
      <c r="D252" s="4" t="s">
        <v>154</v>
      </c>
      <c r="H252" s="4" t="s">
        <v>30</v>
      </c>
      <c r="I252" s="4">
        <v>9</v>
      </c>
      <c r="J252" s="4">
        <v>1</v>
      </c>
      <c r="K252" s="5">
        <f t="shared" si="3"/>
        <v>0.9</v>
      </c>
      <c r="L252" s="5" t="s">
        <v>30</v>
      </c>
      <c r="M252" s="5" t="s">
        <v>30</v>
      </c>
      <c r="N252" s="5" t="s">
        <v>30</v>
      </c>
      <c r="O252" s="5"/>
      <c r="P252" s="8"/>
      <c r="Q252" s="4">
        <v>13</v>
      </c>
      <c r="R252" s="4">
        <v>1</v>
      </c>
      <c r="S252" s="4">
        <v>3</v>
      </c>
      <c r="T252" s="4">
        <v>2</v>
      </c>
      <c r="U252" s="4" t="s">
        <v>581</v>
      </c>
    </row>
    <row r="253" spans="1:21" x14ac:dyDescent="0.25">
      <c r="A253" s="4" t="s">
        <v>236</v>
      </c>
      <c r="B253" s="4" t="s">
        <v>151</v>
      </c>
      <c r="C253" s="4" t="s">
        <v>188</v>
      </c>
      <c r="D253" s="4" t="s">
        <v>187</v>
      </c>
      <c r="H253" s="4" t="s">
        <v>30</v>
      </c>
      <c r="I253" s="4">
        <v>9</v>
      </c>
      <c r="J253" s="4">
        <v>1</v>
      </c>
      <c r="K253" s="5">
        <f t="shared" si="3"/>
        <v>0.9</v>
      </c>
      <c r="L253" s="5" t="s">
        <v>30</v>
      </c>
      <c r="M253" s="5" t="s">
        <v>30</v>
      </c>
      <c r="N253" s="5" t="s">
        <v>30</v>
      </c>
      <c r="O253" s="5"/>
      <c r="P253" s="8"/>
      <c r="Q253" s="4">
        <v>11</v>
      </c>
      <c r="R253" s="4">
        <v>3</v>
      </c>
      <c r="S253" s="4">
        <v>3</v>
      </c>
      <c r="T253" s="4">
        <v>1</v>
      </c>
      <c r="U253" s="4" t="s">
        <v>188</v>
      </c>
    </row>
    <row r="254" spans="1:21" x14ac:dyDescent="0.25">
      <c r="A254" s="4" t="s">
        <v>236</v>
      </c>
      <c r="B254" s="4" t="s">
        <v>151</v>
      </c>
      <c r="C254" s="4" t="s">
        <v>169</v>
      </c>
      <c r="D254" s="4" t="s">
        <v>161</v>
      </c>
      <c r="H254" s="4" t="s">
        <v>30</v>
      </c>
      <c r="I254" s="4">
        <v>8</v>
      </c>
      <c r="J254" s="4">
        <v>2</v>
      </c>
      <c r="K254" s="5">
        <f t="shared" si="3"/>
        <v>0.8</v>
      </c>
      <c r="L254" s="5" t="s">
        <v>30</v>
      </c>
      <c r="M254" s="5" t="s">
        <v>30</v>
      </c>
      <c r="N254" s="5"/>
      <c r="O254" s="5"/>
      <c r="P254" s="8"/>
      <c r="Q254" s="4">
        <v>8</v>
      </c>
      <c r="R254" s="4">
        <v>6</v>
      </c>
      <c r="S254" s="4">
        <v>0</v>
      </c>
      <c r="T254" s="4">
        <v>3</v>
      </c>
      <c r="U254" s="4" t="s">
        <v>169</v>
      </c>
    </row>
    <row r="255" spans="1:21" x14ac:dyDescent="0.25">
      <c r="A255" s="4" t="s">
        <v>236</v>
      </c>
      <c r="B255" s="4" t="s">
        <v>151</v>
      </c>
      <c r="C255" s="4" t="s">
        <v>162</v>
      </c>
      <c r="D255" s="4" t="s">
        <v>152</v>
      </c>
      <c r="H255" s="4" t="s">
        <v>30</v>
      </c>
      <c r="I255" s="4">
        <v>6</v>
      </c>
      <c r="J255" s="4">
        <v>4</v>
      </c>
      <c r="K255" s="5">
        <f t="shared" si="3"/>
        <v>0.6</v>
      </c>
      <c r="L255" s="5" t="s">
        <v>30</v>
      </c>
      <c r="M255" s="5" t="s">
        <v>30</v>
      </c>
      <c r="N255" s="5"/>
      <c r="O255" s="5"/>
      <c r="P255" s="8"/>
      <c r="Q255" s="4">
        <v>9</v>
      </c>
      <c r="R255" s="4">
        <v>5</v>
      </c>
      <c r="S255" s="4">
        <v>2</v>
      </c>
      <c r="T255" s="4">
        <v>3</v>
      </c>
      <c r="U255" s="4" t="s">
        <v>162</v>
      </c>
    </row>
    <row r="256" spans="1:21" x14ac:dyDescent="0.25">
      <c r="A256" s="4" t="s">
        <v>236</v>
      </c>
      <c r="B256" s="4" t="s">
        <v>151</v>
      </c>
      <c r="C256" s="4" t="s">
        <v>178</v>
      </c>
      <c r="D256" s="4" t="s">
        <v>157</v>
      </c>
      <c r="H256" s="4" t="s">
        <v>30</v>
      </c>
      <c r="I256" s="4">
        <v>5</v>
      </c>
      <c r="J256" s="4">
        <v>5</v>
      </c>
      <c r="K256" s="5">
        <f t="shared" si="3"/>
        <v>0.5</v>
      </c>
      <c r="L256" s="5" t="s">
        <v>30</v>
      </c>
      <c r="M256" s="5" t="s">
        <v>30</v>
      </c>
      <c r="N256" s="5"/>
      <c r="O256" s="5"/>
      <c r="P256" s="8"/>
      <c r="Q256" s="4">
        <v>9</v>
      </c>
      <c r="R256" s="4">
        <v>5</v>
      </c>
      <c r="S256" s="4">
        <v>2</v>
      </c>
      <c r="T256" s="4">
        <v>3</v>
      </c>
      <c r="U256" s="4" t="s">
        <v>178</v>
      </c>
    </row>
    <row r="257" spans="1:21" x14ac:dyDescent="0.25">
      <c r="A257" s="4" t="s">
        <v>236</v>
      </c>
      <c r="B257" s="4" t="s">
        <v>151</v>
      </c>
      <c r="C257" s="4" t="s">
        <v>211</v>
      </c>
      <c r="D257" s="4" t="s">
        <v>154</v>
      </c>
      <c r="H257" s="4" t="s">
        <v>30</v>
      </c>
      <c r="I257" s="4">
        <v>4</v>
      </c>
      <c r="J257" s="4">
        <v>6</v>
      </c>
      <c r="K257" s="5">
        <f t="shared" si="3"/>
        <v>0.4</v>
      </c>
      <c r="L257" s="5" t="s">
        <v>30</v>
      </c>
      <c r="M257" s="5" t="s">
        <v>30</v>
      </c>
      <c r="N257" s="5"/>
      <c r="O257" s="5"/>
      <c r="P257" s="8"/>
      <c r="Q257" s="4">
        <v>8</v>
      </c>
      <c r="R257" s="4">
        <v>6</v>
      </c>
      <c r="S257" s="4">
        <v>1</v>
      </c>
      <c r="T257" s="4">
        <v>3</v>
      </c>
      <c r="U257" s="4" t="s">
        <v>177</v>
      </c>
    </row>
    <row r="258" spans="1:21" x14ac:dyDescent="0.25">
      <c r="A258" s="4" t="s">
        <v>236</v>
      </c>
      <c r="B258" s="4" t="s">
        <v>151</v>
      </c>
      <c r="C258" s="4" t="s">
        <v>201</v>
      </c>
      <c r="D258" s="4" t="s">
        <v>154</v>
      </c>
      <c r="H258" s="4" t="s">
        <v>30</v>
      </c>
      <c r="I258" s="4">
        <v>8</v>
      </c>
      <c r="J258" s="4">
        <v>2</v>
      </c>
      <c r="K258" s="5">
        <f t="shared" ref="K258:K321" si="4">IFERROR(I258/SUM(I258:J258),0)</f>
        <v>0.8</v>
      </c>
      <c r="L258" s="5" t="s">
        <v>30</v>
      </c>
      <c r="M258" s="5"/>
      <c r="N258" s="5"/>
      <c r="O258" s="5"/>
      <c r="P258" s="8"/>
      <c r="Q258" s="4">
        <v>7</v>
      </c>
      <c r="R258" s="4">
        <v>7</v>
      </c>
      <c r="U258" s="4" t="s">
        <v>201</v>
      </c>
    </row>
    <row r="259" spans="1:21" x14ac:dyDescent="0.25">
      <c r="A259" s="4" t="s">
        <v>236</v>
      </c>
      <c r="B259" s="4" t="s">
        <v>151</v>
      </c>
      <c r="C259" s="4" t="s">
        <v>158</v>
      </c>
      <c r="D259" s="4" t="s">
        <v>159</v>
      </c>
      <c r="H259" s="4" t="s">
        <v>30</v>
      </c>
      <c r="I259" s="4">
        <v>8</v>
      </c>
      <c r="J259" s="4">
        <v>2</v>
      </c>
      <c r="K259" s="5">
        <f t="shared" si="4"/>
        <v>0.8</v>
      </c>
      <c r="L259" s="5" t="s">
        <v>30</v>
      </c>
      <c r="M259" s="5"/>
      <c r="N259" s="5"/>
      <c r="O259" s="5"/>
      <c r="P259" s="8"/>
      <c r="Q259" s="4">
        <v>6</v>
      </c>
      <c r="R259" s="4">
        <v>8</v>
      </c>
      <c r="U259" s="4" t="s">
        <v>158</v>
      </c>
    </row>
    <row r="260" spans="1:21" x14ac:dyDescent="0.25">
      <c r="A260" s="4" t="s">
        <v>236</v>
      </c>
      <c r="B260" s="4" t="s">
        <v>151</v>
      </c>
      <c r="C260" s="4" t="s">
        <v>192</v>
      </c>
      <c r="D260" s="4" t="s">
        <v>187</v>
      </c>
      <c r="H260" s="4" t="s">
        <v>30</v>
      </c>
      <c r="I260" s="4">
        <v>6</v>
      </c>
      <c r="J260" s="4">
        <v>4</v>
      </c>
      <c r="K260" s="5">
        <f t="shared" si="4"/>
        <v>0.6</v>
      </c>
      <c r="L260" s="5" t="s">
        <v>30</v>
      </c>
      <c r="M260" s="5"/>
      <c r="N260" s="5"/>
      <c r="O260" s="5"/>
      <c r="P260" s="8"/>
      <c r="Q260" s="4">
        <v>7</v>
      </c>
      <c r="R260" s="4">
        <v>7</v>
      </c>
      <c r="U260" s="4" t="s">
        <v>192</v>
      </c>
    </row>
    <row r="261" spans="1:21" x14ac:dyDescent="0.25">
      <c r="A261" s="4" t="s">
        <v>236</v>
      </c>
      <c r="B261" s="4" t="s">
        <v>151</v>
      </c>
      <c r="C261" s="4" t="s">
        <v>230</v>
      </c>
      <c r="D261" s="4" t="s">
        <v>171</v>
      </c>
      <c r="H261" s="4" t="s">
        <v>30</v>
      </c>
      <c r="I261" s="4">
        <v>5</v>
      </c>
      <c r="J261" s="4">
        <v>5</v>
      </c>
      <c r="K261" s="5">
        <f t="shared" si="4"/>
        <v>0.5</v>
      </c>
      <c r="L261" s="5" t="s">
        <v>30</v>
      </c>
      <c r="M261" s="5"/>
      <c r="N261" s="5"/>
      <c r="O261" s="5"/>
      <c r="P261" s="8"/>
      <c r="Q261" s="4">
        <v>7</v>
      </c>
      <c r="R261" s="4">
        <v>7</v>
      </c>
      <c r="U261" s="4" t="s">
        <v>584</v>
      </c>
    </row>
    <row r="262" spans="1:21" x14ac:dyDescent="0.25">
      <c r="A262" s="4" t="s">
        <v>236</v>
      </c>
      <c r="B262" s="4" t="s">
        <v>151</v>
      </c>
      <c r="C262" s="9" t="s">
        <v>237</v>
      </c>
      <c r="D262" s="4" t="s">
        <v>157</v>
      </c>
      <c r="E262" s="9"/>
      <c r="F262" s="9"/>
      <c r="G262" s="9"/>
      <c r="H262" s="4" t="s">
        <v>30</v>
      </c>
      <c r="I262" s="4">
        <v>5</v>
      </c>
      <c r="J262" s="4">
        <v>5</v>
      </c>
      <c r="K262" s="5">
        <f t="shared" si="4"/>
        <v>0.5</v>
      </c>
      <c r="L262" s="5" t="s">
        <v>30</v>
      </c>
      <c r="M262" s="5"/>
      <c r="N262" s="5"/>
      <c r="O262" s="5"/>
      <c r="P262" s="8"/>
      <c r="Q262" s="4">
        <v>2</v>
      </c>
      <c r="R262" s="4">
        <v>12</v>
      </c>
      <c r="U262" s="9" t="s">
        <v>237</v>
      </c>
    </row>
    <row r="263" spans="1:21" x14ac:dyDescent="0.25">
      <c r="A263" s="4" t="s">
        <v>236</v>
      </c>
      <c r="B263" s="4" t="s">
        <v>151</v>
      </c>
      <c r="C263" s="4" t="s">
        <v>156</v>
      </c>
      <c r="D263" s="4" t="s">
        <v>157</v>
      </c>
      <c r="H263" s="4" t="s">
        <v>30</v>
      </c>
      <c r="I263" s="4">
        <v>5</v>
      </c>
      <c r="J263" s="4">
        <v>5</v>
      </c>
      <c r="K263" s="5">
        <f t="shared" si="4"/>
        <v>0.5</v>
      </c>
      <c r="L263" s="5" t="s">
        <v>30</v>
      </c>
      <c r="M263" s="5"/>
      <c r="N263" s="5"/>
      <c r="O263" s="5"/>
      <c r="P263" s="8"/>
      <c r="Q263" s="4">
        <v>2</v>
      </c>
      <c r="R263" s="4">
        <v>12</v>
      </c>
      <c r="U263" s="4" t="s">
        <v>156</v>
      </c>
    </row>
    <row r="264" spans="1:21" x14ac:dyDescent="0.25">
      <c r="A264" s="4" t="s">
        <v>236</v>
      </c>
      <c r="B264" s="4" t="s">
        <v>151</v>
      </c>
      <c r="C264" s="4" t="s">
        <v>181</v>
      </c>
      <c r="D264" s="4" t="s">
        <v>173</v>
      </c>
      <c r="H264" s="4" t="s">
        <v>30</v>
      </c>
      <c r="I264" s="4">
        <v>4</v>
      </c>
      <c r="J264" s="4">
        <v>6</v>
      </c>
      <c r="K264" s="5">
        <f t="shared" si="4"/>
        <v>0.4</v>
      </c>
      <c r="L264" s="5" t="s">
        <v>30</v>
      </c>
      <c r="M264" s="5"/>
      <c r="N264" s="5"/>
      <c r="O264" s="5"/>
      <c r="P264" s="8"/>
      <c r="Q264" s="4">
        <v>4</v>
      </c>
      <c r="R264" s="4">
        <v>10</v>
      </c>
      <c r="U264" s="4" t="s">
        <v>181</v>
      </c>
    </row>
    <row r="265" spans="1:21" x14ac:dyDescent="0.25">
      <c r="A265" s="4" t="s">
        <v>236</v>
      </c>
      <c r="B265" s="4" t="s">
        <v>151</v>
      </c>
      <c r="C265" s="4" t="s">
        <v>213</v>
      </c>
      <c r="D265" s="4" t="s">
        <v>173</v>
      </c>
      <c r="H265" s="4" t="s">
        <v>30</v>
      </c>
      <c r="I265" s="4">
        <v>3</v>
      </c>
      <c r="J265" s="4">
        <v>7</v>
      </c>
      <c r="K265" s="5">
        <f t="shared" si="4"/>
        <v>0.3</v>
      </c>
      <c r="L265" s="5" t="s">
        <v>30</v>
      </c>
      <c r="M265" s="5"/>
      <c r="N265" s="5"/>
      <c r="O265" s="5"/>
      <c r="P265" s="8"/>
      <c r="Q265" s="4">
        <v>0</v>
      </c>
      <c r="R265" s="4">
        <v>14</v>
      </c>
      <c r="U265" s="4" t="s">
        <v>582</v>
      </c>
    </row>
    <row r="266" spans="1:21" x14ac:dyDescent="0.25">
      <c r="A266" s="4" t="s">
        <v>236</v>
      </c>
      <c r="B266" s="4" t="s">
        <v>151</v>
      </c>
      <c r="C266" s="4" t="s">
        <v>238</v>
      </c>
      <c r="D266" s="4" t="s">
        <v>164</v>
      </c>
      <c r="H266" s="4" t="s">
        <v>30</v>
      </c>
      <c r="I266" s="4">
        <v>3</v>
      </c>
      <c r="J266" s="4">
        <v>7</v>
      </c>
      <c r="K266" s="5">
        <f t="shared" si="4"/>
        <v>0.3</v>
      </c>
      <c r="L266" s="5"/>
      <c r="M266" s="5"/>
      <c r="N266" s="5"/>
      <c r="O266" s="5"/>
      <c r="P266" s="8"/>
      <c r="U266" s="4" t="s">
        <v>238</v>
      </c>
    </row>
    <row r="267" spans="1:21" x14ac:dyDescent="0.25">
      <c r="A267" s="4" t="s">
        <v>236</v>
      </c>
      <c r="B267" s="4" t="s">
        <v>151</v>
      </c>
      <c r="C267" s="4" t="s">
        <v>170</v>
      </c>
      <c r="D267" s="4" t="s">
        <v>171</v>
      </c>
      <c r="H267" s="4" t="s">
        <v>30</v>
      </c>
      <c r="I267" s="4">
        <v>3</v>
      </c>
      <c r="J267" s="4">
        <v>7</v>
      </c>
      <c r="K267" s="5">
        <f t="shared" si="4"/>
        <v>0.3</v>
      </c>
      <c r="L267" s="5"/>
      <c r="M267" s="5"/>
      <c r="N267" s="5"/>
      <c r="O267" s="5"/>
      <c r="P267" s="8"/>
      <c r="U267" s="4" t="s">
        <v>170</v>
      </c>
    </row>
    <row r="268" spans="1:21" x14ac:dyDescent="0.25">
      <c r="A268" s="4" t="s">
        <v>236</v>
      </c>
      <c r="B268" s="4" t="s">
        <v>151</v>
      </c>
      <c r="C268" s="4" t="s">
        <v>240</v>
      </c>
      <c r="D268" s="4" t="s">
        <v>171</v>
      </c>
      <c r="H268" s="4" t="s">
        <v>30</v>
      </c>
      <c r="I268" s="4">
        <v>3</v>
      </c>
      <c r="J268" s="4">
        <v>7</v>
      </c>
      <c r="K268" s="5">
        <f t="shared" si="4"/>
        <v>0.3</v>
      </c>
      <c r="L268" s="5"/>
      <c r="M268" s="5"/>
      <c r="N268" s="5"/>
      <c r="O268" s="5"/>
      <c r="P268" s="8"/>
      <c r="U268" s="4" t="s">
        <v>239</v>
      </c>
    </row>
    <row r="269" spans="1:21" x14ac:dyDescent="0.25">
      <c r="A269" s="4" t="s">
        <v>236</v>
      </c>
      <c r="B269" s="4" t="s">
        <v>151</v>
      </c>
      <c r="C269" s="4" t="s">
        <v>242</v>
      </c>
      <c r="D269" s="4" t="s">
        <v>243</v>
      </c>
      <c r="H269" s="4" t="s">
        <v>30</v>
      </c>
      <c r="I269" s="4">
        <v>3</v>
      </c>
      <c r="J269" s="4">
        <v>7</v>
      </c>
      <c r="K269" s="5">
        <f t="shared" si="4"/>
        <v>0.3</v>
      </c>
      <c r="L269" s="5"/>
      <c r="M269" s="5"/>
      <c r="N269" s="5"/>
      <c r="O269" s="5"/>
      <c r="P269" s="8"/>
      <c r="U269" s="4" t="s">
        <v>241</v>
      </c>
    </row>
    <row r="270" spans="1:21" x14ac:dyDescent="0.25">
      <c r="A270" s="4" t="s">
        <v>236</v>
      </c>
      <c r="B270" s="4" t="s">
        <v>151</v>
      </c>
      <c r="C270" s="4" t="s">
        <v>583</v>
      </c>
      <c r="D270" s="4" t="s">
        <v>215</v>
      </c>
      <c r="H270" s="4" t="s">
        <v>30</v>
      </c>
      <c r="I270" s="4">
        <v>2</v>
      </c>
      <c r="J270" s="4">
        <v>8</v>
      </c>
      <c r="K270" s="5">
        <f t="shared" si="4"/>
        <v>0.2</v>
      </c>
      <c r="L270" s="5"/>
      <c r="M270" s="5"/>
      <c r="N270" s="5"/>
      <c r="O270" s="5"/>
      <c r="P270" s="8"/>
      <c r="U270" s="4" t="s">
        <v>214</v>
      </c>
    </row>
    <row r="271" spans="1:21" x14ac:dyDescent="0.25">
      <c r="A271" s="4" t="s">
        <v>236</v>
      </c>
      <c r="B271" s="4" t="s">
        <v>151</v>
      </c>
      <c r="C271" s="4" t="s">
        <v>235</v>
      </c>
      <c r="D271" s="4" t="s">
        <v>159</v>
      </c>
      <c r="H271" s="4" t="s">
        <v>30</v>
      </c>
      <c r="I271" s="4">
        <v>2</v>
      </c>
      <c r="J271" s="4">
        <v>8</v>
      </c>
      <c r="K271" s="5">
        <f t="shared" si="4"/>
        <v>0.2</v>
      </c>
      <c r="L271" s="5"/>
      <c r="M271" s="5"/>
      <c r="N271" s="5"/>
      <c r="O271" s="5"/>
      <c r="P271" s="8"/>
      <c r="U271" s="4" t="s">
        <v>234</v>
      </c>
    </row>
    <row r="272" spans="1:21" x14ac:dyDescent="0.25">
      <c r="A272" s="4" t="s">
        <v>236</v>
      </c>
      <c r="B272" s="4" t="s">
        <v>151</v>
      </c>
      <c r="C272" s="4" t="s">
        <v>245</v>
      </c>
      <c r="D272" s="4" t="s">
        <v>220</v>
      </c>
      <c r="H272" s="4" t="s">
        <v>30</v>
      </c>
      <c r="I272" s="4">
        <v>2</v>
      </c>
      <c r="J272" s="4">
        <v>8</v>
      </c>
      <c r="K272" s="5">
        <f t="shared" si="4"/>
        <v>0.2</v>
      </c>
      <c r="L272" s="5"/>
      <c r="M272" s="5"/>
      <c r="N272" s="5"/>
      <c r="O272" s="5"/>
      <c r="P272" s="8"/>
      <c r="U272" s="4" t="s">
        <v>244</v>
      </c>
    </row>
    <row r="273" spans="1:21" x14ac:dyDescent="0.25">
      <c r="A273" s="4" t="s">
        <v>236</v>
      </c>
      <c r="B273" s="4" t="s">
        <v>151</v>
      </c>
      <c r="C273" s="4" t="s">
        <v>174</v>
      </c>
      <c r="D273" s="4" t="s">
        <v>166</v>
      </c>
      <c r="H273" s="4" t="s">
        <v>30</v>
      </c>
      <c r="I273" s="4">
        <v>2</v>
      </c>
      <c r="J273" s="4">
        <v>8</v>
      </c>
      <c r="K273" s="5">
        <f t="shared" si="4"/>
        <v>0.2</v>
      </c>
      <c r="L273" s="5"/>
      <c r="M273" s="5"/>
      <c r="N273" s="5"/>
      <c r="O273" s="5"/>
      <c r="P273" s="8"/>
      <c r="U273" s="4" t="s">
        <v>174</v>
      </c>
    </row>
    <row r="274" spans="1:21" x14ac:dyDescent="0.25">
      <c r="A274" s="4" t="s">
        <v>246</v>
      </c>
      <c r="B274" s="4" t="s">
        <v>151</v>
      </c>
      <c r="C274" s="4" t="s">
        <v>149</v>
      </c>
      <c r="D274" s="4" t="s">
        <v>152</v>
      </c>
      <c r="H274" s="4" t="s">
        <v>30</v>
      </c>
      <c r="I274" s="4">
        <v>6</v>
      </c>
      <c r="J274" s="4">
        <v>4</v>
      </c>
      <c r="K274" s="5">
        <f t="shared" si="4"/>
        <v>0.6</v>
      </c>
      <c r="L274" s="5" t="s">
        <v>30</v>
      </c>
      <c r="M274" s="5" t="s">
        <v>30</v>
      </c>
      <c r="N274" s="5" t="s">
        <v>30</v>
      </c>
      <c r="O274" s="5" t="s">
        <v>30</v>
      </c>
      <c r="P274" s="8" t="s">
        <v>30</v>
      </c>
      <c r="Q274" s="4">
        <v>3</v>
      </c>
      <c r="R274" s="4">
        <v>3</v>
      </c>
      <c r="S274" s="4">
        <v>3</v>
      </c>
      <c r="T274" s="4">
        <v>1</v>
      </c>
      <c r="U274" s="4" t="s">
        <v>149</v>
      </c>
    </row>
    <row r="275" spans="1:21" x14ac:dyDescent="0.25">
      <c r="A275" s="4" t="s">
        <v>246</v>
      </c>
      <c r="B275" s="4" t="s">
        <v>151</v>
      </c>
      <c r="C275" s="4" t="s">
        <v>188</v>
      </c>
      <c r="D275" s="4" t="s">
        <v>187</v>
      </c>
      <c r="I275" s="4">
        <v>10</v>
      </c>
      <c r="J275" s="4">
        <v>0</v>
      </c>
      <c r="K275" s="5">
        <f t="shared" si="4"/>
        <v>1</v>
      </c>
      <c r="L275" s="5" t="s">
        <v>30</v>
      </c>
      <c r="M275" s="5" t="s">
        <v>30</v>
      </c>
      <c r="N275" s="5" t="s">
        <v>30</v>
      </c>
      <c r="O275" s="5" t="s">
        <v>30</v>
      </c>
      <c r="P275" s="8"/>
      <c r="Q275" s="4">
        <v>5</v>
      </c>
      <c r="R275" s="4">
        <v>1</v>
      </c>
      <c r="S275" s="4">
        <v>3</v>
      </c>
      <c r="T275" s="4">
        <v>1</v>
      </c>
      <c r="U275" s="4" t="s">
        <v>188</v>
      </c>
    </row>
    <row r="276" spans="1:21" x14ac:dyDescent="0.25">
      <c r="A276" s="4" t="s">
        <v>246</v>
      </c>
      <c r="B276" s="4" t="s">
        <v>151</v>
      </c>
      <c r="C276" s="4" t="s">
        <v>581</v>
      </c>
      <c r="D276" s="4" t="s">
        <v>154</v>
      </c>
      <c r="H276" s="4" t="s">
        <v>30</v>
      </c>
      <c r="I276" s="4">
        <v>9</v>
      </c>
      <c r="J276" s="4">
        <v>1</v>
      </c>
      <c r="K276" s="5">
        <f t="shared" si="4"/>
        <v>0.9</v>
      </c>
      <c r="L276" s="5" t="s">
        <v>30</v>
      </c>
      <c r="M276" s="5" t="s">
        <v>30</v>
      </c>
      <c r="N276" s="5" t="s">
        <v>30</v>
      </c>
      <c r="O276" s="5"/>
      <c r="P276" s="8"/>
      <c r="Q276" s="4">
        <v>6</v>
      </c>
      <c r="R276" s="4">
        <v>0</v>
      </c>
      <c r="S276" s="4">
        <v>3</v>
      </c>
      <c r="T276" s="4">
        <v>0</v>
      </c>
      <c r="U276" s="4" t="s">
        <v>581</v>
      </c>
    </row>
    <row r="277" spans="1:21" x14ac:dyDescent="0.25">
      <c r="A277" s="4" t="s">
        <v>246</v>
      </c>
      <c r="B277" s="4" t="s">
        <v>151</v>
      </c>
      <c r="C277" s="4" t="s">
        <v>162</v>
      </c>
      <c r="D277" s="4" t="s">
        <v>152</v>
      </c>
      <c r="H277" s="4" t="s">
        <v>30</v>
      </c>
      <c r="I277" s="4">
        <v>7</v>
      </c>
      <c r="J277" s="4">
        <v>3</v>
      </c>
      <c r="K277" s="5">
        <f t="shared" si="4"/>
        <v>0.7</v>
      </c>
      <c r="L277" s="5" t="s">
        <v>30</v>
      </c>
      <c r="M277" s="5" t="s">
        <v>30</v>
      </c>
      <c r="N277" s="5" t="s">
        <v>30</v>
      </c>
      <c r="O277" s="5"/>
      <c r="P277" s="8"/>
      <c r="Q277" s="4">
        <v>4</v>
      </c>
      <c r="R277" s="4">
        <v>2</v>
      </c>
      <c r="S277" s="4">
        <v>3</v>
      </c>
      <c r="T277" s="4">
        <v>2</v>
      </c>
      <c r="U277" s="4" t="s">
        <v>162</v>
      </c>
    </row>
    <row r="278" spans="1:21" x14ac:dyDescent="0.25">
      <c r="A278" s="4" t="s">
        <v>246</v>
      </c>
      <c r="B278" s="4" t="s">
        <v>151</v>
      </c>
      <c r="C278" s="4" t="s">
        <v>230</v>
      </c>
      <c r="D278" s="4" t="s">
        <v>171</v>
      </c>
      <c r="H278" s="4" t="s">
        <v>30</v>
      </c>
      <c r="I278" s="4">
        <v>8</v>
      </c>
      <c r="J278" s="4">
        <v>2</v>
      </c>
      <c r="K278" s="5">
        <f t="shared" si="4"/>
        <v>0.8</v>
      </c>
      <c r="L278" s="5" t="s">
        <v>30</v>
      </c>
      <c r="M278" s="5" t="s">
        <v>30</v>
      </c>
      <c r="N278" s="5"/>
      <c r="O278" s="5"/>
      <c r="P278" s="8"/>
      <c r="Q278" s="4">
        <v>4</v>
      </c>
      <c r="R278" s="4">
        <v>2</v>
      </c>
      <c r="S278" s="4">
        <v>1</v>
      </c>
      <c r="T278" s="4">
        <v>3</v>
      </c>
      <c r="U278" s="4" t="s">
        <v>584</v>
      </c>
    </row>
    <row r="279" spans="1:21" x14ac:dyDescent="0.25">
      <c r="A279" s="4" t="s">
        <v>246</v>
      </c>
      <c r="B279" s="4" t="s">
        <v>151</v>
      </c>
      <c r="C279" s="4" t="s">
        <v>169</v>
      </c>
      <c r="D279" s="4" t="s">
        <v>161</v>
      </c>
      <c r="H279" s="4" t="s">
        <v>30</v>
      </c>
      <c r="I279" s="4">
        <v>7</v>
      </c>
      <c r="J279" s="4">
        <v>3</v>
      </c>
      <c r="K279" s="5">
        <f t="shared" si="4"/>
        <v>0.7</v>
      </c>
      <c r="L279" s="5" t="s">
        <v>30</v>
      </c>
      <c r="M279" s="5" t="s">
        <v>30</v>
      </c>
      <c r="N279" s="5"/>
      <c r="O279" s="5"/>
      <c r="P279" s="8"/>
      <c r="Q279" s="4">
        <v>3</v>
      </c>
      <c r="R279" s="4">
        <v>3</v>
      </c>
      <c r="S279" s="4">
        <v>2</v>
      </c>
      <c r="T279" s="4">
        <v>3</v>
      </c>
      <c r="U279" s="4" t="s">
        <v>169</v>
      </c>
    </row>
    <row r="280" spans="1:21" x14ac:dyDescent="0.25">
      <c r="A280" s="4" t="s">
        <v>246</v>
      </c>
      <c r="B280" s="4" t="s">
        <v>151</v>
      </c>
      <c r="C280" s="4" t="s">
        <v>189</v>
      </c>
      <c r="D280" s="4" t="s">
        <v>187</v>
      </c>
      <c r="H280" s="4" t="s">
        <v>30</v>
      </c>
      <c r="I280" s="4">
        <v>7</v>
      </c>
      <c r="J280" s="4">
        <v>3</v>
      </c>
      <c r="K280" s="5">
        <f t="shared" si="4"/>
        <v>0.7</v>
      </c>
      <c r="L280" s="5" t="s">
        <v>30</v>
      </c>
      <c r="M280" s="5" t="s">
        <v>30</v>
      </c>
      <c r="N280" s="5"/>
      <c r="O280" s="5"/>
      <c r="P280" s="8"/>
      <c r="Q280" s="4">
        <v>3</v>
      </c>
      <c r="R280" s="4">
        <v>3</v>
      </c>
      <c r="S280" s="4">
        <v>0</v>
      </c>
      <c r="T280" s="4">
        <v>3</v>
      </c>
      <c r="U280" s="4" t="s">
        <v>189</v>
      </c>
    </row>
    <row r="281" spans="1:21" x14ac:dyDescent="0.25">
      <c r="A281" s="4" t="s">
        <v>246</v>
      </c>
      <c r="B281" s="4" t="s">
        <v>151</v>
      </c>
      <c r="C281" s="4" t="s">
        <v>247</v>
      </c>
      <c r="D281" s="4" t="s">
        <v>154</v>
      </c>
      <c r="H281" s="4" t="s">
        <v>30</v>
      </c>
      <c r="I281" s="4">
        <v>5</v>
      </c>
      <c r="J281" s="4">
        <v>5</v>
      </c>
      <c r="K281" s="5">
        <f t="shared" si="4"/>
        <v>0.5</v>
      </c>
      <c r="L281" s="5" t="s">
        <v>30</v>
      </c>
      <c r="M281" s="5" t="s">
        <v>30</v>
      </c>
      <c r="N281" s="5"/>
      <c r="O281" s="5"/>
      <c r="P281" s="8"/>
      <c r="Q281" s="4">
        <v>4</v>
      </c>
      <c r="R281" s="4">
        <v>2</v>
      </c>
      <c r="S281" s="4">
        <v>1</v>
      </c>
      <c r="T281" s="4">
        <v>3</v>
      </c>
      <c r="U281" s="4" t="s">
        <v>247</v>
      </c>
    </row>
    <row r="282" spans="1:21" x14ac:dyDescent="0.25">
      <c r="A282" s="4" t="s">
        <v>246</v>
      </c>
      <c r="B282" s="4" t="s">
        <v>151</v>
      </c>
      <c r="C282" s="4" t="s">
        <v>155</v>
      </c>
      <c r="D282" s="4" t="s">
        <v>154</v>
      </c>
      <c r="H282" s="4" t="s">
        <v>30</v>
      </c>
      <c r="I282" s="4">
        <v>8</v>
      </c>
      <c r="J282" s="4">
        <v>2</v>
      </c>
      <c r="K282" s="5">
        <f t="shared" si="4"/>
        <v>0.8</v>
      </c>
      <c r="L282" s="5" t="s">
        <v>30</v>
      </c>
      <c r="M282" s="5"/>
      <c r="N282" s="5"/>
      <c r="O282" s="5"/>
      <c r="P282" s="8"/>
      <c r="Q282" s="4">
        <v>4</v>
      </c>
      <c r="R282" s="4">
        <v>2</v>
      </c>
      <c r="U282" s="4" t="s">
        <v>155</v>
      </c>
    </row>
    <row r="283" spans="1:21" x14ac:dyDescent="0.25">
      <c r="A283" s="4" t="s">
        <v>246</v>
      </c>
      <c r="B283" s="4" t="s">
        <v>151</v>
      </c>
      <c r="C283" s="4" t="s">
        <v>156</v>
      </c>
      <c r="D283" s="4" t="s">
        <v>157</v>
      </c>
      <c r="H283" s="4" t="s">
        <v>30</v>
      </c>
      <c r="I283" s="4">
        <v>6</v>
      </c>
      <c r="J283" s="4">
        <v>4</v>
      </c>
      <c r="K283" s="5">
        <f t="shared" si="4"/>
        <v>0.6</v>
      </c>
      <c r="L283" s="5" t="s">
        <v>30</v>
      </c>
      <c r="M283" s="5"/>
      <c r="N283" s="5"/>
      <c r="O283" s="5"/>
      <c r="P283" s="8"/>
      <c r="Q283" s="4">
        <v>2</v>
      </c>
      <c r="R283" s="4">
        <v>4</v>
      </c>
      <c r="U283" s="4" t="s">
        <v>156</v>
      </c>
    </row>
    <row r="284" spans="1:21" x14ac:dyDescent="0.25">
      <c r="A284" s="4" t="s">
        <v>246</v>
      </c>
      <c r="B284" s="4" t="s">
        <v>151</v>
      </c>
      <c r="C284" s="4" t="s">
        <v>240</v>
      </c>
      <c r="D284" s="4" t="s">
        <v>171</v>
      </c>
      <c r="H284" s="4" t="s">
        <v>30</v>
      </c>
      <c r="I284" s="4">
        <v>5</v>
      </c>
      <c r="J284" s="4">
        <v>5</v>
      </c>
      <c r="K284" s="5">
        <f t="shared" si="4"/>
        <v>0.5</v>
      </c>
      <c r="L284" s="5" t="s">
        <v>30</v>
      </c>
      <c r="M284" s="5"/>
      <c r="N284" s="5"/>
      <c r="O284" s="5"/>
      <c r="P284" s="8"/>
      <c r="Q284" s="4">
        <v>3</v>
      </c>
      <c r="R284" s="4">
        <v>3</v>
      </c>
      <c r="U284" s="4" t="s">
        <v>239</v>
      </c>
    </row>
    <row r="285" spans="1:21" x14ac:dyDescent="0.25">
      <c r="A285" s="4" t="s">
        <v>246</v>
      </c>
      <c r="B285" s="4" t="s">
        <v>151</v>
      </c>
      <c r="C285" s="4" t="s">
        <v>178</v>
      </c>
      <c r="D285" s="4" t="s">
        <v>157</v>
      </c>
      <c r="H285" s="4" t="s">
        <v>30</v>
      </c>
      <c r="I285" s="4">
        <v>5</v>
      </c>
      <c r="J285" s="4">
        <v>5</v>
      </c>
      <c r="K285" s="5">
        <f t="shared" si="4"/>
        <v>0.5</v>
      </c>
      <c r="L285" s="5" t="s">
        <v>30</v>
      </c>
      <c r="M285" s="5"/>
      <c r="N285" s="5"/>
      <c r="O285" s="5"/>
      <c r="P285" s="8"/>
      <c r="Q285" s="4">
        <v>1</v>
      </c>
      <c r="R285" s="4">
        <v>5</v>
      </c>
      <c r="U285" s="4" t="s">
        <v>178</v>
      </c>
    </row>
    <row r="286" spans="1:21" x14ac:dyDescent="0.25">
      <c r="A286" s="4" t="s">
        <v>246</v>
      </c>
      <c r="B286" s="4" t="s">
        <v>151</v>
      </c>
      <c r="C286" s="4" t="s">
        <v>170</v>
      </c>
      <c r="D286" s="4" t="s">
        <v>171</v>
      </c>
      <c r="H286" s="4" t="s">
        <v>30</v>
      </c>
      <c r="I286" s="4">
        <v>4</v>
      </c>
      <c r="J286" s="4">
        <v>6</v>
      </c>
      <c r="K286" s="5">
        <f t="shared" si="4"/>
        <v>0.4</v>
      </c>
      <c r="L286" s="5" t="s">
        <v>30</v>
      </c>
      <c r="M286" s="5"/>
      <c r="N286" s="5"/>
      <c r="O286" s="5"/>
      <c r="P286" s="8"/>
      <c r="Q286" s="4">
        <v>3</v>
      </c>
      <c r="R286" s="4">
        <v>3</v>
      </c>
      <c r="U286" s="4" t="s">
        <v>170</v>
      </c>
    </row>
    <row r="287" spans="1:21" x14ac:dyDescent="0.25">
      <c r="A287" s="4" t="s">
        <v>246</v>
      </c>
      <c r="B287" s="4" t="s">
        <v>151</v>
      </c>
      <c r="C287" s="4" t="s">
        <v>248</v>
      </c>
      <c r="D287" s="4" t="s">
        <v>157</v>
      </c>
      <c r="H287" s="4" t="s">
        <v>30</v>
      </c>
      <c r="I287" s="4">
        <v>4</v>
      </c>
      <c r="J287" s="4">
        <v>6</v>
      </c>
      <c r="K287" s="5">
        <f t="shared" si="4"/>
        <v>0.4</v>
      </c>
      <c r="L287" s="5" t="s">
        <v>30</v>
      </c>
      <c r="M287" s="5"/>
      <c r="N287" s="5"/>
      <c r="O287" s="5"/>
      <c r="P287" s="8"/>
      <c r="Q287" s="4">
        <v>3</v>
      </c>
      <c r="R287" s="4">
        <v>3</v>
      </c>
      <c r="U287" s="4" t="s">
        <v>204</v>
      </c>
    </row>
    <row r="288" spans="1:21" x14ac:dyDescent="0.25">
      <c r="A288" s="4" t="s">
        <v>246</v>
      </c>
      <c r="B288" s="4" t="s">
        <v>151</v>
      </c>
      <c r="C288" s="4" t="s">
        <v>158</v>
      </c>
      <c r="D288" s="4" t="s">
        <v>159</v>
      </c>
      <c r="H288" s="4" t="s">
        <v>30</v>
      </c>
      <c r="I288" s="4">
        <v>4</v>
      </c>
      <c r="J288" s="4">
        <v>6</v>
      </c>
      <c r="K288" s="5">
        <f t="shared" si="4"/>
        <v>0.4</v>
      </c>
      <c r="L288" s="5" t="s">
        <v>30</v>
      </c>
      <c r="M288" s="5"/>
      <c r="N288" s="5"/>
      <c r="O288" s="5"/>
      <c r="P288" s="8"/>
      <c r="Q288" s="4">
        <v>0</v>
      </c>
      <c r="R288" s="4">
        <v>6</v>
      </c>
      <c r="U288" s="4" t="s">
        <v>158</v>
      </c>
    </row>
    <row r="289" spans="1:21" x14ac:dyDescent="0.25">
      <c r="A289" s="4" t="s">
        <v>246</v>
      </c>
      <c r="B289" s="4" t="s">
        <v>151</v>
      </c>
      <c r="C289" s="4" t="s">
        <v>201</v>
      </c>
      <c r="D289" s="4" t="s">
        <v>154</v>
      </c>
      <c r="H289" s="4" t="s">
        <v>30</v>
      </c>
      <c r="I289" s="4">
        <v>4</v>
      </c>
      <c r="J289" s="4">
        <v>6</v>
      </c>
      <c r="K289" s="5">
        <f t="shared" si="4"/>
        <v>0.4</v>
      </c>
      <c r="L289" s="5" t="s">
        <v>30</v>
      </c>
      <c r="M289" s="5"/>
      <c r="N289" s="5"/>
      <c r="O289" s="5"/>
      <c r="P289" s="8"/>
      <c r="Q289" s="4">
        <v>0</v>
      </c>
      <c r="R289" s="4">
        <v>6</v>
      </c>
      <c r="U289" s="4" t="s">
        <v>201</v>
      </c>
    </row>
    <row r="290" spans="1:21" x14ac:dyDescent="0.25">
      <c r="A290" s="4" t="s">
        <v>246</v>
      </c>
      <c r="B290" s="4" t="s">
        <v>151</v>
      </c>
      <c r="C290" s="4" t="s">
        <v>211</v>
      </c>
      <c r="D290" s="4" t="s">
        <v>154</v>
      </c>
      <c r="H290" s="4" t="s">
        <v>30</v>
      </c>
      <c r="I290" s="4">
        <v>5</v>
      </c>
      <c r="J290" s="4">
        <v>5</v>
      </c>
      <c r="K290" s="5">
        <f t="shared" si="4"/>
        <v>0.5</v>
      </c>
      <c r="L290" s="5"/>
      <c r="M290" s="5"/>
      <c r="N290" s="5"/>
      <c r="O290" s="5"/>
      <c r="P290" s="8"/>
      <c r="U290" s="4" t="s">
        <v>177</v>
      </c>
    </row>
    <row r="291" spans="1:21" x14ac:dyDescent="0.25">
      <c r="A291" s="4" t="s">
        <v>246</v>
      </c>
      <c r="B291" s="4" t="s">
        <v>151</v>
      </c>
      <c r="C291" s="4" t="s">
        <v>174</v>
      </c>
      <c r="D291" s="4" t="s">
        <v>166</v>
      </c>
      <c r="H291" s="4" t="s">
        <v>30</v>
      </c>
      <c r="I291" s="4">
        <v>4</v>
      </c>
      <c r="J291" s="4">
        <v>6</v>
      </c>
      <c r="K291" s="5">
        <f t="shared" si="4"/>
        <v>0.4</v>
      </c>
      <c r="L291" s="5"/>
      <c r="M291" s="5"/>
      <c r="N291" s="5"/>
      <c r="O291" s="5"/>
      <c r="P291" s="8"/>
      <c r="U291" s="4" t="s">
        <v>174</v>
      </c>
    </row>
    <row r="292" spans="1:21" x14ac:dyDescent="0.25">
      <c r="A292" s="4" t="s">
        <v>246</v>
      </c>
      <c r="B292" s="4" t="s">
        <v>151</v>
      </c>
      <c r="C292" s="4" t="s">
        <v>249</v>
      </c>
      <c r="D292" s="4" t="s">
        <v>164</v>
      </c>
      <c r="H292" s="4" t="s">
        <v>30</v>
      </c>
      <c r="I292" s="4">
        <v>3</v>
      </c>
      <c r="J292" s="4">
        <v>7</v>
      </c>
      <c r="K292" s="5">
        <f t="shared" si="4"/>
        <v>0.3</v>
      </c>
      <c r="L292" s="5"/>
      <c r="M292" s="5"/>
      <c r="N292" s="5"/>
      <c r="O292" s="5"/>
      <c r="P292" s="8"/>
      <c r="U292" s="4" t="s">
        <v>249</v>
      </c>
    </row>
    <row r="293" spans="1:21" x14ac:dyDescent="0.25">
      <c r="A293" s="4" t="s">
        <v>246</v>
      </c>
      <c r="B293" s="4" t="s">
        <v>151</v>
      </c>
      <c r="C293" s="4" t="s">
        <v>213</v>
      </c>
      <c r="D293" s="4" t="s">
        <v>173</v>
      </c>
      <c r="H293" s="4" t="s">
        <v>30</v>
      </c>
      <c r="I293" s="4">
        <v>3</v>
      </c>
      <c r="J293" s="4">
        <v>7</v>
      </c>
      <c r="K293" s="5">
        <f t="shared" si="4"/>
        <v>0.3</v>
      </c>
      <c r="L293" s="5"/>
      <c r="M293" s="5"/>
      <c r="N293" s="5"/>
      <c r="O293" s="5"/>
      <c r="P293" s="8"/>
      <c r="U293" s="4" t="s">
        <v>582</v>
      </c>
    </row>
    <row r="294" spans="1:21" x14ac:dyDescent="0.25">
      <c r="A294" s="4" t="s">
        <v>246</v>
      </c>
      <c r="B294" s="4" t="s">
        <v>151</v>
      </c>
      <c r="C294" s="4" t="s">
        <v>250</v>
      </c>
      <c r="D294" s="4" t="s">
        <v>251</v>
      </c>
      <c r="H294" s="4" t="s">
        <v>30</v>
      </c>
      <c r="I294" s="4">
        <v>2</v>
      </c>
      <c r="J294" s="4">
        <v>8</v>
      </c>
      <c r="K294" s="5">
        <f t="shared" si="4"/>
        <v>0.2</v>
      </c>
      <c r="L294" s="5"/>
      <c r="M294" s="5"/>
      <c r="N294" s="5"/>
      <c r="O294" s="5"/>
      <c r="P294" s="8"/>
      <c r="U294" s="4" t="s">
        <v>250</v>
      </c>
    </row>
    <row r="295" spans="1:21" x14ac:dyDescent="0.25">
      <c r="A295" s="4" t="s">
        <v>246</v>
      </c>
      <c r="B295" s="4" t="s">
        <v>151</v>
      </c>
      <c r="C295" s="4" t="s">
        <v>252</v>
      </c>
      <c r="D295" s="4" t="s">
        <v>215</v>
      </c>
      <c r="H295" s="4" t="s">
        <v>30</v>
      </c>
      <c r="I295" s="4">
        <v>2</v>
      </c>
      <c r="J295" s="4">
        <v>8</v>
      </c>
      <c r="K295" s="5">
        <f t="shared" si="4"/>
        <v>0.2</v>
      </c>
      <c r="L295" s="5"/>
      <c r="M295" s="5"/>
      <c r="N295" s="5"/>
      <c r="O295" s="5"/>
      <c r="P295" s="8"/>
      <c r="U295" s="4" t="s">
        <v>252</v>
      </c>
    </row>
    <row r="296" spans="1:21" x14ac:dyDescent="0.25">
      <c r="A296" s="4" t="s">
        <v>246</v>
      </c>
      <c r="B296" s="4" t="s">
        <v>151</v>
      </c>
      <c r="C296" s="4" t="s">
        <v>245</v>
      </c>
      <c r="D296" s="4" t="s">
        <v>220</v>
      </c>
      <c r="H296" s="4" t="s">
        <v>30</v>
      </c>
      <c r="I296" s="4">
        <v>1</v>
      </c>
      <c r="J296" s="4">
        <v>9</v>
      </c>
      <c r="K296" s="5">
        <f t="shared" si="4"/>
        <v>0.1</v>
      </c>
      <c r="L296" s="5"/>
      <c r="M296" s="5"/>
      <c r="N296" s="5"/>
      <c r="O296" s="5"/>
      <c r="P296" s="8"/>
      <c r="U296" s="4" t="s">
        <v>244</v>
      </c>
    </row>
    <row r="297" spans="1:21" x14ac:dyDescent="0.25">
      <c r="A297" s="4" t="s">
        <v>246</v>
      </c>
      <c r="B297" s="4" t="s">
        <v>151</v>
      </c>
      <c r="C297" s="4" t="s">
        <v>242</v>
      </c>
      <c r="D297" s="4" t="s">
        <v>243</v>
      </c>
      <c r="H297" s="4" t="s">
        <v>30</v>
      </c>
      <c r="I297" s="4">
        <v>1</v>
      </c>
      <c r="J297" s="4">
        <v>9</v>
      </c>
      <c r="K297" s="5">
        <f t="shared" si="4"/>
        <v>0.1</v>
      </c>
      <c r="L297" s="5"/>
      <c r="M297" s="5"/>
      <c r="N297" s="5"/>
      <c r="O297" s="5"/>
      <c r="P297" s="8"/>
      <c r="U297" s="4" t="s">
        <v>241</v>
      </c>
    </row>
    <row r="298" spans="1:21" x14ac:dyDescent="0.25">
      <c r="A298" s="4" t="s">
        <v>253</v>
      </c>
      <c r="B298" s="4" t="s">
        <v>151</v>
      </c>
      <c r="C298" s="4" t="s">
        <v>162</v>
      </c>
      <c r="D298" s="4" t="s">
        <v>152</v>
      </c>
      <c r="H298" s="4" t="s">
        <v>30</v>
      </c>
      <c r="I298" s="4">
        <v>7</v>
      </c>
      <c r="J298" s="4">
        <v>3</v>
      </c>
      <c r="K298" s="5">
        <f t="shared" si="4"/>
        <v>0.7</v>
      </c>
      <c r="L298" s="5" t="s">
        <v>30</v>
      </c>
      <c r="M298" s="5" t="s">
        <v>30</v>
      </c>
      <c r="N298" s="5" t="s">
        <v>30</v>
      </c>
      <c r="O298" s="5" t="s">
        <v>30</v>
      </c>
      <c r="P298" s="8" t="s">
        <v>30</v>
      </c>
      <c r="Q298" s="4">
        <v>4</v>
      </c>
      <c r="R298" s="4">
        <v>2</v>
      </c>
      <c r="S298" s="4">
        <v>3</v>
      </c>
      <c r="T298" s="4">
        <v>1</v>
      </c>
      <c r="U298" s="4" t="s">
        <v>162</v>
      </c>
    </row>
    <row r="299" spans="1:21" x14ac:dyDescent="0.25">
      <c r="A299" s="4" t="s">
        <v>253</v>
      </c>
      <c r="B299" s="4" t="s">
        <v>151</v>
      </c>
      <c r="C299" s="4" t="s">
        <v>169</v>
      </c>
      <c r="D299" s="4" t="s">
        <v>161</v>
      </c>
      <c r="H299" s="4" t="s">
        <v>30</v>
      </c>
      <c r="I299" s="4">
        <v>9</v>
      </c>
      <c r="J299" s="4">
        <v>1</v>
      </c>
      <c r="K299" s="5">
        <f t="shared" si="4"/>
        <v>0.9</v>
      </c>
      <c r="L299" s="5" t="s">
        <v>30</v>
      </c>
      <c r="M299" s="5" t="s">
        <v>30</v>
      </c>
      <c r="N299" s="5" t="s">
        <v>30</v>
      </c>
      <c r="O299" s="5" t="s">
        <v>30</v>
      </c>
      <c r="P299" s="8"/>
      <c r="Q299" s="4">
        <v>3</v>
      </c>
      <c r="R299" s="4">
        <v>3</v>
      </c>
      <c r="S299" s="4">
        <v>3</v>
      </c>
      <c r="T299" s="4">
        <v>1</v>
      </c>
      <c r="U299" s="4" t="s">
        <v>169</v>
      </c>
    </row>
    <row r="300" spans="1:21" x14ac:dyDescent="0.25">
      <c r="A300" s="4" t="s">
        <v>253</v>
      </c>
      <c r="B300" s="4" t="s">
        <v>151</v>
      </c>
      <c r="C300" s="4" t="s">
        <v>230</v>
      </c>
      <c r="D300" s="4" t="s">
        <v>171</v>
      </c>
      <c r="H300" s="4" t="s">
        <v>30</v>
      </c>
      <c r="I300" s="4">
        <v>8</v>
      </c>
      <c r="J300" s="4">
        <v>2</v>
      </c>
      <c r="K300" s="5">
        <f t="shared" si="4"/>
        <v>0.8</v>
      </c>
      <c r="L300" s="5" t="s">
        <v>30</v>
      </c>
      <c r="M300" s="5" t="s">
        <v>30</v>
      </c>
      <c r="N300" s="5" t="s">
        <v>30</v>
      </c>
      <c r="O300" s="5"/>
      <c r="P300" s="8"/>
      <c r="Q300" s="4">
        <v>4</v>
      </c>
      <c r="R300" s="4">
        <v>2</v>
      </c>
      <c r="S300" s="4">
        <v>3</v>
      </c>
      <c r="T300" s="4">
        <v>1</v>
      </c>
      <c r="U300" s="4" t="s">
        <v>584</v>
      </c>
    </row>
    <row r="301" spans="1:21" x14ac:dyDescent="0.25">
      <c r="A301" s="4" t="s">
        <v>253</v>
      </c>
      <c r="B301" s="4" t="s">
        <v>151</v>
      </c>
      <c r="C301" s="4" t="s">
        <v>155</v>
      </c>
      <c r="D301" s="4" t="s">
        <v>154</v>
      </c>
      <c r="H301" s="4" t="s">
        <v>30</v>
      </c>
      <c r="I301" s="4">
        <v>6</v>
      </c>
      <c r="J301" s="4">
        <v>4</v>
      </c>
      <c r="K301" s="5">
        <f t="shared" si="4"/>
        <v>0.6</v>
      </c>
      <c r="L301" s="5" t="s">
        <v>30</v>
      </c>
      <c r="M301" s="5" t="s">
        <v>30</v>
      </c>
      <c r="N301" s="5" t="s">
        <v>30</v>
      </c>
      <c r="O301" s="5"/>
      <c r="P301" s="8"/>
      <c r="Q301" s="4">
        <v>5</v>
      </c>
      <c r="R301" s="4">
        <v>1</v>
      </c>
      <c r="S301" s="4">
        <v>3</v>
      </c>
      <c r="T301" s="4">
        <v>2</v>
      </c>
      <c r="U301" s="4" t="s">
        <v>155</v>
      </c>
    </row>
    <row r="302" spans="1:21" x14ac:dyDescent="0.25">
      <c r="A302" s="4" t="s">
        <v>253</v>
      </c>
      <c r="B302" s="4" t="s">
        <v>151</v>
      </c>
      <c r="C302" s="4" t="s">
        <v>581</v>
      </c>
      <c r="D302" s="4" t="s">
        <v>154</v>
      </c>
      <c r="H302" s="4" t="s">
        <v>30</v>
      </c>
      <c r="I302" s="4">
        <v>7</v>
      </c>
      <c r="J302" s="4">
        <v>3</v>
      </c>
      <c r="K302" s="5">
        <f t="shared" si="4"/>
        <v>0.7</v>
      </c>
      <c r="L302" s="5" t="s">
        <v>30</v>
      </c>
      <c r="M302" s="5" t="s">
        <v>30</v>
      </c>
      <c r="N302" s="5"/>
      <c r="O302" s="5"/>
      <c r="P302" s="8"/>
      <c r="Q302" s="4">
        <v>6</v>
      </c>
      <c r="R302" s="4">
        <v>0</v>
      </c>
      <c r="S302" s="4">
        <v>1</v>
      </c>
      <c r="T302" s="4">
        <v>3</v>
      </c>
      <c r="U302" s="4" t="s">
        <v>581</v>
      </c>
    </row>
    <row r="303" spans="1:21" x14ac:dyDescent="0.25">
      <c r="A303" s="4" t="s">
        <v>253</v>
      </c>
      <c r="B303" s="4" t="s">
        <v>151</v>
      </c>
      <c r="C303" s="4" t="s">
        <v>149</v>
      </c>
      <c r="D303" s="4" t="s">
        <v>152</v>
      </c>
      <c r="H303" s="4" t="s">
        <v>30</v>
      </c>
      <c r="I303" s="4">
        <v>7</v>
      </c>
      <c r="J303" s="4">
        <v>3</v>
      </c>
      <c r="K303" s="5">
        <f t="shared" si="4"/>
        <v>0.7</v>
      </c>
      <c r="L303" s="5" t="s">
        <v>30</v>
      </c>
      <c r="M303" s="5" t="s">
        <v>30</v>
      </c>
      <c r="N303" s="5"/>
      <c r="O303" s="5"/>
      <c r="P303" s="8"/>
      <c r="Q303" s="4">
        <v>5</v>
      </c>
      <c r="R303" s="4">
        <v>1</v>
      </c>
      <c r="S303" s="4">
        <v>1</v>
      </c>
      <c r="T303" s="4">
        <v>3</v>
      </c>
      <c r="U303" s="4" t="s">
        <v>149</v>
      </c>
    </row>
    <row r="304" spans="1:21" x14ac:dyDescent="0.25">
      <c r="A304" s="4" t="s">
        <v>253</v>
      </c>
      <c r="B304" s="4" t="s">
        <v>151</v>
      </c>
      <c r="C304" s="4" t="s">
        <v>254</v>
      </c>
      <c r="D304" s="4" t="s">
        <v>154</v>
      </c>
      <c r="H304" s="4" t="s">
        <v>30</v>
      </c>
      <c r="I304" s="4">
        <v>5</v>
      </c>
      <c r="J304" s="4">
        <v>5</v>
      </c>
      <c r="K304" s="5">
        <f t="shared" si="4"/>
        <v>0.5</v>
      </c>
      <c r="L304" s="5" t="s">
        <v>30</v>
      </c>
      <c r="M304" s="5" t="s">
        <v>30</v>
      </c>
      <c r="N304" s="5"/>
      <c r="O304" s="5"/>
      <c r="P304" s="8"/>
      <c r="Q304" s="4">
        <v>4</v>
      </c>
      <c r="R304" s="4">
        <v>2</v>
      </c>
      <c r="S304" s="4">
        <v>1</v>
      </c>
      <c r="T304" s="4">
        <v>3</v>
      </c>
      <c r="U304" s="4" t="s">
        <v>177</v>
      </c>
    </row>
    <row r="305" spans="1:21" x14ac:dyDescent="0.25">
      <c r="A305" s="4" t="s">
        <v>253</v>
      </c>
      <c r="B305" s="4" t="s">
        <v>151</v>
      </c>
      <c r="C305" s="4" t="s">
        <v>153</v>
      </c>
      <c r="D305" s="4" t="s">
        <v>154</v>
      </c>
      <c r="H305" s="4" t="s">
        <v>30</v>
      </c>
      <c r="I305" s="4">
        <v>5</v>
      </c>
      <c r="J305" s="4">
        <v>5</v>
      </c>
      <c r="K305" s="5">
        <f t="shared" si="4"/>
        <v>0.5</v>
      </c>
      <c r="L305" s="5" t="s">
        <v>30</v>
      </c>
      <c r="M305" s="5" t="s">
        <v>30</v>
      </c>
      <c r="N305" s="5"/>
      <c r="O305" s="5"/>
      <c r="P305" s="8"/>
      <c r="Q305" s="4">
        <v>3</v>
      </c>
      <c r="R305" s="4">
        <v>3</v>
      </c>
      <c r="S305" s="4">
        <v>2</v>
      </c>
      <c r="T305" s="4">
        <v>3</v>
      </c>
      <c r="U305" s="4" t="s">
        <v>153</v>
      </c>
    </row>
    <row r="306" spans="1:21" x14ac:dyDescent="0.25">
      <c r="A306" s="4" t="s">
        <v>253</v>
      </c>
      <c r="B306" s="4" t="s">
        <v>151</v>
      </c>
      <c r="C306" s="4" t="s">
        <v>156</v>
      </c>
      <c r="D306" s="4" t="s">
        <v>157</v>
      </c>
      <c r="H306" s="4" t="s">
        <v>30</v>
      </c>
      <c r="I306" s="4">
        <v>7</v>
      </c>
      <c r="J306" s="4">
        <v>3</v>
      </c>
      <c r="K306" s="5">
        <f t="shared" si="4"/>
        <v>0.7</v>
      </c>
      <c r="L306" s="5" t="s">
        <v>30</v>
      </c>
      <c r="M306" s="5"/>
      <c r="N306" s="5"/>
      <c r="O306" s="5"/>
      <c r="P306" s="8"/>
      <c r="Q306" s="4">
        <v>3</v>
      </c>
      <c r="R306" s="4">
        <v>3</v>
      </c>
      <c r="U306" s="4" t="s">
        <v>156</v>
      </c>
    </row>
    <row r="307" spans="1:21" x14ac:dyDescent="0.25">
      <c r="A307" s="4" t="s">
        <v>253</v>
      </c>
      <c r="B307" s="4" t="s">
        <v>151</v>
      </c>
      <c r="C307" s="4" t="s">
        <v>242</v>
      </c>
      <c r="D307" s="4" t="s">
        <v>243</v>
      </c>
      <c r="H307" s="4" t="s">
        <v>30</v>
      </c>
      <c r="I307" s="4">
        <v>6</v>
      </c>
      <c r="J307" s="4">
        <v>4</v>
      </c>
      <c r="K307" s="5">
        <f t="shared" si="4"/>
        <v>0.6</v>
      </c>
      <c r="L307" s="5" t="s">
        <v>30</v>
      </c>
      <c r="M307" s="5"/>
      <c r="N307" s="5"/>
      <c r="O307" s="5"/>
      <c r="P307" s="8"/>
      <c r="Q307" s="4">
        <v>1</v>
      </c>
      <c r="R307" s="4">
        <v>5</v>
      </c>
      <c r="U307" s="4" t="s">
        <v>241</v>
      </c>
    </row>
    <row r="308" spans="1:21" x14ac:dyDescent="0.25">
      <c r="A308" s="4" t="s">
        <v>253</v>
      </c>
      <c r="B308" s="4" t="s">
        <v>151</v>
      </c>
      <c r="C308" s="4" t="s">
        <v>255</v>
      </c>
      <c r="D308" s="4" t="s">
        <v>171</v>
      </c>
      <c r="H308" s="4" t="s">
        <v>30</v>
      </c>
      <c r="I308" s="4">
        <v>5</v>
      </c>
      <c r="J308" s="4">
        <v>5</v>
      </c>
      <c r="K308" s="5">
        <f t="shared" si="4"/>
        <v>0.5</v>
      </c>
      <c r="L308" s="5" t="s">
        <v>30</v>
      </c>
      <c r="M308" s="5"/>
      <c r="N308" s="5"/>
      <c r="O308" s="5"/>
      <c r="P308" s="8"/>
      <c r="Q308" s="4">
        <v>2</v>
      </c>
      <c r="R308" s="4">
        <v>4</v>
      </c>
      <c r="U308" s="4" t="s">
        <v>255</v>
      </c>
    </row>
    <row r="309" spans="1:21" x14ac:dyDescent="0.25">
      <c r="A309" s="4" t="s">
        <v>253</v>
      </c>
      <c r="B309" s="4" t="s">
        <v>151</v>
      </c>
      <c r="C309" s="4" t="s">
        <v>178</v>
      </c>
      <c r="D309" s="4" t="s">
        <v>157</v>
      </c>
      <c r="H309" s="4" t="s">
        <v>30</v>
      </c>
      <c r="I309" s="4">
        <v>5</v>
      </c>
      <c r="J309" s="4">
        <v>5</v>
      </c>
      <c r="K309" s="5">
        <f t="shared" si="4"/>
        <v>0.5</v>
      </c>
      <c r="L309" s="5" t="s">
        <v>30</v>
      </c>
      <c r="M309" s="5"/>
      <c r="N309" s="5"/>
      <c r="O309" s="5"/>
      <c r="P309" s="8"/>
      <c r="Q309" s="4">
        <v>2</v>
      </c>
      <c r="R309" s="4">
        <v>4</v>
      </c>
      <c r="U309" s="4" t="s">
        <v>178</v>
      </c>
    </row>
    <row r="310" spans="1:21" x14ac:dyDescent="0.25">
      <c r="A310" s="4" t="s">
        <v>253</v>
      </c>
      <c r="B310" s="4" t="s">
        <v>151</v>
      </c>
      <c r="C310" s="4" t="s">
        <v>158</v>
      </c>
      <c r="D310" s="4" t="s">
        <v>159</v>
      </c>
      <c r="H310" s="4" t="s">
        <v>30</v>
      </c>
      <c r="I310" s="4">
        <v>5</v>
      </c>
      <c r="J310" s="4">
        <v>5</v>
      </c>
      <c r="K310" s="5">
        <f t="shared" si="4"/>
        <v>0.5</v>
      </c>
      <c r="L310" s="5" t="s">
        <v>30</v>
      </c>
      <c r="M310" s="5"/>
      <c r="N310" s="5"/>
      <c r="O310" s="5"/>
      <c r="P310" s="8"/>
      <c r="Q310" s="4">
        <v>1</v>
      </c>
      <c r="R310" s="4">
        <v>5</v>
      </c>
      <c r="U310" s="4" t="s">
        <v>158</v>
      </c>
    </row>
    <row r="311" spans="1:21" x14ac:dyDescent="0.25">
      <c r="A311" s="4" t="s">
        <v>253</v>
      </c>
      <c r="B311" s="4" t="s">
        <v>151</v>
      </c>
      <c r="C311" s="4" t="s">
        <v>174</v>
      </c>
      <c r="D311" s="4" t="s">
        <v>166</v>
      </c>
      <c r="H311" s="4" t="s">
        <v>30</v>
      </c>
      <c r="I311" s="4">
        <v>5</v>
      </c>
      <c r="J311" s="4">
        <v>5</v>
      </c>
      <c r="K311" s="5">
        <f t="shared" si="4"/>
        <v>0.5</v>
      </c>
      <c r="L311" s="5" t="s">
        <v>30</v>
      </c>
      <c r="M311" s="5"/>
      <c r="N311" s="5"/>
      <c r="O311" s="5"/>
      <c r="P311" s="8"/>
      <c r="Q311" s="4">
        <v>1</v>
      </c>
      <c r="R311" s="4">
        <v>5</v>
      </c>
      <c r="U311" s="4" t="s">
        <v>174</v>
      </c>
    </row>
    <row r="312" spans="1:21" x14ac:dyDescent="0.25">
      <c r="A312" s="4" t="s">
        <v>253</v>
      </c>
      <c r="B312" s="4" t="s">
        <v>151</v>
      </c>
      <c r="C312" s="4" t="s">
        <v>201</v>
      </c>
      <c r="D312" s="4" t="s">
        <v>154</v>
      </c>
      <c r="H312" s="4" t="s">
        <v>30</v>
      </c>
      <c r="I312" s="4">
        <v>5</v>
      </c>
      <c r="J312" s="4">
        <v>5</v>
      </c>
      <c r="K312" s="5">
        <f t="shared" si="4"/>
        <v>0.5</v>
      </c>
      <c r="L312" s="5" t="s">
        <v>30</v>
      </c>
      <c r="M312" s="5"/>
      <c r="N312" s="5"/>
      <c r="O312" s="5"/>
      <c r="P312" s="8"/>
      <c r="Q312" s="4">
        <v>1</v>
      </c>
      <c r="R312" s="4">
        <v>5</v>
      </c>
      <c r="U312" s="4" t="s">
        <v>201</v>
      </c>
    </row>
    <row r="313" spans="1:21" x14ac:dyDescent="0.25">
      <c r="A313" s="4" t="s">
        <v>253</v>
      </c>
      <c r="B313" s="4" t="s">
        <v>151</v>
      </c>
      <c r="C313" s="4" t="s">
        <v>235</v>
      </c>
      <c r="D313" s="4" t="s">
        <v>159</v>
      </c>
      <c r="H313" s="4" t="s">
        <v>30</v>
      </c>
      <c r="I313" s="4">
        <v>4</v>
      </c>
      <c r="J313" s="4">
        <v>6</v>
      </c>
      <c r="K313" s="5">
        <f t="shared" si="4"/>
        <v>0.4</v>
      </c>
      <c r="L313" s="5" t="s">
        <v>30</v>
      </c>
      <c r="M313" s="5"/>
      <c r="N313" s="5"/>
      <c r="O313" s="5"/>
      <c r="P313" s="8"/>
      <c r="Q313" s="4">
        <v>3</v>
      </c>
      <c r="R313" s="4">
        <v>3</v>
      </c>
      <c r="U313" s="4" t="s">
        <v>234</v>
      </c>
    </row>
    <row r="314" spans="1:21" x14ac:dyDescent="0.25">
      <c r="A314" s="4" t="s">
        <v>253</v>
      </c>
      <c r="B314" s="4" t="s">
        <v>151</v>
      </c>
      <c r="C314" s="4" t="s">
        <v>256</v>
      </c>
      <c r="D314" s="4" t="s">
        <v>164</v>
      </c>
      <c r="H314" s="4" t="s">
        <v>30</v>
      </c>
      <c r="I314" s="4">
        <v>4</v>
      </c>
      <c r="J314" s="4">
        <v>6</v>
      </c>
      <c r="K314" s="5">
        <f t="shared" si="4"/>
        <v>0.4</v>
      </c>
      <c r="L314" s="5"/>
      <c r="M314" s="5"/>
      <c r="N314" s="5"/>
      <c r="O314" s="5"/>
      <c r="P314" s="8"/>
      <c r="U314" s="4" t="s">
        <v>256</v>
      </c>
    </row>
    <row r="315" spans="1:21" x14ac:dyDescent="0.25">
      <c r="A315" s="4" t="s">
        <v>253</v>
      </c>
      <c r="B315" s="4" t="s">
        <v>151</v>
      </c>
      <c r="C315" s="4" t="s">
        <v>213</v>
      </c>
      <c r="D315" s="4" t="s">
        <v>173</v>
      </c>
      <c r="H315" s="4" t="s">
        <v>30</v>
      </c>
      <c r="I315" s="4">
        <v>4</v>
      </c>
      <c r="J315" s="4">
        <v>6</v>
      </c>
      <c r="K315" s="5">
        <f t="shared" si="4"/>
        <v>0.4</v>
      </c>
      <c r="L315" s="5"/>
      <c r="M315" s="5"/>
      <c r="N315" s="5"/>
      <c r="O315" s="5"/>
      <c r="P315" s="8"/>
      <c r="U315" s="4" t="s">
        <v>582</v>
      </c>
    </row>
    <row r="316" spans="1:21" x14ac:dyDescent="0.25">
      <c r="A316" s="4" t="s">
        <v>253</v>
      </c>
      <c r="B316" s="4" t="s">
        <v>151</v>
      </c>
      <c r="C316" s="4" t="s">
        <v>170</v>
      </c>
      <c r="D316" s="4" t="s">
        <v>171</v>
      </c>
      <c r="H316" s="4" t="s">
        <v>30</v>
      </c>
      <c r="I316" s="4">
        <v>4</v>
      </c>
      <c r="J316" s="4">
        <v>6</v>
      </c>
      <c r="K316" s="5">
        <f t="shared" si="4"/>
        <v>0.4</v>
      </c>
      <c r="L316" s="5"/>
      <c r="M316" s="5"/>
      <c r="N316" s="5"/>
      <c r="O316" s="5"/>
      <c r="P316" s="8"/>
      <c r="U316" s="4" t="s">
        <v>170</v>
      </c>
    </row>
    <row r="317" spans="1:21" x14ac:dyDescent="0.25">
      <c r="A317" s="4" t="s">
        <v>253</v>
      </c>
      <c r="B317" s="4" t="s">
        <v>151</v>
      </c>
      <c r="C317" s="4" t="s">
        <v>192</v>
      </c>
      <c r="D317" s="4" t="s">
        <v>187</v>
      </c>
      <c r="H317" s="4" t="s">
        <v>30</v>
      </c>
      <c r="I317" s="4">
        <v>4</v>
      </c>
      <c r="J317" s="4">
        <v>6</v>
      </c>
      <c r="K317" s="5">
        <f t="shared" si="4"/>
        <v>0.4</v>
      </c>
      <c r="L317" s="5"/>
      <c r="M317" s="5"/>
      <c r="N317" s="5"/>
      <c r="O317" s="5"/>
      <c r="P317" s="8"/>
      <c r="U317" s="4" t="s">
        <v>192</v>
      </c>
    </row>
    <row r="318" spans="1:21" x14ac:dyDescent="0.25">
      <c r="A318" s="4" t="s">
        <v>253</v>
      </c>
      <c r="B318" s="4" t="s">
        <v>151</v>
      </c>
      <c r="C318" s="4" t="s">
        <v>250</v>
      </c>
      <c r="D318" s="4" t="s">
        <v>251</v>
      </c>
      <c r="H318" s="4" t="s">
        <v>30</v>
      </c>
      <c r="I318" s="4">
        <v>3</v>
      </c>
      <c r="J318" s="4">
        <v>7</v>
      </c>
      <c r="K318" s="5">
        <f t="shared" si="4"/>
        <v>0.3</v>
      </c>
      <c r="L318" s="5"/>
      <c r="M318" s="5"/>
      <c r="N318" s="5"/>
      <c r="O318" s="5"/>
      <c r="P318" s="8"/>
      <c r="U318" s="4" t="s">
        <v>250</v>
      </c>
    </row>
    <row r="319" spans="1:21" x14ac:dyDescent="0.25">
      <c r="A319" s="4" t="s">
        <v>253</v>
      </c>
      <c r="B319" s="4" t="s">
        <v>151</v>
      </c>
      <c r="C319" s="4" t="s">
        <v>188</v>
      </c>
      <c r="D319" s="4" t="s">
        <v>187</v>
      </c>
      <c r="H319" s="4" t="s">
        <v>30</v>
      </c>
      <c r="I319" s="4">
        <v>3</v>
      </c>
      <c r="J319" s="4">
        <v>7</v>
      </c>
      <c r="K319" s="5">
        <f t="shared" si="4"/>
        <v>0.3</v>
      </c>
      <c r="L319" s="5"/>
      <c r="M319" s="5"/>
      <c r="N319" s="5"/>
      <c r="O319" s="5"/>
      <c r="P319" s="8"/>
      <c r="U319" s="4" t="s">
        <v>188</v>
      </c>
    </row>
    <row r="320" spans="1:21" x14ac:dyDescent="0.25">
      <c r="A320" s="4" t="s">
        <v>253</v>
      </c>
      <c r="B320" s="4" t="s">
        <v>151</v>
      </c>
      <c r="C320" s="4" t="s">
        <v>245</v>
      </c>
      <c r="D320" s="4" t="s">
        <v>220</v>
      </c>
      <c r="H320" s="4" t="s">
        <v>30</v>
      </c>
      <c r="I320" s="4">
        <v>2</v>
      </c>
      <c r="J320" s="4">
        <v>8</v>
      </c>
      <c r="K320" s="5">
        <f t="shared" si="4"/>
        <v>0.2</v>
      </c>
      <c r="L320" s="5"/>
      <c r="M320" s="5"/>
      <c r="N320" s="5"/>
      <c r="O320" s="5"/>
      <c r="P320" s="8"/>
      <c r="U320" s="4" t="s">
        <v>244</v>
      </c>
    </row>
    <row r="321" spans="1:21" x14ac:dyDescent="0.25">
      <c r="A321" s="4" t="s">
        <v>253</v>
      </c>
      <c r="B321" s="4" t="s">
        <v>151</v>
      </c>
      <c r="C321" s="4" t="s">
        <v>257</v>
      </c>
      <c r="D321" s="4" t="s">
        <v>215</v>
      </c>
      <c r="H321" s="4" t="s">
        <v>30</v>
      </c>
      <c r="I321" s="4">
        <v>0</v>
      </c>
      <c r="J321" s="4">
        <v>10</v>
      </c>
      <c r="K321" s="5">
        <f t="shared" si="4"/>
        <v>0</v>
      </c>
      <c r="L321" s="5"/>
      <c r="M321" s="5"/>
      <c r="N321" s="5"/>
      <c r="O321" s="5"/>
      <c r="P321" s="8"/>
      <c r="U321" s="4" t="s">
        <v>257</v>
      </c>
    </row>
    <row r="322" spans="1:21" x14ac:dyDescent="0.25">
      <c r="A322" s="4" t="s">
        <v>258</v>
      </c>
      <c r="B322" s="4" t="s">
        <v>151</v>
      </c>
      <c r="C322" s="4" t="s">
        <v>581</v>
      </c>
      <c r="D322" s="4" t="s">
        <v>154</v>
      </c>
      <c r="I322" s="4">
        <v>10</v>
      </c>
      <c r="J322" s="4">
        <v>0</v>
      </c>
      <c r="K322" s="5">
        <f t="shared" ref="K322:K385" si="5">IFERROR(I322/SUM(I322:J322),0)</f>
        <v>1</v>
      </c>
      <c r="L322" s="5" t="s">
        <v>30</v>
      </c>
      <c r="M322" s="5" t="s">
        <v>30</v>
      </c>
      <c r="N322" s="5" t="s">
        <v>30</v>
      </c>
      <c r="O322" s="5" t="s">
        <v>30</v>
      </c>
      <c r="P322" s="8" t="s">
        <v>30</v>
      </c>
      <c r="Q322" s="4">
        <v>5</v>
      </c>
      <c r="R322" s="4">
        <v>1</v>
      </c>
      <c r="S322" s="4">
        <v>3</v>
      </c>
      <c r="T322" s="4">
        <v>1</v>
      </c>
      <c r="U322" s="4" t="s">
        <v>581</v>
      </c>
    </row>
    <row r="323" spans="1:21" x14ac:dyDescent="0.25">
      <c r="A323" s="4" t="s">
        <v>258</v>
      </c>
      <c r="B323" s="4" t="s">
        <v>151</v>
      </c>
      <c r="C323" s="4" t="s">
        <v>149</v>
      </c>
      <c r="D323" s="4" t="s">
        <v>152</v>
      </c>
      <c r="H323" s="4" t="s">
        <v>30</v>
      </c>
      <c r="I323" s="4">
        <v>8</v>
      </c>
      <c r="J323" s="4">
        <v>2</v>
      </c>
      <c r="K323" s="5">
        <f t="shared" si="5"/>
        <v>0.8</v>
      </c>
      <c r="L323" s="5" t="s">
        <v>30</v>
      </c>
      <c r="M323" s="5" t="s">
        <v>30</v>
      </c>
      <c r="N323" s="5" t="s">
        <v>30</v>
      </c>
      <c r="O323" s="5" t="s">
        <v>30</v>
      </c>
      <c r="P323" s="8"/>
      <c r="Q323" s="4">
        <v>5</v>
      </c>
      <c r="R323" s="4">
        <v>1</v>
      </c>
      <c r="S323" s="4">
        <v>3</v>
      </c>
      <c r="T323" s="4">
        <v>1</v>
      </c>
      <c r="U323" s="4" t="s">
        <v>149</v>
      </c>
    </row>
    <row r="324" spans="1:21" x14ac:dyDescent="0.25">
      <c r="A324" s="4" t="s">
        <v>258</v>
      </c>
      <c r="B324" s="4" t="s">
        <v>151</v>
      </c>
      <c r="C324" s="4" t="s">
        <v>188</v>
      </c>
      <c r="D324" s="4" t="s">
        <v>187</v>
      </c>
      <c r="H324" s="4" t="s">
        <v>30</v>
      </c>
      <c r="I324" s="4">
        <v>8</v>
      </c>
      <c r="J324" s="4">
        <v>2</v>
      </c>
      <c r="K324" s="5">
        <f t="shared" si="5"/>
        <v>0.8</v>
      </c>
      <c r="L324" s="5" t="s">
        <v>30</v>
      </c>
      <c r="M324" s="5" t="s">
        <v>30</v>
      </c>
      <c r="N324" s="5" t="s">
        <v>30</v>
      </c>
      <c r="O324" s="5"/>
      <c r="P324" s="8"/>
      <c r="Q324" s="4">
        <v>5</v>
      </c>
      <c r="R324" s="4">
        <v>1</v>
      </c>
      <c r="S324" s="4">
        <v>3</v>
      </c>
      <c r="T324" s="4">
        <v>1</v>
      </c>
      <c r="U324" s="4" t="s">
        <v>188</v>
      </c>
    </row>
    <row r="325" spans="1:21" x14ac:dyDescent="0.25">
      <c r="A325" s="4" t="s">
        <v>258</v>
      </c>
      <c r="B325" s="4" t="s">
        <v>151</v>
      </c>
      <c r="C325" s="4" t="s">
        <v>174</v>
      </c>
      <c r="D325" s="4" t="s">
        <v>166</v>
      </c>
      <c r="H325" s="4" t="s">
        <v>30</v>
      </c>
      <c r="I325" s="4">
        <v>5</v>
      </c>
      <c r="J325" s="4">
        <v>5</v>
      </c>
      <c r="K325" s="5">
        <f t="shared" si="5"/>
        <v>0.5</v>
      </c>
      <c r="L325" s="5" t="s">
        <v>30</v>
      </c>
      <c r="M325" s="5" t="s">
        <v>30</v>
      </c>
      <c r="N325" s="5" t="s">
        <v>30</v>
      </c>
      <c r="O325" s="5"/>
      <c r="P325" s="8"/>
      <c r="Q325" s="4">
        <v>3</v>
      </c>
      <c r="R325" s="4">
        <v>3</v>
      </c>
      <c r="S325" s="4">
        <v>3</v>
      </c>
      <c r="T325" s="4">
        <v>1</v>
      </c>
      <c r="U325" s="4" t="s">
        <v>174</v>
      </c>
    </row>
    <row r="326" spans="1:21" x14ac:dyDescent="0.25">
      <c r="A326" s="4" t="s">
        <v>258</v>
      </c>
      <c r="B326" s="4" t="s">
        <v>151</v>
      </c>
      <c r="C326" s="4" t="s">
        <v>155</v>
      </c>
      <c r="D326" s="4" t="s">
        <v>154</v>
      </c>
      <c r="H326" s="4" t="s">
        <v>30</v>
      </c>
      <c r="I326" s="4">
        <v>8</v>
      </c>
      <c r="J326" s="4">
        <v>2</v>
      </c>
      <c r="K326" s="5">
        <f t="shared" si="5"/>
        <v>0.8</v>
      </c>
      <c r="L326" s="5" t="s">
        <v>30</v>
      </c>
      <c r="M326" s="5" t="s">
        <v>30</v>
      </c>
      <c r="N326" s="5"/>
      <c r="O326" s="5"/>
      <c r="P326" s="8"/>
      <c r="Q326" s="4">
        <v>3</v>
      </c>
      <c r="R326" s="4">
        <v>3</v>
      </c>
      <c r="S326" s="4">
        <v>1</v>
      </c>
      <c r="T326" s="4">
        <v>3</v>
      </c>
      <c r="U326" s="4" t="s">
        <v>155</v>
      </c>
    </row>
    <row r="327" spans="1:21" x14ac:dyDescent="0.25">
      <c r="A327" s="4" t="s">
        <v>258</v>
      </c>
      <c r="B327" s="4" t="s">
        <v>151</v>
      </c>
      <c r="C327" s="4" t="s">
        <v>254</v>
      </c>
      <c r="D327" s="4" t="s">
        <v>154</v>
      </c>
      <c r="H327" s="4" t="s">
        <v>30</v>
      </c>
      <c r="I327" s="4">
        <v>7</v>
      </c>
      <c r="J327" s="4">
        <v>3</v>
      </c>
      <c r="K327" s="5">
        <f t="shared" si="5"/>
        <v>0.7</v>
      </c>
      <c r="L327" s="5" t="s">
        <v>30</v>
      </c>
      <c r="M327" s="5" t="s">
        <v>30</v>
      </c>
      <c r="N327" s="5"/>
      <c r="O327" s="5"/>
      <c r="P327" s="8"/>
      <c r="Q327" s="4">
        <v>3</v>
      </c>
      <c r="R327" s="4">
        <v>3</v>
      </c>
      <c r="S327" s="4">
        <v>1</v>
      </c>
      <c r="T327" s="4">
        <v>3</v>
      </c>
      <c r="U327" s="4" t="s">
        <v>177</v>
      </c>
    </row>
    <row r="328" spans="1:21" x14ac:dyDescent="0.25">
      <c r="A328" s="4" t="s">
        <v>258</v>
      </c>
      <c r="B328" s="4" t="s">
        <v>151</v>
      </c>
      <c r="C328" s="4" t="s">
        <v>169</v>
      </c>
      <c r="D328" s="4" t="s">
        <v>161</v>
      </c>
      <c r="H328" s="4" t="s">
        <v>30</v>
      </c>
      <c r="I328" s="4">
        <v>6</v>
      </c>
      <c r="J328" s="4">
        <v>4</v>
      </c>
      <c r="K328" s="5">
        <f t="shared" si="5"/>
        <v>0.6</v>
      </c>
      <c r="L328" s="5" t="s">
        <v>30</v>
      </c>
      <c r="M328" s="5" t="s">
        <v>30</v>
      </c>
      <c r="N328" s="5"/>
      <c r="O328" s="5"/>
      <c r="P328" s="8"/>
      <c r="Q328" s="4">
        <v>4</v>
      </c>
      <c r="R328" s="4">
        <v>2</v>
      </c>
      <c r="S328" s="4">
        <v>1</v>
      </c>
      <c r="T328" s="4">
        <v>3</v>
      </c>
      <c r="U328" s="4" t="s">
        <v>169</v>
      </c>
    </row>
    <row r="329" spans="1:21" x14ac:dyDescent="0.25">
      <c r="A329" s="4" t="s">
        <v>258</v>
      </c>
      <c r="B329" s="4" t="s">
        <v>151</v>
      </c>
      <c r="C329" s="4" t="s">
        <v>245</v>
      </c>
      <c r="D329" s="4" t="s">
        <v>220</v>
      </c>
      <c r="H329" s="4" t="s">
        <v>30</v>
      </c>
      <c r="I329" s="4">
        <v>4</v>
      </c>
      <c r="J329" s="4">
        <v>6</v>
      </c>
      <c r="K329" s="5">
        <f t="shared" si="5"/>
        <v>0.4</v>
      </c>
      <c r="L329" s="5" t="s">
        <v>30</v>
      </c>
      <c r="M329" s="5" t="s">
        <v>30</v>
      </c>
      <c r="N329" s="5"/>
      <c r="O329" s="5"/>
      <c r="P329" s="8"/>
      <c r="Q329" s="4">
        <v>3</v>
      </c>
      <c r="R329" s="4">
        <v>3</v>
      </c>
      <c r="S329" s="4">
        <v>1</v>
      </c>
      <c r="T329" s="4">
        <v>3</v>
      </c>
      <c r="U329" s="4" t="s">
        <v>244</v>
      </c>
    </row>
    <row r="330" spans="1:21" x14ac:dyDescent="0.25">
      <c r="A330" s="4" t="s">
        <v>258</v>
      </c>
      <c r="B330" s="4" t="s">
        <v>151</v>
      </c>
      <c r="C330" s="4" t="s">
        <v>230</v>
      </c>
      <c r="D330" s="4" t="s">
        <v>171</v>
      </c>
      <c r="H330" s="4" t="s">
        <v>30</v>
      </c>
      <c r="I330" s="4">
        <v>8</v>
      </c>
      <c r="J330" s="4">
        <v>2</v>
      </c>
      <c r="K330" s="5">
        <f t="shared" si="5"/>
        <v>0.8</v>
      </c>
      <c r="L330" s="5" t="s">
        <v>30</v>
      </c>
      <c r="M330" s="5"/>
      <c r="N330" s="5"/>
      <c r="O330" s="5"/>
      <c r="P330" s="8"/>
      <c r="Q330" s="4">
        <v>3</v>
      </c>
      <c r="R330" s="4">
        <v>3</v>
      </c>
      <c r="U330" s="4" t="s">
        <v>584</v>
      </c>
    </row>
    <row r="331" spans="1:21" x14ac:dyDescent="0.25">
      <c r="A331" s="4" t="s">
        <v>258</v>
      </c>
      <c r="B331" s="4" t="s">
        <v>151</v>
      </c>
      <c r="C331" s="4" t="s">
        <v>162</v>
      </c>
      <c r="D331" s="4" t="s">
        <v>152</v>
      </c>
      <c r="H331" s="4" t="s">
        <v>30</v>
      </c>
      <c r="I331" s="4">
        <v>8</v>
      </c>
      <c r="J331" s="4">
        <v>2</v>
      </c>
      <c r="K331" s="5">
        <f t="shared" si="5"/>
        <v>0.8</v>
      </c>
      <c r="L331" s="5" t="s">
        <v>30</v>
      </c>
      <c r="M331" s="5"/>
      <c r="N331" s="5"/>
      <c r="O331" s="5"/>
      <c r="P331" s="8"/>
      <c r="Q331" s="4">
        <v>2</v>
      </c>
      <c r="R331" s="4">
        <v>4</v>
      </c>
      <c r="U331" s="4" t="s">
        <v>162</v>
      </c>
    </row>
    <row r="332" spans="1:21" x14ac:dyDescent="0.25">
      <c r="A332" s="4" t="s">
        <v>258</v>
      </c>
      <c r="B332" s="4" t="s">
        <v>151</v>
      </c>
      <c r="C332" s="4" t="s">
        <v>201</v>
      </c>
      <c r="D332" s="4" t="s">
        <v>154</v>
      </c>
      <c r="H332" s="4" t="s">
        <v>30</v>
      </c>
      <c r="I332" s="4">
        <v>7</v>
      </c>
      <c r="J332" s="4">
        <v>3</v>
      </c>
      <c r="K332" s="5">
        <f t="shared" si="5"/>
        <v>0.7</v>
      </c>
      <c r="L332" s="5" t="s">
        <v>30</v>
      </c>
      <c r="M332" s="5"/>
      <c r="N332" s="5"/>
      <c r="O332" s="5"/>
      <c r="P332" s="8"/>
      <c r="Q332" s="4">
        <v>2</v>
      </c>
      <c r="R332" s="4">
        <v>4</v>
      </c>
      <c r="U332" s="4" t="s">
        <v>201</v>
      </c>
    </row>
    <row r="333" spans="1:21" x14ac:dyDescent="0.25">
      <c r="A333" s="4" t="s">
        <v>258</v>
      </c>
      <c r="B333" s="4" t="s">
        <v>151</v>
      </c>
      <c r="C333" s="4" t="s">
        <v>192</v>
      </c>
      <c r="D333" s="4" t="s">
        <v>187</v>
      </c>
      <c r="H333" s="4" t="s">
        <v>30</v>
      </c>
      <c r="I333" s="4">
        <v>6</v>
      </c>
      <c r="J333" s="4">
        <v>4</v>
      </c>
      <c r="K333" s="5">
        <f t="shared" si="5"/>
        <v>0.6</v>
      </c>
      <c r="L333" s="5" t="s">
        <v>30</v>
      </c>
      <c r="M333" s="5"/>
      <c r="N333" s="5"/>
      <c r="O333" s="5"/>
      <c r="P333" s="8"/>
      <c r="Q333" s="4">
        <v>3</v>
      </c>
      <c r="R333" s="4">
        <v>3</v>
      </c>
      <c r="U333" s="4" t="s">
        <v>192</v>
      </c>
    </row>
    <row r="334" spans="1:21" x14ac:dyDescent="0.25">
      <c r="A334" s="4" t="s">
        <v>258</v>
      </c>
      <c r="B334" s="4" t="s">
        <v>151</v>
      </c>
      <c r="C334" s="4" t="s">
        <v>260</v>
      </c>
      <c r="D334" s="4" t="s">
        <v>152</v>
      </c>
      <c r="H334" s="4" t="s">
        <v>30</v>
      </c>
      <c r="I334" s="4">
        <v>4</v>
      </c>
      <c r="J334" s="4">
        <v>6</v>
      </c>
      <c r="K334" s="5">
        <f t="shared" si="5"/>
        <v>0.4</v>
      </c>
      <c r="L334" s="5" t="s">
        <v>30</v>
      </c>
      <c r="M334" s="5"/>
      <c r="N334" s="5"/>
      <c r="O334" s="5"/>
      <c r="P334" s="8"/>
      <c r="Q334" s="4">
        <v>2</v>
      </c>
      <c r="R334" s="4">
        <v>4</v>
      </c>
      <c r="U334" s="4" t="s">
        <v>259</v>
      </c>
    </row>
    <row r="335" spans="1:21" x14ac:dyDescent="0.25">
      <c r="A335" s="4" t="s">
        <v>258</v>
      </c>
      <c r="B335" s="4" t="s">
        <v>151</v>
      </c>
      <c r="C335" s="4" t="s">
        <v>178</v>
      </c>
      <c r="D335" s="4" t="s">
        <v>157</v>
      </c>
      <c r="H335" s="4" t="s">
        <v>30</v>
      </c>
      <c r="I335" s="4">
        <v>4</v>
      </c>
      <c r="J335" s="4">
        <v>6</v>
      </c>
      <c r="K335" s="5">
        <f t="shared" si="5"/>
        <v>0.4</v>
      </c>
      <c r="L335" s="5" t="s">
        <v>30</v>
      </c>
      <c r="M335" s="5"/>
      <c r="N335" s="5"/>
      <c r="O335" s="5"/>
      <c r="P335" s="8"/>
      <c r="Q335" s="4">
        <v>2</v>
      </c>
      <c r="R335" s="4">
        <v>4</v>
      </c>
      <c r="U335" s="4" t="s">
        <v>178</v>
      </c>
    </row>
    <row r="336" spans="1:21" x14ac:dyDescent="0.25">
      <c r="A336" s="4" t="s">
        <v>258</v>
      </c>
      <c r="B336" s="4" t="s">
        <v>151</v>
      </c>
      <c r="C336" s="4" t="s">
        <v>158</v>
      </c>
      <c r="D336" s="4" t="s">
        <v>159</v>
      </c>
      <c r="H336" s="4" t="s">
        <v>30</v>
      </c>
      <c r="I336" s="4">
        <v>3</v>
      </c>
      <c r="J336" s="4">
        <v>7</v>
      </c>
      <c r="K336" s="5">
        <f t="shared" si="5"/>
        <v>0.3</v>
      </c>
      <c r="L336" s="5" t="s">
        <v>30</v>
      </c>
      <c r="M336" s="5"/>
      <c r="N336" s="5"/>
      <c r="O336" s="5"/>
      <c r="P336" s="8"/>
      <c r="Q336" s="4">
        <v>2</v>
      </c>
      <c r="R336" s="4">
        <v>4</v>
      </c>
      <c r="U336" s="4" t="s">
        <v>158</v>
      </c>
    </row>
    <row r="337" spans="1:21" x14ac:dyDescent="0.25">
      <c r="A337" s="4" t="s">
        <v>258</v>
      </c>
      <c r="B337" s="4" t="s">
        <v>151</v>
      </c>
      <c r="C337" s="4" t="s">
        <v>257</v>
      </c>
      <c r="D337" s="4" t="s">
        <v>215</v>
      </c>
      <c r="H337" s="4" t="s">
        <v>30</v>
      </c>
      <c r="I337" s="4">
        <v>3</v>
      </c>
      <c r="J337" s="4">
        <v>7</v>
      </c>
      <c r="K337" s="5">
        <f t="shared" si="5"/>
        <v>0.3</v>
      </c>
      <c r="L337" s="5" t="s">
        <v>30</v>
      </c>
      <c r="M337" s="5"/>
      <c r="N337" s="5"/>
      <c r="O337" s="5"/>
      <c r="P337" s="8"/>
      <c r="Q337" s="4">
        <v>1</v>
      </c>
      <c r="R337" s="4">
        <v>5</v>
      </c>
      <c r="U337" s="4" t="s">
        <v>257</v>
      </c>
    </row>
    <row r="338" spans="1:21" x14ac:dyDescent="0.25">
      <c r="A338" s="4" t="s">
        <v>258</v>
      </c>
      <c r="B338" s="4" t="s">
        <v>151</v>
      </c>
      <c r="C338" s="4" t="s">
        <v>255</v>
      </c>
      <c r="D338" s="4" t="s">
        <v>171</v>
      </c>
      <c r="H338" s="4" t="s">
        <v>30</v>
      </c>
      <c r="I338" s="4">
        <v>4</v>
      </c>
      <c r="J338" s="4">
        <v>6</v>
      </c>
      <c r="K338" s="5">
        <f t="shared" si="5"/>
        <v>0.4</v>
      </c>
      <c r="L338" s="5"/>
      <c r="M338" s="5"/>
      <c r="N338" s="5"/>
      <c r="O338" s="5"/>
      <c r="P338" s="8"/>
      <c r="U338" s="4" t="s">
        <v>255</v>
      </c>
    </row>
    <row r="339" spans="1:21" x14ac:dyDescent="0.25">
      <c r="A339" s="4" t="s">
        <v>258</v>
      </c>
      <c r="B339" s="4" t="s">
        <v>151</v>
      </c>
      <c r="C339" s="4" t="s">
        <v>235</v>
      </c>
      <c r="D339" s="4" t="s">
        <v>159</v>
      </c>
      <c r="H339" s="4" t="s">
        <v>30</v>
      </c>
      <c r="I339" s="4">
        <v>4</v>
      </c>
      <c r="J339" s="4">
        <v>6</v>
      </c>
      <c r="K339" s="5">
        <f t="shared" si="5"/>
        <v>0.4</v>
      </c>
      <c r="L339" s="5"/>
      <c r="M339" s="5"/>
      <c r="N339" s="5"/>
      <c r="O339" s="5"/>
      <c r="P339" s="8"/>
      <c r="U339" s="4" t="s">
        <v>234</v>
      </c>
    </row>
    <row r="340" spans="1:21" x14ac:dyDescent="0.25">
      <c r="A340" s="4" t="s">
        <v>258</v>
      </c>
      <c r="B340" s="4" t="s">
        <v>151</v>
      </c>
      <c r="C340" s="4" t="s">
        <v>179</v>
      </c>
      <c r="D340" s="4" t="s">
        <v>164</v>
      </c>
      <c r="H340" s="4" t="s">
        <v>30</v>
      </c>
      <c r="I340" s="4">
        <v>3</v>
      </c>
      <c r="J340" s="4">
        <v>7</v>
      </c>
      <c r="K340" s="5">
        <f t="shared" si="5"/>
        <v>0.3</v>
      </c>
      <c r="L340" s="5"/>
      <c r="M340" s="5"/>
      <c r="N340" s="5"/>
      <c r="O340" s="5"/>
      <c r="P340" s="8"/>
      <c r="U340" s="4" t="s">
        <v>179</v>
      </c>
    </row>
    <row r="341" spans="1:21" x14ac:dyDescent="0.25">
      <c r="A341" s="4" t="s">
        <v>258</v>
      </c>
      <c r="B341" s="4" t="s">
        <v>151</v>
      </c>
      <c r="C341" s="4" t="s">
        <v>170</v>
      </c>
      <c r="D341" s="4" t="s">
        <v>171</v>
      </c>
      <c r="H341" s="4" t="s">
        <v>30</v>
      </c>
      <c r="I341" s="4">
        <v>3</v>
      </c>
      <c r="J341" s="4">
        <v>7</v>
      </c>
      <c r="K341" s="5">
        <f t="shared" si="5"/>
        <v>0.3</v>
      </c>
      <c r="L341" s="5"/>
      <c r="M341" s="5"/>
      <c r="N341" s="5"/>
      <c r="O341" s="5"/>
      <c r="P341" s="8"/>
      <c r="U341" s="4" t="s">
        <v>170</v>
      </c>
    </row>
    <row r="342" spans="1:21" x14ac:dyDescent="0.25">
      <c r="A342" s="4" t="s">
        <v>258</v>
      </c>
      <c r="B342" s="4" t="s">
        <v>151</v>
      </c>
      <c r="C342" s="4" t="s">
        <v>156</v>
      </c>
      <c r="D342" s="4" t="s">
        <v>157</v>
      </c>
      <c r="H342" s="4" t="s">
        <v>30</v>
      </c>
      <c r="I342" s="4">
        <v>3</v>
      </c>
      <c r="J342" s="4">
        <v>7</v>
      </c>
      <c r="K342" s="5">
        <f t="shared" si="5"/>
        <v>0.3</v>
      </c>
      <c r="L342" s="5"/>
      <c r="M342" s="5"/>
      <c r="N342" s="5"/>
      <c r="O342" s="5"/>
      <c r="P342" s="8"/>
      <c r="U342" s="4" t="s">
        <v>156</v>
      </c>
    </row>
    <row r="343" spans="1:21" x14ac:dyDescent="0.25">
      <c r="A343" s="4" t="s">
        <v>258</v>
      </c>
      <c r="B343" s="4" t="s">
        <v>151</v>
      </c>
      <c r="C343" s="4" t="s">
        <v>262</v>
      </c>
      <c r="D343" s="4" t="s">
        <v>164</v>
      </c>
      <c r="H343" s="4" t="s">
        <v>30</v>
      </c>
      <c r="I343" s="4">
        <v>2</v>
      </c>
      <c r="J343" s="4">
        <v>8</v>
      </c>
      <c r="K343" s="5">
        <f t="shared" si="5"/>
        <v>0.2</v>
      </c>
      <c r="L343" s="5"/>
      <c r="M343" s="5"/>
      <c r="N343" s="5"/>
      <c r="O343" s="5"/>
      <c r="P343" s="8"/>
      <c r="U343" s="4" t="s">
        <v>261</v>
      </c>
    </row>
    <row r="344" spans="1:21" x14ac:dyDescent="0.25">
      <c r="A344" s="4" t="s">
        <v>258</v>
      </c>
      <c r="B344" s="4" t="s">
        <v>151</v>
      </c>
      <c r="C344" s="4" t="s">
        <v>263</v>
      </c>
      <c r="D344" s="4" t="s">
        <v>173</v>
      </c>
      <c r="H344" s="4" t="s">
        <v>30</v>
      </c>
      <c r="I344" s="4">
        <v>1</v>
      </c>
      <c r="J344" s="4">
        <v>9</v>
      </c>
      <c r="K344" s="5">
        <f t="shared" si="5"/>
        <v>0.1</v>
      </c>
      <c r="L344" s="5"/>
      <c r="M344" s="5"/>
      <c r="N344" s="5"/>
      <c r="O344" s="5"/>
      <c r="P344" s="8"/>
      <c r="U344" s="4" t="s">
        <v>263</v>
      </c>
    </row>
    <row r="345" spans="1:21" x14ac:dyDescent="0.25">
      <c r="A345" s="4" t="s">
        <v>258</v>
      </c>
      <c r="B345" s="4" t="s">
        <v>151</v>
      </c>
      <c r="C345" s="4" t="s">
        <v>242</v>
      </c>
      <c r="D345" s="4" t="s">
        <v>243</v>
      </c>
      <c r="H345" s="4" t="s">
        <v>30</v>
      </c>
      <c r="I345" s="4">
        <v>1</v>
      </c>
      <c r="J345" s="4">
        <v>9</v>
      </c>
      <c r="K345" s="5">
        <f t="shared" si="5"/>
        <v>0.1</v>
      </c>
      <c r="L345" s="5"/>
      <c r="M345" s="5"/>
      <c r="N345" s="5"/>
      <c r="O345" s="5"/>
      <c r="P345" s="8"/>
      <c r="U345" s="4" t="s">
        <v>241</v>
      </c>
    </row>
    <row r="346" spans="1:21" x14ac:dyDescent="0.25">
      <c r="A346" s="4" t="s">
        <v>264</v>
      </c>
      <c r="B346" s="4" t="s">
        <v>151</v>
      </c>
      <c r="C346" s="4" t="s">
        <v>162</v>
      </c>
      <c r="D346" s="4" t="s">
        <v>152</v>
      </c>
      <c r="H346" s="4" t="s">
        <v>30</v>
      </c>
      <c r="I346" s="4">
        <v>7</v>
      </c>
      <c r="J346" s="4">
        <v>3</v>
      </c>
      <c r="K346" s="5">
        <f t="shared" si="5"/>
        <v>0.7</v>
      </c>
      <c r="L346" s="5" t="s">
        <v>30</v>
      </c>
      <c r="M346" s="5" t="s">
        <v>30</v>
      </c>
      <c r="N346" s="5" t="s">
        <v>30</v>
      </c>
      <c r="O346" s="5" t="s">
        <v>30</v>
      </c>
      <c r="P346" s="8" t="s">
        <v>30</v>
      </c>
      <c r="Q346" s="4">
        <v>5</v>
      </c>
      <c r="R346" s="4">
        <v>1</v>
      </c>
      <c r="S346" s="4">
        <v>3</v>
      </c>
      <c r="T346" s="4">
        <v>1</v>
      </c>
      <c r="U346" s="4" t="s">
        <v>162</v>
      </c>
    </row>
    <row r="347" spans="1:21" x14ac:dyDescent="0.25">
      <c r="A347" s="4" t="s">
        <v>264</v>
      </c>
      <c r="B347" s="4" t="s">
        <v>151</v>
      </c>
      <c r="C347" s="4" t="s">
        <v>188</v>
      </c>
      <c r="D347" s="4" t="s">
        <v>187</v>
      </c>
      <c r="H347" s="4" t="s">
        <v>30</v>
      </c>
      <c r="I347" s="4">
        <v>7</v>
      </c>
      <c r="J347" s="4">
        <v>3</v>
      </c>
      <c r="K347" s="5">
        <f t="shared" si="5"/>
        <v>0.7</v>
      </c>
      <c r="L347" s="5" t="s">
        <v>30</v>
      </c>
      <c r="M347" s="5" t="s">
        <v>30</v>
      </c>
      <c r="N347" s="5" t="s">
        <v>30</v>
      </c>
      <c r="O347" s="5" t="s">
        <v>30</v>
      </c>
      <c r="P347" s="8"/>
      <c r="Q347" s="4">
        <v>5</v>
      </c>
      <c r="R347" s="4">
        <v>1</v>
      </c>
      <c r="S347" s="4">
        <v>3</v>
      </c>
      <c r="T347" s="4">
        <v>0</v>
      </c>
      <c r="U347" s="4" t="s">
        <v>188</v>
      </c>
    </row>
    <row r="348" spans="1:21" x14ac:dyDescent="0.25">
      <c r="A348" s="4" t="s">
        <v>264</v>
      </c>
      <c r="B348" s="4" t="s">
        <v>151</v>
      </c>
      <c r="C348" s="4" t="s">
        <v>581</v>
      </c>
      <c r="D348" s="4" t="s">
        <v>154</v>
      </c>
      <c r="H348" s="4" t="s">
        <v>30</v>
      </c>
      <c r="I348" s="4">
        <v>9</v>
      </c>
      <c r="J348" s="4">
        <v>1</v>
      </c>
      <c r="K348" s="5">
        <f t="shared" si="5"/>
        <v>0.9</v>
      </c>
      <c r="L348" s="5" t="s">
        <v>30</v>
      </c>
      <c r="M348" s="5" t="s">
        <v>30</v>
      </c>
      <c r="N348" s="5" t="s">
        <v>30</v>
      </c>
      <c r="O348" s="5"/>
      <c r="P348" s="8"/>
      <c r="Q348" s="4">
        <v>5</v>
      </c>
      <c r="R348" s="4">
        <v>1</v>
      </c>
      <c r="S348" s="4">
        <v>3</v>
      </c>
      <c r="T348" s="4">
        <v>2</v>
      </c>
      <c r="U348" s="4" t="s">
        <v>581</v>
      </c>
    </row>
    <row r="349" spans="1:21" x14ac:dyDescent="0.25">
      <c r="A349" s="4" t="s">
        <v>264</v>
      </c>
      <c r="B349" s="4" t="s">
        <v>151</v>
      </c>
      <c r="C349" s="4" t="s">
        <v>149</v>
      </c>
      <c r="D349" s="4" t="s">
        <v>152</v>
      </c>
      <c r="H349" s="4" t="s">
        <v>30</v>
      </c>
      <c r="I349" s="4">
        <v>6</v>
      </c>
      <c r="J349" s="4">
        <v>4</v>
      </c>
      <c r="K349" s="5">
        <f t="shared" si="5"/>
        <v>0.6</v>
      </c>
      <c r="L349" s="5" t="s">
        <v>30</v>
      </c>
      <c r="M349" s="5" t="s">
        <v>30</v>
      </c>
      <c r="N349" s="5" t="s">
        <v>30</v>
      </c>
      <c r="O349" s="5"/>
      <c r="P349" s="8"/>
      <c r="Q349" s="4">
        <v>5</v>
      </c>
      <c r="R349" s="4">
        <v>1</v>
      </c>
      <c r="S349" s="4">
        <v>3</v>
      </c>
      <c r="T349" s="4">
        <v>1</v>
      </c>
      <c r="U349" s="4" t="s">
        <v>149</v>
      </c>
    </row>
    <row r="350" spans="1:21" x14ac:dyDescent="0.25">
      <c r="A350" s="4" t="s">
        <v>264</v>
      </c>
      <c r="B350" s="4" t="s">
        <v>151</v>
      </c>
      <c r="C350" s="4" t="s">
        <v>265</v>
      </c>
      <c r="D350" s="4" t="s">
        <v>154</v>
      </c>
      <c r="H350" s="4" t="s">
        <v>30</v>
      </c>
      <c r="I350" s="4">
        <v>8</v>
      </c>
      <c r="J350" s="4">
        <v>2</v>
      </c>
      <c r="K350" s="5">
        <f t="shared" si="5"/>
        <v>0.8</v>
      </c>
      <c r="L350" s="5" t="s">
        <v>30</v>
      </c>
      <c r="M350" s="5" t="s">
        <v>30</v>
      </c>
      <c r="N350" s="5"/>
      <c r="O350" s="5"/>
      <c r="P350" s="8"/>
      <c r="Q350" s="4">
        <v>4</v>
      </c>
      <c r="R350" s="4">
        <v>2</v>
      </c>
      <c r="S350" s="4">
        <v>2</v>
      </c>
      <c r="T350" s="4">
        <v>3</v>
      </c>
      <c r="U350" s="4" t="s">
        <v>177</v>
      </c>
    </row>
    <row r="351" spans="1:21" x14ac:dyDescent="0.25">
      <c r="A351" s="4" t="s">
        <v>264</v>
      </c>
      <c r="B351" s="4" t="s">
        <v>151</v>
      </c>
      <c r="C351" s="4" t="s">
        <v>230</v>
      </c>
      <c r="D351" s="4" t="s">
        <v>171</v>
      </c>
      <c r="H351" s="4" t="s">
        <v>30</v>
      </c>
      <c r="I351" s="4">
        <v>8</v>
      </c>
      <c r="J351" s="4">
        <v>2</v>
      </c>
      <c r="K351" s="5">
        <f t="shared" si="5"/>
        <v>0.8</v>
      </c>
      <c r="L351" s="5" t="s">
        <v>30</v>
      </c>
      <c r="M351" s="5" t="s">
        <v>30</v>
      </c>
      <c r="N351" s="5"/>
      <c r="O351" s="5"/>
      <c r="P351" s="8"/>
      <c r="Q351" s="4">
        <v>4</v>
      </c>
      <c r="R351" s="4">
        <v>2</v>
      </c>
      <c r="S351" s="4">
        <v>1</v>
      </c>
      <c r="T351" s="4">
        <v>3</v>
      </c>
      <c r="U351" s="4" t="s">
        <v>584</v>
      </c>
    </row>
    <row r="352" spans="1:21" x14ac:dyDescent="0.25">
      <c r="A352" s="4" t="s">
        <v>264</v>
      </c>
      <c r="B352" s="4" t="s">
        <v>151</v>
      </c>
      <c r="C352" s="4" t="s">
        <v>155</v>
      </c>
      <c r="D352" s="4" t="s">
        <v>154</v>
      </c>
      <c r="H352" s="4" t="s">
        <v>30</v>
      </c>
      <c r="I352" s="4">
        <v>6</v>
      </c>
      <c r="J352" s="4">
        <v>4</v>
      </c>
      <c r="K352" s="5">
        <f t="shared" si="5"/>
        <v>0.6</v>
      </c>
      <c r="L352" s="5" t="s">
        <v>30</v>
      </c>
      <c r="M352" s="5" t="s">
        <v>30</v>
      </c>
      <c r="N352" s="5"/>
      <c r="O352" s="5"/>
      <c r="P352" s="8"/>
      <c r="Q352" s="4">
        <v>5</v>
      </c>
      <c r="R352" s="4">
        <v>1</v>
      </c>
      <c r="S352" s="4">
        <v>1</v>
      </c>
      <c r="T352" s="4">
        <v>3</v>
      </c>
      <c r="U352" s="4" t="s">
        <v>155</v>
      </c>
    </row>
    <row r="353" spans="1:21" x14ac:dyDescent="0.25">
      <c r="A353" s="4" t="s">
        <v>264</v>
      </c>
      <c r="B353" s="4" t="s">
        <v>151</v>
      </c>
      <c r="C353" s="4" t="s">
        <v>174</v>
      </c>
      <c r="D353" s="4" t="s">
        <v>166</v>
      </c>
      <c r="H353" s="4" t="s">
        <v>30</v>
      </c>
      <c r="I353" s="4">
        <v>5</v>
      </c>
      <c r="J353" s="4">
        <v>5</v>
      </c>
      <c r="K353" s="5">
        <f t="shared" si="5"/>
        <v>0.5</v>
      </c>
      <c r="L353" s="5" t="s">
        <v>30</v>
      </c>
      <c r="M353" s="5" t="s">
        <v>30</v>
      </c>
      <c r="N353" s="5"/>
      <c r="O353" s="5"/>
      <c r="P353" s="8"/>
      <c r="Q353" s="4">
        <v>4</v>
      </c>
      <c r="R353" s="4">
        <v>2</v>
      </c>
      <c r="S353" s="4">
        <v>0</v>
      </c>
      <c r="T353" s="4">
        <v>3</v>
      </c>
      <c r="U353" s="4" t="s">
        <v>174</v>
      </c>
    </row>
    <row r="354" spans="1:21" x14ac:dyDescent="0.25">
      <c r="A354" s="4" t="s">
        <v>264</v>
      </c>
      <c r="B354" s="4" t="s">
        <v>151</v>
      </c>
      <c r="C354" s="4" t="s">
        <v>201</v>
      </c>
      <c r="D354" s="4" t="s">
        <v>154</v>
      </c>
      <c r="H354" s="4" t="s">
        <v>30</v>
      </c>
      <c r="I354" s="4">
        <v>8</v>
      </c>
      <c r="J354" s="4">
        <v>2</v>
      </c>
      <c r="K354" s="5">
        <f t="shared" si="5"/>
        <v>0.8</v>
      </c>
      <c r="L354" s="5" t="s">
        <v>30</v>
      </c>
      <c r="M354" s="5"/>
      <c r="N354" s="5"/>
      <c r="O354" s="5"/>
      <c r="P354" s="8"/>
      <c r="Q354" s="4">
        <v>2</v>
      </c>
      <c r="R354" s="4">
        <v>4</v>
      </c>
      <c r="U354" s="4" t="s">
        <v>201</v>
      </c>
    </row>
    <row r="355" spans="1:21" x14ac:dyDescent="0.25">
      <c r="A355" s="4" t="s">
        <v>264</v>
      </c>
      <c r="B355" s="4" t="s">
        <v>151</v>
      </c>
      <c r="C355" s="4" t="s">
        <v>169</v>
      </c>
      <c r="D355" s="4" t="s">
        <v>161</v>
      </c>
      <c r="H355" s="4" t="s">
        <v>30</v>
      </c>
      <c r="I355" s="4">
        <v>6</v>
      </c>
      <c r="J355" s="4">
        <v>4</v>
      </c>
      <c r="K355" s="5">
        <f t="shared" si="5"/>
        <v>0.6</v>
      </c>
      <c r="L355" s="5" t="s">
        <v>30</v>
      </c>
      <c r="M355" s="5"/>
      <c r="N355" s="5"/>
      <c r="O355" s="5"/>
      <c r="P355" s="8"/>
      <c r="Q355" s="4">
        <v>2</v>
      </c>
      <c r="R355" s="4">
        <v>4</v>
      </c>
      <c r="U355" s="4" t="s">
        <v>169</v>
      </c>
    </row>
    <row r="356" spans="1:21" x14ac:dyDescent="0.25">
      <c r="A356" s="4" t="s">
        <v>264</v>
      </c>
      <c r="B356" s="4" t="s">
        <v>151</v>
      </c>
      <c r="C356" s="4" t="s">
        <v>255</v>
      </c>
      <c r="D356" s="4" t="s">
        <v>171</v>
      </c>
      <c r="H356" s="4" t="s">
        <v>30</v>
      </c>
      <c r="I356" s="4">
        <v>6</v>
      </c>
      <c r="J356" s="4">
        <v>4</v>
      </c>
      <c r="K356" s="5">
        <f t="shared" si="5"/>
        <v>0.6</v>
      </c>
      <c r="L356" s="5" t="s">
        <v>30</v>
      </c>
      <c r="M356" s="5"/>
      <c r="N356" s="5"/>
      <c r="O356" s="5"/>
      <c r="P356" s="8"/>
      <c r="Q356" s="4">
        <v>1</v>
      </c>
      <c r="R356" s="4">
        <v>5</v>
      </c>
      <c r="U356" s="4" t="s">
        <v>255</v>
      </c>
    </row>
    <row r="357" spans="1:21" x14ac:dyDescent="0.25">
      <c r="A357" s="4" t="s">
        <v>264</v>
      </c>
      <c r="B357" s="4" t="s">
        <v>151</v>
      </c>
      <c r="C357" s="4" t="s">
        <v>156</v>
      </c>
      <c r="D357" s="4" t="s">
        <v>157</v>
      </c>
      <c r="H357" s="4" t="s">
        <v>30</v>
      </c>
      <c r="I357" s="4">
        <v>6</v>
      </c>
      <c r="J357" s="4">
        <v>4</v>
      </c>
      <c r="K357" s="5">
        <f t="shared" si="5"/>
        <v>0.6</v>
      </c>
      <c r="L357" s="5" t="s">
        <v>30</v>
      </c>
      <c r="M357" s="5"/>
      <c r="N357" s="5"/>
      <c r="O357" s="5"/>
      <c r="P357" s="8"/>
      <c r="Q357" s="4">
        <v>1</v>
      </c>
      <c r="R357" s="4">
        <v>5</v>
      </c>
      <c r="U357" s="4" t="s">
        <v>156</v>
      </c>
    </row>
    <row r="358" spans="1:21" x14ac:dyDescent="0.25">
      <c r="A358" s="4" t="s">
        <v>264</v>
      </c>
      <c r="B358" s="4" t="s">
        <v>151</v>
      </c>
      <c r="C358" s="4" t="s">
        <v>257</v>
      </c>
      <c r="D358" s="4" t="s">
        <v>215</v>
      </c>
      <c r="H358" s="4" t="s">
        <v>30</v>
      </c>
      <c r="I358" s="4">
        <v>5</v>
      </c>
      <c r="J358" s="4">
        <v>5</v>
      </c>
      <c r="K358" s="5">
        <f t="shared" si="5"/>
        <v>0.5</v>
      </c>
      <c r="L358" s="5" t="s">
        <v>30</v>
      </c>
      <c r="M358" s="5"/>
      <c r="N358" s="5"/>
      <c r="O358" s="5"/>
      <c r="P358" s="8"/>
      <c r="Q358" s="4">
        <v>2</v>
      </c>
      <c r="R358" s="4">
        <v>4</v>
      </c>
      <c r="U358" s="4" t="s">
        <v>257</v>
      </c>
    </row>
    <row r="359" spans="1:21" x14ac:dyDescent="0.25">
      <c r="A359" s="4" t="s">
        <v>264</v>
      </c>
      <c r="B359" s="4" t="s">
        <v>151</v>
      </c>
      <c r="C359" s="4" t="s">
        <v>170</v>
      </c>
      <c r="D359" s="4" t="s">
        <v>171</v>
      </c>
      <c r="H359" s="4" t="s">
        <v>30</v>
      </c>
      <c r="I359" s="4">
        <v>5</v>
      </c>
      <c r="J359" s="4">
        <v>5</v>
      </c>
      <c r="K359" s="5">
        <f t="shared" si="5"/>
        <v>0.5</v>
      </c>
      <c r="L359" s="5" t="s">
        <v>30</v>
      </c>
      <c r="M359" s="5"/>
      <c r="N359" s="5"/>
      <c r="O359" s="5"/>
      <c r="P359" s="8"/>
      <c r="Q359" s="4">
        <v>2</v>
      </c>
      <c r="R359" s="4">
        <v>4</v>
      </c>
      <c r="U359" s="4" t="s">
        <v>170</v>
      </c>
    </row>
    <row r="360" spans="1:21" x14ac:dyDescent="0.25">
      <c r="A360" s="4" t="s">
        <v>264</v>
      </c>
      <c r="B360" s="4" t="s">
        <v>151</v>
      </c>
      <c r="C360" s="4" t="s">
        <v>181</v>
      </c>
      <c r="D360" s="4" t="s">
        <v>173</v>
      </c>
      <c r="H360" s="4" t="s">
        <v>30</v>
      </c>
      <c r="I360" s="4">
        <v>4</v>
      </c>
      <c r="J360" s="4">
        <v>6</v>
      </c>
      <c r="K360" s="5">
        <f t="shared" si="5"/>
        <v>0.4</v>
      </c>
      <c r="L360" s="5" t="s">
        <v>30</v>
      </c>
      <c r="M360" s="5"/>
      <c r="N360" s="5"/>
      <c r="O360" s="5"/>
      <c r="P360" s="8"/>
      <c r="Q360" s="4">
        <v>0</v>
      </c>
      <c r="R360" s="4">
        <v>6</v>
      </c>
      <c r="U360" s="4" t="s">
        <v>181</v>
      </c>
    </row>
    <row r="361" spans="1:21" x14ac:dyDescent="0.25">
      <c r="A361" s="4" t="s">
        <v>264</v>
      </c>
      <c r="B361" s="4" t="s">
        <v>151</v>
      </c>
      <c r="C361" s="4" t="s">
        <v>266</v>
      </c>
      <c r="D361" s="4" t="s">
        <v>220</v>
      </c>
      <c r="H361" s="4" t="s">
        <v>30</v>
      </c>
      <c r="I361" s="4">
        <v>2</v>
      </c>
      <c r="J361" s="4">
        <v>8</v>
      </c>
      <c r="K361" s="5">
        <f t="shared" si="5"/>
        <v>0.2</v>
      </c>
      <c r="L361" s="5" t="s">
        <v>30</v>
      </c>
      <c r="M361" s="5"/>
      <c r="N361" s="5"/>
      <c r="O361" s="5"/>
      <c r="P361" s="8"/>
      <c r="Q361" s="4">
        <v>1</v>
      </c>
      <c r="R361" s="4">
        <v>5</v>
      </c>
      <c r="U361" s="4" t="s">
        <v>244</v>
      </c>
    </row>
    <row r="362" spans="1:21" x14ac:dyDescent="0.25">
      <c r="A362" s="4" t="s">
        <v>264</v>
      </c>
      <c r="B362" s="4" t="s">
        <v>151</v>
      </c>
      <c r="C362" s="4" t="s">
        <v>267</v>
      </c>
      <c r="D362" s="4" t="s">
        <v>154</v>
      </c>
      <c r="H362" s="4" t="s">
        <v>30</v>
      </c>
      <c r="I362" s="4">
        <v>4</v>
      </c>
      <c r="J362" s="4">
        <v>6</v>
      </c>
      <c r="K362" s="5">
        <f t="shared" si="5"/>
        <v>0.4</v>
      </c>
      <c r="L362" s="5"/>
      <c r="M362" s="5"/>
      <c r="N362" s="5"/>
      <c r="O362" s="5"/>
      <c r="P362" s="8"/>
      <c r="U362" s="4" t="s">
        <v>267</v>
      </c>
    </row>
    <row r="363" spans="1:21" x14ac:dyDescent="0.25">
      <c r="A363" s="4" t="s">
        <v>264</v>
      </c>
      <c r="B363" s="4" t="s">
        <v>151</v>
      </c>
      <c r="C363" s="4" t="s">
        <v>178</v>
      </c>
      <c r="D363" s="4" t="s">
        <v>157</v>
      </c>
      <c r="H363" s="4" t="s">
        <v>30</v>
      </c>
      <c r="I363" s="4">
        <v>4</v>
      </c>
      <c r="J363" s="4">
        <v>6</v>
      </c>
      <c r="K363" s="5">
        <f t="shared" si="5"/>
        <v>0.4</v>
      </c>
      <c r="L363" s="5"/>
      <c r="M363" s="5"/>
      <c r="N363" s="5"/>
      <c r="O363" s="5"/>
      <c r="P363" s="8"/>
      <c r="U363" s="4" t="s">
        <v>178</v>
      </c>
    </row>
    <row r="364" spans="1:21" x14ac:dyDescent="0.25">
      <c r="A364" s="4" t="s">
        <v>264</v>
      </c>
      <c r="B364" s="4" t="s">
        <v>151</v>
      </c>
      <c r="C364" s="4" t="s">
        <v>268</v>
      </c>
      <c r="D364" s="4" t="s">
        <v>152</v>
      </c>
      <c r="H364" s="4" t="s">
        <v>30</v>
      </c>
      <c r="I364" s="4">
        <v>3</v>
      </c>
      <c r="J364" s="4">
        <v>7</v>
      </c>
      <c r="K364" s="5">
        <f t="shared" si="5"/>
        <v>0.3</v>
      </c>
      <c r="L364" s="5"/>
      <c r="M364" s="5"/>
      <c r="N364" s="5"/>
      <c r="O364" s="5"/>
      <c r="P364" s="8"/>
      <c r="U364" s="4" t="s">
        <v>268</v>
      </c>
    </row>
    <row r="365" spans="1:21" x14ac:dyDescent="0.25">
      <c r="A365" s="4" t="s">
        <v>264</v>
      </c>
      <c r="B365" s="4" t="s">
        <v>151</v>
      </c>
      <c r="C365" s="4" t="s">
        <v>270</v>
      </c>
      <c r="D365" s="4" t="s">
        <v>171</v>
      </c>
      <c r="H365" s="4" t="s">
        <v>30</v>
      </c>
      <c r="I365" s="4">
        <v>3</v>
      </c>
      <c r="J365" s="4">
        <v>7</v>
      </c>
      <c r="K365" s="5">
        <f t="shared" si="5"/>
        <v>0.3</v>
      </c>
      <c r="L365" s="5"/>
      <c r="M365" s="5"/>
      <c r="N365" s="5"/>
      <c r="O365" s="5"/>
      <c r="P365" s="8"/>
      <c r="U365" s="4" t="s">
        <v>269</v>
      </c>
    </row>
    <row r="366" spans="1:21" x14ac:dyDescent="0.25">
      <c r="A366" s="4" t="s">
        <v>264</v>
      </c>
      <c r="B366" s="4" t="s">
        <v>151</v>
      </c>
      <c r="C366" s="4" t="s">
        <v>271</v>
      </c>
      <c r="D366" s="4" t="s">
        <v>164</v>
      </c>
      <c r="H366" s="4" t="s">
        <v>30</v>
      </c>
      <c r="I366" s="4">
        <v>2</v>
      </c>
      <c r="J366" s="4">
        <v>8</v>
      </c>
      <c r="K366" s="5">
        <f t="shared" si="5"/>
        <v>0.2</v>
      </c>
      <c r="L366" s="5"/>
      <c r="M366" s="5"/>
      <c r="N366" s="5"/>
      <c r="O366" s="5"/>
      <c r="P366" s="8"/>
      <c r="U366" s="4" t="s">
        <v>271</v>
      </c>
    </row>
    <row r="367" spans="1:21" x14ac:dyDescent="0.25">
      <c r="A367" s="4" t="s">
        <v>264</v>
      </c>
      <c r="B367" s="4" t="s">
        <v>151</v>
      </c>
      <c r="C367" s="4" t="s">
        <v>249</v>
      </c>
      <c r="D367" s="4" t="s">
        <v>164</v>
      </c>
      <c r="H367" s="4" t="s">
        <v>30</v>
      </c>
      <c r="I367" s="4">
        <v>2</v>
      </c>
      <c r="J367" s="4">
        <v>8</v>
      </c>
      <c r="K367" s="5">
        <f t="shared" si="5"/>
        <v>0.2</v>
      </c>
      <c r="L367" s="5"/>
      <c r="M367" s="5"/>
      <c r="N367" s="5"/>
      <c r="O367" s="5"/>
      <c r="P367" s="8"/>
      <c r="U367" s="4" t="s">
        <v>249</v>
      </c>
    </row>
    <row r="368" spans="1:21" x14ac:dyDescent="0.25">
      <c r="A368" s="4" t="s">
        <v>264</v>
      </c>
      <c r="B368" s="4" t="s">
        <v>151</v>
      </c>
      <c r="C368" s="4" t="s">
        <v>158</v>
      </c>
      <c r="D368" s="4" t="s">
        <v>159</v>
      </c>
      <c r="H368" s="4" t="s">
        <v>30</v>
      </c>
      <c r="I368" s="4">
        <v>2</v>
      </c>
      <c r="J368" s="4">
        <v>8</v>
      </c>
      <c r="K368" s="5">
        <f t="shared" si="5"/>
        <v>0.2</v>
      </c>
      <c r="L368" s="5"/>
      <c r="M368" s="5"/>
      <c r="N368" s="5"/>
      <c r="O368" s="5"/>
      <c r="P368" s="8"/>
      <c r="U368" s="4" t="s">
        <v>158</v>
      </c>
    </row>
    <row r="369" spans="1:21" x14ac:dyDescent="0.25">
      <c r="A369" s="4" t="s">
        <v>264</v>
      </c>
      <c r="B369" s="4" t="s">
        <v>151</v>
      </c>
      <c r="C369" s="4" t="s">
        <v>242</v>
      </c>
      <c r="D369" s="4" t="s">
        <v>243</v>
      </c>
      <c r="H369" s="4" t="s">
        <v>30</v>
      </c>
      <c r="I369" s="4">
        <v>2</v>
      </c>
      <c r="J369" s="4">
        <v>8</v>
      </c>
      <c r="K369" s="5">
        <f t="shared" si="5"/>
        <v>0.2</v>
      </c>
      <c r="L369" s="5"/>
      <c r="M369" s="5"/>
      <c r="N369" s="5"/>
      <c r="O369" s="5"/>
      <c r="P369" s="8"/>
      <c r="U369" s="4" t="s">
        <v>241</v>
      </c>
    </row>
    <row r="370" spans="1:21" x14ac:dyDescent="0.25">
      <c r="A370" s="4" t="s">
        <v>272</v>
      </c>
      <c r="B370" s="4" t="s">
        <v>151</v>
      </c>
      <c r="C370" s="4" t="s">
        <v>188</v>
      </c>
      <c r="D370" s="4" t="s">
        <v>187</v>
      </c>
      <c r="H370" s="4" t="s">
        <v>30</v>
      </c>
      <c r="I370" s="4">
        <v>12</v>
      </c>
      <c r="J370" s="4">
        <v>2</v>
      </c>
      <c r="K370" s="5">
        <f t="shared" si="5"/>
        <v>0.8571428571428571</v>
      </c>
      <c r="L370" s="5" t="s">
        <v>30</v>
      </c>
      <c r="M370" s="5" t="s">
        <v>30</v>
      </c>
      <c r="N370" s="5" t="s">
        <v>30</v>
      </c>
      <c r="O370" s="5" t="s">
        <v>30</v>
      </c>
      <c r="P370" s="8" t="s">
        <v>30</v>
      </c>
      <c r="Q370" s="4">
        <v>4</v>
      </c>
      <c r="R370" s="4">
        <v>2</v>
      </c>
      <c r="S370" s="4">
        <v>2</v>
      </c>
      <c r="T370" s="4">
        <v>1</v>
      </c>
      <c r="U370" s="4" t="s">
        <v>188</v>
      </c>
    </row>
    <row r="371" spans="1:21" x14ac:dyDescent="0.25">
      <c r="A371" s="4" t="s">
        <v>272</v>
      </c>
      <c r="B371" s="4" t="s">
        <v>151</v>
      </c>
      <c r="C371" s="4" t="s">
        <v>169</v>
      </c>
      <c r="D371" s="4" t="s">
        <v>161</v>
      </c>
      <c r="H371" s="4" t="s">
        <v>30</v>
      </c>
      <c r="I371" s="4">
        <v>11</v>
      </c>
      <c r="J371" s="4">
        <v>3</v>
      </c>
      <c r="K371" s="5">
        <f t="shared" si="5"/>
        <v>0.7857142857142857</v>
      </c>
      <c r="L371" s="5" t="s">
        <v>30</v>
      </c>
      <c r="M371" s="5" t="s">
        <v>30</v>
      </c>
      <c r="N371" s="5" t="s">
        <v>30</v>
      </c>
      <c r="O371" s="5" t="s">
        <v>30</v>
      </c>
      <c r="P371" s="8"/>
      <c r="Q371" s="4">
        <v>4</v>
      </c>
      <c r="R371" s="4">
        <v>2</v>
      </c>
      <c r="S371" s="4">
        <v>2</v>
      </c>
      <c r="T371" s="4">
        <v>1</v>
      </c>
      <c r="U371" s="4" t="s">
        <v>169</v>
      </c>
    </row>
    <row r="372" spans="1:21" x14ac:dyDescent="0.25">
      <c r="A372" s="4" t="s">
        <v>272</v>
      </c>
      <c r="B372" s="4" t="s">
        <v>151</v>
      </c>
      <c r="C372" s="4" t="s">
        <v>230</v>
      </c>
      <c r="D372" s="4" t="s">
        <v>171</v>
      </c>
      <c r="H372" s="4" t="s">
        <v>30</v>
      </c>
      <c r="I372" s="4">
        <v>10</v>
      </c>
      <c r="J372" s="4">
        <v>4</v>
      </c>
      <c r="K372" s="5">
        <f t="shared" si="5"/>
        <v>0.7142857142857143</v>
      </c>
      <c r="L372" s="5" t="s">
        <v>30</v>
      </c>
      <c r="M372" s="5" t="s">
        <v>30</v>
      </c>
      <c r="N372" s="5" t="s">
        <v>30</v>
      </c>
      <c r="O372" s="5"/>
      <c r="P372" s="8"/>
      <c r="Q372" s="4">
        <v>4</v>
      </c>
      <c r="R372" s="4">
        <v>2</v>
      </c>
      <c r="S372" s="4">
        <v>2</v>
      </c>
      <c r="T372" s="4">
        <v>0</v>
      </c>
      <c r="U372" s="4" t="s">
        <v>584</v>
      </c>
    </row>
    <row r="373" spans="1:21" x14ac:dyDescent="0.25">
      <c r="A373" s="4" t="s">
        <v>272</v>
      </c>
      <c r="B373" s="4" t="s">
        <v>151</v>
      </c>
      <c r="C373" s="4" t="s">
        <v>265</v>
      </c>
      <c r="D373" s="4" t="s">
        <v>154</v>
      </c>
      <c r="H373" s="4" t="s">
        <v>30</v>
      </c>
      <c r="I373" s="4">
        <v>9</v>
      </c>
      <c r="J373" s="4">
        <v>5</v>
      </c>
      <c r="K373" s="5">
        <f t="shared" si="5"/>
        <v>0.6428571428571429</v>
      </c>
      <c r="L373" s="5" t="s">
        <v>30</v>
      </c>
      <c r="M373" s="5" t="s">
        <v>30</v>
      </c>
      <c r="N373" s="5" t="s">
        <v>30</v>
      </c>
      <c r="O373" s="5"/>
      <c r="P373" s="8"/>
      <c r="Q373" s="4">
        <v>5</v>
      </c>
      <c r="R373" s="4">
        <v>1</v>
      </c>
      <c r="S373" s="4">
        <v>2</v>
      </c>
      <c r="T373" s="4">
        <v>1</v>
      </c>
      <c r="U373" s="4" t="s">
        <v>177</v>
      </c>
    </row>
    <row r="374" spans="1:21" x14ac:dyDescent="0.25">
      <c r="A374" s="4" t="s">
        <v>272</v>
      </c>
      <c r="B374" s="4" t="s">
        <v>151</v>
      </c>
      <c r="C374" s="4" t="s">
        <v>581</v>
      </c>
      <c r="D374" s="4" t="s">
        <v>154</v>
      </c>
      <c r="H374" s="4" t="s">
        <v>30</v>
      </c>
      <c r="I374" s="4">
        <v>9</v>
      </c>
      <c r="J374" s="4">
        <v>5</v>
      </c>
      <c r="K374" s="5">
        <f t="shared" si="5"/>
        <v>0.6428571428571429</v>
      </c>
      <c r="L374" s="5" t="s">
        <v>30</v>
      </c>
      <c r="M374" s="5" t="s">
        <v>30</v>
      </c>
      <c r="N374" s="5"/>
      <c r="O374" s="5"/>
      <c r="P374" s="8"/>
      <c r="Q374" s="4">
        <v>3</v>
      </c>
      <c r="R374" s="4">
        <v>3</v>
      </c>
      <c r="S374" s="4">
        <v>1</v>
      </c>
      <c r="T374" s="4">
        <v>2</v>
      </c>
      <c r="U374" s="4" t="s">
        <v>581</v>
      </c>
    </row>
    <row r="375" spans="1:21" x14ac:dyDescent="0.25">
      <c r="A375" s="4" t="s">
        <v>272</v>
      </c>
      <c r="B375" s="4" t="s">
        <v>151</v>
      </c>
      <c r="C375" s="4" t="s">
        <v>149</v>
      </c>
      <c r="D375" s="4" t="s">
        <v>152</v>
      </c>
      <c r="H375" s="4" t="s">
        <v>30</v>
      </c>
      <c r="I375" s="4">
        <v>7</v>
      </c>
      <c r="J375" s="4">
        <v>7</v>
      </c>
      <c r="K375" s="5">
        <f t="shared" si="5"/>
        <v>0.5</v>
      </c>
      <c r="L375" s="5" t="s">
        <v>30</v>
      </c>
      <c r="M375" s="5" t="s">
        <v>30</v>
      </c>
      <c r="N375" s="5"/>
      <c r="O375" s="5"/>
      <c r="P375" s="8"/>
      <c r="Q375" s="4">
        <v>4</v>
      </c>
      <c r="R375" s="4">
        <v>2</v>
      </c>
      <c r="S375" s="4">
        <v>1</v>
      </c>
      <c r="T375" s="4">
        <v>2</v>
      </c>
      <c r="U375" s="4" t="s">
        <v>149</v>
      </c>
    </row>
    <row r="376" spans="1:21" x14ac:dyDescent="0.25">
      <c r="A376" s="4" t="s">
        <v>272</v>
      </c>
      <c r="B376" s="4" t="s">
        <v>151</v>
      </c>
      <c r="C376" s="4" t="s">
        <v>174</v>
      </c>
      <c r="D376" s="4" t="s">
        <v>166</v>
      </c>
      <c r="H376" s="4" t="s">
        <v>30</v>
      </c>
      <c r="I376" s="4">
        <v>6</v>
      </c>
      <c r="J376" s="4">
        <v>8</v>
      </c>
      <c r="K376" s="5">
        <f t="shared" si="5"/>
        <v>0.42857142857142855</v>
      </c>
      <c r="L376" s="5" t="s">
        <v>30</v>
      </c>
      <c r="M376" s="5" t="s">
        <v>30</v>
      </c>
      <c r="N376" s="5"/>
      <c r="O376" s="5"/>
      <c r="P376" s="8"/>
      <c r="Q376" s="4">
        <v>4</v>
      </c>
      <c r="R376" s="4">
        <v>2</v>
      </c>
      <c r="S376" s="4">
        <v>1</v>
      </c>
      <c r="T376" s="4">
        <v>2</v>
      </c>
      <c r="U376" s="4" t="s">
        <v>174</v>
      </c>
    </row>
    <row r="377" spans="1:21" x14ac:dyDescent="0.25">
      <c r="A377" s="4" t="s">
        <v>272</v>
      </c>
      <c r="B377" s="4" t="s">
        <v>151</v>
      </c>
      <c r="C377" s="4" t="s">
        <v>156</v>
      </c>
      <c r="D377" s="4" t="s">
        <v>157</v>
      </c>
      <c r="H377" s="4" t="s">
        <v>30</v>
      </c>
      <c r="I377" s="4">
        <v>6</v>
      </c>
      <c r="J377" s="4">
        <v>8</v>
      </c>
      <c r="K377" s="5">
        <f t="shared" si="5"/>
        <v>0.42857142857142855</v>
      </c>
      <c r="L377" s="5" t="s">
        <v>30</v>
      </c>
      <c r="M377" s="5" t="s">
        <v>30</v>
      </c>
      <c r="N377" s="5"/>
      <c r="O377" s="5"/>
      <c r="P377" s="8"/>
      <c r="Q377" s="4">
        <v>3</v>
      </c>
      <c r="R377" s="4">
        <v>3</v>
      </c>
      <c r="S377" s="4">
        <v>0</v>
      </c>
      <c r="T377" s="4">
        <v>2</v>
      </c>
      <c r="U377" s="4" t="s">
        <v>156</v>
      </c>
    </row>
    <row r="378" spans="1:21" x14ac:dyDescent="0.25">
      <c r="A378" s="4" t="s">
        <v>272</v>
      </c>
      <c r="B378" s="4" t="s">
        <v>151</v>
      </c>
      <c r="C378" s="4" t="s">
        <v>162</v>
      </c>
      <c r="D378" s="4" t="s">
        <v>152</v>
      </c>
      <c r="H378" s="4" t="s">
        <v>30</v>
      </c>
      <c r="I378" s="4">
        <v>12</v>
      </c>
      <c r="J378" s="4">
        <v>2</v>
      </c>
      <c r="K378" s="5">
        <f t="shared" si="5"/>
        <v>0.8571428571428571</v>
      </c>
      <c r="L378" s="5" t="s">
        <v>30</v>
      </c>
      <c r="M378" s="5"/>
      <c r="N378" s="5"/>
      <c r="O378" s="5"/>
      <c r="P378" s="8"/>
      <c r="Q378" s="4">
        <v>3</v>
      </c>
      <c r="R378" s="4">
        <v>3</v>
      </c>
      <c r="U378" s="4" t="s">
        <v>162</v>
      </c>
    </row>
    <row r="379" spans="1:21" x14ac:dyDescent="0.25">
      <c r="A379" s="4" t="s">
        <v>272</v>
      </c>
      <c r="B379" s="4" t="s">
        <v>151</v>
      </c>
      <c r="C379" s="4" t="s">
        <v>155</v>
      </c>
      <c r="D379" s="4" t="s">
        <v>154</v>
      </c>
      <c r="H379" s="4" t="s">
        <v>30</v>
      </c>
      <c r="I379" s="4">
        <v>11</v>
      </c>
      <c r="J379" s="4">
        <v>3</v>
      </c>
      <c r="K379" s="5">
        <f t="shared" si="5"/>
        <v>0.7857142857142857</v>
      </c>
      <c r="L379" s="5" t="s">
        <v>30</v>
      </c>
      <c r="M379" s="5"/>
      <c r="N379" s="5"/>
      <c r="O379" s="5"/>
      <c r="P379" s="8"/>
      <c r="Q379" s="4">
        <v>3</v>
      </c>
      <c r="R379" s="4">
        <v>3</v>
      </c>
      <c r="U379" s="4" t="s">
        <v>155</v>
      </c>
    </row>
    <row r="380" spans="1:21" x14ac:dyDescent="0.25">
      <c r="A380" s="4" t="s">
        <v>272</v>
      </c>
      <c r="B380" s="4" t="s">
        <v>151</v>
      </c>
      <c r="C380" s="4" t="s">
        <v>235</v>
      </c>
      <c r="D380" s="4" t="s">
        <v>159</v>
      </c>
      <c r="H380" s="4" t="s">
        <v>30</v>
      </c>
      <c r="I380" s="4">
        <v>11</v>
      </c>
      <c r="J380" s="4">
        <v>3</v>
      </c>
      <c r="K380" s="5">
        <f t="shared" si="5"/>
        <v>0.7857142857142857</v>
      </c>
      <c r="L380" s="5" t="s">
        <v>30</v>
      </c>
      <c r="M380" s="5"/>
      <c r="N380" s="5"/>
      <c r="O380" s="5"/>
      <c r="P380" s="8"/>
      <c r="Q380" s="4">
        <v>2</v>
      </c>
      <c r="R380" s="4">
        <v>4</v>
      </c>
      <c r="U380" s="4" t="s">
        <v>234</v>
      </c>
    </row>
    <row r="381" spans="1:21" x14ac:dyDescent="0.25">
      <c r="A381" s="4" t="s">
        <v>272</v>
      </c>
      <c r="B381" s="4" t="s">
        <v>151</v>
      </c>
      <c r="C381" s="4" t="s">
        <v>201</v>
      </c>
      <c r="D381" s="4" t="s">
        <v>154</v>
      </c>
      <c r="H381" s="4" t="s">
        <v>30</v>
      </c>
      <c r="I381" s="4">
        <v>10</v>
      </c>
      <c r="J381" s="4">
        <v>4</v>
      </c>
      <c r="K381" s="5">
        <f t="shared" si="5"/>
        <v>0.7142857142857143</v>
      </c>
      <c r="L381" s="5" t="s">
        <v>30</v>
      </c>
      <c r="M381" s="5"/>
      <c r="N381" s="5"/>
      <c r="O381" s="5"/>
      <c r="P381" s="8"/>
      <c r="Q381" s="4">
        <v>3</v>
      </c>
      <c r="R381" s="4">
        <v>3</v>
      </c>
      <c r="U381" s="4" t="s">
        <v>201</v>
      </c>
    </row>
    <row r="382" spans="1:21" x14ac:dyDescent="0.25">
      <c r="A382" s="4" t="s">
        <v>272</v>
      </c>
      <c r="B382" s="4" t="s">
        <v>151</v>
      </c>
      <c r="C382" s="4" t="s">
        <v>158</v>
      </c>
      <c r="D382" s="4" t="s">
        <v>159</v>
      </c>
      <c r="H382" s="4" t="s">
        <v>30</v>
      </c>
      <c r="I382" s="4">
        <v>8</v>
      </c>
      <c r="J382" s="4">
        <v>6</v>
      </c>
      <c r="K382" s="5">
        <f t="shared" si="5"/>
        <v>0.5714285714285714</v>
      </c>
      <c r="L382" s="5" t="s">
        <v>30</v>
      </c>
      <c r="M382" s="5"/>
      <c r="N382" s="5"/>
      <c r="O382" s="5"/>
      <c r="P382" s="8"/>
      <c r="Q382" s="4">
        <v>1</v>
      </c>
      <c r="R382" s="4">
        <v>5</v>
      </c>
      <c r="U382" s="4" t="s">
        <v>158</v>
      </c>
    </row>
    <row r="383" spans="1:21" x14ac:dyDescent="0.25">
      <c r="A383" s="4" t="s">
        <v>272</v>
      </c>
      <c r="B383" s="4" t="s">
        <v>151</v>
      </c>
      <c r="C383" s="4" t="s">
        <v>178</v>
      </c>
      <c r="D383" s="4" t="s">
        <v>157</v>
      </c>
      <c r="H383" s="4" t="s">
        <v>30</v>
      </c>
      <c r="I383" s="4">
        <v>8</v>
      </c>
      <c r="J383" s="4">
        <v>6</v>
      </c>
      <c r="K383" s="5">
        <f t="shared" si="5"/>
        <v>0.5714285714285714</v>
      </c>
      <c r="L383" s="5" t="s">
        <v>30</v>
      </c>
      <c r="M383" s="5"/>
      <c r="N383" s="5"/>
      <c r="O383" s="5"/>
      <c r="P383" s="8"/>
      <c r="Q383" s="4">
        <v>1</v>
      </c>
      <c r="R383" s="4">
        <v>5</v>
      </c>
      <c r="U383" s="4" t="s">
        <v>178</v>
      </c>
    </row>
    <row r="384" spans="1:21" x14ac:dyDescent="0.25">
      <c r="A384" s="4" t="s">
        <v>272</v>
      </c>
      <c r="B384" s="4" t="s">
        <v>151</v>
      </c>
      <c r="C384" s="4" t="s">
        <v>273</v>
      </c>
      <c r="D384" s="4" t="s">
        <v>152</v>
      </c>
      <c r="H384" s="4" t="s">
        <v>30</v>
      </c>
      <c r="I384" s="4">
        <v>7</v>
      </c>
      <c r="J384" s="4">
        <v>7</v>
      </c>
      <c r="K384" s="5">
        <f t="shared" si="5"/>
        <v>0.5</v>
      </c>
      <c r="L384" s="5" t="s">
        <v>30</v>
      </c>
      <c r="M384" s="5"/>
      <c r="N384" s="5"/>
      <c r="O384" s="5"/>
      <c r="P384" s="8"/>
      <c r="Q384" s="4">
        <v>2</v>
      </c>
      <c r="R384" s="4">
        <v>4</v>
      </c>
      <c r="U384" s="4" t="s">
        <v>273</v>
      </c>
    </row>
    <row r="385" spans="1:21" x14ac:dyDescent="0.25">
      <c r="A385" s="4" t="s">
        <v>272</v>
      </c>
      <c r="B385" s="4" t="s">
        <v>151</v>
      </c>
      <c r="C385" s="4" t="s">
        <v>255</v>
      </c>
      <c r="D385" s="4" t="s">
        <v>171</v>
      </c>
      <c r="H385" s="4" t="s">
        <v>30</v>
      </c>
      <c r="I385" s="4">
        <v>6</v>
      </c>
      <c r="J385" s="4">
        <v>8</v>
      </c>
      <c r="K385" s="5">
        <f t="shared" si="5"/>
        <v>0.42857142857142855</v>
      </c>
      <c r="L385" s="5" t="s">
        <v>30</v>
      </c>
      <c r="M385" s="5"/>
      <c r="N385" s="5"/>
      <c r="O385" s="5"/>
      <c r="P385" s="8"/>
      <c r="Q385" s="4">
        <v>2</v>
      </c>
      <c r="R385" s="4">
        <v>4</v>
      </c>
      <c r="U385" s="4" t="s">
        <v>255</v>
      </c>
    </row>
    <row r="386" spans="1:21" x14ac:dyDescent="0.25">
      <c r="A386" s="4" t="s">
        <v>272</v>
      </c>
      <c r="B386" s="4" t="s">
        <v>151</v>
      </c>
      <c r="C386" s="4" t="s">
        <v>257</v>
      </c>
      <c r="D386" s="4" t="s">
        <v>215</v>
      </c>
      <c r="H386" s="4" t="s">
        <v>30</v>
      </c>
      <c r="I386" s="4">
        <v>4</v>
      </c>
      <c r="J386" s="4">
        <v>10</v>
      </c>
      <c r="K386" s="5">
        <f t="shared" ref="K386:K449" si="6">IFERROR(I386/SUM(I386:J386),0)</f>
        <v>0.2857142857142857</v>
      </c>
      <c r="L386" s="5"/>
      <c r="M386" s="5"/>
      <c r="N386" s="5"/>
      <c r="O386" s="5"/>
      <c r="P386" s="8"/>
      <c r="U386" s="4" t="s">
        <v>257</v>
      </c>
    </row>
    <row r="387" spans="1:21" x14ac:dyDescent="0.25">
      <c r="A387" s="4" t="s">
        <v>272</v>
      </c>
      <c r="B387" s="4" t="s">
        <v>151</v>
      </c>
      <c r="C387" s="4" t="s">
        <v>256</v>
      </c>
      <c r="D387" s="4" t="s">
        <v>164</v>
      </c>
      <c r="H387" s="4" t="s">
        <v>30</v>
      </c>
      <c r="I387" s="4">
        <v>4</v>
      </c>
      <c r="J387" s="4">
        <v>10</v>
      </c>
      <c r="K387" s="5">
        <f t="shared" si="6"/>
        <v>0.2857142857142857</v>
      </c>
      <c r="L387" s="5"/>
      <c r="M387" s="5"/>
      <c r="N387" s="5"/>
      <c r="O387" s="5"/>
      <c r="P387" s="8"/>
      <c r="U387" s="4" t="s">
        <v>256</v>
      </c>
    </row>
    <row r="388" spans="1:21" x14ac:dyDescent="0.25">
      <c r="A388" s="4" t="s">
        <v>272</v>
      </c>
      <c r="B388" s="4" t="s">
        <v>151</v>
      </c>
      <c r="C388" s="4" t="s">
        <v>274</v>
      </c>
      <c r="D388" s="4" t="s">
        <v>220</v>
      </c>
      <c r="H388" s="4" t="s">
        <v>30</v>
      </c>
      <c r="I388" s="4">
        <v>4</v>
      </c>
      <c r="J388" s="4">
        <v>10</v>
      </c>
      <c r="K388" s="5">
        <f t="shared" si="6"/>
        <v>0.2857142857142857</v>
      </c>
      <c r="L388" s="5"/>
      <c r="M388" s="5"/>
      <c r="N388" s="5"/>
      <c r="O388" s="5"/>
      <c r="P388" s="8"/>
      <c r="U388" s="4" t="s">
        <v>244</v>
      </c>
    </row>
    <row r="389" spans="1:21" x14ac:dyDescent="0.25">
      <c r="A389" s="4" t="s">
        <v>272</v>
      </c>
      <c r="B389" s="4" t="s">
        <v>151</v>
      </c>
      <c r="C389" s="4" t="s">
        <v>242</v>
      </c>
      <c r="D389" s="4" t="s">
        <v>243</v>
      </c>
      <c r="H389" s="4" t="s">
        <v>30</v>
      </c>
      <c r="I389" s="4">
        <v>4</v>
      </c>
      <c r="J389" s="4">
        <v>10</v>
      </c>
      <c r="K389" s="5">
        <f t="shared" si="6"/>
        <v>0.2857142857142857</v>
      </c>
      <c r="L389" s="5"/>
      <c r="M389" s="5"/>
      <c r="N389" s="5"/>
      <c r="O389" s="5"/>
      <c r="P389" s="8"/>
      <c r="U389" s="4" t="s">
        <v>241</v>
      </c>
    </row>
    <row r="390" spans="1:21" x14ac:dyDescent="0.25">
      <c r="A390" s="4" t="s">
        <v>272</v>
      </c>
      <c r="B390" s="4" t="s">
        <v>151</v>
      </c>
      <c r="C390" s="4" t="s">
        <v>170</v>
      </c>
      <c r="D390" s="4" t="s">
        <v>171</v>
      </c>
      <c r="H390" s="4" t="s">
        <v>30</v>
      </c>
      <c r="I390" s="4">
        <v>3</v>
      </c>
      <c r="J390" s="4">
        <v>11</v>
      </c>
      <c r="K390" s="5">
        <f t="shared" si="6"/>
        <v>0.21428571428571427</v>
      </c>
      <c r="L390" s="5"/>
      <c r="M390" s="5"/>
      <c r="N390" s="5"/>
      <c r="O390" s="5"/>
      <c r="P390" s="8"/>
      <c r="U390" s="4" t="s">
        <v>170</v>
      </c>
    </row>
    <row r="391" spans="1:21" x14ac:dyDescent="0.25">
      <c r="A391" s="4" t="s">
        <v>272</v>
      </c>
      <c r="B391" s="4" t="s">
        <v>151</v>
      </c>
      <c r="C391" s="4" t="s">
        <v>271</v>
      </c>
      <c r="D391" s="4" t="s">
        <v>164</v>
      </c>
      <c r="H391" s="4" t="s">
        <v>30</v>
      </c>
      <c r="I391" s="4">
        <v>2</v>
      </c>
      <c r="J391" s="4">
        <v>12</v>
      </c>
      <c r="K391" s="5">
        <f t="shared" si="6"/>
        <v>0.14285714285714285</v>
      </c>
      <c r="L391" s="5"/>
      <c r="M391" s="5"/>
      <c r="N391" s="5"/>
      <c r="O391" s="5"/>
      <c r="P391" s="8"/>
      <c r="U391" s="4" t="s">
        <v>271</v>
      </c>
    </row>
    <row r="392" spans="1:21" x14ac:dyDescent="0.25">
      <c r="A392" s="4" t="s">
        <v>272</v>
      </c>
      <c r="B392" s="4" t="s">
        <v>151</v>
      </c>
      <c r="C392" s="4" t="s">
        <v>213</v>
      </c>
      <c r="D392" s="4" t="s">
        <v>173</v>
      </c>
      <c r="H392" s="4" t="s">
        <v>30</v>
      </c>
      <c r="I392" s="4">
        <v>2</v>
      </c>
      <c r="J392" s="4">
        <v>12</v>
      </c>
      <c r="K392" s="5">
        <f t="shared" si="6"/>
        <v>0.14285714285714285</v>
      </c>
      <c r="L392" s="5"/>
      <c r="M392" s="5"/>
      <c r="N392" s="5"/>
      <c r="O392" s="5"/>
      <c r="P392" s="8"/>
      <c r="U392" s="4" t="s">
        <v>582</v>
      </c>
    </row>
    <row r="393" spans="1:21" x14ac:dyDescent="0.25">
      <c r="A393" s="4" t="s">
        <v>272</v>
      </c>
      <c r="B393" s="4" t="s">
        <v>151</v>
      </c>
      <c r="C393" s="4" t="s">
        <v>176</v>
      </c>
      <c r="D393" s="4" t="s">
        <v>171</v>
      </c>
      <c r="H393" s="4" t="s">
        <v>30</v>
      </c>
      <c r="I393" s="4">
        <v>2</v>
      </c>
      <c r="J393" s="4">
        <v>12</v>
      </c>
      <c r="K393" s="5">
        <f t="shared" si="6"/>
        <v>0.14285714285714285</v>
      </c>
      <c r="L393" s="5"/>
      <c r="M393" s="5"/>
      <c r="N393" s="5"/>
      <c r="O393" s="5"/>
      <c r="P393" s="8"/>
      <c r="U393" s="4" t="s">
        <v>176</v>
      </c>
    </row>
    <row r="394" spans="1:21" x14ac:dyDescent="0.25">
      <c r="A394" s="4" t="s">
        <v>275</v>
      </c>
      <c r="B394" s="4" t="s">
        <v>151</v>
      </c>
      <c r="C394" s="4" t="s">
        <v>162</v>
      </c>
      <c r="D394" s="4" t="s">
        <v>152</v>
      </c>
      <c r="H394" s="4" t="s">
        <v>30</v>
      </c>
      <c r="I394" s="4">
        <v>11</v>
      </c>
      <c r="J394" s="4">
        <v>3</v>
      </c>
      <c r="K394" s="5">
        <f t="shared" si="6"/>
        <v>0.7857142857142857</v>
      </c>
      <c r="L394" s="5" t="s">
        <v>30</v>
      </c>
      <c r="M394" s="5" t="s">
        <v>30</v>
      </c>
      <c r="N394" s="5" t="s">
        <v>30</v>
      </c>
      <c r="O394" s="5" t="s">
        <v>30</v>
      </c>
      <c r="P394" s="8" t="s">
        <v>30</v>
      </c>
      <c r="Q394" s="4">
        <v>5</v>
      </c>
      <c r="R394" s="4">
        <v>1</v>
      </c>
      <c r="S394" s="4">
        <v>2</v>
      </c>
      <c r="T394" s="4">
        <v>0</v>
      </c>
      <c r="U394" s="4" t="s">
        <v>162</v>
      </c>
    </row>
    <row r="395" spans="1:21" x14ac:dyDescent="0.25">
      <c r="A395" s="4" t="s">
        <v>275</v>
      </c>
      <c r="B395" s="4" t="s">
        <v>151</v>
      </c>
      <c r="C395" s="4" t="s">
        <v>188</v>
      </c>
      <c r="D395" s="4" t="s">
        <v>187</v>
      </c>
      <c r="H395" s="4" t="s">
        <v>30</v>
      </c>
      <c r="I395" s="4">
        <v>13</v>
      </c>
      <c r="J395" s="4">
        <v>1</v>
      </c>
      <c r="K395" s="5">
        <f t="shared" si="6"/>
        <v>0.9285714285714286</v>
      </c>
      <c r="L395" s="5" t="s">
        <v>30</v>
      </c>
      <c r="M395" s="5" t="s">
        <v>30</v>
      </c>
      <c r="N395" s="5" t="s">
        <v>30</v>
      </c>
      <c r="O395" s="5" t="s">
        <v>30</v>
      </c>
      <c r="P395" s="8"/>
      <c r="Q395" s="4">
        <v>6</v>
      </c>
      <c r="R395" s="4">
        <v>0</v>
      </c>
      <c r="S395" s="4">
        <v>2</v>
      </c>
      <c r="T395" s="4">
        <v>1</v>
      </c>
      <c r="U395" s="4" t="s">
        <v>188</v>
      </c>
    </row>
    <row r="396" spans="1:21" x14ac:dyDescent="0.25">
      <c r="A396" s="4" t="s">
        <v>275</v>
      </c>
      <c r="B396" s="4" t="s">
        <v>151</v>
      </c>
      <c r="C396" s="4" t="s">
        <v>265</v>
      </c>
      <c r="D396" s="4" t="s">
        <v>154</v>
      </c>
      <c r="H396" s="4" t="s">
        <v>30</v>
      </c>
      <c r="I396" s="4">
        <v>12</v>
      </c>
      <c r="J396" s="4">
        <v>2</v>
      </c>
      <c r="K396" s="5">
        <f t="shared" si="6"/>
        <v>0.8571428571428571</v>
      </c>
      <c r="L396" s="5" t="s">
        <v>30</v>
      </c>
      <c r="M396" s="5" t="s">
        <v>30</v>
      </c>
      <c r="N396" s="5" t="s">
        <v>30</v>
      </c>
      <c r="O396" s="5"/>
      <c r="P396" s="8"/>
      <c r="Q396" s="4">
        <v>6</v>
      </c>
      <c r="R396" s="4">
        <v>0</v>
      </c>
      <c r="S396" s="4">
        <v>2</v>
      </c>
      <c r="T396" s="4">
        <v>0</v>
      </c>
      <c r="U396" s="4" t="s">
        <v>177</v>
      </c>
    </row>
    <row r="397" spans="1:21" x14ac:dyDescent="0.25">
      <c r="A397" s="4" t="s">
        <v>275</v>
      </c>
      <c r="B397" s="4" t="s">
        <v>151</v>
      </c>
      <c r="C397" s="4" t="s">
        <v>201</v>
      </c>
      <c r="D397" s="4" t="s">
        <v>154</v>
      </c>
      <c r="H397" s="4" t="s">
        <v>30</v>
      </c>
      <c r="I397" s="4">
        <v>7</v>
      </c>
      <c r="J397" s="4">
        <v>7</v>
      </c>
      <c r="K397" s="5">
        <f t="shared" si="6"/>
        <v>0.5</v>
      </c>
      <c r="L397" s="5" t="s">
        <v>30</v>
      </c>
      <c r="M397" s="5" t="s">
        <v>30</v>
      </c>
      <c r="N397" s="5" t="s">
        <v>30</v>
      </c>
      <c r="O397" s="5"/>
      <c r="P397" s="8"/>
      <c r="Q397" s="4">
        <v>4</v>
      </c>
      <c r="R397" s="4">
        <v>2</v>
      </c>
      <c r="S397" s="4">
        <v>2</v>
      </c>
      <c r="T397" s="4">
        <v>1</v>
      </c>
      <c r="U397" s="4" t="s">
        <v>201</v>
      </c>
    </row>
    <row r="398" spans="1:21" x14ac:dyDescent="0.25">
      <c r="A398" s="4" t="s">
        <v>275</v>
      </c>
      <c r="B398" s="4" t="s">
        <v>151</v>
      </c>
      <c r="C398" s="4" t="s">
        <v>277</v>
      </c>
      <c r="D398" s="4" t="s">
        <v>187</v>
      </c>
      <c r="H398" s="4" t="s">
        <v>30</v>
      </c>
      <c r="I398" s="4">
        <v>10</v>
      </c>
      <c r="J398" s="4">
        <v>4</v>
      </c>
      <c r="K398" s="5">
        <f t="shared" si="6"/>
        <v>0.7142857142857143</v>
      </c>
      <c r="L398" s="5" t="s">
        <v>30</v>
      </c>
      <c r="M398" s="5" t="s">
        <v>30</v>
      </c>
      <c r="N398" s="5"/>
      <c r="O398" s="5"/>
      <c r="P398" s="8"/>
      <c r="Q398" s="4">
        <v>4</v>
      </c>
      <c r="R398" s="4">
        <v>2</v>
      </c>
      <c r="S398" s="4">
        <v>0</v>
      </c>
      <c r="T398" s="4">
        <v>2</v>
      </c>
      <c r="U398" s="4" t="s">
        <v>276</v>
      </c>
    </row>
    <row r="399" spans="1:21" x14ac:dyDescent="0.25">
      <c r="A399" s="4" t="s">
        <v>275</v>
      </c>
      <c r="B399" s="4" t="s">
        <v>151</v>
      </c>
      <c r="C399" s="4" t="s">
        <v>149</v>
      </c>
      <c r="D399" s="4" t="s">
        <v>152</v>
      </c>
      <c r="H399" s="4" t="s">
        <v>30</v>
      </c>
      <c r="I399" s="4">
        <v>10</v>
      </c>
      <c r="J399" s="4">
        <v>4</v>
      </c>
      <c r="K399" s="5">
        <f t="shared" si="6"/>
        <v>0.7142857142857143</v>
      </c>
      <c r="L399" s="5" t="s">
        <v>30</v>
      </c>
      <c r="M399" s="5" t="s">
        <v>30</v>
      </c>
      <c r="N399" s="5"/>
      <c r="O399" s="5"/>
      <c r="P399" s="8"/>
      <c r="Q399" s="4">
        <v>3</v>
      </c>
      <c r="R399" s="4">
        <v>3</v>
      </c>
      <c r="S399" s="4">
        <v>0</v>
      </c>
      <c r="T399" s="4">
        <v>2</v>
      </c>
      <c r="U399" s="4" t="s">
        <v>149</v>
      </c>
    </row>
    <row r="400" spans="1:21" x14ac:dyDescent="0.25">
      <c r="A400" s="4" t="s">
        <v>275</v>
      </c>
      <c r="B400" s="4" t="s">
        <v>151</v>
      </c>
      <c r="C400" s="4" t="s">
        <v>581</v>
      </c>
      <c r="D400" s="4" t="s">
        <v>154</v>
      </c>
      <c r="H400" s="4" t="s">
        <v>30</v>
      </c>
      <c r="I400" s="4">
        <v>9</v>
      </c>
      <c r="J400" s="4">
        <v>5</v>
      </c>
      <c r="K400" s="5">
        <f t="shared" si="6"/>
        <v>0.6428571428571429</v>
      </c>
      <c r="L400" s="5" t="s">
        <v>30</v>
      </c>
      <c r="M400" s="5" t="s">
        <v>30</v>
      </c>
      <c r="N400" s="5"/>
      <c r="O400" s="5"/>
      <c r="P400" s="8"/>
      <c r="Q400" s="4">
        <v>4</v>
      </c>
      <c r="R400" s="4">
        <v>2</v>
      </c>
      <c r="S400" s="4">
        <v>1</v>
      </c>
      <c r="T400" s="4">
        <v>2</v>
      </c>
      <c r="U400" s="4" t="s">
        <v>581</v>
      </c>
    </row>
    <row r="401" spans="1:21" x14ac:dyDescent="0.25">
      <c r="A401" s="4" t="s">
        <v>275</v>
      </c>
      <c r="B401" s="4" t="s">
        <v>151</v>
      </c>
      <c r="C401" s="4" t="s">
        <v>169</v>
      </c>
      <c r="D401" s="4" t="s">
        <v>161</v>
      </c>
      <c r="H401" s="4" t="s">
        <v>30</v>
      </c>
      <c r="I401" s="4">
        <v>8</v>
      </c>
      <c r="J401" s="4">
        <v>6</v>
      </c>
      <c r="K401" s="5">
        <f t="shared" si="6"/>
        <v>0.5714285714285714</v>
      </c>
      <c r="L401" s="5" t="s">
        <v>30</v>
      </c>
      <c r="M401" s="5" t="s">
        <v>30</v>
      </c>
      <c r="N401" s="5"/>
      <c r="O401" s="5"/>
      <c r="P401" s="8"/>
      <c r="Q401" s="4">
        <v>4</v>
      </c>
      <c r="R401" s="4">
        <v>2</v>
      </c>
      <c r="S401" s="4">
        <v>1</v>
      </c>
      <c r="T401" s="4">
        <v>2</v>
      </c>
      <c r="U401" s="4" t="s">
        <v>169</v>
      </c>
    </row>
    <row r="402" spans="1:21" x14ac:dyDescent="0.25">
      <c r="A402" s="4" t="s">
        <v>275</v>
      </c>
      <c r="B402" s="4" t="s">
        <v>151</v>
      </c>
      <c r="C402" s="4" t="s">
        <v>278</v>
      </c>
      <c r="D402" s="4" t="s">
        <v>171</v>
      </c>
      <c r="H402" s="4" t="s">
        <v>30</v>
      </c>
      <c r="I402" s="4">
        <v>8</v>
      </c>
      <c r="J402" s="4">
        <v>6</v>
      </c>
      <c r="K402" s="5">
        <f t="shared" si="6"/>
        <v>0.5714285714285714</v>
      </c>
      <c r="L402" s="5" t="s">
        <v>30</v>
      </c>
      <c r="M402" s="5"/>
      <c r="N402" s="5"/>
      <c r="O402" s="5"/>
      <c r="P402" s="8"/>
      <c r="Q402" s="4">
        <v>3</v>
      </c>
      <c r="R402" s="4">
        <v>3</v>
      </c>
      <c r="U402" s="4" t="s">
        <v>278</v>
      </c>
    </row>
    <row r="403" spans="1:21" x14ac:dyDescent="0.25">
      <c r="A403" s="4" t="s">
        <v>275</v>
      </c>
      <c r="B403" s="4" t="s">
        <v>151</v>
      </c>
      <c r="C403" s="4" t="s">
        <v>178</v>
      </c>
      <c r="D403" s="4" t="s">
        <v>157</v>
      </c>
      <c r="H403" s="4" t="s">
        <v>30</v>
      </c>
      <c r="I403" s="4">
        <v>8</v>
      </c>
      <c r="J403" s="4">
        <v>6</v>
      </c>
      <c r="K403" s="5">
        <f t="shared" si="6"/>
        <v>0.5714285714285714</v>
      </c>
      <c r="L403" s="5" t="s">
        <v>30</v>
      </c>
      <c r="M403" s="5"/>
      <c r="N403" s="5"/>
      <c r="O403" s="5"/>
      <c r="P403" s="8"/>
      <c r="Q403" s="4">
        <v>2</v>
      </c>
      <c r="R403" s="4">
        <v>4</v>
      </c>
      <c r="U403" s="4" t="s">
        <v>178</v>
      </c>
    </row>
    <row r="404" spans="1:21" x14ac:dyDescent="0.25">
      <c r="A404" s="4" t="s">
        <v>275</v>
      </c>
      <c r="B404" s="4" t="s">
        <v>151</v>
      </c>
      <c r="C404" s="4" t="s">
        <v>280</v>
      </c>
      <c r="D404" s="4" t="s">
        <v>164</v>
      </c>
      <c r="H404" s="4" t="s">
        <v>30</v>
      </c>
      <c r="I404" s="4">
        <v>7</v>
      </c>
      <c r="J404" s="4">
        <v>7</v>
      </c>
      <c r="K404" s="5">
        <f t="shared" si="6"/>
        <v>0.5</v>
      </c>
      <c r="L404" s="5" t="s">
        <v>30</v>
      </c>
      <c r="M404" s="5"/>
      <c r="N404" s="5"/>
      <c r="O404" s="5"/>
      <c r="P404" s="8"/>
      <c r="Q404" s="4">
        <v>1</v>
      </c>
      <c r="R404" s="4">
        <v>5</v>
      </c>
      <c r="U404" s="4" t="s">
        <v>279</v>
      </c>
    </row>
    <row r="405" spans="1:21" x14ac:dyDescent="0.25">
      <c r="A405" s="4" t="s">
        <v>275</v>
      </c>
      <c r="B405" s="4" t="s">
        <v>151</v>
      </c>
      <c r="C405" s="4" t="s">
        <v>267</v>
      </c>
      <c r="D405" s="4" t="s">
        <v>154</v>
      </c>
      <c r="H405" s="4" t="s">
        <v>30</v>
      </c>
      <c r="I405" s="4">
        <v>7</v>
      </c>
      <c r="J405" s="4">
        <v>7</v>
      </c>
      <c r="K405" s="5">
        <f t="shared" si="6"/>
        <v>0.5</v>
      </c>
      <c r="L405" s="5" t="s">
        <v>30</v>
      </c>
      <c r="M405" s="5"/>
      <c r="N405" s="5"/>
      <c r="O405" s="5"/>
      <c r="P405" s="8"/>
      <c r="Q405" s="4">
        <v>1</v>
      </c>
      <c r="R405" s="4">
        <v>5</v>
      </c>
      <c r="U405" s="4" t="s">
        <v>267</v>
      </c>
    </row>
    <row r="406" spans="1:21" x14ac:dyDescent="0.25">
      <c r="A406" s="4" t="s">
        <v>275</v>
      </c>
      <c r="B406" s="4" t="s">
        <v>151</v>
      </c>
      <c r="C406" s="4" t="s">
        <v>174</v>
      </c>
      <c r="D406" s="4" t="s">
        <v>166</v>
      </c>
      <c r="H406" s="4" t="s">
        <v>30</v>
      </c>
      <c r="I406" s="4">
        <v>6</v>
      </c>
      <c r="J406" s="4">
        <v>8</v>
      </c>
      <c r="K406" s="5">
        <f t="shared" si="6"/>
        <v>0.42857142857142855</v>
      </c>
      <c r="L406" s="5" t="s">
        <v>30</v>
      </c>
      <c r="M406" s="5"/>
      <c r="N406" s="5"/>
      <c r="O406" s="5"/>
      <c r="P406" s="8"/>
      <c r="Q406" s="4">
        <v>2</v>
      </c>
      <c r="R406" s="4">
        <v>4</v>
      </c>
      <c r="U406" s="4" t="s">
        <v>174</v>
      </c>
    </row>
    <row r="407" spans="1:21" x14ac:dyDescent="0.25">
      <c r="A407" s="4" t="s">
        <v>275</v>
      </c>
      <c r="B407" s="4" t="s">
        <v>151</v>
      </c>
      <c r="C407" s="4" t="s">
        <v>273</v>
      </c>
      <c r="D407" s="4" t="s">
        <v>152</v>
      </c>
      <c r="H407" s="4" t="s">
        <v>30</v>
      </c>
      <c r="I407" s="4">
        <v>6</v>
      </c>
      <c r="J407" s="4">
        <v>8</v>
      </c>
      <c r="K407" s="5">
        <f t="shared" si="6"/>
        <v>0.42857142857142855</v>
      </c>
      <c r="L407" s="5" t="s">
        <v>30</v>
      </c>
      <c r="M407" s="5"/>
      <c r="N407" s="5"/>
      <c r="O407" s="5"/>
      <c r="P407" s="8"/>
      <c r="Q407" s="4">
        <v>1</v>
      </c>
      <c r="R407" s="4">
        <v>5</v>
      </c>
      <c r="U407" s="4" t="s">
        <v>273</v>
      </c>
    </row>
    <row r="408" spans="1:21" x14ac:dyDescent="0.25">
      <c r="A408" s="4" t="s">
        <v>275</v>
      </c>
      <c r="B408" s="4" t="s">
        <v>151</v>
      </c>
      <c r="C408" s="4" t="s">
        <v>255</v>
      </c>
      <c r="D408" s="4" t="s">
        <v>171</v>
      </c>
      <c r="H408" s="4" t="s">
        <v>30</v>
      </c>
      <c r="I408" s="4">
        <v>6</v>
      </c>
      <c r="J408" s="4">
        <v>8</v>
      </c>
      <c r="K408" s="5">
        <f t="shared" si="6"/>
        <v>0.42857142857142855</v>
      </c>
      <c r="L408" s="5" t="s">
        <v>30</v>
      </c>
      <c r="M408" s="5"/>
      <c r="N408" s="5"/>
      <c r="O408" s="5"/>
      <c r="P408" s="8"/>
      <c r="Q408" s="4">
        <v>1</v>
      </c>
      <c r="R408" s="4">
        <v>5</v>
      </c>
      <c r="U408" s="4" t="s">
        <v>255</v>
      </c>
    </row>
    <row r="409" spans="1:21" x14ac:dyDescent="0.25">
      <c r="A409" s="4" t="s">
        <v>275</v>
      </c>
      <c r="B409" s="4" t="s">
        <v>151</v>
      </c>
      <c r="C409" s="4" t="s">
        <v>274</v>
      </c>
      <c r="D409" s="4" t="s">
        <v>220</v>
      </c>
      <c r="H409" s="4" t="s">
        <v>30</v>
      </c>
      <c r="I409" s="4">
        <v>5</v>
      </c>
      <c r="J409" s="4">
        <v>9</v>
      </c>
      <c r="K409" s="5">
        <f t="shared" si="6"/>
        <v>0.35714285714285715</v>
      </c>
      <c r="L409" s="5" t="s">
        <v>30</v>
      </c>
      <c r="M409" s="5"/>
      <c r="N409" s="5"/>
      <c r="O409" s="5"/>
      <c r="P409" s="8"/>
      <c r="Q409" s="4">
        <v>1</v>
      </c>
      <c r="R409" s="4">
        <v>5</v>
      </c>
      <c r="U409" s="4" t="s">
        <v>244</v>
      </c>
    </row>
    <row r="410" spans="1:21" x14ac:dyDescent="0.25">
      <c r="A410" s="4" t="s">
        <v>275</v>
      </c>
      <c r="B410" s="4" t="s">
        <v>151</v>
      </c>
      <c r="C410" s="4" t="s">
        <v>257</v>
      </c>
      <c r="D410" s="4" t="s">
        <v>215</v>
      </c>
      <c r="H410" s="4" t="s">
        <v>30</v>
      </c>
      <c r="I410" s="4">
        <v>6</v>
      </c>
      <c r="J410" s="4">
        <v>8</v>
      </c>
      <c r="K410" s="5">
        <f t="shared" si="6"/>
        <v>0.42857142857142855</v>
      </c>
      <c r="L410" s="5"/>
      <c r="M410" s="5"/>
      <c r="N410" s="5"/>
      <c r="O410" s="5"/>
      <c r="P410" s="8"/>
      <c r="U410" s="4" t="s">
        <v>257</v>
      </c>
    </row>
    <row r="411" spans="1:21" x14ac:dyDescent="0.25">
      <c r="A411" s="4" t="s">
        <v>275</v>
      </c>
      <c r="B411" s="4" t="s">
        <v>151</v>
      </c>
      <c r="C411" s="4" t="s">
        <v>281</v>
      </c>
      <c r="D411" s="4" t="s">
        <v>171</v>
      </c>
      <c r="H411" s="4" t="s">
        <v>30</v>
      </c>
      <c r="I411" s="4">
        <v>6</v>
      </c>
      <c r="J411" s="4">
        <v>8</v>
      </c>
      <c r="K411" s="5">
        <f t="shared" si="6"/>
        <v>0.42857142857142855</v>
      </c>
      <c r="L411" s="5"/>
      <c r="M411" s="5"/>
      <c r="N411" s="5"/>
      <c r="O411" s="5"/>
      <c r="P411" s="8"/>
      <c r="U411" s="4" t="s">
        <v>281</v>
      </c>
    </row>
    <row r="412" spans="1:21" x14ac:dyDescent="0.25">
      <c r="A412" s="4" t="s">
        <v>275</v>
      </c>
      <c r="B412" s="4" t="s">
        <v>151</v>
      </c>
      <c r="C412" s="4" t="s">
        <v>176</v>
      </c>
      <c r="D412" s="4" t="s">
        <v>171</v>
      </c>
      <c r="H412" s="4" t="s">
        <v>30</v>
      </c>
      <c r="I412" s="4">
        <v>5</v>
      </c>
      <c r="J412" s="4">
        <v>9</v>
      </c>
      <c r="K412" s="5">
        <f t="shared" si="6"/>
        <v>0.35714285714285715</v>
      </c>
      <c r="L412" s="5"/>
      <c r="M412" s="5"/>
      <c r="N412" s="5"/>
      <c r="O412" s="5"/>
      <c r="P412" s="8"/>
      <c r="U412" s="4" t="s">
        <v>176</v>
      </c>
    </row>
    <row r="413" spans="1:21" x14ac:dyDescent="0.25">
      <c r="A413" s="4" t="s">
        <v>275</v>
      </c>
      <c r="B413" s="4" t="s">
        <v>151</v>
      </c>
      <c r="C413" s="4" t="s">
        <v>242</v>
      </c>
      <c r="D413" s="4" t="s">
        <v>243</v>
      </c>
      <c r="H413" s="4" t="s">
        <v>30</v>
      </c>
      <c r="I413" s="4">
        <v>5</v>
      </c>
      <c r="J413" s="4">
        <v>9</v>
      </c>
      <c r="K413" s="5">
        <f t="shared" si="6"/>
        <v>0.35714285714285715</v>
      </c>
      <c r="L413" s="5"/>
      <c r="M413" s="5"/>
      <c r="N413" s="5"/>
      <c r="O413" s="5"/>
      <c r="P413" s="8"/>
      <c r="U413" s="4" t="s">
        <v>241</v>
      </c>
    </row>
    <row r="414" spans="1:21" x14ac:dyDescent="0.25">
      <c r="A414" s="4" t="s">
        <v>275</v>
      </c>
      <c r="B414" s="4" t="s">
        <v>151</v>
      </c>
      <c r="C414" s="4" t="s">
        <v>156</v>
      </c>
      <c r="D414" s="4" t="s">
        <v>157</v>
      </c>
      <c r="H414" s="4" t="s">
        <v>30</v>
      </c>
      <c r="I414" s="4">
        <v>5</v>
      </c>
      <c r="J414" s="4">
        <v>9</v>
      </c>
      <c r="K414" s="5">
        <f t="shared" si="6"/>
        <v>0.35714285714285715</v>
      </c>
      <c r="L414" s="5"/>
      <c r="M414" s="5"/>
      <c r="N414" s="5"/>
      <c r="O414" s="5"/>
      <c r="P414" s="8"/>
      <c r="U414" s="4" t="s">
        <v>156</v>
      </c>
    </row>
    <row r="415" spans="1:21" x14ac:dyDescent="0.25">
      <c r="A415" s="4" t="s">
        <v>275</v>
      </c>
      <c r="B415" s="4" t="s">
        <v>151</v>
      </c>
      <c r="C415" s="4" t="s">
        <v>271</v>
      </c>
      <c r="D415" s="4" t="s">
        <v>164</v>
      </c>
      <c r="H415" s="4" t="s">
        <v>30</v>
      </c>
      <c r="I415" s="4">
        <v>4</v>
      </c>
      <c r="J415" s="4">
        <v>10</v>
      </c>
      <c r="K415" s="5">
        <f t="shared" si="6"/>
        <v>0.2857142857142857</v>
      </c>
      <c r="L415" s="5"/>
      <c r="M415" s="5"/>
      <c r="N415" s="5"/>
      <c r="O415" s="5"/>
      <c r="P415" s="8"/>
      <c r="U415" s="4" t="s">
        <v>271</v>
      </c>
    </row>
    <row r="416" spans="1:21" x14ac:dyDescent="0.25">
      <c r="A416" s="4" t="s">
        <v>275</v>
      </c>
      <c r="B416" s="4" t="s">
        <v>151</v>
      </c>
      <c r="C416" s="4" t="s">
        <v>283</v>
      </c>
      <c r="D416" s="4" t="s">
        <v>173</v>
      </c>
      <c r="H416" s="4" t="s">
        <v>30</v>
      </c>
      <c r="I416" s="4">
        <v>2</v>
      </c>
      <c r="J416" s="4">
        <v>12</v>
      </c>
      <c r="K416" s="5">
        <f t="shared" si="6"/>
        <v>0.14285714285714285</v>
      </c>
      <c r="L416" s="5"/>
      <c r="M416" s="5"/>
      <c r="N416" s="5"/>
      <c r="O416" s="5"/>
      <c r="P416" s="8"/>
      <c r="U416" s="4" t="s">
        <v>282</v>
      </c>
    </row>
    <row r="417" spans="1:21" x14ac:dyDescent="0.25">
      <c r="A417" s="4" t="s">
        <v>275</v>
      </c>
      <c r="B417" s="4" t="s">
        <v>151</v>
      </c>
      <c r="C417" s="4" t="s">
        <v>158</v>
      </c>
      <c r="D417" s="4" t="s">
        <v>159</v>
      </c>
      <c r="H417" s="4" t="s">
        <v>30</v>
      </c>
      <c r="I417" s="4">
        <v>2</v>
      </c>
      <c r="J417" s="4">
        <v>12</v>
      </c>
      <c r="K417" s="5">
        <f t="shared" si="6"/>
        <v>0.14285714285714285</v>
      </c>
      <c r="L417" s="5"/>
      <c r="M417" s="5"/>
      <c r="N417" s="5"/>
      <c r="O417" s="5"/>
      <c r="P417" s="8"/>
      <c r="U417" s="4" t="s">
        <v>158</v>
      </c>
    </row>
    <row r="418" spans="1:21" x14ac:dyDescent="0.25">
      <c r="A418" s="4" t="s">
        <v>284</v>
      </c>
      <c r="B418" s="4" t="s">
        <v>151</v>
      </c>
      <c r="C418" s="4" t="s">
        <v>188</v>
      </c>
      <c r="D418" s="4" t="s">
        <v>187</v>
      </c>
      <c r="H418" s="4" t="s">
        <v>30</v>
      </c>
      <c r="I418" s="4">
        <v>10</v>
      </c>
      <c r="J418" s="4">
        <v>4</v>
      </c>
      <c r="K418" s="5">
        <f t="shared" si="6"/>
        <v>0.7142857142857143</v>
      </c>
      <c r="L418" s="5" t="s">
        <v>30</v>
      </c>
      <c r="M418" s="5" t="s">
        <v>30</v>
      </c>
      <c r="N418" s="5" t="s">
        <v>30</v>
      </c>
      <c r="O418" s="5" t="s">
        <v>30</v>
      </c>
      <c r="P418" s="8" t="s">
        <v>30</v>
      </c>
      <c r="Q418" s="4">
        <v>5</v>
      </c>
      <c r="R418" s="4">
        <v>1</v>
      </c>
      <c r="S418" s="4">
        <v>2</v>
      </c>
      <c r="T418" s="4">
        <v>0</v>
      </c>
      <c r="U418" s="4" t="s">
        <v>188</v>
      </c>
    </row>
    <row r="419" spans="1:21" x14ac:dyDescent="0.25">
      <c r="A419" s="4" t="s">
        <v>284</v>
      </c>
      <c r="B419" s="4" t="s">
        <v>151</v>
      </c>
      <c r="C419" s="4" t="s">
        <v>169</v>
      </c>
      <c r="D419" s="4" t="s">
        <v>161</v>
      </c>
      <c r="H419" s="4" t="s">
        <v>30</v>
      </c>
      <c r="I419" s="4">
        <v>9</v>
      </c>
      <c r="J419" s="4">
        <v>5</v>
      </c>
      <c r="K419" s="5">
        <f t="shared" si="6"/>
        <v>0.6428571428571429</v>
      </c>
      <c r="L419" s="5" t="s">
        <v>30</v>
      </c>
      <c r="M419" s="5" t="s">
        <v>30</v>
      </c>
      <c r="N419" s="5" t="s">
        <v>30</v>
      </c>
      <c r="O419" s="5" t="s">
        <v>30</v>
      </c>
      <c r="P419" s="8"/>
      <c r="Q419" s="4">
        <v>5</v>
      </c>
      <c r="R419" s="4">
        <v>1</v>
      </c>
      <c r="S419" s="4">
        <v>2</v>
      </c>
      <c r="T419" s="4">
        <v>1</v>
      </c>
      <c r="U419" s="4" t="s">
        <v>169</v>
      </c>
    </row>
    <row r="420" spans="1:21" x14ac:dyDescent="0.25">
      <c r="A420" s="4" t="s">
        <v>284</v>
      </c>
      <c r="B420" s="4" t="s">
        <v>151</v>
      </c>
      <c r="C420" s="4" t="s">
        <v>265</v>
      </c>
      <c r="D420" s="4" t="s">
        <v>154</v>
      </c>
      <c r="H420" s="4" t="s">
        <v>30</v>
      </c>
      <c r="I420" s="4">
        <v>11</v>
      </c>
      <c r="J420" s="4">
        <v>3</v>
      </c>
      <c r="K420" s="5">
        <f t="shared" si="6"/>
        <v>0.7857142857142857</v>
      </c>
      <c r="L420" s="5" t="s">
        <v>30</v>
      </c>
      <c r="M420" s="5" t="s">
        <v>30</v>
      </c>
      <c r="N420" s="5" t="s">
        <v>30</v>
      </c>
      <c r="O420" s="5"/>
      <c r="P420" s="8"/>
      <c r="Q420" s="4">
        <v>4</v>
      </c>
      <c r="R420" s="4">
        <v>2</v>
      </c>
      <c r="S420" s="4">
        <v>2</v>
      </c>
      <c r="T420" s="4">
        <v>1</v>
      </c>
      <c r="U420" s="4" t="s">
        <v>177</v>
      </c>
    </row>
    <row r="421" spans="1:21" x14ac:dyDescent="0.25">
      <c r="A421" s="4" t="s">
        <v>284</v>
      </c>
      <c r="B421" s="4" t="s">
        <v>151</v>
      </c>
      <c r="C421" s="4" t="s">
        <v>581</v>
      </c>
      <c r="D421" s="4" t="s">
        <v>154</v>
      </c>
      <c r="H421" s="4" t="s">
        <v>30</v>
      </c>
      <c r="I421" s="4">
        <v>7</v>
      </c>
      <c r="J421" s="4">
        <v>7</v>
      </c>
      <c r="K421" s="5">
        <f t="shared" si="6"/>
        <v>0.5</v>
      </c>
      <c r="L421" s="5" t="s">
        <v>30</v>
      </c>
      <c r="M421" s="5" t="s">
        <v>30</v>
      </c>
      <c r="N421" s="5" t="s">
        <v>30</v>
      </c>
      <c r="O421" s="5"/>
      <c r="P421" s="8"/>
      <c r="Q421" s="4">
        <v>5</v>
      </c>
      <c r="R421" s="4">
        <v>1</v>
      </c>
      <c r="S421" s="4">
        <v>2</v>
      </c>
      <c r="T421" s="4">
        <v>1</v>
      </c>
      <c r="U421" s="4" t="s">
        <v>581</v>
      </c>
    </row>
    <row r="422" spans="1:21" x14ac:dyDescent="0.25">
      <c r="A422" s="4" t="s">
        <v>284</v>
      </c>
      <c r="B422" s="4" t="s">
        <v>151</v>
      </c>
      <c r="C422" s="4" t="s">
        <v>162</v>
      </c>
      <c r="D422" s="4" t="s">
        <v>152</v>
      </c>
      <c r="H422" s="4" t="s">
        <v>30</v>
      </c>
      <c r="I422" s="4">
        <v>12</v>
      </c>
      <c r="J422" s="4">
        <v>2</v>
      </c>
      <c r="K422" s="5">
        <f t="shared" si="6"/>
        <v>0.8571428571428571</v>
      </c>
      <c r="L422" s="5" t="s">
        <v>30</v>
      </c>
      <c r="M422" s="5" t="s">
        <v>30</v>
      </c>
      <c r="N422" s="5"/>
      <c r="O422" s="5"/>
      <c r="P422" s="8"/>
      <c r="Q422" s="4">
        <v>3</v>
      </c>
      <c r="R422" s="4">
        <v>3</v>
      </c>
      <c r="S422" s="4">
        <v>1</v>
      </c>
      <c r="T422" s="4">
        <v>2</v>
      </c>
      <c r="U422" s="4" t="s">
        <v>162</v>
      </c>
    </row>
    <row r="423" spans="1:21" x14ac:dyDescent="0.25">
      <c r="A423" s="4" t="s">
        <v>284</v>
      </c>
      <c r="B423" s="4" t="s">
        <v>151</v>
      </c>
      <c r="C423" s="4" t="s">
        <v>178</v>
      </c>
      <c r="D423" s="4" t="s">
        <v>157</v>
      </c>
      <c r="H423" s="4" t="s">
        <v>30</v>
      </c>
      <c r="I423" s="4">
        <v>9</v>
      </c>
      <c r="J423" s="4">
        <v>5</v>
      </c>
      <c r="K423" s="5">
        <f t="shared" si="6"/>
        <v>0.6428571428571429</v>
      </c>
      <c r="L423" s="5" t="s">
        <v>30</v>
      </c>
      <c r="M423" s="5" t="s">
        <v>30</v>
      </c>
      <c r="N423" s="5"/>
      <c r="O423" s="5"/>
      <c r="P423" s="8"/>
      <c r="Q423" s="4">
        <v>3</v>
      </c>
      <c r="R423" s="4">
        <v>3</v>
      </c>
      <c r="S423" s="4">
        <v>0</v>
      </c>
      <c r="T423" s="4">
        <v>2</v>
      </c>
      <c r="U423" s="4" t="s">
        <v>178</v>
      </c>
    </row>
    <row r="424" spans="1:21" x14ac:dyDescent="0.25">
      <c r="A424" s="4" t="s">
        <v>284</v>
      </c>
      <c r="B424" s="4" t="s">
        <v>151</v>
      </c>
      <c r="C424" s="4" t="s">
        <v>149</v>
      </c>
      <c r="D424" s="4" t="s">
        <v>152</v>
      </c>
      <c r="H424" s="4" t="s">
        <v>30</v>
      </c>
      <c r="I424" s="4">
        <v>7</v>
      </c>
      <c r="J424" s="4">
        <v>7</v>
      </c>
      <c r="K424" s="5">
        <f t="shared" si="6"/>
        <v>0.5</v>
      </c>
      <c r="L424" s="5" t="s">
        <v>30</v>
      </c>
      <c r="M424" s="5" t="s">
        <v>30</v>
      </c>
      <c r="N424" s="5"/>
      <c r="O424" s="5"/>
      <c r="P424" s="8"/>
      <c r="Q424" s="4">
        <v>4</v>
      </c>
      <c r="R424" s="4">
        <v>2</v>
      </c>
      <c r="S424" s="4">
        <v>1</v>
      </c>
      <c r="T424" s="4">
        <v>2</v>
      </c>
      <c r="U424" s="4" t="s">
        <v>149</v>
      </c>
    </row>
    <row r="425" spans="1:21" x14ac:dyDescent="0.25">
      <c r="A425" s="4" t="s">
        <v>284</v>
      </c>
      <c r="B425" s="4" t="s">
        <v>151</v>
      </c>
      <c r="C425" s="4" t="s">
        <v>155</v>
      </c>
      <c r="D425" s="4" t="s">
        <v>154</v>
      </c>
      <c r="H425" s="4" t="s">
        <v>30</v>
      </c>
      <c r="I425" s="4">
        <v>7</v>
      </c>
      <c r="J425" s="4">
        <v>7</v>
      </c>
      <c r="K425" s="5">
        <f t="shared" si="6"/>
        <v>0.5</v>
      </c>
      <c r="L425" s="5" t="s">
        <v>30</v>
      </c>
      <c r="M425" s="5" t="s">
        <v>30</v>
      </c>
      <c r="N425" s="5"/>
      <c r="O425" s="5"/>
      <c r="P425" s="8"/>
      <c r="Q425" s="4">
        <v>4</v>
      </c>
      <c r="R425" s="4">
        <v>2</v>
      </c>
      <c r="S425" s="4">
        <v>1</v>
      </c>
      <c r="T425" s="4">
        <v>2</v>
      </c>
      <c r="U425" s="4" t="s">
        <v>155</v>
      </c>
    </row>
    <row r="426" spans="1:21" x14ac:dyDescent="0.25">
      <c r="A426" s="4" t="s">
        <v>284</v>
      </c>
      <c r="B426" s="4" t="s">
        <v>151</v>
      </c>
      <c r="C426" s="4" t="s">
        <v>201</v>
      </c>
      <c r="D426" s="4" t="s">
        <v>154</v>
      </c>
      <c r="H426" s="4" t="s">
        <v>30</v>
      </c>
      <c r="I426" s="4">
        <v>12</v>
      </c>
      <c r="J426" s="4">
        <v>2</v>
      </c>
      <c r="K426" s="5">
        <f t="shared" si="6"/>
        <v>0.8571428571428571</v>
      </c>
      <c r="L426" s="5" t="s">
        <v>30</v>
      </c>
      <c r="M426" s="5"/>
      <c r="N426" s="5"/>
      <c r="O426" s="5"/>
      <c r="P426" s="8"/>
      <c r="Q426" s="4">
        <v>3</v>
      </c>
      <c r="R426" s="4">
        <v>3</v>
      </c>
      <c r="U426" s="4" t="s">
        <v>201</v>
      </c>
    </row>
    <row r="427" spans="1:21" x14ac:dyDescent="0.25">
      <c r="A427" s="4" t="s">
        <v>284</v>
      </c>
      <c r="B427" s="4" t="s">
        <v>151</v>
      </c>
      <c r="C427" s="4" t="s">
        <v>176</v>
      </c>
      <c r="D427" s="4" t="s">
        <v>171</v>
      </c>
      <c r="H427" s="4" t="s">
        <v>30</v>
      </c>
      <c r="I427" s="4">
        <v>10</v>
      </c>
      <c r="J427" s="4">
        <v>4</v>
      </c>
      <c r="K427" s="5">
        <f t="shared" si="6"/>
        <v>0.7142857142857143</v>
      </c>
      <c r="L427" s="5" t="s">
        <v>30</v>
      </c>
      <c r="M427" s="5"/>
      <c r="N427" s="5"/>
      <c r="O427" s="5"/>
      <c r="P427" s="8"/>
      <c r="Q427" s="4">
        <v>2</v>
      </c>
      <c r="R427" s="4">
        <v>4</v>
      </c>
      <c r="U427" s="4" t="s">
        <v>176</v>
      </c>
    </row>
    <row r="428" spans="1:21" x14ac:dyDescent="0.25">
      <c r="A428" s="4" t="s">
        <v>284</v>
      </c>
      <c r="B428" s="4" t="s">
        <v>151</v>
      </c>
      <c r="C428" s="4" t="s">
        <v>158</v>
      </c>
      <c r="D428" s="4" t="s">
        <v>159</v>
      </c>
      <c r="H428" s="4" t="s">
        <v>30</v>
      </c>
      <c r="I428" s="4">
        <v>9</v>
      </c>
      <c r="J428" s="4">
        <v>5</v>
      </c>
      <c r="K428" s="5">
        <f t="shared" si="6"/>
        <v>0.6428571428571429</v>
      </c>
      <c r="L428" s="5" t="s">
        <v>30</v>
      </c>
      <c r="M428" s="5"/>
      <c r="N428" s="5"/>
      <c r="O428" s="5"/>
      <c r="P428" s="8"/>
      <c r="Q428" s="4">
        <v>0</v>
      </c>
      <c r="R428" s="4">
        <v>6</v>
      </c>
      <c r="U428" s="4" t="s">
        <v>158</v>
      </c>
    </row>
    <row r="429" spans="1:21" x14ac:dyDescent="0.25">
      <c r="A429" s="4" t="s">
        <v>284</v>
      </c>
      <c r="B429" s="4" t="s">
        <v>151</v>
      </c>
      <c r="C429" s="4" t="s">
        <v>278</v>
      </c>
      <c r="D429" s="4" t="s">
        <v>171</v>
      </c>
      <c r="H429" s="4" t="s">
        <v>30</v>
      </c>
      <c r="I429" s="4">
        <v>8</v>
      </c>
      <c r="J429" s="4">
        <v>6</v>
      </c>
      <c r="K429" s="5">
        <f t="shared" si="6"/>
        <v>0.5714285714285714</v>
      </c>
      <c r="L429" s="5" t="s">
        <v>30</v>
      </c>
      <c r="M429" s="5"/>
      <c r="N429" s="5"/>
      <c r="O429" s="5"/>
      <c r="P429" s="8"/>
      <c r="Q429" s="4">
        <v>3</v>
      </c>
      <c r="R429" s="4">
        <v>3</v>
      </c>
      <c r="U429" s="4" t="s">
        <v>278</v>
      </c>
    </row>
    <row r="430" spans="1:21" x14ac:dyDescent="0.25">
      <c r="A430" s="4" t="s">
        <v>284</v>
      </c>
      <c r="B430" s="4" t="s">
        <v>151</v>
      </c>
      <c r="C430" s="4" t="s">
        <v>235</v>
      </c>
      <c r="D430" s="4" t="s">
        <v>159</v>
      </c>
      <c r="H430" s="4" t="s">
        <v>30</v>
      </c>
      <c r="I430" s="4">
        <v>8</v>
      </c>
      <c r="J430" s="4">
        <v>6</v>
      </c>
      <c r="K430" s="5">
        <f t="shared" si="6"/>
        <v>0.5714285714285714</v>
      </c>
      <c r="L430" s="5" t="s">
        <v>30</v>
      </c>
      <c r="M430" s="5"/>
      <c r="N430" s="5"/>
      <c r="O430" s="5"/>
      <c r="P430" s="8"/>
      <c r="Q430" s="4">
        <v>3</v>
      </c>
      <c r="R430" s="4">
        <v>3</v>
      </c>
      <c r="U430" s="4" t="s">
        <v>234</v>
      </c>
    </row>
    <row r="431" spans="1:21" x14ac:dyDescent="0.25">
      <c r="A431" s="4" t="s">
        <v>284</v>
      </c>
      <c r="B431" s="4" t="s">
        <v>151</v>
      </c>
      <c r="C431" s="4" t="s">
        <v>285</v>
      </c>
      <c r="D431" s="4" t="s">
        <v>173</v>
      </c>
      <c r="H431" s="4" t="s">
        <v>30</v>
      </c>
      <c r="I431" s="4">
        <v>7</v>
      </c>
      <c r="J431" s="4">
        <v>7</v>
      </c>
      <c r="K431" s="5">
        <f t="shared" si="6"/>
        <v>0.5</v>
      </c>
      <c r="L431" s="5" t="s">
        <v>30</v>
      </c>
      <c r="M431" s="5"/>
      <c r="N431" s="5"/>
      <c r="O431" s="5"/>
      <c r="P431" s="8"/>
      <c r="Q431" s="4">
        <v>0</v>
      </c>
      <c r="R431" s="4">
        <v>6</v>
      </c>
      <c r="U431" s="4" t="s">
        <v>582</v>
      </c>
    </row>
    <row r="432" spans="1:21" x14ac:dyDescent="0.25">
      <c r="A432" s="4" t="s">
        <v>284</v>
      </c>
      <c r="B432" s="4" t="s">
        <v>151</v>
      </c>
      <c r="C432" s="4" t="s">
        <v>257</v>
      </c>
      <c r="D432" s="4" t="s">
        <v>215</v>
      </c>
      <c r="H432" s="4" t="s">
        <v>30</v>
      </c>
      <c r="I432" s="4">
        <v>6</v>
      </c>
      <c r="J432" s="4">
        <v>8</v>
      </c>
      <c r="K432" s="5">
        <f t="shared" si="6"/>
        <v>0.42857142857142855</v>
      </c>
      <c r="L432" s="5" t="s">
        <v>30</v>
      </c>
      <c r="M432" s="5"/>
      <c r="N432" s="5"/>
      <c r="O432" s="5"/>
      <c r="P432" s="8"/>
      <c r="Q432" s="4">
        <v>3</v>
      </c>
      <c r="R432" s="4">
        <v>3</v>
      </c>
      <c r="U432" s="4" t="s">
        <v>257</v>
      </c>
    </row>
    <row r="433" spans="1:21" x14ac:dyDescent="0.25">
      <c r="A433" s="4" t="s">
        <v>284</v>
      </c>
      <c r="B433" s="4" t="s">
        <v>151</v>
      </c>
      <c r="C433" s="4" t="s">
        <v>156</v>
      </c>
      <c r="D433" s="4" t="s">
        <v>157</v>
      </c>
      <c r="H433" s="4" t="s">
        <v>30</v>
      </c>
      <c r="I433" s="4">
        <v>5</v>
      </c>
      <c r="J433" s="4">
        <v>9</v>
      </c>
      <c r="K433" s="5">
        <f t="shared" si="6"/>
        <v>0.35714285714285715</v>
      </c>
      <c r="L433" s="5" t="s">
        <v>30</v>
      </c>
      <c r="M433" s="5"/>
      <c r="N433" s="5"/>
      <c r="O433" s="5"/>
      <c r="P433" s="8"/>
      <c r="Q433" s="4">
        <v>1</v>
      </c>
      <c r="R433" s="4">
        <v>5</v>
      </c>
      <c r="U433" s="4" t="s">
        <v>156</v>
      </c>
    </row>
    <row r="434" spans="1:21" x14ac:dyDescent="0.25">
      <c r="A434" s="4" t="s">
        <v>284</v>
      </c>
      <c r="B434" s="4" t="s">
        <v>151</v>
      </c>
      <c r="C434" s="4" t="s">
        <v>170</v>
      </c>
      <c r="D434" s="4" t="s">
        <v>171</v>
      </c>
      <c r="H434" s="4" t="s">
        <v>30</v>
      </c>
      <c r="I434" s="4">
        <v>5</v>
      </c>
      <c r="J434" s="4">
        <v>9</v>
      </c>
      <c r="K434" s="5">
        <f t="shared" si="6"/>
        <v>0.35714285714285715</v>
      </c>
      <c r="L434" s="5"/>
      <c r="M434" s="5"/>
      <c r="N434" s="5"/>
      <c r="O434" s="5"/>
      <c r="P434" s="8"/>
      <c r="U434" s="4" t="s">
        <v>170</v>
      </c>
    </row>
    <row r="435" spans="1:21" x14ac:dyDescent="0.25">
      <c r="A435" s="4" t="s">
        <v>284</v>
      </c>
      <c r="B435" s="4" t="s">
        <v>151</v>
      </c>
      <c r="C435" s="4" t="s">
        <v>274</v>
      </c>
      <c r="D435" s="4" t="s">
        <v>220</v>
      </c>
      <c r="H435" s="4" t="s">
        <v>30</v>
      </c>
      <c r="I435" s="4">
        <v>5</v>
      </c>
      <c r="J435" s="4">
        <v>9</v>
      </c>
      <c r="K435" s="5">
        <f t="shared" si="6"/>
        <v>0.35714285714285715</v>
      </c>
      <c r="L435" s="5"/>
      <c r="M435" s="5"/>
      <c r="N435" s="5"/>
      <c r="O435" s="5"/>
      <c r="P435" s="8"/>
      <c r="U435" s="4" t="s">
        <v>244</v>
      </c>
    </row>
    <row r="436" spans="1:21" x14ac:dyDescent="0.25">
      <c r="A436" s="4" t="s">
        <v>284</v>
      </c>
      <c r="B436" s="4" t="s">
        <v>151</v>
      </c>
      <c r="C436" s="4" t="s">
        <v>242</v>
      </c>
      <c r="D436" s="4" t="s">
        <v>243</v>
      </c>
      <c r="H436" s="4" t="s">
        <v>30</v>
      </c>
      <c r="I436" s="4">
        <v>5</v>
      </c>
      <c r="J436" s="4">
        <v>9</v>
      </c>
      <c r="K436" s="5">
        <f t="shared" si="6"/>
        <v>0.35714285714285715</v>
      </c>
      <c r="L436" s="5"/>
      <c r="M436" s="5"/>
      <c r="N436" s="5"/>
      <c r="O436" s="5"/>
      <c r="P436" s="8"/>
      <c r="U436" s="4" t="s">
        <v>241</v>
      </c>
    </row>
    <row r="437" spans="1:21" x14ac:dyDescent="0.25">
      <c r="A437" s="4" t="s">
        <v>284</v>
      </c>
      <c r="B437" s="4" t="s">
        <v>151</v>
      </c>
      <c r="C437" s="4" t="s">
        <v>280</v>
      </c>
      <c r="D437" s="4" t="s">
        <v>164</v>
      </c>
      <c r="H437" s="4" t="s">
        <v>30</v>
      </c>
      <c r="I437" s="4">
        <v>4</v>
      </c>
      <c r="J437" s="4">
        <v>10</v>
      </c>
      <c r="K437" s="5">
        <f t="shared" si="6"/>
        <v>0.2857142857142857</v>
      </c>
      <c r="L437" s="5"/>
      <c r="M437" s="5"/>
      <c r="N437" s="5"/>
      <c r="O437" s="5"/>
      <c r="P437" s="8"/>
      <c r="U437" s="4" t="s">
        <v>279</v>
      </c>
    </row>
    <row r="438" spans="1:21" x14ac:dyDescent="0.25">
      <c r="A438" s="4" t="s">
        <v>284</v>
      </c>
      <c r="B438" s="4" t="s">
        <v>151</v>
      </c>
      <c r="C438" s="4" t="s">
        <v>230</v>
      </c>
      <c r="D438" s="4" t="s">
        <v>171</v>
      </c>
      <c r="H438" s="4" t="s">
        <v>30</v>
      </c>
      <c r="I438" s="4">
        <v>4</v>
      </c>
      <c r="J438" s="4">
        <v>10</v>
      </c>
      <c r="K438" s="5">
        <f t="shared" si="6"/>
        <v>0.2857142857142857</v>
      </c>
      <c r="L438" s="5"/>
      <c r="M438" s="5"/>
      <c r="N438" s="5"/>
      <c r="O438" s="5"/>
      <c r="P438" s="8"/>
      <c r="U438" s="4" t="s">
        <v>584</v>
      </c>
    </row>
    <row r="439" spans="1:21" x14ac:dyDescent="0.25">
      <c r="A439" s="4" t="s">
        <v>284</v>
      </c>
      <c r="B439" s="4" t="s">
        <v>151</v>
      </c>
      <c r="C439" s="4" t="s">
        <v>217</v>
      </c>
      <c r="D439" s="4" t="s">
        <v>164</v>
      </c>
      <c r="H439" s="4" t="s">
        <v>30</v>
      </c>
      <c r="I439" s="4">
        <v>3</v>
      </c>
      <c r="J439" s="4">
        <v>11</v>
      </c>
      <c r="K439" s="5">
        <f t="shared" si="6"/>
        <v>0.21428571428571427</v>
      </c>
      <c r="L439" s="5"/>
      <c r="M439" s="5"/>
      <c r="N439" s="5"/>
      <c r="O439" s="5"/>
      <c r="P439" s="8"/>
      <c r="U439" s="4" t="s">
        <v>217</v>
      </c>
    </row>
    <row r="440" spans="1:21" x14ac:dyDescent="0.25">
      <c r="A440" s="4" t="s">
        <v>284</v>
      </c>
      <c r="B440" s="4" t="s">
        <v>151</v>
      </c>
      <c r="C440" s="4" t="s">
        <v>286</v>
      </c>
      <c r="D440" s="4" t="s">
        <v>152</v>
      </c>
      <c r="H440" s="4" t="s">
        <v>30</v>
      </c>
      <c r="I440" s="4">
        <v>3</v>
      </c>
      <c r="J440" s="4">
        <v>11</v>
      </c>
      <c r="K440" s="5">
        <f t="shared" si="6"/>
        <v>0.21428571428571427</v>
      </c>
      <c r="L440" s="5"/>
      <c r="M440" s="5"/>
      <c r="N440" s="5"/>
      <c r="O440" s="5"/>
      <c r="P440" s="8"/>
      <c r="U440" s="4" t="s">
        <v>286</v>
      </c>
    </row>
    <row r="441" spans="1:21" x14ac:dyDescent="0.25">
      <c r="A441" s="4" t="s">
        <v>284</v>
      </c>
      <c r="B441" s="4" t="s">
        <v>151</v>
      </c>
      <c r="C441" s="4" t="s">
        <v>174</v>
      </c>
      <c r="D441" s="4" t="s">
        <v>166</v>
      </c>
      <c r="H441" s="4" t="s">
        <v>30</v>
      </c>
      <c r="I441" s="4">
        <v>2</v>
      </c>
      <c r="J441" s="4">
        <v>12</v>
      </c>
      <c r="K441" s="5">
        <f t="shared" si="6"/>
        <v>0.14285714285714285</v>
      </c>
      <c r="L441" s="5"/>
      <c r="M441" s="5"/>
      <c r="N441" s="5"/>
      <c r="O441" s="5"/>
      <c r="P441" s="8"/>
      <c r="U441" s="4" t="s">
        <v>174</v>
      </c>
    </row>
    <row r="442" spans="1:21" x14ac:dyDescent="0.25">
      <c r="A442" s="4" t="s">
        <v>287</v>
      </c>
      <c r="B442" s="4" t="s">
        <v>151</v>
      </c>
      <c r="C442" s="4" t="s">
        <v>169</v>
      </c>
      <c r="D442" s="4" t="s">
        <v>161</v>
      </c>
      <c r="H442" s="4" t="s">
        <v>30</v>
      </c>
      <c r="I442" s="4">
        <v>10</v>
      </c>
      <c r="J442" s="4">
        <v>4</v>
      </c>
      <c r="K442" s="5">
        <f t="shared" si="6"/>
        <v>0.7142857142857143</v>
      </c>
      <c r="L442" s="5" t="s">
        <v>30</v>
      </c>
      <c r="M442" s="5" t="s">
        <v>30</v>
      </c>
      <c r="N442" s="5" t="s">
        <v>30</v>
      </c>
      <c r="O442" s="5" t="s">
        <v>30</v>
      </c>
      <c r="P442" s="8" t="s">
        <v>30</v>
      </c>
      <c r="Q442" s="4">
        <v>6</v>
      </c>
      <c r="R442" s="4">
        <v>0</v>
      </c>
      <c r="S442" s="4">
        <v>2</v>
      </c>
      <c r="T442" s="4">
        <v>0</v>
      </c>
      <c r="U442" s="4" t="s">
        <v>169</v>
      </c>
    </row>
    <row r="443" spans="1:21" x14ac:dyDescent="0.25">
      <c r="A443" s="4" t="s">
        <v>287</v>
      </c>
      <c r="B443" s="4" t="s">
        <v>151</v>
      </c>
      <c r="C443" s="4" t="s">
        <v>265</v>
      </c>
      <c r="D443" s="4" t="s">
        <v>154</v>
      </c>
      <c r="H443" s="4" t="s">
        <v>30</v>
      </c>
      <c r="I443" s="4">
        <v>6</v>
      </c>
      <c r="J443" s="4">
        <v>8</v>
      </c>
      <c r="K443" s="5">
        <f t="shared" si="6"/>
        <v>0.42857142857142855</v>
      </c>
      <c r="L443" s="5" t="s">
        <v>30</v>
      </c>
      <c r="M443" s="5" t="s">
        <v>30</v>
      </c>
      <c r="N443" s="5" t="s">
        <v>30</v>
      </c>
      <c r="O443" s="5" t="s">
        <v>30</v>
      </c>
      <c r="P443" s="8"/>
      <c r="Q443" s="4">
        <v>4</v>
      </c>
      <c r="R443" s="4">
        <v>2</v>
      </c>
      <c r="S443" s="4">
        <v>2</v>
      </c>
      <c r="T443" s="4">
        <v>0</v>
      </c>
      <c r="U443" s="4" t="s">
        <v>177</v>
      </c>
    </row>
    <row r="444" spans="1:21" x14ac:dyDescent="0.25">
      <c r="A444" s="4" t="s">
        <v>287</v>
      </c>
      <c r="B444" s="4" t="s">
        <v>151</v>
      </c>
      <c r="C444" s="4" t="s">
        <v>162</v>
      </c>
      <c r="D444" s="4" t="s">
        <v>152</v>
      </c>
      <c r="H444" s="4" t="s">
        <v>30</v>
      </c>
      <c r="I444" s="4">
        <v>8</v>
      </c>
      <c r="J444" s="4">
        <v>6</v>
      </c>
      <c r="K444" s="5">
        <f t="shared" si="6"/>
        <v>0.5714285714285714</v>
      </c>
      <c r="L444" s="5" t="s">
        <v>30</v>
      </c>
      <c r="M444" s="5" t="s">
        <v>30</v>
      </c>
      <c r="N444" s="5" t="s">
        <v>30</v>
      </c>
      <c r="O444" s="5"/>
      <c r="P444" s="8"/>
      <c r="Q444" s="4">
        <v>4</v>
      </c>
      <c r="R444" s="4">
        <v>2</v>
      </c>
      <c r="S444" s="4">
        <v>2</v>
      </c>
      <c r="T444" s="4">
        <v>1</v>
      </c>
      <c r="U444" s="4" t="s">
        <v>162</v>
      </c>
    </row>
    <row r="445" spans="1:21" x14ac:dyDescent="0.25">
      <c r="A445" s="4" t="s">
        <v>287</v>
      </c>
      <c r="B445" s="4" t="s">
        <v>151</v>
      </c>
      <c r="C445" s="4" t="s">
        <v>188</v>
      </c>
      <c r="D445" s="4" t="s">
        <v>187</v>
      </c>
      <c r="I445" s="4">
        <v>14</v>
      </c>
      <c r="J445" s="4">
        <v>0</v>
      </c>
      <c r="K445" s="5">
        <f t="shared" si="6"/>
        <v>1</v>
      </c>
      <c r="L445" s="5" t="s">
        <v>30</v>
      </c>
      <c r="M445" s="5" t="s">
        <v>30</v>
      </c>
      <c r="N445" s="5" t="s">
        <v>30</v>
      </c>
      <c r="O445" s="5"/>
      <c r="P445" s="8"/>
      <c r="Q445" s="4">
        <v>5</v>
      </c>
      <c r="R445" s="4">
        <v>1</v>
      </c>
      <c r="S445" s="4">
        <v>2</v>
      </c>
      <c r="T445" s="4">
        <v>0</v>
      </c>
      <c r="U445" s="4" t="s">
        <v>188</v>
      </c>
    </row>
    <row r="446" spans="1:21" x14ac:dyDescent="0.25">
      <c r="A446" s="4" t="s">
        <v>287</v>
      </c>
      <c r="B446" s="4" t="s">
        <v>151</v>
      </c>
      <c r="C446" s="4" t="s">
        <v>178</v>
      </c>
      <c r="D446" s="4" t="s">
        <v>157</v>
      </c>
      <c r="H446" s="4" t="s">
        <v>30</v>
      </c>
      <c r="I446" s="4">
        <v>12</v>
      </c>
      <c r="J446" s="4">
        <v>2</v>
      </c>
      <c r="K446" s="5">
        <f t="shared" si="6"/>
        <v>0.8571428571428571</v>
      </c>
      <c r="L446" s="5" t="s">
        <v>30</v>
      </c>
      <c r="M446" s="5" t="s">
        <v>30</v>
      </c>
      <c r="N446" s="5"/>
      <c r="O446" s="5"/>
      <c r="P446" s="8"/>
      <c r="Q446" s="4">
        <v>4</v>
      </c>
      <c r="R446" s="4">
        <v>2</v>
      </c>
      <c r="S446" s="4">
        <v>1</v>
      </c>
      <c r="T446" s="4">
        <v>2</v>
      </c>
      <c r="U446" s="4" t="s">
        <v>178</v>
      </c>
    </row>
    <row r="447" spans="1:21" x14ac:dyDescent="0.25">
      <c r="A447" s="4" t="s">
        <v>287</v>
      </c>
      <c r="B447" s="4" t="s">
        <v>151</v>
      </c>
      <c r="C447" s="4" t="s">
        <v>278</v>
      </c>
      <c r="D447" s="4" t="s">
        <v>171</v>
      </c>
      <c r="H447" s="4" t="s">
        <v>30</v>
      </c>
      <c r="I447" s="4">
        <v>8</v>
      </c>
      <c r="J447" s="4">
        <v>6</v>
      </c>
      <c r="K447" s="5">
        <f t="shared" si="6"/>
        <v>0.5714285714285714</v>
      </c>
      <c r="L447" s="5" t="s">
        <v>30</v>
      </c>
      <c r="M447" s="5" t="s">
        <v>30</v>
      </c>
      <c r="N447" s="5"/>
      <c r="O447" s="5"/>
      <c r="P447" s="8"/>
      <c r="Q447" s="4">
        <v>4</v>
      </c>
      <c r="R447" s="4">
        <v>2</v>
      </c>
      <c r="S447" s="4">
        <v>0</v>
      </c>
      <c r="T447" s="4">
        <v>2</v>
      </c>
      <c r="U447" s="4" t="s">
        <v>278</v>
      </c>
    </row>
    <row r="448" spans="1:21" x14ac:dyDescent="0.25">
      <c r="A448" s="4" t="s">
        <v>287</v>
      </c>
      <c r="B448" s="4" t="s">
        <v>151</v>
      </c>
      <c r="C448" s="4" t="s">
        <v>289</v>
      </c>
      <c r="D448" s="4" t="s">
        <v>171</v>
      </c>
      <c r="H448" s="4" t="s">
        <v>30</v>
      </c>
      <c r="I448" s="4">
        <v>7</v>
      </c>
      <c r="J448" s="4">
        <v>7</v>
      </c>
      <c r="K448" s="5">
        <f t="shared" si="6"/>
        <v>0.5</v>
      </c>
      <c r="L448" s="5" t="s">
        <v>30</v>
      </c>
      <c r="M448" s="5" t="s">
        <v>30</v>
      </c>
      <c r="N448" s="5"/>
      <c r="O448" s="5"/>
      <c r="P448" s="8"/>
      <c r="Q448" s="4">
        <v>3</v>
      </c>
      <c r="R448" s="4">
        <v>3</v>
      </c>
      <c r="S448" s="4">
        <v>0</v>
      </c>
      <c r="T448" s="4">
        <v>2</v>
      </c>
      <c r="U448" s="4" t="s">
        <v>288</v>
      </c>
    </row>
    <row r="449" spans="1:21" x14ac:dyDescent="0.25">
      <c r="A449" s="4" t="s">
        <v>287</v>
      </c>
      <c r="B449" s="4" t="s">
        <v>151</v>
      </c>
      <c r="C449" s="4" t="s">
        <v>156</v>
      </c>
      <c r="D449" s="4" t="s">
        <v>157</v>
      </c>
      <c r="H449" s="4" t="s">
        <v>30</v>
      </c>
      <c r="I449" s="4">
        <v>7</v>
      </c>
      <c r="J449" s="4">
        <v>7</v>
      </c>
      <c r="K449" s="5">
        <f t="shared" si="6"/>
        <v>0.5</v>
      </c>
      <c r="L449" s="5" t="s">
        <v>30</v>
      </c>
      <c r="M449" s="5" t="s">
        <v>30</v>
      </c>
      <c r="N449" s="5"/>
      <c r="O449" s="5"/>
      <c r="P449" s="8"/>
      <c r="Q449" s="4">
        <v>3</v>
      </c>
      <c r="R449" s="4">
        <v>3</v>
      </c>
      <c r="S449" s="4">
        <v>0</v>
      </c>
      <c r="T449" s="4">
        <v>2</v>
      </c>
      <c r="U449" s="4" t="s">
        <v>156</v>
      </c>
    </row>
    <row r="450" spans="1:21" x14ac:dyDescent="0.25">
      <c r="A450" s="4" t="s">
        <v>287</v>
      </c>
      <c r="B450" s="4" t="s">
        <v>151</v>
      </c>
      <c r="C450" s="4" t="s">
        <v>176</v>
      </c>
      <c r="D450" s="4" t="s">
        <v>171</v>
      </c>
      <c r="H450" s="4" t="s">
        <v>30</v>
      </c>
      <c r="I450" s="4">
        <v>12</v>
      </c>
      <c r="J450" s="4">
        <v>2</v>
      </c>
      <c r="K450" s="5">
        <f t="shared" ref="K450:K513" si="7">IFERROR(I450/SUM(I450:J450),0)</f>
        <v>0.8571428571428571</v>
      </c>
      <c r="L450" s="5" t="s">
        <v>30</v>
      </c>
      <c r="M450" s="5"/>
      <c r="N450" s="5"/>
      <c r="O450" s="5"/>
      <c r="P450" s="8"/>
      <c r="Q450" s="4">
        <v>4</v>
      </c>
      <c r="R450" s="4">
        <v>2</v>
      </c>
      <c r="U450" s="4" t="s">
        <v>176</v>
      </c>
    </row>
    <row r="451" spans="1:21" x14ac:dyDescent="0.25">
      <c r="A451" s="4" t="s">
        <v>287</v>
      </c>
      <c r="B451" s="4" t="s">
        <v>151</v>
      </c>
      <c r="C451" s="4" t="s">
        <v>581</v>
      </c>
      <c r="D451" s="4" t="s">
        <v>154</v>
      </c>
      <c r="H451" s="4" t="s">
        <v>30</v>
      </c>
      <c r="I451" s="4">
        <v>9</v>
      </c>
      <c r="J451" s="4">
        <v>5</v>
      </c>
      <c r="K451" s="5">
        <f t="shared" si="7"/>
        <v>0.6428571428571429</v>
      </c>
      <c r="L451" s="5" t="s">
        <v>30</v>
      </c>
      <c r="M451" s="5"/>
      <c r="N451" s="5"/>
      <c r="O451" s="5"/>
      <c r="P451" s="8"/>
      <c r="Q451" s="4">
        <v>2</v>
      </c>
      <c r="R451" s="4">
        <v>4</v>
      </c>
      <c r="U451" s="4" t="s">
        <v>581</v>
      </c>
    </row>
    <row r="452" spans="1:21" x14ac:dyDescent="0.25">
      <c r="A452" s="4" t="s">
        <v>287</v>
      </c>
      <c r="B452" s="4" t="s">
        <v>151</v>
      </c>
      <c r="C452" s="4" t="s">
        <v>257</v>
      </c>
      <c r="D452" s="4" t="s">
        <v>215</v>
      </c>
      <c r="H452" s="4" t="s">
        <v>30</v>
      </c>
      <c r="I452" s="4">
        <v>8</v>
      </c>
      <c r="J452" s="4">
        <v>6</v>
      </c>
      <c r="K452" s="5">
        <f t="shared" si="7"/>
        <v>0.5714285714285714</v>
      </c>
      <c r="L452" s="5" t="s">
        <v>30</v>
      </c>
      <c r="M452" s="5"/>
      <c r="N452" s="5"/>
      <c r="O452" s="5"/>
      <c r="P452" s="8"/>
      <c r="Q452" s="4">
        <v>1</v>
      </c>
      <c r="R452" s="4">
        <v>5</v>
      </c>
      <c r="U452" s="4" t="s">
        <v>257</v>
      </c>
    </row>
    <row r="453" spans="1:21" x14ac:dyDescent="0.25">
      <c r="A453" s="4" t="s">
        <v>287</v>
      </c>
      <c r="B453" s="4" t="s">
        <v>151</v>
      </c>
      <c r="C453" s="4" t="s">
        <v>158</v>
      </c>
      <c r="D453" s="4" t="s">
        <v>159</v>
      </c>
      <c r="H453" s="4" t="s">
        <v>30</v>
      </c>
      <c r="I453" s="4">
        <v>8</v>
      </c>
      <c r="J453" s="4">
        <v>6</v>
      </c>
      <c r="K453" s="5">
        <f t="shared" si="7"/>
        <v>0.5714285714285714</v>
      </c>
      <c r="L453" s="5" t="s">
        <v>30</v>
      </c>
      <c r="M453" s="5"/>
      <c r="N453" s="5"/>
      <c r="O453" s="5"/>
      <c r="P453" s="8"/>
      <c r="Q453" s="4">
        <v>0</v>
      </c>
      <c r="R453" s="4">
        <v>6</v>
      </c>
      <c r="U453" s="4" t="s">
        <v>158</v>
      </c>
    </row>
    <row r="454" spans="1:21" x14ac:dyDescent="0.25">
      <c r="A454" s="4" t="s">
        <v>287</v>
      </c>
      <c r="B454" s="4" t="s">
        <v>151</v>
      </c>
      <c r="C454" s="4" t="s">
        <v>286</v>
      </c>
      <c r="D454" s="4" t="s">
        <v>152</v>
      </c>
      <c r="H454" s="4" t="s">
        <v>30</v>
      </c>
      <c r="I454" s="4">
        <v>7</v>
      </c>
      <c r="J454" s="4">
        <v>7</v>
      </c>
      <c r="K454" s="5">
        <f t="shared" si="7"/>
        <v>0.5</v>
      </c>
      <c r="L454" s="5" t="s">
        <v>30</v>
      </c>
      <c r="M454" s="5"/>
      <c r="N454" s="5"/>
      <c r="O454" s="5"/>
      <c r="P454" s="8"/>
      <c r="Q454" s="4">
        <v>4</v>
      </c>
      <c r="R454" s="4">
        <v>2</v>
      </c>
      <c r="U454" s="4" t="s">
        <v>286</v>
      </c>
    </row>
    <row r="455" spans="1:21" x14ac:dyDescent="0.25">
      <c r="A455" s="4" t="s">
        <v>287</v>
      </c>
      <c r="B455" s="4" t="s">
        <v>151</v>
      </c>
      <c r="C455" s="4" t="s">
        <v>230</v>
      </c>
      <c r="D455" s="4" t="s">
        <v>171</v>
      </c>
      <c r="H455" s="4" t="s">
        <v>30</v>
      </c>
      <c r="I455" s="4">
        <v>7</v>
      </c>
      <c r="J455" s="4">
        <v>7</v>
      </c>
      <c r="K455" s="5">
        <f t="shared" si="7"/>
        <v>0.5</v>
      </c>
      <c r="L455" s="5" t="s">
        <v>30</v>
      </c>
      <c r="M455" s="5"/>
      <c r="N455" s="5"/>
      <c r="O455" s="5"/>
      <c r="P455" s="8"/>
      <c r="Q455" s="4">
        <v>2</v>
      </c>
      <c r="R455" s="4">
        <v>4</v>
      </c>
      <c r="U455" s="4" t="s">
        <v>584</v>
      </c>
    </row>
    <row r="456" spans="1:21" x14ac:dyDescent="0.25">
      <c r="A456" s="4" t="s">
        <v>287</v>
      </c>
      <c r="B456" s="4" t="s">
        <v>151</v>
      </c>
      <c r="C456" s="4" t="s">
        <v>155</v>
      </c>
      <c r="D456" s="4" t="s">
        <v>154</v>
      </c>
      <c r="H456" s="4" t="s">
        <v>30</v>
      </c>
      <c r="I456" s="4">
        <v>7</v>
      </c>
      <c r="J456" s="4">
        <v>7</v>
      </c>
      <c r="K456" s="5">
        <f t="shared" si="7"/>
        <v>0.5</v>
      </c>
      <c r="L456" s="5" t="s">
        <v>30</v>
      </c>
      <c r="M456" s="5"/>
      <c r="N456" s="5"/>
      <c r="O456" s="5"/>
      <c r="P456" s="8"/>
      <c r="Q456" s="4">
        <v>2</v>
      </c>
      <c r="R456" s="4">
        <v>4</v>
      </c>
      <c r="U456" s="4" t="s">
        <v>155</v>
      </c>
    </row>
    <row r="457" spans="1:21" x14ac:dyDescent="0.25">
      <c r="A457" s="4" t="s">
        <v>287</v>
      </c>
      <c r="B457" s="4" t="s">
        <v>151</v>
      </c>
      <c r="C457" s="4" t="s">
        <v>274</v>
      </c>
      <c r="D457" s="4" t="s">
        <v>220</v>
      </c>
      <c r="H457" s="4" t="s">
        <v>30</v>
      </c>
      <c r="I457" s="4">
        <v>7</v>
      </c>
      <c r="J457" s="4">
        <v>7</v>
      </c>
      <c r="K457" s="5">
        <f t="shared" si="7"/>
        <v>0.5</v>
      </c>
      <c r="L457" s="5" t="s">
        <v>30</v>
      </c>
      <c r="M457" s="5"/>
      <c r="N457" s="5"/>
      <c r="O457" s="5"/>
      <c r="P457" s="8"/>
      <c r="Q457" s="4">
        <v>0</v>
      </c>
      <c r="R457" s="4">
        <v>6</v>
      </c>
      <c r="U457" s="4" t="s">
        <v>244</v>
      </c>
    </row>
    <row r="458" spans="1:21" x14ac:dyDescent="0.25">
      <c r="A458" s="4" t="s">
        <v>287</v>
      </c>
      <c r="B458" s="4" t="s">
        <v>151</v>
      </c>
      <c r="C458" s="4" t="s">
        <v>242</v>
      </c>
      <c r="D458" s="4" t="s">
        <v>243</v>
      </c>
      <c r="H458" s="4" t="s">
        <v>30</v>
      </c>
      <c r="I458" s="4">
        <v>6</v>
      </c>
      <c r="J458" s="4">
        <v>8</v>
      </c>
      <c r="K458" s="5">
        <f t="shared" si="7"/>
        <v>0.42857142857142855</v>
      </c>
      <c r="L458" s="5"/>
      <c r="M458" s="5"/>
      <c r="N458" s="5"/>
      <c r="O458" s="5"/>
      <c r="P458" s="8"/>
      <c r="U458" s="4" t="s">
        <v>241</v>
      </c>
    </row>
    <row r="459" spans="1:21" x14ac:dyDescent="0.25">
      <c r="A459" s="4" t="s">
        <v>287</v>
      </c>
      <c r="B459" s="4" t="s">
        <v>151</v>
      </c>
      <c r="C459" s="4" t="s">
        <v>201</v>
      </c>
      <c r="D459" s="4" t="s">
        <v>154</v>
      </c>
      <c r="H459" s="4" t="s">
        <v>30</v>
      </c>
      <c r="I459" s="4">
        <v>6</v>
      </c>
      <c r="J459" s="4">
        <v>8</v>
      </c>
      <c r="K459" s="5">
        <f t="shared" si="7"/>
        <v>0.42857142857142855</v>
      </c>
      <c r="L459" s="5"/>
      <c r="M459" s="5"/>
      <c r="N459" s="5"/>
      <c r="O459" s="5"/>
      <c r="P459" s="8"/>
      <c r="U459" s="4" t="s">
        <v>201</v>
      </c>
    </row>
    <row r="460" spans="1:21" x14ac:dyDescent="0.25">
      <c r="A460" s="4" t="s">
        <v>287</v>
      </c>
      <c r="B460" s="4" t="s">
        <v>151</v>
      </c>
      <c r="C460" s="4" t="s">
        <v>291</v>
      </c>
      <c r="D460" s="4" t="s">
        <v>173</v>
      </c>
      <c r="H460" s="4" t="s">
        <v>30</v>
      </c>
      <c r="I460" s="4">
        <v>4</v>
      </c>
      <c r="J460" s="4">
        <v>10</v>
      </c>
      <c r="K460" s="5">
        <f t="shared" si="7"/>
        <v>0.2857142857142857</v>
      </c>
      <c r="L460" s="5"/>
      <c r="M460" s="5"/>
      <c r="N460" s="5"/>
      <c r="O460" s="5"/>
      <c r="P460" s="8"/>
      <c r="U460" s="4" t="s">
        <v>290</v>
      </c>
    </row>
    <row r="461" spans="1:21" x14ac:dyDescent="0.25">
      <c r="A461" s="4" t="s">
        <v>287</v>
      </c>
      <c r="B461" s="4" t="s">
        <v>151</v>
      </c>
      <c r="C461" s="4" t="s">
        <v>149</v>
      </c>
      <c r="D461" s="4" t="s">
        <v>152</v>
      </c>
      <c r="H461" s="4" t="s">
        <v>30</v>
      </c>
      <c r="I461" s="4">
        <v>4</v>
      </c>
      <c r="J461" s="4">
        <v>10</v>
      </c>
      <c r="K461" s="5">
        <f t="shared" si="7"/>
        <v>0.2857142857142857</v>
      </c>
      <c r="L461" s="5"/>
      <c r="M461" s="5"/>
      <c r="N461" s="5"/>
      <c r="O461" s="5"/>
      <c r="P461" s="8"/>
      <c r="U461" s="4" t="s">
        <v>149</v>
      </c>
    </row>
    <row r="462" spans="1:21" x14ac:dyDescent="0.25">
      <c r="A462" s="4" t="s">
        <v>287</v>
      </c>
      <c r="B462" s="4" t="s">
        <v>151</v>
      </c>
      <c r="C462" s="4" t="s">
        <v>293</v>
      </c>
      <c r="D462" s="4" t="s">
        <v>154</v>
      </c>
      <c r="H462" s="4" t="s">
        <v>30</v>
      </c>
      <c r="I462" s="4">
        <v>4</v>
      </c>
      <c r="J462" s="4">
        <v>10</v>
      </c>
      <c r="K462" s="5">
        <f t="shared" si="7"/>
        <v>0.2857142857142857</v>
      </c>
      <c r="L462" s="5"/>
      <c r="M462" s="5"/>
      <c r="N462" s="5"/>
      <c r="O462" s="5"/>
      <c r="P462" s="8"/>
      <c r="U462" s="4" t="s">
        <v>292</v>
      </c>
    </row>
    <row r="463" spans="1:21" x14ac:dyDescent="0.25">
      <c r="A463" s="4" t="s">
        <v>287</v>
      </c>
      <c r="B463" s="4" t="s">
        <v>151</v>
      </c>
      <c r="C463" s="4" t="s">
        <v>280</v>
      </c>
      <c r="D463" s="4" t="s">
        <v>164</v>
      </c>
      <c r="H463" s="4" t="s">
        <v>30</v>
      </c>
      <c r="I463" s="4">
        <v>3</v>
      </c>
      <c r="J463" s="4">
        <v>11</v>
      </c>
      <c r="K463" s="5">
        <f t="shared" si="7"/>
        <v>0.21428571428571427</v>
      </c>
      <c r="L463" s="5"/>
      <c r="M463" s="5"/>
      <c r="N463" s="5"/>
      <c r="O463" s="5"/>
      <c r="P463" s="8"/>
      <c r="U463" s="4" t="s">
        <v>279</v>
      </c>
    </row>
    <row r="464" spans="1:21" x14ac:dyDescent="0.25">
      <c r="A464" s="4" t="s">
        <v>287</v>
      </c>
      <c r="B464" s="4" t="s">
        <v>151</v>
      </c>
      <c r="C464" s="4" t="s">
        <v>179</v>
      </c>
      <c r="D464" s="4" t="s">
        <v>164</v>
      </c>
      <c r="H464" s="4" t="s">
        <v>30</v>
      </c>
      <c r="I464" s="4">
        <v>2</v>
      </c>
      <c r="J464" s="4">
        <v>12</v>
      </c>
      <c r="K464" s="5">
        <f t="shared" si="7"/>
        <v>0.14285714285714285</v>
      </c>
      <c r="L464" s="5"/>
      <c r="M464" s="5"/>
      <c r="N464" s="5"/>
      <c r="O464" s="5"/>
      <c r="P464" s="8"/>
      <c r="U464" s="4" t="s">
        <v>179</v>
      </c>
    </row>
    <row r="465" spans="1:21" x14ac:dyDescent="0.25">
      <c r="A465" s="4" t="s">
        <v>287</v>
      </c>
      <c r="B465" s="4" t="s">
        <v>151</v>
      </c>
      <c r="C465" s="4" t="s">
        <v>174</v>
      </c>
      <c r="D465" s="4" t="s">
        <v>166</v>
      </c>
      <c r="H465" s="4" t="s">
        <v>30</v>
      </c>
      <c r="I465" s="4">
        <v>2</v>
      </c>
      <c r="J465" s="4">
        <v>12</v>
      </c>
      <c r="K465" s="5">
        <f t="shared" si="7"/>
        <v>0.14285714285714285</v>
      </c>
      <c r="L465" s="5"/>
      <c r="M465" s="5"/>
      <c r="N465" s="5"/>
      <c r="O465" s="5"/>
      <c r="P465" s="8"/>
      <c r="U465" s="4" t="s">
        <v>174</v>
      </c>
    </row>
    <row r="466" spans="1:21" x14ac:dyDescent="0.25">
      <c r="A466" s="4" t="s">
        <v>294</v>
      </c>
      <c r="B466" s="4" t="s">
        <v>151</v>
      </c>
      <c r="C466" s="4" t="s">
        <v>169</v>
      </c>
      <c r="D466" s="4" t="s">
        <v>161</v>
      </c>
      <c r="H466" s="4" t="s">
        <v>30</v>
      </c>
      <c r="I466" s="4">
        <v>11</v>
      </c>
      <c r="J466" s="4">
        <v>3</v>
      </c>
      <c r="K466" s="5">
        <f t="shared" si="7"/>
        <v>0.7857142857142857</v>
      </c>
      <c r="L466" s="5" t="s">
        <v>30</v>
      </c>
      <c r="M466" s="10" t="s">
        <v>30</v>
      </c>
      <c r="N466" s="5" t="s">
        <v>30</v>
      </c>
      <c r="O466" s="5" t="s">
        <v>30</v>
      </c>
      <c r="P466" s="8" t="s">
        <v>30</v>
      </c>
      <c r="Q466" s="4">
        <v>4</v>
      </c>
      <c r="R466" s="4">
        <v>2</v>
      </c>
      <c r="S466" s="4">
        <v>2</v>
      </c>
      <c r="T466" s="4">
        <v>0</v>
      </c>
      <c r="U466" s="4" t="s">
        <v>169</v>
      </c>
    </row>
    <row r="467" spans="1:21" x14ac:dyDescent="0.25">
      <c r="A467" s="4" t="s">
        <v>294</v>
      </c>
      <c r="B467" s="4" t="s">
        <v>151</v>
      </c>
      <c r="C467" s="4" t="s">
        <v>295</v>
      </c>
      <c r="D467" s="4" t="s">
        <v>171</v>
      </c>
      <c r="H467" s="4" t="s">
        <v>30</v>
      </c>
      <c r="I467" s="4">
        <v>8</v>
      </c>
      <c r="J467" s="4">
        <v>6</v>
      </c>
      <c r="K467" s="5">
        <f t="shared" si="7"/>
        <v>0.5714285714285714</v>
      </c>
      <c r="L467" s="5" t="s">
        <v>30</v>
      </c>
      <c r="M467" s="10" t="s">
        <v>30</v>
      </c>
      <c r="N467" s="5" t="s">
        <v>30</v>
      </c>
      <c r="O467" s="5" t="s">
        <v>30</v>
      </c>
      <c r="P467" s="8"/>
      <c r="Q467" s="4">
        <v>5</v>
      </c>
      <c r="R467" s="4">
        <v>1</v>
      </c>
      <c r="S467" s="4">
        <v>1</v>
      </c>
      <c r="T467" s="4">
        <v>1</v>
      </c>
      <c r="U467" s="4" t="s">
        <v>295</v>
      </c>
    </row>
    <row r="468" spans="1:21" x14ac:dyDescent="0.25">
      <c r="A468" s="4" t="s">
        <v>294</v>
      </c>
      <c r="B468" s="4" t="s">
        <v>151</v>
      </c>
      <c r="C468" s="4" t="s">
        <v>188</v>
      </c>
      <c r="D468" s="4" t="s">
        <v>187</v>
      </c>
      <c r="H468" s="4" t="s">
        <v>30</v>
      </c>
      <c r="I468" s="4">
        <v>11</v>
      </c>
      <c r="J468" s="4">
        <v>3</v>
      </c>
      <c r="K468" s="5">
        <f t="shared" si="7"/>
        <v>0.7857142857142857</v>
      </c>
      <c r="L468" s="5" t="s">
        <v>30</v>
      </c>
      <c r="M468" s="10" t="s">
        <v>30</v>
      </c>
      <c r="N468" s="5" t="s">
        <v>30</v>
      </c>
      <c r="O468" s="5"/>
      <c r="P468" s="8"/>
      <c r="Q468" s="4">
        <v>5</v>
      </c>
      <c r="R468" s="4">
        <v>1</v>
      </c>
      <c r="S468" s="4">
        <v>1</v>
      </c>
      <c r="T468" s="4">
        <v>1</v>
      </c>
      <c r="U468" s="4" t="s">
        <v>188</v>
      </c>
    </row>
    <row r="469" spans="1:21" x14ac:dyDescent="0.25">
      <c r="A469" s="4" t="s">
        <v>294</v>
      </c>
      <c r="B469" s="4" t="s">
        <v>151</v>
      </c>
      <c r="C469" s="4" t="s">
        <v>230</v>
      </c>
      <c r="D469" s="4" t="s">
        <v>171</v>
      </c>
      <c r="H469" s="4" t="s">
        <v>30</v>
      </c>
      <c r="I469" s="4">
        <v>7</v>
      </c>
      <c r="J469" s="4">
        <v>7</v>
      </c>
      <c r="K469" s="5">
        <f t="shared" si="7"/>
        <v>0.5</v>
      </c>
      <c r="L469" s="5" t="s">
        <v>30</v>
      </c>
      <c r="M469" s="10" t="s">
        <v>30</v>
      </c>
      <c r="N469" s="5" t="s">
        <v>30</v>
      </c>
      <c r="O469" s="5"/>
      <c r="P469" s="8"/>
      <c r="Q469" s="4">
        <v>4</v>
      </c>
      <c r="R469" s="4">
        <v>2</v>
      </c>
      <c r="S469" s="4">
        <v>0</v>
      </c>
      <c r="T469" s="4">
        <v>2</v>
      </c>
      <c r="U469" s="4" t="s">
        <v>584</v>
      </c>
    </row>
    <row r="470" spans="1:21" x14ac:dyDescent="0.25">
      <c r="A470" s="4" t="s">
        <v>294</v>
      </c>
      <c r="B470" s="4" t="s">
        <v>151</v>
      </c>
      <c r="C470" s="4" t="s">
        <v>278</v>
      </c>
      <c r="D470" s="4" t="s">
        <v>171</v>
      </c>
      <c r="H470" s="4" t="s">
        <v>30</v>
      </c>
      <c r="I470" s="4">
        <v>10</v>
      </c>
      <c r="J470" s="4">
        <v>4</v>
      </c>
      <c r="K470" s="5">
        <f t="shared" si="7"/>
        <v>0.7142857142857143</v>
      </c>
      <c r="L470" s="5" t="s">
        <v>30</v>
      </c>
      <c r="M470" s="10" t="s">
        <v>30</v>
      </c>
      <c r="N470" s="5"/>
      <c r="O470" s="5"/>
      <c r="P470" s="8"/>
      <c r="Q470" s="4">
        <v>4</v>
      </c>
      <c r="R470" s="4">
        <v>2</v>
      </c>
      <c r="U470" s="4" t="s">
        <v>278</v>
      </c>
    </row>
    <row r="471" spans="1:21" x14ac:dyDescent="0.25">
      <c r="A471" s="4" t="s">
        <v>294</v>
      </c>
      <c r="B471" s="4" t="s">
        <v>151</v>
      </c>
      <c r="C471" s="4" t="s">
        <v>178</v>
      </c>
      <c r="D471" s="4" t="s">
        <v>157</v>
      </c>
      <c r="H471" s="4" t="s">
        <v>30</v>
      </c>
      <c r="I471" s="4">
        <v>10</v>
      </c>
      <c r="J471" s="4">
        <v>4</v>
      </c>
      <c r="K471" s="5">
        <f t="shared" si="7"/>
        <v>0.7142857142857143</v>
      </c>
      <c r="L471" s="5" t="s">
        <v>30</v>
      </c>
      <c r="M471" s="10" t="s">
        <v>30</v>
      </c>
      <c r="N471" s="5"/>
      <c r="O471" s="5"/>
      <c r="P471" s="8"/>
      <c r="Q471" s="4">
        <v>4</v>
      </c>
      <c r="R471" s="4">
        <v>2</v>
      </c>
      <c r="U471" s="4" t="s">
        <v>178</v>
      </c>
    </row>
    <row r="472" spans="1:21" x14ac:dyDescent="0.25">
      <c r="A472" s="4" t="s">
        <v>294</v>
      </c>
      <c r="B472" s="4" t="s">
        <v>151</v>
      </c>
      <c r="C472" s="4" t="s">
        <v>265</v>
      </c>
      <c r="D472" s="4" t="s">
        <v>154</v>
      </c>
      <c r="H472" s="4" t="s">
        <v>30</v>
      </c>
      <c r="I472" s="4">
        <v>9</v>
      </c>
      <c r="J472" s="4">
        <v>5</v>
      </c>
      <c r="K472" s="5">
        <f t="shared" si="7"/>
        <v>0.6428571428571429</v>
      </c>
      <c r="L472" s="5" t="s">
        <v>30</v>
      </c>
      <c r="M472" s="10" t="s">
        <v>30</v>
      </c>
      <c r="N472" s="5"/>
      <c r="O472" s="5"/>
      <c r="P472" s="8"/>
      <c r="Q472" s="4">
        <v>4</v>
      </c>
      <c r="R472" s="4">
        <v>2</v>
      </c>
      <c r="U472" s="4" t="s">
        <v>177</v>
      </c>
    </row>
    <row r="473" spans="1:21" x14ac:dyDescent="0.25">
      <c r="A473" s="4" t="s">
        <v>294</v>
      </c>
      <c r="B473" s="4" t="s">
        <v>151</v>
      </c>
      <c r="C473" s="4" t="s">
        <v>153</v>
      </c>
      <c r="D473" s="4" t="s">
        <v>154</v>
      </c>
      <c r="H473" s="4" t="s">
        <v>30</v>
      </c>
      <c r="I473" s="4">
        <v>9</v>
      </c>
      <c r="J473" s="4">
        <v>5</v>
      </c>
      <c r="K473" s="5">
        <f t="shared" si="7"/>
        <v>0.6428571428571429</v>
      </c>
      <c r="L473" s="5" t="s">
        <v>30</v>
      </c>
      <c r="M473" s="10" t="s">
        <v>30</v>
      </c>
      <c r="N473" s="5"/>
      <c r="O473" s="5"/>
      <c r="P473" s="8"/>
      <c r="Q473" s="4">
        <v>4</v>
      </c>
      <c r="R473" s="4">
        <v>2</v>
      </c>
      <c r="U473" s="4" t="s">
        <v>153</v>
      </c>
    </row>
    <row r="474" spans="1:21" x14ac:dyDescent="0.25">
      <c r="A474" s="4" t="s">
        <v>294</v>
      </c>
      <c r="B474" s="4" t="s">
        <v>151</v>
      </c>
      <c r="C474" s="4" t="s">
        <v>581</v>
      </c>
      <c r="D474" s="4" t="s">
        <v>154</v>
      </c>
      <c r="H474" s="4" t="s">
        <v>30</v>
      </c>
      <c r="I474" s="4">
        <v>12</v>
      </c>
      <c r="J474" s="4">
        <v>2</v>
      </c>
      <c r="K474" s="5">
        <f t="shared" si="7"/>
        <v>0.8571428571428571</v>
      </c>
      <c r="L474" s="5" t="s">
        <v>30</v>
      </c>
      <c r="M474" s="5"/>
      <c r="N474" s="5"/>
      <c r="O474" s="5"/>
      <c r="P474" s="8"/>
      <c r="Q474" s="4">
        <v>2</v>
      </c>
      <c r="R474" s="4">
        <v>4</v>
      </c>
      <c r="U474" s="4" t="s">
        <v>581</v>
      </c>
    </row>
    <row r="475" spans="1:21" x14ac:dyDescent="0.25">
      <c r="A475" s="4" t="s">
        <v>294</v>
      </c>
      <c r="B475" s="4" t="s">
        <v>151</v>
      </c>
      <c r="C475" s="4" t="s">
        <v>257</v>
      </c>
      <c r="D475" s="4" t="s">
        <v>215</v>
      </c>
      <c r="H475" s="4" t="s">
        <v>30</v>
      </c>
      <c r="I475" s="4">
        <v>8</v>
      </c>
      <c r="J475" s="4">
        <v>6</v>
      </c>
      <c r="K475" s="5">
        <f t="shared" si="7"/>
        <v>0.5714285714285714</v>
      </c>
      <c r="L475" s="5" t="s">
        <v>30</v>
      </c>
      <c r="M475" s="5"/>
      <c r="N475" s="5"/>
      <c r="O475" s="5"/>
      <c r="P475" s="8"/>
      <c r="Q475" s="4">
        <v>2</v>
      </c>
      <c r="R475" s="4">
        <v>4</v>
      </c>
      <c r="U475" s="4" t="s">
        <v>257</v>
      </c>
    </row>
    <row r="476" spans="1:21" x14ac:dyDescent="0.25">
      <c r="A476" s="4" t="s">
        <v>294</v>
      </c>
      <c r="B476" s="4" t="s">
        <v>151</v>
      </c>
      <c r="C476" s="4" t="s">
        <v>156</v>
      </c>
      <c r="D476" s="4" t="s">
        <v>157</v>
      </c>
      <c r="H476" s="4" t="s">
        <v>30</v>
      </c>
      <c r="I476" s="4">
        <v>8</v>
      </c>
      <c r="J476" s="4">
        <v>6</v>
      </c>
      <c r="K476" s="5">
        <f t="shared" si="7"/>
        <v>0.5714285714285714</v>
      </c>
      <c r="L476" s="5" t="s">
        <v>30</v>
      </c>
      <c r="M476" s="5"/>
      <c r="N476" s="5"/>
      <c r="O476" s="5"/>
      <c r="P476" s="8"/>
      <c r="Q476" s="4">
        <v>1</v>
      </c>
      <c r="R476" s="4">
        <v>5</v>
      </c>
      <c r="U476" s="4" t="s">
        <v>156</v>
      </c>
    </row>
    <row r="477" spans="1:21" x14ac:dyDescent="0.25">
      <c r="A477" s="4" t="s">
        <v>294</v>
      </c>
      <c r="B477" s="4" t="s">
        <v>151</v>
      </c>
      <c r="C477" s="4" t="s">
        <v>162</v>
      </c>
      <c r="D477" s="4" t="s">
        <v>152</v>
      </c>
      <c r="H477" s="4" t="s">
        <v>30</v>
      </c>
      <c r="I477" s="4">
        <v>7</v>
      </c>
      <c r="J477" s="4">
        <v>7</v>
      </c>
      <c r="K477" s="5">
        <f t="shared" si="7"/>
        <v>0.5</v>
      </c>
      <c r="L477" s="5" t="s">
        <v>30</v>
      </c>
      <c r="M477" s="5"/>
      <c r="N477" s="5"/>
      <c r="O477" s="5"/>
      <c r="P477" s="8"/>
      <c r="Q477" s="4">
        <v>2</v>
      </c>
      <c r="R477" s="4">
        <v>4</v>
      </c>
      <c r="U477" s="4" t="s">
        <v>162</v>
      </c>
    </row>
    <row r="478" spans="1:21" x14ac:dyDescent="0.25">
      <c r="A478" s="4" t="s">
        <v>294</v>
      </c>
      <c r="B478" s="4" t="s">
        <v>151</v>
      </c>
      <c r="C478" s="4" t="s">
        <v>149</v>
      </c>
      <c r="D478" s="4" t="s">
        <v>152</v>
      </c>
      <c r="H478" s="4" t="s">
        <v>30</v>
      </c>
      <c r="I478" s="4">
        <v>7</v>
      </c>
      <c r="J478" s="4">
        <v>7</v>
      </c>
      <c r="K478" s="5">
        <f t="shared" si="7"/>
        <v>0.5</v>
      </c>
      <c r="L478" s="5" t="s">
        <v>30</v>
      </c>
      <c r="M478" s="5"/>
      <c r="N478" s="5"/>
      <c r="O478" s="5"/>
      <c r="P478" s="8"/>
      <c r="Q478" s="4">
        <v>1</v>
      </c>
      <c r="R478" s="4">
        <v>5</v>
      </c>
      <c r="U478" s="4" t="s">
        <v>149</v>
      </c>
    </row>
    <row r="479" spans="1:21" x14ac:dyDescent="0.25">
      <c r="A479" s="4" t="s">
        <v>294</v>
      </c>
      <c r="B479" s="4" t="s">
        <v>151</v>
      </c>
      <c r="C479" s="4" t="s">
        <v>158</v>
      </c>
      <c r="D479" s="4" t="s">
        <v>159</v>
      </c>
      <c r="H479" s="4" t="s">
        <v>30</v>
      </c>
      <c r="I479" s="4">
        <v>6</v>
      </c>
      <c r="J479" s="4">
        <v>8</v>
      </c>
      <c r="K479" s="5">
        <f t="shared" si="7"/>
        <v>0.42857142857142855</v>
      </c>
      <c r="L479" s="5" t="s">
        <v>30</v>
      </c>
      <c r="M479" s="5"/>
      <c r="N479" s="5"/>
      <c r="O479" s="5"/>
      <c r="P479" s="8"/>
      <c r="Q479" s="4">
        <v>3</v>
      </c>
      <c r="R479" s="4">
        <v>3</v>
      </c>
      <c r="U479" s="4" t="s">
        <v>158</v>
      </c>
    </row>
    <row r="480" spans="1:21" x14ac:dyDescent="0.25">
      <c r="A480" s="4" t="s">
        <v>294</v>
      </c>
      <c r="B480" s="4" t="s">
        <v>151</v>
      </c>
      <c r="C480" s="4" t="s">
        <v>280</v>
      </c>
      <c r="D480" s="4" t="s">
        <v>164</v>
      </c>
      <c r="H480" s="4" t="s">
        <v>30</v>
      </c>
      <c r="I480" s="4">
        <v>6</v>
      </c>
      <c r="J480" s="4">
        <v>8</v>
      </c>
      <c r="K480" s="5">
        <f t="shared" si="7"/>
        <v>0.42857142857142855</v>
      </c>
      <c r="L480" s="5" t="s">
        <v>30</v>
      </c>
      <c r="M480" s="5"/>
      <c r="N480" s="5"/>
      <c r="O480" s="5"/>
      <c r="P480" s="8"/>
      <c r="Q480" s="4">
        <v>2</v>
      </c>
      <c r="R480" s="4">
        <v>4</v>
      </c>
      <c r="U480" s="4" t="s">
        <v>279</v>
      </c>
    </row>
    <row r="481" spans="1:21" x14ac:dyDescent="0.25">
      <c r="A481" s="4" t="s">
        <v>294</v>
      </c>
      <c r="B481" s="4" t="s">
        <v>151</v>
      </c>
      <c r="C481" s="4" t="s">
        <v>242</v>
      </c>
      <c r="D481" s="4" t="s">
        <v>243</v>
      </c>
      <c r="H481" s="4" t="s">
        <v>30</v>
      </c>
      <c r="I481" s="4">
        <v>6</v>
      </c>
      <c r="J481" s="4">
        <v>8</v>
      </c>
      <c r="K481" s="5">
        <f t="shared" si="7"/>
        <v>0.42857142857142855</v>
      </c>
      <c r="L481" s="5" t="s">
        <v>30</v>
      </c>
      <c r="M481" s="5"/>
      <c r="N481" s="5"/>
      <c r="O481" s="5"/>
      <c r="P481" s="8"/>
      <c r="Q481" s="4">
        <v>1</v>
      </c>
      <c r="R481" s="4">
        <v>5</v>
      </c>
      <c r="U481" s="4" t="s">
        <v>241</v>
      </c>
    </row>
    <row r="482" spans="1:21" x14ac:dyDescent="0.25">
      <c r="A482" s="4" t="s">
        <v>294</v>
      </c>
      <c r="B482" s="4" t="s">
        <v>151</v>
      </c>
      <c r="C482" s="4" t="s">
        <v>286</v>
      </c>
      <c r="D482" s="4" t="s">
        <v>152</v>
      </c>
      <c r="H482" s="4" t="s">
        <v>30</v>
      </c>
      <c r="I482" s="4">
        <v>6</v>
      </c>
      <c r="J482" s="4">
        <v>8</v>
      </c>
      <c r="K482" s="5">
        <f t="shared" si="7"/>
        <v>0.42857142857142855</v>
      </c>
      <c r="L482" s="5"/>
      <c r="M482" s="5"/>
      <c r="N482" s="5"/>
      <c r="O482" s="5"/>
      <c r="P482" s="8"/>
      <c r="U482" s="4" t="s">
        <v>286</v>
      </c>
    </row>
    <row r="483" spans="1:21" x14ac:dyDescent="0.25">
      <c r="A483" s="4" t="s">
        <v>294</v>
      </c>
      <c r="B483" s="4" t="s">
        <v>151</v>
      </c>
      <c r="C483" s="4" t="s">
        <v>296</v>
      </c>
      <c r="D483" s="4" t="s">
        <v>220</v>
      </c>
      <c r="H483" s="4" t="s">
        <v>30</v>
      </c>
      <c r="I483" s="4">
        <v>6</v>
      </c>
      <c r="J483" s="4">
        <v>8</v>
      </c>
      <c r="K483" s="5">
        <f t="shared" si="7"/>
        <v>0.42857142857142855</v>
      </c>
      <c r="L483" s="5"/>
      <c r="M483" s="5"/>
      <c r="N483" s="5"/>
      <c r="O483" s="5"/>
      <c r="P483" s="8"/>
      <c r="U483" s="4" t="s">
        <v>296</v>
      </c>
    </row>
    <row r="484" spans="1:21" x14ac:dyDescent="0.25">
      <c r="A484" s="4" t="s">
        <v>294</v>
      </c>
      <c r="B484" s="4" t="s">
        <v>151</v>
      </c>
      <c r="C484" s="4" t="s">
        <v>174</v>
      </c>
      <c r="D484" s="4" t="s">
        <v>166</v>
      </c>
      <c r="H484" s="4" t="s">
        <v>30</v>
      </c>
      <c r="I484" s="4">
        <v>6</v>
      </c>
      <c r="J484" s="4">
        <v>8</v>
      </c>
      <c r="K484" s="5">
        <f t="shared" si="7"/>
        <v>0.42857142857142855</v>
      </c>
      <c r="L484" s="5"/>
      <c r="M484" s="5"/>
      <c r="N484" s="5"/>
      <c r="O484" s="5"/>
      <c r="P484" s="8"/>
      <c r="U484" s="4" t="s">
        <v>174</v>
      </c>
    </row>
    <row r="485" spans="1:21" x14ac:dyDescent="0.25">
      <c r="A485" s="4" t="s">
        <v>294</v>
      </c>
      <c r="B485" s="4" t="s">
        <v>151</v>
      </c>
      <c r="C485" s="4" t="s">
        <v>255</v>
      </c>
      <c r="D485" s="4" t="s">
        <v>171</v>
      </c>
      <c r="H485" s="4" t="s">
        <v>30</v>
      </c>
      <c r="I485" s="4">
        <v>4</v>
      </c>
      <c r="J485" s="4">
        <v>10</v>
      </c>
      <c r="K485" s="5">
        <f t="shared" si="7"/>
        <v>0.2857142857142857</v>
      </c>
      <c r="L485" s="5"/>
      <c r="M485" s="5"/>
      <c r="N485" s="5"/>
      <c r="O485" s="5"/>
      <c r="P485" s="8"/>
      <c r="U485" s="4" t="s">
        <v>255</v>
      </c>
    </row>
    <row r="486" spans="1:21" x14ac:dyDescent="0.25">
      <c r="A486" s="4" t="s">
        <v>294</v>
      </c>
      <c r="B486" s="4" t="s">
        <v>151</v>
      </c>
      <c r="C486" s="4" t="s">
        <v>201</v>
      </c>
      <c r="D486" s="4" t="s">
        <v>154</v>
      </c>
      <c r="H486" s="4" t="s">
        <v>30</v>
      </c>
      <c r="I486" s="4">
        <v>4</v>
      </c>
      <c r="J486" s="4">
        <v>10</v>
      </c>
      <c r="K486" s="5">
        <f t="shared" si="7"/>
        <v>0.2857142857142857</v>
      </c>
      <c r="L486" s="5"/>
      <c r="M486" s="5"/>
      <c r="N486" s="5"/>
      <c r="O486" s="5"/>
      <c r="P486" s="8"/>
      <c r="U486" s="4" t="s">
        <v>201</v>
      </c>
    </row>
    <row r="487" spans="1:21" x14ac:dyDescent="0.25">
      <c r="A487" s="4" t="s">
        <v>294</v>
      </c>
      <c r="B487" s="4" t="s">
        <v>151</v>
      </c>
      <c r="C487" s="4" t="s">
        <v>181</v>
      </c>
      <c r="D487" s="4" t="s">
        <v>173</v>
      </c>
      <c r="H487" s="4" t="s">
        <v>30</v>
      </c>
      <c r="I487" s="4">
        <v>3</v>
      </c>
      <c r="J487" s="4">
        <v>11</v>
      </c>
      <c r="K487" s="5">
        <f t="shared" si="7"/>
        <v>0.21428571428571427</v>
      </c>
      <c r="L487" s="5"/>
      <c r="M487" s="5"/>
      <c r="N487" s="5"/>
      <c r="O487" s="5"/>
      <c r="P487" s="8"/>
      <c r="U487" s="4" t="s">
        <v>181</v>
      </c>
    </row>
    <row r="488" spans="1:21" x14ac:dyDescent="0.25">
      <c r="A488" s="4" t="s">
        <v>294</v>
      </c>
      <c r="B488" s="4" t="s">
        <v>151</v>
      </c>
      <c r="C488" s="4" t="s">
        <v>179</v>
      </c>
      <c r="D488" s="4" t="s">
        <v>164</v>
      </c>
      <c r="H488" s="4" t="s">
        <v>30</v>
      </c>
      <c r="I488" s="4">
        <v>2</v>
      </c>
      <c r="J488" s="4">
        <v>12</v>
      </c>
      <c r="K488" s="5">
        <f t="shared" si="7"/>
        <v>0.14285714285714285</v>
      </c>
      <c r="L488" s="5"/>
      <c r="M488" s="5"/>
      <c r="N488" s="5"/>
      <c r="O488" s="5"/>
      <c r="P488" s="8"/>
      <c r="U488" s="4" t="s">
        <v>179</v>
      </c>
    </row>
    <row r="489" spans="1:21" x14ac:dyDescent="0.25">
      <c r="A489" s="4" t="s">
        <v>294</v>
      </c>
      <c r="B489" s="4" t="s">
        <v>151</v>
      </c>
      <c r="C489" s="4" t="s">
        <v>297</v>
      </c>
      <c r="D489" s="4" t="s">
        <v>243</v>
      </c>
      <c r="H489" s="4" t="s">
        <v>30</v>
      </c>
      <c r="I489" s="4">
        <v>2</v>
      </c>
      <c r="J489" s="4">
        <v>12</v>
      </c>
      <c r="K489" s="5">
        <f t="shared" si="7"/>
        <v>0.14285714285714285</v>
      </c>
      <c r="L489" s="5"/>
      <c r="M489" s="5"/>
      <c r="N489" s="5"/>
      <c r="O489" s="5"/>
      <c r="P489" s="8"/>
      <c r="U489" s="4" t="s">
        <v>297</v>
      </c>
    </row>
    <row r="490" spans="1:21" x14ac:dyDescent="0.25">
      <c r="A490" s="4" t="s">
        <v>298</v>
      </c>
      <c r="B490" s="4" t="s">
        <v>151</v>
      </c>
      <c r="C490" s="4" t="s">
        <v>581</v>
      </c>
      <c r="D490" s="4" t="s">
        <v>154</v>
      </c>
      <c r="H490" s="4" t="s">
        <v>30</v>
      </c>
      <c r="I490" s="4">
        <v>11</v>
      </c>
      <c r="J490" s="4">
        <v>3</v>
      </c>
      <c r="K490" s="5">
        <f t="shared" si="7"/>
        <v>0.7857142857142857</v>
      </c>
      <c r="L490" s="5" t="s">
        <v>30</v>
      </c>
      <c r="M490" s="10" t="s">
        <v>30</v>
      </c>
      <c r="N490" s="5" t="s">
        <v>30</v>
      </c>
      <c r="O490" s="5" t="s">
        <v>30</v>
      </c>
      <c r="P490" s="8" t="s">
        <v>30</v>
      </c>
      <c r="Q490" s="4">
        <v>5</v>
      </c>
      <c r="R490" s="4">
        <v>1</v>
      </c>
      <c r="S490" s="4">
        <v>2</v>
      </c>
      <c r="T490" s="4">
        <v>0</v>
      </c>
      <c r="U490" s="4" t="s">
        <v>581</v>
      </c>
    </row>
    <row r="491" spans="1:21" x14ac:dyDescent="0.25">
      <c r="A491" s="4" t="s">
        <v>298</v>
      </c>
      <c r="B491" s="4" t="s">
        <v>151</v>
      </c>
      <c r="C491" s="4" t="s">
        <v>278</v>
      </c>
      <c r="D491" s="4" t="s">
        <v>171</v>
      </c>
      <c r="H491" s="4" t="s">
        <v>30</v>
      </c>
      <c r="I491" s="4">
        <v>11</v>
      </c>
      <c r="J491" s="4">
        <v>3</v>
      </c>
      <c r="K491" s="5">
        <f t="shared" si="7"/>
        <v>0.7857142857142857</v>
      </c>
      <c r="L491" s="5" t="s">
        <v>30</v>
      </c>
      <c r="M491" s="10" t="s">
        <v>30</v>
      </c>
      <c r="N491" s="5" t="s">
        <v>30</v>
      </c>
      <c r="O491" s="5" t="s">
        <v>30</v>
      </c>
      <c r="P491" s="8"/>
      <c r="Q491" s="4">
        <v>6</v>
      </c>
      <c r="R491" s="4">
        <v>0</v>
      </c>
      <c r="S491" s="4">
        <v>1</v>
      </c>
      <c r="T491" s="4">
        <v>1</v>
      </c>
      <c r="U491" s="4" t="s">
        <v>278</v>
      </c>
    </row>
    <row r="492" spans="1:21" x14ac:dyDescent="0.25">
      <c r="A492" s="4" t="s">
        <v>298</v>
      </c>
      <c r="B492" s="4" t="s">
        <v>151</v>
      </c>
      <c r="C492" s="4" t="s">
        <v>188</v>
      </c>
      <c r="D492" s="4" t="s">
        <v>187</v>
      </c>
      <c r="H492" s="4" t="s">
        <v>30</v>
      </c>
      <c r="I492" s="4">
        <v>12</v>
      </c>
      <c r="J492" s="4">
        <v>2</v>
      </c>
      <c r="K492" s="5">
        <f t="shared" si="7"/>
        <v>0.8571428571428571</v>
      </c>
      <c r="L492" s="5" t="s">
        <v>30</v>
      </c>
      <c r="M492" s="10" t="s">
        <v>30</v>
      </c>
      <c r="N492" s="5" t="s">
        <v>30</v>
      </c>
      <c r="O492" s="5"/>
      <c r="P492" s="8"/>
      <c r="Q492" s="4">
        <v>5</v>
      </c>
      <c r="R492" s="4">
        <v>1</v>
      </c>
      <c r="S492" s="4">
        <v>0</v>
      </c>
      <c r="T492" s="4">
        <v>2</v>
      </c>
      <c r="U492" s="4" t="s">
        <v>188</v>
      </c>
    </row>
    <row r="493" spans="1:21" x14ac:dyDescent="0.25">
      <c r="A493" s="4" t="s">
        <v>298</v>
      </c>
      <c r="B493" s="4" t="s">
        <v>151</v>
      </c>
      <c r="C493" s="4" t="s">
        <v>230</v>
      </c>
      <c r="D493" s="4" t="s">
        <v>171</v>
      </c>
      <c r="H493" s="4" t="s">
        <v>30</v>
      </c>
      <c r="I493" s="4">
        <v>6</v>
      </c>
      <c r="J493" s="4">
        <v>8</v>
      </c>
      <c r="K493" s="5">
        <f t="shared" si="7"/>
        <v>0.42857142857142855</v>
      </c>
      <c r="L493" s="5" t="s">
        <v>30</v>
      </c>
      <c r="M493" s="10" t="s">
        <v>30</v>
      </c>
      <c r="N493" s="5" t="s">
        <v>30</v>
      </c>
      <c r="O493" s="5"/>
      <c r="P493" s="8"/>
      <c r="Q493" s="4">
        <v>4</v>
      </c>
      <c r="R493" s="4">
        <v>2</v>
      </c>
      <c r="S493" s="4">
        <v>1</v>
      </c>
      <c r="T493" s="4">
        <v>1</v>
      </c>
      <c r="U493" s="4" t="s">
        <v>584</v>
      </c>
    </row>
    <row r="494" spans="1:21" x14ac:dyDescent="0.25">
      <c r="A494" s="4" t="s">
        <v>298</v>
      </c>
      <c r="B494" s="4" t="s">
        <v>151</v>
      </c>
      <c r="C494" s="4" t="s">
        <v>178</v>
      </c>
      <c r="D494" s="4" t="s">
        <v>157</v>
      </c>
      <c r="H494" s="4" t="s">
        <v>30</v>
      </c>
      <c r="I494" s="4">
        <v>8</v>
      </c>
      <c r="J494" s="4">
        <v>6</v>
      </c>
      <c r="K494" s="5">
        <f t="shared" si="7"/>
        <v>0.5714285714285714</v>
      </c>
      <c r="L494" s="5" t="s">
        <v>30</v>
      </c>
      <c r="M494" s="10" t="s">
        <v>30</v>
      </c>
      <c r="N494" s="5"/>
      <c r="O494" s="5"/>
      <c r="P494" s="8"/>
      <c r="Q494" s="4">
        <v>4</v>
      </c>
      <c r="R494" s="4">
        <v>2</v>
      </c>
      <c r="U494" s="4" t="s">
        <v>178</v>
      </c>
    </row>
    <row r="495" spans="1:21" x14ac:dyDescent="0.25">
      <c r="A495" s="4" t="s">
        <v>298</v>
      </c>
      <c r="B495" s="4" t="s">
        <v>151</v>
      </c>
      <c r="C495" s="4" t="s">
        <v>295</v>
      </c>
      <c r="D495" s="4" t="s">
        <v>171</v>
      </c>
      <c r="H495" s="4" t="s">
        <v>30</v>
      </c>
      <c r="I495" s="4">
        <v>8</v>
      </c>
      <c r="J495" s="4">
        <v>6</v>
      </c>
      <c r="K495" s="5">
        <f t="shared" si="7"/>
        <v>0.5714285714285714</v>
      </c>
      <c r="L495" s="5" t="s">
        <v>30</v>
      </c>
      <c r="M495" s="10" t="s">
        <v>30</v>
      </c>
      <c r="N495" s="5"/>
      <c r="O495" s="5"/>
      <c r="P495" s="8"/>
      <c r="Q495" s="4">
        <v>3</v>
      </c>
      <c r="R495" s="4">
        <v>3</v>
      </c>
      <c r="U495" s="4" t="s">
        <v>295</v>
      </c>
    </row>
    <row r="496" spans="1:21" x14ac:dyDescent="0.25">
      <c r="A496" s="4" t="s">
        <v>298</v>
      </c>
      <c r="B496" s="4" t="s">
        <v>151</v>
      </c>
      <c r="C496" s="4" t="s">
        <v>169</v>
      </c>
      <c r="D496" s="4" t="s">
        <v>161</v>
      </c>
      <c r="H496" s="4" t="s">
        <v>30</v>
      </c>
      <c r="I496" s="4">
        <v>7</v>
      </c>
      <c r="J496" s="4">
        <v>7</v>
      </c>
      <c r="K496" s="5">
        <f t="shared" si="7"/>
        <v>0.5</v>
      </c>
      <c r="L496" s="5" t="s">
        <v>30</v>
      </c>
      <c r="M496" s="10" t="s">
        <v>30</v>
      </c>
      <c r="N496" s="5"/>
      <c r="O496" s="5"/>
      <c r="P496" s="8"/>
      <c r="Q496" s="4">
        <v>4</v>
      </c>
      <c r="R496" s="4">
        <v>2</v>
      </c>
      <c r="U496" s="4" t="s">
        <v>169</v>
      </c>
    </row>
    <row r="497" spans="1:21" x14ac:dyDescent="0.25">
      <c r="A497" s="4" t="s">
        <v>298</v>
      </c>
      <c r="B497" s="4" t="s">
        <v>151</v>
      </c>
      <c r="C497" s="4" t="s">
        <v>149</v>
      </c>
      <c r="D497" s="4" t="s">
        <v>152</v>
      </c>
      <c r="H497" s="4" t="s">
        <v>30</v>
      </c>
      <c r="I497" s="4">
        <v>7</v>
      </c>
      <c r="J497" s="4">
        <v>7</v>
      </c>
      <c r="K497" s="5">
        <f t="shared" si="7"/>
        <v>0.5</v>
      </c>
      <c r="L497" s="5" t="s">
        <v>30</v>
      </c>
      <c r="M497" s="10" t="s">
        <v>30</v>
      </c>
      <c r="N497" s="5"/>
      <c r="O497" s="5"/>
      <c r="P497" s="8"/>
      <c r="Q497" s="4">
        <v>3</v>
      </c>
      <c r="R497" s="4">
        <v>3</v>
      </c>
      <c r="U497" s="4" t="s">
        <v>149</v>
      </c>
    </row>
    <row r="498" spans="1:21" x14ac:dyDescent="0.25">
      <c r="A498" s="4" t="s">
        <v>298</v>
      </c>
      <c r="B498" s="4" t="s">
        <v>151</v>
      </c>
      <c r="C498" s="4" t="s">
        <v>162</v>
      </c>
      <c r="D498" s="4" t="s">
        <v>152</v>
      </c>
      <c r="H498" s="4" t="s">
        <v>30</v>
      </c>
      <c r="I498" s="4">
        <v>11</v>
      </c>
      <c r="J498" s="4">
        <v>3</v>
      </c>
      <c r="K498" s="5">
        <f t="shared" si="7"/>
        <v>0.7857142857142857</v>
      </c>
      <c r="L498" s="5" t="s">
        <v>30</v>
      </c>
      <c r="M498" s="5"/>
      <c r="N498" s="5"/>
      <c r="O498" s="5"/>
      <c r="P498" s="8"/>
      <c r="Q498" s="4">
        <v>3</v>
      </c>
      <c r="R498" s="4">
        <v>3</v>
      </c>
      <c r="U498" s="4" t="s">
        <v>162</v>
      </c>
    </row>
    <row r="499" spans="1:21" x14ac:dyDescent="0.25">
      <c r="A499" s="4" t="s">
        <v>298</v>
      </c>
      <c r="B499" s="4" t="s">
        <v>151</v>
      </c>
      <c r="C499" s="4" t="s">
        <v>156</v>
      </c>
      <c r="D499" s="4" t="s">
        <v>157</v>
      </c>
      <c r="H499" s="4" t="s">
        <v>30</v>
      </c>
      <c r="I499" s="4">
        <v>10</v>
      </c>
      <c r="J499" s="4">
        <v>4</v>
      </c>
      <c r="K499" s="5">
        <f t="shared" si="7"/>
        <v>0.7142857142857143</v>
      </c>
      <c r="L499" s="5" t="s">
        <v>30</v>
      </c>
      <c r="M499" s="5"/>
      <c r="N499" s="5"/>
      <c r="O499" s="5"/>
      <c r="P499" s="8"/>
      <c r="Q499" s="4">
        <v>2</v>
      </c>
      <c r="R499" s="4">
        <v>4</v>
      </c>
      <c r="U499" s="4" t="s">
        <v>156</v>
      </c>
    </row>
    <row r="500" spans="1:21" x14ac:dyDescent="0.25">
      <c r="A500" s="4" t="s">
        <v>298</v>
      </c>
      <c r="B500" s="4" t="s">
        <v>151</v>
      </c>
      <c r="C500" s="4" t="s">
        <v>242</v>
      </c>
      <c r="D500" s="4" t="s">
        <v>243</v>
      </c>
      <c r="H500" s="4" t="s">
        <v>30</v>
      </c>
      <c r="I500" s="4">
        <v>9</v>
      </c>
      <c r="J500" s="4">
        <v>5</v>
      </c>
      <c r="K500" s="5">
        <f t="shared" si="7"/>
        <v>0.6428571428571429</v>
      </c>
      <c r="L500" s="5" t="s">
        <v>30</v>
      </c>
      <c r="M500" s="5"/>
      <c r="N500" s="5"/>
      <c r="O500" s="5"/>
      <c r="P500" s="8"/>
      <c r="Q500" s="4">
        <v>3</v>
      </c>
      <c r="R500" s="4">
        <v>3</v>
      </c>
      <c r="U500" s="4" t="s">
        <v>241</v>
      </c>
    </row>
    <row r="501" spans="1:21" x14ac:dyDescent="0.25">
      <c r="A501" s="4" t="s">
        <v>298</v>
      </c>
      <c r="B501" s="4" t="s">
        <v>151</v>
      </c>
      <c r="C501" s="4" t="s">
        <v>265</v>
      </c>
      <c r="D501" s="4" t="s">
        <v>154</v>
      </c>
      <c r="H501" s="4" t="s">
        <v>30</v>
      </c>
      <c r="I501" s="4">
        <v>9</v>
      </c>
      <c r="J501" s="4">
        <v>5</v>
      </c>
      <c r="K501" s="5">
        <f t="shared" si="7"/>
        <v>0.6428571428571429</v>
      </c>
      <c r="L501" s="5" t="s">
        <v>30</v>
      </c>
      <c r="M501" s="5"/>
      <c r="N501" s="5"/>
      <c r="O501" s="5"/>
      <c r="P501" s="8"/>
      <c r="Q501" s="4">
        <v>2</v>
      </c>
      <c r="R501" s="4">
        <v>4</v>
      </c>
      <c r="U501" s="4" t="s">
        <v>177</v>
      </c>
    </row>
    <row r="502" spans="1:21" x14ac:dyDescent="0.25">
      <c r="A502" s="4" t="s">
        <v>298</v>
      </c>
      <c r="B502" s="4" t="s">
        <v>151</v>
      </c>
      <c r="C502" s="4" t="s">
        <v>257</v>
      </c>
      <c r="D502" s="4" t="s">
        <v>215</v>
      </c>
      <c r="H502" s="4" t="s">
        <v>30</v>
      </c>
      <c r="I502" s="4">
        <v>7</v>
      </c>
      <c r="J502" s="4">
        <v>7</v>
      </c>
      <c r="K502" s="5">
        <f t="shared" si="7"/>
        <v>0.5</v>
      </c>
      <c r="L502" s="5" t="s">
        <v>30</v>
      </c>
      <c r="M502" s="5"/>
      <c r="N502" s="5"/>
      <c r="O502" s="5"/>
      <c r="P502" s="8"/>
      <c r="Q502" s="4">
        <v>2</v>
      </c>
      <c r="R502" s="4">
        <v>4</v>
      </c>
      <c r="U502" s="4" t="s">
        <v>257</v>
      </c>
    </row>
    <row r="503" spans="1:21" x14ac:dyDescent="0.25">
      <c r="A503" s="4" t="s">
        <v>298</v>
      </c>
      <c r="B503" s="4" t="s">
        <v>151</v>
      </c>
      <c r="C503" s="4" t="s">
        <v>201</v>
      </c>
      <c r="D503" s="4" t="s">
        <v>154</v>
      </c>
      <c r="H503" s="4" t="s">
        <v>30</v>
      </c>
      <c r="I503" s="4">
        <v>7</v>
      </c>
      <c r="J503" s="4">
        <v>7</v>
      </c>
      <c r="K503" s="5">
        <f t="shared" si="7"/>
        <v>0.5</v>
      </c>
      <c r="L503" s="5" t="s">
        <v>30</v>
      </c>
      <c r="M503" s="5"/>
      <c r="N503" s="5"/>
      <c r="O503" s="5"/>
      <c r="P503" s="8"/>
      <c r="Q503" s="4">
        <v>1</v>
      </c>
      <c r="R503" s="4">
        <v>5</v>
      </c>
      <c r="U503" s="4" t="s">
        <v>201</v>
      </c>
    </row>
    <row r="504" spans="1:21" x14ac:dyDescent="0.25">
      <c r="A504" s="4" t="s">
        <v>298</v>
      </c>
      <c r="B504" s="4" t="s">
        <v>151</v>
      </c>
      <c r="C504" s="4" t="s">
        <v>179</v>
      </c>
      <c r="D504" s="4" t="s">
        <v>164</v>
      </c>
      <c r="H504" s="4" t="s">
        <v>30</v>
      </c>
      <c r="I504" s="4">
        <v>6</v>
      </c>
      <c r="J504" s="4">
        <v>8</v>
      </c>
      <c r="K504" s="5">
        <f t="shared" si="7"/>
        <v>0.42857142857142855</v>
      </c>
      <c r="L504" s="5" t="s">
        <v>30</v>
      </c>
      <c r="M504" s="5"/>
      <c r="N504" s="5"/>
      <c r="O504" s="5"/>
      <c r="P504" s="8"/>
      <c r="Q504" s="4">
        <v>1</v>
      </c>
      <c r="R504" s="4">
        <v>5</v>
      </c>
      <c r="U504" s="4" t="s">
        <v>179</v>
      </c>
    </row>
    <row r="505" spans="1:21" x14ac:dyDescent="0.25">
      <c r="A505" s="4" t="s">
        <v>298</v>
      </c>
      <c r="B505" s="4" t="s">
        <v>151</v>
      </c>
      <c r="C505" s="4" t="s">
        <v>176</v>
      </c>
      <c r="D505" s="4" t="s">
        <v>171</v>
      </c>
      <c r="H505" s="4" t="s">
        <v>30</v>
      </c>
      <c r="I505" s="4">
        <v>6</v>
      </c>
      <c r="J505" s="4">
        <v>8</v>
      </c>
      <c r="K505" s="5">
        <f t="shared" si="7"/>
        <v>0.42857142857142855</v>
      </c>
      <c r="L505" s="5" t="s">
        <v>30</v>
      </c>
      <c r="M505" s="5"/>
      <c r="N505" s="5"/>
      <c r="O505" s="5"/>
      <c r="P505" s="8"/>
      <c r="Q505" s="4">
        <v>0</v>
      </c>
      <c r="R505" s="4">
        <v>6</v>
      </c>
      <c r="U505" s="4" t="s">
        <v>176</v>
      </c>
    </row>
    <row r="506" spans="1:21" x14ac:dyDescent="0.25">
      <c r="A506" s="4" t="s">
        <v>298</v>
      </c>
      <c r="B506" s="4" t="s">
        <v>151</v>
      </c>
      <c r="C506" s="4" t="s">
        <v>280</v>
      </c>
      <c r="D506" s="4" t="s">
        <v>164</v>
      </c>
      <c r="H506" s="4" t="s">
        <v>30</v>
      </c>
      <c r="I506" s="4">
        <v>6</v>
      </c>
      <c r="J506" s="4">
        <v>8</v>
      </c>
      <c r="K506" s="5">
        <f t="shared" si="7"/>
        <v>0.42857142857142855</v>
      </c>
      <c r="L506" s="5"/>
      <c r="M506" s="5"/>
      <c r="N506" s="5"/>
      <c r="O506" s="5"/>
      <c r="P506" s="8"/>
      <c r="U506" s="4" t="s">
        <v>279</v>
      </c>
    </row>
    <row r="507" spans="1:21" x14ac:dyDescent="0.25">
      <c r="A507" s="4" t="s">
        <v>298</v>
      </c>
      <c r="B507" s="4" t="s">
        <v>151</v>
      </c>
      <c r="C507" s="4" t="s">
        <v>155</v>
      </c>
      <c r="D507" s="4" t="s">
        <v>154</v>
      </c>
      <c r="H507" s="4" t="s">
        <v>30</v>
      </c>
      <c r="I507" s="4">
        <v>6</v>
      </c>
      <c r="J507" s="4">
        <v>8</v>
      </c>
      <c r="K507" s="5">
        <f t="shared" si="7"/>
        <v>0.42857142857142855</v>
      </c>
      <c r="L507" s="5"/>
      <c r="M507" s="5"/>
      <c r="N507" s="5"/>
      <c r="O507" s="5"/>
      <c r="P507" s="8"/>
      <c r="U507" s="4" t="s">
        <v>155</v>
      </c>
    </row>
    <row r="508" spans="1:21" x14ac:dyDescent="0.25">
      <c r="A508" s="4" t="s">
        <v>298</v>
      </c>
      <c r="B508" s="4" t="s">
        <v>151</v>
      </c>
      <c r="C508" s="4" t="s">
        <v>158</v>
      </c>
      <c r="D508" s="4" t="s">
        <v>159</v>
      </c>
      <c r="H508" s="4" t="s">
        <v>30</v>
      </c>
      <c r="I508" s="4">
        <v>5</v>
      </c>
      <c r="J508" s="4">
        <v>9</v>
      </c>
      <c r="K508" s="5">
        <f t="shared" si="7"/>
        <v>0.35714285714285715</v>
      </c>
      <c r="L508" s="5"/>
      <c r="M508" s="5"/>
      <c r="N508" s="5"/>
      <c r="O508" s="5"/>
      <c r="P508" s="8"/>
      <c r="U508" s="4" t="s">
        <v>158</v>
      </c>
    </row>
    <row r="509" spans="1:21" x14ac:dyDescent="0.25">
      <c r="A509" s="4" t="s">
        <v>298</v>
      </c>
      <c r="B509" s="4" t="s">
        <v>151</v>
      </c>
      <c r="C509" s="4" t="s">
        <v>296</v>
      </c>
      <c r="D509" s="4" t="s">
        <v>220</v>
      </c>
      <c r="H509" s="4" t="s">
        <v>30</v>
      </c>
      <c r="I509" s="4">
        <v>5</v>
      </c>
      <c r="J509" s="4">
        <v>9</v>
      </c>
      <c r="K509" s="5">
        <f t="shared" si="7"/>
        <v>0.35714285714285715</v>
      </c>
      <c r="L509" s="5"/>
      <c r="M509" s="5"/>
      <c r="N509" s="5"/>
      <c r="O509" s="5"/>
      <c r="P509" s="8"/>
      <c r="U509" s="4" t="s">
        <v>296</v>
      </c>
    </row>
    <row r="510" spans="1:21" x14ac:dyDescent="0.25">
      <c r="A510" s="4" t="s">
        <v>298</v>
      </c>
      <c r="B510" s="4" t="s">
        <v>151</v>
      </c>
      <c r="C510" s="4" t="s">
        <v>181</v>
      </c>
      <c r="D510" s="4" t="s">
        <v>173</v>
      </c>
      <c r="H510" s="4" t="s">
        <v>30</v>
      </c>
      <c r="I510" s="4">
        <v>4</v>
      </c>
      <c r="J510" s="4">
        <v>10</v>
      </c>
      <c r="K510" s="5">
        <f t="shared" si="7"/>
        <v>0.2857142857142857</v>
      </c>
      <c r="L510" s="5"/>
      <c r="M510" s="5"/>
      <c r="N510" s="5"/>
      <c r="O510" s="5"/>
      <c r="P510" s="8"/>
      <c r="U510" s="4" t="s">
        <v>181</v>
      </c>
    </row>
    <row r="511" spans="1:21" x14ac:dyDescent="0.25">
      <c r="A511" s="4" t="s">
        <v>298</v>
      </c>
      <c r="B511" s="4" t="s">
        <v>151</v>
      </c>
      <c r="C511" s="4" t="s">
        <v>174</v>
      </c>
      <c r="D511" s="4" t="s">
        <v>166</v>
      </c>
      <c r="H511" s="4" t="s">
        <v>30</v>
      </c>
      <c r="I511" s="4">
        <v>4</v>
      </c>
      <c r="J511" s="4">
        <v>10</v>
      </c>
      <c r="K511" s="5">
        <f t="shared" si="7"/>
        <v>0.2857142857142857</v>
      </c>
      <c r="L511" s="5"/>
      <c r="M511" s="5"/>
      <c r="N511" s="5"/>
      <c r="O511" s="5"/>
      <c r="P511" s="8"/>
      <c r="U511" s="4" t="s">
        <v>174</v>
      </c>
    </row>
    <row r="512" spans="1:21" x14ac:dyDescent="0.25">
      <c r="A512" s="4" t="s">
        <v>298</v>
      </c>
      <c r="B512" s="4" t="s">
        <v>151</v>
      </c>
      <c r="C512" s="4" t="s">
        <v>197</v>
      </c>
      <c r="D512" s="4" t="s">
        <v>198</v>
      </c>
      <c r="H512" s="4" t="s">
        <v>30</v>
      </c>
      <c r="I512" s="4">
        <v>2</v>
      </c>
      <c r="J512" s="4">
        <v>12</v>
      </c>
      <c r="K512" s="5">
        <f t="shared" si="7"/>
        <v>0.14285714285714285</v>
      </c>
      <c r="L512" s="5"/>
      <c r="M512" s="5"/>
      <c r="N512" s="5"/>
      <c r="O512" s="5"/>
      <c r="P512" s="8"/>
      <c r="U512" s="4" t="s">
        <v>197</v>
      </c>
    </row>
    <row r="513" spans="1:21" x14ac:dyDescent="0.25">
      <c r="A513" s="4" t="s">
        <v>298</v>
      </c>
      <c r="B513" s="4" t="s">
        <v>151</v>
      </c>
      <c r="C513" s="4" t="s">
        <v>286</v>
      </c>
      <c r="D513" s="4" t="s">
        <v>152</v>
      </c>
      <c r="H513" s="4" t="s">
        <v>30</v>
      </c>
      <c r="I513" s="4">
        <v>1</v>
      </c>
      <c r="J513" s="4">
        <v>13</v>
      </c>
      <c r="K513" s="5">
        <f t="shared" si="7"/>
        <v>7.1428571428571425E-2</v>
      </c>
      <c r="L513" s="5"/>
      <c r="M513" s="5"/>
      <c r="N513" s="5"/>
      <c r="O513" s="5"/>
      <c r="P513" s="8"/>
      <c r="U513" s="4" t="s">
        <v>286</v>
      </c>
    </row>
    <row r="514" spans="1:21" x14ac:dyDescent="0.25">
      <c r="A514" s="4" t="s">
        <v>299</v>
      </c>
      <c r="B514" s="4" t="s">
        <v>151</v>
      </c>
      <c r="C514" s="4" t="s">
        <v>162</v>
      </c>
      <c r="D514" s="4" t="s">
        <v>152</v>
      </c>
      <c r="H514" s="4" t="s">
        <v>30</v>
      </c>
      <c r="I514" s="4">
        <v>12</v>
      </c>
      <c r="J514" s="4">
        <v>2</v>
      </c>
      <c r="K514" s="5">
        <f t="shared" ref="K514:K577" si="8">IFERROR(I514/SUM(I514:J514),0)</f>
        <v>0.8571428571428571</v>
      </c>
      <c r="L514" s="5" t="s">
        <v>30</v>
      </c>
      <c r="M514" s="10" t="s">
        <v>30</v>
      </c>
      <c r="N514" s="5" t="s">
        <v>30</v>
      </c>
      <c r="O514" s="5" t="s">
        <v>30</v>
      </c>
      <c r="P514" s="8" t="s">
        <v>30</v>
      </c>
      <c r="Q514" s="4">
        <v>5</v>
      </c>
      <c r="R514" s="4">
        <v>1</v>
      </c>
      <c r="S514" s="4">
        <v>2</v>
      </c>
      <c r="T514" s="4">
        <v>0</v>
      </c>
      <c r="U514" s="4" t="s">
        <v>162</v>
      </c>
    </row>
    <row r="515" spans="1:21" x14ac:dyDescent="0.25">
      <c r="A515" s="4" t="s">
        <v>299</v>
      </c>
      <c r="B515" s="4" t="s">
        <v>151</v>
      </c>
      <c r="C515" s="4" t="s">
        <v>176</v>
      </c>
      <c r="D515" s="4" t="s">
        <v>171</v>
      </c>
      <c r="H515" s="4" t="s">
        <v>30</v>
      </c>
      <c r="I515" s="4">
        <v>12</v>
      </c>
      <c r="J515" s="4">
        <v>2</v>
      </c>
      <c r="K515" s="5">
        <f t="shared" si="8"/>
        <v>0.8571428571428571</v>
      </c>
      <c r="L515" s="5" t="s">
        <v>30</v>
      </c>
      <c r="M515" s="10" t="s">
        <v>30</v>
      </c>
      <c r="N515" s="5" t="s">
        <v>30</v>
      </c>
      <c r="O515" s="5" t="s">
        <v>30</v>
      </c>
      <c r="P515" s="8"/>
      <c r="Q515" s="4">
        <v>4</v>
      </c>
      <c r="R515" s="4">
        <v>2</v>
      </c>
      <c r="S515" s="4">
        <v>1</v>
      </c>
      <c r="T515" s="4">
        <v>1</v>
      </c>
      <c r="U515" s="4" t="s">
        <v>176</v>
      </c>
    </row>
    <row r="516" spans="1:21" x14ac:dyDescent="0.25">
      <c r="A516" s="4" t="s">
        <v>299</v>
      </c>
      <c r="B516" s="4" t="s">
        <v>151</v>
      </c>
      <c r="C516" s="4" t="s">
        <v>278</v>
      </c>
      <c r="D516" s="4" t="s">
        <v>171</v>
      </c>
      <c r="H516" s="4" t="s">
        <v>30</v>
      </c>
      <c r="I516" s="4">
        <v>11</v>
      </c>
      <c r="J516" s="4">
        <v>3</v>
      </c>
      <c r="K516" s="5">
        <f t="shared" si="8"/>
        <v>0.7857142857142857</v>
      </c>
      <c r="L516" s="5" t="s">
        <v>30</v>
      </c>
      <c r="M516" s="10" t="s">
        <v>30</v>
      </c>
      <c r="N516" s="5" t="s">
        <v>30</v>
      </c>
      <c r="O516" s="5"/>
      <c r="P516" s="8"/>
      <c r="Q516" s="4">
        <v>4</v>
      </c>
      <c r="R516" s="4">
        <v>2</v>
      </c>
      <c r="S516" s="4">
        <v>0</v>
      </c>
      <c r="T516" s="4">
        <v>1</v>
      </c>
      <c r="U516" s="4" t="s">
        <v>278</v>
      </c>
    </row>
    <row r="517" spans="1:21" x14ac:dyDescent="0.25">
      <c r="A517" s="4" t="s">
        <v>299</v>
      </c>
      <c r="B517" s="4" t="s">
        <v>151</v>
      </c>
      <c r="C517" s="4" t="s">
        <v>169</v>
      </c>
      <c r="D517" s="4" t="s">
        <v>161</v>
      </c>
      <c r="H517" s="4" t="s">
        <v>30</v>
      </c>
      <c r="I517" s="4">
        <v>10</v>
      </c>
      <c r="J517" s="4">
        <v>4</v>
      </c>
      <c r="K517" s="5">
        <f t="shared" si="8"/>
        <v>0.7142857142857143</v>
      </c>
      <c r="L517" s="5" t="s">
        <v>30</v>
      </c>
      <c r="M517" s="10" t="s">
        <v>30</v>
      </c>
      <c r="N517" s="5" t="s">
        <v>30</v>
      </c>
      <c r="O517" s="5"/>
      <c r="P517" s="8"/>
      <c r="Q517" s="4">
        <v>4</v>
      </c>
      <c r="R517" s="4">
        <v>2</v>
      </c>
      <c r="S517" s="4">
        <v>0</v>
      </c>
      <c r="T517" s="4">
        <v>1</v>
      </c>
      <c r="U517" s="4" t="s">
        <v>169</v>
      </c>
    </row>
    <row r="518" spans="1:21" x14ac:dyDescent="0.25">
      <c r="A518" s="4" t="s">
        <v>299</v>
      </c>
      <c r="B518" s="4" t="s">
        <v>151</v>
      </c>
      <c r="C518" s="4" t="s">
        <v>149</v>
      </c>
      <c r="D518" s="4" t="s">
        <v>152</v>
      </c>
      <c r="H518" s="4" t="s">
        <v>30</v>
      </c>
      <c r="I518" s="4">
        <v>10</v>
      </c>
      <c r="J518" s="4">
        <v>4</v>
      </c>
      <c r="K518" s="5">
        <f t="shared" si="8"/>
        <v>0.7142857142857143</v>
      </c>
      <c r="L518" s="5" t="s">
        <v>30</v>
      </c>
      <c r="M518" s="10" t="s">
        <v>30</v>
      </c>
      <c r="N518" s="5"/>
      <c r="O518" s="5"/>
      <c r="P518" s="8"/>
      <c r="Q518" s="4">
        <v>4</v>
      </c>
      <c r="R518" s="4">
        <v>2</v>
      </c>
      <c r="U518" s="4" t="s">
        <v>149</v>
      </c>
    </row>
    <row r="519" spans="1:21" x14ac:dyDescent="0.25">
      <c r="A519" s="4" t="s">
        <v>299</v>
      </c>
      <c r="B519" s="4" t="s">
        <v>151</v>
      </c>
      <c r="C519" s="4" t="s">
        <v>581</v>
      </c>
      <c r="D519" s="4" t="s">
        <v>154</v>
      </c>
      <c r="H519" s="4" t="s">
        <v>30</v>
      </c>
      <c r="I519" s="4">
        <v>10</v>
      </c>
      <c r="J519" s="4">
        <v>4</v>
      </c>
      <c r="K519" s="5">
        <f t="shared" si="8"/>
        <v>0.7142857142857143</v>
      </c>
      <c r="L519" s="5" t="s">
        <v>30</v>
      </c>
      <c r="M519" s="10" t="s">
        <v>30</v>
      </c>
      <c r="N519" s="5"/>
      <c r="O519" s="5"/>
      <c r="P519" s="8"/>
      <c r="Q519" s="4">
        <v>4</v>
      </c>
      <c r="R519" s="4">
        <v>2</v>
      </c>
      <c r="U519" s="4" t="s">
        <v>581</v>
      </c>
    </row>
    <row r="520" spans="1:21" x14ac:dyDescent="0.25">
      <c r="A520" s="4" t="s">
        <v>299</v>
      </c>
      <c r="B520" s="4" t="s">
        <v>151</v>
      </c>
      <c r="C520" s="4" t="s">
        <v>265</v>
      </c>
      <c r="D520" s="4" t="s">
        <v>154</v>
      </c>
      <c r="H520" s="4" t="s">
        <v>30</v>
      </c>
      <c r="I520" s="4">
        <v>9</v>
      </c>
      <c r="J520" s="4">
        <v>5</v>
      </c>
      <c r="K520" s="5">
        <f t="shared" si="8"/>
        <v>0.6428571428571429</v>
      </c>
      <c r="L520" s="5" t="s">
        <v>30</v>
      </c>
      <c r="M520" s="10" t="s">
        <v>30</v>
      </c>
      <c r="N520" s="5"/>
      <c r="O520" s="5"/>
      <c r="P520" s="8"/>
      <c r="Q520" s="4">
        <v>4</v>
      </c>
      <c r="R520" s="4">
        <v>2</v>
      </c>
      <c r="U520" s="4" t="s">
        <v>177</v>
      </c>
    </row>
    <row r="521" spans="1:21" x14ac:dyDescent="0.25">
      <c r="A521" s="4" t="s">
        <v>299</v>
      </c>
      <c r="B521" s="4" t="s">
        <v>151</v>
      </c>
      <c r="C521" s="4" t="s">
        <v>178</v>
      </c>
      <c r="D521" s="4" t="s">
        <v>157</v>
      </c>
      <c r="H521" s="4" t="s">
        <v>30</v>
      </c>
      <c r="I521" s="4">
        <v>9</v>
      </c>
      <c r="J521" s="4">
        <v>5</v>
      </c>
      <c r="K521" s="5">
        <f t="shared" si="8"/>
        <v>0.6428571428571429</v>
      </c>
      <c r="L521" s="5" t="s">
        <v>30</v>
      </c>
      <c r="M521" s="10" t="s">
        <v>30</v>
      </c>
      <c r="N521" s="5"/>
      <c r="O521" s="5"/>
      <c r="P521" s="8"/>
      <c r="Q521" s="4">
        <v>3</v>
      </c>
      <c r="R521" s="4">
        <v>3</v>
      </c>
      <c r="U521" s="4" t="s">
        <v>178</v>
      </c>
    </row>
    <row r="522" spans="1:21" x14ac:dyDescent="0.25">
      <c r="A522" s="4" t="s">
        <v>299</v>
      </c>
      <c r="B522" s="4" t="s">
        <v>151</v>
      </c>
      <c r="C522" s="4" t="s">
        <v>155</v>
      </c>
      <c r="D522" s="4" t="s">
        <v>154</v>
      </c>
      <c r="H522" s="4" t="s">
        <v>30</v>
      </c>
      <c r="I522" s="4">
        <v>9</v>
      </c>
      <c r="J522" s="4">
        <v>5</v>
      </c>
      <c r="K522" s="5">
        <f t="shared" si="8"/>
        <v>0.6428571428571429</v>
      </c>
      <c r="L522" s="5" t="s">
        <v>30</v>
      </c>
      <c r="M522" s="5"/>
      <c r="N522" s="5"/>
      <c r="O522" s="5"/>
      <c r="P522" s="8"/>
      <c r="Q522" s="4">
        <v>3</v>
      </c>
      <c r="R522" s="4">
        <v>3</v>
      </c>
      <c r="U522" s="4" t="s">
        <v>155</v>
      </c>
    </row>
    <row r="523" spans="1:21" x14ac:dyDescent="0.25">
      <c r="A523" s="4" t="s">
        <v>299</v>
      </c>
      <c r="B523" s="4" t="s">
        <v>151</v>
      </c>
      <c r="C523" s="4" t="s">
        <v>286</v>
      </c>
      <c r="D523" s="4" t="s">
        <v>152</v>
      </c>
      <c r="H523" s="4" t="s">
        <v>30</v>
      </c>
      <c r="I523" s="4">
        <v>9</v>
      </c>
      <c r="J523" s="4">
        <v>5</v>
      </c>
      <c r="K523" s="5">
        <f t="shared" si="8"/>
        <v>0.6428571428571429</v>
      </c>
      <c r="L523" s="5" t="s">
        <v>30</v>
      </c>
      <c r="M523" s="5"/>
      <c r="N523" s="5"/>
      <c r="O523" s="5"/>
      <c r="P523" s="8"/>
      <c r="Q523" s="4">
        <v>2</v>
      </c>
      <c r="R523" s="4">
        <v>4</v>
      </c>
      <c r="U523" s="4" t="s">
        <v>286</v>
      </c>
    </row>
    <row r="524" spans="1:21" x14ac:dyDescent="0.25">
      <c r="A524" s="4" t="s">
        <v>299</v>
      </c>
      <c r="B524" s="4" t="s">
        <v>151</v>
      </c>
      <c r="C524" s="4" t="s">
        <v>242</v>
      </c>
      <c r="D524" s="4" t="s">
        <v>243</v>
      </c>
      <c r="H524" s="4" t="s">
        <v>30</v>
      </c>
      <c r="I524" s="4">
        <v>9</v>
      </c>
      <c r="J524" s="4">
        <v>5</v>
      </c>
      <c r="K524" s="5">
        <f t="shared" si="8"/>
        <v>0.6428571428571429</v>
      </c>
      <c r="L524" s="5" t="s">
        <v>30</v>
      </c>
      <c r="M524" s="5"/>
      <c r="N524" s="5"/>
      <c r="O524" s="5"/>
      <c r="P524" s="8"/>
      <c r="Q524" s="4">
        <v>1</v>
      </c>
      <c r="R524" s="4">
        <v>5</v>
      </c>
      <c r="U524" s="4" t="s">
        <v>241</v>
      </c>
    </row>
    <row r="525" spans="1:21" x14ac:dyDescent="0.25">
      <c r="A525" s="4" t="s">
        <v>299</v>
      </c>
      <c r="B525" s="4" t="s">
        <v>151</v>
      </c>
      <c r="C525" s="4" t="s">
        <v>156</v>
      </c>
      <c r="D525" s="4" t="s">
        <v>157</v>
      </c>
      <c r="H525" s="4" t="s">
        <v>30</v>
      </c>
      <c r="I525" s="4">
        <v>9</v>
      </c>
      <c r="J525" s="4">
        <v>5</v>
      </c>
      <c r="K525" s="5">
        <f t="shared" si="8"/>
        <v>0.6428571428571429</v>
      </c>
      <c r="L525" s="5" t="s">
        <v>30</v>
      </c>
      <c r="M525" s="5"/>
      <c r="N525" s="5"/>
      <c r="O525" s="5"/>
      <c r="P525" s="8"/>
      <c r="Q525" s="4">
        <v>1</v>
      </c>
      <c r="R525" s="4">
        <v>5</v>
      </c>
      <c r="U525" s="4" t="s">
        <v>156</v>
      </c>
    </row>
    <row r="526" spans="1:21" x14ac:dyDescent="0.25">
      <c r="A526" s="4" t="s">
        <v>299</v>
      </c>
      <c r="B526" s="4" t="s">
        <v>151</v>
      </c>
      <c r="C526" s="4" t="s">
        <v>188</v>
      </c>
      <c r="D526" s="4" t="s">
        <v>187</v>
      </c>
      <c r="H526" s="4" t="s">
        <v>30</v>
      </c>
      <c r="I526" s="4">
        <v>8</v>
      </c>
      <c r="J526" s="4">
        <v>6</v>
      </c>
      <c r="K526" s="5">
        <f t="shared" si="8"/>
        <v>0.5714285714285714</v>
      </c>
      <c r="L526" s="5" t="s">
        <v>30</v>
      </c>
      <c r="M526" s="5"/>
      <c r="N526" s="5"/>
      <c r="O526" s="5"/>
      <c r="P526" s="8"/>
      <c r="Q526" s="4">
        <v>3</v>
      </c>
      <c r="R526" s="4">
        <v>3</v>
      </c>
      <c r="U526" s="4" t="s">
        <v>188</v>
      </c>
    </row>
    <row r="527" spans="1:21" x14ac:dyDescent="0.25">
      <c r="A527" s="4" t="s">
        <v>299</v>
      </c>
      <c r="B527" s="4" t="s">
        <v>151</v>
      </c>
      <c r="C527" s="4" t="s">
        <v>295</v>
      </c>
      <c r="D527" s="4" t="s">
        <v>171</v>
      </c>
      <c r="H527" s="4" t="s">
        <v>30</v>
      </c>
      <c r="I527" s="4">
        <v>8</v>
      </c>
      <c r="J527" s="4">
        <v>6</v>
      </c>
      <c r="K527" s="5">
        <f t="shared" si="8"/>
        <v>0.5714285714285714</v>
      </c>
      <c r="L527" s="5" t="s">
        <v>30</v>
      </c>
      <c r="M527" s="5"/>
      <c r="N527" s="5"/>
      <c r="O527" s="5"/>
      <c r="P527" s="8"/>
      <c r="Q527" s="4">
        <v>2</v>
      </c>
      <c r="R527" s="4">
        <v>4</v>
      </c>
      <c r="U527" s="4" t="s">
        <v>295</v>
      </c>
    </row>
    <row r="528" spans="1:21" x14ac:dyDescent="0.25">
      <c r="A528" s="4" t="s">
        <v>299</v>
      </c>
      <c r="B528" s="4" t="s">
        <v>151</v>
      </c>
      <c r="C528" s="4" t="s">
        <v>289</v>
      </c>
      <c r="D528" s="4" t="s">
        <v>171</v>
      </c>
      <c r="H528" s="4" t="s">
        <v>30</v>
      </c>
      <c r="I528" s="4">
        <v>8</v>
      </c>
      <c r="J528" s="4">
        <v>6</v>
      </c>
      <c r="K528" s="5">
        <f t="shared" si="8"/>
        <v>0.5714285714285714</v>
      </c>
      <c r="L528" s="5" t="s">
        <v>30</v>
      </c>
      <c r="M528" s="5"/>
      <c r="N528" s="5"/>
      <c r="O528" s="5"/>
      <c r="P528" s="8"/>
      <c r="Q528" s="4">
        <v>2</v>
      </c>
      <c r="R528" s="4">
        <v>4</v>
      </c>
      <c r="U528" s="4" t="s">
        <v>288</v>
      </c>
    </row>
    <row r="529" spans="1:21" x14ac:dyDescent="0.25">
      <c r="A529" s="4" t="s">
        <v>299</v>
      </c>
      <c r="B529" s="4" t="s">
        <v>151</v>
      </c>
      <c r="C529" s="4" t="s">
        <v>300</v>
      </c>
      <c r="D529" s="4" t="s">
        <v>187</v>
      </c>
      <c r="H529" s="4" t="s">
        <v>30</v>
      </c>
      <c r="I529" s="4">
        <v>8</v>
      </c>
      <c r="J529" s="4">
        <v>6</v>
      </c>
      <c r="K529" s="5">
        <f t="shared" si="8"/>
        <v>0.5714285714285714</v>
      </c>
      <c r="L529" s="5" t="s">
        <v>30</v>
      </c>
      <c r="M529" s="5"/>
      <c r="N529" s="5"/>
      <c r="O529" s="5"/>
      <c r="P529" s="8"/>
      <c r="Q529" s="4">
        <v>2</v>
      </c>
      <c r="R529" s="4">
        <v>4</v>
      </c>
      <c r="U529" s="4" t="s">
        <v>300</v>
      </c>
    </row>
    <row r="530" spans="1:21" x14ac:dyDescent="0.25">
      <c r="A530" s="4" t="s">
        <v>299</v>
      </c>
      <c r="B530" s="4" t="s">
        <v>151</v>
      </c>
      <c r="C530" s="4" t="s">
        <v>179</v>
      </c>
      <c r="D530" s="4" t="s">
        <v>164</v>
      </c>
      <c r="H530" s="4" t="s">
        <v>30</v>
      </c>
      <c r="I530" s="4">
        <v>8</v>
      </c>
      <c r="J530" s="4">
        <v>6</v>
      </c>
      <c r="K530" s="5">
        <f t="shared" si="8"/>
        <v>0.5714285714285714</v>
      </c>
      <c r="L530" s="5"/>
      <c r="M530" s="5"/>
      <c r="N530" s="5"/>
      <c r="O530" s="5"/>
      <c r="P530" s="8"/>
      <c r="U530" s="4" t="s">
        <v>179</v>
      </c>
    </row>
    <row r="531" spans="1:21" x14ac:dyDescent="0.25">
      <c r="A531" s="4" t="s">
        <v>299</v>
      </c>
      <c r="B531" s="4" t="s">
        <v>151</v>
      </c>
      <c r="C531" s="4" t="s">
        <v>291</v>
      </c>
      <c r="D531" s="4" t="s">
        <v>173</v>
      </c>
      <c r="H531" s="4" t="s">
        <v>30</v>
      </c>
      <c r="I531" s="4">
        <v>8</v>
      </c>
      <c r="J531" s="4">
        <v>6</v>
      </c>
      <c r="K531" s="5">
        <f t="shared" si="8"/>
        <v>0.5714285714285714</v>
      </c>
      <c r="L531" s="5"/>
      <c r="M531" s="5"/>
      <c r="N531" s="5"/>
      <c r="O531" s="5"/>
      <c r="P531" s="8"/>
      <c r="U531" s="4" t="s">
        <v>290</v>
      </c>
    </row>
    <row r="532" spans="1:21" x14ac:dyDescent="0.25">
      <c r="A532" s="4" t="s">
        <v>299</v>
      </c>
      <c r="B532" s="4" t="s">
        <v>151</v>
      </c>
      <c r="C532" s="4" t="s">
        <v>280</v>
      </c>
      <c r="D532" s="4" t="s">
        <v>164</v>
      </c>
      <c r="H532" s="4" t="s">
        <v>30</v>
      </c>
      <c r="I532" s="4">
        <v>7</v>
      </c>
      <c r="J532" s="4">
        <v>7</v>
      </c>
      <c r="K532" s="5">
        <f t="shared" si="8"/>
        <v>0.5</v>
      </c>
      <c r="L532" s="5"/>
      <c r="M532" s="5"/>
      <c r="N532" s="5"/>
      <c r="O532" s="5"/>
      <c r="P532" s="8"/>
      <c r="U532" s="4" t="s">
        <v>279</v>
      </c>
    </row>
    <row r="533" spans="1:21" x14ac:dyDescent="0.25">
      <c r="A533" s="4" t="s">
        <v>299</v>
      </c>
      <c r="B533" s="4" t="s">
        <v>151</v>
      </c>
      <c r="C533" s="4" t="s">
        <v>297</v>
      </c>
      <c r="D533" s="4" t="s">
        <v>243</v>
      </c>
      <c r="H533" s="4" t="s">
        <v>30</v>
      </c>
      <c r="I533" s="4">
        <v>7</v>
      </c>
      <c r="J533" s="4">
        <v>7</v>
      </c>
      <c r="K533" s="5">
        <f t="shared" si="8"/>
        <v>0.5</v>
      </c>
      <c r="L533" s="5"/>
      <c r="M533" s="5"/>
      <c r="N533" s="5"/>
      <c r="O533" s="5"/>
      <c r="P533" s="8"/>
      <c r="U533" s="4" t="s">
        <v>297</v>
      </c>
    </row>
    <row r="534" spans="1:21" x14ac:dyDescent="0.25">
      <c r="A534" s="4" t="s">
        <v>299</v>
      </c>
      <c r="B534" s="4" t="s">
        <v>151</v>
      </c>
      <c r="C534" s="4" t="s">
        <v>174</v>
      </c>
      <c r="D534" s="4" t="s">
        <v>166</v>
      </c>
      <c r="H534" s="4" t="s">
        <v>30</v>
      </c>
      <c r="I534" s="4">
        <v>6</v>
      </c>
      <c r="J534" s="4">
        <v>8</v>
      </c>
      <c r="K534" s="5">
        <f t="shared" si="8"/>
        <v>0.42857142857142855</v>
      </c>
      <c r="L534" s="5"/>
      <c r="M534" s="5"/>
      <c r="N534" s="5"/>
      <c r="O534" s="5"/>
      <c r="P534" s="8"/>
      <c r="U534" s="4" t="s">
        <v>174</v>
      </c>
    </row>
    <row r="535" spans="1:21" x14ac:dyDescent="0.25">
      <c r="A535" s="4" t="s">
        <v>299</v>
      </c>
      <c r="B535" s="4" t="s">
        <v>151</v>
      </c>
      <c r="C535" s="4" t="s">
        <v>201</v>
      </c>
      <c r="D535" s="4" t="s">
        <v>154</v>
      </c>
      <c r="H535" s="4" t="s">
        <v>30</v>
      </c>
      <c r="I535" s="4">
        <v>6</v>
      </c>
      <c r="J535" s="4">
        <v>8</v>
      </c>
      <c r="K535" s="5">
        <f t="shared" si="8"/>
        <v>0.42857142857142855</v>
      </c>
      <c r="L535" s="5"/>
      <c r="M535" s="5"/>
      <c r="N535" s="5"/>
      <c r="O535" s="5"/>
      <c r="P535" s="8"/>
      <c r="U535" s="4" t="s">
        <v>201</v>
      </c>
    </row>
    <row r="536" spans="1:21" x14ac:dyDescent="0.25">
      <c r="A536" s="4" t="s">
        <v>299</v>
      </c>
      <c r="B536" s="4" t="s">
        <v>151</v>
      </c>
      <c r="C536" s="4" t="s">
        <v>257</v>
      </c>
      <c r="D536" s="4" t="s">
        <v>215</v>
      </c>
      <c r="H536" s="4" t="s">
        <v>30</v>
      </c>
      <c r="I536" s="4">
        <v>5</v>
      </c>
      <c r="J536" s="4">
        <v>9</v>
      </c>
      <c r="K536" s="5">
        <f t="shared" si="8"/>
        <v>0.35714285714285715</v>
      </c>
      <c r="L536" s="5"/>
      <c r="M536" s="5"/>
      <c r="N536" s="5"/>
      <c r="O536" s="5"/>
      <c r="P536" s="8"/>
      <c r="U536" s="4" t="s">
        <v>257</v>
      </c>
    </row>
    <row r="537" spans="1:21" x14ac:dyDescent="0.25">
      <c r="A537" s="4" t="s">
        <v>299</v>
      </c>
      <c r="B537" s="4" t="s">
        <v>151</v>
      </c>
      <c r="C537" s="4" t="s">
        <v>158</v>
      </c>
      <c r="D537" s="4" t="s">
        <v>159</v>
      </c>
      <c r="H537" s="4" t="s">
        <v>30</v>
      </c>
      <c r="I537" s="4">
        <v>5</v>
      </c>
      <c r="J537" s="4">
        <v>9</v>
      </c>
      <c r="K537" s="5">
        <f t="shared" si="8"/>
        <v>0.35714285714285715</v>
      </c>
      <c r="L537" s="5"/>
      <c r="M537" s="5"/>
      <c r="N537" s="5"/>
      <c r="O537" s="5"/>
      <c r="P537" s="8"/>
      <c r="U537" s="4" t="s">
        <v>158</v>
      </c>
    </row>
    <row r="538" spans="1:21" x14ac:dyDescent="0.25">
      <c r="A538" s="4" t="s">
        <v>299</v>
      </c>
      <c r="B538" s="4" t="s">
        <v>151</v>
      </c>
      <c r="C538" s="4" t="s">
        <v>296</v>
      </c>
      <c r="D538" s="4" t="s">
        <v>220</v>
      </c>
      <c r="H538" s="4" t="s">
        <v>30</v>
      </c>
      <c r="I538" s="4">
        <v>4</v>
      </c>
      <c r="J538" s="4">
        <v>10</v>
      </c>
      <c r="K538" s="5">
        <f t="shared" si="8"/>
        <v>0.2857142857142857</v>
      </c>
      <c r="L538" s="5"/>
      <c r="M538" s="5"/>
      <c r="N538" s="5"/>
      <c r="O538" s="5"/>
      <c r="P538" s="8"/>
      <c r="U538" s="4" t="s">
        <v>296</v>
      </c>
    </row>
    <row r="539" spans="1:21" x14ac:dyDescent="0.25">
      <c r="A539" s="4" t="s">
        <v>299</v>
      </c>
      <c r="B539" s="4" t="s">
        <v>151</v>
      </c>
      <c r="C539" s="4" t="s">
        <v>301</v>
      </c>
      <c r="D539" s="4" t="s">
        <v>251</v>
      </c>
      <c r="H539" s="4" t="s">
        <v>30</v>
      </c>
      <c r="I539" s="4">
        <v>3</v>
      </c>
      <c r="J539" s="4">
        <v>11</v>
      </c>
      <c r="K539" s="5">
        <f t="shared" si="8"/>
        <v>0.21428571428571427</v>
      </c>
      <c r="L539" s="5"/>
      <c r="M539" s="5"/>
      <c r="N539" s="5"/>
      <c r="O539" s="5"/>
      <c r="P539" s="8"/>
      <c r="U539" s="4" t="s">
        <v>301</v>
      </c>
    </row>
    <row r="540" spans="1:21" x14ac:dyDescent="0.25">
      <c r="A540" s="4" t="s">
        <v>299</v>
      </c>
      <c r="B540" s="4" t="s">
        <v>151</v>
      </c>
      <c r="C540" s="4" t="s">
        <v>250</v>
      </c>
      <c r="D540" s="4" t="s">
        <v>251</v>
      </c>
      <c r="H540" s="4" t="s">
        <v>30</v>
      </c>
      <c r="I540" s="4">
        <v>3</v>
      </c>
      <c r="J540" s="4">
        <v>11</v>
      </c>
      <c r="K540" s="5">
        <f t="shared" si="8"/>
        <v>0.21428571428571427</v>
      </c>
      <c r="L540" s="5"/>
      <c r="M540" s="5"/>
      <c r="N540" s="5"/>
      <c r="O540" s="5"/>
      <c r="P540" s="8"/>
      <c r="U540" s="4" t="s">
        <v>250</v>
      </c>
    </row>
    <row r="541" spans="1:21" x14ac:dyDescent="0.25">
      <c r="A541" s="4" t="s">
        <v>299</v>
      </c>
      <c r="B541" s="4" t="s">
        <v>151</v>
      </c>
      <c r="C541" s="4" t="s">
        <v>181</v>
      </c>
      <c r="D541" s="4" t="s">
        <v>173</v>
      </c>
      <c r="H541" s="4" t="s">
        <v>30</v>
      </c>
      <c r="I541" s="4">
        <v>3</v>
      </c>
      <c r="J541" s="4">
        <v>11</v>
      </c>
      <c r="K541" s="5">
        <f t="shared" si="8"/>
        <v>0.21428571428571427</v>
      </c>
      <c r="L541" s="5"/>
      <c r="M541" s="5"/>
      <c r="N541" s="5"/>
      <c r="O541" s="5"/>
      <c r="P541" s="8"/>
      <c r="U541" s="4" t="s">
        <v>181</v>
      </c>
    </row>
    <row r="542" spans="1:21" x14ac:dyDescent="0.25">
      <c r="A542" s="4" t="s">
        <v>299</v>
      </c>
      <c r="B542" s="4" t="s">
        <v>151</v>
      </c>
      <c r="C542" s="4" t="s">
        <v>302</v>
      </c>
      <c r="D542" s="4" t="s">
        <v>152</v>
      </c>
      <c r="H542" s="4" t="s">
        <v>30</v>
      </c>
      <c r="I542" s="4">
        <v>3</v>
      </c>
      <c r="J542" s="4">
        <v>11</v>
      </c>
      <c r="K542" s="5">
        <f t="shared" si="8"/>
        <v>0.21428571428571427</v>
      </c>
      <c r="L542" s="5"/>
      <c r="M542" s="5"/>
      <c r="N542" s="5"/>
      <c r="O542" s="5"/>
      <c r="P542" s="8"/>
      <c r="U542" s="4" t="s">
        <v>302</v>
      </c>
    </row>
    <row r="543" spans="1:21" x14ac:dyDescent="0.25">
      <c r="A543" s="4" t="s">
        <v>299</v>
      </c>
      <c r="B543" s="4" t="s">
        <v>151</v>
      </c>
      <c r="C543" s="4" t="s">
        <v>197</v>
      </c>
      <c r="D543" s="4" t="s">
        <v>198</v>
      </c>
      <c r="H543" s="4" t="s">
        <v>30</v>
      </c>
      <c r="I543" s="4">
        <v>3</v>
      </c>
      <c r="J543" s="4">
        <v>11</v>
      </c>
      <c r="K543" s="5">
        <f t="shared" si="8"/>
        <v>0.21428571428571427</v>
      </c>
      <c r="L543" s="5"/>
      <c r="M543" s="5"/>
      <c r="N543" s="5"/>
      <c r="O543" s="5"/>
      <c r="P543" s="8"/>
      <c r="U543" s="4" t="s">
        <v>197</v>
      </c>
    </row>
    <row r="544" spans="1:21" x14ac:dyDescent="0.25">
      <c r="A544" s="4" t="s">
        <v>299</v>
      </c>
      <c r="B544" s="4" t="s">
        <v>151</v>
      </c>
      <c r="C544" s="4" t="s">
        <v>303</v>
      </c>
      <c r="D544" s="4" t="s">
        <v>215</v>
      </c>
      <c r="H544" s="4" t="s">
        <v>30</v>
      </c>
      <c r="I544" s="4">
        <v>2</v>
      </c>
      <c r="J544" s="4">
        <v>12</v>
      </c>
      <c r="K544" s="5">
        <f t="shared" si="8"/>
        <v>0.14285714285714285</v>
      </c>
      <c r="L544" s="5"/>
      <c r="M544" s="5"/>
      <c r="N544" s="5"/>
      <c r="O544" s="5"/>
      <c r="P544" s="8"/>
      <c r="U544" s="4" t="s">
        <v>303</v>
      </c>
    </row>
    <row r="545" spans="1:21" x14ac:dyDescent="0.25">
      <c r="A545" s="4" t="s">
        <v>299</v>
      </c>
      <c r="B545" s="4" t="s">
        <v>151</v>
      </c>
      <c r="C545" s="4" t="s">
        <v>304</v>
      </c>
      <c r="D545" s="4" t="s">
        <v>305</v>
      </c>
      <c r="H545" s="4" t="s">
        <v>30</v>
      </c>
      <c r="I545" s="4">
        <v>0</v>
      </c>
      <c r="J545" s="4">
        <v>14</v>
      </c>
      <c r="K545" s="5">
        <f t="shared" si="8"/>
        <v>0</v>
      </c>
      <c r="L545" s="5"/>
      <c r="M545" s="5"/>
      <c r="N545" s="5"/>
      <c r="O545" s="5"/>
      <c r="P545" s="8"/>
      <c r="U545" s="4" t="s">
        <v>304</v>
      </c>
    </row>
    <row r="546" spans="1:21" x14ac:dyDescent="0.25">
      <c r="A546" s="4" t="s">
        <v>306</v>
      </c>
      <c r="B546" s="4" t="s">
        <v>151</v>
      </c>
      <c r="C546" s="4" t="s">
        <v>176</v>
      </c>
      <c r="D546" s="4" t="s">
        <v>171</v>
      </c>
      <c r="H546" s="4" t="s">
        <v>30</v>
      </c>
      <c r="I546" s="4">
        <v>9</v>
      </c>
      <c r="J546" s="4">
        <v>1</v>
      </c>
      <c r="K546" s="5">
        <f t="shared" si="8"/>
        <v>0.9</v>
      </c>
      <c r="L546" s="5" t="s">
        <v>30</v>
      </c>
      <c r="M546" s="5" t="s">
        <v>30</v>
      </c>
      <c r="N546" s="5" t="s">
        <v>30</v>
      </c>
      <c r="O546" s="5" t="s">
        <v>30</v>
      </c>
      <c r="P546" s="8" t="s">
        <v>30</v>
      </c>
      <c r="Q546" s="4">
        <v>2</v>
      </c>
      <c r="R546" s="4">
        <v>0</v>
      </c>
      <c r="S546" s="4">
        <v>2</v>
      </c>
      <c r="T546" s="4">
        <v>0</v>
      </c>
      <c r="U546" s="4" t="s">
        <v>176</v>
      </c>
    </row>
    <row r="547" spans="1:21" x14ac:dyDescent="0.25">
      <c r="A547" s="4" t="s">
        <v>306</v>
      </c>
      <c r="B547" s="4" t="s">
        <v>151</v>
      </c>
      <c r="C547" s="4" t="s">
        <v>265</v>
      </c>
      <c r="D547" s="4" t="s">
        <v>154</v>
      </c>
      <c r="H547" s="4" t="s">
        <v>30</v>
      </c>
      <c r="I547" s="4">
        <v>6</v>
      </c>
      <c r="J547" s="4">
        <v>4</v>
      </c>
      <c r="K547" s="5">
        <f t="shared" si="8"/>
        <v>0.6</v>
      </c>
      <c r="L547" s="5" t="s">
        <v>30</v>
      </c>
      <c r="M547" s="5" t="s">
        <v>30</v>
      </c>
      <c r="N547" s="5" t="s">
        <v>30</v>
      </c>
      <c r="O547" s="5" t="s">
        <v>30</v>
      </c>
      <c r="P547" s="8"/>
      <c r="Q547" s="4">
        <v>2</v>
      </c>
      <c r="R547" s="4">
        <v>0</v>
      </c>
      <c r="S547" s="4">
        <v>2</v>
      </c>
      <c r="T547" s="4">
        <v>0</v>
      </c>
      <c r="U547" s="4" t="s">
        <v>177</v>
      </c>
    </row>
    <row r="548" spans="1:21" x14ac:dyDescent="0.25">
      <c r="A548" s="4" t="s">
        <v>306</v>
      </c>
      <c r="B548" s="4" t="s">
        <v>151</v>
      </c>
      <c r="C548" s="4" t="s">
        <v>286</v>
      </c>
      <c r="D548" s="4" t="s">
        <v>152</v>
      </c>
      <c r="H548" s="4" t="s">
        <v>30</v>
      </c>
      <c r="I548" s="4">
        <v>8</v>
      </c>
      <c r="J548" s="4">
        <v>2</v>
      </c>
      <c r="K548" s="5">
        <f t="shared" si="8"/>
        <v>0.8</v>
      </c>
      <c r="L548" s="5" t="s">
        <v>30</v>
      </c>
      <c r="M548" s="5" t="s">
        <v>30</v>
      </c>
      <c r="N548" s="5" t="s">
        <v>30</v>
      </c>
      <c r="O548" s="5"/>
      <c r="P548" s="8"/>
      <c r="Q548" s="4">
        <v>2</v>
      </c>
      <c r="R548" s="4">
        <v>0</v>
      </c>
      <c r="S548" s="4">
        <v>2</v>
      </c>
      <c r="T548" s="4">
        <v>1</v>
      </c>
      <c r="U548" s="4" t="s">
        <v>286</v>
      </c>
    </row>
    <row r="549" spans="1:21" x14ac:dyDescent="0.25">
      <c r="A549" s="4" t="s">
        <v>306</v>
      </c>
      <c r="B549" s="4" t="s">
        <v>151</v>
      </c>
      <c r="C549" s="4" t="s">
        <v>295</v>
      </c>
      <c r="D549" s="4" t="s">
        <v>171</v>
      </c>
      <c r="H549" s="4" t="s">
        <v>30</v>
      </c>
      <c r="I549" s="4">
        <v>8</v>
      </c>
      <c r="J549" s="4">
        <v>2</v>
      </c>
      <c r="K549" s="5">
        <f t="shared" si="8"/>
        <v>0.8</v>
      </c>
      <c r="L549" s="5" t="s">
        <v>30</v>
      </c>
      <c r="M549" s="5" t="s">
        <v>30</v>
      </c>
      <c r="N549" s="5" t="s">
        <v>30</v>
      </c>
      <c r="O549" s="5"/>
      <c r="P549" s="8"/>
      <c r="Q549" s="4">
        <v>2</v>
      </c>
      <c r="R549" s="4">
        <v>0</v>
      </c>
      <c r="S549" s="4">
        <v>2</v>
      </c>
      <c r="T549" s="4">
        <v>1</v>
      </c>
      <c r="U549" s="4" t="s">
        <v>176</v>
      </c>
    </row>
    <row r="550" spans="1:21" x14ac:dyDescent="0.25">
      <c r="A550" s="4" t="s">
        <v>306</v>
      </c>
      <c r="B550" s="4" t="s">
        <v>151</v>
      </c>
      <c r="C550" s="4" t="s">
        <v>155</v>
      </c>
      <c r="D550" s="4" t="s">
        <v>154</v>
      </c>
      <c r="H550" s="4" t="s">
        <v>30</v>
      </c>
      <c r="I550" s="4">
        <v>7</v>
      </c>
      <c r="J550" s="4">
        <v>3</v>
      </c>
      <c r="K550" s="5">
        <f t="shared" si="8"/>
        <v>0.7</v>
      </c>
      <c r="L550" s="5" t="s">
        <v>30</v>
      </c>
      <c r="M550" s="5" t="s">
        <v>30</v>
      </c>
      <c r="N550" s="5"/>
      <c r="O550" s="5"/>
      <c r="P550" s="8"/>
      <c r="Q550" s="4">
        <v>2</v>
      </c>
      <c r="R550" s="4">
        <v>0</v>
      </c>
      <c r="S550" s="4">
        <v>1</v>
      </c>
      <c r="T550" s="4">
        <v>2</v>
      </c>
      <c r="U550" s="4" t="s">
        <v>155</v>
      </c>
    </row>
    <row r="551" spans="1:21" x14ac:dyDescent="0.25">
      <c r="A551" s="4" t="s">
        <v>306</v>
      </c>
      <c r="B551" s="4" t="s">
        <v>151</v>
      </c>
      <c r="C551" s="4" t="s">
        <v>149</v>
      </c>
      <c r="D551" s="4" t="s">
        <v>152</v>
      </c>
      <c r="H551" s="4" t="s">
        <v>30</v>
      </c>
      <c r="I551" s="4">
        <v>7</v>
      </c>
      <c r="J551" s="4">
        <v>3</v>
      </c>
      <c r="K551" s="5">
        <f t="shared" si="8"/>
        <v>0.7</v>
      </c>
      <c r="L551" s="5" t="s">
        <v>30</v>
      </c>
      <c r="M551" s="5" t="s">
        <v>30</v>
      </c>
      <c r="N551" s="5"/>
      <c r="O551" s="5"/>
      <c r="P551" s="8"/>
      <c r="Q551" s="4">
        <v>2</v>
      </c>
      <c r="R551" s="4">
        <v>0</v>
      </c>
      <c r="S551" s="4">
        <v>0</v>
      </c>
      <c r="T551" s="4">
        <v>2</v>
      </c>
      <c r="U551" s="4" t="s">
        <v>149</v>
      </c>
    </row>
    <row r="552" spans="1:21" x14ac:dyDescent="0.25">
      <c r="A552" s="4" t="s">
        <v>306</v>
      </c>
      <c r="B552" s="4" t="s">
        <v>151</v>
      </c>
      <c r="C552" s="4" t="s">
        <v>242</v>
      </c>
      <c r="D552" s="4" t="s">
        <v>243</v>
      </c>
      <c r="H552" s="4" t="s">
        <v>30</v>
      </c>
      <c r="I552" s="4">
        <v>7</v>
      </c>
      <c r="J552" s="4">
        <v>3</v>
      </c>
      <c r="K552" s="5">
        <f t="shared" si="8"/>
        <v>0.7</v>
      </c>
      <c r="L552" s="5" t="s">
        <v>30</v>
      </c>
      <c r="M552" s="5" t="s">
        <v>30</v>
      </c>
      <c r="N552" s="5"/>
      <c r="O552" s="5"/>
      <c r="P552" s="8"/>
      <c r="Q552" s="4">
        <v>2</v>
      </c>
      <c r="R552" s="4">
        <v>1</v>
      </c>
      <c r="S552" s="4">
        <v>0</v>
      </c>
      <c r="T552" s="4">
        <v>2</v>
      </c>
      <c r="U552" s="4" t="s">
        <v>241</v>
      </c>
    </row>
    <row r="553" spans="1:21" x14ac:dyDescent="0.25">
      <c r="A553" s="4" t="s">
        <v>306</v>
      </c>
      <c r="B553" s="4" t="s">
        <v>151</v>
      </c>
      <c r="C553" s="4" t="s">
        <v>278</v>
      </c>
      <c r="D553" s="4" t="s">
        <v>171</v>
      </c>
      <c r="H553" s="4" t="s">
        <v>30</v>
      </c>
      <c r="I553" s="4">
        <v>6</v>
      </c>
      <c r="J553" s="4">
        <v>4</v>
      </c>
      <c r="K553" s="5">
        <f t="shared" si="8"/>
        <v>0.6</v>
      </c>
      <c r="L553" s="5" t="s">
        <v>30</v>
      </c>
      <c r="M553" s="5" t="s">
        <v>30</v>
      </c>
      <c r="N553" s="5"/>
      <c r="O553" s="5"/>
      <c r="P553" s="8"/>
      <c r="Q553" s="4">
        <v>2</v>
      </c>
      <c r="R553" s="4">
        <v>0</v>
      </c>
      <c r="S553" s="4">
        <v>1</v>
      </c>
      <c r="T553" s="4">
        <v>2</v>
      </c>
      <c r="U553" s="4" t="s">
        <v>278</v>
      </c>
    </row>
    <row r="554" spans="1:21" x14ac:dyDescent="0.25">
      <c r="A554" s="4" t="s">
        <v>306</v>
      </c>
      <c r="B554" s="4" t="s">
        <v>151</v>
      </c>
      <c r="C554" s="4" t="s">
        <v>581</v>
      </c>
      <c r="D554" s="4" t="s">
        <v>154</v>
      </c>
      <c r="H554" s="4" t="s">
        <v>30</v>
      </c>
      <c r="I554" s="4">
        <v>8</v>
      </c>
      <c r="J554" s="4">
        <v>2</v>
      </c>
      <c r="K554" s="5">
        <f t="shared" si="8"/>
        <v>0.8</v>
      </c>
      <c r="L554" s="5" t="s">
        <v>30</v>
      </c>
      <c r="M554" s="5"/>
      <c r="N554" s="5"/>
      <c r="O554" s="5"/>
      <c r="P554" s="8"/>
      <c r="Q554" s="4">
        <v>0</v>
      </c>
      <c r="R554" s="4">
        <v>2</v>
      </c>
      <c r="U554" s="4" t="s">
        <v>581</v>
      </c>
    </row>
    <row r="555" spans="1:21" x14ac:dyDescent="0.25">
      <c r="A555" s="4" t="s">
        <v>306</v>
      </c>
      <c r="B555" s="4" t="s">
        <v>151</v>
      </c>
      <c r="C555" s="4" t="s">
        <v>309</v>
      </c>
      <c r="D555" s="4" t="s">
        <v>152</v>
      </c>
      <c r="H555" s="4" t="s">
        <v>30</v>
      </c>
      <c r="I555" s="4">
        <v>7</v>
      </c>
      <c r="J555" s="4">
        <v>3</v>
      </c>
      <c r="K555" s="5">
        <f t="shared" si="8"/>
        <v>0.7</v>
      </c>
      <c r="L555" s="5" t="s">
        <v>30</v>
      </c>
      <c r="M555" s="5"/>
      <c r="N555" s="5"/>
      <c r="O555" s="5"/>
      <c r="P555" s="8"/>
      <c r="Q555" s="4">
        <v>1</v>
      </c>
      <c r="R555" s="4">
        <v>2</v>
      </c>
      <c r="U555" s="4" t="s">
        <v>309</v>
      </c>
    </row>
    <row r="556" spans="1:21" x14ac:dyDescent="0.25">
      <c r="A556" s="4" t="s">
        <v>306</v>
      </c>
      <c r="B556" s="4" t="s">
        <v>151</v>
      </c>
      <c r="C556" s="4" t="s">
        <v>302</v>
      </c>
      <c r="D556" s="4" t="s">
        <v>152</v>
      </c>
      <c r="H556" s="4" t="s">
        <v>30</v>
      </c>
      <c r="I556" s="4">
        <v>7</v>
      </c>
      <c r="J556" s="4">
        <v>3</v>
      </c>
      <c r="K556" s="5">
        <f t="shared" si="8"/>
        <v>0.7</v>
      </c>
      <c r="L556" s="5" t="s">
        <v>30</v>
      </c>
      <c r="M556" s="5"/>
      <c r="N556" s="5"/>
      <c r="O556" s="5"/>
      <c r="P556" s="8"/>
      <c r="Q556" s="4">
        <v>0</v>
      </c>
      <c r="R556" s="4">
        <v>2</v>
      </c>
      <c r="U556" s="4" t="s">
        <v>302</v>
      </c>
    </row>
    <row r="557" spans="1:21" x14ac:dyDescent="0.25">
      <c r="A557" s="4" t="s">
        <v>306</v>
      </c>
      <c r="B557" s="4" t="s">
        <v>151</v>
      </c>
      <c r="C557" s="4" t="s">
        <v>197</v>
      </c>
      <c r="D557" s="4" t="s">
        <v>198</v>
      </c>
      <c r="H557" s="4" t="s">
        <v>30</v>
      </c>
      <c r="I557" s="4">
        <v>7</v>
      </c>
      <c r="J557" s="4">
        <v>3</v>
      </c>
      <c r="K557" s="5">
        <f t="shared" si="8"/>
        <v>0.7</v>
      </c>
      <c r="L557" s="5" t="s">
        <v>30</v>
      </c>
      <c r="M557" s="5"/>
      <c r="N557" s="5"/>
      <c r="O557" s="5"/>
      <c r="P557" s="8"/>
      <c r="Q557" s="4">
        <v>0</v>
      </c>
      <c r="R557" s="4">
        <v>2</v>
      </c>
      <c r="U557" s="4" t="s">
        <v>197</v>
      </c>
    </row>
    <row r="558" spans="1:21" x14ac:dyDescent="0.25">
      <c r="A558" s="4" t="s">
        <v>306</v>
      </c>
      <c r="B558" s="4" t="s">
        <v>151</v>
      </c>
      <c r="C558" s="4" t="s">
        <v>313</v>
      </c>
      <c r="D558" s="4" t="s">
        <v>171</v>
      </c>
      <c r="H558" s="4" t="s">
        <v>30</v>
      </c>
      <c r="I558" s="4">
        <v>6</v>
      </c>
      <c r="J558" s="4">
        <v>4</v>
      </c>
      <c r="K558" s="5">
        <f t="shared" si="8"/>
        <v>0.6</v>
      </c>
      <c r="L558" s="5" t="s">
        <v>30</v>
      </c>
      <c r="M558" s="5"/>
      <c r="N558" s="5"/>
      <c r="O558" s="5"/>
      <c r="P558" s="8"/>
      <c r="Q558" s="4">
        <v>0</v>
      </c>
      <c r="R558" s="4">
        <v>2</v>
      </c>
      <c r="U558" s="4" t="s">
        <v>313</v>
      </c>
    </row>
    <row r="559" spans="1:21" x14ac:dyDescent="0.25">
      <c r="A559" s="4" t="s">
        <v>306</v>
      </c>
      <c r="B559" s="4" t="s">
        <v>151</v>
      </c>
      <c r="C559" s="4" t="s">
        <v>158</v>
      </c>
      <c r="D559" s="4" t="s">
        <v>159</v>
      </c>
      <c r="H559" s="4" t="s">
        <v>30</v>
      </c>
      <c r="I559" s="4">
        <v>6</v>
      </c>
      <c r="J559" s="4">
        <v>4</v>
      </c>
      <c r="K559" s="5">
        <f t="shared" si="8"/>
        <v>0.6</v>
      </c>
      <c r="L559" s="5" t="s">
        <v>30</v>
      </c>
      <c r="M559" s="5"/>
      <c r="N559" s="5"/>
      <c r="O559" s="5"/>
      <c r="P559" s="8"/>
      <c r="Q559" s="4">
        <v>0</v>
      </c>
      <c r="R559" s="4">
        <v>2</v>
      </c>
      <c r="U559" s="4" t="s">
        <v>158</v>
      </c>
    </row>
    <row r="560" spans="1:21" x14ac:dyDescent="0.25">
      <c r="A560" s="4" t="s">
        <v>306</v>
      </c>
      <c r="B560" s="4" t="s">
        <v>151</v>
      </c>
      <c r="C560" s="4" t="s">
        <v>293</v>
      </c>
      <c r="D560" s="4" t="s">
        <v>154</v>
      </c>
      <c r="H560" s="4" t="s">
        <v>30</v>
      </c>
      <c r="I560" s="4">
        <v>4</v>
      </c>
      <c r="J560" s="4">
        <v>6</v>
      </c>
      <c r="K560" s="5">
        <f t="shared" si="8"/>
        <v>0.4</v>
      </c>
      <c r="L560" s="5" t="s">
        <v>30</v>
      </c>
      <c r="M560" s="5"/>
      <c r="N560" s="5"/>
      <c r="O560" s="5"/>
      <c r="P560" s="8"/>
      <c r="Q560" s="4">
        <v>0</v>
      </c>
      <c r="R560" s="4">
        <v>2</v>
      </c>
      <c r="U560" s="4" t="s">
        <v>292</v>
      </c>
    </row>
    <row r="561" spans="1:21" x14ac:dyDescent="0.25">
      <c r="A561" s="4" t="s">
        <v>306</v>
      </c>
      <c r="B561" s="4" t="s">
        <v>151</v>
      </c>
      <c r="C561" s="4" t="s">
        <v>257</v>
      </c>
      <c r="D561" s="4" t="s">
        <v>215</v>
      </c>
      <c r="H561" s="4" t="s">
        <v>30</v>
      </c>
      <c r="I561" s="4">
        <v>3</v>
      </c>
      <c r="J561" s="4">
        <v>7</v>
      </c>
      <c r="K561" s="5">
        <f t="shared" si="8"/>
        <v>0.3</v>
      </c>
      <c r="L561" s="5" t="s">
        <v>30</v>
      </c>
      <c r="M561" s="5"/>
      <c r="N561" s="5"/>
      <c r="O561" s="5"/>
      <c r="P561" s="8"/>
      <c r="Q561" s="4">
        <v>0</v>
      </c>
      <c r="R561" s="4">
        <v>2</v>
      </c>
      <c r="U561" s="4" t="s">
        <v>257</v>
      </c>
    </row>
    <row r="562" spans="1:21" x14ac:dyDescent="0.25">
      <c r="A562" s="4" t="s">
        <v>306</v>
      </c>
      <c r="B562" s="4" t="s">
        <v>151</v>
      </c>
      <c r="C562" s="4" t="s">
        <v>317</v>
      </c>
      <c r="D562" s="4" t="s">
        <v>161</v>
      </c>
      <c r="H562" s="4" t="s">
        <v>30</v>
      </c>
      <c r="I562" s="4">
        <v>3</v>
      </c>
      <c r="J562" s="4">
        <v>7</v>
      </c>
      <c r="K562" s="5">
        <f t="shared" si="8"/>
        <v>0.3</v>
      </c>
      <c r="L562" s="5"/>
      <c r="M562" s="5"/>
      <c r="N562" s="5"/>
      <c r="O562" s="5"/>
      <c r="P562" s="8"/>
      <c r="U562" s="4" t="s">
        <v>317</v>
      </c>
    </row>
    <row r="563" spans="1:21" x14ac:dyDescent="0.25">
      <c r="A563" s="4" t="s">
        <v>306</v>
      </c>
      <c r="B563" s="4" t="s">
        <v>151</v>
      </c>
      <c r="C563" s="4" t="s">
        <v>318</v>
      </c>
      <c r="D563" s="4" t="s">
        <v>319</v>
      </c>
      <c r="H563" s="4" t="s">
        <v>30</v>
      </c>
      <c r="I563" s="4">
        <v>3</v>
      </c>
      <c r="J563" s="4">
        <v>7</v>
      </c>
      <c r="K563" s="5">
        <f t="shared" si="8"/>
        <v>0.3</v>
      </c>
      <c r="L563" s="5"/>
      <c r="M563" s="5"/>
      <c r="N563" s="5"/>
      <c r="O563" s="5"/>
      <c r="P563" s="8"/>
      <c r="U563" s="4" t="s">
        <v>318</v>
      </c>
    </row>
    <row r="564" spans="1:21" x14ac:dyDescent="0.25">
      <c r="A564" s="4" t="s">
        <v>306</v>
      </c>
      <c r="B564" s="4" t="s">
        <v>151</v>
      </c>
      <c r="C564" s="4" t="s">
        <v>250</v>
      </c>
      <c r="D564" s="4" t="s">
        <v>251</v>
      </c>
      <c r="H564" s="4" t="s">
        <v>30</v>
      </c>
      <c r="I564" s="4">
        <v>2</v>
      </c>
      <c r="J564" s="4">
        <v>8</v>
      </c>
      <c r="K564" s="5">
        <f t="shared" si="8"/>
        <v>0.2</v>
      </c>
      <c r="L564" s="5"/>
      <c r="M564" s="5"/>
      <c r="N564" s="5"/>
      <c r="O564" s="5"/>
      <c r="P564" s="8"/>
      <c r="U564" s="4" t="s">
        <v>250</v>
      </c>
    </row>
    <row r="565" spans="1:21" x14ac:dyDescent="0.25">
      <c r="A565" s="4" t="s">
        <v>306</v>
      </c>
      <c r="B565" s="4" t="s">
        <v>151</v>
      </c>
      <c r="C565" s="4" t="s">
        <v>303</v>
      </c>
      <c r="D565" s="4" t="s">
        <v>215</v>
      </c>
      <c r="H565" s="4" t="s">
        <v>30</v>
      </c>
      <c r="I565" s="4">
        <v>2</v>
      </c>
      <c r="J565" s="4">
        <v>8</v>
      </c>
      <c r="K565" s="5">
        <f t="shared" si="8"/>
        <v>0.2</v>
      </c>
      <c r="L565" s="5"/>
      <c r="M565" s="5"/>
      <c r="N565" s="5"/>
      <c r="O565" s="5"/>
      <c r="P565" s="8"/>
      <c r="U565" s="4" t="s">
        <v>303</v>
      </c>
    </row>
    <row r="566" spans="1:21" x14ac:dyDescent="0.25">
      <c r="A566" s="4" t="s">
        <v>306</v>
      </c>
      <c r="B566" s="4" t="s">
        <v>151</v>
      </c>
      <c r="C566" s="4" t="s">
        <v>321</v>
      </c>
      <c r="D566" s="4" t="s">
        <v>187</v>
      </c>
      <c r="H566" s="4" t="s">
        <v>30</v>
      </c>
      <c r="I566" s="4">
        <v>2</v>
      </c>
      <c r="J566" s="4">
        <v>8</v>
      </c>
      <c r="K566" s="5">
        <f t="shared" si="8"/>
        <v>0.2</v>
      </c>
      <c r="L566" s="5"/>
      <c r="M566" s="5"/>
      <c r="N566" s="5"/>
      <c r="O566" s="5"/>
      <c r="P566" s="8"/>
      <c r="U566" s="4" t="s">
        <v>321</v>
      </c>
    </row>
    <row r="567" spans="1:21" x14ac:dyDescent="0.25">
      <c r="A567" s="4" t="s">
        <v>306</v>
      </c>
      <c r="B567" s="4" t="s">
        <v>151</v>
      </c>
      <c r="C567" s="4" t="s">
        <v>291</v>
      </c>
      <c r="D567" s="4" t="s">
        <v>173</v>
      </c>
      <c r="H567" s="4" t="s">
        <v>30</v>
      </c>
      <c r="I567" s="4">
        <v>1</v>
      </c>
      <c r="J567" s="4">
        <v>9</v>
      </c>
      <c r="K567" s="5">
        <f t="shared" si="8"/>
        <v>0.1</v>
      </c>
      <c r="L567" s="5"/>
      <c r="M567" s="5"/>
      <c r="N567" s="5"/>
      <c r="O567" s="5"/>
      <c r="P567" s="8"/>
      <c r="U567" s="4" t="s">
        <v>290</v>
      </c>
    </row>
    <row r="568" spans="1:21" x14ac:dyDescent="0.25">
      <c r="A568" s="4" t="s">
        <v>306</v>
      </c>
      <c r="B568" s="4" t="s">
        <v>151</v>
      </c>
      <c r="C568" s="4" t="s">
        <v>304</v>
      </c>
      <c r="D568" s="4" t="s">
        <v>305</v>
      </c>
      <c r="H568" s="4" t="s">
        <v>30</v>
      </c>
      <c r="I568" s="4">
        <v>1</v>
      </c>
      <c r="J568" s="4">
        <v>9</v>
      </c>
      <c r="K568" s="5">
        <f t="shared" si="8"/>
        <v>0.1</v>
      </c>
      <c r="L568" s="5"/>
      <c r="M568" s="5"/>
      <c r="N568" s="5"/>
      <c r="O568" s="5"/>
      <c r="P568" s="8"/>
      <c r="U568" s="4" t="s">
        <v>304</v>
      </c>
    </row>
    <row r="569" spans="1:21" x14ac:dyDescent="0.25">
      <c r="A569" s="4" t="s">
        <v>306</v>
      </c>
      <c r="B569" s="4" t="s">
        <v>151</v>
      </c>
      <c r="C569" s="4" t="s">
        <v>325</v>
      </c>
      <c r="D569" s="4" t="s">
        <v>326</v>
      </c>
      <c r="H569" s="4" t="s">
        <v>30</v>
      </c>
      <c r="I569" s="4">
        <v>0</v>
      </c>
      <c r="J569" s="4">
        <v>10</v>
      </c>
      <c r="K569" s="5">
        <f t="shared" si="8"/>
        <v>0</v>
      </c>
      <c r="L569" s="5"/>
      <c r="M569" s="5"/>
      <c r="N569" s="5"/>
      <c r="O569" s="5"/>
      <c r="P569" s="8"/>
      <c r="U569" s="4" t="s">
        <v>325</v>
      </c>
    </row>
    <row r="570" spans="1:21" x14ac:dyDescent="0.25">
      <c r="A570" s="12" t="s">
        <v>306</v>
      </c>
      <c r="B570" s="12" t="s">
        <v>307</v>
      </c>
      <c r="C570" s="11" t="s">
        <v>169</v>
      </c>
      <c r="D570" s="12" t="s">
        <v>161</v>
      </c>
      <c r="H570" s="4" t="s">
        <v>30</v>
      </c>
      <c r="I570" s="4">
        <v>15</v>
      </c>
      <c r="J570" s="4">
        <v>3</v>
      </c>
      <c r="K570" s="5">
        <f t="shared" si="8"/>
        <v>0.83333333333333337</v>
      </c>
      <c r="L570" s="4" t="s">
        <v>30</v>
      </c>
      <c r="M570" s="4" t="s">
        <v>30</v>
      </c>
      <c r="N570" s="4" t="s">
        <v>30</v>
      </c>
      <c r="O570" s="4" t="s">
        <v>30</v>
      </c>
      <c r="P570" s="13" t="s">
        <v>30</v>
      </c>
      <c r="U570" s="11" t="s">
        <v>169</v>
      </c>
    </row>
    <row r="571" spans="1:21" x14ac:dyDescent="0.25">
      <c r="A571" s="12" t="s">
        <v>306</v>
      </c>
      <c r="B571" s="12" t="s">
        <v>307</v>
      </c>
      <c r="C571" s="11" t="s">
        <v>162</v>
      </c>
      <c r="D571" s="12" t="s">
        <v>152</v>
      </c>
      <c r="H571" s="4" t="s">
        <v>30</v>
      </c>
      <c r="I571" s="4">
        <v>13</v>
      </c>
      <c r="J571" s="4">
        <v>5</v>
      </c>
      <c r="K571" s="5">
        <f t="shared" si="8"/>
        <v>0.72222222222222221</v>
      </c>
      <c r="L571" s="4" t="s">
        <v>30</v>
      </c>
      <c r="M571" s="4" t="s">
        <v>30</v>
      </c>
      <c r="N571" s="4" t="s">
        <v>30</v>
      </c>
      <c r="O571" s="4" t="s">
        <v>30</v>
      </c>
      <c r="U571" s="12" t="s">
        <v>162</v>
      </c>
    </row>
    <row r="572" spans="1:21" x14ac:dyDescent="0.25">
      <c r="A572" s="12" t="s">
        <v>306</v>
      </c>
      <c r="B572" s="12" t="s">
        <v>307</v>
      </c>
      <c r="C572" s="12" t="s">
        <v>308</v>
      </c>
      <c r="D572" s="12" t="s">
        <v>157</v>
      </c>
      <c r="H572" s="4" t="s">
        <v>30</v>
      </c>
      <c r="I572" s="4">
        <v>13</v>
      </c>
      <c r="J572" s="4">
        <v>5</v>
      </c>
      <c r="K572" s="5">
        <f t="shared" si="8"/>
        <v>0.72222222222222221</v>
      </c>
      <c r="L572" s="4" t="s">
        <v>30</v>
      </c>
      <c r="M572" s="4" t="s">
        <v>30</v>
      </c>
      <c r="N572" s="4" t="s">
        <v>30</v>
      </c>
      <c r="U572" s="11" t="s">
        <v>178</v>
      </c>
    </row>
    <row r="573" spans="1:21" x14ac:dyDescent="0.25">
      <c r="A573" s="12" t="s">
        <v>306</v>
      </c>
      <c r="B573" s="12" t="s">
        <v>307</v>
      </c>
      <c r="C573" s="12" t="s">
        <v>188</v>
      </c>
      <c r="D573" s="12" t="s">
        <v>187</v>
      </c>
      <c r="H573" s="4" t="s">
        <v>30</v>
      </c>
      <c r="I573" s="4">
        <v>12</v>
      </c>
      <c r="J573" s="4">
        <v>6</v>
      </c>
      <c r="K573" s="5">
        <f t="shared" si="8"/>
        <v>0.66666666666666663</v>
      </c>
      <c r="L573" s="4" t="s">
        <v>30</v>
      </c>
      <c r="M573" s="4" t="s">
        <v>30</v>
      </c>
      <c r="N573" s="4" t="s">
        <v>30</v>
      </c>
      <c r="U573" s="12" t="s">
        <v>188</v>
      </c>
    </row>
    <row r="574" spans="1:21" x14ac:dyDescent="0.25">
      <c r="A574" s="12" t="s">
        <v>306</v>
      </c>
      <c r="B574" s="12" t="s">
        <v>307</v>
      </c>
      <c r="C574" s="12" t="s">
        <v>310</v>
      </c>
      <c r="D574" s="12" t="s">
        <v>215</v>
      </c>
      <c r="H574" s="4" t="s">
        <v>30</v>
      </c>
      <c r="I574" s="4">
        <v>12</v>
      </c>
      <c r="J574" s="4">
        <v>6</v>
      </c>
      <c r="K574" s="5">
        <f t="shared" si="8"/>
        <v>0.66666666666666663</v>
      </c>
      <c r="L574" s="4" t="s">
        <v>30</v>
      </c>
      <c r="M574" s="4" t="s">
        <v>30</v>
      </c>
      <c r="U574" s="12" t="s">
        <v>310</v>
      </c>
    </row>
    <row r="575" spans="1:21" x14ac:dyDescent="0.25">
      <c r="A575" s="12" t="s">
        <v>306</v>
      </c>
      <c r="B575" s="12" t="s">
        <v>307</v>
      </c>
      <c r="C575" s="11" t="s">
        <v>179</v>
      </c>
      <c r="D575" s="12" t="s">
        <v>164</v>
      </c>
      <c r="H575" s="4" t="s">
        <v>30</v>
      </c>
      <c r="I575" s="4">
        <v>9</v>
      </c>
      <c r="J575" s="4">
        <v>9</v>
      </c>
      <c r="K575" s="5">
        <f t="shared" si="8"/>
        <v>0.5</v>
      </c>
      <c r="L575" s="4" t="s">
        <v>30</v>
      </c>
      <c r="M575" s="4" t="s">
        <v>30</v>
      </c>
      <c r="U575" s="11" t="s">
        <v>179</v>
      </c>
    </row>
    <row r="576" spans="1:21" x14ac:dyDescent="0.25">
      <c r="A576" s="12" t="s">
        <v>306</v>
      </c>
      <c r="B576" s="12" t="s">
        <v>307</v>
      </c>
      <c r="C576" s="12" t="s">
        <v>181</v>
      </c>
      <c r="D576" s="12" t="s">
        <v>173</v>
      </c>
      <c r="H576" s="4" t="s">
        <v>30</v>
      </c>
      <c r="I576" s="4">
        <v>9</v>
      </c>
      <c r="J576" s="4">
        <v>9</v>
      </c>
      <c r="K576" s="5">
        <f t="shared" si="8"/>
        <v>0.5</v>
      </c>
      <c r="L576" s="4" t="s">
        <v>30</v>
      </c>
      <c r="M576" s="4" t="s">
        <v>30</v>
      </c>
      <c r="U576" s="12" t="s">
        <v>181</v>
      </c>
    </row>
    <row r="577" spans="1:21" x14ac:dyDescent="0.25">
      <c r="A577" s="12" t="s">
        <v>306</v>
      </c>
      <c r="B577" s="12" t="s">
        <v>307</v>
      </c>
      <c r="C577" s="12" t="s">
        <v>315</v>
      </c>
      <c r="D577" s="12" t="s">
        <v>171</v>
      </c>
      <c r="H577" s="4" t="s">
        <v>30</v>
      </c>
      <c r="I577" s="4">
        <v>9</v>
      </c>
      <c r="J577" s="4">
        <v>9</v>
      </c>
      <c r="K577" s="5">
        <f t="shared" si="8"/>
        <v>0.5</v>
      </c>
      <c r="L577" s="4" t="s">
        <v>30</v>
      </c>
      <c r="M577" s="4" t="s">
        <v>30</v>
      </c>
      <c r="U577" s="12" t="s">
        <v>288</v>
      </c>
    </row>
    <row r="578" spans="1:21" x14ac:dyDescent="0.25">
      <c r="A578" s="12" t="s">
        <v>306</v>
      </c>
      <c r="B578" s="12" t="s">
        <v>307</v>
      </c>
      <c r="C578" s="12" t="s">
        <v>311</v>
      </c>
      <c r="D578" s="12" t="s">
        <v>157</v>
      </c>
      <c r="H578" s="4" t="s">
        <v>30</v>
      </c>
      <c r="I578" s="4">
        <v>11</v>
      </c>
      <c r="J578" s="4">
        <v>7</v>
      </c>
      <c r="K578" s="5">
        <f t="shared" ref="K578:K641" si="9">IFERROR(I578/SUM(I578:J578),0)</f>
        <v>0.61111111111111116</v>
      </c>
      <c r="L578" s="4" t="s">
        <v>30</v>
      </c>
      <c r="U578" s="12" t="s">
        <v>311</v>
      </c>
    </row>
    <row r="579" spans="1:21" x14ac:dyDescent="0.25">
      <c r="A579" s="12" t="s">
        <v>306</v>
      </c>
      <c r="B579" s="12" t="s">
        <v>307</v>
      </c>
      <c r="C579" s="11" t="s">
        <v>174</v>
      </c>
      <c r="D579" s="12" t="s">
        <v>312</v>
      </c>
      <c r="H579" s="4" t="s">
        <v>30</v>
      </c>
      <c r="I579" s="4">
        <v>11</v>
      </c>
      <c r="J579" s="4">
        <v>7</v>
      </c>
      <c r="K579" s="5">
        <f t="shared" si="9"/>
        <v>0.61111111111111116</v>
      </c>
      <c r="L579" s="4" t="s">
        <v>30</v>
      </c>
      <c r="U579" s="11" t="s">
        <v>174</v>
      </c>
    </row>
    <row r="580" spans="1:21" x14ac:dyDescent="0.25">
      <c r="A580" s="12" t="s">
        <v>306</v>
      </c>
      <c r="B580" s="12" t="s">
        <v>307</v>
      </c>
      <c r="C580" s="12" t="s">
        <v>314</v>
      </c>
      <c r="D580" s="12" t="s">
        <v>152</v>
      </c>
      <c r="H580" s="4" t="s">
        <v>30</v>
      </c>
      <c r="I580" s="4">
        <v>10</v>
      </c>
      <c r="J580" s="4">
        <v>8</v>
      </c>
      <c r="K580" s="5">
        <f t="shared" si="9"/>
        <v>0.55555555555555558</v>
      </c>
      <c r="L580" s="4" t="s">
        <v>30</v>
      </c>
      <c r="U580" s="12" t="s">
        <v>314</v>
      </c>
    </row>
    <row r="581" spans="1:21" x14ac:dyDescent="0.25">
      <c r="A581" s="12" t="s">
        <v>306</v>
      </c>
      <c r="B581" s="12" t="s">
        <v>307</v>
      </c>
      <c r="C581" s="11" t="s">
        <v>280</v>
      </c>
      <c r="D581" s="12" t="s">
        <v>164</v>
      </c>
      <c r="H581" s="4" t="s">
        <v>30</v>
      </c>
      <c r="I581" s="4">
        <v>9</v>
      </c>
      <c r="J581" s="4">
        <v>9</v>
      </c>
      <c r="K581" s="5">
        <f t="shared" si="9"/>
        <v>0.5</v>
      </c>
      <c r="L581" s="4" t="s">
        <v>30</v>
      </c>
      <c r="U581" s="11" t="s">
        <v>279</v>
      </c>
    </row>
    <row r="582" spans="1:21" x14ac:dyDescent="0.25">
      <c r="A582" s="12" t="s">
        <v>306</v>
      </c>
      <c r="B582" s="12" t="s">
        <v>307</v>
      </c>
      <c r="C582" s="11" t="s">
        <v>301</v>
      </c>
      <c r="D582" s="12" t="s">
        <v>251</v>
      </c>
      <c r="H582" s="4" t="s">
        <v>30</v>
      </c>
      <c r="I582" s="4">
        <v>8</v>
      </c>
      <c r="J582" s="4">
        <v>10</v>
      </c>
      <c r="K582" s="5">
        <f t="shared" si="9"/>
        <v>0.44444444444444442</v>
      </c>
      <c r="L582" s="4" t="s">
        <v>30</v>
      </c>
      <c r="U582" s="11" t="s">
        <v>301</v>
      </c>
    </row>
    <row r="583" spans="1:21" x14ac:dyDescent="0.25">
      <c r="A583" s="12" t="s">
        <v>306</v>
      </c>
      <c r="B583" s="12" t="s">
        <v>307</v>
      </c>
      <c r="C583" s="11" t="s">
        <v>235</v>
      </c>
      <c r="D583" s="12" t="s">
        <v>159</v>
      </c>
      <c r="H583" s="4" t="s">
        <v>30</v>
      </c>
      <c r="I583" s="4">
        <v>7</v>
      </c>
      <c r="J583" s="4">
        <v>11</v>
      </c>
      <c r="K583" s="5">
        <f t="shared" si="9"/>
        <v>0.3888888888888889</v>
      </c>
      <c r="L583" s="4" t="s">
        <v>30</v>
      </c>
      <c r="U583" s="11" t="s">
        <v>234</v>
      </c>
    </row>
    <row r="584" spans="1:21" x14ac:dyDescent="0.25">
      <c r="A584" s="12" t="s">
        <v>306</v>
      </c>
      <c r="B584" s="12" t="s">
        <v>307</v>
      </c>
      <c r="C584" s="11" t="s">
        <v>296</v>
      </c>
      <c r="D584" s="12" t="s">
        <v>220</v>
      </c>
      <c r="H584" s="4" t="s">
        <v>30</v>
      </c>
      <c r="I584" s="4">
        <v>7</v>
      </c>
      <c r="J584" s="4">
        <v>11</v>
      </c>
      <c r="K584" s="5">
        <f t="shared" si="9"/>
        <v>0.3888888888888889</v>
      </c>
      <c r="L584" s="4" t="s">
        <v>30</v>
      </c>
      <c r="U584" s="11" t="s">
        <v>296</v>
      </c>
    </row>
    <row r="585" spans="1:21" x14ac:dyDescent="0.25">
      <c r="A585" s="12" t="s">
        <v>306</v>
      </c>
      <c r="B585" s="12" t="s">
        <v>307</v>
      </c>
      <c r="C585" s="11" t="s">
        <v>297</v>
      </c>
      <c r="D585" s="12" t="s">
        <v>243</v>
      </c>
      <c r="H585" s="4" t="s">
        <v>30</v>
      </c>
      <c r="I585" s="4">
        <v>7</v>
      </c>
      <c r="J585" s="4">
        <v>11</v>
      </c>
      <c r="K585" s="5">
        <f t="shared" si="9"/>
        <v>0.3888888888888889</v>
      </c>
      <c r="L585" s="4" t="s">
        <v>30</v>
      </c>
      <c r="U585" s="11" t="s">
        <v>297</v>
      </c>
    </row>
    <row r="586" spans="1:21" x14ac:dyDescent="0.25">
      <c r="A586" s="12" t="s">
        <v>306</v>
      </c>
      <c r="B586" s="12" t="s">
        <v>307</v>
      </c>
      <c r="C586" s="12" t="s">
        <v>316</v>
      </c>
      <c r="D586" s="12" t="s">
        <v>173</v>
      </c>
      <c r="H586" s="4" t="s">
        <v>30</v>
      </c>
      <c r="I586" s="4">
        <v>6</v>
      </c>
      <c r="J586" s="4">
        <v>12</v>
      </c>
      <c r="K586" s="5">
        <f t="shared" si="9"/>
        <v>0.33333333333333331</v>
      </c>
      <c r="U586" s="12" t="s">
        <v>316</v>
      </c>
    </row>
    <row r="587" spans="1:21" x14ac:dyDescent="0.25">
      <c r="A587" s="12" t="s">
        <v>306</v>
      </c>
      <c r="B587" s="12" t="s">
        <v>307</v>
      </c>
      <c r="C587" s="12" t="s">
        <v>230</v>
      </c>
      <c r="D587" s="12" t="s">
        <v>171</v>
      </c>
      <c r="H587" s="4" t="s">
        <v>30</v>
      </c>
      <c r="I587" s="4">
        <v>6</v>
      </c>
      <c r="J587" s="4">
        <v>12</v>
      </c>
      <c r="K587" s="5">
        <f t="shared" si="9"/>
        <v>0.33333333333333331</v>
      </c>
      <c r="U587" s="12" t="s">
        <v>230</v>
      </c>
    </row>
    <row r="588" spans="1:21" x14ac:dyDescent="0.25">
      <c r="A588" s="12" t="s">
        <v>306</v>
      </c>
      <c r="B588" s="12" t="s">
        <v>307</v>
      </c>
      <c r="C588" s="12" t="s">
        <v>320</v>
      </c>
      <c r="D588" s="12" t="s">
        <v>161</v>
      </c>
      <c r="H588" s="4" t="s">
        <v>30</v>
      </c>
      <c r="I588" s="4">
        <v>4</v>
      </c>
      <c r="J588" s="4">
        <v>14</v>
      </c>
      <c r="K588" s="5">
        <f t="shared" si="9"/>
        <v>0.22222222222222221</v>
      </c>
      <c r="U588" s="12" t="s">
        <v>320</v>
      </c>
    </row>
    <row r="589" spans="1:21" x14ac:dyDescent="0.25">
      <c r="A589" s="12" t="s">
        <v>306</v>
      </c>
      <c r="B589" s="12" t="s">
        <v>307</v>
      </c>
      <c r="C589" s="12" t="s">
        <v>323</v>
      </c>
      <c r="D589" s="12" t="s">
        <v>324</v>
      </c>
      <c r="H589" s="4" t="s">
        <v>30</v>
      </c>
      <c r="I589" s="4">
        <v>2</v>
      </c>
      <c r="J589" s="4">
        <v>16</v>
      </c>
      <c r="K589" s="5">
        <f t="shared" si="9"/>
        <v>0.1111111111111111</v>
      </c>
      <c r="U589" s="12" t="s">
        <v>322</v>
      </c>
    </row>
    <row r="590" spans="1:21" x14ac:dyDescent="0.25">
      <c r="A590" s="12" t="s">
        <v>327</v>
      </c>
      <c r="B590" s="12" t="s">
        <v>328</v>
      </c>
      <c r="C590" s="11" t="s">
        <v>162</v>
      </c>
      <c r="D590" s="12" t="s">
        <v>152</v>
      </c>
      <c r="H590" s="4" t="s">
        <v>30</v>
      </c>
      <c r="I590" s="4">
        <v>9</v>
      </c>
      <c r="J590" s="4">
        <v>1</v>
      </c>
      <c r="K590" s="5">
        <f t="shared" si="9"/>
        <v>0.9</v>
      </c>
      <c r="L590" s="4" t="s">
        <v>30</v>
      </c>
      <c r="M590" s="4" t="s">
        <v>30</v>
      </c>
      <c r="N590" s="4" t="s">
        <v>30</v>
      </c>
      <c r="O590" s="4" t="s">
        <v>30</v>
      </c>
      <c r="P590" s="13" t="s">
        <v>30</v>
      </c>
      <c r="Q590" s="4">
        <v>13</v>
      </c>
      <c r="R590" s="4">
        <v>3</v>
      </c>
      <c r="U590" s="12" t="s">
        <v>162</v>
      </c>
    </row>
    <row r="591" spans="1:21" x14ac:dyDescent="0.25">
      <c r="A591" s="12" t="s">
        <v>327</v>
      </c>
      <c r="B591" s="12" t="s">
        <v>328</v>
      </c>
      <c r="C591" s="11" t="s">
        <v>169</v>
      </c>
      <c r="D591" s="12" t="s">
        <v>161</v>
      </c>
      <c r="H591" s="4" t="s">
        <v>30</v>
      </c>
      <c r="I591" s="4">
        <v>6</v>
      </c>
      <c r="J591" s="4">
        <v>4</v>
      </c>
      <c r="K591" s="5">
        <f t="shared" si="9"/>
        <v>0.6</v>
      </c>
      <c r="L591" s="4" t="s">
        <v>30</v>
      </c>
      <c r="M591" s="4" t="s">
        <v>30</v>
      </c>
      <c r="N591" s="4" t="s">
        <v>30</v>
      </c>
      <c r="O591" s="4" t="s">
        <v>30</v>
      </c>
      <c r="Q591" s="4">
        <v>12</v>
      </c>
      <c r="R591" s="4">
        <v>4</v>
      </c>
      <c r="U591" s="11" t="s">
        <v>169</v>
      </c>
    </row>
    <row r="592" spans="1:21" x14ac:dyDescent="0.25">
      <c r="A592" s="12" t="s">
        <v>327</v>
      </c>
      <c r="B592" s="12" t="s">
        <v>328</v>
      </c>
      <c r="C592" s="11" t="s">
        <v>581</v>
      </c>
      <c r="D592" s="12" t="s">
        <v>154</v>
      </c>
      <c r="H592" s="4" t="s">
        <v>30</v>
      </c>
      <c r="I592" s="4">
        <v>9</v>
      </c>
      <c r="J592" s="4">
        <v>1</v>
      </c>
      <c r="K592" s="5">
        <f t="shared" si="9"/>
        <v>0.9</v>
      </c>
      <c r="L592" s="4" t="s">
        <v>30</v>
      </c>
      <c r="M592" s="4" t="s">
        <v>30</v>
      </c>
      <c r="N592" s="4" t="s">
        <v>30</v>
      </c>
      <c r="Q592" s="4">
        <v>12</v>
      </c>
      <c r="R592" s="4">
        <v>4</v>
      </c>
      <c r="U592" s="11" t="s">
        <v>581</v>
      </c>
    </row>
    <row r="593" spans="1:21" x14ac:dyDescent="0.25">
      <c r="A593" s="12" t="s">
        <v>327</v>
      </c>
      <c r="B593" s="12" t="s">
        <v>328</v>
      </c>
      <c r="C593" s="12" t="s">
        <v>308</v>
      </c>
      <c r="D593" s="12" t="s">
        <v>157</v>
      </c>
      <c r="H593" s="4" t="s">
        <v>30</v>
      </c>
      <c r="I593" s="4">
        <v>6</v>
      </c>
      <c r="J593" s="4">
        <v>4</v>
      </c>
      <c r="K593" s="5">
        <f t="shared" si="9"/>
        <v>0.6</v>
      </c>
      <c r="L593" s="4" t="s">
        <v>30</v>
      </c>
      <c r="M593" s="4" t="s">
        <v>30</v>
      </c>
      <c r="N593" s="4" t="s">
        <v>30</v>
      </c>
      <c r="Q593" s="4">
        <v>11</v>
      </c>
      <c r="R593" s="4">
        <v>5</v>
      </c>
      <c r="U593" s="11" t="s">
        <v>178</v>
      </c>
    </row>
    <row r="594" spans="1:21" x14ac:dyDescent="0.25">
      <c r="A594" s="12" t="s">
        <v>327</v>
      </c>
      <c r="B594" s="12" t="s">
        <v>328</v>
      </c>
      <c r="C594" s="11" t="s">
        <v>179</v>
      </c>
      <c r="D594" s="12" t="s">
        <v>164</v>
      </c>
      <c r="H594" s="4" t="s">
        <v>30</v>
      </c>
      <c r="I594" s="4">
        <v>8</v>
      </c>
      <c r="J594" s="4">
        <v>2</v>
      </c>
      <c r="K594" s="5">
        <f t="shared" si="9"/>
        <v>0.8</v>
      </c>
      <c r="L594" s="4" t="s">
        <v>30</v>
      </c>
      <c r="M594" s="4" t="s">
        <v>30</v>
      </c>
      <c r="Q594" s="4">
        <v>11</v>
      </c>
      <c r="R594" s="4">
        <v>5</v>
      </c>
      <c r="U594" s="11" t="s">
        <v>179</v>
      </c>
    </row>
    <row r="595" spans="1:21" x14ac:dyDescent="0.25">
      <c r="A595" s="12" t="s">
        <v>327</v>
      </c>
      <c r="B595" s="12" t="s">
        <v>328</v>
      </c>
      <c r="C595" s="11" t="s">
        <v>257</v>
      </c>
      <c r="D595" s="12" t="s">
        <v>215</v>
      </c>
      <c r="H595" s="4" t="s">
        <v>30</v>
      </c>
      <c r="I595" s="4">
        <v>6</v>
      </c>
      <c r="J595" s="4">
        <v>4</v>
      </c>
      <c r="K595" s="5">
        <f t="shared" si="9"/>
        <v>0.6</v>
      </c>
      <c r="L595" s="4" t="s">
        <v>30</v>
      </c>
      <c r="M595" s="4" t="s">
        <v>30</v>
      </c>
      <c r="Q595" s="4">
        <v>10</v>
      </c>
      <c r="R595" s="4">
        <v>6</v>
      </c>
      <c r="U595" s="11" t="s">
        <v>257</v>
      </c>
    </row>
    <row r="596" spans="1:21" x14ac:dyDescent="0.25">
      <c r="A596" s="12" t="s">
        <v>327</v>
      </c>
      <c r="B596" s="12" t="s">
        <v>328</v>
      </c>
      <c r="C596" s="12" t="s">
        <v>329</v>
      </c>
      <c r="D596" s="12" t="s">
        <v>171</v>
      </c>
      <c r="H596" s="4" t="s">
        <v>30</v>
      </c>
      <c r="I596" s="4">
        <v>6</v>
      </c>
      <c r="J596" s="4">
        <v>4</v>
      </c>
      <c r="K596" s="5">
        <f t="shared" si="9"/>
        <v>0.6</v>
      </c>
      <c r="L596" s="4" t="s">
        <v>30</v>
      </c>
      <c r="M596" s="4" t="s">
        <v>30</v>
      </c>
      <c r="Q596" s="4">
        <v>10</v>
      </c>
      <c r="R596" s="4">
        <v>6</v>
      </c>
      <c r="U596" s="12" t="s">
        <v>295</v>
      </c>
    </row>
    <row r="597" spans="1:21" x14ac:dyDescent="0.25">
      <c r="A597" s="12" t="s">
        <v>327</v>
      </c>
      <c r="B597" s="12" t="s">
        <v>328</v>
      </c>
      <c r="C597" s="12" t="s">
        <v>330</v>
      </c>
      <c r="D597" s="12" t="s">
        <v>243</v>
      </c>
      <c r="H597" s="4" t="s">
        <v>30</v>
      </c>
      <c r="I597" s="4">
        <v>5</v>
      </c>
      <c r="J597" s="4">
        <v>5</v>
      </c>
      <c r="K597" s="5">
        <f t="shared" si="9"/>
        <v>0.5</v>
      </c>
      <c r="L597" s="4" t="s">
        <v>30</v>
      </c>
      <c r="M597" s="4" t="s">
        <v>30</v>
      </c>
      <c r="Q597" s="4">
        <v>10</v>
      </c>
      <c r="R597" s="4">
        <v>6</v>
      </c>
      <c r="U597" s="12" t="s">
        <v>241</v>
      </c>
    </row>
    <row r="598" spans="1:21" x14ac:dyDescent="0.25">
      <c r="A598" s="12" t="s">
        <v>327</v>
      </c>
      <c r="B598" s="12" t="s">
        <v>328</v>
      </c>
      <c r="C598" s="12" t="s">
        <v>188</v>
      </c>
      <c r="D598" s="12" t="s">
        <v>187</v>
      </c>
      <c r="H598" s="4" t="s">
        <v>30</v>
      </c>
      <c r="I598" s="4">
        <v>7</v>
      </c>
      <c r="J598" s="4">
        <v>3</v>
      </c>
      <c r="K598" s="5">
        <f t="shared" si="9"/>
        <v>0.7</v>
      </c>
      <c r="L598" s="4" t="s">
        <v>30</v>
      </c>
      <c r="Q598" s="4">
        <v>9</v>
      </c>
      <c r="R598" s="4">
        <v>7</v>
      </c>
      <c r="U598" s="12" t="s">
        <v>188</v>
      </c>
    </row>
    <row r="599" spans="1:21" x14ac:dyDescent="0.25">
      <c r="A599" s="12" t="s">
        <v>327</v>
      </c>
      <c r="B599" s="12" t="s">
        <v>328</v>
      </c>
      <c r="C599" s="11" t="s">
        <v>149</v>
      </c>
      <c r="D599" s="12" t="s">
        <v>152</v>
      </c>
      <c r="H599" s="4" t="s">
        <v>30</v>
      </c>
      <c r="I599" s="4">
        <v>6</v>
      </c>
      <c r="J599" s="4">
        <v>4</v>
      </c>
      <c r="K599" s="5">
        <f t="shared" si="9"/>
        <v>0.6</v>
      </c>
      <c r="L599" s="4" t="s">
        <v>30</v>
      </c>
      <c r="Q599" s="4">
        <v>10</v>
      </c>
      <c r="R599" s="4">
        <v>6</v>
      </c>
      <c r="U599" s="11" t="s">
        <v>149</v>
      </c>
    </row>
    <row r="600" spans="1:21" x14ac:dyDescent="0.25">
      <c r="A600" s="12" t="s">
        <v>327</v>
      </c>
      <c r="B600" s="12" t="s">
        <v>328</v>
      </c>
      <c r="C600" s="12" t="s">
        <v>278</v>
      </c>
      <c r="D600" s="12" t="s">
        <v>171</v>
      </c>
      <c r="H600" s="4" t="s">
        <v>30</v>
      </c>
      <c r="I600" s="4">
        <v>6</v>
      </c>
      <c r="J600" s="4">
        <v>4</v>
      </c>
      <c r="K600" s="5">
        <f t="shared" si="9"/>
        <v>0.6</v>
      </c>
      <c r="L600" s="4" t="s">
        <v>30</v>
      </c>
      <c r="Q600" s="4">
        <v>9</v>
      </c>
      <c r="R600" s="4">
        <v>7</v>
      </c>
      <c r="U600" s="12" t="s">
        <v>278</v>
      </c>
    </row>
    <row r="601" spans="1:21" x14ac:dyDescent="0.25">
      <c r="A601" s="12" t="s">
        <v>327</v>
      </c>
      <c r="B601" s="12" t="s">
        <v>328</v>
      </c>
      <c r="C601" s="12" t="s">
        <v>331</v>
      </c>
      <c r="D601" s="12" t="s">
        <v>154</v>
      </c>
      <c r="H601" s="4" t="s">
        <v>30</v>
      </c>
      <c r="I601" s="4">
        <v>5</v>
      </c>
      <c r="J601" s="4">
        <v>5</v>
      </c>
      <c r="K601" s="5">
        <f t="shared" si="9"/>
        <v>0.5</v>
      </c>
      <c r="L601" s="4" t="s">
        <v>30</v>
      </c>
      <c r="Q601" s="4">
        <v>10</v>
      </c>
      <c r="R601" s="4">
        <v>6</v>
      </c>
      <c r="U601" s="11" t="s">
        <v>155</v>
      </c>
    </row>
    <row r="602" spans="1:21" x14ac:dyDescent="0.25">
      <c r="A602" s="12" t="s">
        <v>327</v>
      </c>
      <c r="B602" s="12" t="s">
        <v>328</v>
      </c>
      <c r="C602" s="12" t="s">
        <v>181</v>
      </c>
      <c r="D602" s="12" t="s">
        <v>173</v>
      </c>
      <c r="H602" s="4" t="s">
        <v>30</v>
      </c>
      <c r="I602" s="4">
        <v>5</v>
      </c>
      <c r="J602" s="4">
        <v>5</v>
      </c>
      <c r="K602" s="5">
        <f t="shared" si="9"/>
        <v>0.5</v>
      </c>
      <c r="L602" s="4" t="s">
        <v>30</v>
      </c>
      <c r="Q602" s="4">
        <v>9</v>
      </c>
      <c r="R602" s="4">
        <v>7</v>
      </c>
      <c r="U602" s="12" t="s">
        <v>181</v>
      </c>
    </row>
    <row r="603" spans="1:21" x14ac:dyDescent="0.25">
      <c r="A603" s="12" t="s">
        <v>327</v>
      </c>
      <c r="B603" s="12" t="s">
        <v>328</v>
      </c>
      <c r="C603" s="12" t="s">
        <v>311</v>
      </c>
      <c r="D603" s="12" t="s">
        <v>157</v>
      </c>
      <c r="H603" s="4" t="s">
        <v>30</v>
      </c>
      <c r="I603" s="4">
        <v>5</v>
      </c>
      <c r="J603" s="4">
        <v>5</v>
      </c>
      <c r="K603" s="5">
        <f t="shared" si="9"/>
        <v>0.5</v>
      </c>
      <c r="L603" s="4" t="s">
        <v>30</v>
      </c>
      <c r="Q603" s="4">
        <v>8</v>
      </c>
      <c r="R603" s="4">
        <v>8</v>
      </c>
      <c r="U603" s="12" t="s">
        <v>311</v>
      </c>
    </row>
    <row r="604" spans="1:21" x14ac:dyDescent="0.25">
      <c r="A604" s="12" t="s">
        <v>327</v>
      </c>
      <c r="B604" s="12" t="s">
        <v>328</v>
      </c>
      <c r="C604" s="12" t="s">
        <v>309</v>
      </c>
      <c r="D604" s="12" t="s">
        <v>152</v>
      </c>
      <c r="H604" s="4" t="s">
        <v>30</v>
      </c>
      <c r="I604" s="4">
        <v>5</v>
      </c>
      <c r="J604" s="4">
        <v>5</v>
      </c>
      <c r="K604" s="5">
        <f t="shared" si="9"/>
        <v>0.5</v>
      </c>
      <c r="L604" s="4" t="s">
        <v>30</v>
      </c>
      <c r="Q604" s="4">
        <v>7</v>
      </c>
      <c r="R604" s="4">
        <v>9</v>
      </c>
      <c r="U604" s="12" t="s">
        <v>309</v>
      </c>
    </row>
    <row r="605" spans="1:21" x14ac:dyDescent="0.25">
      <c r="A605" s="12" t="s">
        <v>327</v>
      </c>
      <c r="B605" s="12" t="s">
        <v>328</v>
      </c>
      <c r="C605" s="11" t="s">
        <v>197</v>
      </c>
      <c r="D605" s="12" t="s">
        <v>312</v>
      </c>
      <c r="H605" s="4" t="s">
        <v>30</v>
      </c>
      <c r="I605" s="4">
        <v>5</v>
      </c>
      <c r="J605" s="4">
        <v>5</v>
      </c>
      <c r="K605" s="5">
        <f t="shared" si="9"/>
        <v>0.5</v>
      </c>
      <c r="L605" s="4" t="s">
        <v>30</v>
      </c>
      <c r="Q605" s="4">
        <v>7</v>
      </c>
      <c r="R605" s="4">
        <v>9</v>
      </c>
      <c r="U605" s="11" t="s">
        <v>197</v>
      </c>
    </row>
    <row r="606" spans="1:21" x14ac:dyDescent="0.25">
      <c r="A606" s="12" t="s">
        <v>327</v>
      </c>
      <c r="B606" s="12" t="s">
        <v>328</v>
      </c>
      <c r="C606" s="12" t="s">
        <v>333</v>
      </c>
      <c r="D606" s="12" t="s">
        <v>154</v>
      </c>
      <c r="H606" s="4" t="s">
        <v>30</v>
      </c>
      <c r="I606" s="4">
        <v>5</v>
      </c>
      <c r="J606" s="4">
        <v>5</v>
      </c>
      <c r="K606" s="5">
        <f t="shared" si="9"/>
        <v>0.5</v>
      </c>
      <c r="Q606" s="4">
        <v>6</v>
      </c>
      <c r="R606" s="4">
        <v>10</v>
      </c>
      <c r="U606" s="12" t="s">
        <v>332</v>
      </c>
    </row>
    <row r="607" spans="1:21" x14ac:dyDescent="0.25">
      <c r="A607" s="12" t="s">
        <v>327</v>
      </c>
      <c r="B607" s="12" t="s">
        <v>328</v>
      </c>
      <c r="C607" s="12" t="s">
        <v>334</v>
      </c>
      <c r="D607" s="12" t="s">
        <v>157</v>
      </c>
      <c r="H607" s="4" t="s">
        <v>30</v>
      </c>
      <c r="I607" s="4">
        <v>4</v>
      </c>
      <c r="J607" s="4">
        <v>6</v>
      </c>
      <c r="K607" s="5">
        <f t="shared" si="9"/>
        <v>0.4</v>
      </c>
      <c r="Q607" s="4">
        <v>8</v>
      </c>
      <c r="R607" s="4">
        <v>8</v>
      </c>
      <c r="U607" s="12" t="s">
        <v>334</v>
      </c>
    </row>
    <row r="608" spans="1:21" x14ac:dyDescent="0.25">
      <c r="A608" s="12" t="s">
        <v>327</v>
      </c>
      <c r="B608" s="12" t="s">
        <v>328</v>
      </c>
      <c r="C608" s="12" t="s">
        <v>336</v>
      </c>
      <c r="D608" s="12" t="s">
        <v>171</v>
      </c>
      <c r="H608" s="4" t="s">
        <v>30</v>
      </c>
      <c r="I608" s="4">
        <v>3</v>
      </c>
      <c r="J608" s="4">
        <v>7</v>
      </c>
      <c r="K608" s="5">
        <f t="shared" si="9"/>
        <v>0.3</v>
      </c>
      <c r="Q608" s="4">
        <v>5</v>
      </c>
      <c r="R608" s="4">
        <v>11</v>
      </c>
      <c r="U608" s="12" t="s">
        <v>335</v>
      </c>
    </row>
    <row r="609" spans="1:21" x14ac:dyDescent="0.25">
      <c r="A609" s="12" t="s">
        <v>327</v>
      </c>
      <c r="B609" s="12" t="s">
        <v>328</v>
      </c>
      <c r="C609" s="11" t="s">
        <v>280</v>
      </c>
      <c r="D609" s="12" t="s">
        <v>164</v>
      </c>
      <c r="H609" s="4" t="s">
        <v>30</v>
      </c>
      <c r="I609" s="4">
        <v>2</v>
      </c>
      <c r="J609" s="4">
        <v>8</v>
      </c>
      <c r="K609" s="5">
        <f t="shared" si="9"/>
        <v>0.2</v>
      </c>
      <c r="Q609" s="4">
        <v>4</v>
      </c>
      <c r="R609" s="4">
        <v>12</v>
      </c>
      <c r="U609" s="11" t="s">
        <v>279</v>
      </c>
    </row>
    <row r="610" spans="1:21" x14ac:dyDescent="0.25">
      <c r="A610" s="12" t="s">
        <v>327</v>
      </c>
      <c r="B610" s="12" t="s">
        <v>328</v>
      </c>
      <c r="C610" s="11" t="s">
        <v>158</v>
      </c>
      <c r="D610" s="12" t="s">
        <v>159</v>
      </c>
      <c r="H610" s="4" t="s">
        <v>30</v>
      </c>
      <c r="I610" s="4">
        <v>2</v>
      </c>
      <c r="J610" s="4">
        <v>8</v>
      </c>
      <c r="K610" s="5">
        <f t="shared" si="9"/>
        <v>0.2</v>
      </c>
      <c r="Q610" s="4">
        <v>4</v>
      </c>
      <c r="R610" s="4">
        <v>12</v>
      </c>
      <c r="U610" s="11" t="s">
        <v>158</v>
      </c>
    </row>
    <row r="611" spans="1:21" x14ac:dyDescent="0.25">
      <c r="A611" s="12" t="s">
        <v>327</v>
      </c>
      <c r="B611" s="12" t="s">
        <v>328</v>
      </c>
      <c r="C611" s="11" t="s">
        <v>256</v>
      </c>
      <c r="D611" s="12" t="s">
        <v>164</v>
      </c>
      <c r="H611" s="4" t="s">
        <v>30</v>
      </c>
      <c r="I611" s="4">
        <v>2</v>
      </c>
      <c r="J611" s="4">
        <v>8</v>
      </c>
      <c r="K611" s="5">
        <f t="shared" si="9"/>
        <v>0.2</v>
      </c>
      <c r="Q611" s="4">
        <v>3</v>
      </c>
      <c r="R611" s="4">
        <v>13</v>
      </c>
      <c r="U611" s="11" t="s">
        <v>256</v>
      </c>
    </row>
    <row r="612" spans="1:21" x14ac:dyDescent="0.25">
      <c r="A612" s="12" t="s">
        <v>327</v>
      </c>
      <c r="B612" s="12" t="s">
        <v>328</v>
      </c>
      <c r="C612" s="12" t="s">
        <v>337</v>
      </c>
      <c r="D612" s="12" t="s">
        <v>243</v>
      </c>
      <c r="H612" s="4" t="s">
        <v>30</v>
      </c>
      <c r="I612" s="4">
        <v>2</v>
      </c>
      <c r="J612" s="4">
        <v>8</v>
      </c>
      <c r="K612" s="5">
        <f t="shared" si="9"/>
        <v>0.2</v>
      </c>
      <c r="Q612" s="4">
        <v>2</v>
      </c>
      <c r="R612" s="4">
        <v>14</v>
      </c>
      <c r="U612" s="12" t="s">
        <v>337</v>
      </c>
    </row>
    <row r="613" spans="1:21" x14ac:dyDescent="0.25">
      <c r="A613" s="12" t="s">
        <v>327</v>
      </c>
      <c r="B613" s="12" t="s">
        <v>328</v>
      </c>
      <c r="C613" s="11" t="s">
        <v>165</v>
      </c>
      <c r="D613" s="12" t="s">
        <v>312</v>
      </c>
      <c r="H613" s="4" t="s">
        <v>30</v>
      </c>
      <c r="I613" s="4">
        <v>1</v>
      </c>
      <c r="J613" s="4">
        <v>9</v>
      </c>
      <c r="K613" s="5">
        <f t="shared" si="9"/>
        <v>0.1</v>
      </c>
      <c r="Q613" s="4">
        <v>2</v>
      </c>
      <c r="R613" s="4">
        <v>14</v>
      </c>
      <c r="U613" s="11" t="s">
        <v>165</v>
      </c>
    </row>
    <row r="614" spans="1:21" x14ac:dyDescent="0.25">
      <c r="A614" s="12" t="s">
        <v>338</v>
      </c>
      <c r="B614" s="12" t="s">
        <v>328</v>
      </c>
      <c r="C614" s="11" t="s">
        <v>158</v>
      </c>
      <c r="D614" s="12" t="s">
        <v>159</v>
      </c>
      <c r="H614" s="4" t="s">
        <v>30</v>
      </c>
      <c r="I614" s="4">
        <v>8</v>
      </c>
      <c r="J614" s="4">
        <v>2</v>
      </c>
      <c r="K614" s="5">
        <f t="shared" si="9"/>
        <v>0.8</v>
      </c>
      <c r="L614" s="4" t="s">
        <v>30</v>
      </c>
      <c r="M614" s="4" t="s">
        <v>30</v>
      </c>
      <c r="N614" s="4" t="s">
        <v>30</v>
      </c>
      <c r="O614" s="4" t="s">
        <v>30</v>
      </c>
      <c r="P614" s="13" t="s">
        <v>30</v>
      </c>
      <c r="Q614" s="4">
        <v>12</v>
      </c>
      <c r="R614" s="4">
        <v>4</v>
      </c>
      <c r="U614" s="11" t="s">
        <v>158</v>
      </c>
    </row>
    <row r="615" spans="1:21" x14ac:dyDescent="0.25">
      <c r="A615" s="12" t="s">
        <v>338</v>
      </c>
      <c r="B615" s="12" t="s">
        <v>328</v>
      </c>
      <c r="C615" s="12" t="s">
        <v>339</v>
      </c>
      <c r="D615" s="12" t="s">
        <v>171</v>
      </c>
      <c r="H615" s="4" t="s">
        <v>30</v>
      </c>
      <c r="I615" s="4">
        <v>7</v>
      </c>
      <c r="J615" s="4">
        <v>3</v>
      </c>
      <c r="K615" s="5">
        <f t="shared" si="9"/>
        <v>0.7</v>
      </c>
      <c r="L615" s="4" t="s">
        <v>30</v>
      </c>
      <c r="M615" s="4" t="s">
        <v>30</v>
      </c>
      <c r="N615" s="4" t="s">
        <v>30</v>
      </c>
      <c r="O615" s="4" t="s">
        <v>30</v>
      </c>
      <c r="Q615" s="4">
        <v>10</v>
      </c>
      <c r="R615" s="4">
        <v>6</v>
      </c>
      <c r="U615" s="12" t="s">
        <v>176</v>
      </c>
    </row>
    <row r="616" spans="1:21" x14ac:dyDescent="0.25">
      <c r="A616" s="12" t="s">
        <v>338</v>
      </c>
      <c r="B616" s="12" t="s">
        <v>328</v>
      </c>
      <c r="C616" s="11" t="s">
        <v>149</v>
      </c>
      <c r="D616" s="12" t="s">
        <v>152</v>
      </c>
      <c r="H616" s="4" t="s">
        <v>30</v>
      </c>
      <c r="I616" s="4">
        <v>8</v>
      </c>
      <c r="J616" s="4">
        <v>2</v>
      </c>
      <c r="K616" s="5">
        <f t="shared" si="9"/>
        <v>0.8</v>
      </c>
      <c r="L616" s="4" t="s">
        <v>30</v>
      </c>
      <c r="M616" s="4" t="s">
        <v>30</v>
      </c>
      <c r="N616" s="4" t="s">
        <v>30</v>
      </c>
      <c r="Q616" s="4">
        <v>11</v>
      </c>
      <c r="R616" s="4">
        <v>5</v>
      </c>
      <c r="U616" s="11" t="s">
        <v>149</v>
      </c>
    </row>
    <row r="617" spans="1:21" x14ac:dyDescent="0.25">
      <c r="A617" s="12" t="s">
        <v>338</v>
      </c>
      <c r="B617" s="12" t="s">
        <v>328</v>
      </c>
      <c r="C617" s="12" t="s">
        <v>340</v>
      </c>
      <c r="D617" s="12" t="s">
        <v>171</v>
      </c>
      <c r="H617" s="4" t="s">
        <v>30</v>
      </c>
      <c r="I617" s="4">
        <v>5</v>
      </c>
      <c r="J617" s="4">
        <v>5</v>
      </c>
      <c r="K617" s="5">
        <f t="shared" si="9"/>
        <v>0.5</v>
      </c>
      <c r="L617" s="4" t="s">
        <v>30</v>
      </c>
      <c r="M617" s="4" t="s">
        <v>30</v>
      </c>
      <c r="N617" s="4" t="s">
        <v>30</v>
      </c>
      <c r="Q617" s="4">
        <v>9</v>
      </c>
      <c r="R617" s="4">
        <v>7</v>
      </c>
      <c r="U617" s="12" t="s">
        <v>295</v>
      </c>
    </row>
    <row r="618" spans="1:21" x14ac:dyDescent="0.25">
      <c r="A618" s="12" t="s">
        <v>338</v>
      </c>
      <c r="B618" s="12" t="s">
        <v>328</v>
      </c>
      <c r="C618" s="12" t="s">
        <v>308</v>
      </c>
      <c r="D618" s="12" t="s">
        <v>157</v>
      </c>
      <c r="H618" s="4" t="s">
        <v>30</v>
      </c>
      <c r="I618" s="4">
        <v>7</v>
      </c>
      <c r="J618" s="4">
        <v>3</v>
      </c>
      <c r="K618" s="5">
        <f t="shared" si="9"/>
        <v>0.7</v>
      </c>
      <c r="L618" s="4" t="s">
        <v>30</v>
      </c>
      <c r="M618" s="4" t="s">
        <v>30</v>
      </c>
      <c r="Q618" s="4">
        <v>11</v>
      </c>
      <c r="R618" s="4">
        <v>5</v>
      </c>
      <c r="U618" s="11" t="s">
        <v>178</v>
      </c>
    </row>
    <row r="619" spans="1:21" x14ac:dyDescent="0.25">
      <c r="A619" s="12" t="s">
        <v>338</v>
      </c>
      <c r="B619" s="12" t="s">
        <v>328</v>
      </c>
      <c r="C619" s="11" t="s">
        <v>179</v>
      </c>
      <c r="D619" s="12" t="s">
        <v>164</v>
      </c>
      <c r="H619" s="4" t="s">
        <v>30</v>
      </c>
      <c r="I619" s="4">
        <v>7</v>
      </c>
      <c r="J619" s="4">
        <v>3</v>
      </c>
      <c r="K619" s="5">
        <f t="shared" si="9"/>
        <v>0.7</v>
      </c>
      <c r="L619" s="4" t="s">
        <v>30</v>
      </c>
      <c r="M619" s="4" t="s">
        <v>30</v>
      </c>
      <c r="Q619" s="4">
        <v>9</v>
      </c>
      <c r="R619" s="4">
        <v>7</v>
      </c>
      <c r="U619" s="11" t="s">
        <v>179</v>
      </c>
    </row>
    <row r="620" spans="1:21" x14ac:dyDescent="0.25">
      <c r="A620" s="12" t="s">
        <v>338</v>
      </c>
      <c r="B620" s="12" t="s">
        <v>328</v>
      </c>
      <c r="C620" s="12" t="s">
        <v>331</v>
      </c>
      <c r="D620" s="12" t="s">
        <v>154</v>
      </c>
      <c r="H620" s="4" t="s">
        <v>30</v>
      </c>
      <c r="I620" s="4">
        <v>6</v>
      </c>
      <c r="J620" s="4">
        <v>4</v>
      </c>
      <c r="K620" s="5">
        <f t="shared" si="9"/>
        <v>0.6</v>
      </c>
      <c r="L620" s="4" t="s">
        <v>30</v>
      </c>
      <c r="M620" s="4" t="s">
        <v>30</v>
      </c>
      <c r="Q620" s="4">
        <v>9</v>
      </c>
      <c r="R620" s="4">
        <v>7</v>
      </c>
      <c r="U620" s="11" t="s">
        <v>155</v>
      </c>
    </row>
    <row r="621" spans="1:21" x14ac:dyDescent="0.25">
      <c r="A621" s="12" t="s">
        <v>338</v>
      </c>
      <c r="B621" s="12" t="s">
        <v>328</v>
      </c>
      <c r="C621" s="11" t="s">
        <v>280</v>
      </c>
      <c r="D621" s="12" t="s">
        <v>164</v>
      </c>
      <c r="H621" s="4" t="s">
        <v>30</v>
      </c>
      <c r="I621" s="4">
        <v>5</v>
      </c>
      <c r="J621" s="4">
        <v>5</v>
      </c>
      <c r="K621" s="5">
        <f t="shared" si="9"/>
        <v>0.5</v>
      </c>
      <c r="L621" s="4" t="s">
        <v>30</v>
      </c>
      <c r="M621" s="4" t="s">
        <v>30</v>
      </c>
      <c r="Q621" s="4">
        <v>8</v>
      </c>
      <c r="R621" s="4">
        <v>8</v>
      </c>
      <c r="U621" s="11" t="s">
        <v>279</v>
      </c>
    </row>
    <row r="622" spans="1:21" x14ac:dyDescent="0.25">
      <c r="A622" s="12" t="s">
        <v>338</v>
      </c>
      <c r="B622" s="12" t="s">
        <v>328</v>
      </c>
      <c r="C622" s="12" t="s">
        <v>330</v>
      </c>
      <c r="D622" s="12" t="s">
        <v>243</v>
      </c>
      <c r="H622" s="4" t="s">
        <v>30</v>
      </c>
      <c r="I622" s="4">
        <v>7</v>
      </c>
      <c r="J622" s="4">
        <v>3</v>
      </c>
      <c r="K622" s="5">
        <f t="shared" si="9"/>
        <v>0.7</v>
      </c>
      <c r="L622" s="4" t="s">
        <v>30</v>
      </c>
      <c r="Q622" s="4">
        <v>13</v>
      </c>
      <c r="R622" s="4">
        <v>3</v>
      </c>
      <c r="U622" s="12" t="s">
        <v>241</v>
      </c>
    </row>
    <row r="623" spans="1:21" x14ac:dyDescent="0.25">
      <c r="A623" s="12" t="s">
        <v>338</v>
      </c>
      <c r="B623" s="12" t="s">
        <v>328</v>
      </c>
      <c r="C623" s="11" t="s">
        <v>156</v>
      </c>
      <c r="D623" s="12" t="s">
        <v>157</v>
      </c>
      <c r="H623" s="4" t="s">
        <v>30</v>
      </c>
      <c r="I623" s="4">
        <v>6</v>
      </c>
      <c r="J623" s="4">
        <v>4</v>
      </c>
      <c r="K623" s="5">
        <f t="shared" si="9"/>
        <v>0.6</v>
      </c>
      <c r="L623" s="4" t="s">
        <v>30</v>
      </c>
      <c r="Q623" s="4">
        <v>9</v>
      </c>
      <c r="R623" s="4">
        <v>7</v>
      </c>
      <c r="U623" s="11" t="s">
        <v>156</v>
      </c>
    </row>
    <row r="624" spans="1:21" x14ac:dyDescent="0.25">
      <c r="A624" s="12" t="s">
        <v>338</v>
      </c>
      <c r="B624" s="12" t="s">
        <v>328</v>
      </c>
      <c r="C624" s="12" t="s">
        <v>188</v>
      </c>
      <c r="D624" s="12" t="s">
        <v>187</v>
      </c>
      <c r="H624" s="4" t="s">
        <v>30</v>
      </c>
      <c r="I624" s="4">
        <v>5</v>
      </c>
      <c r="J624" s="4">
        <v>5</v>
      </c>
      <c r="K624" s="5">
        <f t="shared" si="9"/>
        <v>0.5</v>
      </c>
      <c r="L624" s="4" t="s">
        <v>30</v>
      </c>
      <c r="Q624" s="4">
        <v>10</v>
      </c>
      <c r="R624" s="4">
        <v>6</v>
      </c>
      <c r="U624" s="12" t="s">
        <v>188</v>
      </c>
    </row>
    <row r="625" spans="1:21" x14ac:dyDescent="0.25">
      <c r="A625" s="12" t="s">
        <v>338</v>
      </c>
      <c r="B625" s="12" t="s">
        <v>328</v>
      </c>
      <c r="C625" s="11" t="s">
        <v>257</v>
      </c>
      <c r="D625" s="12" t="s">
        <v>215</v>
      </c>
      <c r="H625" s="4" t="s">
        <v>30</v>
      </c>
      <c r="I625" s="4">
        <v>4</v>
      </c>
      <c r="J625" s="4">
        <v>6</v>
      </c>
      <c r="K625" s="5">
        <f t="shared" si="9"/>
        <v>0.4</v>
      </c>
      <c r="L625" s="4" t="s">
        <v>30</v>
      </c>
      <c r="Q625" s="4">
        <v>8</v>
      </c>
      <c r="R625" s="4">
        <v>8</v>
      </c>
      <c r="U625" s="11" t="s">
        <v>257</v>
      </c>
    </row>
    <row r="626" spans="1:21" x14ac:dyDescent="0.25">
      <c r="A626" s="12" t="s">
        <v>338</v>
      </c>
      <c r="B626" s="12" t="s">
        <v>328</v>
      </c>
      <c r="C626" s="11" t="s">
        <v>169</v>
      </c>
      <c r="D626" s="12" t="s">
        <v>161</v>
      </c>
      <c r="H626" s="4" t="s">
        <v>30</v>
      </c>
      <c r="I626" s="4">
        <v>4</v>
      </c>
      <c r="J626" s="4">
        <v>6</v>
      </c>
      <c r="K626" s="5">
        <f t="shared" si="9"/>
        <v>0.4</v>
      </c>
      <c r="L626" s="4" t="s">
        <v>30</v>
      </c>
      <c r="Q626" s="4">
        <v>7</v>
      </c>
      <c r="R626" s="4">
        <v>9</v>
      </c>
      <c r="U626" s="11" t="s">
        <v>169</v>
      </c>
    </row>
    <row r="627" spans="1:21" x14ac:dyDescent="0.25">
      <c r="A627" s="12" t="s">
        <v>338</v>
      </c>
      <c r="B627" s="12" t="s">
        <v>328</v>
      </c>
      <c r="C627" s="12" t="s">
        <v>336</v>
      </c>
      <c r="D627" s="12" t="s">
        <v>171</v>
      </c>
      <c r="H627" s="4" t="s">
        <v>30</v>
      </c>
      <c r="I627" s="4">
        <v>4</v>
      </c>
      <c r="J627" s="4">
        <v>6</v>
      </c>
      <c r="K627" s="5">
        <f t="shared" si="9"/>
        <v>0.4</v>
      </c>
      <c r="L627" s="4" t="s">
        <v>30</v>
      </c>
      <c r="Q627" s="4">
        <v>7</v>
      </c>
      <c r="R627" s="4">
        <v>9</v>
      </c>
      <c r="U627" s="12" t="s">
        <v>335</v>
      </c>
    </row>
    <row r="628" spans="1:21" x14ac:dyDescent="0.25">
      <c r="A628" s="12" t="s">
        <v>338</v>
      </c>
      <c r="B628" s="12" t="s">
        <v>328</v>
      </c>
      <c r="C628" s="12" t="s">
        <v>311</v>
      </c>
      <c r="D628" s="12" t="s">
        <v>157</v>
      </c>
      <c r="H628" s="4" t="s">
        <v>30</v>
      </c>
      <c r="I628" s="4">
        <v>4</v>
      </c>
      <c r="J628" s="4">
        <v>6</v>
      </c>
      <c r="K628" s="5">
        <f t="shared" si="9"/>
        <v>0.4</v>
      </c>
      <c r="L628" s="4" t="s">
        <v>30</v>
      </c>
      <c r="Q628" s="4">
        <v>7</v>
      </c>
      <c r="R628" s="4">
        <v>9</v>
      </c>
      <c r="U628" s="12" t="s">
        <v>311</v>
      </c>
    </row>
    <row r="629" spans="1:21" x14ac:dyDescent="0.25">
      <c r="A629" s="12" t="s">
        <v>338</v>
      </c>
      <c r="B629" s="12" t="s">
        <v>328</v>
      </c>
      <c r="C629" s="11" t="s">
        <v>162</v>
      </c>
      <c r="D629" s="12" t="s">
        <v>152</v>
      </c>
      <c r="I629" s="4">
        <v>10</v>
      </c>
      <c r="J629" s="4">
        <v>0</v>
      </c>
      <c r="K629" s="5">
        <f t="shared" si="9"/>
        <v>1</v>
      </c>
      <c r="L629" s="4" t="s">
        <v>30</v>
      </c>
      <c r="Q629" s="4">
        <v>15</v>
      </c>
      <c r="R629" s="4">
        <v>1</v>
      </c>
      <c r="U629" s="12" t="s">
        <v>162</v>
      </c>
    </row>
    <row r="630" spans="1:21" x14ac:dyDescent="0.25">
      <c r="A630" s="12" t="s">
        <v>338</v>
      </c>
      <c r="B630" s="12" t="s">
        <v>328</v>
      </c>
      <c r="C630" s="12" t="s">
        <v>265</v>
      </c>
      <c r="D630" s="12" t="s">
        <v>154</v>
      </c>
      <c r="H630" s="4" t="s">
        <v>30</v>
      </c>
      <c r="I630" s="4">
        <v>5</v>
      </c>
      <c r="J630" s="4">
        <v>5</v>
      </c>
      <c r="K630" s="5">
        <f t="shared" si="9"/>
        <v>0.5</v>
      </c>
      <c r="Q630" s="4">
        <v>7</v>
      </c>
      <c r="R630" s="4">
        <v>9</v>
      </c>
      <c r="U630" s="12" t="s">
        <v>265</v>
      </c>
    </row>
    <row r="631" spans="1:21" x14ac:dyDescent="0.25">
      <c r="A631" s="12" t="s">
        <v>338</v>
      </c>
      <c r="B631" s="12" t="s">
        <v>328</v>
      </c>
      <c r="C631" s="12" t="s">
        <v>309</v>
      </c>
      <c r="D631" s="12" t="s">
        <v>152</v>
      </c>
      <c r="H631" s="4" t="s">
        <v>30</v>
      </c>
      <c r="I631" s="4">
        <v>4</v>
      </c>
      <c r="J631" s="4">
        <v>6</v>
      </c>
      <c r="K631" s="5">
        <f t="shared" si="9"/>
        <v>0.4</v>
      </c>
      <c r="Q631" s="4">
        <v>7</v>
      </c>
      <c r="R631" s="4">
        <v>9</v>
      </c>
      <c r="U631" s="12" t="s">
        <v>309</v>
      </c>
    </row>
    <row r="632" spans="1:21" x14ac:dyDescent="0.25">
      <c r="A632" s="12" t="s">
        <v>338</v>
      </c>
      <c r="B632" s="12" t="s">
        <v>328</v>
      </c>
      <c r="C632" s="12" t="s">
        <v>181</v>
      </c>
      <c r="D632" s="12" t="s">
        <v>173</v>
      </c>
      <c r="H632" s="4" t="s">
        <v>30</v>
      </c>
      <c r="I632" s="4">
        <v>3</v>
      </c>
      <c r="J632" s="4">
        <v>7</v>
      </c>
      <c r="K632" s="5">
        <f t="shared" si="9"/>
        <v>0.3</v>
      </c>
      <c r="Q632" s="4">
        <v>6</v>
      </c>
      <c r="R632" s="4">
        <v>10</v>
      </c>
      <c r="U632" s="12" t="s">
        <v>181</v>
      </c>
    </row>
    <row r="633" spans="1:21" x14ac:dyDescent="0.25">
      <c r="A633" s="12" t="s">
        <v>338</v>
      </c>
      <c r="B633" s="12" t="s">
        <v>328</v>
      </c>
      <c r="C633" s="12" t="s">
        <v>342</v>
      </c>
      <c r="D633" s="12" t="s">
        <v>154</v>
      </c>
      <c r="H633" s="4" t="s">
        <v>30</v>
      </c>
      <c r="I633" s="4">
        <v>3</v>
      </c>
      <c r="J633" s="4">
        <v>7</v>
      </c>
      <c r="K633" s="5">
        <f t="shared" si="9"/>
        <v>0.3</v>
      </c>
      <c r="Q633" s="4">
        <v>5</v>
      </c>
      <c r="R633" s="4">
        <v>11</v>
      </c>
      <c r="U633" s="12" t="s">
        <v>341</v>
      </c>
    </row>
    <row r="634" spans="1:21" x14ac:dyDescent="0.25">
      <c r="A634" s="12" t="s">
        <v>338</v>
      </c>
      <c r="B634" s="12" t="s">
        <v>328</v>
      </c>
      <c r="C634" s="11" t="s">
        <v>303</v>
      </c>
      <c r="D634" s="12" t="s">
        <v>215</v>
      </c>
      <c r="H634" s="4" t="s">
        <v>30</v>
      </c>
      <c r="I634" s="4">
        <v>3</v>
      </c>
      <c r="J634" s="4">
        <v>7</v>
      </c>
      <c r="K634" s="5">
        <f t="shared" si="9"/>
        <v>0.3</v>
      </c>
      <c r="Q634" s="4">
        <v>4</v>
      </c>
      <c r="R634" s="4">
        <v>12</v>
      </c>
      <c r="U634" s="11" t="s">
        <v>303</v>
      </c>
    </row>
    <row r="635" spans="1:21" x14ac:dyDescent="0.25">
      <c r="A635" s="12" t="s">
        <v>338</v>
      </c>
      <c r="B635" s="12" t="s">
        <v>328</v>
      </c>
      <c r="C635" s="11" t="s">
        <v>165</v>
      </c>
      <c r="D635" s="12" t="s">
        <v>312</v>
      </c>
      <c r="H635" s="4" t="s">
        <v>30</v>
      </c>
      <c r="I635" s="4">
        <v>2</v>
      </c>
      <c r="J635" s="4">
        <v>8</v>
      </c>
      <c r="K635" s="5">
        <f t="shared" si="9"/>
        <v>0.2</v>
      </c>
      <c r="Q635" s="4">
        <v>4</v>
      </c>
      <c r="R635" s="4">
        <v>12</v>
      </c>
      <c r="U635" s="11" t="s">
        <v>165</v>
      </c>
    </row>
    <row r="636" spans="1:21" x14ac:dyDescent="0.25">
      <c r="A636" s="12" t="s">
        <v>338</v>
      </c>
      <c r="B636" s="12" t="s">
        <v>328</v>
      </c>
      <c r="C636" s="12" t="s">
        <v>343</v>
      </c>
      <c r="D636" s="12" t="s">
        <v>187</v>
      </c>
      <c r="H636" s="4" t="s">
        <v>30</v>
      </c>
      <c r="I636" s="4">
        <v>2</v>
      </c>
      <c r="J636" s="4">
        <v>8</v>
      </c>
      <c r="K636" s="5">
        <f t="shared" si="9"/>
        <v>0.2</v>
      </c>
      <c r="Q636" s="4">
        <v>3</v>
      </c>
      <c r="R636" s="4">
        <v>13</v>
      </c>
      <c r="U636" s="12" t="s">
        <v>343</v>
      </c>
    </row>
    <row r="637" spans="1:21" x14ac:dyDescent="0.25">
      <c r="A637" s="12" t="s">
        <v>338</v>
      </c>
      <c r="B637" s="12" t="s">
        <v>328</v>
      </c>
      <c r="C637" s="12" t="s">
        <v>344</v>
      </c>
      <c r="D637" s="12" t="s">
        <v>187</v>
      </c>
      <c r="H637" s="4" t="s">
        <v>30</v>
      </c>
      <c r="I637" s="4">
        <v>1</v>
      </c>
      <c r="J637" s="4">
        <v>9</v>
      </c>
      <c r="K637" s="5">
        <f t="shared" si="9"/>
        <v>0.1</v>
      </c>
      <c r="Q637" s="4">
        <v>1</v>
      </c>
      <c r="R637" s="4">
        <v>15</v>
      </c>
      <c r="U637" s="12" t="s">
        <v>344</v>
      </c>
    </row>
    <row r="638" spans="1:21" x14ac:dyDescent="0.25">
      <c r="A638" s="12" t="s">
        <v>345</v>
      </c>
      <c r="B638" s="12" t="s">
        <v>328</v>
      </c>
      <c r="C638" s="12" t="s">
        <v>339</v>
      </c>
      <c r="D638" s="12" t="s">
        <v>171</v>
      </c>
      <c r="H638" s="4" t="s">
        <v>30</v>
      </c>
      <c r="I638" s="4">
        <v>9</v>
      </c>
      <c r="J638" s="4">
        <v>1</v>
      </c>
      <c r="K638" s="5">
        <f t="shared" si="9"/>
        <v>0.9</v>
      </c>
      <c r="L638" s="4" t="s">
        <v>30</v>
      </c>
      <c r="M638" s="4" t="s">
        <v>30</v>
      </c>
      <c r="N638" s="4" t="s">
        <v>30</v>
      </c>
      <c r="O638" s="4" t="s">
        <v>30</v>
      </c>
      <c r="P638" s="13" t="s">
        <v>30</v>
      </c>
      <c r="Q638" s="4">
        <v>13</v>
      </c>
      <c r="R638" s="4">
        <v>3</v>
      </c>
      <c r="U638" s="12" t="s">
        <v>176</v>
      </c>
    </row>
    <row r="639" spans="1:21" x14ac:dyDescent="0.25">
      <c r="A639" s="12" t="s">
        <v>345</v>
      </c>
      <c r="B639" s="12" t="s">
        <v>328</v>
      </c>
      <c r="C639" s="12" t="s">
        <v>286</v>
      </c>
      <c r="D639" s="12" t="s">
        <v>152</v>
      </c>
      <c r="H639" s="4" t="s">
        <v>30</v>
      </c>
      <c r="I639" s="4">
        <v>6</v>
      </c>
      <c r="J639" s="4">
        <v>4</v>
      </c>
      <c r="K639" s="5">
        <f t="shared" si="9"/>
        <v>0.6</v>
      </c>
      <c r="L639" s="4" t="s">
        <v>30</v>
      </c>
      <c r="M639" s="4" t="s">
        <v>30</v>
      </c>
      <c r="N639" s="4" t="s">
        <v>30</v>
      </c>
      <c r="O639" s="4" t="s">
        <v>30</v>
      </c>
      <c r="Q639" s="4">
        <v>11</v>
      </c>
      <c r="R639" s="4">
        <v>5</v>
      </c>
      <c r="U639" s="12" t="s">
        <v>286</v>
      </c>
    </row>
    <row r="640" spans="1:21" x14ac:dyDescent="0.25">
      <c r="A640" s="12" t="s">
        <v>345</v>
      </c>
      <c r="B640" s="12" t="s">
        <v>328</v>
      </c>
      <c r="C640" s="12" t="s">
        <v>278</v>
      </c>
      <c r="D640" s="12" t="s">
        <v>171</v>
      </c>
      <c r="H640" s="4" t="s">
        <v>30</v>
      </c>
      <c r="I640" s="4">
        <v>9</v>
      </c>
      <c r="J640" s="4">
        <v>1</v>
      </c>
      <c r="K640" s="5">
        <f t="shared" si="9"/>
        <v>0.9</v>
      </c>
      <c r="L640" s="4" t="s">
        <v>30</v>
      </c>
      <c r="M640" s="4" t="s">
        <v>30</v>
      </c>
      <c r="N640" s="4" t="s">
        <v>30</v>
      </c>
      <c r="Q640" s="4">
        <v>12</v>
      </c>
      <c r="R640" s="4">
        <v>4</v>
      </c>
      <c r="U640" s="12" t="s">
        <v>278</v>
      </c>
    </row>
    <row r="641" spans="1:21" x14ac:dyDescent="0.25">
      <c r="A641" s="12" t="s">
        <v>345</v>
      </c>
      <c r="B641" s="12" t="s">
        <v>328</v>
      </c>
      <c r="C641" s="12" t="s">
        <v>346</v>
      </c>
      <c r="D641" s="12" t="s">
        <v>312</v>
      </c>
      <c r="H641" s="4" t="s">
        <v>30</v>
      </c>
      <c r="I641" s="4">
        <v>4</v>
      </c>
      <c r="J641" s="4">
        <v>6</v>
      </c>
      <c r="K641" s="5">
        <f t="shared" si="9"/>
        <v>0.4</v>
      </c>
      <c r="L641" s="4" t="s">
        <v>30</v>
      </c>
      <c r="M641" s="4" t="s">
        <v>30</v>
      </c>
      <c r="N641" s="4" t="s">
        <v>30</v>
      </c>
      <c r="Q641" s="4">
        <v>6</v>
      </c>
      <c r="R641" s="4">
        <v>10</v>
      </c>
      <c r="U641" s="11" t="s">
        <v>174</v>
      </c>
    </row>
    <row r="642" spans="1:21" x14ac:dyDescent="0.25">
      <c r="A642" s="12" t="s">
        <v>345</v>
      </c>
      <c r="B642" s="12" t="s">
        <v>328</v>
      </c>
      <c r="C642" s="12" t="s">
        <v>308</v>
      </c>
      <c r="D642" s="12" t="s">
        <v>157</v>
      </c>
      <c r="H642" s="4" t="s">
        <v>30</v>
      </c>
      <c r="I642" s="4">
        <v>6</v>
      </c>
      <c r="J642" s="4">
        <v>4</v>
      </c>
      <c r="K642" s="5">
        <f t="shared" ref="K642:K701" si="10">IFERROR(I642/SUM(I642:J642),0)</f>
        <v>0.6</v>
      </c>
      <c r="L642" s="4" t="s">
        <v>30</v>
      </c>
      <c r="M642" s="4" t="s">
        <v>30</v>
      </c>
      <c r="Q642" s="4">
        <v>12</v>
      </c>
      <c r="R642" s="4">
        <v>4</v>
      </c>
      <c r="U642" s="11" t="s">
        <v>178</v>
      </c>
    </row>
    <row r="643" spans="1:21" x14ac:dyDescent="0.25">
      <c r="A643" s="12" t="s">
        <v>345</v>
      </c>
      <c r="B643" s="12" t="s">
        <v>328</v>
      </c>
      <c r="C643" s="12" t="s">
        <v>340</v>
      </c>
      <c r="D643" s="12" t="s">
        <v>171</v>
      </c>
      <c r="H643" s="4" t="s">
        <v>30</v>
      </c>
      <c r="I643" s="4">
        <v>6</v>
      </c>
      <c r="J643" s="4">
        <v>4</v>
      </c>
      <c r="K643" s="5">
        <f t="shared" si="10"/>
        <v>0.6</v>
      </c>
      <c r="L643" s="4" t="s">
        <v>30</v>
      </c>
      <c r="M643" s="4" t="s">
        <v>30</v>
      </c>
      <c r="Q643" s="4">
        <v>10</v>
      </c>
      <c r="R643" s="4">
        <v>6</v>
      </c>
      <c r="U643" s="12" t="s">
        <v>295</v>
      </c>
    </row>
    <row r="644" spans="1:21" x14ac:dyDescent="0.25">
      <c r="A644" s="12" t="s">
        <v>345</v>
      </c>
      <c r="B644" s="12" t="s">
        <v>328</v>
      </c>
      <c r="C644" s="12" t="s">
        <v>181</v>
      </c>
      <c r="D644" s="12" t="s">
        <v>173</v>
      </c>
      <c r="H644" s="4" t="s">
        <v>30</v>
      </c>
      <c r="I644" s="4">
        <v>5</v>
      </c>
      <c r="J644" s="4">
        <v>5</v>
      </c>
      <c r="K644" s="5">
        <f t="shared" si="10"/>
        <v>0.5</v>
      </c>
      <c r="L644" s="4" t="s">
        <v>30</v>
      </c>
      <c r="M644" s="4" t="s">
        <v>30</v>
      </c>
      <c r="Q644" s="4">
        <v>9</v>
      </c>
      <c r="R644" s="4">
        <v>7</v>
      </c>
      <c r="U644" s="12" t="s">
        <v>181</v>
      </c>
    </row>
    <row r="645" spans="1:21" x14ac:dyDescent="0.25">
      <c r="A645" s="12" t="s">
        <v>345</v>
      </c>
      <c r="B645" s="12" t="s">
        <v>328</v>
      </c>
      <c r="C645" s="12" t="s">
        <v>188</v>
      </c>
      <c r="D645" s="12" t="s">
        <v>187</v>
      </c>
      <c r="H645" s="4" t="s">
        <v>30</v>
      </c>
      <c r="I645" s="4">
        <v>5</v>
      </c>
      <c r="J645" s="4">
        <v>5</v>
      </c>
      <c r="K645" s="5">
        <f t="shared" si="10"/>
        <v>0.5</v>
      </c>
      <c r="L645" s="4" t="s">
        <v>30</v>
      </c>
      <c r="M645" s="4" t="s">
        <v>30</v>
      </c>
      <c r="Q645" s="4">
        <v>9</v>
      </c>
      <c r="R645" s="4">
        <v>7</v>
      </c>
      <c r="U645" s="12" t="s">
        <v>188</v>
      </c>
    </row>
    <row r="646" spans="1:21" x14ac:dyDescent="0.25">
      <c r="A646" s="12" t="s">
        <v>345</v>
      </c>
      <c r="B646" s="12" t="s">
        <v>328</v>
      </c>
      <c r="C646" s="11" t="s">
        <v>149</v>
      </c>
      <c r="D646" s="12" t="s">
        <v>152</v>
      </c>
      <c r="H646" s="4" t="s">
        <v>30</v>
      </c>
      <c r="I646" s="4">
        <v>7</v>
      </c>
      <c r="J646" s="4">
        <v>3</v>
      </c>
      <c r="K646" s="5">
        <f t="shared" si="10"/>
        <v>0.7</v>
      </c>
      <c r="L646" s="4" t="s">
        <v>30</v>
      </c>
      <c r="Q646" s="4">
        <v>12</v>
      </c>
      <c r="R646" s="4">
        <v>4</v>
      </c>
      <c r="U646" s="11" t="s">
        <v>149</v>
      </c>
    </row>
    <row r="647" spans="1:21" x14ac:dyDescent="0.25">
      <c r="A647" s="12" t="s">
        <v>345</v>
      </c>
      <c r="B647" s="12" t="s">
        <v>328</v>
      </c>
      <c r="C647" s="12" t="s">
        <v>347</v>
      </c>
      <c r="D647" s="12" t="s">
        <v>154</v>
      </c>
      <c r="H647" s="4" t="s">
        <v>30</v>
      </c>
      <c r="I647" s="4">
        <v>7</v>
      </c>
      <c r="J647" s="4">
        <v>3</v>
      </c>
      <c r="K647" s="5">
        <f t="shared" si="10"/>
        <v>0.7</v>
      </c>
      <c r="L647" s="4" t="s">
        <v>30</v>
      </c>
      <c r="Q647" s="4">
        <v>9</v>
      </c>
      <c r="R647" s="4">
        <v>7</v>
      </c>
      <c r="U647" s="11" t="s">
        <v>581</v>
      </c>
    </row>
    <row r="648" spans="1:21" x14ac:dyDescent="0.25">
      <c r="A648" s="12" t="s">
        <v>345</v>
      </c>
      <c r="B648" s="12" t="s">
        <v>328</v>
      </c>
      <c r="C648" s="12" t="s">
        <v>309</v>
      </c>
      <c r="D648" s="12" t="s">
        <v>152</v>
      </c>
      <c r="H648" s="4" t="s">
        <v>30</v>
      </c>
      <c r="I648" s="4">
        <v>6</v>
      </c>
      <c r="J648" s="4">
        <v>4</v>
      </c>
      <c r="K648" s="5">
        <f t="shared" si="10"/>
        <v>0.6</v>
      </c>
      <c r="L648" s="4" t="s">
        <v>30</v>
      </c>
      <c r="Q648" s="4">
        <v>9</v>
      </c>
      <c r="R648" s="4">
        <v>7</v>
      </c>
      <c r="U648" s="12" t="s">
        <v>309</v>
      </c>
    </row>
    <row r="649" spans="1:21" x14ac:dyDescent="0.25">
      <c r="A649" s="12" t="s">
        <v>345</v>
      </c>
      <c r="B649" s="12" t="s">
        <v>328</v>
      </c>
      <c r="C649" s="12" t="s">
        <v>292</v>
      </c>
      <c r="D649" s="12" t="s">
        <v>154</v>
      </c>
      <c r="H649" s="4" t="s">
        <v>30</v>
      </c>
      <c r="I649" s="4">
        <v>6</v>
      </c>
      <c r="J649" s="4">
        <v>4</v>
      </c>
      <c r="K649" s="5">
        <f t="shared" si="10"/>
        <v>0.6</v>
      </c>
      <c r="L649" s="4" t="s">
        <v>30</v>
      </c>
      <c r="Q649" s="4">
        <v>8</v>
      </c>
      <c r="R649" s="4">
        <v>8</v>
      </c>
      <c r="U649" s="12" t="s">
        <v>292</v>
      </c>
    </row>
    <row r="650" spans="1:21" x14ac:dyDescent="0.25">
      <c r="A650" s="12" t="s">
        <v>345</v>
      </c>
      <c r="B650" s="12" t="s">
        <v>328</v>
      </c>
      <c r="C650" s="11" t="s">
        <v>169</v>
      </c>
      <c r="D650" s="12" t="s">
        <v>161</v>
      </c>
      <c r="H650" s="4" t="s">
        <v>30</v>
      </c>
      <c r="I650" s="4">
        <v>5</v>
      </c>
      <c r="J650" s="4">
        <v>5</v>
      </c>
      <c r="K650" s="5">
        <f t="shared" si="10"/>
        <v>0.5</v>
      </c>
      <c r="L650" s="4" t="s">
        <v>30</v>
      </c>
      <c r="Q650" s="4">
        <v>11</v>
      </c>
      <c r="R650" s="4">
        <v>5</v>
      </c>
      <c r="U650" s="11" t="s">
        <v>169</v>
      </c>
    </row>
    <row r="651" spans="1:21" x14ac:dyDescent="0.25">
      <c r="A651" s="12" t="s">
        <v>345</v>
      </c>
      <c r="B651" s="12" t="s">
        <v>328</v>
      </c>
      <c r="C651" s="11" t="s">
        <v>257</v>
      </c>
      <c r="D651" s="12" t="s">
        <v>215</v>
      </c>
      <c r="H651" s="4" t="s">
        <v>30</v>
      </c>
      <c r="I651" s="4">
        <v>5</v>
      </c>
      <c r="J651" s="4">
        <v>5</v>
      </c>
      <c r="K651" s="5">
        <f t="shared" si="10"/>
        <v>0.5</v>
      </c>
      <c r="L651" s="4" t="s">
        <v>30</v>
      </c>
      <c r="Q651" s="4">
        <v>10</v>
      </c>
      <c r="R651" s="4">
        <v>6</v>
      </c>
      <c r="U651" s="11" t="s">
        <v>257</v>
      </c>
    </row>
    <row r="652" spans="1:21" x14ac:dyDescent="0.25">
      <c r="A652" s="12" t="s">
        <v>345</v>
      </c>
      <c r="B652" s="12" t="s">
        <v>328</v>
      </c>
      <c r="C652" s="12" t="s">
        <v>330</v>
      </c>
      <c r="D652" s="12" t="s">
        <v>243</v>
      </c>
      <c r="H652" s="4" t="s">
        <v>30</v>
      </c>
      <c r="I652" s="4">
        <v>4</v>
      </c>
      <c r="J652" s="4">
        <v>6</v>
      </c>
      <c r="K652" s="5">
        <f t="shared" si="10"/>
        <v>0.4</v>
      </c>
      <c r="L652" s="4" t="s">
        <v>30</v>
      </c>
      <c r="Q652" s="4">
        <v>8</v>
      </c>
      <c r="R652" s="4">
        <v>8</v>
      </c>
      <c r="U652" s="12" t="s">
        <v>241</v>
      </c>
    </row>
    <row r="653" spans="1:21" x14ac:dyDescent="0.25">
      <c r="A653" s="12" t="s">
        <v>345</v>
      </c>
      <c r="B653" s="12" t="s">
        <v>328</v>
      </c>
      <c r="C653" s="12" t="s">
        <v>310</v>
      </c>
      <c r="D653" s="12" t="s">
        <v>215</v>
      </c>
      <c r="H653" s="4" t="s">
        <v>30</v>
      </c>
      <c r="I653" s="4">
        <v>4</v>
      </c>
      <c r="J653" s="4">
        <v>6</v>
      </c>
      <c r="K653" s="5">
        <f t="shared" si="10"/>
        <v>0.4</v>
      </c>
      <c r="L653" s="4" t="s">
        <v>30</v>
      </c>
      <c r="Q653" s="4">
        <v>5</v>
      </c>
      <c r="R653" s="4">
        <v>11</v>
      </c>
      <c r="U653" s="12" t="s">
        <v>310</v>
      </c>
    </row>
    <row r="654" spans="1:21" x14ac:dyDescent="0.25">
      <c r="A654" s="12" t="s">
        <v>345</v>
      </c>
      <c r="B654" s="12" t="s">
        <v>328</v>
      </c>
      <c r="C654" s="11" t="s">
        <v>280</v>
      </c>
      <c r="D654" s="12" t="s">
        <v>164</v>
      </c>
      <c r="H654" s="4" t="s">
        <v>30</v>
      </c>
      <c r="I654" s="4">
        <v>5</v>
      </c>
      <c r="J654" s="4">
        <v>5</v>
      </c>
      <c r="K654" s="5">
        <f t="shared" si="10"/>
        <v>0.5</v>
      </c>
      <c r="Q654" s="4">
        <v>6</v>
      </c>
      <c r="R654" s="4">
        <v>10</v>
      </c>
      <c r="U654" s="11" t="s">
        <v>279</v>
      </c>
    </row>
    <row r="655" spans="1:21" x14ac:dyDescent="0.25">
      <c r="A655" s="12" t="s">
        <v>345</v>
      </c>
      <c r="B655" s="12" t="s">
        <v>328</v>
      </c>
      <c r="C655" s="12" t="s">
        <v>349</v>
      </c>
      <c r="D655" s="12" t="s">
        <v>157</v>
      </c>
      <c r="H655" s="4" t="s">
        <v>30</v>
      </c>
      <c r="I655" s="4">
        <v>5</v>
      </c>
      <c r="J655" s="4">
        <v>5</v>
      </c>
      <c r="K655" s="5">
        <f t="shared" si="10"/>
        <v>0.5</v>
      </c>
      <c r="Q655" s="4">
        <v>5</v>
      </c>
      <c r="R655" s="4">
        <v>11</v>
      </c>
      <c r="U655" s="12" t="s">
        <v>348</v>
      </c>
    </row>
    <row r="656" spans="1:21" x14ac:dyDescent="0.25">
      <c r="A656" s="12" t="s">
        <v>345</v>
      </c>
      <c r="B656" s="12" t="s">
        <v>328</v>
      </c>
      <c r="C656" s="12" t="s">
        <v>350</v>
      </c>
      <c r="D656" s="12" t="s">
        <v>164</v>
      </c>
      <c r="H656" s="4" t="s">
        <v>30</v>
      </c>
      <c r="I656" s="4">
        <v>4</v>
      </c>
      <c r="J656" s="4">
        <v>6</v>
      </c>
      <c r="K656" s="5">
        <f t="shared" si="10"/>
        <v>0.4</v>
      </c>
      <c r="Q656" s="4">
        <v>7</v>
      </c>
      <c r="R656" s="4">
        <v>9</v>
      </c>
      <c r="U656" s="12" t="s">
        <v>350</v>
      </c>
    </row>
    <row r="657" spans="1:21" x14ac:dyDescent="0.25">
      <c r="A657" s="12" t="s">
        <v>345</v>
      </c>
      <c r="B657" s="12" t="s">
        <v>328</v>
      </c>
      <c r="C657" s="12" t="s">
        <v>331</v>
      </c>
      <c r="D657" s="12" t="s">
        <v>154</v>
      </c>
      <c r="H657" s="4" t="s">
        <v>30</v>
      </c>
      <c r="I657" s="4">
        <v>4</v>
      </c>
      <c r="J657" s="4">
        <v>6</v>
      </c>
      <c r="K657" s="5">
        <f t="shared" si="10"/>
        <v>0.4</v>
      </c>
      <c r="Q657" s="4">
        <v>7</v>
      </c>
      <c r="R657" s="4">
        <v>9</v>
      </c>
      <c r="U657" s="11" t="s">
        <v>155</v>
      </c>
    </row>
    <row r="658" spans="1:21" x14ac:dyDescent="0.25">
      <c r="A658" s="12" t="s">
        <v>345</v>
      </c>
      <c r="B658" s="12" t="s">
        <v>328</v>
      </c>
      <c r="C658" s="12" t="s">
        <v>216</v>
      </c>
      <c r="D658" s="12" t="s">
        <v>164</v>
      </c>
      <c r="H658" s="4" t="s">
        <v>30</v>
      </c>
      <c r="I658" s="4">
        <v>3</v>
      </c>
      <c r="J658" s="4">
        <v>7</v>
      </c>
      <c r="K658" s="5">
        <f t="shared" si="10"/>
        <v>0.3</v>
      </c>
      <c r="Q658" s="4">
        <v>6</v>
      </c>
      <c r="R658" s="4">
        <v>10</v>
      </c>
      <c r="U658" s="12" t="s">
        <v>216</v>
      </c>
    </row>
    <row r="659" spans="1:21" x14ac:dyDescent="0.25">
      <c r="A659" s="12" t="s">
        <v>345</v>
      </c>
      <c r="B659" s="12" t="s">
        <v>328</v>
      </c>
      <c r="C659" s="12" t="s">
        <v>311</v>
      </c>
      <c r="D659" s="12" t="s">
        <v>157</v>
      </c>
      <c r="H659" s="4" t="s">
        <v>30</v>
      </c>
      <c r="I659" s="4">
        <v>3</v>
      </c>
      <c r="J659" s="4">
        <v>7</v>
      </c>
      <c r="K659" s="5">
        <f t="shared" si="10"/>
        <v>0.3</v>
      </c>
      <c r="Q659" s="4">
        <v>5</v>
      </c>
      <c r="R659" s="4">
        <v>11</v>
      </c>
      <c r="U659" s="12" t="s">
        <v>311</v>
      </c>
    </row>
    <row r="660" spans="1:21" x14ac:dyDescent="0.25">
      <c r="A660" s="12" t="s">
        <v>345</v>
      </c>
      <c r="B660" s="12" t="s">
        <v>328</v>
      </c>
      <c r="C660" s="12" t="s">
        <v>317</v>
      </c>
      <c r="D660" s="12" t="s">
        <v>161</v>
      </c>
      <c r="H660" s="4" t="s">
        <v>30</v>
      </c>
      <c r="I660" s="4">
        <v>2</v>
      </c>
      <c r="J660" s="4">
        <v>8</v>
      </c>
      <c r="K660" s="5">
        <f t="shared" si="10"/>
        <v>0.2</v>
      </c>
      <c r="Q660" s="4">
        <v>2</v>
      </c>
      <c r="R660" s="4">
        <v>14</v>
      </c>
      <c r="U660" s="12" t="s">
        <v>317</v>
      </c>
    </row>
    <row r="661" spans="1:21" x14ac:dyDescent="0.25">
      <c r="A661" s="12" t="s">
        <v>345</v>
      </c>
      <c r="B661" s="12" t="s">
        <v>328</v>
      </c>
      <c r="C661" s="12" t="s">
        <v>351</v>
      </c>
      <c r="D661" s="12" t="s">
        <v>326</v>
      </c>
      <c r="H661" s="4" t="s">
        <v>30</v>
      </c>
      <c r="I661" s="4">
        <v>0</v>
      </c>
      <c r="J661" s="4">
        <v>10</v>
      </c>
      <c r="K661" s="5">
        <f t="shared" si="10"/>
        <v>0</v>
      </c>
      <c r="Q661" s="4">
        <v>0</v>
      </c>
      <c r="R661" s="4">
        <v>16</v>
      </c>
      <c r="U661" s="12" t="s">
        <v>351</v>
      </c>
    </row>
    <row r="662" spans="1:21" x14ac:dyDescent="0.25">
      <c r="A662" s="12" t="s">
        <v>352</v>
      </c>
      <c r="B662" s="12" t="s">
        <v>328</v>
      </c>
      <c r="C662" s="11" t="s">
        <v>149</v>
      </c>
      <c r="D662" s="12" t="s">
        <v>152</v>
      </c>
      <c r="H662" s="4" t="s">
        <v>30</v>
      </c>
      <c r="I662" s="4">
        <v>5</v>
      </c>
      <c r="J662" s="4">
        <v>5</v>
      </c>
      <c r="K662" s="5">
        <f t="shared" si="10"/>
        <v>0.5</v>
      </c>
      <c r="L662" s="4" t="s">
        <v>30</v>
      </c>
      <c r="M662" s="4" t="s">
        <v>30</v>
      </c>
      <c r="N662" s="4" t="s">
        <v>30</v>
      </c>
      <c r="O662" s="4" t="s">
        <v>30</v>
      </c>
      <c r="P662" s="13" t="s">
        <v>30</v>
      </c>
      <c r="Q662" s="4">
        <v>9</v>
      </c>
      <c r="R662" s="4">
        <v>7</v>
      </c>
      <c r="U662" s="11" t="s">
        <v>149</v>
      </c>
    </row>
    <row r="663" spans="1:21" x14ac:dyDescent="0.25">
      <c r="A663" s="12" t="s">
        <v>352</v>
      </c>
      <c r="B663" s="12" t="s">
        <v>328</v>
      </c>
      <c r="C663" s="12" t="s">
        <v>347</v>
      </c>
      <c r="D663" s="12" t="s">
        <v>154</v>
      </c>
      <c r="H663" s="4" t="s">
        <v>30</v>
      </c>
      <c r="I663" s="4">
        <v>4</v>
      </c>
      <c r="J663" s="4">
        <v>6</v>
      </c>
      <c r="K663" s="5">
        <f t="shared" si="10"/>
        <v>0.4</v>
      </c>
      <c r="L663" s="4" t="s">
        <v>30</v>
      </c>
      <c r="M663" s="4" t="s">
        <v>30</v>
      </c>
      <c r="N663" s="4" t="s">
        <v>30</v>
      </c>
      <c r="O663" s="4" t="s">
        <v>30</v>
      </c>
      <c r="Q663" s="4">
        <v>8</v>
      </c>
      <c r="R663" s="4">
        <v>8</v>
      </c>
      <c r="U663" s="11" t="s">
        <v>581</v>
      </c>
    </row>
    <row r="664" spans="1:21" x14ac:dyDescent="0.25">
      <c r="A664" s="12" t="s">
        <v>352</v>
      </c>
      <c r="B664" s="12" t="s">
        <v>328</v>
      </c>
      <c r="C664" s="11" t="s">
        <v>179</v>
      </c>
      <c r="D664" s="12" t="s">
        <v>164</v>
      </c>
      <c r="H664" s="4" t="s">
        <v>30</v>
      </c>
      <c r="I664" s="4">
        <v>7</v>
      </c>
      <c r="J664" s="4">
        <v>3</v>
      </c>
      <c r="K664" s="5">
        <f t="shared" si="10"/>
        <v>0.7</v>
      </c>
      <c r="L664" s="4" t="s">
        <v>30</v>
      </c>
      <c r="M664" s="4" t="s">
        <v>30</v>
      </c>
      <c r="N664" s="4" t="s">
        <v>30</v>
      </c>
      <c r="Q664" s="4">
        <v>12</v>
      </c>
      <c r="R664" s="4">
        <v>4</v>
      </c>
      <c r="U664" s="11" t="s">
        <v>179</v>
      </c>
    </row>
    <row r="665" spans="1:21" x14ac:dyDescent="0.25">
      <c r="A665" s="12" t="s">
        <v>352</v>
      </c>
      <c r="B665" s="12" t="s">
        <v>328</v>
      </c>
      <c r="C665" s="12" t="s">
        <v>353</v>
      </c>
      <c r="D665" s="12" t="s">
        <v>243</v>
      </c>
      <c r="H665" s="4" t="s">
        <v>30</v>
      </c>
      <c r="I665" s="4">
        <v>7</v>
      </c>
      <c r="J665" s="4">
        <v>3</v>
      </c>
      <c r="K665" s="5">
        <f t="shared" si="10"/>
        <v>0.7</v>
      </c>
      <c r="L665" s="4" t="s">
        <v>30</v>
      </c>
      <c r="M665" s="4" t="s">
        <v>30</v>
      </c>
      <c r="N665" s="4" t="s">
        <v>30</v>
      </c>
      <c r="Q665" s="4">
        <v>10</v>
      </c>
      <c r="R665" s="4">
        <v>6</v>
      </c>
      <c r="U665" s="12" t="s">
        <v>241</v>
      </c>
    </row>
    <row r="666" spans="1:21" x14ac:dyDescent="0.25">
      <c r="A666" s="12" t="s">
        <v>352</v>
      </c>
      <c r="B666" s="12" t="s">
        <v>328</v>
      </c>
      <c r="C666" s="11" t="s">
        <v>162</v>
      </c>
      <c r="D666" s="12" t="s">
        <v>152</v>
      </c>
      <c r="H666" s="4" t="s">
        <v>30</v>
      </c>
      <c r="I666" s="4">
        <v>8</v>
      </c>
      <c r="J666" s="4">
        <v>2</v>
      </c>
      <c r="K666" s="5">
        <f t="shared" si="10"/>
        <v>0.8</v>
      </c>
      <c r="L666" s="4" t="s">
        <v>30</v>
      </c>
      <c r="M666" s="4" t="s">
        <v>30</v>
      </c>
      <c r="Q666" s="4">
        <v>13</v>
      </c>
      <c r="R666" s="4">
        <v>3</v>
      </c>
      <c r="U666" s="12" t="s">
        <v>162</v>
      </c>
    </row>
    <row r="667" spans="1:21" x14ac:dyDescent="0.25">
      <c r="A667" s="12" t="s">
        <v>352</v>
      </c>
      <c r="B667" s="12" t="s">
        <v>328</v>
      </c>
      <c r="C667" s="12" t="s">
        <v>308</v>
      </c>
      <c r="D667" s="12" t="s">
        <v>157</v>
      </c>
      <c r="H667" s="4" t="s">
        <v>30</v>
      </c>
      <c r="I667" s="4">
        <v>8</v>
      </c>
      <c r="J667" s="4">
        <v>2</v>
      </c>
      <c r="K667" s="5">
        <f t="shared" si="10"/>
        <v>0.8</v>
      </c>
      <c r="L667" s="4" t="s">
        <v>30</v>
      </c>
      <c r="M667" s="4" t="s">
        <v>30</v>
      </c>
      <c r="Q667" s="4">
        <v>12</v>
      </c>
      <c r="R667" s="4">
        <v>4</v>
      </c>
      <c r="U667" s="11" t="s">
        <v>178</v>
      </c>
    </row>
    <row r="668" spans="1:21" x14ac:dyDescent="0.25">
      <c r="A668" s="12" t="s">
        <v>352</v>
      </c>
      <c r="B668" s="12" t="s">
        <v>328</v>
      </c>
      <c r="C668" s="12" t="s">
        <v>340</v>
      </c>
      <c r="D668" s="12" t="s">
        <v>171</v>
      </c>
      <c r="H668" s="4" t="s">
        <v>30</v>
      </c>
      <c r="I668" s="4">
        <v>7</v>
      </c>
      <c r="J668" s="4">
        <v>3</v>
      </c>
      <c r="K668" s="5">
        <f t="shared" si="10"/>
        <v>0.7</v>
      </c>
      <c r="L668" s="4" t="s">
        <v>30</v>
      </c>
      <c r="M668" s="4" t="s">
        <v>30</v>
      </c>
      <c r="Q668" s="4">
        <v>12</v>
      </c>
      <c r="R668" s="4">
        <v>4</v>
      </c>
      <c r="U668" s="12" t="s">
        <v>295</v>
      </c>
    </row>
    <row r="669" spans="1:21" x14ac:dyDescent="0.25">
      <c r="A669" s="12" t="s">
        <v>352</v>
      </c>
      <c r="B669" s="12" t="s">
        <v>328</v>
      </c>
      <c r="C669" s="12" t="s">
        <v>354</v>
      </c>
      <c r="D669" s="12" t="s">
        <v>171</v>
      </c>
      <c r="H669" s="4" t="s">
        <v>30</v>
      </c>
      <c r="I669" s="4">
        <v>7</v>
      </c>
      <c r="J669" s="4">
        <v>3</v>
      </c>
      <c r="K669" s="5">
        <f t="shared" si="10"/>
        <v>0.7</v>
      </c>
      <c r="L669" s="4" t="s">
        <v>30</v>
      </c>
      <c r="M669" s="4" t="s">
        <v>30</v>
      </c>
      <c r="Q669" s="4">
        <v>11</v>
      </c>
      <c r="R669" s="4">
        <v>5</v>
      </c>
      <c r="U669" s="12" t="s">
        <v>170</v>
      </c>
    </row>
    <row r="670" spans="1:21" x14ac:dyDescent="0.25">
      <c r="A670" s="12" t="s">
        <v>352</v>
      </c>
      <c r="B670" s="12" t="s">
        <v>328</v>
      </c>
      <c r="C670" s="11" t="s">
        <v>257</v>
      </c>
      <c r="D670" s="12" t="s">
        <v>215</v>
      </c>
      <c r="H670" s="4" t="s">
        <v>30</v>
      </c>
      <c r="I670" s="4">
        <v>6</v>
      </c>
      <c r="J670" s="4">
        <v>4</v>
      </c>
      <c r="K670" s="5">
        <f t="shared" si="10"/>
        <v>0.6</v>
      </c>
      <c r="L670" s="4" t="s">
        <v>30</v>
      </c>
      <c r="Q670" s="4">
        <v>10</v>
      </c>
      <c r="R670" s="4">
        <v>6</v>
      </c>
      <c r="U670" s="11" t="s">
        <v>257</v>
      </c>
    </row>
    <row r="671" spans="1:21" x14ac:dyDescent="0.25">
      <c r="A671" s="12" t="s">
        <v>352</v>
      </c>
      <c r="B671" s="12" t="s">
        <v>328</v>
      </c>
      <c r="C671" s="12" t="s">
        <v>181</v>
      </c>
      <c r="D671" s="12" t="s">
        <v>173</v>
      </c>
      <c r="H671" s="4" t="s">
        <v>30</v>
      </c>
      <c r="I671" s="4">
        <v>6</v>
      </c>
      <c r="J671" s="4">
        <v>4</v>
      </c>
      <c r="K671" s="5">
        <f t="shared" si="10"/>
        <v>0.6</v>
      </c>
      <c r="L671" s="4" t="s">
        <v>30</v>
      </c>
      <c r="Q671" s="4">
        <v>10</v>
      </c>
      <c r="R671" s="4">
        <v>6</v>
      </c>
      <c r="U671" s="12" t="s">
        <v>181</v>
      </c>
    </row>
    <row r="672" spans="1:21" x14ac:dyDescent="0.25">
      <c r="A672" s="12" t="s">
        <v>352</v>
      </c>
      <c r="B672" s="12" t="s">
        <v>328</v>
      </c>
      <c r="C672" s="11" t="s">
        <v>169</v>
      </c>
      <c r="D672" s="12" t="s">
        <v>161</v>
      </c>
      <c r="H672" s="4" t="s">
        <v>30</v>
      </c>
      <c r="I672" s="4">
        <v>6</v>
      </c>
      <c r="J672" s="4">
        <v>4</v>
      </c>
      <c r="K672" s="5">
        <f t="shared" si="10"/>
        <v>0.6</v>
      </c>
      <c r="L672" s="4" t="s">
        <v>30</v>
      </c>
      <c r="Q672" s="4">
        <v>9</v>
      </c>
      <c r="R672" s="4">
        <v>7</v>
      </c>
      <c r="U672" s="11" t="s">
        <v>169</v>
      </c>
    </row>
    <row r="673" spans="1:21" x14ac:dyDescent="0.25">
      <c r="A673" s="12" t="s">
        <v>352</v>
      </c>
      <c r="B673" s="12" t="s">
        <v>328</v>
      </c>
      <c r="C673" s="12" t="s">
        <v>355</v>
      </c>
      <c r="D673" s="12" t="s">
        <v>154</v>
      </c>
      <c r="H673" s="4" t="s">
        <v>30</v>
      </c>
      <c r="I673" s="4">
        <v>6</v>
      </c>
      <c r="J673" s="4">
        <v>4</v>
      </c>
      <c r="K673" s="5">
        <f t="shared" si="10"/>
        <v>0.6</v>
      </c>
      <c r="L673" s="4" t="s">
        <v>30</v>
      </c>
      <c r="Q673" s="4">
        <v>9</v>
      </c>
      <c r="R673" s="4">
        <v>7</v>
      </c>
      <c r="U673" s="12" t="s">
        <v>292</v>
      </c>
    </row>
    <row r="674" spans="1:21" x14ac:dyDescent="0.25">
      <c r="A674" s="12" t="s">
        <v>352</v>
      </c>
      <c r="B674" s="12" t="s">
        <v>328</v>
      </c>
      <c r="C674" s="11" t="s">
        <v>174</v>
      </c>
      <c r="D674" s="12" t="s">
        <v>312</v>
      </c>
      <c r="H674" s="4" t="s">
        <v>30</v>
      </c>
      <c r="I674" s="4">
        <v>6</v>
      </c>
      <c r="J674" s="4">
        <v>4</v>
      </c>
      <c r="K674" s="5">
        <f t="shared" si="10"/>
        <v>0.6</v>
      </c>
      <c r="L674" s="4" t="s">
        <v>30</v>
      </c>
      <c r="Q674" s="4">
        <v>9</v>
      </c>
      <c r="R674" s="4">
        <v>7</v>
      </c>
      <c r="U674" s="11" t="s">
        <v>174</v>
      </c>
    </row>
    <row r="675" spans="1:21" x14ac:dyDescent="0.25">
      <c r="A675" s="12" t="s">
        <v>352</v>
      </c>
      <c r="B675" s="12" t="s">
        <v>328</v>
      </c>
      <c r="C675" s="12" t="s">
        <v>339</v>
      </c>
      <c r="D675" s="12" t="s">
        <v>171</v>
      </c>
      <c r="H675" s="4" t="s">
        <v>30</v>
      </c>
      <c r="I675" s="4">
        <v>5</v>
      </c>
      <c r="J675" s="4">
        <v>5</v>
      </c>
      <c r="K675" s="5">
        <f t="shared" si="10"/>
        <v>0.5</v>
      </c>
      <c r="L675" s="4" t="s">
        <v>30</v>
      </c>
      <c r="Q675" s="4">
        <v>7</v>
      </c>
      <c r="R675" s="4">
        <v>9</v>
      </c>
      <c r="U675" s="12" t="s">
        <v>176</v>
      </c>
    </row>
    <row r="676" spans="1:21" x14ac:dyDescent="0.25">
      <c r="A676" s="12" t="s">
        <v>352</v>
      </c>
      <c r="B676" s="12" t="s">
        <v>328</v>
      </c>
      <c r="C676" s="12" t="s">
        <v>216</v>
      </c>
      <c r="D676" s="12" t="s">
        <v>164</v>
      </c>
      <c r="H676" s="4" t="s">
        <v>30</v>
      </c>
      <c r="I676" s="4">
        <v>4</v>
      </c>
      <c r="J676" s="4">
        <v>6</v>
      </c>
      <c r="K676" s="5">
        <f t="shared" si="10"/>
        <v>0.4</v>
      </c>
      <c r="L676" s="4" t="s">
        <v>30</v>
      </c>
      <c r="Q676" s="4">
        <v>8</v>
      </c>
      <c r="R676" s="4">
        <v>8</v>
      </c>
      <c r="U676" s="12" t="s">
        <v>216</v>
      </c>
    </row>
    <row r="677" spans="1:21" x14ac:dyDescent="0.25">
      <c r="A677" s="12" t="s">
        <v>352</v>
      </c>
      <c r="B677" s="12" t="s">
        <v>328</v>
      </c>
      <c r="C677" s="12" t="s">
        <v>333</v>
      </c>
      <c r="D677" s="12" t="s">
        <v>154</v>
      </c>
      <c r="H677" s="4" t="s">
        <v>30</v>
      </c>
      <c r="I677" s="4">
        <v>4</v>
      </c>
      <c r="J677" s="4">
        <v>6</v>
      </c>
      <c r="K677" s="5">
        <f t="shared" si="10"/>
        <v>0.4</v>
      </c>
      <c r="L677" s="4" t="s">
        <v>30</v>
      </c>
      <c r="Q677" s="4">
        <v>7</v>
      </c>
      <c r="R677" s="4">
        <v>9</v>
      </c>
      <c r="U677" s="12" t="s">
        <v>332</v>
      </c>
    </row>
    <row r="678" spans="1:21" x14ac:dyDescent="0.25">
      <c r="A678" s="12" t="s">
        <v>352</v>
      </c>
      <c r="B678" s="12" t="s">
        <v>328</v>
      </c>
      <c r="C678" s="12" t="s">
        <v>188</v>
      </c>
      <c r="D678" s="12" t="s">
        <v>187</v>
      </c>
      <c r="H678" s="4" t="s">
        <v>30</v>
      </c>
      <c r="I678" s="4">
        <v>6</v>
      </c>
      <c r="J678" s="4">
        <v>4</v>
      </c>
      <c r="K678" s="5">
        <f t="shared" si="10"/>
        <v>0.6</v>
      </c>
      <c r="Q678" s="4">
        <v>8</v>
      </c>
      <c r="R678" s="4">
        <v>8</v>
      </c>
      <c r="U678" s="12" t="s">
        <v>188</v>
      </c>
    </row>
    <row r="679" spans="1:21" x14ac:dyDescent="0.25">
      <c r="A679" s="12" t="s">
        <v>352</v>
      </c>
      <c r="B679" s="12" t="s">
        <v>328</v>
      </c>
      <c r="C679" s="11" t="s">
        <v>280</v>
      </c>
      <c r="D679" s="12" t="s">
        <v>164</v>
      </c>
      <c r="H679" s="4" t="s">
        <v>30</v>
      </c>
      <c r="I679" s="4">
        <v>5</v>
      </c>
      <c r="J679" s="4">
        <v>5</v>
      </c>
      <c r="K679" s="5">
        <f t="shared" si="10"/>
        <v>0.5</v>
      </c>
      <c r="Q679" s="4">
        <v>6</v>
      </c>
      <c r="R679" s="4">
        <v>10</v>
      </c>
      <c r="U679" s="11" t="s">
        <v>279</v>
      </c>
    </row>
    <row r="680" spans="1:21" x14ac:dyDescent="0.25">
      <c r="A680" s="12" t="s">
        <v>352</v>
      </c>
      <c r="B680" s="12" t="s">
        <v>328</v>
      </c>
      <c r="C680" s="12" t="s">
        <v>356</v>
      </c>
      <c r="D680" s="12" t="s">
        <v>215</v>
      </c>
      <c r="H680" s="4" t="s">
        <v>30</v>
      </c>
      <c r="I680" s="4">
        <v>4</v>
      </c>
      <c r="J680" s="4">
        <v>6</v>
      </c>
      <c r="K680" s="5">
        <f t="shared" si="10"/>
        <v>0.4</v>
      </c>
      <c r="Q680" s="4">
        <v>7</v>
      </c>
      <c r="R680" s="4">
        <v>9</v>
      </c>
      <c r="U680" s="12" t="s">
        <v>310</v>
      </c>
    </row>
    <row r="681" spans="1:21" x14ac:dyDescent="0.25">
      <c r="A681" s="12" t="s">
        <v>352</v>
      </c>
      <c r="B681" s="12" t="s">
        <v>328</v>
      </c>
      <c r="C681" s="12" t="s">
        <v>311</v>
      </c>
      <c r="D681" s="12" t="s">
        <v>157</v>
      </c>
      <c r="H681" s="4" t="s">
        <v>30</v>
      </c>
      <c r="I681" s="4">
        <v>4</v>
      </c>
      <c r="J681" s="4">
        <v>6</v>
      </c>
      <c r="K681" s="5">
        <f t="shared" si="10"/>
        <v>0.4</v>
      </c>
      <c r="Q681" s="4">
        <v>5</v>
      </c>
      <c r="R681" s="4">
        <v>11</v>
      </c>
      <c r="U681" s="12" t="s">
        <v>311</v>
      </c>
    </row>
    <row r="682" spans="1:21" x14ac:dyDescent="0.25">
      <c r="A682" s="12" t="s">
        <v>352</v>
      </c>
      <c r="B682" s="12" t="s">
        <v>328</v>
      </c>
      <c r="C682" s="12" t="s">
        <v>357</v>
      </c>
      <c r="D682" s="12" t="s">
        <v>152</v>
      </c>
      <c r="H682" s="4" t="s">
        <v>30</v>
      </c>
      <c r="I682" s="4">
        <v>3</v>
      </c>
      <c r="J682" s="4">
        <v>7</v>
      </c>
      <c r="K682" s="5">
        <f t="shared" si="10"/>
        <v>0.3</v>
      </c>
      <c r="Q682" s="4">
        <v>4</v>
      </c>
      <c r="R682" s="4">
        <v>12</v>
      </c>
      <c r="U682" s="12" t="s">
        <v>268</v>
      </c>
    </row>
    <row r="683" spans="1:21" x14ac:dyDescent="0.25">
      <c r="A683" s="12" t="s">
        <v>352</v>
      </c>
      <c r="B683" s="12" t="s">
        <v>328</v>
      </c>
      <c r="C683" s="11" t="s">
        <v>276</v>
      </c>
      <c r="D683" s="12" t="s">
        <v>187</v>
      </c>
      <c r="H683" s="4" t="s">
        <v>30</v>
      </c>
      <c r="I683" s="4">
        <v>2</v>
      </c>
      <c r="J683" s="4">
        <v>8</v>
      </c>
      <c r="K683" s="5">
        <f t="shared" si="10"/>
        <v>0.2</v>
      </c>
      <c r="Q683" s="4">
        <v>3</v>
      </c>
      <c r="R683" s="4">
        <v>13</v>
      </c>
      <c r="U683" s="11" t="s">
        <v>276</v>
      </c>
    </row>
    <row r="684" spans="1:21" x14ac:dyDescent="0.25">
      <c r="A684" s="12" t="s">
        <v>352</v>
      </c>
      <c r="B684" s="12" t="s">
        <v>328</v>
      </c>
      <c r="C684" s="12" t="s">
        <v>316</v>
      </c>
      <c r="D684" s="12" t="s">
        <v>173</v>
      </c>
      <c r="H684" s="4" t="s">
        <v>30</v>
      </c>
      <c r="I684" s="4">
        <v>0</v>
      </c>
      <c r="J684" s="4">
        <v>10</v>
      </c>
      <c r="K684" s="5">
        <f t="shared" si="10"/>
        <v>0</v>
      </c>
      <c r="Q684" s="4">
        <v>2</v>
      </c>
      <c r="R684" s="4">
        <v>14</v>
      </c>
      <c r="U684" s="12" t="s">
        <v>316</v>
      </c>
    </row>
    <row r="685" spans="1:21" x14ac:dyDescent="0.25">
      <c r="A685" s="12" t="s">
        <v>352</v>
      </c>
      <c r="B685" s="12" t="s">
        <v>328</v>
      </c>
      <c r="C685" s="12" t="s">
        <v>250</v>
      </c>
      <c r="D685" s="12" t="s">
        <v>251</v>
      </c>
      <c r="H685" s="4" t="s">
        <v>30</v>
      </c>
      <c r="I685" s="4">
        <v>0</v>
      </c>
      <c r="J685" s="4">
        <v>10</v>
      </c>
      <c r="K685" s="5">
        <f t="shared" si="10"/>
        <v>0</v>
      </c>
      <c r="Q685" s="4">
        <v>1</v>
      </c>
      <c r="R685" s="4">
        <v>15</v>
      </c>
      <c r="U685" s="11" t="s">
        <v>250</v>
      </c>
    </row>
    <row r="686" spans="1:21" x14ac:dyDescent="0.25">
      <c r="A686" s="12" t="s">
        <v>358</v>
      </c>
      <c r="B686" s="12" t="s">
        <v>359</v>
      </c>
      <c r="C686" s="11" t="s">
        <v>162</v>
      </c>
      <c r="D686" s="12" t="s">
        <v>152</v>
      </c>
      <c r="G686" s="4" t="s">
        <v>30</v>
      </c>
      <c r="H686" s="4" t="s">
        <v>30</v>
      </c>
      <c r="I686" s="4">
        <v>9</v>
      </c>
      <c r="J686" s="4">
        <v>5</v>
      </c>
      <c r="K686" s="5">
        <f t="shared" si="10"/>
        <v>0.6428571428571429</v>
      </c>
      <c r="M686" s="4" t="s">
        <v>30</v>
      </c>
      <c r="N686" s="4" t="s">
        <v>30</v>
      </c>
      <c r="O686" s="4" t="s">
        <v>30</v>
      </c>
      <c r="P686" s="13" t="s">
        <v>30</v>
      </c>
      <c r="U686" s="12" t="s">
        <v>162</v>
      </c>
    </row>
    <row r="687" spans="1:21" x14ac:dyDescent="0.25">
      <c r="A687" s="12" t="s">
        <v>358</v>
      </c>
      <c r="B687" s="12" t="s">
        <v>359</v>
      </c>
      <c r="C687" s="12" t="s">
        <v>347</v>
      </c>
      <c r="D687" s="12" t="s">
        <v>154</v>
      </c>
      <c r="H687" s="4" t="s">
        <v>30</v>
      </c>
      <c r="I687" s="4">
        <v>10</v>
      </c>
      <c r="J687" s="4">
        <v>4</v>
      </c>
      <c r="K687" s="5">
        <f t="shared" si="10"/>
        <v>0.7142857142857143</v>
      </c>
      <c r="M687" s="4" t="s">
        <v>30</v>
      </c>
      <c r="N687" s="4" t="s">
        <v>30</v>
      </c>
      <c r="O687" s="4" t="s">
        <v>30</v>
      </c>
      <c r="U687" s="11" t="s">
        <v>581</v>
      </c>
    </row>
    <row r="688" spans="1:21" x14ac:dyDescent="0.25">
      <c r="A688" s="12" t="s">
        <v>358</v>
      </c>
      <c r="B688" s="12" t="s">
        <v>359</v>
      </c>
      <c r="C688" s="12" t="s">
        <v>188</v>
      </c>
      <c r="D688" s="12" t="s">
        <v>187</v>
      </c>
      <c r="G688" s="4" t="s">
        <v>30</v>
      </c>
      <c r="H688" s="4" t="s">
        <v>30</v>
      </c>
      <c r="I688" s="4">
        <v>10</v>
      </c>
      <c r="J688" s="4">
        <v>4</v>
      </c>
      <c r="K688" s="5">
        <f t="shared" si="10"/>
        <v>0.7142857142857143</v>
      </c>
      <c r="M688" s="4" t="s">
        <v>30</v>
      </c>
      <c r="N688" s="4" t="s">
        <v>30</v>
      </c>
      <c r="U688" s="12" t="s">
        <v>188</v>
      </c>
    </row>
    <row r="689" spans="1:21" x14ac:dyDescent="0.25">
      <c r="A689" s="12" t="s">
        <v>358</v>
      </c>
      <c r="B689" s="12" t="s">
        <v>359</v>
      </c>
      <c r="C689" s="12" t="s">
        <v>331</v>
      </c>
      <c r="D689" s="12" t="s">
        <v>154</v>
      </c>
      <c r="G689" s="4" t="s">
        <v>30</v>
      </c>
      <c r="H689" s="4" t="s">
        <v>30</v>
      </c>
      <c r="I689" s="4">
        <v>9</v>
      </c>
      <c r="J689" s="4">
        <v>5</v>
      </c>
      <c r="K689" s="5">
        <f t="shared" si="10"/>
        <v>0.6428571428571429</v>
      </c>
      <c r="M689" s="4" t="s">
        <v>30</v>
      </c>
      <c r="N689" s="4" t="s">
        <v>30</v>
      </c>
      <c r="U689" s="11" t="s">
        <v>155</v>
      </c>
    </row>
    <row r="690" spans="1:21" x14ac:dyDescent="0.25">
      <c r="A690" s="12" t="s">
        <v>358</v>
      </c>
      <c r="B690" s="12" t="s">
        <v>359</v>
      </c>
      <c r="C690" s="11" t="s">
        <v>149</v>
      </c>
      <c r="D690" s="12" t="s">
        <v>152</v>
      </c>
      <c r="H690" s="4" t="s">
        <v>30</v>
      </c>
      <c r="I690" s="4">
        <v>10</v>
      </c>
      <c r="J690" s="4">
        <v>4</v>
      </c>
      <c r="K690" s="5">
        <f t="shared" si="10"/>
        <v>0.7142857142857143</v>
      </c>
      <c r="M690" s="4" t="s">
        <v>30</v>
      </c>
      <c r="U690" s="11" t="s">
        <v>149</v>
      </c>
    </row>
    <row r="691" spans="1:21" x14ac:dyDescent="0.25">
      <c r="A691" s="12" t="s">
        <v>358</v>
      </c>
      <c r="B691" s="12" t="s">
        <v>359</v>
      </c>
      <c r="C691" s="12" t="s">
        <v>278</v>
      </c>
      <c r="D691" s="12" t="s">
        <v>171</v>
      </c>
      <c r="G691" s="4" t="s">
        <v>30</v>
      </c>
      <c r="H691" s="4" t="s">
        <v>30</v>
      </c>
      <c r="I691" s="4">
        <v>10</v>
      </c>
      <c r="J691" s="4">
        <v>4</v>
      </c>
      <c r="K691" s="5">
        <f t="shared" si="10"/>
        <v>0.7142857142857143</v>
      </c>
      <c r="M691" s="4" t="s">
        <v>30</v>
      </c>
      <c r="U691" s="12" t="s">
        <v>278</v>
      </c>
    </row>
    <row r="692" spans="1:21" x14ac:dyDescent="0.25">
      <c r="A692" s="12" t="s">
        <v>358</v>
      </c>
      <c r="B692" s="12" t="s">
        <v>359</v>
      </c>
      <c r="C692" s="11" t="s">
        <v>280</v>
      </c>
      <c r="D692" s="12" t="s">
        <v>164</v>
      </c>
      <c r="F692" s="4" t="s">
        <v>30</v>
      </c>
      <c r="G692" s="4" t="s">
        <v>30</v>
      </c>
      <c r="H692" s="4" t="s">
        <v>30</v>
      </c>
      <c r="I692" s="4">
        <v>8</v>
      </c>
      <c r="J692" s="4">
        <v>6</v>
      </c>
      <c r="K692" s="5">
        <f t="shared" si="10"/>
        <v>0.5714285714285714</v>
      </c>
      <c r="M692" s="4" t="s">
        <v>30</v>
      </c>
      <c r="U692" s="11" t="s">
        <v>279</v>
      </c>
    </row>
    <row r="693" spans="1:21" x14ac:dyDescent="0.25">
      <c r="A693" s="12" t="s">
        <v>358</v>
      </c>
      <c r="B693" s="12" t="s">
        <v>359</v>
      </c>
      <c r="C693" s="12" t="s">
        <v>311</v>
      </c>
      <c r="D693" s="12" t="s">
        <v>157</v>
      </c>
      <c r="G693" s="4" t="s">
        <v>30</v>
      </c>
      <c r="H693" s="4" t="s">
        <v>30</v>
      </c>
      <c r="I693" s="4">
        <v>6</v>
      </c>
      <c r="J693" s="4">
        <v>8</v>
      </c>
      <c r="K693" s="5">
        <f t="shared" si="10"/>
        <v>0.42857142857142855</v>
      </c>
      <c r="M693" s="4" t="s">
        <v>30</v>
      </c>
      <c r="U693" s="12" t="s">
        <v>311</v>
      </c>
    </row>
    <row r="694" spans="1:21" x14ac:dyDescent="0.25">
      <c r="A694" s="12" t="s">
        <v>358</v>
      </c>
      <c r="B694" s="12" t="s">
        <v>359</v>
      </c>
      <c r="C694" s="11" t="s">
        <v>257</v>
      </c>
      <c r="D694" s="12" t="s">
        <v>215</v>
      </c>
      <c r="G694" s="4" t="s">
        <v>30</v>
      </c>
      <c r="H694" s="4" t="s">
        <v>30</v>
      </c>
      <c r="I694" s="4">
        <v>6</v>
      </c>
      <c r="J694" s="4">
        <v>8</v>
      </c>
      <c r="K694" s="5">
        <f t="shared" si="10"/>
        <v>0.42857142857142855</v>
      </c>
      <c r="U694" s="11" t="s">
        <v>257</v>
      </c>
    </row>
    <row r="695" spans="1:21" x14ac:dyDescent="0.25">
      <c r="A695" s="12" t="s">
        <v>358</v>
      </c>
      <c r="B695" s="12" t="s">
        <v>359</v>
      </c>
      <c r="C695" s="12" t="s">
        <v>403</v>
      </c>
      <c r="D695" s="12" t="s">
        <v>164</v>
      </c>
      <c r="H695" s="4" t="s">
        <v>30</v>
      </c>
      <c r="I695" s="4">
        <v>6</v>
      </c>
      <c r="J695" s="4">
        <v>8</v>
      </c>
      <c r="K695" s="5">
        <f t="shared" si="10"/>
        <v>0.42857142857142855</v>
      </c>
      <c r="U695" s="12" t="s">
        <v>403</v>
      </c>
    </row>
    <row r="696" spans="1:21" x14ac:dyDescent="0.25">
      <c r="A696" s="12" t="s">
        <v>358</v>
      </c>
      <c r="B696" s="12" t="s">
        <v>359</v>
      </c>
      <c r="C696" s="11" t="s">
        <v>169</v>
      </c>
      <c r="D696" s="12" t="s">
        <v>161</v>
      </c>
      <c r="G696" s="4" t="s">
        <v>30</v>
      </c>
      <c r="H696" s="4" t="s">
        <v>30</v>
      </c>
      <c r="I696" s="4">
        <v>6</v>
      </c>
      <c r="J696" s="4">
        <v>8</v>
      </c>
      <c r="K696" s="5">
        <f t="shared" si="10"/>
        <v>0.42857142857142855</v>
      </c>
      <c r="U696" s="11" t="s">
        <v>169</v>
      </c>
    </row>
    <row r="697" spans="1:21" x14ac:dyDescent="0.25">
      <c r="A697" s="12" t="s">
        <v>358</v>
      </c>
      <c r="B697" s="12" t="s">
        <v>359</v>
      </c>
      <c r="C697" s="12" t="s">
        <v>404</v>
      </c>
      <c r="D697" s="12" t="s">
        <v>171</v>
      </c>
      <c r="G697" s="4" t="s">
        <v>30</v>
      </c>
      <c r="H697" s="4" t="s">
        <v>30</v>
      </c>
      <c r="I697" s="4">
        <v>6</v>
      </c>
      <c r="J697" s="4">
        <v>8</v>
      </c>
      <c r="K697" s="5">
        <f t="shared" si="10"/>
        <v>0.42857142857142855</v>
      </c>
      <c r="U697" s="12" t="s">
        <v>176</v>
      </c>
    </row>
    <row r="698" spans="1:21" x14ac:dyDescent="0.25">
      <c r="A698" s="12" t="s">
        <v>358</v>
      </c>
      <c r="B698" s="12" t="s">
        <v>359</v>
      </c>
      <c r="C698" s="11" t="s">
        <v>201</v>
      </c>
      <c r="D698" s="12" t="s">
        <v>154</v>
      </c>
      <c r="G698" s="4" t="s">
        <v>30</v>
      </c>
      <c r="H698" s="4" t="s">
        <v>30</v>
      </c>
      <c r="I698" s="4">
        <v>6</v>
      </c>
      <c r="J698" s="4">
        <v>8</v>
      </c>
      <c r="K698" s="5">
        <f t="shared" si="10"/>
        <v>0.42857142857142855</v>
      </c>
      <c r="U698" s="11" t="s">
        <v>201</v>
      </c>
    </row>
    <row r="699" spans="1:21" x14ac:dyDescent="0.25">
      <c r="A699" s="12" t="s">
        <v>358</v>
      </c>
      <c r="B699" s="12" t="s">
        <v>359</v>
      </c>
      <c r="C699" s="12" t="s">
        <v>316</v>
      </c>
      <c r="D699" s="12" t="s">
        <v>173</v>
      </c>
      <c r="G699" s="4" t="s">
        <v>30</v>
      </c>
      <c r="H699" s="4" t="s">
        <v>30</v>
      </c>
      <c r="I699" s="4">
        <v>5</v>
      </c>
      <c r="J699" s="4">
        <v>9</v>
      </c>
      <c r="K699" s="5">
        <f t="shared" si="10"/>
        <v>0.35714285714285715</v>
      </c>
      <c r="U699" s="12" t="s">
        <v>316</v>
      </c>
    </row>
    <row r="700" spans="1:21" x14ac:dyDescent="0.25">
      <c r="A700" s="12" t="s">
        <v>358</v>
      </c>
      <c r="B700" s="12" t="s">
        <v>359</v>
      </c>
      <c r="C700" s="12" t="s">
        <v>405</v>
      </c>
      <c r="D700" s="12" t="s">
        <v>152</v>
      </c>
      <c r="G700" s="4" t="s">
        <v>30</v>
      </c>
      <c r="H700" s="4" t="s">
        <v>30</v>
      </c>
      <c r="I700" s="4">
        <v>3</v>
      </c>
      <c r="J700" s="4">
        <v>11</v>
      </c>
      <c r="K700" s="5">
        <f t="shared" si="10"/>
        <v>0.21428571428571427</v>
      </c>
      <c r="U700" s="12" t="s">
        <v>314</v>
      </c>
    </row>
    <row r="701" spans="1:21" x14ac:dyDescent="0.25">
      <c r="A701" s="12" t="s">
        <v>358</v>
      </c>
      <c r="B701" s="12" t="s">
        <v>359</v>
      </c>
      <c r="C701" s="12" t="s">
        <v>406</v>
      </c>
      <c r="D701" s="12" t="s">
        <v>326</v>
      </c>
      <c r="G701" s="4" t="s">
        <v>30</v>
      </c>
      <c r="H701" s="4" t="s">
        <v>30</v>
      </c>
      <c r="I701" s="4">
        <v>2</v>
      </c>
      <c r="J701" s="4">
        <v>12</v>
      </c>
      <c r="K701" s="5">
        <f t="shared" si="10"/>
        <v>0.14285714285714285</v>
      </c>
      <c r="U701" s="12" t="s">
        <v>406</v>
      </c>
    </row>
    <row r="702" spans="1:21" x14ac:dyDescent="0.25">
      <c r="A702" s="12" t="s">
        <v>358</v>
      </c>
      <c r="B702" s="12" t="s">
        <v>359</v>
      </c>
      <c r="C702" s="12" t="s">
        <v>360</v>
      </c>
      <c r="D702" s="12" t="s">
        <v>361</v>
      </c>
      <c r="F702" s="4" t="s">
        <v>30</v>
      </c>
      <c r="K702" s="5"/>
      <c r="U702" s="12" t="s">
        <v>360</v>
      </c>
    </row>
    <row r="703" spans="1:21" x14ac:dyDescent="0.25">
      <c r="A703" s="12" t="s">
        <v>358</v>
      </c>
      <c r="B703" s="12" t="s">
        <v>359</v>
      </c>
      <c r="C703" s="12" t="s">
        <v>363</v>
      </c>
      <c r="D703" s="12" t="s">
        <v>364</v>
      </c>
      <c r="F703" s="4" t="s">
        <v>30</v>
      </c>
      <c r="K703" s="5"/>
      <c r="U703" s="12" t="s">
        <v>362</v>
      </c>
    </row>
    <row r="704" spans="1:21" x14ac:dyDescent="0.25">
      <c r="A704" s="12" t="s">
        <v>358</v>
      </c>
      <c r="B704" s="12" t="s">
        <v>359</v>
      </c>
      <c r="C704" s="11" t="s">
        <v>301</v>
      </c>
      <c r="D704" s="12" t="s">
        <v>251</v>
      </c>
      <c r="F704" s="4" t="s">
        <v>30</v>
      </c>
      <c r="G704" s="4" t="s">
        <v>30</v>
      </c>
      <c r="K704" s="5"/>
      <c r="U704" s="11" t="s">
        <v>301</v>
      </c>
    </row>
    <row r="705" spans="1:21" x14ac:dyDescent="0.25">
      <c r="A705" s="12" t="s">
        <v>358</v>
      </c>
      <c r="B705" s="12" t="s">
        <v>359</v>
      </c>
      <c r="C705" s="12" t="s">
        <v>365</v>
      </c>
      <c r="D705" s="12" t="s">
        <v>366</v>
      </c>
      <c r="F705" s="4" t="s">
        <v>30</v>
      </c>
      <c r="K705" s="5"/>
      <c r="U705" s="12" t="s">
        <v>365</v>
      </c>
    </row>
    <row r="706" spans="1:21" x14ac:dyDescent="0.25">
      <c r="A706" s="12" t="s">
        <v>358</v>
      </c>
      <c r="B706" s="12" t="s">
        <v>359</v>
      </c>
      <c r="C706" s="12" t="s">
        <v>367</v>
      </c>
      <c r="D706" s="12" t="s">
        <v>368</v>
      </c>
      <c r="F706" s="4" t="s">
        <v>30</v>
      </c>
      <c r="K706" s="5"/>
      <c r="U706" s="12" t="s">
        <v>367</v>
      </c>
    </row>
    <row r="707" spans="1:21" x14ac:dyDescent="0.25">
      <c r="A707" s="12" t="s">
        <v>358</v>
      </c>
      <c r="B707" s="12" t="s">
        <v>359</v>
      </c>
      <c r="C707" s="12" t="s">
        <v>369</v>
      </c>
      <c r="D707" s="12" t="s">
        <v>215</v>
      </c>
      <c r="F707" s="4" t="s">
        <v>30</v>
      </c>
      <c r="G707" s="4" t="s">
        <v>30</v>
      </c>
      <c r="K707" s="5"/>
      <c r="U707" s="12" t="s">
        <v>369</v>
      </c>
    </row>
    <row r="708" spans="1:21" x14ac:dyDescent="0.25">
      <c r="A708" s="12" t="s">
        <v>358</v>
      </c>
      <c r="B708" s="12" t="s">
        <v>359</v>
      </c>
      <c r="C708" s="12" t="s">
        <v>370</v>
      </c>
      <c r="D708" s="12" t="s">
        <v>371</v>
      </c>
      <c r="F708" s="4" t="s">
        <v>30</v>
      </c>
      <c r="G708" s="4" t="s">
        <v>30</v>
      </c>
      <c r="K708" s="5"/>
      <c r="U708" s="12" t="s">
        <v>370</v>
      </c>
    </row>
    <row r="709" spans="1:21" x14ac:dyDescent="0.25">
      <c r="A709" s="12" t="s">
        <v>358</v>
      </c>
      <c r="B709" s="12" t="s">
        <v>359</v>
      </c>
      <c r="C709" s="12" t="s">
        <v>373</v>
      </c>
      <c r="D709" s="12" t="s">
        <v>374</v>
      </c>
      <c r="F709" s="4" t="s">
        <v>30</v>
      </c>
      <c r="K709" s="5"/>
      <c r="U709" s="12" t="s">
        <v>372</v>
      </c>
    </row>
    <row r="710" spans="1:21" x14ac:dyDescent="0.25">
      <c r="A710" s="12" t="s">
        <v>358</v>
      </c>
      <c r="B710" s="12" t="s">
        <v>359</v>
      </c>
      <c r="C710" s="12" t="s">
        <v>375</v>
      </c>
      <c r="D710" s="12" t="s">
        <v>376</v>
      </c>
      <c r="F710" s="4" t="s">
        <v>30</v>
      </c>
      <c r="G710" s="4" t="s">
        <v>30</v>
      </c>
      <c r="K710" s="5"/>
      <c r="U710" s="12" t="s">
        <v>375</v>
      </c>
    </row>
    <row r="711" spans="1:21" x14ac:dyDescent="0.25">
      <c r="A711" s="12" t="s">
        <v>358</v>
      </c>
      <c r="B711" s="12" t="s">
        <v>359</v>
      </c>
      <c r="C711" s="12" t="s">
        <v>377</v>
      </c>
      <c r="D711" s="12" t="s">
        <v>378</v>
      </c>
      <c r="F711" s="4" t="s">
        <v>30</v>
      </c>
      <c r="G711" s="4" t="s">
        <v>30</v>
      </c>
      <c r="K711" s="5"/>
      <c r="U711" s="12" t="s">
        <v>377</v>
      </c>
    </row>
    <row r="712" spans="1:21" x14ac:dyDescent="0.25">
      <c r="A712" s="12" t="s">
        <v>358</v>
      </c>
      <c r="B712" s="12" t="s">
        <v>359</v>
      </c>
      <c r="C712" s="12" t="s">
        <v>379</v>
      </c>
      <c r="D712" s="12" t="s">
        <v>380</v>
      </c>
      <c r="F712" s="4" t="s">
        <v>30</v>
      </c>
      <c r="K712" s="5"/>
      <c r="U712" s="12" t="s">
        <v>379</v>
      </c>
    </row>
    <row r="713" spans="1:21" x14ac:dyDescent="0.25">
      <c r="A713" s="12" t="s">
        <v>358</v>
      </c>
      <c r="B713" s="12" t="s">
        <v>359</v>
      </c>
      <c r="C713" s="12" t="s">
        <v>381</v>
      </c>
      <c r="D713" s="12" t="s">
        <v>382</v>
      </c>
      <c r="F713" s="4" t="s">
        <v>30</v>
      </c>
      <c r="K713" s="5"/>
      <c r="U713" s="12" t="s">
        <v>381</v>
      </c>
    </row>
    <row r="714" spans="1:21" x14ac:dyDescent="0.25">
      <c r="A714" s="12" t="s">
        <v>358</v>
      </c>
      <c r="B714" s="12" t="s">
        <v>359</v>
      </c>
      <c r="C714" s="12" t="s">
        <v>384</v>
      </c>
      <c r="D714" s="12" t="s">
        <v>385</v>
      </c>
      <c r="F714" s="4" t="s">
        <v>30</v>
      </c>
      <c r="K714" s="5"/>
      <c r="U714" s="12" t="s">
        <v>383</v>
      </c>
    </row>
    <row r="715" spans="1:21" x14ac:dyDescent="0.25">
      <c r="A715" s="12" t="s">
        <v>358</v>
      </c>
      <c r="B715" s="12" t="s">
        <v>359</v>
      </c>
      <c r="C715" s="12" t="s">
        <v>386</v>
      </c>
      <c r="D715" s="12" t="s">
        <v>161</v>
      </c>
      <c r="F715" s="4" t="s">
        <v>30</v>
      </c>
      <c r="G715" s="4" t="s">
        <v>30</v>
      </c>
      <c r="K715" s="5"/>
      <c r="U715" s="12" t="s">
        <v>386</v>
      </c>
    </row>
    <row r="716" spans="1:21" x14ac:dyDescent="0.25">
      <c r="A716" s="12" t="s">
        <v>358</v>
      </c>
      <c r="B716" s="12" t="s">
        <v>359</v>
      </c>
      <c r="C716" s="11" t="s">
        <v>158</v>
      </c>
      <c r="D716" s="12" t="s">
        <v>159</v>
      </c>
      <c r="F716" s="4" t="s">
        <v>30</v>
      </c>
      <c r="G716" s="4" t="s">
        <v>30</v>
      </c>
      <c r="K716" s="5"/>
      <c r="U716" s="11" t="s">
        <v>158</v>
      </c>
    </row>
    <row r="717" spans="1:21" x14ac:dyDescent="0.25">
      <c r="A717" s="12" t="s">
        <v>358</v>
      </c>
      <c r="B717" s="12" t="s">
        <v>359</v>
      </c>
      <c r="C717" s="12" t="s">
        <v>387</v>
      </c>
      <c r="D717" s="12" t="s">
        <v>388</v>
      </c>
      <c r="F717" s="4" t="s">
        <v>30</v>
      </c>
      <c r="K717" s="5"/>
      <c r="U717" s="12" t="s">
        <v>387</v>
      </c>
    </row>
    <row r="718" spans="1:21" x14ac:dyDescent="0.25">
      <c r="A718" s="12" t="s">
        <v>358</v>
      </c>
      <c r="B718" s="12" t="s">
        <v>359</v>
      </c>
      <c r="C718" s="12" t="s">
        <v>389</v>
      </c>
      <c r="D718" s="12" t="s">
        <v>390</v>
      </c>
      <c r="F718" s="4" t="s">
        <v>30</v>
      </c>
      <c r="K718" s="5"/>
      <c r="U718" s="12" t="s">
        <v>389</v>
      </c>
    </row>
    <row r="719" spans="1:21" x14ac:dyDescent="0.25">
      <c r="A719" s="12" t="s">
        <v>358</v>
      </c>
      <c r="B719" s="12" t="s">
        <v>359</v>
      </c>
      <c r="C719" s="12" t="s">
        <v>392</v>
      </c>
      <c r="D719" s="12" t="s">
        <v>393</v>
      </c>
      <c r="F719" s="4" t="s">
        <v>30</v>
      </c>
      <c r="K719" s="5"/>
      <c r="U719" s="12" t="s">
        <v>391</v>
      </c>
    </row>
    <row r="720" spans="1:21" x14ac:dyDescent="0.25">
      <c r="A720" s="12" t="s">
        <v>358</v>
      </c>
      <c r="B720" s="12" t="s">
        <v>359</v>
      </c>
      <c r="C720" s="12" t="s">
        <v>394</v>
      </c>
      <c r="D720" s="12" t="s">
        <v>220</v>
      </c>
      <c r="F720" s="4" t="s">
        <v>30</v>
      </c>
      <c r="K720" s="5"/>
      <c r="U720" s="12" t="s">
        <v>394</v>
      </c>
    </row>
    <row r="721" spans="1:21" x14ac:dyDescent="0.25">
      <c r="A721" s="12" t="s">
        <v>358</v>
      </c>
      <c r="B721" s="12" t="s">
        <v>359</v>
      </c>
      <c r="C721" s="12" t="s">
        <v>396</v>
      </c>
      <c r="D721" s="12" t="s">
        <v>397</v>
      </c>
      <c r="F721" s="4" t="s">
        <v>30</v>
      </c>
      <c r="G721" s="4" t="s">
        <v>30</v>
      </c>
      <c r="K721" s="5"/>
      <c r="U721" s="12" t="s">
        <v>395</v>
      </c>
    </row>
    <row r="722" spans="1:21" x14ac:dyDescent="0.25">
      <c r="A722" s="12" t="s">
        <v>358</v>
      </c>
      <c r="B722" s="12" t="s">
        <v>359</v>
      </c>
      <c r="C722" s="12" t="s">
        <v>399</v>
      </c>
      <c r="D722" s="12" t="s">
        <v>400</v>
      </c>
      <c r="F722" s="4" t="s">
        <v>30</v>
      </c>
      <c r="G722" s="4" t="s">
        <v>30</v>
      </c>
      <c r="K722" s="5"/>
      <c r="U722" s="12" t="s">
        <v>398</v>
      </c>
    </row>
    <row r="723" spans="1:21" x14ac:dyDescent="0.25">
      <c r="A723" s="12" t="s">
        <v>358</v>
      </c>
      <c r="B723" s="12" t="s">
        <v>359</v>
      </c>
      <c r="C723" s="12" t="s">
        <v>353</v>
      </c>
      <c r="D723" s="12" t="s">
        <v>243</v>
      </c>
      <c r="G723" s="4" t="s">
        <v>30</v>
      </c>
      <c r="K723" s="5"/>
      <c r="U723" s="12" t="s">
        <v>241</v>
      </c>
    </row>
    <row r="724" spans="1:21" x14ac:dyDescent="0.25">
      <c r="A724" s="12" t="s">
        <v>358</v>
      </c>
      <c r="B724" s="12" t="s">
        <v>359</v>
      </c>
      <c r="C724" s="12" t="s">
        <v>401</v>
      </c>
      <c r="D724" s="12" t="s">
        <v>324</v>
      </c>
      <c r="F724" s="4" t="s">
        <v>30</v>
      </c>
      <c r="K724" s="5"/>
      <c r="U724" s="12" t="s">
        <v>401</v>
      </c>
    </row>
    <row r="725" spans="1:21" x14ac:dyDescent="0.25">
      <c r="A725" s="12" t="s">
        <v>358</v>
      </c>
      <c r="B725" s="12" t="s">
        <v>359</v>
      </c>
      <c r="C725" s="12" t="s">
        <v>402</v>
      </c>
      <c r="D725" s="12" t="s">
        <v>319</v>
      </c>
      <c r="F725" s="4" t="s">
        <v>30</v>
      </c>
      <c r="G725" s="4" t="s">
        <v>30</v>
      </c>
      <c r="K725" s="5"/>
      <c r="U725" s="12" t="s">
        <v>402</v>
      </c>
    </row>
    <row r="726" spans="1:21" x14ac:dyDescent="0.25">
      <c r="A726" s="12" t="s">
        <v>358</v>
      </c>
      <c r="B726" s="12" t="s">
        <v>359</v>
      </c>
      <c r="C726" s="12" t="s">
        <v>232</v>
      </c>
      <c r="D726" s="12" t="s">
        <v>233</v>
      </c>
      <c r="F726" s="4" t="s">
        <v>30</v>
      </c>
      <c r="G726" s="4" t="s">
        <v>30</v>
      </c>
      <c r="K726" s="5"/>
      <c r="U726" s="12" t="s">
        <v>231</v>
      </c>
    </row>
    <row r="727" spans="1:21" x14ac:dyDescent="0.25">
      <c r="A727" s="12" t="s">
        <v>358</v>
      </c>
      <c r="B727" s="12" t="s">
        <v>359</v>
      </c>
      <c r="C727" s="11" t="s">
        <v>174</v>
      </c>
      <c r="D727" s="12" t="s">
        <v>312</v>
      </c>
      <c r="F727" s="4" t="s">
        <v>30</v>
      </c>
      <c r="G727" s="4" t="s">
        <v>30</v>
      </c>
      <c r="K727" s="5"/>
      <c r="U727" s="11" t="s">
        <v>174</v>
      </c>
    </row>
    <row r="728" spans="1:21" x14ac:dyDescent="0.25">
      <c r="A728" s="12" t="s">
        <v>407</v>
      </c>
      <c r="B728" s="12" t="s">
        <v>359</v>
      </c>
      <c r="C728" s="11" t="s">
        <v>149</v>
      </c>
      <c r="D728" s="12" t="s">
        <v>152</v>
      </c>
      <c r="H728" s="4" t="s">
        <v>30</v>
      </c>
      <c r="I728" s="4">
        <v>9</v>
      </c>
      <c r="J728" s="4">
        <v>5</v>
      </c>
      <c r="K728" s="5">
        <f t="shared" ref="K728:K743" si="11">IFERROR(I728/SUM(I728:J728),0)</f>
        <v>0.6428571428571429</v>
      </c>
      <c r="M728" s="4" t="s">
        <v>30</v>
      </c>
      <c r="N728" s="4" t="s">
        <v>30</v>
      </c>
      <c r="O728" s="4" t="s">
        <v>30</v>
      </c>
      <c r="P728" s="13" t="s">
        <v>30</v>
      </c>
      <c r="U728" s="11" t="s">
        <v>149</v>
      </c>
    </row>
    <row r="729" spans="1:21" x14ac:dyDescent="0.25">
      <c r="A729" s="12" t="s">
        <v>407</v>
      </c>
      <c r="B729" s="12" t="s">
        <v>359</v>
      </c>
      <c r="C729" s="12" t="s">
        <v>331</v>
      </c>
      <c r="D729" s="12" t="s">
        <v>154</v>
      </c>
      <c r="H729" s="4" t="s">
        <v>30</v>
      </c>
      <c r="I729" s="4">
        <v>9</v>
      </c>
      <c r="J729" s="4">
        <v>5</v>
      </c>
      <c r="K729" s="5">
        <f t="shared" si="11"/>
        <v>0.6428571428571429</v>
      </c>
      <c r="M729" s="4" t="s">
        <v>30</v>
      </c>
      <c r="N729" s="4" t="s">
        <v>30</v>
      </c>
      <c r="O729" s="4" t="s">
        <v>30</v>
      </c>
      <c r="U729" s="11" t="s">
        <v>155</v>
      </c>
    </row>
    <row r="730" spans="1:21" x14ac:dyDescent="0.25">
      <c r="A730" s="12" t="s">
        <v>407</v>
      </c>
      <c r="B730" s="12" t="s">
        <v>359</v>
      </c>
      <c r="C730" s="12" t="s">
        <v>216</v>
      </c>
      <c r="D730" s="12" t="s">
        <v>164</v>
      </c>
      <c r="G730" s="4" t="s">
        <v>30</v>
      </c>
      <c r="H730" s="4" t="s">
        <v>30</v>
      </c>
      <c r="I730" s="4">
        <v>10</v>
      </c>
      <c r="J730" s="4">
        <v>4</v>
      </c>
      <c r="K730" s="5">
        <f t="shared" si="11"/>
        <v>0.7142857142857143</v>
      </c>
      <c r="M730" s="4" t="s">
        <v>30</v>
      </c>
      <c r="N730" s="4" t="s">
        <v>30</v>
      </c>
      <c r="U730" s="12" t="s">
        <v>216</v>
      </c>
    </row>
    <row r="731" spans="1:21" x14ac:dyDescent="0.25">
      <c r="A731" s="12" t="s">
        <v>407</v>
      </c>
      <c r="B731" s="12" t="s">
        <v>359</v>
      </c>
      <c r="C731" s="11" t="s">
        <v>162</v>
      </c>
      <c r="D731" s="12" t="s">
        <v>152</v>
      </c>
      <c r="G731" s="4" t="s">
        <v>30</v>
      </c>
      <c r="H731" s="4" t="s">
        <v>30</v>
      </c>
      <c r="I731" s="4">
        <v>10</v>
      </c>
      <c r="J731" s="4">
        <v>4</v>
      </c>
      <c r="K731" s="5">
        <f t="shared" si="11"/>
        <v>0.7142857142857143</v>
      </c>
      <c r="M731" s="4" t="s">
        <v>30</v>
      </c>
      <c r="N731" s="4" t="s">
        <v>30</v>
      </c>
      <c r="U731" s="12" t="s">
        <v>162</v>
      </c>
    </row>
    <row r="732" spans="1:21" x14ac:dyDescent="0.25">
      <c r="A732" s="12" t="s">
        <v>407</v>
      </c>
      <c r="B732" s="12" t="s">
        <v>359</v>
      </c>
      <c r="C732" s="12" t="s">
        <v>315</v>
      </c>
      <c r="D732" s="12" t="s">
        <v>171</v>
      </c>
      <c r="G732" s="4" t="s">
        <v>30</v>
      </c>
      <c r="H732" s="4" t="s">
        <v>30</v>
      </c>
      <c r="I732" s="4">
        <v>9</v>
      </c>
      <c r="J732" s="4">
        <v>5</v>
      </c>
      <c r="K732" s="5">
        <f t="shared" si="11"/>
        <v>0.6428571428571429</v>
      </c>
      <c r="M732" s="4" t="s">
        <v>30</v>
      </c>
      <c r="U732" s="12" t="s">
        <v>288</v>
      </c>
    </row>
    <row r="733" spans="1:21" x14ac:dyDescent="0.25">
      <c r="A733" s="12" t="s">
        <v>407</v>
      </c>
      <c r="B733" s="12" t="s">
        <v>359</v>
      </c>
      <c r="C733" s="12" t="s">
        <v>188</v>
      </c>
      <c r="D733" s="12" t="s">
        <v>187</v>
      </c>
      <c r="F733" s="4" t="s">
        <v>30</v>
      </c>
      <c r="G733" s="4" t="s">
        <v>30</v>
      </c>
      <c r="H733" s="4" t="s">
        <v>30</v>
      </c>
      <c r="I733" s="4">
        <v>9</v>
      </c>
      <c r="J733" s="4">
        <v>5</v>
      </c>
      <c r="K733" s="5">
        <f t="shared" si="11"/>
        <v>0.6428571428571429</v>
      </c>
      <c r="M733" s="4" t="s">
        <v>30</v>
      </c>
      <c r="U733" s="12" t="s">
        <v>188</v>
      </c>
    </row>
    <row r="734" spans="1:21" x14ac:dyDescent="0.25">
      <c r="A734" s="12" t="s">
        <v>407</v>
      </c>
      <c r="B734" s="12" t="s">
        <v>359</v>
      </c>
      <c r="C734" s="11" t="s">
        <v>257</v>
      </c>
      <c r="D734" s="12" t="s">
        <v>215</v>
      </c>
      <c r="G734" s="4" t="s">
        <v>30</v>
      </c>
      <c r="H734" s="4" t="s">
        <v>30</v>
      </c>
      <c r="I734" s="4">
        <v>8</v>
      </c>
      <c r="J734" s="4">
        <v>6</v>
      </c>
      <c r="K734" s="5">
        <f t="shared" si="11"/>
        <v>0.5714285714285714</v>
      </c>
      <c r="M734" s="4" t="s">
        <v>30</v>
      </c>
      <c r="U734" s="11" t="s">
        <v>257</v>
      </c>
    </row>
    <row r="735" spans="1:21" x14ac:dyDescent="0.25">
      <c r="A735" s="12" t="s">
        <v>407</v>
      </c>
      <c r="B735" s="12" t="s">
        <v>359</v>
      </c>
      <c r="C735" s="12" t="s">
        <v>404</v>
      </c>
      <c r="D735" s="12" t="s">
        <v>171</v>
      </c>
      <c r="G735" s="4" t="s">
        <v>30</v>
      </c>
      <c r="H735" s="4" t="s">
        <v>30</v>
      </c>
      <c r="I735" s="4">
        <v>8</v>
      </c>
      <c r="J735" s="4">
        <v>6</v>
      </c>
      <c r="K735" s="5">
        <f t="shared" si="11"/>
        <v>0.5714285714285714</v>
      </c>
      <c r="M735" s="4" t="s">
        <v>30</v>
      </c>
      <c r="U735" s="12" t="s">
        <v>176</v>
      </c>
    </row>
    <row r="736" spans="1:21" x14ac:dyDescent="0.25">
      <c r="A736" s="12" t="s">
        <v>407</v>
      </c>
      <c r="B736" s="12" t="s">
        <v>359</v>
      </c>
      <c r="C736" s="11" t="s">
        <v>169</v>
      </c>
      <c r="D736" s="12" t="s">
        <v>161</v>
      </c>
      <c r="G736" s="4" t="s">
        <v>30</v>
      </c>
      <c r="H736" s="4" t="s">
        <v>30</v>
      </c>
      <c r="I736" s="4">
        <v>8</v>
      </c>
      <c r="J736" s="4">
        <v>6</v>
      </c>
      <c r="K736" s="5">
        <f t="shared" si="11"/>
        <v>0.5714285714285714</v>
      </c>
      <c r="U736" s="11" t="s">
        <v>169</v>
      </c>
    </row>
    <row r="737" spans="1:21" x14ac:dyDescent="0.25">
      <c r="A737" s="12" t="s">
        <v>407</v>
      </c>
      <c r="B737" s="12" t="s">
        <v>359</v>
      </c>
      <c r="C737" s="12" t="s">
        <v>347</v>
      </c>
      <c r="D737" s="12" t="s">
        <v>154</v>
      </c>
      <c r="G737" s="4" t="s">
        <v>30</v>
      </c>
      <c r="H737" s="4" t="s">
        <v>30</v>
      </c>
      <c r="I737" s="4">
        <v>8</v>
      </c>
      <c r="J737" s="4">
        <v>6</v>
      </c>
      <c r="K737" s="5">
        <f t="shared" si="11"/>
        <v>0.5714285714285714</v>
      </c>
      <c r="U737" s="11" t="s">
        <v>581</v>
      </c>
    </row>
    <row r="738" spans="1:21" x14ac:dyDescent="0.25">
      <c r="A738" s="12" t="s">
        <v>407</v>
      </c>
      <c r="B738" s="12" t="s">
        <v>359</v>
      </c>
      <c r="C738" s="12" t="s">
        <v>308</v>
      </c>
      <c r="D738" s="12" t="s">
        <v>157</v>
      </c>
      <c r="G738" s="4" t="s">
        <v>30</v>
      </c>
      <c r="H738" s="4" t="s">
        <v>30</v>
      </c>
      <c r="I738" s="4">
        <v>8</v>
      </c>
      <c r="J738" s="4">
        <v>6</v>
      </c>
      <c r="K738" s="5">
        <f t="shared" si="11"/>
        <v>0.5714285714285714</v>
      </c>
      <c r="U738" s="11" t="s">
        <v>178</v>
      </c>
    </row>
    <row r="739" spans="1:21" x14ac:dyDescent="0.25">
      <c r="A739" s="12" t="s">
        <v>407</v>
      </c>
      <c r="B739" s="12" t="s">
        <v>359</v>
      </c>
      <c r="C739" s="12" t="s">
        <v>309</v>
      </c>
      <c r="D739" s="12" t="s">
        <v>152</v>
      </c>
      <c r="G739" s="4" t="s">
        <v>30</v>
      </c>
      <c r="H739" s="4" t="s">
        <v>30</v>
      </c>
      <c r="I739" s="4">
        <v>6</v>
      </c>
      <c r="J739" s="4">
        <v>8</v>
      </c>
      <c r="K739" s="5">
        <f t="shared" si="11"/>
        <v>0.42857142857142855</v>
      </c>
      <c r="U739" s="12" t="s">
        <v>309</v>
      </c>
    </row>
    <row r="740" spans="1:21" x14ac:dyDescent="0.25">
      <c r="A740" s="12" t="s">
        <v>407</v>
      </c>
      <c r="B740" s="12" t="s">
        <v>359</v>
      </c>
      <c r="C740" s="12" t="s">
        <v>316</v>
      </c>
      <c r="D740" s="12" t="s">
        <v>173</v>
      </c>
      <c r="G740" s="4" t="s">
        <v>30</v>
      </c>
      <c r="H740" s="4" t="s">
        <v>30</v>
      </c>
      <c r="I740" s="4">
        <v>4</v>
      </c>
      <c r="J740" s="4">
        <v>10</v>
      </c>
      <c r="K740" s="5">
        <f t="shared" si="11"/>
        <v>0.2857142857142857</v>
      </c>
      <c r="U740" s="12" t="s">
        <v>316</v>
      </c>
    </row>
    <row r="741" spans="1:21" x14ac:dyDescent="0.25">
      <c r="A741" s="12" t="s">
        <v>407</v>
      </c>
      <c r="B741" s="12" t="s">
        <v>359</v>
      </c>
      <c r="C741" s="12" t="s">
        <v>353</v>
      </c>
      <c r="D741" s="12" t="s">
        <v>243</v>
      </c>
      <c r="G741" s="4" t="s">
        <v>30</v>
      </c>
      <c r="H741" s="4" t="s">
        <v>30</v>
      </c>
      <c r="I741" s="4">
        <v>3</v>
      </c>
      <c r="J741" s="4">
        <v>11</v>
      </c>
      <c r="K741" s="5">
        <f t="shared" si="11"/>
        <v>0.21428571428571427</v>
      </c>
      <c r="U741" s="12" t="s">
        <v>241</v>
      </c>
    </row>
    <row r="742" spans="1:21" x14ac:dyDescent="0.25">
      <c r="A742" s="12" t="s">
        <v>407</v>
      </c>
      <c r="B742" s="12" t="s">
        <v>359</v>
      </c>
      <c r="C742" s="12" t="s">
        <v>406</v>
      </c>
      <c r="D742" s="12" t="s">
        <v>326</v>
      </c>
      <c r="G742" s="4" t="s">
        <v>30</v>
      </c>
      <c r="H742" s="4" t="s">
        <v>30</v>
      </c>
      <c r="I742" s="4">
        <v>2</v>
      </c>
      <c r="J742" s="4">
        <v>12</v>
      </c>
      <c r="K742" s="5">
        <f t="shared" si="11"/>
        <v>0.14285714285714285</v>
      </c>
      <c r="U742" s="12" t="s">
        <v>406</v>
      </c>
    </row>
    <row r="743" spans="1:21" x14ac:dyDescent="0.25">
      <c r="A743" s="12" t="s">
        <v>407</v>
      </c>
      <c r="B743" s="12" t="s">
        <v>359</v>
      </c>
      <c r="C743" s="12" t="s">
        <v>431</v>
      </c>
      <c r="D743" s="12" t="s">
        <v>154</v>
      </c>
      <c r="G743" s="4" t="s">
        <v>30</v>
      </c>
      <c r="H743" s="4" t="s">
        <v>30</v>
      </c>
      <c r="I743" s="4">
        <v>1</v>
      </c>
      <c r="J743" s="4">
        <v>13</v>
      </c>
      <c r="K743" s="5">
        <f t="shared" si="11"/>
        <v>7.1428571428571425E-2</v>
      </c>
      <c r="U743" s="11" t="s">
        <v>267</v>
      </c>
    </row>
    <row r="744" spans="1:21" x14ac:dyDescent="0.25">
      <c r="A744" s="12" t="s">
        <v>407</v>
      </c>
      <c r="B744" s="12" t="s">
        <v>359</v>
      </c>
      <c r="C744" s="12" t="s">
        <v>408</v>
      </c>
      <c r="D744" s="12" t="s">
        <v>361</v>
      </c>
      <c r="F744" s="4" t="s">
        <v>30</v>
      </c>
      <c r="K744" s="5"/>
      <c r="U744" s="12" t="s">
        <v>408</v>
      </c>
    </row>
    <row r="745" spans="1:21" x14ac:dyDescent="0.25">
      <c r="A745" s="12" t="s">
        <v>407</v>
      </c>
      <c r="B745" s="12" t="s">
        <v>359</v>
      </c>
      <c r="C745" s="12" t="s">
        <v>410</v>
      </c>
      <c r="D745" s="12" t="s">
        <v>364</v>
      </c>
      <c r="F745" s="4" t="s">
        <v>30</v>
      </c>
      <c r="K745" s="5"/>
      <c r="U745" s="12" t="s">
        <v>409</v>
      </c>
    </row>
    <row r="746" spans="1:21" x14ac:dyDescent="0.25">
      <c r="A746" s="12" t="s">
        <v>407</v>
      </c>
      <c r="B746" s="12" t="s">
        <v>359</v>
      </c>
      <c r="C746" s="12" t="s">
        <v>412</v>
      </c>
      <c r="D746" s="12" t="s">
        <v>251</v>
      </c>
      <c r="G746" s="4" t="s">
        <v>30</v>
      </c>
      <c r="K746" s="5"/>
      <c r="U746" s="12" t="s">
        <v>411</v>
      </c>
    </row>
    <row r="747" spans="1:21" x14ac:dyDescent="0.25">
      <c r="A747" s="12" t="s">
        <v>407</v>
      </c>
      <c r="B747" s="12" t="s">
        <v>359</v>
      </c>
      <c r="C747" s="12" t="s">
        <v>414</v>
      </c>
      <c r="D747" s="12" t="s">
        <v>366</v>
      </c>
      <c r="F747" s="4" t="s">
        <v>30</v>
      </c>
      <c r="K747" s="5"/>
      <c r="U747" s="12" t="s">
        <v>413</v>
      </c>
    </row>
    <row r="748" spans="1:21" x14ac:dyDescent="0.25">
      <c r="A748" s="12" t="s">
        <v>407</v>
      </c>
      <c r="B748" s="12" t="s">
        <v>359</v>
      </c>
      <c r="C748" s="12" t="s">
        <v>415</v>
      </c>
      <c r="D748" s="12" t="s">
        <v>368</v>
      </c>
      <c r="F748" s="4" t="s">
        <v>30</v>
      </c>
      <c r="K748" s="5"/>
      <c r="U748" s="12" t="s">
        <v>415</v>
      </c>
    </row>
    <row r="749" spans="1:21" x14ac:dyDescent="0.25">
      <c r="A749" s="12" t="s">
        <v>407</v>
      </c>
      <c r="B749" s="12" t="s">
        <v>359</v>
      </c>
      <c r="C749" s="12" t="s">
        <v>356</v>
      </c>
      <c r="D749" s="12" t="s">
        <v>215</v>
      </c>
      <c r="F749" s="4" t="s">
        <v>30</v>
      </c>
      <c r="G749" s="4" t="s">
        <v>30</v>
      </c>
      <c r="K749" s="5"/>
      <c r="U749" s="12" t="s">
        <v>310</v>
      </c>
    </row>
    <row r="750" spans="1:21" x14ac:dyDescent="0.25">
      <c r="A750" s="12" t="s">
        <v>407</v>
      </c>
      <c r="B750" s="12" t="s">
        <v>359</v>
      </c>
      <c r="C750" s="12" t="s">
        <v>416</v>
      </c>
      <c r="D750" s="12" t="s">
        <v>371</v>
      </c>
      <c r="F750" s="4" t="s">
        <v>30</v>
      </c>
      <c r="G750" s="4" t="s">
        <v>30</v>
      </c>
      <c r="K750" s="5"/>
      <c r="U750" s="12" t="s">
        <v>416</v>
      </c>
    </row>
    <row r="751" spans="1:21" x14ac:dyDescent="0.25">
      <c r="A751" s="12" t="s">
        <v>407</v>
      </c>
      <c r="B751" s="12" t="s">
        <v>359</v>
      </c>
      <c r="C751" s="12" t="s">
        <v>417</v>
      </c>
      <c r="D751" s="12" t="s">
        <v>374</v>
      </c>
      <c r="F751" s="4" t="s">
        <v>30</v>
      </c>
      <c r="G751" s="4" t="s">
        <v>30</v>
      </c>
      <c r="K751" s="5"/>
      <c r="U751" s="12" t="s">
        <v>372</v>
      </c>
    </row>
    <row r="752" spans="1:21" x14ac:dyDescent="0.25">
      <c r="A752" s="12" t="s">
        <v>407</v>
      </c>
      <c r="B752" s="12" t="s">
        <v>359</v>
      </c>
      <c r="C752" s="12" t="s">
        <v>418</v>
      </c>
      <c r="D752" s="12" t="s">
        <v>376</v>
      </c>
      <c r="F752" s="4" t="s">
        <v>30</v>
      </c>
      <c r="G752" s="4" t="s">
        <v>30</v>
      </c>
      <c r="K752" s="5"/>
      <c r="U752" s="12" t="s">
        <v>418</v>
      </c>
    </row>
    <row r="753" spans="1:21" x14ac:dyDescent="0.25">
      <c r="A753" s="12" t="s">
        <v>407</v>
      </c>
      <c r="B753" s="12" t="s">
        <v>359</v>
      </c>
      <c r="C753" s="12" t="s">
        <v>419</v>
      </c>
      <c r="D753" s="12" t="s">
        <v>378</v>
      </c>
      <c r="F753" s="4" t="s">
        <v>30</v>
      </c>
      <c r="K753" s="5"/>
      <c r="U753" s="12" t="s">
        <v>419</v>
      </c>
    </row>
    <row r="754" spans="1:21" x14ac:dyDescent="0.25">
      <c r="A754" s="12" t="s">
        <v>407</v>
      </c>
      <c r="B754" s="12" t="s">
        <v>359</v>
      </c>
      <c r="C754" s="12" t="s">
        <v>420</v>
      </c>
      <c r="D754" s="12" t="s">
        <v>380</v>
      </c>
      <c r="F754" s="4" t="s">
        <v>30</v>
      </c>
      <c r="K754" s="5"/>
      <c r="U754" s="12" t="s">
        <v>420</v>
      </c>
    </row>
    <row r="755" spans="1:21" x14ac:dyDescent="0.25">
      <c r="A755" s="12" t="s">
        <v>407</v>
      </c>
      <c r="B755" s="12" t="s">
        <v>359</v>
      </c>
      <c r="C755" s="12" t="s">
        <v>403</v>
      </c>
      <c r="D755" s="12" t="s">
        <v>164</v>
      </c>
      <c r="G755" s="4" t="s">
        <v>30</v>
      </c>
      <c r="K755" s="5"/>
      <c r="U755" s="12" t="s">
        <v>403</v>
      </c>
    </row>
    <row r="756" spans="1:21" x14ac:dyDescent="0.25">
      <c r="A756" s="12" t="s">
        <v>407</v>
      </c>
      <c r="B756" s="12" t="s">
        <v>359</v>
      </c>
      <c r="C756" s="12" t="s">
        <v>421</v>
      </c>
      <c r="D756" s="12" t="s">
        <v>382</v>
      </c>
      <c r="F756" s="4" t="s">
        <v>30</v>
      </c>
      <c r="K756" s="5"/>
      <c r="U756" s="12" t="s">
        <v>421</v>
      </c>
    </row>
    <row r="757" spans="1:21" x14ac:dyDescent="0.25">
      <c r="A757" s="12" t="s">
        <v>407</v>
      </c>
      <c r="B757" s="12" t="s">
        <v>359</v>
      </c>
      <c r="C757" s="12" t="s">
        <v>422</v>
      </c>
      <c r="D757" s="12" t="s">
        <v>385</v>
      </c>
      <c r="F757" s="4" t="s">
        <v>30</v>
      </c>
      <c r="G757" s="4" t="s">
        <v>30</v>
      </c>
      <c r="K757" s="5"/>
      <c r="U757" s="12" t="s">
        <v>383</v>
      </c>
    </row>
    <row r="758" spans="1:21" x14ac:dyDescent="0.25">
      <c r="A758" s="12" t="s">
        <v>407</v>
      </c>
      <c r="B758" s="12" t="s">
        <v>359</v>
      </c>
      <c r="C758" s="12" t="s">
        <v>160</v>
      </c>
      <c r="D758" s="12" t="s">
        <v>161</v>
      </c>
      <c r="F758" s="4" t="s">
        <v>30</v>
      </c>
      <c r="G758" s="4" t="s">
        <v>30</v>
      </c>
      <c r="K758" s="5"/>
      <c r="U758" s="12" t="s">
        <v>160</v>
      </c>
    </row>
    <row r="759" spans="1:21" x14ac:dyDescent="0.25">
      <c r="A759" s="12" t="s">
        <v>407</v>
      </c>
      <c r="B759" s="12" t="s">
        <v>359</v>
      </c>
      <c r="C759" s="12" t="s">
        <v>423</v>
      </c>
      <c r="D759" s="12" t="s">
        <v>424</v>
      </c>
      <c r="F759" s="4" t="s">
        <v>30</v>
      </c>
      <c r="G759" s="4" t="s">
        <v>30</v>
      </c>
      <c r="K759" s="5"/>
      <c r="U759" s="12" t="s">
        <v>423</v>
      </c>
    </row>
    <row r="760" spans="1:21" x14ac:dyDescent="0.25">
      <c r="A760" s="12" t="s">
        <v>407</v>
      </c>
      <c r="B760" s="12" t="s">
        <v>359</v>
      </c>
      <c r="C760" s="11" t="s">
        <v>158</v>
      </c>
      <c r="D760" s="12" t="s">
        <v>159</v>
      </c>
      <c r="G760" s="4" t="s">
        <v>30</v>
      </c>
      <c r="K760" s="5"/>
      <c r="U760" s="11" t="s">
        <v>158</v>
      </c>
    </row>
    <row r="761" spans="1:21" x14ac:dyDescent="0.25">
      <c r="A761" s="12" t="s">
        <v>407</v>
      </c>
      <c r="B761" s="12" t="s">
        <v>359</v>
      </c>
      <c r="C761" s="12" t="s">
        <v>387</v>
      </c>
      <c r="D761" s="12" t="s">
        <v>388</v>
      </c>
      <c r="F761" s="4" t="s">
        <v>30</v>
      </c>
      <c r="K761" s="5"/>
      <c r="U761" s="12" t="s">
        <v>387</v>
      </c>
    </row>
    <row r="762" spans="1:21" x14ac:dyDescent="0.25">
      <c r="A762" s="12" t="s">
        <v>407</v>
      </c>
      <c r="B762" s="12" t="s">
        <v>359</v>
      </c>
      <c r="C762" s="12" t="s">
        <v>389</v>
      </c>
      <c r="D762" s="12" t="s">
        <v>390</v>
      </c>
      <c r="F762" s="4" t="s">
        <v>30</v>
      </c>
      <c r="K762" s="5"/>
      <c r="U762" s="12" t="s">
        <v>389</v>
      </c>
    </row>
    <row r="763" spans="1:21" x14ac:dyDescent="0.25">
      <c r="A763" s="12" t="s">
        <v>407</v>
      </c>
      <c r="B763" s="12" t="s">
        <v>359</v>
      </c>
      <c r="C763" s="12" t="s">
        <v>426</v>
      </c>
      <c r="D763" s="12" t="s">
        <v>393</v>
      </c>
      <c r="F763" s="4" t="s">
        <v>30</v>
      </c>
      <c r="K763" s="5"/>
      <c r="U763" s="12" t="s">
        <v>425</v>
      </c>
    </row>
    <row r="764" spans="1:21" x14ac:dyDescent="0.25">
      <c r="A764" s="12" t="s">
        <v>407</v>
      </c>
      <c r="B764" s="12" t="s">
        <v>359</v>
      </c>
      <c r="C764" s="11" t="s">
        <v>296</v>
      </c>
      <c r="D764" s="12" t="s">
        <v>220</v>
      </c>
      <c r="F764" s="4" t="s">
        <v>30</v>
      </c>
      <c r="K764" s="5"/>
      <c r="U764" s="11" t="s">
        <v>296</v>
      </c>
    </row>
    <row r="765" spans="1:21" x14ac:dyDescent="0.25">
      <c r="A765" s="12" t="s">
        <v>407</v>
      </c>
      <c r="B765" s="12" t="s">
        <v>359</v>
      </c>
      <c r="C765" s="12" t="s">
        <v>427</v>
      </c>
      <c r="D765" s="12" t="s">
        <v>397</v>
      </c>
      <c r="F765" s="4" t="s">
        <v>30</v>
      </c>
      <c r="K765" s="5"/>
      <c r="U765" s="12" t="s">
        <v>427</v>
      </c>
    </row>
    <row r="766" spans="1:21" x14ac:dyDescent="0.25">
      <c r="A766" s="12" t="s">
        <v>407</v>
      </c>
      <c r="B766" s="12" t="s">
        <v>359</v>
      </c>
      <c r="C766" s="12" t="s">
        <v>399</v>
      </c>
      <c r="D766" s="12" t="s">
        <v>400</v>
      </c>
      <c r="F766" s="4" t="s">
        <v>30</v>
      </c>
      <c r="G766" s="4" t="s">
        <v>30</v>
      </c>
      <c r="K766" s="5"/>
      <c r="U766" s="12" t="s">
        <v>398</v>
      </c>
    </row>
    <row r="767" spans="1:21" x14ac:dyDescent="0.25">
      <c r="A767" s="12" t="s">
        <v>407</v>
      </c>
      <c r="B767" s="12" t="s">
        <v>359</v>
      </c>
      <c r="C767" s="12" t="s">
        <v>429</v>
      </c>
      <c r="D767" s="12" t="s">
        <v>324</v>
      </c>
      <c r="F767" s="4" t="s">
        <v>30</v>
      </c>
      <c r="G767" s="4" t="s">
        <v>30</v>
      </c>
      <c r="K767" s="5"/>
      <c r="U767" s="12" t="s">
        <v>428</v>
      </c>
    </row>
    <row r="768" spans="1:21" x14ac:dyDescent="0.25">
      <c r="A768" s="12" t="s">
        <v>407</v>
      </c>
      <c r="B768" s="12" t="s">
        <v>359</v>
      </c>
      <c r="C768" s="12" t="s">
        <v>402</v>
      </c>
      <c r="D768" s="12" t="s">
        <v>319</v>
      </c>
      <c r="F768" s="4" t="s">
        <v>30</v>
      </c>
      <c r="G768" s="4" t="s">
        <v>30</v>
      </c>
      <c r="K768" s="5"/>
      <c r="U768" s="12" t="s">
        <v>402</v>
      </c>
    </row>
    <row r="769" spans="1:21" x14ac:dyDescent="0.25">
      <c r="A769" s="12" t="s">
        <v>407</v>
      </c>
      <c r="B769" s="12" t="s">
        <v>359</v>
      </c>
      <c r="C769" s="12" t="s">
        <v>430</v>
      </c>
      <c r="D769" s="12" t="s">
        <v>233</v>
      </c>
      <c r="F769" s="4" t="s">
        <v>30</v>
      </c>
      <c r="G769" s="4" t="s">
        <v>30</v>
      </c>
      <c r="K769" s="5"/>
      <c r="U769" s="12" t="s">
        <v>430</v>
      </c>
    </row>
    <row r="770" spans="1:21" x14ac:dyDescent="0.25">
      <c r="A770" s="12" t="s">
        <v>432</v>
      </c>
      <c r="B770" s="12" t="s">
        <v>359</v>
      </c>
      <c r="C770" s="12" t="s">
        <v>431</v>
      </c>
      <c r="D770" s="12" t="s">
        <v>154</v>
      </c>
      <c r="G770" s="4" t="s">
        <v>30</v>
      </c>
      <c r="H770" s="4" t="s">
        <v>30</v>
      </c>
      <c r="I770" s="4">
        <v>9</v>
      </c>
      <c r="J770" s="4">
        <v>5</v>
      </c>
      <c r="K770" s="5">
        <f t="shared" ref="K770:K785" si="12">IFERROR(I770/SUM(I770:J770),0)</f>
        <v>0.6428571428571429</v>
      </c>
      <c r="M770" s="4" t="s">
        <v>30</v>
      </c>
      <c r="N770" s="4" t="s">
        <v>30</v>
      </c>
      <c r="O770" s="4" t="s">
        <v>30</v>
      </c>
      <c r="P770" s="13" t="s">
        <v>30</v>
      </c>
      <c r="U770" s="11" t="s">
        <v>267</v>
      </c>
    </row>
    <row r="771" spans="1:21" x14ac:dyDescent="0.25">
      <c r="A771" s="12" t="s">
        <v>432</v>
      </c>
      <c r="B771" s="12" t="s">
        <v>359</v>
      </c>
      <c r="C771" s="11" t="s">
        <v>149</v>
      </c>
      <c r="D771" s="12" t="s">
        <v>152</v>
      </c>
      <c r="H771" s="4" t="s">
        <v>30</v>
      </c>
      <c r="I771" s="4">
        <v>11</v>
      </c>
      <c r="J771" s="4">
        <v>3</v>
      </c>
      <c r="K771" s="5">
        <f t="shared" si="12"/>
        <v>0.7857142857142857</v>
      </c>
      <c r="M771" s="4" t="s">
        <v>30</v>
      </c>
      <c r="N771" s="4" t="s">
        <v>30</v>
      </c>
      <c r="O771" s="4" t="s">
        <v>30</v>
      </c>
      <c r="U771" s="11" t="s">
        <v>149</v>
      </c>
    </row>
    <row r="772" spans="1:21" x14ac:dyDescent="0.25">
      <c r="A772" s="12" t="s">
        <v>432</v>
      </c>
      <c r="B772" s="12" t="s">
        <v>359</v>
      </c>
      <c r="C772" s="11" t="s">
        <v>162</v>
      </c>
      <c r="D772" s="12" t="s">
        <v>152</v>
      </c>
      <c r="G772" s="4" t="s">
        <v>30</v>
      </c>
      <c r="H772" s="4" t="s">
        <v>30</v>
      </c>
      <c r="I772" s="4">
        <v>9</v>
      </c>
      <c r="J772" s="4">
        <v>5</v>
      </c>
      <c r="K772" s="5">
        <f t="shared" si="12"/>
        <v>0.6428571428571429</v>
      </c>
      <c r="M772" s="4" t="s">
        <v>30</v>
      </c>
      <c r="N772" s="4" t="s">
        <v>30</v>
      </c>
      <c r="U772" s="12" t="s">
        <v>162</v>
      </c>
    </row>
    <row r="773" spans="1:21" x14ac:dyDescent="0.25">
      <c r="A773" s="12" t="s">
        <v>432</v>
      </c>
      <c r="B773" s="12" t="s">
        <v>359</v>
      </c>
      <c r="C773" s="12" t="s">
        <v>347</v>
      </c>
      <c r="D773" s="12" t="s">
        <v>154</v>
      </c>
      <c r="G773" s="4" t="s">
        <v>30</v>
      </c>
      <c r="H773" s="4" t="s">
        <v>30</v>
      </c>
      <c r="I773" s="4">
        <v>8</v>
      </c>
      <c r="J773" s="4">
        <v>6</v>
      </c>
      <c r="K773" s="5">
        <f t="shared" si="12"/>
        <v>0.5714285714285714</v>
      </c>
      <c r="M773" s="4" t="s">
        <v>30</v>
      </c>
      <c r="N773" s="4" t="s">
        <v>30</v>
      </c>
      <c r="U773" s="11" t="s">
        <v>581</v>
      </c>
    </row>
    <row r="774" spans="1:21" x14ac:dyDescent="0.25">
      <c r="A774" s="12" t="s">
        <v>432</v>
      </c>
      <c r="B774" s="12" t="s">
        <v>359</v>
      </c>
      <c r="C774" s="12" t="s">
        <v>308</v>
      </c>
      <c r="D774" s="12" t="s">
        <v>157</v>
      </c>
      <c r="G774" s="4" t="s">
        <v>30</v>
      </c>
      <c r="H774" s="4" t="s">
        <v>30</v>
      </c>
      <c r="I774" s="4">
        <v>10</v>
      </c>
      <c r="J774" s="4">
        <v>4</v>
      </c>
      <c r="K774" s="5">
        <f t="shared" si="12"/>
        <v>0.7142857142857143</v>
      </c>
      <c r="M774" s="4" t="s">
        <v>30</v>
      </c>
      <c r="U774" s="11" t="s">
        <v>178</v>
      </c>
    </row>
    <row r="775" spans="1:21" x14ac:dyDescent="0.25">
      <c r="A775" s="12" t="s">
        <v>432</v>
      </c>
      <c r="B775" s="12" t="s">
        <v>359</v>
      </c>
      <c r="C775" s="12" t="s">
        <v>216</v>
      </c>
      <c r="D775" s="12" t="s">
        <v>164</v>
      </c>
      <c r="H775" s="4" t="s">
        <v>30</v>
      </c>
      <c r="I775" s="4">
        <v>9</v>
      </c>
      <c r="J775" s="4">
        <v>5</v>
      </c>
      <c r="K775" s="5">
        <f t="shared" si="12"/>
        <v>0.6428571428571429</v>
      </c>
      <c r="M775" s="4" t="s">
        <v>30</v>
      </c>
      <c r="U775" s="12" t="s">
        <v>216</v>
      </c>
    </row>
    <row r="776" spans="1:21" x14ac:dyDescent="0.25">
      <c r="A776" s="12" t="s">
        <v>432</v>
      </c>
      <c r="B776" s="12" t="s">
        <v>359</v>
      </c>
      <c r="C776" s="12" t="s">
        <v>404</v>
      </c>
      <c r="D776" s="12" t="s">
        <v>171</v>
      </c>
      <c r="H776" s="4" t="s">
        <v>30</v>
      </c>
      <c r="I776" s="4">
        <v>9</v>
      </c>
      <c r="J776" s="4">
        <v>5</v>
      </c>
      <c r="K776" s="5">
        <f t="shared" si="12"/>
        <v>0.6428571428571429</v>
      </c>
      <c r="M776" s="4" t="s">
        <v>30</v>
      </c>
      <c r="U776" s="12" t="s">
        <v>176</v>
      </c>
    </row>
    <row r="777" spans="1:21" x14ac:dyDescent="0.25">
      <c r="A777" s="12" t="s">
        <v>432</v>
      </c>
      <c r="B777" s="12" t="s">
        <v>359</v>
      </c>
      <c r="C777" s="12" t="s">
        <v>331</v>
      </c>
      <c r="D777" s="12" t="s">
        <v>154</v>
      </c>
      <c r="H777" s="4" t="s">
        <v>30</v>
      </c>
      <c r="I777" s="4">
        <v>9</v>
      </c>
      <c r="J777" s="4">
        <v>5</v>
      </c>
      <c r="K777" s="5">
        <f t="shared" si="12"/>
        <v>0.6428571428571429</v>
      </c>
      <c r="M777" s="4" t="s">
        <v>30</v>
      </c>
      <c r="U777" s="11" t="s">
        <v>155</v>
      </c>
    </row>
    <row r="778" spans="1:21" x14ac:dyDescent="0.25">
      <c r="A778" s="12" t="s">
        <v>432</v>
      </c>
      <c r="B778" s="12" t="s">
        <v>359</v>
      </c>
      <c r="C778" s="11" t="s">
        <v>257</v>
      </c>
      <c r="D778" s="12" t="s">
        <v>215</v>
      </c>
      <c r="G778" s="4" t="s">
        <v>30</v>
      </c>
      <c r="H778" s="4" t="s">
        <v>30</v>
      </c>
      <c r="I778" s="4">
        <v>9</v>
      </c>
      <c r="J778" s="4">
        <v>5</v>
      </c>
      <c r="K778" s="5">
        <f t="shared" si="12"/>
        <v>0.6428571428571429</v>
      </c>
      <c r="U778" s="11" t="s">
        <v>257</v>
      </c>
    </row>
    <row r="779" spans="1:21" x14ac:dyDescent="0.25">
      <c r="A779" s="12" t="s">
        <v>432</v>
      </c>
      <c r="B779" s="12" t="s">
        <v>359</v>
      </c>
      <c r="C779" s="12" t="s">
        <v>446</v>
      </c>
      <c r="D779" s="12" t="s">
        <v>251</v>
      </c>
      <c r="G779" s="4" t="s">
        <v>30</v>
      </c>
      <c r="H779" s="4" t="s">
        <v>30</v>
      </c>
      <c r="I779" s="4">
        <v>8</v>
      </c>
      <c r="J779" s="4">
        <v>6</v>
      </c>
      <c r="K779" s="5">
        <f t="shared" si="12"/>
        <v>0.5714285714285714</v>
      </c>
      <c r="U779" s="12" t="s">
        <v>411</v>
      </c>
    </row>
    <row r="780" spans="1:21" x14ac:dyDescent="0.25">
      <c r="A780" s="12" t="s">
        <v>432</v>
      </c>
      <c r="B780" s="12" t="s">
        <v>359</v>
      </c>
      <c r="C780" s="12" t="s">
        <v>278</v>
      </c>
      <c r="D780" s="12" t="s">
        <v>171</v>
      </c>
      <c r="G780" s="4" t="s">
        <v>30</v>
      </c>
      <c r="H780" s="4" t="s">
        <v>30</v>
      </c>
      <c r="I780" s="4">
        <v>7</v>
      </c>
      <c r="J780" s="4">
        <v>7</v>
      </c>
      <c r="K780" s="5">
        <f t="shared" si="12"/>
        <v>0.5</v>
      </c>
      <c r="U780" s="12" t="s">
        <v>278</v>
      </c>
    </row>
    <row r="781" spans="1:21" x14ac:dyDescent="0.25">
      <c r="A781" s="12" t="s">
        <v>432</v>
      </c>
      <c r="B781" s="12" t="s">
        <v>359</v>
      </c>
      <c r="C781" s="12" t="s">
        <v>406</v>
      </c>
      <c r="D781" s="12" t="s">
        <v>326</v>
      </c>
      <c r="F781" s="4" t="s">
        <v>30</v>
      </c>
      <c r="G781" s="4" t="s">
        <v>30</v>
      </c>
      <c r="H781" s="4" t="s">
        <v>30</v>
      </c>
      <c r="I781" s="4">
        <v>5</v>
      </c>
      <c r="J781" s="4">
        <v>9</v>
      </c>
      <c r="K781" s="5">
        <f t="shared" si="12"/>
        <v>0.35714285714285715</v>
      </c>
      <c r="U781" s="12" t="s">
        <v>406</v>
      </c>
    </row>
    <row r="782" spans="1:21" x14ac:dyDescent="0.25">
      <c r="A782" s="12" t="s">
        <v>432</v>
      </c>
      <c r="B782" s="12" t="s">
        <v>359</v>
      </c>
      <c r="C782" s="12" t="s">
        <v>316</v>
      </c>
      <c r="D782" s="12" t="s">
        <v>173</v>
      </c>
      <c r="G782" s="4" t="s">
        <v>30</v>
      </c>
      <c r="H782" s="4" t="s">
        <v>30</v>
      </c>
      <c r="I782" s="4">
        <v>4</v>
      </c>
      <c r="J782" s="4">
        <v>10</v>
      </c>
      <c r="K782" s="5">
        <f t="shared" si="12"/>
        <v>0.2857142857142857</v>
      </c>
      <c r="U782" s="12" t="s">
        <v>316</v>
      </c>
    </row>
    <row r="783" spans="1:21" x14ac:dyDescent="0.25">
      <c r="A783" s="12" t="s">
        <v>432</v>
      </c>
      <c r="B783" s="12" t="s">
        <v>359</v>
      </c>
      <c r="C783" s="11" t="s">
        <v>280</v>
      </c>
      <c r="D783" s="12" t="s">
        <v>164</v>
      </c>
      <c r="G783" s="4" t="s">
        <v>30</v>
      </c>
      <c r="H783" s="4" t="s">
        <v>30</v>
      </c>
      <c r="I783" s="4">
        <v>3</v>
      </c>
      <c r="J783" s="4">
        <v>11</v>
      </c>
      <c r="K783" s="5">
        <f t="shared" si="12"/>
        <v>0.21428571428571427</v>
      </c>
      <c r="U783" s="11" t="s">
        <v>279</v>
      </c>
    </row>
    <row r="784" spans="1:21" x14ac:dyDescent="0.25">
      <c r="A784" s="12" t="s">
        <v>432</v>
      </c>
      <c r="B784" s="12" t="s">
        <v>359</v>
      </c>
      <c r="C784" s="12" t="s">
        <v>447</v>
      </c>
      <c r="D784" s="12" t="s">
        <v>171</v>
      </c>
      <c r="G784" s="4" t="s">
        <v>30</v>
      </c>
      <c r="H784" s="4" t="s">
        <v>30</v>
      </c>
      <c r="I784" s="4">
        <v>2</v>
      </c>
      <c r="J784" s="4">
        <v>12</v>
      </c>
      <c r="K784" s="5">
        <f t="shared" si="12"/>
        <v>0.14285714285714285</v>
      </c>
      <c r="U784" s="11" t="s">
        <v>239</v>
      </c>
    </row>
    <row r="785" spans="1:21" x14ac:dyDescent="0.25">
      <c r="A785" s="12" t="s">
        <v>432</v>
      </c>
      <c r="B785" s="12" t="s">
        <v>359</v>
      </c>
      <c r="C785" s="12" t="s">
        <v>448</v>
      </c>
      <c r="D785" s="12" t="s">
        <v>376</v>
      </c>
      <c r="F785" s="4" t="s">
        <v>30</v>
      </c>
      <c r="G785" s="4" t="s">
        <v>30</v>
      </c>
      <c r="H785" s="4" t="s">
        <v>30</v>
      </c>
      <c r="I785" s="4">
        <v>0</v>
      </c>
      <c r="J785" s="4">
        <v>14</v>
      </c>
      <c r="K785" s="5">
        <f t="shared" si="12"/>
        <v>0</v>
      </c>
      <c r="U785" s="12" t="s">
        <v>448</v>
      </c>
    </row>
    <row r="786" spans="1:21" x14ac:dyDescent="0.25">
      <c r="A786" s="12" t="s">
        <v>432</v>
      </c>
      <c r="B786" s="12" t="s">
        <v>359</v>
      </c>
      <c r="C786" s="12" t="s">
        <v>433</v>
      </c>
      <c r="D786" s="12" t="s">
        <v>361</v>
      </c>
      <c r="F786" s="4" t="s">
        <v>30</v>
      </c>
      <c r="K786" s="5"/>
      <c r="U786" s="12" t="s">
        <v>433</v>
      </c>
    </row>
    <row r="787" spans="1:21" x14ac:dyDescent="0.25">
      <c r="A787" s="12" t="s">
        <v>432</v>
      </c>
      <c r="B787" s="12" t="s">
        <v>359</v>
      </c>
      <c r="C787" s="12" t="s">
        <v>434</v>
      </c>
      <c r="D787" s="12" t="s">
        <v>364</v>
      </c>
      <c r="F787" s="4" t="s">
        <v>30</v>
      </c>
      <c r="G787" s="4" t="s">
        <v>30</v>
      </c>
      <c r="K787" s="5"/>
      <c r="U787" s="12" t="s">
        <v>362</v>
      </c>
    </row>
    <row r="788" spans="1:21" x14ac:dyDescent="0.25">
      <c r="A788" s="12" t="s">
        <v>432</v>
      </c>
      <c r="B788" s="12" t="s">
        <v>359</v>
      </c>
      <c r="C788" s="12" t="s">
        <v>435</v>
      </c>
      <c r="D788" s="12" t="s">
        <v>436</v>
      </c>
      <c r="F788" s="4" t="s">
        <v>30</v>
      </c>
      <c r="G788" s="4" t="s">
        <v>30</v>
      </c>
      <c r="K788" s="5"/>
      <c r="U788" s="12" t="s">
        <v>435</v>
      </c>
    </row>
    <row r="789" spans="1:21" x14ac:dyDescent="0.25">
      <c r="A789" s="12" t="s">
        <v>432</v>
      </c>
      <c r="B789" s="12" t="s">
        <v>359</v>
      </c>
      <c r="C789" s="12" t="s">
        <v>415</v>
      </c>
      <c r="D789" s="12" t="s">
        <v>368</v>
      </c>
      <c r="F789" s="4" t="s">
        <v>30</v>
      </c>
      <c r="G789" s="4" t="s">
        <v>30</v>
      </c>
      <c r="K789" s="5"/>
      <c r="U789" s="12" t="s">
        <v>415</v>
      </c>
    </row>
    <row r="790" spans="1:21" x14ac:dyDescent="0.25">
      <c r="A790" s="12" t="s">
        <v>432</v>
      </c>
      <c r="B790" s="12" t="s">
        <v>359</v>
      </c>
      <c r="C790" s="12" t="s">
        <v>356</v>
      </c>
      <c r="D790" s="12" t="s">
        <v>215</v>
      </c>
      <c r="F790" s="4" t="s">
        <v>30</v>
      </c>
      <c r="G790" s="4" t="s">
        <v>30</v>
      </c>
      <c r="K790" s="5"/>
      <c r="U790" s="12" t="s">
        <v>310</v>
      </c>
    </row>
    <row r="791" spans="1:21" x14ac:dyDescent="0.25">
      <c r="A791" s="12" t="s">
        <v>432</v>
      </c>
      <c r="B791" s="12" t="s">
        <v>359</v>
      </c>
      <c r="C791" s="12" t="s">
        <v>437</v>
      </c>
      <c r="D791" s="12" t="s">
        <v>371</v>
      </c>
      <c r="F791" s="4" t="s">
        <v>30</v>
      </c>
      <c r="K791" s="5"/>
      <c r="U791" s="12" t="s">
        <v>437</v>
      </c>
    </row>
    <row r="792" spans="1:21" x14ac:dyDescent="0.25">
      <c r="A792" s="12" t="s">
        <v>432</v>
      </c>
      <c r="B792" s="12" t="s">
        <v>359</v>
      </c>
      <c r="C792" s="12" t="s">
        <v>438</v>
      </c>
      <c r="D792" s="12" t="s">
        <v>374</v>
      </c>
      <c r="F792" s="4" t="s">
        <v>30</v>
      </c>
      <c r="G792" s="4" t="s">
        <v>30</v>
      </c>
      <c r="K792" s="5"/>
      <c r="U792" s="12" t="s">
        <v>438</v>
      </c>
    </row>
    <row r="793" spans="1:21" x14ac:dyDescent="0.25">
      <c r="A793" s="12" t="s">
        <v>432</v>
      </c>
      <c r="B793" s="12" t="s">
        <v>359</v>
      </c>
      <c r="C793" s="12" t="s">
        <v>377</v>
      </c>
      <c r="D793" s="12" t="s">
        <v>378</v>
      </c>
      <c r="F793" s="4" t="s">
        <v>30</v>
      </c>
      <c r="K793" s="5"/>
      <c r="U793" s="12" t="s">
        <v>377</v>
      </c>
    </row>
    <row r="794" spans="1:21" x14ac:dyDescent="0.25">
      <c r="A794" s="12" t="s">
        <v>432</v>
      </c>
      <c r="B794" s="12" t="s">
        <v>359</v>
      </c>
      <c r="C794" s="12" t="s">
        <v>420</v>
      </c>
      <c r="D794" s="12" t="s">
        <v>380</v>
      </c>
      <c r="F794" s="4" t="s">
        <v>30</v>
      </c>
      <c r="K794" s="5"/>
      <c r="U794" s="12" t="s">
        <v>420</v>
      </c>
    </row>
    <row r="795" spans="1:21" x14ac:dyDescent="0.25">
      <c r="A795" s="12" t="s">
        <v>432</v>
      </c>
      <c r="B795" s="12" t="s">
        <v>359</v>
      </c>
      <c r="C795" s="12" t="s">
        <v>439</v>
      </c>
      <c r="D795" s="12" t="s">
        <v>385</v>
      </c>
      <c r="F795" s="4" t="s">
        <v>30</v>
      </c>
      <c r="K795" s="5"/>
      <c r="U795" s="12" t="s">
        <v>383</v>
      </c>
    </row>
    <row r="796" spans="1:21" x14ac:dyDescent="0.25">
      <c r="A796" s="12" t="s">
        <v>432</v>
      </c>
      <c r="B796" s="12" t="s">
        <v>359</v>
      </c>
      <c r="C796" s="12" t="s">
        <v>440</v>
      </c>
      <c r="D796" s="12" t="s">
        <v>441</v>
      </c>
      <c r="F796" s="4" t="s">
        <v>30</v>
      </c>
      <c r="K796" s="5"/>
      <c r="U796" s="12" t="s">
        <v>440</v>
      </c>
    </row>
    <row r="797" spans="1:21" x14ac:dyDescent="0.25">
      <c r="A797" s="12" t="s">
        <v>432</v>
      </c>
      <c r="B797" s="12" t="s">
        <v>359</v>
      </c>
      <c r="C797" s="12" t="s">
        <v>386</v>
      </c>
      <c r="D797" s="12" t="s">
        <v>161</v>
      </c>
      <c r="G797" s="4" t="s">
        <v>30</v>
      </c>
      <c r="K797" s="5"/>
      <c r="U797" s="12" t="s">
        <v>386</v>
      </c>
    </row>
    <row r="798" spans="1:21" x14ac:dyDescent="0.25">
      <c r="A798" s="12" t="s">
        <v>432</v>
      </c>
      <c r="B798" s="12" t="s">
        <v>359</v>
      </c>
      <c r="C798" s="12" t="s">
        <v>160</v>
      </c>
      <c r="D798" s="12" t="s">
        <v>161</v>
      </c>
      <c r="F798" s="4" t="s">
        <v>30</v>
      </c>
      <c r="K798" s="5"/>
      <c r="U798" s="12" t="s">
        <v>160</v>
      </c>
    </row>
    <row r="799" spans="1:21" x14ac:dyDescent="0.25">
      <c r="A799" s="12" t="s">
        <v>432</v>
      </c>
      <c r="B799" s="12" t="s">
        <v>359</v>
      </c>
      <c r="C799" s="12" t="s">
        <v>423</v>
      </c>
      <c r="D799" s="12" t="s">
        <v>424</v>
      </c>
      <c r="F799" s="4" t="s">
        <v>30</v>
      </c>
      <c r="G799" s="4" t="s">
        <v>30</v>
      </c>
      <c r="K799" s="5"/>
      <c r="U799" s="12" t="s">
        <v>423</v>
      </c>
    </row>
    <row r="800" spans="1:21" x14ac:dyDescent="0.25">
      <c r="A800" s="12" t="s">
        <v>432</v>
      </c>
      <c r="B800" s="12" t="s">
        <v>359</v>
      </c>
      <c r="C800" s="11" t="s">
        <v>158</v>
      </c>
      <c r="D800" s="12" t="s">
        <v>159</v>
      </c>
      <c r="F800" s="4" t="s">
        <v>30</v>
      </c>
      <c r="G800" s="4" t="s">
        <v>30</v>
      </c>
      <c r="K800" s="5"/>
      <c r="U800" s="11" t="s">
        <v>158</v>
      </c>
    </row>
    <row r="801" spans="1:21" x14ac:dyDescent="0.25">
      <c r="A801" s="12" t="s">
        <v>432</v>
      </c>
      <c r="B801" s="12" t="s">
        <v>359</v>
      </c>
      <c r="C801" s="12" t="s">
        <v>387</v>
      </c>
      <c r="D801" s="12" t="s">
        <v>388</v>
      </c>
      <c r="F801" s="4" t="s">
        <v>30</v>
      </c>
      <c r="K801" s="5"/>
      <c r="U801" s="12" t="s">
        <v>387</v>
      </c>
    </row>
    <row r="802" spans="1:21" x14ac:dyDescent="0.25">
      <c r="A802" s="12" t="s">
        <v>432</v>
      </c>
      <c r="B802" s="12" t="s">
        <v>359</v>
      </c>
      <c r="C802" s="12" t="s">
        <v>389</v>
      </c>
      <c r="D802" s="12" t="s">
        <v>390</v>
      </c>
      <c r="F802" s="4" t="s">
        <v>30</v>
      </c>
      <c r="G802" s="4" t="s">
        <v>30</v>
      </c>
      <c r="K802" s="5"/>
      <c r="U802" s="12" t="s">
        <v>389</v>
      </c>
    </row>
    <row r="803" spans="1:21" x14ac:dyDescent="0.25">
      <c r="A803" s="12" t="s">
        <v>432</v>
      </c>
      <c r="B803" s="12" t="s">
        <v>359</v>
      </c>
      <c r="C803" s="12" t="s">
        <v>443</v>
      </c>
      <c r="D803" s="12" t="s">
        <v>393</v>
      </c>
      <c r="F803" s="4" t="s">
        <v>30</v>
      </c>
      <c r="G803" s="4" t="s">
        <v>30</v>
      </c>
      <c r="K803" s="5"/>
      <c r="U803" s="12" t="s">
        <v>442</v>
      </c>
    </row>
    <row r="804" spans="1:21" x14ac:dyDescent="0.25">
      <c r="A804" s="12" t="s">
        <v>432</v>
      </c>
      <c r="B804" s="12" t="s">
        <v>359</v>
      </c>
      <c r="C804" s="11" t="s">
        <v>296</v>
      </c>
      <c r="D804" s="12" t="s">
        <v>220</v>
      </c>
      <c r="F804" s="4" t="s">
        <v>30</v>
      </c>
      <c r="K804" s="5"/>
      <c r="U804" s="11" t="s">
        <v>296</v>
      </c>
    </row>
    <row r="805" spans="1:21" x14ac:dyDescent="0.25">
      <c r="A805" s="12" t="s">
        <v>432</v>
      </c>
      <c r="B805" s="12" t="s">
        <v>359</v>
      </c>
      <c r="C805" s="12" t="s">
        <v>444</v>
      </c>
      <c r="D805" s="12" t="s">
        <v>397</v>
      </c>
      <c r="F805" s="4" t="s">
        <v>30</v>
      </c>
      <c r="K805" s="5"/>
      <c r="U805" s="12" t="s">
        <v>444</v>
      </c>
    </row>
    <row r="806" spans="1:21" x14ac:dyDescent="0.25">
      <c r="A806" s="12" t="s">
        <v>432</v>
      </c>
      <c r="B806" s="12" t="s">
        <v>359</v>
      </c>
      <c r="C806" s="12" t="s">
        <v>188</v>
      </c>
      <c r="D806" s="12" t="s">
        <v>187</v>
      </c>
      <c r="F806" s="4" t="s">
        <v>30</v>
      </c>
      <c r="K806" s="5"/>
      <c r="U806" s="12" t="s">
        <v>188</v>
      </c>
    </row>
    <row r="807" spans="1:21" x14ac:dyDescent="0.25">
      <c r="A807" s="12" t="s">
        <v>432</v>
      </c>
      <c r="B807" s="12" t="s">
        <v>359</v>
      </c>
      <c r="C807" s="12" t="s">
        <v>445</v>
      </c>
      <c r="D807" s="12" t="s">
        <v>400</v>
      </c>
      <c r="F807" s="4" t="s">
        <v>30</v>
      </c>
      <c r="K807" s="5"/>
      <c r="U807" s="12" t="s">
        <v>445</v>
      </c>
    </row>
    <row r="808" spans="1:21" x14ac:dyDescent="0.25">
      <c r="A808" s="12" t="s">
        <v>432</v>
      </c>
      <c r="B808" s="12" t="s">
        <v>359</v>
      </c>
      <c r="C808" s="12" t="s">
        <v>353</v>
      </c>
      <c r="D808" s="12" t="s">
        <v>243</v>
      </c>
      <c r="F808" s="4" t="s">
        <v>30</v>
      </c>
      <c r="G808" s="4" t="s">
        <v>30</v>
      </c>
      <c r="K808" s="5"/>
      <c r="U808" s="12" t="s">
        <v>241</v>
      </c>
    </row>
    <row r="809" spans="1:21" x14ac:dyDescent="0.25">
      <c r="A809" s="12" t="s">
        <v>432</v>
      </c>
      <c r="B809" s="12" t="s">
        <v>359</v>
      </c>
      <c r="C809" s="12" t="s">
        <v>402</v>
      </c>
      <c r="D809" s="12" t="s">
        <v>319</v>
      </c>
      <c r="F809" s="4" t="s">
        <v>30</v>
      </c>
      <c r="G809" s="4" t="s">
        <v>30</v>
      </c>
      <c r="K809" s="5"/>
      <c r="U809" s="12" t="s">
        <v>402</v>
      </c>
    </row>
    <row r="810" spans="1:21" x14ac:dyDescent="0.25">
      <c r="A810" s="12" t="s">
        <v>432</v>
      </c>
      <c r="B810" s="12" t="s">
        <v>359</v>
      </c>
      <c r="C810" s="12" t="s">
        <v>232</v>
      </c>
      <c r="D810" s="12" t="s">
        <v>233</v>
      </c>
      <c r="F810" s="4" t="s">
        <v>30</v>
      </c>
      <c r="K810" s="5"/>
      <c r="U810" s="12" t="s">
        <v>231</v>
      </c>
    </row>
    <row r="811" spans="1:21" x14ac:dyDescent="0.25">
      <c r="A811" s="12" t="s">
        <v>449</v>
      </c>
      <c r="B811" s="12" t="s">
        <v>359</v>
      </c>
      <c r="C811" s="12" t="s">
        <v>216</v>
      </c>
      <c r="D811" s="12" t="s">
        <v>164</v>
      </c>
      <c r="G811" s="4" t="s">
        <v>30</v>
      </c>
      <c r="H811" s="4" t="s">
        <v>30</v>
      </c>
      <c r="I811" s="4">
        <v>7</v>
      </c>
      <c r="J811" s="4">
        <v>5</v>
      </c>
      <c r="K811" s="5">
        <f t="shared" ref="K811:K825" si="13">IFERROR(I811/SUM(I811:J811),0)</f>
        <v>0.58333333333333337</v>
      </c>
      <c r="M811" s="4" t="s">
        <v>30</v>
      </c>
      <c r="N811" s="4" t="s">
        <v>30</v>
      </c>
      <c r="O811" s="4" t="s">
        <v>30</v>
      </c>
      <c r="P811" s="13" t="s">
        <v>30</v>
      </c>
      <c r="U811" s="12" t="s">
        <v>216</v>
      </c>
    </row>
    <row r="812" spans="1:21" x14ac:dyDescent="0.25">
      <c r="A812" s="12" t="s">
        <v>449</v>
      </c>
      <c r="B812" s="12" t="s">
        <v>359</v>
      </c>
      <c r="C812" s="12" t="s">
        <v>278</v>
      </c>
      <c r="D812" s="12" t="s">
        <v>171</v>
      </c>
      <c r="H812" s="4" t="s">
        <v>30</v>
      </c>
      <c r="I812" s="4">
        <v>10</v>
      </c>
      <c r="J812" s="4">
        <v>4</v>
      </c>
      <c r="K812" s="5">
        <f t="shared" si="13"/>
        <v>0.7142857142857143</v>
      </c>
      <c r="M812" s="4" t="s">
        <v>30</v>
      </c>
      <c r="N812" s="4" t="s">
        <v>30</v>
      </c>
      <c r="O812" s="4" t="s">
        <v>30</v>
      </c>
      <c r="U812" s="12" t="s">
        <v>278</v>
      </c>
    </row>
    <row r="813" spans="1:21" x14ac:dyDescent="0.25">
      <c r="A813" s="12" t="s">
        <v>449</v>
      </c>
      <c r="B813" s="12" t="s">
        <v>359</v>
      </c>
      <c r="C813" s="12" t="s">
        <v>331</v>
      </c>
      <c r="D813" s="12" t="s">
        <v>154</v>
      </c>
      <c r="G813" s="4" t="s">
        <v>30</v>
      </c>
      <c r="H813" s="4" t="s">
        <v>30</v>
      </c>
      <c r="I813" s="4">
        <v>12</v>
      </c>
      <c r="J813" s="4">
        <v>2</v>
      </c>
      <c r="K813" s="5">
        <f t="shared" si="13"/>
        <v>0.8571428571428571</v>
      </c>
      <c r="M813" s="4" t="s">
        <v>30</v>
      </c>
      <c r="N813" s="4" t="s">
        <v>30</v>
      </c>
      <c r="U813" s="11" t="s">
        <v>155</v>
      </c>
    </row>
    <row r="814" spans="1:21" x14ac:dyDescent="0.25">
      <c r="A814" s="12" t="s">
        <v>449</v>
      </c>
      <c r="B814" s="12" t="s">
        <v>359</v>
      </c>
      <c r="C814" s="12" t="s">
        <v>309</v>
      </c>
      <c r="D814" s="12" t="s">
        <v>152</v>
      </c>
      <c r="F814" s="4" t="s">
        <v>30</v>
      </c>
      <c r="G814" s="4" t="s">
        <v>30</v>
      </c>
      <c r="H814" s="4" t="s">
        <v>30</v>
      </c>
      <c r="I814" s="4">
        <v>8</v>
      </c>
      <c r="J814" s="4">
        <v>4</v>
      </c>
      <c r="K814" s="5">
        <f t="shared" si="13"/>
        <v>0.66666666666666663</v>
      </c>
      <c r="M814" s="4" t="s">
        <v>30</v>
      </c>
      <c r="N814" s="4" t="s">
        <v>30</v>
      </c>
      <c r="U814" s="12" t="s">
        <v>309</v>
      </c>
    </row>
    <row r="815" spans="1:21" x14ac:dyDescent="0.25">
      <c r="A815" s="12" t="s">
        <v>449</v>
      </c>
      <c r="B815" s="12" t="s">
        <v>359</v>
      </c>
      <c r="C815" s="12" t="s">
        <v>315</v>
      </c>
      <c r="D815" s="12" t="s">
        <v>171</v>
      </c>
      <c r="G815" s="4" t="s">
        <v>30</v>
      </c>
      <c r="H815" s="4" t="s">
        <v>30</v>
      </c>
      <c r="I815" s="4">
        <v>7</v>
      </c>
      <c r="J815" s="4">
        <v>5</v>
      </c>
      <c r="K815" s="5">
        <f t="shared" si="13"/>
        <v>0.58333333333333337</v>
      </c>
      <c r="M815" s="4" t="s">
        <v>30</v>
      </c>
      <c r="U815" s="12" t="s">
        <v>288</v>
      </c>
    </row>
    <row r="816" spans="1:21" x14ac:dyDescent="0.25">
      <c r="A816" s="12" t="s">
        <v>449</v>
      </c>
      <c r="B816" s="12" t="s">
        <v>359</v>
      </c>
      <c r="C816" s="11" t="s">
        <v>280</v>
      </c>
      <c r="D816" s="12" t="s">
        <v>164</v>
      </c>
      <c r="G816" s="4" t="s">
        <v>30</v>
      </c>
      <c r="H816" s="4" t="s">
        <v>30</v>
      </c>
      <c r="I816" s="4">
        <v>8</v>
      </c>
      <c r="J816" s="4">
        <v>6</v>
      </c>
      <c r="K816" s="5">
        <f t="shared" si="13"/>
        <v>0.5714285714285714</v>
      </c>
      <c r="M816" s="4" t="s">
        <v>30</v>
      </c>
      <c r="U816" s="11" t="s">
        <v>279</v>
      </c>
    </row>
    <row r="817" spans="1:21" x14ac:dyDescent="0.25">
      <c r="A817" s="12" t="s">
        <v>449</v>
      </c>
      <c r="B817" s="12" t="s">
        <v>359</v>
      </c>
      <c r="C817" s="11" t="s">
        <v>149</v>
      </c>
      <c r="D817" s="12" t="s">
        <v>152</v>
      </c>
      <c r="G817" s="4" t="s">
        <v>30</v>
      </c>
      <c r="H817" s="4" t="s">
        <v>30</v>
      </c>
      <c r="I817" s="4">
        <v>8</v>
      </c>
      <c r="J817" s="4">
        <v>6</v>
      </c>
      <c r="K817" s="5">
        <f t="shared" si="13"/>
        <v>0.5714285714285714</v>
      </c>
      <c r="M817" s="4" t="s">
        <v>30</v>
      </c>
      <c r="U817" s="11" t="s">
        <v>149</v>
      </c>
    </row>
    <row r="818" spans="1:21" x14ac:dyDescent="0.25">
      <c r="A818" s="12" t="s">
        <v>449</v>
      </c>
      <c r="B818" s="12" t="s">
        <v>359</v>
      </c>
      <c r="C818" s="12" t="s">
        <v>463</v>
      </c>
      <c r="D818" s="12" t="s">
        <v>171</v>
      </c>
      <c r="G818" s="4" t="s">
        <v>30</v>
      </c>
      <c r="H818" s="4" t="s">
        <v>30</v>
      </c>
      <c r="I818" s="4">
        <v>6</v>
      </c>
      <c r="J818" s="4">
        <v>6</v>
      </c>
      <c r="K818" s="5">
        <f t="shared" si="13"/>
        <v>0.5</v>
      </c>
      <c r="M818" s="4" t="s">
        <v>30</v>
      </c>
      <c r="U818" s="12" t="s">
        <v>176</v>
      </c>
    </row>
    <row r="819" spans="1:21" x14ac:dyDescent="0.25">
      <c r="A819" s="12" t="s">
        <v>449</v>
      </c>
      <c r="B819" s="12" t="s">
        <v>359</v>
      </c>
      <c r="C819" s="12" t="s">
        <v>316</v>
      </c>
      <c r="D819" s="12" t="s">
        <v>173</v>
      </c>
      <c r="F819" s="4" t="s">
        <v>30</v>
      </c>
      <c r="G819" s="4" t="s">
        <v>30</v>
      </c>
      <c r="H819" s="4" t="s">
        <v>30</v>
      </c>
      <c r="I819" s="4">
        <v>8</v>
      </c>
      <c r="J819" s="4">
        <v>6</v>
      </c>
      <c r="K819" s="5">
        <f t="shared" si="13"/>
        <v>0.5714285714285714</v>
      </c>
      <c r="U819" s="12" t="s">
        <v>316</v>
      </c>
    </row>
    <row r="820" spans="1:21" x14ac:dyDescent="0.25">
      <c r="A820" s="12" t="s">
        <v>449</v>
      </c>
      <c r="B820" s="12" t="s">
        <v>359</v>
      </c>
      <c r="C820" s="12" t="s">
        <v>464</v>
      </c>
      <c r="D820" s="12" t="s">
        <v>154</v>
      </c>
      <c r="H820" s="4" t="s">
        <v>30</v>
      </c>
      <c r="I820" s="4">
        <v>6</v>
      </c>
      <c r="J820" s="4">
        <v>6</v>
      </c>
      <c r="K820" s="5">
        <f t="shared" si="13"/>
        <v>0.5</v>
      </c>
      <c r="U820" s="11" t="s">
        <v>267</v>
      </c>
    </row>
    <row r="821" spans="1:21" x14ac:dyDescent="0.25">
      <c r="A821" s="12" t="s">
        <v>449</v>
      </c>
      <c r="B821" s="12" t="s">
        <v>359</v>
      </c>
      <c r="C821" s="11" t="s">
        <v>257</v>
      </c>
      <c r="D821" s="12" t="s">
        <v>215</v>
      </c>
      <c r="G821" s="4" t="s">
        <v>30</v>
      </c>
      <c r="H821" s="4" t="s">
        <v>30</v>
      </c>
      <c r="I821" s="4">
        <v>5</v>
      </c>
      <c r="J821" s="4">
        <v>7</v>
      </c>
      <c r="K821" s="5">
        <f t="shared" si="13"/>
        <v>0.41666666666666669</v>
      </c>
      <c r="U821" s="11" t="s">
        <v>257</v>
      </c>
    </row>
    <row r="822" spans="1:21" x14ac:dyDescent="0.25">
      <c r="A822" s="12" t="s">
        <v>449</v>
      </c>
      <c r="B822" s="12" t="s">
        <v>359</v>
      </c>
      <c r="C822" s="11" t="s">
        <v>303</v>
      </c>
      <c r="D822" s="12" t="s">
        <v>215</v>
      </c>
      <c r="G822" s="4" t="s">
        <v>30</v>
      </c>
      <c r="H822" s="4" t="s">
        <v>30</v>
      </c>
      <c r="I822" s="4">
        <v>5</v>
      </c>
      <c r="J822" s="4">
        <v>9</v>
      </c>
      <c r="K822" s="5">
        <f t="shared" si="13"/>
        <v>0.35714285714285715</v>
      </c>
      <c r="U822" s="11" t="s">
        <v>303</v>
      </c>
    </row>
    <row r="823" spans="1:21" x14ac:dyDescent="0.25">
      <c r="A823" s="12" t="s">
        <v>449</v>
      </c>
      <c r="B823" s="12" t="s">
        <v>359</v>
      </c>
      <c r="C823" s="12" t="s">
        <v>355</v>
      </c>
      <c r="D823" s="12" t="s">
        <v>154</v>
      </c>
      <c r="G823" s="4" t="s">
        <v>30</v>
      </c>
      <c r="H823" s="4" t="s">
        <v>30</v>
      </c>
      <c r="I823" s="4">
        <v>4</v>
      </c>
      <c r="J823" s="4">
        <v>10</v>
      </c>
      <c r="K823" s="5">
        <f t="shared" si="13"/>
        <v>0.2857142857142857</v>
      </c>
      <c r="U823" s="12" t="s">
        <v>292</v>
      </c>
    </row>
    <row r="824" spans="1:21" x14ac:dyDescent="0.25">
      <c r="A824" s="12" t="s">
        <v>449</v>
      </c>
      <c r="B824" s="12" t="s">
        <v>359</v>
      </c>
      <c r="C824" s="11" t="s">
        <v>169</v>
      </c>
      <c r="D824" s="12" t="s">
        <v>161</v>
      </c>
      <c r="G824" s="4" t="s">
        <v>30</v>
      </c>
      <c r="H824" s="4" t="s">
        <v>30</v>
      </c>
      <c r="I824" s="4">
        <v>3</v>
      </c>
      <c r="J824" s="4">
        <v>9</v>
      </c>
      <c r="K824" s="5">
        <f t="shared" si="13"/>
        <v>0.25</v>
      </c>
      <c r="U824" s="11" t="s">
        <v>169</v>
      </c>
    </row>
    <row r="825" spans="1:21" x14ac:dyDescent="0.25">
      <c r="A825" s="12" t="s">
        <v>449</v>
      </c>
      <c r="B825" s="12" t="s">
        <v>359</v>
      </c>
      <c r="C825" s="12" t="s">
        <v>446</v>
      </c>
      <c r="D825" s="12" t="s">
        <v>251</v>
      </c>
      <c r="F825" s="4" t="s">
        <v>30</v>
      </c>
      <c r="G825" s="4" t="s">
        <v>30</v>
      </c>
      <c r="H825" s="4" t="s">
        <v>30</v>
      </c>
      <c r="I825" s="4">
        <v>1</v>
      </c>
      <c r="J825" s="4">
        <v>13</v>
      </c>
      <c r="K825" s="5">
        <f t="shared" si="13"/>
        <v>7.1428571428571425E-2</v>
      </c>
      <c r="U825" s="12" t="s">
        <v>411</v>
      </c>
    </row>
    <row r="826" spans="1:21" x14ac:dyDescent="0.25">
      <c r="A826" s="12" t="s">
        <v>449</v>
      </c>
      <c r="B826" s="12" t="s">
        <v>359</v>
      </c>
      <c r="C826" s="12" t="s">
        <v>450</v>
      </c>
      <c r="D826" s="12" t="s">
        <v>361</v>
      </c>
      <c r="F826" s="4" t="s">
        <v>30</v>
      </c>
      <c r="K826" s="5"/>
      <c r="U826" s="12" t="s">
        <v>450</v>
      </c>
    </row>
    <row r="827" spans="1:21" x14ac:dyDescent="0.25">
      <c r="A827" s="12" t="s">
        <v>449</v>
      </c>
      <c r="B827" s="12" t="s">
        <v>359</v>
      </c>
      <c r="C827" s="12" t="s">
        <v>452</v>
      </c>
      <c r="D827" s="12" t="s">
        <v>364</v>
      </c>
      <c r="F827" s="4" t="s">
        <v>30</v>
      </c>
      <c r="K827" s="5"/>
      <c r="U827" s="12" t="s">
        <v>451</v>
      </c>
    </row>
    <row r="828" spans="1:21" x14ac:dyDescent="0.25">
      <c r="A828" s="12" t="s">
        <v>449</v>
      </c>
      <c r="B828" s="12" t="s">
        <v>359</v>
      </c>
      <c r="C828" s="12" t="s">
        <v>453</v>
      </c>
      <c r="D828" s="12" t="s">
        <v>368</v>
      </c>
      <c r="F828" s="4" t="s">
        <v>30</v>
      </c>
      <c r="G828" s="4" t="s">
        <v>30</v>
      </c>
      <c r="K828" s="5"/>
      <c r="U828" s="12" t="s">
        <v>453</v>
      </c>
    </row>
    <row r="829" spans="1:21" x14ac:dyDescent="0.25">
      <c r="A829" s="12" t="s">
        <v>449</v>
      </c>
      <c r="B829" s="12" t="s">
        <v>359</v>
      </c>
      <c r="C829" s="12" t="s">
        <v>416</v>
      </c>
      <c r="D829" s="12" t="s">
        <v>371</v>
      </c>
      <c r="F829" s="4" t="s">
        <v>30</v>
      </c>
      <c r="K829" s="5"/>
      <c r="U829" s="12" t="s">
        <v>416</v>
      </c>
    </row>
    <row r="830" spans="1:21" x14ac:dyDescent="0.25">
      <c r="A830" s="12" t="s">
        <v>449</v>
      </c>
      <c r="B830" s="12" t="s">
        <v>359</v>
      </c>
      <c r="C830" s="12" t="s">
        <v>438</v>
      </c>
      <c r="D830" s="12" t="s">
        <v>454</v>
      </c>
      <c r="F830" s="4" t="s">
        <v>30</v>
      </c>
      <c r="G830" s="4" t="s">
        <v>30</v>
      </c>
      <c r="K830" s="5"/>
      <c r="U830" s="12" t="s">
        <v>438</v>
      </c>
    </row>
    <row r="831" spans="1:21" x14ac:dyDescent="0.25">
      <c r="A831" s="12" t="s">
        <v>449</v>
      </c>
      <c r="B831" s="12" t="s">
        <v>359</v>
      </c>
      <c r="C831" s="12" t="s">
        <v>448</v>
      </c>
      <c r="D831" s="12" t="s">
        <v>376</v>
      </c>
      <c r="F831" s="4" t="s">
        <v>30</v>
      </c>
      <c r="G831" s="4" t="s">
        <v>30</v>
      </c>
      <c r="K831" s="5"/>
      <c r="U831" s="12" t="s">
        <v>448</v>
      </c>
    </row>
    <row r="832" spans="1:21" x14ac:dyDescent="0.25">
      <c r="A832" s="12" t="s">
        <v>449</v>
      </c>
      <c r="B832" s="12" t="s">
        <v>359</v>
      </c>
      <c r="C832" s="12" t="s">
        <v>377</v>
      </c>
      <c r="D832" s="12" t="s">
        <v>378</v>
      </c>
      <c r="F832" s="4" t="s">
        <v>30</v>
      </c>
      <c r="K832" s="5"/>
      <c r="U832" s="12" t="s">
        <v>377</v>
      </c>
    </row>
    <row r="833" spans="1:21" x14ac:dyDescent="0.25">
      <c r="A833" s="12" t="s">
        <v>449</v>
      </c>
      <c r="B833" s="12" t="s">
        <v>359</v>
      </c>
      <c r="C833" s="12" t="s">
        <v>455</v>
      </c>
      <c r="D833" s="12" t="s">
        <v>380</v>
      </c>
      <c r="F833" s="4" t="s">
        <v>30</v>
      </c>
      <c r="G833" s="4" t="s">
        <v>30</v>
      </c>
      <c r="K833" s="5"/>
      <c r="U833" s="12" t="s">
        <v>455</v>
      </c>
    </row>
    <row r="834" spans="1:21" x14ac:dyDescent="0.25">
      <c r="A834" s="12" t="s">
        <v>449</v>
      </c>
      <c r="B834" s="12" t="s">
        <v>359</v>
      </c>
      <c r="C834" s="12" t="s">
        <v>381</v>
      </c>
      <c r="D834" s="12" t="s">
        <v>382</v>
      </c>
      <c r="F834" s="4" t="s">
        <v>30</v>
      </c>
      <c r="K834" s="5"/>
      <c r="U834" s="12" t="s">
        <v>381</v>
      </c>
    </row>
    <row r="835" spans="1:21" x14ac:dyDescent="0.25">
      <c r="A835" s="12" t="s">
        <v>449</v>
      </c>
      <c r="B835" s="12" t="s">
        <v>359</v>
      </c>
      <c r="C835" s="12" t="s">
        <v>457</v>
      </c>
      <c r="D835" s="12" t="s">
        <v>385</v>
      </c>
      <c r="F835" s="4" t="s">
        <v>30</v>
      </c>
      <c r="K835" s="5"/>
      <c r="U835" s="12" t="s">
        <v>456</v>
      </c>
    </row>
    <row r="836" spans="1:21" x14ac:dyDescent="0.25">
      <c r="A836" s="12" t="s">
        <v>449</v>
      </c>
      <c r="B836" s="12" t="s">
        <v>359</v>
      </c>
      <c r="C836" s="12" t="s">
        <v>440</v>
      </c>
      <c r="D836" s="12" t="s">
        <v>441</v>
      </c>
      <c r="F836" s="4" t="s">
        <v>30</v>
      </c>
      <c r="K836" s="5"/>
      <c r="U836" s="12" t="s">
        <v>440</v>
      </c>
    </row>
    <row r="837" spans="1:21" x14ac:dyDescent="0.25">
      <c r="A837" s="12" t="s">
        <v>449</v>
      </c>
      <c r="B837" s="12" t="s">
        <v>359</v>
      </c>
      <c r="C837" s="12" t="s">
        <v>160</v>
      </c>
      <c r="D837" s="12" t="s">
        <v>161</v>
      </c>
      <c r="G837" s="4" t="s">
        <v>30</v>
      </c>
      <c r="K837" s="5"/>
      <c r="U837" s="12" t="s">
        <v>160</v>
      </c>
    </row>
    <row r="838" spans="1:21" x14ac:dyDescent="0.25">
      <c r="A838" s="12" t="s">
        <v>449</v>
      </c>
      <c r="B838" s="12" t="s">
        <v>359</v>
      </c>
      <c r="C838" s="12" t="s">
        <v>423</v>
      </c>
      <c r="D838" s="12" t="s">
        <v>424</v>
      </c>
      <c r="G838" s="4" t="s">
        <v>30</v>
      </c>
      <c r="K838" s="5"/>
      <c r="U838" s="12" t="s">
        <v>423</v>
      </c>
    </row>
    <row r="839" spans="1:21" x14ac:dyDescent="0.25">
      <c r="A839" s="12" t="s">
        <v>449</v>
      </c>
      <c r="B839" s="12" t="s">
        <v>359</v>
      </c>
      <c r="C839" s="11" t="s">
        <v>158</v>
      </c>
      <c r="D839" s="12" t="s">
        <v>159</v>
      </c>
      <c r="F839" s="4" t="s">
        <v>30</v>
      </c>
      <c r="K839" s="5"/>
      <c r="U839" s="11" t="s">
        <v>158</v>
      </c>
    </row>
    <row r="840" spans="1:21" x14ac:dyDescent="0.25">
      <c r="A840" s="12" t="s">
        <v>449</v>
      </c>
      <c r="B840" s="12" t="s">
        <v>359</v>
      </c>
      <c r="C840" s="12" t="s">
        <v>458</v>
      </c>
      <c r="D840" s="12" t="s">
        <v>388</v>
      </c>
      <c r="F840" s="4" t="s">
        <v>30</v>
      </c>
      <c r="K840" s="5"/>
      <c r="U840" s="12" t="s">
        <v>458</v>
      </c>
    </row>
    <row r="841" spans="1:21" x14ac:dyDescent="0.25">
      <c r="A841" s="12" t="s">
        <v>449</v>
      </c>
      <c r="B841" s="12" t="s">
        <v>359</v>
      </c>
      <c r="C841" s="12" t="s">
        <v>459</v>
      </c>
      <c r="D841" s="12" t="s">
        <v>393</v>
      </c>
      <c r="F841" s="4" t="s">
        <v>30</v>
      </c>
      <c r="K841" s="5"/>
      <c r="U841" s="12" t="s">
        <v>391</v>
      </c>
    </row>
    <row r="842" spans="1:21" x14ac:dyDescent="0.25">
      <c r="A842" s="12" t="s">
        <v>449</v>
      </c>
      <c r="B842" s="12" t="s">
        <v>359</v>
      </c>
      <c r="C842" s="11" t="s">
        <v>296</v>
      </c>
      <c r="D842" s="12" t="s">
        <v>220</v>
      </c>
      <c r="F842" s="4" t="s">
        <v>30</v>
      </c>
      <c r="G842" s="4" t="s">
        <v>30</v>
      </c>
      <c r="K842" s="5"/>
      <c r="U842" s="11" t="s">
        <v>296</v>
      </c>
    </row>
    <row r="843" spans="1:21" x14ac:dyDescent="0.25">
      <c r="A843" s="12" t="s">
        <v>449</v>
      </c>
      <c r="B843" s="12" t="s">
        <v>359</v>
      </c>
      <c r="C843" s="12" t="s">
        <v>406</v>
      </c>
      <c r="D843" s="12" t="s">
        <v>326</v>
      </c>
      <c r="F843" s="4" t="s">
        <v>30</v>
      </c>
      <c r="G843" s="4" t="s">
        <v>30</v>
      </c>
      <c r="K843" s="5"/>
      <c r="U843" s="12" t="s">
        <v>406</v>
      </c>
    </row>
    <row r="844" spans="1:21" x14ac:dyDescent="0.25">
      <c r="A844" s="12" t="s">
        <v>449</v>
      </c>
      <c r="B844" s="12" t="s">
        <v>359</v>
      </c>
      <c r="C844" s="12" t="s">
        <v>444</v>
      </c>
      <c r="D844" s="12" t="s">
        <v>397</v>
      </c>
      <c r="F844" s="4" t="s">
        <v>30</v>
      </c>
      <c r="K844" s="5"/>
      <c r="U844" s="12" t="s">
        <v>444</v>
      </c>
    </row>
    <row r="845" spans="1:21" x14ac:dyDescent="0.25">
      <c r="A845" s="12" t="s">
        <v>449</v>
      </c>
      <c r="B845" s="12" t="s">
        <v>359</v>
      </c>
      <c r="C845" s="12" t="s">
        <v>188</v>
      </c>
      <c r="D845" s="12" t="s">
        <v>187</v>
      </c>
      <c r="F845" s="4" t="s">
        <v>30</v>
      </c>
      <c r="G845" s="4" t="s">
        <v>30</v>
      </c>
      <c r="K845" s="5"/>
      <c r="U845" s="12" t="s">
        <v>188</v>
      </c>
    </row>
    <row r="846" spans="1:21" x14ac:dyDescent="0.25">
      <c r="A846" s="12" t="s">
        <v>449</v>
      </c>
      <c r="B846" s="12" t="s">
        <v>359</v>
      </c>
      <c r="C846" s="12" t="s">
        <v>353</v>
      </c>
      <c r="D846" s="12" t="s">
        <v>243</v>
      </c>
      <c r="F846" s="4" t="s">
        <v>30</v>
      </c>
      <c r="G846" s="4" t="s">
        <v>30</v>
      </c>
      <c r="K846" s="5"/>
      <c r="U846" s="12" t="s">
        <v>241</v>
      </c>
    </row>
    <row r="847" spans="1:21" x14ac:dyDescent="0.25">
      <c r="A847" s="12" t="s">
        <v>449</v>
      </c>
      <c r="B847" s="12" t="s">
        <v>359</v>
      </c>
      <c r="C847" s="12" t="s">
        <v>460</v>
      </c>
      <c r="D847" s="12" t="s">
        <v>324</v>
      </c>
      <c r="F847" s="4" t="s">
        <v>30</v>
      </c>
      <c r="K847" s="5"/>
      <c r="U847" s="12" t="s">
        <v>460</v>
      </c>
    </row>
    <row r="848" spans="1:21" x14ac:dyDescent="0.25">
      <c r="A848" s="12" t="s">
        <v>449</v>
      </c>
      <c r="B848" s="12" t="s">
        <v>359</v>
      </c>
      <c r="C848" s="12" t="s">
        <v>462</v>
      </c>
      <c r="D848" s="12" t="s">
        <v>319</v>
      </c>
      <c r="F848" s="4" t="s">
        <v>30</v>
      </c>
      <c r="K848" s="5"/>
      <c r="U848" s="12" t="s">
        <v>461</v>
      </c>
    </row>
    <row r="849" spans="1:21" x14ac:dyDescent="0.25">
      <c r="A849" s="12" t="s">
        <v>449</v>
      </c>
      <c r="B849" s="12" t="s">
        <v>359</v>
      </c>
      <c r="C849" s="12" t="s">
        <v>308</v>
      </c>
      <c r="D849" s="12" t="s">
        <v>157</v>
      </c>
      <c r="F849" s="4" t="s">
        <v>30</v>
      </c>
      <c r="G849" s="4" t="s">
        <v>30</v>
      </c>
      <c r="K849" s="5"/>
      <c r="U849" s="11" t="s">
        <v>178</v>
      </c>
    </row>
    <row r="850" spans="1:21" x14ac:dyDescent="0.25">
      <c r="A850" s="12" t="s">
        <v>449</v>
      </c>
      <c r="B850" s="12" t="s">
        <v>359</v>
      </c>
      <c r="C850" s="12" t="s">
        <v>232</v>
      </c>
      <c r="D850" s="12" t="s">
        <v>233</v>
      </c>
      <c r="F850" s="4" t="s">
        <v>30</v>
      </c>
      <c r="G850" s="4" t="s">
        <v>30</v>
      </c>
      <c r="K850" s="5"/>
      <c r="U850" s="12" t="s">
        <v>231</v>
      </c>
    </row>
    <row r="851" spans="1:21" x14ac:dyDescent="0.25">
      <c r="A851" s="12" t="s">
        <v>449</v>
      </c>
      <c r="B851" s="12" t="s">
        <v>359</v>
      </c>
      <c r="C851" s="11" t="s">
        <v>165</v>
      </c>
      <c r="D851" s="12" t="s">
        <v>312</v>
      </c>
      <c r="G851" s="4" t="s">
        <v>30</v>
      </c>
      <c r="K851" s="5"/>
      <c r="U851" s="11" t="s">
        <v>165</v>
      </c>
    </row>
    <row r="852" spans="1:21" x14ac:dyDescent="0.25">
      <c r="A852" s="12" t="s">
        <v>449</v>
      </c>
      <c r="B852" s="12" t="s">
        <v>359</v>
      </c>
      <c r="C852" s="11" t="s">
        <v>174</v>
      </c>
      <c r="D852" s="12" t="s">
        <v>312</v>
      </c>
      <c r="K852" s="5"/>
      <c r="U852" s="11" t="s">
        <v>174</v>
      </c>
    </row>
    <row r="853" spans="1:21" x14ac:dyDescent="0.25">
      <c r="A853" s="12" t="s">
        <v>465</v>
      </c>
      <c r="B853" s="12" t="s">
        <v>359</v>
      </c>
      <c r="C853" s="11" t="s">
        <v>174</v>
      </c>
      <c r="D853" s="12" t="s">
        <v>312</v>
      </c>
      <c r="G853" s="4" t="s">
        <v>30</v>
      </c>
      <c r="H853" s="4" t="s">
        <v>30</v>
      </c>
      <c r="I853" s="4">
        <v>9</v>
      </c>
      <c r="J853" s="4">
        <v>5</v>
      </c>
      <c r="K853" s="5">
        <f t="shared" ref="K853:K869" si="14">IFERROR(I853/SUM(I853:J853),0)</f>
        <v>0.6428571428571429</v>
      </c>
      <c r="M853" s="4" t="s">
        <v>30</v>
      </c>
      <c r="N853" s="4" t="s">
        <v>30</v>
      </c>
      <c r="O853" s="4" t="s">
        <v>30</v>
      </c>
      <c r="P853" s="13" t="s">
        <v>30</v>
      </c>
      <c r="U853" s="11" t="s">
        <v>174</v>
      </c>
    </row>
    <row r="854" spans="1:21" x14ac:dyDescent="0.25">
      <c r="A854" s="12" t="s">
        <v>465</v>
      </c>
      <c r="B854" s="12" t="s">
        <v>359</v>
      </c>
      <c r="C854" s="12" t="s">
        <v>466</v>
      </c>
      <c r="D854" s="12" t="s">
        <v>154</v>
      </c>
      <c r="H854" s="4" t="s">
        <v>30</v>
      </c>
      <c r="I854" s="4">
        <v>11</v>
      </c>
      <c r="J854" s="4">
        <v>3</v>
      </c>
      <c r="K854" s="5">
        <f t="shared" si="14"/>
        <v>0.7857142857142857</v>
      </c>
      <c r="M854" s="4" t="s">
        <v>30</v>
      </c>
      <c r="N854" s="4" t="s">
        <v>30</v>
      </c>
      <c r="O854" s="4" t="s">
        <v>30</v>
      </c>
      <c r="U854" s="11" t="s">
        <v>267</v>
      </c>
    </row>
    <row r="855" spans="1:21" x14ac:dyDescent="0.25">
      <c r="A855" s="12" t="s">
        <v>465</v>
      </c>
      <c r="B855" s="12" t="s">
        <v>359</v>
      </c>
      <c r="C855" s="12" t="s">
        <v>467</v>
      </c>
      <c r="D855" s="12" t="s">
        <v>171</v>
      </c>
      <c r="G855" s="4" t="s">
        <v>30</v>
      </c>
      <c r="H855" s="4" t="s">
        <v>30</v>
      </c>
      <c r="I855" s="4">
        <v>10</v>
      </c>
      <c r="J855" s="4">
        <v>4</v>
      </c>
      <c r="K855" s="5">
        <f t="shared" si="14"/>
        <v>0.7142857142857143</v>
      </c>
      <c r="M855" s="4" t="s">
        <v>30</v>
      </c>
      <c r="N855" s="4" t="s">
        <v>30</v>
      </c>
      <c r="U855" s="12" t="s">
        <v>170</v>
      </c>
    </row>
    <row r="856" spans="1:21" x14ac:dyDescent="0.25">
      <c r="A856" s="12" t="s">
        <v>465</v>
      </c>
      <c r="B856" s="12" t="s">
        <v>359</v>
      </c>
      <c r="C856" s="12" t="s">
        <v>355</v>
      </c>
      <c r="D856" s="12" t="s">
        <v>154</v>
      </c>
      <c r="G856" s="4" t="s">
        <v>30</v>
      </c>
      <c r="H856" s="4" t="s">
        <v>30</v>
      </c>
      <c r="I856" s="4">
        <v>10</v>
      </c>
      <c r="J856" s="4">
        <v>4</v>
      </c>
      <c r="K856" s="5">
        <f t="shared" si="14"/>
        <v>0.7142857142857143</v>
      </c>
      <c r="M856" s="4" t="s">
        <v>30</v>
      </c>
      <c r="N856" s="4" t="s">
        <v>30</v>
      </c>
      <c r="U856" s="12" t="s">
        <v>292</v>
      </c>
    </row>
    <row r="857" spans="1:21" x14ac:dyDescent="0.25">
      <c r="A857" s="12" t="s">
        <v>465</v>
      </c>
      <c r="B857" s="12" t="s">
        <v>359</v>
      </c>
      <c r="C857" s="12" t="s">
        <v>468</v>
      </c>
      <c r="D857" s="12" t="s">
        <v>154</v>
      </c>
      <c r="G857" s="4" t="s">
        <v>30</v>
      </c>
      <c r="H857" s="4" t="s">
        <v>30</v>
      </c>
      <c r="I857" s="4">
        <v>10</v>
      </c>
      <c r="J857" s="4">
        <v>4</v>
      </c>
      <c r="K857" s="5">
        <f t="shared" si="14"/>
        <v>0.7142857142857143</v>
      </c>
      <c r="M857" s="4" t="s">
        <v>30</v>
      </c>
      <c r="N857" s="4" t="s">
        <v>30</v>
      </c>
      <c r="U857" s="12" t="s">
        <v>292</v>
      </c>
    </row>
    <row r="858" spans="1:21" x14ac:dyDescent="0.25">
      <c r="A858" s="12" t="s">
        <v>465</v>
      </c>
      <c r="B858" s="12" t="s">
        <v>359</v>
      </c>
      <c r="C858" s="11" t="s">
        <v>169</v>
      </c>
      <c r="D858" s="12" t="s">
        <v>161</v>
      </c>
      <c r="H858" s="4" t="s">
        <v>30</v>
      </c>
      <c r="I858" s="4">
        <v>10</v>
      </c>
      <c r="J858" s="4">
        <v>4</v>
      </c>
      <c r="K858" s="5">
        <f t="shared" si="14"/>
        <v>0.7142857142857143</v>
      </c>
      <c r="M858" s="4" t="s">
        <v>30</v>
      </c>
      <c r="U858" s="11" t="s">
        <v>169</v>
      </c>
    </row>
    <row r="859" spans="1:21" x14ac:dyDescent="0.25">
      <c r="A859" s="12" t="s">
        <v>465</v>
      </c>
      <c r="B859" s="12" t="s">
        <v>359</v>
      </c>
      <c r="C859" s="12" t="s">
        <v>463</v>
      </c>
      <c r="D859" s="12" t="s">
        <v>171</v>
      </c>
      <c r="G859" s="4" t="s">
        <v>30</v>
      </c>
      <c r="H859" s="4" t="s">
        <v>30</v>
      </c>
      <c r="I859" s="4">
        <v>10</v>
      </c>
      <c r="J859" s="4">
        <v>4</v>
      </c>
      <c r="K859" s="5">
        <f t="shared" si="14"/>
        <v>0.7142857142857143</v>
      </c>
      <c r="M859" s="4" t="s">
        <v>30</v>
      </c>
      <c r="U859" s="12" t="s">
        <v>176</v>
      </c>
    </row>
    <row r="860" spans="1:21" x14ac:dyDescent="0.25">
      <c r="A860" s="12" t="s">
        <v>465</v>
      </c>
      <c r="B860" s="12" t="s">
        <v>359</v>
      </c>
      <c r="C860" s="12" t="s">
        <v>347</v>
      </c>
      <c r="D860" s="12" t="s">
        <v>154</v>
      </c>
      <c r="G860" s="4" t="s">
        <v>30</v>
      </c>
      <c r="H860" s="4" t="s">
        <v>30</v>
      </c>
      <c r="I860" s="4">
        <v>10</v>
      </c>
      <c r="J860" s="4">
        <v>4</v>
      </c>
      <c r="K860" s="5">
        <f t="shared" si="14"/>
        <v>0.7142857142857143</v>
      </c>
      <c r="M860" s="4" t="s">
        <v>30</v>
      </c>
      <c r="U860" s="11" t="s">
        <v>581</v>
      </c>
    </row>
    <row r="861" spans="1:21" x14ac:dyDescent="0.25">
      <c r="A861" s="12" t="s">
        <v>465</v>
      </c>
      <c r="B861" s="12" t="s">
        <v>359</v>
      </c>
      <c r="C861" s="11" t="s">
        <v>257</v>
      </c>
      <c r="D861" s="12" t="s">
        <v>215</v>
      </c>
      <c r="G861" s="4" t="s">
        <v>30</v>
      </c>
      <c r="H861" s="4" t="s">
        <v>30</v>
      </c>
      <c r="I861" s="4">
        <v>9</v>
      </c>
      <c r="J861" s="4">
        <v>5</v>
      </c>
      <c r="K861" s="5">
        <f t="shared" si="14"/>
        <v>0.6428571428571429</v>
      </c>
      <c r="M861" s="4" t="s">
        <v>30</v>
      </c>
      <c r="U861" s="11" t="s">
        <v>257</v>
      </c>
    </row>
    <row r="862" spans="1:21" x14ac:dyDescent="0.25">
      <c r="A862" s="12" t="s">
        <v>465</v>
      </c>
      <c r="B862" s="12" t="s">
        <v>359</v>
      </c>
      <c r="C862" s="12" t="s">
        <v>477</v>
      </c>
      <c r="D862" s="12" t="s">
        <v>215</v>
      </c>
      <c r="H862" s="4" t="s">
        <v>30</v>
      </c>
      <c r="I862" s="4">
        <v>7</v>
      </c>
      <c r="J862" s="4">
        <v>7</v>
      </c>
      <c r="K862" s="5">
        <f t="shared" si="14"/>
        <v>0.5</v>
      </c>
      <c r="U862" s="12" t="s">
        <v>310</v>
      </c>
    </row>
    <row r="863" spans="1:21" x14ac:dyDescent="0.25">
      <c r="A863" s="12" t="s">
        <v>465</v>
      </c>
      <c r="B863" s="12" t="s">
        <v>359</v>
      </c>
      <c r="C863" s="12" t="s">
        <v>316</v>
      </c>
      <c r="D863" s="12" t="s">
        <v>173</v>
      </c>
      <c r="G863" s="4" t="s">
        <v>30</v>
      </c>
      <c r="H863" s="4" t="s">
        <v>30</v>
      </c>
      <c r="I863" s="4">
        <v>7</v>
      </c>
      <c r="J863" s="4">
        <v>7</v>
      </c>
      <c r="K863" s="5">
        <f t="shared" si="14"/>
        <v>0.5</v>
      </c>
      <c r="U863" s="12" t="s">
        <v>316</v>
      </c>
    </row>
    <row r="864" spans="1:21" x14ac:dyDescent="0.25">
      <c r="A864" s="12" t="s">
        <v>465</v>
      </c>
      <c r="B864" s="12" t="s">
        <v>359</v>
      </c>
      <c r="C864" s="12" t="s">
        <v>446</v>
      </c>
      <c r="D864" s="12" t="s">
        <v>251</v>
      </c>
      <c r="F864" s="4" t="s">
        <v>30</v>
      </c>
      <c r="G864" s="4" t="s">
        <v>30</v>
      </c>
      <c r="H864" s="4" t="s">
        <v>30</v>
      </c>
      <c r="I864" s="4">
        <v>4</v>
      </c>
      <c r="J864" s="4">
        <v>10</v>
      </c>
      <c r="K864" s="5">
        <f t="shared" si="14"/>
        <v>0.2857142857142857</v>
      </c>
      <c r="U864" s="12" t="s">
        <v>411</v>
      </c>
    </row>
    <row r="865" spans="1:21" x14ac:dyDescent="0.25">
      <c r="A865" s="12" t="s">
        <v>465</v>
      </c>
      <c r="B865" s="12" t="s">
        <v>359</v>
      </c>
      <c r="C865" s="12" t="s">
        <v>403</v>
      </c>
      <c r="D865" s="12" t="s">
        <v>164</v>
      </c>
      <c r="G865" s="4" t="s">
        <v>30</v>
      </c>
      <c r="H865" s="4" t="s">
        <v>30</v>
      </c>
      <c r="I865" s="4">
        <v>4</v>
      </c>
      <c r="J865" s="4">
        <v>10</v>
      </c>
      <c r="K865" s="5">
        <f t="shared" si="14"/>
        <v>0.2857142857142857</v>
      </c>
      <c r="U865" s="12" t="s">
        <v>403</v>
      </c>
    </row>
    <row r="866" spans="1:21" x14ac:dyDescent="0.25">
      <c r="A866" s="12" t="s">
        <v>465</v>
      </c>
      <c r="B866" s="12" t="s">
        <v>359</v>
      </c>
      <c r="C866" s="12" t="s">
        <v>377</v>
      </c>
      <c r="D866" s="12" t="s">
        <v>378</v>
      </c>
      <c r="G866" s="4" t="s">
        <v>30</v>
      </c>
      <c r="H866" s="4" t="s">
        <v>30</v>
      </c>
      <c r="I866" s="4">
        <v>3</v>
      </c>
      <c r="J866" s="4">
        <v>11</v>
      </c>
      <c r="K866" s="5">
        <f t="shared" si="14"/>
        <v>0.21428571428571427</v>
      </c>
      <c r="U866" s="12" t="s">
        <v>377</v>
      </c>
    </row>
    <row r="867" spans="1:21" x14ac:dyDescent="0.25">
      <c r="A867" s="12" t="s">
        <v>465</v>
      </c>
      <c r="B867" s="12" t="s">
        <v>359</v>
      </c>
      <c r="C867" s="12" t="s">
        <v>478</v>
      </c>
      <c r="D867" s="12" t="s">
        <v>152</v>
      </c>
      <c r="F867" s="4" t="s">
        <v>30</v>
      </c>
      <c r="G867" s="4" t="s">
        <v>30</v>
      </c>
      <c r="H867" s="4" t="s">
        <v>30</v>
      </c>
      <c r="I867" s="4">
        <v>3</v>
      </c>
      <c r="J867" s="4">
        <v>11</v>
      </c>
      <c r="K867" s="5">
        <f t="shared" si="14"/>
        <v>0.21428571428571427</v>
      </c>
      <c r="U867" s="12" t="s">
        <v>478</v>
      </c>
    </row>
    <row r="868" spans="1:21" x14ac:dyDescent="0.25">
      <c r="A868" s="12" t="s">
        <v>465</v>
      </c>
      <c r="B868" s="12" t="s">
        <v>359</v>
      </c>
      <c r="C868" s="12" t="s">
        <v>480</v>
      </c>
      <c r="D868" s="12" t="s">
        <v>171</v>
      </c>
      <c r="H868" s="4" t="s">
        <v>30</v>
      </c>
      <c r="I868" s="4">
        <v>3</v>
      </c>
      <c r="J868" s="4">
        <v>11</v>
      </c>
      <c r="K868" s="5">
        <f t="shared" si="14"/>
        <v>0.21428571428571427</v>
      </c>
      <c r="U868" s="12" t="s">
        <v>479</v>
      </c>
    </row>
    <row r="869" spans="1:21" x14ac:dyDescent="0.25">
      <c r="A869" s="12" t="s">
        <v>465</v>
      </c>
      <c r="B869" s="12" t="s">
        <v>359</v>
      </c>
      <c r="C869" s="12" t="s">
        <v>459</v>
      </c>
      <c r="D869" s="12" t="s">
        <v>393</v>
      </c>
      <c r="G869" s="4" t="s">
        <v>30</v>
      </c>
      <c r="H869" s="4" t="s">
        <v>30</v>
      </c>
      <c r="I869" s="4">
        <v>2</v>
      </c>
      <c r="J869" s="4">
        <v>12</v>
      </c>
      <c r="K869" s="5">
        <f t="shared" si="14"/>
        <v>0.14285714285714285</v>
      </c>
      <c r="U869" s="12" t="s">
        <v>391</v>
      </c>
    </row>
    <row r="870" spans="1:21" x14ac:dyDescent="0.25">
      <c r="A870" s="12" t="s">
        <v>465</v>
      </c>
      <c r="B870" s="12" t="s">
        <v>359</v>
      </c>
      <c r="C870" s="12" t="s">
        <v>450</v>
      </c>
      <c r="D870" s="12" t="s">
        <v>361</v>
      </c>
      <c r="F870" s="4" t="s">
        <v>30</v>
      </c>
      <c r="K870" s="5"/>
      <c r="U870" s="12" t="s">
        <v>450</v>
      </c>
    </row>
    <row r="871" spans="1:21" x14ac:dyDescent="0.25">
      <c r="A871" s="12" t="s">
        <v>465</v>
      </c>
      <c r="B871" s="12" t="s">
        <v>359</v>
      </c>
      <c r="C871" s="12" t="s">
        <v>410</v>
      </c>
      <c r="D871" s="12" t="s">
        <v>364</v>
      </c>
      <c r="F871" s="4" t="s">
        <v>30</v>
      </c>
      <c r="K871" s="5"/>
      <c r="U871" s="12" t="s">
        <v>409</v>
      </c>
    </row>
    <row r="872" spans="1:21" x14ac:dyDescent="0.25">
      <c r="A872" s="12" t="s">
        <v>465</v>
      </c>
      <c r="B872" s="12" t="s">
        <v>359</v>
      </c>
      <c r="C872" s="12" t="s">
        <v>453</v>
      </c>
      <c r="D872" s="12" t="s">
        <v>368</v>
      </c>
      <c r="G872" s="4" t="s">
        <v>30</v>
      </c>
      <c r="K872" s="5"/>
      <c r="U872" s="12" t="s">
        <v>453</v>
      </c>
    </row>
    <row r="873" spans="1:21" x14ac:dyDescent="0.25">
      <c r="A873" s="12" t="s">
        <v>465</v>
      </c>
      <c r="B873" s="12" t="s">
        <v>359</v>
      </c>
      <c r="C873" s="12" t="s">
        <v>416</v>
      </c>
      <c r="D873" s="12" t="s">
        <v>371</v>
      </c>
      <c r="F873" s="4" t="s">
        <v>30</v>
      </c>
      <c r="G873" s="4" t="s">
        <v>30</v>
      </c>
      <c r="K873" s="5"/>
      <c r="U873" s="12" t="s">
        <v>416</v>
      </c>
    </row>
    <row r="874" spans="1:21" x14ac:dyDescent="0.25">
      <c r="A874" s="12" t="s">
        <v>465</v>
      </c>
      <c r="B874" s="12" t="s">
        <v>359</v>
      </c>
      <c r="C874" s="12" t="s">
        <v>438</v>
      </c>
      <c r="D874" s="12" t="s">
        <v>454</v>
      </c>
      <c r="F874" s="4" t="s">
        <v>30</v>
      </c>
      <c r="K874" s="5"/>
      <c r="U874" s="12" t="s">
        <v>438</v>
      </c>
    </row>
    <row r="875" spans="1:21" x14ac:dyDescent="0.25">
      <c r="A875" s="12" t="s">
        <v>465</v>
      </c>
      <c r="B875" s="12" t="s">
        <v>359</v>
      </c>
      <c r="C875" s="12" t="s">
        <v>469</v>
      </c>
      <c r="D875" s="12" t="s">
        <v>376</v>
      </c>
      <c r="G875" s="4" t="s">
        <v>30</v>
      </c>
      <c r="K875" s="5"/>
      <c r="U875" s="12" t="s">
        <v>448</v>
      </c>
    </row>
    <row r="876" spans="1:21" x14ac:dyDescent="0.25">
      <c r="A876" s="12" t="s">
        <v>465</v>
      </c>
      <c r="B876" s="12" t="s">
        <v>359</v>
      </c>
      <c r="C876" s="12" t="s">
        <v>420</v>
      </c>
      <c r="D876" s="12" t="s">
        <v>380</v>
      </c>
      <c r="G876" s="4" t="s">
        <v>30</v>
      </c>
      <c r="K876" s="5"/>
      <c r="U876" s="12" t="s">
        <v>420</v>
      </c>
    </row>
    <row r="877" spans="1:21" x14ac:dyDescent="0.25">
      <c r="A877" s="12" t="s">
        <v>465</v>
      </c>
      <c r="B877" s="12" t="s">
        <v>359</v>
      </c>
      <c r="C877" s="12" t="s">
        <v>470</v>
      </c>
      <c r="D877" s="12" t="s">
        <v>385</v>
      </c>
      <c r="G877" s="4" t="s">
        <v>30</v>
      </c>
      <c r="K877" s="5"/>
      <c r="U877" s="12" t="s">
        <v>470</v>
      </c>
    </row>
    <row r="878" spans="1:21" x14ac:dyDescent="0.25">
      <c r="A878" s="12" t="s">
        <v>465</v>
      </c>
      <c r="B878" s="12" t="s">
        <v>359</v>
      </c>
      <c r="C878" s="12" t="s">
        <v>471</v>
      </c>
      <c r="D878" s="12" t="s">
        <v>441</v>
      </c>
      <c r="G878" s="4" t="s">
        <v>30</v>
      </c>
      <c r="K878" s="5"/>
      <c r="U878" s="12" t="s">
        <v>471</v>
      </c>
    </row>
    <row r="879" spans="1:21" x14ac:dyDescent="0.25">
      <c r="A879" s="12" t="s">
        <v>465</v>
      </c>
      <c r="B879" s="12" t="s">
        <v>359</v>
      </c>
      <c r="C879" s="12" t="s">
        <v>472</v>
      </c>
      <c r="D879" s="12" t="s">
        <v>161</v>
      </c>
      <c r="F879" s="4" t="s">
        <v>30</v>
      </c>
      <c r="G879" s="4" t="s">
        <v>30</v>
      </c>
      <c r="K879" s="5"/>
      <c r="U879" s="12" t="s">
        <v>472</v>
      </c>
    </row>
    <row r="880" spans="1:21" x14ac:dyDescent="0.25">
      <c r="A880" s="12" t="s">
        <v>465</v>
      </c>
      <c r="B880" s="12" t="s">
        <v>359</v>
      </c>
      <c r="C880" s="12" t="s">
        <v>473</v>
      </c>
      <c r="D880" s="12" t="s">
        <v>388</v>
      </c>
      <c r="F880" s="4" t="s">
        <v>30</v>
      </c>
      <c r="K880" s="5"/>
      <c r="U880" s="12" t="s">
        <v>473</v>
      </c>
    </row>
    <row r="881" spans="1:21" x14ac:dyDescent="0.25">
      <c r="A881" s="12" t="s">
        <v>465</v>
      </c>
      <c r="B881" s="12" t="s">
        <v>359</v>
      </c>
      <c r="C881" s="11" t="s">
        <v>296</v>
      </c>
      <c r="D881" s="12" t="s">
        <v>220</v>
      </c>
      <c r="G881" s="4" t="s">
        <v>30</v>
      </c>
      <c r="K881" s="5"/>
      <c r="U881" s="11" t="s">
        <v>296</v>
      </c>
    </row>
    <row r="882" spans="1:21" x14ac:dyDescent="0.25">
      <c r="A882" s="12" t="s">
        <v>465</v>
      </c>
      <c r="B882" s="12" t="s">
        <v>359</v>
      </c>
      <c r="C882" s="12" t="s">
        <v>406</v>
      </c>
      <c r="D882" s="12" t="s">
        <v>326</v>
      </c>
      <c r="G882" s="4" t="s">
        <v>30</v>
      </c>
      <c r="K882" s="5"/>
      <c r="U882" s="12" t="s">
        <v>406</v>
      </c>
    </row>
    <row r="883" spans="1:21" x14ac:dyDescent="0.25">
      <c r="A883" s="12" t="s">
        <v>465</v>
      </c>
      <c r="B883" s="12" t="s">
        <v>359</v>
      </c>
      <c r="C883" s="12" t="s">
        <v>474</v>
      </c>
      <c r="D883" s="12" t="s">
        <v>397</v>
      </c>
      <c r="F883" s="4" t="s">
        <v>30</v>
      </c>
      <c r="K883" s="5"/>
      <c r="U883" s="12" t="s">
        <v>474</v>
      </c>
    </row>
    <row r="884" spans="1:21" x14ac:dyDescent="0.25">
      <c r="A884" s="12" t="s">
        <v>465</v>
      </c>
      <c r="B884" s="12" t="s">
        <v>359</v>
      </c>
      <c r="C884" s="12" t="s">
        <v>460</v>
      </c>
      <c r="D884" s="12" t="s">
        <v>324</v>
      </c>
      <c r="G884" s="4" t="s">
        <v>30</v>
      </c>
      <c r="K884" s="5"/>
      <c r="U884" s="12" t="s">
        <v>460</v>
      </c>
    </row>
    <row r="885" spans="1:21" x14ac:dyDescent="0.25">
      <c r="A885" s="12" t="s">
        <v>465</v>
      </c>
      <c r="B885" s="12" t="s">
        <v>359</v>
      </c>
      <c r="C885" s="12" t="s">
        <v>476</v>
      </c>
      <c r="D885" s="12" t="s">
        <v>319</v>
      </c>
      <c r="F885" s="4" t="s">
        <v>30</v>
      </c>
      <c r="G885" s="4" t="s">
        <v>30</v>
      </c>
      <c r="K885" s="5"/>
      <c r="U885" s="12" t="s">
        <v>475</v>
      </c>
    </row>
    <row r="886" spans="1:21" x14ac:dyDescent="0.25">
      <c r="A886" s="12" t="s">
        <v>465</v>
      </c>
      <c r="B886" s="12" t="s">
        <v>359</v>
      </c>
      <c r="C886" s="11" t="s">
        <v>156</v>
      </c>
      <c r="D886" s="12" t="s">
        <v>157</v>
      </c>
      <c r="G886" s="4" t="s">
        <v>30</v>
      </c>
      <c r="K886" s="5"/>
      <c r="U886" s="11" t="s">
        <v>156</v>
      </c>
    </row>
    <row r="887" spans="1:21" x14ac:dyDescent="0.25">
      <c r="A887" s="12" t="s">
        <v>481</v>
      </c>
      <c r="B887" s="12" t="s">
        <v>482</v>
      </c>
      <c r="C887" s="12" t="s">
        <v>483</v>
      </c>
      <c r="D887" s="12" t="s">
        <v>312</v>
      </c>
      <c r="I887" s="4">
        <v>9</v>
      </c>
      <c r="J887" s="4">
        <v>5</v>
      </c>
      <c r="K887" s="5">
        <f t="shared" ref="K887:K894" si="15">IFERROR(I887/SUM(I887:J887),0)</f>
        <v>0.6428571428571429</v>
      </c>
      <c r="L887" s="4" t="s">
        <v>30</v>
      </c>
      <c r="M887" s="4" t="s">
        <v>30</v>
      </c>
      <c r="N887" s="4" t="s">
        <v>30</v>
      </c>
      <c r="O887" s="4" t="s">
        <v>30</v>
      </c>
      <c r="P887" s="13" t="s">
        <v>30</v>
      </c>
      <c r="U887" s="12" t="s">
        <v>310</v>
      </c>
    </row>
    <row r="888" spans="1:21" x14ac:dyDescent="0.25">
      <c r="A888" s="12" t="s">
        <v>481</v>
      </c>
      <c r="B888" s="12" t="s">
        <v>482</v>
      </c>
      <c r="C888" s="12" t="s">
        <v>347</v>
      </c>
      <c r="D888" s="12" t="s">
        <v>154</v>
      </c>
      <c r="I888" s="4">
        <v>11</v>
      </c>
      <c r="J888" s="4">
        <v>3</v>
      </c>
      <c r="K888" s="5">
        <f t="shared" si="15"/>
        <v>0.7857142857142857</v>
      </c>
      <c r="L888" s="4" t="s">
        <v>30</v>
      </c>
      <c r="M888" s="4" t="s">
        <v>30</v>
      </c>
      <c r="N888" s="4" t="s">
        <v>30</v>
      </c>
      <c r="O888" s="4" t="s">
        <v>30</v>
      </c>
      <c r="U888" s="11" t="s">
        <v>581</v>
      </c>
    </row>
    <row r="889" spans="1:21" x14ac:dyDescent="0.25">
      <c r="A889" s="12" t="s">
        <v>481</v>
      </c>
      <c r="B889" s="12" t="s">
        <v>482</v>
      </c>
      <c r="C889" s="11" t="s">
        <v>169</v>
      </c>
      <c r="D889" s="12" t="s">
        <v>161</v>
      </c>
      <c r="F889" s="4" t="s">
        <v>30</v>
      </c>
      <c r="I889" s="4">
        <v>8</v>
      </c>
      <c r="J889" s="4">
        <v>6</v>
      </c>
      <c r="K889" s="5">
        <f t="shared" si="15"/>
        <v>0.5714285714285714</v>
      </c>
      <c r="L889" s="4" t="s">
        <v>30</v>
      </c>
      <c r="M889" s="4" t="s">
        <v>30</v>
      </c>
      <c r="N889" s="4" t="s">
        <v>30</v>
      </c>
      <c r="U889" s="11" t="s">
        <v>169</v>
      </c>
    </row>
    <row r="890" spans="1:21" x14ac:dyDescent="0.25">
      <c r="A890" s="12" t="s">
        <v>481</v>
      </c>
      <c r="B890" s="12" t="s">
        <v>482</v>
      </c>
      <c r="C890" s="12" t="s">
        <v>315</v>
      </c>
      <c r="D890" s="12" t="s">
        <v>171</v>
      </c>
      <c r="I890" s="4">
        <v>8</v>
      </c>
      <c r="J890" s="4">
        <v>6</v>
      </c>
      <c r="K890" s="5">
        <f t="shared" si="15"/>
        <v>0.5714285714285714</v>
      </c>
      <c r="L890" s="4" t="s">
        <v>30</v>
      </c>
      <c r="M890" s="4" t="s">
        <v>30</v>
      </c>
      <c r="N890" s="4" t="s">
        <v>30</v>
      </c>
      <c r="U890" s="12" t="s">
        <v>288</v>
      </c>
    </row>
    <row r="891" spans="1:21" x14ac:dyDescent="0.25">
      <c r="A891" s="12" t="s">
        <v>481</v>
      </c>
      <c r="B891" s="12" t="s">
        <v>482</v>
      </c>
      <c r="C891" s="12" t="s">
        <v>478</v>
      </c>
      <c r="D891" s="12" t="s">
        <v>152</v>
      </c>
      <c r="I891" s="4">
        <v>7</v>
      </c>
      <c r="J891" s="4">
        <v>7</v>
      </c>
      <c r="K891" s="5">
        <f t="shared" si="15"/>
        <v>0.5</v>
      </c>
      <c r="L891" s="4" t="s">
        <v>30</v>
      </c>
      <c r="M891" s="4" t="s">
        <v>30</v>
      </c>
      <c r="U891" s="12" t="s">
        <v>478</v>
      </c>
    </row>
    <row r="892" spans="1:21" x14ac:dyDescent="0.25">
      <c r="A892" s="12" t="s">
        <v>481</v>
      </c>
      <c r="B892" s="12" t="s">
        <v>482</v>
      </c>
      <c r="C892" s="12" t="s">
        <v>316</v>
      </c>
      <c r="D892" s="12" t="s">
        <v>173</v>
      </c>
      <c r="F892" s="4" t="s">
        <v>30</v>
      </c>
      <c r="I892" s="4">
        <v>6</v>
      </c>
      <c r="J892" s="4">
        <v>8</v>
      </c>
      <c r="K892" s="5">
        <f t="shared" si="15"/>
        <v>0.42857142857142855</v>
      </c>
      <c r="L892" s="4" t="s">
        <v>30</v>
      </c>
      <c r="M892" s="4" t="s">
        <v>30</v>
      </c>
      <c r="U892" s="12" t="s">
        <v>316</v>
      </c>
    </row>
    <row r="893" spans="1:21" x14ac:dyDescent="0.25">
      <c r="A893" s="12" t="s">
        <v>481</v>
      </c>
      <c r="B893" s="12" t="s">
        <v>482</v>
      </c>
      <c r="C893" s="12" t="s">
        <v>469</v>
      </c>
      <c r="D893" s="12" t="s">
        <v>376</v>
      </c>
      <c r="F893" s="4" t="s">
        <v>30</v>
      </c>
      <c r="I893" s="4">
        <v>4</v>
      </c>
      <c r="J893" s="4">
        <v>10</v>
      </c>
      <c r="K893" s="5">
        <f t="shared" si="15"/>
        <v>0.2857142857142857</v>
      </c>
      <c r="L893" s="4" t="s">
        <v>30</v>
      </c>
      <c r="M893" s="4" t="s">
        <v>30</v>
      </c>
      <c r="U893" s="12" t="s">
        <v>448</v>
      </c>
    </row>
    <row r="894" spans="1:21" x14ac:dyDescent="0.25">
      <c r="A894" s="12" t="s">
        <v>481</v>
      </c>
      <c r="B894" s="12" t="s">
        <v>482</v>
      </c>
      <c r="C894" s="12" t="s">
        <v>216</v>
      </c>
      <c r="D894" s="12" t="s">
        <v>164</v>
      </c>
      <c r="I894" s="4">
        <v>3</v>
      </c>
      <c r="J894" s="4">
        <v>11</v>
      </c>
      <c r="K894" s="5">
        <f t="shared" si="15"/>
        <v>0.21428571428571427</v>
      </c>
      <c r="L894" s="4" t="s">
        <v>30</v>
      </c>
      <c r="M894" s="4" t="s">
        <v>30</v>
      </c>
      <c r="U894" s="12" t="s">
        <v>216</v>
      </c>
    </row>
    <row r="895" spans="1:21" x14ac:dyDescent="0.25">
      <c r="A895" s="12" t="s">
        <v>481</v>
      </c>
      <c r="B895" s="12" t="s">
        <v>482</v>
      </c>
      <c r="C895" s="12" t="s">
        <v>446</v>
      </c>
      <c r="D895" s="12" t="s">
        <v>251</v>
      </c>
      <c r="F895" s="4" t="s">
        <v>30</v>
      </c>
      <c r="K895" s="5"/>
      <c r="L895" s="4" t="s">
        <v>30</v>
      </c>
      <c r="U895" s="12" t="s">
        <v>411</v>
      </c>
    </row>
    <row r="896" spans="1:21" x14ac:dyDescent="0.25">
      <c r="A896" s="12" t="s">
        <v>481</v>
      </c>
      <c r="B896" s="12" t="s">
        <v>482</v>
      </c>
      <c r="C896" s="12" t="s">
        <v>453</v>
      </c>
      <c r="D896" s="12" t="s">
        <v>368</v>
      </c>
      <c r="F896" s="4" t="s">
        <v>30</v>
      </c>
      <c r="K896" s="5"/>
      <c r="L896" s="4" t="s">
        <v>30</v>
      </c>
      <c r="U896" s="12" t="s">
        <v>453</v>
      </c>
    </row>
    <row r="897" spans="1:21" x14ac:dyDescent="0.25">
      <c r="A897" s="12" t="s">
        <v>481</v>
      </c>
      <c r="B897" s="12" t="s">
        <v>482</v>
      </c>
      <c r="C897" s="12" t="s">
        <v>485</v>
      </c>
      <c r="D897" s="12" t="s">
        <v>380</v>
      </c>
      <c r="F897" s="4" t="s">
        <v>30</v>
      </c>
      <c r="K897" s="5"/>
      <c r="L897" s="4" t="s">
        <v>30</v>
      </c>
      <c r="U897" s="12" t="s">
        <v>484</v>
      </c>
    </row>
    <row r="898" spans="1:21" x14ac:dyDescent="0.25">
      <c r="A898" s="12" t="s">
        <v>481</v>
      </c>
      <c r="B898" s="12" t="s">
        <v>482</v>
      </c>
      <c r="C898" s="12" t="s">
        <v>457</v>
      </c>
      <c r="D898" s="12" t="s">
        <v>385</v>
      </c>
      <c r="F898" s="4" t="s">
        <v>30</v>
      </c>
      <c r="K898" s="5"/>
      <c r="L898" s="4" t="s">
        <v>30</v>
      </c>
      <c r="U898" s="12" t="s">
        <v>456</v>
      </c>
    </row>
    <row r="899" spans="1:21" x14ac:dyDescent="0.25">
      <c r="A899" s="12" t="s">
        <v>481</v>
      </c>
      <c r="B899" s="12" t="s">
        <v>482</v>
      </c>
      <c r="C899" s="12" t="s">
        <v>473</v>
      </c>
      <c r="D899" s="12" t="s">
        <v>388</v>
      </c>
      <c r="F899" s="4" t="s">
        <v>30</v>
      </c>
      <c r="K899" s="5"/>
      <c r="L899" s="4" t="s">
        <v>30</v>
      </c>
      <c r="U899" s="12" t="s">
        <v>473</v>
      </c>
    </row>
    <row r="900" spans="1:21" x14ac:dyDescent="0.25">
      <c r="A900" s="12" t="s">
        <v>481</v>
      </c>
      <c r="B900" s="12" t="s">
        <v>482</v>
      </c>
      <c r="C900" s="12" t="s">
        <v>188</v>
      </c>
      <c r="D900" s="12" t="s">
        <v>486</v>
      </c>
      <c r="F900" s="4" t="s">
        <v>30</v>
      </c>
      <c r="K900" s="5"/>
      <c r="L900" s="4" t="s">
        <v>30</v>
      </c>
      <c r="U900" s="12" t="s">
        <v>188</v>
      </c>
    </row>
    <row r="901" spans="1:21" x14ac:dyDescent="0.25">
      <c r="A901" s="12" t="s">
        <v>481</v>
      </c>
      <c r="B901" s="12" t="s">
        <v>482</v>
      </c>
      <c r="C901" s="12" t="s">
        <v>460</v>
      </c>
      <c r="D901" s="12" t="s">
        <v>324</v>
      </c>
      <c r="F901" s="4" t="s">
        <v>30</v>
      </c>
      <c r="K901" s="5"/>
      <c r="L901" s="4" t="s">
        <v>30</v>
      </c>
      <c r="U901" s="12" t="s">
        <v>460</v>
      </c>
    </row>
    <row r="902" spans="1:21" x14ac:dyDescent="0.25">
      <c r="A902" s="12" t="s">
        <v>481</v>
      </c>
      <c r="B902" s="12" t="s">
        <v>482</v>
      </c>
      <c r="C902" s="11" t="s">
        <v>204</v>
      </c>
      <c r="D902" s="12" t="s">
        <v>157</v>
      </c>
      <c r="F902" s="4" t="s">
        <v>30</v>
      </c>
      <c r="K902" s="5"/>
      <c r="L902" s="4" t="s">
        <v>30</v>
      </c>
      <c r="U902" s="11" t="s">
        <v>204</v>
      </c>
    </row>
    <row r="903" spans="1:21" x14ac:dyDescent="0.25">
      <c r="A903" s="12" t="s">
        <v>481</v>
      </c>
      <c r="B903" s="12" t="s">
        <v>482</v>
      </c>
      <c r="C903" s="12" t="s">
        <v>433</v>
      </c>
      <c r="D903" s="12" t="s">
        <v>361</v>
      </c>
      <c r="F903" s="4" t="s">
        <v>30</v>
      </c>
      <c r="K903" s="5"/>
      <c r="U903" s="12" t="s">
        <v>433</v>
      </c>
    </row>
    <row r="904" spans="1:21" x14ac:dyDescent="0.25">
      <c r="A904" s="12" t="s">
        <v>481</v>
      </c>
      <c r="B904" s="12" t="s">
        <v>482</v>
      </c>
      <c r="C904" s="12" t="s">
        <v>488</v>
      </c>
      <c r="D904" s="12" t="s">
        <v>364</v>
      </c>
      <c r="F904" s="4" t="s">
        <v>30</v>
      </c>
      <c r="K904" s="5"/>
      <c r="U904" s="12" t="s">
        <v>487</v>
      </c>
    </row>
    <row r="905" spans="1:21" x14ac:dyDescent="0.25">
      <c r="A905" s="12" t="s">
        <v>481</v>
      </c>
      <c r="B905" s="12" t="s">
        <v>482</v>
      </c>
      <c r="C905" s="12" t="s">
        <v>489</v>
      </c>
      <c r="D905" s="12" t="s">
        <v>371</v>
      </c>
      <c r="F905" s="4" t="s">
        <v>30</v>
      </c>
      <c r="K905" s="5"/>
      <c r="U905" s="12" t="s">
        <v>489</v>
      </c>
    </row>
    <row r="906" spans="1:21" x14ac:dyDescent="0.25">
      <c r="A906" s="12" t="s">
        <v>481</v>
      </c>
      <c r="B906" s="12" t="s">
        <v>482</v>
      </c>
      <c r="C906" s="12" t="s">
        <v>490</v>
      </c>
      <c r="D906" s="12" t="s">
        <v>454</v>
      </c>
      <c r="F906" s="4" t="s">
        <v>30</v>
      </c>
      <c r="K906" s="5"/>
      <c r="U906" s="12" t="s">
        <v>372</v>
      </c>
    </row>
    <row r="907" spans="1:21" x14ac:dyDescent="0.25">
      <c r="A907" s="12" t="s">
        <v>481</v>
      </c>
      <c r="B907" s="12" t="s">
        <v>482</v>
      </c>
      <c r="C907" s="12" t="s">
        <v>491</v>
      </c>
      <c r="D907" s="12" t="s">
        <v>492</v>
      </c>
      <c r="F907" s="4" t="s">
        <v>30</v>
      </c>
      <c r="K907" s="5"/>
      <c r="U907" s="12" t="s">
        <v>491</v>
      </c>
    </row>
    <row r="908" spans="1:21" x14ac:dyDescent="0.25">
      <c r="A908" s="12" t="s">
        <v>481</v>
      </c>
      <c r="B908" s="12" t="s">
        <v>482</v>
      </c>
      <c r="C908" s="12" t="s">
        <v>493</v>
      </c>
      <c r="D908" s="12" t="s">
        <v>441</v>
      </c>
      <c r="F908" s="4" t="s">
        <v>30</v>
      </c>
      <c r="K908" s="5"/>
      <c r="U908" s="12" t="s">
        <v>493</v>
      </c>
    </row>
    <row r="909" spans="1:21" x14ac:dyDescent="0.25">
      <c r="A909" s="12" t="s">
        <v>481</v>
      </c>
      <c r="B909" s="12" t="s">
        <v>482</v>
      </c>
      <c r="C909" s="12" t="s">
        <v>459</v>
      </c>
      <c r="D909" s="12" t="s">
        <v>393</v>
      </c>
      <c r="F909" s="4" t="s">
        <v>30</v>
      </c>
      <c r="K909" s="5"/>
      <c r="U909" s="12" t="s">
        <v>391</v>
      </c>
    </row>
    <row r="910" spans="1:21" x14ac:dyDescent="0.25">
      <c r="A910" s="12" t="s">
        <v>481</v>
      </c>
      <c r="B910" s="12" t="s">
        <v>482</v>
      </c>
      <c r="C910" s="12" t="s">
        <v>494</v>
      </c>
      <c r="D910" s="12" t="s">
        <v>220</v>
      </c>
      <c r="F910" s="4" t="s">
        <v>30</v>
      </c>
      <c r="K910" s="5"/>
      <c r="U910" s="12" t="s">
        <v>494</v>
      </c>
    </row>
    <row r="911" spans="1:21" x14ac:dyDescent="0.25">
      <c r="A911" s="12" t="s">
        <v>481</v>
      </c>
      <c r="B911" s="12" t="s">
        <v>482</v>
      </c>
      <c r="C911" s="12" t="s">
        <v>406</v>
      </c>
      <c r="D911" s="12" t="s">
        <v>326</v>
      </c>
      <c r="F911" s="4" t="s">
        <v>30</v>
      </c>
      <c r="K911" s="5"/>
      <c r="U911" s="12" t="s">
        <v>406</v>
      </c>
    </row>
    <row r="912" spans="1:21" x14ac:dyDescent="0.25">
      <c r="A912" s="12" t="s">
        <v>481</v>
      </c>
      <c r="B912" s="12" t="s">
        <v>482</v>
      </c>
      <c r="C912" s="12" t="s">
        <v>474</v>
      </c>
      <c r="D912" s="12" t="s">
        <v>397</v>
      </c>
      <c r="F912" s="4" t="s">
        <v>30</v>
      </c>
      <c r="K912" s="5"/>
      <c r="U912" s="12" t="s">
        <v>474</v>
      </c>
    </row>
    <row r="913" spans="1:21" x14ac:dyDescent="0.25">
      <c r="A913" s="12" t="s">
        <v>481</v>
      </c>
      <c r="B913" s="12" t="s">
        <v>482</v>
      </c>
      <c r="C913" s="12" t="s">
        <v>496</v>
      </c>
      <c r="D913" s="12" t="s">
        <v>319</v>
      </c>
      <c r="F913" s="4" t="s">
        <v>30</v>
      </c>
      <c r="K913" s="5"/>
      <c r="U913" s="12" t="s">
        <v>495</v>
      </c>
    </row>
    <row r="914" spans="1:21" x14ac:dyDescent="0.25">
      <c r="A914" s="12" t="s">
        <v>497</v>
      </c>
      <c r="B914" s="12" t="s">
        <v>482</v>
      </c>
      <c r="C914" s="12" t="s">
        <v>498</v>
      </c>
      <c r="D914" s="12" t="s">
        <v>312</v>
      </c>
      <c r="I914" s="4">
        <v>11</v>
      </c>
      <c r="J914" s="4">
        <v>3</v>
      </c>
      <c r="K914" s="5">
        <f t="shared" ref="K914:K921" si="16">IFERROR(I914/SUM(I914:J914),0)</f>
        <v>0.7857142857142857</v>
      </c>
      <c r="L914" s="4" t="s">
        <v>30</v>
      </c>
      <c r="M914" s="4" t="s">
        <v>30</v>
      </c>
      <c r="N914" s="4" t="s">
        <v>30</v>
      </c>
      <c r="O914" s="4" t="s">
        <v>30</v>
      </c>
      <c r="P914" s="13" t="s">
        <v>30</v>
      </c>
      <c r="U914" s="12" t="s">
        <v>310</v>
      </c>
    </row>
    <row r="915" spans="1:21" x14ac:dyDescent="0.25">
      <c r="A915" s="12" t="s">
        <v>497</v>
      </c>
      <c r="B915" s="12" t="s">
        <v>482</v>
      </c>
      <c r="C915" s="12" t="s">
        <v>347</v>
      </c>
      <c r="D915" s="12" t="s">
        <v>154</v>
      </c>
      <c r="I915" s="4">
        <v>12</v>
      </c>
      <c r="J915" s="4">
        <v>2</v>
      </c>
      <c r="K915" s="5">
        <f t="shared" si="16"/>
        <v>0.8571428571428571</v>
      </c>
      <c r="L915" s="4" t="s">
        <v>30</v>
      </c>
      <c r="M915" s="4" t="s">
        <v>30</v>
      </c>
      <c r="N915" s="4" t="s">
        <v>30</v>
      </c>
      <c r="O915" s="4" t="s">
        <v>30</v>
      </c>
      <c r="U915" s="11" t="s">
        <v>581</v>
      </c>
    </row>
    <row r="916" spans="1:21" x14ac:dyDescent="0.25">
      <c r="A916" s="12" t="s">
        <v>497</v>
      </c>
      <c r="B916" s="12" t="s">
        <v>482</v>
      </c>
      <c r="C916" s="12" t="s">
        <v>216</v>
      </c>
      <c r="D916" s="12" t="s">
        <v>164</v>
      </c>
      <c r="I916" s="4">
        <v>10</v>
      </c>
      <c r="J916" s="4">
        <v>4</v>
      </c>
      <c r="K916" s="5">
        <f t="shared" si="16"/>
        <v>0.7142857142857143</v>
      </c>
      <c r="L916" s="4" t="s">
        <v>30</v>
      </c>
      <c r="M916" s="4" t="s">
        <v>30</v>
      </c>
      <c r="N916" s="4" t="s">
        <v>30</v>
      </c>
      <c r="U916" s="12" t="s">
        <v>216</v>
      </c>
    </row>
    <row r="917" spans="1:21" x14ac:dyDescent="0.25">
      <c r="A917" s="12" t="s">
        <v>497</v>
      </c>
      <c r="B917" s="12" t="s">
        <v>482</v>
      </c>
      <c r="C917" s="12" t="s">
        <v>478</v>
      </c>
      <c r="D917" s="12" t="s">
        <v>152</v>
      </c>
      <c r="I917" s="4">
        <v>8</v>
      </c>
      <c r="J917" s="4">
        <v>6</v>
      </c>
      <c r="K917" s="5">
        <f t="shared" si="16"/>
        <v>0.5714285714285714</v>
      </c>
      <c r="L917" s="4" t="s">
        <v>30</v>
      </c>
      <c r="M917" s="4" t="s">
        <v>30</v>
      </c>
      <c r="N917" s="4" t="s">
        <v>30</v>
      </c>
      <c r="U917" s="12" t="s">
        <v>478</v>
      </c>
    </row>
    <row r="918" spans="1:21" x14ac:dyDescent="0.25">
      <c r="A918" s="12" t="s">
        <v>497</v>
      </c>
      <c r="B918" s="12" t="s">
        <v>482</v>
      </c>
      <c r="C918" s="12" t="s">
        <v>467</v>
      </c>
      <c r="D918" s="12" t="s">
        <v>171</v>
      </c>
      <c r="F918" s="4" t="s">
        <v>30</v>
      </c>
      <c r="I918" s="4">
        <v>7</v>
      </c>
      <c r="J918" s="4">
        <v>7</v>
      </c>
      <c r="K918" s="5">
        <f t="shared" si="16"/>
        <v>0.5</v>
      </c>
      <c r="L918" s="4" t="s">
        <v>30</v>
      </c>
      <c r="M918" s="4" t="s">
        <v>30</v>
      </c>
      <c r="U918" s="12" t="s">
        <v>170</v>
      </c>
    </row>
    <row r="919" spans="1:21" x14ac:dyDescent="0.25">
      <c r="A919" s="12" t="s">
        <v>497</v>
      </c>
      <c r="B919" s="12" t="s">
        <v>482</v>
      </c>
      <c r="C919" s="11" t="s">
        <v>169</v>
      </c>
      <c r="D919" s="12" t="s">
        <v>161</v>
      </c>
      <c r="I919" s="4">
        <v>6</v>
      </c>
      <c r="J919" s="4">
        <v>8</v>
      </c>
      <c r="K919" s="5">
        <f t="shared" si="16"/>
        <v>0.42857142857142855</v>
      </c>
      <c r="L919" s="4" t="s">
        <v>30</v>
      </c>
      <c r="M919" s="4" t="s">
        <v>30</v>
      </c>
      <c r="U919" s="11" t="s">
        <v>169</v>
      </c>
    </row>
    <row r="920" spans="1:21" x14ac:dyDescent="0.25">
      <c r="A920" s="12" t="s">
        <v>497</v>
      </c>
      <c r="B920" s="12" t="s">
        <v>482</v>
      </c>
      <c r="C920" s="12" t="s">
        <v>459</v>
      </c>
      <c r="D920" s="12" t="s">
        <v>393</v>
      </c>
      <c r="F920" s="4" t="s">
        <v>30</v>
      </c>
      <c r="I920" s="4">
        <v>2</v>
      </c>
      <c r="J920" s="4">
        <v>12</v>
      </c>
      <c r="K920" s="5">
        <f t="shared" si="16"/>
        <v>0.14285714285714285</v>
      </c>
      <c r="L920" s="4" t="s">
        <v>30</v>
      </c>
      <c r="M920" s="4" t="s">
        <v>30</v>
      </c>
      <c r="U920" s="12" t="s">
        <v>391</v>
      </c>
    </row>
    <row r="921" spans="1:21" x14ac:dyDescent="0.25">
      <c r="A921" s="12" t="s">
        <v>497</v>
      </c>
      <c r="B921" s="12" t="s">
        <v>482</v>
      </c>
      <c r="C921" s="12" t="s">
        <v>494</v>
      </c>
      <c r="D921" s="12" t="s">
        <v>220</v>
      </c>
      <c r="F921" s="4" t="s">
        <v>30</v>
      </c>
      <c r="I921" s="4">
        <v>0</v>
      </c>
      <c r="J921" s="4">
        <v>14</v>
      </c>
      <c r="K921" s="5">
        <f t="shared" si="16"/>
        <v>0</v>
      </c>
      <c r="L921" s="4" t="s">
        <v>30</v>
      </c>
      <c r="M921" s="4" t="s">
        <v>30</v>
      </c>
      <c r="U921" s="12" t="s">
        <v>494</v>
      </c>
    </row>
    <row r="922" spans="1:21" x14ac:dyDescent="0.25">
      <c r="A922" s="12" t="s">
        <v>497</v>
      </c>
      <c r="B922" s="12" t="s">
        <v>482</v>
      </c>
      <c r="C922" s="12" t="s">
        <v>488</v>
      </c>
      <c r="D922" s="12" t="s">
        <v>364</v>
      </c>
      <c r="F922" s="4" t="s">
        <v>30</v>
      </c>
      <c r="K922" s="5"/>
      <c r="L922" s="4" t="s">
        <v>30</v>
      </c>
      <c r="U922" s="12" t="s">
        <v>487</v>
      </c>
    </row>
    <row r="923" spans="1:21" x14ac:dyDescent="0.25">
      <c r="A923" s="12" t="s">
        <v>497</v>
      </c>
      <c r="B923" s="12" t="s">
        <v>482</v>
      </c>
      <c r="C923" s="12" t="s">
        <v>446</v>
      </c>
      <c r="D923" s="12" t="s">
        <v>251</v>
      </c>
      <c r="F923" s="4" t="s">
        <v>30</v>
      </c>
      <c r="K923" s="5"/>
      <c r="L923" s="4" t="s">
        <v>30</v>
      </c>
      <c r="U923" s="12" t="s">
        <v>411</v>
      </c>
    </row>
    <row r="924" spans="1:21" x14ac:dyDescent="0.25">
      <c r="A924" s="12" t="s">
        <v>497</v>
      </c>
      <c r="B924" s="12" t="s">
        <v>482</v>
      </c>
      <c r="C924" s="12" t="s">
        <v>499</v>
      </c>
      <c r="D924" s="12" t="s">
        <v>368</v>
      </c>
      <c r="F924" s="4" t="s">
        <v>30</v>
      </c>
      <c r="K924" s="5"/>
      <c r="L924" s="4" t="s">
        <v>30</v>
      </c>
      <c r="U924" s="12" t="s">
        <v>499</v>
      </c>
    </row>
    <row r="925" spans="1:21" x14ac:dyDescent="0.25">
      <c r="A925" s="12" t="s">
        <v>497</v>
      </c>
      <c r="B925" s="12" t="s">
        <v>482</v>
      </c>
      <c r="C925" s="12" t="s">
        <v>500</v>
      </c>
      <c r="D925" s="12" t="s">
        <v>454</v>
      </c>
      <c r="F925" s="4" t="s">
        <v>30</v>
      </c>
      <c r="K925" s="5"/>
      <c r="L925" s="4" t="s">
        <v>30</v>
      </c>
      <c r="U925" s="12" t="s">
        <v>398</v>
      </c>
    </row>
    <row r="926" spans="1:21" x14ac:dyDescent="0.25">
      <c r="A926" s="12" t="s">
        <v>497</v>
      </c>
      <c r="B926" s="12" t="s">
        <v>482</v>
      </c>
      <c r="C926" s="12" t="s">
        <v>399</v>
      </c>
      <c r="D926" s="12" t="s">
        <v>454</v>
      </c>
      <c r="F926" s="4" t="s">
        <v>30</v>
      </c>
      <c r="K926" s="5"/>
      <c r="L926" s="4" t="s">
        <v>30</v>
      </c>
      <c r="U926" s="12" t="s">
        <v>398</v>
      </c>
    </row>
    <row r="927" spans="1:21" x14ac:dyDescent="0.25">
      <c r="A927" s="12" t="s">
        <v>497</v>
      </c>
      <c r="B927" s="12" t="s">
        <v>482</v>
      </c>
      <c r="C927" s="12" t="s">
        <v>501</v>
      </c>
      <c r="D927" s="12" t="s">
        <v>376</v>
      </c>
      <c r="F927" s="4" t="s">
        <v>30</v>
      </c>
      <c r="K927" s="5"/>
      <c r="L927" s="4" t="s">
        <v>30</v>
      </c>
      <c r="U927" s="12" t="s">
        <v>418</v>
      </c>
    </row>
    <row r="928" spans="1:21" x14ac:dyDescent="0.25">
      <c r="A928" s="12" t="s">
        <v>497</v>
      </c>
      <c r="B928" s="12" t="s">
        <v>482</v>
      </c>
      <c r="C928" s="12" t="s">
        <v>502</v>
      </c>
      <c r="D928" s="12" t="s">
        <v>503</v>
      </c>
      <c r="F928" s="4" t="s">
        <v>30</v>
      </c>
      <c r="K928" s="5"/>
      <c r="L928" s="4" t="s">
        <v>30</v>
      </c>
      <c r="U928" s="12" t="s">
        <v>502</v>
      </c>
    </row>
    <row r="929" spans="1:21" x14ac:dyDescent="0.25">
      <c r="A929" s="12" t="s">
        <v>497</v>
      </c>
      <c r="B929" s="12" t="s">
        <v>482</v>
      </c>
      <c r="C929" s="12" t="s">
        <v>504</v>
      </c>
      <c r="D929" s="12" t="s">
        <v>486</v>
      </c>
      <c r="F929" s="4" t="s">
        <v>30</v>
      </c>
      <c r="K929" s="5"/>
      <c r="L929" s="4" t="s">
        <v>30</v>
      </c>
      <c r="U929" s="12" t="s">
        <v>231</v>
      </c>
    </row>
    <row r="930" spans="1:21" x14ac:dyDescent="0.25">
      <c r="A930" s="12" t="s">
        <v>497</v>
      </c>
      <c r="B930" s="12" t="s">
        <v>482</v>
      </c>
      <c r="C930" s="12" t="s">
        <v>505</v>
      </c>
      <c r="D930" s="12" t="s">
        <v>319</v>
      </c>
      <c r="F930" s="4" t="s">
        <v>30</v>
      </c>
      <c r="K930" s="5"/>
      <c r="L930" s="4" t="s">
        <v>30</v>
      </c>
      <c r="U930" s="12" t="s">
        <v>495</v>
      </c>
    </row>
    <row r="931" spans="1:21" x14ac:dyDescent="0.25">
      <c r="A931" s="12" t="s">
        <v>497</v>
      </c>
      <c r="B931" s="12" t="s">
        <v>482</v>
      </c>
      <c r="C931" s="12" t="s">
        <v>450</v>
      </c>
      <c r="D931" s="12" t="s">
        <v>361</v>
      </c>
      <c r="F931" s="4" t="s">
        <v>30</v>
      </c>
      <c r="K931" s="5"/>
      <c r="U931" s="12" t="s">
        <v>450</v>
      </c>
    </row>
    <row r="932" spans="1:21" x14ac:dyDescent="0.25">
      <c r="A932" s="12" t="s">
        <v>497</v>
      </c>
      <c r="B932" s="12" t="s">
        <v>482</v>
      </c>
      <c r="C932" s="12" t="s">
        <v>506</v>
      </c>
      <c r="D932" s="12" t="s">
        <v>371</v>
      </c>
      <c r="F932" s="4" t="s">
        <v>30</v>
      </c>
      <c r="K932" s="5"/>
      <c r="U932" s="12" t="s">
        <v>506</v>
      </c>
    </row>
    <row r="933" spans="1:21" x14ac:dyDescent="0.25">
      <c r="A933" s="12" t="s">
        <v>497</v>
      </c>
      <c r="B933" s="12" t="s">
        <v>482</v>
      </c>
      <c r="C933" s="12" t="s">
        <v>507</v>
      </c>
      <c r="D933" s="12" t="s">
        <v>508</v>
      </c>
      <c r="F933" s="4" t="s">
        <v>30</v>
      </c>
      <c r="K933" s="5"/>
      <c r="U933" s="12" t="s">
        <v>507</v>
      </c>
    </row>
    <row r="934" spans="1:21" x14ac:dyDescent="0.25">
      <c r="A934" s="12" t="s">
        <v>497</v>
      </c>
      <c r="B934" s="12" t="s">
        <v>482</v>
      </c>
      <c r="C934" s="12" t="s">
        <v>455</v>
      </c>
      <c r="D934" s="12" t="s">
        <v>380</v>
      </c>
      <c r="F934" s="4" t="s">
        <v>30</v>
      </c>
      <c r="K934" s="5"/>
      <c r="U934" s="12" t="s">
        <v>455</v>
      </c>
    </row>
    <row r="935" spans="1:21" x14ac:dyDescent="0.25">
      <c r="A935" s="12" t="s">
        <v>497</v>
      </c>
      <c r="B935" s="12" t="s">
        <v>482</v>
      </c>
      <c r="C935" s="12" t="s">
        <v>510</v>
      </c>
      <c r="D935" s="12" t="s">
        <v>173</v>
      </c>
      <c r="F935" s="4" t="s">
        <v>30</v>
      </c>
      <c r="K935" s="5"/>
      <c r="U935" s="12" t="s">
        <v>509</v>
      </c>
    </row>
    <row r="936" spans="1:21" x14ac:dyDescent="0.25">
      <c r="A936" s="12" t="s">
        <v>497</v>
      </c>
      <c r="B936" s="12" t="s">
        <v>482</v>
      </c>
      <c r="C936" s="12" t="s">
        <v>511</v>
      </c>
      <c r="D936" s="12" t="s">
        <v>385</v>
      </c>
      <c r="F936" s="4" t="s">
        <v>30</v>
      </c>
      <c r="K936" s="5"/>
      <c r="U936" s="12" t="s">
        <v>511</v>
      </c>
    </row>
    <row r="937" spans="1:21" x14ac:dyDescent="0.25">
      <c r="A937" s="12" t="s">
        <v>497</v>
      </c>
      <c r="B937" s="12" t="s">
        <v>482</v>
      </c>
      <c r="C937" s="12" t="s">
        <v>440</v>
      </c>
      <c r="D937" s="12" t="s">
        <v>441</v>
      </c>
      <c r="F937" s="4" t="s">
        <v>30</v>
      </c>
      <c r="K937" s="5"/>
      <c r="U937" s="12" t="s">
        <v>440</v>
      </c>
    </row>
    <row r="938" spans="1:21" x14ac:dyDescent="0.25">
      <c r="A938" s="12" t="s">
        <v>497</v>
      </c>
      <c r="B938" s="12" t="s">
        <v>482</v>
      </c>
      <c r="C938" s="12" t="s">
        <v>473</v>
      </c>
      <c r="D938" s="12" t="s">
        <v>388</v>
      </c>
      <c r="F938" s="4" t="s">
        <v>30</v>
      </c>
      <c r="K938" s="5"/>
      <c r="U938" s="12" t="s">
        <v>473</v>
      </c>
    </row>
    <row r="939" spans="1:21" x14ac:dyDescent="0.25">
      <c r="A939" s="12" t="s">
        <v>497</v>
      </c>
      <c r="B939" s="12" t="s">
        <v>482</v>
      </c>
      <c r="C939" s="12" t="s">
        <v>406</v>
      </c>
      <c r="D939" s="12" t="s">
        <v>326</v>
      </c>
      <c r="F939" s="4" t="s">
        <v>30</v>
      </c>
      <c r="K939" s="5"/>
      <c r="U939" s="12" t="s">
        <v>406</v>
      </c>
    </row>
    <row r="940" spans="1:21" x14ac:dyDescent="0.25">
      <c r="A940" s="12" t="s">
        <v>497</v>
      </c>
      <c r="B940" s="12" t="s">
        <v>482</v>
      </c>
      <c r="C940" s="12" t="s">
        <v>512</v>
      </c>
      <c r="D940" s="12" t="s">
        <v>324</v>
      </c>
      <c r="F940" s="4" t="s">
        <v>30</v>
      </c>
      <c r="K940" s="5"/>
      <c r="U940" s="12" t="s">
        <v>512</v>
      </c>
    </row>
    <row r="941" spans="1:21" x14ac:dyDescent="0.25">
      <c r="A941" s="12" t="s">
        <v>497</v>
      </c>
      <c r="B941" s="12" t="s">
        <v>482</v>
      </c>
      <c r="C941" s="12" t="s">
        <v>513</v>
      </c>
      <c r="D941" s="12" t="s">
        <v>157</v>
      </c>
      <c r="F941" s="4" t="s">
        <v>30</v>
      </c>
      <c r="K941" s="5"/>
      <c r="U941" s="12" t="s">
        <v>513</v>
      </c>
    </row>
    <row r="942" spans="1:21" x14ac:dyDescent="0.25">
      <c r="A942" s="12" t="s">
        <v>514</v>
      </c>
      <c r="B942" s="12" t="s">
        <v>482</v>
      </c>
      <c r="C942" s="12" t="s">
        <v>498</v>
      </c>
      <c r="D942" s="12" t="s">
        <v>312</v>
      </c>
      <c r="I942" s="4">
        <v>8</v>
      </c>
      <c r="J942" s="4">
        <v>6</v>
      </c>
      <c r="K942" s="5">
        <f t="shared" ref="K942:K949" si="17">IFERROR(I942/SUM(I942:J942),0)</f>
        <v>0.5714285714285714</v>
      </c>
      <c r="L942" s="4" t="s">
        <v>30</v>
      </c>
      <c r="M942" s="4" t="s">
        <v>30</v>
      </c>
      <c r="N942" s="4" t="s">
        <v>30</v>
      </c>
      <c r="O942" s="4" t="s">
        <v>30</v>
      </c>
      <c r="P942" s="13" t="s">
        <v>30</v>
      </c>
      <c r="U942" s="12" t="s">
        <v>310</v>
      </c>
    </row>
    <row r="943" spans="1:21" x14ac:dyDescent="0.25">
      <c r="A943" s="12" t="s">
        <v>514</v>
      </c>
      <c r="B943" s="12" t="s">
        <v>482</v>
      </c>
      <c r="C943" s="11" t="s">
        <v>169</v>
      </c>
      <c r="D943" s="12" t="s">
        <v>161</v>
      </c>
      <c r="I943" s="4">
        <v>12</v>
      </c>
      <c r="J943" s="4">
        <v>2</v>
      </c>
      <c r="K943" s="5">
        <f t="shared" si="17"/>
        <v>0.8571428571428571</v>
      </c>
      <c r="L943" s="4" t="s">
        <v>30</v>
      </c>
      <c r="M943" s="4" t="s">
        <v>30</v>
      </c>
      <c r="N943" s="4" t="s">
        <v>30</v>
      </c>
      <c r="O943" s="4" t="s">
        <v>30</v>
      </c>
      <c r="U943" s="11" t="s">
        <v>169</v>
      </c>
    </row>
    <row r="944" spans="1:21" x14ac:dyDescent="0.25">
      <c r="A944" s="12" t="s">
        <v>514</v>
      </c>
      <c r="B944" s="12" t="s">
        <v>482</v>
      </c>
      <c r="C944" s="11" t="s">
        <v>581</v>
      </c>
      <c r="D944" s="12" t="s">
        <v>154</v>
      </c>
      <c r="I944" s="4">
        <v>11</v>
      </c>
      <c r="J944" s="4">
        <v>3</v>
      </c>
      <c r="K944" s="5">
        <f t="shared" si="17"/>
        <v>0.7857142857142857</v>
      </c>
      <c r="L944" s="4" t="s">
        <v>30</v>
      </c>
      <c r="M944" s="4" t="s">
        <v>30</v>
      </c>
      <c r="N944" s="4" t="s">
        <v>30</v>
      </c>
      <c r="U944" s="11" t="s">
        <v>581</v>
      </c>
    </row>
    <row r="945" spans="1:21" x14ac:dyDescent="0.25">
      <c r="A945" s="12" t="s">
        <v>514</v>
      </c>
      <c r="B945" s="12" t="s">
        <v>482</v>
      </c>
      <c r="C945" s="12" t="s">
        <v>478</v>
      </c>
      <c r="D945" s="12" t="s">
        <v>152</v>
      </c>
      <c r="F945" s="4" t="s">
        <v>30</v>
      </c>
      <c r="I945" s="4">
        <v>8</v>
      </c>
      <c r="J945" s="4">
        <v>6</v>
      </c>
      <c r="K945" s="5">
        <f t="shared" si="17"/>
        <v>0.5714285714285714</v>
      </c>
      <c r="L945" s="4" t="s">
        <v>30</v>
      </c>
      <c r="M945" s="4" t="s">
        <v>30</v>
      </c>
      <c r="N945" s="4" t="s">
        <v>30</v>
      </c>
      <c r="U945" s="12" t="s">
        <v>478</v>
      </c>
    </row>
    <row r="946" spans="1:21" x14ac:dyDescent="0.25">
      <c r="A946" s="12" t="s">
        <v>514</v>
      </c>
      <c r="B946" s="12" t="s">
        <v>482</v>
      </c>
      <c r="C946" s="12" t="s">
        <v>216</v>
      </c>
      <c r="D946" s="12" t="s">
        <v>164</v>
      </c>
      <c r="I946" s="4">
        <v>6</v>
      </c>
      <c r="J946" s="4">
        <v>8</v>
      </c>
      <c r="K946" s="5">
        <f t="shared" si="17"/>
        <v>0.42857142857142855</v>
      </c>
      <c r="L946" s="4" t="s">
        <v>30</v>
      </c>
      <c r="M946" s="4" t="s">
        <v>30</v>
      </c>
      <c r="U946" s="12" t="s">
        <v>216</v>
      </c>
    </row>
    <row r="947" spans="1:21" x14ac:dyDescent="0.25">
      <c r="A947" s="12" t="s">
        <v>514</v>
      </c>
      <c r="B947" s="12" t="s">
        <v>482</v>
      </c>
      <c r="C947" s="12" t="s">
        <v>315</v>
      </c>
      <c r="D947" s="12" t="s">
        <v>171</v>
      </c>
      <c r="I947" s="4">
        <v>5</v>
      </c>
      <c r="J947" s="4">
        <v>9</v>
      </c>
      <c r="K947" s="5">
        <f t="shared" si="17"/>
        <v>0.35714285714285715</v>
      </c>
      <c r="L947" s="4" t="s">
        <v>30</v>
      </c>
      <c r="M947" s="4" t="s">
        <v>30</v>
      </c>
      <c r="U947" s="12" t="s">
        <v>288</v>
      </c>
    </row>
    <row r="948" spans="1:21" x14ac:dyDescent="0.25">
      <c r="A948" s="12" t="s">
        <v>514</v>
      </c>
      <c r="B948" s="12" t="s">
        <v>482</v>
      </c>
      <c r="C948" s="12" t="s">
        <v>188</v>
      </c>
      <c r="D948" s="12" t="s">
        <v>486</v>
      </c>
      <c r="I948" s="4">
        <v>4</v>
      </c>
      <c r="J948" s="4">
        <v>10</v>
      </c>
      <c r="K948" s="5">
        <f t="shared" si="17"/>
        <v>0.2857142857142857</v>
      </c>
      <c r="L948" s="4" t="s">
        <v>30</v>
      </c>
      <c r="M948" s="4" t="s">
        <v>30</v>
      </c>
      <c r="U948" s="12" t="s">
        <v>188</v>
      </c>
    </row>
    <row r="949" spans="1:21" x14ac:dyDescent="0.25">
      <c r="A949" s="12" t="s">
        <v>514</v>
      </c>
      <c r="B949" s="12" t="s">
        <v>482</v>
      </c>
      <c r="C949" s="12" t="s">
        <v>517</v>
      </c>
      <c r="D949" s="12" t="s">
        <v>393</v>
      </c>
      <c r="F949" s="4" t="s">
        <v>30</v>
      </c>
      <c r="I949" s="4">
        <v>2</v>
      </c>
      <c r="J949" s="4">
        <v>12</v>
      </c>
      <c r="K949" s="5">
        <f t="shared" si="17"/>
        <v>0.14285714285714285</v>
      </c>
      <c r="L949" s="4" t="s">
        <v>30</v>
      </c>
      <c r="M949" s="4" t="s">
        <v>30</v>
      </c>
      <c r="U949" s="12" t="s">
        <v>442</v>
      </c>
    </row>
    <row r="950" spans="1:21" x14ac:dyDescent="0.25">
      <c r="A950" s="12" t="s">
        <v>514</v>
      </c>
      <c r="B950" s="12" t="s">
        <v>482</v>
      </c>
      <c r="C950" s="12" t="s">
        <v>450</v>
      </c>
      <c r="D950" s="12" t="s">
        <v>361</v>
      </c>
      <c r="F950" s="4" t="s">
        <v>30</v>
      </c>
      <c r="K950" s="5"/>
      <c r="L950" s="4" t="s">
        <v>30</v>
      </c>
      <c r="U950" s="12" t="s">
        <v>450</v>
      </c>
    </row>
    <row r="951" spans="1:21" x14ac:dyDescent="0.25">
      <c r="A951" s="12" t="s">
        <v>514</v>
      </c>
      <c r="B951" s="12" t="s">
        <v>482</v>
      </c>
      <c r="C951" s="11" t="s">
        <v>301</v>
      </c>
      <c r="D951" s="12" t="s">
        <v>251</v>
      </c>
      <c r="F951" s="4" t="s">
        <v>30</v>
      </c>
      <c r="K951" s="5"/>
      <c r="L951" s="4" t="s">
        <v>30</v>
      </c>
      <c r="U951" s="11" t="s">
        <v>301</v>
      </c>
    </row>
    <row r="952" spans="1:21" x14ac:dyDescent="0.25">
      <c r="A952" s="12" t="s">
        <v>514</v>
      </c>
      <c r="B952" s="12" t="s">
        <v>482</v>
      </c>
      <c r="C952" s="12" t="s">
        <v>499</v>
      </c>
      <c r="D952" s="12" t="s">
        <v>368</v>
      </c>
      <c r="F952" s="4" t="s">
        <v>30</v>
      </c>
      <c r="K952" s="5"/>
      <c r="L952" s="4" t="s">
        <v>30</v>
      </c>
      <c r="U952" s="12" t="s">
        <v>499</v>
      </c>
    </row>
    <row r="953" spans="1:21" x14ac:dyDescent="0.25">
      <c r="A953" s="12" t="s">
        <v>514</v>
      </c>
      <c r="B953" s="12" t="s">
        <v>482</v>
      </c>
      <c r="C953" s="12" t="s">
        <v>490</v>
      </c>
      <c r="D953" s="12" t="s">
        <v>454</v>
      </c>
      <c r="F953" s="4" t="s">
        <v>30</v>
      </c>
      <c r="K953" s="5"/>
      <c r="L953" s="4" t="s">
        <v>30</v>
      </c>
      <c r="U953" s="12" t="s">
        <v>372</v>
      </c>
    </row>
    <row r="954" spans="1:21" x14ac:dyDescent="0.25">
      <c r="A954" s="12" t="s">
        <v>514</v>
      </c>
      <c r="B954" s="12" t="s">
        <v>482</v>
      </c>
      <c r="C954" s="12" t="s">
        <v>420</v>
      </c>
      <c r="D954" s="12" t="s">
        <v>380</v>
      </c>
      <c r="F954" s="4" t="s">
        <v>30</v>
      </c>
      <c r="K954" s="5"/>
      <c r="L954" s="4" t="s">
        <v>30</v>
      </c>
      <c r="U954" s="12" t="s">
        <v>420</v>
      </c>
    </row>
    <row r="955" spans="1:21" x14ac:dyDescent="0.25">
      <c r="A955" s="12" t="s">
        <v>514</v>
      </c>
      <c r="B955" s="12" t="s">
        <v>482</v>
      </c>
      <c r="C955" s="12" t="s">
        <v>515</v>
      </c>
      <c r="D955" s="12" t="s">
        <v>173</v>
      </c>
      <c r="K955" s="5"/>
      <c r="L955" s="4" t="s">
        <v>30</v>
      </c>
      <c r="U955" s="12" t="s">
        <v>515</v>
      </c>
    </row>
    <row r="956" spans="1:21" x14ac:dyDescent="0.25">
      <c r="A956" s="12" t="s">
        <v>514</v>
      </c>
      <c r="B956" s="12" t="s">
        <v>482</v>
      </c>
      <c r="C956" s="11" t="s">
        <v>325</v>
      </c>
      <c r="D956" s="12" t="s">
        <v>326</v>
      </c>
      <c r="F956" s="4" t="s">
        <v>30</v>
      </c>
      <c r="K956" s="5"/>
      <c r="L956" s="4" t="s">
        <v>30</v>
      </c>
      <c r="U956" s="11" t="s">
        <v>325</v>
      </c>
    </row>
    <row r="957" spans="1:21" x14ac:dyDescent="0.25">
      <c r="A957" s="12" t="s">
        <v>514</v>
      </c>
      <c r="B957" s="12" t="s">
        <v>482</v>
      </c>
      <c r="C957" s="12" t="s">
        <v>516</v>
      </c>
      <c r="D957" s="12" t="s">
        <v>324</v>
      </c>
      <c r="K957" s="5"/>
      <c r="L957" s="4" t="s">
        <v>30</v>
      </c>
      <c r="U957" s="12" t="s">
        <v>516</v>
      </c>
    </row>
    <row r="958" spans="1:21" x14ac:dyDescent="0.25">
      <c r="A958" s="12" t="s">
        <v>514</v>
      </c>
      <c r="B958" s="12" t="s">
        <v>482</v>
      </c>
      <c r="C958" s="12" t="s">
        <v>488</v>
      </c>
      <c r="D958" s="12" t="s">
        <v>364</v>
      </c>
      <c r="F958" s="4" t="s">
        <v>30</v>
      </c>
      <c r="K958" s="5"/>
      <c r="U958" s="12" t="s">
        <v>487</v>
      </c>
    </row>
    <row r="959" spans="1:21" x14ac:dyDescent="0.25">
      <c r="A959" s="12" t="s">
        <v>514</v>
      </c>
      <c r="B959" s="12" t="s">
        <v>482</v>
      </c>
      <c r="C959" s="12" t="s">
        <v>518</v>
      </c>
      <c r="D959" s="12" t="s">
        <v>371</v>
      </c>
      <c r="F959" s="4" t="s">
        <v>30</v>
      </c>
      <c r="K959" s="5"/>
      <c r="U959" s="12" t="s">
        <v>518</v>
      </c>
    </row>
    <row r="960" spans="1:21" x14ac:dyDescent="0.25">
      <c r="A960" s="12" t="s">
        <v>514</v>
      </c>
      <c r="B960" s="12" t="s">
        <v>482</v>
      </c>
      <c r="C960" s="12" t="s">
        <v>507</v>
      </c>
      <c r="D960" s="12" t="s">
        <v>508</v>
      </c>
      <c r="F960" s="4" t="s">
        <v>30</v>
      </c>
      <c r="K960" s="5"/>
      <c r="U960" s="12" t="s">
        <v>507</v>
      </c>
    </row>
    <row r="961" spans="1:21" x14ac:dyDescent="0.25">
      <c r="A961" s="12" t="s">
        <v>514</v>
      </c>
      <c r="B961" s="12" t="s">
        <v>482</v>
      </c>
      <c r="C961" s="12" t="s">
        <v>456</v>
      </c>
      <c r="D961" s="12" t="s">
        <v>385</v>
      </c>
      <c r="F961" s="4" t="s">
        <v>30</v>
      </c>
      <c r="K961" s="5"/>
      <c r="U961" s="12" t="s">
        <v>456</v>
      </c>
    </row>
    <row r="962" spans="1:21" x14ac:dyDescent="0.25">
      <c r="A962" s="12" t="s">
        <v>514</v>
      </c>
      <c r="B962" s="12" t="s">
        <v>482</v>
      </c>
      <c r="C962" s="12" t="s">
        <v>519</v>
      </c>
      <c r="D962" s="12" t="s">
        <v>388</v>
      </c>
      <c r="F962" s="4" t="s">
        <v>30</v>
      </c>
      <c r="K962" s="5"/>
      <c r="U962" s="12" t="s">
        <v>519</v>
      </c>
    </row>
    <row r="963" spans="1:21" x14ac:dyDescent="0.25">
      <c r="A963" s="12" t="s">
        <v>514</v>
      </c>
      <c r="B963" s="12" t="s">
        <v>482</v>
      </c>
      <c r="C963" s="12" t="s">
        <v>520</v>
      </c>
      <c r="D963" s="12" t="s">
        <v>521</v>
      </c>
      <c r="F963" s="4" t="s">
        <v>30</v>
      </c>
      <c r="K963" s="5"/>
      <c r="U963" s="12" t="s">
        <v>520</v>
      </c>
    </row>
    <row r="964" spans="1:21" x14ac:dyDescent="0.25">
      <c r="A964" s="12" t="s">
        <v>514</v>
      </c>
      <c r="B964" s="12" t="s">
        <v>482</v>
      </c>
      <c r="C964" s="12" t="s">
        <v>522</v>
      </c>
      <c r="D964" s="12" t="s">
        <v>319</v>
      </c>
      <c r="F964" s="4" t="s">
        <v>30</v>
      </c>
      <c r="K964" s="5"/>
      <c r="U964" s="12" t="s">
        <v>522</v>
      </c>
    </row>
    <row r="965" spans="1:21" x14ac:dyDescent="0.25">
      <c r="A965" s="12" t="s">
        <v>514</v>
      </c>
      <c r="B965" s="12" t="s">
        <v>482</v>
      </c>
      <c r="C965" s="12" t="s">
        <v>513</v>
      </c>
      <c r="D965" s="12" t="s">
        <v>157</v>
      </c>
      <c r="F965" s="4" t="s">
        <v>30</v>
      </c>
      <c r="K965" s="5"/>
      <c r="U965" s="12" t="s">
        <v>513</v>
      </c>
    </row>
    <row r="966" spans="1:21" x14ac:dyDescent="0.25">
      <c r="A966" s="12" t="s">
        <v>523</v>
      </c>
      <c r="B966" s="12" t="s">
        <v>482</v>
      </c>
      <c r="C966" s="12" t="s">
        <v>524</v>
      </c>
      <c r="D966" s="12" t="s">
        <v>171</v>
      </c>
      <c r="I966" s="4">
        <v>9</v>
      </c>
      <c r="J966" s="4">
        <v>5</v>
      </c>
      <c r="K966" s="5">
        <f t="shared" ref="K966:K973" si="18">IFERROR(I966/SUM(I966:J966),0)</f>
        <v>0.6428571428571429</v>
      </c>
      <c r="L966" s="4" t="s">
        <v>30</v>
      </c>
      <c r="M966" s="4" t="s">
        <v>30</v>
      </c>
      <c r="N966" s="4" t="s">
        <v>30</v>
      </c>
      <c r="O966" s="4" t="s">
        <v>30</v>
      </c>
      <c r="P966" s="13" t="s">
        <v>30</v>
      </c>
      <c r="U966" s="12" t="s">
        <v>170</v>
      </c>
    </row>
    <row r="967" spans="1:21" x14ac:dyDescent="0.25">
      <c r="A967" s="12" t="s">
        <v>523</v>
      </c>
      <c r="B967" s="12" t="s">
        <v>482</v>
      </c>
      <c r="C967" s="11" t="s">
        <v>169</v>
      </c>
      <c r="D967" s="12" t="s">
        <v>161</v>
      </c>
      <c r="I967" s="4">
        <v>8</v>
      </c>
      <c r="J967" s="4">
        <v>6</v>
      </c>
      <c r="K967" s="5">
        <f t="shared" si="18"/>
        <v>0.5714285714285714</v>
      </c>
      <c r="L967" s="4" t="s">
        <v>30</v>
      </c>
      <c r="M967" s="4" t="s">
        <v>30</v>
      </c>
      <c r="N967" s="4" t="s">
        <v>30</v>
      </c>
      <c r="O967" s="4" t="s">
        <v>30</v>
      </c>
      <c r="U967" s="11" t="s">
        <v>169</v>
      </c>
    </row>
    <row r="968" spans="1:21" x14ac:dyDescent="0.25">
      <c r="A968" s="12" t="s">
        <v>523</v>
      </c>
      <c r="B968" s="12" t="s">
        <v>482</v>
      </c>
      <c r="C968" s="11" t="s">
        <v>174</v>
      </c>
      <c r="D968" s="12" t="s">
        <v>312</v>
      </c>
      <c r="I968" s="4">
        <v>10</v>
      </c>
      <c r="J968" s="4">
        <v>4</v>
      </c>
      <c r="K968" s="5">
        <f t="shared" si="18"/>
        <v>0.7142857142857143</v>
      </c>
      <c r="L968" s="4" t="s">
        <v>30</v>
      </c>
      <c r="M968" s="4" t="s">
        <v>30</v>
      </c>
      <c r="N968" s="4" t="s">
        <v>30</v>
      </c>
      <c r="U968" s="11" t="s">
        <v>174</v>
      </c>
    </row>
    <row r="969" spans="1:21" x14ac:dyDescent="0.25">
      <c r="A969" s="12" t="s">
        <v>523</v>
      </c>
      <c r="B969" s="12" t="s">
        <v>482</v>
      </c>
      <c r="C969" s="12" t="s">
        <v>478</v>
      </c>
      <c r="D969" s="12" t="s">
        <v>152</v>
      </c>
      <c r="I969" s="4">
        <v>9</v>
      </c>
      <c r="J969" s="4">
        <v>5</v>
      </c>
      <c r="K969" s="5">
        <f t="shared" si="18"/>
        <v>0.6428571428571429</v>
      </c>
      <c r="L969" s="4" t="s">
        <v>30</v>
      </c>
      <c r="M969" s="4" t="s">
        <v>30</v>
      </c>
      <c r="N969" s="4" t="s">
        <v>30</v>
      </c>
      <c r="U969" s="12" t="s">
        <v>478</v>
      </c>
    </row>
    <row r="970" spans="1:21" x14ac:dyDescent="0.25">
      <c r="A970" s="12" t="s">
        <v>523</v>
      </c>
      <c r="B970" s="12" t="s">
        <v>482</v>
      </c>
      <c r="C970" s="11" t="s">
        <v>581</v>
      </c>
      <c r="D970" s="12" t="s">
        <v>154</v>
      </c>
      <c r="I970" s="4">
        <v>7</v>
      </c>
      <c r="J970" s="4">
        <v>7</v>
      </c>
      <c r="K970" s="5">
        <f t="shared" si="18"/>
        <v>0.5</v>
      </c>
      <c r="L970" s="4" t="s">
        <v>30</v>
      </c>
      <c r="M970" s="4" t="s">
        <v>30</v>
      </c>
      <c r="U970" s="11" t="s">
        <v>581</v>
      </c>
    </row>
    <row r="971" spans="1:21" x14ac:dyDescent="0.25">
      <c r="A971" s="12" t="s">
        <v>523</v>
      </c>
      <c r="B971" s="12" t="s">
        <v>482</v>
      </c>
      <c r="C971" s="12" t="s">
        <v>515</v>
      </c>
      <c r="D971" s="12" t="s">
        <v>173</v>
      </c>
      <c r="F971" s="4" t="s">
        <v>30</v>
      </c>
      <c r="I971" s="4">
        <v>5</v>
      </c>
      <c r="J971" s="4">
        <v>9</v>
      </c>
      <c r="K971" s="5">
        <f t="shared" si="18"/>
        <v>0.35714285714285715</v>
      </c>
      <c r="L971" s="4" t="s">
        <v>30</v>
      </c>
      <c r="M971" s="4" t="s">
        <v>30</v>
      </c>
      <c r="U971" s="12" t="s">
        <v>515</v>
      </c>
    </row>
    <row r="972" spans="1:21" x14ac:dyDescent="0.25">
      <c r="A972" s="12" t="s">
        <v>523</v>
      </c>
      <c r="B972" s="12" t="s">
        <v>482</v>
      </c>
      <c r="C972" s="12" t="s">
        <v>527</v>
      </c>
      <c r="D972" s="12" t="s">
        <v>164</v>
      </c>
      <c r="I972" s="4">
        <v>4</v>
      </c>
      <c r="J972" s="4">
        <v>10</v>
      </c>
      <c r="K972" s="5">
        <f t="shared" si="18"/>
        <v>0.2857142857142857</v>
      </c>
      <c r="L972" s="4" t="s">
        <v>30</v>
      </c>
      <c r="M972" s="4" t="s">
        <v>30</v>
      </c>
      <c r="U972" s="11" t="s">
        <v>279</v>
      </c>
    </row>
    <row r="973" spans="1:21" x14ac:dyDescent="0.25">
      <c r="A973" s="12" t="s">
        <v>523</v>
      </c>
      <c r="B973" s="12" t="s">
        <v>482</v>
      </c>
      <c r="C973" s="12" t="s">
        <v>517</v>
      </c>
      <c r="D973" s="12" t="s">
        <v>393</v>
      </c>
      <c r="F973" s="4" t="s">
        <v>30</v>
      </c>
      <c r="I973" s="4">
        <v>4</v>
      </c>
      <c r="J973" s="4">
        <v>10</v>
      </c>
      <c r="K973" s="5">
        <f t="shared" si="18"/>
        <v>0.2857142857142857</v>
      </c>
      <c r="L973" s="4" t="s">
        <v>30</v>
      </c>
      <c r="M973" s="4" t="s">
        <v>30</v>
      </c>
      <c r="U973" s="12" t="s">
        <v>442</v>
      </c>
    </row>
    <row r="974" spans="1:21" x14ac:dyDescent="0.25">
      <c r="A974" s="12" t="s">
        <v>523</v>
      </c>
      <c r="B974" s="12" t="s">
        <v>482</v>
      </c>
      <c r="C974" s="12" t="s">
        <v>499</v>
      </c>
      <c r="D974" s="12" t="s">
        <v>368</v>
      </c>
      <c r="K974" s="5"/>
      <c r="L974" s="4" t="s">
        <v>30</v>
      </c>
      <c r="U974" s="12" t="s">
        <v>499</v>
      </c>
    </row>
    <row r="975" spans="1:21" x14ac:dyDescent="0.25">
      <c r="A975" s="12" t="s">
        <v>523</v>
      </c>
      <c r="B975" s="12" t="s">
        <v>482</v>
      </c>
      <c r="C975" s="12" t="s">
        <v>490</v>
      </c>
      <c r="D975" s="12" t="s">
        <v>454</v>
      </c>
      <c r="F975" s="4" t="s">
        <v>30</v>
      </c>
      <c r="K975" s="5"/>
      <c r="L975" s="4" t="s">
        <v>30</v>
      </c>
      <c r="U975" s="12" t="s">
        <v>372</v>
      </c>
    </row>
    <row r="976" spans="1:21" x14ac:dyDescent="0.25">
      <c r="A976" s="12" t="s">
        <v>523</v>
      </c>
      <c r="B976" s="12" t="s">
        <v>482</v>
      </c>
      <c r="C976" s="12" t="s">
        <v>526</v>
      </c>
      <c r="D976" s="12" t="s">
        <v>385</v>
      </c>
      <c r="F976" s="4" t="s">
        <v>30</v>
      </c>
      <c r="K976" s="5"/>
      <c r="L976" s="4" t="s">
        <v>30</v>
      </c>
      <c r="U976" s="12" t="s">
        <v>525</v>
      </c>
    </row>
    <row r="977" spans="1:21" x14ac:dyDescent="0.25">
      <c r="A977" s="12" t="s">
        <v>523</v>
      </c>
      <c r="B977" s="12" t="s">
        <v>482</v>
      </c>
      <c r="C977" s="11" t="s">
        <v>296</v>
      </c>
      <c r="D977" s="12" t="s">
        <v>220</v>
      </c>
      <c r="K977" s="5"/>
      <c r="L977" s="4" t="s">
        <v>30</v>
      </c>
      <c r="U977" s="11" t="s">
        <v>296</v>
      </c>
    </row>
    <row r="978" spans="1:21" x14ac:dyDescent="0.25">
      <c r="A978" s="12" t="s">
        <v>523</v>
      </c>
      <c r="B978" s="12" t="s">
        <v>482</v>
      </c>
      <c r="C978" s="12" t="s">
        <v>406</v>
      </c>
      <c r="D978" s="12" t="s">
        <v>326</v>
      </c>
      <c r="F978" s="4" t="s">
        <v>30</v>
      </c>
      <c r="K978" s="5"/>
      <c r="L978" s="4" t="s">
        <v>30</v>
      </c>
      <c r="U978" s="12" t="s">
        <v>406</v>
      </c>
    </row>
    <row r="979" spans="1:21" x14ac:dyDescent="0.25">
      <c r="A979" s="12" t="s">
        <v>523</v>
      </c>
      <c r="B979" s="12" t="s">
        <v>482</v>
      </c>
      <c r="C979" s="12" t="s">
        <v>516</v>
      </c>
      <c r="D979" s="12" t="s">
        <v>324</v>
      </c>
      <c r="F979" s="4" t="s">
        <v>30</v>
      </c>
      <c r="K979" s="5"/>
      <c r="L979" s="4" t="s">
        <v>30</v>
      </c>
      <c r="U979" s="12" t="s">
        <v>516</v>
      </c>
    </row>
    <row r="980" spans="1:21" x14ac:dyDescent="0.25">
      <c r="A980" s="12" t="s">
        <v>523</v>
      </c>
      <c r="B980" s="12" t="s">
        <v>482</v>
      </c>
      <c r="C980" s="12" t="s">
        <v>505</v>
      </c>
      <c r="D980" s="12" t="s">
        <v>319</v>
      </c>
      <c r="F980" s="4" t="s">
        <v>30</v>
      </c>
      <c r="K980" s="5"/>
      <c r="L980" s="4" t="s">
        <v>30</v>
      </c>
      <c r="U980" s="12" t="s">
        <v>495</v>
      </c>
    </row>
    <row r="981" spans="1:21" x14ac:dyDescent="0.25">
      <c r="A981" s="12" t="s">
        <v>523</v>
      </c>
      <c r="B981" s="12" t="s">
        <v>482</v>
      </c>
      <c r="C981" s="11" t="s">
        <v>218</v>
      </c>
      <c r="D981" s="12" t="s">
        <v>157</v>
      </c>
      <c r="K981" s="5"/>
      <c r="L981" s="4" t="s">
        <v>30</v>
      </c>
      <c r="U981" s="11" t="s">
        <v>218</v>
      </c>
    </row>
    <row r="982" spans="1:21" x14ac:dyDescent="0.25">
      <c r="A982" s="12" t="s">
        <v>523</v>
      </c>
      <c r="B982" s="12" t="s">
        <v>482</v>
      </c>
      <c r="C982" s="12" t="s">
        <v>488</v>
      </c>
      <c r="D982" s="12" t="s">
        <v>364</v>
      </c>
      <c r="F982" s="4" t="s">
        <v>30</v>
      </c>
      <c r="K982" s="5"/>
      <c r="U982" s="12" t="s">
        <v>487</v>
      </c>
    </row>
    <row r="983" spans="1:21" x14ac:dyDescent="0.25">
      <c r="A983" s="12" t="s">
        <v>523</v>
      </c>
      <c r="B983" s="12" t="s">
        <v>482</v>
      </c>
      <c r="C983" s="12" t="s">
        <v>446</v>
      </c>
      <c r="D983" s="12" t="s">
        <v>251</v>
      </c>
      <c r="F983" s="4" t="s">
        <v>30</v>
      </c>
      <c r="K983" s="5"/>
      <c r="U983" s="12" t="s">
        <v>411</v>
      </c>
    </row>
    <row r="984" spans="1:21" x14ac:dyDescent="0.25">
      <c r="A984" s="12" t="s">
        <v>523</v>
      </c>
      <c r="B984" s="12" t="s">
        <v>482</v>
      </c>
      <c r="C984" s="12" t="s">
        <v>518</v>
      </c>
      <c r="D984" s="12" t="s">
        <v>371</v>
      </c>
      <c r="F984" s="4" t="s">
        <v>30</v>
      </c>
      <c r="K984" s="5"/>
      <c r="U984" s="12" t="s">
        <v>518</v>
      </c>
    </row>
    <row r="985" spans="1:21" x14ac:dyDescent="0.25">
      <c r="A985" s="12" t="s">
        <v>523</v>
      </c>
      <c r="B985" s="12" t="s">
        <v>482</v>
      </c>
      <c r="C985" s="12" t="s">
        <v>528</v>
      </c>
      <c r="D985" s="12" t="s">
        <v>376</v>
      </c>
      <c r="F985" s="4" t="s">
        <v>30</v>
      </c>
      <c r="K985" s="5"/>
      <c r="U985" s="12" t="s">
        <v>528</v>
      </c>
    </row>
    <row r="986" spans="1:21" x14ac:dyDescent="0.25">
      <c r="A986" s="12" t="s">
        <v>523</v>
      </c>
      <c r="B986" s="12" t="s">
        <v>482</v>
      </c>
      <c r="C986" s="12" t="s">
        <v>455</v>
      </c>
      <c r="D986" s="12" t="s">
        <v>380</v>
      </c>
      <c r="F986" s="4" t="s">
        <v>30</v>
      </c>
      <c r="K986" s="5"/>
      <c r="U986" s="12" t="s">
        <v>455</v>
      </c>
    </row>
    <row r="987" spans="1:21" x14ac:dyDescent="0.25">
      <c r="A987" s="12" t="s">
        <v>523</v>
      </c>
      <c r="B987" s="12" t="s">
        <v>482</v>
      </c>
      <c r="C987" s="12" t="s">
        <v>529</v>
      </c>
      <c r="D987" s="12" t="s">
        <v>388</v>
      </c>
      <c r="F987" s="4" t="s">
        <v>30</v>
      </c>
      <c r="K987" s="5"/>
      <c r="U987" s="12" t="s">
        <v>529</v>
      </c>
    </row>
    <row r="988" spans="1:21" x14ac:dyDescent="0.25">
      <c r="A988" s="12" t="s">
        <v>523</v>
      </c>
      <c r="B988" s="12" t="s">
        <v>482</v>
      </c>
      <c r="C988" s="12" t="s">
        <v>502</v>
      </c>
      <c r="D988" s="12" t="s">
        <v>503</v>
      </c>
      <c r="F988" s="4" t="s">
        <v>30</v>
      </c>
      <c r="K988" s="5"/>
      <c r="U988" s="12" t="s">
        <v>502</v>
      </c>
    </row>
    <row r="989" spans="1:21" x14ac:dyDescent="0.25">
      <c r="A989" s="4" t="s">
        <v>530</v>
      </c>
      <c r="B989" s="12" t="s">
        <v>482</v>
      </c>
      <c r="C989" s="4" t="s">
        <v>524</v>
      </c>
      <c r="D989" s="4" t="s">
        <v>171</v>
      </c>
      <c r="O989" s="4" t="s">
        <v>30</v>
      </c>
      <c r="P989" s="13" t="s">
        <v>30</v>
      </c>
      <c r="U989" s="4" t="s">
        <v>170</v>
      </c>
    </row>
    <row r="990" spans="1:21" x14ac:dyDescent="0.25">
      <c r="A990" s="4" t="s">
        <v>530</v>
      </c>
      <c r="B990" s="12" t="s">
        <v>482</v>
      </c>
      <c r="C990" s="4" t="s">
        <v>531</v>
      </c>
      <c r="D990" s="4" t="s">
        <v>161</v>
      </c>
      <c r="O990" s="4" t="s">
        <v>30</v>
      </c>
      <c r="U990" s="4" t="s">
        <v>169</v>
      </c>
    </row>
    <row r="991" spans="1:21" x14ac:dyDescent="0.25">
      <c r="A991" s="4" t="s">
        <v>532</v>
      </c>
      <c r="B991" s="12" t="s">
        <v>482</v>
      </c>
      <c r="C991" s="4" t="s">
        <v>257</v>
      </c>
      <c r="D991" s="4" t="s">
        <v>312</v>
      </c>
      <c r="O991" s="4" t="s">
        <v>30</v>
      </c>
      <c r="P991" s="13" t="s">
        <v>30</v>
      </c>
      <c r="U991" s="4" t="s">
        <v>257</v>
      </c>
    </row>
    <row r="992" spans="1:21" x14ac:dyDescent="0.25">
      <c r="A992" s="4" t="s">
        <v>532</v>
      </c>
      <c r="B992" s="12" t="s">
        <v>482</v>
      </c>
      <c r="C992" s="4" t="s">
        <v>158</v>
      </c>
      <c r="D992" s="4" t="s">
        <v>486</v>
      </c>
      <c r="O992" s="4" t="s">
        <v>30</v>
      </c>
      <c r="U992" s="4" t="s">
        <v>158</v>
      </c>
    </row>
    <row r="993" spans="1:21" x14ac:dyDescent="0.25">
      <c r="A993" s="4" t="s">
        <v>533</v>
      </c>
      <c r="B993" s="12" t="s">
        <v>482</v>
      </c>
      <c r="C993" s="4" t="s">
        <v>257</v>
      </c>
      <c r="D993" s="4" t="s">
        <v>312</v>
      </c>
      <c r="O993" s="4" t="s">
        <v>30</v>
      </c>
      <c r="P993" s="13" t="s">
        <v>30</v>
      </c>
      <c r="U993" s="4" t="s">
        <v>257</v>
      </c>
    </row>
    <row r="994" spans="1:21" x14ac:dyDescent="0.25">
      <c r="A994" s="4" t="s">
        <v>533</v>
      </c>
      <c r="B994" s="12" t="s">
        <v>482</v>
      </c>
      <c r="C994" s="4" t="s">
        <v>534</v>
      </c>
      <c r="D994" s="4" t="s">
        <v>154</v>
      </c>
      <c r="O994" s="4" t="s">
        <v>30</v>
      </c>
      <c r="U994" s="4" t="s">
        <v>155</v>
      </c>
    </row>
    <row r="995" spans="1:21" x14ac:dyDescent="0.25">
      <c r="A995" s="4" t="s">
        <v>535</v>
      </c>
      <c r="B995" s="12" t="s">
        <v>482</v>
      </c>
      <c r="C995" s="4" t="s">
        <v>536</v>
      </c>
      <c r="D995" s="4" t="s">
        <v>171</v>
      </c>
      <c r="O995" s="4" t="s">
        <v>30</v>
      </c>
      <c r="P995" s="13" t="s">
        <v>30</v>
      </c>
      <c r="U995" s="4" t="s">
        <v>255</v>
      </c>
    </row>
    <row r="996" spans="1:21" x14ac:dyDescent="0.25">
      <c r="A996" s="4" t="s">
        <v>535</v>
      </c>
      <c r="B996" s="12" t="s">
        <v>482</v>
      </c>
      <c r="C996" s="4" t="s">
        <v>537</v>
      </c>
      <c r="D996" s="4" t="s">
        <v>154</v>
      </c>
      <c r="O996" s="4" t="s">
        <v>30</v>
      </c>
      <c r="U996" s="4" t="s">
        <v>581</v>
      </c>
    </row>
    <row r="997" spans="1:21" x14ac:dyDescent="0.25">
      <c r="A997" s="4" t="s">
        <v>538</v>
      </c>
      <c r="B997" s="12" t="s">
        <v>482</v>
      </c>
      <c r="C997" s="4" t="s">
        <v>539</v>
      </c>
      <c r="D997" s="4" t="s">
        <v>171</v>
      </c>
      <c r="O997" s="4" t="s">
        <v>30</v>
      </c>
      <c r="P997" s="13" t="s">
        <v>30</v>
      </c>
      <c r="U997" s="4" t="s">
        <v>239</v>
      </c>
    </row>
    <row r="998" spans="1:21" x14ac:dyDescent="0.25">
      <c r="A998" s="4" t="s">
        <v>538</v>
      </c>
      <c r="B998" s="12" t="s">
        <v>482</v>
      </c>
      <c r="C998" s="4" t="s">
        <v>540</v>
      </c>
      <c r="D998" s="4" t="s">
        <v>171</v>
      </c>
      <c r="O998" s="4" t="s">
        <v>30</v>
      </c>
      <c r="U998" s="4" t="s">
        <v>170</v>
      </c>
    </row>
    <row r="999" spans="1:21" x14ac:dyDescent="0.25">
      <c r="A999" s="4" t="s">
        <v>541</v>
      </c>
      <c r="B999" s="12" t="s">
        <v>482</v>
      </c>
      <c r="C999" s="4" t="s">
        <v>542</v>
      </c>
      <c r="D999" s="4" t="s">
        <v>171</v>
      </c>
      <c r="O999" s="4" t="s">
        <v>30</v>
      </c>
      <c r="P999" s="13" t="s">
        <v>30</v>
      </c>
      <c r="U999" s="4" t="s">
        <v>239</v>
      </c>
    </row>
    <row r="1000" spans="1:21" x14ac:dyDescent="0.25">
      <c r="A1000" s="4" t="s">
        <v>541</v>
      </c>
      <c r="B1000" s="12" t="s">
        <v>482</v>
      </c>
      <c r="C1000" s="4" t="s">
        <v>531</v>
      </c>
      <c r="D1000" s="4" t="s">
        <v>161</v>
      </c>
      <c r="O1000" s="4" t="s">
        <v>30</v>
      </c>
      <c r="U1000" s="4" t="s">
        <v>169</v>
      </c>
    </row>
    <row r="1001" spans="1:21" x14ac:dyDescent="0.25">
      <c r="A1001" s="4" t="s">
        <v>543</v>
      </c>
      <c r="B1001" s="12" t="s">
        <v>482</v>
      </c>
      <c r="C1001" s="4" t="s">
        <v>531</v>
      </c>
      <c r="D1001" s="4" t="s">
        <v>161</v>
      </c>
      <c r="O1001" s="4" t="s">
        <v>30</v>
      </c>
      <c r="P1001" s="13" t="s">
        <v>30</v>
      </c>
      <c r="U1001" s="4" t="s">
        <v>169</v>
      </c>
    </row>
    <row r="1002" spans="1:21" x14ac:dyDescent="0.25">
      <c r="A1002" s="4" t="s">
        <v>543</v>
      </c>
      <c r="B1002" s="12" t="s">
        <v>482</v>
      </c>
      <c r="C1002" s="4" t="s">
        <v>544</v>
      </c>
      <c r="D1002" s="4" t="s">
        <v>171</v>
      </c>
      <c r="O1002" s="4" t="s">
        <v>30</v>
      </c>
      <c r="U1002" s="4" t="s">
        <v>176</v>
      </c>
    </row>
    <row r="1003" spans="1:21" x14ac:dyDescent="0.25">
      <c r="A1003" s="4" t="s">
        <v>545</v>
      </c>
      <c r="B1003" s="12" t="s">
        <v>482</v>
      </c>
      <c r="C1003" s="4" t="s">
        <v>534</v>
      </c>
      <c r="D1003" s="4" t="s">
        <v>154</v>
      </c>
      <c r="O1003" s="4" t="s">
        <v>30</v>
      </c>
      <c r="P1003" s="13" t="s">
        <v>30</v>
      </c>
      <c r="U1003" s="4" t="s">
        <v>155</v>
      </c>
    </row>
    <row r="1004" spans="1:21" x14ac:dyDescent="0.25">
      <c r="A1004" s="4" t="s">
        <v>545</v>
      </c>
      <c r="B1004" s="12" t="s">
        <v>482</v>
      </c>
      <c r="C1004" s="4" t="s">
        <v>531</v>
      </c>
      <c r="D1004" s="4" t="s">
        <v>161</v>
      </c>
      <c r="O1004" s="4" t="s">
        <v>30</v>
      </c>
      <c r="U1004" s="4" t="s">
        <v>169</v>
      </c>
    </row>
    <row r="1005" spans="1:21" x14ac:dyDescent="0.25">
      <c r="A1005" s="4" t="s">
        <v>547</v>
      </c>
      <c r="B1005" s="12" t="s">
        <v>482</v>
      </c>
      <c r="C1005" s="4" t="s">
        <v>546</v>
      </c>
      <c r="D1005" s="4" t="s">
        <v>312</v>
      </c>
      <c r="O1005" s="4" t="s">
        <v>30</v>
      </c>
      <c r="P1005" s="13" t="s">
        <v>30</v>
      </c>
      <c r="U1005" s="4" t="s">
        <v>546</v>
      </c>
    </row>
    <row r="1006" spans="1:21" x14ac:dyDescent="0.25">
      <c r="A1006" s="4" t="s">
        <v>547</v>
      </c>
      <c r="B1006" s="12" t="s">
        <v>482</v>
      </c>
      <c r="C1006" s="4" t="s">
        <v>548</v>
      </c>
      <c r="D1006" s="4" t="s">
        <v>171</v>
      </c>
      <c r="O1006" s="4" t="s">
        <v>30</v>
      </c>
      <c r="U1006" s="4" t="s">
        <v>335</v>
      </c>
    </row>
    <row r="1007" spans="1:21" x14ac:dyDescent="0.25">
      <c r="A1007" s="4" t="s">
        <v>549</v>
      </c>
      <c r="B1007" s="12" t="s">
        <v>482</v>
      </c>
      <c r="C1007" s="4" t="s">
        <v>534</v>
      </c>
      <c r="D1007" s="4" t="s">
        <v>154</v>
      </c>
      <c r="O1007" s="4" t="s">
        <v>30</v>
      </c>
      <c r="P1007" s="13" t="s">
        <v>30</v>
      </c>
      <c r="U1007" s="4" t="s">
        <v>155</v>
      </c>
    </row>
    <row r="1008" spans="1:21" x14ac:dyDescent="0.25">
      <c r="A1008" s="4" t="s">
        <v>549</v>
      </c>
      <c r="B1008" s="12" t="s">
        <v>482</v>
      </c>
      <c r="C1008" s="4" t="s">
        <v>550</v>
      </c>
      <c r="D1008" s="4" t="s">
        <v>171</v>
      </c>
      <c r="O1008" s="4" t="s">
        <v>30</v>
      </c>
      <c r="U1008" s="4" t="s">
        <v>335</v>
      </c>
    </row>
    <row r="1009" spans="1:21" x14ac:dyDescent="0.25">
      <c r="A1009" s="4" t="s">
        <v>551</v>
      </c>
      <c r="B1009" s="12" t="s">
        <v>482</v>
      </c>
      <c r="C1009" s="4" t="s">
        <v>531</v>
      </c>
      <c r="D1009" s="4" t="s">
        <v>161</v>
      </c>
      <c r="O1009" s="4" t="s">
        <v>30</v>
      </c>
      <c r="P1009" s="13" t="s">
        <v>30</v>
      </c>
      <c r="U1009" s="4" t="s">
        <v>169</v>
      </c>
    </row>
    <row r="1010" spans="1:21" x14ac:dyDescent="0.25">
      <c r="A1010" s="4" t="s">
        <v>551</v>
      </c>
      <c r="B1010" s="12" t="s">
        <v>482</v>
      </c>
      <c r="C1010" s="4" t="s">
        <v>550</v>
      </c>
      <c r="D1010" s="4" t="s">
        <v>171</v>
      </c>
      <c r="O1010" s="4" t="s">
        <v>30</v>
      </c>
      <c r="U1010" s="4" t="s">
        <v>335</v>
      </c>
    </row>
    <row r="1011" spans="1:21" x14ac:dyDescent="0.25">
      <c r="A1011" s="4" t="s">
        <v>552</v>
      </c>
      <c r="B1011" s="12" t="s">
        <v>482</v>
      </c>
      <c r="C1011" s="4" t="s">
        <v>550</v>
      </c>
      <c r="D1011" s="4" t="s">
        <v>171</v>
      </c>
      <c r="O1011" s="4" t="s">
        <v>30</v>
      </c>
      <c r="P1011" s="13" t="s">
        <v>30</v>
      </c>
      <c r="U1011" s="4" t="s">
        <v>335</v>
      </c>
    </row>
    <row r="1012" spans="1:21" x14ac:dyDescent="0.25">
      <c r="A1012" s="4" t="s">
        <v>552</v>
      </c>
      <c r="B1012" s="12" t="s">
        <v>482</v>
      </c>
      <c r="C1012" s="4" t="s">
        <v>534</v>
      </c>
      <c r="D1012" s="4" t="s">
        <v>154</v>
      </c>
      <c r="O1012" s="4" t="s">
        <v>30</v>
      </c>
      <c r="U1012" s="4" t="s">
        <v>155</v>
      </c>
    </row>
    <row r="1013" spans="1:21" x14ac:dyDescent="0.25">
      <c r="A1013" s="4" t="s">
        <v>553</v>
      </c>
      <c r="B1013" s="12" t="s">
        <v>482</v>
      </c>
      <c r="C1013" s="4" t="s">
        <v>554</v>
      </c>
      <c r="D1013" s="4" t="s">
        <v>171</v>
      </c>
      <c r="O1013" s="4" t="s">
        <v>30</v>
      </c>
      <c r="P1013" s="13" t="s">
        <v>30</v>
      </c>
      <c r="U1013" s="4" t="s">
        <v>335</v>
      </c>
    </row>
    <row r="1014" spans="1:21" x14ac:dyDescent="0.25">
      <c r="A1014" s="4" t="s">
        <v>553</v>
      </c>
      <c r="B1014" s="12" t="s">
        <v>482</v>
      </c>
      <c r="C1014" s="4" t="s">
        <v>534</v>
      </c>
      <c r="D1014" s="4" t="s">
        <v>154</v>
      </c>
      <c r="O1014" s="4" t="s">
        <v>30</v>
      </c>
      <c r="U1014" s="4" t="s">
        <v>155</v>
      </c>
    </row>
    <row r="1015" spans="1:21" x14ac:dyDescent="0.25">
      <c r="A1015" s="4" t="s">
        <v>555</v>
      </c>
      <c r="B1015" s="12" t="s">
        <v>482</v>
      </c>
      <c r="C1015" s="4" t="s">
        <v>534</v>
      </c>
      <c r="D1015" s="4" t="s">
        <v>154</v>
      </c>
      <c r="O1015" s="4" t="s">
        <v>30</v>
      </c>
      <c r="P1015" s="13" t="s">
        <v>30</v>
      </c>
      <c r="U1015" s="4" t="s">
        <v>155</v>
      </c>
    </row>
    <row r="1016" spans="1:21" x14ac:dyDescent="0.25">
      <c r="A1016" s="4" t="s">
        <v>555</v>
      </c>
      <c r="B1016" s="12" t="s">
        <v>482</v>
      </c>
      <c r="C1016" s="4" t="s">
        <v>554</v>
      </c>
      <c r="D1016" s="4" t="s">
        <v>171</v>
      </c>
      <c r="O1016" s="4" t="s">
        <v>30</v>
      </c>
      <c r="U1016" s="4" t="s">
        <v>335</v>
      </c>
    </row>
    <row r="1017" spans="1:21" x14ac:dyDescent="0.25">
      <c r="A1017" s="4" t="s">
        <v>556</v>
      </c>
      <c r="B1017" s="12" t="s">
        <v>482</v>
      </c>
      <c r="C1017" s="4" t="s">
        <v>554</v>
      </c>
      <c r="D1017" s="4" t="s">
        <v>171</v>
      </c>
      <c r="O1017" s="4" t="s">
        <v>30</v>
      </c>
      <c r="P1017" s="13" t="s">
        <v>30</v>
      </c>
      <c r="U1017" s="4" t="s">
        <v>335</v>
      </c>
    </row>
    <row r="1018" spans="1:21" x14ac:dyDescent="0.25">
      <c r="A1018" s="4" t="s">
        <v>556</v>
      </c>
      <c r="B1018" s="12" t="s">
        <v>482</v>
      </c>
      <c r="C1018" s="4" t="s">
        <v>188</v>
      </c>
      <c r="D1018" s="4" t="s">
        <v>486</v>
      </c>
      <c r="O1018" s="4" t="s">
        <v>30</v>
      </c>
      <c r="U1018" s="4" t="s">
        <v>188</v>
      </c>
    </row>
    <row r="1019" spans="1:21" x14ac:dyDescent="0.25">
      <c r="A1019" s="4" t="s">
        <v>557</v>
      </c>
      <c r="B1019" s="12" t="s">
        <v>482</v>
      </c>
      <c r="C1019" s="4" t="s">
        <v>554</v>
      </c>
      <c r="D1019" s="4" t="s">
        <v>171</v>
      </c>
      <c r="O1019" s="4" t="s">
        <v>30</v>
      </c>
      <c r="P1019" s="13" t="s">
        <v>30</v>
      </c>
      <c r="U1019" s="4" t="s">
        <v>335</v>
      </c>
    </row>
    <row r="1020" spans="1:21" x14ac:dyDescent="0.25">
      <c r="A1020" s="4" t="s">
        <v>557</v>
      </c>
      <c r="B1020" s="12" t="s">
        <v>482</v>
      </c>
      <c r="C1020" s="4" t="s">
        <v>498</v>
      </c>
      <c r="D1020" s="4" t="s">
        <v>312</v>
      </c>
      <c r="O1020" s="4" t="s">
        <v>30</v>
      </c>
      <c r="U1020" s="4" t="s">
        <v>310</v>
      </c>
    </row>
    <row r="1021" spans="1:21" x14ac:dyDescent="0.25">
      <c r="A1021" s="4" t="s">
        <v>558</v>
      </c>
      <c r="B1021" s="12" t="s">
        <v>482</v>
      </c>
      <c r="C1021" s="4" t="s">
        <v>188</v>
      </c>
      <c r="D1021" s="4" t="s">
        <v>486</v>
      </c>
      <c r="O1021" s="4" t="s">
        <v>30</v>
      </c>
      <c r="P1021" s="13" t="s">
        <v>30</v>
      </c>
      <c r="U1021" s="4" t="s">
        <v>188</v>
      </c>
    </row>
    <row r="1022" spans="1:21" x14ac:dyDescent="0.25">
      <c r="A1022" s="4" t="s">
        <v>558</v>
      </c>
      <c r="B1022" s="12" t="s">
        <v>482</v>
      </c>
      <c r="C1022" s="4" t="s">
        <v>554</v>
      </c>
      <c r="D1022" s="4" t="s">
        <v>171</v>
      </c>
      <c r="O1022" s="4" t="s">
        <v>30</v>
      </c>
      <c r="U1022" s="4" t="s">
        <v>335</v>
      </c>
    </row>
    <row r="1023" spans="1:21" x14ac:dyDescent="0.25">
      <c r="A1023" s="4" t="s">
        <v>559</v>
      </c>
      <c r="B1023" s="12" t="s">
        <v>482</v>
      </c>
      <c r="C1023" s="4" t="s">
        <v>554</v>
      </c>
      <c r="D1023" s="4" t="s">
        <v>171</v>
      </c>
      <c r="O1023" s="4" t="s">
        <v>30</v>
      </c>
      <c r="P1023" s="13" t="s">
        <v>30</v>
      </c>
      <c r="U1023" s="4" t="s">
        <v>335</v>
      </c>
    </row>
    <row r="1024" spans="1:21" x14ac:dyDescent="0.25">
      <c r="A1024" s="4" t="s">
        <v>559</v>
      </c>
      <c r="B1024" s="12" t="s">
        <v>482</v>
      </c>
      <c r="C1024" s="4" t="s">
        <v>188</v>
      </c>
      <c r="D1024" s="4" t="s">
        <v>486</v>
      </c>
      <c r="O1024" s="4" t="s">
        <v>30</v>
      </c>
      <c r="U1024" s="4" t="s">
        <v>188</v>
      </c>
    </row>
    <row r="1025" spans="1:21" x14ac:dyDescent="0.25">
      <c r="A1025" s="4" t="s">
        <v>560</v>
      </c>
      <c r="B1025" s="12" t="s">
        <v>482</v>
      </c>
      <c r="C1025" s="4" t="s">
        <v>188</v>
      </c>
      <c r="D1025" s="4" t="s">
        <v>486</v>
      </c>
      <c r="O1025" s="4" t="s">
        <v>30</v>
      </c>
      <c r="P1025" s="13" t="s">
        <v>30</v>
      </c>
      <c r="U1025" s="4" t="s">
        <v>188</v>
      </c>
    </row>
    <row r="1026" spans="1:21" x14ac:dyDescent="0.25">
      <c r="A1026" s="4" t="s">
        <v>560</v>
      </c>
      <c r="B1026" s="12" t="s">
        <v>482</v>
      </c>
      <c r="C1026" s="4" t="s">
        <v>534</v>
      </c>
      <c r="D1026" s="4" t="s">
        <v>154</v>
      </c>
      <c r="O1026" s="4" t="s">
        <v>30</v>
      </c>
      <c r="U1026" s="4" t="s">
        <v>155</v>
      </c>
    </row>
    <row r="1027" spans="1:21" x14ac:dyDescent="0.25">
      <c r="A1027" s="4" t="s">
        <v>561</v>
      </c>
      <c r="B1027" s="12" t="s">
        <v>482</v>
      </c>
      <c r="C1027" s="4" t="s">
        <v>534</v>
      </c>
      <c r="D1027" s="4" t="s">
        <v>154</v>
      </c>
      <c r="O1027" s="4" t="s">
        <v>30</v>
      </c>
      <c r="P1027" s="13" t="s">
        <v>30</v>
      </c>
      <c r="U1027" s="4" t="s">
        <v>155</v>
      </c>
    </row>
    <row r="1028" spans="1:21" x14ac:dyDescent="0.25">
      <c r="A1028" s="4" t="s">
        <v>561</v>
      </c>
      <c r="B1028" s="12" t="s">
        <v>482</v>
      </c>
      <c r="C1028" s="4" t="s">
        <v>563</v>
      </c>
      <c r="D1028" s="4" t="s">
        <v>454</v>
      </c>
      <c r="O1028" s="4" t="s">
        <v>30</v>
      </c>
      <c r="U1028" s="4" t="s">
        <v>562</v>
      </c>
    </row>
    <row r="1029" spans="1:21" x14ac:dyDescent="0.25">
      <c r="A1029" s="4" t="s">
        <v>564</v>
      </c>
      <c r="B1029" s="12" t="s">
        <v>482</v>
      </c>
      <c r="C1029" s="4" t="s">
        <v>534</v>
      </c>
      <c r="D1029" s="4" t="s">
        <v>154</v>
      </c>
      <c r="O1029" s="4" t="s">
        <v>30</v>
      </c>
      <c r="P1029" s="13" t="s">
        <v>30</v>
      </c>
      <c r="U1029" s="4" t="s">
        <v>155</v>
      </c>
    </row>
    <row r="1030" spans="1:21" x14ac:dyDescent="0.25">
      <c r="A1030" s="4" t="s">
        <v>564</v>
      </c>
      <c r="B1030" s="12" t="s">
        <v>482</v>
      </c>
      <c r="C1030" s="4" t="s">
        <v>565</v>
      </c>
      <c r="D1030" s="4" t="s">
        <v>171</v>
      </c>
      <c r="O1030" s="4" t="s">
        <v>30</v>
      </c>
      <c r="U1030" s="4" t="s">
        <v>170</v>
      </c>
    </row>
    <row r="1031" spans="1:21" x14ac:dyDescent="0.25">
      <c r="A1031" s="4" t="s">
        <v>566</v>
      </c>
      <c r="B1031" s="12" t="s">
        <v>482</v>
      </c>
      <c r="C1031" s="4" t="s">
        <v>565</v>
      </c>
      <c r="D1031" s="4" t="s">
        <v>171</v>
      </c>
      <c r="O1031" s="4" t="s">
        <v>30</v>
      </c>
      <c r="P1031" s="13" t="s">
        <v>30</v>
      </c>
      <c r="U1031" s="4" t="s">
        <v>170</v>
      </c>
    </row>
    <row r="1032" spans="1:21" x14ac:dyDescent="0.25">
      <c r="A1032" s="4" t="s">
        <v>566</v>
      </c>
      <c r="B1032" s="12" t="s">
        <v>482</v>
      </c>
      <c r="C1032" s="4" t="s">
        <v>567</v>
      </c>
      <c r="D1032" s="4" t="s">
        <v>454</v>
      </c>
      <c r="O1032" s="4" t="s">
        <v>30</v>
      </c>
      <c r="U1032" s="4" t="s">
        <v>438</v>
      </c>
    </row>
    <row r="1033" spans="1:21" x14ac:dyDescent="0.25">
      <c r="A1033" s="4" t="s">
        <v>568</v>
      </c>
      <c r="B1033" s="12" t="s">
        <v>482</v>
      </c>
      <c r="C1033" s="4" t="s">
        <v>534</v>
      </c>
      <c r="D1033" s="4" t="s">
        <v>154</v>
      </c>
      <c r="O1033" s="4" t="s">
        <v>30</v>
      </c>
      <c r="P1033" s="13" t="s">
        <v>30</v>
      </c>
      <c r="U1033" s="4" t="s">
        <v>155</v>
      </c>
    </row>
    <row r="1034" spans="1:21" x14ac:dyDescent="0.25">
      <c r="A1034" s="4" t="s">
        <v>568</v>
      </c>
      <c r="B1034" s="12" t="s">
        <v>482</v>
      </c>
      <c r="C1034" s="4" t="s">
        <v>188</v>
      </c>
      <c r="D1034" s="4" t="s">
        <v>486</v>
      </c>
      <c r="O1034" s="4" t="s">
        <v>30</v>
      </c>
      <c r="U1034" s="4" t="s">
        <v>188</v>
      </c>
    </row>
    <row r="1035" spans="1:21" x14ac:dyDescent="0.25">
      <c r="A1035" s="4" t="s">
        <v>569</v>
      </c>
      <c r="B1035" s="12" t="s">
        <v>482</v>
      </c>
      <c r="C1035" s="4" t="s">
        <v>534</v>
      </c>
      <c r="D1035" s="4" t="s">
        <v>154</v>
      </c>
      <c r="O1035" s="4" t="s">
        <v>30</v>
      </c>
      <c r="P1035" s="13" t="s">
        <v>30</v>
      </c>
      <c r="U1035" s="4" t="s">
        <v>155</v>
      </c>
    </row>
    <row r="1036" spans="1:21" x14ac:dyDescent="0.25">
      <c r="A1036" s="4" t="s">
        <v>569</v>
      </c>
      <c r="B1036" s="12" t="s">
        <v>482</v>
      </c>
      <c r="C1036" s="4" t="s">
        <v>563</v>
      </c>
      <c r="D1036" s="4" t="s">
        <v>454</v>
      </c>
      <c r="O1036" s="4" t="s">
        <v>30</v>
      </c>
      <c r="U1036" s="4" t="s">
        <v>562</v>
      </c>
    </row>
    <row r="1037" spans="1:21" x14ac:dyDescent="0.25">
      <c r="A1037" s="4" t="s">
        <v>570</v>
      </c>
      <c r="B1037" s="12" t="s">
        <v>482</v>
      </c>
      <c r="C1037" s="4" t="s">
        <v>188</v>
      </c>
      <c r="D1037" s="4" t="s">
        <v>486</v>
      </c>
      <c r="O1037" s="4" t="s">
        <v>30</v>
      </c>
      <c r="P1037" s="13" t="s">
        <v>30</v>
      </c>
      <c r="U1037" s="4" t="s">
        <v>188</v>
      </c>
    </row>
    <row r="1038" spans="1:21" x14ac:dyDescent="0.25">
      <c r="A1038" s="4" t="s">
        <v>570</v>
      </c>
      <c r="B1038" s="12" t="s">
        <v>482</v>
      </c>
      <c r="C1038" s="4" t="s">
        <v>534</v>
      </c>
      <c r="D1038" s="4" t="s">
        <v>154</v>
      </c>
      <c r="O1038" s="4" t="s">
        <v>30</v>
      </c>
      <c r="U1038" s="4" t="s">
        <v>155</v>
      </c>
    </row>
    <row r="1039" spans="1:21" x14ac:dyDescent="0.25">
      <c r="A1039" s="4" t="s">
        <v>572</v>
      </c>
      <c r="B1039" s="12" t="s">
        <v>482</v>
      </c>
      <c r="C1039" s="4" t="s">
        <v>573</v>
      </c>
      <c r="D1039" s="4" t="s">
        <v>486</v>
      </c>
      <c r="O1039" s="4" t="s">
        <v>30</v>
      </c>
      <c r="P1039" s="13" t="s">
        <v>30</v>
      </c>
      <c r="U1039" s="4" t="s">
        <v>571</v>
      </c>
    </row>
    <row r="1040" spans="1:21" x14ac:dyDescent="0.25">
      <c r="A1040" s="4" t="s">
        <v>572</v>
      </c>
      <c r="B1040" s="12" t="s">
        <v>482</v>
      </c>
      <c r="C1040" s="4" t="s">
        <v>534</v>
      </c>
      <c r="D1040" s="4" t="s">
        <v>154</v>
      </c>
      <c r="O1040" s="4" t="s">
        <v>30</v>
      </c>
      <c r="U1040" s="4" t="s">
        <v>155</v>
      </c>
    </row>
    <row r="1041" spans="1:21" x14ac:dyDescent="0.25">
      <c r="A1041" s="4" t="s">
        <v>574</v>
      </c>
      <c r="B1041" s="12" t="s">
        <v>482</v>
      </c>
      <c r="C1041" s="4" t="s">
        <v>188</v>
      </c>
      <c r="D1041" s="4" t="s">
        <v>486</v>
      </c>
      <c r="O1041" s="4" t="s">
        <v>30</v>
      </c>
      <c r="P1041" s="13" t="s">
        <v>30</v>
      </c>
      <c r="U1041" s="4" t="s">
        <v>188</v>
      </c>
    </row>
    <row r="1042" spans="1:21" x14ac:dyDescent="0.25">
      <c r="A1042" s="4" t="s">
        <v>574</v>
      </c>
      <c r="B1042" s="12" t="s">
        <v>482</v>
      </c>
      <c r="C1042" s="4" t="s">
        <v>575</v>
      </c>
      <c r="D1042" s="4" t="s">
        <v>424</v>
      </c>
      <c r="O1042" s="4" t="s">
        <v>30</v>
      </c>
      <c r="U1042" s="4" t="s">
        <v>575</v>
      </c>
    </row>
    <row r="1043" spans="1:21" x14ac:dyDescent="0.25">
      <c r="A1043" s="4" t="s">
        <v>576</v>
      </c>
      <c r="B1043" s="12" t="s">
        <v>482</v>
      </c>
      <c r="C1043" s="4" t="s">
        <v>575</v>
      </c>
      <c r="D1043" s="4" t="s">
        <v>486</v>
      </c>
      <c r="O1043" s="4" t="s">
        <v>30</v>
      </c>
      <c r="P1043" s="13" t="s">
        <v>30</v>
      </c>
      <c r="U1043" s="4" t="s">
        <v>575</v>
      </c>
    </row>
    <row r="1044" spans="1:21" x14ac:dyDescent="0.25">
      <c r="A1044" s="4" t="s">
        <v>576</v>
      </c>
      <c r="B1044" s="12" t="s">
        <v>482</v>
      </c>
      <c r="C1044" s="4" t="s">
        <v>571</v>
      </c>
      <c r="D1044" s="4" t="s">
        <v>486</v>
      </c>
      <c r="O1044" s="4" t="s">
        <v>30</v>
      </c>
      <c r="U1044" s="4" t="s">
        <v>571</v>
      </c>
    </row>
    <row r="1045" spans="1:21" x14ac:dyDescent="0.25">
      <c r="A1045" s="4" t="s">
        <v>577</v>
      </c>
      <c r="B1045" s="12" t="s">
        <v>482</v>
      </c>
      <c r="C1045" s="4" t="s">
        <v>575</v>
      </c>
      <c r="D1045" s="4" t="s">
        <v>486</v>
      </c>
      <c r="O1045" s="4" t="s">
        <v>30</v>
      </c>
      <c r="P1045" s="13" t="s">
        <v>30</v>
      </c>
      <c r="U1045" s="4" t="s">
        <v>575</v>
      </c>
    </row>
    <row r="1046" spans="1:21" x14ac:dyDescent="0.25">
      <c r="A1046" s="4" t="s">
        <v>577</v>
      </c>
      <c r="B1046" s="12" t="s">
        <v>482</v>
      </c>
      <c r="C1046" s="4" t="s">
        <v>579</v>
      </c>
      <c r="D1046" s="4" t="s">
        <v>368</v>
      </c>
      <c r="O1046" s="4" t="s">
        <v>30</v>
      </c>
      <c r="U1046" s="4" t="s">
        <v>578</v>
      </c>
    </row>
    <row r="1047" spans="1:21" x14ac:dyDescent="0.25">
      <c r="A1047" s="4" t="s">
        <v>580</v>
      </c>
      <c r="B1047" s="12" t="s">
        <v>482</v>
      </c>
      <c r="C1047" s="4" t="s">
        <v>575</v>
      </c>
      <c r="D1047" s="4" t="s">
        <v>486</v>
      </c>
      <c r="O1047" s="4" t="s">
        <v>30</v>
      </c>
      <c r="P1047" s="13" t="s">
        <v>30</v>
      </c>
      <c r="U1047" s="4" t="s">
        <v>575</v>
      </c>
    </row>
    <row r="1048" spans="1:21" x14ac:dyDescent="0.25">
      <c r="A1048" s="4" t="s">
        <v>580</v>
      </c>
      <c r="B1048" s="12" t="s">
        <v>482</v>
      </c>
      <c r="C1048" s="4" t="s">
        <v>579</v>
      </c>
      <c r="D1048" s="4" t="s">
        <v>368</v>
      </c>
      <c r="O1048" s="4" t="s">
        <v>30</v>
      </c>
      <c r="U1048" s="4" t="s">
        <v>578</v>
      </c>
    </row>
  </sheetData>
  <sortState xmlns:xlrd2="http://schemas.microsoft.com/office/spreadsheetml/2017/richdata2" ref="A2:U1048">
    <sortCondition descending="1" ref="A2:A1048"/>
    <sortCondition ref="B2:B1048"/>
    <sortCondition ref="P2:P1048"/>
    <sortCondition ref="O2:O1048"/>
    <sortCondition ref="N2:N1048"/>
    <sortCondition ref="M2:M1048"/>
    <sortCondition ref="L2:L1048"/>
    <sortCondition ref="H2:H1048"/>
    <sortCondition descending="1" ref="K2:K104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23733-C3E7-4218-BD15-769396DC8634}">
  <dimension ref="A1:H178"/>
  <sheetViews>
    <sheetView workbookViewId="0">
      <selection activeCell="G12" sqref="G12"/>
    </sheetView>
  </sheetViews>
  <sheetFormatPr defaultRowHeight="15" x14ac:dyDescent="0.25"/>
  <cols>
    <col min="1" max="1" width="41.85546875" customWidth="1"/>
    <col min="2" max="2" width="14.28515625" customWidth="1"/>
    <col min="3" max="3" width="11.42578125" style="2" customWidth="1"/>
    <col min="4" max="4" width="32.42578125" customWidth="1"/>
    <col min="5" max="5" width="19" style="2" customWidth="1"/>
    <col min="6" max="6" width="34.28515625" customWidth="1"/>
    <col min="7" max="8" width="38.140625" customWidth="1"/>
  </cols>
  <sheetData>
    <row r="1" spans="1:8" x14ac:dyDescent="0.25">
      <c r="A1" s="1" t="s">
        <v>134</v>
      </c>
      <c r="B1" s="1" t="s">
        <v>654</v>
      </c>
      <c r="C1" s="14" t="s">
        <v>27</v>
      </c>
      <c r="D1" s="16" t="s">
        <v>655</v>
      </c>
      <c r="E1" s="14" t="s">
        <v>592</v>
      </c>
      <c r="F1" s="16" t="s">
        <v>656</v>
      </c>
      <c r="G1" s="17" t="s">
        <v>689</v>
      </c>
      <c r="H1" s="17" t="s">
        <v>690</v>
      </c>
    </row>
    <row r="2" spans="1:8" x14ac:dyDescent="0.25">
      <c r="A2" t="s">
        <v>659</v>
      </c>
      <c r="B2" t="s">
        <v>376</v>
      </c>
      <c r="C2" s="15">
        <v>1971</v>
      </c>
      <c r="D2" t="s">
        <v>674</v>
      </c>
      <c r="E2" s="19" t="s">
        <v>612</v>
      </c>
      <c r="F2" s="18" t="s">
        <v>630</v>
      </c>
      <c r="G2" t="s">
        <v>674</v>
      </c>
      <c r="H2" s="18" t="s">
        <v>630</v>
      </c>
    </row>
    <row r="3" spans="1:8" x14ac:dyDescent="0.25">
      <c r="A3" t="s">
        <v>659</v>
      </c>
      <c r="B3" t="s">
        <v>376</v>
      </c>
      <c r="C3" s="15">
        <v>1972</v>
      </c>
      <c r="D3" t="s">
        <v>674</v>
      </c>
      <c r="E3" s="19" t="s">
        <v>615</v>
      </c>
      <c r="F3" s="18" t="s">
        <v>631</v>
      </c>
      <c r="G3" t="s">
        <v>674</v>
      </c>
      <c r="H3" s="18" t="s">
        <v>631</v>
      </c>
    </row>
    <row r="4" spans="1:8" x14ac:dyDescent="0.25">
      <c r="A4" t="s">
        <v>659</v>
      </c>
      <c r="B4" t="s">
        <v>376</v>
      </c>
      <c r="C4" s="15">
        <v>1973</v>
      </c>
      <c r="D4" t="s">
        <v>674</v>
      </c>
      <c r="E4" s="19" t="s">
        <v>594</v>
      </c>
      <c r="F4" s="18" t="s">
        <v>632</v>
      </c>
      <c r="G4" t="s">
        <v>674</v>
      </c>
      <c r="H4" s="18" t="s">
        <v>632</v>
      </c>
    </row>
    <row r="5" spans="1:8" x14ac:dyDescent="0.25">
      <c r="A5" t="s">
        <v>659</v>
      </c>
      <c r="B5" t="s">
        <v>376</v>
      </c>
      <c r="C5" s="15">
        <v>1974</v>
      </c>
      <c r="D5" s="18" t="s">
        <v>633</v>
      </c>
      <c r="E5" s="19" t="s">
        <v>610</v>
      </c>
      <c r="F5" t="s">
        <v>674</v>
      </c>
      <c r="G5" s="18" t="s">
        <v>633</v>
      </c>
      <c r="H5" t="s">
        <v>674</v>
      </c>
    </row>
    <row r="6" spans="1:8" x14ac:dyDescent="0.25">
      <c r="A6" t="s">
        <v>659</v>
      </c>
      <c r="B6" t="s">
        <v>376</v>
      </c>
      <c r="C6" s="15">
        <v>1975</v>
      </c>
      <c r="D6" s="18" t="s">
        <v>629</v>
      </c>
      <c r="E6" s="19" t="s">
        <v>634</v>
      </c>
      <c r="F6" s="18" t="s">
        <v>635</v>
      </c>
      <c r="G6" t="s">
        <v>674</v>
      </c>
      <c r="H6" s="18" t="s">
        <v>635</v>
      </c>
    </row>
    <row r="7" spans="1:8" x14ac:dyDescent="0.25">
      <c r="A7" t="s">
        <v>659</v>
      </c>
      <c r="B7" t="s">
        <v>376</v>
      </c>
      <c r="C7" s="15">
        <v>1976</v>
      </c>
      <c r="D7" s="18" t="s">
        <v>629</v>
      </c>
      <c r="E7" s="19" t="s">
        <v>636</v>
      </c>
      <c r="F7" s="18" t="s">
        <v>700</v>
      </c>
      <c r="G7" t="s">
        <v>674</v>
      </c>
      <c r="H7" s="18" t="s">
        <v>700</v>
      </c>
    </row>
    <row r="8" spans="1:8" x14ac:dyDescent="0.25">
      <c r="A8" t="s">
        <v>659</v>
      </c>
      <c r="B8" t="s">
        <v>376</v>
      </c>
      <c r="C8" s="15">
        <v>1977</v>
      </c>
      <c r="D8" s="18" t="s">
        <v>700</v>
      </c>
      <c r="E8" s="19" t="s">
        <v>608</v>
      </c>
      <c r="F8" t="s">
        <v>674</v>
      </c>
      <c r="G8" s="18" t="s">
        <v>700</v>
      </c>
      <c r="H8" t="s">
        <v>674</v>
      </c>
    </row>
    <row r="9" spans="1:8" x14ac:dyDescent="0.25">
      <c r="A9" t="s">
        <v>659</v>
      </c>
      <c r="B9" t="s">
        <v>376</v>
      </c>
      <c r="C9" s="15">
        <v>1978</v>
      </c>
      <c r="D9" s="18" t="s">
        <v>629</v>
      </c>
      <c r="E9" s="19" t="s">
        <v>637</v>
      </c>
      <c r="F9" s="18" t="s">
        <v>700</v>
      </c>
      <c r="G9" t="s">
        <v>674</v>
      </c>
      <c r="H9" s="18" t="s">
        <v>700</v>
      </c>
    </row>
    <row r="10" spans="1:8" x14ac:dyDescent="0.25">
      <c r="A10" t="s">
        <v>659</v>
      </c>
      <c r="B10" t="s">
        <v>376</v>
      </c>
      <c r="C10" s="15">
        <v>1979</v>
      </c>
      <c r="D10" t="s">
        <v>674</v>
      </c>
      <c r="E10" s="19" t="s">
        <v>608</v>
      </c>
      <c r="F10" s="18" t="s">
        <v>638</v>
      </c>
      <c r="G10" t="s">
        <v>674</v>
      </c>
      <c r="H10" s="18" t="s">
        <v>638</v>
      </c>
    </row>
    <row r="11" spans="1:8" x14ac:dyDescent="0.25">
      <c r="A11" t="s">
        <v>659</v>
      </c>
      <c r="B11" t="s">
        <v>376</v>
      </c>
      <c r="C11" s="15">
        <v>1980</v>
      </c>
      <c r="D11" s="18" t="s">
        <v>639</v>
      </c>
      <c r="E11" s="19" t="s">
        <v>608</v>
      </c>
      <c r="F11" s="18" t="s">
        <v>640</v>
      </c>
      <c r="G11" s="18" t="s">
        <v>639</v>
      </c>
      <c r="H11" s="18" t="s">
        <v>640</v>
      </c>
    </row>
    <row r="12" spans="1:8" x14ac:dyDescent="0.25">
      <c r="A12" t="s">
        <v>659</v>
      </c>
      <c r="B12" t="s">
        <v>376</v>
      </c>
      <c r="C12" s="15">
        <v>1981</v>
      </c>
      <c r="D12" t="s">
        <v>674</v>
      </c>
      <c r="E12" s="19" t="s">
        <v>634</v>
      </c>
      <c r="F12" s="18" t="s">
        <v>639</v>
      </c>
      <c r="G12" t="s">
        <v>674</v>
      </c>
      <c r="H12" s="18" t="s">
        <v>639</v>
      </c>
    </row>
    <row r="13" spans="1:8" x14ac:dyDescent="0.25">
      <c r="A13" t="s">
        <v>659</v>
      </c>
      <c r="B13" t="s">
        <v>376</v>
      </c>
      <c r="C13" s="15">
        <v>1982</v>
      </c>
      <c r="D13" s="18" t="s">
        <v>638</v>
      </c>
      <c r="E13" s="19" t="s">
        <v>594</v>
      </c>
      <c r="F13" s="18" t="s">
        <v>641</v>
      </c>
      <c r="G13" s="18" t="s">
        <v>638</v>
      </c>
      <c r="H13" s="18" t="s">
        <v>641</v>
      </c>
    </row>
    <row r="14" spans="1:8" x14ac:dyDescent="0.25">
      <c r="A14" t="s">
        <v>659</v>
      </c>
      <c r="B14" t="s">
        <v>376</v>
      </c>
      <c r="C14" s="15">
        <v>1983</v>
      </c>
      <c r="D14" s="18" t="s">
        <v>585</v>
      </c>
      <c r="E14" s="19" t="s">
        <v>615</v>
      </c>
      <c r="F14" s="18" t="s">
        <v>639</v>
      </c>
      <c r="G14" s="18" t="s">
        <v>585</v>
      </c>
      <c r="H14" s="18" t="s">
        <v>639</v>
      </c>
    </row>
    <row r="15" spans="1:8" x14ac:dyDescent="0.25">
      <c r="A15" t="s">
        <v>659</v>
      </c>
      <c r="B15" t="s">
        <v>376</v>
      </c>
      <c r="C15" s="15">
        <v>1984</v>
      </c>
      <c r="D15" s="18" t="s">
        <v>642</v>
      </c>
      <c r="E15" s="19" t="s">
        <v>634</v>
      </c>
      <c r="F15" s="18" t="s">
        <v>585</v>
      </c>
      <c r="G15" s="18" t="s">
        <v>642</v>
      </c>
      <c r="H15" s="18" t="s">
        <v>585</v>
      </c>
    </row>
    <row r="16" spans="1:8" x14ac:dyDescent="0.25">
      <c r="A16" t="s">
        <v>659</v>
      </c>
      <c r="B16" t="s">
        <v>376</v>
      </c>
      <c r="C16" s="15">
        <v>1985</v>
      </c>
      <c r="D16" s="18" t="s">
        <v>643</v>
      </c>
      <c r="E16" s="19" t="s">
        <v>594</v>
      </c>
      <c r="F16" s="18" t="s">
        <v>585</v>
      </c>
      <c r="G16" s="18" t="s">
        <v>643</v>
      </c>
      <c r="H16" s="18" t="s">
        <v>585</v>
      </c>
    </row>
    <row r="17" spans="1:8" x14ac:dyDescent="0.25">
      <c r="A17" t="s">
        <v>659</v>
      </c>
      <c r="B17" t="s">
        <v>376</v>
      </c>
      <c r="C17" s="15">
        <v>1986</v>
      </c>
      <c r="D17" s="18" t="s">
        <v>701</v>
      </c>
      <c r="E17" s="19" t="s">
        <v>609</v>
      </c>
      <c r="F17" s="18" t="s">
        <v>585</v>
      </c>
      <c r="G17" s="18" t="s">
        <v>701</v>
      </c>
      <c r="H17" s="18" t="s">
        <v>585</v>
      </c>
    </row>
    <row r="18" spans="1:8" x14ac:dyDescent="0.25">
      <c r="A18" t="s">
        <v>659</v>
      </c>
      <c r="B18" t="s">
        <v>376</v>
      </c>
      <c r="C18" s="15">
        <v>1987</v>
      </c>
      <c r="D18" s="18" t="s">
        <v>585</v>
      </c>
      <c r="E18" s="19" t="s">
        <v>594</v>
      </c>
      <c r="F18" s="18" t="s">
        <v>639</v>
      </c>
      <c r="G18" s="18" t="s">
        <v>585</v>
      </c>
      <c r="H18" s="18" t="s">
        <v>639</v>
      </c>
    </row>
    <row r="19" spans="1:8" x14ac:dyDescent="0.25">
      <c r="A19" t="s">
        <v>659</v>
      </c>
      <c r="B19" t="s">
        <v>376</v>
      </c>
      <c r="C19" s="15">
        <v>1988</v>
      </c>
      <c r="D19" s="18" t="s">
        <v>585</v>
      </c>
      <c r="E19" s="19" t="s">
        <v>613</v>
      </c>
      <c r="F19" s="18" t="s">
        <v>644</v>
      </c>
      <c r="G19" s="18" t="s">
        <v>585</v>
      </c>
      <c r="H19" s="18" t="s">
        <v>644</v>
      </c>
    </row>
    <row r="20" spans="1:8" x14ac:dyDescent="0.25">
      <c r="A20" t="s">
        <v>659</v>
      </c>
      <c r="B20" t="s">
        <v>376</v>
      </c>
      <c r="C20" s="15">
        <v>1989</v>
      </c>
      <c r="D20" s="18" t="s">
        <v>644</v>
      </c>
      <c r="E20" s="19" t="s">
        <v>615</v>
      </c>
      <c r="F20" s="18" t="s">
        <v>643</v>
      </c>
      <c r="G20" s="18" t="s">
        <v>644</v>
      </c>
      <c r="H20" s="18" t="s">
        <v>643</v>
      </c>
    </row>
    <row r="21" spans="1:8" x14ac:dyDescent="0.25">
      <c r="A21" t="s">
        <v>659</v>
      </c>
      <c r="B21" t="s">
        <v>376</v>
      </c>
      <c r="C21" s="15">
        <v>1990</v>
      </c>
      <c r="D21" s="18" t="s">
        <v>585</v>
      </c>
      <c r="E21" s="19" t="s">
        <v>608</v>
      </c>
      <c r="F21" s="18" t="s">
        <v>643</v>
      </c>
      <c r="G21" s="18" t="s">
        <v>585</v>
      </c>
      <c r="H21" s="18" t="s">
        <v>643</v>
      </c>
    </row>
    <row r="22" spans="1:8" x14ac:dyDescent="0.25">
      <c r="A22" t="s">
        <v>659</v>
      </c>
      <c r="B22" t="s">
        <v>376</v>
      </c>
      <c r="C22" s="15">
        <v>1991</v>
      </c>
      <c r="D22" s="18" t="s">
        <v>645</v>
      </c>
      <c r="E22" s="19" t="s">
        <v>608</v>
      </c>
      <c r="F22" s="18" t="s">
        <v>585</v>
      </c>
      <c r="G22" s="18" t="s">
        <v>645</v>
      </c>
      <c r="H22" s="18" t="s">
        <v>585</v>
      </c>
    </row>
    <row r="23" spans="1:8" x14ac:dyDescent="0.25">
      <c r="A23" t="s">
        <v>659</v>
      </c>
      <c r="B23" t="s">
        <v>376</v>
      </c>
      <c r="C23" s="15">
        <v>1992</v>
      </c>
      <c r="D23" s="18" t="s">
        <v>585</v>
      </c>
      <c r="E23" s="19" t="s">
        <v>614</v>
      </c>
      <c r="F23" s="18" t="s">
        <v>586</v>
      </c>
      <c r="G23" s="18" t="s">
        <v>585</v>
      </c>
      <c r="H23" s="18" t="s">
        <v>586</v>
      </c>
    </row>
    <row r="24" spans="1:8" x14ac:dyDescent="0.25">
      <c r="A24" t="s">
        <v>702</v>
      </c>
      <c r="B24" t="s">
        <v>376</v>
      </c>
      <c r="C24" s="15">
        <v>1992</v>
      </c>
      <c r="D24" s="18" t="s">
        <v>585</v>
      </c>
      <c r="E24" s="19"/>
      <c r="F24" s="18" t="s">
        <v>586</v>
      </c>
      <c r="G24" s="18" t="s">
        <v>585</v>
      </c>
      <c r="H24" s="18" t="s">
        <v>586</v>
      </c>
    </row>
    <row r="25" spans="1:8" x14ac:dyDescent="0.25">
      <c r="A25" t="s">
        <v>659</v>
      </c>
      <c r="B25" t="s">
        <v>376</v>
      </c>
      <c r="C25" s="15">
        <v>1993</v>
      </c>
      <c r="D25" s="18" t="s">
        <v>587</v>
      </c>
      <c r="E25" s="19" t="s">
        <v>617</v>
      </c>
      <c r="F25" s="18" t="s">
        <v>585</v>
      </c>
      <c r="G25" t="s">
        <v>667</v>
      </c>
      <c r="H25" s="18" t="s">
        <v>585</v>
      </c>
    </row>
    <row r="26" spans="1:8" x14ac:dyDescent="0.25">
      <c r="A26" t="s">
        <v>702</v>
      </c>
      <c r="B26" t="s">
        <v>376</v>
      </c>
      <c r="C26" s="15">
        <v>1993</v>
      </c>
      <c r="D26" t="s">
        <v>667</v>
      </c>
      <c r="E26" s="19"/>
      <c r="F26" s="18" t="s">
        <v>585</v>
      </c>
      <c r="G26" t="s">
        <v>667</v>
      </c>
      <c r="H26" s="18" t="s">
        <v>585</v>
      </c>
    </row>
    <row r="27" spans="1:8" x14ac:dyDescent="0.25">
      <c r="A27" t="s">
        <v>659</v>
      </c>
      <c r="B27" t="s">
        <v>376</v>
      </c>
      <c r="C27" s="15">
        <v>1994</v>
      </c>
      <c r="D27" s="18" t="s">
        <v>585</v>
      </c>
      <c r="E27" s="19" t="s">
        <v>608</v>
      </c>
      <c r="F27" s="18" t="s">
        <v>646</v>
      </c>
      <c r="G27" s="18" t="s">
        <v>585</v>
      </c>
      <c r="H27" s="18" t="s">
        <v>646</v>
      </c>
    </row>
    <row r="28" spans="1:8" x14ac:dyDescent="0.25">
      <c r="A28" t="s">
        <v>702</v>
      </c>
      <c r="B28" t="s">
        <v>376</v>
      </c>
      <c r="C28" s="15">
        <v>1994</v>
      </c>
      <c r="D28" s="18" t="s">
        <v>585</v>
      </c>
      <c r="E28" s="19"/>
      <c r="F28" t="s">
        <v>667</v>
      </c>
      <c r="G28" s="18" t="s">
        <v>585</v>
      </c>
      <c r="H28" t="s">
        <v>667</v>
      </c>
    </row>
    <row r="29" spans="1:8" x14ac:dyDescent="0.25">
      <c r="A29" t="s">
        <v>659</v>
      </c>
      <c r="B29" t="s">
        <v>376</v>
      </c>
      <c r="C29" s="15">
        <v>1995</v>
      </c>
      <c r="D29" s="18" t="s">
        <v>587</v>
      </c>
      <c r="E29" s="19" t="s">
        <v>615</v>
      </c>
      <c r="F29" s="18" t="s">
        <v>588</v>
      </c>
      <c r="G29" t="s">
        <v>667</v>
      </c>
      <c r="H29" t="s">
        <v>671</v>
      </c>
    </row>
    <row r="30" spans="1:8" x14ac:dyDescent="0.25">
      <c r="A30" t="s">
        <v>702</v>
      </c>
      <c r="B30" t="s">
        <v>376</v>
      </c>
      <c r="C30" s="15">
        <v>1995</v>
      </c>
      <c r="D30" t="s">
        <v>667</v>
      </c>
      <c r="E30" s="19"/>
      <c r="F30" t="s">
        <v>671</v>
      </c>
      <c r="G30" t="s">
        <v>667</v>
      </c>
      <c r="H30" t="s">
        <v>671</v>
      </c>
    </row>
    <row r="31" spans="1:8" x14ac:dyDescent="0.25">
      <c r="A31" t="s">
        <v>659</v>
      </c>
      <c r="B31" t="s">
        <v>376</v>
      </c>
      <c r="C31" s="15">
        <v>1996</v>
      </c>
      <c r="D31" s="18" t="s">
        <v>694</v>
      </c>
      <c r="E31" s="19" t="s">
        <v>647</v>
      </c>
      <c r="F31" s="18" t="s">
        <v>588</v>
      </c>
      <c r="G31" t="s">
        <v>675</v>
      </c>
      <c r="H31" t="s">
        <v>671</v>
      </c>
    </row>
    <row r="32" spans="1:8" x14ac:dyDescent="0.25">
      <c r="A32" t="s">
        <v>702</v>
      </c>
      <c r="B32" t="s">
        <v>376</v>
      </c>
      <c r="C32" s="15">
        <v>1996</v>
      </c>
      <c r="D32" s="18" t="s">
        <v>694</v>
      </c>
      <c r="E32" s="19"/>
      <c r="F32" s="18" t="s">
        <v>585</v>
      </c>
      <c r="G32" t="s">
        <v>675</v>
      </c>
      <c r="H32" s="18" t="s">
        <v>585</v>
      </c>
    </row>
    <row r="33" spans="1:8" x14ac:dyDescent="0.25">
      <c r="A33" t="s">
        <v>659</v>
      </c>
      <c r="B33" t="s">
        <v>376</v>
      </c>
      <c r="C33" s="15">
        <v>1997</v>
      </c>
      <c r="D33" s="18" t="s">
        <v>645</v>
      </c>
      <c r="E33" s="19" t="s">
        <v>608</v>
      </c>
      <c r="F33" s="18" t="s">
        <v>699</v>
      </c>
      <c r="G33" s="18" t="s">
        <v>645</v>
      </c>
      <c r="H33" s="18" t="s">
        <v>698</v>
      </c>
    </row>
    <row r="34" spans="1:8" x14ac:dyDescent="0.25">
      <c r="A34" t="s">
        <v>702</v>
      </c>
      <c r="B34" t="s">
        <v>376</v>
      </c>
      <c r="C34" s="15">
        <v>1997</v>
      </c>
      <c r="D34" t="s">
        <v>667</v>
      </c>
      <c r="E34" s="19"/>
      <c r="F34" s="18" t="s">
        <v>585</v>
      </c>
      <c r="G34" t="s">
        <v>667</v>
      </c>
      <c r="H34" s="18" t="s">
        <v>585</v>
      </c>
    </row>
    <row r="35" spans="1:8" x14ac:dyDescent="0.25">
      <c r="A35" t="s">
        <v>659</v>
      </c>
      <c r="B35" t="s">
        <v>376</v>
      </c>
      <c r="C35" s="15">
        <v>1998</v>
      </c>
      <c r="D35" s="18" t="s">
        <v>587</v>
      </c>
      <c r="E35" s="19" t="s">
        <v>615</v>
      </c>
      <c r="F35" s="18" t="s">
        <v>694</v>
      </c>
      <c r="G35" t="s">
        <v>667</v>
      </c>
      <c r="H35" t="s">
        <v>675</v>
      </c>
    </row>
    <row r="36" spans="1:8" x14ac:dyDescent="0.25">
      <c r="A36" t="s">
        <v>702</v>
      </c>
      <c r="B36" t="s">
        <v>376</v>
      </c>
      <c r="C36" s="15">
        <v>1998</v>
      </c>
      <c r="D36" t="s">
        <v>670</v>
      </c>
      <c r="E36" s="19"/>
      <c r="F36" t="s">
        <v>667</v>
      </c>
      <c r="G36" t="s">
        <v>670</v>
      </c>
      <c r="H36" t="s">
        <v>667</v>
      </c>
    </row>
    <row r="37" spans="1:8" x14ac:dyDescent="0.25">
      <c r="A37" t="s">
        <v>659</v>
      </c>
      <c r="B37" t="s">
        <v>376</v>
      </c>
      <c r="C37" s="15">
        <v>1999</v>
      </c>
      <c r="D37" s="18" t="s">
        <v>587</v>
      </c>
      <c r="E37" s="19" t="s">
        <v>594</v>
      </c>
      <c r="F37" s="18" t="s">
        <v>648</v>
      </c>
      <c r="G37" t="s">
        <v>667</v>
      </c>
      <c r="H37" s="18" t="s">
        <v>648</v>
      </c>
    </row>
    <row r="38" spans="1:8" x14ac:dyDescent="0.25">
      <c r="A38" t="s">
        <v>702</v>
      </c>
      <c r="B38" t="s">
        <v>376</v>
      </c>
      <c r="C38" s="15">
        <v>1999</v>
      </c>
      <c r="D38" s="18" t="s">
        <v>694</v>
      </c>
      <c r="E38" s="19"/>
      <c r="F38" t="s">
        <v>667</v>
      </c>
      <c r="G38" t="s">
        <v>675</v>
      </c>
      <c r="H38" t="s">
        <v>667</v>
      </c>
    </row>
    <row r="39" spans="1:8" x14ac:dyDescent="0.25">
      <c r="A39" t="s">
        <v>659</v>
      </c>
      <c r="B39" t="s">
        <v>376</v>
      </c>
      <c r="C39" s="15">
        <v>2000</v>
      </c>
      <c r="D39" s="18" t="s">
        <v>694</v>
      </c>
      <c r="E39" s="19" t="s">
        <v>610</v>
      </c>
      <c r="F39" s="18" t="s">
        <v>585</v>
      </c>
      <c r="G39" t="s">
        <v>675</v>
      </c>
      <c r="H39" s="18" t="s">
        <v>585</v>
      </c>
    </row>
    <row r="40" spans="1:8" x14ac:dyDescent="0.25">
      <c r="A40" t="s">
        <v>702</v>
      </c>
      <c r="B40" t="s">
        <v>376</v>
      </c>
      <c r="C40" s="15">
        <v>2000</v>
      </c>
      <c r="D40" s="18" t="s">
        <v>694</v>
      </c>
      <c r="E40" s="19"/>
      <c r="F40" s="18" t="s">
        <v>585</v>
      </c>
      <c r="G40" t="s">
        <v>675</v>
      </c>
      <c r="H40" s="18" t="s">
        <v>585</v>
      </c>
    </row>
    <row r="41" spans="1:8" x14ac:dyDescent="0.25">
      <c r="A41" t="s">
        <v>659</v>
      </c>
      <c r="B41" t="s">
        <v>376</v>
      </c>
      <c r="C41" s="15">
        <v>2001</v>
      </c>
      <c r="D41" s="18" t="s">
        <v>587</v>
      </c>
      <c r="E41" s="19" t="s">
        <v>608</v>
      </c>
      <c r="F41" s="18" t="s">
        <v>589</v>
      </c>
      <c r="G41" t="s">
        <v>667</v>
      </c>
      <c r="H41" s="18" t="s">
        <v>695</v>
      </c>
    </row>
    <row r="42" spans="1:8" x14ac:dyDescent="0.25">
      <c r="A42" t="s">
        <v>702</v>
      </c>
      <c r="B42" t="s">
        <v>376</v>
      </c>
      <c r="C42" s="15">
        <v>2001</v>
      </c>
      <c r="D42" t="s">
        <v>667</v>
      </c>
      <c r="E42" s="19"/>
      <c r="F42" s="18" t="s">
        <v>585</v>
      </c>
      <c r="G42" t="s">
        <v>667</v>
      </c>
      <c r="H42" s="18" t="s">
        <v>585</v>
      </c>
    </row>
    <row r="43" spans="1:8" x14ac:dyDescent="0.25">
      <c r="A43" t="s">
        <v>659</v>
      </c>
      <c r="B43" t="s">
        <v>376</v>
      </c>
      <c r="C43" s="15">
        <v>2002</v>
      </c>
      <c r="D43" s="18" t="s">
        <v>695</v>
      </c>
      <c r="E43" s="19" t="s">
        <v>610</v>
      </c>
      <c r="F43" s="18" t="s">
        <v>585</v>
      </c>
      <c r="G43" s="18" t="s">
        <v>695</v>
      </c>
      <c r="H43" s="18" t="s">
        <v>585</v>
      </c>
    </row>
    <row r="44" spans="1:8" x14ac:dyDescent="0.25">
      <c r="A44" t="s">
        <v>702</v>
      </c>
      <c r="B44" t="s">
        <v>376</v>
      </c>
      <c r="C44" s="15">
        <v>2002</v>
      </c>
      <c r="D44" t="s">
        <v>667</v>
      </c>
      <c r="E44" s="19"/>
      <c r="F44" s="18" t="s">
        <v>585</v>
      </c>
      <c r="G44" t="s">
        <v>667</v>
      </c>
      <c r="H44" s="18" t="s">
        <v>585</v>
      </c>
    </row>
    <row r="45" spans="1:8" x14ac:dyDescent="0.25">
      <c r="A45" t="s">
        <v>657</v>
      </c>
      <c r="B45" t="s">
        <v>658</v>
      </c>
      <c r="C45" s="15">
        <v>2002</v>
      </c>
      <c r="D45" t="s">
        <v>666</v>
      </c>
      <c r="E45" s="19" t="s">
        <v>594</v>
      </c>
      <c r="F45" t="s">
        <v>687</v>
      </c>
      <c r="G45" t="s">
        <v>666</v>
      </c>
      <c r="H45" t="s">
        <v>687</v>
      </c>
    </row>
    <row r="46" spans="1:8" x14ac:dyDescent="0.25">
      <c r="A46" t="s">
        <v>703</v>
      </c>
      <c r="B46" t="s">
        <v>154</v>
      </c>
      <c r="C46" s="15">
        <v>2002</v>
      </c>
      <c r="D46" t="s">
        <v>661</v>
      </c>
      <c r="E46" s="19"/>
      <c r="F46" t="s">
        <v>678</v>
      </c>
      <c r="G46" t="s">
        <v>661</v>
      </c>
      <c r="H46" t="s">
        <v>678</v>
      </c>
    </row>
    <row r="47" spans="1:8" x14ac:dyDescent="0.25">
      <c r="A47" t="s">
        <v>659</v>
      </c>
      <c r="B47" t="s">
        <v>376</v>
      </c>
      <c r="C47" s="15">
        <v>2003</v>
      </c>
      <c r="D47" s="18" t="s">
        <v>695</v>
      </c>
      <c r="E47" s="19" t="s">
        <v>617</v>
      </c>
      <c r="F47" t="s">
        <v>675</v>
      </c>
      <c r="G47" s="18" t="s">
        <v>695</v>
      </c>
      <c r="H47" t="s">
        <v>675</v>
      </c>
    </row>
    <row r="48" spans="1:8" x14ac:dyDescent="0.25">
      <c r="A48" t="s">
        <v>702</v>
      </c>
      <c r="B48" t="s">
        <v>376</v>
      </c>
      <c r="C48" s="15">
        <v>2003</v>
      </c>
      <c r="D48" s="18" t="s">
        <v>695</v>
      </c>
      <c r="E48" s="19"/>
      <c r="F48" s="18" t="s">
        <v>585</v>
      </c>
      <c r="G48" s="18" t="s">
        <v>695</v>
      </c>
      <c r="H48" s="18" t="s">
        <v>585</v>
      </c>
    </row>
    <row r="49" spans="1:8" x14ac:dyDescent="0.25">
      <c r="A49" t="s">
        <v>657</v>
      </c>
      <c r="B49" t="s">
        <v>658</v>
      </c>
      <c r="C49" s="15">
        <v>2003</v>
      </c>
      <c r="D49" t="s">
        <v>687</v>
      </c>
      <c r="E49" s="19" t="s">
        <v>595</v>
      </c>
      <c r="F49" s="18" t="s">
        <v>596</v>
      </c>
      <c r="G49" t="s">
        <v>687</v>
      </c>
      <c r="H49" s="18" t="s">
        <v>596</v>
      </c>
    </row>
    <row r="50" spans="1:8" x14ac:dyDescent="0.25">
      <c r="A50" t="s">
        <v>703</v>
      </c>
      <c r="B50" t="s">
        <v>154</v>
      </c>
      <c r="C50" s="15">
        <v>2003</v>
      </c>
      <c r="D50" t="s">
        <v>662</v>
      </c>
      <c r="E50" s="19"/>
      <c r="F50" t="s">
        <v>661</v>
      </c>
      <c r="G50" t="s">
        <v>662</v>
      </c>
      <c r="H50" t="s">
        <v>661</v>
      </c>
    </row>
    <row r="51" spans="1:8" x14ac:dyDescent="0.25">
      <c r="A51" t="s">
        <v>659</v>
      </c>
      <c r="B51" t="s">
        <v>376</v>
      </c>
      <c r="C51" s="15">
        <v>2004</v>
      </c>
      <c r="D51" t="s">
        <v>667</v>
      </c>
      <c r="E51" s="19" t="s">
        <v>617</v>
      </c>
      <c r="F51" t="s">
        <v>675</v>
      </c>
      <c r="G51" t="s">
        <v>667</v>
      </c>
      <c r="H51" t="s">
        <v>675</v>
      </c>
    </row>
    <row r="52" spans="1:8" x14ac:dyDescent="0.25">
      <c r="A52" t="s">
        <v>702</v>
      </c>
      <c r="B52" t="s">
        <v>376</v>
      </c>
      <c r="C52" s="15">
        <v>2004</v>
      </c>
      <c r="D52" t="s">
        <v>667</v>
      </c>
      <c r="E52" s="19"/>
      <c r="F52" t="s">
        <v>675</v>
      </c>
      <c r="G52" t="s">
        <v>667</v>
      </c>
      <c r="H52" t="s">
        <v>675</v>
      </c>
    </row>
    <row r="53" spans="1:8" x14ac:dyDescent="0.25">
      <c r="A53" t="s">
        <v>657</v>
      </c>
      <c r="B53" t="s">
        <v>658</v>
      </c>
      <c r="C53" s="15">
        <v>2004</v>
      </c>
      <c r="D53" t="s">
        <v>687</v>
      </c>
      <c r="E53" s="19" t="s">
        <v>597</v>
      </c>
      <c r="F53" s="18" t="s">
        <v>593</v>
      </c>
      <c r="G53" t="s">
        <v>687</v>
      </c>
      <c r="H53" t="s">
        <v>666</v>
      </c>
    </row>
    <row r="54" spans="1:8" x14ac:dyDescent="0.25">
      <c r="A54" t="s">
        <v>703</v>
      </c>
      <c r="B54" t="s">
        <v>154</v>
      </c>
      <c r="C54" s="15">
        <v>2004</v>
      </c>
      <c r="D54" t="s">
        <v>662</v>
      </c>
      <c r="E54" s="19"/>
      <c r="F54" s="18" t="s">
        <v>692</v>
      </c>
      <c r="G54" t="s">
        <v>662</v>
      </c>
      <c r="H54" s="18" t="s">
        <v>692</v>
      </c>
    </row>
    <row r="55" spans="1:8" x14ac:dyDescent="0.25">
      <c r="A55" t="s">
        <v>659</v>
      </c>
      <c r="B55" t="s">
        <v>376</v>
      </c>
      <c r="C55" s="15">
        <v>2005</v>
      </c>
      <c r="D55" t="s">
        <v>675</v>
      </c>
      <c r="E55" s="19" t="s">
        <v>608</v>
      </c>
      <c r="F55" t="s">
        <v>670</v>
      </c>
      <c r="G55" t="s">
        <v>675</v>
      </c>
      <c r="H55" t="s">
        <v>670</v>
      </c>
    </row>
    <row r="56" spans="1:8" x14ac:dyDescent="0.25">
      <c r="A56" t="s">
        <v>702</v>
      </c>
      <c r="B56" t="s">
        <v>376</v>
      </c>
      <c r="C56" s="15">
        <v>2005</v>
      </c>
      <c r="D56" t="s">
        <v>667</v>
      </c>
      <c r="E56" s="19"/>
      <c r="F56" t="s">
        <v>675</v>
      </c>
      <c r="G56" t="s">
        <v>667</v>
      </c>
      <c r="H56" t="s">
        <v>675</v>
      </c>
    </row>
    <row r="57" spans="1:8" x14ac:dyDescent="0.25">
      <c r="A57" t="s">
        <v>657</v>
      </c>
      <c r="B57" t="s">
        <v>658</v>
      </c>
      <c r="C57" s="15">
        <v>2005</v>
      </c>
      <c r="D57" s="18" t="s">
        <v>598</v>
      </c>
      <c r="E57" s="19" t="s">
        <v>599</v>
      </c>
      <c r="F57" s="18" t="s">
        <v>600</v>
      </c>
      <c r="G57" s="18" t="s">
        <v>598</v>
      </c>
      <c r="H57" t="s">
        <v>681</v>
      </c>
    </row>
    <row r="58" spans="1:8" x14ac:dyDescent="0.25">
      <c r="A58" t="s">
        <v>703</v>
      </c>
      <c r="B58" t="s">
        <v>154</v>
      </c>
      <c r="C58" s="15">
        <v>2005</v>
      </c>
      <c r="D58" t="s">
        <v>662</v>
      </c>
      <c r="E58" s="19"/>
      <c r="F58" t="s">
        <v>661</v>
      </c>
      <c r="G58" t="s">
        <v>662</v>
      </c>
      <c r="H58" t="s">
        <v>661</v>
      </c>
    </row>
    <row r="59" spans="1:8" x14ac:dyDescent="0.25">
      <c r="A59" t="s">
        <v>659</v>
      </c>
      <c r="B59" t="s">
        <v>376</v>
      </c>
      <c r="C59" s="15">
        <v>2006</v>
      </c>
      <c r="D59" t="s">
        <v>667</v>
      </c>
      <c r="E59" s="19" t="s">
        <v>649</v>
      </c>
      <c r="F59" s="18" t="s">
        <v>696</v>
      </c>
      <c r="G59" t="s">
        <v>667</v>
      </c>
      <c r="H59" s="18" t="s">
        <v>696</v>
      </c>
    </row>
    <row r="60" spans="1:8" x14ac:dyDescent="0.25">
      <c r="A60" t="s">
        <v>702</v>
      </c>
      <c r="B60" t="s">
        <v>376</v>
      </c>
      <c r="C60" s="15">
        <v>2006</v>
      </c>
      <c r="D60" t="s">
        <v>667</v>
      </c>
      <c r="E60" s="19"/>
      <c r="F60" t="s">
        <v>670</v>
      </c>
      <c r="G60" t="s">
        <v>667</v>
      </c>
      <c r="H60" t="s">
        <v>670</v>
      </c>
    </row>
    <row r="61" spans="1:8" x14ac:dyDescent="0.25">
      <c r="A61" t="s">
        <v>657</v>
      </c>
      <c r="B61" t="s">
        <v>658</v>
      </c>
      <c r="C61" s="15">
        <v>2006</v>
      </c>
      <c r="D61" s="18" t="s">
        <v>593</v>
      </c>
      <c r="E61" s="19" t="s">
        <v>601</v>
      </c>
      <c r="F61" s="18" t="s">
        <v>598</v>
      </c>
      <c r="G61" t="s">
        <v>666</v>
      </c>
      <c r="H61" s="18" t="s">
        <v>598</v>
      </c>
    </row>
    <row r="62" spans="1:8" x14ac:dyDescent="0.25">
      <c r="A62" t="s">
        <v>703</v>
      </c>
      <c r="B62" t="s">
        <v>154</v>
      </c>
      <c r="C62" s="15">
        <v>2006</v>
      </c>
      <c r="D62" t="s">
        <v>663</v>
      </c>
      <c r="E62" s="19"/>
      <c r="F62" s="18" t="s">
        <v>591</v>
      </c>
      <c r="G62" t="s">
        <v>663</v>
      </c>
      <c r="H62" t="s">
        <v>693</v>
      </c>
    </row>
    <row r="63" spans="1:8" x14ac:dyDescent="0.25">
      <c r="A63" t="s">
        <v>659</v>
      </c>
      <c r="B63" t="s">
        <v>376</v>
      </c>
      <c r="C63" s="15">
        <v>2007</v>
      </c>
      <c r="D63" t="s">
        <v>667</v>
      </c>
      <c r="E63" s="19" t="s">
        <v>612</v>
      </c>
      <c r="F63" t="s">
        <v>675</v>
      </c>
      <c r="G63" t="s">
        <v>667</v>
      </c>
      <c r="H63" t="s">
        <v>675</v>
      </c>
    </row>
    <row r="64" spans="1:8" x14ac:dyDescent="0.25">
      <c r="A64" t="s">
        <v>702</v>
      </c>
      <c r="B64" t="s">
        <v>376</v>
      </c>
      <c r="C64" s="15">
        <v>2007</v>
      </c>
      <c r="D64" t="s">
        <v>667</v>
      </c>
      <c r="E64" s="19"/>
      <c r="F64" t="s">
        <v>670</v>
      </c>
      <c r="G64" t="s">
        <v>667</v>
      </c>
      <c r="H64" t="s">
        <v>670</v>
      </c>
    </row>
    <row r="65" spans="1:8" x14ac:dyDescent="0.25">
      <c r="A65" t="s">
        <v>657</v>
      </c>
      <c r="B65" t="s">
        <v>658</v>
      </c>
      <c r="C65" s="15">
        <v>2007</v>
      </c>
      <c r="D65" t="s">
        <v>667</v>
      </c>
      <c r="E65" s="19" t="s">
        <v>602</v>
      </c>
      <c r="F65" t="s">
        <v>687</v>
      </c>
      <c r="G65" t="s">
        <v>667</v>
      </c>
      <c r="H65" t="s">
        <v>687</v>
      </c>
    </row>
    <row r="66" spans="1:8" x14ac:dyDescent="0.25">
      <c r="A66" t="s">
        <v>703</v>
      </c>
      <c r="B66" t="s">
        <v>154</v>
      </c>
      <c r="C66" s="15">
        <v>2007</v>
      </c>
      <c r="D66" t="s">
        <v>662</v>
      </c>
      <c r="E66" s="19"/>
      <c r="F66" t="s">
        <v>663</v>
      </c>
      <c r="G66" t="s">
        <v>662</v>
      </c>
      <c r="H66" t="s">
        <v>663</v>
      </c>
    </row>
    <row r="67" spans="1:8" x14ac:dyDescent="0.25">
      <c r="A67" t="s">
        <v>659</v>
      </c>
      <c r="B67" t="s">
        <v>376</v>
      </c>
      <c r="C67" s="15">
        <v>2008</v>
      </c>
      <c r="D67" t="s">
        <v>667</v>
      </c>
      <c r="E67" s="19" t="s">
        <v>612</v>
      </c>
      <c r="F67" s="18" t="s">
        <v>696</v>
      </c>
      <c r="G67" t="s">
        <v>667</v>
      </c>
      <c r="H67" s="18" t="s">
        <v>696</v>
      </c>
    </row>
    <row r="68" spans="1:8" x14ac:dyDescent="0.25">
      <c r="A68" t="s">
        <v>702</v>
      </c>
      <c r="B68" t="s">
        <v>376</v>
      </c>
      <c r="C68" s="15">
        <v>2008</v>
      </c>
      <c r="D68" t="s">
        <v>667</v>
      </c>
      <c r="E68" s="19"/>
      <c r="F68" t="s">
        <v>670</v>
      </c>
      <c r="G68" t="s">
        <v>667</v>
      </c>
      <c r="H68" t="s">
        <v>670</v>
      </c>
    </row>
    <row r="69" spans="1:8" x14ac:dyDescent="0.25">
      <c r="A69" t="s">
        <v>657</v>
      </c>
      <c r="B69" t="s">
        <v>658</v>
      </c>
      <c r="C69" s="15">
        <v>2008</v>
      </c>
      <c r="D69" s="18" t="s">
        <v>593</v>
      </c>
      <c r="E69" s="19" t="s">
        <v>603</v>
      </c>
      <c r="F69" t="s">
        <v>687</v>
      </c>
      <c r="G69" t="s">
        <v>666</v>
      </c>
      <c r="H69" t="s">
        <v>687</v>
      </c>
    </row>
    <row r="70" spans="1:8" x14ac:dyDescent="0.25">
      <c r="A70" t="s">
        <v>703</v>
      </c>
      <c r="B70" t="s">
        <v>154</v>
      </c>
      <c r="C70" s="15">
        <v>2008</v>
      </c>
      <c r="D70" t="s">
        <v>661</v>
      </c>
      <c r="E70" s="19"/>
      <c r="F70" s="18" t="s">
        <v>691</v>
      </c>
      <c r="G70" t="s">
        <v>661</v>
      </c>
      <c r="H70" s="18" t="s">
        <v>691</v>
      </c>
    </row>
    <row r="71" spans="1:8" x14ac:dyDescent="0.25">
      <c r="A71" t="s">
        <v>659</v>
      </c>
      <c r="B71" t="s">
        <v>376</v>
      </c>
      <c r="C71" s="15">
        <v>2009</v>
      </c>
      <c r="D71" t="s">
        <v>667</v>
      </c>
      <c r="E71" s="19" t="s">
        <v>610</v>
      </c>
      <c r="F71" t="s">
        <v>683</v>
      </c>
      <c r="G71" t="s">
        <v>667</v>
      </c>
      <c r="H71" t="s">
        <v>683</v>
      </c>
    </row>
    <row r="72" spans="1:8" x14ac:dyDescent="0.25">
      <c r="A72" t="s">
        <v>702</v>
      </c>
      <c r="B72" t="s">
        <v>376</v>
      </c>
      <c r="C72" s="15">
        <v>2009</v>
      </c>
      <c r="D72" t="s">
        <v>667</v>
      </c>
      <c r="E72" s="19"/>
      <c r="F72" t="s">
        <v>670</v>
      </c>
      <c r="G72" t="s">
        <v>667</v>
      </c>
      <c r="H72" t="s">
        <v>670</v>
      </c>
    </row>
    <row r="73" spans="1:8" x14ac:dyDescent="0.25">
      <c r="A73" t="s">
        <v>657</v>
      </c>
      <c r="B73" t="s">
        <v>658</v>
      </c>
      <c r="C73" s="15">
        <v>2009</v>
      </c>
      <c r="D73" s="18" t="s">
        <v>604</v>
      </c>
      <c r="E73" s="19" t="s">
        <v>605</v>
      </c>
      <c r="F73" s="18" t="s">
        <v>606</v>
      </c>
      <c r="G73" s="18" t="s">
        <v>604</v>
      </c>
      <c r="H73" s="18" t="s">
        <v>606</v>
      </c>
    </row>
    <row r="74" spans="1:8" x14ac:dyDescent="0.25">
      <c r="A74" t="s">
        <v>703</v>
      </c>
      <c r="B74" t="s">
        <v>154</v>
      </c>
      <c r="C74" s="15">
        <v>2009</v>
      </c>
      <c r="D74" s="18" t="s">
        <v>691</v>
      </c>
      <c r="E74" s="19"/>
      <c r="F74" t="s">
        <v>661</v>
      </c>
      <c r="G74" s="18" t="s">
        <v>691</v>
      </c>
      <c r="H74" t="s">
        <v>661</v>
      </c>
    </row>
    <row r="75" spans="1:8" x14ac:dyDescent="0.25">
      <c r="A75" t="s">
        <v>659</v>
      </c>
      <c r="B75" t="s">
        <v>376</v>
      </c>
      <c r="C75" s="15">
        <v>2010</v>
      </c>
      <c r="D75" t="s">
        <v>670</v>
      </c>
      <c r="E75" s="19" t="s">
        <v>618</v>
      </c>
      <c r="F75" t="s">
        <v>667</v>
      </c>
      <c r="G75" t="s">
        <v>670</v>
      </c>
      <c r="H75" t="s">
        <v>667</v>
      </c>
    </row>
    <row r="76" spans="1:8" x14ac:dyDescent="0.25">
      <c r="A76" t="s">
        <v>702</v>
      </c>
      <c r="B76" t="s">
        <v>376</v>
      </c>
      <c r="C76" s="15">
        <v>2010</v>
      </c>
      <c r="D76" t="s">
        <v>667</v>
      </c>
      <c r="E76" s="19"/>
      <c r="F76" t="s">
        <v>670</v>
      </c>
      <c r="G76" t="s">
        <v>667</v>
      </c>
      <c r="H76" t="s">
        <v>670</v>
      </c>
    </row>
    <row r="77" spans="1:8" x14ac:dyDescent="0.25">
      <c r="A77" t="s">
        <v>657</v>
      </c>
      <c r="B77" t="s">
        <v>658</v>
      </c>
      <c r="C77" s="15">
        <v>2010</v>
      </c>
      <c r="D77" s="18" t="s">
        <v>598</v>
      </c>
      <c r="E77" s="19" t="s">
        <v>607</v>
      </c>
      <c r="F77" t="s">
        <v>668</v>
      </c>
      <c r="G77" s="18" t="s">
        <v>598</v>
      </c>
      <c r="H77" t="s">
        <v>668</v>
      </c>
    </row>
    <row r="78" spans="1:8" x14ac:dyDescent="0.25">
      <c r="A78" t="s">
        <v>703</v>
      </c>
      <c r="B78" t="s">
        <v>154</v>
      </c>
      <c r="C78" s="15">
        <v>2010</v>
      </c>
      <c r="D78" s="18" t="s">
        <v>691</v>
      </c>
      <c r="E78" s="19"/>
      <c r="F78" t="s">
        <v>663</v>
      </c>
      <c r="G78" s="18" t="s">
        <v>691</v>
      </c>
      <c r="H78" t="s">
        <v>663</v>
      </c>
    </row>
    <row r="79" spans="1:8" x14ac:dyDescent="0.25">
      <c r="A79" t="s">
        <v>659</v>
      </c>
      <c r="B79" t="s">
        <v>376</v>
      </c>
      <c r="C79" s="15">
        <v>2011</v>
      </c>
      <c r="D79" t="s">
        <v>667</v>
      </c>
      <c r="E79" s="19" t="s">
        <v>594</v>
      </c>
      <c r="F79" s="18" t="s">
        <v>590</v>
      </c>
      <c r="G79" t="s">
        <v>667</v>
      </c>
      <c r="H79" s="18" t="s">
        <v>590</v>
      </c>
    </row>
    <row r="80" spans="1:8" x14ac:dyDescent="0.25">
      <c r="A80" t="s">
        <v>702</v>
      </c>
      <c r="B80" t="s">
        <v>376</v>
      </c>
      <c r="C80" s="15">
        <v>2011</v>
      </c>
      <c r="D80" t="s">
        <v>667</v>
      </c>
      <c r="E80" s="19"/>
      <c r="F80" t="s">
        <v>676</v>
      </c>
      <c r="G80" t="s">
        <v>667</v>
      </c>
      <c r="H80" t="s">
        <v>676</v>
      </c>
    </row>
    <row r="81" spans="1:8" x14ac:dyDescent="0.25">
      <c r="A81" t="s">
        <v>657</v>
      </c>
      <c r="B81" t="s">
        <v>658</v>
      </c>
      <c r="C81" s="15">
        <v>2011</v>
      </c>
      <c r="D81" t="s">
        <v>668</v>
      </c>
      <c r="E81" s="19" t="s">
        <v>594</v>
      </c>
      <c r="F81" s="18" t="s">
        <v>598</v>
      </c>
      <c r="G81" t="s">
        <v>668</v>
      </c>
      <c r="H81" s="18" t="s">
        <v>598</v>
      </c>
    </row>
    <row r="82" spans="1:8" x14ac:dyDescent="0.25">
      <c r="A82" t="s">
        <v>703</v>
      </c>
      <c r="B82" t="s">
        <v>154</v>
      </c>
      <c r="C82" s="15">
        <v>2011</v>
      </c>
      <c r="D82" s="18" t="s">
        <v>691</v>
      </c>
      <c r="E82" s="19"/>
      <c r="F82" t="s">
        <v>663</v>
      </c>
      <c r="G82" s="18" t="s">
        <v>691</v>
      </c>
      <c r="H82" t="s">
        <v>663</v>
      </c>
    </row>
    <row r="83" spans="1:8" x14ac:dyDescent="0.25">
      <c r="A83" t="s">
        <v>659</v>
      </c>
      <c r="B83" t="s">
        <v>376</v>
      </c>
      <c r="C83" s="15">
        <v>2012</v>
      </c>
      <c r="D83" t="s">
        <v>676</v>
      </c>
      <c r="E83" s="19" t="s">
        <v>650</v>
      </c>
      <c r="F83" t="s">
        <v>672</v>
      </c>
      <c r="G83" t="s">
        <v>676</v>
      </c>
      <c r="H83" t="s">
        <v>672</v>
      </c>
    </row>
    <row r="84" spans="1:8" x14ac:dyDescent="0.25">
      <c r="A84" t="s">
        <v>702</v>
      </c>
      <c r="B84" t="s">
        <v>376</v>
      </c>
      <c r="C84" s="15">
        <v>2012</v>
      </c>
      <c r="D84" t="s">
        <v>667</v>
      </c>
      <c r="E84" s="19"/>
      <c r="F84" t="s">
        <v>676</v>
      </c>
      <c r="G84" t="s">
        <v>667</v>
      </c>
      <c r="H84" t="s">
        <v>676</v>
      </c>
    </row>
    <row r="85" spans="1:8" x14ac:dyDescent="0.25">
      <c r="A85" t="s">
        <v>657</v>
      </c>
      <c r="B85" t="s">
        <v>658</v>
      </c>
      <c r="C85" s="15">
        <v>2012</v>
      </c>
      <c r="D85" t="s">
        <v>668</v>
      </c>
      <c r="E85" s="19" t="s">
        <v>594</v>
      </c>
      <c r="F85" s="18" t="s">
        <v>593</v>
      </c>
      <c r="G85" t="s">
        <v>668</v>
      </c>
      <c r="H85" t="s">
        <v>666</v>
      </c>
    </row>
    <row r="86" spans="1:8" x14ac:dyDescent="0.25">
      <c r="A86" t="s">
        <v>703</v>
      </c>
      <c r="B86" t="s">
        <v>154</v>
      </c>
      <c r="C86" s="15">
        <v>2012</v>
      </c>
      <c r="D86" t="s">
        <v>664</v>
      </c>
      <c r="E86" s="19"/>
      <c r="F86" t="s">
        <v>662</v>
      </c>
      <c r="G86" t="s">
        <v>664</v>
      </c>
      <c r="H86" t="s">
        <v>662</v>
      </c>
    </row>
    <row r="87" spans="1:8" x14ac:dyDescent="0.25">
      <c r="A87" t="s">
        <v>659</v>
      </c>
      <c r="B87" t="s">
        <v>376</v>
      </c>
      <c r="C87" s="15">
        <v>2013</v>
      </c>
      <c r="D87" t="s">
        <v>667</v>
      </c>
      <c r="E87" s="19" t="s">
        <v>617</v>
      </c>
      <c r="F87" s="18" t="s">
        <v>590</v>
      </c>
      <c r="G87" t="s">
        <v>667</v>
      </c>
      <c r="H87" s="18" t="s">
        <v>590</v>
      </c>
    </row>
    <row r="88" spans="1:8" x14ac:dyDescent="0.25">
      <c r="A88" t="s">
        <v>702</v>
      </c>
      <c r="B88" t="s">
        <v>376</v>
      </c>
      <c r="C88" s="15">
        <v>2013</v>
      </c>
      <c r="D88" t="s">
        <v>671</v>
      </c>
      <c r="E88" s="19"/>
      <c r="F88" s="18" t="s">
        <v>590</v>
      </c>
      <c r="G88" t="s">
        <v>671</v>
      </c>
      <c r="H88" s="18" t="s">
        <v>590</v>
      </c>
    </row>
    <row r="89" spans="1:8" x14ac:dyDescent="0.25">
      <c r="A89" t="s">
        <v>657</v>
      </c>
      <c r="B89" t="s">
        <v>658</v>
      </c>
      <c r="C89" s="15">
        <v>2013</v>
      </c>
      <c r="D89" t="s">
        <v>669</v>
      </c>
      <c r="E89" s="19" t="s">
        <v>608</v>
      </c>
      <c r="F89" t="s">
        <v>668</v>
      </c>
      <c r="G89" t="s">
        <v>669</v>
      </c>
      <c r="H89" t="s">
        <v>668</v>
      </c>
    </row>
    <row r="90" spans="1:8" x14ac:dyDescent="0.25">
      <c r="A90" t="s">
        <v>703</v>
      </c>
      <c r="B90" t="s">
        <v>154</v>
      </c>
      <c r="C90" s="15">
        <v>2013</v>
      </c>
      <c r="D90" t="s">
        <v>664</v>
      </c>
      <c r="E90" s="19"/>
      <c r="F90" t="s">
        <v>662</v>
      </c>
      <c r="G90" t="s">
        <v>664</v>
      </c>
      <c r="H90" t="s">
        <v>662</v>
      </c>
    </row>
    <row r="91" spans="1:8" x14ac:dyDescent="0.25">
      <c r="A91" t="s">
        <v>705</v>
      </c>
      <c r="B91" t="s">
        <v>660</v>
      </c>
      <c r="C91" s="15">
        <v>2013</v>
      </c>
      <c r="D91" s="18" t="s">
        <v>619</v>
      </c>
      <c r="E91" s="19"/>
      <c r="F91" s="18"/>
      <c r="G91" t="s">
        <v>619</v>
      </c>
    </row>
    <row r="92" spans="1:8" x14ac:dyDescent="0.25">
      <c r="A92" t="s">
        <v>704</v>
      </c>
      <c r="B92" t="s">
        <v>660</v>
      </c>
      <c r="C92" s="15">
        <v>2013</v>
      </c>
      <c r="D92" s="18" t="s">
        <v>620</v>
      </c>
      <c r="E92" s="19"/>
      <c r="F92" s="18"/>
      <c r="G92" s="18" t="s">
        <v>620</v>
      </c>
    </row>
    <row r="93" spans="1:8" x14ac:dyDescent="0.25">
      <c r="A93" t="s">
        <v>659</v>
      </c>
      <c r="B93" t="s">
        <v>376</v>
      </c>
      <c r="C93" s="15">
        <v>2014</v>
      </c>
      <c r="D93" t="s">
        <v>667</v>
      </c>
      <c r="E93" s="19" t="s">
        <v>594</v>
      </c>
      <c r="F93" t="s">
        <v>670</v>
      </c>
      <c r="G93" t="s">
        <v>667</v>
      </c>
      <c r="H93" t="s">
        <v>670</v>
      </c>
    </row>
    <row r="94" spans="1:8" x14ac:dyDescent="0.25">
      <c r="A94" t="s">
        <v>702</v>
      </c>
      <c r="B94" t="s">
        <v>376</v>
      </c>
      <c r="C94" s="15">
        <v>2014</v>
      </c>
      <c r="D94" t="s">
        <v>671</v>
      </c>
      <c r="E94" s="19"/>
      <c r="F94" t="s">
        <v>672</v>
      </c>
      <c r="G94" t="s">
        <v>671</v>
      </c>
      <c r="H94" t="s">
        <v>672</v>
      </c>
    </row>
    <row r="95" spans="1:8" x14ac:dyDescent="0.25">
      <c r="A95" t="s">
        <v>657</v>
      </c>
      <c r="B95" t="s">
        <v>658</v>
      </c>
      <c r="C95" s="15">
        <v>2014</v>
      </c>
      <c r="D95" t="s">
        <v>669</v>
      </c>
      <c r="E95" s="19" t="s">
        <v>609</v>
      </c>
      <c r="F95" t="s">
        <v>688</v>
      </c>
      <c r="G95" t="s">
        <v>669</v>
      </c>
      <c r="H95" t="s">
        <v>688</v>
      </c>
    </row>
    <row r="96" spans="1:8" x14ac:dyDescent="0.25">
      <c r="A96" t="s">
        <v>703</v>
      </c>
      <c r="B96" t="s">
        <v>154</v>
      </c>
      <c r="C96" s="15">
        <v>2014</v>
      </c>
      <c r="D96" t="s">
        <v>664</v>
      </c>
      <c r="E96" s="19"/>
      <c r="F96" t="s">
        <v>662</v>
      </c>
      <c r="G96" t="s">
        <v>664</v>
      </c>
      <c r="H96" t="s">
        <v>662</v>
      </c>
    </row>
    <row r="97" spans="1:8" x14ac:dyDescent="0.25">
      <c r="A97" t="s">
        <v>705</v>
      </c>
      <c r="B97" t="s">
        <v>660</v>
      </c>
      <c r="C97" s="15">
        <v>2014</v>
      </c>
      <c r="D97" s="18" t="s">
        <v>621</v>
      </c>
      <c r="E97" s="19"/>
      <c r="F97" s="18"/>
      <c r="G97" s="18" t="s">
        <v>621</v>
      </c>
    </row>
    <row r="98" spans="1:8" x14ac:dyDescent="0.25">
      <c r="A98" t="s">
        <v>704</v>
      </c>
      <c r="B98" t="s">
        <v>660</v>
      </c>
      <c r="C98" s="15">
        <v>2014</v>
      </c>
      <c r="D98" s="18" t="s">
        <v>622</v>
      </c>
      <c r="E98" s="19"/>
      <c r="F98" s="18"/>
      <c r="G98" s="18" t="s">
        <v>622</v>
      </c>
    </row>
    <row r="99" spans="1:8" x14ac:dyDescent="0.25">
      <c r="A99" t="s">
        <v>659</v>
      </c>
      <c r="B99" t="s">
        <v>376</v>
      </c>
      <c r="C99" s="15">
        <v>2015</v>
      </c>
      <c r="D99" t="s">
        <v>672</v>
      </c>
      <c r="E99" s="19" t="s">
        <v>608</v>
      </c>
      <c r="F99" s="18" t="s">
        <v>697</v>
      </c>
      <c r="G99" t="s">
        <v>672</v>
      </c>
      <c r="H99" s="18" t="s">
        <v>697</v>
      </c>
    </row>
    <row r="100" spans="1:8" x14ac:dyDescent="0.25">
      <c r="A100" t="s">
        <v>702</v>
      </c>
      <c r="B100" t="s">
        <v>376</v>
      </c>
      <c r="C100" s="15">
        <v>2015</v>
      </c>
      <c r="D100" t="s">
        <v>672</v>
      </c>
      <c r="E100" s="19"/>
      <c r="F100" t="s">
        <v>673</v>
      </c>
      <c r="G100" t="s">
        <v>672</v>
      </c>
      <c r="H100" t="s">
        <v>673</v>
      </c>
    </row>
    <row r="101" spans="1:8" x14ac:dyDescent="0.25">
      <c r="A101" t="s">
        <v>657</v>
      </c>
      <c r="B101" t="s">
        <v>658</v>
      </c>
      <c r="C101" s="15">
        <v>2015</v>
      </c>
      <c r="D101" s="18" t="s">
        <v>593</v>
      </c>
      <c r="E101" s="19" t="s">
        <v>610</v>
      </c>
      <c r="F101" t="s">
        <v>682</v>
      </c>
      <c r="G101" t="s">
        <v>666</v>
      </c>
      <c r="H101" t="s">
        <v>682</v>
      </c>
    </row>
    <row r="102" spans="1:8" x14ac:dyDescent="0.25">
      <c r="A102" t="s">
        <v>703</v>
      </c>
      <c r="B102" t="s">
        <v>154</v>
      </c>
      <c r="C102" s="15">
        <v>2015</v>
      </c>
      <c r="D102" t="s">
        <v>664</v>
      </c>
      <c r="E102" s="19"/>
      <c r="F102" t="s">
        <v>665</v>
      </c>
      <c r="G102" t="s">
        <v>664</v>
      </c>
      <c r="H102" t="s">
        <v>665</v>
      </c>
    </row>
    <row r="103" spans="1:8" x14ac:dyDescent="0.25">
      <c r="A103" t="s">
        <v>705</v>
      </c>
      <c r="B103" t="s">
        <v>660</v>
      </c>
      <c r="C103" s="15">
        <v>2015</v>
      </c>
      <c r="D103" s="18" t="s">
        <v>621</v>
      </c>
      <c r="E103" s="19"/>
      <c r="F103" s="18"/>
      <c r="G103" s="18" t="s">
        <v>621</v>
      </c>
    </row>
    <row r="104" spans="1:8" x14ac:dyDescent="0.25">
      <c r="A104" t="s">
        <v>704</v>
      </c>
      <c r="B104" t="s">
        <v>660</v>
      </c>
      <c r="C104" s="15">
        <v>2015</v>
      </c>
      <c r="D104" s="18" t="s">
        <v>622</v>
      </c>
      <c r="E104" s="19"/>
      <c r="F104" s="18"/>
      <c r="G104" s="18" t="s">
        <v>622</v>
      </c>
    </row>
    <row r="105" spans="1:8" x14ac:dyDescent="0.25">
      <c r="A105" t="s">
        <v>659</v>
      </c>
      <c r="B105" t="s">
        <v>376</v>
      </c>
      <c r="C105" s="15">
        <v>2016</v>
      </c>
      <c r="D105" t="s">
        <v>667</v>
      </c>
      <c r="E105" s="19" t="s">
        <v>608</v>
      </c>
      <c r="F105" t="s">
        <v>672</v>
      </c>
      <c r="G105" t="s">
        <v>667</v>
      </c>
      <c r="H105" t="s">
        <v>672</v>
      </c>
    </row>
    <row r="106" spans="1:8" x14ac:dyDescent="0.25">
      <c r="A106" t="s">
        <v>702</v>
      </c>
      <c r="B106" t="s">
        <v>376</v>
      </c>
      <c r="C106" s="15">
        <v>2016</v>
      </c>
      <c r="D106" t="s">
        <v>673</v>
      </c>
      <c r="E106" s="19"/>
      <c r="F106" t="s">
        <v>672</v>
      </c>
      <c r="G106" t="s">
        <v>673</v>
      </c>
      <c r="H106" t="s">
        <v>672</v>
      </c>
    </row>
    <row r="107" spans="1:8" x14ac:dyDescent="0.25">
      <c r="A107" t="s">
        <v>657</v>
      </c>
      <c r="B107" t="s">
        <v>658</v>
      </c>
      <c r="C107" s="15">
        <v>2016</v>
      </c>
      <c r="D107" t="s">
        <v>668</v>
      </c>
      <c r="E107" s="19" t="s">
        <v>611</v>
      </c>
      <c r="F107" t="s">
        <v>669</v>
      </c>
      <c r="G107" t="s">
        <v>668</v>
      </c>
      <c r="H107" t="s">
        <v>669</v>
      </c>
    </row>
    <row r="108" spans="1:8" x14ac:dyDescent="0.25">
      <c r="A108" t="s">
        <v>703</v>
      </c>
      <c r="B108" t="s">
        <v>154</v>
      </c>
      <c r="C108" s="15">
        <v>2016</v>
      </c>
      <c r="D108" t="s">
        <v>662</v>
      </c>
      <c r="E108" s="19"/>
      <c r="F108" t="s">
        <v>664</v>
      </c>
      <c r="G108" t="s">
        <v>662</v>
      </c>
      <c r="H108" t="s">
        <v>664</v>
      </c>
    </row>
    <row r="109" spans="1:8" x14ac:dyDescent="0.25">
      <c r="A109" t="s">
        <v>705</v>
      </c>
      <c r="B109" t="s">
        <v>660</v>
      </c>
      <c r="C109" s="15">
        <v>2016</v>
      </c>
      <c r="D109" s="18" t="s">
        <v>620</v>
      </c>
      <c r="E109" s="19"/>
      <c r="F109" s="18"/>
      <c r="G109" s="18" t="s">
        <v>620</v>
      </c>
    </row>
    <row r="110" spans="1:8" x14ac:dyDescent="0.25">
      <c r="A110" t="s">
        <v>704</v>
      </c>
      <c r="B110" t="s">
        <v>660</v>
      </c>
      <c r="C110" s="15">
        <v>2016</v>
      </c>
      <c r="D110" s="18" t="s">
        <v>619</v>
      </c>
      <c r="E110" s="19"/>
      <c r="F110" s="18"/>
      <c r="G110" t="s">
        <v>619</v>
      </c>
    </row>
    <row r="111" spans="1:8" x14ac:dyDescent="0.25">
      <c r="A111" t="s">
        <v>659</v>
      </c>
      <c r="B111" t="s">
        <v>376</v>
      </c>
      <c r="C111" s="15">
        <v>2017</v>
      </c>
      <c r="D111" t="s">
        <v>673</v>
      </c>
      <c r="E111" s="19" t="s">
        <v>612</v>
      </c>
      <c r="F111" t="s">
        <v>676</v>
      </c>
      <c r="G111" t="s">
        <v>673</v>
      </c>
      <c r="H111" t="s">
        <v>676</v>
      </c>
    </row>
    <row r="112" spans="1:8" x14ac:dyDescent="0.25">
      <c r="A112" t="s">
        <v>702</v>
      </c>
      <c r="B112" t="s">
        <v>376</v>
      </c>
      <c r="C112" s="15">
        <v>2017</v>
      </c>
      <c r="D112" t="s">
        <v>672</v>
      </c>
      <c r="E112" s="19"/>
      <c r="F112" t="s">
        <v>673</v>
      </c>
      <c r="G112" t="s">
        <v>672</v>
      </c>
      <c r="H112" t="s">
        <v>673</v>
      </c>
    </row>
    <row r="113" spans="1:8" x14ac:dyDescent="0.25">
      <c r="A113" t="s">
        <v>657</v>
      </c>
      <c r="B113" t="s">
        <v>658</v>
      </c>
      <c r="C113" s="15">
        <v>2017</v>
      </c>
      <c r="D113" t="s">
        <v>668</v>
      </c>
      <c r="E113" s="19" t="s">
        <v>607</v>
      </c>
      <c r="F113" t="s">
        <v>682</v>
      </c>
      <c r="G113" t="s">
        <v>668</v>
      </c>
      <c r="H113" t="s">
        <v>682</v>
      </c>
    </row>
    <row r="114" spans="1:8" x14ac:dyDescent="0.25">
      <c r="A114" t="s">
        <v>703</v>
      </c>
      <c r="B114" t="s">
        <v>154</v>
      </c>
      <c r="C114" s="15">
        <v>2017</v>
      </c>
      <c r="D114" t="s">
        <v>665</v>
      </c>
      <c r="E114" s="19"/>
      <c r="F114" t="s">
        <v>664</v>
      </c>
      <c r="G114" t="s">
        <v>665</v>
      </c>
      <c r="H114" t="s">
        <v>664</v>
      </c>
    </row>
    <row r="115" spans="1:8" x14ac:dyDescent="0.25">
      <c r="A115" t="s">
        <v>705</v>
      </c>
      <c r="B115" t="s">
        <v>660</v>
      </c>
      <c r="C115" s="15">
        <v>2017</v>
      </c>
      <c r="D115" s="18" t="s">
        <v>619</v>
      </c>
      <c r="E115" s="19"/>
      <c r="F115" s="18"/>
      <c r="G115" t="s">
        <v>619</v>
      </c>
    </row>
    <row r="116" spans="1:8" x14ac:dyDescent="0.25">
      <c r="A116" t="s">
        <v>704</v>
      </c>
      <c r="B116" t="s">
        <v>660</v>
      </c>
      <c r="C116" s="15">
        <v>2017</v>
      </c>
      <c r="D116" s="18" t="s">
        <v>623</v>
      </c>
      <c r="E116" s="19"/>
      <c r="F116" s="18"/>
      <c r="G116" t="s">
        <v>623</v>
      </c>
    </row>
    <row r="117" spans="1:8" x14ac:dyDescent="0.25">
      <c r="A117" t="s">
        <v>659</v>
      </c>
      <c r="B117" t="s">
        <v>376</v>
      </c>
      <c r="C117" s="15">
        <v>2018</v>
      </c>
      <c r="D117" t="s">
        <v>672</v>
      </c>
      <c r="E117" s="19" t="s">
        <v>613</v>
      </c>
      <c r="F117" t="s">
        <v>667</v>
      </c>
      <c r="G117" t="s">
        <v>672</v>
      </c>
      <c r="H117" t="s">
        <v>667</v>
      </c>
    </row>
    <row r="118" spans="1:8" x14ac:dyDescent="0.25">
      <c r="A118" t="s">
        <v>702</v>
      </c>
      <c r="B118" t="s">
        <v>376</v>
      </c>
      <c r="C118" s="15">
        <v>2018</v>
      </c>
      <c r="D118" t="s">
        <v>672</v>
      </c>
      <c r="E118" s="19"/>
      <c r="F118" t="s">
        <v>673</v>
      </c>
      <c r="G118" t="s">
        <v>672</v>
      </c>
      <c r="H118" t="s">
        <v>673</v>
      </c>
    </row>
    <row r="119" spans="1:8" x14ac:dyDescent="0.25">
      <c r="A119" t="s">
        <v>657</v>
      </c>
      <c r="B119" t="s">
        <v>658</v>
      </c>
      <c r="C119" s="15">
        <v>2018</v>
      </c>
      <c r="D119" t="s">
        <v>668</v>
      </c>
      <c r="E119" s="19" t="s">
        <v>612</v>
      </c>
      <c r="F119" t="s">
        <v>669</v>
      </c>
      <c r="G119" t="s">
        <v>668</v>
      </c>
      <c r="H119" t="s">
        <v>669</v>
      </c>
    </row>
    <row r="120" spans="1:8" x14ac:dyDescent="0.25">
      <c r="A120" t="s">
        <v>703</v>
      </c>
      <c r="B120" t="s">
        <v>154</v>
      </c>
      <c r="C120" s="15">
        <v>2018</v>
      </c>
      <c r="D120" t="s">
        <v>665</v>
      </c>
      <c r="E120" s="19"/>
      <c r="F120" t="s">
        <v>664</v>
      </c>
      <c r="G120" t="s">
        <v>665</v>
      </c>
      <c r="H120" t="s">
        <v>664</v>
      </c>
    </row>
    <row r="121" spans="1:8" x14ac:dyDescent="0.25">
      <c r="A121" t="s">
        <v>705</v>
      </c>
      <c r="B121" t="s">
        <v>660</v>
      </c>
      <c r="C121" s="15">
        <v>2018</v>
      </c>
      <c r="D121" s="18" t="s">
        <v>623</v>
      </c>
      <c r="E121" s="19"/>
      <c r="F121" s="18"/>
      <c r="G121" t="s">
        <v>623</v>
      </c>
    </row>
    <row r="122" spans="1:8" x14ac:dyDescent="0.25">
      <c r="A122" t="s">
        <v>704</v>
      </c>
      <c r="B122" t="s">
        <v>660</v>
      </c>
      <c r="C122" s="15">
        <v>2018</v>
      </c>
      <c r="D122" s="18" t="s">
        <v>623</v>
      </c>
      <c r="E122" s="19"/>
      <c r="F122" s="18"/>
      <c r="G122" t="s">
        <v>623</v>
      </c>
    </row>
    <row r="123" spans="1:8" x14ac:dyDescent="0.25">
      <c r="A123" t="s">
        <v>659</v>
      </c>
      <c r="B123" t="s">
        <v>376</v>
      </c>
      <c r="C123" s="15">
        <v>2019</v>
      </c>
      <c r="D123" t="s">
        <v>673</v>
      </c>
      <c r="E123" s="19" t="s">
        <v>617</v>
      </c>
      <c r="F123" t="s">
        <v>684</v>
      </c>
      <c r="G123" t="s">
        <v>673</v>
      </c>
      <c r="H123" t="s">
        <v>684</v>
      </c>
    </row>
    <row r="124" spans="1:8" x14ac:dyDescent="0.25">
      <c r="A124" t="s">
        <v>702</v>
      </c>
      <c r="B124" t="s">
        <v>376</v>
      </c>
      <c r="C124" s="15">
        <v>2019</v>
      </c>
      <c r="D124" t="s">
        <v>667</v>
      </c>
      <c r="E124" s="19"/>
      <c r="F124" t="s">
        <v>673</v>
      </c>
      <c r="G124" t="s">
        <v>667</v>
      </c>
      <c r="H124" t="s">
        <v>673</v>
      </c>
    </row>
    <row r="125" spans="1:8" x14ac:dyDescent="0.25">
      <c r="A125" t="s">
        <v>657</v>
      </c>
      <c r="B125" t="s">
        <v>658</v>
      </c>
      <c r="C125" s="15">
        <v>2019</v>
      </c>
      <c r="D125" t="s">
        <v>668</v>
      </c>
      <c r="E125" s="19" t="s">
        <v>612</v>
      </c>
      <c r="F125" t="s">
        <v>664</v>
      </c>
      <c r="G125" t="s">
        <v>668</v>
      </c>
      <c r="H125" t="s">
        <v>664</v>
      </c>
    </row>
    <row r="126" spans="1:8" x14ac:dyDescent="0.25">
      <c r="A126" t="s">
        <v>703</v>
      </c>
      <c r="B126" t="s">
        <v>154</v>
      </c>
      <c r="C126" s="15">
        <v>2019</v>
      </c>
      <c r="D126" t="s">
        <v>665</v>
      </c>
      <c r="E126" s="19"/>
      <c r="F126" t="s">
        <v>664</v>
      </c>
      <c r="G126" t="s">
        <v>665</v>
      </c>
      <c r="H126" t="s">
        <v>664</v>
      </c>
    </row>
    <row r="127" spans="1:8" x14ac:dyDescent="0.25">
      <c r="A127" t="s">
        <v>705</v>
      </c>
      <c r="B127" t="s">
        <v>660</v>
      </c>
      <c r="C127" s="15">
        <v>2019</v>
      </c>
      <c r="D127" s="18" t="s">
        <v>623</v>
      </c>
      <c r="E127" s="19"/>
      <c r="F127" s="18"/>
      <c r="G127" t="s">
        <v>623</v>
      </c>
    </row>
    <row r="128" spans="1:8" x14ac:dyDescent="0.25">
      <c r="A128" t="s">
        <v>704</v>
      </c>
      <c r="B128" t="s">
        <v>660</v>
      </c>
      <c r="C128" s="15">
        <v>2019</v>
      </c>
      <c r="D128" s="18" t="s">
        <v>623</v>
      </c>
      <c r="E128" s="19"/>
      <c r="F128" s="18"/>
      <c r="G128" t="s">
        <v>623</v>
      </c>
    </row>
    <row r="129" spans="1:8" x14ac:dyDescent="0.25">
      <c r="A129" t="s">
        <v>659</v>
      </c>
      <c r="B129" t="s">
        <v>376</v>
      </c>
      <c r="C129" s="15">
        <v>2020</v>
      </c>
      <c r="D129" t="s">
        <v>673</v>
      </c>
      <c r="E129" s="19" t="s">
        <v>616</v>
      </c>
      <c r="F129" t="s">
        <v>670</v>
      </c>
      <c r="G129" t="s">
        <v>673</v>
      </c>
      <c r="H129" t="s">
        <v>670</v>
      </c>
    </row>
    <row r="130" spans="1:8" x14ac:dyDescent="0.25">
      <c r="A130" t="s">
        <v>702</v>
      </c>
      <c r="B130" t="s">
        <v>376</v>
      </c>
      <c r="C130" s="15">
        <v>2020</v>
      </c>
      <c r="D130" t="s">
        <v>672</v>
      </c>
      <c r="E130" s="19"/>
      <c r="F130" t="s">
        <v>673</v>
      </c>
      <c r="G130" t="s">
        <v>672</v>
      </c>
      <c r="H130" t="s">
        <v>673</v>
      </c>
    </row>
    <row r="131" spans="1:8" x14ac:dyDescent="0.25">
      <c r="A131" t="s">
        <v>657</v>
      </c>
      <c r="B131" t="s">
        <v>658</v>
      </c>
      <c r="C131" s="15">
        <v>2020</v>
      </c>
      <c r="D131" t="s">
        <v>668</v>
      </c>
      <c r="E131" s="19" t="s">
        <v>613</v>
      </c>
      <c r="F131" t="s">
        <v>669</v>
      </c>
      <c r="G131" t="s">
        <v>668</v>
      </c>
      <c r="H131" t="s">
        <v>669</v>
      </c>
    </row>
    <row r="132" spans="1:8" x14ac:dyDescent="0.25">
      <c r="A132" t="s">
        <v>703</v>
      </c>
      <c r="B132" t="s">
        <v>154</v>
      </c>
      <c r="C132" s="15">
        <v>2020</v>
      </c>
      <c r="D132" t="s">
        <v>664</v>
      </c>
      <c r="E132" s="19"/>
      <c r="F132" t="s">
        <v>665</v>
      </c>
      <c r="G132" t="s">
        <v>664</v>
      </c>
      <c r="H132" t="s">
        <v>665</v>
      </c>
    </row>
    <row r="133" spans="1:8" x14ac:dyDescent="0.25">
      <c r="A133" t="s">
        <v>659</v>
      </c>
      <c r="B133" t="s">
        <v>376</v>
      </c>
      <c r="C133" s="15">
        <v>2021</v>
      </c>
      <c r="D133" t="s">
        <v>672</v>
      </c>
      <c r="E133" s="19" t="s">
        <v>617</v>
      </c>
      <c r="F133" t="s">
        <v>667</v>
      </c>
      <c r="G133" t="s">
        <v>672</v>
      </c>
      <c r="H133" t="s">
        <v>667</v>
      </c>
    </row>
    <row r="134" spans="1:8" x14ac:dyDescent="0.25">
      <c r="A134" t="s">
        <v>702</v>
      </c>
      <c r="B134" t="s">
        <v>376</v>
      </c>
      <c r="C134" s="15">
        <v>2021</v>
      </c>
      <c r="D134" t="s">
        <v>672</v>
      </c>
      <c r="E134" s="19"/>
      <c r="F134" t="s">
        <v>673</v>
      </c>
      <c r="G134" t="s">
        <v>672</v>
      </c>
      <c r="H134" t="s">
        <v>673</v>
      </c>
    </row>
    <row r="135" spans="1:8" x14ac:dyDescent="0.25">
      <c r="A135" t="s">
        <v>657</v>
      </c>
      <c r="B135" t="s">
        <v>658</v>
      </c>
      <c r="C135" s="15">
        <v>2021</v>
      </c>
      <c r="D135" t="s">
        <v>664</v>
      </c>
      <c r="E135" s="19" t="s">
        <v>614</v>
      </c>
      <c r="F135" t="s">
        <v>672</v>
      </c>
      <c r="G135" t="s">
        <v>664</v>
      </c>
      <c r="H135" t="s">
        <v>672</v>
      </c>
    </row>
    <row r="136" spans="1:8" x14ac:dyDescent="0.25">
      <c r="A136" t="s">
        <v>703</v>
      </c>
      <c r="B136" t="s">
        <v>154</v>
      </c>
      <c r="C136" s="15">
        <v>2021</v>
      </c>
      <c r="D136" t="s">
        <v>664</v>
      </c>
      <c r="E136" s="19"/>
      <c r="F136" t="s">
        <v>679</v>
      </c>
      <c r="G136" t="s">
        <v>664</v>
      </c>
      <c r="H136" t="s">
        <v>679</v>
      </c>
    </row>
    <row r="137" spans="1:8" x14ac:dyDescent="0.25">
      <c r="A137" t="s">
        <v>705</v>
      </c>
      <c r="B137" t="s">
        <v>660</v>
      </c>
      <c r="C137" s="15">
        <v>2021</v>
      </c>
      <c r="D137" s="18" t="s">
        <v>624</v>
      </c>
      <c r="E137" s="19"/>
      <c r="F137" s="18"/>
      <c r="G137" t="s">
        <v>624</v>
      </c>
    </row>
    <row r="138" spans="1:8" x14ac:dyDescent="0.25">
      <c r="A138" t="s">
        <v>704</v>
      </c>
      <c r="B138" t="s">
        <v>660</v>
      </c>
      <c r="C138" s="15">
        <v>2021</v>
      </c>
      <c r="D138" s="18" t="s">
        <v>651</v>
      </c>
      <c r="E138" s="19"/>
      <c r="F138" s="18"/>
      <c r="G138" t="s">
        <v>619</v>
      </c>
    </row>
    <row r="139" spans="1:8" x14ac:dyDescent="0.25">
      <c r="A139" t="s">
        <v>659</v>
      </c>
      <c r="B139" t="s">
        <v>376</v>
      </c>
      <c r="C139" s="15">
        <v>2022</v>
      </c>
      <c r="D139" t="s">
        <v>672</v>
      </c>
      <c r="E139" s="19" t="s">
        <v>618</v>
      </c>
      <c r="F139" t="s">
        <v>673</v>
      </c>
      <c r="G139" t="s">
        <v>672</v>
      </c>
      <c r="H139" t="s">
        <v>673</v>
      </c>
    </row>
    <row r="140" spans="1:8" x14ac:dyDescent="0.25">
      <c r="A140" t="s">
        <v>702</v>
      </c>
      <c r="B140" t="s">
        <v>376</v>
      </c>
      <c r="C140" s="15">
        <v>2022</v>
      </c>
      <c r="D140" t="s">
        <v>672</v>
      </c>
      <c r="E140" s="19"/>
      <c r="F140" t="s">
        <v>667</v>
      </c>
      <c r="G140" t="s">
        <v>672</v>
      </c>
      <c r="H140" t="s">
        <v>667</v>
      </c>
    </row>
    <row r="141" spans="1:8" x14ac:dyDescent="0.25">
      <c r="A141" t="s">
        <v>657</v>
      </c>
      <c r="B141" t="s">
        <v>658</v>
      </c>
      <c r="C141" s="15">
        <v>2022</v>
      </c>
      <c r="D141" t="s">
        <v>668</v>
      </c>
      <c r="E141" s="19" t="s">
        <v>613</v>
      </c>
      <c r="F141" t="s">
        <v>664</v>
      </c>
      <c r="G141" t="s">
        <v>668</v>
      </c>
      <c r="H141" t="s">
        <v>664</v>
      </c>
    </row>
    <row r="142" spans="1:8" x14ac:dyDescent="0.25">
      <c r="A142" t="s">
        <v>703</v>
      </c>
      <c r="B142" t="s">
        <v>154</v>
      </c>
      <c r="C142" s="15">
        <v>2022</v>
      </c>
      <c r="D142" t="s">
        <v>664</v>
      </c>
      <c r="E142" s="19"/>
      <c r="F142" t="s">
        <v>680</v>
      </c>
      <c r="G142" t="s">
        <v>664</v>
      </c>
      <c r="H142" t="s">
        <v>680</v>
      </c>
    </row>
    <row r="143" spans="1:8" x14ac:dyDescent="0.25">
      <c r="A143" t="s">
        <v>705</v>
      </c>
      <c r="B143" t="s">
        <v>660</v>
      </c>
      <c r="C143" s="15">
        <v>2022</v>
      </c>
      <c r="D143" s="18" t="s">
        <v>619</v>
      </c>
      <c r="E143" s="19"/>
      <c r="F143" s="18"/>
      <c r="G143" t="s">
        <v>619</v>
      </c>
    </row>
    <row r="144" spans="1:8" x14ac:dyDescent="0.25">
      <c r="A144" t="s">
        <v>704</v>
      </c>
      <c r="B144" t="s">
        <v>660</v>
      </c>
      <c r="C144" s="15">
        <v>2022</v>
      </c>
      <c r="D144" s="18" t="s">
        <v>652</v>
      </c>
      <c r="E144" s="19"/>
      <c r="F144" s="18"/>
      <c r="G144" t="s">
        <v>622</v>
      </c>
    </row>
    <row r="145" spans="1:8" x14ac:dyDescent="0.25">
      <c r="A145" t="s">
        <v>659</v>
      </c>
      <c r="B145" t="s">
        <v>376</v>
      </c>
      <c r="C145" s="15">
        <v>2023</v>
      </c>
      <c r="D145" t="s">
        <v>672</v>
      </c>
      <c r="E145" s="19" t="s">
        <v>608</v>
      </c>
      <c r="F145" t="s">
        <v>677</v>
      </c>
      <c r="G145" t="s">
        <v>672</v>
      </c>
      <c r="H145" t="s">
        <v>677</v>
      </c>
    </row>
    <row r="146" spans="1:8" x14ac:dyDescent="0.25">
      <c r="A146" t="s">
        <v>702</v>
      </c>
      <c r="B146" t="s">
        <v>376</v>
      </c>
      <c r="C146" s="15">
        <v>2023</v>
      </c>
      <c r="D146" t="s">
        <v>672</v>
      </c>
      <c r="E146" s="19"/>
      <c r="F146" t="s">
        <v>677</v>
      </c>
      <c r="G146" t="s">
        <v>672</v>
      </c>
      <c r="H146" t="s">
        <v>677</v>
      </c>
    </row>
    <row r="147" spans="1:8" x14ac:dyDescent="0.25">
      <c r="A147" t="s">
        <v>657</v>
      </c>
      <c r="B147" t="s">
        <v>658</v>
      </c>
      <c r="C147" s="15">
        <v>2023</v>
      </c>
      <c r="D147" t="s">
        <v>664</v>
      </c>
      <c r="E147" s="19" t="s">
        <v>615</v>
      </c>
      <c r="F147" t="s">
        <v>669</v>
      </c>
      <c r="G147" t="s">
        <v>664</v>
      </c>
      <c r="H147" t="s">
        <v>669</v>
      </c>
    </row>
    <row r="148" spans="1:8" x14ac:dyDescent="0.25">
      <c r="A148" t="s">
        <v>703</v>
      </c>
      <c r="B148" t="s">
        <v>154</v>
      </c>
      <c r="C148" s="15">
        <v>2023</v>
      </c>
      <c r="D148" t="s">
        <v>664</v>
      </c>
      <c r="E148" s="19"/>
      <c r="F148" t="s">
        <v>679</v>
      </c>
      <c r="G148" t="s">
        <v>664</v>
      </c>
      <c r="H148" t="s">
        <v>679</v>
      </c>
    </row>
    <row r="149" spans="1:8" x14ac:dyDescent="0.25">
      <c r="A149" t="s">
        <v>705</v>
      </c>
      <c r="B149" t="s">
        <v>660</v>
      </c>
      <c r="C149" s="15">
        <v>2023</v>
      </c>
      <c r="D149" s="18" t="s">
        <v>625</v>
      </c>
      <c r="E149" s="19"/>
      <c r="F149" s="18"/>
      <c r="G149" t="s">
        <v>625</v>
      </c>
    </row>
    <row r="150" spans="1:8" x14ac:dyDescent="0.25">
      <c r="A150" t="s">
        <v>704</v>
      </c>
      <c r="B150" t="s">
        <v>660</v>
      </c>
      <c r="C150" s="15">
        <v>2023</v>
      </c>
      <c r="D150" s="18" t="s">
        <v>626</v>
      </c>
      <c r="E150" s="19"/>
      <c r="F150" s="18"/>
      <c r="G150" t="s">
        <v>626</v>
      </c>
    </row>
    <row r="151" spans="1:8" x14ac:dyDescent="0.25">
      <c r="A151" t="s">
        <v>659</v>
      </c>
      <c r="B151" t="s">
        <v>376</v>
      </c>
      <c r="C151" s="15">
        <v>2024</v>
      </c>
      <c r="D151" t="s">
        <v>677</v>
      </c>
      <c r="E151" s="19" t="s">
        <v>614</v>
      </c>
      <c r="F151" t="s">
        <v>685</v>
      </c>
      <c r="G151" t="s">
        <v>677</v>
      </c>
      <c r="H151" t="s">
        <v>685</v>
      </c>
    </row>
    <row r="152" spans="1:8" x14ac:dyDescent="0.25">
      <c r="A152" t="s">
        <v>702</v>
      </c>
      <c r="B152" t="s">
        <v>376</v>
      </c>
      <c r="C152" s="15">
        <v>2024</v>
      </c>
      <c r="D152" t="s">
        <v>672</v>
      </c>
      <c r="E152" s="19"/>
      <c r="F152" t="s">
        <v>673</v>
      </c>
      <c r="G152" t="s">
        <v>672</v>
      </c>
      <c r="H152" t="s">
        <v>673</v>
      </c>
    </row>
    <row r="153" spans="1:8" x14ac:dyDescent="0.25">
      <c r="A153" t="s">
        <v>657</v>
      </c>
      <c r="B153" t="s">
        <v>658</v>
      </c>
      <c r="C153" s="15">
        <v>2024</v>
      </c>
      <c r="D153" t="s">
        <v>664</v>
      </c>
      <c r="E153" s="19" t="s">
        <v>594</v>
      </c>
      <c r="F153" t="s">
        <v>668</v>
      </c>
      <c r="G153" t="s">
        <v>664</v>
      </c>
      <c r="H153" t="s">
        <v>668</v>
      </c>
    </row>
    <row r="154" spans="1:8" x14ac:dyDescent="0.25">
      <c r="A154" t="s">
        <v>703</v>
      </c>
      <c r="B154" t="s">
        <v>154</v>
      </c>
      <c r="C154" s="15">
        <v>2024</v>
      </c>
      <c r="D154" t="s">
        <v>664</v>
      </c>
      <c r="E154" s="19"/>
      <c r="F154" t="s">
        <v>679</v>
      </c>
      <c r="G154" t="s">
        <v>664</v>
      </c>
      <c r="H154" t="s">
        <v>679</v>
      </c>
    </row>
    <row r="155" spans="1:8" x14ac:dyDescent="0.25">
      <c r="A155" t="s">
        <v>705</v>
      </c>
      <c r="B155" t="s">
        <v>660</v>
      </c>
      <c r="C155" s="15">
        <v>2024</v>
      </c>
      <c r="D155" s="18" t="s">
        <v>627</v>
      </c>
      <c r="E155" s="19"/>
      <c r="F155" s="18"/>
      <c r="G155" t="s">
        <v>627</v>
      </c>
    </row>
    <row r="156" spans="1:8" x14ac:dyDescent="0.25">
      <c r="A156" t="s">
        <v>704</v>
      </c>
      <c r="B156" t="s">
        <v>660</v>
      </c>
      <c r="C156" s="15">
        <v>2024</v>
      </c>
      <c r="D156" s="18" t="s">
        <v>627</v>
      </c>
      <c r="E156" s="19"/>
      <c r="F156" s="18"/>
      <c r="G156" t="s">
        <v>627</v>
      </c>
    </row>
    <row r="157" spans="1:8" x14ac:dyDescent="0.25">
      <c r="A157" t="s">
        <v>659</v>
      </c>
      <c r="B157" t="s">
        <v>376</v>
      </c>
      <c r="C157" s="15">
        <v>2025</v>
      </c>
      <c r="D157" t="s">
        <v>672</v>
      </c>
      <c r="E157" s="19" t="s">
        <v>617</v>
      </c>
      <c r="F157" t="s">
        <v>677</v>
      </c>
      <c r="G157" t="s">
        <v>672</v>
      </c>
      <c r="H157" t="s">
        <v>677</v>
      </c>
    </row>
    <row r="158" spans="1:8" x14ac:dyDescent="0.25">
      <c r="A158" t="s">
        <v>702</v>
      </c>
      <c r="B158" t="s">
        <v>376</v>
      </c>
      <c r="C158" s="15">
        <v>2025</v>
      </c>
      <c r="D158" t="s">
        <v>672</v>
      </c>
      <c r="E158" s="19"/>
      <c r="F158" t="s">
        <v>667</v>
      </c>
      <c r="G158" t="s">
        <v>672</v>
      </c>
      <c r="H158" t="s">
        <v>667</v>
      </c>
    </row>
    <row r="159" spans="1:8" x14ac:dyDescent="0.25">
      <c r="A159" t="s">
        <v>657</v>
      </c>
      <c r="B159" t="s">
        <v>658</v>
      </c>
      <c r="C159" s="15">
        <v>2025</v>
      </c>
      <c r="D159" t="s">
        <v>667</v>
      </c>
      <c r="E159" s="19" t="s">
        <v>608</v>
      </c>
      <c r="F159" t="s">
        <v>664</v>
      </c>
      <c r="G159" t="s">
        <v>667</v>
      </c>
      <c r="H159" t="s">
        <v>664</v>
      </c>
    </row>
    <row r="160" spans="1:8" x14ac:dyDescent="0.25">
      <c r="A160" t="s">
        <v>703</v>
      </c>
      <c r="B160" t="s">
        <v>154</v>
      </c>
      <c r="C160" s="15">
        <v>2025</v>
      </c>
      <c r="D160" t="s">
        <v>664</v>
      </c>
      <c r="E160" s="19"/>
      <c r="F160" t="s">
        <v>679</v>
      </c>
      <c r="G160" t="s">
        <v>664</v>
      </c>
      <c r="H160" t="s">
        <v>679</v>
      </c>
    </row>
    <row r="161" spans="1:8" x14ac:dyDescent="0.25">
      <c r="A161" t="s">
        <v>705</v>
      </c>
      <c r="B161" t="s">
        <v>660</v>
      </c>
      <c r="C161" s="15">
        <v>2025</v>
      </c>
      <c r="D161" s="18" t="s">
        <v>653</v>
      </c>
      <c r="E161" s="19"/>
      <c r="F161" s="18"/>
      <c r="G161" t="s">
        <v>625</v>
      </c>
    </row>
    <row r="162" spans="1:8" x14ac:dyDescent="0.25">
      <c r="A162" t="s">
        <v>704</v>
      </c>
      <c r="B162" t="s">
        <v>660</v>
      </c>
      <c r="C162" s="15">
        <v>2025</v>
      </c>
      <c r="D162" s="18" t="s">
        <v>628</v>
      </c>
      <c r="E162" s="19"/>
      <c r="F162" s="18"/>
      <c r="G162" t="s">
        <v>628</v>
      </c>
    </row>
    <row r="163" spans="1:8" x14ac:dyDescent="0.25">
      <c r="A163" t="s">
        <v>659</v>
      </c>
      <c r="B163" t="s">
        <v>376</v>
      </c>
      <c r="C163" s="15">
        <v>2026</v>
      </c>
      <c r="D163" t="s">
        <v>673</v>
      </c>
      <c r="E163" s="19" t="s">
        <v>614</v>
      </c>
      <c r="F163" t="s">
        <v>686</v>
      </c>
      <c r="G163" t="s">
        <v>673</v>
      </c>
      <c r="H163" t="s">
        <v>686</v>
      </c>
    </row>
    <row r="164" spans="1:8" x14ac:dyDescent="0.25">
      <c r="A164" t="s">
        <v>702</v>
      </c>
      <c r="B164" t="s">
        <v>376</v>
      </c>
      <c r="C164" s="15">
        <v>2026</v>
      </c>
      <c r="D164" t="s">
        <v>673</v>
      </c>
      <c r="E164" s="19"/>
      <c r="F164" t="s">
        <v>667</v>
      </c>
      <c r="G164" t="s">
        <v>673</v>
      </c>
      <c r="H164" t="s">
        <v>667</v>
      </c>
    </row>
    <row r="165" spans="1:8" x14ac:dyDescent="0.25">
      <c r="A165" t="s">
        <v>657</v>
      </c>
      <c r="B165" t="s">
        <v>658</v>
      </c>
      <c r="C165" s="15">
        <v>2026</v>
      </c>
      <c r="D165" t="s">
        <v>664</v>
      </c>
      <c r="E165" s="19" t="s">
        <v>614</v>
      </c>
      <c r="F165" t="s">
        <v>668</v>
      </c>
      <c r="G165" t="s">
        <v>664</v>
      </c>
      <c r="H165" t="s">
        <v>668</v>
      </c>
    </row>
    <row r="166" spans="1:8" x14ac:dyDescent="0.25">
      <c r="A166" t="s">
        <v>703</v>
      </c>
      <c r="B166" t="s">
        <v>154</v>
      </c>
      <c r="C166" s="15">
        <v>2026</v>
      </c>
      <c r="D166" t="s">
        <v>664</v>
      </c>
      <c r="E166" s="19"/>
      <c r="F166" t="s">
        <v>679</v>
      </c>
      <c r="G166" t="s">
        <v>664</v>
      </c>
      <c r="H166" t="s">
        <v>679</v>
      </c>
    </row>
    <row r="167" spans="1:8" x14ac:dyDescent="0.25">
      <c r="A167" t="s">
        <v>705</v>
      </c>
      <c r="B167" t="s">
        <v>660</v>
      </c>
      <c r="C167" s="15">
        <v>2026</v>
      </c>
      <c r="D167" s="18"/>
      <c r="E167" s="19"/>
      <c r="F167" s="18"/>
    </row>
    <row r="168" spans="1:8" x14ac:dyDescent="0.25">
      <c r="A168" t="s">
        <v>704</v>
      </c>
      <c r="B168" t="s">
        <v>660</v>
      </c>
      <c r="C168" s="15">
        <v>2026</v>
      </c>
      <c r="D168" s="18"/>
      <c r="E168" s="19"/>
      <c r="F168" s="18"/>
    </row>
    <row r="169" spans="1:8" x14ac:dyDescent="0.25">
      <c r="A169" t="s">
        <v>707</v>
      </c>
      <c r="C169" s="15">
        <v>2026</v>
      </c>
      <c r="D169" t="s">
        <v>667</v>
      </c>
      <c r="E169" s="19" t="s">
        <v>618</v>
      </c>
      <c r="F169" s="18" t="s">
        <v>708</v>
      </c>
      <c r="G169" t="s">
        <v>667</v>
      </c>
      <c r="H169" s="18" t="s">
        <v>708</v>
      </c>
    </row>
    <row r="170" spans="1:8" x14ac:dyDescent="0.25">
      <c r="C170" s="15"/>
      <c r="D170" s="18"/>
      <c r="E170" s="19"/>
      <c r="F170" s="18"/>
    </row>
    <row r="171" spans="1:8" x14ac:dyDescent="0.25">
      <c r="C171" s="15"/>
      <c r="D171" s="18"/>
      <c r="E171" s="19"/>
      <c r="F171" s="18"/>
    </row>
    <row r="172" spans="1:8" x14ac:dyDescent="0.25">
      <c r="C172" s="15"/>
      <c r="D172" s="18"/>
      <c r="E172" s="19"/>
      <c r="F172" s="18"/>
    </row>
    <row r="173" spans="1:8" x14ac:dyDescent="0.25">
      <c r="C173" s="15"/>
      <c r="D173" s="18"/>
      <c r="E173" s="19"/>
      <c r="F173" s="18"/>
    </row>
    <row r="174" spans="1:8" x14ac:dyDescent="0.25">
      <c r="C174" s="15"/>
      <c r="D174" s="18"/>
      <c r="E174" s="19"/>
      <c r="F174" s="18"/>
    </row>
    <row r="175" spans="1:8" x14ac:dyDescent="0.25">
      <c r="C175" s="15"/>
      <c r="D175" s="18"/>
      <c r="E175" s="19"/>
      <c r="F175" s="18"/>
    </row>
    <row r="176" spans="1:8" x14ac:dyDescent="0.25">
      <c r="C176" s="15"/>
      <c r="D176" s="18"/>
      <c r="E176" s="19"/>
      <c r="F176" s="18"/>
    </row>
    <row r="177" spans="3:6" x14ac:dyDescent="0.25">
      <c r="C177" s="15"/>
      <c r="D177" s="18"/>
      <c r="E177" s="19"/>
      <c r="F177" s="18"/>
    </row>
    <row r="178" spans="3:6" x14ac:dyDescent="0.25">
      <c r="C178" s="15"/>
      <c r="D178" s="18"/>
      <c r="E178" s="19"/>
      <c r="F178" s="18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1679E-4ACC-4B50-9566-34CA19423BF9}">
  <dimension ref="A1:AA368"/>
  <sheetViews>
    <sheetView workbookViewId="0">
      <selection activeCell="T20" sqref="T20"/>
    </sheetView>
  </sheetViews>
  <sheetFormatPr defaultRowHeight="15" x14ac:dyDescent="0.25"/>
  <cols>
    <col min="1" max="1" width="9.7109375" customWidth="1"/>
    <col min="2" max="2" width="28.5703125" customWidth="1"/>
    <col min="3" max="3" width="12.5703125" customWidth="1"/>
    <col min="4" max="4" width="5.140625" bestFit="1" customWidth="1"/>
    <col min="5" max="5" width="4.28515625" bestFit="1" customWidth="1"/>
    <col min="6" max="6" width="8.42578125" bestFit="1" customWidth="1"/>
    <col min="7" max="7" width="5.85546875" bestFit="1" customWidth="1"/>
    <col min="8" max="9" width="7.7109375" bestFit="1" customWidth="1"/>
    <col min="10" max="10" width="6.42578125" customWidth="1"/>
    <col min="11" max="11" width="7" style="26" customWidth="1"/>
    <col min="12" max="12" width="7.42578125" style="26" customWidth="1"/>
    <col min="13" max="13" width="7.140625" style="28" customWidth="1"/>
    <col min="14" max="14" width="7.5703125" style="28" customWidth="1"/>
    <col min="15" max="15" width="8.28515625" style="26" customWidth="1"/>
    <col min="16" max="16" width="8.7109375" style="26" customWidth="1"/>
    <col min="17" max="17" width="9.140625" style="26"/>
    <col min="18" max="18" width="21.140625" bestFit="1" customWidth="1"/>
    <col min="25" max="25" width="21.140625" bestFit="1" customWidth="1"/>
    <col min="27" max="27" width="21.140625" bestFit="1" customWidth="1"/>
  </cols>
  <sheetData>
    <row r="1" spans="1:27" ht="18.75" x14ac:dyDescent="0.3">
      <c r="A1" s="20"/>
    </row>
    <row r="2" spans="1:27" x14ac:dyDescent="0.25">
      <c r="Y2" t="s">
        <v>749</v>
      </c>
      <c r="AA2" t="s">
        <v>750</v>
      </c>
    </row>
    <row r="3" spans="1:27" x14ac:dyDescent="0.25">
      <c r="A3" s="25" t="s">
        <v>27</v>
      </c>
      <c r="B3" s="25" t="s">
        <v>1</v>
      </c>
      <c r="C3" s="25" t="s">
        <v>725</v>
      </c>
      <c r="D3" s="25" t="s">
        <v>3</v>
      </c>
      <c r="E3" s="25" t="s">
        <v>4</v>
      </c>
      <c r="F3" s="25" t="s">
        <v>726</v>
      </c>
      <c r="G3" s="25" t="s">
        <v>727</v>
      </c>
      <c r="H3" s="25" t="s">
        <v>728</v>
      </c>
      <c r="I3" s="25" t="s">
        <v>740</v>
      </c>
      <c r="J3" s="25" t="s">
        <v>8</v>
      </c>
      <c r="K3" s="27" t="s">
        <v>746</v>
      </c>
      <c r="L3" s="27" t="s">
        <v>747</v>
      </c>
      <c r="M3" s="29" t="s">
        <v>743</v>
      </c>
      <c r="N3" s="29" t="s">
        <v>744</v>
      </c>
      <c r="O3" s="27" t="s">
        <v>742</v>
      </c>
      <c r="P3" s="27" t="s">
        <v>745</v>
      </c>
      <c r="Q3" s="27" t="s">
        <v>741</v>
      </c>
      <c r="R3" s="25" t="s">
        <v>706</v>
      </c>
      <c r="Y3" t="s">
        <v>748</v>
      </c>
      <c r="AA3" t="s">
        <v>722</v>
      </c>
    </row>
    <row r="4" spans="1:27" x14ac:dyDescent="0.25">
      <c r="A4" s="24">
        <v>2025</v>
      </c>
      <c r="B4" t="s">
        <v>719</v>
      </c>
      <c r="C4" t="s">
        <v>729</v>
      </c>
      <c r="D4" s="24">
        <v>30</v>
      </c>
      <c r="E4" s="24">
        <v>14</v>
      </c>
      <c r="F4" s="21">
        <v>0.68200000000000005</v>
      </c>
      <c r="G4" s="23">
        <v>0</v>
      </c>
      <c r="H4" s="22">
        <v>84.4</v>
      </c>
      <c r="I4" s="22">
        <v>76.8</v>
      </c>
      <c r="J4" t="s">
        <v>30</v>
      </c>
      <c r="K4" s="26" t="s">
        <v>30</v>
      </c>
      <c r="M4" s="30">
        <v>1</v>
      </c>
      <c r="N4" s="30">
        <v>2</v>
      </c>
      <c r="R4" s="26" t="str">
        <f>VLOOKUP(WNBA_TeamSeasons[[#This Row],[Team]],$Y$3:$Y$17,1,FALSE)</f>
        <v>Atlanta Dream</v>
      </c>
      <c r="Y4" t="s">
        <v>719</v>
      </c>
      <c r="AA4" t="s">
        <v>724</v>
      </c>
    </row>
    <row r="5" spans="1:27" x14ac:dyDescent="0.25">
      <c r="A5" s="24">
        <v>2025</v>
      </c>
      <c r="B5" t="s">
        <v>711</v>
      </c>
      <c r="C5" t="s">
        <v>729</v>
      </c>
      <c r="D5" s="24">
        <v>27</v>
      </c>
      <c r="E5" s="24">
        <v>17</v>
      </c>
      <c r="F5" s="21">
        <v>0.61399999999999999</v>
      </c>
      <c r="G5" s="23">
        <v>3</v>
      </c>
      <c r="H5" s="22">
        <v>84.4</v>
      </c>
      <c r="I5" s="22">
        <v>80.3</v>
      </c>
      <c r="J5" t="s">
        <v>30</v>
      </c>
      <c r="M5" s="30">
        <v>1</v>
      </c>
      <c r="N5" s="30">
        <v>2</v>
      </c>
      <c r="R5" s="26" t="str">
        <f>VLOOKUP(WNBA_TeamSeasons[[#This Row],[Team]],$Y$3:$Y$17,1,FALSE)</f>
        <v>New York Liberty</v>
      </c>
      <c r="Y5" t="s">
        <v>714</v>
      </c>
      <c r="AA5" t="s">
        <v>723</v>
      </c>
    </row>
    <row r="6" spans="1:27" x14ac:dyDescent="0.25">
      <c r="A6" s="24">
        <v>2025</v>
      </c>
      <c r="B6" t="s">
        <v>718</v>
      </c>
      <c r="C6" t="s">
        <v>729</v>
      </c>
      <c r="D6" s="24">
        <v>24</v>
      </c>
      <c r="E6" s="24">
        <v>20</v>
      </c>
      <c r="F6" s="21">
        <v>0.54500000000000004</v>
      </c>
      <c r="G6" s="23">
        <v>6</v>
      </c>
      <c r="H6" s="22">
        <v>84.9</v>
      </c>
      <c r="I6" s="22">
        <v>81.5</v>
      </c>
      <c r="J6" t="s">
        <v>30</v>
      </c>
      <c r="M6" s="30">
        <v>4</v>
      </c>
      <c r="N6" s="30">
        <v>4</v>
      </c>
      <c r="O6" s="26" t="s">
        <v>30</v>
      </c>
      <c r="R6" s="26" t="str">
        <f>VLOOKUP(WNBA_TeamSeasons[[#This Row],[Team]],$Y$3:$Y$17,1,FALSE)</f>
        <v>Indiana Fever</v>
      </c>
      <c r="Y6" t="s">
        <v>713</v>
      </c>
      <c r="AA6" t="s">
        <v>735</v>
      </c>
    </row>
    <row r="7" spans="1:27" x14ac:dyDescent="0.25">
      <c r="A7" s="24">
        <v>2025</v>
      </c>
      <c r="B7" t="s">
        <v>716</v>
      </c>
      <c r="C7" t="s">
        <v>729</v>
      </c>
      <c r="D7" s="24">
        <v>16</v>
      </c>
      <c r="E7" s="24">
        <v>28</v>
      </c>
      <c r="F7" s="21">
        <v>0.36399999999999999</v>
      </c>
      <c r="G7" s="23">
        <v>14</v>
      </c>
      <c r="H7" s="22">
        <v>77.099999999999994</v>
      </c>
      <c r="I7" s="22">
        <v>81.599999999999994</v>
      </c>
      <c r="M7" s="30">
        <v>0</v>
      </c>
      <c r="N7" s="30">
        <v>0</v>
      </c>
      <c r="R7" s="26" t="str">
        <f>VLOOKUP(WNBA_TeamSeasons[[#This Row],[Team]],$Y$3:$Y$17,1,FALSE)</f>
        <v>Washington Mystics</v>
      </c>
      <c r="Y7" t="s">
        <v>718</v>
      </c>
      <c r="AA7" t="s">
        <v>737</v>
      </c>
    </row>
    <row r="8" spans="1:27" x14ac:dyDescent="0.25">
      <c r="A8" s="24">
        <v>2025</v>
      </c>
      <c r="B8" t="s">
        <v>713</v>
      </c>
      <c r="C8" t="s">
        <v>729</v>
      </c>
      <c r="D8" s="24">
        <v>11</v>
      </c>
      <c r="E8" s="24">
        <v>33</v>
      </c>
      <c r="F8" s="21">
        <v>0.25</v>
      </c>
      <c r="G8" s="23">
        <v>19</v>
      </c>
      <c r="H8" s="22">
        <v>75.8</v>
      </c>
      <c r="I8" s="22">
        <v>86</v>
      </c>
      <c r="M8" s="30">
        <v>0</v>
      </c>
      <c r="N8" s="30">
        <v>0</v>
      </c>
      <c r="R8" s="26" t="str">
        <f>VLOOKUP(WNBA_TeamSeasons[[#This Row],[Team]],$Y$3:$Y$17,1,FALSE)</f>
        <v>Connecticut Sun</v>
      </c>
      <c r="Y8" t="s">
        <v>711</v>
      </c>
    </row>
    <row r="9" spans="1:27" x14ac:dyDescent="0.25">
      <c r="A9" s="24">
        <v>2025</v>
      </c>
      <c r="B9" t="s">
        <v>714</v>
      </c>
      <c r="C9" t="s">
        <v>729</v>
      </c>
      <c r="D9" s="24">
        <v>10</v>
      </c>
      <c r="E9" s="24">
        <v>34</v>
      </c>
      <c r="F9" s="21">
        <v>0.22700000000000001</v>
      </c>
      <c r="G9" s="23">
        <v>20</v>
      </c>
      <c r="H9" s="22">
        <v>75.8</v>
      </c>
      <c r="I9" s="22">
        <v>85.8</v>
      </c>
      <c r="M9" s="30">
        <v>0</v>
      </c>
      <c r="N9" s="30">
        <v>0</v>
      </c>
      <c r="R9" s="26" t="str">
        <f>VLOOKUP(WNBA_TeamSeasons[[#This Row],[Team]],$Y$3:$Y$17,1,FALSE)</f>
        <v>Chicago Sky</v>
      </c>
      <c r="Y9" t="s">
        <v>716</v>
      </c>
    </row>
    <row r="10" spans="1:27" x14ac:dyDescent="0.25">
      <c r="A10" s="24">
        <v>2025</v>
      </c>
      <c r="B10" t="s">
        <v>712</v>
      </c>
      <c r="C10" t="s">
        <v>730</v>
      </c>
      <c r="D10" s="24">
        <v>34</v>
      </c>
      <c r="E10" s="24">
        <v>10</v>
      </c>
      <c r="F10" s="21">
        <v>0.77300000000000002</v>
      </c>
      <c r="G10" s="23">
        <v>0</v>
      </c>
      <c r="H10" s="22">
        <v>86.1</v>
      </c>
      <c r="I10" s="22">
        <v>76.7</v>
      </c>
      <c r="J10" t="s">
        <v>30</v>
      </c>
      <c r="K10" s="26" t="s">
        <v>30</v>
      </c>
      <c r="L10" s="26" t="s">
        <v>30</v>
      </c>
      <c r="M10" s="30">
        <v>3</v>
      </c>
      <c r="N10" s="30">
        <v>3</v>
      </c>
      <c r="O10" s="26" t="s">
        <v>30</v>
      </c>
      <c r="R10" s="26" t="str">
        <f>VLOOKUP(WNBA_TeamSeasons[[#This Row],[Team]],$Y$3:$Y$17,1,FALSE)</f>
        <v>Minnesota Lynx</v>
      </c>
      <c r="Y10" t="s">
        <v>732</v>
      </c>
    </row>
    <row r="11" spans="1:27" x14ac:dyDescent="0.25">
      <c r="A11" s="24">
        <v>2025</v>
      </c>
      <c r="B11" t="s">
        <v>709</v>
      </c>
      <c r="C11" t="s">
        <v>730</v>
      </c>
      <c r="D11" s="24">
        <v>30</v>
      </c>
      <c r="E11" s="24">
        <v>14</v>
      </c>
      <c r="F11" s="21">
        <v>0.68200000000000005</v>
      </c>
      <c r="G11" s="23">
        <v>4</v>
      </c>
      <c r="H11" s="22">
        <v>83.6</v>
      </c>
      <c r="I11" s="22">
        <v>80.7</v>
      </c>
      <c r="J11" t="s">
        <v>30</v>
      </c>
      <c r="M11" s="30">
        <v>9</v>
      </c>
      <c r="N11" s="30">
        <v>3</v>
      </c>
      <c r="O11" s="26" t="s">
        <v>30</v>
      </c>
      <c r="P11" s="26" t="s">
        <v>30</v>
      </c>
      <c r="Q11" s="26" t="s">
        <v>30</v>
      </c>
      <c r="R11" s="26" t="str">
        <f>VLOOKUP(WNBA_TeamSeasons[[#This Row],[Team]],$Y$3:$Y$17,1,FALSE)</f>
        <v>Las Vegas Aces</v>
      </c>
      <c r="Y11" t="s">
        <v>731</v>
      </c>
    </row>
    <row r="12" spans="1:27" x14ac:dyDescent="0.25">
      <c r="A12" s="24">
        <v>2025</v>
      </c>
      <c r="B12" t="s">
        <v>710</v>
      </c>
      <c r="C12" t="s">
        <v>730</v>
      </c>
      <c r="D12" s="24">
        <v>27</v>
      </c>
      <c r="E12" s="24">
        <v>17</v>
      </c>
      <c r="F12" s="21">
        <v>0.61399999999999999</v>
      </c>
      <c r="G12" s="23">
        <v>7</v>
      </c>
      <c r="H12" s="22">
        <v>82.8</v>
      </c>
      <c r="I12" s="22">
        <v>80.099999999999994</v>
      </c>
      <c r="J12" t="s">
        <v>30</v>
      </c>
      <c r="M12" s="30">
        <v>5</v>
      </c>
      <c r="N12" s="30">
        <v>6</v>
      </c>
      <c r="O12" s="26" t="s">
        <v>30</v>
      </c>
      <c r="P12" s="26" t="s">
        <v>30</v>
      </c>
      <c r="R12" s="26" t="str">
        <f>VLOOKUP(WNBA_TeamSeasons[[#This Row],[Team]],$Y$3:$Y$17,1,FALSE)</f>
        <v>Phoenix Mercury</v>
      </c>
      <c r="Y12" t="s">
        <v>709</v>
      </c>
    </row>
    <row r="13" spans="1:27" x14ac:dyDescent="0.25">
      <c r="A13" s="24">
        <v>2025</v>
      </c>
      <c r="B13" t="s">
        <v>731</v>
      </c>
      <c r="C13" t="s">
        <v>730</v>
      </c>
      <c r="D13" s="24">
        <v>23</v>
      </c>
      <c r="E13" s="24">
        <v>21</v>
      </c>
      <c r="F13" s="21">
        <v>0.52300000000000002</v>
      </c>
      <c r="G13" s="23">
        <v>11</v>
      </c>
      <c r="H13" s="22">
        <v>77.7</v>
      </c>
      <c r="I13" s="22">
        <v>76.3</v>
      </c>
      <c r="J13" t="s">
        <v>30</v>
      </c>
      <c r="M13" s="30">
        <v>0</v>
      </c>
      <c r="N13" s="30">
        <v>2</v>
      </c>
      <c r="R13" s="26" t="str">
        <f>VLOOKUP(WNBA_TeamSeasons[[#This Row],[Team]],$Y$3:$Y$17,1,FALSE)</f>
        <v>Golden State Valkyries</v>
      </c>
      <c r="Y13" t="s">
        <v>717</v>
      </c>
    </row>
    <row r="14" spans="1:27" x14ac:dyDescent="0.25">
      <c r="A14" s="24">
        <v>2025</v>
      </c>
      <c r="B14" t="s">
        <v>715</v>
      </c>
      <c r="C14" t="s">
        <v>730</v>
      </c>
      <c r="D14" s="24">
        <v>23</v>
      </c>
      <c r="E14" s="24">
        <v>21</v>
      </c>
      <c r="F14" s="21">
        <v>0.52300000000000002</v>
      </c>
      <c r="G14" s="23">
        <v>11</v>
      </c>
      <c r="H14" s="22">
        <v>82.1</v>
      </c>
      <c r="I14" s="22">
        <v>80.099999999999994</v>
      </c>
      <c r="J14" t="s">
        <v>30</v>
      </c>
      <c r="M14" s="30">
        <v>1</v>
      </c>
      <c r="N14" s="30">
        <v>2</v>
      </c>
      <c r="R14" s="26" t="str">
        <f>VLOOKUP(WNBA_TeamSeasons[[#This Row],[Team]],$Y$3:$Y$17,1,FALSE)</f>
        <v>Seattle Storm</v>
      </c>
      <c r="Y14" t="s">
        <v>712</v>
      </c>
    </row>
    <row r="15" spans="1:27" x14ac:dyDescent="0.25">
      <c r="A15" s="24">
        <v>2025</v>
      </c>
      <c r="B15" t="s">
        <v>717</v>
      </c>
      <c r="C15" t="s">
        <v>730</v>
      </c>
      <c r="D15" s="24">
        <v>21</v>
      </c>
      <c r="E15" s="24">
        <v>23</v>
      </c>
      <c r="F15" s="21">
        <v>0.47699999999999998</v>
      </c>
      <c r="G15" s="23">
        <v>13</v>
      </c>
      <c r="H15" s="22">
        <v>85.7</v>
      </c>
      <c r="I15" s="22">
        <v>88.2</v>
      </c>
      <c r="M15" s="30">
        <v>0</v>
      </c>
      <c r="N15" s="30">
        <v>0</v>
      </c>
      <c r="R15" s="26" t="str">
        <f>VLOOKUP(WNBA_TeamSeasons[[#This Row],[Team]],$Y$3:$Y$17,1,FALSE)</f>
        <v>Los Angeles Sparks</v>
      </c>
      <c r="Y15" t="s">
        <v>710</v>
      </c>
    </row>
    <row r="16" spans="1:27" x14ac:dyDescent="0.25">
      <c r="A16" s="24">
        <v>2025</v>
      </c>
      <c r="B16" t="s">
        <v>732</v>
      </c>
      <c r="C16" t="s">
        <v>730</v>
      </c>
      <c r="D16" s="24">
        <v>10</v>
      </c>
      <c r="E16" s="24">
        <v>34</v>
      </c>
      <c r="F16" s="21">
        <v>0.22700000000000001</v>
      </c>
      <c r="G16" s="23">
        <v>24</v>
      </c>
      <c r="H16" s="22">
        <v>81.7</v>
      </c>
      <c r="I16" s="22">
        <v>88</v>
      </c>
      <c r="M16" s="30">
        <v>0</v>
      </c>
      <c r="N16" s="30">
        <v>0</v>
      </c>
      <c r="R16" s="26" t="str">
        <f>VLOOKUP(WNBA_TeamSeasons[[#This Row],[Team]],$Y$3:$Y$17,1,FALSE)</f>
        <v>Dallas Wings</v>
      </c>
      <c r="Y16" t="s">
        <v>739</v>
      </c>
    </row>
    <row r="17" spans="1:25" x14ac:dyDescent="0.25">
      <c r="A17" s="24">
        <v>2024</v>
      </c>
      <c r="B17" t="s">
        <v>711</v>
      </c>
      <c r="C17" t="s">
        <v>729</v>
      </c>
      <c r="D17" s="24">
        <v>32</v>
      </c>
      <c r="E17" s="24">
        <v>8</v>
      </c>
      <c r="F17" s="21">
        <v>0.8</v>
      </c>
      <c r="G17" s="23">
        <v>0</v>
      </c>
      <c r="H17" s="22">
        <v>85.6</v>
      </c>
      <c r="I17" s="22">
        <v>76.5</v>
      </c>
      <c r="J17" t="s">
        <v>30</v>
      </c>
      <c r="K17" s="26" t="s">
        <v>30</v>
      </c>
      <c r="L17" s="26" t="s">
        <v>30</v>
      </c>
      <c r="M17" s="30">
        <v>8</v>
      </c>
      <c r="N17" s="30">
        <v>3</v>
      </c>
      <c r="O17" s="26" t="s">
        <v>30</v>
      </c>
      <c r="P17" s="26" t="s">
        <v>30</v>
      </c>
      <c r="Q17" s="26" t="s">
        <v>30</v>
      </c>
      <c r="R17" s="26" t="str">
        <f>VLOOKUP(WNBA_TeamSeasons[[#This Row],[Team]],$Y$3:$Y$17,1,FALSE)</f>
        <v>New York Liberty</v>
      </c>
      <c r="Y17" t="s">
        <v>715</v>
      </c>
    </row>
    <row r="18" spans="1:25" x14ac:dyDescent="0.25">
      <c r="A18" s="24">
        <v>2024</v>
      </c>
      <c r="B18" t="s">
        <v>713</v>
      </c>
      <c r="C18" t="s">
        <v>729</v>
      </c>
      <c r="D18" s="24">
        <v>28</v>
      </c>
      <c r="E18" s="24">
        <v>12</v>
      </c>
      <c r="F18" s="21">
        <v>0.7</v>
      </c>
      <c r="G18" s="23">
        <v>4</v>
      </c>
      <c r="H18" s="22">
        <v>80.099999999999994</v>
      </c>
      <c r="I18" s="22">
        <v>73.599999999999994</v>
      </c>
      <c r="J18" t="s">
        <v>30</v>
      </c>
      <c r="M18" s="30">
        <v>4</v>
      </c>
      <c r="N18" s="30">
        <v>3</v>
      </c>
      <c r="O18" s="26" t="s">
        <v>30</v>
      </c>
      <c r="R18" s="26" t="str">
        <f>VLOOKUP(WNBA_TeamSeasons[[#This Row],[Team]],$Y$3:$Y$17,1,FALSE)</f>
        <v>Connecticut Sun</v>
      </c>
    </row>
    <row r="19" spans="1:25" x14ac:dyDescent="0.25">
      <c r="A19" s="24">
        <v>2024</v>
      </c>
      <c r="B19" t="s">
        <v>718</v>
      </c>
      <c r="C19" t="s">
        <v>729</v>
      </c>
      <c r="D19" s="24">
        <v>20</v>
      </c>
      <c r="E19" s="24">
        <v>20</v>
      </c>
      <c r="F19" s="21">
        <v>0.5</v>
      </c>
      <c r="G19" s="23">
        <v>12</v>
      </c>
      <c r="H19" s="22">
        <v>85</v>
      </c>
      <c r="I19" s="22">
        <v>87.7</v>
      </c>
      <c r="J19" t="s">
        <v>30</v>
      </c>
      <c r="M19" s="30">
        <v>0</v>
      </c>
      <c r="N19" s="30">
        <v>2</v>
      </c>
      <c r="R19" s="26" t="str">
        <f>VLOOKUP(WNBA_TeamSeasons[[#This Row],[Team]],$Y$3:$Y$17,1,FALSE)</f>
        <v>Indiana Fever</v>
      </c>
    </row>
    <row r="20" spans="1:25" x14ac:dyDescent="0.25">
      <c r="A20" s="24">
        <v>2024</v>
      </c>
      <c r="B20" t="s">
        <v>719</v>
      </c>
      <c r="C20" t="s">
        <v>729</v>
      </c>
      <c r="D20" s="24">
        <v>15</v>
      </c>
      <c r="E20" s="24">
        <v>25</v>
      </c>
      <c r="F20" s="21">
        <v>0.375</v>
      </c>
      <c r="G20" s="23">
        <v>17</v>
      </c>
      <c r="H20" s="22">
        <v>77</v>
      </c>
      <c r="I20" s="22">
        <v>79.8</v>
      </c>
      <c r="J20" t="s">
        <v>30</v>
      </c>
      <c r="M20" s="30">
        <v>0</v>
      </c>
      <c r="N20" s="30">
        <v>2</v>
      </c>
      <c r="R20" s="26" t="str">
        <f>VLOOKUP(WNBA_TeamSeasons[[#This Row],[Team]],$Y$3:$Y$17,1,FALSE)</f>
        <v>Atlanta Dream</v>
      </c>
    </row>
    <row r="21" spans="1:25" x14ac:dyDescent="0.25">
      <c r="A21" s="24">
        <v>2024</v>
      </c>
      <c r="B21" t="s">
        <v>716</v>
      </c>
      <c r="C21" t="s">
        <v>729</v>
      </c>
      <c r="D21" s="24">
        <v>14</v>
      </c>
      <c r="E21" s="24">
        <v>26</v>
      </c>
      <c r="F21" s="21">
        <v>0.35</v>
      </c>
      <c r="G21" s="23">
        <v>18</v>
      </c>
      <c r="H21" s="22">
        <v>79.3</v>
      </c>
      <c r="I21" s="22">
        <v>82.3</v>
      </c>
      <c r="M21" s="30">
        <v>0</v>
      </c>
      <c r="N21" s="30">
        <v>0</v>
      </c>
      <c r="R21" s="26" t="str">
        <f>VLOOKUP(WNBA_TeamSeasons[[#This Row],[Team]],$Y$3:$Y$17,1,FALSE)</f>
        <v>Washington Mystics</v>
      </c>
    </row>
    <row r="22" spans="1:25" x14ac:dyDescent="0.25">
      <c r="A22" s="24">
        <v>2024</v>
      </c>
      <c r="B22" t="s">
        <v>714</v>
      </c>
      <c r="C22" t="s">
        <v>729</v>
      </c>
      <c r="D22" s="24">
        <v>13</v>
      </c>
      <c r="E22" s="24">
        <v>27</v>
      </c>
      <c r="F22" s="21">
        <v>0.32500000000000001</v>
      </c>
      <c r="G22" s="23">
        <v>19</v>
      </c>
      <c r="H22" s="22">
        <v>77.400000000000006</v>
      </c>
      <c r="I22" s="22">
        <v>82.5</v>
      </c>
      <c r="M22" s="30">
        <v>0</v>
      </c>
      <c r="N22" s="30">
        <v>0</v>
      </c>
      <c r="R22" s="26" t="str">
        <f>VLOOKUP(WNBA_TeamSeasons[[#This Row],[Team]],$Y$3:$Y$17,1,FALSE)</f>
        <v>Chicago Sky</v>
      </c>
    </row>
    <row r="23" spans="1:25" x14ac:dyDescent="0.25">
      <c r="A23" s="24">
        <v>2024</v>
      </c>
      <c r="B23" t="s">
        <v>712</v>
      </c>
      <c r="C23" t="s">
        <v>730</v>
      </c>
      <c r="D23" s="24">
        <v>30</v>
      </c>
      <c r="E23" s="24">
        <v>10</v>
      </c>
      <c r="F23" s="21">
        <v>0.75</v>
      </c>
      <c r="G23" s="23">
        <v>0</v>
      </c>
      <c r="H23" s="22">
        <v>82</v>
      </c>
      <c r="I23" s="22">
        <v>75.599999999999994</v>
      </c>
      <c r="J23" t="s">
        <v>30</v>
      </c>
      <c r="K23" s="26" t="s">
        <v>30</v>
      </c>
      <c r="M23" s="30">
        <v>7</v>
      </c>
      <c r="N23" s="30">
        <v>5</v>
      </c>
      <c r="O23" s="26" t="s">
        <v>30</v>
      </c>
      <c r="P23" s="26" t="s">
        <v>30</v>
      </c>
      <c r="R23" s="26" t="str">
        <f>VLOOKUP(WNBA_TeamSeasons[[#This Row],[Team]],$Y$3:$Y$17,1,FALSE)</f>
        <v>Minnesota Lynx</v>
      </c>
    </row>
    <row r="24" spans="1:25" x14ac:dyDescent="0.25">
      <c r="A24" s="24">
        <v>2024</v>
      </c>
      <c r="B24" t="s">
        <v>709</v>
      </c>
      <c r="C24" t="s">
        <v>730</v>
      </c>
      <c r="D24" s="24">
        <v>27</v>
      </c>
      <c r="E24" s="24">
        <v>13</v>
      </c>
      <c r="F24" s="21">
        <v>0.67500000000000004</v>
      </c>
      <c r="G24" s="23">
        <v>3</v>
      </c>
      <c r="H24" s="22">
        <v>86.4</v>
      </c>
      <c r="I24" s="22">
        <v>80.900000000000006</v>
      </c>
      <c r="J24" t="s">
        <v>30</v>
      </c>
      <c r="M24" s="30">
        <v>3</v>
      </c>
      <c r="N24" s="30">
        <v>3</v>
      </c>
      <c r="O24" s="26" t="s">
        <v>30</v>
      </c>
      <c r="R24" s="26" t="str">
        <f>VLOOKUP(WNBA_TeamSeasons[[#This Row],[Team]],$Y$3:$Y$17,1,FALSE)</f>
        <v>Las Vegas Aces</v>
      </c>
    </row>
    <row r="25" spans="1:25" x14ac:dyDescent="0.25">
      <c r="A25" s="24">
        <v>2024</v>
      </c>
      <c r="B25" t="s">
        <v>715</v>
      </c>
      <c r="C25" t="s">
        <v>730</v>
      </c>
      <c r="D25" s="24">
        <v>25</v>
      </c>
      <c r="E25" s="24">
        <v>15</v>
      </c>
      <c r="F25" s="21">
        <v>0.625</v>
      </c>
      <c r="G25" s="23">
        <v>5</v>
      </c>
      <c r="H25" s="22">
        <v>83.2</v>
      </c>
      <c r="I25" s="22">
        <v>78.8</v>
      </c>
      <c r="J25" t="s">
        <v>30</v>
      </c>
      <c r="M25" s="30">
        <v>0</v>
      </c>
      <c r="N25" s="30">
        <v>2</v>
      </c>
      <c r="R25" s="26" t="str">
        <f>VLOOKUP(WNBA_TeamSeasons[[#This Row],[Team]],$Y$3:$Y$17,1,FALSE)</f>
        <v>Seattle Storm</v>
      </c>
    </row>
    <row r="26" spans="1:25" x14ac:dyDescent="0.25">
      <c r="A26" s="24">
        <v>2024</v>
      </c>
      <c r="B26" t="s">
        <v>710</v>
      </c>
      <c r="C26" t="s">
        <v>730</v>
      </c>
      <c r="D26" s="24">
        <v>19</v>
      </c>
      <c r="E26" s="24">
        <v>21</v>
      </c>
      <c r="F26" s="21">
        <v>0.47499999999999998</v>
      </c>
      <c r="G26" s="23">
        <v>11</v>
      </c>
      <c r="H26" s="22">
        <v>81.5</v>
      </c>
      <c r="I26" s="22">
        <v>84.8</v>
      </c>
      <c r="J26" t="s">
        <v>30</v>
      </c>
      <c r="M26" s="30">
        <v>0</v>
      </c>
      <c r="N26" s="30">
        <v>2</v>
      </c>
      <c r="R26" s="26" t="str">
        <f>VLOOKUP(WNBA_TeamSeasons[[#This Row],[Team]],$Y$3:$Y$17,1,FALSE)</f>
        <v>Phoenix Mercury</v>
      </c>
    </row>
    <row r="27" spans="1:25" x14ac:dyDescent="0.25">
      <c r="A27" s="24">
        <v>2024</v>
      </c>
      <c r="B27" t="s">
        <v>732</v>
      </c>
      <c r="C27" t="s">
        <v>730</v>
      </c>
      <c r="D27" s="24">
        <v>9</v>
      </c>
      <c r="E27" s="24">
        <v>31</v>
      </c>
      <c r="F27" s="21">
        <v>0.22500000000000001</v>
      </c>
      <c r="G27" s="23">
        <v>21</v>
      </c>
      <c r="H27" s="22">
        <v>84.2</v>
      </c>
      <c r="I27" s="22">
        <v>92.1</v>
      </c>
      <c r="M27" s="30">
        <v>0</v>
      </c>
      <c r="N27" s="30">
        <v>0</v>
      </c>
      <c r="R27" s="26" t="str">
        <f>VLOOKUP(WNBA_TeamSeasons[[#This Row],[Team]],$Y$3:$Y$17,1,FALSE)</f>
        <v>Dallas Wings</v>
      </c>
    </row>
    <row r="28" spans="1:25" x14ac:dyDescent="0.25">
      <c r="A28" s="24">
        <v>2024</v>
      </c>
      <c r="B28" t="s">
        <v>717</v>
      </c>
      <c r="C28" t="s">
        <v>730</v>
      </c>
      <c r="D28" s="24">
        <v>8</v>
      </c>
      <c r="E28" s="24">
        <v>32</v>
      </c>
      <c r="F28" s="21">
        <v>0.2</v>
      </c>
      <c r="G28" s="23">
        <v>22</v>
      </c>
      <c r="H28" s="22">
        <v>78.400000000000006</v>
      </c>
      <c r="I28" s="22">
        <v>85.6</v>
      </c>
      <c r="M28" s="30">
        <v>0</v>
      </c>
      <c r="N28" s="30">
        <v>0</v>
      </c>
      <c r="R28" s="26" t="str">
        <f>VLOOKUP(WNBA_TeamSeasons[[#This Row],[Team]],$Y$3:$Y$17,1,FALSE)</f>
        <v>Los Angeles Sparks</v>
      </c>
    </row>
    <row r="29" spans="1:25" x14ac:dyDescent="0.25">
      <c r="A29" s="24">
        <v>2023</v>
      </c>
      <c r="B29" t="s">
        <v>711</v>
      </c>
      <c r="C29" t="s">
        <v>729</v>
      </c>
      <c r="D29" s="24">
        <v>32</v>
      </c>
      <c r="E29" s="24">
        <v>8</v>
      </c>
      <c r="F29" s="21">
        <v>0.8</v>
      </c>
      <c r="G29" s="23">
        <v>0</v>
      </c>
      <c r="H29" s="22">
        <v>89.2</v>
      </c>
      <c r="I29" s="22">
        <v>80.599999999999994</v>
      </c>
      <c r="J29" t="s">
        <v>30</v>
      </c>
      <c r="K29" s="26" t="s">
        <v>30</v>
      </c>
      <c r="M29" s="30">
        <v>6</v>
      </c>
      <c r="N29" s="30">
        <v>4</v>
      </c>
      <c r="O29" s="26" t="s">
        <v>30</v>
      </c>
      <c r="P29" s="26" t="s">
        <v>30</v>
      </c>
      <c r="R29" s="26" t="str">
        <f>VLOOKUP(WNBA_TeamSeasons[[#This Row],[Team]],$Y$3:$Y$17,1,FALSE)</f>
        <v>New York Liberty</v>
      </c>
    </row>
    <row r="30" spans="1:25" x14ac:dyDescent="0.25">
      <c r="A30" s="24">
        <v>2023</v>
      </c>
      <c r="B30" t="s">
        <v>713</v>
      </c>
      <c r="C30" t="s">
        <v>729</v>
      </c>
      <c r="D30" s="24">
        <v>27</v>
      </c>
      <c r="E30" s="24">
        <v>13</v>
      </c>
      <c r="F30" s="21">
        <v>0.67500000000000004</v>
      </c>
      <c r="G30" s="23">
        <v>5</v>
      </c>
      <c r="H30" s="22">
        <v>82.7</v>
      </c>
      <c r="I30" s="22">
        <v>79</v>
      </c>
      <c r="J30" t="s">
        <v>30</v>
      </c>
      <c r="M30" s="30">
        <v>3</v>
      </c>
      <c r="N30" s="30">
        <v>4</v>
      </c>
      <c r="O30" s="26" t="s">
        <v>30</v>
      </c>
      <c r="R30" s="26" t="str">
        <f>VLOOKUP(WNBA_TeamSeasons[[#This Row],[Team]],$Y$3:$Y$17,1,FALSE)</f>
        <v>Connecticut Sun</v>
      </c>
    </row>
    <row r="31" spans="1:25" x14ac:dyDescent="0.25">
      <c r="A31" s="24">
        <v>2023</v>
      </c>
      <c r="B31" t="s">
        <v>719</v>
      </c>
      <c r="C31" t="s">
        <v>729</v>
      </c>
      <c r="D31" s="24">
        <v>19</v>
      </c>
      <c r="E31" s="24">
        <v>21</v>
      </c>
      <c r="F31" s="21">
        <v>0.47499999999999998</v>
      </c>
      <c r="G31" s="23">
        <v>13</v>
      </c>
      <c r="H31" s="22">
        <v>82.5</v>
      </c>
      <c r="I31" s="22">
        <v>84</v>
      </c>
      <c r="J31" t="s">
        <v>30</v>
      </c>
      <c r="M31" s="30">
        <v>0</v>
      </c>
      <c r="N31" s="30">
        <v>2</v>
      </c>
      <c r="R31" s="26" t="str">
        <f>VLOOKUP(WNBA_TeamSeasons[[#This Row],[Team]],$Y$3:$Y$17,1,FALSE)</f>
        <v>Atlanta Dream</v>
      </c>
    </row>
    <row r="32" spans="1:25" x14ac:dyDescent="0.25">
      <c r="A32" s="24">
        <v>2023</v>
      </c>
      <c r="B32" t="s">
        <v>716</v>
      </c>
      <c r="C32" t="s">
        <v>729</v>
      </c>
      <c r="D32" s="24">
        <v>19</v>
      </c>
      <c r="E32" s="24">
        <v>21</v>
      </c>
      <c r="F32" s="21">
        <v>0.47499999999999998</v>
      </c>
      <c r="G32" s="23">
        <v>13</v>
      </c>
      <c r="H32" s="22">
        <v>80.5</v>
      </c>
      <c r="I32" s="22">
        <v>80.900000000000006</v>
      </c>
      <c r="J32" t="s">
        <v>30</v>
      </c>
      <c r="M32" s="30">
        <v>0</v>
      </c>
      <c r="N32" s="30">
        <v>2</v>
      </c>
      <c r="R32" s="26" t="str">
        <f>VLOOKUP(WNBA_TeamSeasons[[#This Row],[Team]],$Y$3:$Y$17,1,FALSE)</f>
        <v>Washington Mystics</v>
      </c>
    </row>
    <row r="33" spans="1:18" x14ac:dyDescent="0.25">
      <c r="A33" s="24">
        <v>2023</v>
      </c>
      <c r="B33" t="s">
        <v>714</v>
      </c>
      <c r="C33" t="s">
        <v>729</v>
      </c>
      <c r="D33" s="24">
        <v>18</v>
      </c>
      <c r="E33" s="24">
        <v>22</v>
      </c>
      <c r="F33" s="21">
        <v>0.45</v>
      </c>
      <c r="G33" s="23">
        <v>14</v>
      </c>
      <c r="H33" s="22">
        <v>81.7</v>
      </c>
      <c r="I33" s="22">
        <v>83.4</v>
      </c>
      <c r="J33" t="s">
        <v>30</v>
      </c>
      <c r="M33" s="30">
        <v>0</v>
      </c>
      <c r="N33" s="30">
        <v>2</v>
      </c>
      <c r="R33" s="26" t="str">
        <f>VLOOKUP(WNBA_TeamSeasons[[#This Row],[Team]],$Y$3:$Y$17,1,FALSE)</f>
        <v>Chicago Sky</v>
      </c>
    </row>
    <row r="34" spans="1:18" x14ac:dyDescent="0.25">
      <c r="A34" s="24">
        <v>2023</v>
      </c>
      <c r="B34" t="s">
        <v>718</v>
      </c>
      <c r="C34" t="s">
        <v>729</v>
      </c>
      <c r="D34" s="24">
        <v>13</v>
      </c>
      <c r="E34" s="24">
        <v>27</v>
      </c>
      <c r="F34" s="21">
        <v>0.32500000000000001</v>
      </c>
      <c r="G34" s="23">
        <v>19</v>
      </c>
      <c r="H34" s="22">
        <v>81</v>
      </c>
      <c r="I34" s="22">
        <v>85.1</v>
      </c>
      <c r="M34" s="30">
        <v>0</v>
      </c>
      <c r="N34" s="30">
        <v>0</v>
      </c>
      <c r="R34" s="26" t="str">
        <f>VLOOKUP(WNBA_TeamSeasons[[#This Row],[Team]],$Y$3:$Y$17,1,FALSE)</f>
        <v>Indiana Fever</v>
      </c>
    </row>
    <row r="35" spans="1:18" x14ac:dyDescent="0.25">
      <c r="A35" s="24">
        <v>2023</v>
      </c>
      <c r="B35" t="s">
        <v>709</v>
      </c>
      <c r="C35" t="s">
        <v>730</v>
      </c>
      <c r="D35" s="24">
        <v>34</v>
      </c>
      <c r="E35" s="24">
        <v>6</v>
      </c>
      <c r="F35" s="21">
        <v>0.85</v>
      </c>
      <c r="G35" s="23">
        <v>0</v>
      </c>
      <c r="H35" s="22">
        <v>92.8</v>
      </c>
      <c r="I35" s="22">
        <v>80.3</v>
      </c>
      <c r="J35" t="s">
        <v>30</v>
      </c>
      <c r="K35" s="26" t="s">
        <v>30</v>
      </c>
      <c r="L35" s="26" t="s">
        <v>30</v>
      </c>
      <c r="M35" s="30">
        <v>8</v>
      </c>
      <c r="N35" s="30">
        <v>1</v>
      </c>
      <c r="O35" s="26" t="s">
        <v>30</v>
      </c>
      <c r="P35" s="26" t="s">
        <v>30</v>
      </c>
      <c r="Q35" s="26" t="s">
        <v>30</v>
      </c>
      <c r="R35" s="26" t="str">
        <f>VLOOKUP(WNBA_TeamSeasons[[#This Row],[Team]],$Y$3:$Y$17,1,FALSE)</f>
        <v>Las Vegas Aces</v>
      </c>
    </row>
    <row r="36" spans="1:18" x14ac:dyDescent="0.25">
      <c r="A36" s="24">
        <v>2023</v>
      </c>
      <c r="B36" t="s">
        <v>732</v>
      </c>
      <c r="C36" t="s">
        <v>730</v>
      </c>
      <c r="D36" s="24">
        <v>22</v>
      </c>
      <c r="E36" s="24">
        <v>18</v>
      </c>
      <c r="F36" s="21">
        <v>0.55000000000000004</v>
      </c>
      <c r="G36" s="23">
        <v>12</v>
      </c>
      <c r="H36" s="22">
        <v>87.9</v>
      </c>
      <c r="I36" s="22">
        <v>84.9</v>
      </c>
      <c r="J36" t="s">
        <v>30</v>
      </c>
      <c r="M36" s="30">
        <v>2</v>
      </c>
      <c r="N36" s="30">
        <v>3</v>
      </c>
      <c r="O36" s="26" t="s">
        <v>30</v>
      </c>
      <c r="R36" s="26" t="str">
        <f>VLOOKUP(WNBA_TeamSeasons[[#This Row],[Team]],$Y$3:$Y$17,1,FALSE)</f>
        <v>Dallas Wings</v>
      </c>
    </row>
    <row r="37" spans="1:18" x14ac:dyDescent="0.25">
      <c r="A37" s="24">
        <v>2023</v>
      </c>
      <c r="B37" t="s">
        <v>712</v>
      </c>
      <c r="C37" t="s">
        <v>730</v>
      </c>
      <c r="D37" s="24">
        <v>19</v>
      </c>
      <c r="E37" s="24">
        <v>21</v>
      </c>
      <c r="F37" s="21">
        <v>0.47499999999999998</v>
      </c>
      <c r="G37" s="23">
        <v>15</v>
      </c>
      <c r="H37" s="22">
        <v>80.2</v>
      </c>
      <c r="I37" s="22">
        <v>85</v>
      </c>
      <c r="J37" t="s">
        <v>30</v>
      </c>
      <c r="M37" s="30">
        <v>1</v>
      </c>
      <c r="N37" s="30">
        <v>2</v>
      </c>
      <c r="R37" s="26" t="str">
        <f>VLOOKUP(WNBA_TeamSeasons[[#This Row],[Team]],$Y$3:$Y$17,1,FALSE)</f>
        <v>Minnesota Lynx</v>
      </c>
    </row>
    <row r="38" spans="1:18" x14ac:dyDescent="0.25">
      <c r="A38" s="24">
        <v>2023</v>
      </c>
      <c r="B38" t="s">
        <v>717</v>
      </c>
      <c r="C38" t="s">
        <v>730</v>
      </c>
      <c r="D38" s="24">
        <v>17</v>
      </c>
      <c r="E38" s="24">
        <v>23</v>
      </c>
      <c r="F38" s="21">
        <v>0.42499999999999999</v>
      </c>
      <c r="G38" s="23">
        <v>17</v>
      </c>
      <c r="H38" s="22">
        <v>78.900000000000006</v>
      </c>
      <c r="I38" s="22">
        <v>80.5</v>
      </c>
      <c r="M38" s="30">
        <v>0</v>
      </c>
      <c r="N38" s="30">
        <v>0</v>
      </c>
      <c r="R38" s="26" t="str">
        <f>VLOOKUP(WNBA_TeamSeasons[[#This Row],[Team]],$Y$3:$Y$17,1,FALSE)</f>
        <v>Los Angeles Sparks</v>
      </c>
    </row>
    <row r="39" spans="1:18" x14ac:dyDescent="0.25">
      <c r="A39" s="24">
        <v>2023</v>
      </c>
      <c r="B39" t="s">
        <v>715</v>
      </c>
      <c r="C39" t="s">
        <v>730</v>
      </c>
      <c r="D39" s="24">
        <v>11</v>
      </c>
      <c r="E39" s="24">
        <v>29</v>
      </c>
      <c r="F39" s="21">
        <v>0.27500000000000002</v>
      </c>
      <c r="G39" s="23">
        <v>23</v>
      </c>
      <c r="H39" s="22">
        <v>78.8</v>
      </c>
      <c r="I39" s="22">
        <v>84.5</v>
      </c>
      <c r="M39" s="30">
        <v>0</v>
      </c>
      <c r="N39" s="30">
        <v>0</v>
      </c>
      <c r="R39" s="26" t="str">
        <f>VLOOKUP(WNBA_TeamSeasons[[#This Row],[Team]],$Y$3:$Y$17,1,FALSE)</f>
        <v>Seattle Storm</v>
      </c>
    </row>
    <row r="40" spans="1:18" x14ac:dyDescent="0.25">
      <c r="A40" s="24">
        <v>2023</v>
      </c>
      <c r="B40" t="s">
        <v>710</v>
      </c>
      <c r="C40" t="s">
        <v>730</v>
      </c>
      <c r="D40" s="24">
        <v>9</v>
      </c>
      <c r="E40" s="24">
        <v>31</v>
      </c>
      <c r="F40" s="21">
        <v>0.22500000000000001</v>
      </c>
      <c r="G40" s="23">
        <v>25</v>
      </c>
      <c r="H40" s="22">
        <v>76.599999999999994</v>
      </c>
      <c r="I40" s="22">
        <v>84.9</v>
      </c>
      <c r="M40" s="30">
        <v>0</v>
      </c>
      <c r="N40" s="30">
        <v>0</v>
      </c>
      <c r="R40" s="26" t="str">
        <f>VLOOKUP(WNBA_TeamSeasons[[#This Row],[Team]],$Y$3:$Y$17,1,FALSE)</f>
        <v>Phoenix Mercury</v>
      </c>
    </row>
    <row r="41" spans="1:18" x14ac:dyDescent="0.25">
      <c r="A41" s="24">
        <v>2022</v>
      </c>
      <c r="B41" t="s">
        <v>714</v>
      </c>
      <c r="C41" t="s">
        <v>729</v>
      </c>
      <c r="D41" s="24">
        <v>26</v>
      </c>
      <c r="E41" s="24">
        <v>10</v>
      </c>
      <c r="F41" s="21">
        <v>0.72199999999999998</v>
      </c>
      <c r="G41" s="23">
        <v>0</v>
      </c>
      <c r="H41" s="22">
        <v>86.3</v>
      </c>
      <c r="I41" s="22">
        <v>81.3</v>
      </c>
      <c r="J41" t="s">
        <v>30</v>
      </c>
      <c r="K41" s="26" t="s">
        <v>30</v>
      </c>
      <c r="L41" s="26" t="s">
        <v>30</v>
      </c>
      <c r="M41" s="30">
        <v>4</v>
      </c>
      <c r="N41" s="30">
        <v>4</v>
      </c>
      <c r="O41" s="26" t="s">
        <v>30</v>
      </c>
      <c r="R41" s="26" t="str">
        <f>VLOOKUP(WNBA_TeamSeasons[[#This Row],[Team]],$Y$3:$Y$17,1,FALSE)</f>
        <v>Chicago Sky</v>
      </c>
    </row>
    <row r="42" spans="1:18" x14ac:dyDescent="0.25">
      <c r="A42" s="24">
        <v>2022</v>
      </c>
      <c r="B42" t="s">
        <v>713</v>
      </c>
      <c r="C42" t="s">
        <v>729</v>
      </c>
      <c r="D42" s="24">
        <v>25</v>
      </c>
      <c r="E42" s="24">
        <v>11</v>
      </c>
      <c r="F42" s="21">
        <v>0.69399999999999995</v>
      </c>
      <c r="G42" s="23">
        <v>1</v>
      </c>
      <c r="H42" s="22">
        <v>85.8</v>
      </c>
      <c r="I42" s="22">
        <v>77.8</v>
      </c>
      <c r="J42" t="s">
        <v>30</v>
      </c>
      <c r="M42" s="30">
        <v>6</v>
      </c>
      <c r="N42" s="30">
        <v>6</v>
      </c>
      <c r="O42" s="26" t="s">
        <v>30</v>
      </c>
      <c r="P42" s="26" t="s">
        <v>30</v>
      </c>
      <c r="R42" s="26" t="str">
        <f>VLOOKUP(WNBA_TeamSeasons[[#This Row],[Team]],$Y$3:$Y$17,1,FALSE)</f>
        <v>Connecticut Sun</v>
      </c>
    </row>
    <row r="43" spans="1:18" x14ac:dyDescent="0.25">
      <c r="A43" s="24">
        <v>2022</v>
      </c>
      <c r="B43" t="s">
        <v>716</v>
      </c>
      <c r="C43" t="s">
        <v>729</v>
      </c>
      <c r="D43" s="24">
        <v>22</v>
      </c>
      <c r="E43" s="24">
        <v>14</v>
      </c>
      <c r="F43" s="21">
        <v>0.61099999999999999</v>
      </c>
      <c r="G43" s="23">
        <v>4</v>
      </c>
      <c r="H43" s="22">
        <v>80.2</v>
      </c>
      <c r="I43" s="22">
        <v>75.900000000000006</v>
      </c>
      <c r="J43" t="s">
        <v>30</v>
      </c>
      <c r="M43" s="30">
        <v>0</v>
      </c>
      <c r="N43" s="30">
        <v>2</v>
      </c>
      <c r="R43" s="26" t="str">
        <f>VLOOKUP(WNBA_TeamSeasons[[#This Row],[Team]],$Y$3:$Y$17,1,FALSE)</f>
        <v>Washington Mystics</v>
      </c>
    </row>
    <row r="44" spans="1:18" x14ac:dyDescent="0.25">
      <c r="A44" s="24">
        <v>2022</v>
      </c>
      <c r="B44" t="s">
        <v>711</v>
      </c>
      <c r="C44" t="s">
        <v>729</v>
      </c>
      <c r="D44" s="24">
        <v>16</v>
      </c>
      <c r="E44" s="24">
        <v>20</v>
      </c>
      <c r="F44" s="21">
        <v>0.44400000000000001</v>
      </c>
      <c r="G44" s="23">
        <v>10</v>
      </c>
      <c r="H44" s="22">
        <v>79.599999999999994</v>
      </c>
      <c r="I44" s="22">
        <v>82</v>
      </c>
      <c r="J44" t="s">
        <v>30</v>
      </c>
      <c r="M44" s="30">
        <v>1</v>
      </c>
      <c r="N44" s="30">
        <v>2</v>
      </c>
      <c r="R44" s="26" t="str">
        <f>VLOOKUP(WNBA_TeamSeasons[[#This Row],[Team]],$Y$3:$Y$17,1,FALSE)</f>
        <v>New York Liberty</v>
      </c>
    </row>
    <row r="45" spans="1:18" x14ac:dyDescent="0.25">
      <c r="A45" s="24">
        <v>2022</v>
      </c>
      <c r="B45" t="s">
        <v>719</v>
      </c>
      <c r="C45" t="s">
        <v>729</v>
      </c>
      <c r="D45" s="24">
        <v>14</v>
      </c>
      <c r="E45" s="24">
        <v>22</v>
      </c>
      <c r="F45" s="21">
        <v>0.38900000000000001</v>
      </c>
      <c r="G45" s="23">
        <v>12</v>
      </c>
      <c r="H45" s="22">
        <v>78.5</v>
      </c>
      <c r="I45" s="22">
        <v>81.5</v>
      </c>
      <c r="M45" s="30">
        <v>0</v>
      </c>
      <c r="N45" s="30">
        <v>0</v>
      </c>
      <c r="R45" s="26" t="str">
        <f>VLOOKUP(WNBA_TeamSeasons[[#This Row],[Team]],$Y$3:$Y$17,1,FALSE)</f>
        <v>Atlanta Dream</v>
      </c>
    </row>
    <row r="46" spans="1:18" x14ac:dyDescent="0.25">
      <c r="A46" s="24">
        <v>2022</v>
      </c>
      <c r="B46" t="s">
        <v>718</v>
      </c>
      <c r="C46" t="s">
        <v>729</v>
      </c>
      <c r="D46" s="24">
        <v>5</v>
      </c>
      <c r="E46" s="24">
        <v>31</v>
      </c>
      <c r="F46" s="21">
        <v>0.13900000000000001</v>
      </c>
      <c r="G46" s="23">
        <v>21</v>
      </c>
      <c r="H46" s="22">
        <v>78</v>
      </c>
      <c r="I46" s="22">
        <v>89.1</v>
      </c>
      <c r="M46" s="30">
        <v>0</v>
      </c>
      <c r="N46" s="30">
        <v>0</v>
      </c>
      <c r="R46" s="26" t="str">
        <f>VLOOKUP(WNBA_TeamSeasons[[#This Row],[Team]],$Y$3:$Y$17,1,FALSE)</f>
        <v>Indiana Fever</v>
      </c>
    </row>
    <row r="47" spans="1:18" x14ac:dyDescent="0.25">
      <c r="A47" s="24">
        <v>2022</v>
      </c>
      <c r="B47" t="s">
        <v>709</v>
      </c>
      <c r="C47" t="s">
        <v>730</v>
      </c>
      <c r="D47" s="24">
        <v>26</v>
      </c>
      <c r="E47" s="24">
        <v>10</v>
      </c>
      <c r="F47" s="21">
        <v>0.72199999999999998</v>
      </c>
      <c r="G47" s="23">
        <v>0</v>
      </c>
      <c r="H47" s="22">
        <v>90.4</v>
      </c>
      <c r="I47" s="22">
        <v>84.1</v>
      </c>
      <c r="J47" t="s">
        <v>30</v>
      </c>
      <c r="K47" s="26" t="s">
        <v>30</v>
      </c>
      <c r="L47" s="26" t="s">
        <v>30</v>
      </c>
      <c r="M47" s="30">
        <v>8</v>
      </c>
      <c r="N47" s="30">
        <v>2</v>
      </c>
      <c r="O47" s="26" t="s">
        <v>30</v>
      </c>
      <c r="P47" s="26" t="s">
        <v>30</v>
      </c>
      <c r="Q47" s="26" t="s">
        <v>30</v>
      </c>
      <c r="R47" s="26" t="str">
        <f>VLOOKUP(WNBA_TeamSeasons[[#This Row],[Team]],$Y$3:$Y$17,1,FALSE)</f>
        <v>Las Vegas Aces</v>
      </c>
    </row>
    <row r="48" spans="1:18" x14ac:dyDescent="0.25">
      <c r="A48" s="24">
        <v>2022</v>
      </c>
      <c r="B48" t="s">
        <v>715</v>
      </c>
      <c r="C48" t="s">
        <v>730</v>
      </c>
      <c r="D48" s="24">
        <v>22</v>
      </c>
      <c r="E48" s="24">
        <v>14</v>
      </c>
      <c r="F48" s="21">
        <v>0.61099999999999999</v>
      </c>
      <c r="G48" s="23">
        <v>4</v>
      </c>
      <c r="H48" s="22">
        <v>82.5</v>
      </c>
      <c r="I48" s="22">
        <v>78.400000000000006</v>
      </c>
      <c r="J48" t="s">
        <v>30</v>
      </c>
      <c r="M48" s="30">
        <v>3</v>
      </c>
      <c r="N48" s="30">
        <v>3</v>
      </c>
      <c r="O48" s="26" t="s">
        <v>30</v>
      </c>
      <c r="R48" s="26" t="str">
        <f>VLOOKUP(WNBA_TeamSeasons[[#This Row],[Team]],$Y$3:$Y$17,1,FALSE)</f>
        <v>Seattle Storm</v>
      </c>
    </row>
    <row r="49" spans="1:18" x14ac:dyDescent="0.25">
      <c r="A49" s="24">
        <v>2022</v>
      </c>
      <c r="B49" t="s">
        <v>732</v>
      </c>
      <c r="C49" t="s">
        <v>730</v>
      </c>
      <c r="D49" s="24">
        <v>18</v>
      </c>
      <c r="E49" s="24">
        <v>18</v>
      </c>
      <c r="F49" s="21">
        <v>0.5</v>
      </c>
      <c r="G49" s="23">
        <v>8</v>
      </c>
      <c r="H49" s="22">
        <v>82.9</v>
      </c>
      <c r="I49" s="22">
        <v>82.8</v>
      </c>
      <c r="J49" t="s">
        <v>30</v>
      </c>
      <c r="M49" s="30">
        <v>1</v>
      </c>
      <c r="N49" s="30">
        <v>2</v>
      </c>
      <c r="R49" s="26" t="str">
        <f>VLOOKUP(WNBA_TeamSeasons[[#This Row],[Team]],$Y$3:$Y$17,1,FALSE)</f>
        <v>Dallas Wings</v>
      </c>
    </row>
    <row r="50" spans="1:18" x14ac:dyDescent="0.25">
      <c r="A50" s="24">
        <v>2022</v>
      </c>
      <c r="B50" t="s">
        <v>710</v>
      </c>
      <c r="C50" t="s">
        <v>730</v>
      </c>
      <c r="D50" s="24">
        <v>15</v>
      </c>
      <c r="E50" s="24">
        <v>21</v>
      </c>
      <c r="F50" s="21">
        <v>0.41699999999999998</v>
      </c>
      <c r="G50" s="23">
        <v>11</v>
      </c>
      <c r="H50" s="22">
        <v>81.099999999999994</v>
      </c>
      <c r="I50" s="22">
        <v>84.1</v>
      </c>
      <c r="J50" t="s">
        <v>30</v>
      </c>
      <c r="M50" s="30">
        <v>0</v>
      </c>
      <c r="N50" s="30">
        <v>2</v>
      </c>
      <c r="R50" s="26" t="str">
        <f>VLOOKUP(WNBA_TeamSeasons[[#This Row],[Team]],$Y$3:$Y$17,1,FALSE)</f>
        <v>Phoenix Mercury</v>
      </c>
    </row>
    <row r="51" spans="1:18" x14ac:dyDescent="0.25">
      <c r="A51" s="24">
        <v>2022</v>
      </c>
      <c r="B51" t="s">
        <v>712</v>
      </c>
      <c r="C51" t="s">
        <v>730</v>
      </c>
      <c r="D51" s="24">
        <v>14</v>
      </c>
      <c r="E51" s="24">
        <v>22</v>
      </c>
      <c r="F51" s="21">
        <v>0.38900000000000001</v>
      </c>
      <c r="G51" s="23">
        <v>12</v>
      </c>
      <c r="H51" s="22">
        <v>82.4</v>
      </c>
      <c r="I51" s="22">
        <v>83.9</v>
      </c>
      <c r="M51" s="30">
        <v>0</v>
      </c>
      <c r="N51" s="30">
        <v>0</v>
      </c>
      <c r="R51" s="26" t="str">
        <f>VLOOKUP(WNBA_TeamSeasons[[#This Row],[Team]],$Y$3:$Y$17,1,FALSE)</f>
        <v>Minnesota Lynx</v>
      </c>
    </row>
    <row r="52" spans="1:18" x14ac:dyDescent="0.25">
      <c r="A52" s="24">
        <v>2022</v>
      </c>
      <c r="B52" t="s">
        <v>717</v>
      </c>
      <c r="C52" t="s">
        <v>730</v>
      </c>
      <c r="D52" s="24">
        <v>13</v>
      </c>
      <c r="E52" s="24">
        <v>23</v>
      </c>
      <c r="F52" s="21">
        <v>0.36099999999999999</v>
      </c>
      <c r="G52" s="23">
        <v>13</v>
      </c>
      <c r="H52" s="22">
        <v>79.400000000000006</v>
      </c>
      <c r="I52" s="22">
        <v>86.6</v>
      </c>
      <c r="M52" s="30">
        <v>0</v>
      </c>
      <c r="N52" s="30">
        <v>0</v>
      </c>
      <c r="R52" s="26" t="str">
        <f>VLOOKUP(WNBA_TeamSeasons[[#This Row],[Team]],$Y$3:$Y$17,1,FALSE)</f>
        <v>Los Angeles Sparks</v>
      </c>
    </row>
    <row r="53" spans="1:18" x14ac:dyDescent="0.25">
      <c r="A53" s="24">
        <v>2021</v>
      </c>
      <c r="B53" t="s">
        <v>713</v>
      </c>
      <c r="C53" t="s">
        <v>729</v>
      </c>
      <c r="D53" s="24">
        <v>26</v>
      </c>
      <c r="E53" s="24">
        <v>6</v>
      </c>
      <c r="F53" s="21">
        <v>0.81299999999999994</v>
      </c>
      <c r="G53" s="23">
        <v>0</v>
      </c>
      <c r="H53" s="22">
        <v>79.7</v>
      </c>
      <c r="I53" s="22">
        <v>69.900000000000006</v>
      </c>
      <c r="J53" t="s">
        <v>30</v>
      </c>
      <c r="K53" s="26" t="s">
        <v>30</v>
      </c>
      <c r="L53" s="26" t="s">
        <v>30</v>
      </c>
      <c r="M53" s="30">
        <v>1</v>
      </c>
      <c r="N53" s="30">
        <v>3</v>
      </c>
      <c r="O53" s="26" t="s">
        <v>30</v>
      </c>
      <c r="R53" s="26" t="str">
        <f>VLOOKUP(WNBA_TeamSeasons[[#This Row],[Team]],$Y$3:$Y$17,1,FALSE)</f>
        <v>Connecticut Sun</v>
      </c>
    </row>
    <row r="54" spans="1:18" x14ac:dyDescent="0.25">
      <c r="A54" s="24">
        <v>2021</v>
      </c>
      <c r="B54" t="s">
        <v>714</v>
      </c>
      <c r="C54" t="s">
        <v>729</v>
      </c>
      <c r="D54" s="24">
        <v>16</v>
      </c>
      <c r="E54" s="24">
        <v>16</v>
      </c>
      <c r="F54" s="21">
        <v>0.5</v>
      </c>
      <c r="G54" s="23">
        <v>10</v>
      </c>
      <c r="H54" s="22">
        <v>83.3</v>
      </c>
      <c r="I54" s="22">
        <v>81.900000000000006</v>
      </c>
      <c r="J54" t="s">
        <v>30</v>
      </c>
      <c r="M54" s="30">
        <v>7</v>
      </c>
      <c r="N54" s="30">
        <v>2</v>
      </c>
      <c r="O54" s="26" t="s">
        <v>30</v>
      </c>
      <c r="P54" s="26" t="s">
        <v>30</v>
      </c>
      <c r="Q54" s="26" t="s">
        <v>30</v>
      </c>
      <c r="R54" s="26" t="str">
        <f>VLOOKUP(WNBA_TeamSeasons[[#This Row],[Team]],$Y$3:$Y$17,1,FALSE)</f>
        <v>Chicago Sky</v>
      </c>
    </row>
    <row r="55" spans="1:18" x14ac:dyDescent="0.25">
      <c r="A55" s="24">
        <v>2021</v>
      </c>
      <c r="B55" t="s">
        <v>711</v>
      </c>
      <c r="C55" t="s">
        <v>729</v>
      </c>
      <c r="D55" s="24">
        <v>12</v>
      </c>
      <c r="E55" s="24">
        <v>20</v>
      </c>
      <c r="F55" s="21">
        <v>0.375</v>
      </c>
      <c r="G55" s="23">
        <v>14</v>
      </c>
      <c r="H55" s="22">
        <v>78.5</v>
      </c>
      <c r="I55" s="22">
        <v>85.5</v>
      </c>
      <c r="J55" t="s">
        <v>30</v>
      </c>
      <c r="M55" s="30">
        <v>0</v>
      </c>
      <c r="N55" s="30">
        <v>1</v>
      </c>
      <c r="R55" s="26" t="str">
        <f>VLOOKUP(WNBA_TeamSeasons[[#This Row],[Team]],$Y$3:$Y$17,1,FALSE)</f>
        <v>New York Liberty</v>
      </c>
    </row>
    <row r="56" spans="1:18" x14ac:dyDescent="0.25">
      <c r="A56" s="24">
        <v>2021</v>
      </c>
      <c r="B56" t="s">
        <v>716</v>
      </c>
      <c r="C56" t="s">
        <v>729</v>
      </c>
      <c r="D56" s="24">
        <v>12</v>
      </c>
      <c r="E56" s="24">
        <v>20</v>
      </c>
      <c r="F56" s="21">
        <v>0.375</v>
      </c>
      <c r="G56" s="23">
        <v>14</v>
      </c>
      <c r="H56" s="22">
        <v>79.8</v>
      </c>
      <c r="I56" s="22">
        <v>83.6</v>
      </c>
      <c r="M56" s="30">
        <v>0</v>
      </c>
      <c r="N56" s="30">
        <v>0</v>
      </c>
      <c r="R56" s="26" t="str">
        <f>VLOOKUP(WNBA_TeamSeasons[[#This Row],[Team]],$Y$3:$Y$17,1,FALSE)</f>
        <v>Washington Mystics</v>
      </c>
    </row>
    <row r="57" spans="1:18" x14ac:dyDescent="0.25">
      <c r="A57" s="24">
        <v>2021</v>
      </c>
      <c r="B57" t="s">
        <v>719</v>
      </c>
      <c r="C57" t="s">
        <v>729</v>
      </c>
      <c r="D57" s="24">
        <v>8</v>
      </c>
      <c r="E57" s="24">
        <v>24</v>
      </c>
      <c r="F57" s="21">
        <v>0.25</v>
      </c>
      <c r="G57" s="23">
        <v>18</v>
      </c>
      <c r="H57" s="22">
        <v>78.7</v>
      </c>
      <c r="I57" s="22">
        <v>84.3</v>
      </c>
      <c r="M57" s="30">
        <v>0</v>
      </c>
      <c r="N57" s="30">
        <v>0</v>
      </c>
      <c r="R57" s="26" t="str">
        <f>VLOOKUP(WNBA_TeamSeasons[[#This Row],[Team]],$Y$3:$Y$17,1,FALSE)</f>
        <v>Atlanta Dream</v>
      </c>
    </row>
    <row r="58" spans="1:18" x14ac:dyDescent="0.25">
      <c r="A58" s="24">
        <v>2021</v>
      </c>
      <c r="B58" t="s">
        <v>718</v>
      </c>
      <c r="C58" t="s">
        <v>729</v>
      </c>
      <c r="D58" s="24">
        <v>6</v>
      </c>
      <c r="E58" s="24">
        <v>26</v>
      </c>
      <c r="F58" s="21">
        <v>0.188</v>
      </c>
      <c r="G58" s="23">
        <v>20</v>
      </c>
      <c r="H58" s="22">
        <v>75.3</v>
      </c>
      <c r="I58" s="22">
        <v>85.1</v>
      </c>
      <c r="M58" s="30">
        <v>0</v>
      </c>
      <c r="N58" s="30">
        <v>0</v>
      </c>
      <c r="R58" s="26" t="str">
        <f>VLOOKUP(WNBA_TeamSeasons[[#This Row],[Team]],$Y$3:$Y$17,1,FALSE)</f>
        <v>Indiana Fever</v>
      </c>
    </row>
    <row r="59" spans="1:18" x14ac:dyDescent="0.25">
      <c r="A59" s="24">
        <v>2021</v>
      </c>
      <c r="B59" t="s">
        <v>709</v>
      </c>
      <c r="C59" t="s">
        <v>730</v>
      </c>
      <c r="D59" s="24">
        <v>24</v>
      </c>
      <c r="E59" s="24">
        <v>8</v>
      </c>
      <c r="F59" s="21">
        <v>0.75</v>
      </c>
      <c r="G59" s="23">
        <v>0</v>
      </c>
      <c r="H59" s="22">
        <v>89.3</v>
      </c>
      <c r="I59" s="22">
        <v>80.2</v>
      </c>
      <c r="J59" t="s">
        <v>30</v>
      </c>
      <c r="K59" s="26" t="s">
        <v>30</v>
      </c>
      <c r="M59" s="30">
        <v>2</v>
      </c>
      <c r="N59" s="30">
        <v>3</v>
      </c>
      <c r="O59" s="26" t="s">
        <v>30</v>
      </c>
      <c r="R59" s="26" t="str">
        <f>VLOOKUP(WNBA_TeamSeasons[[#This Row],[Team]],$Y$3:$Y$17,1,FALSE)</f>
        <v>Las Vegas Aces</v>
      </c>
    </row>
    <row r="60" spans="1:18" x14ac:dyDescent="0.25">
      <c r="A60" s="24">
        <v>2021</v>
      </c>
      <c r="B60" t="s">
        <v>712</v>
      </c>
      <c r="C60" t="s">
        <v>730</v>
      </c>
      <c r="D60" s="24">
        <v>22</v>
      </c>
      <c r="E60" s="24">
        <v>10</v>
      </c>
      <c r="F60" s="21">
        <v>0.68799999999999994</v>
      </c>
      <c r="G60" s="23">
        <v>2</v>
      </c>
      <c r="H60" s="22">
        <v>82.7</v>
      </c>
      <c r="I60" s="22">
        <v>78.7</v>
      </c>
      <c r="J60" t="s">
        <v>30</v>
      </c>
      <c r="M60" s="30">
        <v>0</v>
      </c>
      <c r="N60" s="30">
        <v>0</v>
      </c>
      <c r="R60" s="26" t="str">
        <f>VLOOKUP(WNBA_TeamSeasons[[#This Row],[Team]],$Y$3:$Y$17,1,FALSE)</f>
        <v>Minnesota Lynx</v>
      </c>
    </row>
    <row r="61" spans="1:18" x14ac:dyDescent="0.25">
      <c r="A61" s="24">
        <v>2021</v>
      </c>
      <c r="B61" t="s">
        <v>715</v>
      </c>
      <c r="C61" t="s">
        <v>730</v>
      </c>
      <c r="D61" s="24">
        <v>21</v>
      </c>
      <c r="E61" s="24">
        <v>11</v>
      </c>
      <c r="F61" s="21">
        <v>0.65600000000000003</v>
      </c>
      <c r="G61" s="23">
        <v>3</v>
      </c>
      <c r="H61" s="22">
        <v>84.8</v>
      </c>
      <c r="I61" s="22">
        <v>80.400000000000006</v>
      </c>
      <c r="J61" t="s">
        <v>30</v>
      </c>
      <c r="M61" s="30">
        <v>0</v>
      </c>
      <c r="N61" s="30">
        <v>0</v>
      </c>
      <c r="R61" s="26" t="str">
        <f>VLOOKUP(WNBA_TeamSeasons[[#This Row],[Team]],$Y$3:$Y$17,1,FALSE)</f>
        <v>Seattle Storm</v>
      </c>
    </row>
    <row r="62" spans="1:18" x14ac:dyDescent="0.25">
      <c r="A62" s="24">
        <v>2021</v>
      </c>
      <c r="B62" t="s">
        <v>710</v>
      </c>
      <c r="C62" t="s">
        <v>730</v>
      </c>
      <c r="D62" s="24">
        <v>19</v>
      </c>
      <c r="E62" s="24">
        <v>13</v>
      </c>
      <c r="F62" s="21">
        <v>0.59399999999999997</v>
      </c>
      <c r="G62" s="23">
        <v>5</v>
      </c>
      <c r="H62" s="22">
        <v>82.1</v>
      </c>
      <c r="I62" s="22">
        <v>79.5</v>
      </c>
      <c r="J62" t="s">
        <v>30</v>
      </c>
      <c r="M62" s="30">
        <v>5</v>
      </c>
      <c r="N62" s="30">
        <v>5</v>
      </c>
      <c r="O62" s="26" t="s">
        <v>30</v>
      </c>
      <c r="P62" s="26" t="s">
        <v>30</v>
      </c>
      <c r="R62" s="26" t="str">
        <f>VLOOKUP(WNBA_TeamSeasons[[#This Row],[Team]],$Y$3:$Y$17,1,FALSE)</f>
        <v>Phoenix Mercury</v>
      </c>
    </row>
    <row r="63" spans="1:18" x14ac:dyDescent="0.25">
      <c r="A63" s="24">
        <v>2021</v>
      </c>
      <c r="B63" t="s">
        <v>732</v>
      </c>
      <c r="C63" t="s">
        <v>730</v>
      </c>
      <c r="D63" s="24">
        <v>14</v>
      </c>
      <c r="E63" s="24">
        <v>18</v>
      </c>
      <c r="F63" s="21">
        <v>0.438</v>
      </c>
      <c r="G63" s="23">
        <v>10</v>
      </c>
      <c r="H63" s="22">
        <v>81.099999999999994</v>
      </c>
      <c r="I63" s="22">
        <v>81.7</v>
      </c>
      <c r="J63" t="s">
        <v>30</v>
      </c>
      <c r="M63" s="30">
        <v>0</v>
      </c>
      <c r="N63" s="30">
        <v>1</v>
      </c>
      <c r="R63" s="26" t="str">
        <f>VLOOKUP(WNBA_TeamSeasons[[#This Row],[Team]],$Y$3:$Y$17,1,FALSE)</f>
        <v>Dallas Wings</v>
      </c>
    </row>
    <row r="64" spans="1:18" x14ac:dyDescent="0.25">
      <c r="A64" s="24">
        <v>2021</v>
      </c>
      <c r="B64" t="s">
        <v>717</v>
      </c>
      <c r="C64" t="s">
        <v>730</v>
      </c>
      <c r="D64" s="24">
        <v>12</v>
      </c>
      <c r="E64" s="24">
        <v>20</v>
      </c>
      <c r="F64" s="21">
        <v>0.375</v>
      </c>
      <c r="G64" s="23">
        <v>12</v>
      </c>
      <c r="H64" s="22">
        <v>72.8</v>
      </c>
      <c r="I64" s="22">
        <v>77.099999999999994</v>
      </c>
      <c r="M64" s="30">
        <v>0</v>
      </c>
      <c r="N64" s="30">
        <v>0</v>
      </c>
      <c r="R64" s="26" t="str">
        <f>VLOOKUP(WNBA_TeamSeasons[[#This Row],[Team]],$Y$3:$Y$17,1,FALSE)</f>
        <v>Los Angeles Sparks</v>
      </c>
    </row>
    <row r="65" spans="1:18" x14ac:dyDescent="0.25">
      <c r="A65" s="24">
        <v>2020</v>
      </c>
      <c r="B65" t="s">
        <v>714</v>
      </c>
      <c r="C65" t="s">
        <v>729</v>
      </c>
      <c r="D65" s="24">
        <v>12</v>
      </c>
      <c r="E65" s="24">
        <v>10</v>
      </c>
      <c r="F65" s="21">
        <v>0.54500000000000004</v>
      </c>
      <c r="G65" s="23">
        <v>0</v>
      </c>
      <c r="H65" s="22">
        <v>86.7</v>
      </c>
      <c r="I65" s="22">
        <v>84.1</v>
      </c>
      <c r="J65" t="s">
        <v>30</v>
      </c>
      <c r="K65" s="26" t="s">
        <v>30</v>
      </c>
      <c r="M65" s="30">
        <v>0</v>
      </c>
      <c r="N65" s="30">
        <v>1</v>
      </c>
      <c r="R65" s="26" t="str">
        <f>VLOOKUP(WNBA_TeamSeasons[[#This Row],[Team]],$Y$3:$Y$17,1,FALSE)</f>
        <v>Chicago Sky</v>
      </c>
    </row>
    <row r="66" spans="1:18" x14ac:dyDescent="0.25">
      <c r="A66" s="24">
        <v>2020</v>
      </c>
      <c r="B66" t="s">
        <v>713</v>
      </c>
      <c r="C66" t="s">
        <v>729</v>
      </c>
      <c r="D66" s="24">
        <v>10</v>
      </c>
      <c r="E66" s="24">
        <v>12</v>
      </c>
      <c r="F66" s="21">
        <v>0.45500000000000002</v>
      </c>
      <c r="G66" s="23">
        <v>2</v>
      </c>
      <c r="H66" s="22">
        <v>80.400000000000006</v>
      </c>
      <c r="I66" s="22">
        <v>79.900000000000006</v>
      </c>
      <c r="J66" t="s">
        <v>30</v>
      </c>
      <c r="M66" s="30">
        <v>3</v>
      </c>
      <c r="N66" s="30">
        <v>3</v>
      </c>
      <c r="O66" s="26" t="s">
        <v>30</v>
      </c>
      <c r="R66" s="26" t="str">
        <f>VLOOKUP(WNBA_TeamSeasons[[#This Row],[Team]],$Y$3:$Y$17,1,FALSE)</f>
        <v>Connecticut Sun</v>
      </c>
    </row>
    <row r="67" spans="1:18" x14ac:dyDescent="0.25">
      <c r="A67" s="24">
        <v>2020</v>
      </c>
      <c r="B67" t="s">
        <v>716</v>
      </c>
      <c r="C67" t="s">
        <v>729</v>
      </c>
      <c r="D67" s="24">
        <v>9</v>
      </c>
      <c r="E67" s="24">
        <v>13</v>
      </c>
      <c r="F67" s="21">
        <v>0.40899999999999997</v>
      </c>
      <c r="G67" s="23">
        <v>3</v>
      </c>
      <c r="H67" s="22">
        <v>80</v>
      </c>
      <c r="I67" s="22">
        <v>81.5</v>
      </c>
      <c r="J67" t="s">
        <v>30</v>
      </c>
      <c r="M67" s="30">
        <v>0</v>
      </c>
      <c r="N67" s="30">
        <v>1</v>
      </c>
      <c r="R67" s="26" t="str">
        <f>VLOOKUP(WNBA_TeamSeasons[[#This Row],[Team]],$Y$3:$Y$17,1,FALSE)</f>
        <v>Washington Mystics</v>
      </c>
    </row>
    <row r="68" spans="1:18" x14ac:dyDescent="0.25">
      <c r="A68" s="24">
        <v>2020</v>
      </c>
      <c r="B68" t="s">
        <v>719</v>
      </c>
      <c r="C68" t="s">
        <v>729</v>
      </c>
      <c r="D68" s="24">
        <v>7</v>
      </c>
      <c r="E68" s="24">
        <v>15</v>
      </c>
      <c r="F68" s="21">
        <v>0.318</v>
      </c>
      <c r="G68" s="23">
        <v>5</v>
      </c>
      <c r="H68" s="22">
        <v>81</v>
      </c>
      <c r="I68" s="22">
        <v>87.6</v>
      </c>
      <c r="M68" s="30">
        <v>0</v>
      </c>
      <c r="N68" s="30">
        <v>0</v>
      </c>
      <c r="R68" s="26" t="str">
        <f>VLOOKUP(WNBA_TeamSeasons[[#This Row],[Team]],$Y$3:$Y$17,1,FALSE)</f>
        <v>Atlanta Dream</v>
      </c>
    </row>
    <row r="69" spans="1:18" x14ac:dyDescent="0.25">
      <c r="A69" s="24">
        <v>2020</v>
      </c>
      <c r="B69" t="s">
        <v>718</v>
      </c>
      <c r="C69" t="s">
        <v>729</v>
      </c>
      <c r="D69" s="24">
        <v>6</v>
      </c>
      <c r="E69" s="24">
        <v>16</v>
      </c>
      <c r="F69" s="21">
        <v>0.27300000000000002</v>
      </c>
      <c r="G69" s="23">
        <v>6</v>
      </c>
      <c r="H69" s="22">
        <v>81.7</v>
      </c>
      <c r="I69" s="22">
        <v>89.5</v>
      </c>
      <c r="M69" s="30">
        <v>0</v>
      </c>
      <c r="N69" s="30">
        <v>0</v>
      </c>
      <c r="R69" s="26" t="str">
        <f>VLOOKUP(WNBA_TeamSeasons[[#This Row],[Team]],$Y$3:$Y$17,1,FALSE)</f>
        <v>Indiana Fever</v>
      </c>
    </row>
    <row r="70" spans="1:18" x14ac:dyDescent="0.25">
      <c r="A70" s="24">
        <v>2020</v>
      </c>
      <c r="B70" t="s">
        <v>711</v>
      </c>
      <c r="C70" t="s">
        <v>729</v>
      </c>
      <c r="D70" s="24">
        <v>2</v>
      </c>
      <c r="E70" s="24">
        <v>20</v>
      </c>
      <c r="F70" s="21">
        <v>9.0999999999999998E-2</v>
      </c>
      <c r="G70" s="23">
        <v>10</v>
      </c>
      <c r="H70" s="22">
        <v>71.900000000000006</v>
      </c>
      <c r="I70" s="22">
        <v>85.9</v>
      </c>
      <c r="M70" s="30">
        <v>0</v>
      </c>
      <c r="N70" s="30">
        <v>0</v>
      </c>
      <c r="R70" s="26" t="str">
        <f>VLOOKUP(WNBA_TeamSeasons[[#This Row],[Team]],$Y$3:$Y$17,1,FALSE)</f>
        <v>New York Liberty</v>
      </c>
    </row>
    <row r="71" spans="1:18" x14ac:dyDescent="0.25">
      <c r="A71" s="24">
        <v>2020</v>
      </c>
      <c r="B71" t="s">
        <v>709</v>
      </c>
      <c r="C71" t="s">
        <v>730</v>
      </c>
      <c r="D71" s="24">
        <v>18</v>
      </c>
      <c r="E71" s="24">
        <v>4</v>
      </c>
      <c r="F71" s="21">
        <v>0.81799999999999995</v>
      </c>
      <c r="G71" s="23">
        <v>0</v>
      </c>
      <c r="H71" s="22">
        <v>88.7</v>
      </c>
      <c r="I71" s="22">
        <v>80.099999999999994</v>
      </c>
      <c r="J71" t="s">
        <v>30</v>
      </c>
      <c r="K71" s="26" t="s">
        <v>30</v>
      </c>
      <c r="L71" s="26" t="s">
        <v>30</v>
      </c>
      <c r="M71" s="30">
        <v>3</v>
      </c>
      <c r="N71" s="30">
        <v>5</v>
      </c>
      <c r="O71" s="26" t="s">
        <v>30</v>
      </c>
      <c r="P71" s="26" t="s">
        <v>30</v>
      </c>
      <c r="R71" s="26" t="str">
        <f>VLOOKUP(WNBA_TeamSeasons[[#This Row],[Team]],$Y$3:$Y$17,1,FALSE)</f>
        <v>Las Vegas Aces</v>
      </c>
    </row>
    <row r="72" spans="1:18" x14ac:dyDescent="0.25">
      <c r="A72" s="24">
        <v>2020</v>
      </c>
      <c r="B72" t="s">
        <v>715</v>
      </c>
      <c r="C72" t="s">
        <v>730</v>
      </c>
      <c r="D72" s="24">
        <v>18</v>
      </c>
      <c r="E72" s="24">
        <v>4</v>
      </c>
      <c r="F72" s="21">
        <v>0.81799999999999995</v>
      </c>
      <c r="G72" s="23">
        <v>0</v>
      </c>
      <c r="H72" s="22">
        <v>87.5</v>
      </c>
      <c r="I72" s="22">
        <v>76</v>
      </c>
      <c r="J72" t="s">
        <v>30</v>
      </c>
      <c r="K72" s="26" t="s">
        <v>30</v>
      </c>
      <c r="L72" s="26" t="s">
        <v>30</v>
      </c>
      <c r="M72" s="30">
        <v>6</v>
      </c>
      <c r="N72" s="30">
        <v>0</v>
      </c>
      <c r="O72" s="26" t="s">
        <v>30</v>
      </c>
      <c r="P72" s="26" t="s">
        <v>30</v>
      </c>
      <c r="Q72" s="26" t="s">
        <v>30</v>
      </c>
      <c r="R72" s="26" t="str">
        <f>VLOOKUP(WNBA_TeamSeasons[[#This Row],[Team]],$Y$3:$Y$17,1,FALSE)</f>
        <v>Seattle Storm</v>
      </c>
    </row>
    <row r="73" spans="1:18" x14ac:dyDescent="0.25">
      <c r="A73" s="24">
        <v>2020</v>
      </c>
      <c r="B73" t="s">
        <v>717</v>
      </c>
      <c r="C73" t="s">
        <v>730</v>
      </c>
      <c r="D73" s="24">
        <v>15</v>
      </c>
      <c r="E73" s="24">
        <v>7</v>
      </c>
      <c r="F73" s="21">
        <v>0.68200000000000005</v>
      </c>
      <c r="G73" s="23">
        <v>3</v>
      </c>
      <c r="H73" s="22">
        <v>84.9</v>
      </c>
      <c r="I73" s="22">
        <v>80.3</v>
      </c>
      <c r="J73" t="s">
        <v>30</v>
      </c>
      <c r="M73" s="30">
        <v>0</v>
      </c>
      <c r="N73" s="30">
        <v>0</v>
      </c>
      <c r="R73" s="26" t="str">
        <f>VLOOKUP(WNBA_TeamSeasons[[#This Row],[Team]],$Y$3:$Y$17,1,FALSE)</f>
        <v>Los Angeles Sparks</v>
      </c>
    </row>
    <row r="74" spans="1:18" x14ac:dyDescent="0.25">
      <c r="A74" s="24">
        <v>2020</v>
      </c>
      <c r="B74" t="s">
        <v>712</v>
      </c>
      <c r="C74" t="s">
        <v>730</v>
      </c>
      <c r="D74" s="24">
        <v>14</v>
      </c>
      <c r="E74" s="24">
        <v>8</v>
      </c>
      <c r="F74" s="21">
        <v>0.63600000000000001</v>
      </c>
      <c r="G74" s="23">
        <v>4</v>
      </c>
      <c r="H74" s="22">
        <v>84.4</v>
      </c>
      <c r="I74" s="22">
        <v>80.599999999999994</v>
      </c>
      <c r="J74" t="s">
        <v>30</v>
      </c>
      <c r="M74" s="30">
        <v>0</v>
      </c>
      <c r="N74" s="30">
        <v>3</v>
      </c>
      <c r="O74" s="26" t="s">
        <v>30</v>
      </c>
      <c r="R74" s="26" t="str">
        <f>VLOOKUP(WNBA_TeamSeasons[[#This Row],[Team]],$Y$3:$Y$17,1,FALSE)</f>
        <v>Minnesota Lynx</v>
      </c>
    </row>
    <row r="75" spans="1:18" x14ac:dyDescent="0.25">
      <c r="A75" s="24">
        <v>2020</v>
      </c>
      <c r="B75" t="s">
        <v>710</v>
      </c>
      <c r="C75" t="s">
        <v>730</v>
      </c>
      <c r="D75" s="24">
        <v>13</v>
      </c>
      <c r="E75" s="24">
        <v>9</v>
      </c>
      <c r="F75" s="21">
        <v>0.59099999999999997</v>
      </c>
      <c r="G75" s="23">
        <v>5</v>
      </c>
      <c r="H75" s="22">
        <v>86.1</v>
      </c>
      <c r="I75" s="22">
        <v>84.1</v>
      </c>
      <c r="J75" t="s">
        <v>30</v>
      </c>
      <c r="M75" s="30">
        <v>1</v>
      </c>
      <c r="N75" s="30">
        <v>0</v>
      </c>
      <c r="R75" s="26" t="str">
        <f>VLOOKUP(WNBA_TeamSeasons[[#This Row],[Team]],$Y$3:$Y$17,1,FALSE)</f>
        <v>Phoenix Mercury</v>
      </c>
    </row>
    <row r="76" spans="1:18" x14ac:dyDescent="0.25">
      <c r="A76" s="24">
        <v>2020</v>
      </c>
      <c r="B76" t="s">
        <v>732</v>
      </c>
      <c r="C76" t="s">
        <v>730</v>
      </c>
      <c r="D76" s="24">
        <v>8</v>
      </c>
      <c r="E76" s="24">
        <v>14</v>
      </c>
      <c r="F76" s="21">
        <v>0.36399999999999999</v>
      </c>
      <c r="G76" s="23">
        <v>10</v>
      </c>
      <c r="H76" s="22">
        <v>83.4</v>
      </c>
      <c r="I76" s="22">
        <v>87</v>
      </c>
      <c r="M76" s="30">
        <v>0</v>
      </c>
      <c r="N76" s="30">
        <v>0</v>
      </c>
      <c r="R76" s="26" t="str">
        <f>VLOOKUP(WNBA_TeamSeasons[[#This Row],[Team]],$Y$3:$Y$17,1,FALSE)</f>
        <v>Dallas Wings</v>
      </c>
    </row>
    <row r="77" spans="1:18" x14ac:dyDescent="0.25">
      <c r="A77" s="24">
        <v>2019</v>
      </c>
      <c r="B77" t="s">
        <v>716</v>
      </c>
      <c r="C77" t="s">
        <v>729</v>
      </c>
      <c r="D77" s="24">
        <v>26</v>
      </c>
      <c r="E77" s="24">
        <v>8</v>
      </c>
      <c r="F77" s="21">
        <v>0.76500000000000001</v>
      </c>
      <c r="G77" s="23">
        <v>0</v>
      </c>
      <c r="H77" s="22">
        <v>89.3</v>
      </c>
      <c r="I77" s="22">
        <v>77.3</v>
      </c>
      <c r="J77" t="s">
        <v>30</v>
      </c>
      <c r="K77" s="26" t="s">
        <v>30</v>
      </c>
      <c r="L77" s="26" t="s">
        <v>30</v>
      </c>
      <c r="M77" s="30">
        <v>6</v>
      </c>
      <c r="N77" s="30">
        <v>3</v>
      </c>
      <c r="O77" s="26" t="s">
        <v>30</v>
      </c>
      <c r="P77" s="26" t="s">
        <v>30</v>
      </c>
      <c r="Q77" s="26" t="s">
        <v>30</v>
      </c>
      <c r="R77" s="26" t="str">
        <f>VLOOKUP(WNBA_TeamSeasons[[#This Row],[Team]],$Y$3:$Y$17,1,FALSE)</f>
        <v>Washington Mystics</v>
      </c>
    </row>
    <row r="78" spans="1:18" x14ac:dyDescent="0.25">
      <c r="A78" s="24">
        <v>2019</v>
      </c>
      <c r="B78" t="s">
        <v>713</v>
      </c>
      <c r="C78" t="s">
        <v>729</v>
      </c>
      <c r="D78" s="24">
        <v>23</v>
      </c>
      <c r="E78" s="24">
        <v>11</v>
      </c>
      <c r="F78" s="21">
        <v>0.67600000000000005</v>
      </c>
      <c r="G78" s="23">
        <v>3</v>
      </c>
      <c r="H78" s="22">
        <v>80.8</v>
      </c>
      <c r="I78" s="22">
        <v>77.900000000000006</v>
      </c>
      <c r="J78" t="s">
        <v>30</v>
      </c>
      <c r="M78" s="30">
        <v>5</v>
      </c>
      <c r="N78" s="30">
        <v>3</v>
      </c>
      <c r="O78" s="26" t="s">
        <v>30</v>
      </c>
      <c r="P78" s="26" t="s">
        <v>30</v>
      </c>
      <c r="R78" s="26" t="str">
        <f>VLOOKUP(WNBA_TeamSeasons[[#This Row],[Team]],$Y$3:$Y$17,1,FALSE)</f>
        <v>Connecticut Sun</v>
      </c>
    </row>
    <row r="79" spans="1:18" x14ac:dyDescent="0.25">
      <c r="A79" s="24">
        <v>2019</v>
      </c>
      <c r="B79" t="s">
        <v>714</v>
      </c>
      <c r="C79" t="s">
        <v>729</v>
      </c>
      <c r="D79" s="24">
        <v>20</v>
      </c>
      <c r="E79" s="24">
        <v>14</v>
      </c>
      <c r="F79" s="21">
        <v>0.58799999999999997</v>
      </c>
      <c r="G79" s="23">
        <v>6</v>
      </c>
      <c r="H79" s="22">
        <v>84.6</v>
      </c>
      <c r="I79" s="22">
        <v>83.3</v>
      </c>
      <c r="J79" t="s">
        <v>30</v>
      </c>
      <c r="M79" s="30">
        <v>1</v>
      </c>
      <c r="N79" s="30">
        <v>0</v>
      </c>
      <c r="R79" s="26" t="str">
        <f>VLOOKUP(WNBA_TeamSeasons[[#This Row],[Team]],$Y$3:$Y$17,1,FALSE)</f>
        <v>Chicago Sky</v>
      </c>
    </row>
    <row r="80" spans="1:18" x14ac:dyDescent="0.25">
      <c r="A80" s="24">
        <v>2019</v>
      </c>
      <c r="B80" t="s">
        <v>718</v>
      </c>
      <c r="C80" t="s">
        <v>729</v>
      </c>
      <c r="D80" s="24">
        <v>13</v>
      </c>
      <c r="E80" s="24">
        <v>21</v>
      </c>
      <c r="F80" s="21">
        <v>0.38200000000000001</v>
      </c>
      <c r="G80" s="23">
        <v>13</v>
      </c>
      <c r="H80" s="22">
        <v>77.599999999999994</v>
      </c>
      <c r="I80" s="22">
        <v>80.3</v>
      </c>
      <c r="M80" s="30">
        <v>0</v>
      </c>
      <c r="N80" s="30">
        <v>0</v>
      </c>
      <c r="R80" s="26" t="str">
        <f>VLOOKUP(WNBA_TeamSeasons[[#This Row],[Team]],$Y$3:$Y$17,1,FALSE)</f>
        <v>Indiana Fever</v>
      </c>
    </row>
    <row r="81" spans="1:18" x14ac:dyDescent="0.25">
      <c r="A81" s="24">
        <v>2019</v>
      </c>
      <c r="B81" t="s">
        <v>711</v>
      </c>
      <c r="C81" t="s">
        <v>729</v>
      </c>
      <c r="D81" s="24">
        <v>10</v>
      </c>
      <c r="E81" s="24">
        <v>24</v>
      </c>
      <c r="F81" s="21">
        <v>0.29399999999999998</v>
      </c>
      <c r="G81" s="23">
        <v>16</v>
      </c>
      <c r="H81" s="22">
        <v>77.400000000000006</v>
      </c>
      <c r="I81" s="22">
        <v>84.7</v>
      </c>
      <c r="M81" s="30">
        <v>0</v>
      </c>
      <c r="N81" s="30">
        <v>0</v>
      </c>
      <c r="R81" s="26" t="str">
        <f>VLOOKUP(WNBA_TeamSeasons[[#This Row],[Team]],$Y$3:$Y$17,1,FALSE)</f>
        <v>New York Liberty</v>
      </c>
    </row>
    <row r="82" spans="1:18" x14ac:dyDescent="0.25">
      <c r="A82" s="24">
        <v>2019</v>
      </c>
      <c r="B82" t="s">
        <v>719</v>
      </c>
      <c r="C82" t="s">
        <v>729</v>
      </c>
      <c r="D82" s="24">
        <v>8</v>
      </c>
      <c r="E82" s="24">
        <v>26</v>
      </c>
      <c r="F82" s="21">
        <v>0.23499999999999999</v>
      </c>
      <c r="G82" s="23">
        <v>18</v>
      </c>
      <c r="H82" s="22">
        <v>71.2</v>
      </c>
      <c r="I82" s="22">
        <v>78.900000000000006</v>
      </c>
      <c r="M82" s="30">
        <v>0</v>
      </c>
      <c r="N82" s="30">
        <v>0</v>
      </c>
      <c r="R82" s="26" t="str">
        <f>VLOOKUP(WNBA_TeamSeasons[[#This Row],[Team]],$Y$3:$Y$17,1,FALSE)</f>
        <v>Atlanta Dream</v>
      </c>
    </row>
    <row r="83" spans="1:18" x14ac:dyDescent="0.25">
      <c r="A83" s="24">
        <v>2019</v>
      </c>
      <c r="B83" t="s">
        <v>717</v>
      </c>
      <c r="C83" t="s">
        <v>730</v>
      </c>
      <c r="D83" s="24">
        <v>22</v>
      </c>
      <c r="E83" s="24">
        <v>12</v>
      </c>
      <c r="F83" s="21">
        <v>0.64700000000000002</v>
      </c>
      <c r="G83" s="23">
        <v>0</v>
      </c>
      <c r="H83" s="22">
        <v>80.099999999999994</v>
      </c>
      <c r="I83" s="22">
        <v>77.2</v>
      </c>
      <c r="J83" t="s">
        <v>30</v>
      </c>
      <c r="K83" s="26" t="s">
        <v>30</v>
      </c>
      <c r="M83" s="30">
        <v>0</v>
      </c>
      <c r="N83" s="30">
        <v>3</v>
      </c>
      <c r="O83" s="26" t="s">
        <v>30</v>
      </c>
      <c r="R83" s="26" t="str">
        <f>VLOOKUP(WNBA_TeamSeasons[[#This Row],[Team]],$Y$3:$Y$17,1,FALSE)</f>
        <v>Los Angeles Sparks</v>
      </c>
    </row>
    <row r="84" spans="1:18" x14ac:dyDescent="0.25">
      <c r="A84" s="24">
        <v>2019</v>
      </c>
      <c r="B84" t="s">
        <v>709</v>
      </c>
      <c r="C84" t="s">
        <v>730</v>
      </c>
      <c r="D84" s="24">
        <v>21</v>
      </c>
      <c r="E84" s="24">
        <v>13</v>
      </c>
      <c r="F84" s="21">
        <v>0.61799999999999999</v>
      </c>
      <c r="G84" s="23">
        <v>1</v>
      </c>
      <c r="H84" s="22">
        <v>82.2</v>
      </c>
      <c r="I84" s="22">
        <v>78.8</v>
      </c>
      <c r="J84" t="s">
        <v>30</v>
      </c>
      <c r="M84" s="30">
        <v>1</v>
      </c>
      <c r="N84" s="30">
        <v>3</v>
      </c>
      <c r="O84" s="26" t="s">
        <v>30</v>
      </c>
      <c r="R84" s="26" t="str">
        <f>VLOOKUP(WNBA_TeamSeasons[[#This Row],[Team]],$Y$3:$Y$17,1,FALSE)</f>
        <v>Las Vegas Aces</v>
      </c>
    </row>
    <row r="85" spans="1:18" x14ac:dyDescent="0.25">
      <c r="A85" s="24">
        <v>2019</v>
      </c>
      <c r="B85" t="s">
        <v>712</v>
      </c>
      <c r="C85" t="s">
        <v>730</v>
      </c>
      <c r="D85" s="24">
        <v>18</v>
      </c>
      <c r="E85" s="24">
        <v>16</v>
      </c>
      <c r="F85" s="21">
        <v>0.52900000000000003</v>
      </c>
      <c r="G85" s="23">
        <v>4</v>
      </c>
      <c r="H85" s="22">
        <v>78.400000000000006</v>
      </c>
      <c r="I85" s="22">
        <v>75.900000000000006</v>
      </c>
      <c r="J85" t="s">
        <v>30</v>
      </c>
      <c r="M85" s="30">
        <v>0</v>
      </c>
      <c r="N85" s="30">
        <v>1</v>
      </c>
      <c r="R85" s="26" t="str">
        <f>VLOOKUP(WNBA_TeamSeasons[[#This Row],[Team]],$Y$3:$Y$17,1,FALSE)</f>
        <v>Minnesota Lynx</v>
      </c>
    </row>
    <row r="86" spans="1:18" x14ac:dyDescent="0.25">
      <c r="A86" s="24">
        <v>2019</v>
      </c>
      <c r="B86" t="s">
        <v>715</v>
      </c>
      <c r="C86" t="s">
        <v>730</v>
      </c>
      <c r="D86" s="24">
        <v>18</v>
      </c>
      <c r="E86" s="24">
        <v>16</v>
      </c>
      <c r="F86" s="21">
        <v>0.52900000000000003</v>
      </c>
      <c r="G86" s="23">
        <v>4</v>
      </c>
      <c r="H86" s="22">
        <v>74.8</v>
      </c>
      <c r="I86" s="22">
        <v>75.099999999999994</v>
      </c>
      <c r="J86" t="s">
        <v>30</v>
      </c>
      <c r="M86" s="30">
        <v>1</v>
      </c>
      <c r="N86" s="30">
        <v>0</v>
      </c>
      <c r="R86" s="26" t="str">
        <f>VLOOKUP(WNBA_TeamSeasons[[#This Row],[Team]],$Y$3:$Y$17,1,FALSE)</f>
        <v>Seattle Storm</v>
      </c>
    </row>
    <row r="87" spans="1:18" x14ac:dyDescent="0.25">
      <c r="A87" s="24">
        <v>2019</v>
      </c>
      <c r="B87" t="s">
        <v>710</v>
      </c>
      <c r="C87" t="s">
        <v>730</v>
      </c>
      <c r="D87" s="24">
        <v>15</v>
      </c>
      <c r="E87" s="24">
        <v>19</v>
      </c>
      <c r="F87" s="21">
        <v>0.441</v>
      </c>
      <c r="G87" s="23">
        <v>7</v>
      </c>
      <c r="H87" s="22">
        <v>76.5</v>
      </c>
      <c r="I87" s="22">
        <v>77.599999999999994</v>
      </c>
      <c r="J87" t="s">
        <v>30</v>
      </c>
      <c r="M87" s="30">
        <v>0</v>
      </c>
      <c r="N87" s="30">
        <v>1</v>
      </c>
      <c r="R87" s="26" t="str">
        <f>VLOOKUP(WNBA_TeamSeasons[[#This Row],[Team]],$Y$3:$Y$17,1,FALSE)</f>
        <v>Phoenix Mercury</v>
      </c>
    </row>
    <row r="88" spans="1:18" x14ac:dyDescent="0.25">
      <c r="A88" s="24">
        <v>2019</v>
      </c>
      <c r="B88" t="s">
        <v>732</v>
      </c>
      <c r="C88" t="s">
        <v>730</v>
      </c>
      <c r="D88" s="24">
        <v>10</v>
      </c>
      <c r="E88" s="24">
        <v>24</v>
      </c>
      <c r="F88" s="21">
        <v>0.29399999999999998</v>
      </c>
      <c r="G88" s="23">
        <v>12</v>
      </c>
      <c r="H88" s="22">
        <v>71.599999999999994</v>
      </c>
      <c r="I88" s="22">
        <v>77.400000000000006</v>
      </c>
      <c r="M88" s="30">
        <v>0</v>
      </c>
      <c r="N88" s="30">
        <v>0</v>
      </c>
      <c r="R88" s="26" t="str">
        <f>VLOOKUP(WNBA_TeamSeasons[[#This Row],[Team]],$Y$3:$Y$17,1,FALSE)</f>
        <v>Dallas Wings</v>
      </c>
    </row>
    <row r="89" spans="1:18" x14ac:dyDescent="0.25">
      <c r="A89" s="24">
        <v>2018</v>
      </c>
      <c r="B89" t="s">
        <v>719</v>
      </c>
      <c r="C89" t="s">
        <v>729</v>
      </c>
      <c r="D89" s="24">
        <v>23</v>
      </c>
      <c r="E89" s="24">
        <v>11</v>
      </c>
      <c r="F89" s="21">
        <v>0.67600000000000005</v>
      </c>
      <c r="G89" s="23">
        <v>0</v>
      </c>
      <c r="H89" s="22">
        <v>81.8</v>
      </c>
      <c r="I89" s="22">
        <v>79.5</v>
      </c>
      <c r="J89" t="s">
        <v>30</v>
      </c>
      <c r="K89" s="26" t="s">
        <v>30</v>
      </c>
      <c r="M89" s="30">
        <v>2</v>
      </c>
      <c r="N89" s="30">
        <v>3</v>
      </c>
      <c r="O89" s="26" t="s">
        <v>30</v>
      </c>
      <c r="R89" s="26" t="str">
        <f>VLOOKUP(WNBA_TeamSeasons[[#This Row],[Team]],$Y$3:$Y$17,1,FALSE)</f>
        <v>Atlanta Dream</v>
      </c>
    </row>
    <row r="90" spans="1:18" x14ac:dyDescent="0.25">
      <c r="A90" s="24">
        <v>2018</v>
      </c>
      <c r="B90" t="s">
        <v>716</v>
      </c>
      <c r="C90" t="s">
        <v>729</v>
      </c>
      <c r="D90" s="24">
        <v>22</v>
      </c>
      <c r="E90" s="24">
        <v>12</v>
      </c>
      <c r="F90" s="21">
        <v>0.64700000000000002</v>
      </c>
      <c r="G90" s="23">
        <v>1.5</v>
      </c>
      <c r="H90" s="22">
        <v>84.5</v>
      </c>
      <c r="I90" s="22">
        <v>81.400000000000006</v>
      </c>
      <c r="J90" t="s">
        <v>30</v>
      </c>
      <c r="M90" s="30">
        <v>3</v>
      </c>
      <c r="N90" s="30">
        <v>5</v>
      </c>
      <c r="O90" s="26" t="s">
        <v>30</v>
      </c>
      <c r="P90" s="26" t="s">
        <v>30</v>
      </c>
      <c r="R90" s="26" t="str">
        <f>VLOOKUP(WNBA_TeamSeasons[[#This Row],[Team]],$Y$3:$Y$17,1,FALSE)</f>
        <v>Washington Mystics</v>
      </c>
    </row>
    <row r="91" spans="1:18" x14ac:dyDescent="0.25">
      <c r="A91" s="24">
        <v>2018</v>
      </c>
      <c r="B91" t="s">
        <v>713</v>
      </c>
      <c r="C91" t="s">
        <v>729</v>
      </c>
      <c r="D91" s="24">
        <v>21</v>
      </c>
      <c r="E91" s="24">
        <v>13</v>
      </c>
      <c r="F91" s="21">
        <v>0.61799999999999999</v>
      </c>
      <c r="G91" s="23">
        <v>2</v>
      </c>
      <c r="H91" s="22">
        <v>87.6</v>
      </c>
      <c r="I91" s="22">
        <v>81.7</v>
      </c>
      <c r="J91" t="s">
        <v>30</v>
      </c>
      <c r="M91" s="30">
        <v>0</v>
      </c>
      <c r="N91" s="30">
        <v>0</v>
      </c>
      <c r="R91" s="26" t="str">
        <f>VLOOKUP(WNBA_TeamSeasons[[#This Row],[Team]],$Y$3:$Y$17,1,FALSE)</f>
        <v>Connecticut Sun</v>
      </c>
    </row>
    <row r="92" spans="1:18" x14ac:dyDescent="0.25">
      <c r="A92" s="24">
        <v>2018</v>
      </c>
      <c r="B92" t="s">
        <v>714</v>
      </c>
      <c r="C92" t="s">
        <v>729</v>
      </c>
      <c r="D92" s="24">
        <v>13</v>
      </c>
      <c r="E92" s="24">
        <v>21</v>
      </c>
      <c r="F92" s="21">
        <v>0.38200000000000001</v>
      </c>
      <c r="G92" s="23">
        <v>10</v>
      </c>
      <c r="H92" s="22">
        <v>83.8</v>
      </c>
      <c r="I92" s="22">
        <v>90.1</v>
      </c>
      <c r="M92" s="30">
        <v>0</v>
      </c>
      <c r="N92" s="30">
        <v>0</v>
      </c>
      <c r="R92" s="26" t="str">
        <f>VLOOKUP(WNBA_TeamSeasons[[#This Row],[Team]],$Y$3:$Y$17,1,FALSE)</f>
        <v>Chicago Sky</v>
      </c>
    </row>
    <row r="93" spans="1:18" x14ac:dyDescent="0.25">
      <c r="A93" s="24">
        <v>2018</v>
      </c>
      <c r="B93" t="s">
        <v>711</v>
      </c>
      <c r="C93" t="s">
        <v>729</v>
      </c>
      <c r="D93" s="24">
        <v>7</v>
      </c>
      <c r="E93" s="24">
        <v>27</v>
      </c>
      <c r="F93" s="21">
        <v>0.20599999999999999</v>
      </c>
      <c r="G93" s="23">
        <v>16</v>
      </c>
      <c r="H93" s="22">
        <v>77.7</v>
      </c>
      <c r="I93" s="22">
        <v>84.8</v>
      </c>
      <c r="M93" s="30">
        <v>0</v>
      </c>
      <c r="N93" s="30">
        <v>0</v>
      </c>
      <c r="R93" s="26" t="str">
        <f>VLOOKUP(WNBA_TeamSeasons[[#This Row],[Team]],$Y$3:$Y$17,1,FALSE)</f>
        <v>New York Liberty</v>
      </c>
    </row>
    <row r="94" spans="1:18" x14ac:dyDescent="0.25">
      <c r="A94" s="24">
        <v>2018</v>
      </c>
      <c r="B94" t="s">
        <v>718</v>
      </c>
      <c r="C94" t="s">
        <v>729</v>
      </c>
      <c r="D94" s="24">
        <v>6</v>
      </c>
      <c r="E94" s="24">
        <v>28</v>
      </c>
      <c r="F94" s="21">
        <v>0.17599999999999999</v>
      </c>
      <c r="G94" s="23">
        <v>17</v>
      </c>
      <c r="H94" s="22">
        <v>76.400000000000006</v>
      </c>
      <c r="I94" s="22">
        <v>85.7</v>
      </c>
      <c r="M94" s="30">
        <v>0</v>
      </c>
      <c r="N94" s="30">
        <v>0</v>
      </c>
      <c r="R94" s="26" t="str">
        <f>VLOOKUP(WNBA_TeamSeasons[[#This Row],[Team]],$Y$3:$Y$17,1,FALSE)</f>
        <v>Indiana Fever</v>
      </c>
    </row>
    <row r="95" spans="1:18" x14ac:dyDescent="0.25">
      <c r="A95" s="24">
        <v>2018</v>
      </c>
      <c r="B95" t="s">
        <v>715</v>
      </c>
      <c r="C95" t="s">
        <v>730</v>
      </c>
      <c r="D95" s="24">
        <v>26</v>
      </c>
      <c r="E95" s="24">
        <v>8</v>
      </c>
      <c r="F95" s="21">
        <v>0.76500000000000001</v>
      </c>
      <c r="G95" s="23">
        <v>0</v>
      </c>
      <c r="H95" s="22">
        <v>87.2</v>
      </c>
      <c r="I95" s="22">
        <v>79.7</v>
      </c>
      <c r="J95" t="s">
        <v>30</v>
      </c>
      <c r="K95" s="26" t="s">
        <v>30</v>
      </c>
      <c r="L95" s="26" t="s">
        <v>30</v>
      </c>
      <c r="M95" s="30">
        <v>6</v>
      </c>
      <c r="N95" s="30">
        <v>2</v>
      </c>
      <c r="O95" s="26" t="s">
        <v>30</v>
      </c>
      <c r="P95" s="26" t="s">
        <v>30</v>
      </c>
      <c r="Q95" s="26" t="s">
        <v>30</v>
      </c>
      <c r="R95" s="26" t="str">
        <f>VLOOKUP(WNBA_TeamSeasons[[#This Row],[Team]],$Y$3:$Y$17,1,FALSE)</f>
        <v>Seattle Storm</v>
      </c>
    </row>
    <row r="96" spans="1:18" x14ac:dyDescent="0.25">
      <c r="A96" s="24">
        <v>2018</v>
      </c>
      <c r="B96" t="s">
        <v>710</v>
      </c>
      <c r="C96" t="s">
        <v>730</v>
      </c>
      <c r="D96" s="24">
        <v>20</v>
      </c>
      <c r="E96" s="24">
        <v>14</v>
      </c>
      <c r="F96" s="21">
        <v>0.58799999999999997</v>
      </c>
      <c r="G96" s="23">
        <v>6</v>
      </c>
      <c r="H96" s="22">
        <v>85.8</v>
      </c>
      <c r="I96" s="22">
        <v>83.2</v>
      </c>
      <c r="J96" t="s">
        <v>30</v>
      </c>
      <c r="M96" s="30">
        <v>3</v>
      </c>
      <c r="N96" s="30">
        <v>3</v>
      </c>
      <c r="O96" s="26" t="s">
        <v>30</v>
      </c>
      <c r="R96" s="26" t="str">
        <f>VLOOKUP(WNBA_TeamSeasons[[#This Row],[Team]],$Y$3:$Y$17,1,FALSE)</f>
        <v>Phoenix Mercury</v>
      </c>
    </row>
    <row r="97" spans="1:18" x14ac:dyDescent="0.25">
      <c r="A97" s="24">
        <v>2018</v>
      </c>
      <c r="B97" t="s">
        <v>717</v>
      </c>
      <c r="C97" t="s">
        <v>730</v>
      </c>
      <c r="D97" s="24">
        <v>19</v>
      </c>
      <c r="E97" s="24">
        <v>15</v>
      </c>
      <c r="F97" s="21">
        <v>0.55900000000000005</v>
      </c>
      <c r="G97" s="23">
        <v>7</v>
      </c>
      <c r="H97" s="22">
        <v>78.900000000000006</v>
      </c>
      <c r="I97" s="22">
        <v>77</v>
      </c>
      <c r="J97" t="s">
        <v>30</v>
      </c>
      <c r="M97" s="30">
        <v>1</v>
      </c>
      <c r="N97" s="30">
        <v>0</v>
      </c>
      <c r="R97" s="26" t="str">
        <f>VLOOKUP(WNBA_TeamSeasons[[#This Row],[Team]],$Y$3:$Y$17,1,FALSE)</f>
        <v>Los Angeles Sparks</v>
      </c>
    </row>
    <row r="98" spans="1:18" x14ac:dyDescent="0.25">
      <c r="A98" s="24">
        <v>2018</v>
      </c>
      <c r="B98" t="s">
        <v>712</v>
      </c>
      <c r="C98" t="s">
        <v>730</v>
      </c>
      <c r="D98" s="24">
        <v>18</v>
      </c>
      <c r="E98" s="24">
        <v>16</v>
      </c>
      <c r="F98" s="21">
        <v>0.52900000000000003</v>
      </c>
      <c r="G98" s="23">
        <v>8</v>
      </c>
      <c r="H98" s="22">
        <v>78.900000000000006</v>
      </c>
      <c r="I98" s="22">
        <v>78.3</v>
      </c>
      <c r="J98" t="s">
        <v>30</v>
      </c>
      <c r="M98" s="30">
        <v>0</v>
      </c>
      <c r="N98" s="30">
        <v>1</v>
      </c>
      <c r="R98" s="26" t="str">
        <f>VLOOKUP(WNBA_TeamSeasons[[#This Row],[Team]],$Y$3:$Y$17,1,FALSE)</f>
        <v>Minnesota Lynx</v>
      </c>
    </row>
    <row r="99" spans="1:18" x14ac:dyDescent="0.25">
      <c r="A99" s="24">
        <v>2018</v>
      </c>
      <c r="B99" t="s">
        <v>732</v>
      </c>
      <c r="C99" t="s">
        <v>730</v>
      </c>
      <c r="D99" s="24">
        <v>15</v>
      </c>
      <c r="E99" s="24">
        <v>19</v>
      </c>
      <c r="F99" s="21">
        <v>0.441</v>
      </c>
      <c r="G99" s="23">
        <v>11</v>
      </c>
      <c r="H99" s="22">
        <v>86.6</v>
      </c>
      <c r="I99" s="22">
        <v>85.4</v>
      </c>
      <c r="J99" t="s">
        <v>30</v>
      </c>
      <c r="M99" s="30">
        <v>0</v>
      </c>
      <c r="N99" s="30">
        <v>1</v>
      </c>
      <c r="R99" s="26" t="str">
        <f>VLOOKUP(WNBA_TeamSeasons[[#This Row],[Team]],$Y$3:$Y$17,1,FALSE)</f>
        <v>Dallas Wings</v>
      </c>
    </row>
    <row r="100" spans="1:18" x14ac:dyDescent="0.25">
      <c r="A100" s="24">
        <v>2018</v>
      </c>
      <c r="B100" t="s">
        <v>709</v>
      </c>
      <c r="C100" t="s">
        <v>730</v>
      </c>
      <c r="D100" s="24">
        <v>14</v>
      </c>
      <c r="E100" s="24">
        <v>20</v>
      </c>
      <c r="F100" s="21">
        <v>0.41199999999999998</v>
      </c>
      <c r="G100" s="23">
        <v>11.5</v>
      </c>
      <c r="H100" s="22">
        <v>84.4</v>
      </c>
      <c r="I100" s="22">
        <v>87</v>
      </c>
      <c r="M100" s="30">
        <v>0</v>
      </c>
      <c r="N100" s="30">
        <v>0</v>
      </c>
      <c r="R100" s="26" t="str">
        <f>VLOOKUP(WNBA_TeamSeasons[[#This Row],[Team]],$Y$3:$Y$17,1,FALSE)</f>
        <v>Las Vegas Aces</v>
      </c>
    </row>
    <row r="101" spans="1:18" x14ac:dyDescent="0.25">
      <c r="A101" s="24">
        <v>2017</v>
      </c>
      <c r="B101" t="s">
        <v>711</v>
      </c>
      <c r="C101" t="s">
        <v>729</v>
      </c>
      <c r="D101" s="24">
        <v>22</v>
      </c>
      <c r="E101" s="24">
        <v>12</v>
      </c>
      <c r="F101" s="21">
        <v>0.64700000000000002</v>
      </c>
      <c r="G101" s="23">
        <v>0</v>
      </c>
      <c r="H101" s="22">
        <v>79.7</v>
      </c>
      <c r="I101" s="22">
        <v>76.599999999999994</v>
      </c>
      <c r="J101" t="s">
        <v>30</v>
      </c>
      <c r="K101" s="26" t="s">
        <v>30</v>
      </c>
      <c r="M101" s="30">
        <v>0</v>
      </c>
      <c r="N101" s="30">
        <v>0</v>
      </c>
      <c r="R101" s="26" t="str">
        <f>VLOOKUP(WNBA_TeamSeasons[[#This Row],[Team]],$Y$3:$Y$17,1,FALSE)</f>
        <v>New York Liberty</v>
      </c>
    </row>
    <row r="102" spans="1:18" x14ac:dyDescent="0.25">
      <c r="A102" s="24">
        <v>2017</v>
      </c>
      <c r="B102" t="s">
        <v>713</v>
      </c>
      <c r="C102" t="s">
        <v>729</v>
      </c>
      <c r="D102" s="24">
        <v>21</v>
      </c>
      <c r="E102" s="24">
        <v>13</v>
      </c>
      <c r="F102" s="21">
        <v>0.61799999999999999</v>
      </c>
      <c r="G102" s="23">
        <v>1</v>
      </c>
      <c r="H102" s="22">
        <v>86</v>
      </c>
      <c r="I102" s="22">
        <v>81.599999999999994</v>
      </c>
      <c r="J102" t="s">
        <v>30</v>
      </c>
      <c r="M102" s="30">
        <v>0</v>
      </c>
      <c r="N102" s="30">
        <v>0</v>
      </c>
      <c r="R102" s="26" t="str">
        <f>VLOOKUP(WNBA_TeamSeasons[[#This Row],[Team]],$Y$3:$Y$17,1,FALSE)</f>
        <v>Connecticut Sun</v>
      </c>
    </row>
    <row r="103" spans="1:18" x14ac:dyDescent="0.25">
      <c r="A103" s="24">
        <v>2017</v>
      </c>
      <c r="B103" t="s">
        <v>716</v>
      </c>
      <c r="C103" t="s">
        <v>729</v>
      </c>
      <c r="D103" s="24">
        <v>18</v>
      </c>
      <c r="E103" s="24">
        <v>16</v>
      </c>
      <c r="F103" s="21">
        <v>0.52900000000000003</v>
      </c>
      <c r="G103" s="23">
        <v>4</v>
      </c>
      <c r="H103" s="22">
        <v>81.7</v>
      </c>
      <c r="I103" s="22">
        <v>81</v>
      </c>
      <c r="J103" t="s">
        <v>30</v>
      </c>
      <c r="M103" s="30">
        <v>1</v>
      </c>
      <c r="N103" s="30">
        <v>3</v>
      </c>
      <c r="O103" s="26" t="s">
        <v>30</v>
      </c>
      <c r="R103" s="26" t="str">
        <f>VLOOKUP(WNBA_TeamSeasons[[#This Row],[Team]],$Y$3:$Y$17,1,FALSE)</f>
        <v>Washington Mystics</v>
      </c>
    </row>
    <row r="104" spans="1:18" x14ac:dyDescent="0.25">
      <c r="A104" s="24">
        <v>2017</v>
      </c>
      <c r="B104" t="s">
        <v>719</v>
      </c>
      <c r="C104" t="s">
        <v>729</v>
      </c>
      <c r="D104" s="24">
        <v>12</v>
      </c>
      <c r="E104" s="24">
        <v>22</v>
      </c>
      <c r="F104" s="21">
        <v>0.35299999999999998</v>
      </c>
      <c r="G104" s="23">
        <v>10</v>
      </c>
      <c r="H104" s="22">
        <v>78.900000000000006</v>
      </c>
      <c r="I104" s="22">
        <v>82.7</v>
      </c>
      <c r="M104" s="30">
        <v>0</v>
      </c>
      <c r="N104" s="30">
        <v>0</v>
      </c>
      <c r="R104" s="26" t="str">
        <f>VLOOKUP(WNBA_TeamSeasons[[#This Row],[Team]],$Y$3:$Y$17,1,FALSE)</f>
        <v>Atlanta Dream</v>
      </c>
    </row>
    <row r="105" spans="1:18" x14ac:dyDescent="0.25">
      <c r="A105" s="24">
        <v>2017</v>
      </c>
      <c r="B105" t="s">
        <v>714</v>
      </c>
      <c r="C105" t="s">
        <v>729</v>
      </c>
      <c r="D105" s="24">
        <v>12</v>
      </c>
      <c r="E105" s="24">
        <v>22</v>
      </c>
      <c r="F105" s="21">
        <v>0.35299999999999998</v>
      </c>
      <c r="G105" s="23">
        <v>10</v>
      </c>
      <c r="H105" s="22">
        <v>82.1</v>
      </c>
      <c r="I105" s="22">
        <v>87.2</v>
      </c>
      <c r="M105" s="30">
        <v>0</v>
      </c>
      <c r="N105" s="30">
        <v>0</v>
      </c>
      <c r="R105" s="26" t="str">
        <f>VLOOKUP(WNBA_TeamSeasons[[#This Row],[Team]],$Y$3:$Y$17,1,FALSE)</f>
        <v>Chicago Sky</v>
      </c>
    </row>
    <row r="106" spans="1:18" x14ac:dyDescent="0.25">
      <c r="A106" s="24">
        <v>2017</v>
      </c>
      <c r="B106" t="s">
        <v>718</v>
      </c>
      <c r="C106" t="s">
        <v>729</v>
      </c>
      <c r="D106" s="24">
        <v>9</v>
      </c>
      <c r="E106" s="24">
        <v>25</v>
      </c>
      <c r="F106" s="21">
        <v>0.26500000000000001</v>
      </c>
      <c r="G106" s="23">
        <v>13</v>
      </c>
      <c r="H106" s="22">
        <v>75.099999999999994</v>
      </c>
      <c r="I106" s="22">
        <v>84.3</v>
      </c>
      <c r="M106" s="30">
        <v>0</v>
      </c>
      <c r="N106" s="30">
        <v>0</v>
      </c>
      <c r="R106" s="26" t="str">
        <f>VLOOKUP(WNBA_TeamSeasons[[#This Row],[Team]],$Y$3:$Y$17,1,FALSE)</f>
        <v>Indiana Fever</v>
      </c>
    </row>
    <row r="107" spans="1:18" x14ac:dyDescent="0.25">
      <c r="A107" s="24">
        <v>2017</v>
      </c>
      <c r="B107" t="s">
        <v>712</v>
      </c>
      <c r="C107" t="s">
        <v>730</v>
      </c>
      <c r="D107" s="24">
        <v>27</v>
      </c>
      <c r="E107" s="24">
        <v>7</v>
      </c>
      <c r="F107" s="21">
        <v>0.79400000000000004</v>
      </c>
      <c r="G107" s="23">
        <v>0</v>
      </c>
      <c r="H107" s="22">
        <v>85.4</v>
      </c>
      <c r="I107" s="22">
        <v>74.2</v>
      </c>
      <c r="J107" t="s">
        <v>30</v>
      </c>
      <c r="K107" s="26" t="s">
        <v>30</v>
      </c>
      <c r="L107" s="26" t="s">
        <v>30</v>
      </c>
      <c r="M107" s="30">
        <v>6</v>
      </c>
      <c r="N107" s="30">
        <v>2</v>
      </c>
      <c r="O107" s="26" t="s">
        <v>30</v>
      </c>
      <c r="P107" s="26" t="s">
        <v>30</v>
      </c>
      <c r="Q107" s="26" t="s">
        <v>30</v>
      </c>
      <c r="R107" s="26" t="str">
        <f>VLOOKUP(WNBA_TeamSeasons[[#This Row],[Team]],$Y$3:$Y$17,1,FALSE)</f>
        <v>Minnesota Lynx</v>
      </c>
    </row>
    <row r="108" spans="1:18" x14ac:dyDescent="0.25">
      <c r="A108" s="24">
        <v>2017</v>
      </c>
      <c r="B108" t="s">
        <v>717</v>
      </c>
      <c r="C108" t="s">
        <v>730</v>
      </c>
      <c r="D108" s="24">
        <v>26</v>
      </c>
      <c r="E108" s="24">
        <v>8</v>
      </c>
      <c r="F108" s="21">
        <v>0.76500000000000001</v>
      </c>
      <c r="G108" s="23">
        <v>1</v>
      </c>
      <c r="H108" s="22">
        <v>83.5</v>
      </c>
      <c r="I108" s="22">
        <v>75.2</v>
      </c>
      <c r="J108" t="s">
        <v>30</v>
      </c>
      <c r="M108" s="30">
        <v>5</v>
      </c>
      <c r="N108" s="30">
        <v>3</v>
      </c>
      <c r="O108" s="26" t="s">
        <v>30</v>
      </c>
      <c r="P108" s="26" t="s">
        <v>30</v>
      </c>
      <c r="R108" s="26" t="str">
        <f>VLOOKUP(WNBA_TeamSeasons[[#This Row],[Team]],$Y$3:$Y$17,1,FALSE)</f>
        <v>Los Angeles Sparks</v>
      </c>
    </row>
    <row r="109" spans="1:18" x14ac:dyDescent="0.25">
      <c r="A109" s="24">
        <v>2017</v>
      </c>
      <c r="B109" t="s">
        <v>710</v>
      </c>
      <c r="C109" t="s">
        <v>730</v>
      </c>
      <c r="D109" s="24">
        <v>18</v>
      </c>
      <c r="E109" s="24">
        <v>16</v>
      </c>
      <c r="F109" s="21">
        <v>0.52900000000000003</v>
      </c>
      <c r="G109" s="23">
        <v>9</v>
      </c>
      <c r="H109" s="22">
        <v>81.900000000000006</v>
      </c>
      <c r="I109" s="22">
        <v>81.900000000000006</v>
      </c>
      <c r="J109" t="s">
        <v>30</v>
      </c>
      <c r="M109" s="30">
        <v>1</v>
      </c>
      <c r="N109" s="30">
        <v>3</v>
      </c>
      <c r="O109" s="26" t="s">
        <v>30</v>
      </c>
      <c r="R109" s="26" t="str">
        <f>VLOOKUP(WNBA_TeamSeasons[[#This Row],[Team]],$Y$3:$Y$17,1,FALSE)</f>
        <v>Phoenix Mercury</v>
      </c>
    </row>
    <row r="110" spans="1:18" x14ac:dyDescent="0.25">
      <c r="A110" s="24">
        <v>2017</v>
      </c>
      <c r="B110" t="s">
        <v>732</v>
      </c>
      <c r="C110" t="s">
        <v>730</v>
      </c>
      <c r="D110" s="24">
        <v>16</v>
      </c>
      <c r="E110" s="24">
        <v>18</v>
      </c>
      <c r="F110" s="21">
        <v>0.47099999999999997</v>
      </c>
      <c r="G110" s="23">
        <v>11</v>
      </c>
      <c r="H110" s="22">
        <v>86.1</v>
      </c>
      <c r="I110" s="22">
        <v>88.8</v>
      </c>
      <c r="J110" t="s">
        <v>30</v>
      </c>
      <c r="M110" s="30">
        <v>0</v>
      </c>
      <c r="N110" s="30">
        <v>1</v>
      </c>
      <c r="R110" s="26" t="str">
        <f>VLOOKUP(WNBA_TeamSeasons[[#This Row],[Team]],$Y$3:$Y$17,1,FALSE)</f>
        <v>Dallas Wings</v>
      </c>
    </row>
    <row r="111" spans="1:18" x14ac:dyDescent="0.25">
      <c r="A111" s="24">
        <v>2017</v>
      </c>
      <c r="B111" t="s">
        <v>715</v>
      </c>
      <c r="C111" t="s">
        <v>730</v>
      </c>
      <c r="D111" s="24">
        <v>15</v>
      </c>
      <c r="E111" s="24">
        <v>19</v>
      </c>
      <c r="F111" s="21">
        <v>0.441</v>
      </c>
      <c r="G111" s="23">
        <v>12</v>
      </c>
      <c r="H111" s="22">
        <v>82.6</v>
      </c>
      <c r="I111" s="22">
        <v>82.6</v>
      </c>
      <c r="J111" t="s">
        <v>30</v>
      </c>
      <c r="M111" s="30">
        <v>0</v>
      </c>
      <c r="N111" s="30">
        <v>1</v>
      </c>
      <c r="R111" s="26" t="str">
        <f>VLOOKUP(WNBA_TeamSeasons[[#This Row],[Team]],$Y$3:$Y$17,1,FALSE)</f>
        <v>Seattle Storm</v>
      </c>
    </row>
    <row r="112" spans="1:18" x14ac:dyDescent="0.25">
      <c r="A112" s="24">
        <v>2017</v>
      </c>
      <c r="B112" t="s">
        <v>733</v>
      </c>
      <c r="C112" t="s">
        <v>730</v>
      </c>
      <c r="D112" s="24">
        <v>8</v>
      </c>
      <c r="E112" s="24">
        <v>26</v>
      </c>
      <c r="F112" s="21">
        <v>0.23499999999999999</v>
      </c>
      <c r="G112" s="23">
        <v>19</v>
      </c>
      <c r="H112" s="22">
        <v>74.400000000000006</v>
      </c>
      <c r="I112" s="22">
        <v>81.400000000000006</v>
      </c>
      <c r="M112" s="30">
        <v>0</v>
      </c>
      <c r="N112" s="30">
        <v>0</v>
      </c>
      <c r="R112" s="26" t="s">
        <v>709</v>
      </c>
    </row>
    <row r="113" spans="1:18" x14ac:dyDescent="0.25">
      <c r="A113" s="24">
        <v>2016</v>
      </c>
      <c r="B113" t="s">
        <v>711</v>
      </c>
      <c r="C113" t="s">
        <v>729</v>
      </c>
      <c r="D113" s="24">
        <v>21</v>
      </c>
      <c r="E113" s="24">
        <v>13</v>
      </c>
      <c r="F113" s="21">
        <v>0.61799999999999999</v>
      </c>
      <c r="G113" s="23">
        <v>0</v>
      </c>
      <c r="H113" s="22">
        <v>81.599999999999994</v>
      </c>
      <c r="I113" s="22">
        <v>80.900000000000006</v>
      </c>
      <c r="J113" t="s">
        <v>30</v>
      </c>
      <c r="K113" s="26" t="s">
        <v>30</v>
      </c>
      <c r="M113" s="30">
        <v>0</v>
      </c>
      <c r="N113" s="30">
        <v>0</v>
      </c>
      <c r="R113" s="26" t="str">
        <f>VLOOKUP(WNBA_TeamSeasons[[#This Row],[Team]],$Y$3:$Y$17,1,FALSE)</f>
        <v>New York Liberty</v>
      </c>
    </row>
    <row r="114" spans="1:18" x14ac:dyDescent="0.25">
      <c r="A114" s="24">
        <v>2016</v>
      </c>
      <c r="B114" t="s">
        <v>714</v>
      </c>
      <c r="C114" t="s">
        <v>729</v>
      </c>
      <c r="D114" s="24">
        <v>18</v>
      </c>
      <c r="E114" s="24">
        <v>16</v>
      </c>
      <c r="F114" s="21">
        <v>0.52900000000000003</v>
      </c>
      <c r="G114" s="23">
        <v>3</v>
      </c>
      <c r="H114" s="22">
        <v>86.2</v>
      </c>
      <c r="I114" s="22">
        <v>85.6</v>
      </c>
      <c r="J114" t="s">
        <v>30</v>
      </c>
      <c r="M114" s="30">
        <v>1</v>
      </c>
      <c r="N114" s="30">
        <v>3</v>
      </c>
      <c r="O114" s="26" t="s">
        <v>30</v>
      </c>
      <c r="R114" s="26" t="str">
        <f>VLOOKUP(WNBA_TeamSeasons[[#This Row],[Team]],$Y$3:$Y$17,1,FALSE)</f>
        <v>Chicago Sky</v>
      </c>
    </row>
    <row r="115" spans="1:18" x14ac:dyDescent="0.25">
      <c r="A115" s="24">
        <v>2016</v>
      </c>
      <c r="B115" t="s">
        <v>719</v>
      </c>
      <c r="C115" t="s">
        <v>729</v>
      </c>
      <c r="D115" s="24">
        <v>17</v>
      </c>
      <c r="E115" s="24">
        <v>17</v>
      </c>
      <c r="F115" s="21">
        <v>0.5</v>
      </c>
      <c r="G115" s="23">
        <v>4</v>
      </c>
      <c r="H115" s="22">
        <v>81.8</v>
      </c>
      <c r="I115" s="22">
        <v>84</v>
      </c>
      <c r="J115" t="s">
        <v>30</v>
      </c>
      <c r="M115" s="30">
        <v>1</v>
      </c>
      <c r="N115" s="30">
        <v>0</v>
      </c>
      <c r="R115" s="26" t="str">
        <f>VLOOKUP(WNBA_TeamSeasons[[#This Row],[Team]],$Y$3:$Y$17,1,FALSE)</f>
        <v>Atlanta Dream</v>
      </c>
    </row>
    <row r="116" spans="1:18" x14ac:dyDescent="0.25">
      <c r="A116" s="24">
        <v>2016</v>
      </c>
      <c r="B116" t="s">
        <v>718</v>
      </c>
      <c r="C116" t="s">
        <v>729</v>
      </c>
      <c r="D116" s="24">
        <v>17</v>
      </c>
      <c r="E116" s="24">
        <v>17</v>
      </c>
      <c r="F116" s="21">
        <v>0.5</v>
      </c>
      <c r="G116" s="23">
        <v>4</v>
      </c>
      <c r="H116" s="22">
        <v>80.5</v>
      </c>
      <c r="I116" s="22">
        <v>80.900000000000006</v>
      </c>
      <c r="J116" t="s">
        <v>30</v>
      </c>
      <c r="M116" s="30">
        <v>0</v>
      </c>
      <c r="N116" s="30">
        <v>1</v>
      </c>
      <c r="R116" s="26" t="str">
        <f>VLOOKUP(WNBA_TeamSeasons[[#This Row],[Team]],$Y$3:$Y$17,1,FALSE)</f>
        <v>Indiana Fever</v>
      </c>
    </row>
    <row r="117" spans="1:18" x14ac:dyDescent="0.25">
      <c r="A117" s="24">
        <v>2016</v>
      </c>
      <c r="B117" t="s">
        <v>713</v>
      </c>
      <c r="C117" t="s">
        <v>729</v>
      </c>
      <c r="D117" s="24">
        <v>14</v>
      </c>
      <c r="E117" s="24">
        <v>20</v>
      </c>
      <c r="F117" s="21">
        <v>0.41199999999999998</v>
      </c>
      <c r="G117" s="23">
        <v>7</v>
      </c>
      <c r="H117" s="22">
        <v>83</v>
      </c>
      <c r="I117" s="22">
        <v>84.4</v>
      </c>
      <c r="M117" s="30">
        <v>0</v>
      </c>
      <c r="N117" s="30">
        <v>0</v>
      </c>
      <c r="R117" s="26" t="str">
        <f>VLOOKUP(WNBA_TeamSeasons[[#This Row],[Team]],$Y$3:$Y$17,1,FALSE)</f>
        <v>Connecticut Sun</v>
      </c>
    </row>
    <row r="118" spans="1:18" x14ac:dyDescent="0.25">
      <c r="A118" s="24">
        <v>2016</v>
      </c>
      <c r="B118" t="s">
        <v>716</v>
      </c>
      <c r="C118" t="s">
        <v>729</v>
      </c>
      <c r="D118" s="24">
        <v>13</v>
      </c>
      <c r="E118" s="24">
        <v>21</v>
      </c>
      <c r="F118" s="21">
        <v>0.38200000000000001</v>
      </c>
      <c r="G118" s="23">
        <v>8</v>
      </c>
      <c r="H118" s="22">
        <v>80.7</v>
      </c>
      <c r="I118" s="22">
        <v>82.2</v>
      </c>
      <c r="M118" s="30">
        <v>0</v>
      </c>
      <c r="N118" s="30">
        <v>0</v>
      </c>
      <c r="R118" s="26" t="str">
        <f>VLOOKUP(WNBA_TeamSeasons[[#This Row],[Team]],$Y$3:$Y$17,1,FALSE)</f>
        <v>Washington Mystics</v>
      </c>
    </row>
    <row r="119" spans="1:18" x14ac:dyDescent="0.25">
      <c r="A119" s="24">
        <v>2016</v>
      </c>
      <c r="B119" t="s">
        <v>712</v>
      </c>
      <c r="C119" t="s">
        <v>730</v>
      </c>
      <c r="D119" s="24">
        <v>28</v>
      </c>
      <c r="E119" s="24">
        <v>6</v>
      </c>
      <c r="F119" s="21">
        <v>0.82399999999999995</v>
      </c>
      <c r="G119" s="23">
        <v>0</v>
      </c>
      <c r="H119" s="22">
        <v>85.8</v>
      </c>
      <c r="I119" s="22">
        <v>77</v>
      </c>
      <c r="J119" t="s">
        <v>30</v>
      </c>
      <c r="K119" s="26" t="s">
        <v>30</v>
      </c>
      <c r="L119" s="26" t="s">
        <v>30</v>
      </c>
      <c r="M119" s="30">
        <v>5</v>
      </c>
      <c r="N119" s="30">
        <v>3</v>
      </c>
      <c r="O119" s="26" t="s">
        <v>30</v>
      </c>
      <c r="P119" s="26" t="s">
        <v>30</v>
      </c>
      <c r="R119" s="26" t="str">
        <f>VLOOKUP(WNBA_TeamSeasons[[#This Row],[Team]],$Y$3:$Y$17,1,FALSE)</f>
        <v>Minnesota Lynx</v>
      </c>
    </row>
    <row r="120" spans="1:18" x14ac:dyDescent="0.25">
      <c r="A120" s="24">
        <v>2016</v>
      </c>
      <c r="B120" t="s">
        <v>717</v>
      </c>
      <c r="C120" t="s">
        <v>730</v>
      </c>
      <c r="D120" s="24">
        <v>26</v>
      </c>
      <c r="E120" s="24">
        <v>8</v>
      </c>
      <c r="F120" s="21">
        <v>0.76500000000000001</v>
      </c>
      <c r="G120" s="23">
        <v>2</v>
      </c>
      <c r="H120" s="22">
        <v>83</v>
      </c>
      <c r="I120" s="22">
        <v>75.900000000000006</v>
      </c>
      <c r="J120" t="s">
        <v>30</v>
      </c>
      <c r="M120" s="30">
        <v>6</v>
      </c>
      <c r="N120" s="30">
        <v>3</v>
      </c>
      <c r="O120" s="26" t="s">
        <v>30</v>
      </c>
      <c r="P120" s="26" t="s">
        <v>30</v>
      </c>
      <c r="Q120" s="26" t="s">
        <v>30</v>
      </c>
      <c r="R120" s="26" t="str">
        <f>VLOOKUP(WNBA_TeamSeasons[[#This Row],[Team]],$Y$3:$Y$17,1,FALSE)</f>
        <v>Los Angeles Sparks</v>
      </c>
    </row>
    <row r="121" spans="1:18" x14ac:dyDescent="0.25">
      <c r="A121" s="24">
        <v>2016</v>
      </c>
      <c r="B121" t="s">
        <v>710</v>
      </c>
      <c r="C121" t="s">
        <v>730</v>
      </c>
      <c r="D121" s="24">
        <v>16</v>
      </c>
      <c r="E121" s="24">
        <v>18</v>
      </c>
      <c r="F121" s="21">
        <v>0.47099999999999997</v>
      </c>
      <c r="G121" s="23">
        <v>12</v>
      </c>
      <c r="H121" s="22">
        <v>84.6</v>
      </c>
      <c r="I121" s="22">
        <v>83.3</v>
      </c>
      <c r="J121" t="s">
        <v>30</v>
      </c>
      <c r="M121" s="30">
        <v>1</v>
      </c>
      <c r="N121" s="30">
        <v>3</v>
      </c>
      <c r="O121" s="26" t="s">
        <v>30</v>
      </c>
      <c r="R121" s="26" t="str">
        <f>VLOOKUP(WNBA_TeamSeasons[[#This Row],[Team]],$Y$3:$Y$17,1,FALSE)</f>
        <v>Phoenix Mercury</v>
      </c>
    </row>
    <row r="122" spans="1:18" x14ac:dyDescent="0.25">
      <c r="A122" s="24">
        <v>2016</v>
      </c>
      <c r="B122" t="s">
        <v>715</v>
      </c>
      <c r="C122" t="s">
        <v>730</v>
      </c>
      <c r="D122" s="24">
        <v>16</v>
      </c>
      <c r="E122" s="24">
        <v>18</v>
      </c>
      <c r="F122" s="21">
        <v>0.47099999999999997</v>
      </c>
      <c r="G122" s="23">
        <v>12</v>
      </c>
      <c r="H122" s="22">
        <v>80.8</v>
      </c>
      <c r="I122" s="22">
        <v>80.2</v>
      </c>
      <c r="J122" t="s">
        <v>30</v>
      </c>
      <c r="M122" s="30">
        <v>0</v>
      </c>
      <c r="N122" s="30">
        <v>1</v>
      </c>
      <c r="R122" s="26" t="str">
        <f>VLOOKUP(WNBA_TeamSeasons[[#This Row],[Team]],$Y$3:$Y$17,1,FALSE)</f>
        <v>Seattle Storm</v>
      </c>
    </row>
    <row r="123" spans="1:18" x14ac:dyDescent="0.25">
      <c r="A123" s="24">
        <v>2016</v>
      </c>
      <c r="B123" t="s">
        <v>732</v>
      </c>
      <c r="C123" t="s">
        <v>730</v>
      </c>
      <c r="D123" s="24">
        <v>11</v>
      </c>
      <c r="E123" s="24">
        <v>23</v>
      </c>
      <c r="F123" s="21">
        <v>0.32400000000000001</v>
      </c>
      <c r="G123" s="23">
        <v>17</v>
      </c>
      <c r="H123" s="22">
        <v>82.6</v>
      </c>
      <c r="I123" s="22">
        <v>88.2</v>
      </c>
      <c r="M123" s="30">
        <v>0</v>
      </c>
      <c r="N123" s="30">
        <v>0</v>
      </c>
      <c r="R123" s="26" t="str">
        <f>VLOOKUP(WNBA_TeamSeasons[[#This Row],[Team]],$Y$3:$Y$17,1,FALSE)</f>
        <v>Dallas Wings</v>
      </c>
    </row>
    <row r="124" spans="1:18" x14ac:dyDescent="0.25">
      <c r="A124" s="24">
        <v>2016</v>
      </c>
      <c r="B124" t="s">
        <v>733</v>
      </c>
      <c r="C124" t="s">
        <v>730</v>
      </c>
      <c r="D124" s="24">
        <v>7</v>
      </c>
      <c r="E124" s="24">
        <v>27</v>
      </c>
      <c r="F124" s="21">
        <v>0.20599999999999999</v>
      </c>
      <c r="G124" s="23">
        <v>21</v>
      </c>
      <c r="H124" s="22">
        <v>72</v>
      </c>
      <c r="I124" s="22">
        <v>80.2</v>
      </c>
      <c r="M124" s="30">
        <v>0</v>
      </c>
      <c r="N124" s="30">
        <v>0</v>
      </c>
      <c r="R124" s="26" t="s">
        <v>709</v>
      </c>
    </row>
    <row r="125" spans="1:18" x14ac:dyDescent="0.25">
      <c r="A125" s="24">
        <v>2015</v>
      </c>
      <c r="B125" t="s">
        <v>711</v>
      </c>
      <c r="C125" t="s">
        <v>729</v>
      </c>
      <c r="D125" s="24">
        <v>23</v>
      </c>
      <c r="E125" s="24">
        <v>11</v>
      </c>
      <c r="F125" s="21">
        <v>0.67600000000000005</v>
      </c>
      <c r="G125" s="23">
        <v>0</v>
      </c>
      <c r="H125" s="22">
        <v>74.400000000000006</v>
      </c>
      <c r="I125" s="22">
        <v>71.099999999999994</v>
      </c>
      <c r="J125" t="s">
        <v>30</v>
      </c>
      <c r="K125" s="26" t="s">
        <v>30</v>
      </c>
      <c r="L125" s="26" t="s">
        <v>30</v>
      </c>
      <c r="M125" s="30">
        <v>0</v>
      </c>
      <c r="N125" s="30">
        <v>0</v>
      </c>
      <c r="R125" s="26" t="str">
        <f>VLOOKUP(WNBA_TeamSeasons[[#This Row],[Team]],$Y$3:$Y$17,1,FALSE)</f>
        <v>New York Liberty</v>
      </c>
    </row>
    <row r="126" spans="1:18" x14ac:dyDescent="0.25">
      <c r="A126" s="24">
        <v>2015</v>
      </c>
      <c r="B126" t="s">
        <v>714</v>
      </c>
      <c r="C126" t="s">
        <v>729</v>
      </c>
      <c r="D126" s="24">
        <v>21</v>
      </c>
      <c r="E126" s="24">
        <v>13</v>
      </c>
      <c r="F126" s="21">
        <v>0.61799999999999999</v>
      </c>
      <c r="G126" s="23">
        <v>2</v>
      </c>
      <c r="H126" s="22">
        <v>82.9</v>
      </c>
      <c r="I126" s="22">
        <v>78.8</v>
      </c>
      <c r="J126" t="s">
        <v>30</v>
      </c>
      <c r="M126" s="30">
        <v>0</v>
      </c>
      <c r="N126" s="30">
        <v>0</v>
      </c>
      <c r="R126" s="26" t="str">
        <f>VLOOKUP(WNBA_TeamSeasons[[#This Row],[Team]],$Y$3:$Y$17,1,FALSE)</f>
        <v>Chicago Sky</v>
      </c>
    </row>
    <row r="127" spans="1:18" x14ac:dyDescent="0.25">
      <c r="A127" s="24">
        <v>2015</v>
      </c>
      <c r="B127" t="s">
        <v>718</v>
      </c>
      <c r="C127" t="s">
        <v>729</v>
      </c>
      <c r="D127" s="24">
        <v>20</v>
      </c>
      <c r="E127" s="24">
        <v>14</v>
      </c>
      <c r="F127" s="21">
        <v>0.58799999999999997</v>
      </c>
      <c r="G127" s="23">
        <v>3</v>
      </c>
      <c r="H127" s="22">
        <v>77.7</v>
      </c>
      <c r="I127" s="22">
        <v>75.8</v>
      </c>
      <c r="J127" t="s">
        <v>30</v>
      </c>
      <c r="M127" s="30">
        <v>2</v>
      </c>
      <c r="N127" s="30">
        <v>3</v>
      </c>
      <c r="O127" s="26" t="s">
        <v>30</v>
      </c>
      <c r="P127" s="26" t="s">
        <v>30</v>
      </c>
      <c r="R127" s="26" t="str">
        <f>VLOOKUP(WNBA_TeamSeasons[[#This Row],[Team]],$Y$3:$Y$17,1,FALSE)</f>
        <v>Indiana Fever</v>
      </c>
    </row>
    <row r="128" spans="1:18" x14ac:dyDescent="0.25">
      <c r="A128" s="24">
        <v>2015</v>
      </c>
      <c r="B128" t="s">
        <v>716</v>
      </c>
      <c r="C128" t="s">
        <v>729</v>
      </c>
      <c r="D128" s="24">
        <v>18</v>
      </c>
      <c r="E128" s="24">
        <v>16</v>
      </c>
      <c r="F128" s="21">
        <v>0.52900000000000003</v>
      </c>
      <c r="G128" s="23">
        <v>5</v>
      </c>
      <c r="H128" s="22">
        <v>73.599999999999994</v>
      </c>
      <c r="I128" s="22">
        <v>71.2</v>
      </c>
      <c r="J128" t="s">
        <v>30</v>
      </c>
      <c r="M128" s="30">
        <v>0</v>
      </c>
      <c r="N128" s="30">
        <v>0</v>
      </c>
      <c r="R128" s="26" t="str">
        <f>VLOOKUP(WNBA_TeamSeasons[[#This Row],[Team]],$Y$3:$Y$17,1,FALSE)</f>
        <v>Washington Mystics</v>
      </c>
    </row>
    <row r="129" spans="1:18" x14ac:dyDescent="0.25">
      <c r="A129" s="24">
        <v>2015</v>
      </c>
      <c r="B129" t="s">
        <v>719</v>
      </c>
      <c r="C129" t="s">
        <v>729</v>
      </c>
      <c r="D129" s="24">
        <v>15</v>
      </c>
      <c r="E129" s="24">
        <v>19</v>
      </c>
      <c r="F129" s="21">
        <v>0.441</v>
      </c>
      <c r="G129" s="23">
        <v>8</v>
      </c>
      <c r="H129" s="22">
        <v>77.8</v>
      </c>
      <c r="I129" s="22">
        <v>79.8</v>
      </c>
      <c r="M129" s="30">
        <v>0</v>
      </c>
      <c r="N129" s="30">
        <v>0</v>
      </c>
      <c r="R129" s="26" t="str">
        <f>VLOOKUP(WNBA_TeamSeasons[[#This Row],[Team]],$Y$3:$Y$17,1,FALSE)</f>
        <v>Atlanta Dream</v>
      </c>
    </row>
    <row r="130" spans="1:18" x14ac:dyDescent="0.25">
      <c r="A130" s="24">
        <v>2015</v>
      </c>
      <c r="B130" t="s">
        <v>713</v>
      </c>
      <c r="C130" t="s">
        <v>729</v>
      </c>
      <c r="D130" s="24">
        <v>15</v>
      </c>
      <c r="E130" s="24">
        <v>19</v>
      </c>
      <c r="F130" s="21">
        <v>0.441</v>
      </c>
      <c r="G130" s="23">
        <v>8</v>
      </c>
      <c r="H130" s="22">
        <v>75</v>
      </c>
      <c r="I130" s="22">
        <v>76.599999999999994</v>
      </c>
      <c r="M130" s="30">
        <v>0</v>
      </c>
      <c r="N130" s="30">
        <v>0</v>
      </c>
      <c r="R130" s="26" t="str">
        <f>VLOOKUP(WNBA_TeamSeasons[[#This Row],[Team]],$Y$3:$Y$17,1,FALSE)</f>
        <v>Connecticut Sun</v>
      </c>
    </row>
    <row r="131" spans="1:18" x14ac:dyDescent="0.25">
      <c r="A131" s="24">
        <v>2015</v>
      </c>
      <c r="B131" t="s">
        <v>712</v>
      </c>
      <c r="C131" t="s">
        <v>730</v>
      </c>
      <c r="D131" s="24">
        <v>22</v>
      </c>
      <c r="E131" s="24">
        <v>12</v>
      </c>
      <c r="F131" s="21">
        <v>0.64700000000000002</v>
      </c>
      <c r="G131" s="23">
        <v>0</v>
      </c>
      <c r="H131" s="22">
        <v>75.5</v>
      </c>
      <c r="I131" s="22">
        <v>71.7</v>
      </c>
      <c r="J131" t="s">
        <v>30</v>
      </c>
      <c r="K131" s="26" t="s">
        <v>30</v>
      </c>
      <c r="M131" s="30">
        <v>3</v>
      </c>
      <c r="N131" s="30">
        <v>2</v>
      </c>
      <c r="O131" s="26" t="s">
        <v>30</v>
      </c>
      <c r="P131" s="26" t="s">
        <v>30</v>
      </c>
      <c r="Q131" s="26" t="s">
        <v>30</v>
      </c>
      <c r="R131" s="26" t="str">
        <f>VLOOKUP(WNBA_TeamSeasons[[#This Row],[Team]],$Y$3:$Y$17,1,FALSE)</f>
        <v>Minnesota Lynx</v>
      </c>
    </row>
    <row r="132" spans="1:18" x14ac:dyDescent="0.25">
      <c r="A132" s="24">
        <v>2015</v>
      </c>
      <c r="B132" t="s">
        <v>710</v>
      </c>
      <c r="C132" t="s">
        <v>730</v>
      </c>
      <c r="D132" s="24">
        <v>20</v>
      </c>
      <c r="E132" s="24">
        <v>14</v>
      </c>
      <c r="F132" s="21">
        <v>0.58799999999999997</v>
      </c>
      <c r="G132" s="23">
        <v>2</v>
      </c>
      <c r="H132" s="22">
        <v>75.099999999999994</v>
      </c>
      <c r="I132" s="22">
        <v>72.3</v>
      </c>
      <c r="J132" t="s">
        <v>30</v>
      </c>
      <c r="M132" s="30">
        <v>0</v>
      </c>
      <c r="N132" s="30">
        <v>0</v>
      </c>
      <c r="R132" s="26" t="str">
        <f>VLOOKUP(WNBA_TeamSeasons[[#This Row],[Team]],$Y$3:$Y$17,1,FALSE)</f>
        <v>Phoenix Mercury</v>
      </c>
    </row>
    <row r="133" spans="1:18" x14ac:dyDescent="0.25">
      <c r="A133" s="24">
        <v>2015</v>
      </c>
      <c r="B133" t="s">
        <v>734</v>
      </c>
      <c r="C133" t="s">
        <v>730</v>
      </c>
      <c r="D133" s="24">
        <v>18</v>
      </c>
      <c r="E133" s="24">
        <v>16</v>
      </c>
      <c r="F133" s="21">
        <v>0.52900000000000003</v>
      </c>
      <c r="G133" s="23">
        <v>4</v>
      </c>
      <c r="H133" s="22">
        <v>77.7</v>
      </c>
      <c r="I133" s="22">
        <v>77.099999999999994</v>
      </c>
      <c r="J133" t="s">
        <v>30</v>
      </c>
      <c r="M133" s="30">
        <v>0</v>
      </c>
      <c r="N133" s="30">
        <v>0</v>
      </c>
      <c r="R133" s="26" t="s">
        <v>732</v>
      </c>
    </row>
    <row r="134" spans="1:18" x14ac:dyDescent="0.25">
      <c r="A134" s="24">
        <v>2015</v>
      </c>
      <c r="B134" t="s">
        <v>717</v>
      </c>
      <c r="C134" t="s">
        <v>730</v>
      </c>
      <c r="D134" s="24">
        <v>14</v>
      </c>
      <c r="E134" s="24">
        <v>20</v>
      </c>
      <c r="F134" s="21">
        <v>0.41199999999999998</v>
      </c>
      <c r="G134" s="23">
        <v>8</v>
      </c>
      <c r="H134" s="22">
        <v>73.599999999999994</v>
      </c>
      <c r="I134" s="22">
        <v>74.599999999999994</v>
      </c>
      <c r="J134" t="s">
        <v>30</v>
      </c>
      <c r="M134" s="30">
        <v>0</v>
      </c>
      <c r="N134" s="30">
        <v>0</v>
      </c>
      <c r="R134" s="26" t="str">
        <f>VLOOKUP(WNBA_TeamSeasons[[#This Row],[Team]],$Y$3:$Y$17,1,FALSE)</f>
        <v>Los Angeles Sparks</v>
      </c>
    </row>
    <row r="135" spans="1:18" x14ac:dyDescent="0.25">
      <c r="A135" s="24">
        <v>2015</v>
      </c>
      <c r="B135" t="s">
        <v>715</v>
      </c>
      <c r="C135" t="s">
        <v>730</v>
      </c>
      <c r="D135" s="24">
        <v>10</v>
      </c>
      <c r="E135" s="24">
        <v>24</v>
      </c>
      <c r="F135" s="21">
        <v>0.29399999999999998</v>
      </c>
      <c r="G135" s="23">
        <v>12</v>
      </c>
      <c r="H135" s="22">
        <v>70.400000000000006</v>
      </c>
      <c r="I135" s="22">
        <v>76.099999999999994</v>
      </c>
      <c r="M135" s="30">
        <v>0</v>
      </c>
      <c r="N135" s="30">
        <v>0</v>
      </c>
      <c r="R135" s="26" t="str">
        <f>VLOOKUP(WNBA_TeamSeasons[[#This Row],[Team]],$Y$3:$Y$17,1,FALSE)</f>
        <v>Seattle Storm</v>
      </c>
    </row>
    <row r="136" spans="1:18" x14ac:dyDescent="0.25">
      <c r="A136" s="24">
        <v>2015</v>
      </c>
      <c r="B136" t="s">
        <v>733</v>
      </c>
      <c r="C136" t="s">
        <v>730</v>
      </c>
      <c r="D136" s="24">
        <v>8</v>
      </c>
      <c r="E136" s="24">
        <v>26</v>
      </c>
      <c r="F136" s="21">
        <v>0.23499999999999999</v>
      </c>
      <c r="G136" s="23">
        <v>14</v>
      </c>
      <c r="H136" s="22">
        <v>68.099999999999994</v>
      </c>
      <c r="I136" s="22">
        <v>76.7</v>
      </c>
      <c r="M136" s="30">
        <v>0</v>
      </c>
      <c r="N136" s="30">
        <v>0</v>
      </c>
      <c r="R136" s="26" t="s">
        <v>709</v>
      </c>
    </row>
    <row r="137" spans="1:18" x14ac:dyDescent="0.25">
      <c r="A137" s="24">
        <v>2014</v>
      </c>
      <c r="B137" t="s">
        <v>719</v>
      </c>
      <c r="C137" t="s">
        <v>729</v>
      </c>
      <c r="D137" s="24">
        <v>19</v>
      </c>
      <c r="E137" s="24">
        <v>15</v>
      </c>
      <c r="F137" s="21">
        <v>0.55900000000000005</v>
      </c>
      <c r="G137" s="23">
        <v>0</v>
      </c>
      <c r="H137" s="22">
        <v>80.599999999999994</v>
      </c>
      <c r="I137" s="22">
        <v>78.5</v>
      </c>
      <c r="J137" t="s">
        <v>30</v>
      </c>
      <c r="K137" s="26" t="s">
        <v>30</v>
      </c>
      <c r="M137" s="30">
        <v>0</v>
      </c>
      <c r="N137" s="30">
        <v>0</v>
      </c>
      <c r="R137" s="26" t="str">
        <f>VLOOKUP(WNBA_TeamSeasons[[#This Row],[Team]],$Y$3:$Y$17,1,FALSE)</f>
        <v>Atlanta Dream</v>
      </c>
    </row>
    <row r="138" spans="1:18" x14ac:dyDescent="0.25">
      <c r="A138" s="24">
        <v>2014</v>
      </c>
      <c r="B138" t="s">
        <v>718</v>
      </c>
      <c r="C138" t="s">
        <v>729</v>
      </c>
      <c r="D138" s="24">
        <v>16</v>
      </c>
      <c r="E138" s="24">
        <v>18</v>
      </c>
      <c r="F138" s="21">
        <v>0.47099999999999997</v>
      </c>
      <c r="G138" s="23">
        <v>3</v>
      </c>
      <c r="H138" s="22">
        <v>74.099999999999994</v>
      </c>
      <c r="I138" s="22">
        <v>75.099999999999994</v>
      </c>
      <c r="J138" t="s">
        <v>30</v>
      </c>
      <c r="M138" s="30">
        <v>0</v>
      </c>
      <c r="N138" s="30">
        <v>0</v>
      </c>
      <c r="R138" s="26" t="str">
        <f>VLOOKUP(WNBA_TeamSeasons[[#This Row],[Team]],$Y$3:$Y$17,1,FALSE)</f>
        <v>Indiana Fever</v>
      </c>
    </row>
    <row r="139" spans="1:18" x14ac:dyDescent="0.25">
      <c r="A139" s="24">
        <v>2014</v>
      </c>
      <c r="B139" t="s">
        <v>716</v>
      </c>
      <c r="C139" t="s">
        <v>729</v>
      </c>
      <c r="D139" s="24">
        <v>16</v>
      </c>
      <c r="E139" s="24">
        <v>18</v>
      </c>
      <c r="F139" s="21">
        <v>0.47099999999999997</v>
      </c>
      <c r="G139" s="23">
        <v>3</v>
      </c>
      <c r="H139" s="22">
        <v>74.3</v>
      </c>
      <c r="I139" s="22">
        <v>73.8</v>
      </c>
      <c r="J139" t="s">
        <v>30</v>
      </c>
      <c r="M139" s="30">
        <v>0</v>
      </c>
      <c r="N139" s="30">
        <v>0</v>
      </c>
      <c r="R139" s="26" t="str">
        <f>VLOOKUP(WNBA_TeamSeasons[[#This Row],[Team]],$Y$3:$Y$17,1,FALSE)</f>
        <v>Washington Mystics</v>
      </c>
    </row>
    <row r="140" spans="1:18" x14ac:dyDescent="0.25">
      <c r="A140" s="24">
        <v>2014</v>
      </c>
      <c r="B140" t="s">
        <v>714</v>
      </c>
      <c r="C140" t="s">
        <v>729</v>
      </c>
      <c r="D140" s="24">
        <v>15</v>
      </c>
      <c r="E140" s="24">
        <v>19</v>
      </c>
      <c r="F140" s="21">
        <v>0.441</v>
      </c>
      <c r="G140" s="23">
        <v>4</v>
      </c>
      <c r="H140" s="22">
        <v>76.2</v>
      </c>
      <c r="I140" s="22">
        <v>78.2</v>
      </c>
      <c r="J140" t="s">
        <v>30</v>
      </c>
      <c r="M140" s="30">
        <v>0</v>
      </c>
      <c r="N140" s="30">
        <v>3</v>
      </c>
      <c r="O140" s="26" t="s">
        <v>30</v>
      </c>
      <c r="P140" s="26" t="s">
        <v>30</v>
      </c>
      <c r="R140" s="26" t="str">
        <f>VLOOKUP(WNBA_TeamSeasons[[#This Row],[Team]],$Y$3:$Y$17,1,FALSE)</f>
        <v>Chicago Sky</v>
      </c>
    </row>
    <row r="141" spans="1:18" x14ac:dyDescent="0.25">
      <c r="A141" s="24">
        <v>2014</v>
      </c>
      <c r="B141" t="s">
        <v>711</v>
      </c>
      <c r="C141" t="s">
        <v>729</v>
      </c>
      <c r="D141" s="24">
        <v>15</v>
      </c>
      <c r="E141" s="24">
        <v>19</v>
      </c>
      <c r="F141" s="21">
        <v>0.441</v>
      </c>
      <c r="G141" s="23">
        <v>4</v>
      </c>
      <c r="H141" s="22">
        <v>72.099999999999994</v>
      </c>
      <c r="I141" s="22">
        <v>75.2</v>
      </c>
      <c r="M141" s="30">
        <v>0</v>
      </c>
      <c r="N141" s="30">
        <v>0</v>
      </c>
      <c r="R141" s="26" t="str">
        <f>VLOOKUP(WNBA_TeamSeasons[[#This Row],[Team]],$Y$3:$Y$17,1,FALSE)</f>
        <v>New York Liberty</v>
      </c>
    </row>
    <row r="142" spans="1:18" x14ac:dyDescent="0.25">
      <c r="A142" s="24">
        <v>2014</v>
      </c>
      <c r="B142" t="s">
        <v>713</v>
      </c>
      <c r="C142" t="s">
        <v>729</v>
      </c>
      <c r="D142" s="24">
        <v>13</v>
      </c>
      <c r="E142" s="24">
        <v>21</v>
      </c>
      <c r="F142" s="21">
        <v>0.38200000000000001</v>
      </c>
      <c r="G142" s="23">
        <v>6</v>
      </c>
      <c r="H142" s="22">
        <v>75.7</v>
      </c>
      <c r="I142" s="22">
        <v>77.5</v>
      </c>
      <c r="M142" s="30">
        <v>0</v>
      </c>
      <c r="N142" s="30">
        <v>0</v>
      </c>
      <c r="R142" s="26" t="str">
        <f>VLOOKUP(WNBA_TeamSeasons[[#This Row],[Team]],$Y$3:$Y$17,1,FALSE)</f>
        <v>Connecticut Sun</v>
      </c>
    </row>
    <row r="143" spans="1:18" x14ac:dyDescent="0.25">
      <c r="A143" s="24">
        <v>2014</v>
      </c>
      <c r="B143" t="s">
        <v>710</v>
      </c>
      <c r="C143" t="s">
        <v>730</v>
      </c>
      <c r="D143" s="24">
        <v>29</v>
      </c>
      <c r="E143" s="24">
        <v>5</v>
      </c>
      <c r="F143" s="21">
        <v>0.85299999999999998</v>
      </c>
      <c r="G143" s="23">
        <v>0</v>
      </c>
      <c r="H143" s="22">
        <v>83.5</v>
      </c>
      <c r="I143" s="22">
        <v>74.099999999999994</v>
      </c>
      <c r="J143" t="s">
        <v>30</v>
      </c>
      <c r="K143" s="26" t="s">
        <v>30</v>
      </c>
      <c r="L143" s="26" t="s">
        <v>30</v>
      </c>
      <c r="M143" s="30">
        <v>3</v>
      </c>
      <c r="N143" s="30">
        <v>0</v>
      </c>
      <c r="O143" s="26" t="s">
        <v>30</v>
      </c>
      <c r="P143" s="26" t="s">
        <v>30</v>
      </c>
      <c r="Q143" s="26" t="s">
        <v>30</v>
      </c>
      <c r="R143" s="26" t="str">
        <f>VLOOKUP(WNBA_TeamSeasons[[#This Row],[Team]],$Y$3:$Y$17,1,FALSE)</f>
        <v>Phoenix Mercury</v>
      </c>
    </row>
    <row r="144" spans="1:18" x14ac:dyDescent="0.25">
      <c r="A144" s="24">
        <v>2014</v>
      </c>
      <c r="B144" t="s">
        <v>712</v>
      </c>
      <c r="C144" t="s">
        <v>730</v>
      </c>
      <c r="D144" s="24">
        <v>25</v>
      </c>
      <c r="E144" s="24">
        <v>9</v>
      </c>
      <c r="F144" s="21">
        <v>0.73499999999999999</v>
      </c>
      <c r="G144" s="23">
        <v>4</v>
      </c>
      <c r="H144" s="22">
        <v>81.599999999999994</v>
      </c>
      <c r="I144" s="22">
        <v>77.2</v>
      </c>
      <c r="J144" t="s">
        <v>30</v>
      </c>
      <c r="M144" s="30">
        <v>0</v>
      </c>
      <c r="N144" s="30">
        <v>0</v>
      </c>
      <c r="R144" s="26" t="str">
        <f>VLOOKUP(WNBA_TeamSeasons[[#This Row],[Team]],$Y$3:$Y$17,1,FALSE)</f>
        <v>Minnesota Lynx</v>
      </c>
    </row>
    <row r="145" spans="1:18" x14ac:dyDescent="0.25">
      <c r="A145" s="24">
        <v>2014</v>
      </c>
      <c r="B145" t="s">
        <v>717</v>
      </c>
      <c r="C145" t="s">
        <v>730</v>
      </c>
      <c r="D145" s="24">
        <v>16</v>
      </c>
      <c r="E145" s="24">
        <v>18</v>
      </c>
      <c r="F145" s="21">
        <v>0.47099999999999997</v>
      </c>
      <c r="G145" s="23">
        <v>13</v>
      </c>
      <c r="H145" s="22">
        <v>77.400000000000006</v>
      </c>
      <c r="I145" s="22">
        <v>77.599999999999994</v>
      </c>
      <c r="J145" t="s">
        <v>30</v>
      </c>
      <c r="M145" s="30">
        <v>0</v>
      </c>
      <c r="N145" s="30">
        <v>0</v>
      </c>
      <c r="R145" s="26" t="str">
        <f>VLOOKUP(WNBA_TeamSeasons[[#This Row],[Team]],$Y$3:$Y$17,1,FALSE)</f>
        <v>Los Angeles Sparks</v>
      </c>
    </row>
    <row r="146" spans="1:18" x14ac:dyDescent="0.25">
      <c r="A146" s="24">
        <v>2014</v>
      </c>
      <c r="B146" t="s">
        <v>733</v>
      </c>
      <c r="C146" t="s">
        <v>730</v>
      </c>
      <c r="D146" s="24">
        <v>16</v>
      </c>
      <c r="E146" s="24">
        <v>18</v>
      </c>
      <c r="F146" s="21">
        <v>0.47099999999999997</v>
      </c>
      <c r="G146" s="23">
        <v>13</v>
      </c>
      <c r="H146" s="22">
        <v>77.8</v>
      </c>
      <c r="I146" s="22">
        <v>79.599999999999994</v>
      </c>
      <c r="J146" t="s">
        <v>30</v>
      </c>
      <c r="M146" s="30">
        <v>0</v>
      </c>
      <c r="N146" s="30">
        <v>0</v>
      </c>
      <c r="R146" s="26" t="s">
        <v>709</v>
      </c>
    </row>
    <row r="147" spans="1:18" x14ac:dyDescent="0.25">
      <c r="A147" s="24">
        <v>2014</v>
      </c>
      <c r="B147" t="s">
        <v>715</v>
      </c>
      <c r="C147" t="s">
        <v>730</v>
      </c>
      <c r="D147" s="24">
        <v>12</v>
      </c>
      <c r="E147" s="24">
        <v>22</v>
      </c>
      <c r="F147" s="21">
        <v>0.35299999999999998</v>
      </c>
      <c r="G147" s="23">
        <v>17</v>
      </c>
      <c r="H147" s="22">
        <v>70.900000000000006</v>
      </c>
      <c r="I147" s="22">
        <v>75.3</v>
      </c>
      <c r="M147" s="30">
        <v>0</v>
      </c>
      <c r="N147" s="30">
        <v>0</v>
      </c>
      <c r="R147" s="26" t="str">
        <f>VLOOKUP(WNBA_TeamSeasons[[#This Row],[Team]],$Y$3:$Y$17,1,FALSE)</f>
        <v>Seattle Storm</v>
      </c>
    </row>
    <row r="148" spans="1:18" x14ac:dyDescent="0.25">
      <c r="A148" s="24">
        <v>2014</v>
      </c>
      <c r="B148" t="s">
        <v>734</v>
      </c>
      <c r="C148" t="s">
        <v>730</v>
      </c>
      <c r="D148" s="24">
        <v>12</v>
      </c>
      <c r="E148" s="24">
        <v>22</v>
      </c>
      <c r="F148" s="21">
        <v>0.35299999999999998</v>
      </c>
      <c r="G148" s="23">
        <v>17</v>
      </c>
      <c r="H148" s="22">
        <v>81.2</v>
      </c>
      <c r="I148" s="22">
        <v>83.3</v>
      </c>
      <c r="M148" s="30">
        <v>0</v>
      </c>
      <c r="N148" s="30">
        <v>0</v>
      </c>
      <c r="R148" s="26" t="s">
        <v>732</v>
      </c>
    </row>
    <row r="149" spans="1:18" x14ac:dyDescent="0.25">
      <c r="A149" s="24">
        <v>2013</v>
      </c>
      <c r="B149" t="s">
        <v>714</v>
      </c>
      <c r="C149" t="s">
        <v>729</v>
      </c>
      <c r="D149" s="24">
        <v>24</v>
      </c>
      <c r="E149" s="24">
        <v>10</v>
      </c>
      <c r="F149" s="21">
        <v>0.70599999999999996</v>
      </c>
      <c r="G149" s="23">
        <v>0</v>
      </c>
      <c r="H149" s="22">
        <v>79.400000000000006</v>
      </c>
      <c r="I149" s="22">
        <v>73.599999999999994</v>
      </c>
      <c r="J149" t="s">
        <v>30</v>
      </c>
      <c r="K149" s="26" t="s">
        <v>30</v>
      </c>
      <c r="M149" s="30">
        <v>0</v>
      </c>
      <c r="N149" s="30">
        <v>0</v>
      </c>
      <c r="R149" s="26" t="str">
        <f>VLOOKUP(WNBA_TeamSeasons[[#This Row],[Team]],$Y$3:$Y$17,1,FALSE)</f>
        <v>Chicago Sky</v>
      </c>
    </row>
    <row r="150" spans="1:18" x14ac:dyDescent="0.25">
      <c r="A150" s="24">
        <v>2013</v>
      </c>
      <c r="B150" t="s">
        <v>719</v>
      </c>
      <c r="C150" t="s">
        <v>729</v>
      </c>
      <c r="D150" s="24">
        <v>17</v>
      </c>
      <c r="E150" s="24">
        <v>17</v>
      </c>
      <c r="F150" s="21">
        <v>0.5</v>
      </c>
      <c r="G150" s="23">
        <v>7</v>
      </c>
      <c r="H150" s="22">
        <v>76.900000000000006</v>
      </c>
      <c r="I150" s="22">
        <v>75.400000000000006</v>
      </c>
      <c r="J150" t="s">
        <v>30</v>
      </c>
      <c r="M150" s="30">
        <v>0</v>
      </c>
      <c r="N150" s="30">
        <v>3</v>
      </c>
      <c r="O150" s="26" t="s">
        <v>30</v>
      </c>
      <c r="P150" s="26" t="s">
        <v>30</v>
      </c>
      <c r="R150" s="26" t="str">
        <f>VLOOKUP(WNBA_TeamSeasons[[#This Row],[Team]],$Y$3:$Y$17,1,FALSE)</f>
        <v>Atlanta Dream</v>
      </c>
    </row>
    <row r="151" spans="1:18" x14ac:dyDescent="0.25">
      <c r="A151" s="24">
        <v>2013</v>
      </c>
      <c r="B151" t="s">
        <v>716</v>
      </c>
      <c r="C151" t="s">
        <v>729</v>
      </c>
      <c r="D151" s="24">
        <v>17</v>
      </c>
      <c r="E151" s="24">
        <v>17</v>
      </c>
      <c r="F151" s="21">
        <v>0.5</v>
      </c>
      <c r="G151" s="23">
        <v>7</v>
      </c>
      <c r="H151" s="22">
        <v>75.5</v>
      </c>
      <c r="I151" s="22">
        <v>75.400000000000006</v>
      </c>
      <c r="J151" t="s">
        <v>30</v>
      </c>
      <c r="M151" s="30">
        <v>0</v>
      </c>
      <c r="N151" s="30">
        <v>0</v>
      </c>
      <c r="R151" s="26" t="str">
        <f>VLOOKUP(WNBA_TeamSeasons[[#This Row],[Team]],$Y$3:$Y$17,1,FALSE)</f>
        <v>Washington Mystics</v>
      </c>
    </row>
    <row r="152" spans="1:18" x14ac:dyDescent="0.25">
      <c r="A152" s="24">
        <v>2013</v>
      </c>
      <c r="B152" t="s">
        <v>718</v>
      </c>
      <c r="C152" t="s">
        <v>729</v>
      </c>
      <c r="D152" s="24">
        <v>16</v>
      </c>
      <c r="E152" s="24">
        <v>18</v>
      </c>
      <c r="F152" s="21">
        <v>0.47099999999999997</v>
      </c>
      <c r="G152" s="23">
        <v>8</v>
      </c>
      <c r="H152" s="22">
        <v>70.8</v>
      </c>
      <c r="I152" s="22">
        <v>70.5</v>
      </c>
      <c r="J152" t="s">
        <v>30</v>
      </c>
      <c r="M152" s="30">
        <v>0</v>
      </c>
      <c r="N152" s="30">
        <v>0</v>
      </c>
      <c r="R152" s="26" t="str">
        <f>VLOOKUP(WNBA_TeamSeasons[[#This Row],[Team]],$Y$3:$Y$17,1,FALSE)</f>
        <v>Indiana Fever</v>
      </c>
    </row>
    <row r="153" spans="1:18" x14ac:dyDescent="0.25">
      <c r="A153" s="24">
        <v>2013</v>
      </c>
      <c r="B153" t="s">
        <v>711</v>
      </c>
      <c r="C153" t="s">
        <v>729</v>
      </c>
      <c r="D153" s="24">
        <v>11</v>
      </c>
      <c r="E153" s="24">
        <v>23</v>
      </c>
      <c r="F153" s="21">
        <v>0.32400000000000001</v>
      </c>
      <c r="G153" s="23">
        <v>13</v>
      </c>
      <c r="H153" s="22">
        <v>69.599999999999994</v>
      </c>
      <c r="I153" s="22">
        <v>77</v>
      </c>
      <c r="M153" s="30">
        <v>0</v>
      </c>
      <c r="N153" s="30">
        <v>0</v>
      </c>
      <c r="R153" s="26" t="str">
        <f>VLOOKUP(WNBA_TeamSeasons[[#This Row],[Team]],$Y$3:$Y$17,1,FALSE)</f>
        <v>New York Liberty</v>
      </c>
    </row>
    <row r="154" spans="1:18" x14ac:dyDescent="0.25">
      <c r="A154" s="24">
        <v>2013</v>
      </c>
      <c r="B154" t="s">
        <v>713</v>
      </c>
      <c r="C154" t="s">
        <v>729</v>
      </c>
      <c r="D154" s="24">
        <v>10</v>
      </c>
      <c r="E154" s="24">
        <v>24</v>
      </c>
      <c r="F154" s="21">
        <v>0.29399999999999998</v>
      </c>
      <c r="G154" s="23">
        <v>14</v>
      </c>
      <c r="H154" s="22">
        <v>71</v>
      </c>
      <c r="I154" s="22">
        <v>76.900000000000006</v>
      </c>
      <c r="M154" s="30">
        <v>0</v>
      </c>
      <c r="N154" s="30">
        <v>0</v>
      </c>
      <c r="R154" s="26" t="str">
        <f>VLOOKUP(WNBA_TeamSeasons[[#This Row],[Team]],$Y$3:$Y$17,1,FALSE)</f>
        <v>Connecticut Sun</v>
      </c>
    </row>
    <row r="155" spans="1:18" x14ac:dyDescent="0.25">
      <c r="A155" s="24">
        <v>2013</v>
      </c>
      <c r="B155" t="s">
        <v>712</v>
      </c>
      <c r="C155" t="s">
        <v>730</v>
      </c>
      <c r="D155" s="24">
        <v>26</v>
      </c>
      <c r="E155" s="24">
        <v>8</v>
      </c>
      <c r="F155" s="21">
        <v>0.76500000000000001</v>
      </c>
      <c r="G155" s="23">
        <v>0</v>
      </c>
      <c r="H155" s="22">
        <v>82.9</v>
      </c>
      <c r="I155" s="22">
        <v>73.5</v>
      </c>
      <c r="J155" t="s">
        <v>30</v>
      </c>
      <c r="K155" s="26" t="s">
        <v>30</v>
      </c>
      <c r="L155" s="26" t="s">
        <v>30</v>
      </c>
      <c r="M155" s="30">
        <v>3</v>
      </c>
      <c r="N155" s="30">
        <v>0</v>
      </c>
      <c r="O155" s="26" t="s">
        <v>30</v>
      </c>
      <c r="P155" s="26" t="s">
        <v>30</v>
      </c>
      <c r="Q155" s="26" t="s">
        <v>30</v>
      </c>
      <c r="R155" s="26" t="str">
        <f>VLOOKUP(WNBA_TeamSeasons[[#This Row],[Team]],$Y$3:$Y$17,1,FALSE)</f>
        <v>Minnesota Lynx</v>
      </c>
    </row>
    <row r="156" spans="1:18" x14ac:dyDescent="0.25">
      <c r="A156" s="24">
        <v>2013</v>
      </c>
      <c r="B156" t="s">
        <v>717</v>
      </c>
      <c r="C156" t="s">
        <v>730</v>
      </c>
      <c r="D156" s="24">
        <v>24</v>
      </c>
      <c r="E156" s="24">
        <v>10</v>
      </c>
      <c r="F156" s="21">
        <v>0.70599999999999996</v>
      </c>
      <c r="G156" s="23">
        <v>2</v>
      </c>
      <c r="H156" s="22">
        <v>81.900000000000006</v>
      </c>
      <c r="I156" s="22">
        <v>75</v>
      </c>
      <c r="J156" t="s">
        <v>30</v>
      </c>
      <c r="M156" s="30">
        <v>0</v>
      </c>
      <c r="N156" s="30">
        <v>0</v>
      </c>
      <c r="R156" s="26" t="str">
        <f>VLOOKUP(WNBA_TeamSeasons[[#This Row],[Team]],$Y$3:$Y$17,1,FALSE)</f>
        <v>Los Angeles Sparks</v>
      </c>
    </row>
    <row r="157" spans="1:18" x14ac:dyDescent="0.25">
      <c r="A157" s="24">
        <v>2013</v>
      </c>
      <c r="B157" t="s">
        <v>710</v>
      </c>
      <c r="C157" t="s">
        <v>730</v>
      </c>
      <c r="D157" s="24">
        <v>19</v>
      </c>
      <c r="E157" s="24">
        <v>15</v>
      </c>
      <c r="F157" s="21">
        <v>0.55900000000000005</v>
      </c>
      <c r="G157" s="23">
        <v>7</v>
      </c>
      <c r="H157" s="22">
        <v>79.7</v>
      </c>
      <c r="I157" s="22">
        <v>80.3</v>
      </c>
      <c r="J157" t="s">
        <v>30</v>
      </c>
      <c r="M157" s="30">
        <v>0</v>
      </c>
      <c r="N157" s="30">
        <v>0</v>
      </c>
      <c r="R157" s="26" t="str">
        <f>VLOOKUP(WNBA_TeamSeasons[[#This Row],[Team]],$Y$3:$Y$17,1,FALSE)</f>
        <v>Phoenix Mercury</v>
      </c>
    </row>
    <row r="158" spans="1:18" x14ac:dyDescent="0.25">
      <c r="A158" s="24">
        <v>2013</v>
      </c>
      <c r="B158" t="s">
        <v>715</v>
      </c>
      <c r="C158" t="s">
        <v>730</v>
      </c>
      <c r="D158" s="24">
        <v>17</v>
      </c>
      <c r="E158" s="24">
        <v>17</v>
      </c>
      <c r="F158" s="21">
        <v>0.5</v>
      </c>
      <c r="G158" s="23">
        <v>9</v>
      </c>
      <c r="H158" s="22">
        <v>70.900000000000006</v>
      </c>
      <c r="I158" s="22">
        <v>73.3</v>
      </c>
      <c r="J158" t="s">
        <v>30</v>
      </c>
      <c r="M158" s="30">
        <v>0</v>
      </c>
      <c r="N158" s="30">
        <v>0</v>
      </c>
      <c r="R158" s="26" t="str">
        <f>VLOOKUP(WNBA_TeamSeasons[[#This Row],[Team]],$Y$3:$Y$17,1,FALSE)</f>
        <v>Seattle Storm</v>
      </c>
    </row>
    <row r="159" spans="1:18" x14ac:dyDescent="0.25">
      <c r="A159" s="24">
        <v>2013</v>
      </c>
      <c r="B159" t="s">
        <v>721</v>
      </c>
      <c r="C159" t="s">
        <v>730</v>
      </c>
      <c r="D159" s="24">
        <v>12</v>
      </c>
      <c r="E159" s="24">
        <v>22</v>
      </c>
      <c r="F159" s="21">
        <v>0.35299999999999998</v>
      </c>
      <c r="G159" s="23">
        <v>14</v>
      </c>
      <c r="H159" s="22">
        <v>72.099999999999994</v>
      </c>
      <c r="I159" s="22">
        <v>77.900000000000006</v>
      </c>
      <c r="M159" s="30">
        <v>0</v>
      </c>
      <c r="N159" s="30">
        <v>0</v>
      </c>
      <c r="R159" s="26" t="s">
        <v>709</v>
      </c>
    </row>
    <row r="160" spans="1:18" x14ac:dyDescent="0.25">
      <c r="A160" s="24">
        <v>2013</v>
      </c>
      <c r="B160" t="s">
        <v>734</v>
      </c>
      <c r="C160" t="s">
        <v>730</v>
      </c>
      <c r="D160" s="24">
        <v>11</v>
      </c>
      <c r="E160" s="24">
        <v>23</v>
      </c>
      <c r="F160" s="21">
        <v>0.32400000000000001</v>
      </c>
      <c r="G160" s="23">
        <v>15</v>
      </c>
      <c r="H160" s="22">
        <v>77</v>
      </c>
      <c r="I160" s="22">
        <v>79.2</v>
      </c>
      <c r="M160" s="30">
        <v>0</v>
      </c>
      <c r="N160" s="30">
        <v>0</v>
      </c>
      <c r="R160" s="26" t="s">
        <v>732</v>
      </c>
    </row>
    <row r="161" spans="1:18" x14ac:dyDescent="0.25">
      <c r="A161" s="24">
        <v>2012</v>
      </c>
      <c r="B161" t="s">
        <v>713</v>
      </c>
      <c r="C161" t="s">
        <v>729</v>
      </c>
      <c r="D161" s="24">
        <v>25</v>
      </c>
      <c r="E161" s="24">
        <v>9</v>
      </c>
      <c r="F161" s="21">
        <v>0.73499999999999999</v>
      </c>
      <c r="G161" s="23">
        <v>0</v>
      </c>
      <c r="H161" s="22">
        <v>81.599999999999994</v>
      </c>
      <c r="I161" s="22">
        <v>77.400000000000006</v>
      </c>
      <c r="J161" t="s">
        <v>30</v>
      </c>
      <c r="K161" s="26" t="s">
        <v>30</v>
      </c>
      <c r="M161" s="30">
        <v>0</v>
      </c>
      <c r="N161" s="30">
        <v>0</v>
      </c>
      <c r="R161" s="26" t="str">
        <f>VLOOKUP(WNBA_TeamSeasons[[#This Row],[Team]],$Y$3:$Y$17,1,FALSE)</f>
        <v>Connecticut Sun</v>
      </c>
    </row>
    <row r="162" spans="1:18" x14ac:dyDescent="0.25">
      <c r="A162" s="24">
        <v>2012</v>
      </c>
      <c r="B162" t="s">
        <v>718</v>
      </c>
      <c r="C162" t="s">
        <v>729</v>
      </c>
      <c r="D162" s="24">
        <v>22</v>
      </c>
      <c r="E162" s="24">
        <v>12</v>
      </c>
      <c r="F162" s="21">
        <v>0.64700000000000002</v>
      </c>
      <c r="G162" s="23">
        <v>3</v>
      </c>
      <c r="H162" s="22">
        <v>78.3</v>
      </c>
      <c r="I162" s="22">
        <v>72.3</v>
      </c>
      <c r="J162" t="s">
        <v>30</v>
      </c>
      <c r="M162" s="30">
        <v>3</v>
      </c>
      <c r="N162" s="30">
        <v>1</v>
      </c>
      <c r="O162" s="26" t="s">
        <v>30</v>
      </c>
      <c r="P162" s="26" t="s">
        <v>30</v>
      </c>
      <c r="Q162" s="26" t="s">
        <v>30</v>
      </c>
      <c r="R162" s="26" t="str">
        <f>VLOOKUP(WNBA_TeamSeasons[[#This Row],[Team]],$Y$3:$Y$17,1,FALSE)</f>
        <v>Indiana Fever</v>
      </c>
    </row>
    <row r="163" spans="1:18" x14ac:dyDescent="0.25">
      <c r="A163" s="24">
        <v>2012</v>
      </c>
      <c r="B163" t="s">
        <v>719</v>
      </c>
      <c r="C163" t="s">
        <v>729</v>
      </c>
      <c r="D163" s="24">
        <v>19</v>
      </c>
      <c r="E163" s="24">
        <v>15</v>
      </c>
      <c r="F163" s="21">
        <v>0.55900000000000005</v>
      </c>
      <c r="G163" s="23">
        <v>6</v>
      </c>
      <c r="H163" s="22">
        <v>78.599999999999994</v>
      </c>
      <c r="I163" s="22">
        <v>75.8</v>
      </c>
      <c r="J163" t="s">
        <v>30</v>
      </c>
      <c r="M163" s="30">
        <v>0</v>
      </c>
      <c r="N163" s="30">
        <v>0</v>
      </c>
      <c r="R163" s="26" t="str">
        <f>VLOOKUP(WNBA_TeamSeasons[[#This Row],[Team]],$Y$3:$Y$17,1,FALSE)</f>
        <v>Atlanta Dream</v>
      </c>
    </row>
    <row r="164" spans="1:18" x14ac:dyDescent="0.25">
      <c r="A164" s="24">
        <v>2012</v>
      </c>
      <c r="B164" t="s">
        <v>711</v>
      </c>
      <c r="C164" t="s">
        <v>729</v>
      </c>
      <c r="D164" s="24">
        <v>15</v>
      </c>
      <c r="E164" s="24">
        <v>19</v>
      </c>
      <c r="F164" s="21">
        <v>0.441</v>
      </c>
      <c r="G164" s="23">
        <v>10</v>
      </c>
      <c r="H164" s="22">
        <v>73.099999999999994</v>
      </c>
      <c r="I164" s="22">
        <v>77.2</v>
      </c>
      <c r="J164" t="s">
        <v>30</v>
      </c>
      <c r="M164" s="30">
        <v>0</v>
      </c>
      <c r="N164" s="30">
        <v>0</v>
      </c>
      <c r="R164" s="26" t="str">
        <f>VLOOKUP(WNBA_TeamSeasons[[#This Row],[Team]],$Y$3:$Y$17,1,FALSE)</f>
        <v>New York Liberty</v>
      </c>
    </row>
    <row r="165" spans="1:18" x14ac:dyDescent="0.25">
      <c r="A165" s="24">
        <v>2012</v>
      </c>
      <c r="B165" t="s">
        <v>714</v>
      </c>
      <c r="C165" t="s">
        <v>729</v>
      </c>
      <c r="D165" s="24">
        <v>14</v>
      </c>
      <c r="E165" s="24">
        <v>20</v>
      </c>
      <c r="F165" s="21">
        <v>0.41199999999999998</v>
      </c>
      <c r="G165" s="23">
        <v>11</v>
      </c>
      <c r="H165" s="22">
        <v>75.2</v>
      </c>
      <c r="I165" s="22">
        <v>75.5</v>
      </c>
      <c r="M165" s="30">
        <v>0</v>
      </c>
      <c r="N165" s="30">
        <v>0</v>
      </c>
      <c r="R165" s="26" t="str">
        <f>VLOOKUP(WNBA_TeamSeasons[[#This Row],[Team]],$Y$3:$Y$17,1,FALSE)</f>
        <v>Chicago Sky</v>
      </c>
    </row>
    <row r="166" spans="1:18" x14ac:dyDescent="0.25">
      <c r="A166" s="24">
        <v>2012</v>
      </c>
      <c r="B166" t="s">
        <v>716</v>
      </c>
      <c r="C166" t="s">
        <v>729</v>
      </c>
      <c r="D166" s="24">
        <v>5</v>
      </c>
      <c r="E166" s="24">
        <v>29</v>
      </c>
      <c r="F166" s="21">
        <v>0.14699999999999999</v>
      </c>
      <c r="G166" s="23">
        <v>20</v>
      </c>
      <c r="H166" s="22">
        <v>68.599999999999994</v>
      </c>
      <c r="I166" s="22">
        <v>78.3</v>
      </c>
      <c r="M166" s="30">
        <v>0</v>
      </c>
      <c r="N166" s="30">
        <v>0</v>
      </c>
      <c r="R166" s="26" t="str">
        <f>VLOOKUP(WNBA_TeamSeasons[[#This Row],[Team]],$Y$3:$Y$17,1,FALSE)</f>
        <v>Washington Mystics</v>
      </c>
    </row>
    <row r="167" spans="1:18" x14ac:dyDescent="0.25">
      <c r="A167" s="24">
        <v>2012</v>
      </c>
      <c r="B167" t="s">
        <v>712</v>
      </c>
      <c r="C167" t="s">
        <v>730</v>
      </c>
      <c r="D167" s="24">
        <v>27</v>
      </c>
      <c r="E167" s="24">
        <v>7</v>
      </c>
      <c r="F167" s="21">
        <v>0.79400000000000004</v>
      </c>
      <c r="G167" s="23">
        <v>0</v>
      </c>
      <c r="H167" s="22">
        <v>86</v>
      </c>
      <c r="I167" s="22">
        <v>76.2</v>
      </c>
      <c r="J167" t="s">
        <v>30</v>
      </c>
      <c r="K167" s="26" t="s">
        <v>30</v>
      </c>
      <c r="L167" s="26" t="s">
        <v>30</v>
      </c>
      <c r="M167" s="30">
        <v>1</v>
      </c>
      <c r="N167" s="30">
        <v>3</v>
      </c>
      <c r="O167" s="26" t="s">
        <v>30</v>
      </c>
      <c r="P167" s="26" t="s">
        <v>30</v>
      </c>
      <c r="R167" s="26" t="str">
        <f>VLOOKUP(WNBA_TeamSeasons[[#This Row],[Team]],$Y$3:$Y$17,1,FALSE)</f>
        <v>Minnesota Lynx</v>
      </c>
    </row>
    <row r="168" spans="1:18" x14ac:dyDescent="0.25">
      <c r="A168" s="24">
        <v>2012</v>
      </c>
      <c r="B168" t="s">
        <v>717</v>
      </c>
      <c r="C168" t="s">
        <v>730</v>
      </c>
      <c r="D168" s="24">
        <v>24</v>
      </c>
      <c r="E168" s="24">
        <v>10</v>
      </c>
      <c r="F168" s="21">
        <v>0.70599999999999996</v>
      </c>
      <c r="G168" s="23">
        <v>3</v>
      </c>
      <c r="H168" s="22">
        <v>84</v>
      </c>
      <c r="I168" s="22">
        <v>78.3</v>
      </c>
      <c r="J168" t="s">
        <v>30</v>
      </c>
      <c r="M168" s="30">
        <v>0</v>
      </c>
      <c r="N168" s="30">
        <v>0</v>
      </c>
      <c r="R168" s="26" t="str">
        <f>VLOOKUP(WNBA_TeamSeasons[[#This Row],[Team]],$Y$3:$Y$17,1,FALSE)</f>
        <v>Los Angeles Sparks</v>
      </c>
    </row>
    <row r="169" spans="1:18" x14ac:dyDescent="0.25">
      <c r="A169" s="24">
        <v>2012</v>
      </c>
      <c r="B169" t="s">
        <v>721</v>
      </c>
      <c r="C169" t="s">
        <v>730</v>
      </c>
      <c r="D169" s="24">
        <v>21</v>
      </c>
      <c r="E169" s="24">
        <v>13</v>
      </c>
      <c r="F169" s="21">
        <v>0.61799999999999999</v>
      </c>
      <c r="G169" s="23">
        <v>6</v>
      </c>
      <c r="H169" s="22">
        <v>82.1</v>
      </c>
      <c r="I169" s="22">
        <v>76.900000000000006</v>
      </c>
      <c r="J169" t="s">
        <v>30</v>
      </c>
      <c r="M169" s="30">
        <v>0</v>
      </c>
      <c r="N169" s="30">
        <v>0</v>
      </c>
      <c r="R169" s="26" t="s">
        <v>709</v>
      </c>
    </row>
    <row r="170" spans="1:18" x14ac:dyDescent="0.25">
      <c r="A170" s="24">
        <v>2012</v>
      </c>
      <c r="B170" t="s">
        <v>715</v>
      </c>
      <c r="C170" t="s">
        <v>730</v>
      </c>
      <c r="D170" s="24">
        <v>16</v>
      </c>
      <c r="E170" s="24">
        <v>18</v>
      </c>
      <c r="F170" s="21">
        <v>0.47099999999999997</v>
      </c>
      <c r="G170" s="23">
        <v>11</v>
      </c>
      <c r="H170" s="22">
        <v>71.2</v>
      </c>
      <c r="I170" s="22">
        <v>71.599999999999994</v>
      </c>
      <c r="J170" t="s">
        <v>30</v>
      </c>
      <c r="M170" s="30">
        <v>0</v>
      </c>
      <c r="N170" s="30">
        <v>0</v>
      </c>
      <c r="R170" s="26" t="str">
        <f>VLOOKUP(WNBA_TeamSeasons[[#This Row],[Team]],$Y$3:$Y$17,1,FALSE)</f>
        <v>Seattle Storm</v>
      </c>
    </row>
    <row r="171" spans="1:18" x14ac:dyDescent="0.25">
      <c r="A171" s="24">
        <v>2012</v>
      </c>
      <c r="B171" t="s">
        <v>734</v>
      </c>
      <c r="C171" t="s">
        <v>730</v>
      </c>
      <c r="D171" s="24">
        <v>9</v>
      </c>
      <c r="E171" s="24">
        <v>25</v>
      </c>
      <c r="F171" s="21">
        <v>0.26500000000000001</v>
      </c>
      <c r="G171" s="23">
        <v>18</v>
      </c>
      <c r="H171" s="22">
        <v>77.2</v>
      </c>
      <c r="I171" s="22">
        <v>84.2</v>
      </c>
      <c r="M171" s="30">
        <v>0</v>
      </c>
      <c r="N171" s="30">
        <v>0</v>
      </c>
      <c r="R171" s="26" t="s">
        <v>732</v>
      </c>
    </row>
    <row r="172" spans="1:18" x14ac:dyDescent="0.25">
      <c r="A172" s="24">
        <v>2012</v>
      </c>
      <c r="B172" t="s">
        <v>710</v>
      </c>
      <c r="C172" t="s">
        <v>730</v>
      </c>
      <c r="D172" s="24">
        <v>7</v>
      </c>
      <c r="E172" s="24">
        <v>27</v>
      </c>
      <c r="F172" s="21">
        <v>0.20599999999999999</v>
      </c>
      <c r="G172" s="23">
        <v>20</v>
      </c>
      <c r="H172" s="22">
        <v>74.5</v>
      </c>
      <c r="I172" s="22">
        <v>86.7</v>
      </c>
      <c r="M172" s="30">
        <v>0</v>
      </c>
      <c r="N172" s="30">
        <v>0</v>
      </c>
      <c r="R172" s="26" t="str">
        <f>VLOOKUP(WNBA_TeamSeasons[[#This Row],[Team]],$Y$3:$Y$17,1,FALSE)</f>
        <v>Phoenix Mercury</v>
      </c>
    </row>
    <row r="173" spans="1:18" x14ac:dyDescent="0.25">
      <c r="A173" s="24">
        <v>2011</v>
      </c>
      <c r="B173" t="s">
        <v>713</v>
      </c>
      <c r="C173" t="s">
        <v>729</v>
      </c>
      <c r="D173" s="24">
        <v>21</v>
      </c>
      <c r="E173" s="24">
        <v>13</v>
      </c>
      <c r="F173" s="21">
        <v>0.61799999999999999</v>
      </c>
      <c r="G173" s="23">
        <v>0</v>
      </c>
      <c r="H173" s="22">
        <v>80.099999999999994</v>
      </c>
      <c r="I173" s="22">
        <v>76.8</v>
      </c>
      <c r="J173" t="s">
        <v>30</v>
      </c>
      <c r="K173" s="26" t="s">
        <v>30</v>
      </c>
      <c r="M173" s="30">
        <v>0</v>
      </c>
      <c r="N173" s="30">
        <v>0</v>
      </c>
      <c r="R173" s="26" t="str">
        <f>VLOOKUP(WNBA_TeamSeasons[[#This Row],[Team]],$Y$3:$Y$17,1,FALSE)</f>
        <v>Connecticut Sun</v>
      </c>
    </row>
    <row r="174" spans="1:18" x14ac:dyDescent="0.25">
      <c r="A174" s="24">
        <v>2011</v>
      </c>
      <c r="B174" t="s">
        <v>718</v>
      </c>
      <c r="C174" t="s">
        <v>729</v>
      </c>
      <c r="D174" s="24">
        <v>21</v>
      </c>
      <c r="E174" s="24">
        <v>13</v>
      </c>
      <c r="F174" s="21">
        <v>0.61799999999999999</v>
      </c>
      <c r="G174" s="23">
        <v>0</v>
      </c>
      <c r="H174" s="22">
        <v>77.7</v>
      </c>
      <c r="I174" s="22">
        <v>73.8</v>
      </c>
      <c r="J174" t="s">
        <v>30</v>
      </c>
      <c r="K174" s="26" t="s">
        <v>30</v>
      </c>
      <c r="M174" s="30">
        <v>0</v>
      </c>
      <c r="N174" s="30">
        <v>0</v>
      </c>
      <c r="R174" s="26" t="str">
        <f>VLOOKUP(WNBA_TeamSeasons[[#This Row],[Team]],$Y$3:$Y$17,1,FALSE)</f>
        <v>Indiana Fever</v>
      </c>
    </row>
    <row r="175" spans="1:18" x14ac:dyDescent="0.25">
      <c r="A175" s="24">
        <v>2011</v>
      </c>
      <c r="B175" t="s">
        <v>719</v>
      </c>
      <c r="C175" t="s">
        <v>729</v>
      </c>
      <c r="D175" s="24">
        <v>20</v>
      </c>
      <c r="E175" s="24">
        <v>14</v>
      </c>
      <c r="F175" s="21">
        <v>0.58799999999999997</v>
      </c>
      <c r="G175" s="23">
        <v>1</v>
      </c>
      <c r="H175" s="22">
        <v>82.5</v>
      </c>
      <c r="I175" s="22">
        <v>80.8</v>
      </c>
      <c r="J175" t="s">
        <v>30</v>
      </c>
      <c r="M175" s="30">
        <v>0</v>
      </c>
      <c r="N175" s="30">
        <v>3</v>
      </c>
      <c r="O175" s="26" t="s">
        <v>30</v>
      </c>
      <c r="P175" s="26" t="s">
        <v>30</v>
      </c>
      <c r="R175" s="26" t="str">
        <f>VLOOKUP(WNBA_TeamSeasons[[#This Row],[Team]],$Y$3:$Y$17,1,FALSE)</f>
        <v>Atlanta Dream</v>
      </c>
    </row>
    <row r="176" spans="1:18" x14ac:dyDescent="0.25">
      <c r="A176" s="24">
        <v>2011</v>
      </c>
      <c r="B176" t="s">
        <v>711</v>
      </c>
      <c r="C176" t="s">
        <v>729</v>
      </c>
      <c r="D176" s="24">
        <v>19</v>
      </c>
      <c r="E176" s="24">
        <v>15</v>
      </c>
      <c r="F176" s="21">
        <v>0.55900000000000005</v>
      </c>
      <c r="G176" s="23">
        <v>2</v>
      </c>
      <c r="H176" s="22">
        <v>76</v>
      </c>
      <c r="I176" s="22">
        <v>74.8</v>
      </c>
      <c r="J176" t="s">
        <v>30</v>
      </c>
      <c r="M176" s="30">
        <v>0</v>
      </c>
      <c r="N176" s="30">
        <v>0</v>
      </c>
      <c r="R176" s="26" t="str">
        <f>VLOOKUP(WNBA_TeamSeasons[[#This Row],[Team]],$Y$3:$Y$17,1,FALSE)</f>
        <v>New York Liberty</v>
      </c>
    </row>
    <row r="177" spans="1:18" x14ac:dyDescent="0.25">
      <c r="A177" s="24">
        <v>2011</v>
      </c>
      <c r="B177" t="s">
        <v>714</v>
      </c>
      <c r="C177" t="s">
        <v>729</v>
      </c>
      <c r="D177" s="24">
        <v>14</v>
      </c>
      <c r="E177" s="24">
        <v>20</v>
      </c>
      <c r="F177" s="21">
        <v>0.41199999999999998</v>
      </c>
      <c r="G177" s="23">
        <v>7</v>
      </c>
      <c r="H177" s="22">
        <v>74.2</v>
      </c>
      <c r="I177" s="22">
        <v>75.2</v>
      </c>
      <c r="M177" s="30">
        <v>0</v>
      </c>
      <c r="N177" s="30">
        <v>0</v>
      </c>
      <c r="R177" s="26" t="str">
        <f>VLOOKUP(WNBA_TeamSeasons[[#This Row],[Team]],$Y$3:$Y$17,1,FALSE)</f>
        <v>Chicago Sky</v>
      </c>
    </row>
    <row r="178" spans="1:18" x14ac:dyDescent="0.25">
      <c r="A178" s="24">
        <v>2011</v>
      </c>
      <c r="B178" t="s">
        <v>716</v>
      </c>
      <c r="C178" t="s">
        <v>729</v>
      </c>
      <c r="D178" s="24">
        <v>6</v>
      </c>
      <c r="E178" s="24">
        <v>28</v>
      </c>
      <c r="F178" s="21">
        <v>0.17599999999999999</v>
      </c>
      <c r="G178" s="23">
        <v>15</v>
      </c>
      <c r="H178" s="22">
        <v>70.8</v>
      </c>
      <c r="I178" s="22">
        <v>78.8</v>
      </c>
      <c r="M178" s="30">
        <v>0</v>
      </c>
      <c r="N178" s="30">
        <v>0</v>
      </c>
      <c r="R178" s="26" t="str">
        <f>VLOOKUP(WNBA_TeamSeasons[[#This Row],[Team]],$Y$3:$Y$17,1,FALSE)</f>
        <v>Washington Mystics</v>
      </c>
    </row>
    <row r="179" spans="1:18" x14ac:dyDescent="0.25">
      <c r="A179" s="24">
        <v>2011</v>
      </c>
      <c r="B179" t="s">
        <v>712</v>
      </c>
      <c r="C179" t="s">
        <v>730</v>
      </c>
      <c r="D179" s="24">
        <v>27</v>
      </c>
      <c r="E179" s="24">
        <v>7</v>
      </c>
      <c r="F179" s="21">
        <v>0.79400000000000004</v>
      </c>
      <c r="G179" s="23">
        <v>0</v>
      </c>
      <c r="H179" s="22">
        <v>81.5</v>
      </c>
      <c r="I179" s="22">
        <v>73.599999999999994</v>
      </c>
      <c r="J179" t="s">
        <v>30</v>
      </c>
      <c r="K179" s="26" t="s">
        <v>30</v>
      </c>
      <c r="L179" s="26" t="s">
        <v>30</v>
      </c>
      <c r="M179" s="30">
        <v>3</v>
      </c>
      <c r="N179" s="30">
        <v>0</v>
      </c>
      <c r="O179" s="26" t="s">
        <v>30</v>
      </c>
      <c r="P179" s="26" t="s">
        <v>30</v>
      </c>
      <c r="Q179" s="26" t="s">
        <v>30</v>
      </c>
      <c r="R179" s="26" t="str">
        <f>VLOOKUP(WNBA_TeamSeasons[[#This Row],[Team]],$Y$3:$Y$17,1,FALSE)</f>
        <v>Minnesota Lynx</v>
      </c>
    </row>
    <row r="180" spans="1:18" x14ac:dyDescent="0.25">
      <c r="A180" s="24">
        <v>2011</v>
      </c>
      <c r="B180" t="s">
        <v>715</v>
      </c>
      <c r="C180" t="s">
        <v>730</v>
      </c>
      <c r="D180" s="24">
        <v>21</v>
      </c>
      <c r="E180" s="24">
        <v>13</v>
      </c>
      <c r="F180" s="21">
        <v>0.61799999999999999</v>
      </c>
      <c r="G180" s="23">
        <v>6</v>
      </c>
      <c r="H180" s="22">
        <v>71.599999999999994</v>
      </c>
      <c r="I180" s="22">
        <v>69.900000000000006</v>
      </c>
      <c r="J180" t="s">
        <v>30</v>
      </c>
      <c r="M180" s="30">
        <v>0</v>
      </c>
      <c r="N180" s="30">
        <v>0</v>
      </c>
      <c r="R180" s="26" t="str">
        <f>VLOOKUP(WNBA_TeamSeasons[[#This Row],[Team]],$Y$3:$Y$17,1,FALSE)</f>
        <v>Seattle Storm</v>
      </c>
    </row>
    <row r="181" spans="1:18" x14ac:dyDescent="0.25">
      <c r="A181" s="24">
        <v>2011</v>
      </c>
      <c r="B181" t="s">
        <v>710</v>
      </c>
      <c r="C181" t="s">
        <v>730</v>
      </c>
      <c r="D181" s="24">
        <v>19</v>
      </c>
      <c r="E181" s="24">
        <v>15</v>
      </c>
      <c r="F181" s="21">
        <v>0.55900000000000005</v>
      </c>
      <c r="G181" s="23">
        <v>8</v>
      </c>
      <c r="H181" s="22">
        <v>89</v>
      </c>
      <c r="I181" s="22">
        <v>86</v>
      </c>
      <c r="J181" t="s">
        <v>30</v>
      </c>
      <c r="M181" s="30">
        <v>0</v>
      </c>
      <c r="N181" s="30">
        <v>0</v>
      </c>
      <c r="R181" s="26" t="str">
        <f>VLOOKUP(WNBA_TeamSeasons[[#This Row],[Team]],$Y$3:$Y$17,1,FALSE)</f>
        <v>Phoenix Mercury</v>
      </c>
    </row>
    <row r="182" spans="1:18" x14ac:dyDescent="0.25">
      <c r="A182" s="24">
        <v>2011</v>
      </c>
      <c r="B182" t="s">
        <v>721</v>
      </c>
      <c r="C182" t="s">
        <v>730</v>
      </c>
      <c r="D182" s="24">
        <v>18</v>
      </c>
      <c r="E182" s="24">
        <v>16</v>
      </c>
      <c r="F182" s="21">
        <v>0.52900000000000003</v>
      </c>
      <c r="G182" s="23">
        <v>9</v>
      </c>
      <c r="H182" s="22">
        <v>77.599999999999994</v>
      </c>
      <c r="I182" s="22">
        <v>75.5</v>
      </c>
      <c r="J182" t="s">
        <v>30</v>
      </c>
      <c r="M182" s="30">
        <v>0</v>
      </c>
      <c r="N182" s="30">
        <v>0</v>
      </c>
      <c r="R182" s="26" t="s">
        <v>709</v>
      </c>
    </row>
    <row r="183" spans="1:18" x14ac:dyDescent="0.25">
      <c r="A183" s="24">
        <v>2011</v>
      </c>
      <c r="B183" t="s">
        <v>717</v>
      </c>
      <c r="C183" t="s">
        <v>730</v>
      </c>
      <c r="D183" s="24">
        <v>15</v>
      </c>
      <c r="E183" s="24">
        <v>19</v>
      </c>
      <c r="F183" s="21">
        <v>0.441</v>
      </c>
      <c r="G183" s="23">
        <v>12</v>
      </c>
      <c r="H183" s="22">
        <v>77.099999999999994</v>
      </c>
      <c r="I183" s="22">
        <v>80.3</v>
      </c>
      <c r="M183" s="30">
        <v>0</v>
      </c>
      <c r="N183" s="30">
        <v>0</v>
      </c>
      <c r="R183" s="26" t="str">
        <f>VLOOKUP(WNBA_TeamSeasons[[#This Row],[Team]],$Y$3:$Y$17,1,FALSE)</f>
        <v>Los Angeles Sparks</v>
      </c>
    </row>
    <row r="184" spans="1:18" x14ac:dyDescent="0.25">
      <c r="A184" s="24">
        <v>2011</v>
      </c>
      <c r="B184" t="s">
        <v>734</v>
      </c>
      <c r="C184" t="s">
        <v>730</v>
      </c>
      <c r="D184" s="24">
        <v>3</v>
      </c>
      <c r="E184" s="24">
        <v>31</v>
      </c>
      <c r="F184" s="21">
        <v>8.7999999999999995E-2</v>
      </c>
      <c r="G184" s="23">
        <v>24</v>
      </c>
      <c r="H184" s="22">
        <v>69.2</v>
      </c>
      <c r="I184" s="22">
        <v>82.1</v>
      </c>
      <c r="M184" s="30">
        <v>0</v>
      </c>
      <c r="N184" s="30">
        <v>0</v>
      </c>
      <c r="R184" s="26" t="s">
        <v>732</v>
      </c>
    </row>
    <row r="185" spans="1:18" x14ac:dyDescent="0.25">
      <c r="A185" s="24">
        <v>2010</v>
      </c>
      <c r="B185" t="s">
        <v>711</v>
      </c>
      <c r="C185" t="s">
        <v>729</v>
      </c>
      <c r="D185" s="24">
        <v>22</v>
      </c>
      <c r="E185" s="24">
        <v>12</v>
      </c>
      <c r="F185" s="21">
        <v>0.64700000000000002</v>
      </c>
      <c r="G185" s="23">
        <v>0</v>
      </c>
      <c r="H185" s="22">
        <v>79.2</v>
      </c>
      <c r="I185" s="22">
        <v>76</v>
      </c>
      <c r="J185" t="s">
        <v>30</v>
      </c>
      <c r="K185" s="26" t="s">
        <v>30</v>
      </c>
      <c r="M185" s="30">
        <v>0</v>
      </c>
      <c r="N185" s="30">
        <v>0</v>
      </c>
      <c r="R185" s="26" t="str">
        <f>VLOOKUP(WNBA_TeamSeasons[[#This Row],[Team]],$Y$3:$Y$17,1,FALSE)</f>
        <v>New York Liberty</v>
      </c>
    </row>
    <row r="186" spans="1:18" x14ac:dyDescent="0.25">
      <c r="A186" s="24">
        <v>2010</v>
      </c>
      <c r="B186" t="s">
        <v>716</v>
      </c>
      <c r="C186" t="s">
        <v>729</v>
      </c>
      <c r="D186" s="24">
        <v>22</v>
      </c>
      <c r="E186" s="24">
        <v>12</v>
      </c>
      <c r="F186" s="21">
        <v>0.64700000000000002</v>
      </c>
      <c r="G186" s="23">
        <v>0</v>
      </c>
      <c r="H186" s="22">
        <v>76.900000000000006</v>
      </c>
      <c r="I186" s="22">
        <v>73.3</v>
      </c>
      <c r="J186" t="s">
        <v>30</v>
      </c>
      <c r="K186" s="26" t="s">
        <v>30</v>
      </c>
      <c r="M186" s="30">
        <v>0</v>
      </c>
      <c r="N186" s="30">
        <v>0</v>
      </c>
      <c r="R186" s="26" t="str">
        <f>VLOOKUP(WNBA_TeamSeasons[[#This Row],[Team]],$Y$3:$Y$17,1,FALSE)</f>
        <v>Washington Mystics</v>
      </c>
    </row>
    <row r="187" spans="1:18" x14ac:dyDescent="0.25">
      <c r="A187" s="24">
        <v>2010</v>
      </c>
      <c r="B187" t="s">
        <v>718</v>
      </c>
      <c r="C187" t="s">
        <v>729</v>
      </c>
      <c r="D187" s="24">
        <v>21</v>
      </c>
      <c r="E187" s="24">
        <v>13</v>
      </c>
      <c r="F187" s="21">
        <v>0.61799999999999999</v>
      </c>
      <c r="G187" s="23">
        <v>1</v>
      </c>
      <c r="H187" s="22">
        <v>78.3</v>
      </c>
      <c r="I187" s="22">
        <v>74.099999999999994</v>
      </c>
      <c r="J187" t="s">
        <v>30</v>
      </c>
      <c r="M187" s="30">
        <v>0</v>
      </c>
      <c r="N187" s="30">
        <v>0</v>
      </c>
      <c r="R187" s="26" t="str">
        <f>VLOOKUP(WNBA_TeamSeasons[[#This Row],[Team]],$Y$3:$Y$17,1,FALSE)</f>
        <v>Indiana Fever</v>
      </c>
    </row>
    <row r="188" spans="1:18" x14ac:dyDescent="0.25">
      <c r="A188" s="24">
        <v>2010</v>
      </c>
      <c r="B188" t="s">
        <v>719</v>
      </c>
      <c r="C188" t="s">
        <v>729</v>
      </c>
      <c r="D188" s="24">
        <v>19</v>
      </c>
      <c r="E188" s="24">
        <v>15</v>
      </c>
      <c r="F188" s="21">
        <v>0.55900000000000005</v>
      </c>
      <c r="G188" s="23">
        <v>3</v>
      </c>
      <c r="H188" s="22">
        <v>85.4</v>
      </c>
      <c r="I188" s="22">
        <v>83.1</v>
      </c>
      <c r="J188" t="s">
        <v>30</v>
      </c>
      <c r="M188" s="30">
        <v>0</v>
      </c>
      <c r="N188" s="30">
        <v>3</v>
      </c>
      <c r="O188" s="26" t="s">
        <v>30</v>
      </c>
      <c r="P188" s="26" t="s">
        <v>30</v>
      </c>
      <c r="R188" s="26" t="str">
        <f>VLOOKUP(WNBA_TeamSeasons[[#This Row],[Team]],$Y$3:$Y$17,1,FALSE)</f>
        <v>Atlanta Dream</v>
      </c>
    </row>
    <row r="189" spans="1:18" x14ac:dyDescent="0.25">
      <c r="A189" s="24">
        <v>2010</v>
      </c>
      <c r="B189" t="s">
        <v>713</v>
      </c>
      <c r="C189" t="s">
        <v>729</v>
      </c>
      <c r="D189" s="24">
        <v>17</v>
      </c>
      <c r="E189" s="24">
        <v>17</v>
      </c>
      <c r="F189" s="21">
        <v>0.5</v>
      </c>
      <c r="G189" s="23">
        <v>5</v>
      </c>
      <c r="H189" s="22">
        <v>81</v>
      </c>
      <c r="I189" s="22">
        <v>79.900000000000006</v>
      </c>
      <c r="M189" s="30">
        <v>0</v>
      </c>
      <c r="N189" s="30">
        <v>0</v>
      </c>
      <c r="R189" s="26" t="str">
        <f>VLOOKUP(WNBA_TeamSeasons[[#This Row],[Team]],$Y$3:$Y$17,1,FALSE)</f>
        <v>Connecticut Sun</v>
      </c>
    </row>
    <row r="190" spans="1:18" x14ac:dyDescent="0.25">
      <c r="A190" s="24">
        <v>2010</v>
      </c>
      <c r="B190" t="s">
        <v>714</v>
      </c>
      <c r="C190" t="s">
        <v>729</v>
      </c>
      <c r="D190" s="24">
        <v>14</v>
      </c>
      <c r="E190" s="24">
        <v>20</v>
      </c>
      <c r="F190" s="21">
        <v>0.41199999999999998</v>
      </c>
      <c r="G190" s="23">
        <v>8</v>
      </c>
      <c r="H190" s="22">
        <v>76.099999999999994</v>
      </c>
      <c r="I190" s="22">
        <v>76.8</v>
      </c>
      <c r="M190" s="30">
        <v>0</v>
      </c>
      <c r="N190" s="30">
        <v>0</v>
      </c>
      <c r="R190" s="26" t="str">
        <f>VLOOKUP(WNBA_TeamSeasons[[#This Row],[Team]],$Y$3:$Y$17,1,FALSE)</f>
        <v>Chicago Sky</v>
      </c>
    </row>
    <row r="191" spans="1:18" x14ac:dyDescent="0.25">
      <c r="A191" s="24">
        <v>2010</v>
      </c>
      <c r="B191" t="s">
        <v>715</v>
      </c>
      <c r="C191" t="s">
        <v>730</v>
      </c>
      <c r="D191" s="24">
        <v>28</v>
      </c>
      <c r="E191" s="24">
        <v>6</v>
      </c>
      <c r="F191" s="21">
        <v>0.82399999999999995</v>
      </c>
      <c r="G191" s="23">
        <v>0</v>
      </c>
      <c r="H191" s="22">
        <v>81.8</v>
      </c>
      <c r="I191" s="22">
        <v>73.900000000000006</v>
      </c>
      <c r="J191" t="s">
        <v>30</v>
      </c>
      <c r="K191" s="26" t="s">
        <v>30</v>
      </c>
      <c r="L191" s="26" t="s">
        <v>30</v>
      </c>
      <c r="M191" s="30">
        <v>3</v>
      </c>
      <c r="N191" s="30">
        <v>0</v>
      </c>
      <c r="O191" s="26" t="s">
        <v>30</v>
      </c>
      <c r="P191" s="26" t="s">
        <v>30</v>
      </c>
      <c r="Q191" s="26" t="s">
        <v>30</v>
      </c>
      <c r="R191" s="26" t="str">
        <f>VLOOKUP(WNBA_TeamSeasons[[#This Row],[Team]],$Y$3:$Y$17,1,FALSE)</f>
        <v>Seattle Storm</v>
      </c>
    </row>
    <row r="192" spans="1:18" x14ac:dyDescent="0.25">
      <c r="A192" s="24">
        <v>2010</v>
      </c>
      <c r="B192" t="s">
        <v>710</v>
      </c>
      <c r="C192" t="s">
        <v>730</v>
      </c>
      <c r="D192" s="24">
        <v>15</v>
      </c>
      <c r="E192" s="24">
        <v>19</v>
      </c>
      <c r="F192" s="21">
        <v>0.441</v>
      </c>
      <c r="G192" s="23">
        <v>13</v>
      </c>
      <c r="H192" s="22">
        <v>93.9</v>
      </c>
      <c r="I192" s="22">
        <v>93.8</v>
      </c>
      <c r="J192" t="s">
        <v>30</v>
      </c>
      <c r="M192" s="30">
        <v>0</v>
      </c>
      <c r="N192" s="30">
        <v>0</v>
      </c>
      <c r="R192" s="26" t="str">
        <f>VLOOKUP(WNBA_TeamSeasons[[#This Row],[Team]],$Y$3:$Y$17,1,FALSE)</f>
        <v>Phoenix Mercury</v>
      </c>
    </row>
    <row r="193" spans="1:18" x14ac:dyDescent="0.25">
      <c r="A193" s="24">
        <v>2010</v>
      </c>
      <c r="B193" t="s">
        <v>721</v>
      </c>
      <c r="C193" t="s">
        <v>730</v>
      </c>
      <c r="D193" s="24">
        <v>14</v>
      </c>
      <c r="E193" s="24">
        <v>20</v>
      </c>
      <c r="F193" s="21">
        <v>0.41199999999999998</v>
      </c>
      <c r="G193" s="23">
        <v>14</v>
      </c>
      <c r="H193" s="22">
        <v>76.8</v>
      </c>
      <c r="I193" s="22">
        <v>80.099999999999994</v>
      </c>
      <c r="J193" t="s">
        <v>30</v>
      </c>
      <c r="M193" s="30">
        <v>0</v>
      </c>
      <c r="N193" s="30">
        <v>0</v>
      </c>
      <c r="R193" s="26" t="s">
        <v>709</v>
      </c>
    </row>
    <row r="194" spans="1:18" x14ac:dyDescent="0.25">
      <c r="A194" s="24">
        <v>2010</v>
      </c>
      <c r="B194" t="s">
        <v>717</v>
      </c>
      <c r="C194" t="s">
        <v>730</v>
      </c>
      <c r="D194" s="24">
        <v>13</v>
      </c>
      <c r="E194" s="24">
        <v>21</v>
      </c>
      <c r="F194" s="21">
        <v>0.38200000000000001</v>
      </c>
      <c r="G194" s="23">
        <v>15</v>
      </c>
      <c r="H194" s="22">
        <v>77.900000000000006</v>
      </c>
      <c r="I194" s="22">
        <v>81.2</v>
      </c>
      <c r="J194" t="s">
        <v>30</v>
      </c>
      <c r="M194" s="30">
        <v>0</v>
      </c>
      <c r="N194" s="30">
        <v>0</v>
      </c>
      <c r="R194" s="26" t="str">
        <f>VLOOKUP(WNBA_TeamSeasons[[#This Row],[Team]],$Y$3:$Y$17,1,FALSE)</f>
        <v>Los Angeles Sparks</v>
      </c>
    </row>
    <row r="195" spans="1:18" x14ac:dyDescent="0.25">
      <c r="A195" s="24">
        <v>2010</v>
      </c>
      <c r="B195" t="s">
        <v>712</v>
      </c>
      <c r="C195" t="s">
        <v>730</v>
      </c>
      <c r="D195" s="24">
        <v>13</v>
      </c>
      <c r="E195" s="24">
        <v>21</v>
      </c>
      <c r="F195" s="21">
        <v>0.38200000000000001</v>
      </c>
      <c r="G195" s="23">
        <v>15</v>
      </c>
      <c r="H195" s="22">
        <v>78.7</v>
      </c>
      <c r="I195" s="22">
        <v>82.1</v>
      </c>
      <c r="M195" s="30">
        <v>0</v>
      </c>
      <c r="N195" s="30">
        <v>0</v>
      </c>
      <c r="R195" s="26" t="str">
        <f>VLOOKUP(WNBA_TeamSeasons[[#This Row],[Team]],$Y$3:$Y$17,1,FALSE)</f>
        <v>Minnesota Lynx</v>
      </c>
    </row>
    <row r="196" spans="1:18" x14ac:dyDescent="0.25">
      <c r="A196" s="24">
        <v>2010</v>
      </c>
      <c r="B196" t="s">
        <v>734</v>
      </c>
      <c r="C196" t="s">
        <v>730</v>
      </c>
      <c r="D196" s="24">
        <v>6</v>
      </c>
      <c r="E196" s="24">
        <v>28</v>
      </c>
      <c r="F196" s="21">
        <v>0.17599999999999999</v>
      </c>
      <c r="G196" s="23">
        <v>22</v>
      </c>
      <c r="H196" s="22">
        <v>78</v>
      </c>
      <c r="I196" s="22">
        <v>89.8</v>
      </c>
      <c r="M196" s="30">
        <v>0</v>
      </c>
      <c r="N196" s="30">
        <v>0</v>
      </c>
      <c r="R196" s="26" t="s">
        <v>732</v>
      </c>
    </row>
    <row r="197" spans="1:18" x14ac:dyDescent="0.25">
      <c r="A197" s="24">
        <v>2009</v>
      </c>
      <c r="B197" t="s">
        <v>718</v>
      </c>
      <c r="C197" t="s">
        <v>729</v>
      </c>
      <c r="D197" s="24">
        <v>22</v>
      </c>
      <c r="E197" s="24">
        <v>12</v>
      </c>
      <c r="F197" s="21">
        <v>0.64700000000000002</v>
      </c>
      <c r="G197" s="23">
        <v>0</v>
      </c>
      <c r="H197" s="22">
        <v>76.599999999999994</v>
      </c>
      <c r="I197" s="22">
        <v>73.599999999999994</v>
      </c>
      <c r="J197" t="s">
        <v>30</v>
      </c>
      <c r="K197" s="26" t="s">
        <v>30</v>
      </c>
      <c r="M197" s="30">
        <v>2</v>
      </c>
      <c r="N197" s="30">
        <v>3</v>
      </c>
      <c r="O197" s="26" t="s">
        <v>30</v>
      </c>
      <c r="P197" s="26" t="s">
        <v>30</v>
      </c>
      <c r="R197" s="26" t="str">
        <f>VLOOKUP(WNBA_TeamSeasons[[#This Row],[Team]],$Y$3:$Y$17,1,FALSE)</f>
        <v>Indiana Fever</v>
      </c>
    </row>
    <row r="198" spans="1:18" x14ac:dyDescent="0.25">
      <c r="A198" s="24">
        <v>2009</v>
      </c>
      <c r="B198" t="s">
        <v>719</v>
      </c>
      <c r="C198" t="s">
        <v>729</v>
      </c>
      <c r="D198" s="24">
        <v>18</v>
      </c>
      <c r="E198" s="24">
        <v>16</v>
      </c>
      <c r="F198" s="21">
        <v>0.52900000000000003</v>
      </c>
      <c r="G198" s="23">
        <v>4</v>
      </c>
      <c r="H198" s="22">
        <v>84.1</v>
      </c>
      <c r="I198" s="22">
        <v>82.3</v>
      </c>
      <c r="J198" t="s">
        <v>30</v>
      </c>
      <c r="M198" s="30">
        <v>0</v>
      </c>
      <c r="N198" s="30">
        <v>0</v>
      </c>
      <c r="R198" s="26" t="str">
        <f>VLOOKUP(WNBA_TeamSeasons[[#This Row],[Team]],$Y$3:$Y$17,1,FALSE)</f>
        <v>Atlanta Dream</v>
      </c>
    </row>
    <row r="199" spans="1:18" x14ac:dyDescent="0.25">
      <c r="A199" s="24">
        <v>2009</v>
      </c>
      <c r="B199" t="s">
        <v>720</v>
      </c>
      <c r="C199" t="s">
        <v>729</v>
      </c>
      <c r="D199" s="24">
        <v>18</v>
      </c>
      <c r="E199" s="24">
        <v>16</v>
      </c>
      <c r="F199" s="21">
        <v>0.52900000000000003</v>
      </c>
      <c r="G199" s="23">
        <v>4</v>
      </c>
      <c r="H199" s="22">
        <v>78</v>
      </c>
      <c r="I199" s="22">
        <v>77.8</v>
      </c>
      <c r="J199" t="s">
        <v>30</v>
      </c>
      <c r="M199" s="30">
        <v>0</v>
      </c>
      <c r="N199" s="30">
        <v>0</v>
      </c>
      <c r="R199" s="26" t="s">
        <v>732</v>
      </c>
    </row>
    <row r="200" spans="1:18" x14ac:dyDescent="0.25">
      <c r="A200" s="24">
        <v>2009</v>
      </c>
      <c r="B200" t="s">
        <v>716</v>
      </c>
      <c r="C200" t="s">
        <v>729</v>
      </c>
      <c r="D200" s="24">
        <v>16</v>
      </c>
      <c r="E200" s="24">
        <v>18</v>
      </c>
      <c r="F200" s="21">
        <v>0.47099999999999997</v>
      </c>
      <c r="G200" s="23">
        <v>6</v>
      </c>
      <c r="H200" s="22">
        <v>76</v>
      </c>
      <c r="I200" s="22">
        <v>77.099999999999994</v>
      </c>
      <c r="J200" t="s">
        <v>30</v>
      </c>
      <c r="M200" s="30">
        <v>0</v>
      </c>
      <c r="N200" s="30">
        <v>0</v>
      </c>
      <c r="R200" s="26" t="str">
        <f>VLOOKUP(WNBA_TeamSeasons[[#This Row],[Team]],$Y$3:$Y$17,1,FALSE)</f>
        <v>Washington Mystics</v>
      </c>
    </row>
    <row r="201" spans="1:18" x14ac:dyDescent="0.25">
      <c r="A201" s="24">
        <v>2009</v>
      </c>
      <c r="B201" t="s">
        <v>714</v>
      </c>
      <c r="C201" t="s">
        <v>729</v>
      </c>
      <c r="D201" s="24">
        <v>16</v>
      </c>
      <c r="E201" s="24">
        <v>18</v>
      </c>
      <c r="F201" s="21">
        <v>0.47099999999999997</v>
      </c>
      <c r="G201" s="23">
        <v>6</v>
      </c>
      <c r="H201" s="22">
        <v>75.7</v>
      </c>
      <c r="I201" s="22">
        <v>79.2</v>
      </c>
      <c r="M201" s="30">
        <v>0</v>
      </c>
      <c r="N201" s="30">
        <v>0</v>
      </c>
      <c r="R201" s="26" t="str">
        <f>VLOOKUP(WNBA_TeamSeasons[[#This Row],[Team]],$Y$3:$Y$17,1,FALSE)</f>
        <v>Chicago Sky</v>
      </c>
    </row>
    <row r="202" spans="1:18" x14ac:dyDescent="0.25">
      <c r="A202" s="24">
        <v>2009</v>
      </c>
      <c r="B202" t="s">
        <v>713</v>
      </c>
      <c r="C202" t="s">
        <v>729</v>
      </c>
      <c r="D202" s="24">
        <v>16</v>
      </c>
      <c r="E202" s="24">
        <v>18</v>
      </c>
      <c r="F202" s="21">
        <v>0.47099999999999997</v>
      </c>
      <c r="G202" s="23">
        <v>6</v>
      </c>
      <c r="H202" s="22">
        <v>78</v>
      </c>
      <c r="I202" s="22">
        <v>78.099999999999994</v>
      </c>
      <c r="M202" s="30">
        <v>0</v>
      </c>
      <c r="N202" s="30">
        <v>0</v>
      </c>
      <c r="R202" s="26" t="str">
        <f>VLOOKUP(WNBA_TeamSeasons[[#This Row],[Team]],$Y$3:$Y$17,1,FALSE)</f>
        <v>Connecticut Sun</v>
      </c>
    </row>
    <row r="203" spans="1:18" x14ac:dyDescent="0.25">
      <c r="A203" s="24">
        <v>2009</v>
      </c>
      <c r="B203" t="s">
        <v>711</v>
      </c>
      <c r="C203" t="s">
        <v>729</v>
      </c>
      <c r="D203" s="24">
        <v>13</v>
      </c>
      <c r="E203" s="24">
        <v>21</v>
      </c>
      <c r="F203" s="21">
        <v>0.38200000000000001</v>
      </c>
      <c r="G203" s="23">
        <v>9</v>
      </c>
      <c r="H203" s="22">
        <v>72.099999999999994</v>
      </c>
      <c r="I203" s="22">
        <v>72.5</v>
      </c>
      <c r="M203" s="30">
        <v>0</v>
      </c>
      <c r="N203" s="30">
        <v>0</v>
      </c>
      <c r="R203" s="26" t="str">
        <f>VLOOKUP(WNBA_TeamSeasons[[#This Row],[Team]],$Y$3:$Y$17,1,FALSE)</f>
        <v>New York Liberty</v>
      </c>
    </row>
    <row r="204" spans="1:18" x14ac:dyDescent="0.25">
      <c r="A204" s="24">
        <v>2009</v>
      </c>
      <c r="B204" t="s">
        <v>710</v>
      </c>
      <c r="C204" t="s">
        <v>730</v>
      </c>
      <c r="D204" s="24">
        <v>23</v>
      </c>
      <c r="E204" s="24">
        <v>11</v>
      </c>
      <c r="F204" s="21">
        <v>0.67600000000000005</v>
      </c>
      <c r="G204" s="23">
        <v>0</v>
      </c>
      <c r="H204" s="22">
        <v>92.8</v>
      </c>
      <c r="I204" s="22">
        <v>89.1</v>
      </c>
      <c r="J204" t="s">
        <v>30</v>
      </c>
      <c r="K204" s="26" t="s">
        <v>30</v>
      </c>
      <c r="L204" s="26" t="s">
        <v>30</v>
      </c>
      <c r="M204" s="30">
        <v>3</v>
      </c>
      <c r="N204" s="30">
        <v>2</v>
      </c>
      <c r="O204" s="26" t="s">
        <v>30</v>
      </c>
      <c r="P204" s="26" t="s">
        <v>30</v>
      </c>
      <c r="Q204" s="26" t="s">
        <v>30</v>
      </c>
      <c r="R204" s="26" t="str">
        <f>VLOOKUP(WNBA_TeamSeasons[[#This Row],[Team]],$Y$3:$Y$17,1,FALSE)</f>
        <v>Phoenix Mercury</v>
      </c>
    </row>
    <row r="205" spans="1:18" x14ac:dyDescent="0.25">
      <c r="A205" s="24">
        <v>2009</v>
      </c>
      <c r="B205" t="s">
        <v>715</v>
      </c>
      <c r="C205" t="s">
        <v>730</v>
      </c>
      <c r="D205" s="24">
        <v>20</v>
      </c>
      <c r="E205" s="24">
        <v>14</v>
      </c>
      <c r="F205" s="21">
        <v>0.58799999999999997</v>
      </c>
      <c r="G205" s="23">
        <v>3</v>
      </c>
      <c r="H205" s="22">
        <v>74.8</v>
      </c>
      <c r="I205" s="22">
        <v>72.8</v>
      </c>
      <c r="J205" t="s">
        <v>30</v>
      </c>
      <c r="M205" s="30">
        <v>0</v>
      </c>
      <c r="N205" s="30">
        <v>0</v>
      </c>
      <c r="R205" s="26" t="str">
        <f>VLOOKUP(WNBA_TeamSeasons[[#This Row],[Team]],$Y$3:$Y$17,1,FALSE)</f>
        <v>Seattle Storm</v>
      </c>
    </row>
    <row r="206" spans="1:18" x14ac:dyDescent="0.25">
      <c r="A206" s="24">
        <v>2009</v>
      </c>
      <c r="B206" t="s">
        <v>717</v>
      </c>
      <c r="C206" t="s">
        <v>730</v>
      </c>
      <c r="D206" s="24">
        <v>18</v>
      </c>
      <c r="E206" s="24">
        <v>16</v>
      </c>
      <c r="F206" s="21">
        <v>0.52900000000000003</v>
      </c>
      <c r="G206" s="23">
        <v>5</v>
      </c>
      <c r="H206" s="22">
        <v>72.5</v>
      </c>
      <c r="I206" s="22">
        <v>71.7</v>
      </c>
      <c r="J206" t="s">
        <v>30</v>
      </c>
      <c r="M206" s="30">
        <v>0</v>
      </c>
      <c r="N206" s="30">
        <v>0</v>
      </c>
      <c r="R206" s="26" t="str">
        <f>VLOOKUP(WNBA_TeamSeasons[[#This Row],[Team]],$Y$3:$Y$17,1,FALSE)</f>
        <v>Los Angeles Sparks</v>
      </c>
    </row>
    <row r="207" spans="1:18" x14ac:dyDescent="0.25">
      <c r="A207" s="24">
        <v>2009</v>
      </c>
      <c r="B207" t="s">
        <v>721</v>
      </c>
      <c r="C207" t="s">
        <v>730</v>
      </c>
      <c r="D207" s="24">
        <v>15</v>
      </c>
      <c r="E207" s="24">
        <v>19</v>
      </c>
      <c r="F207" s="21">
        <v>0.441</v>
      </c>
      <c r="G207" s="23">
        <v>8</v>
      </c>
      <c r="H207" s="22">
        <v>76.900000000000006</v>
      </c>
      <c r="I207" s="22">
        <v>78.3</v>
      </c>
      <c r="J207" t="s">
        <v>30</v>
      </c>
      <c r="M207" s="30">
        <v>0</v>
      </c>
      <c r="N207" s="30">
        <v>0</v>
      </c>
      <c r="R207" s="26" t="s">
        <v>709</v>
      </c>
    </row>
    <row r="208" spans="1:18" x14ac:dyDescent="0.25">
      <c r="A208" s="24">
        <v>2009</v>
      </c>
      <c r="B208" t="s">
        <v>712</v>
      </c>
      <c r="C208" t="s">
        <v>730</v>
      </c>
      <c r="D208" s="24">
        <v>14</v>
      </c>
      <c r="E208" s="24">
        <v>20</v>
      </c>
      <c r="F208" s="21">
        <v>0.41199999999999998</v>
      </c>
      <c r="G208" s="23">
        <v>9</v>
      </c>
      <c r="H208" s="22">
        <v>80.3</v>
      </c>
      <c r="I208" s="22">
        <v>83.1</v>
      </c>
      <c r="M208" s="30">
        <v>0</v>
      </c>
      <c r="N208" s="30">
        <v>0</v>
      </c>
      <c r="R208" s="26" t="str">
        <f>VLOOKUP(WNBA_TeamSeasons[[#This Row],[Team]],$Y$3:$Y$17,1,FALSE)</f>
        <v>Minnesota Lynx</v>
      </c>
    </row>
    <row r="209" spans="1:18" x14ac:dyDescent="0.25">
      <c r="A209" s="24">
        <v>2009</v>
      </c>
      <c r="B209" t="s">
        <v>722</v>
      </c>
      <c r="C209" t="s">
        <v>730</v>
      </c>
      <c r="D209" s="24">
        <v>12</v>
      </c>
      <c r="E209" s="24">
        <v>22</v>
      </c>
      <c r="F209" s="21">
        <v>0.35299999999999998</v>
      </c>
      <c r="G209" s="23">
        <v>11</v>
      </c>
      <c r="H209" s="22">
        <v>76.8</v>
      </c>
      <c r="I209" s="22">
        <v>79.099999999999994</v>
      </c>
      <c r="M209" s="30">
        <v>0</v>
      </c>
      <c r="N209" s="30">
        <v>0</v>
      </c>
      <c r="R209" s="26" t="str">
        <f>WNBA_TeamSeasons[[#This Row],[Team]]</f>
        <v>Sacramento Monarchs</v>
      </c>
    </row>
    <row r="210" spans="1:18" x14ac:dyDescent="0.25">
      <c r="A210" s="24">
        <v>2008</v>
      </c>
      <c r="B210" t="s">
        <v>720</v>
      </c>
      <c r="C210" t="s">
        <v>729</v>
      </c>
      <c r="D210" s="24">
        <v>22</v>
      </c>
      <c r="E210" s="24">
        <v>12</v>
      </c>
      <c r="F210" s="21">
        <v>0.64700000000000002</v>
      </c>
      <c r="G210" s="23">
        <v>0</v>
      </c>
      <c r="H210" s="22">
        <v>78.599999999999994</v>
      </c>
      <c r="I210" s="22">
        <v>74.2</v>
      </c>
      <c r="J210" t="s">
        <v>30</v>
      </c>
      <c r="K210" s="26" t="s">
        <v>30</v>
      </c>
      <c r="M210" s="30">
        <v>3</v>
      </c>
      <c r="N210" s="30">
        <v>0</v>
      </c>
      <c r="O210" s="26" t="s">
        <v>30</v>
      </c>
      <c r="P210" s="26" t="s">
        <v>30</v>
      </c>
      <c r="Q210" s="26" t="s">
        <v>30</v>
      </c>
      <c r="R210" s="26" t="s">
        <v>732</v>
      </c>
    </row>
    <row r="211" spans="1:18" x14ac:dyDescent="0.25">
      <c r="A211" s="24">
        <v>2008</v>
      </c>
      <c r="B211" t="s">
        <v>713</v>
      </c>
      <c r="C211" t="s">
        <v>729</v>
      </c>
      <c r="D211" s="24">
        <v>21</v>
      </c>
      <c r="E211" s="24">
        <v>13</v>
      </c>
      <c r="F211" s="21">
        <v>0.61799999999999999</v>
      </c>
      <c r="G211" s="23">
        <v>1</v>
      </c>
      <c r="H211" s="22">
        <v>79.099999999999994</v>
      </c>
      <c r="I211" s="22">
        <v>74.7</v>
      </c>
      <c r="J211" t="s">
        <v>30</v>
      </c>
      <c r="M211" s="30">
        <v>0</v>
      </c>
      <c r="N211" s="30">
        <v>0</v>
      </c>
      <c r="R211" s="26" t="str">
        <f>VLOOKUP(WNBA_TeamSeasons[[#This Row],[Team]],$Y$3:$Y$17,1,FALSE)</f>
        <v>Connecticut Sun</v>
      </c>
    </row>
    <row r="212" spans="1:18" x14ac:dyDescent="0.25">
      <c r="A212" s="24">
        <v>2008</v>
      </c>
      <c r="B212" t="s">
        <v>711</v>
      </c>
      <c r="C212" t="s">
        <v>729</v>
      </c>
      <c r="D212" s="24">
        <v>19</v>
      </c>
      <c r="E212" s="24">
        <v>15</v>
      </c>
      <c r="F212" s="21">
        <v>0.55900000000000005</v>
      </c>
      <c r="G212" s="23">
        <v>3</v>
      </c>
      <c r="H212" s="22">
        <v>75.7</v>
      </c>
      <c r="I212" s="22">
        <v>74.599999999999994</v>
      </c>
      <c r="J212" t="s">
        <v>30</v>
      </c>
      <c r="M212" s="30">
        <v>0</v>
      </c>
      <c r="N212" s="30">
        <v>0</v>
      </c>
      <c r="R212" s="26" t="str">
        <f>VLOOKUP(WNBA_TeamSeasons[[#This Row],[Team]],$Y$3:$Y$17,1,FALSE)</f>
        <v>New York Liberty</v>
      </c>
    </row>
    <row r="213" spans="1:18" x14ac:dyDescent="0.25">
      <c r="A213" s="24">
        <v>2008</v>
      </c>
      <c r="B213" t="s">
        <v>718</v>
      </c>
      <c r="C213" t="s">
        <v>729</v>
      </c>
      <c r="D213" s="24">
        <v>17</v>
      </c>
      <c r="E213" s="24">
        <v>17</v>
      </c>
      <c r="F213" s="21">
        <v>0.5</v>
      </c>
      <c r="G213" s="23">
        <v>5</v>
      </c>
      <c r="H213" s="22">
        <v>72.7</v>
      </c>
      <c r="I213" s="22">
        <v>72.3</v>
      </c>
      <c r="J213" t="s">
        <v>30</v>
      </c>
      <c r="M213" s="30">
        <v>0</v>
      </c>
      <c r="N213" s="30">
        <v>0</v>
      </c>
      <c r="R213" s="26" t="str">
        <f>VLOOKUP(WNBA_TeamSeasons[[#This Row],[Team]],$Y$3:$Y$17,1,FALSE)</f>
        <v>Indiana Fever</v>
      </c>
    </row>
    <row r="214" spans="1:18" x14ac:dyDescent="0.25">
      <c r="A214" s="24">
        <v>2008</v>
      </c>
      <c r="B214" t="s">
        <v>714</v>
      </c>
      <c r="C214" t="s">
        <v>729</v>
      </c>
      <c r="D214" s="24">
        <v>12</v>
      </c>
      <c r="E214" s="24">
        <v>22</v>
      </c>
      <c r="F214" s="21">
        <v>0.35299999999999998</v>
      </c>
      <c r="G214" s="23">
        <v>10</v>
      </c>
      <c r="H214" s="22">
        <v>72.7</v>
      </c>
      <c r="I214" s="22">
        <v>73.8</v>
      </c>
      <c r="M214" s="30">
        <v>0</v>
      </c>
      <c r="N214" s="30">
        <v>0</v>
      </c>
      <c r="R214" s="26" t="str">
        <f>VLOOKUP(WNBA_TeamSeasons[[#This Row],[Team]],$Y$3:$Y$17,1,FALSE)</f>
        <v>Chicago Sky</v>
      </c>
    </row>
    <row r="215" spans="1:18" x14ac:dyDescent="0.25">
      <c r="A215" s="24">
        <v>2008</v>
      </c>
      <c r="B215" t="s">
        <v>716</v>
      </c>
      <c r="C215" t="s">
        <v>729</v>
      </c>
      <c r="D215" s="24">
        <v>10</v>
      </c>
      <c r="E215" s="24">
        <v>24</v>
      </c>
      <c r="F215" s="21">
        <v>0.29399999999999998</v>
      </c>
      <c r="G215" s="23">
        <v>12</v>
      </c>
      <c r="H215" s="22">
        <v>69.599999999999994</v>
      </c>
      <c r="I215" s="22">
        <v>76.5</v>
      </c>
      <c r="M215" s="30">
        <v>0</v>
      </c>
      <c r="N215" s="30">
        <v>0</v>
      </c>
      <c r="R215" s="26" t="str">
        <f>VLOOKUP(WNBA_TeamSeasons[[#This Row],[Team]],$Y$3:$Y$17,1,FALSE)</f>
        <v>Washington Mystics</v>
      </c>
    </row>
    <row r="216" spans="1:18" x14ac:dyDescent="0.25">
      <c r="A216" s="24">
        <v>2008</v>
      </c>
      <c r="B216" t="s">
        <v>719</v>
      </c>
      <c r="C216" t="s">
        <v>729</v>
      </c>
      <c r="D216" s="24">
        <v>4</v>
      </c>
      <c r="E216" s="24">
        <v>30</v>
      </c>
      <c r="F216" s="21">
        <v>0.11799999999999999</v>
      </c>
      <c r="G216" s="23">
        <v>18</v>
      </c>
      <c r="H216" s="22">
        <v>74.5</v>
      </c>
      <c r="I216" s="22">
        <v>84.7</v>
      </c>
      <c r="M216" s="30">
        <v>0</v>
      </c>
      <c r="N216" s="30">
        <v>0</v>
      </c>
      <c r="R216" s="26" t="str">
        <f>VLOOKUP(WNBA_TeamSeasons[[#This Row],[Team]],$Y$3:$Y$17,1,FALSE)</f>
        <v>Atlanta Dream</v>
      </c>
    </row>
    <row r="217" spans="1:18" x14ac:dyDescent="0.25">
      <c r="A217" s="24">
        <v>2008</v>
      </c>
      <c r="B217" t="s">
        <v>721</v>
      </c>
      <c r="C217" t="s">
        <v>730</v>
      </c>
      <c r="D217" s="24">
        <v>24</v>
      </c>
      <c r="E217" s="24">
        <v>10</v>
      </c>
      <c r="F217" s="21">
        <v>0.70599999999999996</v>
      </c>
      <c r="G217" s="23">
        <v>0</v>
      </c>
      <c r="H217" s="22">
        <v>74.900000000000006</v>
      </c>
      <c r="I217" s="22">
        <v>71.099999999999994</v>
      </c>
      <c r="J217" t="s">
        <v>30</v>
      </c>
      <c r="K217" s="26" t="s">
        <v>30</v>
      </c>
      <c r="L217" s="26" t="s">
        <v>30</v>
      </c>
      <c r="M217" s="30">
        <v>0</v>
      </c>
      <c r="N217" s="30">
        <v>3</v>
      </c>
      <c r="O217" s="26" t="s">
        <v>30</v>
      </c>
      <c r="P217" s="26" t="s">
        <v>30</v>
      </c>
      <c r="R217" s="26" t="s">
        <v>709</v>
      </c>
    </row>
    <row r="218" spans="1:18" x14ac:dyDescent="0.25">
      <c r="A218" s="24">
        <v>2008</v>
      </c>
      <c r="B218" t="s">
        <v>715</v>
      </c>
      <c r="C218" t="s">
        <v>730</v>
      </c>
      <c r="D218" s="24">
        <v>22</v>
      </c>
      <c r="E218" s="24">
        <v>12</v>
      </c>
      <c r="F218" s="21">
        <v>0.64700000000000002</v>
      </c>
      <c r="G218" s="23">
        <v>2</v>
      </c>
      <c r="H218" s="22">
        <v>73.3</v>
      </c>
      <c r="I218" s="22">
        <v>70.8</v>
      </c>
      <c r="J218" t="s">
        <v>30</v>
      </c>
      <c r="M218" s="30">
        <v>0</v>
      </c>
      <c r="N218" s="30">
        <v>0</v>
      </c>
      <c r="R218" s="26" t="str">
        <f>VLOOKUP(WNBA_TeamSeasons[[#This Row],[Team]],$Y$3:$Y$17,1,FALSE)</f>
        <v>Seattle Storm</v>
      </c>
    </row>
    <row r="219" spans="1:18" x14ac:dyDescent="0.25">
      <c r="A219" s="24">
        <v>2008</v>
      </c>
      <c r="B219" t="s">
        <v>717</v>
      </c>
      <c r="C219" t="s">
        <v>730</v>
      </c>
      <c r="D219" s="24">
        <v>20</v>
      </c>
      <c r="E219" s="24">
        <v>14</v>
      </c>
      <c r="F219" s="21">
        <v>0.58799999999999997</v>
      </c>
      <c r="G219" s="23">
        <v>4</v>
      </c>
      <c r="H219" s="22">
        <v>76.400000000000006</v>
      </c>
      <c r="I219" s="22">
        <v>74.2</v>
      </c>
      <c r="J219" t="s">
        <v>30</v>
      </c>
      <c r="M219" s="30">
        <v>0</v>
      </c>
      <c r="N219" s="30">
        <v>0</v>
      </c>
      <c r="R219" s="26" t="str">
        <f>VLOOKUP(WNBA_TeamSeasons[[#This Row],[Team]],$Y$3:$Y$17,1,FALSE)</f>
        <v>Los Angeles Sparks</v>
      </c>
    </row>
    <row r="220" spans="1:18" x14ac:dyDescent="0.25">
      <c r="A220" s="24">
        <v>2008</v>
      </c>
      <c r="B220" t="s">
        <v>722</v>
      </c>
      <c r="C220" t="s">
        <v>730</v>
      </c>
      <c r="D220" s="24">
        <v>18</v>
      </c>
      <c r="E220" s="24">
        <v>16</v>
      </c>
      <c r="F220" s="21">
        <v>0.52900000000000003</v>
      </c>
      <c r="G220" s="23">
        <v>6</v>
      </c>
      <c r="H220" s="22">
        <v>74.900000000000006</v>
      </c>
      <c r="I220" s="22">
        <v>75.599999999999994</v>
      </c>
      <c r="J220" t="s">
        <v>30</v>
      </c>
      <c r="M220" s="30">
        <v>0</v>
      </c>
      <c r="N220" s="30">
        <v>0</v>
      </c>
      <c r="R220" s="26" t="str">
        <f>WNBA_TeamSeasons[[#This Row],[Team]]</f>
        <v>Sacramento Monarchs</v>
      </c>
    </row>
    <row r="221" spans="1:18" x14ac:dyDescent="0.25">
      <c r="A221" s="24">
        <v>2008</v>
      </c>
      <c r="B221" t="s">
        <v>724</v>
      </c>
      <c r="C221" t="s">
        <v>730</v>
      </c>
      <c r="D221" s="24">
        <v>17</v>
      </c>
      <c r="E221" s="24">
        <v>17</v>
      </c>
      <c r="F221" s="21">
        <v>0.5</v>
      </c>
      <c r="G221" s="23">
        <v>7</v>
      </c>
      <c r="H221" s="22">
        <v>75.3</v>
      </c>
      <c r="I221" s="22">
        <v>76.599999999999994</v>
      </c>
      <c r="M221" s="30">
        <v>0</v>
      </c>
      <c r="N221" s="30">
        <v>0</v>
      </c>
      <c r="R221" s="26" t="str">
        <f>WNBA_TeamSeasons[[#This Row],[Team]]</f>
        <v>Houston Comets</v>
      </c>
    </row>
    <row r="222" spans="1:18" x14ac:dyDescent="0.25">
      <c r="A222" s="24">
        <v>2008</v>
      </c>
      <c r="B222" t="s">
        <v>712</v>
      </c>
      <c r="C222" t="s">
        <v>730</v>
      </c>
      <c r="D222" s="24">
        <v>16</v>
      </c>
      <c r="E222" s="24">
        <v>18</v>
      </c>
      <c r="F222" s="21">
        <v>0.47099999999999997</v>
      </c>
      <c r="G222" s="23">
        <v>8</v>
      </c>
      <c r="H222" s="22">
        <v>81.400000000000006</v>
      </c>
      <c r="I222" s="22">
        <v>80</v>
      </c>
      <c r="M222" s="30">
        <v>0</v>
      </c>
      <c r="N222" s="30">
        <v>0</v>
      </c>
      <c r="R222" s="26" t="str">
        <f>VLOOKUP(WNBA_TeamSeasons[[#This Row],[Team]],$Y$3:$Y$17,1,FALSE)</f>
        <v>Minnesota Lynx</v>
      </c>
    </row>
    <row r="223" spans="1:18" x14ac:dyDescent="0.25">
      <c r="A223" s="24">
        <v>2008</v>
      </c>
      <c r="B223" t="s">
        <v>710</v>
      </c>
      <c r="C223" t="s">
        <v>730</v>
      </c>
      <c r="D223" s="24">
        <v>16</v>
      </c>
      <c r="E223" s="24">
        <v>18</v>
      </c>
      <c r="F223" s="21">
        <v>0.47099999999999997</v>
      </c>
      <c r="G223" s="23">
        <v>8</v>
      </c>
      <c r="H223" s="22">
        <v>88.5</v>
      </c>
      <c r="I223" s="22">
        <v>88.5</v>
      </c>
      <c r="M223" s="30">
        <v>0</v>
      </c>
      <c r="N223" s="30">
        <v>0</v>
      </c>
      <c r="R223" s="26" t="str">
        <f>VLOOKUP(WNBA_TeamSeasons[[#This Row],[Team]],$Y$3:$Y$17,1,FALSE)</f>
        <v>Phoenix Mercury</v>
      </c>
    </row>
    <row r="224" spans="1:18" x14ac:dyDescent="0.25">
      <c r="A224" s="24">
        <v>2007</v>
      </c>
      <c r="B224" t="s">
        <v>720</v>
      </c>
      <c r="C224" t="s">
        <v>729</v>
      </c>
      <c r="D224" s="24">
        <v>24</v>
      </c>
      <c r="E224" s="24">
        <v>10</v>
      </c>
      <c r="F224" s="21">
        <v>0.70599999999999996</v>
      </c>
      <c r="G224" s="23">
        <v>0</v>
      </c>
      <c r="H224" s="22">
        <v>79.3</v>
      </c>
      <c r="I224" s="22">
        <v>74.7</v>
      </c>
      <c r="J224" t="s">
        <v>30</v>
      </c>
      <c r="K224" s="26" t="s">
        <v>30</v>
      </c>
      <c r="L224" s="26" t="s">
        <v>30</v>
      </c>
      <c r="M224" s="30">
        <v>2</v>
      </c>
      <c r="N224" s="30">
        <v>3</v>
      </c>
      <c r="O224" s="26" t="s">
        <v>30</v>
      </c>
      <c r="P224" s="26" t="s">
        <v>30</v>
      </c>
      <c r="R224" s="26" t="s">
        <v>732</v>
      </c>
    </row>
    <row r="225" spans="1:18" x14ac:dyDescent="0.25">
      <c r="A225" s="24">
        <v>2007</v>
      </c>
      <c r="B225" t="s">
        <v>718</v>
      </c>
      <c r="C225" t="s">
        <v>729</v>
      </c>
      <c r="D225" s="24">
        <v>21</v>
      </c>
      <c r="E225" s="24">
        <v>13</v>
      </c>
      <c r="F225" s="21">
        <v>0.61799999999999999</v>
      </c>
      <c r="G225" s="23">
        <v>3</v>
      </c>
      <c r="H225" s="22">
        <v>72.900000000000006</v>
      </c>
      <c r="I225" s="22">
        <v>69.7</v>
      </c>
      <c r="J225" t="s">
        <v>30</v>
      </c>
      <c r="M225" s="30">
        <v>0</v>
      </c>
      <c r="N225" s="30">
        <v>0</v>
      </c>
      <c r="R225" s="26" t="str">
        <f>VLOOKUP(WNBA_TeamSeasons[[#This Row],[Team]],$Y$3:$Y$17,1,FALSE)</f>
        <v>Indiana Fever</v>
      </c>
    </row>
    <row r="226" spans="1:18" x14ac:dyDescent="0.25">
      <c r="A226" s="24">
        <v>2007</v>
      </c>
      <c r="B226" t="s">
        <v>713</v>
      </c>
      <c r="C226" t="s">
        <v>729</v>
      </c>
      <c r="D226" s="24">
        <v>18</v>
      </c>
      <c r="E226" s="24">
        <v>16</v>
      </c>
      <c r="F226" s="21">
        <v>0.52900000000000003</v>
      </c>
      <c r="G226" s="23">
        <v>6</v>
      </c>
      <c r="H226" s="22">
        <v>76.5</v>
      </c>
      <c r="I226" s="22">
        <v>74</v>
      </c>
      <c r="J226" t="s">
        <v>30</v>
      </c>
      <c r="M226" s="30">
        <v>0</v>
      </c>
      <c r="N226" s="30">
        <v>0</v>
      </c>
      <c r="R226" s="26" t="str">
        <f>VLOOKUP(WNBA_TeamSeasons[[#This Row],[Team]],$Y$3:$Y$17,1,FALSE)</f>
        <v>Connecticut Sun</v>
      </c>
    </row>
    <row r="227" spans="1:18" x14ac:dyDescent="0.25">
      <c r="A227" s="24">
        <v>2007</v>
      </c>
      <c r="B227" t="s">
        <v>711</v>
      </c>
      <c r="C227" t="s">
        <v>729</v>
      </c>
      <c r="D227" s="24">
        <v>16</v>
      </c>
      <c r="E227" s="24">
        <v>18</v>
      </c>
      <c r="F227" s="21">
        <v>0.47099999999999997</v>
      </c>
      <c r="G227" s="23">
        <v>8</v>
      </c>
      <c r="H227" s="22">
        <v>68.7</v>
      </c>
      <c r="I227" s="22">
        <v>71.400000000000006</v>
      </c>
      <c r="J227" t="s">
        <v>30</v>
      </c>
      <c r="M227" s="30">
        <v>0</v>
      </c>
      <c r="N227" s="30">
        <v>0</v>
      </c>
      <c r="R227" s="26" t="str">
        <f>VLOOKUP(WNBA_TeamSeasons[[#This Row],[Team]],$Y$3:$Y$17,1,FALSE)</f>
        <v>New York Liberty</v>
      </c>
    </row>
    <row r="228" spans="1:18" x14ac:dyDescent="0.25">
      <c r="A228" s="24">
        <v>2007</v>
      </c>
      <c r="B228" t="s">
        <v>716</v>
      </c>
      <c r="C228" t="s">
        <v>729</v>
      </c>
      <c r="D228" s="24">
        <v>16</v>
      </c>
      <c r="E228" s="24">
        <v>18</v>
      </c>
      <c r="F228" s="21">
        <v>0.47099999999999997</v>
      </c>
      <c r="G228" s="23">
        <v>8</v>
      </c>
      <c r="H228" s="22">
        <v>76</v>
      </c>
      <c r="I228" s="22">
        <v>77.599999999999994</v>
      </c>
      <c r="M228" s="30">
        <v>0</v>
      </c>
      <c r="N228" s="30">
        <v>0</v>
      </c>
      <c r="R228" s="26" t="str">
        <f>VLOOKUP(WNBA_TeamSeasons[[#This Row],[Team]],$Y$3:$Y$17,1,FALSE)</f>
        <v>Washington Mystics</v>
      </c>
    </row>
    <row r="229" spans="1:18" x14ac:dyDescent="0.25">
      <c r="A229" s="24">
        <v>2007</v>
      </c>
      <c r="B229" t="s">
        <v>714</v>
      </c>
      <c r="C229" t="s">
        <v>729</v>
      </c>
      <c r="D229" s="24">
        <v>14</v>
      </c>
      <c r="E229" s="24">
        <v>20</v>
      </c>
      <c r="F229" s="21">
        <v>0.41199999999999998</v>
      </c>
      <c r="G229" s="23">
        <v>10</v>
      </c>
      <c r="H229" s="22">
        <v>74.3</v>
      </c>
      <c r="I229" s="22">
        <v>76.8</v>
      </c>
      <c r="M229" s="30">
        <v>0</v>
      </c>
      <c r="N229" s="30">
        <v>0</v>
      </c>
      <c r="R229" s="26" t="str">
        <f>VLOOKUP(WNBA_TeamSeasons[[#This Row],[Team]],$Y$3:$Y$17,1,FALSE)</f>
        <v>Chicago Sky</v>
      </c>
    </row>
    <row r="230" spans="1:18" x14ac:dyDescent="0.25">
      <c r="A230" s="24">
        <v>2007</v>
      </c>
      <c r="B230" t="s">
        <v>710</v>
      </c>
      <c r="C230" t="s">
        <v>730</v>
      </c>
      <c r="D230" s="24">
        <v>23</v>
      </c>
      <c r="E230" s="24">
        <v>11</v>
      </c>
      <c r="F230" s="21">
        <v>0.67600000000000005</v>
      </c>
      <c r="G230" s="23">
        <v>0</v>
      </c>
      <c r="H230" s="22">
        <v>89</v>
      </c>
      <c r="I230" s="22">
        <v>85.4</v>
      </c>
      <c r="J230" t="s">
        <v>30</v>
      </c>
      <c r="K230" s="26" t="s">
        <v>30</v>
      </c>
      <c r="M230" s="30">
        <v>3</v>
      </c>
      <c r="N230" s="30">
        <v>2</v>
      </c>
      <c r="O230" s="26" t="s">
        <v>30</v>
      </c>
      <c r="P230" s="26" t="s">
        <v>30</v>
      </c>
      <c r="Q230" s="26" t="s">
        <v>30</v>
      </c>
      <c r="R230" s="26" t="str">
        <f>VLOOKUP(WNBA_TeamSeasons[[#This Row],[Team]],$Y$3:$Y$17,1,FALSE)</f>
        <v>Phoenix Mercury</v>
      </c>
    </row>
    <row r="231" spans="1:18" x14ac:dyDescent="0.25">
      <c r="A231" s="24">
        <v>2007</v>
      </c>
      <c r="B231" t="s">
        <v>721</v>
      </c>
      <c r="C231" t="s">
        <v>730</v>
      </c>
      <c r="D231" s="24">
        <v>20</v>
      </c>
      <c r="E231" s="24">
        <v>14</v>
      </c>
      <c r="F231" s="21">
        <v>0.58799999999999997</v>
      </c>
      <c r="G231" s="23">
        <v>3</v>
      </c>
      <c r="H231" s="22">
        <v>74</v>
      </c>
      <c r="I231" s="22">
        <v>73.099999999999994</v>
      </c>
      <c r="J231" t="s">
        <v>30</v>
      </c>
      <c r="M231" s="30">
        <v>0</v>
      </c>
      <c r="N231" s="30">
        <v>0</v>
      </c>
      <c r="R231" s="26" t="s">
        <v>709</v>
      </c>
    </row>
    <row r="232" spans="1:18" x14ac:dyDescent="0.25">
      <c r="A232" s="24">
        <v>2007</v>
      </c>
      <c r="B232" t="s">
        <v>722</v>
      </c>
      <c r="C232" t="s">
        <v>730</v>
      </c>
      <c r="D232" s="24">
        <v>19</v>
      </c>
      <c r="E232" s="24">
        <v>15</v>
      </c>
      <c r="F232" s="21">
        <v>0.55900000000000005</v>
      </c>
      <c r="G232" s="23">
        <v>4</v>
      </c>
      <c r="H232" s="22">
        <v>74.3</v>
      </c>
      <c r="I232" s="22">
        <v>72.900000000000006</v>
      </c>
      <c r="J232" t="s">
        <v>30</v>
      </c>
      <c r="M232" s="30">
        <v>0</v>
      </c>
      <c r="N232" s="30">
        <v>0</v>
      </c>
      <c r="R232" s="26" t="str">
        <f>WNBA_TeamSeasons[[#This Row],[Team]]</f>
        <v>Sacramento Monarchs</v>
      </c>
    </row>
    <row r="233" spans="1:18" x14ac:dyDescent="0.25">
      <c r="A233" s="24">
        <v>2007</v>
      </c>
      <c r="B233" t="s">
        <v>715</v>
      </c>
      <c r="C233" t="s">
        <v>730</v>
      </c>
      <c r="D233" s="24">
        <v>17</v>
      </c>
      <c r="E233" s="24">
        <v>17</v>
      </c>
      <c r="F233" s="21">
        <v>0.5</v>
      </c>
      <c r="G233" s="23">
        <v>6</v>
      </c>
      <c r="H233" s="22">
        <v>80.400000000000006</v>
      </c>
      <c r="I233" s="22">
        <v>77.900000000000006</v>
      </c>
      <c r="J233" t="s">
        <v>30</v>
      </c>
      <c r="M233" s="30">
        <v>0</v>
      </c>
      <c r="N233" s="30">
        <v>0</v>
      </c>
      <c r="R233" s="26" t="str">
        <f>VLOOKUP(WNBA_TeamSeasons[[#This Row],[Team]],$Y$3:$Y$17,1,FALSE)</f>
        <v>Seattle Storm</v>
      </c>
    </row>
    <row r="234" spans="1:18" x14ac:dyDescent="0.25">
      <c r="A234" s="24">
        <v>2007</v>
      </c>
      <c r="B234" t="s">
        <v>724</v>
      </c>
      <c r="C234" t="s">
        <v>730</v>
      </c>
      <c r="D234" s="24">
        <v>13</v>
      </c>
      <c r="E234" s="24">
        <v>21</v>
      </c>
      <c r="F234" s="21">
        <v>0.38200000000000001</v>
      </c>
      <c r="G234" s="23">
        <v>10</v>
      </c>
      <c r="H234" s="22">
        <v>73.8</v>
      </c>
      <c r="I234" s="22">
        <v>77.3</v>
      </c>
      <c r="M234" s="30">
        <v>0</v>
      </c>
      <c r="N234" s="30">
        <v>0</v>
      </c>
      <c r="R234" s="26" t="str">
        <f>WNBA_TeamSeasons[[#This Row],[Team]]</f>
        <v>Houston Comets</v>
      </c>
    </row>
    <row r="235" spans="1:18" x14ac:dyDescent="0.25">
      <c r="A235" s="24">
        <v>2007</v>
      </c>
      <c r="B235" t="s">
        <v>717</v>
      </c>
      <c r="C235" t="s">
        <v>730</v>
      </c>
      <c r="D235" s="24">
        <v>10</v>
      </c>
      <c r="E235" s="24">
        <v>24</v>
      </c>
      <c r="F235" s="21">
        <v>0.29399999999999998</v>
      </c>
      <c r="G235" s="23">
        <v>13</v>
      </c>
      <c r="H235" s="22">
        <v>74.5</v>
      </c>
      <c r="I235" s="22">
        <v>79.599999999999994</v>
      </c>
      <c r="M235" s="30">
        <v>0</v>
      </c>
      <c r="N235" s="30">
        <v>0</v>
      </c>
      <c r="R235" s="26" t="str">
        <f>VLOOKUP(WNBA_TeamSeasons[[#This Row],[Team]],$Y$3:$Y$17,1,FALSE)</f>
        <v>Los Angeles Sparks</v>
      </c>
    </row>
    <row r="236" spans="1:18" x14ac:dyDescent="0.25">
      <c r="A236" s="24">
        <v>2007</v>
      </c>
      <c r="B236" t="s">
        <v>712</v>
      </c>
      <c r="C236" t="s">
        <v>730</v>
      </c>
      <c r="D236" s="24">
        <v>10</v>
      </c>
      <c r="E236" s="24">
        <v>24</v>
      </c>
      <c r="F236" s="21">
        <v>0.29399999999999998</v>
      </c>
      <c r="G236" s="23">
        <v>13</v>
      </c>
      <c r="H236" s="22">
        <v>77.5</v>
      </c>
      <c r="I236" s="22">
        <v>80.900000000000006</v>
      </c>
      <c r="M236" s="30">
        <v>0</v>
      </c>
      <c r="N236" s="30">
        <v>0</v>
      </c>
      <c r="R236" s="26" t="str">
        <f>VLOOKUP(WNBA_TeamSeasons[[#This Row],[Team]],$Y$3:$Y$17,1,FALSE)</f>
        <v>Minnesota Lynx</v>
      </c>
    </row>
    <row r="237" spans="1:18" x14ac:dyDescent="0.25">
      <c r="A237" s="24">
        <v>2006</v>
      </c>
      <c r="B237" t="s">
        <v>713</v>
      </c>
      <c r="C237" t="s">
        <v>729</v>
      </c>
      <c r="D237" s="24">
        <v>26</v>
      </c>
      <c r="E237" s="24">
        <v>8</v>
      </c>
      <c r="F237" s="21">
        <v>0.76500000000000001</v>
      </c>
      <c r="G237" s="23">
        <v>0</v>
      </c>
      <c r="H237" s="22">
        <v>78.900000000000006</v>
      </c>
      <c r="I237" s="22">
        <v>71.099999999999994</v>
      </c>
      <c r="J237" t="s">
        <v>30</v>
      </c>
      <c r="K237" s="26" t="s">
        <v>30</v>
      </c>
      <c r="L237" s="26" t="s">
        <v>30</v>
      </c>
      <c r="M237" s="30">
        <v>0</v>
      </c>
      <c r="N237" s="30">
        <v>0</v>
      </c>
      <c r="R237" s="26" t="str">
        <f>VLOOKUP(WNBA_TeamSeasons[[#This Row],[Team]],$Y$3:$Y$17,1,FALSE)</f>
        <v>Connecticut Sun</v>
      </c>
    </row>
    <row r="238" spans="1:18" x14ac:dyDescent="0.25">
      <c r="A238" s="24">
        <v>2006</v>
      </c>
      <c r="B238" t="s">
        <v>720</v>
      </c>
      <c r="C238" t="s">
        <v>729</v>
      </c>
      <c r="D238" s="24">
        <v>23</v>
      </c>
      <c r="E238" s="24">
        <v>11</v>
      </c>
      <c r="F238" s="21">
        <v>0.67600000000000005</v>
      </c>
      <c r="G238" s="23">
        <v>3</v>
      </c>
      <c r="H238" s="22">
        <v>74.3</v>
      </c>
      <c r="I238" s="22">
        <v>70.099999999999994</v>
      </c>
      <c r="J238" t="s">
        <v>30</v>
      </c>
      <c r="M238" s="30">
        <v>3</v>
      </c>
      <c r="N238" s="30">
        <v>2</v>
      </c>
      <c r="O238" s="26" t="s">
        <v>30</v>
      </c>
      <c r="P238" s="26" t="s">
        <v>30</v>
      </c>
      <c r="Q238" s="26" t="s">
        <v>30</v>
      </c>
      <c r="R238" s="26" t="s">
        <v>732</v>
      </c>
    </row>
    <row r="239" spans="1:18" x14ac:dyDescent="0.25">
      <c r="A239" s="24">
        <v>2006</v>
      </c>
      <c r="B239" t="s">
        <v>718</v>
      </c>
      <c r="C239" t="s">
        <v>729</v>
      </c>
      <c r="D239" s="24">
        <v>21</v>
      </c>
      <c r="E239" s="24">
        <v>13</v>
      </c>
      <c r="F239" s="21">
        <v>0.61799999999999999</v>
      </c>
      <c r="G239" s="23">
        <v>5</v>
      </c>
      <c r="H239" s="22">
        <v>71.599999999999994</v>
      </c>
      <c r="I239" s="22">
        <v>68.099999999999994</v>
      </c>
      <c r="J239" t="s">
        <v>30</v>
      </c>
      <c r="M239" s="30">
        <v>0</v>
      </c>
      <c r="N239" s="30">
        <v>0</v>
      </c>
      <c r="R239" s="26" t="str">
        <f>VLOOKUP(WNBA_TeamSeasons[[#This Row],[Team]],$Y$3:$Y$17,1,FALSE)</f>
        <v>Indiana Fever</v>
      </c>
    </row>
    <row r="240" spans="1:18" x14ac:dyDescent="0.25">
      <c r="A240" s="24">
        <v>2006</v>
      </c>
      <c r="B240" t="s">
        <v>716</v>
      </c>
      <c r="C240" t="s">
        <v>729</v>
      </c>
      <c r="D240" s="24">
        <v>18</v>
      </c>
      <c r="E240" s="24">
        <v>16</v>
      </c>
      <c r="F240" s="21">
        <v>0.52900000000000003</v>
      </c>
      <c r="G240" s="23">
        <v>8</v>
      </c>
      <c r="H240" s="22">
        <v>80.8</v>
      </c>
      <c r="I240" s="22">
        <v>78.099999999999994</v>
      </c>
      <c r="J240" t="s">
        <v>30</v>
      </c>
      <c r="M240" s="30">
        <v>0</v>
      </c>
      <c r="N240" s="30">
        <v>0</v>
      </c>
      <c r="R240" s="26" t="str">
        <f>VLOOKUP(WNBA_TeamSeasons[[#This Row],[Team]],$Y$3:$Y$17,1,FALSE)</f>
        <v>Washington Mystics</v>
      </c>
    </row>
    <row r="241" spans="1:18" x14ac:dyDescent="0.25">
      <c r="A241" s="24">
        <v>2006</v>
      </c>
      <c r="B241" t="s">
        <v>723</v>
      </c>
      <c r="C241" t="s">
        <v>729</v>
      </c>
      <c r="D241" s="24">
        <v>11</v>
      </c>
      <c r="E241" s="24">
        <v>23</v>
      </c>
      <c r="F241" s="21">
        <v>0.32400000000000001</v>
      </c>
      <c r="G241" s="23">
        <v>15</v>
      </c>
      <c r="H241" s="22">
        <v>72.2</v>
      </c>
      <c r="I241" s="22">
        <v>75.599999999999994</v>
      </c>
      <c r="M241" s="30">
        <v>0</v>
      </c>
      <c r="N241" s="30">
        <v>0</v>
      </c>
      <c r="R241" s="26" t="str">
        <f>WNBA_TeamSeasons[[#This Row],[Team]]</f>
        <v>Charlotte Sting</v>
      </c>
    </row>
    <row r="242" spans="1:18" x14ac:dyDescent="0.25">
      <c r="A242" s="24">
        <v>2006</v>
      </c>
      <c r="B242" t="s">
        <v>711</v>
      </c>
      <c r="C242" t="s">
        <v>729</v>
      </c>
      <c r="D242" s="24">
        <v>11</v>
      </c>
      <c r="E242" s="24">
        <v>23</v>
      </c>
      <c r="F242" s="21">
        <v>0.32400000000000001</v>
      </c>
      <c r="G242" s="23">
        <v>15</v>
      </c>
      <c r="H242" s="22">
        <v>67.2</v>
      </c>
      <c r="I242" s="22">
        <v>75.400000000000006</v>
      </c>
      <c r="M242" s="30">
        <v>0</v>
      </c>
      <c r="N242" s="30">
        <v>0</v>
      </c>
      <c r="R242" s="26" t="str">
        <f>VLOOKUP(WNBA_TeamSeasons[[#This Row],[Team]],$Y$3:$Y$17,1,FALSE)</f>
        <v>New York Liberty</v>
      </c>
    </row>
    <row r="243" spans="1:18" x14ac:dyDescent="0.25">
      <c r="A243" s="24">
        <v>2006</v>
      </c>
      <c r="B243" t="s">
        <v>714</v>
      </c>
      <c r="C243" t="s">
        <v>729</v>
      </c>
      <c r="D243" s="24">
        <v>5</v>
      </c>
      <c r="E243" s="24">
        <v>29</v>
      </c>
      <c r="F243" s="21">
        <v>0.14699999999999999</v>
      </c>
      <c r="G243" s="23">
        <v>21</v>
      </c>
      <c r="H243" s="22">
        <v>68.3</v>
      </c>
      <c r="I243" s="22">
        <v>79</v>
      </c>
      <c r="M243" s="30">
        <v>0</v>
      </c>
      <c r="N243" s="30">
        <v>0</v>
      </c>
      <c r="R243" s="26" t="str">
        <f>VLOOKUP(WNBA_TeamSeasons[[#This Row],[Team]],$Y$3:$Y$17,1,FALSE)</f>
        <v>Chicago Sky</v>
      </c>
    </row>
    <row r="244" spans="1:18" x14ac:dyDescent="0.25">
      <c r="A244" s="24">
        <v>2006</v>
      </c>
      <c r="B244" t="s">
        <v>717</v>
      </c>
      <c r="C244" t="s">
        <v>730</v>
      </c>
      <c r="D244" s="24">
        <v>25</v>
      </c>
      <c r="E244" s="24">
        <v>9</v>
      </c>
      <c r="F244" s="21">
        <v>0.73499999999999999</v>
      </c>
      <c r="G244" s="23">
        <v>0</v>
      </c>
      <c r="H244" s="22">
        <v>75.7</v>
      </c>
      <c r="I244" s="22">
        <v>72.8</v>
      </c>
      <c r="J244" t="s">
        <v>30</v>
      </c>
      <c r="K244" s="26" t="s">
        <v>30</v>
      </c>
      <c r="M244" s="30">
        <v>0</v>
      </c>
      <c r="N244" s="30">
        <v>0</v>
      </c>
      <c r="R244" s="26" t="str">
        <f>VLOOKUP(WNBA_TeamSeasons[[#This Row],[Team]],$Y$3:$Y$17,1,FALSE)</f>
        <v>Los Angeles Sparks</v>
      </c>
    </row>
    <row r="245" spans="1:18" x14ac:dyDescent="0.25">
      <c r="A245" s="24">
        <v>2006</v>
      </c>
      <c r="B245" t="s">
        <v>722</v>
      </c>
      <c r="C245" t="s">
        <v>730</v>
      </c>
      <c r="D245" s="24">
        <v>21</v>
      </c>
      <c r="E245" s="24">
        <v>13</v>
      </c>
      <c r="F245" s="21">
        <v>0.61799999999999999</v>
      </c>
      <c r="G245" s="23">
        <v>4</v>
      </c>
      <c r="H245" s="22">
        <v>74.599999999999994</v>
      </c>
      <c r="I245" s="22">
        <v>70.7</v>
      </c>
      <c r="J245" t="s">
        <v>30</v>
      </c>
      <c r="M245" s="30">
        <v>2</v>
      </c>
      <c r="N245" s="30">
        <v>3</v>
      </c>
      <c r="O245" s="26" t="s">
        <v>30</v>
      </c>
      <c r="P245" s="26" t="s">
        <v>30</v>
      </c>
      <c r="R245" s="26" t="str">
        <f>WNBA_TeamSeasons[[#This Row],[Team]]</f>
        <v>Sacramento Monarchs</v>
      </c>
    </row>
    <row r="246" spans="1:18" x14ac:dyDescent="0.25">
      <c r="A246" s="24">
        <v>2006</v>
      </c>
      <c r="B246" t="s">
        <v>724</v>
      </c>
      <c r="C246" t="s">
        <v>730</v>
      </c>
      <c r="D246" s="24">
        <v>18</v>
      </c>
      <c r="E246" s="24">
        <v>16</v>
      </c>
      <c r="F246" s="21">
        <v>0.52900000000000003</v>
      </c>
      <c r="G246" s="23">
        <v>7</v>
      </c>
      <c r="H246" s="22">
        <v>73.7</v>
      </c>
      <c r="I246" s="22">
        <v>72</v>
      </c>
      <c r="J246" t="s">
        <v>30</v>
      </c>
      <c r="M246" s="30">
        <v>0</v>
      </c>
      <c r="N246" s="30">
        <v>0</v>
      </c>
      <c r="R246" s="26" t="str">
        <f>WNBA_TeamSeasons[[#This Row],[Team]]</f>
        <v>Houston Comets</v>
      </c>
    </row>
    <row r="247" spans="1:18" x14ac:dyDescent="0.25">
      <c r="A247" s="24">
        <v>2006</v>
      </c>
      <c r="B247" t="s">
        <v>715</v>
      </c>
      <c r="C247" t="s">
        <v>730</v>
      </c>
      <c r="D247" s="24">
        <v>18</v>
      </c>
      <c r="E247" s="24">
        <v>16</v>
      </c>
      <c r="F247" s="21">
        <v>0.52900000000000003</v>
      </c>
      <c r="G247" s="23">
        <v>7</v>
      </c>
      <c r="H247" s="22">
        <v>77.8</v>
      </c>
      <c r="I247" s="22">
        <v>75.7</v>
      </c>
      <c r="J247" t="s">
        <v>30</v>
      </c>
      <c r="M247" s="30">
        <v>0</v>
      </c>
      <c r="N247" s="30">
        <v>0</v>
      </c>
      <c r="R247" s="26" t="str">
        <f>VLOOKUP(WNBA_TeamSeasons[[#This Row],[Team]],$Y$3:$Y$17,1,FALSE)</f>
        <v>Seattle Storm</v>
      </c>
    </row>
    <row r="248" spans="1:18" x14ac:dyDescent="0.25">
      <c r="A248" s="24">
        <v>2006</v>
      </c>
      <c r="B248" t="s">
        <v>710</v>
      </c>
      <c r="C248" t="s">
        <v>730</v>
      </c>
      <c r="D248" s="24">
        <v>18</v>
      </c>
      <c r="E248" s="24">
        <v>16</v>
      </c>
      <c r="F248" s="21">
        <v>0.52900000000000003</v>
      </c>
      <c r="G248" s="23">
        <v>7</v>
      </c>
      <c r="H248" s="22">
        <v>84.3</v>
      </c>
      <c r="I248" s="22">
        <v>82.1</v>
      </c>
      <c r="M248" s="30">
        <v>0</v>
      </c>
      <c r="N248" s="30">
        <v>0</v>
      </c>
      <c r="R248" s="26" t="str">
        <f>VLOOKUP(WNBA_TeamSeasons[[#This Row],[Team]],$Y$3:$Y$17,1,FALSE)</f>
        <v>Phoenix Mercury</v>
      </c>
    </row>
    <row r="249" spans="1:18" x14ac:dyDescent="0.25">
      <c r="A249" s="24">
        <v>2006</v>
      </c>
      <c r="B249" t="s">
        <v>721</v>
      </c>
      <c r="C249" t="s">
        <v>730</v>
      </c>
      <c r="D249" s="24">
        <v>13</v>
      </c>
      <c r="E249" s="24">
        <v>21</v>
      </c>
      <c r="F249" s="21">
        <v>0.38200000000000001</v>
      </c>
      <c r="G249" s="23">
        <v>12</v>
      </c>
      <c r="H249" s="22">
        <v>74.2</v>
      </c>
      <c r="I249" s="22">
        <v>76.599999999999994</v>
      </c>
      <c r="M249" s="30">
        <v>0</v>
      </c>
      <c r="N249" s="30">
        <v>0</v>
      </c>
      <c r="R249" s="26" t="s">
        <v>709</v>
      </c>
    </row>
    <row r="250" spans="1:18" x14ac:dyDescent="0.25">
      <c r="A250" s="24">
        <v>2006</v>
      </c>
      <c r="B250" t="s">
        <v>712</v>
      </c>
      <c r="C250" t="s">
        <v>730</v>
      </c>
      <c r="D250" s="24">
        <v>10</v>
      </c>
      <c r="E250" s="24">
        <v>24</v>
      </c>
      <c r="F250" s="21">
        <v>0.29399999999999998</v>
      </c>
      <c r="G250" s="23">
        <v>15</v>
      </c>
      <c r="H250" s="22">
        <v>74.2</v>
      </c>
      <c r="I250" s="22">
        <v>80.400000000000006</v>
      </c>
      <c r="M250" s="30">
        <v>0</v>
      </c>
      <c r="N250" s="30">
        <v>0</v>
      </c>
      <c r="R250" s="26" t="str">
        <f>VLOOKUP(WNBA_TeamSeasons[[#This Row],[Team]],$Y$3:$Y$17,1,FALSE)</f>
        <v>Minnesota Lynx</v>
      </c>
    </row>
    <row r="251" spans="1:18" x14ac:dyDescent="0.25">
      <c r="A251" s="24">
        <v>2005</v>
      </c>
      <c r="B251" t="s">
        <v>713</v>
      </c>
      <c r="C251" t="s">
        <v>729</v>
      </c>
      <c r="D251" s="24">
        <v>26</v>
      </c>
      <c r="E251" s="24">
        <v>8</v>
      </c>
      <c r="F251" s="21">
        <v>0.76500000000000001</v>
      </c>
      <c r="G251" s="23">
        <v>0</v>
      </c>
      <c r="H251" s="22">
        <v>72.8</v>
      </c>
      <c r="I251" s="22">
        <v>66</v>
      </c>
      <c r="J251" t="s">
        <v>30</v>
      </c>
      <c r="K251" s="26" t="s">
        <v>30</v>
      </c>
      <c r="L251" s="26" t="s">
        <v>30</v>
      </c>
      <c r="M251" s="30">
        <v>1</v>
      </c>
      <c r="N251" s="30">
        <v>3</v>
      </c>
      <c r="O251" s="26" t="s">
        <v>30</v>
      </c>
      <c r="P251" s="26" t="s">
        <v>30</v>
      </c>
      <c r="R251" s="26" t="str">
        <f>VLOOKUP(WNBA_TeamSeasons[[#This Row],[Team]],$Y$3:$Y$17,1,FALSE)</f>
        <v>Connecticut Sun</v>
      </c>
    </row>
    <row r="252" spans="1:18" x14ac:dyDescent="0.25">
      <c r="A252" s="24">
        <v>2005</v>
      </c>
      <c r="B252" t="s">
        <v>718</v>
      </c>
      <c r="C252" t="s">
        <v>729</v>
      </c>
      <c r="D252" s="24">
        <v>21</v>
      </c>
      <c r="E252" s="24">
        <v>13</v>
      </c>
      <c r="F252" s="21">
        <v>0.61799999999999999</v>
      </c>
      <c r="G252" s="23">
        <v>5</v>
      </c>
      <c r="H252" s="22">
        <v>63.8</v>
      </c>
      <c r="I252" s="22">
        <v>62.7</v>
      </c>
      <c r="J252" t="s">
        <v>30</v>
      </c>
      <c r="M252" s="30">
        <v>0</v>
      </c>
      <c r="N252" s="30">
        <v>0</v>
      </c>
      <c r="R252" s="26" t="str">
        <f>VLOOKUP(WNBA_TeamSeasons[[#This Row],[Team]],$Y$3:$Y$17,1,FALSE)</f>
        <v>Indiana Fever</v>
      </c>
    </row>
    <row r="253" spans="1:18" x14ac:dyDescent="0.25">
      <c r="A253" s="24">
        <v>2005</v>
      </c>
      <c r="B253" t="s">
        <v>711</v>
      </c>
      <c r="C253" t="s">
        <v>729</v>
      </c>
      <c r="D253" s="24">
        <v>18</v>
      </c>
      <c r="E253" s="24">
        <v>16</v>
      </c>
      <c r="F253" s="21">
        <v>0.52900000000000003</v>
      </c>
      <c r="G253" s="23">
        <v>8</v>
      </c>
      <c r="H253" s="22">
        <v>68.099999999999994</v>
      </c>
      <c r="I253" s="22">
        <v>67.2</v>
      </c>
      <c r="J253" t="s">
        <v>30</v>
      </c>
      <c r="M253" s="30">
        <v>0</v>
      </c>
      <c r="N253" s="30">
        <v>0</v>
      </c>
      <c r="R253" s="26" t="str">
        <f>VLOOKUP(WNBA_TeamSeasons[[#This Row],[Team]],$Y$3:$Y$17,1,FALSE)</f>
        <v>New York Liberty</v>
      </c>
    </row>
    <row r="254" spans="1:18" x14ac:dyDescent="0.25">
      <c r="A254" s="24">
        <v>2005</v>
      </c>
      <c r="B254" t="s">
        <v>720</v>
      </c>
      <c r="C254" t="s">
        <v>729</v>
      </c>
      <c r="D254" s="24">
        <v>16</v>
      </c>
      <c r="E254" s="24">
        <v>18</v>
      </c>
      <c r="F254" s="21">
        <v>0.47099999999999997</v>
      </c>
      <c r="G254" s="23">
        <v>10</v>
      </c>
      <c r="H254" s="22">
        <v>66.099999999999994</v>
      </c>
      <c r="I254" s="22">
        <v>67.3</v>
      </c>
      <c r="J254" t="s">
        <v>30</v>
      </c>
      <c r="M254" s="30">
        <v>0</v>
      </c>
      <c r="N254" s="30">
        <v>0</v>
      </c>
      <c r="R254" s="26" t="s">
        <v>732</v>
      </c>
    </row>
    <row r="255" spans="1:18" x14ac:dyDescent="0.25">
      <c r="A255" s="24">
        <v>2005</v>
      </c>
      <c r="B255" t="s">
        <v>716</v>
      </c>
      <c r="C255" t="s">
        <v>729</v>
      </c>
      <c r="D255" s="24">
        <v>16</v>
      </c>
      <c r="E255" s="24">
        <v>18</v>
      </c>
      <c r="F255" s="21">
        <v>0.47099999999999997</v>
      </c>
      <c r="G255" s="23">
        <v>10</v>
      </c>
      <c r="H255" s="22">
        <v>66.599999999999994</v>
      </c>
      <c r="I255" s="22">
        <v>67.8</v>
      </c>
      <c r="M255" s="30">
        <v>0</v>
      </c>
      <c r="N255" s="30">
        <v>0</v>
      </c>
      <c r="R255" s="26" t="str">
        <f>VLOOKUP(WNBA_TeamSeasons[[#This Row],[Team]],$Y$3:$Y$17,1,FALSE)</f>
        <v>Washington Mystics</v>
      </c>
    </row>
    <row r="256" spans="1:18" x14ac:dyDescent="0.25">
      <c r="A256" s="24">
        <v>2005</v>
      </c>
      <c r="B256" t="s">
        <v>723</v>
      </c>
      <c r="C256" t="s">
        <v>729</v>
      </c>
      <c r="D256" s="24">
        <v>6</v>
      </c>
      <c r="E256" s="24">
        <v>28</v>
      </c>
      <c r="F256" s="21">
        <v>0.17599999999999999</v>
      </c>
      <c r="G256" s="23">
        <v>20</v>
      </c>
      <c r="H256" s="22">
        <v>61.6</v>
      </c>
      <c r="I256" s="22">
        <v>68.7</v>
      </c>
      <c r="M256" s="30">
        <v>0</v>
      </c>
      <c r="N256" s="30">
        <v>0</v>
      </c>
      <c r="R256" s="26" t="str">
        <f>WNBA_TeamSeasons[[#This Row],[Team]]</f>
        <v>Charlotte Sting</v>
      </c>
    </row>
    <row r="257" spans="1:18" x14ac:dyDescent="0.25">
      <c r="A257" s="24">
        <v>2005</v>
      </c>
      <c r="B257" t="s">
        <v>722</v>
      </c>
      <c r="C257" t="s">
        <v>730</v>
      </c>
      <c r="D257" s="24">
        <v>25</v>
      </c>
      <c r="E257" s="24">
        <v>9</v>
      </c>
      <c r="F257" s="21">
        <v>0.73499999999999999</v>
      </c>
      <c r="G257" s="23">
        <v>0</v>
      </c>
      <c r="H257" s="22">
        <v>68.5</v>
      </c>
      <c r="I257" s="22">
        <v>61.6</v>
      </c>
      <c r="J257" t="s">
        <v>30</v>
      </c>
      <c r="K257" s="26" t="s">
        <v>30</v>
      </c>
      <c r="M257" s="30">
        <v>3</v>
      </c>
      <c r="N257" s="30">
        <v>1</v>
      </c>
      <c r="O257" s="26" t="s">
        <v>30</v>
      </c>
      <c r="P257" s="26" t="s">
        <v>30</v>
      </c>
      <c r="Q257" s="26" t="s">
        <v>30</v>
      </c>
      <c r="R257" s="26" t="str">
        <f>WNBA_TeamSeasons[[#This Row],[Team]]</f>
        <v>Sacramento Monarchs</v>
      </c>
    </row>
    <row r="258" spans="1:18" x14ac:dyDescent="0.25">
      <c r="A258" s="24">
        <v>2005</v>
      </c>
      <c r="B258" t="s">
        <v>715</v>
      </c>
      <c r="C258" t="s">
        <v>730</v>
      </c>
      <c r="D258" s="24">
        <v>20</v>
      </c>
      <c r="E258" s="24">
        <v>14</v>
      </c>
      <c r="F258" s="21">
        <v>0.58799999999999997</v>
      </c>
      <c r="G258" s="23">
        <v>5</v>
      </c>
      <c r="H258" s="22">
        <v>73.5</v>
      </c>
      <c r="I258" s="22">
        <v>70.8</v>
      </c>
      <c r="J258" t="s">
        <v>30</v>
      </c>
      <c r="M258" s="30">
        <v>0</v>
      </c>
      <c r="N258" s="30">
        <v>0</v>
      </c>
      <c r="R258" s="26" t="str">
        <f>VLOOKUP(WNBA_TeamSeasons[[#This Row],[Team]],$Y$3:$Y$17,1,FALSE)</f>
        <v>Seattle Storm</v>
      </c>
    </row>
    <row r="259" spans="1:18" x14ac:dyDescent="0.25">
      <c r="A259" s="24">
        <v>2005</v>
      </c>
      <c r="B259" t="s">
        <v>724</v>
      </c>
      <c r="C259" t="s">
        <v>730</v>
      </c>
      <c r="D259" s="24">
        <v>19</v>
      </c>
      <c r="E259" s="24">
        <v>15</v>
      </c>
      <c r="F259" s="21">
        <v>0.55900000000000005</v>
      </c>
      <c r="G259" s="23">
        <v>6</v>
      </c>
      <c r="H259" s="22">
        <v>67.900000000000006</v>
      </c>
      <c r="I259" s="22">
        <v>66.599999999999994</v>
      </c>
      <c r="J259" t="s">
        <v>30</v>
      </c>
      <c r="M259" s="30">
        <v>0</v>
      </c>
      <c r="N259" s="30">
        <v>0</v>
      </c>
      <c r="R259" s="26" t="str">
        <f>WNBA_TeamSeasons[[#This Row],[Team]]</f>
        <v>Houston Comets</v>
      </c>
    </row>
    <row r="260" spans="1:18" x14ac:dyDescent="0.25">
      <c r="A260" s="24">
        <v>2005</v>
      </c>
      <c r="B260" t="s">
        <v>717</v>
      </c>
      <c r="C260" t="s">
        <v>730</v>
      </c>
      <c r="D260" s="24">
        <v>17</v>
      </c>
      <c r="E260" s="24">
        <v>17</v>
      </c>
      <c r="F260" s="21">
        <v>0.5</v>
      </c>
      <c r="G260" s="23">
        <v>8</v>
      </c>
      <c r="H260" s="22">
        <v>68.400000000000006</v>
      </c>
      <c r="I260" s="22">
        <v>69</v>
      </c>
      <c r="J260" t="s">
        <v>30</v>
      </c>
      <c r="M260" s="30">
        <v>0</v>
      </c>
      <c r="N260" s="30">
        <v>0</v>
      </c>
      <c r="R260" s="26" t="str">
        <f>VLOOKUP(WNBA_TeamSeasons[[#This Row],[Team]],$Y$3:$Y$17,1,FALSE)</f>
        <v>Los Angeles Sparks</v>
      </c>
    </row>
    <row r="261" spans="1:18" x14ac:dyDescent="0.25">
      <c r="A261" s="24">
        <v>2005</v>
      </c>
      <c r="B261" t="s">
        <v>710</v>
      </c>
      <c r="C261" t="s">
        <v>730</v>
      </c>
      <c r="D261" s="24">
        <v>16</v>
      </c>
      <c r="E261" s="24">
        <v>18</v>
      </c>
      <c r="F261" s="21">
        <v>0.47099999999999997</v>
      </c>
      <c r="G261" s="23">
        <v>9</v>
      </c>
      <c r="H261" s="22">
        <v>69.400000000000006</v>
      </c>
      <c r="I261" s="22">
        <v>69.2</v>
      </c>
      <c r="M261" s="30">
        <v>0</v>
      </c>
      <c r="N261" s="30">
        <v>0</v>
      </c>
      <c r="R261" s="26" t="str">
        <f>VLOOKUP(WNBA_TeamSeasons[[#This Row],[Team]],$Y$3:$Y$17,1,FALSE)</f>
        <v>Phoenix Mercury</v>
      </c>
    </row>
    <row r="262" spans="1:18" x14ac:dyDescent="0.25">
      <c r="A262" s="24">
        <v>2005</v>
      </c>
      <c r="B262" t="s">
        <v>712</v>
      </c>
      <c r="C262" t="s">
        <v>730</v>
      </c>
      <c r="D262" s="24">
        <v>14</v>
      </c>
      <c r="E262" s="24">
        <v>20</v>
      </c>
      <c r="F262" s="21">
        <v>0.41199999999999998</v>
      </c>
      <c r="G262" s="23">
        <v>11</v>
      </c>
      <c r="H262" s="22">
        <v>65</v>
      </c>
      <c r="I262" s="22">
        <v>67.3</v>
      </c>
      <c r="M262" s="30">
        <v>0</v>
      </c>
      <c r="N262" s="30">
        <v>0</v>
      </c>
      <c r="R262" s="26" t="str">
        <f>VLOOKUP(WNBA_TeamSeasons[[#This Row],[Team]],$Y$3:$Y$17,1,FALSE)</f>
        <v>Minnesota Lynx</v>
      </c>
    </row>
    <row r="263" spans="1:18" x14ac:dyDescent="0.25">
      <c r="A263" s="24">
        <v>2005</v>
      </c>
      <c r="B263" t="s">
        <v>721</v>
      </c>
      <c r="C263" t="s">
        <v>730</v>
      </c>
      <c r="D263" s="24">
        <v>7</v>
      </c>
      <c r="E263" s="24">
        <v>27</v>
      </c>
      <c r="F263" s="21">
        <v>0.20599999999999999</v>
      </c>
      <c r="G263" s="23">
        <v>18</v>
      </c>
      <c r="H263" s="22">
        <v>63</v>
      </c>
      <c r="I263" s="22">
        <v>70.599999999999994</v>
      </c>
      <c r="M263" s="30">
        <v>0</v>
      </c>
      <c r="N263" s="30">
        <v>0</v>
      </c>
      <c r="R263" s="26" t="s">
        <v>709</v>
      </c>
    </row>
    <row r="264" spans="1:18" x14ac:dyDescent="0.25">
      <c r="A264" s="24">
        <v>2004</v>
      </c>
      <c r="B264" t="s">
        <v>713</v>
      </c>
      <c r="C264" t="s">
        <v>729</v>
      </c>
      <c r="D264" s="24">
        <v>18</v>
      </c>
      <c r="E264" s="24">
        <v>16</v>
      </c>
      <c r="F264" s="21">
        <v>0.52900000000000003</v>
      </c>
      <c r="G264" s="23">
        <v>0</v>
      </c>
      <c r="H264" s="22">
        <v>68.7</v>
      </c>
      <c r="I264" s="22">
        <v>67.8</v>
      </c>
      <c r="J264" t="s">
        <v>30</v>
      </c>
      <c r="K264" s="26" t="s">
        <v>30</v>
      </c>
      <c r="M264" s="30">
        <v>1</v>
      </c>
      <c r="N264" s="30">
        <v>2</v>
      </c>
      <c r="O264" s="26" t="s">
        <v>30</v>
      </c>
      <c r="P264" s="26" t="s">
        <v>30</v>
      </c>
      <c r="R264" s="26" t="str">
        <f>VLOOKUP(WNBA_TeamSeasons[[#This Row],[Team]],$Y$3:$Y$17,1,FALSE)</f>
        <v>Connecticut Sun</v>
      </c>
    </row>
    <row r="265" spans="1:18" x14ac:dyDescent="0.25">
      <c r="A265" s="24">
        <v>2004</v>
      </c>
      <c r="B265" t="s">
        <v>711</v>
      </c>
      <c r="C265" t="s">
        <v>729</v>
      </c>
      <c r="D265" s="24">
        <v>18</v>
      </c>
      <c r="E265" s="24">
        <v>16</v>
      </c>
      <c r="F265" s="21">
        <v>0.52900000000000003</v>
      </c>
      <c r="G265" s="23">
        <v>0</v>
      </c>
      <c r="H265" s="22">
        <v>66.2</v>
      </c>
      <c r="I265" s="22">
        <v>67.599999999999994</v>
      </c>
      <c r="J265" t="s">
        <v>30</v>
      </c>
      <c r="K265" s="26" t="s">
        <v>30</v>
      </c>
      <c r="M265" s="30">
        <v>0</v>
      </c>
      <c r="N265" s="30">
        <v>0</v>
      </c>
      <c r="R265" s="26" t="str">
        <f>VLOOKUP(WNBA_TeamSeasons[[#This Row],[Team]],$Y$3:$Y$17,1,FALSE)</f>
        <v>New York Liberty</v>
      </c>
    </row>
    <row r="266" spans="1:18" x14ac:dyDescent="0.25">
      <c r="A266" s="24">
        <v>2004</v>
      </c>
      <c r="B266" t="s">
        <v>720</v>
      </c>
      <c r="C266" t="s">
        <v>729</v>
      </c>
      <c r="D266" s="24">
        <v>17</v>
      </c>
      <c r="E266" s="24">
        <v>17</v>
      </c>
      <c r="F266" s="21">
        <v>0.5</v>
      </c>
      <c r="G266" s="23">
        <v>1</v>
      </c>
      <c r="H266" s="22">
        <v>69.599999999999994</v>
      </c>
      <c r="I266" s="22">
        <v>70</v>
      </c>
      <c r="J266" t="s">
        <v>30</v>
      </c>
      <c r="M266" s="30">
        <v>0</v>
      </c>
      <c r="N266" s="30">
        <v>0</v>
      </c>
      <c r="R266" s="26" t="s">
        <v>732</v>
      </c>
    </row>
    <row r="267" spans="1:18" x14ac:dyDescent="0.25">
      <c r="A267" s="24">
        <v>2004</v>
      </c>
      <c r="B267" t="s">
        <v>716</v>
      </c>
      <c r="C267" t="s">
        <v>729</v>
      </c>
      <c r="D267" s="24">
        <v>17</v>
      </c>
      <c r="E267" s="24">
        <v>17</v>
      </c>
      <c r="F267" s="21">
        <v>0.5</v>
      </c>
      <c r="G267" s="23">
        <v>1</v>
      </c>
      <c r="H267" s="22">
        <v>68.400000000000006</v>
      </c>
      <c r="I267" s="22">
        <v>70.099999999999994</v>
      </c>
      <c r="J267" t="s">
        <v>30</v>
      </c>
      <c r="M267" s="30">
        <v>0</v>
      </c>
      <c r="N267" s="30">
        <v>0</v>
      </c>
      <c r="R267" s="26" t="str">
        <f>VLOOKUP(WNBA_TeamSeasons[[#This Row],[Team]],$Y$3:$Y$17,1,FALSE)</f>
        <v>Washington Mystics</v>
      </c>
    </row>
    <row r="268" spans="1:18" x14ac:dyDescent="0.25">
      <c r="A268" s="24">
        <v>2004</v>
      </c>
      <c r="B268" t="s">
        <v>723</v>
      </c>
      <c r="C268" t="s">
        <v>729</v>
      </c>
      <c r="D268" s="24">
        <v>16</v>
      </c>
      <c r="E268" s="24">
        <v>18</v>
      </c>
      <c r="F268" s="21">
        <v>0.47099999999999997</v>
      </c>
      <c r="G268" s="23">
        <v>2</v>
      </c>
      <c r="H268" s="22">
        <v>61.5</v>
      </c>
      <c r="I268" s="22">
        <v>63.8</v>
      </c>
      <c r="M268" s="30">
        <v>0</v>
      </c>
      <c r="N268" s="30">
        <v>0</v>
      </c>
      <c r="R268" s="26" t="str">
        <f>WNBA_TeamSeasons[[#This Row],[Team]]</f>
        <v>Charlotte Sting</v>
      </c>
    </row>
    <row r="269" spans="1:18" x14ac:dyDescent="0.25">
      <c r="A269" s="24">
        <v>2004</v>
      </c>
      <c r="B269" t="s">
        <v>718</v>
      </c>
      <c r="C269" t="s">
        <v>729</v>
      </c>
      <c r="D269" s="24">
        <v>15</v>
      </c>
      <c r="E269" s="24">
        <v>19</v>
      </c>
      <c r="F269" s="21">
        <v>0.441</v>
      </c>
      <c r="G269" s="23">
        <v>3</v>
      </c>
      <c r="H269" s="22">
        <v>64.599999999999994</v>
      </c>
      <c r="I269" s="22">
        <v>66</v>
      </c>
      <c r="M269" s="30">
        <v>0</v>
      </c>
      <c r="N269" s="30">
        <v>0</v>
      </c>
      <c r="R269" s="26" t="str">
        <f>VLOOKUP(WNBA_TeamSeasons[[#This Row],[Team]],$Y$3:$Y$17,1,FALSE)</f>
        <v>Indiana Fever</v>
      </c>
    </row>
    <row r="270" spans="1:18" x14ac:dyDescent="0.25">
      <c r="A270" s="24">
        <v>2004</v>
      </c>
      <c r="B270" t="s">
        <v>717</v>
      </c>
      <c r="C270" t="s">
        <v>730</v>
      </c>
      <c r="D270" s="24">
        <v>25</v>
      </c>
      <c r="E270" s="24">
        <v>9</v>
      </c>
      <c r="F270" s="21">
        <v>0.73499999999999999</v>
      </c>
      <c r="G270" s="23">
        <v>0</v>
      </c>
      <c r="H270" s="22">
        <v>73.400000000000006</v>
      </c>
      <c r="I270" s="22">
        <v>69.400000000000006</v>
      </c>
      <c r="J270" t="s">
        <v>30</v>
      </c>
      <c r="K270" s="26" t="s">
        <v>30</v>
      </c>
      <c r="L270" s="26" t="s">
        <v>30</v>
      </c>
      <c r="M270" s="30">
        <v>0</v>
      </c>
      <c r="N270" s="30">
        <v>0</v>
      </c>
      <c r="R270" s="26" t="str">
        <f>VLOOKUP(WNBA_TeamSeasons[[#This Row],[Team]],$Y$3:$Y$17,1,FALSE)</f>
        <v>Los Angeles Sparks</v>
      </c>
    </row>
    <row r="271" spans="1:18" x14ac:dyDescent="0.25">
      <c r="A271" s="24">
        <v>2004</v>
      </c>
      <c r="B271" t="s">
        <v>715</v>
      </c>
      <c r="C271" t="s">
        <v>730</v>
      </c>
      <c r="D271" s="24">
        <v>20</v>
      </c>
      <c r="E271" s="24">
        <v>14</v>
      </c>
      <c r="F271" s="21">
        <v>0.58799999999999997</v>
      </c>
      <c r="G271" s="23">
        <v>5</v>
      </c>
      <c r="H271" s="22">
        <v>71.7</v>
      </c>
      <c r="I271" s="22">
        <v>66.599999999999994</v>
      </c>
      <c r="J271" t="s">
        <v>30</v>
      </c>
      <c r="M271" s="30">
        <v>2</v>
      </c>
      <c r="N271" s="30">
        <v>1</v>
      </c>
      <c r="O271" s="26" t="s">
        <v>30</v>
      </c>
      <c r="P271" s="26" t="s">
        <v>30</v>
      </c>
      <c r="Q271" s="26" t="s">
        <v>30</v>
      </c>
      <c r="R271" s="26" t="str">
        <f>VLOOKUP(WNBA_TeamSeasons[[#This Row],[Team]],$Y$3:$Y$17,1,FALSE)</f>
        <v>Seattle Storm</v>
      </c>
    </row>
    <row r="272" spans="1:18" x14ac:dyDescent="0.25">
      <c r="A272" s="24">
        <v>2004</v>
      </c>
      <c r="B272" t="s">
        <v>712</v>
      </c>
      <c r="C272" t="s">
        <v>730</v>
      </c>
      <c r="D272" s="24">
        <v>18</v>
      </c>
      <c r="E272" s="24">
        <v>16</v>
      </c>
      <c r="F272" s="21">
        <v>0.52900000000000003</v>
      </c>
      <c r="G272" s="23">
        <v>7</v>
      </c>
      <c r="H272" s="22">
        <v>63.7</v>
      </c>
      <c r="I272" s="22">
        <v>64.400000000000006</v>
      </c>
      <c r="J272" t="s">
        <v>30</v>
      </c>
      <c r="M272" s="30">
        <v>0</v>
      </c>
      <c r="N272" s="30">
        <v>0</v>
      </c>
      <c r="R272" s="26" t="str">
        <f>VLOOKUP(WNBA_TeamSeasons[[#This Row],[Team]],$Y$3:$Y$17,1,FALSE)</f>
        <v>Minnesota Lynx</v>
      </c>
    </row>
    <row r="273" spans="1:18" x14ac:dyDescent="0.25">
      <c r="A273" s="24">
        <v>2004</v>
      </c>
      <c r="B273" t="s">
        <v>722</v>
      </c>
      <c r="C273" t="s">
        <v>730</v>
      </c>
      <c r="D273" s="24">
        <v>18</v>
      </c>
      <c r="E273" s="24">
        <v>16</v>
      </c>
      <c r="F273" s="21">
        <v>0.52900000000000003</v>
      </c>
      <c r="G273" s="23">
        <v>7</v>
      </c>
      <c r="H273" s="22">
        <v>68</v>
      </c>
      <c r="I273" s="22">
        <v>65.900000000000006</v>
      </c>
      <c r="J273" t="s">
        <v>30</v>
      </c>
      <c r="M273" s="30">
        <v>0</v>
      </c>
      <c r="N273" s="30">
        <v>0</v>
      </c>
      <c r="R273" s="26" t="str">
        <f>WNBA_TeamSeasons[[#This Row],[Team]]</f>
        <v>Sacramento Monarchs</v>
      </c>
    </row>
    <row r="274" spans="1:18" x14ac:dyDescent="0.25">
      <c r="A274" s="24">
        <v>2004</v>
      </c>
      <c r="B274" t="s">
        <v>710</v>
      </c>
      <c r="C274" t="s">
        <v>730</v>
      </c>
      <c r="D274" s="24">
        <v>17</v>
      </c>
      <c r="E274" s="24">
        <v>17</v>
      </c>
      <c r="F274" s="21">
        <v>0.5</v>
      </c>
      <c r="G274" s="23">
        <v>8</v>
      </c>
      <c r="H274" s="22">
        <v>67.599999999999994</v>
      </c>
      <c r="I274" s="22">
        <v>65.7</v>
      </c>
      <c r="M274" s="30">
        <v>0</v>
      </c>
      <c r="N274" s="30">
        <v>0</v>
      </c>
      <c r="R274" s="26" t="str">
        <f>VLOOKUP(WNBA_TeamSeasons[[#This Row],[Team]],$Y$3:$Y$17,1,FALSE)</f>
        <v>Phoenix Mercury</v>
      </c>
    </row>
    <row r="275" spans="1:18" x14ac:dyDescent="0.25">
      <c r="A275" s="24">
        <v>2004</v>
      </c>
      <c r="B275" t="s">
        <v>724</v>
      </c>
      <c r="C275" t="s">
        <v>730</v>
      </c>
      <c r="D275" s="24">
        <v>13</v>
      </c>
      <c r="E275" s="24">
        <v>21</v>
      </c>
      <c r="F275" s="21">
        <v>0.38200000000000001</v>
      </c>
      <c r="G275" s="23">
        <v>12</v>
      </c>
      <c r="H275" s="22">
        <v>64</v>
      </c>
      <c r="I275" s="22">
        <v>65</v>
      </c>
      <c r="M275" s="30">
        <v>0</v>
      </c>
      <c r="N275" s="30">
        <v>0</v>
      </c>
      <c r="R275" s="26" t="str">
        <f>WNBA_TeamSeasons[[#This Row],[Team]]</f>
        <v>Houston Comets</v>
      </c>
    </row>
    <row r="276" spans="1:18" x14ac:dyDescent="0.25">
      <c r="A276" s="24">
        <v>2004</v>
      </c>
      <c r="B276" t="s">
        <v>721</v>
      </c>
      <c r="C276" t="s">
        <v>730</v>
      </c>
      <c r="D276" s="24">
        <v>9</v>
      </c>
      <c r="E276" s="24">
        <v>25</v>
      </c>
      <c r="F276" s="21">
        <v>0.26500000000000001</v>
      </c>
      <c r="G276" s="23">
        <v>16</v>
      </c>
      <c r="H276" s="22">
        <v>64.400000000000006</v>
      </c>
      <c r="I276" s="22">
        <v>69.5</v>
      </c>
      <c r="M276" s="30">
        <v>0</v>
      </c>
      <c r="N276" s="30">
        <v>0</v>
      </c>
      <c r="R276" s="26" t="s">
        <v>709</v>
      </c>
    </row>
    <row r="277" spans="1:18" x14ac:dyDescent="0.25">
      <c r="A277" s="24">
        <v>2003</v>
      </c>
      <c r="B277" t="s">
        <v>720</v>
      </c>
      <c r="C277" t="s">
        <v>729</v>
      </c>
      <c r="D277" s="24">
        <v>25</v>
      </c>
      <c r="E277" s="24">
        <v>9</v>
      </c>
      <c r="F277" s="21">
        <v>0.73499999999999999</v>
      </c>
      <c r="G277" s="23">
        <v>0</v>
      </c>
      <c r="H277" s="22">
        <v>75.099999999999994</v>
      </c>
      <c r="I277" s="22">
        <v>70.400000000000006</v>
      </c>
      <c r="J277" t="s">
        <v>30</v>
      </c>
      <c r="K277" s="26" t="s">
        <v>30</v>
      </c>
      <c r="L277" s="26" t="s">
        <v>30</v>
      </c>
      <c r="M277" s="30">
        <v>2</v>
      </c>
      <c r="N277" s="30">
        <v>1</v>
      </c>
      <c r="O277" s="26" t="s">
        <v>30</v>
      </c>
      <c r="P277" s="26" t="s">
        <v>30</v>
      </c>
      <c r="Q277" s="26" t="s">
        <v>30</v>
      </c>
      <c r="R277" s="26" t="s">
        <v>732</v>
      </c>
    </row>
    <row r="278" spans="1:18" x14ac:dyDescent="0.25">
      <c r="A278" s="24">
        <v>2003</v>
      </c>
      <c r="B278" t="s">
        <v>723</v>
      </c>
      <c r="C278" t="s">
        <v>729</v>
      </c>
      <c r="D278" s="24">
        <v>18</v>
      </c>
      <c r="E278" s="24">
        <v>16</v>
      </c>
      <c r="F278" s="21">
        <v>0.52900000000000003</v>
      </c>
      <c r="G278" s="23">
        <v>7</v>
      </c>
      <c r="H278" s="22">
        <v>65.2</v>
      </c>
      <c r="I278" s="22">
        <v>64.599999999999994</v>
      </c>
      <c r="J278" t="s">
        <v>30</v>
      </c>
      <c r="M278" s="30">
        <v>0</v>
      </c>
      <c r="N278" s="30">
        <v>0</v>
      </c>
      <c r="R278" s="26" t="str">
        <f>WNBA_TeamSeasons[[#This Row],[Team]]</f>
        <v>Charlotte Sting</v>
      </c>
    </row>
    <row r="279" spans="1:18" x14ac:dyDescent="0.25">
      <c r="A279" s="24">
        <v>2003</v>
      </c>
      <c r="B279" t="s">
        <v>713</v>
      </c>
      <c r="C279" t="s">
        <v>729</v>
      </c>
      <c r="D279" s="24">
        <v>18</v>
      </c>
      <c r="E279" s="24">
        <v>16</v>
      </c>
      <c r="F279" s="21">
        <v>0.52900000000000003</v>
      </c>
      <c r="G279" s="23">
        <v>7</v>
      </c>
      <c r="H279" s="22">
        <v>70.099999999999994</v>
      </c>
      <c r="I279" s="22">
        <v>70.900000000000006</v>
      </c>
      <c r="J279" t="s">
        <v>30</v>
      </c>
      <c r="M279" s="30">
        <v>0</v>
      </c>
      <c r="N279" s="30">
        <v>0</v>
      </c>
      <c r="R279" s="26" t="str">
        <f>VLOOKUP(WNBA_TeamSeasons[[#This Row],[Team]],$Y$3:$Y$17,1,FALSE)</f>
        <v>Connecticut Sun</v>
      </c>
    </row>
    <row r="280" spans="1:18" x14ac:dyDescent="0.25">
      <c r="A280" s="24">
        <v>2003</v>
      </c>
      <c r="B280" t="s">
        <v>735</v>
      </c>
      <c r="C280" t="s">
        <v>729</v>
      </c>
      <c r="D280" s="24">
        <v>17</v>
      </c>
      <c r="E280" s="24">
        <v>17</v>
      </c>
      <c r="F280" s="21">
        <v>0.5</v>
      </c>
      <c r="G280" s="23">
        <v>8</v>
      </c>
      <c r="H280" s="22">
        <v>65.599999999999994</v>
      </c>
      <c r="I280" s="22">
        <v>65</v>
      </c>
      <c r="J280" t="s">
        <v>30</v>
      </c>
      <c r="M280" s="30">
        <v>0</v>
      </c>
      <c r="N280" s="30">
        <v>0</v>
      </c>
      <c r="R280" s="26" t="str">
        <f>WNBA_TeamSeasons[[#This Row],[Team]]</f>
        <v>Cleveland Rockers</v>
      </c>
    </row>
    <row r="281" spans="1:18" x14ac:dyDescent="0.25">
      <c r="A281" s="24">
        <v>2003</v>
      </c>
      <c r="B281" t="s">
        <v>718</v>
      </c>
      <c r="C281" t="s">
        <v>729</v>
      </c>
      <c r="D281" s="24">
        <v>16</v>
      </c>
      <c r="E281" s="24">
        <v>18</v>
      </c>
      <c r="F281" s="21">
        <v>0.47099999999999997</v>
      </c>
      <c r="G281" s="23">
        <v>9</v>
      </c>
      <c r="H281" s="22">
        <v>68.7</v>
      </c>
      <c r="I281" s="22">
        <v>68.3</v>
      </c>
      <c r="M281" s="30">
        <v>0</v>
      </c>
      <c r="N281" s="30">
        <v>0</v>
      </c>
      <c r="R281" s="26" t="str">
        <f>VLOOKUP(WNBA_TeamSeasons[[#This Row],[Team]],$Y$3:$Y$17,1,FALSE)</f>
        <v>Indiana Fever</v>
      </c>
    </row>
    <row r="282" spans="1:18" x14ac:dyDescent="0.25">
      <c r="A282" s="24">
        <v>2003</v>
      </c>
      <c r="B282" t="s">
        <v>711</v>
      </c>
      <c r="C282" t="s">
        <v>729</v>
      </c>
      <c r="D282" s="24">
        <v>16</v>
      </c>
      <c r="E282" s="24">
        <v>18</v>
      </c>
      <c r="F282" s="21">
        <v>0.47099999999999997</v>
      </c>
      <c r="G282" s="23">
        <v>9</v>
      </c>
      <c r="H282" s="22">
        <v>66</v>
      </c>
      <c r="I282" s="22">
        <v>66.400000000000006</v>
      </c>
      <c r="M282" s="30">
        <v>0</v>
      </c>
      <c r="N282" s="30">
        <v>0</v>
      </c>
      <c r="R282" s="26" t="str">
        <f>VLOOKUP(WNBA_TeamSeasons[[#This Row],[Team]],$Y$3:$Y$17,1,FALSE)</f>
        <v>New York Liberty</v>
      </c>
    </row>
    <row r="283" spans="1:18" x14ac:dyDescent="0.25">
      <c r="A283" s="24">
        <v>2003</v>
      </c>
      <c r="B283" t="s">
        <v>716</v>
      </c>
      <c r="C283" t="s">
        <v>729</v>
      </c>
      <c r="D283" s="24">
        <v>9</v>
      </c>
      <c r="E283" s="24">
        <v>25</v>
      </c>
      <c r="F283" s="21">
        <v>0.26500000000000001</v>
      </c>
      <c r="G283" s="23">
        <v>16</v>
      </c>
      <c r="H283" s="22">
        <v>68.5</v>
      </c>
      <c r="I283" s="22">
        <v>73.5</v>
      </c>
      <c r="M283" s="30">
        <v>0</v>
      </c>
      <c r="N283" s="30">
        <v>0</v>
      </c>
      <c r="R283" s="26" t="str">
        <f>VLOOKUP(WNBA_TeamSeasons[[#This Row],[Team]],$Y$3:$Y$17,1,FALSE)</f>
        <v>Washington Mystics</v>
      </c>
    </row>
    <row r="284" spans="1:18" x14ac:dyDescent="0.25">
      <c r="A284" s="24">
        <v>2003</v>
      </c>
      <c r="B284" t="s">
        <v>717</v>
      </c>
      <c r="C284" t="s">
        <v>730</v>
      </c>
      <c r="D284" s="24">
        <v>24</v>
      </c>
      <c r="E284" s="24">
        <v>10</v>
      </c>
      <c r="F284" s="21">
        <v>0.70599999999999996</v>
      </c>
      <c r="G284" s="23">
        <v>0</v>
      </c>
      <c r="H284" s="22">
        <v>73.5</v>
      </c>
      <c r="I284" s="22">
        <v>71.5</v>
      </c>
      <c r="J284" t="s">
        <v>30</v>
      </c>
      <c r="K284" s="26" t="s">
        <v>30</v>
      </c>
      <c r="M284" s="30">
        <v>1</v>
      </c>
      <c r="N284" s="30">
        <v>2</v>
      </c>
      <c r="O284" s="26" t="s">
        <v>30</v>
      </c>
      <c r="P284" s="26" t="s">
        <v>30</v>
      </c>
      <c r="R284" s="26" t="str">
        <f>VLOOKUP(WNBA_TeamSeasons[[#This Row],[Team]],$Y$3:$Y$17,1,FALSE)</f>
        <v>Los Angeles Sparks</v>
      </c>
    </row>
    <row r="285" spans="1:18" x14ac:dyDescent="0.25">
      <c r="A285" s="24">
        <v>2003</v>
      </c>
      <c r="B285" t="s">
        <v>724</v>
      </c>
      <c r="C285" t="s">
        <v>730</v>
      </c>
      <c r="D285" s="24">
        <v>20</v>
      </c>
      <c r="E285" s="24">
        <v>14</v>
      </c>
      <c r="F285" s="21">
        <v>0.58799999999999997</v>
      </c>
      <c r="G285" s="23">
        <v>4</v>
      </c>
      <c r="H285" s="22">
        <v>66</v>
      </c>
      <c r="I285" s="22">
        <v>63</v>
      </c>
      <c r="J285" t="s">
        <v>30</v>
      </c>
      <c r="M285" s="30">
        <v>0</v>
      </c>
      <c r="N285" s="30">
        <v>0</v>
      </c>
      <c r="R285" s="26" t="str">
        <f>WNBA_TeamSeasons[[#This Row],[Team]]</f>
        <v>Houston Comets</v>
      </c>
    </row>
    <row r="286" spans="1:18" x14ac:dyDescent="0.25">
      <c r="A286" s="24">
        <v>2003</v>
      </c>
      <c r="B286" t="s">
        <v>722</v>
      </c>
      <c r="C286" t="s">
        <v>730</v>
      </c>
      <c r="D286" s="24">
        <v>19</v>
      </c>
      <c r="E286" s="24">
        <v>15</v>
      </c>
      <c r="F286" s="21">
        <v>0.55900000000000005</v>
      </c>
      <c r="G286" s="23">
        <v>5</v>
      </c>
      <c r="H286" s="22">
        <v>67.599999999999994</v>
      </c>
      <c r="I286" s="22">
        <v>65.2</v>
      </c>
      <c r="J286" t="s">
        <v>30</v>
      </c>
      <c r="M286" s="30">
        <v>0</v>
      </c>
      <c r="N286" s="30">
        <v>0</v>
      </c>
      <c r="R286" s="26" t="str">
        <f>WNBA_TeamSeasons[[#This Row],[Team]]</f>
        <v>Sacramento Monarchs</v>
      </c>
    </row>
    <row r="287" spans="1:18" x14ac:dyDescent="0.25">
      <c r="A287" s="24">
        <v>2003</v>
      </c>
      <c r="B287" t="s">
        <v>712</v>
      </c>
      <c r="C287" t="s">
        <v>730</v>
      </c>
      <c r="D287" s="24">
        <v>18</v>
      </c>
      <c r="E287" s="24">
        <v>16</v>
      </c>
      <c r="F287" s="21">
        <v>0.52900000000000003</v>
      </c>
      <c r="G287" s="23">
        <v>6</v>
      </c>
      <c r="H287" s="22">
        <v>70</v>
      </c>
      <c r="I287" s="22">
        <v>69.7</v>
      </c>
      <c r="J287" t="s">
        <v>30</v>
      </c>
      <c r="M287" s="30">
        <v>0</v>
      </c>
      <c r="N287" s="30">
        <v>0</v>
      </c>
      <c r="R287" s="26" t="str">
        <f>VLOOKUP(WNBA_TeamSeasons[[#This Row],[Team]],$Y$3:$Y$17,1,FALSE)</f>
        <v>Minnesota Lynx</v>
      </c>
    </row>
    <row r="288" spans="1:18" x14ac:dyDescent="0.25">
      <c r="A288" s="24">
        <v>2003</v>
      </c>
      <c r="B288" t="s">
        <v>715</v>
      </c>
      <c r="C288" t="s">
        <v>730</v>
      </c>
      <c r="D288" s="24">
        <v>18</v>
      </c>
      <c r="E288" s="24">
        <v>16</v>
      </c>
      <c r="F288" s="21">
        <v>0.52900000000000003</v>
      </c>
      <c r="G288" s="23">
        <v>6</v>
      </c>
      <c r="H288" s="22">
        <v>70.2</v>
      </c>
      <c r="I288" s="22">
        <v>66.900000000000006</v>
      </c>
      <c r="M288" s="30">
        <v>0</v>
      </c>
      <c r="N288" s="30">
        <v>0</v>
      </c>
      <c r="R288" s="26" t="str">
        <f>VLOOKUP(WNBA_TeamSeasons[[#This Row],[Team]],$Y$3:$Y$17,1,FALSE)</f>
        <v>Seattle Storm</v>
      </c>
    </row>
    <row r="289" spans="1:18" x14ac:dyDescent="0.25">
      <c r="A289" s="24">
        <v>2003</v>
      </c>
      <c r="B289" t="s">
        <v>721</v>
      </c>
      <c r="C289" t="s">
        <v>730</v>
      </c>
      <c r="D289" s="24">
        <v>12</v>
      </c>
      <c r="E289" s="24">
        <v>22</v>
      </c>
      <c r="F289" s="21">
        <v>0.35299999999999998</v>
      </c>
      <c r="G289" s="23">
        <v>12</v>
      </c>
      <c r="H289" s="22">
        <v>65.099999999999994</v>
      </c>
      <c r="I289" s="22">
        <v>71.400000000000006</v>
      </c>
      <c r="M289" s="30">
        <v>0</v>
      </c>
      <c r="N289" s="30">
        <v>0</v>
      </c>
      <c r="R289" s="26" t="s">
        <v>709</v>
      </c>
    </row>
    <row r="290" spans="1:18" x14ac:dyDescent="0.25">
      <c r="A290" s="24">
        <v>2003</v>
      </c>
      <c r="B290" t="s">
        <v>710</v>
      </c>
      <c r="C290" t="s">
        <v>730</v>
      </c>
      <c r="D290" s="24">
        <v>8</v>
      </c>
      <c r="E290" s="24">
        <v>26</v>
      </c>
      <c r="F290" s="21">
        <v>0.23499999999999999</v>
      </c>
      <c r="G290" s="23">
        <v>16</v>
      </c>
      <c r="H290" s="22">
        <v>61.7</v>
      </c>
      <c r="I290" s="22">
        <v>66.8</v>
      </c>
      <c r="M290" s="30">
        <v>0</v>
      </c>
      <c r="N290" s="30">
        <v>0</v>
      </c>
      <c r="R290" s="26" t="str">
        <f>VLOOKUP(WNBA_TeamSeasons[[#This Row],[Team]],$Y$3:$Y$17,1,FALSE)</f>
        <v>Phoenix Mercury</v>
      </c>
    </row>
    <row r="291" spans="1:18" x14ac:dyDescent="0.25">
      <c r="A291" s="24">
        <v>2002</v>
      </c>
      <c r="B291" t="s">
        <v>723</v>
      </c>
      <c r="C291" t="s">
        <v>729</v>
      </c>
      <c r="D291" s="24">
        <v>18</v>
      </c>
      <c r="E291" s="24">
        <v>14</v>
      </c>
      <c r="F291" s="21">
        <v>0.56299999999999994</v>
      </c>
      <c r="G291" s="23">
        <v>0</v>
      </c>
      <c r="H291" s="22">
        <v>70</v>
      </c>
      <c r="I291" s="22">
        <v>66.7</v>
      </c>
      <c r="J291" t="s">
        <v>30</v>
      </c>
      <c r="K291" s="26" t="s">
        <v>30</v>
      </c>
      <c r="M291" s="30">
        <v>0</v>
      </c>
      <c r="N291" s="30">
        <v>0</v>
      </c>
      <c r="R291" s="26" t="str">
        <f>WNBA_TeamSeasons[[#This Row],[Team]]</f>
        <v>Charlotte Sting</v>
      </c>
    </row>
    <row r="292" spans="1:18" x14ac:dyDescent="0.25">
      <c r="A292" s="24">
        <v>2002</v>
      </c>
      <c r="B292" t="s">
        <v>711</v>
      </c>
      <c r="C292" t="s">
        <v>729</v>
      </c>
      <c r="D292" s="24">
        <v>18</v>
      </c>
      <c r="E292" s="24">
        <v>14</v>
      </c>
      <c r="F292" s="21">
        <v>0.56299999999999994</v>
      </c>
      <c r="G292" s="23">
        <v>0</v>
      </c>
      <c r="H292" s="22">
        <v>65.3</v>
      </c>
      <c r="I292" s="22">
        <v>63</v>
      </c>
      <c r="J292" t="s">
        <v>30</v>
      </c>
      <c r="K292" s="26" t="s">
        <v>30</v>
      </c>
      <c r="M292" s="30">
        <v>0</v>
      </c>
      <c r="N292" s="30">
        <v>2</v>
      </c>
      <c r="O292" s="26" t="s">
        <v>30</v>
      </c>
      <c r="P292" s="26" t="s">
        <v>30</v>
      </c>
      <c r="R292" s="26" t="str">
        <f>VLOOKUP(WNBA_TeamSeasons[[#This Row],[Team]],$Y$3:$Y$17,1,FALSE)</f>
        <v>New York Liberty</v>
      </c>
    </row>
    <row r="293" spans="1:18" x14ac:dyDescent="0.25">
      <c r="A293" s="24">
        <v>2002</v>
      </c>
      <c r="B293" t="s">
        <v>716</v>
      </c>
      <c r="C293" t="s">
        <v>729</v>
      </c>
      <c r="D293" s="24">
        <v>17</v>
      </c>
      <c r="E293" s="24">
        <v>15</v>
      </c>
      <c r="F293" s="21">
        <v>0.53100000000000003</v>
      </c>
      <c r="G293" s="23">
        <v>1</v>
      </c>
      <c r="H293" s="22">
        <v>66.7</v>
      </c>
      <c r="I293" s="22">
        <v>66.099999999999994</v>
      </c>
      <c r="J293" t="s">
        <v>30</v>
      </c>
      <c r="M293" s="30">
        <v>0</v>
      </c>
      <c r="N293" s="30">
        <v>0</v>
      </c>
      <c r="R293" s="26" t="str">
        <f>VLOOKUP(WNBA_TeamSeasons[[#This Row],[Team]],$Y$3:$Y$17,1,FALSE)</f>
        <v>Washington Mystics</v>
      </c>
    </row>
    <row r="294" spans="1:18" x14ac:dyDescent="0.25">
      <c r="A294" s="24">
        <v>2002</v>
      </c>
      <c r="B294" t="s">
        <v>718</v>
      </c>
      <c r="C294" t="s">
        <v>729</v>
      </c>
      <c r="D294" s="24">
        <v>16</v>
      </c>
      <c r="E294" s="24">
        <v>16</v>
      </c>
      <c r="F294" s="21">
        <v>0.5</v>
      </c>
      <c r="G294" s="23">
        <v>2</v>
      </c>
      <c r="H294" s="22">
        <v>65.5</v>
      </c>
      <c r="I294" s="22">
        <v>66.5</v>
      </c>
      <c r="J294" t="s">
        <v>30</v>
      </c>
      <c r="M294" s="30">
        <v>0</v>
      </c>
      <c r="N294" s="30">
        <v>0</v>
      </c>
      <c r="R294" s="26" t="str">
        <f>VLOOKUP(WNBA_TeamSeasons[[#This Row],[Team]],$Y$3:$Y$17,1,FALSE)</f>
        <v>Indiana Fever</v>
      </c>
    </row>
    <row r="295" spans="1:18" x14ac:dyDescent="0.25">
      <c r="A295" s="24">
        <v>2002</v>
      </c>
      <c r="B295" t="s">
        <v>736</v>
      </c>
      <c r="C295" t="s">
        <v>729</v>
      </c>
      <c r="D295" s="24">
        <v>16</v>
      </c>
      <c r="E295" s="24">
        <v>16</v>
      </c>
      <c r="F295" s="21">
        <v>0.5</v>
      </c>
      <c r="G295" s="23">
        <v>2</v>
      </c>
      <c r="H295" s="22">
        <v>70.400000000000006</v>
      </c>
      <c r="I295" s="22">
        <v>70.5</v>
      </c>
      <c r="M295" s="30">
        <v>0</v>
      </c>
      <c r="N295" s="30">
        <v>0</v>
      </c>
      <c r="R295" s="26" t="s">
        <v>713</v>
      </c>
    </row>
    <row r="296" spans="1:18" x14ac:dyDescent="0.25">
      <c r="A296" s="24">
        <v>2002</v>
      </c>
      <c r="B296" t="s">
        <v>737</v>
      </c>
      <c r="C296" t="s">
        <v>729</v>
      </c>
      <c r="D296" s="24">
        <v>15</v>
      </c>
      <c r="E296" s="24">
        <v>17</v>
      </c>
      <c r="F296" s="21">
        <v>0.46899999999999997</v>
      </c>
      <c r="G296" s="23">
        <v>3</v>
      </c>
      <c r="H296" s="22">
        <v>63.9</v>
      </c>
      <c r="I296" s="22">
        <v>65.3</v>
      </c>
      <c r="M296" s="30">
        <v>0</v>
      </c>
      <c r="N296" s="30">
        <v>0</v>
      </c>
      <c r="R296" s="26" t="str">
        <f>WNBA_TeamSeasons[[#This Row],[Team]]</f>
        <v>Miami Sol</v>
      </c>
    </row>
    <row r="297" spans="1:18" x14ac:dyDescent="0.25">
      <c r="A297" s="24">
        <v>2002</v>
      </c>
      <c r="B297" t="s">
        <v>735</v>
      </c>
      <c r="C297" t="s">
        <v>729</v>
      </c>
      <c r="D297" s="24">
        <v>10</v>
      </c>
      <c r="E297" s="24">
        <v>22</v>
      </c>
      <c r="F297" s="21">
        <v>0.313</v>
      </c>
      <c r="G297" s="23">
        <v>8</v>
      </c>
      <c r="H297" s="22">
        <v>64.7</v>
      </c>
      <c r="I297" s="22">
        <v>66.900000000000006</v>
      </c>
      <c r="M297" s="30">
        <v>0</v>
      </c>
      <c r="N297" s="30">
        <v>0</v>
      </c>
      <c r="R297" s="26" t="str">
        <f>WNBA_TeamSeasons[[#This Row],[Team]]</f>
        <v>Cleveland Rockers</v>
      </c>
    </row>
    <row r="298" spans="1:18" x14ac:dyDescent="0.25">
      <c r="A298" s="24">
        <v>2002</v>
      </c>
      <c r="B298" t="s">
        <v>720</v>
      </c>
      <c r="C298" t="s">
        <v>729</v>
      </c>
      <c r="D298" s="24">
        <v>9</v>
      </c>
      <c r="E298" s="24">
        <v>23</v>
      </c>
      <c r="F298" s="21">
        <v>0.28100000000000003</v>
      </c>
      <c r="G298" s="23">
        <v>9</v>
      </c>
      <c r="H298" s="22">
        <v>66.099999999999994</v>
      </c>
      <c r="I298" s="22">
        <v>70.8</v>
      </c>
      <c r="M298" s="30">
        <v>0</v>
      </c>
      <c r="N298" s="30">
        <v>0</v>
      </c>
      <c r="R298" s="26" t="s">
        <v>732</v>
      </c>
    </row>
    <row r="299" spans="1:18" x14ac:dyDescent="0.25">
      <c r="A299" s="24">
        <v>2002</v>
      </c>
      <c r="B299" t="s">
        <v>717</v>
      </c>
      <c r="C299" t="s">
        <v>730</v>
      </c>
      <c r="D299" s="24">
        <v>25</v>
      </c>
      <c r="E299" s="24">
        <v>7</v>
      </c>
      <c r="F299" s="21">
        <v>0.78100000000000003</v>
      </c>
      <c r="G299" s="23">
        <v>0</v>
      </c>
      <c r="H299" s="22">
        <v>76.599999999999994</v>
      </c>
      <c r="I299" s="22">
        <v>69.8</v>
      </c>
      <c r="J299" t="s">
        <v>30</v>
      </c>
      <c r="K299" s="26" t="s">
        <v>30</v>
      </c>
      <c r="L299" s="26" t="s">
        <v>30</v>
      </c>
      <c r="M299" s="30">
        <v>2</v>
      </c>
      <c r="N299" s="30">
        <v>0</v>
      </c>
      <c r="O299" s="26" t="s">
        <v>30</v>
      </c>
      <c r="P299" s="26" t="s">
        <v>30</v>
      </c>
      <c r="Q299" s="26" t="s">
        <v>30</v>
      </c>
      <c r="R299" s="26" t="str">
        <f>VLOOKUP(WNBA_TeamSeasons[[#This Row],[Team]],$Y$3:$Y$17,1,FALSE)</f>
        <v>Los Angeles Sparks</v>
      </c>
    </row>
    <row r="300" spans="1:18" x14ac:dyDescent="0.25">
      <c r="A300" s="24">
        <v>2002</v>
      </c>
      <c r="B300" t="s">
        <v>724</v>
      </c>
      <c r="C300" t="s">
        <v>730</v>
      </c>
      <c r="D300" s="24">
        <v>24</v>
      </c>
      <c r="E300" s="24">
        <v>8</v>
      </c>
      <c r="F300" s="21">
        <v>0.75</v>
      </c>
      <c r="G300" s="23">
        <v>1</v>
      </c>
      <c r="H300" s="22">
        <v>64.8</v>
      </c>
      <c r="I300" s="22">
        <v>59.1</v>
      </c>
      <c r="J300" t="s">
        <v>30</v>
      </c>
      <c r="M300" s="30">
        <v>0</v>
      </c>
      <c r="N300" s="30">
        <v>0</v>
      </c>
      <c r="R300" s="26" t="str">
        <f>WNBA_TeamSeasons[[#This Row],[Team]]</f>
        <v>Houston Comets</v>
      </c>
    </row>
    <row r="301" spans="1:18" x14ac:dyDescent="0.25">
      <c r="A301" s="24">
        <v>2002</v>
      </c>
      <c r="B301" t="s">
        <v>738</v>
      </c>
      <c r="C301" t="s">
        <v>730</v>
      </c>
      <c r="D301" s="24">
        <v>20</v>
      </c>
      <c r="E301" s="24">
        <v>12</v>
      </c>
      <c r="F301" s="21">
        <v>0.625</v>
      </c>
      <c r="G301" s="23">
        <v>5</v>
      </c>
      <c r="H301" s="22">
        <v>75.599999999999994</v>
      </c>
      <c r="I301" s="22">
        <v>73.3</v>
      </c>
      <c r="J301" t="s">
        <v>30</v>
      </c>
      <c r="M301" s="30">
        <v>0</v>
      </c>
      <c r="N301" s="30">
        <v>0</v>
      </c>
      <c r="R301" s="26" t="s">
        <v>709</v>
      </c>
    </row>
    <row r="302" spans="1:18" x14ac:dyDescent="0.25">
      <c r="A302" s="24">
        <v>2002</v>
      </c>
      <c r="B302" t="s">
        <v>715</v>
      </c>
      <c r="C302" t="s">
        <v>730</v>
      </c>
      <c r="D302" s="24">
        <v>17</v>
      </c>
      <c r="E302" s="24">
        <v>15</v>
      </c>
      <c r="F302" s="21">
        <v>0.53100000000000003</v>
      </c>
      <c r="G302" s="23">
        <v>8</v>
      </c>
      <c r="H302" s="22">
        <v>68.400000000000006</v>
      </c>
      <c r="I302" s="22">
        <v>65.7</v>
      </c>
      <c r="J302" t="s">
        <v>30</v>
      </c>
      <c r="M302" s="30">
        <v>0</v>
      </c>
      <c r="N302" s="30">
        <v>0</v>
      </c>
      <c r="R302" s="26" t="str">
        <f>VLOOKUP(WNBA_TeamSeasons[[#This Row],[Team]],$Y$3:$Y$17,1,FALSE)</f>
        <v>Seattle Storm</v>
      </c>
    </row>
    <row r="303" spans="1:18" x14ac:dyDescent="0.25">
      <c r="A303" s="24">
        <v>2002</v>
      </c>
      <c r="B303" t="s">
        <v>739</v>
      </c>
      <c r="C303" t="s">
        <v>730</v>
      </c>
      <c r="D303" s="24">
        <v>16</v>
      </c>
      <c r="E303" s="24">
        <v>16</v>
      </c>
      <c r="F303" s="21">
        <v>0.5</v>
      </c>
      <c r="G303" s="23">
        <v>9</v>
      </c>
      <c r="H303" s="22">
        <v>68.599999999999994</v>
      </c>
      <c r="I303" s="22">
        <v>69.599999999999994</v>
      </c>
      <c r="M303" s="30">
        <v>0</v>
      </c>
      <c r="N303" s="30">
        <v>0</v>
      </c>
      <c r="R303" s="26" t="str">
        <f>VLOOKUP(WNBA_TeamSeasons[[#This Row],[Team]],$Y$3:$Y$17,1,FALSE)</f>
        <v>Portland Fire</v>
      </c>
    </row>
    <row r="304" spans="1:18" x14ac:dyDescent="0.25">
      <c r="A304" s="24">
        <v>2002</v>
      </c>
      <c r="B304" t="s">
        <v>722</v>
      </c>
      <c r="C304" t="s">
        <v>730</v>
      </c>
      <c r="D304" s="24">
        <v>14</v>
      </c>
      <c r="E304" s="24">
        <v>18</v>
      </c>
      <c r="F304" s="21">
        <v>0.438</v>
      </c>
      <c r="G304" s="23">
        <v>11</v>
      </c>
      <c r="H304" s="22">
        <v>67.7</v>
      </c>
      <c r="I304" s="22">
        <v>71.7</v>
      </c>
      <c r="M304" s="30">
        <v>0</v>
      </c>
      <c r="N304" s="30">
        <v>0</v>
      </c>
      <c r="R304" s="26" t="str">
        <f>WNBA_TeamSeasons[[#This Row],[Team]]</f>
        <v>Sacramento Monarchs</v>
      </c>
    </row>
    <row r="305" spans="1:18" x14ac:dyDescent="0.25">
      <c r="A305" s="24">
        <v>2002</v>
      </c>
      <c r="B305" t="s">
        <v>710</v>
      </c>
      <c r="C305" t="s">
        <v>730</v>
      </c>
      <c r="D305" s="24">
        <v>11</v>
      </c>
      <c r="E305" s="24">
        <v>21</v>
      </c>
      <c r="F305" s="21">
        <v>0.34399999999999997</v>
      </c>
      <c r="G305" s="23">
        <v>14</v>
      </c>
      <c r="H305" s="22">
        <v>65.3</v>
      </c>
      <c r="I305" s="22">
        <v>71.599999999999994</v>
      </c>
      <c r="M305" s="30">
        <v>0</v>
      </c>
      <c r="N305" s="30">
        <v>0</v>
      </c>
      <c r="R305" s="26" t="str">
        <f>VLOOKUP(WNBA_TeamSeasons[[#This Row],[Team]],$Y$3:$Y$17,1,FALSE)</f>
        <v>Phoenix Mercury</v>
      </c>
    </row>
    <row r="306" spans="1:18" x14ac:dyDescent="0.25">
      <c r="A306" s="24">
        <v>2002</v>
      </c>
      <c r="B306" t="s">
        <v>712</v>
      </c>
      <c r="C306" t="s">
        <v>730</v>
      </c>
      <c r="D306" s="24">
        <v>10</v>
      </c>
      <c r="E306" s="24">
        <v>22</v>
      </c>
      <c r="F306" s="21">
        <v>0.313</v>
      </c>
      <c r="G306" s="23">
        <v>15</v>
      </c>
      <c r="H306" s="22">
        <v>62.6</v>
      </c>
      <c r="I306" s="22">
        <v>65.8</v>
      </c>
      <c r="M306" s="30">
        <v>0</v>
      </c>
      <c r="N306" s="30">
        <v>0</v>
      </c>
      <c r="R306" s="26" t="str">
        <f>VLOOKUP(WNBA_TeamSeasons[[#This Row],[Team]],$Y$3:$Y$17,1,FALSE)</f>
        <v>Minnesota Lynx</v>
      </c>
    </row>
    <row r="307" spans="1:18" x14ac:dyDescent="0.25">
      <c r="A307" s="24">
        <v>2001</v>
      </c>
      <c r="B307" t="s">
        <v>735</v>
      </c>
      <c r="C307" t="s">
        <v>729</v>
      </c>
      <c r="D307" s="24">
        <v>22</v>
      </c>
      <c r="E307" s="24">
        <v>10</v>
      </c>
      <c r="F307" s="21">
        <v>0.68799999999999994</v>
      </c>
      <c r="G307" s="23">
        <v>0</v>
      </c>
      <c r="H307" s="22">
        <v>62.6</v>
      </c>
      <c r="I307" s="22">
        <v>55.9</v>
      </c>
      <c r="J307" t="s">
        <v>30</v>
      </c>
      <c r="K307" s="26" t="s">
        <v>30</v>
      </c>
      <c r="M307" s="30">
        <v>0</v>
      </c>
      <c r="N307" s="30">
        <v>0</v>
      </c>
      <c r="R307" s="26" t="str">
        <f>WNBA_TeamSeasons[[#This Row],[Team]]</f>
        <v>Cleveland Rockers</v>
      </c>
    </row>
    <row r="308" spans="1:18" x14ac:dyDescent="0.25">
      <c r="A308" s="24">
        <v>2001</v>
      </c>
      <c r="B308" t="s">
        <v>711</v>
      </c>
      <c r="C308" t="s">
        <v>729</v>
      </c>
      <c r="D308" s="24">
        <v>21</v>
      </c>
      <c r="E308" s="24">
        <v>11</v>
      </c>
      <c r="F308" s="21">
        <v>0.65600000000000003</v>
      </c>
      <c r="G308" s="23">
        <v>1</v>
      </c>
      <c r="H308" s="22">
        <v>67.599999999999994</v>
      </c>
      <c r="I308" s="22">
        <v>65.099999999999994</v>
      </c>
      <c r="J308" t="s">
        <v>30</v>
      </c>
      <c r="M308" s="30">
        <v>0</v>
      </c>
      <c r="N308" s="30">
        <v>0</v>
      </c>
      <c r="R308" s="26" t="str">
        <f>VLOOKUP(WNBA_TeamSeasons[[#This Row],[Team]],$Y$3:$Y$17,1,FALSE)</f>
        <v>New York Liberty</v>
      </c>
    </row>
    <row r="309" spans="1:18" x14ac:dyDescent="0.25">
      <c r="A309" s="24">
        <v>2001</v>
      </c>
      <c r="B309" t="s">
        <v>737</v>
      </c>
      <c r="C309" t="s">
        <v>729</v>
      </c>
      <c r="D309" s="24">
        <v>20</v>
      </c>
      <c r="E309" s="24">
        <v>12</v>
      </c>
      <c r="F309" s="21">
        <v>0.625</v>
      </c>
      <c r="G309" s="23">
        <v>2</v>
      </c>
      <c r="H309" s="22">
        <v>61.2</v>
      </c>
      <c r="I309" s="22">
        <v>59.3</v>
      </c>
      <c r="J309" t="s">
        <v>30</v>
      </c>
      <c r="M309" s="30">
        <v>0</v>
      </c>
      <c r="N309" s="30">
        <v>0</v>
      </c>
      <c r="R309" s="26" t="str">
        <f>WNBA_TeamSeasons[[#This Row],[Team]]</f>
        <v>Miami Sol</v>
      </c>
    </row>
    <row r="310" spans="1:18" x14ac:dyDescent="0.25">
      <c r="A310" s="24">
        <v>2001</v>
      </c>
      <c r="B310" t="s">
        <v>723</v>
      </c>
      <c r="C310" t="s">
        <v>729</v>
      </c>
      <c r="D310" s="24">
        <v>18</v>
      </c>
      <c r="E310" s="24">
        <v>14</v>
      </c>
      <c r="F310" s="21">
        <v>0.56299999999999994</v>
      </c>
      <c r="G310" s="23">
        <v>4</v>
      </c>
      <c r="H310" s="22">
        <v>64.2</v>
      </c>
      <c r="I310" s="22">
        <v>62.8</v>
      </c>
      <c r="J310" t="s">
        <v>30</v>
      </c>
      <c r="M310" s="30">
        <v>0</v>
      </c>
      <c r="N310" s="30">
        <v>2</v>
      </c>
      <c r="O310" s="26" t="s">
        <v>30</v>
      </c>
      <c r="P310" s="26" t="s">
        <v>30</v>
      </c>
      <c r="R310" s="26" t="str">
        <f>WNBA_TeamSeasons[[#This Row],[Team]]</f>
        <v>Charlotte Sting</v>
      </c>
    </row>
    <row r="311" spans="1:18" x14ac:dyDescent="0.25">
      <c r="A311" s="24">
        <v>2001</v>
      </c>
      <c r="B311" t="s">
        <v>736</v>
      </c>
      <c r="C311" t="s">
        <v>729</v>
      </c>
      <c r="D311" s="24">
        <v>13</v>
      </c>
      <c r="E311" s="24">
        <v>19</v>
      </c>
      <c r="F311" s="21">
        <v>0.40600000000000003</v>
      </c>
      <c r="G311" s="23">
        <v>9</v>
      </c>
      <c r="H311" s="22">
        <v>66.900000000000006</v>
      </c>
      <c r="I311" s="22">
        <v>68.900000000000006</v>
      </c>
      <c r="M311" s="30">
        <v>0</v>
      </c>
      <c r="N311" s="30">
        <v>0</v>
      </c>
      <c r="R311" s="26" t="s">
        <v>713</v>
      </c>
    </row>
    <row r="312" spans="1:18" x14ac:dyDescent="0.25">
      <c r="A312" s="24">
        <v>2001</v>
      </c>
      <c r="B312" t="s">
        <v>720</v>
      </c>
      <c r="C312" t="s">
        <v>729</v>
      </c>
      <c r="D312" s="24">
        <v>10</v>
      </c>
      <c r="E312" s="24">
        <v>22</v>
      </c>
      <c r="F312" s="21">
        <v>0.313</v>
      </c>
      <c r="G312" s="23">
        <v>12</v>
      </c>
      <c r="H312" s="22">
        <v>65.7</v>
      </c>
      <c r="I312" s="22">
        <v>70.900000000000006</v>
      </c>
      <c r="M312" s="30">
        <v>0</v>
      </c>
      <c r="N312" s="30">
        <v>0</v>
      </c>
      <c r="R312" s="26" t="s">
        <v>732</v>
      </c>
    </row>
    <row r="313" spans="1:18" x14ac:dyDescent="0.25">
      <c r="A313" s="24">
        <v>2001</v>
      </c>
      <c r="B313" t="s">
        <v>718</v>
      </c>
      <c r="C313" t="s">
        <v>729</v>
      </c>
      <c r="D313" s="24">
        <v>10</v>
      </c>
      <c r="E313" s="24">
        <v>22</v>
      </c>
      <c r="F313" s="21">
        <v>0.313</v>
      </c>
      <c r="G313" s="23">
        <v>12</v>
      </c>
      <c r="H313" s="22">
        <v>67.3</v>
      </c>
      <c r="I313" s="22">
        <v>70.3</v>
      </c>
      <c r="M313" s="30">
        <v>0</v>
      </c>
      <c r="N313" s="30">
        <v>0</v>
      </c>
      <c r="R313" s="26" t="str">
        <f>VLOOKUP(WNBA_TeamSeasons[[#This Row],[Team]],$Y$3:$Y$17,1,FALSE)</f>
        <v>Indiana Fever</v>
      </c>
    </row>
    <row r="314" spans="1:18" x14ac:dyDescent="0.25">
      <c r="A314" s="24">
        <v>2001</v>
      </c>
      <c r="B314" t="s">
        <v>716</v>
      </c>
      <c r="C314" t="s">
        <v>729</v>
      </c>
      <c r="D314" s="24">
        <v>10</v>
      </c>
      <c r="E314" s="24">
        <v>22</v>
      </c>
      <c r="F314" s="21">
        <v>0.313</v>
      </c>
      <c r="G314" s="23">
        <v>12</v>
      </c>
      <c r="H314" s="22">
        <v>60.3</v>
      </c>
      <c r="I314" s="22">
        <v>64.8</v>
      </c>
      <c r="M314" s="30">
        <v>0</v>
      </c>
      <c r="N314" s="30">
        <v>0</v>
      </c>
      <c r="R314" s="26" t="str">
        <f>VLOOKUP(WNBA_TeamSeasons[[#This Row],[Team]],$Y$3:$Y$17,1,FALSE)</f>
        <v>Washington Mystics</v>
      </c>
    </row>
    <row r="315" spans="1:18" x14ac:dyDescent="0.25">
      <c r="A315" s="24">
        <v>2001</v>
      </c>
      <c r="B315" t="s">
        <v>717</v>
      </c>
      <c r="C315" t="s">
        <v>730</v>
      </c>
      <c r="D315" s="24">
        <v>28</v>
      </c>
      <c r="E315" s="24">
        <v>4</v>
      </c>
      <c r="F315" s="21">
        <v>0.875</v>
      </c>
      <c r="G315" s="23">
        <v>0</v>
      </c>
      <c r="H315" s="22">
        <v>76.3</v>
      </c>
      <c r="I315" s="22">
        <v>67.7</v>
      </c>
      <c r="J315" t="s">
        <v>30</v>
      </c>
      <c r="K315" s="26" t="s">
        <v>30</v>
      </c>
      <c r="L315" s="26" t="s">
        <v>30</v>
      </c>
      <c r="M315" s="30">
        <v>2</v>
      </c>
      <c r="N315" s="30">
        <v>0</v>
      </c>
      <c r="O315" s="26" t="s">
        <v>30</v>
      </c>
      <c r="P315" s="26" t="s">
        <v>30</v>
      </c>
      <c r="Q315" s="26" t="s">
        <v>30</v>
      </c>
      <c r="R315" s="26" t="str">
        <f>VLOOKUP(WNBA_TeamSeasons[[#This Row],[Team]],$Y$3:$Y$17,1,FALSE)</f>
        <v>Los Angeles Sparks</v>
      </c>
    </row>
    <row r="316" spans="1:18" x14ac:dyDescent="0.25">
      <c r="A316" s="24">
        <v>2001</v>
      </c>
      <c r="B316" t="s">
        <v>722</v>
      </c>
      <c r="C316" t="s">
        <v>730</v>
      </c>
      <c r="D316" s="24">
        <v>20</v>
      </c>
      <c r="E316" s="24">
        <v>12</v>
      </c>
      <c r="F316" s="21">
        <v>0.625</v>
      </c>
      <c r="G316" s="23">
        <v>8</v>
      </c>
      <c r="H316" s="22">
        <v>71.7</v>
      </c>
      <c r="I316" s="22">
        <v>66.8</v>
      </c>
      <c r="J316" t="s">
        <v>30</v>
      </c>
      <c r="M316" s="30">
        <v>0</v>
      </c>
      <c r="N316" s="30">
        <v>0</v>
      </c>
      <c r="R316" s="26" t="str">
        <f>WNBA_TeamSeasons[[#This Row],[Team]]</f>
        <v>Sacramento Monarchs</v>
      </c>
    </row>
    <row r="317" spans="1:18" x14ac:dyDescent="0.25">
      <c r="A317" s="24">
        <v>2001</v>
      </c>
      <c r="B317" t="s">
        <v>724</v>
      </c>
      <c r="C317" t="s">
        <v>730</v>
      </c>
      <c r="D317" s="24">
        <v>19</v>
      </c>
      <c r="E317" s="24">
        <v>13</v>
      </c>
      <c r="F317" s="21">
        <v>0.59399999999999997</v>
      </c>
      <c r="G317" s="23">
        <v>9</v>
      </c>
      <c r="H317" s="22">
        <v>64</v>
      </c>
      <c r="I317" s="22">
        <v>62.3</v>
      </c>
      <c r="J317" t="s">
        <v>30</v>
      </c>
      <c r="M317" s="30">
        <v>0</v>
      </c>
      <c r="N317" s="30">
        <v>0</v>
      </c>
      <c r="R317" s="26" t="str">
        <f>WNBA_TeamSeasons[[#This Row],[Team]]</f>
        <v>Houston Comets</v>
      </c>
    </row>
    <row r="318" spans="1:18" x14ac:dyDescent="0.25">
      <c r="A318" s="24">
        <v>2001</v>
      </c>
      <c r="B318" t="s">
        <v>738</v>
      </c>
      <c r="C318" t="s">
        <v>730</v>
      </c>
      <c r="D318" s="24">
        <v>19</v>
      </c>
      <c r="E318" s="24">
        <v>13</v>
      </c>
      <c r="F318" s="21">
        <v>0.59399999999999997</v>
      </c>
      <c r="G318" s="23">
        <v>9</v>
      </c>
      <c r="H318" s="22">
        <v>69</v>
      </c>
      <c r="I318" s="22">
        <v>68.5</v>
      </c>
      <c r="J318" t="s">
        <v>30</v>
      </c>
      <c r="M318" s="30">
        <v>0</v>
      </c>
      <c r="N318" s="30">
        <v>0</v>
      </c>
      <c r="R318" s="26" t="s">
        <v>709</v>
      </c>
    </row>
    <row r="319" spans="1:18" x14ac:dyDescent="0.25">
      <c r="A319" s="24">
        <v>2001</v>
      </c>
      <c r="B319" t="s">
        <v>710</v>
      </c>
      <c r="C319" t="s">
        <v>730</v>
      </c>
      <c r="D319" s="24">
        <v>13</v>
      </c>
      <c r="E319" s="24">
        <v>19</v>
      </c>
      <c r="F319" s="21">
        <v>0.40600000000000003</v>
      </c>
      <c r="G319" s="23">
        <v>15</v>
      </c>
      <c r="H319" s="22">
        <v>64.5</v>
      </c>
      <c r="I319" s="22">
        <v>67.8</v>
      </c>
      <c r="M319" s="30">
        <v>0</v>
      </c>
      <c r="N319" s="30">
        <v>0</v>
      </c>
      <c r="R319" s="26" t="str">
        <f>VLOOKUP(WNBA_TeamSeasons[[#This Row],[Team]],$Y$3:$Y$17,1,FALSE)</f>
        <v>Phoenix Mercury</v>
      </c>
    </row>
    <row r="320" spans="1:18" x14ac:dyDescent="0.25">
      <c r="A320" s="24">
        <v>2001</v>
      </c>
      <c r="B320" t="s">
        <v>712</v>
      </c>
      <c r="C320" t="s">
        <v>730</v>
      </c>
      <c r="D320" s="24">
        <v>12</v>
      </c>
      <c r="E320" s="24">
        <v>20</v>
      </c>
      <c r="F320" s="21">
        <v>0.375</v>
      </c>
      <c r="G320" s="23">
        <v>16</v>
      </c>
      <c r="H320" s="22">
        <v>64.900000000000006</v>
      </c>
      <c r="I320" s="22">
        <v>67.400000000000006</v>
      </c>
      <c r="M320" s="30">
        <v>0</v>
      </c>
      <c r="N320" s="30">
        <v>0</v>
      </c>
      <c r="R320" s="26" t="str">
        <f>VLOOKUP(WNBA_TeamSeasons[[#This Row],[Team]],$Y$3:$Y$17,1,FALSE)</f>
        <v>Minnesota Lynx</v>
      </c>
    </row>
    <row r="321" spans="1:18" x14ac:dyDescent="0.25">
      <c r="A321" s="24">
        <v>2001</v>
      </c>
      <c r="B321" t="s">
        <v>739</v>
      </c>
      <c r="C321" t="s">
        <v>730</v>
      </c>
      <c r="D321" s="24">
        <v>11</v>
      </c>
      <c r="E321" s="24">
        <v>21</v>
      </c>
      <c r="F321" s="21">
        <v>0.34399999999999997</v>
      </c>
      <c r="G321" s="23">
        <v>17</v>
      </c>
      <c r="H321" s="22">
        <v>65.3</v>
      </c>
      <c r="I321" s="22">
        <v>68.8</v>
      </c>
      <c r="M321" s="30">
        <v>0</v>
      </c>
      <c r="N321" s="30">
        <v>0</v>
      </c>
      <c r="R321" s="26" t="str">
        <f>VLOOKUP(WNBA_TeamSeasons[[#This Row],[Team]],$Y$3:$Y$17,1,FALSE)</f>
        <v>Portland Fire</v>
      </c>
    </row>
    <row r="322" spans="1:18" x14ac:dyDescent="0.25">
      <c r="A322" s="24">
        <v>2001</v>
      </c>
      <c r="B322" t="s">
        <v>715</v>
      </c>
      <c r="C322" t="s">
        <v>730</v>
      </c>
      <c r="D322" s="24">
        <v>10</v>
      </c>
      <c r="E322" s="24">
        <v>22</v>
      </c>
      <c r="F322" s="21">
        <v>0.313</v>
      </c>
      <c r="G322" s="23">
        <v>18</v>
      </c>
      <c r="H322" s="22">
        <v>60</v>
      </c>
      <c r="I322" s="22">
        <v>64</v>
      </c>
      <c r="M322" s="30">
        <v>0</v>
      </c>
      <c r="N322" s="30">
        <v>0</v>
      </c>
      <c r="R322" s="26" t="str">
        <f>VLOOKUP(WNBA_TeamSeasons[[#This Row],[Team]],$Y$3:$Y$17,1,FALSE)</f>
        <v>Seattle Storm</v>
      </c>
    </row>
    <row r="323" spans="1:18" x14ac:dyDescent="0.25">
      <c r="A323" s="24">
        <v>2000</v>
      </c>
      <c r="B323" t="s">
        <v>711</v>
      </c>
      <c r="C323" t="s">
        <v>729</v>
      </c>
      <c r="D323" s="24">
        <v>20</v>
      </c>
      <c r="E323" s="24">
        <v>12</v>
      </c>
      <c r="F323" s="21">
        <v>0.625</v>
      </c>
      <c r="G323" s="23">
        <v>0</v>
      </c>
      <c r="H323" s="22">
        <v>67.099999999999994</v>
      </c>
      <c r="I323" s="22">
        <v>63.6</v>
      </c>
      <c r="J323" t="s">
        <v>30</v>
      </c>
      <c r="K323" s="26" t="s">
        <v>30</v>
      </c>
      <c r="M323" s="30">
        <v>0</v>
      </c>
      <c r="N323" s="30">
        <v>2</v>
      </c>
      <c r="O323" s="26" t="s">
        <v>30</v>
      </c>
      <c r="P323" s="26" t="s">
        <v>30</v>
      </c>
      <c r="R323" s="26" t="str">
        <f>VLOOKUP(WNBA_TeamSeasons[[#This Row],[Team]],$Y$3:$Y$17,1,FALSE)</f>
        <v>New York Liberty</v>
      </c>
    </row>
    <row r="324" spans="1:18" x14ac:dyDescent="0.25">
      <c r="A324" s="24">
        <v>2000</v>
      </c>
      <c r="B324" t="s">
        <v>735</v>
      </c>
      <c r="C324" t="s">
        <v>729</v>
      </c>
      <c r="D324" s="24">
        <v>17</v>
      </c>
      <c r="E324" s="24">
        <v>15</v>
      </c>
      <c r="F324" s="21">
        <v>0.53100000000000003</v>
      </c>
      <c r="G324" s="23">
        <v>3</v>
      </c>
      <c r="H324" s="22">
        <v>68.3</v>
      </c>
      <c r="I324" s="22">
        <v>66.3</v>
      </c>
      <c r="J324" t="s">
        <v>30</v>
      </c>
      <c r="M324" s="30">
        <v>0</v>
      </c>
      <c r="N324" s="30">
        <v>0</v>
      </c>
      <c r="R324" s="26" t="str">
        <f>WNBA_TeamSeasons[[#This Row],[Team]]</f>
        <v>Cleveland Rockers</v>
      </c>
    </row>
    <row r="325" spans="1:18" x14ac:dyDescent="0.25">
      <c r="A325" s="24">
        <v>2000</v>
      </c>
      <c r="B325" t="s">
        <v>736</v>
      </c>
      <c r="C325" t="s">
        <v>729</v>
      </c>
      <c r="D325" s="24">
        <v>16</v>
      </c>
      <c r="E325" s="24">
        <v>16</v>
      </c>
      <c r="F325" s="21">
        <v>0.5</v>
      </c>
      <c r="G325" s="23">
        <v>4</v>
      </c>
      <c r="H325" s="22">
        <v>69</v>
      </c>
      <c r="I325" s="22">
        <v>69.8</v>
      </c>
      <c r="J325" t="s">
        <v>30</v>
      </c>
      <c r="M325" s="30">
        <v>0</v>
      </c>
      <c r="N325" s="30">
        <v>0</v>
      </c>
      <c r="R325" s="26" t="s">
        <v>713</v>
      </c>
    </row>
    <row r="326" spans="1:18" x14ac:dyDescent="0.25">
      <c r="A326" s="24">
        <v>2000</v>
      </c>
      <c r="B326" t="s">
        <v>716</v>
      </c>
      <c r="C326" t="s">
        <v>729</v>
      </c>
      <c r="D326" s="24">
        <v>14</v>
      </c>
      <c r="E326" s="24">
        <v>18</v>
      </c>
      <c r="F326" s="21">
        <v>0.438</v>
      </c>
      <c r="G326" s="23">
        <v>6</v>
      </c>
      <c r="H326" s="22">
        <v>68</v>
      </c>
      <c r="I326" s="22">
        <v>69.400000000000006</v>
      </c>
      <c r="J326" t="s">
        <v>30</v>
      </c>
      <c r="M326" s="30">
        <v>0</v>
      </c>
      <c r="N326" s="30">
        <v>0</v>
      </c>
      <c r="R326" s="26" t="str">
        <f>VLOOKUP(WNBA_TeamSeasons[[#This Row],[Team]],$Y$3:$Y$17,1,FALSE)</f>
        <v>Washington Mystics</v>
      </c>
    </row>
    <row r="327" spans="1:18" x14ac:dyDescent="0.25">
      <c r="A327" s="24">
        <v>2000</v>
      </c>
      <c r="B327" t="s">
        <v>720</v>
      </c>
      <c r="C327" t="s">
        <v>729</v>
      </c>
      <c r="D327" s="24">
        <v>14</v>
      </c>
      <c r="E327" s="24">
        <v>18</v>
      </c>
      <c r="F327" s="21">
        <v>0.438</v>
      </c>
      <c r="G327" s="23">
        <v>6</v>
      </c>
      <c r="H327" s="22">
        <v>72.8</v>
      </c>
      <c r="I327" s="22">
        <v>75.8</v>
      </c>
      <c r="M327" s="30">
        <v>0</v>
      </c>
      <c r="N327" s="30">
        <v>0</v>
      </c>
      <c r="R327" s="26" t="s">
        <v>732</v>
      </c>
    </row>
    <row r="328" spans="1:18" x14ac:dyDescent="0.25">
      <c r="A328" s="24">
        <v>2000</v>
      </c>
      <c r="B328" t="s">
        <v>737</v>
      </c>
      <c r="C328" t="s">
        <v>729</v>
      </c>
      <c r="D328" s="24">
        <v>13</v>
      </c>
      <c r="E328" s="24">
        <v>19</v>
      </c>
      <c r="F328" s="21">
        <v>0.40600000000000003</v>
      </c>
      <c r="G328" s="23">
        <v>7</v>
      </c>
      <c r="H328" s="22">
        <v>57.2</v>
      </c>
      <c r="I328" s="22">
        <v>62.5</v>
      </c>
      <c r="M328" s="30">
        <v>0</v>
      </c>
      <c r="N328" s="30">
        <v>0</v>
      </c>
      <c r="R328" s="26" t="str">
        <f>WNBA_TeamSeasons[[#This Row],[Team]]</f>
        <v>Miami Sol</v>
      </c>
    </row>
    <row r="329" spans="1:18" x14ac:dyDescent="0.25">
      <c r="A329" s="24">
        <v>2000</v>
      </c>
      <c r="B329" t="s">
        <v>718</v>
      </c>
      <c r="C329" t="s">
        <v>729</v>
      </c>
      <c r="D329" s="24">
        <v>9</v>
      </c>
      <c r="E329" s="24">
        <v>23</v>
      </c>
      <c r="F329" s="21">
        <v>0.28100000000000003</v>
      </c>
      <c r="G329" s="23">
        <v>11</v>
      </c>
      <c r="H329" s="22">
        <v>69.2</v>
      </c>
      <c r="I329" s="22">
        <v>71.599999999999994</v>
      </c>
      <c r="M329" s="30">
        <v>0</v>
      </c>
      <c r="N329" s="30">
        <v>0</v>
      </c>
      <c r="R329" s="26" t="str">
        <f>VLOOKUP(WNBA_TeamSeasons[[#This Row],[Team]],$Y$3:$Y$17,1,FALSE)</f>
        <v>Indiana Fever</v>
      </c>
    </row>
    <row r="330" spans="1:18" x14ac:dyDescent="0.25">
      <c r="A330" s="24">
        <v>2000</v>
      </c>
      <c r="B330" t="s">
        <v>723</v>
      </c>
      <c r="C330" t="s">
        <v>729</v>
      </c>
      <c r="D330" s="24">
        <v>8</v>
      </c>
      <c r="E330" s="24">
        <v>24</v>
      </c>
      <c r="F330" s="21">
        <v>0.25</v>
      </c>
      <c r="G330" s="23">
        <v>12</v>
      </c>
      <c r="H330" s="22">
        <v>68.3</v>
      </c>
      <c r="I330" s="22">
        <v>75.900000000000006</v>
      </c>
      <c r="M330" s="30">
        <v>0</v>
      </c>
      <c r="N330" s="30">
        <v>0</v>
      </c>
      <c r="R330" s="26" t="str">
        <f>WNBA_TeamSeasons[[#This Row],[Team]]</f>
        <v>Charlotte Sting</v>
      </c>
    </row>
    <row r="331" spans="1:18" x14ac:dyDescent="0.25">
      <c r="A331" s="24">
        <v>2000</v>
      </c>
      <c r="B331" t="s">
        <v>717</v>
      </c>
      <c r="C331" t="s">
        <v>730</v>
      </c>
      <c r="D331" s="24">
        <v>28</v>
      </c>
      <c r="E331" s="24">
        <v>4</v>
      </c>
      <c r="F331" s="21">
        <v>0.875</v>
      </c>
      <c r="G331" s="23">
        <v>0</v>
      </c>
      <c r="H331" s="22">
        <v>75.5</v>
      </c>
      <c r="I331" s="22">
        <v>67.8</v>
      </c>
      <c r="J331" t="s">
        <v>30</v>
      </c>
      <c r="K331" s="26" t="s">
        <v>30</v>
      </c>
      <c r="L331" s="26" t="s">
        <v>30</v>
      </c>
      <c r="M331" s="30">
        <v>0</v>
      </c>
      <c r="N331" s="30">
        <v>0</v>
      </c>
      <c r="R331" s="26" t="str">
        <f>VLOOKUP(WNBA_TeamSeasons[[#This Row],[Team]],$Y$3:$Y$17,1,FALSE)</f>
        <v>Los Angeles Sparks</v>
      </c>
    </row>
    <row r="332" spans="1:18" x14ac:dyDescent="0.25">
      <c r="A332" s="24">
        <v>2000</v>
      </c>
      <c r="B332" t="s">
        <v>724</v>
      </c>
      <c r="C332" t="s">
        <v>730</v>
      </c>
      <c r="D332" s="24">
        <v>27</v>
      </c>
      <c r="E332" s="24">
        <v>5</v>
      </c>
      <c r="F332" s="21">
        <v>0.84399999999999997</v>
      </c>
      <c r="G332" s="23">
        <v>1</v>
      </c>
      <c r="H332" s="22">
        <v>77.3</v>
      </c>
      <c r="I332" s="22">
        <v>64.599999999999994</v>
      </c>
      <c r="J332" t="s">
        <v>30</v>
      </c>
      <c r="M332" s="30">
        <v>2</v>
      </c>
      <c r="N332" s="30">
        <v>0</v>
      </c>
      <c r="O332" s="26" t="s">
        <v>30</v>
      </c>
      <c r="P332" s="26" t="s">
        <v>30</v>
      </c>
      <c r="Q332" s="26" t="s">
        <v>30</v>
      </c>
      <c r="R332" s="26" t="str">
        <f>WNBA_TeamSeasons[[#This Row],[Team]]</f>
        <v>Houston Comets</v>
      </c>
    </row>
    <row r="333" spans="1:18" x14ac:dyDescent="0.25">
      <c r="A333" s="24">
        <v>2000</v>
      </c>
      <c r="B333" t="s">
        <v>722</v>
      </c>
      <c r="C333" t="s">
        <v>730</v>
      </c>
      <c r="D333" s="24">
        <v>21</v>
      </c>
      <c r="E333" s="24">
        <v>11</v>
      </c>
      <c r="F333" s="21">
        <v>0.65600000000000003</v>
      </c>
      <c r="G333" s="23">
        <v>7</v>
      </c>
      <c r="H333" s="22">
        <v>73.2</v>
      </c>
      <c r="I333" s="22">
        <v>68</v>
      </c>
      <c r="J333" t="s">
        <v>30</v>
      </c>
      <c r="M333" s="30">
        <v>0</v>
      </c>
      <c r="N333" s="30">
        <v>0</v>
      </c>
      <c r="R333" s="26" t="str">
        <f>WNBA_TeamSeasons[[#This Row],[Team]]</f>
        <v>Sacramento Monarchs</v>
      </c>
    </row>
    <row r="334" spans="1:18" x14ac:dyDescent="0.25">
      <c r="A334" s="24">
        <v>2000</v>
      </c>
      <c r="B334" t="s">
        <v>710</v>
      </c>
      <c r="C334" t="s">
        <v>730</v>
      </c>
      <c r="D334" s="24">
        <v>20</v>
      </c>
      <c r="E334" s="24">
        <v>12</v>
      </c>
      <c r="F334" s="21">
        <v>0.625</v>
      </c>
      <c r="G334" s="23">
        <v>8</v>
      </c>
      <c r="H334" s="22">
        <v>70.099999999999994</v>
      </c>
      <c r="I334" s="22">
        <v>65.7</v>
      </c>
      <c r="J334" t="s">
        <v>30</v>
      </c>
      <c r="M334" s="30">
        <v>0</v>
      </c>
      <c r="N334" s="30">
        <v>0</v>
      </c>
      <c r="R334" s="26" t="str">
        <f>VLOOKUP(WNBA_TeamSeasons[[#This Row],[Team]],$Y$3:$Y$17,1,FALSE)</f>
        <v>Phoenix Mercury</v>
      </c>
    </row>
    <row r="335" spans="1:18" x14ac:dyDescent="0.25">
      <c r="A335" s="24">
        <v>2000</v>
      </c>
      <c r="B335" t="s">
        <v>738</v>
      </c>
      <c r="C335" t="s">
        <v>730</v>
      </c>
      <c r="D335" s="24">
        <v>18</v>
      </c>
      <c r="E335" s="24">
        <v>14</v>
      </c>
      <c r="F335" s="21">
        <v>0.56299999999999994</v>
      </c>
      <c r="G335" s="23">
        <v>10</v>
      </c>
      <c r="H335" s="22">
        <v>75.400000000000006</v>
      </c>
      <c r="I335" s="22">
        <v>75.2</v>
      </c>
      <c r="M335" s="30">
        <v>0</v>
      </c>
      <c r="N335" s="30">
        <v>0</v>
      </c>
      <c r="R335" s="26" t="s">
        <v>709</v>
      </c>
    </row>
    <row r="336" spans="1:18" x14ac:dyDescent="0.25">
      <c r="A336" s="24">
        <v>2000</v>
      </c>
      <c r="B336" t="s">
        <v>712</v>
      </c>
      <c r="C336" t="s">
        <v>730</v>
      </c>
      <c r="D336" s="24">
        <v>15</v>
      </c>
      <c r="E336" s="24">
        <v>17</v>
      </c>
      <c r="F336" s="21">
        <v>0.46899999999999997</v>
      </c>
      <c r="G336" s="23">
        <v>13</v>
      </c>
      <c r="H336" s="22">
        <v>68.5</v>
      </c>
      <c r="I336" s="22">
        <v>68.400000000000006</v>
      </c>
      <c r="M336" s="30">
        <v>0</v>
      </c>
      <c r="N336" s="30">
        <v>0</v>
      </c>
      <c r="R336" s="26" t="str">
        <f>VLOOKUP(WNBA_TeamSeasons[[#This Row],[Team]],$Y$3:$Y$17,1,FALSE)</f>
        <v>Minnesota Lynx</v>
      </c>
    </row>
    <row r="337" spans="1:18" x14ac:dyDescent="0.25">
      <c r="A337" s="24">
        <v>2000</v>
      </c>
      <c r="B337" t="s">
        <v>739</v>
      </c>
      <c r="C337" t="s">
        <v>730</v>
      </c>
      <c r="D337" s="24">
        <v>10</v>
      </c>
      <c r="E337" s="24">
        <v>22</v>
      </c>
      <c r="F337" s="21">
        <v>0.313</v>
      </c>
      <c r="G337" s="23">
        <v>18</v>
      </c>
      <c r="H337" s="22">
        <v>67.3</v>
      </c>
      <c r="I337" s="22">
        <v>72</v>
      </c>
      <c r="M337" s="30">
        <v>0</v>
      </c>
      <c r="N337" s="30">
        <v>0</v>
      </c>
      <c r="R337" s="26" t="str">
        <f>VLOOKUP(WNBA_TeamSeasons[[#This Row],[Team]],$Y$3:$Y$17,1,FALSE)</f>
        <v>Portland Fire</v>
      </c>
    </row>
    <row r="338" spans="1:18" x14ac:dyDescent="0.25">
      <c r="A338" s="24">
        <v>2000</v>
      </c>
      <c r="B338" t="s">
        <v>715</v>
      </c>
      <c r="C338" t="s">
        <v>730</v>
      </c>
      <c r="D338" s="24">
        <v>6</v>
      </c>
      <c r="E338" s="24">
        <v>26</v>
      </c>
      <c r="F338" s="21">
        <v>0.188</v>
      </c>
      <c r="G338" s="23">
        <v>22</v>
      </c>
      <c r="H338" s="22">
        <v>56.9</v>
      </c>
      <c r="I338" s="22">
        <v>67.8</v>
      </c>
      <c r="M338" s="30">
        <v>0</v>
      </c>
      <c r="N338" s="30">
        <v>0</v>
      </c>
      <c r="R338" s="26" t="str">
        <f>VLOOKUP(WNBA_TeamSeasons[[#This Row],[Team]],$Y$3:$Y$17,1,FALSE)</f>
        <v>Seattle Storm</v>
      </c>
    </row>
    <row r="339" spans="1:18" x14ac:dyDescent="0.25">
      <c r="A339" s="24">
        <v>1999</v>
      </c>
      <c r="B339" t="s">
        <v>711</v>
      </c>
      <c r="C339" t="s">
        <v>729</v>
      </c>
      <c r="D339" s="24">
        <v>18</v>
      </c>
      <c r="E339" s="24">
        <v>14</v>
      </c>
      <c r="F339" s="21">
        <v>0.56299999999999994</v>
      </c>
      <c r="G339" s="23">
        <v>0</v>
      </c>
      <c r="H339" s="22">
        <v>67.8</v>
      </c>
      <c r="I339" s="22">
        <v>65.3</v>
      </c>
      <c r="J339" t="s">
        <v>30</v>
      </c>
      <c r="K339" s="26" t="s">
        <v>30</v>
      </c>
      <c r="M339" s="30">
        <v>1</v>
      </c>
      <c r="N339" s="30">
        <v>2</v>
      </c>
      <c r="O339" s="26" t="s">
        <v>30</v>
      </c>
      <c r="P339" s="26" t="s">
        <v>30</v>
      </c>
      <c r="R339" s="26" t="str">
        <f>VLOOKUP(WNBA_TeamSeasons[[#This Row],[Team]],$Y$3:$Y$17,1,FALSE)</f>
        <v>New York Liberty</v>
      </c>
    </row>
    <row r="340" spans="1:18" x14ac:dyDescent="0.25">
      <c r="A340" s="24">
        <v>1999</v>
      </c>
      <c r="B340" t="s">
        <v>723</v>
      </c>
      <c r="C340" t="s">
        <v>729</v>
      </c>
      <c r="D340" s="24">
        <v>15</v>
      </c>
      <c r="E340" s="24">
        <v>17</v>
      </c>
      <c r="F340" s="21">
        <v>0.46899999999999997</v>
      </c>
      <c r="G340" s="23">
        <v>3</v>
      </c>
      <c r="H340" s="22">
        <v>65.8</v>
      </c>
      <c r="I340" s="22">
        <v>66.900000000000006</v>
      </c>
      <c r="J340" t="s">
        <v>30</v>
      </c>
      <c r="M340" s="30">
        <v>0</v>
      </c>
      <c r="N340" s="30">
        <v>0</v>
      </c>
      <c r="R340" s="26" t="str">
        <f>WNBA_TeamSeasons[[#This Row],[Team]]</f>
        <v>Charlotte Sting</v>
      </c>
    </row>
    <row r="341" spans="1:18" x14ac:dyDescent="0.25">
      <c r="A341" s="24">
        <v>1999</v>
      </c>
      <c r="B341" t="s">
        <v>720</v>
      </c>
      <c r="C341" t="s">
        <v>729</v>
      </c>
      <c r="D341" s="24">
        <v>15</v>
      </c>
      <c r="E341" s="24">
        <v>17</v>
      </c>
      <c r="F341" s="21">
        <v>0.46899999999999997</v>
      </c>
      <c r="G341" s="23">
        <v>3</v>
      </c>
      <c r="H341" s="22">
        <v>70</v>
      </c>
      <c r="I341" s="22">
        <v>72</v>
      </c>
      <c r="J341" t="s">
        <v>30</v>
      </c>
      <c r="M341" s="30">
        <v>0</v>
      </c>
      <c r="N341" s="30">
        <v>0</v>
      </c>
      <c r="R341" s="26" t="s">
        <v>732</v>
      </c>
    </row>
    <row r="342" spans="1:18" x14ac:dyDescent="0.25">
      <c r="A342" s="24">
        <v>1999</v>
      </c>
      <c r="B342" t="s">
        <v>736</v>
      </c>
      <c r="C342" t="s">
        <v>729</v>
      </c>
      <c r="D342" s="24">
        <v>15</v>
      </c>
      <c r="E342" s="24">
        <v>17</v>
      </c>
      <c r="F342" s="21">
        <v>0.46899999999999997</v>
      </c>
      <c r="G342" s="23">
        <v>3</v>
      </c>
      <c r="H342" s="22">
        <v>68.900000000000006</v>
      </c>
      <c r="I342" s="22">
        <v>69.3</v>
      </c>
      <c r="M342" s="30">
        <v>0</v>
      </c>
      <c r="N342" s="30">
        <v>0</v>
      </c>
      <c r="R342" s="26" t="s">
        <v>713</v>
      </c>
    </row>
    <row r="343" spans="1:18" x14ac:dyDescent="0.25">
      <c r="A343" s="24">
        <v>1999</v>
      </c>
      <c r="B343" t="s">
        <v>716</v>
      </c>
      <c r="C343" t="s">
        <v>729</v>
      </c>
      <c r="D343" s="24">
        <v>12</v>
      </c>
      <c r="E343" s="24">
        <v>20</v>
      </c>
      <c r="F343" s="21">
        <v>0.375</v>
      </c>
      <c r="G343" s="23">
        <v>6</v>
      </c>
      <c r="H343" s="22">
        <v>65.599999999999994</v>
      </c>
      <c r="I343" s="22">
        <v>70.2</v>
      </c>
      <c r="M343" s="30">
        <v>0</v>
      </c>
      <c r="N343" s="30">
        <v>0</v>
      </c>
      <c r="R343" s="26" t="str">
        <f>VLOOKUP(WNBA_TeamSeasons[[#This Row],[Team]],$Y$3:$Y$17,1,FALSE)</f>
        <v>Washington Mystics</v>
      </c>
    </row>
    <row r="344" spans="1:18" x14ac:dyDescent="0.25">
      <c r="A344" s="24">
        <v>1999</v>
      </c>
      <c r="B344" t="s">
        <v>735</v>
      </c>
      <c r="C344" t="s">
        <v>729</v>
      </c>
      <c r="D344" s="24">
        <v>7</v>
      </c>
      <c r="E344" s="24">
        <v>25</v>
      </c>
      <c r="F344" s="21">
        <v>0.219</v>
      </c>
      <c r="G344" s="23">
        <v>11</v>
      </c>
      <c r="H344" s="22">
        <v>62.9</v>
      </c>
      <c r="I344" s="22">
        <v>69.3</v>
      </c>
      <c r="M344" s="30">
        <v>0</v>
      </c>
      <c r="N344" s="30">
        <v>0</v>
      </c>
      <c r="R344" s="26" t="str">
        <f>WNBA_TeamSeasons[[#This Row],[Team]]</f>
        <v>Cleveland Rockers</v>
      </c>
    </row>
    <row r="345" spans="1:18" x14ac:dyDescent="0.25">
      <c r="A345" s="24">
        <v>1999</v>
      </c>
      <c r="B345" t="s">
        <v>724</v>
      </c>
      <c r="C345" t="s">
        <v>730</v>
      </c>
      <c r="D345" s="24">
        <v>26</v>
      </c>
      <c r="E345" s="24">
        <v>6</v>
      </c>
      <c r="F345" s="21">
        <v>0.81299999999999994</v>
      </c>
      <c r="G345" s="23">
        <v>0</v>
      </c>
      <c r="H345" s="22">
        <v>74</v>
      </c>
      <c r="I345" s="22">
        <v>64.7</v>
      </c>
      <c r="J345" t="s">
        <v>30</v>
      </c>
      <c r="K345" s="26" t="s">
        <v>30</v>
      </c>
      <c r="L345" s="26" t="s">
        <v>30</v>
      </c>
      <c r="M345" s="30">
        <v>2</v>
      </c>
      <c r="N345" s="30">
        <v>1</v>
      </c>
      <c r="O345" s="26" t="s">
        <v>30</v>
      </c>
      <c r="P345" s="26" t="s">
        <v>30</v>
      </c>
      <c r="Q345" s="26" t="s">
        <v>30</v>
      </c>
      <c r="R345" s="26" t="str">
        <f>WNBA_TeamSeasons[[#This Row],[Team]]</f>
        <v>Houston Comets</v>
      </c>
    </row>
    <row r="346" spans="1:18" x14ac:dyDescent="0.25">
      <c r="A346" s="24">
        <v>1999</v>
      </c>
      <c r="B346" t="s">
        <v>717</v>
      </c>
      <c r="C346" t="s">
        <v>730</v>
      </c>
      <c r="D346" s="24">
        <v>20</v>
      </c>
      <c r="E346" s="24">
        <v>12</v>
      </c>
      <c r="F346" s="21">
        <v>0.625</v>
      </c>
      <c r="G346" s="23">
        <v>6</v>
      </c>
      <c r="H346" s="22">
        <v>76.5</v>
      </c>
      <c r="I346" s="22">
        <v>72.400000000000006</v>
      </c>
      <c r="J346" t="s">
        <v>30</v>
      </c>
      <c r="M346" s="30">
        <v>0</v>
      </c>
      <c r="N346" s="30">
        <v>0</v>
      </c>
      <c r="R346" s="26" t="str">
        <f>VLOOKUP(WNBA_TeamSeasons[[#This Row],[Team]],$Y$3:$Y$17,1,FALSE)</f>
        <v>Los Angeles Sparks</v>
      </c>
    </row>
    <row r="347" spans="1:18" x14ac:dyDescent="0.25">
      <c r="A347" s="24">
        <v>1999</v>
      </c>
      <c r="B347" t="s">
        <v>722</v>
      </c>
      <c r="C347" t="s">
        <v>730</v>
      </c>
      <c r="D347" s="24">
        <v>19</v>
      </c>
      <c r="E347" s="24">
        <v>13</v>
      </c>
      <c r="F347" s="21">
        <v>0.59399999999999997</v>
      </c>
      <c r="G347" s="23">
        <v>7</v>
      </c>
      <c r="H347" s="22">
        <v>74.8</v>
      </c>
      <c r="I347" s="22">
        <v>70.599999999999994</v>
      </c>
      <c r="J347" t="s">
        <v>30</v>
      </c>
      <c r="M347" s="30">
        <v>0</v>
      </c>
      <c r="N347" s="30">
        <v>0</v>
      </c>
      <c r="R347" s="26" t="str">
        <f>WNBA_TeamSeasons[[#This Row],[Team]]</f>
        <v>Sacramento Monarchs</v>
      </c>
    </row>
    <row r="348" spans="1:18" x14ac:dyDescent="0.25">
      <c r="A348" s="24">
        <v>1999</v>
      </c>
      <c r="B348" t="s">
        <v>712</v>
      </c>
      <c r="C348" t="s">
        <v>730</v>
      </c>
      <c r="D348" s="24">
        <v>15</v>
      </c>
      <c r="E348" s="24">
        <v>17</v>
      </c>
      <c r="F348" s="21">
        <v>0.46899999999999997</v>
      </c>
      <c r="G348" s="23">
        <v>11</v>
      </c>
      <c r="H348" s="22">
        <v>63.6</v>
      </c>
      <c r="I348" s="22">
        <v>66</v>
      </c>
      <c r="M348" s="30">
        <v>0</v>
      </c>
      <c r="N348" s="30">
        <v>0</v>
      </c>
      <c r="R348" s="26" t="str">
        <f>VLOOKUP(WNBA_TeamSeasons[[#This Row],[Team]],$Y$3:$Y$17,1,FALSE)</f>
        <v>Minnesota Lynx</v>
      </c>
    </row>
    <row r="349" spans="1:18" x14ac:dyDescent="0.25">
      <c r="A349" s="24">
        <v>1999</v>
      </c>
      <c r="B349" t="s">
        <v>710</v>
      </c>
      <c r="C349" t="s">
        <v>730</v>
      </c>
      <c r="D349" s="24">
        <v>15</v>
      </c>
      <c r="E349" s="24">
        <v>17</v>
      </c>
      <c r="F349" s="21">
        <v>0.46899999999999997</v>
      </c>
      <c r="G349" s="23">
        <v>11</v>
      </c>
      <c r="H349" s="22">
        <v>68</v>
      </c>
      <c r="I349" s="22">
        <v>68.2</v>
      </c>
      <c r="M349" s="30">
        <v>0</v>
      </c>
      <c r="N349" s="30">
        <v>0</v>
      </c>
      <c r="R349" s="26" t="str">
        <f>VLOOKUP(WNBA_TeamSeasons[[#This Row],[Team]],$Y$3:$Y$17,1,FALSE)</f>
        <v>Phoenix Mercury</v>
      </c>
    </row>
    <row r="350" spans="1:18" x14ac:dyDescent="0.25">
      <c r="A350" s="24">
        <v>1999</v>
      </c>
      <c r="B350" t="s">
        <v>738</v>
      </c>
      <c r="C350" t="s">
        <v>730</v>
      </c>
      <c r="D350" s="24">
        <v>15</v>
      </c>
      <c r="E350" s="24">
        <v>17</v>
      </c>
      <c r="F350" s="21">
        <v>0.46899999999999997</v>
      </c>
      <c r="G350" s="23">
        <v>11</v>
      </c>
      <c r="H350" s="22">
        <v>74</v>
      </c>
      <c r="I350" s="22">
        <v>77.099999999999994</v>
      </c>
      <c r="M350" s="30">
        <v>0</v>
      </c>
      <c r="N350" s="30">
        <v>0</v>
      </c>
      <c r="R350" s="26" t="s">
        <v>709</v>
      </c>
    </row>
    <row r="351" spans="1:18" x14ac:dyDescent="0.25">
      <c r="A351" s="24">
        <v>1998</v>
      </c>
      <c r="B351" t="s">
        <v>735</v>
      </c>
      <c r="C351" t="s">
        <v>729</v>
      </c>
      <c r="D351" s="24">
        <v>20</v>
      </c>
      <c r="E351" s="24">
        <v>10</v>
      </c>
      <c r="F351" s="21">
        <v>0.66700000000000004</v>
      </c>
      <c r="G351" s="23">
        <v>0</v>
      </c>
      <c r="H351" s="22">
        <v>73.2</v>
      </c>
      <c r="I351" s="22">
        <v>70.3</v>
      </c>
      <c r="J351" t="s">
        <v>30</v>
      </c>
      <c r="K351" s="26" t="s">
        <v>30</v>
      </c>
      <c r="M351" s="30">
        <v>1</v>
      </c>
      <c r="N351" s="30">
        <v>2</v>
      </c>
      <c r="O351" s="26" t="s">
        <v>30</v>
      </c>
      <c r="R351" s="26" t="str">
        <f>WNBA_TeamSeasons[[#This Row],[Team]]</f>
        <v>Cleveland Rockers</v>
      </c>
    </row>
    <row r="352" spans="1:18" x14ac:dyDescent="0.25">
      <c r="A352" s="24">
        <v>1998</v>
      </c>
      <c r="B352" t="s">
        <v>723</v>
      </c>
      <c r="C352" t="s">
        <v>729</v>
      </c>
      <c r="D352" s="24">
        <v>18</v>
      </c>
      <c r="E352" s="24">
        <v>12</v>
      </c>
      <c r="F352" s="21">
        <v>0.6</v>
      </c>
      <c r="G352" s="23">
        <v>2</v>
      </c>
      <c r="H352" s="22">
        <v>71.400000000000006</v>
      </c>
      <c r="I352" s="22">
        <v>68.400000000000006</v>
      </c>
      <c r="J352" t="s">
        <v>30</v>
      </c>
      <c r="M352" s="30">
        <v>0</v>
      </c>
      <c r="N352" s="30">
        <v>2</v>
      </c>
      <c r="O352" s="26" t="s">
        <v>30</v>
      </c>
      <c r="R352" s="26" t="str">
        <f>WNBA_TeamSeasons[[#This Row],[Team]]</f>
        <v>Charlotte Sting</v>
      </c>
    </row>
    <row r="353" spans="1:18" x14ac:dyDescent="0.25">
      <c r="A353" s="24">
        <v>1998</v>
      </c>
      <c r="B353" t="s">
        <v>711</v>
      </c>
      <c r="C353" t="s">
        <v>729</v>
      </c>
      <c r="D353" s="24">
        <v>18</v>
      </c>
      <c r="E353" s="24">
        <v>12</v>
      </c>
      <c r="F353" s="21">
        <v>0.6</v>
      </c>
      <c r="G353" s="23">
        <v>2</v>
      </c>
      <c r="H353" s="22">
        <v>68.599999999999994</v>
      </c>
      <c r="I353" s="22">
        <v>65.5</v>
      </c>
      <c r="M353" s="30">
        <v>0</v>
      </c>
      <c r="N353" s="30">
        <v>0</v>
      </c>
      <c r="R353" s="26" t="str">
        <f>VLOOKUP(WNBA_TeamSeasons[[#This Row],[Team]],$Y$3:$Y$17,1,FALSE)</f>
        <v>New York Liberty</v>
      </c>
    </row>
    <row r="354" spans="1:18" x14ac:dyDescent="0.25">
      <c r="A354" s="24">
        <v>1998</v>
      </c>
      <c r="B354" t="s">
        <v>720</v>
      </c>
      <c r="C354" t="s">
        <v>729</v>
      </c>
      <c r="D354" s="24">
        <v>17</v>
      </c>
      <c r="E354" s="24">
        <v>13</v>
      </c>
      <c r="F354" s="21">
        <v>0.56699999999999995</v>
      </c>
      <c r="G354" s="23">
        <v>3</v>
      </c>
      <c r="H354" s="22">
        <v>69.599999999999994</v>
      </c>
      <c r="I354" s="22">
        <v>69.3</v>
      </c>
      <c r="M354" s="30">
        <v>0</v>
      </c>
      <c r="N354" s="30">
        <v>0</v>
      </c>
      <c r="R354" s="26" t="s">
        <v>732</v>
      </c>
    </row>
    <row r="355" spans="1:18" x14ac:dyDescent="0.25">
      <c r="A355" s="24">
        <v>1998</v>
      </c>
      <c r="B355" t="s">
        <v>716</v>
      </c>
      <c r="C355" t="s">
        <v>729</v>
      </c>
      <c r="D355" s="24">
        <v>3</v>
      </c>
      <c r="E355" s="24">
        <v>27</v>
      </c>
      <c r="F355" s="21">
        <v>0.1</v>
      </c>
      <c r="G355" s="23">
        <v>17</v>
      </c>
      <c r="H355" s="22">
        <v>65.099999999999994</v>
      </c>
      <c r="I355" s="22">
        <v>80.5</v>
      </c>
      <c r="M355" s="30">
        <v>0</v>
      </c>
      <c r="N355" s="30">
        <v>0</v>
      </c>
      <c r="R355" s="26" t="str">
        <f>VLOOKUP(WNBA_TeamSeasons[[#This Row],[Team]],$Y$3:$Y$17,1,FALSE)</f>
        <v>Washington Mystics</v>
      </c>
    </row>
    <row r="356" spans="1:18" x14ac:dyDescent="0.25">
      <c r="A356" s="24">
        <v>1998</v>
      </c>
      <c r="B356" t="s">
        <v>724</v>
      </c>
      <c r="C356" t="s">
        <v>730</v>
      </c>
      <c r="D356" s="24">
        <v>27</v>
      </c>
      <c r="E356" s="24">
        <v>3</v>
      </c>
      <c r="F356" s="21">
        <v>0.9</v>
      </c>
      <c r="G356" s="23">
        <v>0</v>
      </c>
      <c r="H356" s="22">
        <v>76.2</v>
      </c>
      <c r="I356" s="22">
        <v>63.6</v>
      </c>
      <c r="J356" t="s">
        <v>30</v>
      </c>
      <c r="K356" s="26" t="s">
        <v>30</v>
      </c>
      <c r="L356" s="26" t="s">
        <v>30</v>
      </c>
      <c r="M356" s="30">
        <v>4</v>
      </c>
      <c r="N356" s="30">
        <v>1</v>
      </c>
      <c r="O356" s="26" t="s">
        <v>30</v>
      </c>
      <c r="P356" s="26" t="s">
        <v>30</v>
      </c>
      <c r="Q356" s="26" t="s">
        <v>30</v>
      </c>
      <c r="R356" s="26" t="str">
        <f>WNBA_TeamSeasons[[#This Row],[Team]]</f>
        <v>Houston Comets</v>
      </c>
    </row>
    <row r="357" spans="1:18" x14ac:dyDescent="0.25">
      <c r="A357" s="24">
        <v>1998</v>
      </c>
      <c r="B357" t="s">
        <v>710</v>
      </c>
      <c r="C357" t="s">
        <v>730</v>
      </c>
      <c r="D357" s="24">
        <v>19</v>
      </c>
      <c r="E357" s="24">
        <v>11</v>
      </c>
      <c r="F357" s="21">
        <v>0.63300000000000001</v>
      </c>
      <c r="G357" s="23">
        <v>8</v>
      </c>
      <c r="H357" s="22">
        <v>73.900000000000006</v>
      </c>
      <c r="I357" s="22">
        <v>67.5</v>
      </c>
      <c r="J357" t="s">
        <v>30</v>
      </c>
      <c r="M357" s="30">
        <v>3</v>
      </c>
      <c r="N357" s="30">
        <v>3</v>
      </c>
      <c r="O357" s="26" t="s">
        <v>30</v>
      </c>
      <c r="P357" s="26" t="s">
        <v>30</v>
      </c>
      <c r="R357" s="26" t="str">
        <f>VLOOKUP(WNBA_TeamSeasons[[#This Row],[Team]],$Y$3:$Y$17,1,FALSE)</f>
        <v>Phoenix Mercury</v>
      </c>
    </row>
    <row r="358" spans="1:18" x14ac:dyDescent="0.25">
      <c r="A358" s="24">
        <v>1998</v>
      </c>
      <c r="B358" t="s">
        <v>717</v>
      </c>
      <c r="C358" t="s">
        <v>730</v>
      </c>
      <c r="D358" s="24">
        <v>12</v>
      </c>
      <c r="E358" s="24">
        <v>18</v>
      </c>
      <c r="F358" s="21">
        <v>0.4</v>
      </c>
      <c r="G358" s="23">
        <v>15</v>
      </c>
      <c r="H358" s="22">
        <v>71.599999999999994</v>
      </c>
      <c r="I358" s="22">
        <v>72.3</v>
      </c>
      <c r="M358" s="30">
        <v>0</v>
      </c>
      <c r="N358" s="30">
        <v>0</v>
      </c>
      <c r="R358" s="26" t="str">
        <f>VLOOKUP(WNBA_TeamSeasons[[#This Row],[Team]],$Y$3:$Y$17,1,FALSE)</f>
        <v>Los Angeles Sparks</v>
      </c>
    </row>
    <row r="359" spans="1:18" x14ac:dyDescent="0.25">
      <c r="A359" s="24">
        <v>1998</v>
      </c>
      <c r="B359" t="s">
        <v>722</v>
      </c>
      <c r="C359" t="s">
        <v>730</v>
      </c>
      <c r="D359" s="24">
        <v>8</v>
      </c>
      <c r="E359" s="24">
        <v>22</v>
      </c>
      <c r="F359" s="21">
        <v>0.26700000000000002</v>
      </c>
      <c r="G359" s="23">
        <v>19</v>
      </c>
      <c r="H359" s="22">
        <v>63.9</v>
      </c>
      <c r="I359" s="22">
        <v>69.400000000000006</v>
      </c>
      <c r="M359" s="30">
        <v>0</v>
      </c>
      <c r="N359" s="30">
        <v>0</v>
      </c>
      <c r="R359" s="26" t="str">
        <f>WNBA_TeamSeasons[[#This Row],[Team]]</f>
        <v>Sacramento Monarchs</v>
      </c>
    </row>
    <row r="360" spans="1:18" x14ac:dyDescent="0.25">
      <c r="A360" s="24">
        <v>1998</v>
      </c>
      <c r="B360" t="s">
        <v>738</v>
      </c>
      <c r="C360" t="s">
        <v>730</v>
      </c>
      <c r="D360" s="24">
        <v>8</v>
      </c>
      <c r="E360" s="24">
        <v>22</v>
      </c>
      <c r="F360" s="21">
        <v>0.26700000000000002</v>
      </c>
      <c r="G360" s="23">
        <v>19</v>
      </c>
      <c r="H360" s="22">
        <v>69.8</v>
      </c>
      <c r="I360" s="22">
        <v>76.5</v>
      </c>
      <c r="M360" s="30">
        <v>0</v>
      </c>
      <c r="N360" s="30">
        <v>0</v>
      </c>
      <c r="R360" s="26" t="s">
        <v>709</v>
      </c>
    </row>
    <row r="361" spans="1:18" x14ac:dyDescent="0.25">
      <c r="A361" s="24">
        <v>1997</v>
      </c>
      <c r="B361" t="s">
        <v>724</v>
      </c>
      <c r="C361" t="s">
        <v>729</v>
      </c>
      <c r="D361" s="24">
        <v>18</v>
      </c>
      <c r="E361" s="24">
        <v>10</v>
      </c>
      <c r="F361" s="21">
        <v>0.64300000000000002</v>
      </c>
      <c r="G361" s="23">
        <v>0</v>
      </c>
      <c r="H361" s="22">
        <v>71.8</v>
      </c>
      <c r="I361" s="22">
        <v>65.5</v>
      </c>
      <c r="J361" t="s">
        <v>30</v>
      </c>
      <c r="K361" s="26" t="s">
        <v>30</v>
      </c>
      <c r="L361" s="26" t="s">
        <v>30</v>
      </c>
      <c r="M361" s="30">
        <v>2</v>
      </c>
      <c r="N361" s="30">
        <v>0</v>
      </c>
      <c r="O361" s="26" t="s">
        <v>30</v>
      </c>
      <c r="P361" s="26" t="s">
        <v>30</v>
      </c>
      <c r="Q361" s="26" t="s">
        <v>30</v>
      </c>
      <c r="R361" s="26" t="str">
        <f>WNBA_TeamSeasons[[#This Row],[Team]]</f>
        <v>Houston Comets</v>
      </c>
    </row>
    <row r="362" spans="1:18" x14ac:dyDescent="0.25">
      <c r="A362" s="24">
        <v>1997</v>
      </c>
      <c r="B362" t="s">
        <v>711</v>
      </c>
      <c r="C362" t="s">
        <v>729</v>
      </c>
      <c r="D362" s="24">
        <v>17</v>
      </c>
      <c r="E362" s="24">
        <v>11</v>
      </c>
      <c r="F362" s="21">
        <v>0.60699999999999998</v>
      </c>
      <c r="G362" s="23">
        <v>1</v>
      </c>
      <c r="H362" s="22">
        <v>68.3</v>
      </c>
      <c r="I362" s="22">
        <v>65.900000000000006</v>
      </c>
      <c r="J362" t="s">
        <v>30</v>
      </c>
      <c r="M362" s="30">
        <v>1</v>
      </c>
      <c r="N362" s="30">
        <v>1</v>
      </c>
      <c r="O362" s="26" t="s">
        <v>30</v>
      </c>
      <c r="P362" s="26" t="s">
        <v>30</v>
      </c>
      <c r="R362" s="26" t="str">
        <f>VLOOKUP(WNBA_TeamSeasons[[#This Row],[Team]],$Y$3:$Y$17,1,FALSE)</f>
        <v>New York Liberty</v>
      </c>
    </row>
    <row r="363" spans="1:18" x14ac:dyDescent="0.25">
      <c r="A363" s="24">
        <v>1997</v>
      </c>
      <c r="B363" t="s">
        <v>723</v>
      </c>
      <c r="C363" t="s">
        <v>729</v>
      </c>
      <c r="D363" s="24">
        <v>15</v>
      </c>
      <c r="E363" s="24">
        <v>13</v>
      </c>
      <c r="F363" s="21">
        <v>0.53600000000000003</v>
      </c>
      <c r="G363" s="23">
        <v>3</v>
      </c>
      <c r="H363" s="22">
        <v>67.3</v>
      </c>
      <c r="I363" s="22">
        <v>66</v>
      </c>
      <c r="J363" t="s">
        <v>30</v>
      </c>
      <c r="M363" s="30">
        <v>0</v>
      </c>
      <c r="N363" s="30">
        <v>1</v>
      </c>
      <c r="O363" s="26" t="s">
        <v>30</v>
      </c>
      <c r="R363" s="26" t="str">
        <f>WNBA_TeamSeasons[[#This Row],[Team]]</f>
        <v>Charlotte Sting</v>
      </c>
    </row>
    <row r="364" spans="1:18" x14ac:dyDescent="0.25">
      <c r="A364" s="24">
        <v>1997</v>
      </c>
      <c r="B364" t="s">
        <v>735</v>
      </c>
      <c r="C364" t="s">
        <v>729</v>
      </c>
      <c r="D364" s="24">
        <v>15</v>
      </c>
      <c r="E364" s="24">
        <v>13</v>
      </c>
      <c r="F364" s="21">
        <v>0.53600000000000003</v>
      </c>
      <c r="G364" s="23">
        <v>3</v>
      </c>
      <c r="H364" s="22">
        <v>70.2</v>
      </c>
      <c r="I364" s="22">
        <v>68.400000000000006</v>
      </c>
      <c r="M364" s="30">
        <v>0</v>
      </c>
      <c r="N364" s="30">
        <v>0</v>
      </c>
      <c r="R364" s="26" t="str">
        <f>WNBA_TeamSeasons[[#This Row],[Team]]</f>
        <v>Cleveland Rockers</v>
      </c>
    </row>
    <row r="365" spans="1:18" x14ac:dyDescent="0.25">
      <c r="A365" s="24">
        <v>1997</v>
      </c>
      <c r="B365" t="s">
        <v>710</v>
      </c>
      <c r="C365" t="s">
        <v>730</v>
      </c>
      <c r="D365" s="24">
        <v>16</v>
      </c>
      <c r="E365" s="24">
        <v>12</v>
      </c>
      <c r="F365" s="21">
        <v>0.57099999999999995</v>
      </c>
      <c r="G365" s="23">
        <v>0</v>
      </c>
      <c r="H365" s="22">
        <v>69.2</v>
      </c>
      <c r="I365" s="22">
        <v>65.2</v>
      </c>
      <c r="J365" t="s">
        <v>30</v>
      </c>
      <c r="K365" s="26" t="s">
        <v>30</v>
      </c>
      <c r="M365" s="30">
        <v>0</v>
      </c>
      <c r="N365" s="30">
        <v>1</v>
      </c>
      <c r="O365" s="26" t="s">
        <v>30</v>
      </c>
      <c r="R365" s="26" t="str">
        <f>VLOOKUP(WNBA_TeamSeasons[[#This Row],[Team]],$Y$3:$Y$17,1,FALSE)</f>
        <v>Phoenix Mercury</v>
      </c>
    </row>
    <row r="366" spans="1:18" x14ac:dyDescent="0.25">
      <c r="A366" s="24">
        <v>1997</v>
      </c>
      <c r="B366" t="s">
        <v>717</v>
      </c>
      <c r="C366" t="s">
        <v>730</v>
      </c>
      <c r="D366" s="24">
        <v>14</v>
      </c>
      <c r="E366" s="24">
        <v>14</v>
      </c>
      <c r="F366" s="21">
        <v>0.5</v>
      </c>
      <c r="G366" s="23">
        <v>2</v>
      </c>
      <c r="H366" s="22">
        <v>74</v>
      </c>
      <c r="I366" s="22">
        <v>71.8</v>
      </c>
      <c r="M366" s="30">
        <v>0</v>
      </c>
      <c r="N366" s="30">
        <v>0</v>
      </c>
      <c r="R366" s="26" t="str">
        <f>VLOOKUP(WNBA_TeamSeasons[[#This Row],[Team]],$Y$3:$Y$17,1,FALSE)</f>
        <v>Los Angeles Sparks</v>
      </c>
    </row>
    <row r="367" spans="1:18" x14ac:dyDescent="0.25">
      <c r="A367" s="24">
        <v>1997</v>
      </c>
      <c r="B367" t="s">
        <v>722</v>
      </c>
      <c r="C367" t="s">
        <v>730</v>
      </c>
      <c r="D367" s="24">
        <v>10</v>
      </c>
      <c r="E367" s="24">
        <v>18</v>
      </c>
      <c r="F367" s="21">
        <v>0.35699999999999998</v>
      </c>
      <c r="G367" s="23">
        <v>6</v>
      </c>
      <c r="H367" s="22">
        <v>67.900000000000006</v>
      </c>
      <c r="I367" s="22">
        <v>75.400000000000006</v>
      </c>
      <c r="M367" s="30">
        <v>0</v>
      </c>
      <c r="N367" s="30">
        <v>0</v>
      </c>
      <c r="R367" s="26" t="str">
        <f>WNBA_TeamSeasons[[#This Row],[Team]]</f>
        <v>Sacramento Monarchs</v>
      </c>
    </row>
    <row r="368" spans="1:18" x14ac:dyDescent="0.25">
      <c r="A368" s="24">
        <v>1997</v>
      </c>
      <c r="B368" t="s">
        <v>738</v>
      </c>
      <c r="C368" t="s">
        <v>730</v>
      </c>
      <c r="D368" s="24">
        <v>7</v>
      </c>
      <c r="E368" s="24">
        <v>21</v>
      </c>
      <c r="F368" s="21">
        <v>0.25</v>
      </c>
      <c r="G368" s="23">
        <v>9</v>
      </c>
      <c r="H368" s="22">
        <v>64.599999999999994</v>
      </c>
      <c r="I368" s="22">
        <v>75.099999999999994</v>
      </c>
      <c r="M368" s="30">
        <v>0</v>
      </c>
      <c r="N368" s="30">
        <v>0</v>
      </c>
      <c r="R368" s="26" t="s">
        <v>709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9355A-DA33-493A-90CE-7FBEA6A424DB}">
  <dimension ref="A1:E188"/>
  <sheetViews>
    <sheetView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8" customWidth="1"/>
    <col min="2" max="2" width="32" customWidth="1"/>
    <col min="3" max="3" width="13.5703125" customWidth="1"/>
    <col min="4" max="4" width="13" style="31" customWidth="1"/>
    <col min="5" max="5" width="61.28515625" bestFit="1" customWidth="1"/>
  </cols>
  <sheetData>
    <row r="1" spans="1:5" x14ac:dyDescent="0.25">
      <c r="A1" s="35" t="s">
        <v>942</v>
      </c>
      <c r="B1" s="35" t="s">
        <v>1</v>
      </c>
      <c r="C1" s="35" t="s">
        <v>135</v>
      </c>
      <c r="D1" s="36" t="s">
        <v>941</v>
      </c>
      <c r="E1" s="35" t="s">
        <v>940</v>
      </c>
    </row>
    <row r="2" spans="1:5" x14ac:dyDescent="0.25">
      <c r="A2" s="34">
        <v>2025</v>
      </c>
      <c r="B2" s="32" t="s">
        <v>935</v>
      </c>
      <c r="C2" s="32" t="s">
        <v>906</v>
      </c>
      <c r="D2" s="33">
        <v>13000</v>
      </c>
      <c r="E2" s="32" t="s">
        <v>807</v>
      </c>
    </row>
    <row r="3" spans="1:5" x14ac:dyDescent="0.25">
      <c r="A3" s="34">
        <v>2025</v>
      </c>
      <c r="B3" s="32" t="s">
        <v>879</v>
      </c>
      <c r="C3" s="32" t="s">
        <v>865</v>
      </c>
      <c r="D3" s="33">
        <v>11000</v>
      </c>
      <c r="E3" s="32" t="s">
        <v>807</v>
      </c>
    </row>
    <row r="4" spans="1:5" x14ac:dyDescent="0.25">
      <c r="A4" s="34">
        <v>2025</v>
      </c>
      <c r="B4" s="32" t="s">
        <v>922</v>
      </c>
      <c r="C4" s="32" t="s">
        <v>906</v>
      </c>
      <c r="D4" s="33">
        <v>10500</v>
      </c>
      <c r="E4" s="32" t="s">
        <v>807</v>
      </c>
    </row>
    <row r="5" spans="1:5" x14ac:dyDescent="0.25">
      <c r="A5" s="34">
        <v>2025</v>
      </c>
      <c r="B5" s="32" t="s">
        <v>933</v>
      </c>
      <c r="C5" s="32" t="s">
        <v>906</v>
      </c>
      <c r="D5" s="33">
        <v>10100</v>
      </c>
      <c r="E5" s="32" t="s">
        <v>807</v>
      </c>
    </row>
    <row r="6" spans="1:5" x14ac:dyDescent="0.25">
      <c r="A6" s="34">
        <v>2025</v>
      </c>
      <c r="B6" s="32" t="s">
        <v>876</v>
      </c>
      <c r="C6" s="32" t="s">
        <v>865</v>
      </c>
      <c r="D6" s="33">
        <v>10000</v>
      </c>
      <c r="E6" s="32" t="s">
        <v>807</v>
      </c>
    </row>
    <row r="7" spans="1:5" x14ac:dyDescent="0.25">
      <c r="A7" s="34">
        <v>2025</v>
      </c>
      <c r="B7" s="32" t="s">
        <v>899</v>
      </c>
      <c r="C7" s="32" t="s">
        <v>865</v>
      </c>
      <c r="D7" s="33">
        <v>9750</v>
      </c>
      <c r="E7" s="32" t="s">
        <v>807</v>
      </c>
    </row>
    <row r="8" spans="1:5" x14ac:dyDescent="0.25">
      <c r="A8" s="34">
        <v>2025</v>
      </c>
      <c r="B8" s="32" t="s">
        <v>939</v>
      </c>
      <c r="C8" s="32" t="s">
        <v>906</v>
      </c>
      <c r="D8" s="33">
        <v>9000</v>
      </c>
      <c r="E8" s="32" t="s">
        <v>807</v>
      </c>
    </row>
    <row r="9" spans="1:5" x14ac:dyDescent="0.25">
      <c r="A9" s="34">
        <v>2025</v>
      </c>
      <c r="B9" s="32" t="s">
        <v>920</v>
      </c>
      <c r="C9" s="32" t="s">
        <v>906</v>
      </c>
      <c r="D9" s="33">
        <v>8600</v>
      </c>
      <c r="E9" s="32" t="s">
        <v>807</v>
      </c>
    </row>
    <row r="10" spans="1:5" x14ac:dyDescent="0.25">
      <c r="A10" s="34">
        <v>2025</v>
      </c>
      <c r="B10" s="32" t="s">
        <v>932</v>
      </c>
      <c r="C10" s="32" t="s">
        <v>906</v>
      </c>
      <c r="D10" s="33">
        <v>8300</v>
      </c>
      <c r="E10" s="32" t="s">
        <v>807</v>
      </c>
    </row>
    <row r="11" spans="1:5" x14ac:dyDescent="0.25">
      <c r="A11" s="34">
        <v>2025</v>
      </c>
      <c r="B11" s="32" t="s">
        <v>913</v>
      </c>
      <c r="C11" s="32" t="s">
        <v>808</v>
      </c>
      <c r="D11" s="33">
        <v>8200</v>
      </c>
      <c r="E11" s="32" t="s">
        <v>807</v>
      </c>
    </row>
    <row r="12" spans="1:5" x14ac:dyDescent="0.25">
      <c r="A12" s="34">
        <v>2025</v>
      </c>
      <c r="B12" s="32" t="s">
        <v>929</v>
      </c>
      <c r="C12" s="32" t="s">
        <v>906</v>
      </c>
      <c r="D12" s="33">
        <v>8200</v>
      </c>
      <c r="E12" s="32" t="s">
        <v>807</v>
      </c>
    </row>
    <row r="13" spans="1:5" x14ac:dyDescent="0.25">
      <c r="A13" s="34">
        <v>2025</v>
      </c>
      <c r="B13" s="32" t="s">
        <v>938</v>
      </c>
      <c r="C13" s="32" t="s">
        <v>906</v>
      </c>
      <c r="D13" s="33">
        <v>8100</v>
      </c>
      <c r="E13" s="32" t="s">
        <v>807</v>
      </c>
    </row>
    <row r="14" spans="1:5" x14ac:dyDescent="0.25">
      <c r="A14" s="34">
        <v>2025</v>
      </c>
      <c r="B14" s="32" t="s">
        <v>937</v>
      </c>
      <c r="C14" s="32" t="s">
        <v>906</v>
      </c>
      <c r="D14" s="33">
        <v>7700</v>
      </c>
      <c r="E14" s="32" t="s">
        <v>807</v>
      </c>
    </row>
    <row r="15" spans="1:5" x14ac:dyDescent="0.25">
      <c r="A15" s="34">
        <v>2026</v>
      </c>
      <c r="B15" s="32" t="s">
        <v>534</v>
      </c>
      <c r="C15" s="32" t="s">
        <v>154</v>
      </c>
      <c r="D15" s="33">
        <v>7700</v>
      </c>
      <c r="E15" s="32" t="s">
        <v>785</v>
      </c>
    </row>
    <row r="16" spans="1:5" x14ac:dyDescent="0.25">
      <c r="A16" s="34">
        <v>2025</v>
      </c>
      <c r="B16" s="32" t="s">
        <v>930</v>
      </c>
      <c r="C16" s="32" t="s">
        <v>906</v>
      </c>
      <c r="D16" s="33">
        <v>7600</v>
      </c>
      <c r="E16" s="32" t="s">
        <v>807</v>
      </c>
    </row>
    <row r="17" spans="1:5" x14ac:dyDescent="0.25">
      <c r="A17" s="34">
        <v>2025</v>
      </c>
      <c r="B17" s="32" t="s">
        <v>878</v>
      </c>
      <c r="C17" s="32" t="s">
        <v>865</v>
      </c>
      <c r="D17" s="33">
        <v>7500</v>
      </c>
      <c r="E17" s="32" t="s">
        <v>807</v>
      </c>
    </row>
    <row r="18" spans="1:5" x14ac:dyDescent="0.25">
      <c r="A18" s="34">
        <v>2025</v>
      </c>
      <c r="B18" s="32" t="s">
        <v>936</v>
      </c>
      <c r="C18" s="32" t="s">
        <v>906</v>
      </c>
      <c r="D18" s="33">
        <v>7500</v>
      </c>
      <c r="E18" s="32" t="s">
        <v>807</v>
      </c>
    </row>
    <row r="19" spans="1:5" x14ac:dyDescent="0.25">
      <c r="A19" s="34">
        <v>2025</v>
      </c>
      <c r="B19" s="32" t="s">
        <v>934</v>
      </c>
      <c r="C19" s="32" t="s">
        <v>906</v>
      </c>
      <c r="D19" s="33">
        <v>7400</v>
      </c>
      <c r="E19" s="32" t="s">
        <v>807</v>
      </c>
    </row>
    <row r="20" spans="1:5" x14ac:dyDescent="0.25">
      <c r="A20" s="34">
        <v>2025</v>
      </c>
      <c r="B20" s="32" t="s">
        <v>903</v>
      </c>
      <c r="C20" s="32" t="s">
        <v>808</v>
      </c>
      <c r="D20" s="33">
        <v>6800</v>
      </c>
      <c r="E20" s="32" t="s">
        <v>807</v>
      </c>
    </row>
    <row r="21" spans="1:5" x14ac:dyDescent="0.25">
      <c r="A21" s="34">
        <v>2025</v>
      </c>
      <c r="B21" s="32" t="s">
        <v>931</v>
      </c>
      <c r="C21" s="32" t="s">
        <v>906</v>
      </c>
      <c r="D21" s="33">
        <v>6800</v>
      </c>
      <c r="E21" s="32" t="s">
        <v>807</v>
      </c>
    </row>
    <row r="22" spans="1:5" x14ac:dyDescent="0.25">
      <c r="A22" s="34">
        <v>2025</v>
      </c>
      <c r="B22" s="32" t="s">
        <v>901</v>
      </c>
      <c r="C22" s="32" t="s">
        <v>865</v>
      </c>
      <c r="D22" s="33">
        <v>6700</v>
      </c>
      <c r="E22" s="32" t="s">
        <v>807</v>
      </c>
    </row>
    <row r="23" spans="1:5" x14ac:dyDescent="0.25">
      <c r="A23" s="34">
        <v>2025</v>
      </c>
      <c r="B23" s="32" t="s">
        <v>918</v>
      </c>
      <c r="C23" s="32" t="s">
        <v>906</v>
      </c>
      <c r="D23" s="33">
        <v>6700</v>
      </c>
      <c r="E23" s="32" t="s">
        <v>807</v>
      </c>
    </row>
    <row r="24" spans="1:5" x14ac:dyDescent="0.25">
      <c r="A24" s="34">
        <v>2025</v>
      </c>
      <c r="B24" s="32" t="s">
        <v>928</v>
      </c>
      <c r="C24" s="32" t="s">
        <v>906</v>
      </c>
      <c r="D24" s="33">
        <v>6650</v>
      </c>
      <c r="E24" s="32" t="s">
        <v>807</v>
      </c>
    </row>
    <row r="25" spans="1:5" x14ac:dyDescent="0.25">
      <c r="A25" s="34">
        <v>2026</v>
      </c>
      <c r="B25" s="32" t="s">
        <v>537</v>
      </c>
      <c r="C25" s="32" t="s">
        <v>154</v>
      </c>
      <c r="D25" s="33">
        <v>6650</v>
      </c>
      <c r="E25" s="32" t="s">
        <v>785</v>
      </c>
    </row>
    <row r="26" spans="1:5" x14ac:dyDescent="0.25">
      <c r="A26" s="34">
        <v>2025</v>
      </c>
      <c r="B26" s="32" t="s">
        <v>925</v>
      </c>
      <c r="C26" s="32" t="s">
        <v>906</v>
      </c>
      <c r="D26" s="33">
        <v>6600</v>
      </c>
      <c r="E26" s="32" t="s">
        <v>807</v>
      </c>
    </row>
    <row r="27" spans="1:5" x14ac:dyDescent="0.25">
      <c r="A27" s="34">
        <v>2025</v>
      </c>
      <c r="B27" s="32" t="s">
        <v>927</v>
      </c>
      <c r="C27" s="32" t="s">
        <v>906</v>
      </c>
      <c r="D27" s="33">
        <v>6500</v>
      </c>
      <c r="E27" s="32" t="s">
        <v>807</v>
      </c>
    </row>
    <row r="28" spans="1:5" x14ac:dyDescent="0.25">
      <c r="A28" s="34">
        <v>2026</v>
      </c>
      <c r="B28" s="32" t="s">
        <v>821</v>
      </c>
      <c r="C28" s="32" t="s">
        <v>376</v>
      </c>
      <c r="D28" s="33">
        <v>6470</v>
      </c>
      <c r="E28" s="32" t="s">
        <v>785</v>
      </c>
    </row>
    <row r="29" spans="1:5" x14ac:dyDescent="0.25">
      <c r="A29" s="34">
        <v>2025</v>
      </c>
      <c r="B29" s="32" t="s">
        <v>926</v>
      </c>
      <c r="C29" s="32" t="s">
        <v>906</v>
      </c>
      <c r="D29" s="33">
        <v>6400</v>
      </c>
      <c r="E29" s="32" t="s">
        <v>807</v>
      </c>
    </row>
    <row r="30" spans="1:5" x14ac:dyDescent="0.25">
      <c r="A30" s="34">
        <v>2025</v>
      </c>
      <c r="B30" s="32" t="s">
        <v>924</v>
      </c>
      <c r="C30" s="32" t="s">
        <v>906</v>
      </c>
      <c r="D30" s="33">
        <v>6350</v>
      </c>
      <c r="E30" s="32" t="s">
        <v>807</v>
      </c>
    </row>
    <row r="31" spans="1:5" x14ac:dyDescent="0.25">
      <c r="A31" s="34">
        <v>2025</v>
      </c>
      <c r="B31" s="32" t="s">
        <v>923</v>
      </c>
      <c r="C31" s="32" t="s">
        <v>906</v>
      </c>
      <c r="D31" s="33">
        <v>6300</v>
      </c>
      <c r="E31" s="32" t="s">
        <v>807</v>
      </c>
    </row>
    <row r="32" spans="1:5" x14ac:dyDescent="0.25">
      <c r="A32" s="34">
        <v>2025</v>
      </c>
      <c r="B32" s="32" t="s">
        <v>921</v>
      </c>
      <c r="C32" s="32" t="s">
        <v>906</v>
      </c>
      <c r="D32" s="33">
        <v>6250</v>
      </c>
      <c r="E32" s="32" t="s">
        <v>807</v>
      </c>
    </row>
    <row r="33" spans="1:5" x14ac:dyDescent="0.25">
      <c r="A33" s="34">
        <v>2025</v>
      </c>
      <c r="B33" s="32" t="s">
        <v>919</v>
      </c>
      <c r="C33" s="32" t="s">
        <v>906</v>
      </c>
      <c r="D33" s="33">
        <v>6200</v>
      </c>
      <c r="E33" s="32" t="s">
        <v>807</v>
      </c>
    </row>
    <row r="34" spans="1:5" x14ac:dyDescent="0.25">
      <c r="A34" s="34">
        <v>2025</v>
      </c>
      <c r="B34" s="32" t="s">
        <v>917</v>
      </c>
      <c r="C34" s="32" t="s">
        <v>906</v>
      </c>
      <c r="D34" s="33">
        <v>6100</v>
      </c>
      <c r="E34" s="32" t="s">
        <v>807</v>
      </c>
    </row>
    <row r="35" spans="1:5" x14ac:dyDescent="0.25">
      <c r="A35" s="34">
        <v>2025</v>
      </c>
      <c r="B35" s="32" t="s">
        <v>897</v>
      </c>
      <c r="C35" s="32" t="s">
        <v>865</v>
      </c>
      <c r="D35" s="33">
        <v>6000</v>
      </c>
      <c r="E35" s="32" t="s">
        <v>807</v>
      </c>
    </row>
    <row r="36" spans="1:5" x14ac:dyDescent="0.25">
      <c r="A36" s="34">
        <v>2025</v>
      </c>
      <c r="B36" s="32" t="s">
        <v>916</v>
      </c>
      <c r="C36" s="32" t="s">
        <v>906</v>
      </c>
      <c r="D36" s="33">
        <v>6000</v>
      </c>
      <c r="E36" s="32" t="s">
        <v>807</v>
      </c>
    </row>
    <row r="37" spans="1:5" x14ac:dyDescent="0.25">
      <c r="A37" s="34">
        <v>2025</v>
      </c>
      <c r="B37" s="32" t="s">
        <v>915</v>
      </c>
      <c r="C37" s="32" t="s">
        <v>906</v>
      </c>
      <c r="D37" s="33">
        <v>5950</v>
      </c>
      <c r="E37" s="32" t="s">
        <v>807</v>
      </c>
    </row>
    <row r="38" spans="1:5" x14ac:dyDescent="0.25">
      <c r="A38" s="34">
        <v>2025</v>
      </c>
      <c r="B38" s="32" t="s">
        <v>870</v>
      </c>
      <c r="C38" s="32" t="s">
        <v>865</v>
      </c>
      <c r="D38" s="33">
        <v>5900</v>
      </c>
      <c r="E38" s="32" t="s">
        <v>807</v>
      </c>
    </row>
    <row r="39" spans="1:5" x14ac:dyDescent="0.25">
      <c r="A39" s="34">
        <v>2025</v>
      </c>
      <c r="B39" s="32" t="s">
        <v>914</v>
      </c>
      <c r="C39" s="32" t="s">
        <v>906</v>
      </c>
      <c r="D39" s="33">
        <v>5900</v>
      </c>
      <c r="E39" s="32" t="s">
        <v>807</v>
      </c>
    </row>
    <row r="40" spans="1:5" x14ac:dyDescent="0.25">
      <c r="A40" s="34">
        <v>2026</v>
      </c>
      <c r="B40" s="32" t="s">
        <v>800</v>
      </c>
      <c r="C40" s="32" t="s">
        <v>173</v>
      </c>
      <c r="D40" s="33">
        <v>5780</v>
      </c>
      <c r="E40" s="32" t="s">
        <v>785</v>
      </c>
    </row>
    <row r="41" spans="1:5" x14ac:dyDescent="0.25">
      <c r="A41" s="34">
        <v>2026</v>
      </c>
      <c r="B41" s="32" t="s">
        <v>588</v>
      </c>
      <c r="C41" s="32" t="s">
        <v>376</v>
      </c>
      <c r="D41" s="33">
        <v>5740</v>
      </c>
      <c r="E41" s="32" t="s">
        <v>785</v>
      </c>
    </row>
    <row r="42" spans="1:5" x14ac:dyDescent="0.25">
      <c r="A42" s="34">
        <v>2025</v>
      </c>
      <c r="B42" s="32" t="s">
        <v>889</v>
      </c>
      <c r="C42" s="32" t="s">
        <v>865</v>
      </c>
      <c r="D42" s="33">
        <v>5700</v>
      </c>
      <c r="E42" s="32" t="s">
        <v>807</v>
      </c>
    </row>
    <row r="43" spans="1:5" x14ac:dyDescent="0.25">
      <c r="A43" s="34">
        <v>2025</v>
      </c>
      <c r="B43" s="32" t="s">
        <v>912</v>
      </c>
      <c r="C43" s="32" t="s">
        <v>906</v>
      </c>
      <c r="D43" s="33">
        <v>5700</v>
      </c>
      <c r="E43" s="32" t="s">
        <v>807</v>
      </c>
    </row>
    <row r="44" spans="1:5" x14ac:dyDescent="0.25">
      <c r="A44" s="34">
        <v>2026</v>
      </c>
      <c r="B44" s="32" t="s">
        <v>823</v>
      </c>
      <c r="C44" s="32" t="s">
        <v>376</v>
      </c>
      <c r="D44" s="33">
        <v>5700</v>
      </c>
      <c r="E44" s="32" t="s">
        <v>785</v>
      </c>
    </row>
    <row r="45" spans="1:5" x14ac:dyDescent="0.25">
      <c r="A45" s="34">
        <v>2025</v>
      </c>
      <c r="B45" s="32" t="s">
        <v>900</v>
      </c>
      <c r="C45" s="32" t="s">
        <v>865</v>
      </c>
      <c r="D45" s="33">
        <v>5600</v>
      </c>
      <c r="E45" s="32" t="s">
        <v>807</v>
      </c>
    </row>
    <row r="46" spans="1:5" x14ac:dyDescent="0.25">
      <c r="A46" s="34">
        <v>2025</v>
      </c>
      <c r="B46" s="32" t="s">
        <v>911</v>
      </c>
      <c r="C46" s="32" t="s">
        <v>906</v>
      </c>
      <c r="D46" s="33">
        <v>5600</v>
      </c>
      <c r="E46" s="32" t="s">
        <v>807</v>
      </c>
    </row>
    <row r="47" spans="1:5" x14ac:dyDescent="0.25">
      <c r="A47" s="34">
        <v>2025</v>
      </c>
      <c r="B47" s="32" t="s">
        <v>910</v>
      </c>
      <c r="C47" s="32" t="s">
        <v>906</v>
      </c>
      <c r="D47" s="33">
        <v>5500</v>
      </c>
      <c r="E47" s="32" t="s">
        <v>807</v>
      </c>
    </row>
    <row r="48" spans="1:5" x14ac:dyDescent="0.25">
      <c r="A48" s="34">
        <v>2025</v>
      </c>
      <c r="B48" s="32" t="s">
        <v>898</v>
      </c>
      <c r="C48" s="32" t="s">
        <v>865</v>
      </c>
      <c r="D48" s="33">
        <v>5450</v>
      </c>
      <c r="E48" s="32" t="s">
        <v>807</v>
      </c>
    </row>
    <row r="49" spans="1:5" x14ac:dyDescent="0.25">
      <c r="A49" s="34">
        <v>2026</v>
      </c>
      <c r="B49" s="32" t="s">
        <v>587</v>
      </c>
      <c r="C49" s="32" t="s">
        <v>376</v>
      </c>
      <c r="D49" s="33">
        <v>5430</v>
      </c>
      <c r="E49" s="32" t="s">
        <v>785</v>
      </c>
    </row>
    <row r="50" spans="1:5" x14ac:dyDescent="0.25">
      <c r="A50" s="34">
        <v>2025</v>
      </c>
      <c r="B50" s="32" t="s">
        <v>875</v>
      </c>
      <c r="C50" s="32" t="s">
        <v>865</v>
      </c>
      <c r="D50" s="33">
        <v>5425</v>
      </c>
      <c r="E50" s="32" t="s">
        <v>807</v>
      </c>
    </row>
    <row r="51" spans="1:5" x14ac:dyDescent="0.25">
      <c r="A51" s="34">
        <v>2025</v>
      </c>
      <c r="B51" s="32" t="s">
        <v>902</v>
      </c>
      <c r="C51" s="32" t="s">
        <v>865</v>
      </c>
      <c r="D51" s="33">
        <v>5400</v>
      </c>
      <c r="E51" s="32" t="s">
        <v>807</v>
      </c>
    </row>
    <row r="52" spans="1:5" x14ac:dyDescent="0.25">
      <c r="A52" s="34">
        <v>2025</v>
      </c>
      <c r="B52" s="32" t="s">
        <v>909</v>
      </c>
      <c r="C52" s="32" t="s">
        <v>906</v>
      </c>
      <c r="D52" s="33">
        <v>5400</v>
      </c>
      <c r="E52" s="32" t="s">
        <v>807</v>
      </c>
    </row>
    <row r="53" spans="1:5" x14ac:dyDescent="0.25">
      <c r="A53" s="34">
        <v>2025</v>
      </c>
      <c r="B53" s="32" t="s">
        <v>908</v>
      </c>
      <c r="C53" s="32" t="s">
        <v>906</v>
      </c>
      <c r="D53" s="33">
        <v>5300</v>
      </c>
      <c r="E53" s="32" t="s">
        <v>807</v>
      </c>
    </row>
    <row r="54" spans="1:5" x14ac:dyDescent="0.25">
      <c r="A54" s="34">
        <v>2025</v>
      </c>
      <c r="B54" s="32" t="s">
        <v>907</v>
      </c>
      <c r="C54" s="32" t="s">
        <v>906</v>
      </c>
      <c r="D54" s="33">
        <v>5250</v>
      </c>
      <c r="E54" s="32" t="s">
        <v>807</v>
      </c>
    </row>
    <row r="55" spans="1:5" x14ac:dyDescent="0.25">
      <c r="A55" s="34">
        <v>2025</v>
      </c>
      <c r="B55" s="32" t="s">
        <v>872</v>
      </c>
      <c r="C55" s="32" t="s">
        <v>865</v>
      </c>
      <c r="D55" s="33">
        <v>5100</v>
      </c>
      <c r="E55" s="32" t="s">
        <v>807</v>
      </c>
    </row>
    <row r="56" spans="1:5" x14ac:dyDescent="0.25">
      <c r="A56" s="34">
        <v>2025</v>
      </c>
      <c r="B56" s="32" t="s">
        <v>892</v>
      </c>
      <c r="C56" s="32" t="s">
        <v>865</v>
      </c>
      <c r="D56" s="33">
        <v>5000</v>
      </c>
      <c r="E56" s="32" t="s">
        <v>807</v>
      </c>
    </row>
    <row r="57" spans="1:5" x14ac:dyDescent="0.25">
      <c r="A57" s="34">
        <v>2026</v>
      </c>
      <c r="B57" s="32" t="s">
        <v>801</v>
      </c>
      <c r="C57" s="32" t="s">
        <v>164</v>
      </c>
      <c r="D57" s="33">
        <v>5000</v>
      </c>
      <c r="E57" s="32" t="s">
        <v>785</v>
      </c>
    </row>
    <row r="58" spans="1:5" x14ac:dyDescent="0.25">
      <c r="A58" s="34">
        <v>2025</v>
      </c>
      <c r="B58" s="32" t="s">
        <v>905</v>
      </c>
      <c r="C58" s="32" t="s">
        <v>808</v>
      </c>
      <c r="D58" s="33">
        <v>4800</v>
      </c>
      <c r="E58" s="32" t="s">
        <v>807</v>
      </c>
    </row>
    <row r="59" spans="1:5" x14ac:dyDescent="0.25">
      <c r="A59" s="34">
        <v>2025</v>
      </c>
      <c r="B59" s="32" t="s">
        <v>896</v>
      </c>
      <c r="C59" s="32" t="s">
        <v>865</v>
      </c>
      <c r="D59" s="33">
        <v>4800</v>
      </c>
      <c r="E59" s="32" t="s">
        <v>807</v>
      </c>
    </row>
    <row r="60" spans="1:5" x14ac:dyDescent="0.25">
      <c r="A60" s="34">
        <v>2025</v>
      </c>
      <c r="B60" s="32" t="s">
        <v>887</v>
      </c>
      <c r="C60" s="32" t="s">
        <v>865</v>
      </c>
      <c r="D60" s="33">
        <v>4700</v>
      </c>
      <c r="E60" s="32" t="s">
        <v>807</v>
      </c>
    </row>
    <row r="61" spans="1:5" x14ac:dyDescent="0.25">
      <c r="A61" s="34">
        <v>2025</v>
      </c>
      <c r="B61" s="32" t="s">
        <v>904</v>
      </c>
      <c r="C61" s="32" t="s">
        <v>808</v>
      </c>
      <c r="D61" s="33">
        <v>4600</v>
      </c>
      <c r="E61" s="32" t="s">
        <v>807</v>
      </c>
    </row>
    <row r="62" spans="1:5" x14ac:dyDescent="0.25">
      <c r="A62" s="34">
        <v>2025</v>
      </c>
      <c r="B62" s="32" t="s">
        <v>886</v>
      </c>
      <c r="C62" s="32" t="s">
        <v>865</v>
      </c>
      <c r="D62" s="33">
        <v>4600</v>
      </c>
      <c r="E62" s="32" t="s">
        <v>807</v>
      </c>
    </row>
    <row r="63" spans="1:5" x14ac:dyDescent="0.25">
      <c r="A63" s="34">
        <v>2025</v>
      </c>
      <c r="B63" s="32" t="s">
        <v>873</v>
      </c>
      <c r="C63" s="32" t="s">
        <v>865</v>
      </c>
      <c r="D63" s="33">
        <v>4450</v>
      </c>
      <c r="E63" s="32" t="s">
        <v>807</v>
      </c>
    </row>
    <row r="64" spans="1:5" x14ac:dyDescent="0.25">
      <c r="A64" s="34">
        <v>2025</v>
      </c>
      <c r="B64" s="32" t="s">
        <v>866</v>
      </c>
      <c r="C64" s="32" t="s">
        <v>865</v>
      </c>
      <c r="D64" s="33">
        <v>4400</v>
      </c>
      <c r="E64" s="32" t="s">
        <v>807</v>
      </c>
    </row>
    <row r="65" spans="1:5" x14ac:dyDescent="0.25">
      <c r="A65" s="34">
        <v>2025</v>
      </c>
      <c r="B65" s="32" t="s">
        <v>862</v>
      </c>
      <c r="C65" s="32" t="s">
        <v>811</v>
      </c>
      <c r="D65" s="33">
        <v>4400</v>
      </c>
      <c r="E65" s="32" t="s">
        <v>807</v>
      </c>
    </row>
    <row r="66" spans="1:5" x14ac:dyDescent="0.25">
      <c r="A66" s="34">
        <v>2025</v>
      </c>
      <c r="B66" s="32" t="s">
        <v>884</v>
      </c>
      <c r="C66" s="32" t="s">
        <v>865</v>
      </c>
      <c r="D66" s="33">
        <v>4350</v>
      </c>
      <c r="E66" s="32" t="s">
        <v>807</v>
      </c>
    </row>
    <row r="67" spans="1:5" x14ac:dyDescent="0.25">
      <c r="A67" s="34">
        <v>2025</v>
      </c>
      <c r="B67" s="32" t="s">
        <v>893</v>
      </c>
      <c r="C67" s="32" t="s">
        <v>865</v>
      </c>
      <c r="D67" s="33">
        <v>4300</v>
      </c>
      <c r="E67" s="32" t="s">
        <v>807</v>
      </c>
    </row>
    <row r="68" spans="1:5" x14ac:dyDescent="0.25">
      <c r="A68" s="34">
        <v>2025</v>
      </c>
      <c r="B68" s="32" t="s">
        <v>882</v>
      </c>
      <c r="C68" s="32" t="s">
        <v>865</v>
      </c>
      <c r="D68" s="33">
        <v>4250</v>
      </c>
      <c r="E68" s="32" t="s">
        <v>807</v>
      </c>
    </row>
    <row r="69" spans="1:5" x14ac:dyDescent="0.25">
      <c r="A69" s="34">
        <v>2025</v>
      </c>
      <c r="B69" s="32" t="s">
        <v>894</v>
      </c>
      <c r="C69" s="32" t="s">
        <v>865</v>
      </c>
      <c r="D69" s="33">
        <v>4200</v>
      </c>
      <c r="E69" s="32" t="s">
        <v>807</v>
      </c>
    </row>
    <row r="70" spans="1:5" x14ac:dyDescent="0.25">
      <c r="A70" s="34">
        <v>2025</v>
      </c>
      <c r="B70" s="32" t="s">
        <v>881</v>
      </c>
      <c r="C70" s="32" t="s">
        <v>865</v>
      </c>
      <c r="D70" s="33">
        <v>4100</v>
      </c>
      <c r="E70" s="32" t="s">
        <v>807</v>
      </c>
    </row>
    <row r="71" spans="1:5" x14ac:dyDescent="0.25">
      <c r="A71" s="34">
        <v>2025</v>
      </c>
      <c r="B71" s="32" t="s">
        <v>895</v>
      </c>
      <c r="C71" s="32" t="s">
        <v>808</v>
      </c>
      <c r="D71" s="33">
        <v>4000</v>
      </c>
      <c r="E71" s="32" t="s">
        <v>807</v>
      </c>
    </row>
    <row r="72" spans="1:5" x14ac:dyDescent="0.25">
      <c r="A72" s="34">
        <v>2025</v>
      </c>
      <c r="B72" s="32" t="s">
        <v>853</v>
      </c>
      <c r="C72" s="32" t="s">
        <v>811</v>
      </c>
      <c r="D72" s="33">
        <v>4000</v>
      </c>
      <c r="E72" s="32" t="s">
        <v>807</v>
      </c>
    </row>
    <row r="73" spans="1:5" x14ac:dyDescent="0.25">
      <c r="A73" s="34">
        <v>2026</v>
      </c>
      <c r="B73" s="32" t="s">
        <v>816</v>
      </c>
      <c r="C73" s="32" t="s">
        <v>376</v>
      </c>
      <c r="D73" s="33">
        <v>4000</v>
      </c>
      <c r="E73" s="32" t="s">
        <v>785</v>
      </c>
    </row>
    <row r="74" spans="1:5" x14ac:dyDescent="0.25">
      <c r="A74" s="34">
        <v>2025</v>
      </c>
      <c r="B74" s="32" t="s">
        <v>888</v>
      </c>
      <c r="C74" s="32" t="s">
        <v>865</v>
      </c>
      <c r="D74" s="33">
        <v>3900</v>
      </c>
      <c r="E74" s="32" t="s">
        <v>807</v>
      </c>
    </row>
    <row r="75" spans="1:5" x14ac:dyDescent="0.25">
      <c r="A75" s="34">
        <v>2025</v>
      </c>
      <c r="B75" s="32" t="s">
        <v>891</v>
      </c>
      <c r="C75" s="32" t="s">
        <v>865</v>
      </c>
      <c r="D75" s="33">
        <v>3800</v>
      </c>
      <c r="E75" s="32" t="s">
        <v>807</v>
      </c>
    </row>
    <row r="76" spans="1:5" x14ac:dyDescent="0.25">
      <c r="A76" s="34">
        <v>2025</v>
      </c>
      <c r="B76" s="32" t="s">
        <v>890</v>
      </c>
      <c r="C76" s="32" t="s">
        <v>865</v>
      </c>
      <c r="D76" s="33">
        <v>3650</v>
      </c>
      <c r="E76" s="32" t="s">
        <v>807</v>
      </c>
    </row>
    <row r="77" spans="1:5" x14ac:dyDescent="0.25">
      <c r="A77" s="34">
        <v>2025</v>
      </c>
      <c r="B77" s="32" t="s">
        <v>885</v>
      </c>
      <c r="C77" s="32" t="s">
        <v>865</v>
      </c>
      <c r="D77" s="33">
        <v>3600</v>
      </c>
      <c r="E77" s="32" t="s">
        <v>807</v>
      </c>
    </row>
    <row r="78" spans="1:5" x14ac:dyDescent="0.25">
      <c r="A78" s="34">
        <v>2025</v>
      </c>
      <c r="B78" s="32" t="s">
        <v>867</v>
      </c>
      <c r="C78" s="32" t="s">
        <v>865</v>
      </c>
      <c r="D78" s="33">
        <v>3550</v>
      </c>
      <c r="E78" s="32" t="s">
        <v>807</v>
      </c>
    </row>
    <row r="79" spans="1:5" x14ac:dyDescent="0.25">
      <c r="A79" s="34">
        <v>2025</v>
      </c>
      <c r="B79" s="32" t="s">
        <v>869</v>
      </c>
      <c r="C79" s="32" t="s">
        <v>865</v>
      </c>
      <c r="D79" s="33">
        <v>3500</v>
      </c>
      <c r="E79" s="32" t="s">
        <v>807</v>
      </c>
    </row>
    <row r="80" spans="1:5" x14ac:dyDescent="0.25">
      <c r="A80" s="34">
        <v>2026</v>
      </c>
      <c r="B80" s="32" t="s">
        <v>813</v>
      </c>
      <c r="C80" s="32" t="s">
        <v>376</v>
      </c>
      <c r="D80" s="33">
        <v>3500</v>
      </c>
      <c r="E80" s="32" t="s">
        <v>785</v>
      </c>
    </row>
    <row r="81" spans="1:5" x14ac:dyDescent="0.25">
      <c r="A81" s="34">
        <v>2025</v>
      </c>
      <c r="B81" s="32" t="s">
        <v>864</v>
      </c>
      <c r="C81" s="32" t="s">
        <v>811</v>
      </c>
      <c r="D81" s="33">
        <v>3400</v>
      </c>
      <c r="E81" s="32" t="s">
        <v>807</v>
      </c>
    </row>
    <row r="82" spans="1:5" x14ac:dyDescent="0.25">
      <c r="A82" s="34">
        <v>2025</v>
      </c>
      <c r="B82" s="32" t="s">
        <v>883</v>
      </c>
      <c r="C82" s="32" t="s">
        <v>808</v>
      </c>
      <c r="D82" s="33">
        <v>3200</v>
      </c>
      <c r="E82" s="32" t="s">
        <v>807</v>
      </c>
    </row>
    <row r="83" spans="1:5" x14ac:dyDescent="0.25">
      <c r="A83" s="34">
        <v>2025</v>
      </c>
      <c r="B83" s="32" t="s">
        <v>845</v>
      </c>
      <c r="C83" s="32" t="s">
        <v>811</v>
      </c>
      <c r="D83" s="33">
        <v>3200</v>
      </c>
      <c r="E83" s="32" t="s">
        <v>807</v>
      </c>
    </row>
    <row r="84" spans="1:5" x14ac:dyDescent="0.25">
      <c r="A84" s="34">
        <v>2025</v>
      </c>
      <c r="B84" s="32" t="s">
        <v>880</v>
      </c>
      <c r="C84" s="32" t="s">
        <v>808</v>
      </c>
      <c r="D84" s="33">
        <v>3100</v>
      </c>
      <c r="E84" s="32" t="s">
        <v>807</v>
      </c>
    </row>
    <row r="85" spans="1:5" x14ac:dyDescent="0.25">
      <c r="A85" s="34">
        <v>2025</v>
      </c>
      <c r="B85" s="32" t="s">
        <v>834</v>
      </c>
      <c r="C85" s="32" t="s">
        <v>811</v>
      </c>
      <c r="D85" s="33">
        <v>3100</v>
      </c>
      <c r="E85" s="32" t="s">
        <v>807</v>
      </c>
    </row>
    <row r="86" spans="1:5" x14ac:dyDescent="0.25">
      <c r="A86" s="34">
        <v>2025</v>
      </c>
      <c r="B86" s="32" t="s">
        <v>877</v>
      </c>
      <c r="C86" s="32" t="s">
        <v>808</v>
      </c>
      <c r="D86" s="33">
        <v>3000</v>
      </c>
      <c r="E86" s="32" t="s">
        <v>807</v>
      </c>
    </row>
    <row r="87" spans="1:5" x14ac:dyDescent="0.25">
      <c r="A87" s="34">
        <v>2025</v>
      </c>
      <c r="B87" s="32" t="s">
        <v>861</v>
      </c>
      <c r="C87" s="32" t="s">
        <v>811</v>
      </c>
      <c r="D87" s="33">
        <v>2900</v>
      </c>
      <c r="E87" s="32" t="s">
        <v>807</v>
      </c>
    </row>
    <row r="88" spans="1:5" x14ac:dyDescent="0.25">
      <c r="A88" s="34">
        <v>2025</v>
      </c>
      <c r="B88" s="32" t="s">
        <v>874</v>
      </c>
      <c r="C88" s="32" t="s">
        <v>808</v>
      </c>
      <c r="D88" s="33">
        <v>2800</v>
      </c>
      <c r="E88" s="32" t="s">
        <v>807</v>
      </c>
    </row>
    <row r="89" spans="1:5" x14ac:dyDescent="0.25">
      <c r="A89" s="34">
        <v>2025</v>
      </c>
      <c r="B89" s="32" t="s">
        <v>843</v>
      </c>
      <c r="C89" s="32" t="s">
        <v>811</v>
      </c>
      <c r="D89" s="33">
        <v>2800</v>
      </c>
      <c r="E89" s="32" t="s">
        <v>807</v>
      </c>
    </row>
    <row r="90" spans="1:5" x14ac:dyDescent="0.25">
      <c r="A90" s="34">
        <v>2025</v>
      </c>
      <c r="B90" s="32" t="s">
        <v>871</v>
      </c>
      <c r="C90" s="32" t="s">
        <v>808</v>
      </c>
      <c r="D90" s="33">
        <v>2750</v>
      </c>
      <c r="E90" s="32" t="s">
        <v>807</v>
      </c>
    </row>
    <row r="91" spans="1:5" x14ac:dyDescent="0.25">
      <c r="A91" s="34">
        <v>2025</v>
      </c>
      <c r="B91" s="32" t="s">
        <v>851</v>
      </c>
      <c r="C91" s="32" t="s">
        <v>811</v>
      </c>
      <c r="D91" s="33">
        <v>2700</v>
      </c>
      <c r="E91" s="32" t="s">
        <v>807</v>
      </c>
    </row>
    <row r="92" spans="1:5" x14ac:dyDescent="0.25">
      <c r="A92" s="34">
        <v>2025</v>
      </c>
      <c r="B92" s="32" t="s">
        <v>868</v>
      </c>
      <c r="C92" s="32" t="s">
        <v>808</v>
      </c>
      <c r="D92" s="33">
        <v>2550</v>
      </c>
      <c r="E92" s="32" t="s">
        <v>807</v>
      </c>
    </row>
    <row r="93" spans="1:5" x14ac:dyDescent="0.25">
      <c r="A93" s="34">
        <v>2025</v>
      </c>
      <c r="B93" s="32" t="s">
        <v>848</v>
      </c>
      <c r="C93" s="32" t="s">
        <v>811</v>
      </c>
      <c r="D93" s="33">
        <v>2550</v>
      </c>
      <c r="E93" s="32" t="s">
        <v>807</v>
      </c>
    </row>
    <row r="94" spans="1:5" x14ac:dyDescent="0.25">
      <c r="A94" s="34">
        <v>2025</v>
      </c>
      <c r="B94" s="32" t="s">
        <v>859</v>
      </c>
      <c r="C94" s="32" t="s">
        <v>811</v>
      </c>
      <c r="D94" s="33">
        <v>2500</v>
      </c>
      <c r="E94" s="32" t="s">
        <v>807</v>
      </c>
    </row>
    <row r="95" spans="1:5" x14ac:dyDescent="0.25">
      <c r="A95" s="34">
        <v>2026</v>
      </c>
      <c r="B95" s="32" t="s">
        <v>778</v>
      </c>
      <c r="C95" s="32" t="s">
        <v>154</v>
      </c>
      <c r="D95" s="33">
        <v>2500</v>
      </c>
      <c r="E95" s="32" t="s">
        <v>785</v>
      </c>
    </row>
    <row r="96" spans="1:5" x14ac:dyDescent="0.25">
      <c r="A96" s="34">
        <v>2025</v>
      </c>
      <c r="B96" s="32" t="s">
        <v>863</v>
      </c>
      <c r="C96" s="32" t="s">
        <v>808</v>
      </c>
      <c r="D96" s="33">
        <v>2450</v>
      </c>
      <c r="E96" s="32" t="s">
        <v>807</v>
      </c>
    </row>
    <row r="97" spans="1:5" x14ac:dyDescent="0.25">
      <c r="A97" s="34">
        <v>2025</v>
      </c>
      <c r="B97" s="32" t="s">
        <v>856</v>
      </c>
      <c r="C97" s="32" t="s">
        <v>811</v>
      </c>
      <c r="D97" s="33">
        <v>2400</v>
      </c>
      <c r="E97" s="32" t="s">
        <v>807</v>
      </c>
    </row>
    <row r="98" spans="1:5" x14ac:dyDescent="0.25">
      <c r="A98" s="34">
        <v>2025</v>
      </c>
      <c r="B98" s="32" t="s">
        <v>840</v>
      </c>
      <c r="C98" s="32" t="s">
        <v>811</v>
      </c>
      <c r="D98" s="33">
        <v>2300</v>
      </c>
      <c r="E98" s="32" t="s">
        <v>807</v>
      </c>
    </row>
    <row r="99" spans="1:5" x14ac:dyDescent="0.25">
      <c r="A99" s="34">
        <v>2025</v>
      </c>
      <c r="B99" s="32" t="s">
        <v>860</v>
      </c>
      <c r="C99" s="32" t="s">
        <v>808</v>
      </c>
      <c r="D99" s="33">
        <v>2200</v>
      </c>
      <c r="E99" s="32" t="s">
        <v>807</v>
      </c>
    </row>
    <row r="100" spans="1:5" x14ac:dyDescent="0.25">
      <c r="A100" s="34">
        <v>2025</v>
      </c>
      <c r="B100" s="32" t="s">
        <v>829</v>
      </c>
      <c r="C100" s="32" t="s">
        <v>811</v>
      </c>
      <c r="D100" s="33">
        <v>2200</v>
      </c>
      <c r="E100" s="32" t="s">
        <v>807</v>
      </c>
    </row>
    <row r="101" spans="1:5" x14ac:dyDescent="0.25">
      <c r="A101" s="34">
        <v>2026</v>
      </c>
      <c r="B101" s="32" t="s">
        <v>796</v>
      </c>
      <c r="C101" s="32" t="s">
        <v>173</v>
      </c>
      <c r="D101" s="33">
        <v>2170</v>
      </c>
      <c r="E101" s="32" t="s">
        <v>785</v>
      </c>
    </row>
    <row r="102" spans="1:5" x14ac:dyDescent="0.25">
      <c r="A102" s="34">
        <v>2025</v>
      </c>
      <c r="B102" s="32" t="s">
        <v>858</v>
      </c>
      <c r="C102" s="32" t="s">
        <v>808</v>
      </c>
      <c r="D102" s="33">
        <v>2150</v>
      </c>
      <c r="E102" s="32" t="s">
        <v>807</v>
      </c>
    </row>
    <row r="103" spans="1:5" x14ac:dyDescent="0.25">
      <c r="A103" s="34">
        <v>2025</v>
      </c>
      <c r="B103" s="32" t="s">
        <v>844</v>
      </c>
      <c r="C103" s="32" t="s">
        <v>811</v>
      </c>
      <c r="D103" s="33">
        <v>2150</v>
      </c>
      <c r="E103" s="32" t="s">
        <v>807</v>
      </c>
    </row>
    <row r="104" spans="1:5" x14ac:dyDescent="0.25">
      <c r="A104" s="34">
        <v>2025</v>
      </c>
      <c r="B104" s="32" t="s">
        <v>857</v>
      </c>
      <c r="C104" s="32" t="s">
        <v>808</v>
      </c>
      <c r="D104" s="33">
        <v>2100</v>
      </c>
      <c r="E104" s="32" t="s">
        <v>807</v>
      </c>
    </row>
    <row r="105" spans="1:5" x14ac:dyDescent="0.25">
      <c r="A105" s="34">
        <v>2025</v>
      </c>
      <c r="B105" s="32" t="s">
        <v>855</v>
      </c>
      <c r="C105" s="32" t="s">
        <v>811</v>
      </c>
      <c r="D105" s="33">
        <v>2100</v>
      </c>
      <c r="E105" s="32" t="s">
        <v>807</v>
      </c>
    </row>
    <row r="106" spans="1:5" x14ac:dyDescent="0.25">
      <c r="A106" s="34">
        <v>2025</v>
      </c>
      <c r="B106" s="32" t="s">
        <v>854</v>
      </c>
      <c r="C106" s="32" t="s">
        <v>811</v>
      </c>
      <c r="D106" s="33">
        <v>2050</v>
      </c>
      <c r="E106" s="32" t="s">
        <v>807</v>
      </c>
    </row>
    <row r="107" spans="1:5" x14ac:dyDescent="0.25">
      <c r="A107" s="34">
        <v>2025</v>
      </c>
      <c r="B107" s="32" t="s">
        <v>852</v>
      </c>
      <c r="C107" s="32" t="s">
        <v>808</v>
      </c>
      <c r="D107" s="33">
        <v>2000</v>
      </c>
      <c r="E107" s="32" t="s">
        <v>807</v>
      </c>
    </row>
    <row r="108" spans="1:5" x14ac:dyDescent="0.25">
      <c r="A108" s="34">
        <v>2025</v>
      </c>
      <c r="B108" s="32" t="s">
        <v>850</v>
      </c>
      <c r="C108" s="32" t="s">
        <v>811</v>
      </c>
      <c r="D108" s="33">
        <v>2000</v>
      </c>
      <c r="E108" s="32" t="s">
        <v>807</v>
      </c>
    </row>
    <row r="109" spans="1:5" x14ac:dyDescent="0.25">
      <c r="A109" s="34">
        <v>2025</v>
      </c>
      <c r="B109" s="32" t="s">
        <v>849</v>
      </c>
      <c r="C109" s="32" t="s">
        <v>808</v>
      </c>
      <c r="D109" s="33">
        <v>1950</v>
      </c>
      <c r="E109" s="32" t="s">
        <v>807</v>
      </c>
    </row>
    <row r="110" spans="1:5" x14ac:dyDescent="0.25">
      <c r="A110" s="34">
        <v>2025</v>
      </c>
      <c r="B110" s="32" t="s">
        <v>841</v>
      </c>
      <c r="C110" s="32" t="s">
        <v>811</v>
      </c>
      <c r="D110" s="33">
        <v>1950</v>
      </c>
      <c r="E110" s="32" t="s">
        <v>807</v>
      </c>
    </row>
    <row r="111" spans="1:5" x14ac:dyDescent="0.25">
      <c r="A111" s="34">
        <v>2025</v>
      </c>
      <c r="B111" s="32" t="s">
        <v>847</v>
      </c>
      <c r="C111" s="32" t="s">
        <v>808</v>
      </c>
      <c r="D111" s="33">
        <v>1900</v>
      </c>
      <c r="E111" s="32" t="s">
        <v>807</v>
      </c>
    </row>
    <row r="112" spans="1:5" x14ac:dyDescent="0.25">
      <c r="A112" s="34">
        <v>2025</v>
      </c>
      <c r="B112" s="32" t="s">
        <v>846</v>
      </c>
      <c r="C112" s="32" t="s">
        <v>811</v>
      </c>
      <c r="D112" s="33">
        <v>1900</v>
      </c>
      <c r="E112" s="32" t="s">
        <v>807</v>
      </c>
    </row>
    <row r="113" spans="1:5" x14ac:dyDescent="0.25">
      <c r="A113" s="34">
        <v>2025</v>
      </c>
      <c r="B113" s="32" t="s">
        <v>831</v>
      </c>
      <c r="C113" s="32" t="s">
        <v>811</v>
      </c>
      <c r="D113" s="33">
        <v>1850</v>
      </c>
      <c r="E113" s="32" t="s">
        <v>807</v>
      </c>
    </row>
    <row r="114" spans="1:5" x14ac:dyDescent="0.25">
      <c r="A114" s="34">
        <v>2026</v>
      </c>
      <c r="B114" s="32" t="s">
        <v>782</v>
      </c>
      <c r="C114" s="32" t="s">
        <v>171</v>
      </c>
      <c r="D114" s="33">
        <v>1840</v>
      </c>
      <c r="E114" s="32" t="s">
        <v>785</v>
      </c>
    </row>
    <row r="115" spans="1:5" x14ac:dyDescent="0.25">
      <c r="A115" s="34">
        <v>2025</v>
      </c>
      <c r="B115" s="32" t="s">
        <v>842</v>
      </c>
      <c r="C115" s="32" t="s">
        <v>808</v>
      </c>
      <c r="D115" s="33">
        <v>1800</v>
      </c>
      <c r="E115" s="32" t="s">
        <v>807</v>
      </c>
    </row>
    <row r="116" spans="1:5" x14ac:dyDescent="0.25">
      <c r="A116" s="34">
        <v>2025</v>
      </c>
      <c r="B116" s="32" t="s">
        <v>838</v>
      </c>
      <c r="C116" s="32" t="s">
        <v>811</v>
      </c>
      <c r="D116" s="33">
        <v>1800</v>
      </c>
      <c r="E116" s="32" t="s">
        <v>807</v>
      </c>
    </row>
    <row r="117" spans="1:5" x14ac:dyDescent="0.25">
      <c r="A117" s="34">
        <v>2025</v>
      </c>
      <c r="B117" s="32" t="s">
        <v>839</v>
      </c>
      <c r="C117" s="32" t="s">
        <v>811</v>
      </c>
      <c r="D117" s="33">
        <v>1750</v>
      </c>
      <c r="E117" s="32" t="s">
        <v>807</v>
      </c>
    </row>
    <row r="118" spans="1:5" x14ac:dyDescent="0.25">
      <c r="A118" s="34">
        <v>2025</v>
      </c>
      <c r="B118" s="32" t="s">
        <v>837</v>
      </c>
      <c r="C118" s="32" t="s">
        <v>808</v>
      </c>
      <c r="D118" s="33">
        <v>1700</v>
      </c>
      <c r="E118" s="32" t="s">
        <v>807</v>
      </c>
    </row>
    <row r="119" spans="1:5" x14ac:dyDescent="0.25">
      <c r="A119" s="34">
        <v>2025</v>
      </c>
      <c r="B119" s="32" t="s">
        <v>836</v>
      </c>
      <c r="C119" s="32" t="s">
        <v>811</v>
      </c>
      <c r="D119" s="33">
        <v>1700</v>
      </c>
      <c r="E119" s="32" t="s">
        <v>807</v>
      </c>
    </row>
    <row r="120" spans="1:5" x14ac:dyDescent="0.25">
      <c r="A120" s="34">
        <v>2026</v>
      </c>
      <c r="B120" s="32" t="s">
        <v>787</v>
      </c>
      <c r="C120" s="32" t="s">
        <v>171</v>
      </c>
      <c r="D120" s="33">
        <v>1660</v>
      </c>
      <c r="E120" s="32" t="s">
        <v>785</v>
      </c>
    </row>
    <row r="121" spans="1:5" x14ac:dyDescent="0.25">
      <c r="A121" s="34">
        <v>2026</v>
      </c>
      <c r="B121" s="32" t="s">
        <v>783</v>
      </c>
      <c r="C121" s="32" t="s">
        <v>171</v>
      </c>
      <c r="D121" s="33">
        <v>1620</v>
      </c>
      <c r="E121" s="32" t="s">
        <v>785</v>
      </c>
    </row>
    <row r="122" spans="1:5" x14ac:dyDescent="0.25">
      <c r="A122" s="34">
        <v>2025</v>
      </c>
      <c r="B122" s="32" t="s">
        <v>835</v>
      </c>
      <c r="C122" s="32" t="s">
        <v>808</v>
      </c>
      <c r="D122" s="33">
        <v>1600</v>
      </c>
      <c r="E122" s="32" t="s">
        <v>807</v>
      </c>
    </row>
    <row r="123" spans="1:5" x14ac:dyDescent="0.25">
      <c r="A123" s="34">
        <v>2025</v>
      </c>
      <c r="B123" s="32" t="s">
        <v>833</v>
      </c>
      <c r="C123" s="32" t="s">
        <v>811</v>
      </c>
      <c r="D123" s="33">
        <v>1600</v>
      </c>
      <c r="E123" s="32" t="s">
        <v>807</v>
      </c>
    </row>
    <row r="124" spans="1:5" x14ac:dyDescent="0.25">
      <c r="A124" s="34">
        <v>2025</v>
      </c>
      <c r="B124" s="32" t="s">
        <v>832</v>
      </c>
      <c r="C124" s="32" t="s">
        <v>808</v>
      </c>
      <c r="D124" s="33">
        <v>1550</v>
      </c>
      <c r="E124" s="32" t="s">
        <v>807</v>
      </c>
    </row>
    <row r="125" spans="1:5" x14ac:dyDescent="0.25">
      <c r="A125" s="34">
        <v>2025</v>
      </c>
      <c r="B125" s="32" t="s">
        <v>830</v>
      </c>
      <c r="C125" s="32" t="s">
        <v>811</v>
      </c>
      <c r="D125" s="33">
        <v>1550</v>
      </c>
      <c r="E125" s="32" t="s">
        <v>807</v>
      </c>
    </row>
    <row r="126" spans="1:5" x14ac:dyDescent="0.25">
      <c r="A126" s="34">
        <v>2025</v>
      </c>
      <c r="B126" s="32" t="s">
        <v>828</v>
      </c>
      <c r="C126" s="32" t="s">
        <v>808</v>
      </c>
      <c r="D126" s="33">
        <v>1500</v>
      </c>
      <c r="E126" s="32" t="s">
        <v>807</v>
      </c>
    </row>
    <row r="127" spans="1:5" x14ac:dyDescent="0.25">
      <c r="A127" s="34">
        <v>2025</v>
      </c>
      <c r="B127" s="32" t="s">
        <v>827</v>
      </c>
      <c r="C127" s="32" t="s">
        <v>811</v>
      </c>
      <c r="D127" s="33">
        <v>1500</v>
      </c>
      <c r="E127" s="32" t="s">
        <v>807</v>
      </c>
    </row>
    <row r="128" spans="1:5" x14ac:dyDescent="0.25">
      <c r="A128" s="34">
        <v>2025</v>
      </c>
      <c r="B128" s="32" t="s">
        <v>826</v>
      </c>
      <c r="C128" s="32" t="s">
        <v>808</v>
      </c>
      <c r="D128" s="33">
        <v>1475</v>
      </c>
      <c r="E128" s="32" t="s">
        <v>807</v>
      </c>
    </row>
    <row r="129" spans="1:5" x14ac:dyDescent="0.25">
      <c r="A129" s="34">
        <v>2025</v>
      </c>
      <c r="B129" s="32" t="s">
        <v>825</v>
      </c>
      <c r="C129" s="32" t="s">
        <v>811</v>
      </c>
      <c r="D129" s="33">
        <v>1450</v>
      </c>
      <c r="E129" s="32" t="s">
        <v>807</v>
      </c>
    </row>
    <row r="130" spans="1:5" x14ac:dyDescent="0.25">
      <c r="A130" s="34">
        <v>2026</v>
      </c>
      <c r="B130" s="32" t="s">
        <v>756</v>
      </c>
      <c r="C130" s="32" t="s">
        <v>660</v>
      </c>
      <c r="D130" s="33">
        <v>1450</v>
      </c>
      <c r="E130" s="32" t="s">
        <v>785</v>
      </c>
    </row>
    <row r="131" spans="1:5" x14ac:dyDescent="0.25">
      <c r="A131" s="34">
        <v>2025</v>
      </c>
      <c r="B131" s="32" t="s">
        <v>824</v>
      </c>
      <c r="C131" s="32" t="s">
        <v>808</v>
      </c>
      <c r="D131" s="33">
        <v>1400</v>
      </c>
      <c r="E131" s="32" t="s">
        <v>807</v>
      </c>
    </row>
    <row r="132" spans="1:5" x14ac:dyDescent="0.25">
      <c r="A132" s="34">
        <v>2025</v>
      </c>
      <c r="B132" s="32" t="s">
        <v>822</v>
      </c>
      <c r="C132" s="32" t="s">
        <v>811</v>
      </c>
      <c r="D132" s="33">
        <v>1400</v>
      </c>
      <c r="E132" s="32" t="s">
        <v>807</v>
      </c>
    </row>
    <row r="133" spans="1:5" x14ac:dyDescent="0.25">
      <c r="A133" s="34">
        <v>2026</v>
      </c>
      <c r="B133" s="32" t="s">
        <v>758</v>
      </c>
      <c r="C133" s="32" t="s">
        <v>660</v>
      </c>
      <c r="D133" s="33">
        <v>1400</v>
      </c>
      <c r="E133" s="32" t="s">
        <v>785</v>
      </c>
    </row>
    <row r="134" spans="1:5" x14ac:dyDescent="0.25">
      <c r="A134" s="34">
        <v>2025</v>
      </c>
      <c r="B134" s="32" t="s">
        <v>820</v>
      </c>
      <c r="C134" s="32" t="s">
        <v>811</v>
      </c>
      <c r="D134" s="33">
        <v>1375</v>
      </c>
      <c r="E134" s="32" t="s">
        <v>807</v>
      </c>
    </row>
    <row r="135" spans="1:5" x14ac:dyDescent="0.25">
      <c r="A135" s="34">
        <v>2025</v>
      </c>
      <c r="B135" s="32" t="s">
        <v>819</v>
      </c>
      <c r="C135" s="32" t="s">
        <v>808</v>
      </c>
      <c r="D135" s="33">
        <v>1350</v>
      </c>
      <c r="E135" s="32" t="s">
        <v>807</v>
      </c>
    </row>
    <row r="136" spans="1:5" x14ac:dyDescent="0.25">
      <c r="A136" s="34">
        <v>2025</v>
      </c>
      <c r="B136" s="32" t="s">
        <v>818</v>
      </c>
      <c r="C136" s="32" t="s">
        <v>811</v>
      </c>
      <c r="D136" s="33">
        <v>1350</v>
      </c>
      <c r="E136" s="32" t="s">
        <v>807</v>
      </c>
    </row>
    <row r="137" spans="1:5" x14ac:dyDescent="0.25">
      <c r="A137" s="34">
        <v>2025</v>
      </c>
      <c r="B137" s="32" t="s">
        <v>817</v>
      </c>
      <c r="C137" s="32" t="s">
        <v>808</v>
      </c>
      <c r="D137" s="33">
        <v>1325</v>
      </c>
      <c r="E137" s="32" t="s">
        <v>807</v>
      </c>
    </row>
    <row r="138" spans="1:5" x14ac:dyDescent="0.25">
      <c r="A138" s="34">
        <v>2025</v>
      </c>
      <c r="B138" s="32" t="s">
        <v>815</v>
      </c>
      <c r="C138" s="32" t="s">
        <v>811</v>
      </c>
      <c r="D138" s="33">
        <v>1325</v>
      </c>
      <c r="E138" s="32" t="s">
        <v>807</v>
      </c>
    </row>
    <row r="139" spans="1:5" x14ac:dyDescent="0.25">
      <c r="A139" s="34">
        <v>2025</v>
      </c>
      <c r="B139" s="32" t="s">
        <v>814</v>
      </c>
      <c r="C139" s="32" t="s">
        <v>808</v>
      </c>
      <c r="D139" s="33">
        <v>1300</v>
      </c>
      <c r="E139" s="32" t="s">
        <v>807</v>
      </c>
    </row>
    <row r="140" spans="1:5" x14ac:dyDescent="0.25">
      <c r="A140" s="34">
        <v>2025</v>
      </c>
      <c r="B140" s="32" t="s">
        <v>812</v>
      </c>
      <c r="C140" s="32" t="s">
        <v>811</v>
      </c>
      <c r="D140" s="33">
        <v>1300</v>
      </c>
      <c r="E140" s="32" t="s">
        <v>807</v>
      </c>
    </row>
    <row r="141" spans="1:5" x14ac:dyDescent="0.25">
      <c r="A141" s="34">
        <v>2025</v>
      </c>
      <c r="B141" s="32" t="s">
        <v>810</v>
      </c>
      <c r="C141" s="32" t="s">
        <v>808</v>
      </c>
      <c r="D141" s="33">
        <v>1250</v>
      </c>
      <c r="E141" s="32" t="s">
        <v>807</v>
      </c>
    </row>
    <row r="142" spans="1:5" x14ac:dyDescent="0.25">
      <c r="A142" s="34">
        <v>2026</v>
      </c>
      <c r="B142" s="32" t="s">
        <v>773</v>
      </c>
      <c r="C142" s="32" t="s">
        <v>660</v>
      </c>
      <c r="D142" s="33">
        <v>1170</v>
      </c>
      <c r="E142" s="32" t="s">
        <v>785</v>
      </c>
    </row>
    <row r="143" spans="1:5" x14ac:dyDescent="0.25">
      <c r="A143" s="34">
        <v>2026</v>
      </c>
      <c r="B143" s="32" t="s">
        <v>760</v>
      </c>
      <c r="C143" s="32" t="s">
        <v>660</v>
      </c>
      <c r="D143" s="33">
        <v>1140</v>
      </c>
      <c r="E143" s="32" t="s">
        <v>785</v>
      </c>
    </row>
    <row r="144" spans="1:5" x14ac:dyDescent="0.25">
      <c r="A144" s="34">
        <v>2026</v>
      </c>
      <c r="B144" s="32" t="s">
        <v>761</v>
      </c>
      <c r="C144" s="32" t="s">
        <v>660</v>
      </c>
      <c r="D144" s="33">
        <v>1120</v>
      </c>
      <c r="E144" s="32" t="s">
        <v>785</v>
      </c>
    </row>
    <row r="145" spans="1:5" x14ac:dyDescent="0.25">
      <c r="A145" s="34">
        <v>2025</v>
      </c>
      <c r="B145" s="32" t="s">
        <v>809</v>
      </c>
      <c r="C145" s="32" t="s">
        <v>808</v>
      </c>
      <c r="D145" s="33">
        <v>1050</v>
      </c>
      <c r="E145" s="32" t="s">
        <v>807</v>
      </c>
    </row>
    <row r="146" spans="1:5" x14ac:dyDescent="0.25">
      <c r="A146" s="34">
        <v>2026</v>
      </c>
      <c r="B146" s="32" t="s">
        <v>806</v>
      </c>
      <c r="C146" s="32" t="s">
        <v>376</v>
      </c>
      <c r="D146" s="33">
        <v>1040</v>
      </c>
      <c r="E146" s="32" t="s">
        <v>785</v>
      </c>
    </row>
    <row r="147" spans="1:5" x14ac:dyDescent="0.25">
      <c r="A147" s="34">
        <v>2026</v>
      </c>
      <c r="B147" s="32" t="s">
        <v>805</v>
      </c>
      <c r="C147" s="32" t="s">
        <v>376</v>
      </c>
      <c r="D147" s="33">
        <v>1020</v>
      </c>
      <c r="E147" s="32" t="s">
        <v>785</v>
      </c>
    </row>
    <row r="148" spans="1:5" x14ac:dyDescent="0.25">
      <c r="A148" s="34">
        <v>2026</v>
      </c>
      <c r="B148" s="32" t="s">
        <v>804</v>
      </c>
      <c r="C148" s="32" t="s">
        <v>376</v>
      </c>
      <c r="D148" s="33">
        <v>1000</v>
      </c>
      <c r="E148" s="32" t="s">
        <v>785</v>
      </c>
    </row>
    <row r="149" spans="1:5" x14ac:dyDescent="0.25">
      <c r="A149" s="34">
        <v>2026</v>
      </c>
      <c r="B149" s="32" t="s">
        <v>764</v>
      </c>
      <c r="C149" s="32" t="s">
        <v>660</v>
      </c>
      <c r="D149" s="33">
        <v>915</v>
      </c>
      <c r="E149" s="32" t="s">
        <v>785</v>
      </c>
    </row>
    <row r="150" spans="1:5" x14ac:dyDescent="0.25">
      <c r="A150" s="34">
        <v>2026</v>
      </c>
      <c r="B150" s="32" t="s">
        <v>754</v>
      </c>
      <c r="C150" s="32" t="s">
        <v>660</v>
      </c>
      <c r="D150" s="33">
        <v>910</v>
      </c>
      <c r="E150" s="32" t="s">
        <v>785</v>
      </c>
    </row>
    <row r="151" spans="1:5" x14ac:dyDescent="0.25">
      <c r="A151" s="34">
        <v>2026</v>
      </c>
      <c r="B151" s="32" t="s">
        <v>803</v>
      </c>
      <c r="C151" s="32" t="s">
        <v>376</v>
      </c>
      <c r="D151" s="33">
        <v>895</v>
      </c>
      <c r="E151" s="32" t="s">
        <v>785</v>
      </c>
    </row>
    <row r="152" spans="1:5" x14ac:dyDescent="0.25">
      <c r="A152" s="34">
        <v>2026</v>
      </c>
      <c r="B152" s="32" t="s">
        <v>788</v>
      </c>
      <c r="C152" s="32" t="s">
        <v>171</v>
      </c>
      <c r="D152" s="33">
        <v>840</v>
      </c>
      <c r="E152" s="32" t="s">
        <v>785</v>
      </c>
    </row>
    <row r="153" spans="1:5" x14ac:dyDescent="0.25">
      <c r="A153" s="34">
        <v>2026</v>
      </c>
      <c r="B153" s="32" t="s">
        <v>802</v>
      </c>
      <c r="C153" s="32" t="s">
        <v>376</v>
      </c>
      <c r="D153" s="33">
        <v>835</v>
      </c>
      <c r="E153" s="32" t="s">
        <v>785</v>
      </c>
    </row>
    <row r="154" spans="1:5" x14ac:dyDescent="0.25">
      <c r="A154" s="34">
        <v>2026</v>
      </c>
      <c r="B154" s="32" t="s">
        <v>769</v>
      </c>
      <c r="C154" s="32" t="s">
        <v>660</v>
      </c>
      <c r="D154" s="33">
        <v>800</v>
      </c>
      <c r="E154" s="32" t="s">
        <v>785</v>
      </c>
    </row>
    <row r="155" spans="1:5" x14ac:dyDescent="0.25">
      <c r="A155" s="34">
        <v>2026</v>
      </c>
      <c r="B155" s="32" t="s">
        <v>791</v>
      </c>
      <c r="C155" s="32" t="s">
        <v>171</v>
      </c>
      <c r="D155" s="33">
        <v>795</v>
      </c>
      <c r="E155" s="32" t="s">
        <v>785</v>
      </c>
    </row>
    <row r="156" spans="1:5" x14ac:dyDescent="0.25">
      <c r="A156" s="34">
        <v>2026</v>
      </c>
      <c r="B156" s="32" t="s">
        <v>757</v>
      </c>
      <c r="C156" s="32" t="s">
        <v>660</v>
      </c>
      <c r="D156" s="33">
        <v>790</v>
      </c>
      <c r="E156" s="32" t="s">
        <v>785</v>
      </c>
    </row>
    <row r="157" spans="1:5" x14ac:dyDescent="0.25">
      <c r="A157" s="34">
        <v>2026</v>
      </c>
      <c r="B157" s="32" t="s">
        <v>776</v>
      </c>
      <c r="C157" s="32" t="s">
        <v>774</v>
      </c>
      <c r="D157" s="33">
        <v>775</v>
      </c>
      <c r="E157" s="32" t="s">
        <v>785</v>
      </c>
    </row>
    <row r="158" spans="1:5" x14ac:dyDescent="0.25">
      <c r="A158" s="34">
        <v>2026</v>
      </c>
      <c r="B158" s="32" t="s">
        <v>751</v>
      </c>
      <c r="C158" s="32" t="s">
        <v>660</v>
      </c>
      <c r="D158" s="33">
        <v>765</v>
      </c>
      <c r="E158" s="32" t="s">
        <v>785</v>
      </c>
    </row>
    <row r="159" spans="1:5" x14ac:dyDescent="0.25">
      <c r="A159" s="34">
        <v>2026</v>
      </c>
      <c r="B159" s="32" t="s">
        <v>753</v>
      </c>
      <c r="C159" s="32" t="s">
        <v>660</v>
      </c>
      <c r="D159" s="33">
        <v>755</v>
      </c>
      <c r="E159" s="32" t="s">
        <v>785</v>
      </c>
    </row>
    <row r="160" spans="1:5" x14ac:dyDescent="0.25">
      <c r="A160" s="34">
        <v>2026</v>
      </c>
      <c r="B160" s="32" t="s">
        <v>772</v>
      </c>
      <c r="C160" s="32" t="s">
        <v>660</v>
      </c>
      <c r="D160" s="33">
        <v>750</v>
      </c>
      <c r="E160" s="32" t="s">
        <v>785</v>
      </c>
    </row>
    <row r="161" spans="1:5" x14ac:dyDescent="0.25">
      <c r="A161" s="34">
        <v>2026</v>
      </c>
      <c r="B161" s="32" t="s">
        <v>762</v>
      </c>
      <c r="C161" s="32" t="s">
        <v>660</v>
      </c>
      <c r="D161" s="33">
        <v>745</v>
      </c>
      <c r="E161" s="32" t="s">
        <v>785</v>
      </c>
    </row>
    <row r="162" spans="1:5" x14ac:dyDescent="0.25">
      <c r="A162" s="34">
        <v>2026</v>
      </c>
      <c r="B162" s="32" t="s">
        <v>763</v>
      </c>
      <c r="C162" s="32" t="s">
        <v>660</v>
      </c>
      <c r="D162" s="33">
        <v>740</v>
      </c>
      <c r="E162" s="32" t="s">
        <v>785</v>
      </c>
    </row>
    <row r="163" spans="1:5" x14ac:dyDescent="0.25">
      <c r="A163" s="34">
        <v>2026</v>
      </c>
      <c r="B163" s="32" t="s">
        <v>777</v>
      </c>
      <c r="C163" s="32" t="s">
        <v>774</v>
      </c>
      <c r="D163" s="33">
        <v>735</v>
      </c>
      <c r="E163" s="32" t="s">
        <v>785</v>
      </c>
    </row>
    <row r="164" spans="1:5" x14ac:dyDescent="0.25">
      <c r="A164" s="34">
        <v>2026</v>
      </c>
      <c r="B164" s="32" t="s">
        <v>765</v>
      </c>
      <c r="C164" s="32" t="s">
        <v>660</v>
      </c>
      <c r="D164" s="33">
        <v>730</v>
      </c>
      <c r="E164" s="32" t="s">
        <v>785</v>
      </c>
    </row>
    <row r="165" spans="1:5" x14ac:dyDescent="0.25">
      <c r="A165" s="34">
        <v>2026</v>
      </c>
      <c r="B165" s="32" t="s">
        <v>589</v>
      </c>
      <c r="C165" s="32" t="s">
        <v>376</v>
      </c>
      <c r="D165" s="33">
        <v>730</v>
      </c>
      <c r="E165" s="32" t="s">
        <v>785</v>
      </c>
    </row>
    <row r="166" spans="1:5" x14ac:dyDescent="0.25">
      <c r="A166" s="34">
        <v>2026</v>
      </c>
      <c r="B166" s="32" t="s">
        <v>797</v>
      </c>
      <c r="C166" s="32" t="s">
        <v>173</v>
      </c>
      <c r="D166" s="33">
        <v>720</v>
      </c>
      <c r="E166" s="32" t="s">
        <v>785</v>
      </c>
    </row>
    <row r="167" spans="1:5" x14ac:dyDescent="0.25">
      <c r="A167" s="34">
        <v>2026</v>
      </c>
      <c r="B167" s="32" t="s">
        <v>799</v>
      </c>
      <c r="C167" s="32" t="s">
        <v>393</v>
      </c>
      <c r="D167" s="33">
        <v>710</v>
      </c>
      <c r="E167" s="32" t="s">
        <v>785</v>
      </c>
    </row>
    <row r="168" spans="1:5" x14ac:dyDescent="0.25">
      <c r="A168" s="34">
        <v>2026</v>
      </c>
      <c r="B168" s="32" t="s">
        <v>798</v>
      </c>
      <c r="C168" s="32" t="s">
        <v>376</v>
      </c>
      <c r="D168" s="33">
        <v>705</v>
      </c>
      <c r="E168" s="32" t="s">
        <v>785</v>
      </c>
    </row>
    <row r="169" spans="1:5" x14ac:dyDescent="0.25">
      <c r="A169" s="34">
        <v>2026</v>
      </c>
      <c r="B169" s="32" t="s">
        <v>781</v>
      </c>
      <c r="C169" s="32" t="s">
        <v>326</v>
      </c>
      <c r="D169" s="33">
        <v>695</v>
      </c>
      <c r="E169" s="32" t="s">
        <v>785</v>
      </c>
    </row>
    <row r="170" spans="1:5" x14ac:dyDescent="0.25">
      <c r="A170" s="34">
        <v>2026</v>
      </c>
      <c r="B170" s="32" t="s">
        <v>767</v>
      </c>
      <c r="C170" s="32" t="s">
        <v>660</v>
      </c>
      <c r="D170" s="33">
        <v>690</v>
      </c>
      <c r="E170" s="32" t="s">
        <v>785</v>
      </c>
    </row>
    <row r="171" spans="1:5" x14ac:dyDescent="0.25">
      <c r="A171" s="34">
        <v>2026</v>
      </c>
      <c r="B171" s="32" t="s">
        <v>771</v>
      </c>
      <c r="C171" s="32" t="s">
        <v>660</v>
      </c>
      <c r="D171" s="33">
        <v>685</v>
      </c>
      <c r="E171" s="32" t="s">
        <v>785</v>
      </c>
    </row>
    <row r="172" spans="1:5" x14ac:dyDescent="0.25">
      <c r="A172" s="34">
        <v>2026</v>
      </c>
      <c r="B172" s="32" t="s">
        <v>795</v>
      </c>
      <c r="C172" s="32" t="s">
        <v>376</v>
      </c>
      <c r="D172" s="33">
        <v>680</v>
      </c>
      <c r="E172" s="32" t="s">
        <v>785</v>
      </c>
    </row>
    <row r="173" spans="1:5" x14ac:dyDescent="0.25">
      <c r="A173" s="34">
        <v>2026</v>
      </c>
      <c r="B173" s="32" t="s">
        <v>794</v>
      </c>
      <c r="C173" s="32" t="s">
        <v>376</v>
      </c>
      <c r="D173" s="33">
        <v>680</v>
      </c>
      <c r="E173" s="32" t="s">
        <v>785</v>
      </c>
    </row>
    <row r="174" spans="1:5" x14ac:dyDescent="0.25">
      <c r="A174" s="34">
        <v>2026</v>
      </c>
      <c r="B174" s="32" t="s">
        <v>752</v>
      </c>
      <c r="C174" s="32" t="s">
        <v>660</v>
      </c>
      <c r="D174" s="33">
        <v>675</v>
      </c>
      <c r="E174" s="32" t="s">
        <v>785</v>
      </c>
    </row>
    <row r="175" spans="1:5" x14ac:dyDescent="0.25">
      <c r="A175" s="34">
        <v>2026</v>
      </c>
      <c r="B175" s="32" t="s">
        <v>793</v>
      </c>
      <c r="C175" s="32" t="s">
        <v>376</v>
      </c>
      <c r="D175" s="33">
        <v>675</v>
      </c>
      <c r="E175" s="32" t="s">
        <v>785</v>
      </c>
    </row>
    <row r="176" spans="1:5" x14ac:dyDescent="0.25">
      <c r="A176">
        <v>2025</v>
      </c>
      <c r="B176" t="s">
        <v>792</v>
      </c>
      <c r="C176" t="s">
        <v>376</v>
      </c>
      <c r="D176" s="31">
        <v>630</v>
      </c>
      <c r="E176" s="32" t="s">
        <v>785</v>
      </c>
    </row>
    <row r="177" spans="1:5" x14ac:dyDescent="0.25">
      <c r="A177">
        <v>2024</v>
      </c>
      <c r="B177" t="s">
        <v>784</v>
      </c>
      <c r="C177" t="s">
        <v>171</v>
      </c>
      <c r="D177" s="31">
        <v>595</v>
      </c>
      <c r="E177" s="32" t="s">
        <v>785</v>
      </c>
    </row>
    <row r="178" spans="1:5" x14ac:dyDescent="0.25">
      <c r="A178">
        <v>2023</v>
      </c>
      <c r="B178" t="s">
        <v>780</v>
      </c>
      <c r="C178" t="s">
        <v>326</v>
      </c>
      <c r="D178" s="31">
        <v>590</v>
      </c>
      <c r="E178" s="32" t="s">
        <v>785</v>
      </c>
    </row>
    <row r="179" spans="1:5" x14ac:dyDescent="0.25">
      <c r="A179">
        <v>2024</v>
      </c>
      <c r="B179" t="s">
        <v>766</v>
      </c>
      <c r="C179" t="s">
        <v>660</v>
      </c>
      <c r="D179" s="31">
        <v>550</v>
      </c>
      <c r="E179" s="32" t="s">
        <v>785</v>
      </c>
    </row>
    <row r="180" spans="1:5" x14ac:dyDescent="0.25">
      <c r="A180">
        <v>2025</v>
      </c>
      <c r="B180" t="s">
        <v>759</v>
      </c>
      <c r="C180" t="s">
        <v>660</v>
      </c>
      <c r="D180" s="31">
        <v>655</v>
      </c>
      <c r="E180" s="32" t="s">
        <v>785</v>
      </c>
    </row>
    <row r="181" spans="1:5" x14ac:dyDescent="0.25">
      <c r="A181">
        <v>2024</v>
      </c>
      <c r="B181" t="s">
        <v>775</v>
      </c>
      <c r="C181" t="s">
        <v>774</v>
      </c>
      <c r="D181" s="31">
        <v>565</v>
      </c>
      <c r="E181" s="32" t="s">
        <v>785</v>
      </c>
    </row>
    <row r="182" spans="1:5" x14ac:dyDescent="0.25">
      <c r="A182">
        <v>2025</v>
      </c>
      <c r="B182" t="s">
        <v>755</v>
      </c>
      <c r="C182" t="s">
        <v>660</v>
      </c>
      <c r="D182" s="31">
        <v>640</v>
      </c>
      <c r="E182" s="32" t="s">
        <v>785</v>
      </c>
    </row>
    <row r="183" spans="1:5" x14ac:dyDescent="0.25">
      <c r="A183">
        <v>2025</v>
      </c>
      <c r="B183" t="s">
        <v>770</v>
      </c>
      <c r="C183" t="s">
        <v>660</v>
      </c>
      <c r="D183" s="31">
        <v>645</v>
      </c>
      <c r="E183" s="32" t="s">
        <v>785</v>
      </c>
    </row>
    <row r="184" spans="1:5" x14ac:dyDescent="0.25">
      <c r="A184">
        <v>2025</v>
      </c>
      <c r="B184" t="s">
        <v>790</v>
      </c>
      <c r="C184" t="s">
        <v>164</v>
      </c>
      <c r="D184" s="31">
        <v>750</v>
      </c>
      <c r="E184" s="32" t="s">
        <v>785</v>
      </c>
    </row>
    <row r="185" spans="1:5" x14ac:dyDescent="0.25">
      <c r="A185">
        <v>2024</v>
      </c>
      <c r="B185" t="s">
        <v>789</v>
      </c>
      <c r="C185" t="s">
        <v>173</v>
      </c>
      <c r="D185" s="31">
        <v>610</v>
      </c>
      <c r="E185" s="32" t="s">
        <v>785</v>
      </c>
    </row>
    <row r="186" spans="1:5" x14ac:dyDescent="0.25">
      <c r="A186">
        <v>2024</v>
      </c>
      <c r="B186" t="s">
        <v>768</v>
      </c>
      <c r="C186" t="s">
        <v>660</v>
      </c>
      <c r="D186" s="31">
        <v>560</v>
      </c>
      <c r="E186" s="32" t="s">
        <v>785</v>
      </c>
    </row>
    <row r="187" spans="1:5" x14ac:dyDescent="0.25">
      <c r="A187">
        <v>2023</v>
      </c>
      <c r="B187" t="s">
        <v>779</v>
      </c>
      <c r="C187" t="s">
        <v>154</v>
      </c>
      <c r="D187" s="31">
        <v>535</v>
      </c>
      <c r="E187" s="32" t="s">
        <v>785</v>
      </c>
    </row>
    <row r="188" spans="1:5" x14ac:dyDescent="0.25">
      <c r="A188">
        <v>2023</v>
      </c>
      <c r="B188" t="s">
        <v>786</v>
      </c>
      <c r="C188" t="s">
        <v>171</v>
      </c>
      <c r="D188" s="31">
        <v>530</v>
      </c>
      <c r="E188" s="32" t="s">
        <v>785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44C41-2004-4AF6-9A16-B31D45B80447}">
  <dimension ref="A1:CB1715"/>
  <sheetViews>
    <sheetView topLeftCell="A1673" zoomScale="85" zoomScaleNormal="85" workbookViewId="0">
      <selection activeCell="G1646" sqref="G1646"/>
    </sheetView>
  </sheetViews>
  <sheetFormatPr defaultColWidth="9" defaultRowHeight="15" x14ac:dyDescent="0.25"/>
  <cols>
    <col min="1" max="1" width="7" bestFit="1" customWidth="1"/>
    <col min="2" max="2" width="5" bestFit="1" customWidth="1"/>
    <col min="3" max="3" width="5.28515625" bestFit="1" customWidth="1"/>
    <col min="4" max="4" width="13.28515625" bestFit="1" customWidth="1"/>
    <col min="6" max="6" width="35.85546875" bestFit="1" customWidth="1"/>
    <col min="7" max="7" width="4.28515625" customWidth="1"/>
    <col min="8" max="8" width="19.85546875" customWidth="1"/>
    <col min="9" max="9" width="4.85546875" customWidth="1"/>
    <col min="10" max="10" width="11.28515625" bestFit="1" customWidth="1"/>
    <col min="11" max="11" width="27.28515625" bestFit="1" customWidth="1"/>
    <col min="12" max="12" width="4" customWidth="1"/>
    <col min="13" max="13" width="26.7109375" customWidth="1"/>
    <col min="14" max="14" width="4.28515625" customWidth="1"/>
    <col min="15" max="15" width="3.85546875" customWidth="1"/>
    <col min="16" max="16" width="31" customWidth="1"/>
    <col min="17" max="18" width="15.85546875" customWidth="1"/>
    <col min="19" max="19" width="3.28515625" customWidth="1"/>
    <col min="20" max="20" width="4" customWidth="1"/>
    <col min="21" max="21" width="3.28515625" customWidth="1"/>
    <col min="22" max="22" width="4" customWidth="1"/>
    <col min="23" max="23" width="3.85546875" customWidth="1"/>
    <col min="24" max="24" width="3.28515625" customWidth="1"/>
    <col min="25" max="25" width="3.42578125" bestFit="1" customWidth="1"/>
    <col min="26" max="26" width="5" customWidth="1"/>
    <col min="27" max="27" width="4" customWidth="1"/>
    <col min="28" max="28" width="3.7109375" customWidth="1"/>
    <col min="29" max="29" width="5.28515625" customWidth="1"/>
    <col min="30" max="30" width="6.28515625" customWidth="1"/>
    <col min="31" max="33" width="5.7109375" customWidth="1"/>
    <col min="34" max="34" width="15.7109375" customWidth="1"/>
    <col min="35" max="35" width="18" customWidth="1"/>
    <col min="36" max="39" width="14.28515625" customWidth="1"/>
    <col min="40" max="41" width="17.28515625" customWidth="1"/>
    <col min="42" max="42" width="6.28515625" customWidth="1"/>
    <col min="43" max="44" width="6" customWidth="1"/>
    <col min="45" max="45" width="7" customWidth="1"/>
    <col min="46" max="46" width="21" customWidth="1"/>
    <col min="47" max="47" width="13" customWidth="1"/>
    <col min="58" max="60" width="9.28515625" bestFit="1" customWidth="1"/>
    <col min="61" max="61" width="24.28515625" customWidth="1"/>
    <col min="62" max="62" width="26.7109375" customWidth="1"/>
    <col min="63" max="63" width="6" customWidth="1"/>
    <col min="64" max="64" width="5.85546875" customWidth="1"/>
    <col min="65" max="65" width="32.28515625" bestFit="1" customWidth="1"/>
    <col min="74" max="74" width="14.28515625" customWidth="1"/>
    <col min="75" max="75" width="17.28515625" customWidth="1"/>
    <col min="80" max="80" width="10.5703125" bestFit="1" customWidth="1"/>
  </cols>
  <sheetData>
    <row r="1" spans="1:80" s="43" customFormat="1" ht="12.95" customHeight="1" x14ac:dyDescent="0.2">
      <c r="A1" s="37" t="s">
        <v>943</v>
      </c>
      <c r="B1" s="37" t="s">
        <v>944</v>
      </c>
      <c r="C1" s="37" t="s">
        <v>942</v>
      </c>
      <c r="D1" s="38" t="s">
        <v>945</v>
      </c>
      <c r="E1" s="37" t="s">
        <v>27</v>
      </c>
      <c r="F1" s="37" t="s">
        <v>946</v>
      </c>
      <c r="G1" s="37" t="s">
        <v>947</v>
      </c>
      <c r="H1" s="37" t="s">
        <v>948</v>
      </c>
      <c r="I1" s="37" t="s">
        <v>949</v>
      </c>
      <c r="J1" s="39" t="s">
        <v>950</v>
      </c>
      <c r="K1" s="37" t="s">
        <v>1</v>
      </c>
      <c r="L1" s="37" t="s">
        <v>951</v>
      </c>
      <c r="M1" s="37" t="s">
        <v>952</v>
      </c>
      <c r="N1" s="37" t="s">
        <v>953</v>
      </c>
      <c r="O1" s="37" t="s">
        <v>954</v>
      </c>
      <c r="P1" s="37" t="s">
        <v>955</v>
      </c>
      <c r="Q1" s="37" t="s">
        <v>956</v>
      </c>
      <c r="R1" s="37" t="s">
        <v>957</v>
      </c>
      <c r="S1" s="37" t="s">
        <v>958</v>
      </c>
      <c r="T1" s="37" t="s">
        <v>959</v>
      </c>
      <c r="U1" s="37" t="s">
        <v>960</v>
      </c>
      <c r="V1" s="37" t="s">
        <v>961</v>
      </c>
      <c r="W1" s="37" t="s">
        <v>3</v>
      </c>
      <c r="X1" s="37" t="s">
        <v>207</v>
      </c>
      <c r="Y1" s="37" t="s">
        <v>4</v>
      </c>
      <c r="Z1" s="37" t="s">
        <v>962</v>
      </c>
      <c r="AA1" s="37" t="s">
        <v>963</v>
      </c>
      <c r="AB1" s="37" t="s">
        <v>964</v>
      </c>
      <c r="AC1" s="37" t="s">
        <v>965</v>
      </c>
      <c r="AD1" s="37" t="s">
        <v>966</v>
      </c>
      <c r="AE1" s="37" t="s">
        <v>967</v>
      </c>
      <c r="AF1" s="37" t="s">
        <v>968</v>
      </c>
      <c r="AG1" s="37" t="s">
        <v>969</v>
      </c>
      <c r="AH1" s="37" t="s">
        <v>128</v>
      </c>
      <c r="AI1" s="37" t="s">
        <v>970</v>
      </c>
      <c r="AJ1" s="37" t="s">
        <v>654</v>
      </c>
      <c r="AK1" s="38" t="s">
        <v>971</v>
      </c>
      <c r="AL1" s="37" t="s">
        <v>972</v>
      </c>
      <c r="AM1" s="37" t="s">
        <v>973</v>
      </c>
      <c r="AN1" s="37" t="s">
        <v>974</v>
      </c>
      <c r="AO1" s="38" t="s">
        <v>975</v>
      </c>
      <c r="AP1" s="38" t="s">
        <v>976</v>
      </c>
      <c r="AQ1" s="37" t="s">
        <v>977</v>
      </c>
      <c r="AR1" s="38" t="s">
        <v>136</v>
      </c>
      <c r="AS1" s="37" t="s">
        <v>978</v>
      </c>
      <c r="AT1" s="37" t="s">
        <v>979</v>
      </c>
      <c r="AU1" s="37" t="s">
        <v>135</v>
      </c>
      <c r="AV1" s="37" t="s">
        <v>980</v>
      </c>
      <c r="AW1" s="37" t="s">
        <v>981</v>
      </c>
      <c r="AX1" s="37" t="s">
        <v>982</v>
      </c>
      <c r="AY1" s="37" t="s">
        <v>983</v>
      </c>
      <c r="AZ1" s="37" t="s">
        <v>984</v>
      </c>
      <c r="BA1" s="37" t="s">
        <v>985</v>
      </c>
      <c r="BB1" s="40" t="s">
        <v>986</v>
      </c>
      <c r="BC1" s="41" t="s">
        <v>987</v>
      </c>
      <c r="BD1" s="37" t="s">
        <v>988</v>
      </c>
      <c r="BE1" s="42" t="s">
        <v>989</v>
      </c>
      <c r="BF1" s="42" t="s">
        <v>990</v>
      </c>
      <c r="BG1" s="37" t="s">
        <v>991</v>
      </c>
      <c r="BH1" s="37" t="s">
        <v>992</v>
      </c>
      <c r="BI1" s="37" t="s">
        <v>993</v>
      </c>
      <c r="BJ1" s="37" t="s">
        <v>994</v>
      </c>
      <c r="BK1" s="38" t="s">
        <v>995</v>
      </c>
      <c r="BL1" s="38" t="s">
        <v>996</v>
      </c>
      <c r="BM1" s="41" t="s">
        <v>997</v>
      </c>
      <c r="BN1" s="41" t="s">
        <v>998</v>
      </c>
      <c r="BO1" s="41" t="s">
        <v>999</v>
      </c>
      <c r="BP1" s="41" t="s">
        <v>1000</v>
      </c>
      <c r="BQ1" s="41" t="s">
        <v>1001</v>
      </c>
      <c r="BR1" s="41" t="s">
        <v>1002</v>
      </c>
      <c r="BS1" s="41" t="s">
        <v>1003</v>
      </c>
      <c r="BT1" s="41" t="s">
        <v>1004</v>
      </c>
      <c r="BU1" s="41" t="s">
        <v>1005</v>
      </c>
      <c r="BV1" s="38" t="s">
        <v>1006</v>
      </c>
      <c r="BW1" s="38" t="s">
        <v>1007</v>
      </c>
      <c r="BX1" s="37" t="s">
        <v>1008</v>
      </c>
      <c r="BY1" s="37">
        <v>1</v>
      </c>
      <c r="BZ1" s="43" t="s">
        <v>1434</v>
      </c>
      <c r="CA1" s="43" t="s">
        <v>1435</v>
      </c>
      <c r="CB1" s="87" t="s">
        <v>1433</v>
      </c>
    </row>
    <row r="2" spans="1:80" s="49" customFormat="1" ht="12.95" customHeight="1" x14ac:dyDescent="0.2">
      <c r="A2" s="43">
        <v>2</v>
      </c>
      <c r="B2" s="43">
        <v>17</v>
      </c>
      <c r="C2" s="43">
        <v>1872</v>
      </c>
      <c r="D2" s="43" t="s">
        <v>658</v>
      </c>
      <c r="E2" s="43" t="s">
        <v>1009</v>
      </c>
      <c r="F2" s="44" t="s">
        <v>1010</v>
      </c>
      <c r="G2" s="43"/>
      <c r="H2" s="44" t="s">
        <v>1011</v>
      </c>
      <c r="I2" s="44"/>
      <c r="J2" s="45" t="s">
        <v>1012</v>
      </c>
      <c r="K2" s="43" t="s">
        <v>1013</v>
      </c>
      <c r="L2" s="43" t="s">
        <v>1014</v>
      </c>
      <c r="M2" s="43" t="s">
        <v>1015</v>
      </c>
      <c r="N2" s="46">
        <v>0</v>
      </c>
      <c r="O2" s="46">
        <v>0</v>
      </c>
      <c r="P2" s="44" t="s">
        <v>1016</v>
      </c>
      <c r="Q2" s="44" t="s">
        <v>1017</v>
      </c>
      <c r="R2" s="44" t="s">
        <v>376</v>
      </c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7">
        <f t="shared" ref="AE2:AE65" si="0">IF(L2="W",1,0)</f>
        <v>0</v>
      </c>
      <c r="AF2" s="47">
        <f t="shared" ref="AF2:AF65" si="1">IF(L2="T",1,0)</f>
        <v>1</v>
      </c>
      <c r="AG2" s="47">
        <f t="shared" ref="AG2:AG65" si="2">IF(L2="L",1,0)</f>
        <v>0</v>
      </c>
      <c r="AH2" s="43" t="s">
        <v>1017</v>
      </c>
      <c r="AI2" s="43" t="s">
        <v>1018</v>
      </c>
      <c r="AJ2" s="43" t="s">
        <v>376</v>
      </c>
      <c r="AK2" s="43" t="s">
        <v>658</v>
      </c>
      <c r="AL2" s="43" t="s">
        <v>1017</v>
      </c>
      <c r="AM2" s="43" t="s">
        <v>1018</v>
      </c>
      <c r="AN2" s="43" t="s">
        <v>376</v>
      </c>
      <c r="AO2" s="43" t="s">
        <v>658</v>
      </c>
      <c r="AP2" s="43"/>
      <c r="AQ2" s="43">
        <v>2</v>
      </c>
      <c r="AR2" s="43"/>
      <c r="AS2" s="43"/>
      <c r="AT2" s="43"/>
      <c r="AU2" s="43" t="s">
        <v>376</v>
      </c>
      <c r="AV2" s="43"/>
      <c r="AW2" s="43" t="s">
        <v>30</v>
      </c>
      <c r="AX2" s="43"/>
      <c r="AY2" s="43" t="s">
        <v>30</v>
      </c>
      <c r="AZ2" s="43"/>
      <c r="BA2" s="44"/>
      <c r="BB2" s="48"/>
      <c r="BC2" s="43"/>
      <c r="BD2" s="43"/>
      <c r="BE2" s="43"/>
      <c r="BF2" s="43">
        <v>1</v>
      </c>
      <c r="BG2" s="43"/>
      <c r="BH2" s="43"/>
      <c r="BI2" s="43" t="s">
        <v>1013</v>
      </c>
      <c r="BJ2" s="43" t="s">
        <v>1015</v>
      </c>
      <c r="BK2" s="43">
        <v>1872</v>
      </c>
      <c r="BL2" s="43" t="str">
        <f t="shared" ref="BL2:BL65" si="3">BK2&amp;BI2</f>
        <v>1872Royal Engineers</v>
      </c>
      <c r="BM2" s="49" t="str">
        <f t="shared" ref="BM2:BM65" si="4">IF(AD2="Home",BI2,IF(AD2="Away",BJ2,Q2))</f>
        <v>London</v>
      </c>
      <c r="BN2" s="43"/>
      <c r="BO2" s="43"/>
      <c r="BP2" s="43"/>
      <c r="BQ2" s="43"/>
      <c r="BR2" s="43"/>
      <c r="BS2" s="43"/>
      <c r="BT2" s="43"/>
      <c r="BU2" s="43"/>
      <c r="BV2" s="43" t="s">
        <v>376</v>
      </c>
      <c r="BW2" s="43" t="s">
        <v>376</v>
      </c>
      <c r="BX2" s="43"/>
      <c r="BZ2" s="50"/>
      <c r="CA2" s="50"/>
      <c r="CB2" s="88" t="str">
        <f t="shared" ref="CB2:CB65" si="5">IF(OR(C2="",A2="",B2=""),"",TEXT(C2,"0000")&amp;TEXT(A2,"00")&amp;TEXT(B2,"00"))</f>
        <v>18720217</v>
      </c>
    </row>
    <row r="3" spans="1:80" s="49" customFormat="1" ht="12.95" customHeight="1" x14ac:dyDescent="0.2">
      <c r="A3" s="43">
        <v>2</v>
      </c>
      <c r="B3" s="43">
        <v>17</v>
      </c>
      <c r="C3" s="43">
        <v>1872</v>
      </c>
      <c r="D3" s="43" t="s">
        <v>658</v>
      </c>
      <c r="E3" s="43" t="s">
        <v>1009</v>
      </c>
      <c r="F3" s="44" t="s">
        <v>1010</v>
      </c>
      <c r="G3" s="43"/>
      <c r="H3" s="44" t="s">
        <v>1011</v>
      </c>
      <c r="I3" s="44"/>
      <c r="J3" s="45" t="s">
        <v>1012</v>
      </c>
      <c r="K3" s="43" t="s">
        <v>1015</v>
      </c>
      <c r="L3" s="43" t="s">
        <v>1014</v>
      </c>
      <c r="M3" s="43" t="s">
        <v>1013</v>
      </c>
      <c r="N3" s="46">
        <v>0</v>
      </c>
      <c r="O3" s="46">
        <v>0</v>
      </c>
      <c r="P3" s="44" t="s">
        <v>1016</v>
      </c>
      <c r="Q3" s="44" t="s">
        <v>1017</v>
      </c>
      <c r="R3" s="44" t="s">
        <v>376</v>
      </c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7">
        <f t="shared" si="0"/>
        <v>0</v>
      </c>
      <c r="AF3" s="47">
        <f t="shared" si="1"/>
        <v>1</v>
      </c>
      <c r="AG3" s="47">
        <f t="shared" si="2"/>
        <v>0</v>
      </c>
      <c r="AH3" s="43" t="s">
        <v>1017</v>
      </c>
      <c r="AI3" s="43" t="s">
        <v>1018</v>
      </c>
      <c r="AJ3" s="43" t="s">
        <v>376</v>
      </c>
      <c r="AK3" s="43" t="s">
        <v>658</v>
      </c>
      <c r="AL3" s="43" t="s">
        <v>1017</v>
      </c>
      <c r="AM3" s="43" t="s">
        <v>1018</v>
      </c>
      <c r="AN3" s="43" t="s">
        <v>376</v>
      </c>
      <c r="AO3" s="43" t="s">
        <v>658</v>
      </c>
      <c r="AP3" s="43"/>
      <c r="AQ3" s="43">
        <v>2</v>
      </c>
      <c r="AR3" s="43"/>
      <c r="AS3" s="43"/>
      <c r="AT3" s="43"/>
      <c r="AU3" s="43" t="s">
        <v>376</v>
      </c>
      <c r="AV3" s="43"/>
      <c r="AW3" s="43" t="s">
        <v>30</v>
      </c>
      <c r="AX3" s="43"/>
      <c r="AY3" s="43" t="s">
        <v>30</v>
      </c>
      <c r="AZ3" s="43"/>
      <c r="BA3" s="44"/>
      <c r="BB3" s="48"/>
      <c r="BC3" s="43"/>
      <c r="BD3" s="43"/>
      <c r="BE3" s="43"/>
      <c r="BF3" s="43">
        <v>1</v>
      </c>
      <c r="BG3" s="43"/>
      <c r="BH3" s="43"/>
      <c r="BI3" s="43" t="s">
        <v>1015</v>
      </c>
      <c r="BJ3" s="43" t="s">
        <v>1013</v>
      </c>
      <c r="BK3" s="43">
        <v>1872</v>
      </c>
      <c r="BL3" s="43" t="str">
        <f t="shared" si="3"/>
        <v>1872Crystal Palace (Old)</v>
      </c>
      <c r="BM3" s="49" t="str">
        <f t="shared" si="4"/>
        <v>London</v>
      </c>
      <c r="BN3" s="43"/>
      <c r="BO3" s="43"/>
      <c r="BP3" s="43"/>
      <c r="BQ3" s="43"/>
      <c r="BR3" s="43"/>
      <c r="BS3" s="43"/>
      <c r="BT3" s="43"/>
      <c r="BU3" s="43"/>
      <c r="BV3" s="43" t="s">
        <v>376</v>
      </c>
      <c r="BW3" s="43" t="s">
        <v>376</v>
      </c>
      <c r="BX3" s="43"/>
      <c r="BZ3" s="50"/>
      <c r="CA3" s="50"/>
      <c r="CB3" s="88" t="str">
        <f t="shared" si="5"/>
        <v>18720217</v>
      </c>
    </row>
    <row r="4" spans="1:80" s="49" customFormat="1" ht="12.95" customHeight="1" x14ac:dyDescent="0.2">
      <c r="A4" s="43">
        <v>3</v>
      </c>
      <c r="B4" s="43">
        <v>5</v>
      </c>
      <c r="C4" s="43">
        <v>1872</v>
      </c>
      <c r="D4" s="43" t="s">
        <v>658</v>
      </c>
      <c r="E4" s="43" t="s">
        <v>1009</v>
      </c>
      <c r="F4" s="44" t="s">
        <v>1010</v>
      </c>
      <c r="G4" s="43"/>
      <c r="H4" s="44" t="s">
        <v>1011</v>
      </c>
      <c r="I4" s="44"/>
      <c r="J4" s="45" t="s">
        <v>1019</v>
      </c>
      <c r="K4" s="43" t="s">
        <v>1020</v>
      </c>
      <c r="L4" s="43" t="s">
        <v>1014</v>
      </c>
      <c r="M4" s="43" t="s">
        <v>1021</v>
      </c>
      <c r="N4" s="46">
        <v>0</v>
      </c>
      <c r="O4" s="46">
        <v>0</v>
      </c>
      <c r="P4" s="44" t="s">
        <v>1016</v>
      </c>
      <c r="Q4" s="44" t="s">
        <v>1017</v>
      </c>
      <c r="R4" s="44" t="s">
        <v>376</v>
      </c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7">
        <f t="shared" si="0"/>
        <v>0</v>
      </c>
      <c r="AF4" s="47">
        <f t="shared" si="1"/>
        <v>1</v>
      </c>
      <c r="AG4" s="47">
        <f t="shared" si="2"/>
        <v>0</v>
      </c>
      <c r="AH4" s="43" t="s">
        <v>1017</v>
      </c>
      <c r="AI4" s="43" t="s">
        <v>1018</v>
      </c>
      <c r="AJ4" s="43" t="s">
        <v>376</v>
      </c>
      <c r="AK4" s="43" t="s">
        <v>658</v>
      </c>
      <c r="AL4" s="43" t="s">
        <v>1022</v>
      </c>
      <c r="AM4" s="43" t="s">
        <v>1022</v>
      </c>
      <c r="AN4" s="43" t="s">
        <v>376</v>
      </c>
      <c r="AO4" s="43" t="s">
        <v>658</v>
      </c>
      <c r="AP4" s="43"/>
      <c r="AQ4" s="43">
        <v>2</v>
      </c>
      <c r="AR4" s="43"/>
      <c r="AS4" s="43"/>
      <c r="AT4" s="43"/>
      <c r="AU4" s="43" t="s">
        <v>376</v>
      </c>
      <c r="AV4" s="43"/>
      <c r="AW4" s="43" t="s">
        <v>30</v>
      </c>
      <c r="AX4" s="43"/>
      <c r="AY4" s="43" t="s">
        <v>30</v>
      </c>
      <c r="AZ4" s="43"/>
      <c r="BA4" s="44"/>
      <c r="BB4" s="48"/>
      <c r="BC4" s="43"/>
      <c r="BD4" s="43"/>
      <c r="BE4" s="43"/>
      <c r="BF4" s="43">
        <v>1</v>
      </c>
      <c r="BG4" s="43"/>
      <c r="BH4" s="43"/>
      <c r="BI4" s="43" t="s">
        <v>1020</v>
      </c>
      <c r="BJ4" s="43" t="s">
        <v>1021</v>
      </c>
      <c r="BK4" s="43">
        <v>1872</v>
      </c>
      <c r="BL4" s="43" t="str">
        <f t="shared" si="3"/>
        <v>1872Wanderers</v>
      </c>
      <c r="BM4" s="49" t="str">
        <f t="shared" si="4"/>
        <v>London</v>
      </c>
      <c r="BN4" s="43"/>
      <c r="BO4" s="43"/>
      <c r="BP4" s="43"/>
      <c r="BQ4" s="43"/>
      <c r="BR4" s="43"/>
      <c r="BS4" s="43"/>
      <c r="BT4" s="43"/>
      <c r="BU4" s="43"/>
      <c r="BV4" s="43" t="s">
        <v>376</v>
      </c>
      <c r="BW4" s="43" t="s">
        <v>376</v>
      </c>
      <c r="BX4" s="43"/>
      <c r="BZ4" s="50"/>
      <c r="CA4" s="50"/>
      <c r="CB4" s="88" t="str">
        <f t="shared" si="5"/>
        <v>18720305</v>
      </c>
    </row>
    <row r="5" spans="1:80" s="49" customFormat="1" ht="12.95" customHeight="1" x14ac:dyDescent="0.2">
      <c r="A5" s="43">
        <v>3</v>
      </c>
      <c r="B5" s="43">
        <v>5</v>
      </c>
      <c r="C5" s="43">
        <v>1872</v>
      </c>
      <c r="D5" s="43" t="s">
        <v>658</v>
      </c>
      <c r="E5" s="43" t="s">
        <v>1009</v>
      </c>
      <c r="F5" s="44" t="s">
        <v>1010</v>
      </c>
      <c r="G5" s="43"/>
      <c r="H5" s="44" t="s">
        <v>1011</v>
      </c>
      <c r="I5" s="44"/>
      <c r="J5" s="45" t="s">
        <v>1019</v>
      </c>
      <c r="K5" s="43" t="s">
        <v>1021</v>
      </c>
      <c r="L5" s="43" t="s">
        <v>1014</v>
      </c>
      <c r="M5" s="43" t="s">
        <v>1020</v>
      </c>
      <c r="N5" s="46">
        <v>0</v>
      </c>
      <c r="O5" s="46">
        <v>0</v>
      </c>
      <c r="P5" s="44" t="s">
        <v>1016</v>
      </c>
      <c r="Q5" s="44" t="s">
        <v>1017</v>
      </c>
      <c r="R5" s="44" t="s">
        <v>376</v>
      </c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7">
        <f t="shared" si="0"/>
        <v>0</v>
      </c>
      <c r="AF5" s="47">
        <f t="shared" si="1"/>
        <v>1</v>
      </c>
      <c r="AG5" s="47">
        <f t="shared" si="2"/>
        <v>0</v>
      </c>
      <c r="AH5" s="43" t="s">
        <v>1022</v>
      </c>
      <c r="AI5" s="43" t="s">
        <v>1022</v>
      </c>
      <c r="AJ5" s="43" t="s">
        <v>376</v>
      </c>
      <c r="AK5" s="43" t="s">
        <v>658</v>
      </c>
      <c r="AL5" s="43" t="s">
        <v>1017</v>
      </c>
      <c r="AM5" s="43" t="s">
        <v>1018</v>
      </c>
      <c r="AN5" s="43" t="s">
        <v>376</v>
      </c>
      <c r="AO5" s="43" t="s">
        <v>658</v>
      </c>
      <c r="AP5" s="43"/>
      <c r="AQ5" s="43">
        <v>2</v>
      </c>
      <c r="AR5" s="43"/>
      <c r="AS5" s="43"/>
      <c r="AT5" s="43"/>
      <c r="AU5" s="43" t="s">
        <v>376</v>
      </c>
      <c r="AV5" s="43"/>
      <c r="AW5" s="43" t="s">
        <v>30</v>
      </c>
      <c r="AX5" s="43"/>
      <c r="AY5" s="43" t="s">
        <v>30</v>
      </c>
      <c r="AZ5" s="43"/>
      <c r="BA5" s="44"/>
      <c r="BB5" s="48"/>
      <c r="BC5" s="43"/>
      <c r="BD5" s="43"/>
      <c r="BE5" s="43"/>
      <c r="BF5" s="43">
        <v>1</v>
      </c>
      <c r="BG5" s="43"/>
      <c r="BH5" s="43"/>
      <c r="BI5" s="43" t="s">
        <v>1021</v>
      </c>
      <c r="BJ5" s="43" t="s">
        <v>1020</v>
      </c>
      <c r="BK5" s="43">
        <v>1872</v>
      </c>
      <c r="BL5" s="43" t="str">
        <f t="shared" si="3"/>
        <v>1872Queen's Park</v>
      </c>
      <c r="BM5" s="49" t="str">
        <f t="shared" si="4"/>
        <v>London</v>
      </c>
      <c r="BN5" s="43"/>
      <c r="BO5" s="43"/>
      <c r="BP5" s="43"/>
      <c r="BQ5" s="43"/>
      <c r="BR5" s="43"/>
      <c r="BS5" s="43"/>
      <c r="BT5" s="43"/>
      <c r="BU5" s="43"/>
      <c r="BV5" s="43" t="s">
        <v>376</v>
      </c>
      <c r="BW5" s="43" t="s">
        <v>376</v>
      </c>
      <c r="BX5" s="43"/>
      <c r="BZ5" s="50"/>
      <c r="CA5" s="50"/>
      <c r="CB5" s="88" t="str">
        <f t="shared" si="5"/>
        <v>18720305</v>
      </c>
    </row>
    <row r="6" spans="1:80" s="49" customFormat="1" ht="12.95" customHeight="1" x14ac:dyDescent="0.2">
      <c r="A6" s="43">
        <v>3</v>
      </c>
      <c r="B6" s="43">
        <v>9</v>
      </c>
      <c r="C6" s="43">
        <v>1872</v>
      </c>
      <c r="D6" s="43" t="s">
        <v>658</v>
      </c>
      <c r="E6" s="43" t="s">
        <v>1009</v>
      </c>
      <c r="F6" s="44" t="s">
        <v>1010</v>
      </c>
      <c r="G6" s="43"/>
      <c r="H6" s="44" t="s">
        <v>1011</v>
      </c>
      <c r="I6" s="44" t="s">
        <v>1023</v>
      </c>
      <c r="J6" s="45" t="s">
        <v>1024</v>
      </c>
      <c r="K6" s="43" t="s">
        <v>1013</v>
      </c>
      <c r="L6" s="43" t="s">
        <v>3</v>
      </c>
      <c r="M6" s="43" t="s">
        <v>1015</v>
      </c>
      <c r="N6" s="46">
        <v>3</v>
      </c>
      <c r="O6" s="46">
        <v>0</v>
      </c>
      <c r="P6" s="44" t="s">
        <v>1016</v>
      </c>
      <c r="Q6" s="44" t="s">
        <v>1017</v>
      </c>
      <c r="R6" s="44" t="s">
        <v>376</v>
      </c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7">
        <f t="shared" si="0"/>
        <v>1</v>
      </c>
      <c r="AF6" s="47">
        <f t="shared" si="1"/>
        <v>0</v>
      </c>
      <c r="AG6" s="47">
        <f t="shared" si="2"/>
        <v>0</v>
      </c>
      <c r="AH6" s="43" t="s">
        <v>1017</v>
      </c>
      <c r="AI6" s="43" t="s">
        <v>1018</v>
      </c>
      <c r="AJ6" s="43" t="s">
        <v>376</v>
      </c>
      <c r="AK6" s="43" t="s">
        <v>658</v>
      </c>
      <c r="AL6" s="43" t="s">
        <v>1017</v>
      </c>
      <c r="AM6" s="43" t="s">
        <v>1018</v>
      </c>
      <c r="AN6" s="43" t="s">
        <v>376</v>
      </c>
      <c r="AO6" s="43" t="s">
        <v>658</v>
      </c>
      <c r="AP6" s="43"/>
      <c r="AQ6" s="43">
        <v>2</v>
      </c>
      <c r="AR6" s="43"/>
      <c r="AS6" s="43"/>
      <c r="AT6" s="43"/>
      <c r="AU6" s="43" t="s">
        <v>376</v>
      </c>
      <c r="AV6" s="43"/>
      <c r="AW6" s="43" t="s">
        <v>30</v>
      </c>
      <c r="AX6" s="43"/>
      <c r="AY6" s="43" t="s">
        <v>30</v>
      </c>
      <c r="AZ6" s="43"/>
      <c r="BA6" s="44"/>
      <c r="BB6" s="48"/>
      <c r="BC6" s="43"/>
      <c r="BD6" s="43"/>
      <c r="BE6" s="43"/>
      <c r="BF6" s="43">
        <v>1</v>
      </c>
      <c r="BG6" s="43"/>
      <c r="BH6" s="43"/>
      <c r="BI6" s="43" t="s">
        <v>1013</v>
      </c>
      <c r="BJ6" s="43" t="s">
        <v>1015</v>
      </c>
      <c r="BK6" s="43">
        <v>1872</v>
      </c>
      <c r="BL6" s="43" t="str">
        <f t="shared" si="3"/>
        <v>1872Royal Engineers</v>
      </c>
      <c r="BM6" s="49" t="str">
        <f t="shared" si="4"/>
        <v>London</v>
      </c>
      <c r="BN6" s="43"/>
      <c r="BO6" s="43"/>
      <c r="BP6" s="43"/>
      <c r="BQ6" s="43"/>
      <c r="BR6" s="43"/>
      <c r="BS6" s="43"/>
      <c r="BT6" s="43"/>
      <c r="BU6" s="43"/>
      <c r="BV6" s="43" t="s">
        <v>376</v>
      </c>
      <c r="BW6" s="43" t="s">
        <v>376</v>
      </c>
      <c r="BX6" s="43"/>
      <c r="BZ6" s="50"/>
      <c r="CA6" s="50"/>
      <c r="CB6" s="88" t="str">
        <f t="shared" si="5"/>
        <v>18720309</v>
      </c>
    </row>
    <row r="7" spans="1:80" s="49" customFormat="1" ht="12.95" customHeight="1" x14ac:dyDescent="0.2">
      <c r="A7" s="43">
        <v>3</v>
      </c>
      <c r="B7" s="43">
        <v>9</v>
      </c>
      <c r="C7" s="43">
        <v>1872</v>
      </c>
      <c r="D7" s="43" t="s">
        <v>658</v>
      </c>
      <c r="E7" s="43" t="s">
        <v>1009</v>
      </c>
      <c r="F7" s="44" t="s">
        <v>1010</v>
      </c>
      <c r="G7" s="43"/>
      <c r="H7" s="44" t="s">
        <v>1011</v>
      </c>
      <c r="I7" s="44" t="s">
        <v>1023</v>
      </c>
      <c r="J7" s="45" t="s">
        <v>1024</v>
      </c>
      <c r="K7" s="43" t="s">
        <v>1015</v>
      </c>
      <c r="L7" s="43" t="s">
        <v>4</v>
      </c>
      <c r="M7" s="43" t="s">
        <v>1013</v>
      </c>
      <c r="N7" s="46">
        <v>0</v>
      </c>
      <c r="O7" s="46">
        <v>3</v>
      </c>
      <c r="P7" s="44" t="s">
        <v>1016</v>
      </c>
      <c r="Q7" s="44" t="s">
        <v>1017</v>
      </c>
      <c r="R7" s="44" t="s">
        <v>376</v>
      </c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7">
        <f t="shared" si="0"/>
        <v>0</v>
      </c>
      <c r="AF7" s="47">
        <f t="shared" si="1"/>
        <v>0</v>
      </c>
      <c r="AG7" s="47">
        <f t="shared" si="2"/>
        <v>1</v>
      </c>
      <c r="AH7" s="43" t="s">
        <v>1017</v>
      </c>
      <c r="AI7" s="43" t="s">
        <v>1018</v>
      </c>
      <c r="AJ7" s="43" t="s">
        <v>376</v>
      </c>
      <c r="AK7" s="43" t="s">
        <v>658</v>
      </c>
      <c r="AL7" s="43" t="s">
        <v>1017</v>
      </c>
      <c r="AM7" s="43" t="s">
        <v>1018</v>
      </c>
      <c r="AN7" s="43" t="s">
        <v>376</v>
      </c>
      <c r="AO7" s="43" t="s">
        <v>658</v>
      </c>
      <c r="AP7" s="43"/>
      <c r="AQ7" s="43">
        <v>2</v>
      </c>
      <c r="AR7" s="43"/>
      <c r="AS7" s="43"/>
      <c r="AT7" s="43"/>
      <c r="AU7" s="43" t="s">
        <v>376</v>
      </c>
      <c r="AV7" s="43"/>
      <c r="AW7" s="43" t="s">
        <v>30</v>
      </c>
      <c r="AX7" s="43"/>
      <c r="AY7" s="43" t="s">
        <v>30</v>
      </c>
      <c r="AZ7" s="43"/>
      <c r="BA7" s="44"/>
      <c r="BB7" s="48"/>
      <c r="BC7" s="43"/>
      <c r="BD7" s="43"/>
      <c r="BE7" s="43"/>
      <c r="BF7" s="43">
        <v>1</v>
      </c>
      <c r="BG7" s="43"/>
      <c r="BH7" s="43"/>
      <c r="BI7" s="43" t="s">
        <v>1015</v>
      </c>
      <c r="BJ7" s="43" t="s">
        <v>1013</v>
      </c>
      <c r="BK7" s="43">
        <v>1872</v>
      </c>
      <c r="BL7" s="43" t="str">
        <f t="shared" si="3"/>
        <v>1872Crystal Palace (Old)</v>
      </c>
      <c r="BM7" s="49" t="str">
        <f t="shared" si="4"/>
        <v>London</v>
      </c>
      <c r="BN7" s="43"/>
      <c r="BO7" s="43"/>
      <c r="BP7" s="43"/>
      <c r="BQ7" s="43"/>
      <c r="BR7" s="43"/>
      <c r="BS7" s="43"/>
      <c r="BT7" s="43"/>
      <c r="BU7" s="43"/>
      <c r="BV7" s="43" t="s">
        <v>376</v>
      </c>
      <c r="BW7" s="43" t="s">
        <v>376</v>
      </c>
      <c r="BX7" s="43"/>
      <c r="BZ7" s="50"/>
      <c r="CA7" s="50"/>
      <c r="CB7" s="88" t="str">
        <f t="shared" si="5"/>
        <v>18720309</v>
      </c>
    </row>
    <row r="8" spans="1:80" s="49" customFormat="1" ht="12.95" customHeight="1" x14ac:dyDescent="0.2">
      <c r="A8" s="43">
        <v>3</v>
      </c>
      <c r="B8" s="43">
        <v>16</v>
      </c>
      <c r="C8" s="43">
        <v>1872</v>
      </c>
      <c r="D8" s="43" t="s">
        <v>658</v>
      </c>
      <c r="E8" s="43" t="s">
        <v>1009</v>
      </c>
      <c r="F8" s="44" t="s">
        <v>1010</v>
      </c>
      <c r="G8" s="43"/>
      <c r="H8" s="44" t="s">
        <v>1025</v>
      </c>
      <c r="I8" s="44"/>
      <c r="J8" s="45" t="s">
        <v>1026</v>
      </c>
      <c r="K8" s="43" t="s">
        <v>1020</v>
      </c>
      <c r="L8" s="43" t="s">
        <v>3</v>
      </c>
      <c r="M8" s="43" t="s">
        <v>1013</v>
      </c>
      <c r="N8" s="46">
        <v>1</v>
      </c>
      <c r="O8" s="46">
        <v>0</v>
      </c>
      <c r="P8" s="44" t="s">
        <v>1016</v>
      </c>
      <c r="Q8" s="44" t="s">
        <v>1017</v>
      </c>
      <c r="R8" s="44" t="s">
        <v>376</v>
      </c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7">
        <f t="shared" si="0"/>
        <v>1</v>
      </c>
      <c r="AF8" s="47">
        <f t="shared" si="1"/>
        <v>0</v>
      </c>
      <c r="AG8" s="47">
        <f t="shared" si="2"/>
        <v>0</v>
      </c>
      <c r="AH8" s="43" t="s">
        <v>1017</v>
      </c>
      <c r="AI8" s="43" t="s">
        <v>1018</v>
      </c>
      <c r="AJ8" s="43" t="s">
        <v>376</v>
      </c>
      <c r="AK8" s="43" t="s">
        <v>658</v>
      </c>
      <c r="AL8" s="43" t="s">
        <v>1017</v>
      </c>
      <c r="AM8" s="43" t="s">
        <v>1018</v>
      </c>
      <c r="AN8" s="43" t="s">
        <v>376</v>
      </c>
      <c r="AO8" s="43" t="s">
        <v>658</v>
      </c>
      <c r="AP8" s="43"/>
      <c r="AQ8" s="43">
        <v>1</v>
      </c>
      <c r="AR8" s="43"/>
      <c r="AS8" s="43"/>
      <c r="AT8" s="43"/>
      <c r="AU8" s="43" t="s">
        <v>376</v>
      </c>
      <c r="AV8" s="43"/>
      <c r="AW8" s="43" t="s">
        <v>30</v>
      </c>
      <c r="AX8" s="43"/>
      <c r="AY8" s="43" t="s">
        <v>30</v>
      </c>
      <c r="AZ8" s="43"/>
      <c r="BA8" s="44"/>
      <c r="BB8" s="48" t="s">
        <v>30</v>
      </c>
      <c r="BC8" s="43" t="s">
        <v>30</v>
      </c>
      <c r="BD8" s="43"/>
      <c r="BE8" s="43"/>
      <c r="BF8" s="43">
        <v>1</v>
      </c>
      <c r="BG8" s="43"/>
      <c r="BH8" s="43"/>
      <c r="BI8" s="43" t="s">
        <v>1020</v>
      </c>
      <c r="BJ8" s="43" t="s">
        <v>1013</v>
      </c>
      <c r="BK8" s="43">
        <v>1872</v>
      </c>
      <c r="BL8" s="43" t="str">
        <f t="shared" si="3"/>
        <v>1872Wanderers</v>
      </c>
      <c r="BM8" s="49" t="str">
        <f t="shared" si="4"/>
        <v>London</v>
      </c>
      <c r="BN8" s="43"/>
      <c r="BO8" s="43"/>
      <c r="BP8" s="43"/>
      <c r="BQ8" s="43"/>
      <c r="BR8" s="43"/>
      <c r="BS8" s="43"/>
      <c r="BT8" s="43"/>
      <c r="BU8" s="43"/>
      <c r="BV8" s="43" t="s">
        <v>376</v>
      </c>
      <c r="BW8" s="43" t="s">
        <v>376</v>
      </c>
      <c r="BX8" s="43"/>
      <c r="BZ8" s="50"/>
      <c r="CA8" s="50"/>
      <c r="CB8" s="88" t="str">
        <f t="shared" si="5"/>
        <v>18720316</v>
      </c>
    </row>
    <row r="9" spans="1:80" s="49" customFormat="1" ht="12.95" customHeight="1" x14ac:dyDescent="0.2">
      <c r="A9" s="43">
        <v>3</v>
      </c>
      <c r="B9" s="43">
        <v>16</v>
      </c>
      <c r="C9" s="43">
        <v>1872</v>
      </c>
      <c r="D9" s="43" t="s">
        <v>658</v>
      </c>
      <c r="E9" s="43" t="s">
        <v>1009</v>
      </c>
      <c r="F9" s="44" t="s">
        <v>1010</v>
      </c>
      <c r="G9" s="43"/>
      <c r="H9" s="44" t="s">
        <v>1025</v>
      </c>
      <c r="I9" s="44"/>
      <c r="J9" s="45" t="s">
        <v>1026</v>
      </c>
      <c r="K9" s="43" t="s">
        <v>1013</v>
      </c>
      <c r="L9" s="43" t="s">
        <v>4</v>
      </c>
      <c r="M9" s="43" t="s">
        <v>1020</v>
      </c>
      <c r="N9" s="46">
        <v>0</v>
      </c>
      <c r="O9" s="46">
        <v>1</v>
      </c>
      <c r="P9" s="44" t="s">
        <v>1016</v>
      </c>
      <c r="Q9" s="44" t="s">
        <v>1017</v>
      </c>
      <c r="R9" s="44" t="s">
        <v>376</v>
      </c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7">
        <f t="shared" si="0"/>
        <v>0</v>
      </c>
      <c r="AF9" s="47">
        <f t="shared" si="1"/>
        <v>0</v>
      </c>
      <c r="AG9" s="47">
        <f t="shared" si="2"/>
        <v>1</v>
      </c>
      <c r="AH9" s="43" t="s">
        <v>1017</v>
      </c>
      <c r="AI9" s="43" t="s">
        <v>1018</v>
      </c>
      <c r="AJ9" s="43" t="s">
        <v>376</v>
      </c>
      <c r="AK9" s="43" t="s">
        <v>658</v>
      </c>
      <c r="AL9" s="43" t="s">
        <v>1017</v>
      </c>
      <c r="AM9" s="43" t="s">
        <v>1018</v>
      </c>
      <c r="AN9" s="43" t="s">
        <v>376</v>
      </c>
      <c r="AO9" s="43" t="s">
        <v>658</v>
      </c>
      <c r="AP9" s="43"/>
      <c r="AQ9" s="43">
        <v>1</v>
      </c>
      <c r="AR9" s="43"/>
      <c r="AS9" s="43"/>
      <c r="AT9" s="43"/>
      <c r="AU9" s="43" t="s">
        <v>376</v>
      </c>
      <c r="AV9" s="43"/>
      <c r="AW9" s="43" t="s">
        <v>30</v>
      </c>
      <c r="AX9" s="43"/>
      <c r="AY9" s="43" t="s">
        <v>30</v>
      </c>
      <c r="AZ9" s="43"/>
      <c r="BA9" s="44"/>
      <c r="BB9" s="48"/>
      <c r="BC9" s="43" t="s">
        <v>30</v>
      </c>
      <c r="BD9" s="43"/>
      <c r="BE9" s="43"/>
      <c r="BF9" s="43">
        <v>1</v>
      </c>
      <c r="BG9" s="43"/>
      <c r="BH9" s="43"/>
      <c r="BI9" s="43" t="s">
        <v>1013</v>
      </c>
      <c r="BJ9" s="43" t="s">
        <v>1020</v>
      </c>
      <c r="BK9" s="43">
        <v>1872</v>
      </c>
      <c r="BL9" s="43" t="str">
        <f t="shared" si="3"/>
        <v>1872Royal Engineers</v>
      </c>
      <c r="BM9" s="49" t="str">
        <f t="shared" si="4"/>
        <v>London</v>
      </c>
      <c r="BN9" s="43"/>
      <c r="BO9" s="43"/>
      <c r="BP9" s="43"/>
      <c r="BQ9" s="43"/>
      <c r="BR9" s="43"/>
      <c r="BS9" s="43"/>
      <c r="BT9" s="43"/>
      <c r="BU9" s="43"/>
      <c r="BV9" s="43" t="s">
        <v>376</v>
      </c>
      <c r="BW9" s="43" t="s">
        <v>376</v>
      </c>
      <c r="BX9" s="43"/>
      <c r="BZ9" s="50"/>
      <c r="CA9" s="50"/>
      <c r="CB9" s="88" t="str">
        <f t="shared" si="5"/>
        <v>18720316</v>
      </c>
    </row>
    <row r="10" spans="1:80" s="49" customFormat="1" ht="12.95" customHeight="1" x14ac:dyDescent="0.2">
      <c r="A10" s="43">
        <v>2</v>
      </c>
      <c r="B10" s="43">
        <v>3</v>
      </c>
      <c r="C10" s="43">
        <v>1873</v>
      </c>
      <c r="D10" s="43" t="s">
        <v>658</v>
      </c>
      <c r="E10" s="43" t="s">
        <v>1027</v>
      </c>
      <c r="F10" s="44" t="s">
        <v>1010</v>
      </c>
      <c r="G10" s="43"/>
      <c r="H10" s="44" t="s">
        <v>1011</v>
      </c>
      <c r="I10" s="44"/>
      <c r="J10" s="45" t="s">
        <v>1028</v>
      </c>
      <c r="K10" s="43" t="s">
        <v>1029</v>
      </c>
      <c r="L10" s="43" t="s">
        <v>3</v>
      </c>
      <c r="M10" s="43" t="s">
        <v>1030</v>
      </c>
      <c r="N10" s="46">
        <v>4</v>
      </c>
      <c r="O10" s="46">
        <v>0</v>
      </c>
      <c r="P10" s="44" t="s">
        <v>1031</v>
      </c>
      <c r="Q10" s="44" t="s">
        <v>1032</v>
      </c>
      <c r="R10" s="44" t="s">
        <v>376</v>
      </c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 t="s">
        <v>1033</v>
      </c>
      <c r="AE10" s="47">
        <f t="shared" si="0"/>
        <v>1</v>
      </c>
      <c r="AF10" s="47">
        <f t="shared" si="1"/>
        <v>0</v>
      </c>
      <c r="AG10" s="47">
        <f t="shared" si="2"/>
        <v>0</v>
      </c>
      <c r="AH10" s="43" t="s">
        <v>1032</v>
      </c>
      <c r="AI10" s="43" t="s">
        <v>1034</v>
      </c>
      <c r="AJ10" s="43" t="s">
        <v>376</v>
      </c>
      <c r="AK10" s="43" t="s">
        <v>658</v>
      </c>
      <c r="AL10" s="43" t="s">
        <v>1035</v>
      </c>
      <c r="AM10" s="43" t="s">
        <v>1036</v>
      </c>
      <c r="AN10" s="43" t="s">
        <v>376</v>
      </c>
      <c r="AO10" s="43" t="s">
        <v>658</v>
      </c>
      <c r="AP10" s="43"/>
      <c r="AQ10" s="43">
        <v>2</v>
      </c>
      <c r="AR10" s="43"/>
      <c r="AS10" s="43"/>
      <c r="AT10" s="43"/>
      <c r="AU10" s="43" t="s">
        <v>376</v>
      </c>
      <c r="AV10" s="43"/>
      <c r="AW10" s="43" t="s">
        <v>30</v>
      </c>
      <c r="AX10" s="43"/>
      <c r="AY10" s="43" t="s">
        <v>30</v>
      </c>
      <c r="AZ10" s="43"/>
      <c r="BA10" s="44"/>
      <c r="BB10" s="48"/>
      <c r="BC10" s="43"/>
      <c r="BD10" s="43"/>
      <c r="BE10" s="43"/>
      <c r="BF10" s="43">
        <v>1</v>
      </c>
      <c r="BG10" s="43"/>
      <c r="BH10" s="43"/>
      <c r="BI10" s="43" t="s">
        <v>1029</v>
      </c>
      <c r="BJ10" s="43" t="s">
        <v>1030</v>
      </c>
      <c r="BK10" s="43">
        <v>1873</v>
      </c>
      <c r="BL10" s="43" t="str">
        <f t="shared" si="3"/>
        <v>1873Oxford University</v>
      </c>
      <c r="BM10" s="49" t="str">
        <f t="shared" si="4"/>
        <v>Oxford University</v>
      </c>
      <c r="BN10" s="43"/>
      <c r="BO10" s="43"/>
      <c r="BP10" s="43"/>
      <c r="BQ10" s="43"/>
      <c r="BR10" s="43"/>
      <c r="BS10" s="43"/>
      <c r="BT10" s="43"/>
      <c r="BU10" s="43"/>
      <c r="BV10" s="43" t="s">
        <v>376</v>
      </c>
      <c r="BW10" s="43" t="s">
        <v>376</v>
      </c>
      <c r="BX10" s="43"/>
      <c r="BY10" s="32"/>
      <c r="BZ10" s="50"/>
      <c r="CA10" s="50"/>
      <c r="CB10" s="88" t="str">
        <f t="shared" si="5"/>
        <v>18730203</v>
      </c>
    </row>
    <row r="11" spans="1:80" s="49" customFormat="1" ht="12.95" customHeight="1" x14ac:dyDescent="0.2">
      <c r="A11" s="43">
        <v>2</v>
      </c>
      <c r="B11" s="43">
        <v>3</v>
      </c>
      <c r="C11" s="43">
        <v>1873</v>
      </c>
      <c r="D11" s="43" t="s">
        <v>658</v>
      </c>
      <c r="E11" s="43" t="s">
        <v>1027</v>
      </c>
      <c r="F11" s="44" t="s">
        <v>1010</v>
      </c>
      <c r="G11" s="43"/>
      <c r="H11" s="44" t="s">
        <v>1011</v>
      </c>
      <c r="I11" s="44"/>
      <c r="J11" s="45" t="s">
        <v>1028</v>
      </c>
      <c r="K11" s="43" t="s">
        <v>1030</v>
      </c>
      <c r="L11" s="43" t="s">
        <v>4</v>
      </c>
      <c r="M11" s="43" t="s">
        <v>1029</v>
      </c>
      <c r="N11" s="46">
        <v>0</v>
      </c>
      <c r="O11" s="46">
        <v>4</v>
      </c>
      <c r="P11" s="44" t="s">
        <v>1031</v>
      </c>
      <c r="Q11" s="44" t="s">
        <v>1032</v>
      </c>
      <c r="R11" s="44" t="s">
        <v>376</v>
      </c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 t="s">
        <v>1037</v>
      </c>
      <c r="AE11" s="47">
        <f t="shared" si="0"/>
        <v>0</v>
      </c>
      <c r="AF11" s="47">
        <f t="shared" si="1"/>
        <v>0</v>
      </c>
      <c r="AG11" s="47">
        <f t="shared" si="2"/>
        <v>1</v>
      </c>
      <c r="AH11" s="43" t="s">
        <v>1035</v>
      </c>
      <c r="AI11" s="43" t="s">
        <v>1036</v>
      </c>
      <c r="AJ11" s="43" t="s">
        <v>376</v>
      </c>
      <c r="AK11" s="43" t="s">
        <v>658</v>
      </c>
      <c r="AL11" s="43" t="s">
        <v>1032</v>
      </c>
      <c r="AM11" s="43" t="s">
        <v>1034</v>
      </c>
      <c r="AN11" s="43" t="s">
        <v>376</v>
      </c>
      <c r="AO11" s="43" t="s">
        <v>658</v>
      </c>
      <c r="AP11" s="43"/>
      <c r="AQ11" s="43">
        <v>2</v>
      </c>
      <c r="AR11" s="43"/>
      <c r="AS11" s="43"/>
      <c r="AT11" s="43"/>
      <c r="AU11" s="43" t="s">
        <v>376</v>
      </c>
      <c r="AV11" s="43"/>
      <c r="AW11" s="43" t="s">
        <v>30</v>
      </c>
      <c r="AX11" s="43"/>
      <c r="AY11" s="43" t="s">
        <v>30</v>
      </c>
      <c r="AZ11" s="43"/>
      <c r="BA11" s="44"/>
      <c r="BB11" s="48"/>
      <c r="BC11" s="43"/>
      <c r="BD11" s="43"/>
      <c r="BE11" s="43"/>
      <c r="BF11" s="43">
        <v>1</v>
      </c>
      <c r="BG11" s="43"/>
      <c r="BH11" s="43"/>
      <c r="BI11" s="43" t="s">
        <v>1030</v>
      </c>
      <c r="BJ11" s="43" t="s">
        <v>1029</v>
      </c>
      <c r="BK11" s="43">
        <v>1873</v>
      </c>
      <c r="BL11" s="43" t="str">
        <f t="shared" si="3"/>
        <v>1873Maidenhead United</v>
      </c>
      <c r="BM11" s="49" t="str">
        <f t="shared" si="4"/>
        <v>Oxford University</v>
      </c>
      <c r="BN11" s="43"/>
      <c r="BO11" s="43"/>
      <c r="BP11" s="43"/>
      <c r="BQ11" s="43"/>
      <c r="BR11" s="43"/>
      <c r="BS11" s="43"/>
      <c r="BT11" s="43"/>
      <c r="BU11" s="43"/>
      <c r="BV11" s="43" t="s">
        <v>376</v>
      </c>
      <c r="BW11" s="43" t="s">
        <v>376</v>
      </c>
      <c r="BX11" s="43"/>
      <c r="BY11" s="32"/>
      <c r="BZ11" s="50"/>
      <c r="CA11" s="50"/>
      <c r="CB11" s="88" t="str">
        <f t="shared" si="5"/>
        <v>18730203</v>
      </c>
    </row>
    <row r="12" spans="1:80" s="49" customFormat="1" ht="12.95" customHeight="1" x14ac:dyDescent="0.2">
      <c r="A12" s="43">
        <v>3</v>
      </c>
      <c r="B12" s="43">
        <v>23</v>
      </c>
      <c r="C12" s="43">
        <v>1873</v>
      </c>
      <c r="D12" s="43" t="s">
        <v>658</v>
      </c>
      <c r="E12" s="43" t="s">
        <v>1027</v>
      </c>
      <c r="F12" s="44" t="s">
        <v>1010</v>
      </c>
      <c r="G12" s="43"/>
      <c r="H12" s="44" t="s">
        <v>1025</v>
      </c>
      <c r="I12" s="44"/>
      <c r="J12" s="45" t="s">
        <v>1038</v>
      </c>
      <c r="K12" s="43" t="s">
        <v>1020</v>
      </c>
      <c r="L12" s="43" t="s">
        <v>3</v>
      </c>
      <c r="M12" s="43" t="s">
        <v>1029</v>
      </c>
      <c r="N12" s="46">
        <v>2</v>
      </c>
      <c r="O12" s="46">
        <v>0</v>
      </c>
      <c r="P12" s="44" t="s">
        <v>1039</v>
      </c>
      <c r="Q12" s="44" t="s">
        <v>1017</v>
      </c>
      <c r="R12" s="44" t="s">
        <v>376</v>
      </c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7">
        <f t="shared" si="0"/>
        <v>1</v>
      </c>
      <c r="AF12" s="47">
        <f t="shared" si="1"/>
        <v>0</v>
      </c>
      <c r="AG12" s="47">
        <f t="shared" si="2"/>
        <v>0</v>
      </c>
      <c r="AH12" s="43" t="s">
        <v>1017</v>
      </c>
      <c r="AI12" s="43" t="s">
        <v>1018</v>
      </c>
      <c r="AJ12" s="43" t="s">
        <v>376</v>
      </c>
      <c r="AK12" s="43" t="s">
        <v>658</v>
      </c>
      <c r="AL12" s="43" t="s">
        <v>1032</v>
      </c>
      <c r="AM12" s="43" t="s">
        <v>1034</v>
      </c>
      <c r="AN12" s="43" t="s">
        <v>376</v>
      </c>
      <c r="AO12" s="43" t="s">
        <v>658</v>
      </c>
      <c r="AP12" s="43"/>
      <c r="AQ12" s="43">
        <v>1</v>
      </c>
      <c r="AR12" s="43"/>
      <c r="AS12" s="43"/>
      <c r="AT12" s="43"/>
      <c r="AU12" s="43" t="s">
        <v>376</v>
      </c>
      <c r="AV12" s="43"/>
      <c r="AW12" s="43" t="s">
        <v>30</v>
      </c>
      <c r="AX12" s="43"/>
      <c r="AY12" s="43" t="s">
        <v>30</v>
      </c>
      <c r="AZ12" s="43"/>
      <c r="BA12" s="44"/>
      <c r="BB12" s="48" t="s">
        <v>30</v>
      </c>
      <c r="BC12" s="43" t="s">
        <v>30</v>
      </c>
      <c r="BD12" s="43"/>
      <c r="BE12" s="43"/>
      <c r="BF12" s="43">
        <v>1</v>
      </c>
      <c r="BG12" s="43"/>
      <c r="BH12" s="43"/>
      <c r="BI12" s="43" t="s">
        <v>1020</v>
      </c>
      <c r="BJ12" s="43" t="s">
        <v>1029</v>
      </c>
      <c r="BK12" s="43">
        <v>1873</v>
      </c>
      <c r="BL12" s="43" t="str">
        <f t="shared" si="3"/>
        <v>1873Wanderers</v>
      </c>
      <c r="BM12" s="49" t="str">
        <f t="shared" si="4"/>
        <v>London</v>
      </c>
      <c r="BN12" s="43"/>
      <c r="BO12" s="43"/>
      <c r="BP12" s="43"/>
      <c r="BQ12" s="43"/>
      <c r="BR12" s="43"/>
      <c r="BS12" s="43"/>
      <c r="BT12" s="43"/>
      <c r="BU12" s="43"/>
      <c r="BV12" s="43" t="s">
        <v>376</v>
      </c>
      <c r="BW12" s="43" t="s">
        <v>376</v>
      </c>
      <c r="BX12" s="43"/>
      <c r="BZ12" s="50"/>
      <c r="CA12" s="50"/>
      <c r="CB12" s="88" t="str">
        <f t="shared" si="5"/>
        <v>18730323</v>
      </c>
    </row>
    <row r="13" spans="1:80" s="49" customFormat="1" ht="12.95" customHeight="1" x14ac:dyDescent="0.2">
      <c r="A13" s="43">
        <v>3</v>
      </c>
      <c r="B13" s="43">
        <v>23</v>
      </c>
      <c r="C13" s="43">
        <v>1873</v>
      </c>
      <c r="D13" s="43" t="s">
        <v>658</v>
      </c>
      <c r="E13" s="43" t="s">
        <v>1027</v>
      </c>
      <c r="F13" s="44" t="s">
        <v>1010</v>
      </c>
      <c r="G13" s="43"/>
      <c r="H13" s="44" t="s">
        <v>1025</v>
      </c>
      <c r="I13" s="44"/>
      <c r="J13" s="45" t="s">
        <v>1038</v>
      </c>
      <c r="K13" s="43" t="s">
        <v>1029</v>
      </c>
      <c r="L13" s="43" t="s">
        <v>4</v>
      </c>
      <c r="M13" s="43" t="s">
        <v>1020</v>
      </c>
      <c r="N13" s="46">
        <v>0</v>
      </c>
      <c r="O13" s="46">
        <v>2</v>
      </c>
      <c r="P13" s="44" t="s">
        <v>1039</v>
      </c>
      <c r="Q13" s="44" t="s">
        <v>1017</v>
      </c>
      <c r="R13" s="44" t="s">
        <v>376</v>
      </c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7">
        <f t="shared" si="0"/>
        <v>0</v>
      </c>
      <c r="AF13" s="47">
        <f t="shared" si="1"/>
        <v>0</v>
      </c>
      <c r="AG13" s="47">
        <f t="shared" si="2"/>
        <v>1</v>
      </c>
      <c r="AH13" s="43" t="s">
        <v>1032</v>
      </c>
      <c r="AI13" s="43" t="s">
        <v>1034</v>
      </c>
      <c r="AJ13" s="43" t="s">
        <v>376</v>
      </c>
      <c r="AK13" s="43" t="s">
        <v>658</v>
      </c>
      <c r="AL13" s="43" t="s">
        <v>1017</v>
      </c>
      <c r="AM13" s="43" t="s">
        <v>1018</v>
      </c>
      <c r="AN13" s="43" t="s">
        <v>376</v>
      </c>
      <c r="AO13" s="43" t="s">
        <v>658</v>
      </c>
      <c r="AP13" s="43"/>
      <c r="AQ13" s="43">
        <v>1</v>
      </c>
      <c r="AR13" s="43"/>
      <c r="AS13" s="43"/>
      <c r="AT13" s="43"/>
      <c r="AU13" s="43" t="s">
        <v>376</v>
      </c>
      <c r="AV13" s="43"/>
      <c r="AW13" s="43" t="s">
        <v>30</v>
      </c>
      <c r="AX13" s="43"/>
      <c r="AY13" s="43" t="s">
        <v>30</v>
      </c>
      <c r="AZ13" s="43"/>
      <c r="BA13" s="44"/>
      <c r="BB13" s="48"/>
      <c r="BC13" s="43" t="s">
        <v>30</v>
      </c>
      <c r="BD13" s="43"/>
      <c r="BE13" s="43"/>
      <c r="BF13" s="43">
        <v>1</v>
      </c>
      <c r="BG13" s="43"/>
      <c r="BH13" s="43"/>
      <c r="BI13" s="43" t="s">
        <v>1029</v>
      </c>
      <c r="BJ13" s="43" t="s">
        <v>1020</v>
      </c>
      <c r="BK13" s="43">
        <v>1873</v>
      </c>
      <c r="BL13" s="43" t="str">
        <f t="shared" si="3"/>
        <v>1873Oxford University</v>
      </c>
      <c r="BM13" s="49" t="str">
        <f t="shared" si="4"/>
        <v>London</v>
      </c>
      <c r="BN13" s="43"/>
      <c r="BO13" s="43"/>
      <c r="BP13" s="43"/>
      <c r="BQ13" s="43"/>
      <c r="BR13" s="43"/>
      <c r="BS13" s="43"/>
      <c r="BT13" s="43"/>
      <c r="BU13" s="43"/>
      <c r="BV13" s="43" t="s">
        <v>376</v>
      </c>
      <c r="BW13" s="43" t="s">
        <v>376</v>
      </c>
      <c r="BX13" s="43"/>
      <c r="BZ13" s="50"/>
      <c r="CA13" s="50"/>
      <c r="CB13" s="88" t="str">
        <f t="shared" si="5"/>
        <v>18730323</v>
      </c>
    </row>
    <row r="14" spans="1:80" s="49" customFormat="1" ht="12.95" customHeight="1" x14ac:dyDescent="0.2">
      <c r="A14" s="43">
        <v>1</v>
      </c>
      <c r="B14" s="43">
        <v>28</v>
      </c>
      <c r="C14" s="43">
        <v>1874</v>
      </c>
      <c r="D14" s="43" t="s">
        <v>658</v>
      </c>
      <c r="E14" s="43" t="s">
        <v>1040</v>
      </c>
      <c r="F14" s="44" t="s">
        <v>1010</v>
      </c>
      <c r="G14" s="43"/>
      <c r="H14" s="44" t="s">
        <v>1011</v>
      </c>
      <c r="I14" s="44"/>
      <c r="J14" s="45" t="s">
        <v>1041</v>
      </c>
      <c r="K14" s="43" t="s">
        <v>1013</v>
      </c>
      <c r="L14" s="43" t="s">
        <v>3</v>
      </c>
      <c r="M14" s="43" t="s">
        <v>1042</v>
      </c>
      <c r="N14" s="46">
        <v>2</v>
      </c>
      <c r="O14" s="46">
        <v>0</v>
      </c>
      <c r="P14" s="44" t="s">
        <v>1016</v>
      </c>
      <c r="Q14" s="44" t="s">
        <v>1017</v>
      </c>
      <c r="R14" s="44" t="s">
        <v>376</v>
      </c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7">
        <f t="shared" si="0"/>
        <v>1</v>
      </c>
      <c r="AF14" s="47">
        <f t="shared" si="1"/>
        <v>0</v>
      </c>
      <c r="AG14" s="47">
        <f t="shared" si="2"/>
        <v>0</v>
      </c>
      <c r="AH14" s="43" t="s">
        <v>1017</v>
      </c>
      <c r="AI14" s="43" t="s">
        <v>1018</v>
      </c>
      <c r="AJ14" s="43" t="s">
        <v>376</v>
      </c>
      <c r="AK14" s="43" t="s">
        <v>658</v>
      </c>
      <c r="AL14" s="43" t="s">
        <v>1017</v>
      </c>
      <c r="AM14" s="43" t="s">
        <v>1018</v>
      </c>
      <c r="AN14" s="43" t="s">
        <v>376</v>
      </c>
      <c r="AO14" s="43" t="s">
        <v>658</v>
      </c>
      <c r="AP14" s="43"/>
      <c r="AQ14" s="43">
        <v>2</v>
      </c>
      <c r="AR14" s="43"/>
      <c r="AS14" s="43"/>
      <c r="AT14" s="43"/>
      <c r="AU14" s="43" t="s">
        <v>376</v>
      </c>
      <c r="AV14" s="43"/>
      <c r="AW14" s="43" t="s">
        <v>30</v>
      </c>
      <c r="AX14" s="43"/>
      <c r="AY14" s="43" t="s">
        <v>30</v>
      </c>
      <c r="AZ14" s="43"/>
      <c r="BA14" s="44"/>
      <c r="BB14" s="48"/>
      <c r="BC14" s="43"/>
      <c r="BD14" s="43"/>
      <c r="BE14" s="43"/>
      <c r="BF14" s="43">
        <v>1</v>
      </c>
      <c r="BG14" s="43"/>
      <c r="BH14" s="43"/>
      <c r="BI14" s="43" t="s">
        <v>1013</v>
      </c>
      <c r="BJ14" s="43" t="s">
        <v>1042</v>
      </c>
      <c r="BK14" s="43">
        <v>1874</v>
      </c>
      <c r="BL14" s="43" t="str">
        <f t="shared" si="3"/>
        <v>1874Royal Engineers</v>
      </c>
      <c r="BM14" s="49" t="str">
        <f t="shared" si="4"/>
        <v>London</v>
      </c>
      <c r="BN14" s="43"/>
      <c r="BO14" s="43"/>
      <c r="BP14" s="43"/>
      <c r="BQ14" s="43"/>
      <c r="BR14" s="43"/>
      <c r="BS14" s="43"/>
      <c r="BT14" s="43"/>
      <c r="BU14" s="43"/>
      <c r="BV14" s="43" t="s">
        <v>376</v>
      </c>
      <c r="BW14" s="43" t="s">
        <v>376</v>
      </c>
      <c r="BX14" s="43"/>
      <c r="BZ14" s="50"/>
      <c r="CA14" s="50"/>
      <c r="CB14" s="88" t="str">
        <f t="shared" si="5"/>
        <v>18740128</v>
      </c>
    </row>
    <row r="15" spans="1:80" s="49" customFormat="1" ht="12.95" customHeight="1" x14ac:dyDescent="0.2">
      <c r="A15" s="43">
        <v>1</v>
      </c>
      <c r="B15" s="43">
        <v>28</v>
      </c>
      <c r="C15" s="43">
        <v>1874</v>
      </c>
      <c r="D15" s="43" t="s">
        <v>658</v>
      </c>
      <c r="E15" s="43" t="s">
        <v>1040</v>
      </c>
      <c r="F15" s="44" t="s">
        <v>1010</v>
      </c>
      <c r="G15" s="43"/>
      <c r="H15" s="44" t="s">
        <v>1011</v>
      </c>
      <c r="I15" s="44"/>
      <c r="J15" s="45" t="s">
        <v>1041</v>
      </c>
      <c r="K15" s="43" t="s">
        <v>1042</v>
      </c>
      <c r="L15" s="43" t="s">
        <v>4</v>
      </c>
      <c r="M15" s="43" t="s">
        <v>1013</v>
      </c>
      <c r="N15" s="46">
        <v>0</v>
      </c>
      <c r="O15" s="46">
        <v>2</v>
      </c>
      <c r="P15" s="44" t="s">
        <v>1016</v>
      </c>
      <c r="Q15" s="44" t="s">
        <v>1017</v>
      </c>
      <c r="R15" s="44" t="s">
        <v>376</v>
      </c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7">
        <f t="shared" si="0"/>
        <v>0</v>
      </c>
      <c r="AF15" s="47">
        <f t="shared" si="1"/>
        <v>0</v>
      </c>
      <c r="AG15" s="47">
        <f t="shared" si="2"/>
        <v>1</v>
      </c>
      <c r="AH15" s="43" t="s">
        <v>1017</v>
      </c>
      <c r="AI15" s="43" t="s">
        <v>1018</v>
      </c>
      <c r="AJ15" s="43" t="s">
        <v>376</v>
      </c>
      <c r="AK15" s="43" t="s">
        <v>658</v>
      </c>
      <c r="AL15" s="43" t="s">
        <v>1017</v>
      </c>
      <c r="AM15" s="43" t="s">
        <v>1018</v>
      </c>
      <c r="AN15" s="43" t="s">
        <v>376</v>
      </c>
      <c r="AO15" s="43" t="s">
        <v>658</v>
      </c>
      <c r="AP15" s="43"/>
      <c r="AQ15" s="43">
        <v>2</v>
      </c>
      <c r="AR15" s="43"/>
      <c r="AS15" s="43"/>
      <c r="AT15" s="43"/>
      <c r="AU15" s="43" t="s">
        <v>376</v>
      </c>
      <c r="AV15" s="43"/>
      <c r="AW15" s="43" t="s">
        <v>30</v>
      </c>
      <c r="AX15" s="43"/>
      <c r="AY15" s="43" t="s">
        <v>30</v>
      </c>
      <c r="AZ15" s="43"/>
      <c r="BA15" s="44"/>
      <c r="BB15" s="48"/>
      <c r="BC15" s="43"/>
      <c r="BD15" s="43"/>
      <c r="BE15" s="43"/>
      <c r="BF15" s="43">
        <v>1</v>
      </c>
      <c r="BG15" s="43"/>
      <c r="BH15" s="43"/>
      <c r="BI15" s="43" t="s">
        <v>1042</v>
      </c>
      <c r="BJ15" s="43" t="s">
        <v>1013</v>
      </c>
      <c r="BK15" s="43">
        <v>1874</v>
      </c>
      <c r="BL15" s="43" t="str">
        <f t="shared" si="3"/>
        <v>1874Swifts</v>
      </c>
      <c r="BM15" s="49" t="str">
        <f t="shared" si="4"/>
        <v>London</v>
      </c>
      <c r="BN15" s="43"/>
      <c r="BO15" s="43"/>
      <c r="BP15" s="43"/>
      <c r="BQ15" s="43"/>
      <c r="BR15" s="43"/>
      <c r="BS15" s="43"/>
      <c r="BT15" s="43"/>
      <c r="BU15" s="43"/>
      <c r="BV15" s="43" t="s">
        <v>376</v>
      </c>
      <c r="BW15" s="43" t="s">
        <v>376</v>
      </c>
      <c r="BX15" s="43"/>
      <c r="BZ15" s="50"/>
      <c r="CA15" s="50"/>
      <c r="CB15" s="88" t="str">
        <f t="shared" si="5"/>
        <v>18740128</v>
      </c>
    </row>
    <row r="16" spans="1:80" s="49" customFormat="1" ht="12.95" customHeight="1" x14ac:dyDescent="0.2">
      <c r="A16" s="43">
        <v>2</v>
      </c>
      <c r="B16" s="43">
        <v>28</v>
      </c>
      <c r="C16" s="43">
        <v>1874</v>
      </c>
      <c r="D16" s="43" t="s">
        <v>658</v>
      </c>
      <c r="E16" s="43" t="s">
        <v>1040</v>
      </c>
      <c r="F16" s="44" t="s">
        <v>1010</v>
      </c>
      <c r="G16" s="43"/>
      <c r="H16" s="44" t="s">
        <v>1011</v>
      </c>
      <c r="I16" s="44"/>
      <c r="J16" s="45" t="s">
        <v>1043</v>
      </c>
      <c r="K16" s="43" t="s">
        <v>1029</v>
      </c>
      <c r="L16" s="43" t="s">
        <v>3</v>
      </c>
      <c r="M16" s="43" t="s">
        <v>1044</v>
      </c>
      <c r="N16" s="46">
        <v>1</v>
      </c>
      <c r="O16" s="46">
        <v>0</v>
      </c>
      <c r="P16" s="44" t="s">
        <v>1016</v>
      </c>
      <c r="Q16" s="44" t="s">
        <v>1017</v>
      </c>
      <c r="R16" s="44" t="s">
        <v>376</v>
      </c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7">
        <f t="shared" si="0"/>
        <v>1</v>
      </c>
      <c r="AF16" s="47">
        <f t="shared" si="1"/>
        <v>0</v>
      </c>
      <c r="AG16" s="47">
        <f t="shared" si="2"/>
        <v>0</v>
      </c>
      <c r="AH16" s="43" t="s">
        <v>1032</v>
      </c>
      <c r="AI16" s="43" t="s">
        <v>1034</v>
      </c>
      <c r="AJ16" s="43" t="s">
        <v>376</v>
      </c>
      <c r="AK16" s="43" t="s">
        <v>658</v>
      </c>
      <c r="AL16" s="43" t="s">
        <v>1017</v>
      </c>
      <c r="AM16" s="43" t="s">
        <v>1018</v>
      </c>
      <c r="AN16" s="43" t="s">
        <v>376</v>
      </c>
      <c r="AO16" s="43" t="s">
        <v>658</v>
      </c>
      <c r="AP16" s="43"/>
      <c r="AQ16" s="43">
        <v>2</v>
      </c>
      <c r="AR16" s="43"/>
      <c r="AS16" s="43"/>
      <c r="AT16" s="43"/>
      <c r="AU16" s="43" t="s">
        <v>376</v>
      </c>
      <c r="AV16" s="43"/>
      <c r="AW16" s="43" t="s">
        <v>30</v>
      </c>
      <c r="AX16" s="43"/>
      <c r="AY16" s="43" t="s">
        <v>30</v>
      </c>
      <c r="AZ16" s="43"/>
      <c r="BA16" s="44"/>
      <c r="BB16" s="48"/>
      <c r="BC16" s="43"/>
      <c r="BD16" s="43"/>
      <c r="BE16" s="43"/>
      <c r="BF16" s="43">
        <v>1</v>
      </c>
      <c r="BG16" s="43"/>
      <c r="BH16" s="43"/>
      <c r="BI16" s="43" t="s">
        <v>1029</v>
      </c>
      <c r="BJ16" s="43" t="s">
        <v>1044</v>
      </c>
      <c r="BK16" s="43">
        <v>1874</v>
      </c>
      <c r="BL16" s="43" t="str">
        <f t="shared" si="3"/>
        <v>1874Oxford University</v>
      </c>
      <c r="BM16" s="49" t="str">
        <f t="shared" si="4"/>
        <v>London</v>
      </c>
      <c r="BN16" s="43"/>
      <c r="BO16" s="43"/>
      <c r="BP16" s="43"/>
      <c r="BQ16" s="43"/>
      <c r="BR16" s="43"/>
      <c r="BS16" s="43"/>
      <c r="BT16" s="43"/>
      <c r="BU16" s="43"/>
      <c r="BV16" s="43" t="s">
        <v>376</v>
      </c>
      <c r="BW16" s="43" t="s">
        <v>376</v>
      </c>
      <c r="BX16" s="43"/>
      <c r="BZ16" s="50"/>
      <c r="CA16" s="50"/>
      <c r="CB16" s="88" t="str">
        <f t="shared" si="5"/>
        <v>18740228</v>
      </c>
    </row>
    <row r="17" spans="1:80" s="49" customFormat="1" ht="12.95" customHeight="1" x14ac:dyDescent="0.2">
      <c r="A17" s="43">
        <v>2</v>
      </c>
      <c r="B17" s="43">
        <v>28</v>
      </c>
      <c r="C17" s="43">
        <v>1874</v>
      </c>
      <c r="D17" s="43" t="s">
        <v>658</v>
      </c>
      <c r="E17" s="43" t="s">
        <v>1040</v>
      </c>
      <c r="F17" s="44" t="s">
        <v>1010</v>
      </c>
      <c r="G17" s="43"/>
      <c r="H17" s="44" t="s">
        <v>1011</v>
      </c>
      <c r="I17" s="44"/>
      <c r="J17" s="45" t="s">
        <v>1043</v>
      </c>
      <c r="K17" s="43" t="s">
        <v>1044</v>
      </c>
      <c r="L17" s="43" t="s">
        <v>4</v>
      </c>
      <c r="M17" s="43" t="s">
        <v>1029</v>
      </c>
      <c r="N17" s="46">
        <v>0</v>
      </c>
      <c r="O17" s="46">
        <v>1</v>
      </c>
      <c r="P17" s="44" t="s">
        <v>1016</v>
      </c>
      <c r="Q17" s="44" t="s">
        <v>1017</v>
      </c>
      <c r="R17" s="44" t="s">
        <v>376</v>
      </c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7">
        <f t="shared" si="0"/>
        <v>0</v>
      </c>
      <c r="AF17" s="47">
        <f t="shared" si="1"/>
        <v>0</v>
      </c>
      <c r="AG17" s="47">
        <f t="shared" si="2"/>
        <v>1</v>
      </c>
      <c r="AH17" s="43" t="s">
        <v>1017</v>
      </c>
      <c r="AI17" s="43" t="s">
        <v>1018</v>
      </c>
      <c r="AJ17" s="43" t="s">
        <v>376</v>
      </c>
      <c r="AK17" s="43" t="s">
        <v>658</v>
      </c>
      <c r="AL17" s="43" t="s">
        <v>1032</v>
      </c>
      <c r="AM17" s="43" t="s">
        <v>1034</v>
      </c>
      <c r="AN17" s="43" t="s">
        <v>376</v>
      </c>
      <c r="AO17" s="43" t="s">
        <v>658</v>
      </c>
      <c r="AP17" s="43"/>
      <c r="AQ17" s="43">
        <v>2</v>
      </c>
      <c r="AR17" s="43"/>
      <c r="AS17" s="43"/>
      <c r="AT17" s="43"/>
      <c r="AU17" s="43" t="s">
        <v>376</v>
      </c>
      <c r="AV17" s="43"/>
      <c r="AW17" s="43" t="s">
        <v>30</v>
      </c>
      <c r="AX17" s="43"/>
      <c r="AY17" s="43" t="s">
        <v>30</v>
      </c>
      <c r="AZ17" s="43"/>
      <c r="BA17" s="44"/>
      <c r="BB17" s="48"/>
      <c r="BC17" s="43"/>
      <c r="BD17" s="43"/>
      <c r="BE17" s="43"/>
      <c r="BF17" s="43">
        <v>1</v>
      </c>
      <c r="BG17" s="43"/>
      <c r="BH17" s="43"/>
      <c r="BI17" s="43" t="s">
        <v>1044</v>
      </c>
      <c r="BJ17" s="43" t="s">
        <v>1029</v>
      </c>
      <c r="BK17" s="43">
        <v>1874</v>
      </c>
      <c r="BL17" s="43" t="str">
        <f t="shared" si="3"/>
        <v>1874Clapham Rovers</v>
      </c>
      <c r="BM17" s="49" t="str">
        <f t="shared" si="4"/>
        <v>London</v>
      </c>
      <c r="BN17" s="43"/>
      <c r="BO17" s="43"/>
      <c r="BP17" s="43"/>
      <c r="BQ17" s="43"/>
      <c r="BR17" s="43"/>
      <c r="BS17" s="43"/>
      <c r="BT17" s="43"/>
      <c r="BU17" s="43"/>
      <c r="BV17" s="43" t="s">
        <v>376</v>
      </c>
      <c r="BW17" s="43" t="s">
        <v>376</v>
      </c>
      <c r="BX17" s="43"/>
      <c r="BZ17" s="50"/>
      <c r="CA17" s="50"/>
      <c r="CB17" s="88" t="str">
        <f t="shared" si="5"/>
        <v>18740228</v>
      </c>
    </row>
    <row r="18" spans="1:80" s="49" customFormat="1" ht="12.95" customHeight="1" x14ac:dyDescent="0.2">
      <c r="A18" s="43">
        <v>3</v>
      </c>
      <c r="B18" s="43">
        <v>14</v>
      </c>
      <c r="C18" s="43">
        <v>1874</v>
      </c>
      <c r="D18" s="43" t="s">
        <v>658</v>
      </c>
      <c r="E18" s="43" t="s">
        <v>1040</v>
      </c>
      <c r="F18" s="44" t="s">
        <v>1010</v>
      </c>
      <c r="G18" s="43"/>
      <c r="H18" s="44" t="s">
        <v>1025</v>
      </c>
      <c r="I18" s="44"/>
      <c r="J18" s="45" t="s">
        <v>1045</v>
      </c>
      <c r="K18" s="43" t="s">
        <v>1029</v>
      </c>
      <c r="L18" s="43" t="s">
        <v>3</v>
      </c>
      <c r="M18" s="43" t="s">
        <v>1013</v>
      </c>
      <c r="N18" s="46">
        <v>2</v>
      </c>
      <c r="O18" s="46">
        <v>0</v>
      </c>
      <c r="P18" s="44" t="s">
        <v>1016</v>
      </c>
      <c r="Q18" s="44" t="s">
        <v>1017</v>
      </c>
      <c r="R18" s="44" t="s">
        <v>376</v>
      </c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7">
        <f t="shared" si="0"/>
        <v>1</v>
      </c>
      <c r="AF18" s="47">
        <f t="shared" si="1"/>
        <v>0</v>
      </c>
      <c r="AG18" s="47">
        <f t="shared" si="2"/>
        <v>0</v>
      </c>
      <c r="AH18" s="43" t="s">
        <v>1032</v>
      </c>
      <c r="AI18" s="43" t="s">
        <v>1034</v>
      </c>
      <c r="AJ18" s="43" t="s">
        <v>376</v>
      </c>
      <c r="AK18" s="43" t="s">
        <v>658</v>
      </c>
      <c r="AL18" s="43" t="s">
        <v>1017</v>
      </c>
      <c r="AM18" s="43" t="s">
        <v>1018</v>
      </c>
      <c r="AN18" s="43" t="s">
        <v>376</v>
      </c>
      <c r="AO18" s="43" t="s">
        <v>658</v>
      </c>
      <c r="AP18" s="43"/>
      <c r="AQ18" s="43">
        <v>1</v>
      </c>
      <c r="AR18" s="43"/>
      <c r="AS18" s="43"/>
      <c r="AT18" s="43"/>
      <c r="AU18" s="43" t="s">
        <v>376</v>
      </c>
      <c r="AV18" s="43"/>
      <c r="AW18" s="43" t="s">
        <v>30</v>
      </c>
      <c r="AX18" s="43"/>
      <c r="AY18" s="43" t="s">
        <v>30</v>
      </c>
      <c r="AZ18" s="43"/>
      <c r="BA18" s="44"/>
      <c r="BB18" s="48" t="s">
        <v>30</v>
      </c>
      <c r="BC18" s="43" t="s">
        <v>30</v>
      </c>
      <c r="BD18" s="43"/>
      <c r="BE18" s="43"/>
      <c r="BF18" s="43">
        <v>1</v>
      </c>
      <c r="BG18" s="43"/>
      <c r="BH18" s="43"/>
      <c r="BI18" s="43" t="s">
        <v>1029</v>
      </c>
      <c r="BJ18" s="43" t="s">
        <v>1013</v>
      </c>
      <c r="BK18" s="43">
        <v>1874</v>
      </c>
      <c r="BL18" s="43" t="str">
        <f t="shared" si="3"/>
        <v>1874Oxford University</v>
      </c>
      <c r="BM18" s="49" t="str">
        <f t="shared" si="4"/>
        <v>London</v>
      </c>
      <c r="BN18" s="43"/>
      <c r="BO18" s="43"/>
      <c r="BP18" s="43"/>
      <c r="BQ18" s="43"/>
      <c r="BR18" s="43"/>
      <c r="BS18" s="43"/>
      <c r="BT18" s="43"/>
      <c r="BU18" s="43"/>
      <c r="BV18" s="43" t="s">
        <v>376</v>
      </c>
      <c r="BW18" s="43" t="s">
        <v>376</v>
      </c>
      <c r="BX18" s="43"/>
      <c r="BZ18" s="50"/>
      <c r="CA18" s="50"/>
      <c r="CB18" s="88" t="str">
        <f t="shared" si="5"/>
        <v>18740314</v>
      </c>
    </row>
    <row r="19" spans="1:80" s="49" customFormat="1" ht="12.95" customHeight="1" x14ac:dyDescent="0.2">
      <c r="A19" s="43">
        <v>3</v>
      </c>
      <c r="B19" s="43">
        <v>14</v>
      </c>
      <c r="C19" s="43">
        <v>1874</v>
      </c>
      <c r="D19" s="43" t="s">
        <v>658</v>
      </c>
      <c r="E19" s="43" t="s">
        <v>1040</v>
      </c>
      <c r="F19" s="44" t="s">
        <v>1010</v>
      </c>
      <c r="G19" s="43"/>
      <c r="H19" s="44" t="s">
        <v>1025</v>
      </c>
      <c r="I19" s="44"/>
      <c r="J19" s="45" t="s">
        <v>1045</v>
      </c>
      <c r="K19" s="43" t="s">
        <v>1013</v>
      </c>
      <c r="L19" s="43" t="s">
        <v>4</v>
      </c>
      <c r="M19" s="43" t="s">
        <v>1029</v>
      </c>
      <c r="N19" s="46">
        <v>0</v>
      </c>
      <c r="O19" s="46">
        <v>2</v>
      </c>
      <c r="P19" s="44" t="s">
        <v>1016</v>
      </c>
      <c r="Q19" s="44" t="s">
        <v>1017</v>
      </c>
      <c r="R19" s="44" t="s">
        <v>376</v>
      </c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7">
        <f t="shared" si="0"/>
        <v>0</v>
      </c>
      <c r="AF19" s="47">
        <f t="shared" si="1"/>
        <v>0</v>
      </c>
      <c r="AG19" s="47">
        <f t="shared" si="2"/>
        <v>1</v>
      </c>
      <c r="AH19" s="43" t="s">
        <v>1017</v>
      </c>
      <c r="AI19" s="43" t="s">
        <v>1018</v>
      </c>
      <c r="AJ19" s="43" t="s">
        <v>376</v>
      </c>
      <c r="AK19" s="43" t="s">
        <v>658</v>
      </c>
      <c r="AL19" s="43" t="s">
        <v>1032</v>
      </c>
      <c r="AM19" s="43" t="s">
        <v>1034</v>
      </c>
      <c r="AN19" s="43" t="s">
        <v>376</v>
      </c>
      <c r="AO19" s="43" t="s">
        <v>658</v>
      </c>
      <c r="AP19" s="43"/>
      <c r="AQ19" s="43">
        <v>1</v>
      </c>
      <c r="AR19" s="43"/>
      <c r="AS19" s="43"/>
      <c r="AT19" s="43"/>
      <c r="AU19" s="43" t="s">
        <v>376</v>
      </c>
      <c r="AV19" s="43"/>
      <c r="AW19" s="43" t="s">
        <v>30</v>
      </c>
      <c r="AX19" s="43"/>
      <c r="AY19" s="43" t="s">
        <v>30</v>
      </c>
      <c r="AZ19" s="43"/>
      <c r="BA19" s="44"/>
      <c r="BB19" s="48"/>
      <c r="BC19" s="43" t="s">
        <v>30</v>
      </c>
      <c r="BD19" s="43"/>
      <c r="BE19" s="43"/>
      <c r="BF19" s="43">
        <v>1</v>
      </c>
      <c r="BG19" s="43"/>
      <c r="BH19" s="43"/>
      <c r="BI19" s="43" t="s">
        <v>1013</v>
      </c>
      <c r="BJ19" s="43" t="s">
        <v>1029</v>
      </c>
      <c r="BK19" s="43">
        <v>1874</v>
      </c>
      <c r="BL19" s="43" t="str">
        <f t="shared" si="3"/>
        <v>1874Royal Engineers</v>
      </c>
      <c r="BM19" s="49" t="str">
        <f t="shared" si="4"/>
        <v>London</v>
      </c>
      <c r="BN19" s="43"/>
      <c r="BO19" s="43"/>
      <c r="BP19" s="43"/>
      <c r="BQ19" s="43"/>
      <c r="BR19" s="43"/>
      <c r="BS19" s="43"/>
      <c r="BT19" s="43"/>
      <c r="BU19" s="43"/>
      <c r="BV19" s="43" t="s">
        <v>376</v>
      </c>
      <c r="BW19" s="43" t="s">
        <v>376</v>
      </c>
      <c r="BX19" s="43"/>
      <c r="BZ19" s="50"/>
      <c r="CA19" s="50"/>
      <c r="CB19" s="88" t="str">
        <f t="shared" si="5"/>
        <v>18740314</v>
      </c>
    </row>
    <row r="20" spans="1:80" s="49" customFormat="1" ht="12.95" customHeight="1" x14ac:dyDescent="0.2">
      <c r="A20" s="43">
        <v>2</v>
      </c>
      <c r="B20" s="43">
        <v>27</v>
      </c>
      <c r="C20" s="43">
        <v>1875</v>
      </c>
      <c r="D20" s="43" t="s">
        <v>658</v>
      </c>
      <c r="E20" s="43" t="s">
        <v>1046</v>
      </c>
      <c r="F20" s="44" t="s">
        <v>1010</v>
      </c>
      <c r="G20" s="43"/>
      <c r="H20" s="44" t="s">
        <v>1011</v>
      </c>
      <c r="I20" s="44"/>
      <c r="J20" s="45" t="s">
        <v>1047</v>
      </c>
      <c r="K20" s="43" t="s">
        <v>1048</v>
      </c>
      <c r="L20" s="43" t="s">
        <v>3</v>
      </c>
      <c r="M20" s="43" t="s">
        <v>1049</v>
      </c>
      <c r="N20" s="46">
        <v>1</v>
      </c>
      <c r="O20" s="46">
        <v>0</v>
      </c>
      <c r="P20" s="44" t="s">
        <v>1016</v>
      </c>
      <c r="Q20" s="44" t="s">
        <v>1017</v>
      </c>
      <c r="R20" s="44" t="s">
        <v>376</v>
      </c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7">
        <f t="shared" si="0"/>
        <v>1</v>
      </c>
      <c r="AF20" s="47">
        <f t="shared" si="1"/>
        <v>0</v>
      </c>
      <c r="AG20" s="47">
        <f t="shared" si="2"/>
        <v>0</v>
      </c>
      <c r="AH20" s="43" t="s">
        <v>1050</v>
      </c>
      <c r="AI20" s="43" t="s">
        <v>1036</v>
      </c>
      <c r="AJ20" s="43" t="s">
        <v>376</v>
      </c>
      <c r="AK20" s="43" t="s">
        <v>658</v>
      </c>
      <c r="AL20" s="43"/>
      <c r="AM20" s="43" t="s">
        <v>1051</v>
      </c>
      <c r="AN20" s="43" t="s">
        <v>376</v>
      </c>
      <c r="AO20" s="43" t="s">
        <v>658</v>
      </c>
      <c r="AP20" s="43"/>
      <c r="AQ20" s="43">
        <v>2</v>
      </c>
      <c r="AR20" s="43"/>
      <c r="AS20" s="43"/>
      <c r="AT20" s="43"/>
      <c r="AU20" s="43" t="s">
        <v>376</v>
      </c>
      <c r="AV20" s="43"/>
      <c r="AW20" s="43" t="s">
        <v>30</v>
      </c>
      <c r="AX20" s="43"/>
      <c r="AY20" s="43" t="s">
        <v>30</v>
      </c>
      <c r="AZ20" s="43"/>
      <c r="BA20" s="44"/>
      <c r="BB20" s="48"/>
      <c r="BC20" s="43"/>
      <c r="BD20" s="43"/>
      <c r="BE20" s="43"/>
      <c r="BF20" s="43">
        <v>1</v>
      </c>
      <c r="BG20" s="43"/>
      <c r="BH20" s="43"/>
      <c r="BI20" s="43" t="s">
        <v>1048</v>
      </c>
      <c r="BJ20" s="43" t="s">
        <v>1049</v>
      </c>
      <c r="BK20" s="43">
        <v>1875</v>
      </c>
      <c r="BL20" s="43" t="str">
        <f t="shared" si="3"/>
        <v>1875Old Etonians</v>
      </c>
      <c r="BM20" s="49" t="str">
        <f t="shared" si="4"/>
        <v>London</v>
      </c>
      <c r="BN20" s="43"/>
      <c r="BO20" s="43"/>
      <c r="BP20" s="43"/>
      <c r="BQ20" s="43"/>
      <c r="BR20" s="43"/>
      <c r="BS20" s="43"/>
      <c r="BT20" s="43"/>
      <c r="BU20" s="43"/>
      <c r="BV20" s="43" t="s">
        <v>376</v>
      </c>
      <c r="BW20" s="43" t="s">
        <v>376</v>
      </c>
      <c r="BX20" s="43"/>
      <c r="BZ20" s="50"/>
      <c r="CA20" s="50"/>
      <c r="CB20" s="88" t="str">
        <f t="shared" si="5"/>
        <v>18750227</v>
      </c>
    </row>
    <row r="21" spans="1:80" s="49" customFormat="1" ht="12.95" customHeight="1" x14ac:dyDescent="0.2">
      <c r="A21" s="43">
        <v>2</v>
      </c>
      <c r="B21" s="43">
        <v>27</v>
      </c>
      <c r="C21" s="43">
        <v>1875</v>
      </c>
      <c r="D21" s="43" t="s">
        <v>658</v>
      </c>
      <c r="E21" s="43" t="s">
        <v>1046</v>
      </c>
      <c r="F21" s="44" t="s">
        <v>1010</v>
      </c>
      <c r="G21" s="43"/>
      <c r="H21" s="44" t="s">
        <v>1011</v>
      </c>
      <c r="I21" s="44"/>
      <c r="J21" s="45" t="s">
        <v>1047</v>
      </c>
      <c r="K21" s="43" t="s">
        <v>1013</v>
      </c>
      <c r="L21" s="43" t="s">
        <v>1014</v>
      </c>
      <c r="M21" s="43" t="s">
        <v>1029</v>
      </c>
      <c r="N21" s="46">
        <v>1</v>
      </c>
      <c r="O21" s="46">
        <v>1</v>
      </c>
      <c r="P21" s="44" t="s">
        <v>1016</v>
      </c>
      <c r="Q21" s="44" t="s">
        <v>1017</v>
      </c>
      <c r="R21" s="44" t="s">
        <v>376</v>
      </c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7">
        <f t="shared" si="0"/>
        <v>0</v>
      </c>
      <c r="AF21" s="47">
        <f t="shared" si="1"/>
        <v>1</v>
      </c>
      <c r="AG21" s="47">
        <f t="shared" si="2"/>
        <v>0</v>
      </c>
      <c r="AH21" s="43" t="s">
        <v>1017</v>
      </c>
      <c r="AI21" s="43" t="s">
        <v>1018</v>
      </c>
      <c r="AJ21" s="43" t="s">
        <v>376</v>
      </c>
      <c r="AK21" s="43" t="s">
        <v>658</v>
      </c>
      <c r="AL21" s="43" t="s">
        <v>1032</v>
      </c>
      <c r="AM21" s="43" t="s">
        <v>1034</v>
      </c>
      <c r="AN21" s="43" t="s">
        <v>376</v>
      </c>
      <c r="AO21" s="43" t="s">
        <v>658</v>
      </c>
      <c r="AP21" s="43"/>
      <c r="AQ21" s="43">
        <v>2</v>
      </c>
      <c r="AR21" s="43"/>
      <c r="AS21" s="43"/>
      <c r="AT21" s="43"/>
      <c r="AU21" s="43" t="s">
        <v>376</v>
      </c>
      <c r="AV21" s="43"/>
      <c r="AW21" s="43" t="s">
        <v>30</v>
      </c>
      <c r="AX21" s="43"/>
      <c r="AY21" s="43" t="s">
        <v>30</v>
      </c>
      <c r="AZ21" s="43"/>
      <c r="BA21" s="44"/>
      <c r="BB21" s="48"/>
      <c r="BC21" s="43"/>
      <c r="BD21" s="43"/>
      <c r="BE21" s="43"/>
      <c r="BF21" s="43">
        <v>1</v>
      </c>
      <c r="BG21" s="43"/>
      <c r="BH21" s="43"/>
      <c r="BI21" s="43" t="s">
        <v>1013</v>
      </c>
      <c r="BJ21" s="43" t="s">
        <v>1029</v>
      </c>
      <c r="BK21" s="43">
        <v>1875</v>
      </c>
      <c r="BL21" s="43" t="str">
        <f t="shared" si="3"/>
        <v>1875Royal Engineers</v>
      </c>
      <c r="BM21" s="49" t="str">
        <f t="shared" si="4"/>
        <v>London</v>
      </c>
      <c r="BN21" s="43"/>
      <c r="BO21" s="43"/>
      <c r="BP21" s="43"/>
      <c r="BQ21" s="43"/>
      <c r="BR21" s="43"/>
      <c r="BS21" s="43"/>
      <c r="BT21" s="43"/>
      <c r="BU21" s="43"/>
      <c r="BV21" s="43" t="s">
        <v>376</v>
      </c>
      <c r="BW21" s="43" t="s">
        <v>376</v>
      </c>
      <c r="BX21" s="43"/>
      <c r="BZ21" s="50"/>
      <c r="CA21" s="50"/>
      <c r="CB21" s="88" t="str">
        <f t="shared" si="5"/>
        <v>18750227</v>
      </c>
    </row>
    <row r="22" spans="1:80" s="49" customFormat="1" ht="12.95" customHeight="1" x14ac:dyDescent="0.2">
      <c r="A22" s="43">
        <v>2</v>
      </c>
      <c r="B22" s="43">
        <v>27</v>
      </c>
      <c r="C22" s="43">
        <v>1875</v>
      </c>
      <c r="D22" s="43" t="s">
        <v>658</v>
      </c>
      <c r="E22" s="43" t="s">
        <v>1046</v>
      </c>
      <c r="F22" s="44" t="s">
        <v>1010</v>
      </c>
      <c r="G22" s="43"/>
      <c r="H22" s="44" t="s">
        <v>1011</v>
      </c>
      <c r="I22" s="44"/>
      <c r="J22" s="45" t="s">
        <v>1047</v>
      </c>
      <c r="K22" s="43" t="s">
        <v>1029</v>
      </c>
      <c r="L22" s="43" t="s">
        <v>1014</v>
      </c>
      <c r="M22" s="43" t="s">
        <v>1013</v>
      </c>
      <c r="N22" s="46">
        <v>1</v>
      </c>
      <c r="O22" s="46">
        <v>1</v>
      </c>
      <c r="P22" s="44" t="s">
        <v>1016</v>
      </c>
      <c r="Q22" s="44" t="s">
        <v>1017</v>
      </c>
      <c r="R22" s="44" t="s">
        <v>376</v>
      </c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7">
        <f t="shared" si="0"/>
        <v>0</v>
      </c>
      <c r="AF22" s="47">
        <f t="shared" si="1"/>
        <v>1</v>
      </c>
      <c r="AG22" s="47">
        <f t="shared" si="2"/>
        <v>0</v>
      </c>
      <c r="AH22" s="43" t="s">
        <v>1032</v>
      </c>
      <c r="AI22" s="43" t="s">
        <v>1034</v>
      </c>
      <c r="AJ22" s="43" t="s">
        <v>376</v>
      </c>
      <c r="AK22" s="43" t="s">
        <v>658</v>
      </c>
      <c r="AL22" s="43" t="s">
        <v>1017</v>
      </c>
      <c r="AM22" s="43" t="s">
        <v>1018</v>
      </c>
      <c r="AN22" s="43" t="s">
        <v>376</v>
      </c>
      <c r="AO22" s="43" t="s">
        <v>658</v>
      </c>
      <c r="AP22" s="43"/>
      <c r="AQ22" s="43">
        <v>2</v>
      </c>
      <c r="AR22" s="43"/>
      <c r="AS22" s="43"/>
      <c r="AT22" s="43"/>
      <c r="AU22" s="43" t="s">
        <v>376</v>
      </c>
      <c r="AV22" s="43"/>
      <c r="AW22" s="43" t="s">
        <v>30</v>
      </c>
      <c r="AX22" s="43"/>
      <c r="AY22" s="43" t="s">
        <v>30</v>
      </c>
      <c r="AZ22" s="43"/>
      <c r="BA22" s="44"/>
      <c r="BB22" s="48"/>
      <c r="BC22" s="43"/>
      <c r="BD22" s="43"/>
      <c r="BE22" s="43"/>
      <c r="BF22" s="43">
        <v>1</v>
      </c>
      <c r="BG22" s="43"/>
      <c r="BH22" s="43"/>
      <c r="BI22" s="43" t="s">
        <v>1029</v>
      </c>
      <c r="BJ22" s="43" t="s">
        <v>1013</v>
      </c>
      <c r="BK22" s="43">
        <v>1875</v>
      </c>
      <c r="BL22" s="43" t="str">
        <f t="shared" si="3"/>
        <v>1875Oxford University</v>
      </c>
      <c r="BM22" s="49" t="str">
        <f t="shared" si="4"/>
        <v>London</v>
      </c>
      <c r="BN22" s="43"/>
      <c r="BO22" s="43"/>
      <c r="BP22" s="43"/>
      <c r="BQ22" s="43"/>
      <c r="BR22" s="43"/>
      <c r="BS22" s="43"/>
      <c r="BT22" s="43"/>
      <c r="BU22" s="43"/>
      <c r="BV22" s="43" t="s">
        <v>376</v>
      </c>
      <c r="BW22" s="43" t="s">
        <v>376</v>
      </c>
      <c r="BX22" s="43"/>
      <c r="BZ22" s="50"/>
      <c r="CA22" s="50"/>
      <c r="CB22" s="88" t="str">
        <f t="shared" si="5"/>
        <v>18750227</v>
      </c>
    </row>
    <row r="23" spans="1:80" s="49" customFormat="1" ht="12.95" customHeight="1" x14ac:dyDescent="0.2">
      <c r="A23" s="43">
        <v>2</v>
      </c>
      <c r="B23" s="43">
        <v>27</v>
      </c>
      <c r="C23" s="43">
        <v>1875</v>
      </c>
      <c r="D23" s="43" t="s">
        <v>658</v>
      </c>
      <c r="E23" s="43" t="s">
        <v>1046</v>
      </c>
      <c r="F23" s="44" t="s">
        <v>1010</v>
      </c>
      <c r="G23" s="43"/>
      <c r="H23" s="44" t="s">
        <v>1011</v>
      </c>
      <c r="I23" s="44"/>
      <c r="J23" s="45" t="s">
        <v>1047</v>
      </c>
      <c r="K23" s="43" t="s">
        <v>1049</v>
      </c>
      <c r="L23" s="43" t="s">
        <v>4</v>
      </c>
      <c r="M23" s="43" t="s">
        <v>1048</v>
      </c>
      <c r="N23" s="46">
        <v>0</v>
      </c>
      <c r="O23" s="46">
        <v>1</v>
      </c>
      <c r="P23" s="44" t="s">
        <v>1016</v>
      </c>
      <c r="Q23" s="44" t="s">
        <v>1017</v>
      </c>
      <c r="R23" s="44" t="s">
        <v>376</v>
      </c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7">
        <f t="shared" si="0"/>
        <v>0</v>
      </c>
      <c r="AF23" s="47">
        <f t="shared" si="1"/>
        <v>0</v>
      </c>
      <c r="AG23" s="47">
        <f t="shared" si="2"/>
        <v>1</v>
      </c>
      <c r="AH23" s="43"/>
      <c r="AI23" s="43" t="s">
        <v>1051</v>
      </c>
      <c r="AJ23" s="43" t="s">
        <v>376</v>
      </c>
      <c r="AK23" s="43" t="s">
        <v>658</v>
      </c>
      <c r="AL23" s="43" t="s">
        <v>1050</v>
      </c>
      <c r="AM23" s="43" t="s">
        <v>1036</v>
      </c>
      <c r="AN23" s="43" t="s">
        <v>376</v>
      </c>
      <c r="AO23" s="43" t="s">
        <v>658</v>
      </c>
      <c r="AP23" s="43"/>
      <c r="AQ23" s="43">
        <v>2</v>
      </c>
      <c r="AR23" s="43"/>
      <c r="AS23" s="43"/>
      <c r="AT23" s="43"/>
      <c r="AU23" s="43" t="s">
        <v>376</v>
      </c>
      <c r="AV23" s="43"/>
      <c r="AW23" s="43" t="s">
        <v>30</v>
      </c>
      <c r="AX23" s="43"/>
      <c r="AY23" s="43" t="s">
        <v>30</v>
      </c>
      <c r="AZ23" s="43"/>
      <c r="BA23" s="44"/>
      <c r="BB23" s="48"/>
      <c r="BC23" s="43"/>
      <c r="BD23" s="43"/>
      <c r="BE23" s="43"/>
      <c r="BF23" s="43">
        <v>1</v>
      </c>
      <c r="BG23" s="43"/>
      <c r="BH23" s="43"/>
      <c r="BI23" s="43" t="s">
        <v>1049</v>
      </c>
      <c r="BJ23" s="43" t="s">
        <v>1048</v>
      </c>
      <c r="BK23" s="43">
        <v>1875</v>
      </c>
      <c r="BL23" s="43" t="str">
        <f t="shared" si="3"/>
        <v>1875Shropshire Wanderers</v>
      </c>
      <c r="BM23" s="49" t="str">
        <f t="shared" si="4"/>
        <v>London</v>
      </c>
      <c r="BN23" s="43"/>
      <c r="BO23" s="43"/>
      <c r="BP23" s="43"/>
      <c r="BQ23" s="43"/>
      <c r="BR23" s="43"/>
      <c r="BS23" s="43"/>
      <c r="BT23" s="43"/>
      <c r="BU23" s="43"/>
      <c r="BV23" s="43" t="s">
        <v>376</v>
      </c>
      <c r="BW23" s="43" t="s">
        <v>376</v>
      </c>
      <c r="BX23" s="43"/>
      <c r="BZ23" s="50"/>
      <c r="CA23" s="50"/>
      <c r="CB23" s="88" t="str">
        <f t="shared" si="5"/>
        <v>18750227</v>
      </c>
    </row>
    <row r="24" spans="1:80" s="49" customFormat="1" ht="12.95" customHeight="1" x14ac:dyDescent="0.2">
      <c r="A24" s="43">
        <v>3</v>
      </c>
      <c r="B24" s="43">
        <v>5</v>
      </c>
      <c r="C24" s="43">
        <v>1875</v>
      </c>
      <c r="D24" s="43" t="s">
        <v>658</v>
      </c>
      <c r="E24" s="43" t="s">
        <v>1046</v>
      </c>
      <c r="F24" s="44" t="s">
        <v>1010</v>
      </c>
      <c r="G24" s="43"/>
      <c r="H24" s="44" t="s">
        <v>1011</v>
      </c>
      <c r="I24" s="44" t="s">
        <v>1023</v>
      </c>
      <c r="J24" s="45" t="s">
        <v>1052</v>
      </c>
      <c r="K24" s="43" t="s">
        <v>1013</v>
      </c>
      <c r="L24" s="43" t="s">
        <v>3</v>
      </c>
      <c r="M24" s="43" t="s">
        <v>1029</v>
      </c>
      <c r="N24" s="46">
        <v>1</v>
      </c>
      <c r="O24" s="46">
        <v>0</v>
      </c>
      <c r="P24" s="44" t="s">
        <v>1016</v>
      </c>
      <c r="Q24" s="44" t="s">
        <v>1017</v>
      </c>
      <c r="R24" s="44" t="s">
        <v>376</v>
      </c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7">
        <f t="shared" si="0"/>
        <v>1</v>
      </c>
      <c r="AF24" s="47">
        <f t="shared" si="1"/>
        <v>0</v>
      </c>
      <c r="AG24" s="47">
        <f t="shared" si="2"/>
        <v>0</v>
      </c>
      <c r="AH24" s="43" t="s">
        <v>1017</v>
      </c>
      <c r="AI24" s="43" t="s">
        <v>1018</v>
      </c>
      <c r="AJ24" s="43" t="s">
        <v>376</v>
      </c>
      <c r="AK24" s="43" t="s">
        <v>658</v>
      </c>
      <c r="AL24" s="43" t="s">
        <v>1032</v>
      </c>
      <c r="AM24" s="43" t="s">
        <v>1034</v>
      </c>
      <c r="AN24" s="43" t="s">
        <v>376</v>
      </c>
      <c r="AO24" s="43" t="s">
        <v>658</v>
      </c>
      <c r="AP24" s="43"/>
      <c r="AQ24" s="43">
        <v>2</v>
      </c>
      <c r="AR24" s="43"/>
      <c r="AS24" s="43"/>
      <c r="AT24" s="43"/>
      <c r="AU24" s="43" t="s">
        <v>376</v>
      </c>
      <c r="AV24" s="43"/>
      <c r="AW24" s="43" t="s">
        <v>30</v>
      </c>
      <c r="AX24" s="43"/>
      <c r="AY24" s="43" t="s">
        <v>30</v>
      </c>
      <c r="AZ24" s="43"/>
      <c r="BA24" s="44"/>
      <c r="BB24" s="48"/>
      <c r="BC24" s="43"/>
      <c r="BD24" s="43"/>
      <c r="BE24" s="43"/>
      <c r="BF24" s="43">
        <v>1</v>
      </c>
      <c r="BG24" s="43"/>
      <c r="BH24" s="43"/>
      <c r="BI24" s="43" t="s">
        <v>1013</v>
      </c>
      <c r="BJ24" s="43" t="s">
        <v>1029</v>
      </c>
      <c r="BK24" s="43">
        <v>1875</v>
      </c>
      <c r="BL24" s="43" t="str">
        <f t="shared" si="3"/>
        <v>1875Royal Engineers</v>
      </c>
      <c r="BM24" s="49" t="str">
        <f t="shared" si="4"/>
        <v>London</v>
      </c>
      <c r="BN24" s="43"/>
      <c r="BO24" s="43"/>
      <c r="BP24" s="43"/>
      <c r="BQ24" s="43"/>
      <c r="BR24" s="43"/>
      <c r="BS24" s="43"/>
      <c r="BT24" s="43"/>
      <c r="BU24" s="43"/>
      <c r="BV24" s="43" t="s">
        <v>376</v>
      </c>
      <c r="BW24" s="43" t="s">
        <v>376</v>
      </c>
      <c r="BX24" s="43"/>
      <c r="BZ24" s="50"/>
      <c r="CA24" s="50"/>
      <c r="CB24" s="88" t="str">
        <f t="shared" si="5"/>
        <v>18750305</v>
      </c>
    </row>
    <row r="25" spans="1:80" s="49" customFormat="1" ht="12.95" customHeight="1" x14ac:dyDescent="0.2">
      <c r="A25" s="43">
        <v>3</v>
      </c>
      <c r="B25" s="43">
        <v>5</v>
      </c>
      <c r="C25" s="43">
        <v>1875</v>
      </c>
      <c r="D25" s="43" t="s">
        <v>658</v>
      </c>
      <c r="E25" s="43" t="s">
        <v>1046</v>
      </c>
      <c r="F25" s="44" t="s">
        <v>1010</v>
      </c>
      <c r="G25" s="43"/>
      <c r="H25" s="44" t="s">
        <v>1011</v>
      </c>
      <c r="I25" s="44" t="s">
        <v>1023</v>
      </c>
      <c r="J25" s="45" t="s">
        <v>1052</v>
      </c>
      <c r="K25" s="43" t="s">
        <v>1029</v>
      </c>
      <c r="L25" s="43" t="s">
        <v>4</v>
      </c>
      <c r="M25" s="43" t="s">
        <v>1013</v>
      </c>
      <c r="N25" s="46">
        <v>0</v>
      </c>
      <c r="O25" s="46">
        <v>1</v>
      </c>
      <c r="P25" s="44" t="s">
        <v>1016</v>
      </c>
      <c r="Q25" s="44" t="s">
        <v>1017</v>
      </c>
      <c r="R25" s="44" t="s">
        <v>376</v>
      </c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7">
        <f t="shared" si="0"/>
        <v>0</v>
      </c>
      <c r="AF25" s="47">
        <f t="shared" si="1"/>
        <v>0</v>
      </c>
      <c r="AG25" s="47">
        <f t="shared" si="2"/>
        <v>1</v>
      </c>
      <c r="AH25" s="43" t="s">
        <v>1032</v>
      </c>
      <c r="AI25" s="43" t="s">
        <v>1034</v>
      </c>
      <c r="AJ25" s="43" t="s">
        <v>376</v>
      </c>
      <c r="AK25" s="43" t="s">
        <v>658</v>
      </c>
      <c r="AL25" s="43" t="s">
        <v>1017</v>
      </c>
      <c r="AM25" s="43" t="s">
        <v>1018</v>
      </c>
      <c r="AN25" s="43" t="s">
        <v>376</v>
      </c>
      <c r="AO25" s="43" t="s">
        <v>658</v>
      </c>
      <c r="AP25" s="43"/>
      <c r="AQ25" s="43">
        <v>2</v>
      </c>
      <c r="AR25" s="43"/>
      <c r="AS25" s="43"/>
      <c r="AT25" s="43"/>
      <c r="AU25" s="43" t="s">
        <v>376</v>
      </c>
      <c r="AV25" s="43"/>
      <c r="AW25" s="43" t="s">
        <v>30</v>
      </c>
      <c r="AX25" s="43"/>
      <c r="AY25" s="43" t="s">
        <v>30</v>
      </c>
      <c r="AZ25" s="43"/>
      <c r="BA25" s="44"/>
      <c r="BB25" s="48"/>
      <c r="BC25" s="43"/>
      <c r="BD25" s="43"/>
      <c r="BE25" s="43"/>
      <c r="BF25" s="43">
        <v>1</v>
      </c>
      <c r="BG25" s="43"/>
      <c r="BH25" s="43"/>
      <c r="BI25" s="43" t="s">
        <v>1029</v>
      </c>
      <c r="BJ25" s="43" t="s">
        <v>1013</v>
      </c>
      <c r="BK25" s="43">
        <v>1875</v>
      </c>
      <c r="BL25" s="43" t="str">
        <f t="shared" si="3"/>
        <v>1875Oxford University</v>
      </c>
      <c r="BM25" s="49" t="str">
        <f t="shared" si="4"/>
        <v>London</v>
      </c>
      <c r="BN25" s="43"/>
      <c r="BO25" s="43"/>
      <c r="BP25" s="43"/>
      <c r="BQ25" s="43"/>
      <c r="BR25" s="43"/>
      <c r="BS25" s="43"/>
      <c r="BT25" s="43"/>
      <c r="BU25" s="43"/>
      <c r="BV25" s="43" t="s">
        <v>376</v>
      </c>
      <c r="BW25" s="43" t="s">
        <v>376</v>
      </c>
      <c r="BX25" s="43"/>
      <c r="BZ25" s="50"/>
      <c r="CA25" s="50"/>
      <c r="CB25" s="88" t="str">
        <f t="shared" si="5"/>
        <v>18750305</v>
      </c>
    </row>
    <row r="26" spans="1:80" s="49" customFormat="1" ht="12.95" customHeight="1" x14ac:dyDescent="0.2">
      <c r="A26" s="43">
        <v>3</v>
      </c>
      <c r="B26" s="43">
        <v>11</v>
      </c>
      <c r="C26" s="43">
        <v>1875</v>
      </c>
      <c r="D26" s="43" t="s">
        <v>658</v>
      </c>
      <c r="E26" s="43" t="s">
        <v>1046</v>
      </c>
      <c r="F26" s="44" t="s">
        <v>1010</v>
      </c>
      <c r="G26" s="43"/>
      <c r="H26" s="44" t="s">
        <v>1025</v>
      </c>
      <c r="I26" s="44"/>
      <c r="J26" s="45" t="s">
        <v>1053</v>
      </c>
      <c r="K26" s="43" t="s">
        <v>1013</v>
      </c>
      <c r="L26" s="43" t="s">
        <v>1014</v>
      </c>
      <c r="M26" s="43" t="s">
        <v>1048</v>
      </c>
      <c r="N26" s="46">
        <v>1</v>
      </c>
      <c r="O26" s="46">
        <v>1</v>
      </c>
      <c r="P26" s="44" t="s">
        <v>1016</v>
      </c>
      <c r="Q26" s="44" t="s">
        <v>1017</v>
      </c>
      <c r="R26" s="44" t="s">
        <v>376</v>
      </c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7">
        <f t="shared" si="0"/>
        <v>0</v>
      </c>
      <c r="AF26" s="47">
        <f t="shared" si="1"/>
        <v>1</v>
      </c>
      <c r="AG26" s="47">
        <f t="shared" si="2"/>
        <v>0</v>
      </c>
      <c r="AH26" s="43" t="s">
        <v>1017</v>
      </c>
      <c r="AI26" s="43" t="s">
        <v>1018</v>
      </c>
      <c r="AJ26" s="43" t="s">
        <v>376</v>
      </c>
      <c r="AK26" s="43" t="s">
        <v>658</v>
      </c>
      <c r="AL26" s="43" t="s">
        <v>1050</v>
      </c>
      <c r="AM26" s="43" t="s">
        <v>1036</v>
      </c>
      <c r="AN26" s="43" t="s">
        <v>376</v>
      </c>
      <c r="AO26" s="43" t="s">
        <v>658</v>
      </c>
      <c r="AP26" s="43"/>
      <c r="AQ26" s="43">
        <v>1</v>
      </c>
      <c r="AR26" s="43"/>
      <c r="AS26" s="43"/>
      <c r="AT26" s="43"/>
      <c r="AU26" s="43" t="s">
        <v>376</v>
      </c>
      <c r="AV26" s="43"/>
      <c r="AW26" s="43" t="s">
        <v>30</v>
      </c>
      <c r="AX26" s="43"/>
      <c r="AY26" s="43" t="s">
        <v>30</v>
      </c>
      <c r="AZ26" s="43"/>
      <c r="BA26" s="44"/>
      <c r="BB26" s="48"/>
      <c r="BC26" s="43" t="s">
        <v>30</v>
      </c>
      <c r="BD26" s="43"/>
      <c r="BE26" s="43"/>
      <c r="BF26" s="43">
        <v>1</v>
      </c>
      <c r="BG26" s="43"/>
      <c r="BH26" s="43"/>
      <c r="BI26" s="43" t="s">
        <v>1013</v>
      </c>
      <c r="BJ26" s="43" t="s">
        <v>1048</v>
      </c>
      <c r="BK26" s="43">
        <v>1875</v>
      </c>
      <c r="BL26" s="43" t="str">
        <f t="shared" si="3"/>
        <v>1875Royal Engineers</v>
      </c>
      <c r="BM26" s="49" t="str">
        <f t="shared" si="4"/>
        <v>London</v>
      </c>
      <c r="BN26" s="43"/>
      <c r="BO26" s="43"/>
      <c r="BP26" s="43"/>
      <c r="BQ26" s="43"/>
      <c r="BR26" s="43"/>
      <c r="BS26" s="43"/>
      <c r="BT26" s="43"/>
      <c r="BU26" s="43"/>
      <c r="BV26" s="43" t="s">
        <v>376</v>
      </c>
      <c r="BW26" s="43" t="s">
        <v>376</v>
      </c>
      <c r="BX26" s="43"/>
      <c r="BZ26" s="50"/>
      <c r="CA26" s="50"/>
      <c r="CB26" s="88" t="str">
        <f t="shared" si="5"/>
        <v>18750311</v>
      </c>
    </row>
    <row r="27" spans="1:80" s="49" customFormat="1" ht="12.95" customHeight="1" x14ac:dyDescent="0.2">
      <c r="A27" s="43">
        <v>3</v>
      </c>
      <c r="B27" s="43">
        <v>11</v>
      </c>
      <c r="C27" s="43">
        <v>1875</v>
      </c>
      <c r="D27" s="43" t="s">
        <v>658</v>
      </c>
      <c r="E27" s="43" t="s">
        <v>1046</v>
      </c>
      <c r="F27" s="44" t="s">
        <v>1010</v>
      </c>
      <c r="G27" s="43"/>
      <c r="H27" s="44" t="s">
        <v>1025</v>
      </c>
      <c r="I27" s="44"/>
      <c r="J27" s="45" t="s">
        <v>1053</v>
      </c>
      <c r="K27" s="43" t="s">
        <v>1048</v>
      </c>
      <c r="L27" s="43" t="s">
        <v>1014</v>
      </c>
      <c r="M27" s="43" t="s">
        <v>1013</v>
      </c>
      <c r="N27" s="46">
        <v>1</v>
      </c>
      <c r="O27" s="46">
        <v>1</v>
      </c>
      <c r="P27" s="44" t="s">
        <v>1016</v>
      </c>
      <c r="Q27" s="44" t="s">
        <v>1017</v>
      </c>
      <c r="R27" s="44" t="s">
        <v>376</v>
      </c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7">
        <f t="shared" si="0"/>
        <v>0</v>
      </c>
      <c r="AF27" s="47">
        <f t="shared" si="1"/>
        <v>1</v>
      </c>
      <c r="AG27" s="47">
        <f t="shared" si="2"/>
        <v>0</v>
      </c>
      <c r="AH27" s="43" t="s">
        <v>1050</v>
      </c>
      <c r="AI27" s="43" t="s">
        <v>1036</v>
      </c>
      <c r="AJ27" s="43" t="s">
        <v>376</v>
      </c>
      <c r="AK27" s="43" t="s">
        <v>658</v>
      </c>
      <c r="AL27" s="43" t="s">
        <v>1017</v>
      </c>
      <c r="AM27" s="43" t="s">
        <v>1018</v>
      </c>
      <c r="AN27" s="43" t="s">
        <v>376</v>
      </c>
      <c r="AO27" s="43" t="s">
        <v>658</v>
      </c>
      <c r="AP27" s="43"/>
      <c r="AQ27" s="43">
        <v>1</v>
      </c>
      <c r="AR27" s="43"/>
      <c r="AS27" s="43"/>
      <c r="AT27" s="43"/>
      <c r="AU27" s="43" t="s">
        <v>376</v>
      </c>
      <c r="AV27" s="43"/>
      <c r="AW27" s="43" t="s">
        <v>30</v>
      </c>
      <c r="AX27" s="43"/>
      <c r="AY27" s="43" t="s">
        <v>30</v>
      </c>
      <c r="AZ27" s="43"/>
      <c r="BA27" s="44"/>
      <c r="BB27" s="48"/>
      <c r="BC27" s="43" t="s">
        <v>30</v>
      </c>
      <c r="BD27" s="43"/>
      <c r="BE27" s="43"/>
      <c r="BF27" s="43">
        <v>1</v>
      </c>
      <c r="BG27" s="43"/>
      <c r="BH27" s="43"/>
      <c r="BI27" s="43" t="s">
        <v>1048</v>
      </c>
      <c r="BJ27" s="43" t="s">
        <v>1013</v>
      </c>
      <c r="BK27" s="43">
        <v>1875</v>
      </c>
      <c r="BL27" s="43" t="str">
        <f t="shared" si="3"/>
        <v>1875Old Etonians</v>
      </c>
      <c r="BM27" s="49" t="str">
        <f t="shared" si="4"/>
        <v>London</v>
      </c>
      <c r="BN27" s="43"/>
      <c r="BO27" s="43"/>
      <c r="BP27" s="43"/>
      <c r="BQ27" s="43"/>
      <c r="BR27" s="43"/>
      <c r="BS27" s="43"/>
      <c r="BT27" s="43"/>
      <c r="BU27" s="43"/>
      <c r="BV27" s="43" t="s">
        <v>376</v>
      </c>
      <c r="BW27" s="43" t="s">
        <v>376</v>
      </c>
      <c r="BX27" s="43"/>
      <c r="BZ27" s="50"/>
      <c r="CA27" s="50"/>
      <c r="CB27" s="88" t="str">
        <f t="shared" si="5"/>
        <v>18750311</v>
      </c>
    </row>
    <row r="28" spans="1:80" s="49" customFormat="1" ht="12.95" customHeight="1" x14ac:dyDescent="0.2">
      <c r="A28" s="43">
        <v>3</v>
      </c>
      <c r="B28" s="43">
        <v>16</v>
      </c>
      <c r="C28" s="43">
        <v>1875</v>
      </c>
      <c r="D28" s="43" t="s">
        <v>658</v>
      </c>
      <c r="E28" s="43" t="s">
        <v>1046</v>
      </c>
      <c r="F28" s="44" t="s">
        <v>1010</v>
      </c>
      <c r="G28" s="43"/>
      <c r="H28" s="44" t="s">
        <v>1025</v>
      </c>
      <c r="I28" s="44" t="s">
        <v>1023</v>
      </c>
      <c r="J28" s="45" t="s">
        <v>1054</v>
      </c>
      <c r="K28" s="43" t="s">
        <v>1013</v>
      </c>
      <c r="L28" s="43" t="s">
        <v>3</v>
      </c>
      <c r="M28" s="43" t="s">
        <v>1048</v>
      </c>
      <c r="N28" s="46">
        <v>2</v>
      </c>
      <c r="O28" s="46">
        <v>0</v>
      </c>
      <c r="P28" s="44" t="s">
        <v>1016</v>
      </c>
      <c r="Q28" s="44" t="s">
        <v>1017</v>
      </c>
      <c r="R28" s="44" t="s">
        <v>376</v>
      </c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7">
        <f t="shared" si="0"/>
        <v>1</v>
      </c>
      <c r="AF28" s="47">
        <f t="shared" si="1"/>
        <v>0</v>
      </c>
      <c r="AG28" s="47">
        <f t="shared" si="2"/>
        <v>0</v>
      </c>
      <c r="AH28" s="43" t="s">
        <v>1017</v>
      </c>
      <c r="AI28" s="43" t="s">
        <v>1018</v>
      </c>
      <c r="AJ28" s="43" t="s">
        <v>376</v>
      </c>
      <c r="AK28" s="43" t="s">
        <v>658</v>
      </c>
      <c r="AL28" s="43" t="s">
        <v>1050</v>
      </c>
      <c r="AM28" s="43" t="s">
        <v>1036</v>
      </c>
      <c r="AN28" s="43" t="s">
        <v>376</v>
      </c>
      <c r="AO28" s="43" t="s">
        <v>658</v>
      </c>
      <c r="AP28" s="43"/>
      <c r="AQ28" s="43">
        <v>1</v>
      </c>
      <c r="AR28" s="43"/>
      <c r="AS28" s="43"/>
      <c r="AT28" s="43"/>
      <c r="AU28" s="43" t="s">
        <v>376</v>
      </c>
      <c r="AV28" s="43"/>
      <c r="AW28" s="43" t="s">
        <v>30</v>
      </c>
      <c r="AX28" s="43"/>
      <c r="AY28" s="43" t="s">
        <v>30</v>
      </c>
      <c r="AZ28" s="43"/>
      <c r="BA28" s="44"/>
      <c r="BB28" s="48" t="s">
        <v>30</v>
      </c>
      <c r="BC28" s="43" t="s">
        <v>30</v>
      </c>
      <c r="BD28" s="43"/>
      <c r="BE28" s="43"/>
      <c r="BF28" s="43">
        <v>1</v>
      </c>
      <c r="BG28" s="43"/>
      <c r="BH28" s="43"/>
      <c r="BI28" s="43" t="s">
        <v>1013</v>
      </c>
      <c r="BJ28" s="43" t="s">
        <v>1048</v>
      </c>
      <c r="BK28" s="43">
        <v>1875</v>
      </c>
      <c r="BL28" s="43" t="str">
        <f t="shared" si="3"/>
        <v>1875Royal Engineers</v>
      </c>
      <c r="BM28" s="49" t="str">
        <f t="shared" si="4"/>
        <v>London</v>
      </c>
      <c r="BN28" s="43"/>
      <c r="BO28" s="43"/>
      <c r="BP28" s="43"/>
      <c r="BQ28" s="43"/>
      <c r="BR28" s="43"/>
      <c r="BS28" s="43"/>
      <c r="BT28" s="43"/>
      <c r="BU28" s="43"/>
      <c r="BV28" s="43" t="s">
        <v>376</v>
      </c>
      <c r="BW28" s="43" t="s">
        <v>376</v>
      </c>
      <c r="BX28" s="43"/>
      <c r="BZ28" s="50"/>
      <c r="CA28" s="50"/>
      <c r="CB28" s="88" t="str">
        <f t="shared" si="5"/>
        <v>18750316</v>
      </c>
    </row>
    <row r="29" spans="1:80" s="49" customFormat="1" ht="12.95" customHeight="1" x14ac:dyDescent="0.2">
      <c r="A29" s="43">
        <v>3</v>
      </c>
      <c r="B29" s="43">
        <v>16</v>
      </c>
      <c r="C29" s="43">
        <v>1875</v>
      </c>
      <c r="D29" s="43" t="s">
        <v>658</v>
      </c>
      <c r="E29" s="43" t="s">
        <v>1046</v>
      </c>
      <c r="F29" s="44" t="s">
        <v>1010</v>
      </c>
      <c r="G29" s="43"/>
      <c r="H29" s="44" t="s">
        <v>1025</v>
      </c>
      <c r="I29" s="44" t="s">
        <v>1023</v>
      </c>
      <c r="J29" s="45" t="s">
        <v>1054</v>
      </c>
      <c r="K29" s="43" t="s">
        <v>1048</v>
      </c>
      <c r="L29" s="43" t="s">
        <v>4</v>
      </c>
      <c r="M29" s="43" t="s">
        <v>1013</v>
      </c>
      <c r="N29" s="46">
        <v>0</v>
      </c>
      <c r="O29" s="46">
        <v>2</v>
      </c>
      <c r="P29" s="44" t="s">
        <v>1016</v>
      </c>
      <c r="Q29" s="44" t="s">
        <v>1017</v>
      </c>
      <c r="R29" s="44" t="s">
        <v>376</v>
      </c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7">
        <f t="shared" si="0"/>
        <v>0</v>
      </c>
      <c r="AF29" s="47">
        <f t="shared" si="1"/>
        <v>0</v>
      </c>
      <c r="AG29" s="47">
        <f t="shared" si="2"/>
        <v>1</v>
      </c>
      <c r="AH29" s="43" t="s">
        <v>1050</v>
      </c>
      <c r="AI29" s="43" t="s">
        <v>1036</v>
      </c>
      <c r="AJ29" s="43" t="s">
        <v>376</v>
      </c>
      <c r="AK29" s="43" t="s">
        <v>658</v>
      </c>
      <c r="AL29" s="43" t="s">
        <v>1017</v>
      </c>
      <c r="AM29" s="43" t="s">
        <v>1018</v>
      </c>
      <c r="AN29" s="43" t="s">
        <v>376</v>
      </c>
      <c r="AO29" s="43" t="s">
        <v>658</v>
      </c>
      <c r="AP29" s="43"/>
      <c r="AQ29" s="43">
        <v>1</v>
      </c>
      <c r="AR29" s="43"/>
      <c r="AS29" s="43"/>
      <c r="AT29" s="43"/>
      <c r="AU29" s="43" t="s">
        <v>376</v>
      </c>
      <c r="AV29" s="43"/>
      <c r="AW29" s="43" t="s">
        <v>30</v>
      </c>
      <c r="AX29" s="43"/>
      <c r="AY29" s="43" t="s">
        <v>30</v>
      </c>
      <c r="AZ29" s="43"/>
      <c r="BA29" s="44"/>
      <c r="BB29" s="48"/>
      <c r="BC29" s="43" t="s">
        <v>30</v>
      </c>
      <c r="BD29" s="43"/>
      <c r="BE29" s="43"/>
      <c r="BF29" s="43">
        <v>1</v>
      </c>
      <c r="BG29" s="43"/>
      <c r="BH29" s="43"/>
      <c r="BI29" s="43" t="s">
        <v>1048</v>
      </c>
      <c r="BJ29" s="43" t="s">
        <v>1013</v>
      </c>
      <c r="BK29" s="43">
        <v>1875</v>
      </c>
      <c r="BL29" s="43" t="str">
        <f t="shared" si="3"/>
        <v>1875Old Etonians</v>
      </c>
      <c r="BM29" s="49" t="str">
        <f t="shared" si="4"/>
        <v>London</v>
      </c>
      <c r="BN29" s="43"/>
      <c r="BO29" s="43"/>
      <c r="BP29" s="43"/>
      <c r="BQ29" s="43"/>
      <c r="BR29" s="43"/>
      <c r="BS29" s="43"/>
      <c r="BT29" s="43"/>
      <c r="BU29" s="43"/>
      <c r="BV29" s="43" t="s">
        <v>376</v>
      </c>
      <c r="BW29" s="43" t="s">
        <v>376</v>
      </c>
      <c r="BX29" s="43"/>
      <c r="BZ29" s="50"/>
      <c r="CA29" s="50"/>
      <c r="CB29" s="88" t="str">
        <f t="shared" si="5"/>
        <v>18750316</v>
      </c>
    </row>
    <row r="30" spans="1:80" s="49" customFormat="1" ht="12.95" customHeight="1" x14ac:dyDescent="0.2">
      <c r="A30" s="43">
        <v>2</v>
      </c>
      <c r="B30" s="43">
        <v>19</v>
      </c>
      <c r="C30" s="43">
        <v>1876</v>
      </c>
      <c r="D30" s="43" t="s">
        <v>658</v>
      </c>
      <c r="E30" s="43" t="s">
        <v>1055</v>
      </c>
      <c r="F30" s="44" t="s">
        <v>1010</v>
      </c>
      <c r="G30" s="43"/>
      <c r="H30" s="44" t="s">
        <v>1011</v>
      </c>
      <c r="I30" s="44"/>
      <c r="J30" s="45" t="s">
        <v>1056</v>
      </c>
      <c r="K30" s="43" t="s">
        <v>1029</v>
      </c>
      <c r="L30" s="43" t="s">
        <v>3</v>
      </c>
      <c r="M30" s="43" t="s">
        <v>1048</v>
      </c>
      <c r="N30" s="46">
        <v>1</v>
      </c>
      <c r="O30" s="46">
        <v>0</v>
      </c>
      <c r="P30" s="44" t="s">
        <v>1016</v>
      </c>
      <c r="Q30" s="44" t="s">
        <v>1017</v>
      </c>
      <c r="R30" s="44" t="s">
        <v>376</v>
      </c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7">
        <f t="shared" si="0"/>
        <v>1</v>
      </c>
      <c r="AF30" s="47">
        <f t="shared" si="1"/>
        <v>0</v>
      </c>
      <c r="AG30" s="47">
        <f t="shared" si="2"/>
        <v>0</v>
      </c>
      <c r="AH30" s="43" t="s">
        <v>1032</v>
      </c>
      <c r="AI30" s="43" t="s">
        <v>1034</v>
      </c>
      <c r="AJ30" s="43" t="s">
        <v>376</v>
      </c>
      <c r="AK30" s="43" t="s">
        <v>658</v>
      </c>
      <c r="AL30" s="43" t="s">
        <v>1050</v>
      </c>
      <c r="AM30" s="43" t="s">
        <v>1036</v>
      </c>
      <c r="AN30" s="43" t="s">
        <v>376</v>
      </c>
      <c r="AO30" s="43" t="s">
        <v>658</v>
      </c>
      <c r="AP30" s="43"/>
      <c r="AQ30" s="43">
        <v>2</v>
      </c>
      <c r="AR30" s="43"/>
      <c r="AS30" s="43"/>
      <c r="AT30" s="43"/>
      <c r="AU30" s="43" t="s">
        <v>376</v>
      </c>
      <c r="AV30" s="43"/>
      <c r="AW30" s="43" t="s">
        <v>30</v>
      </c>
      <c r="AX30" s="43"/>
      <c r="AY30" s="43" t="s">
        <v>30</v>
      </c>
      <c r="AZ30" s="43"/>
      <c r="BA30" s="44"/>
      <c r="BB30" s="48"/>
      <c r="BC30" s="43"/>
      <c r="BD30" s="43"/>
      <c r="BE30" s="43"/>
      <c r="BF30" s="43">
        <v>1</v>
      </c>
      <c r="BG30" s="43"/>
      <c r="BH30" s="43"/>
      <c r="BI30" s="43" t="s">
        <v>1029</v>
      </c>
      <c r="BJ30" s="43" t="s">
        <v>1048</v>
      </c>
      <c r="BK30" s="43">
        <v>1876</v>
      </c>
      <c r="BL30" s="43" t="str">
        <f t="shared" si="3"/>
        <v>1876Oxford University</v>
      </c>
      <c r="BM30" s="49" t="str">
        <f t="shared" si="4"/>
        <v>London</v>
      </c>
      <c r="BN30" s="43"/>
      <c r="BO30" s="43"/>
      <c r="BP30" s="43"/>
      <c r="BQ30" s="43"/>
      <c r="BR30" s="43"/>
      <c r="BS30" s="43"/>
      <c r="BT30" s="43"/>
      <c r="BU30" s="43"/>
      <c r="BV30" s="43" t="s">
        <v>376</v>
      </c>
      <c r="BW30" s="43" t="s">
        <v>376</v>
      </c>
      <c r="BX30" s="43"/>
      <c r="BZ30" s="50"/>
      <c r="CA30" s="50"/>
      <c r="CB30" s="88" t="str">
        <f t="shared" si="5"/>
        <v>18760219</v>
      </c>
    </row>
    <row r="31" spans="1:80" s="49" customFormat="1" ht="12.95" customHeight="1" x14ac:dyDescent="0.2">
      <c r="A31" s="43">
        <v>2</v>
      </c>
      <c r="B31" s="43">
        <v>19</v>
      </c>
      <c r="C31" s="43">
        <v>1876</v>
      </c>
      <c r="D31" s="43" t="s">
        <v>658</v>
      </c>
      <c r="E31" s="43" t="s">
        <v>1055</v>
      </c>
      <c r="F31" s="44" t="s">
        <v>1010</v>
      </c>
      <c r="G31" s="43"/>
      <c r="H31" s="44" t="s">
        <v>1011</v>
      </c>
      <c r="I31" s="44"/>
      <c r="J31" s="45" t="s">
        <v>1056</v>
      </c>
      <c r="K31" s="43" t="s">
        <v>1048</v>
      </c>
      <c r="L31" s="43" t="s">
        <v>4</v>
      </c>
      <c r="M31" s="43" t="s">
        <v>1029</v>
      </c>
      <c r="N31" s="46">
        <v>0</v>
      </c>
      <c r="O31" s="46">
        <v>1</v>
      </c>
      <c r="P31" s="44" t="s">
        <v>1016</v>
      </c>
      <c r="Q31" s="44" t="s">
        <v>1017</v>
      </c>
      <c r="R31" s="44" t="s">
        <v>376</v>
      </c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7">
        <f t="shared" si="0"/>
        <v>0</v>
      </c>
      <c r="AF31" s="47">
        <f t="shared" si="1"/>
        <v>0</v>
      </c>
      <c r="AG31" s="47">
        <f t="shared" si="2"/>
        <v>1</v>
      </c>
      <c r="AH31" s="43" t="s">
        <v>1050</v>
      </c>
      <c r="AI31" s="43" t="s">
        <v>1036</v>
      </c>
      <c r="AJ31" s="43" t="s">
        <v>376</v>
      </c>
      <c r="AK31" s="43" t="s">
        <v>658</v>
      </c>
      <c r="AL31" s="43" t="s">
        <v>1032</v>
      </c>
      <c r="AM31" s="43" t="s">
        <v>1034</v>
      </c>
      <c r="AN31" s="43" t="s">
        <v>376</v>
      </c>
      <c r="AO31" s="43" t="s">
        <v>658</v>
      </c>
      <c r="AP31" s="43"/>
      <c r="AQ31" s="43">
        <v>2</v>
      </c>
      <c r="AR31" s="43"/>
      <c r="AS31" s="43"/>
      <c r="AT31" s="43"/>
      <c r="AU31" s="43" t="s">
        <v>376</v>
      </c>
      <c r="AV31" s="43"/>
      <c r="AW31" s="43" t="s">
        <v>30</v>
      </c>
      <c r="AX31" s="43"/>
      <c r="AY31" s="43" t="s">
        <v>30</v>
      </c>
      <c r="AZ31" s="43"/>
      <c r="BA31" s="44"/>
      <c r="BB31" s="48"/>
      <c r="BC31" s="43"/>
      <c r="BD31" s="43"/>
      <c r="BE31" s="43"/>
      <c r="BF31" s="43">
        <v>1</v>
      </c>
      <c r="BG31" s="43"/>
      <c r="BH31" s="43"/>
      <c r="BI31" s="43" t="s">
        <v>1048</v>
      </c>
      <c r="BJ31" s="43" t="s">
        <v>1029</v>
      </c>
      <c r="BK31" s="43">
        <v>1876</v>
      </c>
      <c r="BL31" s="43" t="str">
        <f t="shared" si="3"/>
        <v>1876Old Etonians</v>
      </c>
      <c r="BM31" s="49" t="str">
        <f t="shared" si="4"/>
        <v>London</v>
      </c>
      <c r="BN31" s="43"/>
      <c r="BO31" s="43"/>
      <c r="BP31" s="43"/>
      <c r="BQ31" s="43"/>
      <c r="BR31" s="43"/>
      <c r="BS31" s="43"/>
      <c r="BT31" s="43"/>
      <c r="BU31" s="43"/>
      <c r="BV31" s="43" t="s">
        <v>376</v>
      </c>
      <c r="BW31" s="43" t="s">
        <v>376</v>
      </c>
      <c r="BX31" s="43"/>
      <c r="BZ31" s="50"/>
      <c r="CA31" s="50"/>
      <c r="CB31" s="88" t="str">
        <f t="shared" si="5"/>
        <v>18760219</v>
      </c>
    </row>
    <row r="32" spans="1:80" s="49" customFormat="1" ht="12.95" customHeight="1" x14ac:dyDescent="0.2">
      <c r="A32" s="43">
        <v>2</v>
      </c>
      <c r="B32" s="43">
        <v>26</v>
      </c>
      <c r="C32" s="43">
        <v>1876</v>
      </c>
      <c r="D32" s="43" t="s">
        <v>658</v>
      </c>
      <c r="E32" s="43" t="s">
        <v>1055</v>
      </c>
      <c r="F32" s="44" t="s">
        <v>1010</v>
      </c>
      <c r="G32" s="43"/>
      <c r="H32" s="44" t="s">
        <v>1011</v>
      </c>
      <c r="I32" s="44"/>
      <c r="J32" s="45" t="s">
        <v>1057</v>
      </c>
      <c r="K32" s="43" t="s">
        <v>1020</v>
      </c>
      <c r="L32" s="43" t="s">
        <v>3</v>
      </c>
      <c r="M32" s="43" t="s">
        <v>1042</v>
      </c>
      <c r="N32" s="46">
        <v>2</v>
      </c>
      <c r="O32" s="46">
        <v>1</v>
      </c>
      <c r="P32" s="44" t="s">
        <v>1016</v>
      </c>
      <c r="Q32" s="44" t="s">
        <v>1017</v>
      </c>
      <c r="R32" s="44" t="s">
        <v>376</v>
      </c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7">
        <f t="shared" si="0"/>
        <v>1</v>
      </c>
      <c r="AF32" s="47">
        <f t="shared" si="1"/>
        <v>0</v>
      </c>
      <c r="AG32" s="47">
        <f t="shared" si="2"/>
        <v>0</v>
      </c>
      <c r="AH32" s="43" t="s">
        <v>1017</v>
      </c>
      <c r="AI32" s="43" t="s">
        <v>1018</v>
      </c>
      <c r="AJ32" s="43" t="s">
        <v>376</v>
      </c>
      <c r="AK32" s="43" t="s">
        <v>658</v>
      </c>
      <c r="AL32" s="43" t="s">
        <v>1017</v>
      </c>
      <c r="AM32" s="43" t="s">
        <v>1018</v>
      </c>
      <c r="AN32" s="43" t="s">
        <v>376</v>
      </c>
      <c r="AO32" s="43" t="s">
        <v>658</v>
      </c>
      <c r="AP32" s="43"/>
      <c r="AQ32" s="43">
        <v>2</v>
      </c>
      <c r="AR32" s="43"/>
      <c r="AS32" s="43"/>
      <c r="AT32" s="43"/>
      <c r="AU32" s="43" t="s">
        <v>376</v>
      </c>
      <c r="AV32" s="43"/>
      <c r="AW32" s="43" t="s">
        <v>30</v>
      </c>
      <c r="AX32" s="43"/>
      <c r="AY32" s="43" t="s">
        <v>30</v>
      </c>
      <c r="AZ32" s="43"/>
      <c r="BA32" s="44"/>
      <c r="BB32" s="48"/>
      <c r="BC32" s="43"/>
      <c r="BD32" s="43"/>
      <c r="BE32" s="43"/>
      <c r="BF32" s="43">
        <v>1</v>
      </c>
      <c r="BG32" s="43"/>
      <c r="BH32" s="43"/>
      <c r="BI32" s="43" t="s">
        <v>1020</v>
      </c>
      <c r="BJ32" s="43" t="s">
        <v>1042</v>
      </c>
      <c r="BK32" s="43">
        <v>1876</v>
      </c>
      <c r="BL32" s="43" t="str">
        <f t="shared" si="3"/>
        <v>1876Wanderers</v>
      </c>
      <c r="BM32" s="49" t="str">
        <f t="shared" si="4"/>
        <v>London</v>
      </c>
      <c r="BN32" s="43"/>
      <c r="BO32" s="43"/>
      <c r="BP32" s="43"/>
      <c r="BQ32" s="43"/>
      <c r="BR32" s="43"/>
      <c r="BS32" s="43"/>
      <c r="BT32" s="43"/>
      <c r="BU32" s="43"/>
      <c r="BV32" s="43" t="s">
        <v>376</v>
      </c>
      <c r="BW32" s="43" t="s">
        <v>376</v>
      </c>
      <c r="BX32" s="43"/>
      <c r="BZ32" s="50"/>
      <c r="CA32" s="50"/>
      <c r="CB32" s="88" t="str">
        <f t="shared" si="5"/>
        <v>18760226</v>
      </c>
    </row>
    <row r="33" spans="1:80" s="49" customFormat="1" ht="12.95" customHeight="1" x14ac:dyDescent="0.2">
      <c r="A33" s="43">
        <v>2</v>
      </c>
      <c r="B33" s="43">
        <v>26</v>
      </c>
      <c r="C33" s="43">
        <v>1876</v>
      </c>
      <c r="D33" s="43" t="s">
        <v>658</v>
      </c>
      <c r="E33" s="43" t="s">
        <v>1055</v>
      </c>
      <c r="F33" s="44" t="s">
        <v>1010</v>
      </c>
      <c r="G33" s="43"/>
      <c r="H33" s="44" t="s">
        <v>1011</v>
      </c>
      <c r="I33" s="44"/>
      <c r="J33" s="45" t="s">
        <v>1057</v>
      </c>
      <c r="K33" s="43" t="s">
        <v>1042</v>
      </c>
      <c r="L33" s="43" t="s">
        <v>4</v>
      </c>
      <c r="M33" s="43" t="s">
        <v>1020</v>
      </c>
      <c r="N33" s="46">
        <v>1</v>
      </c>
      <c r="O33" s="46">
        <v>2</v>
      </c>
      <c r="P33" s="44" t="s">
        <v>1016</v>
      </c>
      <c r="Q33" s="44" t="s">
        <v>1017</v>
      </c>
      <c r="R33" s="44" t="s">
        <v>376</v>
      </c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7">
        <f t="shared" si="0"/>
        <v>0</v>
      </c>
      <c r="AF33" s="47">
        <f t="shared" si="1"/>
        <v>0</v>
      </c>
      <c r="AG33" s="47">
        <f t="shared" si="2"/>
        <v>1</v>
      </c>
      <c r="AH33" s="43" t="s">
        <v>1017</v>
      </c>
      <c r="AI33" s="43" t="s">
        <v>1018</v>
      </c>
      <c r="AJ33" s="43" t="s">
        <v>376</v>
      </c>
      <c r="AK33" s="43" t="s">
        <v>658</v>
      </c>
      <c r="AL33" s="43" t="s">
        <v>1017</v>
      </c>
      <c r="AM33" s="43" t="s">
        <v>1018</v>
      </c>
      <c r="AN33" s="43" t="s">
        <v>376</v>
      </c>
      <c r="AO33" s="43" t="s">
        <v>658</v>
      </c>
      <c r="AP33" s="43"/>
      <c r="AQ33" s="43">
        <v>2</v>
      </c>
      <c r="AR33" s="43"/>
      <c r="AS33" s="43"/>
      <c r="AT33" s="43"/>
      <c r="AU33" s="43" t="s">
        <v>376</v>
      </c>
      <c r="AV33" s="43"/>
      <c r="AW33" s="43" t="s">
        <v>30</v>
      </c>
      <c r="AX33" s="43"/>
      <c r="AY33" s="43" t="s">
        <v>30</v>
      </c>
      <c r="AZ33" s="43"/>
      <c r="BA33" s="44"/>
      <c r="BB33" s="48"/>
      <c r="BC33" s="43"/>
      <c r="BD33" s="43"/>
      <c r="BE33" s="43"/>
      <c r="BF33" s="43">
        <v>1</v>
      </c>
      <c r="BG33" s="43"/>
      <c r="BH33" s="43"/>
      <c r="BI33" s="43" t="s">
        <v>1042</v>
      </c>
      <c r="BJ33" s="43" t="s">
        <v>1020</v>
      </c>
      <c r="BK33" s="43">
        <v>1876</v>
      </c>
      <c r="BL33" s="43" t="str">
        <f t="shared" si="3"/>
        <v>1876Swifts</v>
      </c>
      <c r="BM33" s="49" t="str">
        <f t="shared" si="4"/>
        <v>London</v>
      </c>
      <c r="BN33" s="43"/>
      <c r="BO33" s="43"/>
      <c r="BP33" s="43"/>
      <c r="BQ33" s="43"/>
      <c r="BR33" s="43"/>
      <c r="BS33" s="43"/>
      <c r="BT33" s="43"/>
      <c r="BU33" s="43"/>
      <c r="BV33" s="43" t="s">
        <v>376</v>
      </c>
      <c r="BW33" s="43" t="s">
        <v>376</v>
      </c>
      <c r="BX33" s="43"/>
      <c r="BZ33" s="50"/>
      <c r="CA33" s="50"/>
      <c r="CB33" s="88" t="str">
        <f t="shared" si="5"/>
        <v>18760226</v>
      </c>
    </row>
    <row r="34" spans="1:80" s="49" customFormat="1" ht="12.95" customHeight="1" x14ac:dyDescent="0.2">
      <c r="A34" s="43">
        <v>3</v>
      </c>
      <c r="B34" s="43">
        <v>11</v>
      </c>
      <c r="C34" s="43">
        <v>1876</v>
      </c>
      <c r="D34" s="43" t="s">
        <v>658</v>
      </c>
      <c r="E34" s="43" t="s">
        <v>1055</v>
      </c>
      <c r="F34" s="44" t="s">
        <v>1010</v>
      </c>
      <c r="G34" s="43"/>
      <c r="H34" s="44" t="s">
        <v>1025</v>
      </c>
      <c r="I34" s="44"/>
      <c r="J34" s="45" t="s">
        <v>1058</v>
      </c>
      <c r="K34" s="43" t="s">
        <v>1020</v>
      </c>
      <c r="L34" s="43" t="s">
        <v>1014</v>
      </c>
      <c r="M34" s="43" t="s">
        <v>1048</v>
      </c>
      <c r="N34" s="46">
        <v>1</v>
      </c>
      <c r="O34" s="46">
        <v>1</v>
      </c>
      <c r="P34" s="44" t="s">
        <v>1016</v>
      </c>
      <c r="Q34" s="44" t="s">
        <v>1017</v>
      </c>
      <c r="R34" s="44" t="s">
        <v>376</v>
      </c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7">
        <f t="shared" si="0"/>
        <v>0</v>
      </c>
      <c r="AF34" s="47">
        <f t="shared" si="1"/>
        <v>1</v>
      </c>
      <c r="AG34" s="47">
        <f t="shared" si="2"/>
        <v>0</v>
      </c>
      <c r="AH34" s="43" t="s">
        <v>1017</v>
      </c>
      <c r="AI34" s="43" t="s">
        <v>1018</v>
      </c>
      <c r="AJ34" s="43" t="s">
        <v>376</v>
      </c>
      <c r="AK34" s="43" t="s">
        <v>658</v>
      </c>
      <c r="AL34" s="43" t="s">
        <v>1050</v>
      </c>
      <c r="AM34" s="43" t="s">
        <v>1036</v>
      </c>
      <c r="AN34" s="43" t="s">
        <v>376</v>
      </c>
      <c r="AO34" s="43" t="s">
        <v>658</v>
      </c>
      <c r="AP34" s="43"/>
      <c r="AQ34" s="43">
        <v>1</v>
      </c>
      <c r="AR34" s="43"/>
      <c r="AS34" s="43"/>
      <c r="AT34" s="43"/>
      <c r="AU34" s="43" t="s">
        <v>376</v>
      </c>
      <c r="AV34" s="43"/>
      <c r="AW34" s="43" t="s">
        <v>30</v>
      </c>
      <c r="AX34" s="43"/>
      <c r="AY34" s="43" t="s">
        <v>30</v>
      </c>
      <c r="AZ34" s="43"/>
      <c r="BA34" s="44"/>
      <c r="BB34" s="48"/>
      <c r="BC34" s="43" t="s">
        <v>30</v>
      </c>
      <c r="BD34" s="43"/>
      <c r="BE34" s="43"/>
      <c r="BF34" s="43">
        <v>1</v>
      </c>
      <c r="BG34" s="43"/>
      <c r="BH34" s="43"/>
      <c r="BI34" s="43" t="s">
        <v>1020</v>
      </c>
      <c r="BJ34" s="43" t="s">
        <v>1048</v>
      </c>
      <c r="BK34" s="43">
        <v>1876</v>
      </c>
      <c r="BL34" s="43" t="str">
        <f t="shared" si="3"/>
        <v>1876Wanderers</v>
      </c>
      <c r="BM34" s="49" t="str">
        <f t="shared" si="4"/>
        <v>London</v>
      </c>
      <c r="BN34" s="43"/>
      <c r="BO34" s="43"/>
      <c r="BP34" s="43"/>
      <c r="BQ34" s="43"/>
      <c r="BR34" s="43"/>
      <c r="BS34" s="43"/>
      <c r="BT34" s="43"/>
      <c r="BU34" s="43"/>
      <c r="BV34" s="43" t="s">
        <v>376</v>
      </c>
      <c r="BW34" s="43" t="s">
        <v>376</v>
      </c>
      <c r="BX34" s="43"/>
      <c r="BZ34" s="50"/>
      <c r="CA34" s="50"/>
      <c r="CB34" s="88" t="str">
        <f t="shared" si="5"/>
        <v>18760311</v>
      </c>
    </row>
    <row r="35" spans="1:80" s="49" customFormat="1" ht="12.95" customHeight="1" x14ac:dyDescent="0.2">
      <c r="A35" s="43">
        <v>3</v>
      </c>
      <c r="B35" s="43">
        <v>11</v>
      </c>
      <c r="C35" s="43">
        <v>1876</v>
      </c>
      <c r="D35" s="43" t="s">
        <v>658</v>
      </c>
      <c r="E35" s="43" t="s">
        <v>1055</v>
      </c>
      <c r="F35" s="44" t="s">
        <v>1010</v>
      </c>
      <c r="G35" s="43"/>
      <c r="H35" s="44" t="s">
        <v>1025</v>
      </c>
      <c r="I35" s="44"/>
      <c r="J35" s="45" t="s">
        <v>1058</v>
      </c>
      <c r="K35" s="43" t="s">
        <v>1048</v>
      </c>
      <c r="L35" s="43" t="s">
        <v>1014</v>
      </c>
      <c r="M35" s="43" t="s">
        <v>1020</v>
      </c>
      <c r="N35" s="46">
        <v>1</v>
      </c>
      <c r="O35" s="46">
        <v>1</v>
      </c>
      <c r="P35" s="44" t="s">
        <v>1016</v>
      </c>
      <c r="Q35" s="44" t="s">
        <v>1017</v>
      </c>
      <c r="R35" s="44" t="s">
        <v>376</v>
      </c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7">
        <f t="shared" si="0"/>
        <v>0</v>
      </c>
      <c r="AF35" s="47">
        <f t="shared" si="1"/>
        <v>1</v>
      </c>
      <c r="AG35" s="47">
        <f t="shared" si="2"/>
        <v>0</v>
      </c>
      <c r="AH35" s="43" t="s">
        <v>1050</v>
      </c>
      <c r="AI35" s="43" t="s">
        <v>1036</v>
      </c>
      <c r="AJ35" s="43" t="s">
        <v>376</v>
      </c>
      <c r="AK35" s="43" t="s">
        <v>658</v>
      </c>
      <c r="AL35" s="43" t="s">
        <v>1017</v>
      </c>
      <c r="AM35" s="43" t="s">
        <v>1018</v>
      </c>
      <c r="AN35" s="43" t="s">
        <v>376</v>
      </c>
      <c r="AO35" s="43" t="s">
        <v>658</v>
      </c>
      <c r="AP35" s="43"/>
      <c r="AQ35" s="43">
        <v>1</v>
      </c>
      <c r="AR35" s="43"/>
      <c r="AS35" s="43"/>
      <c r="AT35" s="43"/>
      <c r="AU35" s="43" t="s">
        <v>376</v>
      </c>
      <c r="AV35" s="43"/>
      <c r="AW35" s="43" t="s">
        <v>30</v>
      </c>
      <c r="AX35" s="43"/>
      <c r="AY35" s="43" t="s">
        <v>30</v>
      </c>
      <c r="AZ35" s="43"/>
      <c r="BA35" s="44"/>
      <c r="BB35" s="48"/>
      <c r="BC35" s="43" t="s">
        <v>30</v>
      </c>
      <c r="BD35" s="43"/>
      <c r="BE35" s="43"/>
      <c r="BF35" s="43">
        <v>1</v>
      </c>
      <c r="BG35" s="43"/>
      <c r="BH35" s="43"/>
      <c r="BI35" s="43" t="s">
        <v>1048</v>
      </c>
      <c r="BJ35" s="43" t="s">
        <v>1020</v>
      </c>
      <c r="BK35" s="43">
        <v>1876</v>
      </c>
      <c r="BL35" s="43" t="str">
        <f t="shared" si="3"/>
        <v>1876Old Etonians</v>
      </c>
      <c r="BM35" s="49" t="str">
        <f t="shared" si="4"/>
        <v>London</v>
      </c>
      <c r="BN35" s="43"/>
      <c r="BO35" s="43"/>
      <c r="BP35" s="43"/>
      <c r="BQ35" s="43"/>
      <c r="BR35" s="43"/>
      <c r="BS35" s="43"/>
      <c r="BT35" s="43"/>
      <c r="BU35" s="43"/>
      <c r="BV35" s="43" t="s">
        <v>376</v>
      </c>
      <c r="BW35" s="43" t="s">
        <v>376</v>
      </c>
      <c r="BX35" s="43"/>
      <c r="BZ35" s="50"/>
      <c r="CA35" s="50"/>
      <c r="CB35" s="88" t="str">
        <f t="shared" si="5"/>
        <v>18760311</v>
      </c>
    </row>
    <row r="36" spans="1:80" s="49" customFormat="1" ht="12.95" customHeight="1" x14ac:dyDescent="0.2">
      <c r="A36" s="43">
        <v>3</v>
      </c>
      <c r="B36" s="43">
        <v>18</v>
      </c>
      <c r="C36" s="43">
        <v>1876</v>
      </c>
      <c r="D36" s="43" t="s">
        <v>658</v>
      </c>
      <c r="E36" s="43" t="s">
        <v>1055</v>
      </c>
      <c r="F36" s="44" t="s">
        <v>1010</v>
      </c>
      <c r="G36" s="43"/>
      <c r="H36" s="44" t="s">
        <v>1025</v>
      </c>
      <c r="I36" s="44" t="s">
        <v>1023</v>
      </c>
      <c r="J36" s="45" t="s">
        <v>1059</v>
      </c>
      <c r="K36" s="43" t="s">
        <v>1020</v>
      </c>
      <c r="L36" s="43" t="s">
        <v>3</v>
      </c>
      <c r="M36" s="43" t="s">
        <v>1048</v>
      </c>
      <c r="N36" s="46">
        <v>3</v>
      </c>
      <c r="O36" s="46">
        <v>0</v>
      </c>
      <c r="P36" s="44" t="s">
        <v>1016</v>
      </c>
      <c r="Q36" s="44" t="s">
        <v>1017</v>
      </c>
      <c r="R36" s="44" t="s">
        <v>376</v>
      </c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7">
        <f t="shared" si="0"/>
        <v>1</v>
      </c>
      <c r="AF36" s="47">
        <f t="shared" si="1"/>
        <v>0</v>
      </c>
      <c r="AG36" s="47">
        <f t="shared" si="2"/>
        <v>0</v>
      </c>
      <c r="AH36" s="43" t="s">
        <v>1017</v>
      </c>
      <c r="AI36" s="43" t="s">
        <v>1018</v>
      </c>
      <c r="AJ36" s="43" t="s">
        <v>376</v>
      </c>
      <c r="AK36" s="43" t="s">
        <v>658</v>
      </c>
      <c r="AL36" s="43" t="s">
        <v>1050</v>
      </c>
      <c r="AM36" s="43" t="s">
        <v>1036</v>
      </c>
      <c r="AN36" s="43" t="s">
        <v>376</v>
      </c>
      <c r="AO36" s="43" t="s">
        <v>658</v>
      </c>
      <c r="AP36" s="43"/>
      <c r="AQ36" s="43">
        <v>1</v>
      </c>
      <c r="AR36" s="43"/>
      <c r="AS36" s="43"/>
      <c r="AT36" s="43"/>
      <c r="AU36" s="43" t="s">
        <v>376</v>
      </c>
      <c r="AV36" s="43"/>
      <c r="AW36" s="43" t="s">
        <v>30</v>
      </c>
      <c r="AX36" s="43"/>
      <c r="AY36" s="43" t="s">
        <v>30</v>
      </c>
      <c r="AZ36" s="43"/>
      <c r="BA36" s="44"/>
      <c r="BB36" s="48" t="s">
        <v>30</v>
      </c>
      <c r="BC36" s="43" t="s">
        <v>30</v>
      </c>
      <c r="BD36" s="43"/>
      <c r="BE36" s="43"/>
      <c r="BF36" s="43">
        <v>1</v>
      </c>
      <c r="BG36" s="43"/>
      <c r="BH36" s="43"/>
      <c r="BI36" s="43" t="s">
        <v>1020</v>
      </c>
      <c r="BJ36" s="43" t="s">
        <v>1048</v>
      </c>
      <c r="BK36" s="43">
        <v>1876</v>
      </c>
      <c r="BL36" s="43" t="str">
        <f t="shared" si="3"/>
        <v>1876Wanderers</v>
      </c>
      <c r="BM36" s="49" t="str">
        <f t="shared" si="4"/>
        <v>London</v>
      </c>
      <c r="BN36" s="43"/>
      <c r="BO36" s="43"/>
      <c r="BP36" s="43"/>
      <c r="BQ36" s="43"/>
      <c r="BR36" s="43"/>
      <c r="BS36" s="43"/>
      <c r="BT36" s="43"/>
      <c r="BU36" s="43"/>
      <c r="BV36" s="43" t="s">
        <v>376</v>
      </c>
      <c r="BW36" s="43" t="s">
        <v>376</v>
      </c>
      <c r="BX36" s="43"/>
      <c r="BZ36" s="50"/>
      <c r="CA36" s="50"/>
      <c r="CB36" s="88" t="str">
        <f t="shared" si="5"/>
        <v>18760318</v>
      </c>
    </row>
    <row r="37" spans="1:80" s="49" customFormat="1" ht="12.95" customHeight="1" x14ac:dyDescent="0.2">
      <c r="A37" s="43">
        <v>3</v>
      </c>
      <c r="B37" s="43">
        <v>18</v>
      </c>
      <c r="C37" s="43">
        <v>1876</v>
      </c>
      <c r="D37" s="43" t="s">
        <v>658</v>
      </c>
      <c r="E37" s="43" t="s">
        <v>1055</v>
      </c>
      <c r="F37" s="44" t="s">
        <v>1010</v>
      </c>
      <c r="G37" s="43"/>
      <c r="H37" s="44" t="s">
        <v>1025</v>
      </c>
      <c r="I37" s="44" t="s">
        <v>1023</v>
      </c>
      <c r="J37" s="45" t="s">
        <v>1059</v>
      </c>
      <c r="K37" s="43" t="s">
        <v>1048</v>
      </c>
      <c r="L37" s="43" t="s">
        <v>4</v>
      </c>
      <c r="M37" s="43" t="s">
        <v>1020</v>
      </c>
      <c r="N37" s="46">
        <v>0</v>
      </c>
      <c r="O37" s="46">
        <v>3</v>
      </c>
      <c r="P37" s="44" t="s">
        <v>1016</v>
      </c>
      <c r="Q37" s="44" t="s">
        <v>1017</v>
      </c>
      <c r="R37" s="44" t="s">
        <v>376</v>
      </c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7">
        <f t="shared" si="0"/>
        <v>0</v>
      </c>
      <c r="AF37" s="47">
        <f t="shared" si="1"/>
        <v>0</v>
      </c>
      <c r="AG37" s="47">
        <f t="shared" si="2"/>
        <v>1</v>
      </c>
      <c r="AH37" s="43" t="s">
        <v>1050</v>
      </c>
      <c r="AI37" s="43" t="s">
        <v>1036</v>
      </c>
      <c r="AJ37" s="43" t="s">
        <v>376</v>
      </c>
      <c r="AK37" s="43" t="s">
        <v>658</v>
      </c>
      <c r="AL37" s="43" t="s">
        <v>1017</v>
      </c>
      <c r="AM37" s="43" t="s">
        <v>1018</v>
      </c>
      <c r="AN37" s="43" t="s">
        <v>376</v>
      </c>
      <c r="AO37" s="43" t="s">
        <v>658</v>
      </c>
      <c r="AP37" s="43"/>
      <c r="AQ37" s="43">
        <v>1</v>
      </c>
      <c r="AR37" s="43"/>
      <c r="AS37" s="43"/>
      <c r="AT37" s="43"/>
      <c r="AU37" s="43" t="s">
        <v>376</v>
      </c>
      <c r="AV37" s="43"/>
      <c r="AW37" s="43" t="s">
        <v>30</v>
      </c>
      <c r="AX37" s="43"/>
      <c r="AY37" s="43" t="s">
        <v>30</v>
      </c>
      <c r="AZ37" s="43"/>
      <c r="BA37" s="44"/>
      <c r="BB37" s="48"/>
      <c r="BC37" s="43" t="s">
        <v>30</v>
      </c>
      <c r="BD37" s="43"/>
      <c r="BE37" s="43"/>
      <c r="BF37" s="43">
        <v>1</v>
      </c>
      <c r="BG37" s="43"/>
      <c r="BH37" s="43"/>
      <c r="BI37" s="43" t="s">
        <v>1048</v>
      </c>
      <c r="BJ37" s="43" t="s">
        <v>1020</v>
      </c>
      <c r="BK37" s="43">
        <v>1876</v>
      </c>
      <c r="BL37" s="43" t="str">
        <f t="shared" si="3"/>
        <v>1876Old Etonians</v>
      </c>
      <c r="BM37" s="49" t="str">
        <f t="shared" si="4"/>
        <v>London</v>
      </c>
      <c r="BN37" s="43"/>
      <c r="BO37" s="43"/>
      <c r="BP37" s="43"/>
      <c r="BQ37" s="43"/>
      <c r="BR37" s="43"/>
      <c r="BS37" s="43"/>
      <c r="BT37" s="43"/>
      <c r="BU37" s="43"/>
      <c r="BV37" s="43" t="s">
        <v>376</v>
      </c>
      <c r="BW37" s="43" t="s">
        <v>376</v>
      </c>
      <c r="BX37" s="43"/>
      <c r="BZ37" s="50"/>
      <c r="CA37" s="50"/>
      <c r="CB37" s="88" t="str">
        <f t="shared" si="5"/>
        <v>18760318</v>
      </c>
    </row>
    <row r="38" spans="1:80" s="49" customFormat="1" ht="12.95" customHeight="1" x14ac:dyDescent="0.2">
      <c r="A38" s="43">
        <v>3</v>
      </c>
      <c r="B38" s="43">
        <v>20</v>
      </c>
      <c r="C38" s="43">
        <v>1877</v>
      </c>
      <c r="D38" s="43" t="s">
        <v>658</v>
      </c>
      <c r="E38" s="43" t="s">
        <v>1060</v>
      </c>
      <c r="F38" s="44" t="s">
        <v>1010</v>
      </c>
      <c r="G38" s="43"/>
      <c r="H38" s="44" t="s">
        <v>1011</v>
      </c>
      <c r="I38" s="44"/>
      <c r="J38" s="45" t="s">
        <v>1061</v>
      </c>
      <c r="K38" s="43" t="s">
        <v>1020</v>
      </c>
      <c r="L38" s="43" t="s">
        <v>3</v>
      </c>
      <c r="M38" s="43" t="s">
        <v>1062</v>
      </c>
      <c r="N38" s="46">
        <v>1</v>
      </c>
      <c r="O38" s="46">
        <v>0</v>
      </c>
      <c r="P38" s="44" t="s">
        <v>1016</v>
      </c>
      <c r="Q38" s="44" t="s">
        <v>1017</v>
      </c>
      <c r="R38" s="44" t="s">
        <v>376</v>
      </c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7">
        <f t="shared" si="0"/>
        <v>1</v>
      </c>
      <c r="AF38" s="47">
        <f t="shared" si="1"/>
        <v>0</v>
      </c>
      <c r="AG38" s="47">
        <f t="shared" si="2"/>
        <v>0</v>
      </c>
      <c r="AH38" s="43" t="s">
        <v>1017</v>
      </c>
      <c r="AI38" s="43" t="s">
        <v>1018</v>
      </c>
      <c r="AJ38" s="43" t="s">
        <v>376</v>
      </c>
      <c r="AK38" s="43" t="s">
        <v>658</v>
      </c>
      <c r="AL38" s="43" t="s">
        <v>1063</v>
      </c>
      <c r="AM38" s="43" t="s">
        <v>1064</v>
      </c>
      <c r="AN38" s="43" t="s">
        <v>376</v>
      </c>
      <c r="AO38" s="43" t="s">
        <v>658</v>
      </c>
      <c r="AP38" s="43"/>
      <c r="AQ38" s="43">
        <v>2</v>
      </c>
      <c r="AR38" s="43"/>
      <c r="AS38" s="43"/>
      <c r="AT38" s="43"/>
      <c r="AU38" s="43" t="s">
        <v>376</v>
      </c>
      <c r="AV38" s="43"/>
      <c r="AW38" s="43" t="s">
        <v>30</v>
      </c>
      <c r="AX38" s="43"/>
      <c r="AY38" s="43" t="s">
        <v>30</v>
      </c>
      <c r="AZ38" s="43"/>
      <c r="BA38" s="44"/>
      <c r="BB38" s="48"/>
      <c r="BC38" s="43"/>
      <c r="BD38" s="43"/>
      <c r="BE38" s="43"/>
      <c r="BF38" s="43">
        <v>1</v>
      </c>
      <c r="BG38" s="43"/>
      <c r="BH38" s="43"/>
      <c r="BI38" s="43" t="s">
        <v>1020</v>
      </c>
      <c r="BJ38" s="43" t="s">
        <v>1062</v>
      </c>
      <c r="BK38" s="43">
        <v>1877</v>
      </c>
      <c r="BL38" s="43" t="str">
        <f t="shared" si="3"/>
        <v>1877Wanderers</v>
      </c>
      <c r="BM38" s="49" t="str">
        <f t="shared" si="4"/>
        <v>London</v>
      </c>
      <c r="BN38" s="43"/>
      <c r="BO38" s="43"/>
      <c r="BP38" s="43"/>
      <c r="BQ38" s="43"/>
      <c r="BR38" s="43"/>
      <c r="BS38" s="43"/>
      <c r="BT38" s="43"/>
      <c r="BU38" s="43"/>
      <c r="BV38" s="43" t="s">
        <v>376</v>
      </c>
      <c r="BW38" s="43" t="s">
        <v>376</v>
      </c>
      <c r="BX38" s="43"/>
      <c r="BZ38" s="50"/>
      <c r="CA38" s="50"/>
      <c r="CB38" s="88" t="str">
        <f t="shared" si="5"/>
        <v>18770320</v>
      </c>
    </row>
    <row r="39" spans="1:80" s="49" customFormat="1" ht="12.95" customHeight="1" x14ac:dyDescent="0.2">
      <c r="A39" s="43">
        <v>3</v>
      </c>
      <c r="B39" s="43">
        <v>20</v>
      </c>
      <c r="C39" s="43">
        <v>1877</v>
      </c>
      <c r="D39" s="43" t="s">
        <v>658</v>
      </c>
      <c r="E39" s="43" t="s">
        <v>1060</v>
      </c>
      <c r="F39" s="44" t="s">
        <v>1010</v>
      </c>
      <c r="G39" s="43"/>
      <c r="H39" s="44" t="s">
        <v>1011</v>
      </c>
      <c r="I39" s="44"/>
      <c r="J39" s="45" t="s">
        <v>1061</v>
      </c>
      <c r="K39" s="43" t="s">
        <v>1062</v>
      </c>
      <c r="L39" s="43" t="s">
        <v>4</v>
      </c>
      <c r="M39" s="43" t="s">
        <v>1020</v>
      </c>
      <c r="N39" s="46">
        <v>0</v>
      </c>
      <c r="O39" s="46">
        <v>1</v>
      </c>
      <c r="P39" s="44" t="s">
        <v>1016</v>
      </c>
      <c r="Q39" s="44" t="s">
        <v>1017</v>
      </c>
      <c r="R39" s="44" t="s">
        <v>376</v>
      </c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7">
        <f t="shared" si="0"/>
        <v>0</v>
      </c>
      <c r="AF39" s="47">
        <f t="shared" si="1"/>
        <v>0</v>
      </c>
      <c r="AG39" s="47">
        <f t="shared" si="2"/>
        <v>1</v>
      </c>
      <c r="AH39" s="43" t="s">
        <v>1063</v>
      </c>
      <c r="AI39" s="43" t="s">
        <v>1064</v>
      </c>
      <c r="AJ39" s="43" t="s">
        <v>376</v>
      </c>
      <c r="AK39" s="43" t="s">
        <v>658</v>
      </c>
      <c r="AL39" s="43" t="s">
        <v>1017</v>
      </c>
      <c r="AM39" s="43" t="s">
        <v>1018</v>
      </c>
      <c r="AN39" s="43" t="s">
        <v>376</v>
      </c>
      <c r="AO39" s="43" t="s">
        <v>658</v>
      </c>
      <c r="AP39" s="43"/>
      <c r="AQ39" s="43">
        <v>2</v>
      </c>
      <c r="AR39" s="43"/>
      <c r="AS39" s="43"/>
      <c r="AT39" s="43"/>
      <c r="AU39" s="43" t="s">
        <v>376</v>
      </c>
      <c r="AV39" s="43"/>
      <c r="AW39" s="43" t="s">
        <v>30</v>
      </c>
      <c r="AX39" s="43"/>
      <c r="AY39" s="43" t="s">
        <v>30</v>
      </c>
      <c r="AZ39" s="43"/>
      <c r="BA39" s="44"/>
      <c r="BB39" s="48"/>
      <c r="BC39" s="43"/>
      <c r="BD39" s="43"/>
      <c r="BE39" s="43"/>
      <c r="BF39" s="43">
        <v>1</v>
      </c>
      <c r="BG39" s="43"/>
      <c r="BH39" s="43"/>
      <c r="BI39" s="43" t="s">
        <v>1062</v>
      </c>
      <c r="BJ39" s="43" t="s">
        <v>1020</v>
      </c>
      <c r="BK39" s="43">
        <v>1877</v>
      </c>
      <c r="BL39" s="43" t="str">
        <f t="shared" si="3"/>
        <v>1877Cambridge University</v>
      </c>
      <c r="BM39" s="49" t="str">
        <f t="shared" si="4"/>
        <v>London</v>
      </c>
      <c r="BN39" s="43"/>
      <c r="BO39" s="43"/>
      <c r="BP39" s="43"/>
      <c r="BQ39" s="43"/>
      <c r="BR39" s="43"/>
      <c r="BS39" s="43"/>
      <c r="BT39" s="43"/>
      <c r="BU39" s="43"/>
      <c r="BV39" s="43" t="s">
        <v>376</v>
      </c>
      <c r="BW39" s="43" t="s">
        <v>376</v>
      </c>
      <c r="BX39" s="43"/>
      <c r="BZ39" s="50"/>
      <c r="CA39" s="50"/>
      <c r="CB39" s="88" t="str">
        <f t="shared" si="5"/>
        <v>18770320</v>
      </c>
    </row>
    <row r="40" spans="1:80" s="49" customFormat="1" ht="12.95" customHeight="1" x14ac:dyDescent="0.2">
      <c r="A40" s="43">
        <v>3</v>
      </c>
      <c r="B40" s="43">
        <v>24</v>
      </c>
      <c r="C40" s="43">
        <v>1877</v>
      </c>
      <c r="D40" s="43" t="s">
        <v>658</v>
      </c>
      <c r="E40" s="43" t="s">
        <v>1060</v>
      </c>
      <c r="F40" s="44" t="s">
        <v>1010</v>
      </c>
      <c r="G40" s="43"/>
      <c r="H40" s="44" t="s">
        <v>1025</v>
      </c>
      <c r="I40" s="44"/>
      <c r="J40" s="45" t="s">
        <v>1065</v>
      </c>
      <c r="K40" s="43" t="s">
        <v>1020</v>
      </c>
      <c r="L40" s="43" t="s">
        <v>3</v>
      </c>
      <c r="M40" s="43" t="s">
        <v>1029</v>
      </c>
      <c r="N40" s="46">
        <v>2</v>
      </c>
      <c r="O40" s="46">
        <v>1</v>
      </c>
      <c r="P40" s="44" t="s">
        <v>1016</v>
      </c>
      <c r="Q40" s="44" t="s">
        <v>1017</v>
      </c>
      <c r="R40" s="44" t="s">
        <v>376</v>
      </c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7">
        <f t="shared" si="0"/>
        <v>1</v>
      </c>
      <c r="AF40" s="47">
        <f t="shared" si="1"/>
        <v>0</v>
      </c>
      <c r="AG40" s="47">
        <f t="shared" si="2"/>
        <v>0</v>
      </c>
      <c r="AH40" s="43" t="s">
        <v>1017</v>
      </c>
      <c r="AI40" s="43" t="s">
        <v>1018</v>
      </c>
      <c r="AJ40" s="43" t="s">
        <v>376</v>
      </c>
      <c r="AK40" s="43" t="s">
        <v>658</v>
      </c>
      <c r="AL40" s="43" t="s">
        <v>1032</v>
      </c>
      <c r="AM40" s="43" t="s">
        <v>1034</v>
      </c>
      <c r="AN40" s="43" t="s">
        <v>376</v>
      </c>
      <c r="AO40" s="43" t="s">
        <v>658</v>
      </c>
      <c r="AP40" s="43"/>
      <c r="AQ40" s="43">
        <v>1</v>
      </c>
      <c r="AR40" s="43"/>
      <c r="AS40" s="43"/>
      <c r="AT40" s="43"/>
      <c r="AU40" s="43" t="s">
        <v>376</v>
      </c>
      <c r="AV40" s="43"/>
      <c r="AW40" s="43" t="s">
        <v>30</v>
      </c>
      <c r="AX40" s="43"/>
      <c r="AY40" s="43" t="s">
        <v>30</v>
      </c>
      <c r="AZ40" s="43"/>
      <c r="BA40" s="44"/>
      <c r="BB40" s="48" t="s">
        <v>30</v>
      </c>
      <c r="BC40" s="43" t="s">
        <v>30</v>
      </c>
      <c r="BD40" s="43"/>
      <c r="BE40" s="43"/>
      <c r="BF40" s="43">
        <v>1</v>
      </c>
      <c r="BG40" s="43"/>
      <c r="BH40" s="43"/>
      <c r="BI40" s="43" t="s">
        <v>1020</v>
      </c>
      <c r="BJ40" s="43" t="s">
        <v>1029</v>
      </c>
      <c r="BK40" s="43">
        <v>1877</v>
      </c>
      <c r="BL40" s="43" t="str">
        <f t="shared" si="3"/>
        <v>1877Wanderers</v>
      </c>
      <c r="BM40" s="49" t="str">
        <f t="shared" si="4"/>
        <v>London</v>
      </c>
      <c r="BN40" s="43"/>
      <c r="BO40" s="43"/>
      <c r="BP40" s="43"/>
      <c r="BQ40" s="43"/>
      <c r="BR40" s="43"/>
      <c r="BS40" s="43"/>
      <c r="BT40" s="43"/>
      <c r="BU40" s="43"/>
      <c r="BV40" s="43" t="s">
        <v>376</v>
      </c>
      <c r="BW40" s="43" t="s">
        <v>376</v>
      </c>
      <c r="BX40" s="43"/>
      <c r="BZ40" s="50"/>
      <c r="CA40" s="50"/>
      <c r="CB40" s="88" t="str">
        <f t="shared" si="5"/>
        <v>18770324</v>
      </c>
    </row>
    <row r="41" spans="1:80" s="49" customFormat="1" ht="12.95" customHeight="1" x14ac:dyDescent="0.2">
      <c r="A41" s="43">
        <v>3</v>
      </c>
      <c r="B41" s="43">
        <v>24</v>
      </c>
      <c r="C41" s="43">
        <v>1877</v>
      </c>
      <c r="D41" s="43" t="s">
        <v>658</v>
      </c>
      <c r="E41" s="43" t="s">
        <v>1060</v>
      </c>
      <c r="F41" s="44" t="s">
        <v>1010</v>
      </c>
      <c r="G41" s="43"/>
      <c r="H41" s="44" t="s">
        <v>1025</v>
      </c>
      <c r="I41" s="44"/>
      <c r="J41" s="45" t="s">
        <v>1065</v>
      </c>
      <c r="K41" s="43" t="s">
        <v>1029</v>
      </c>
      <c r="L41" s="43" t="s">
        <v>4</v>
      </c>
      <c r="M41" s="43" t="s">
        <v>1020</v>
      </c>
      <c r="N41" s="46">
        <v>1</v>
      </c>
      <c r="O41" s="46">
        <v>2</v>
      </c>
      <c r="P41" s="44" t="s">
        <v>1016</v>
      </c>
      <c r="Q41" s="44" t="s">
        <v>1017</v>
      </c>
      <c r="R41" s="44" t="s">
        <v>376</v>
      </c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7">
        <f t="shared" si="0"/>
        <v>0</v>
      </c>
      <c r="AF41" s="47">
        <f t="shared" si="1"/>
        <v>0</v>
      </c>
      <c r="AG41" s="47">
        <f t="shared" si="2"/>
        <v>1</v>
      </c>
      <c r="AH41" s="43" t="s">
        <v>1032</v>
      </c>
      <c r="AI41" s="43" t="s">
        <v>1034</v>
      </c>
      <c r="AJ41" s="43" t="s">
        <v>376</v>
      </c>
      <c r="AK41" s="43" t="s">
        <v>658</v>
      </c>
      <c r="AL41" s="43" t="s">
        <v>1017</v>
      </c>
      <c r="AM41" s="43" t="s">
        <v>1018</v>
      </c>
      <c r="AN41" s="43" t="s">
        <v>376</v>
      </c>
      <c r="AO41" s="43" t="s">
        <v>658</v>
      </c>
      <c r="AP41" s="43"/>
      <c r="AQ41" s="43">
        <v>1</v>
      </c>
      <c r="AR41" s="43"/>
      <c r="AS41" s="43"/>
      <c r="AT41" s="43"/>
      <c r="AU41" s="43" t="s">
        <v>376</v>
      </c>
      <c r="AV41" s="43"/>
      <c r="AW41" s="43" t="s">
        <v>30</v>
      </c>
      <c r="AX41" s="43"/>
      <c r="AY41" s="43" t="s">
        <v>30</v>
      </c>
      <c r="AZ41" s="43"/>
      <c r="BA41" s="44"/>
      <c r="BB41" s="48"/>
      <c r="BC41" s="43" t="s">
        <v>30</v>
      </c>
      <c r="BD41" s="43"/>
      <c r="BE41" s="43"/>
      <c r="BF41" s="43">
        <v>1</v>
      </c>
      <c r="BG41" s="43"/>
      <c r="BH41" s="43"/>
      <c r="BI41" s="43" t="s">
        <v>1029</v>
      </c>
      <c r="BJ41" s="43" t="s">
        <v>1020</v>
      </c>
      <c r="BK41" s="43">
        <v>1877</v>
      </c>
      <c r="BL41" s="43" t="str">
        <f t="shared" si="3"/>
        <v>1877Oxford University</v>
      </c>
      <c r="BM41" s="49" t="str">
        <f t="shared" si="4"/>
        <v>London</v>
      </c>
      <c r="BN41" s="43"/>
      <c r="BO41" s="43"/>
      <c r="BP41" s="43"/>
      <c r="BQ41" s="43"/>
      <c r="BR41" s="43"/>
      <c r="BS41" s="43"/>
      <c r="BT41" s="43"/>
      <c r="BU41" s="43"/>
      <c r="BV41" s="43" t="s">
        <v>376</v>
      </c>
      <c r="BW41" s="43" t="s">
        <v>376</v>
      </c>
      <c r="BX41" s="43"/>
      <c r="BZ41" s="50"/>
      <c r="CA41" s="50"/>
      <c r="CB41" s="88" t="str">
        <f t="shared" si="5"/>
        <v>18770324</v>
      </c>
    </row>
    <row r="42" spans="1:80" s="49" customFormat="1" ht="12.95" customHeight="1" x14ac:dyDescent="0.2">
      <c r="A42" s="43">
        <v>3</v>
      </c>
      <c r="B42" s="43">
        <v>16</v>
      </c>
      <c r="C42" s="43">
        <v>1878</v>
      </c>
      <c r="D42" s="43" t="s">
        <v>658</v>
      </c>
      <c r="E42" s="43" t="s">
        <v>1066</v>
      </c>
      <c r="F42" s="44" t="s">
        <v>1010</v>
      </c>
      <c r="G42" s="43"/>
      <c r="H42" s="44" t="s">
        <v>1011</v>
      </c>
      <c r="I42" s="44"/>
      <c r="J42" s="45" t="s">
        <v>1067</v>
      </c>
      <c r="K42" s="43" t="s">
        <v>1013</v>
      </c>
      <c r="L42" s="43" t="s">
        <v>3</v>
      </c>
      <c r="M42" s="43" t="s">
        <v>1068</v>
      </c>
      <c r="N42" s="46">
        <v>2</v>
      </c>
      <c r="O42" s="46">
        <v>1</v>
      </c>
      <c r="P42" s="44" t="s">
        <v>1016</v>
      </c>
      <c r="Q42" s="44" t="s">
        <v>1017</v>
      </c>
      <c r="R42" s="44" t="s">
        <v>376</v>
      </c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7">
        <f t="shared" si="0"/>
        <v>1</v>
      </c>
      <c r="AF42" s="47">
        <f t="shared" si="1"/>
        <v>0</v>
      </c>
      <c r="AG42" s="47">
        <f t="shared" si="2"/>
        <v>0</v>
      </c>
      <c r="AH42" s="43" t="s">
        <v>1017</v>
      </c>
      <c r="AI42" s="43" t="s">
        <v>1018</v>
      </c>
      <c r="AJ42" s="43" t="s">
        <v>376</v>
      </c>
      <c r="AK42" s="43" t="s">
        <v>658</v>
      </c>
      <c r="AL42" s="43" t="s">
        <v>1017</v>
      </c>
      <c r="AM42" s="43" t="s">
        <v>1018</v>
      </c>
      <c r="AN42" s="43" t="s">
        <v>376</v>
      </c>
      <c r="AO42" s="43" t="s">
        <v>658</v>
      </c>
      <c r="AP42" s="43"/>
      <c r="AQ42" s="43">
        <v>2</v>
      </c>
      <c r="AR42" s="43"/>
      <c r="AS42" s="43"/>
      <c r="AT42" s="43"/>
      <c r="AU42" s="43" t="s">
        <v>376</v>
      </c>
      <c r="AV42" s="43"/>
      <c r="AW42" s="43" t="s">
        <v>30</v>
      </c>
      <c r="AX42" s="43"/>
      <c r="AY42" s="43" t="s">
        <v>30</v>
      </c>
      <c r="AZ42" s="43"/>
      <c r="BA42" s="44"/>
      <c r="BB42" s="48"/>
      <c r="BC42" s="43"/>
      <c r="BD42" s="43"/>
      <c r="BE42" s="43"/>
      <c r="BF42" s="43">
        <v>1</v>
      </c>
      <c r="BG42" s="43"/>
      <c r="BH42" s="43"/>
      <c r="BI42" s="43" t="s">
        <v>1013</v>
      </c>
      <c r="BJ42" s="43" t="s">
        <v>1068</v>
      </c>
      <c r="BK42" s="43">
        <v>1878</v>
      </c>
      <c r="BL42" s="43" t="str">
        <f t="shared" si="3"/>
        <v>1878Royal Engineers</v>
      </c>
      <c r="BM42" s="49" t="str">
        <f t="shared" si="4"/>
        <v>London</v>
      </c>
      <c r="BN42" s="43"/>
      <c r="BO42" s="43"/>
      <c r="BP42" s="43"/>
      <c r="BQ42" s="43"/>
      <c r="BR42" s="43"/>
      <c r="BS42" s="43"/>
      <c r="BT42" s="43"/>
      <c r="BU42" s="43"/>
      <c r="BV42" s="43" t="s">
        <v>376</v>
      </c>
      <c r="BW42" s="43" t="s">
        <v>376</v>
      </c>
      <c r="BX42" s="43"/>
      <c r="BZ42" s="50"/>
      <c r="CA42" s="50"/>
      <c r="CB42" s="88" t="str">
        <f t="shared" si="5"/>
        <v>18780316</v>
      </c>
    </row>
    <row r="43" spans="1:80" s="49" customFormat="1" ht="12.95" customHeight="1" x14ac:dyDescent="0.2">
      <c r="A43" s="43">
        <v>3</v>
      </c>
      <c r="B43" s="43">
        <v>16</v>
      </c>
      <c r="C43" s="43">
        <v>1878</v>
      </c>
      <c r="D43" s="43" t="s">
        <v>658</v>
      </c>
      <c r="E43" s="43" t="s">
        <v>1066</v>
      </c>
      <c r="F43" s="44" t="s">
        <v>1010</v>
      </c>
      <c r="G43" s="43"/>
      <c r="H43" s="44" t="s">
        <v>1011</v>
      </c>
      <c r="I43" s="44"/>
      <c r="J43" s="45" t="s">
        <v>1067</v>
      </c>
      <c r="K43" s="43" t="s">
        <v>1068</v>
      </c>
      <c r="L43" s="43" t="s">
        <v>4</v>
      </c>
      <c r="M43" s="43" t="s">
        <v>1013</v>
      </c>
      <c r="N43" s="46">
        <v>1</v>
      </c>
      <c r="O43" s="46">
        <v>2</v>
      </c>
      <c r="P43" s="44" t="s">
        <v>1016</v>
      </c>
      <c r="Q43" s="44" t="s">
        <v>1017</v>
      </c>
      <c r="R43" s="44" t="s">
        <v>376</v>
      </c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7">
        <f t="shared" si="0"/>
        <v>0</v>
      </c>
      <c r="AF43" s="47">
        <f t="shared" si="1"/>
        <v>0</v>
      </c>
      <c r="AG43" s="47">
        <f t="shared" si="2"/>
        <v>1</v>
      </c>
      <c r="AH43" s="43" t="s">
        <v>1017</v>
      </c>
      <c r="AI43" s="43" t="s">
        <v>1018</v>
      </c>
      <c r="AJ43" s="43" t="s">
        <v>376</v>
      </c>
      <c r="AK43" s="43" t="s">
        <v>658</v>
      </c>
      <c r="AL43" s="43" t="s">
        <v>1017</v>
      </c>
      <c r="AM43" s="43" t="s">
        <v>1018</v>
      </c>
      <c r="AN43" s="43" t="s">
        <v>376</v>
      </c>
      <c r="AO43" s="43" t="s">
        <v>658</v>
      </c>
      <c r="AP43" s="43"/>
      <c r="AQ43" s="43">
        <v>2</v>
      </c>
      <c r="AR43" s="43"/>
      <c r="AS43" s="43"/>
      <c r="AT43" s="43"/>
      <c r="AU43" s="43" t="s">
        <v>376</v>
      </c>
      <c r="AV43" s="43"/>
      <c r="AW43" s="43" t="s">
        <v>30</v>
      </c>
      <c r="AX43" s="43"/>
      <c r="AY43" s="43" t="s">
        <v>30</v>
      </c>
      <c r="AZ43" s="43"/>
      <c r="BA43" s="44"/>
      <c r="BB43" s="48"/>
      <c r="BC43" s="43"/>
      <c r="BD43" s="43"/>
      <c r="BE43" s="43"/>
      <c r="BF43" s="43">
        <v>1</v>
      </c>
      <c r="BG43" s="43"/>
      <c r="BH43" s="43"/>
      <c r="BI43" s="43" t="s">
        <v>1068</v>
      </c>
      <c r="BJ43" s="43" t="s">
        <v>1013</v>
      </c>
      <c r="BK43" s="43">
        <v>1878</v>
      </c>
      <c r="BL43" s="43" t="str">
        <f t="shared" si="3"/>
        <v>1878Old Harrovians</v>
      </c>
      <c r="BM43" s="49" t="str">
        <f t="shared" si="4"/>
        <v>London</v>
      </c>
      <c r="BN43" s="43"/>
      <c r="BO43" s="43"/>
      <c r="BP43" s="43"/>
      <c r="BQ43" s="43"/>
      <c r="BR43" s="43"/>
      <c r="BS43" s="43"/>
      <c r="BT43" s="43"/>
      <c r="BU43" s="43"/>
      <c r="BV43" s="43" t="s">
        <v>376</v>
      </c>
      <c r="BW43" s="43" t="s">
        <v>376</v>
      </c>
      <c r="BX43" s="43"/>
      <c r="BZ43" s="50"/>
      <c r="CA43" s="50"/>
      <c r="CB43" s="88" t="str">
        <f t="shared" si="5"/>
        <v>18780316</v>
      </c>
    </row>
    <row r="44" spans="1:80" s="49" customFormat="1" ht="12.95" customHeight="1" x14ac:dyDescent="0.2">
      <c r="A44" s="43">
        <v>3</v>
      </c>
      <c r="B44" s="43">
        <v>23</v>
      </c>
      <c r="C44" s="43">
        <v>1878</v>
      </c>
      <c r="D44" s="43" t="s">
        <v>658</v>
      </c>
      <c r="E44" s="43" t="s">
        <v>1066</v>
      </c>
      <c r="F44" s="44" t="s">
        <v>1010</v>
      </c>
      <c r="G44" s="43"/>
      <c r="H44" s="44" t="s">
        <v>1025</v>
      </c>
      <c r="I44" s="44"/>
      <c r="J44" s="45" t="s">
        <v>1069</v>
      </c>
      <c r="K44" s="43" t="s">
        <v>1020</v>
      </c>
      <c r="L44" s="43" t="s">
        <v>3</v>
      </c>
      <c r="M44" s="43" t="s">
        <v>1013</v>
      </c>
      <c r="N44" s="46">
        <v>3</v>
      </c>
      <c r="O44" s="46">
        <v>1</v>
      </c>
      <c r="P44" s="44" t="s">
        <v>1016</v>
      </c>
      <c r="Q44" s="44" t="s">
        <v>1017</v>
      </c>
      <c r="R44" s="44" t="s">
        <v>376</v>
      </c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7">
        <f t="shared" si="0"/>
        <v>1</v>
      </c>
      <c r="AF44" s="47">
        <f t="shared" si="1"/>
        <v>0</v>
      </c>
      <c r="AG44" s="47">
        <f t="shared" si="2"/>
        <v>0</v>
      </c>
      <c r="AH44" s="43" t="s">
        <v>1017</v>
      </c>
      <c r="AI44" s="43" t="s">
        <v>1018</v>
      </c>
      <c r="AJ44" s="43" t="s">
        <v>376</v>
      </c>
      <c r="AK44" s="43" t="s">
        <v>658</v>
      </c>
      <c r="AL44" s="43" t="s">
        <v>1017</v>
      </c>
      <c r="AM44" s="43" t="s">
        <v>1018</v>
      </c>
      <c r="AN44" s="43" t="s">
        <v>376</v>
      </c>
      <c r="AO44" s="43" t="s">
        <v>658</v>
      </c>
      <c r="AP44" s="43"/>
      <c r="AQ44" s="43">
        <v>1</v>
      </c>
      <c r="AR44" s="43"/>
      <c r="AS44" s="43"/>
      <c r="AT44" s="43"/>
      <c r="AU44" s="43" t="s">
        <v>376</v>
      </c>
      <c r="AV44" s="43"/>
      <c r="AW44" s="43" t="s">
        <v>30</v>
      </c>
      <c r="AX44" s="43"/>
      <c r="AY44" s="43" t="s">
        <v>30</v>
      </c>
      <c r="AZ44" s="43"/>
      <c r="BA44" s="44"/>
      <c r="BB44" s="48" t="s">
        <v>30</v>
      </c>
      <c r="BC44" s="43" t="s">
        <v>30</v>
      </c>
      <c r="BD44" s="43"/>
      <c r="BE44" s="43"/>
      <c r="BF44" s="43">
        <v>1</v>
      </c>
      <c r="BG44" s="43"/>
      <c r="BH44" s="43"/>
      <c r="BI44" s="43" t="s">
        <v>1020</v>
      </c>
      <c r="BJ44" s="43" t="s">
        <v>1013</v>
      </c>
      <c r="BK44" s="43">
        <v>1878</v>
      </c>
      <c r="BL44" s="43" t="str">
        <f t="shared" si="3"/>
        <v>1878Wanderers</v>
      </c>
      <c r="BM44" s="49" t="str">
        <f t="shared" si="4"/>
        <v>London</v>
      </c>
      <c r="BN44" s="43"/>
      <c r="BO44" s="43"/>
      <c r="BP44" s="43"/>
      <c r="BQ44" s="43"/>
      <c r="BR44" s="43"/>
      <c r="BS44" s="43"/>
      <c r="BT44" s="43"/>
      <c r="BU44" s="43"/>
      <c r="BV44" s="43" t="s">
        <v>376</v>
      </c>
      <c r="BW44" s="43" t="s">
        <v>376</v>
      </c>
      <c r="BX44" s="43"/>
      <c r="BZ44" s="50"/>
      <c r="CA44" s="50"/>
      <c r="CB44" s="88" t="str">
        <f t="shared" si="5"/>
        <v>18780323</v>
      </c>
    </row>
    <row r="45" spans="1:80" s="49" customFormat="1" ht="12.95" customHeight="1" x14ac:dyDescent="0.2">
      <c r="A45" s="43">
        <v>3</v>
      </c>
      <c r="B45" s="43">
        <v>23</v>
      </c>
      <c r="C45" s="43">
        <v>1878</v>
      </c>
      <c r="D45" s="43" t="s">
        <v>658</v>
      </c>
      <c r="E45" s="43" t="s">
        <v>1066</v>
      </c>
      <c r="F45" s="44" t="s">
        <v>1010</v>
      </c>
      <c r="G45" s="43"/>
      <c r="H45" s="44" t="s">
        <v>1025</v>
      </c>
      <c r="I45" s="44"/>
      <c r="J45" s="45" t="s">
        <v>1069</v>
      </c>
      <c r="K45" s="43" t="s">
        <v>1013</v>
      </c>
      <c r="L45" s="43" t="s">
        <v>4</v>
      </c>
      <c r="M45" s="43" t="s">
        <v>1020</v>
      </c>
      <c r="N45" s="46">
        <v>1</v>
      </c>
      <c r="O45" s="46">
        <v>3</v>
      </c>
      <c r="P45" s="44" t="s">
        <v>1016</v>
      </c>
      <c r="Q45" s="44" t="s">
        <v>1017</v>
      </c>
      <c r="R45" s="44" t="s">
        <v>376</v>
      </c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7">
        <f t="shared" si="0"/>
        <v>0</v>
      </c>
      <c r="AF45" s="47">
        <f t="shared" si="1"/>
        <v>0</v>
      </c>
      <c r="AG45" s="47">
        <f t="shared" si="2"/>
        <v>1</v>
      </c>
      <c r="AH45" s="43" t="s">
        <v>1017</v>
      </c>
      <c r="AI45" s="43" t="s">
        <v>1018</v>
      </c>
      <c r="AJ45" s="43" t="s">
        <v>376</v>
      </c>
      <c r="AK45" s="43" t="s">
        <v>658</v>
      </c>
      <c r="AL45" s="43" t="s">
        <v>1017</v>
      </c>
      <c r="AM45" s="43" t="s">
        <v>1018</v>
      </c>
      <c r="AN45" s="43" t="s">
        <v>376</v>
      </c>
      <c r="AO45" s="43" t="s">
        <v>658</v>
      </c>
      <c r="AP45" s="43"/>
      <c r="AQ45" s="43">
        <v>1</v>
      </c>
      <c r="AR45" s="43"/>
      <c r="AS45" s="43"/>
      <c r="AT45" s="43"/>
      <c r="AU45" s="43" t="s">
        <v>376</v>
      </c>
      <c r="AV45" s="43"/>
      <c r="AW45" s="43" t="s">
        <v>30</v>
      </c>
      <c r="AX45" s="43"/>
      <c r="AY45" s="43" t="s">
        <v>30</v>
      </c>
      <c r="AZ45" s="43"/>
      <c r="BA45" s="44"/>
      <c r="BB45" s="48"/>
      <c r="BC45" s="43" t="s">
        <v>30</v>
      </c>
      <c r="BD45" s="43"/>
      <c r="BE45" s="43"/>
      <c r="BF45" s="43">
        <v>1</v>
      </c>
      <c r="BG45" s="43"/>
      <c r="BH45" s="43"/>
      <c r="BI45" s="43" t="s">
        <v>1013</v>
      </c>
      <c r="BJ45" s="43" t="s">
        <v>1020</v>
      </c>
      <c r="BK45" s="43">
        <v>1878</v>
      </c>
      <c r="BL45" s="43" t="str">
        <f t="shared" si="3"/>
        <v>1878Royal Engineers</v>
      </c>
      <c r="BM45" s="49" t="str">
        <f t="shared" si="4"/>
        <v>London</v>
      </c>
      <c r="BN45" s="43"/>
      <c r="BO45" s="43"/>
      <c r="BP45" s="43"/>
      <c r="BQ45" s="43"/>
      <c r="BR45" s="43"/>
      <c r="BS45" s="43"/>
      <c r="BT45" s="43"/>
      <c r="BU45" s="43"/>
      <c r="BV45" s="43" t="s">
        <v>376</v>
      </c>
      <c r="BW45" s="43" t="s">
        <v>376</v>
      </c>
      <c r="BX45" s="43"/>
      <c r="BZ45" s="50"/>
      <c r="CA45" s="50"/>
      <c r="CB45" s="88" t="str">
        <f t="shared" si="5"/>
        <v>18780323</v>
      </c>
    </row>
    <row r="46" spans="1:80" s="49" customFormat="1" ht="12.95" customHeight="1" x14ac:dyDescent="0.2">
      <c r="A46" s="43">
        <v>3</v>
      </c>
      <c r="B46" s="43">
        <v>22</v>
      </c>
      <c r="C46" s="43">
        <v>1879</v>
      </c>
      <c r="D46" s="43" t="s">
        <v>658</v>
      </c>
      <c r="E46" s="43" t="s">
        <v>1070</v>
      </c>
      <c r="F46" s="44" t="s">
        <v>1010</v>
      </c>
      <c r="G46" s="43"/>
      <c r="H46" s="44" t="s">
        <v>1011</v>
      </c>
      <c r="I46" s="44"/>
      <c r="J46" s="45" t="s">
        <v>1071</v>
      </c>
      <c r="K46" s="43" t="s">
        <v>1048</v>
      </c>
      <c r="L46" s="43" t="s">
        <v>3</v>
      </c>
      <c r="M46" s="43" t="s">
        <v>1072</v>
      </c>
      <c r="N46" s="46">
        <v>2</v>
      </c>
      <c r="O46" s="46">
        <v>1</v>
      </c>
      <c r="P46" s="44" t="s">
        <v>1016</v>
      </c>
      <c r="Q46" s="44" t="s">
        <v>1017</v>
      </c>
      <c r="R46" s="44" t="s">
        <v>376</v>
      </c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7">
        <f t="shared" si="0"/>
        <v>1</v>
      </c>
      <c r="AF46" s="47">
        <f t="shared" si="1"/>
        <v>0</v>
      </c>
      <c r="AG46" s="47">
        <f t="shared" si="2"/>
        <v>0</v>
      </c>
      <c r="AH46" s="43" t="s">
        <v>1050</v>
      </c>
      <c r="AI46" s="43" t="s">
        <v>1036</v>
      </c>
      <c r="AJ46" s="43" t="s">
        <v>376</v>
      </c>
      <c r="AK46" s="43" t="s">
        <v>658</v>
      </c>
      <c r="AL46" s="43" t="s">
        <v>1073</v>
      </c>
      <c r="AM46" s="43" t="s">
        <v>1074</v>
      </c>
      <c r="AN46" s="43" t="s">
        <v>376</v>
      </c>
      <c r="AO46" s="43" t="s">
        <v>658</v>
      </c>
      <c r="AP46" s="43"/>
      <c r="AQ46" s="43">
        <v>2</v>
      </c>
      <c r="AR46" s="43"/>
      <c r="AS46" s="43"/>
      <c r="AT46" s="43"/>
      <c r="AU46" s="43" t="s">
        <v>376</v>
      </c>
      <c r="AV46" s="43"/>
      <c r="AW46" s="43" t="s">
        <v>30</v>
      </c>
      <c r="AX46" s="43"/>
      <c r="AY46" s="43" t="s">
        <v>30</v>
      </c>
      <c r="AZ46" s="43"/>
      <c r="BA46" s="44"/>
      <c r="BB46" s="48"/>
      <c r="BC46" s="43"/>
      <c r="BD46" s="43"/>
      <c r="BE46" s="43"/>
      <c r="BF46" s="43">
        <v>1</v>
      </c>
      <c r="BG46" s="43"/>
      <c r="BH46" s="43"/>
      <c r="BI46" s="43" t="s">
        <v>1048</v>
      </c>
      <c r="BJ46" s="43" t="s">
        <v>1072</v>
      </c>
      <c r="BK46" s="43">
        <v>1879</v>
      </c>
      <c r="BL46" s="43" t="str">
        <f t="shared" si="3"/>
        <v>1879Old Etonians</v>
      </c>
      <c r="BM46" s="49" t="str">
        <f t="shared" si="4"/>
        <v>London</v>
      </c>
      <c r="BN46" s="43"/>
      <c r="BO46" s="43"/>
      <c r="BP46" s="43"/>
      <c r="BQ46" s="43"/>
      <c r="BR46" s="43"/>
      <c r="BS46" s="43"/>
      <c r="BT46" s="43"/>
      <c r="BU46" s="43"/>
      <c r="BV46" s="43" t="s">
        <v>376</v>
      </c>
      <c r="BW46" s="43" t="s">
        <v>376</v>
      </c>
      <c r="BX46" s="43"/>
      <c r="BZ46" s="50"/>
      <c r="CA46" s="50"/>
      <c r="CB46" s="88" t="str">
        <f t="shared" si="5"/>
        <v>18790322</v>
      </c>
    </row>
    <row r="47" spans="1:80" s="49" customFormat="1" ht="12.95" customHeight="1" x14ac:dyDescent="0.2">
      <c r="A47" s="43">
        <v>3</v>
      </c>
      <c r="B47" s="43">
        <v>22</v>
      </c>
      <c r="C47" s="43">
        <v>1879</v>
      </c>
      <c r="D47" s="43" t="s">
        <v>658</v>
      </c>
      <c r="E47" s="43" t="s">
        <v>1070</v>
      </c>
      <c r="F47" s="44" t="s">
        <v>1010</v>
      </c>
      <c r="G47" s="43"/>
      <c r="H47" s="44" t="s">
        <v>1011</v>
      </c>
      <c r="I47" s="44"/>
      <c r="J47" s="45" t="s">
        <v>1071</v>
      </c>
      <c r="K47" s="43" t="s">
        <v>1072</v>
      </c>
      <c r="L47" s="43" t="s">
        <v>4</v>
      </c>
      <c r="M47" s="43" t="s">
        <v>1048</v>
      </c>
      <c r="N47" s="46">
        <v>1</v>
      </c>
      <c r="O47" s="46">
        <v>2</v>
      </c>
      <c r="P47" s="44" t="s">
        <v>1016</v>
      </c>
      <c r="Q47" s="44" t="s">
        <v>1017</v>
      </c>
      <c r="R47" s="44" t="s">
        <v>376</v>
      </c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7">
        <f t="shared" si="0"/>
        <v>0</v>
      </c>
      <c r="AF47" s="47">
        <f t="shared" si="1"/>
        <v>0</v>
      </c>
      <c r="AG47" s="47">
        <f t="shared" si="2"/>
        <v>1</v>
      </c>
      <c r="AH47" s="43" t="s">
        <v>1073</v>
      </c>
      <c r="AI47" s="43" t="s">
        <v>1074</v>
      </c>
      <c r="AJ47" s="43" t="s">
        <v>376</v>
      </c>
      <c r="AK47" s="43" t="s">
        <v>658</v>
      </c>
      <c r="AL47" s="43" t="s">
        <v>1050</v>
      </c>
      <c r="AM47" s="43" t="s">
        <v>1036</v>
      </c>
      <c r="AN47" s="43" t="s">
        <v>376</v>
      </c>
      <c r="AO47" s="43" t="s">
        <v>658</v>
      </c>
      <c r="AP47" s="43"/>
      <c r="AQ47" s="43">
        <v>2</v>
      </c>
      <c r="AR47" s="43"/>
      <c r="AS47" s="43"/>
      <c r="AT47" s="43"/>
      <c r="AU47" s="43" t="s">
        <v>376</v>
      </c>
      <c r="AV47" s="43"/>
      <c r="AW47" s="43" t="s">
        <v>30</v>
      </c>
      <c r="AX47" s="43"/>
      <c r="AY47" s="43" t="s">
        <v>30</v>
      </c>
      <c r="AZ47" s="43"/>
      <c r="BA47" s="44"/>
      <c r="BB47" s="48"/>
      <c r="BC47" s="43"/>
      <c r="BD47" s="43"/>
      <c r="BE47" s="43"/>
      <c r="BF47" s="43">
        <v>1</v>
      </c>
      <c r="BG47" s="43"/>
      <c r="BH47" s="43"/>
      <c r="BI47" s="43" t="s">
        <v>1072</v>
      </c>
      <c r="BJ47" s="43" t="s">
        <v>1048</v>
      </c>
      <c r="BK47" s="43">
        <v>1879</v>
      </c>
      <c r="BL47" s="43" t="str">
        <f t="shared" si="3"/>
        <v>1879Nottingham Forest</v>
      </c>
      <c r="BM47" s="49" t="str">
        <f t="shared" si="4"/>
        <v>London</v>
      </c>
      <c r="BN47" s="43"/>
      <c r="BO47" s="43"/>
      <c r="BP47" s="43"/>
      <c r="BQ47" s="43"/>
      <c r="BR47" s="43"/>
      <c r="BS47" s="43"/>
      <c r="BT47" s="43"/>
      <c r="BU47" s="43"/>
      <c r="BV47" s="43" t="s">
        <v>376</v>
      </c>
      <c r="BW47" s="43" t="s">
        <v>376</v>
      </c>
      <c r="BX47" s="43"/>
      <c r="BZ47" s="50"/>
      <c r="CA47" s="50"/>
      <c r="CB47" s="88" t="str">
        <f t="shared" si="5"/>
        <v>18790322</v>
      </c>
    </row>
    <row r="48" spans="1:80" s="49" customFormat="1" ht="12.95" customHeight="1" x14ac:dyDescent="0.2">
      <c r="A48" s="43">
        <v>3</v>
      </c>
      <c r="B48" s="43">
        <v>29</v>
      </c>
      <c r="C48" s="43">
        <v>1879</v>
      </c>
      <c r="D48" s="43" t="s">
        <v>658</v>
      </c>
      <c r="E48" s="43" t="s">
        <v>1070</v>
      </c>
      <c r="F48" s="44" t="s">
        <v>1010</v>
      </c>
      <c r="G48" s="43"/>
      <c r="H48" s="44" t="s">
        <v>1025</v>
      </c>
      <c r="I48" s="44"/>
      <c r="J48" s="45" t="s">
        <v>1075</v>
      </c>
      <c r="K48" s="43" t="s">
        <v>1048</v>
      </c>
      <c r="L48" s="43" t="s">
        <v>3</v>
      </c>
      <c r="M48" s="43" t="s">
        <v>1044</v>
      </c>
      <c r="N48" s="46">
        <v>1</v>
      </c>
      <c r="O48" s="46">
        <v>0</v>
      </c>
      <c r="P48" s="44" t="s">
        <v>1016</v>
      </c>
      <c r="Q48" s="44" t="s">
        <v>1017</v>
      </c>
      <c r="R48" s="44" t="s">
        <v>376</v>
      </c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7">
        <f t="shared" si="0"/>
        <v>1</v>
      </c>
      <c r="AF48" s="47">
        <f t="shared" si="1"/>
        <v>0</v>
      </c>
      <c r="AG48" s="47">
        <f t="shared" si="2"/>
        <v>0</v>
      </c>
      <c r="AH48" s="43" t="s">
        <v>1050</v>
      </c>
      <c r="AI48" s="43" t="s">
        <v>1036</v>
      </c>
      <c r="AJ48" s="43" t="s">
        <v>376</v>
      </c>
      <c r="AK48" s="43" t="s">
        <v>658</v>
      </c>
      <c r="AL48" s="43" t="s">
        <v>1017</v>
      </c>
      <c r="AM48" s="43" t="s">
        <v>1018</v>
      </c>
      <c r="AN48" s="43" t="s">
        <v>376</v>
      </c>
      <c r="AO48" s="43" t="s">
        <v>658</v>
      </c>
      <c r="AP48" s="43"/>
      <c r="AQ48" s="43">
        <v>1</v>
      </c>
      <c r="AR48" s="43"/>
      <c r="AS48" s="43"/>
      <c r="AT48" s="43"/>
      <c r="AU48" s="43" t="s">
        <v>376</v>
      </c>
      <c r="AV48" s="43"/>
      <c r="AW48" s="43" t="s">
        <v>30</v>
      </c>
      <c r="AX48" s="43"/>
      <c r="AY48" s="43" t="s">
        <v>30</v>
      </c>
      <c r="AZ48" s="43"/>
      <c r="BA48" s="44"/>
      <c r="BB48" s="48" t="s">
        <v>30</v>
      </c>
      <c r="BC48" s="43" t="s">
        <v>30</v>
      </c>
      <c r="BD48" s="43"/>
      <c r="BE48" s="43"/>
      <c r="BF48" s="43">
        <v>1</v>
      </c>
      <c r="BG48" s="43"/>
      <c r="BH48" s="43"/>
      <c r="BI48" s="43" t="s">
        <v>1048</v>
      </c>
      <c r="BJ48" s="43" t="s">
        <v>1044</v>
      </c>
      <c r="BK48" s="43">
        <v>1879</v>
      </c>
      <c r="BL48" s="43" t="str">
        <f t="shared" si="3"/>
        <v>1879Old Etonians</v>
      </c>
      <c r="BM48" s="49" t="str">
        <f t="shared" si="4"/>
        <v>London</v>
      </c>
      <c r="BN48" s="43"/>
      <c r="BO48" s="43"/>
      <c r="BP48" s="43"/>
      <c r="BQ48" s="43"/>
      <c r="BR48" s="43"/>
      <c r="BS48" s="43"/>
      <c r="BT48" s="43"/>
      <c r="BU48" s="43"/>
      <c r="BV48" s="43" t="s">
        <v>376</v>
      </c>
      <c r="BW48" s="43" t="s">
        <v>376</v>
      </c>
      <c r="BX48" s="43"/>
      <c r="BZ48" s="50"/>
      <c r="CA48" s="50"/>
      <c r="CB48" s="88" t="str">
        <f t="shared" si="5"/>
        <v>18790329</v>
      </c>
    </row>
    <row r="49" spans="1:80" s="49" customFormat="1" ht="12.95" customHeight="1" x14ac:dyDescent="0.2">
      <c r="A49" s="43">
        <v>3</v>
      </c>
      <c r="B49" s="43">
        <v>29</v>
      </c>
      <c r="C49" s="43">
        <v>1879</v>
      </c>
      <c r="D49" s="43" t="s">
        <v>658</v>
      </c>
      <c r="E49" s="43" t="s">
        <v>1070</v>
      </c>
      <c r="F49" s="44" t="s">
        <v>1010</v>
      </c>
      <c r="G49" s="43"/>
      <c r="H49" s="44" t="s">
        <v>1025</v>
      </c>
      <c r="I49" s="44"/>
      <c r="J49" s="45" t="s">
        <v>1075</v>
      </c>
      <c r="K49" s="43" t="s">
        <v>1044</v>
      </c>
      <c r="L49" s="43" t="s">
        <v>4</v>
      </c>
      <c r="M49" s="43" t="s">
        <v>1048</v>
      </c>
      <c r="N49" s="46">
        <v>0</v>
      </c>
      <c r="O49" s="46">
        <v>1</v>
      </c>
      <c r="P49" s="44" t="s">
        <v>1016</v>
      </c>
      <c r="Q49" s="44" t="s">
        <v>1017</v>
      </c>
      <c r="R49" s="44" t="s">
        <v>376</v>
      </c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7">
        <f t="shared" si="0"/>
        <v>0</v>
      </c>
      <c r="AF49" s="47">
        <f t="shared" si="1"/>
        <v>0</v>
      </c>
      <c r="AG49" s="47">
        <f t="shared" si="2"/>
        <v>1</v>
      </c>
      <c r="AH49" s="43" t="s">
        <v>1017</v>
      </c>
      <c r="AI49" s="43" t="s">
        <v>1018</v>
      </c>
      <c r="AJ49" s="43" t="s">
        <v>376</v>
      </c>
      <c r="AK49" s="43" t="s">
        <v>658</v>
      </c>
      <c r="AL49" s="43" t="s">
        <v>1050</v>
      </c>
      <c r="AM49" s="43" t="s">
        <v>1036</v>
      </c>
      <c r="AN49" s="43" t="s">
        <v>376</v>
      </c>
      <c r="AO49" s="43" t="s">
        <v>658</v>
      </c>
      <c r="AP49" s="43"/>
      <c r="AQ49" s="43">
        <v>1</v>
      </c>
      <c r="AR49" s="43"/>
      <c r="AS49" s="43"/>
      <c r="AT49" s="43"/>
      <c r="AU49" s="43" t="s">
        <v>376</v>
      </c>
      <c r="AV49" s="43"/>
      <c r="AW49" s="43" t="s">
        <v>30</v>
      </c>
      <c r="AX49" s="43"/>
      <c r="AY49" s="43" t="s">
        <v>30</v>
      </c>
      <c r="AZ49" s="43"/>
      <c r="BA49" s="44"/>
      <c r="BB49" s="48"/>
      <c r="BC49" s="43" t="s">
        <v>30</v>
      </c>
      <c r="BD49" s="43"/>
      <c r="BE49" s="43"/>
      <c r="BF49" s="43">
        <v>1</v>
      </c>
      <c r="BG49" s="43"/>
      <c r="BH49" s="43"/>
      <c r="BI49" s="43" t="s">
        <v>1044</v>
      </c>
      <c r="BJ49" s="43" t="s">
        <v>1048</v>
      </c>
      <c r="BK49" s="43">
        <v>1879</v>
      </c>
      <c r="BL49" s="43" t="str">
        <f t="shared" si="3"/>
        <v>1879Clapham Rovers</v>
      </c>
      <c r="BM49" s="49" t="str">
        <f t="shared" si="4"/>
        <v>London</v>
      </c>
      <c r="BN49" s="43"/>
      <c r="BO49" s="43"/>
      <c r="BP49" s="43"/>
      <c r="BQ49" s="43"/>
      <c r="BR49" s="43"/>
      <c r="BS49" s="43"/>
      <c r="BT49" s="43"/>
      <c r="BU49" s="43"/>
      <c r="BV49" s="43" t="s">
        <v>376</v>
      </c>
      <c r="BW49" s="43" t="s">
        <v>376</v>
      </c>
      <c r="BX49" s="43"/>
      <c r="BZ49" s="50"/>
      <c r="CA49" s="50"/>
      <c r="CB49" s="88" t="str">
        <f t="shared" si="5"/>
        <v>18790329</v>
      </c>
    </row>
    <row r="50" spans="1:80" s="49" customFormat="1" ht="12.95" customHeight="1" x14ac:dyDescent="0.2">
      <c r="A50" s="43">
        <v>3</v>
      </c>
      <c r="B50" s="43">
        <v>27</v>
      </c>
      <c r="C50" s="43">
        <v>1880</v>
      </c>
      <c r="D50" s="43" t="s">
        <v>658</v>
      </c>
      <c r="E50" s="43" t="s">
        <v>1076</v>
      </c>
      <c r="F50" s="44" t="s">
        <v>1010</v>
      </c>
      <c r="G50" s="43"/>
      <c r="H50" s="44" t="s">
        <v>1011</v>
      </c>
      <c r="I50" s="44"/>
      <c r="J50" s="45" t="s">
        <v>1077</v>
      </c>
      <c r="K50" s="43" t="s">
        <v>1029</v>
      </c>
      <c r="L50" s="43" t="s">
        <v>3</v>
      </c>
      <c r="M50" s="43" t="s">
        <v>1072</v>
      </c>
      <c r="N50" s="46">
        <v>1</v>
      </c>
      <c r="O50" s="46">
        <v>0</v>
      </c>
      <c r="P50" s="44" t="s">
        <v>1016</v>
      </c>
      <c r="Q50" s="44" t="s">
        <v>1017</v>
      </c>
      <c r="R50" s="44" t="s">
        <v>376</v>
      </c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7">
        <f t="shared" si="0"/>
        <v>1</v>
      </c>
      <c r="AF50" s="47">
        <f t="shared" si="1"/>
        <v>0</v>
      </c>
      <c r="AG50" s="47">
        <f t="shared" si="2"/>
        <v>0</v>
      </c>
      <c r="AH50" s="43" t="s">
        <v>1032</v>
      </c>
      <c r="AI50" s="43" t="s">
        <v>1034</v>
      </c>
      <c r="AJ50" s="43" t="s">
        <v>376</v>
      </c>
      <c r="AK50" s="43" t="s">
        <v>658</v>
      </c>
      <c r="AL50" s="43" t="s">
        <v>1073</v>
      </c>
      <c r="AM50" s="43" t="s">
        <v>1074</v>
      </c>
      <c r="AN50" s="43" t="s">
        <v>376</v>
      </c>
      <c r="AO50" s="43" t="s">
        <v>658</v>
      </c>
      <c r="AP50" s="43"/>
      <c r="AQ50" s="43">
        <v>2</v>
      </c>
      <c r="AR50" s="43"/>
      <c r="AS50" s="43"/>
      <c r="AT50" s="43"/>
      <c r="AU50" s="43" t="s">
        <v>376</v>
      </c>
      <c r="AV50" s="43"/>
      <c r="AW50" s="43" t="s">
        <v>30</v>
      </c>
      <c r="AX50" s="43"/>
      <c r="AY50" s="43" t="s">
        <v>30</v>
      </c>
      <c r="AZ50" s="43"/>
      <c r="BA50" s="44"/>
      <c r="BB50" s="48"/>
      <c r="BC50" s="43"/>
      <c r="BD50" s="43"/>
      <c r="BE50" s="43"/>
      <c r="BF50" s="43">
        <v>1</v>
      </c>
      <c r="BG50" s="43"/>
      <c r="BH50" s="43"/>
      <c r="BI50" s="43" t="s">
        <v>1029</v>
      </c>
      <c r="BJ50" s="43" t="s">
        <v>1072</v>
      </c>
      <c r="BK50" s="43">
        <v>1880</v>
      </c>
      <c r="BL50" s="43" t="str">
        <f t="shared" si="3"/>
        <v>1880Oxford University</v>
      </c>
      <c r="BM50" s="49" t="str">
        <f t="shared" si="4"/>
        <v>London</v>
      </c>
      <c r="BN50" s="43"/>
      <c r="BO50" s="43"/>
      <c r="BP50" s="43"/>
      <c r="BQ50" s="43"/>
      <c r="BR50" s="43"/>
      <c r="BS50" s="43"/>
      <c r="BT50" s="43"/>
      <c r="BU50" s="43"/>
      <c r="BV50" s="43" t="s">
        <v>376</v>
      </c>
      <c r="BW50" s="43" t="s">
        <v>376</v>
      </c>
      <c r="BX50" s="43"/>
      <c r="BZ50" s="50"/>
      <c r="CA50" s="50"/>
      <c r="CB50" s="88" t="str">
        <f t="shared" si="5"/>
        <v>18800327</v>
      </c>
    </row>
    <row r="51" spans="1:80" s="49" customFormat="1" ht="12.95" customHeight="1" x14ac:dyDescent="0.2">
      <c r="A51" s="43">
        <v>3</v>
      </c>
      <c r="B51" s="43">
        <v>27</v>
      </c>
      <c r="C51" s="43">
        <v>1880</v>
      </c>
      <c r="D51" s="43" t="s">
        <v>658</v>
      </c>
      <c r="E51" s="43" t="s">
        <v>1076</v>
      </c>
      <c r="F51" s="44" t="s">
        <v>1010</v>
      </c>
      <c r="G51" s="43"/>
      <c r="H51" s="44" t="s">
        <v>1011</v>
      </c>
      <c r="I51" s="44"/>
      <c r="J51" s="45" t="s">
        <v>1077</v>
      </c>
      <c r="K51" s="43" t="s">
        <v>1072</v>
      </c>
      <c r="L51" s="43" t="s">
        <v>4</v>
      </c>
      <c r="M51" s="43" t="s">
        <v>1029</v>
      </c>
      <c r="N51" s="46">
        <v>0</v>
      </c>
      <c r="O51" s="46">
        <v>1</v>
      </c>
      <c r="P51" s="44" t="s">
        <v>1016</v>
      </c>
      <c r="Q51" s="44" t="s">
        <v>1017</v>
      </c>
      <c r="R51" s="44" t="s">
        <v>376</v>
      </c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7">
        <f t="shared" si="0"/>
        <v>0</v>
      </c>
      <c r="AF51" s="47">
        <f t="shared" si="1"/>
        <v>0</v>
      </c>
      <c r="AG51" s="47">
        <f t="shared" si="2"/>
        <v>1</v>
      </c>
      <c r="AH51" s="43" t="s">
        <v>1073</v>
      </c>
      <c r="AI51" s="43" t="s">
        <v>1074</v>
      </c>
      <c r="AJ51" s="43" t="s">
        <v>376</v>
      </c>
      <c r="AK51" s="43" t="s">
        <v>658</v>
      </c>
      <c r="AL51" s="43" t="s">
        <v>1032</v>
      </c>
      <c r="AM51" s="43" t="s">
        <v>1034</v>
      </c>
      <c r="AN51" s="43" t="s">
        <v>376</v>
      </c>
      <c r="AO51" s="43" t="s">
        <v>658</v>
      </c>
      <c r="AP51" s="43"/>
      <c r="AQ51" s="43">
        <v>2</v>
      </c>
      <c r="AR51" s="43"/>
      <c r="AS51" s="43"/>
      <c r="AT51" s="43"/>
      <c r="AU51" s="43" t="s">
        <v>376</v>
      </c>
      <c r="AV51" s="43"/>
      <c r="AW51" s="43" t="s">
        <v>30</v>
      </c>
      <c r="AX51" s="43"/>
      <c r="AY51" s="43" t="s">
        <v>30</v>
      </c>
      <c r="AZ51" s="43"/>
      <c r="BA51" s="44"/>
      <c r="BB51" s="48"/>
      <c r="BC51" s="43"/>
      <c r="BD51" s="43"/>
      <c r="BE51" s="43"/>
      <c r="BF51" s="43">
        <v>1</v>
      </c>
      <c r="BG51" s="43"/>
      <c r="BH51" s="43"/>
      <c r="BI51" s="43" t="s">
        <v>1072</v>
      </c>
      <c r="BJ51" s="43" t="s">
        <v>1029</v>
      </c>
      <c r="BK51" s="43">
        <v>1880</v>
      </c>
      <c r="BL51" s="43" t="str">
        <f t="shared" si="3"/>
        <v>1880Nottingham Forest</v>
      </c>
      <c r="BM51" s="49" t="str">
        <f t="shared" si="4"/>
        <v>London</v>
      </c>
      <c r="BN51" s="43"/>
      <c r="BO51" s="43"/>
      <c r="BP51" s="43"/>
      <c r="BQ51" s="43"/>
      <c r="BR51" s="43"/>
      <c r="BS51" s="43"/>
      <c r="BT51" s="43"/>
      <c r="BU51" s="43"/>
      <c r="BV51" s="43" t="s">
        <v>376</v>
      </c>
      <c r="BW51" s="43" t="s">
        <v>376</v>
      </c>
      <c r="BX51" s="43"/>
      <c r="BZ51" s="50"/>
      <c r="CA51" s="50"/>
      <c r="CB51" s="88" t="str">
        <f t="shared" si="5"/>
        <v>18800327</v>
      </c>
    </row>
    <row r="52" spans="1:80" s="49" customFormat="1" ht="12.95" customHeight="1" x14ac:dyDescent="0.2">
      <c r="A52" s="43">
        <v>4</v>
      </c>
      <c r="B52" s="43">
        <v>10</v>
      </c>
      <c r="C52" s="43">
        <v>1880</v>
      </c>
      <c r="D52" s="43" t="s">
        <v>658</v>
      </c>
      <c r="E52" s="43" t="s">
        <v>1076</v>
      </c>
      <c r="F52" s="44" t="s">
        <v>1010</v>
      </c>
      <c r="G52" s="43"/>
      <c r="H52" s="44" t="s">
        <v>1025</v>
      </c>
      <c r="I52" s="44"/>
      <c r="J52" s="45" t="s">
        <v>1078</v>
      </c>
      <c r="K52" s="43" t="s">
        <v>1044</v>
      </c>
      <c r="L52" s="43" t="s">
        <v>3</v>
      </c>
      <c r="M52" s="43" t="s">
        <v>1029</v>
      </c>
      <c r="N52" s="46">
        <v>1</v>
      </c>
      <c r="O52" s="46">
        <v>0</v>
      </c>
      <c r="P52" s="44" t="s">
        <v>1016</v>
      </c>
      <c r="Q52" s="44" t="s">
        <v>1017</v>
      </c>
      <c r="R52" s="44" t="s">
        <v>376</v>
      </c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7">
        <f t="shared" si="0"/>
        <v>1</v>
      </c>
      <c r="AF52" s="47">
        <f t="shared" si="1"/>
        <v>0</v>
      </c>
      <c r="AG52" s="47">
        <f t="shared" si="2"/>
        <v>0</v>
      </c>
      <c r="AH52" s="43" t="s">
        <v>1017</v>
      </c>
      <c r="AI52" s="43" t="s">
        <v>1018</v>
      </c>
      <c r="AJ52" s="43" t="s">
        <v>376</v>
      </c>
      <c r="AK52" s="43" t="s">
        <v>658</v>
      </c>
      <c r="AL52" s="43" t="s">
        <v>1032</v>
      </c>
      <c r="AM52" s="43" t="s">
        <v>1034</v>
      </c>
      <c r="AN52" s="43" t="s">
        <v>376</v>
      </c>
      <c r="AO52" s="43" t="s">
        <v>658</v>
      </c>
      <c r="AP52" s="43"/>
      <c r="AQ52" s="43">
        <v>1</v>
      </c>
      <c r="AR52" s="43"/>
      <c r="AS52" s="43"/>
      <c r="AT52" s="43"/>
      <c r="AU52" s="43" t="s">
        <v>376</v>
      </c>
      <c r="AV52" s="43"/>
      <c r="AW52" s="43" t="s">
        <v>30</v>
      </c>
      <c r="AX52" s="43"/>
      <c r="AY52" s="43" t="s">
        <v>30</v>
      </c>
      <c r="AZ52" s="43"/>
      <c r="BA52" s="44"/>
      <c r="BB52" s="48" t="s">
        <v>30</v>
      </c>
      <c r="BC52" s="43" t="s">
        <v>30</v>
      </c>
      <c r="BD52" s="43"/>
      <c r="BE52" s="43"/>
      <c r="BF52" s="43">
        <v>1</v>
      </c>
      <c r="BG52" s="43"/>
      <c r="BH52" s="43"/>
      <c r="BI52" s="43" t="s">
        <v>1044</v>
      </c>
      <c r="BJ52" s="43" t="s">
        <v>1029</v>
      </c>
      <c r="BK52" s="43">
        <v>1880</v>
      </c>
      <c r="BL52" s="43" t="str">
        <f t="shared" si="3"/>
        <v>1880Clapham Rovers</v>
      </c>
      <c r="BM52" s="49" t="str">
        <f t="shared" si="4"/>
        <v>London</v>
      </c>
      <c r="BN52" s="43"/>
      <c r="BO52" s="43"/>
      <c r="BP52" s="43"/>
      <c r="BQ52" s="43"/>
      <c r="BR52" s="43"/>
      <c r="BS52" s="43"/>
      <c r="BT52" s="43"/>
      <c r="BU52" s="43"/>
      <c r="BV52" s="43" t="s">
        <v>376</v>
      </c>
      <c r="BW52" s="43" t="s">
        <v>376</v>
      </c>
      <c r="BX52" s="43"/>
      <c r="BZ52" s="50"/>
      <c r="CA52" s="50"/>
      <c r="CB52" s="88" t="str">
        <f t="shared" si="5"/>
        <v>18800410</v>
      </c>
    </row>
    <row r="53" spans="1:80" s="49" customFormat="1" ht="12.95" customHeight="1" x14ac:dyDescent="0.2">
      <c r="A53" s="43">
        <v>4</v>
      </c>
      <c r="B53" s="43">
        <v>10</v>
      </c>
      <c r="C53" s="43">
        <v>1880</v>
      </c>
      <c r="D53" s="43" t="s">
        <v>658</v>
      </c>
      <c r="E53" s="43" t="s">
        <v>1076</v>
      </c>
      <c r="F53" s="44" t="s">
        <v>1010</v>
      </c>
      <c r="G53" s="43"/>
      <c r="H53" s="44" t="s">
        <v>1025</v>
      </c>
      <c r="I53" s="44"/>
      <c r="J53" s="45" t="s">
        <v>1078</v>
      </c>
      <c r="K53" s="43" t="s">
        <v>1029</v>
      </c>
      <c r="L53" s="43" t="s">
        <v>4</v>
      </c>
      <c r="M53" s="43" t="s">
        <v>1044</v>
      </c>
      <c r="N53" s="46">
        <v>0</v>
      </c>
      <c r="O53" s="46">
        <v>1</v>
      </c>
      <c r="P53" s="44" t="s">
        <v>1016</v>
      </c>
      <c r="Q53" s="44" t="s">
        <v>1017</v>
      </c>
      <c r="R53" s="44" t="s">
        <v>376</v>
      </c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7">
        <f t="shared" si="0"/>
        <v>0</v>
      </c>
      <c r="AF53" s="47">
        <f t="shared" si="1"/>
        <v>0</v>
      </c>
      <c r="AG53" s="47">
        <f t="shared" si="2"/>
        <v>1</v>
      </c>
      <c r="AH53" s="43" t="s">
        <v>1032</v>
      </c>
      <c r="AI53" s="43" t="s">
        <v>1034</v>
      </c>
      <c r="AJ53" s="43" t="s">
        <v>376</v>
      </c>
      <c r="AK53" s="43" t="s">
        <v>658</v>
      </c>
      <c r="AL53" s="43" t="s">
        <v>1017</v>
      </c>
      <c r="AM53" s="43" t="s">
        <v>1018</v>
      </c>
      <c r="AN53" s="43" t="s">
        <v>376</v>
      </c>
      <c r="AO53" s="43" t="s">
        <v>658</v>
      </c>
      <c r="AP53" s="43"/>
      <c r="AQ53" s="43">
        <v>1</v>
      </c>
      <c r="AR53" s="43"/>
      <c r="AS53" s="43"/>
      <c r="AT53" s="43"/>
      <c r="AU53" s="43" t="s">
        <v>376</v>
      </c>
      <c r="AV53" s="43"/>
      <c r="AW53" s="43" t="s">
        <v>30</v>
      </c>
      <c r="AX53" s="43"/>
      <c r="AY53" s="43" t="s">
        <v>30</v>
      </c>
      <c r="AZ53" s="43"/>
      <c r="BA53" s="44"/>
      <c r="BB53" s="48"/>
      <c r="BC53" s="43" t="s">
        <v>30</v>
      </c>
      <c r="BD53" s="43"/>
      <c r="BE53" s="43"/>
      <c r="BF53" s="43">
        <v>1</v>
      </c>
      <c r="BG53" s="43"/>
      <c r="BH53" s="43"/>
      <c r="BI53" s="43" t="s">
        <v>1029</v>
      </c>
      <c r="BJ53" s="43" t="s">
        <v>1044</v>
      </c>
      <c r="BK53" s="43">
        <v>1880</v>
      </c>
      <c r="BL53" s="43" t="str">
        <f t="shared" si="3"/>
        <v>1880Oxford University</v>
      </c>
      <c r="BM53" s="49" t="str">
        <f t="shared" si="4"/>
        <v>London</v>
      </c>
      <c r="BN53" s="43"/>
      <c r="BO53" s="43"/>
      <c r="BP53" s="43"/>
      <c r="BQ53" s="43"/>
      <c r="BR53" s="43"/>
      <c r="BS53" s="43"/>
      <c r="BT53" s="43"/>
      <c r="BU53" s="43"/>
      <c r="BV53" s="43" t="s">
        <v>376</v>
      </c>
      <c r="BW53" s="43" t="s">
        <v>376</v>
      </c>
      <c r="BX53" s="43"/>
      <c r="BZ53" s="50"/>
      <c r="CA53" s="50"/>
      <c r="CB53" s="88" t="str">
        <f t="shared" si="5"/>
        <v>18800410</v>
      </c>
    </row>
    <row r="54" spans="1:80" s="49" customFormat="1" ht="12.95" customHeight="1" x14ac:dyDescent="0.2">
      <c r="A54" s="43">
        <v>3</v>
      </c>
      <c r="B54" s="43">
        <v>26</v>
      </c>
      <c r="C54" s="43">
        <v>1881</v>
      </c>
      <c r="D54" s="43" t="s">
        <v>658</v>
      </c>
      <c r="E54" s="43" t="s">
        <v>1079</v>
      </c>
      <c r="F54" s="44" t="s">
        <v>1010</v>
      </c>
      <c r="G54" s="43"/>
      <c r="H54" s="44" t="s">
        <v>1011</v>
      </c>
      <c r="I54" s="44"/>
      <c r="J54" s="45" t="s">
        <v>1080</v>
      </c>
      <c r="K54" s="43" t="s">
        <v>1081</v>
      </c>
      <c r="L54" s="43" t="s">
        <v>3</v>
      </c>
      <c r="M54" s="43" t="s">
        <v>1082</v>
      </c>
      <c r="N54" s="46">
        <v>4</v>
      </c>
      <c r="O54" s="46">
        <v>1</v>
      </c>
      <c r="P54" s="44" t="s">
        <v>1016</v>
      </c>
      <c r="Q54" s="44" t="s">
        <v>1017</v>
      </c>
      <c r="R54" s="44" t="s">
        <v>376</v>
      </c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7">
        <f t="shared" si="0"/>
        <v>1</v>
      </c>
      <c r="AF54" s="47">
        <f t="shared" si="1"/>
        <v>0</v>
      </c>
      <c r="AG54" s="47">
        <f t="shared" si="2"/>
        <v>0</v>
      </c>
      <c r="AH54" s="43" t="s">
        <v>1083</v>
      </c>
      <c r="AI54" s="43" t="s">
        <v>1084</v>
      </c>
      <c r="AJ54" s="43" t="s">
        <v>376</v>
      </c>
      <c r="AK54" s="43" t="s">
        <v>658</v>
      </c>
      <c r="AL54" s="43" t="s">
        <v>1085</v>
      </c>
      <c r="AM54" s="43" t="s">
        <v>1086</v>
      </c>
      <c r="AN54" s="43" t="s">
        <v>376</v>
      </c>
      <c r="AO54" s="43" t="s">
        <v>658</v>
      </c>
      <c r="AP54" s="43"/>
      <c r="AQ54" s="43">
        <v>2</v>
      </c>
      <c r="AR54" s="43"/>
      <c r="AS54" s="43"/>
      <c r="AT54" s="43"/>
      <c r="AU54" s="43" t="s">
        <v>376</v>
      </c>
      <c r="AV54" s="43"/>
      <c r="AW54" s="43" t="s">
        <v>30</v>
      </c>
      <c r="AX54" s="43"/>
      <c r="AY54" s="43" t="s">
        <v>30</v>
      </c>
      <c r="AZ54" s="43"/>
      <c r="BA54" s="44"/>
      <c r="BB54" s="48"/>
      <c r="BC54" s="43"/>
      <c r="BD54" s="43"/>
      <c r="BE54" s="43"/>
      <c r="BF54" s="43">
        <v>1</v>
      </c>
      <c r="BG54" s="43"/>
      <c r="BH54" s="43"/>
      <c r="BI54" s="43" t="s">
        <v>1081</v>
      </c>
      <c r="BJ54" s="43" t="s">
        <v>1082</v>
      </c>
      <c r="BK54" s="43">
        <v>1881</v>
      </c>
      <c r="BL54" s="43" t="str">
        <f t="shared" si="3"/>
        <v>1881Old Carthusians</v>
      </c>
      <c r="BM54" s="49" t="str">
        <f t="shared" si="4"/>
        <v>London</v>
      </c>
      <c r="BN54" s="43"/>
      <c r="BO54" s="43"/>
      <c r="BP54" s="43"/>
      <c r="BQ54" s="43"/>
      <c r="BR54" s="43"/>
      <c r="BS54" s="43"/>
      <c r="BT54" s="43"/>
      <c r="BU54" s="43"/>
      <c r="BV54" s="43" t="s">
        <v>376</v>
      </c>
      <c r="BW54" s="43" t="s">
        <v>376</v>
      </c>
      <c r="BX54" s="43"/>
      <c r="BZ54" s="50"/>
      <c r="CA54" s="50"/>
      <c r="CB54" s="88" t="str">
        <f t="shared" si="5"/>
        <v>18810326</v>
      </c>
    </row>
    <row r="55" spans="1:80" s="49" customFormat="1" ht="12.95" customHeight="1" x14ac:dyDescent="0.2">
      <c r="A55" s="43">
        <v>3</v>
      </c>
      <c r="B55" s="43">
        <v>26</v>
      </c>
      <c r="C55" s="43">
        <v>1881</v>
      </c>
      <c r="D55" s="43" t="s">
        <v>658</v>
      </c>
      <c r="E55" s="43" t="s">
        <v>1079</v>
      </c>
      <c r="F55" s="44" t="s">
        <v>1010</v>
      </c>
      <c r="G55" s="43"/>
      <c r="H55" s="44" t="s">
        <v>1011</v>
      </c>
      <c r="I55" s="44"/>
      <c r="J55" s="45" t="s">
        <v>1080</v>
      </c>
      <c r="K55" s="43" t="s">
        <v>1082</v>
      </c>
      <c r="L55" s="43" t="s">
        <v>4</v>
      </c>
      <c r="M55" s="43" t="s">
        <v>1081</v>
      </c>
      <c r="N55" s="46">
        <v>1</v>
      </c>
      <c r="O55" s="46">
        <v>4</v>
      </c>
      <c r="P55" s="44" t="s">
        <v>1016</v>
      </c>
      <c r="Q55" s="44" t="s">
        <v>1017</v>
      </c>
      <c r="R55" s="44" t="s">
        <v>376</v>
      </c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7">
        <f t="shared" si="0"/>
        <v>0</v>
      </c>
      <c r="AF55" s="47">
        <f t="shared" si="1"/>
        <v>0</v>
      </c>
      <c r="AG55" s="47">
        <f t="shared" si="2"/>
        <v>1</v>
      </c>
      <c r="AH55" s="43" t="s">
        <v>1085</v>
      </c>
      <c r="AI55" s="43" t="s">
        <v>1086</v>
      </c>
      <c r="AJ55" s="43" t="s">
        <v>376</v>
      </c>
      <c r="AK55" s="43" t="s">
        <v>658</v>
      </c>
      <c r="AL55" s="43" t="s">
        <v>1083</v>
      </c>
      <c r="AM55" s="43" t="s">
        <v>1084</v>
      </c>
      <c r="AN55" s="43" t="s">
        <v>376</v>
      </c>
      <c r="AO55" s="43" t="s">
        <v>658</v>
      </c>
      <c r="AP55" s="43"/>
      <c r="AQ55" s="43">
        <v>2</v>
      </c>
      <c r="AR55" s="43"/>
      <c r="AS55" s="43"/>
      <c r="AT55" s="43"/>
      <c r="AU55" s="43" t="s">
        <v>376</v>
      </c>
      <c r="AV55" s="43"/>
      <c r="AW55" s="43" t="s">
        <v>30</v>
      </c>
      <c r="AX55" s="43"/>
      <c r="AY55" s="43" t="s">
        <v>30</v>
      </c>
      <c r="AZ55" s="43"/>
      <c r="BA55" s="44"/>
      <c r="BB55" s="48"/>
      <c r="BC55" s="43"/>
      <c r="BD55" s="43"/>
      <c r="BE55" s="43"/>
      <c r="BF55" s="43">
        <v>1</v>
      </c>
      <c r="BG55" s="43"/>
      <c r="BH55" s="43"/>
      <c r="BI55" s="43" t="s">
        <v>1082</v>
      </c>
      <c r="BJ55" s="43" t="s">
        <v>1081</v>
      </c>
      <c r="BK55" s="43">
        <v>1881</v>
      </c>
      <c r="BL55" s="43" t="str">
        <f t="shared" si="3"/>
        <v>1881Darwen</v>
      </c>
      <c r="BM55" s="49" t="str">
        <f t="shared" si="4"/>
        <v>London</v>
      </c>
      <c r="BN55" s="43"/>
      <c r="BO55" s="43"/>
      <c r="BP55" s="43"/>
      <c r="BQ55" s="43"/>
      <c r="BR55" s="43"/>
      <c r="BS55" s="43"/>
      <c r="BT55" s="43"/>
      <c r="BU55" s="43"/>
      <c r="BV55" s="43" t="s">
        <v>376</v>
      </c>
      <c r="BW55" s="43" t="s">
        <v>376</v>
      </c>
      <c r="BX55" s="43"/>
      <c r="BZ55" s="50"/>
      <c r="CA55" s="50"/>
      <c r="CB55" s="88" t="str">
        <f t="shared" si="5"/>
        <v>18810326</v>
      </c>
    </row>
    <row r="56" spans="1:80" s="49" customFormat="1" ht="12.95" customHeight="1" x14ac:dyDescent="0.2">
      <c r="A56" s="43">
        <v>4</v>
      </c>
      <c r="B56" s="43">
        <v>9</v>
      </c>
      <c r="C56" s="43">
        <v>1881</v>
      </c>
      <c r="D56" s="43" t="s">
        <v>658</v>
      </c>
      <c r="E56" s="43" t="s">
        <v>1079</v>
      </c>
      <c r="F56" s="44" t="s">
        <v>1010</v>
      </c>
      <c r="G56" s="43"/>
      <c r="H56" s="44" t="s">
        <v>1025</v>
      </c>
      <c r="I56" s="44"/>
      <c r="J56" s="45" t="s">
        <v>1087</v>
      </c>
      <c r="K56" s="43" t="s">
        <v>1081</v>
      </c>
      <c r="L56" s="43" t="s">
        <v>3</v>
      </c>
      <c r="M56" s="43" t="s">
        <v>1048</v>
      </c>
      <c r="N56" s="46">
        <v>3</v>
      </c>
      <c r="O56" s="46">
        <v>0</v>
      </c>
      <c r="P56" s="44" t="s">
        <v>1016</v>
      </c>
      <c r="Q56" s="44" t="s">
        <v>1017</v>
      </c>
      <c r="R56" s="44" t="s">
        <v>376</v>
      </c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7">
        <f t="shared" si="0"/>
        <v>1</v>
      </c>
      <c r="AF56" s="47">
        <f t="shared" si="1"/>
        <v>0</v>
      </c>
      <c r="AG56" s="47">
        <f t="shared" si="2"/>
        <v>0</v>
      </c>
      <c r="AH56" s="43" t="s">
        <v>1083</v>
      </c>
      <c r="AI56" s="43" t="s">
        <v>1084</v>
      </c>
      <c r="AJ56" s="43" t="s">
        <v>376</v>
      </c>
      <c r="AK56" s="43" t="s">
        <v>658</v>
      </c>
      <c r="AL56" s="43" t="s">
        <v>1050</v>
      </c>
      <c r="AM56" s="43" t="s">
        <v>1036</v>
      </c>
      <c r="AN56" s="43" t="s">
        <v>376</v>
      </c>
      <c r="AO56" s="43" t="s">
        <v>658</v>
      </c>
      <c r="AP56" s="43"/>
      <c r="AQ56" s="43">
        <v>1</v>
      </c>
      <c r="AR56" s="43"/>
      <c r="AS56" s="43"/>
      <c r="AT56" s="43"/>
      <c r="AU56" s="43" t="s">
        <v>376</v>
      </c>
      <c r="AV56" s="43"/>
      <c r="AW56" s="43" t="s">
        <v>30</v>
      </c>
      <c r="AX56" s="43"/>
      <c r="AY56" s="43" t="s">
        <v>30</v>
      </c>
      <c r="AZ56" s="43"/>
      <c r="BA56" s="44"/>
      <c r="BB56" s="48" t="s">
        <v>30</v>
      </c>
      <c r="BC56" s="43" t="s">
        <v>30</v>
      </c>
      <c r="BD56" s="43"/>
      <c r="BE56" s="43"/>
      <c r="BF56" s="43">
        <v>1</v>
      </c>
      <c r="BG56" s="43"/>
      <c r="BH56" s="43"/>
      <c r="BI56" s="43" t="s">
        <v>1081</v>
      </c>
      <c r="BJ56" s="43" t="s">
        <v>1048</v>
      </c>
      <c r="BK56" s="43">
        <v>1881</v>
      </c>
      <c r="BL56" s="43" t="str">
        <f t="shared" si="3"/>
        <v>1881Old Carthusians</v>
      </c>
      <c r="BM56" s="49" t="str">
        <f t="shared" si="4"/>
        <v>London</v>
      </c>
      <c r="BN56" s="43"/>
      <c r="BO56" s="43"/>
      <c r="BP56" s="43"/>
      <c r="BQ56" s="43"/>
      <c r="BR56" s="43"/>
      <c r="BS56" s="43"/>
      <c r="BT56" s="43"/>
      <c r="BU56" s="43"/>
      <c r="BV56" s="43" t="s">
        <v>376</v>
      </c>
      <c r="BW56" s="43" t="s">
        <v>376</v>
      </c>
      <c r="BX56" s="43"/>
      <c r="BZ56" s="50"/>
      <c r="CA56" s="50"/>
      <c r="CB56" s="88" t="str">
        <f t="shared" si="5"/>
        <v>18810409</v>
      </c>
    </row>
    <row r="57" spans="1:80" s="49" customFormat="1" ht="12.95" customHeight="1" x14ac:dyDescent="0.2">
      <c r="A57" s="43">
        <v>4</v>
      </c>
      <c r="B57" s="43">
        <v>9</v>
      </c>
      <c r="C57" s="43">
        <v>1881</v>
      </c>
      <c r="D57" s="43" t="s">
        <v>658</v>
      </c>
      <c r="E57" s="43" t="s">
        <v>1079</v>
      </c>
      <c r="F57" s="44" t="s">
        <v>1010</v>
      </c>
      <c r="G57" s="43"/>
      <c r="H57" s="44" t="s">
        <v>1025</v>
      </c>
      <c r="I57" s="44"/>
      <c r="J57" s="45" t="s">
        <v>1087</v>
      </c>
      <c r="K57" s="43" t="s">
        <v>1048</v>
      </c>
      <c r="L57" s="43" t="s">
        <v>4</v>
      </c>
      <c r="M57" s="43" t="s">
        <v>1081</v>
      </c>
      <c r="N57" s="46">
        <v>0</v>
      </c>
      <c r="O57" s="46">
        <v>3</v>
      </c>
      <c r="P57" s="44" t="s">
        <v>1016</v>
      </c>
      <c r="Q57" s="44" t="s">
        <v>1017</v>
      </c>
      <c r="R57" s="44" t="s">
        <v>376</v>
      </c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7">
        <f t="shared" si="0"/>
        <v>0</v>
      </c>
      <c r="AF57" s="47">
        <f t="shared" si="1"/>
        <v>0</v>
      </c>
      <c r="AG57" s="47">
        <f t="shared" si="2"/>
        <v>1</v>
      </c>
      <c r="AH57" s="43" t="s">
        <v>1050</v>
      </c>
      <c r="AI57" s="43" t="s">
        <v>1036</v>
      </c>
      <c r="AJ57" s="43" t="s">
        <v>376</v>
      </c>
      <c r="AK57" s="43" t="s">
        <v>658</v>
      </c>
      <c r="AL57" s="43" t="s">
        <v>1083</v>
      </c>
      <c r="AM57" s="43" t="s">
        <v>1084</v>
      </c>
      <c r="AN57" s="43" t="s">
        <v>376</v>
      </c>
      <c r="AO57" s="43" t="s">
        <v>658</v>
      </c>
      <c r="AP57" s="43"/>
      <c r="AQ57" s="43">
        <v>1</v>
      </c>
      <c r="AR57" s="43"/>
      <c r="AS57" s="43"/>
      <c r="AT57" s="43"/>
      <c r="AU57" s="43" t="s">
        <v>376</v>
      </c>
      <c r="AV57" s="43"/>
      <c r="AW57" s="43" t="s">
        <v>30</v>
      </c>
      <c r="AX57" s="43"/>
      <c r="AY57" s="43" t="s">
        <v>30</v>
      </c>
      <c r="AZ57" s="43"/>
      <c r="BA57" s="44"/>
      <c r="BB57" s="48"/>
      <c r="BC57" s="43" t="s">
        <v>30</v>
      </c>
      <c r="BD57" s="43"/>
      <c r="BE57" s="43"/>
      <c r="BF57" s="43">
        <v>1</v>
      </c>
      <c r="BG57" s="43"/>
      <c r="BH57" s="43"/>
      <c r="BI57" s="43" t="s">
        <v>1048</v>
      </c>
      <c r="BJ57" s="43" t="s">
        <v>1081</v>
      </c>
      <c r="BK57" s="43">
        <v>1881</v>
      </c>
      <c r="BL57" s="43" t="str">
        <f t="shared" si="3"/>
        <v>1881Old Etonians</v>
      </c>
      <c r="BM57" s="49" t="str">
        <f t="shared" si="4"/>
        <v>London</v>
      </c>
      <c r="BN57" s="43"/>
      <c r="BO57" s="43"/>
      <c r="BP57" s="43"/>
      <c r="BQ57" s="43"/>
      <c r="BR57" s="43"/>
      <c r="BS57" s="43"/>
      <c r="BT57" s="43"/>
      <c r="BU57" s="43"/>
      <c r="BV57" s="43" t="s">
        <v>376</v>
      </c>
      <c r="BW57" s="43" t="s">
        <v>376</v>
      </c>
      <c r="BX57" s="43"/>
      <c r="BZ57" s="50"/>
      <c r="CA57" s="50"/>
      <c r="CB57" s="88" t="str">
        <f t="shared" si="5"/>
        <v>18810409</v>
      </c>
    </row>
    <row r="58" spans="1:80" s="49" customFormat="1" ht="12.95" customHeight="1" x14ac:dyDescent="0.2">
      <c r="A58" s="43">
        <v>3</v>
      </c>
      <c r="B58" s="43">
        <v>4</v>
      </c>
      <c r="C58" s="43">
        <v>1882</v>
      </c>
      <c r="D58" s="43" t="s">
        <v>658</v>
      </c>
      <c r="E58" s="43" t="s">
        <v>1088</v>
      </c>
      <c r="F58" s="44" t="s">
        <v>1010</v>
      </c>
      <c r="G58" s="43"/>
      <c r="H58" s="44" t="s">
        <v>1011</v>
      </c>
      <c r="I58" s="44"/>
      <c r="J58" s="45" t="s">
        <v>1089</v>
      </c>
      <c r="K58" s="43" t="s">
        <v>1048</v>
      </c>
      <c r="L58" s="43" t="s">
        <v>3</v>
      </c>
      <c r="M58" s="43" t="s">
        <v>1090</v>
      </c>
      <c r="N58" s="46">
        <v>5</v>
      </c>
      <c r="O58" s="46">
        <v>0</v>
      </c>
      <c r="P58" s="44" t="s">
        <v>1016</v>
      </c>
      <c r="Q58" s="44" t="s">
        <v>1017</v>
      </c>
      <c r="R58" s="44" t="s">
        <v>376</v>
      </c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7">
        <f t="shared" si="0"/>
        <v>1</v>
      </c>
      <c r="AF58" s="47">
        <f t="shared" si="1"/>
        <v>0</v>
      </c>
      <c r="AG58" s="47">
        <f t="shared" si="2"/>
        <v>0</v>
      </c>
      <c r="AH58" s="43" t="s">
        <v>1050</v>
      </c>
      <c r="AI58" s="43" t="s">
        <v>1036</v>
      </c>
      <c r="AJ58" s="43" t="s">
        <v>376</v>
      </c>
      <c r="AK58" s="43" t="s">
        <v>658</v>
      </c>
      <c r="AL58" s="43" t="s">
        <v>1090</v>
      </c>
      <c r="AM58" s="43" t="s">
        <v>1091</v>
      </c>
      <c r="AN58" s="43" t="s">
        <v>376</v>
      </c>
      <c r="AO58" s="43" t="s">
        <v>658</v>
      </c>
      <c r="AP58" s="43"/>
      <c r="AQ58" s="43">
        <v>2</v>
      </c>
      <c r="AR58" s="43"/>
      <c r="AS58" s="43"/>
      <c r="AT58" s="43"/>
      <c r="AU58" s="43" t="s">
        <v>376</v>
      </c>
      <c r="AV58" s="43"/>
      <c r="AW58" s="43" t="s">
        <v>30</v>
      </c>
      <c r="AX58" s="43"/>
      <c r="AY58" s="43" t="s">
        <v>30</v>
      </c>
      <c r="AZ58" s="43"/>
      <c r="BA58" s="44"/>
      <c r="BB58" s="48"/>
      <c r="BC58" s="43"/>
      <c r="BD58" s="43"/>
      <c r="BE58" s="43"/>
      <c r="BF58" s="43">
        <v>1</v>
      </c>
      <c r="BG58" s="43"/>
      <c r="BH58" s="43"/>
      <c r="BI58" s="43" t="s">
        <v>1048</v>
      </c>
      <c r="BJ58" s="43" t="s">
        <v>1090</v>
      </c>
      <c r="BK58" s="43">
        <v>1882</v>
      </c>
      <c r="BL58" s="43" t="str">
        <f t="shared" si="3"/>
        <v>1882Old Etonians</v>
      </c>
      <c r="BM58" s="49" t="str">
        <f t="shared" si="4"/>
        <v>London</v>
      </c>
      <c r="BN58" s="43"/>
      <c r="BO58" s="43"/>
      <c r="BP58" s="43"/>
      <c r="BQ58" s="43"/>
      <c r="BR58" s="43"/>
      <c r="BS58" s="43"/>
      <c r="BT58" s="43"/>
      <c r="BU58" s="43"/>
      <c r="BV58" s="43" t="s">
        <v>376</v>
      </c>
      <c r="BW58" s="43" t="s">
        <v>376</v>
      </c>
      <c r="BX58" s="43"/>
      <c r="BZ58" s="50"/>
      <c r="CA58" s="50"/>
      <c r="CB58" s="88" t="str">
        <f t="shared" si="5"/>
        <v>18820304</v>
      </c>
    </row>
    <row r="59" spans="1:80" s="49" customFormat="1" ht="12.95" customHeight="1" x14ac:dyDescent="0.2">
      <c r="A59" s="43">
        <v>3</v>
      </c>
      <c r="B59" s="43">
        <v>4</v>
      </c>
      <c r="C59" s="43">
        <v>1882</v>
      </c>
      <c r="D59" s="43" t="s">
        <v>658</v>
      </c>
      <c r="E59" s="43" t="s">
        <v>1088</v>
      </c>
      <c r="F59" s="44" t="s">
        <v>1010</v>
      </c>
      <c r="G59" s="43"/>
      <c r="H59" s="44" t="s">
        <v>1011</v>
      </c>
      <c r="I59" s="44"/>
      <c r="J59" s="45" t="s">
        <v>1089</v>
      </c>
      <c r="K59" s="43" t="s">
        <v>1090</v>
      </c>
      <c r="L59" s="43" t="s">
        <v>4</v>
      </c>
      <c r="M59" s="43" t="s">
        <v>1048</v>
      </c>
      <c r="N59" s="46">
        <v>0</v>
      </c>
      <c r="O59" s="46">
        <v>5</v>
      </c>
      <c r="P59" s="44" t="s">
        <v>1016</v>
      </c>
      <c r="Q59" s="44" t="s">
        <v>1017</v>
      </c>
      <c r="R59" s="44" t="s">
        <v>376</v>
      </c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7">
        <f t="shared" si="0"/>
        <v>0</v>
      </c>
      <c r="AF59" s="47">
        <f t="shared" si="1"/>
        <v>0</v>
      </c>
      <c r="AG59" s="47">
        <f t="shared" si="2"/>
        <v>1</v>
      </c>
      <c r="AH59" s="43" t="s">
        <v>1090</v>
      </c>
      <c r="AI59" s="43" t="s">
        <v>1091</v>
      </c>
      <c r="AJ59" s="43" t="s">
        <v>376</v>
      </c>
      <c r="AK59" s="43" t="s">
        <v>658</v>
      </c>
      <c r="AL59" s="43" t="s">
        <v>1050</v>
      </c>
      <c r="AM59" s="43" t="s">
        <v>1036</v>
      </c>
      <c r="AN59" s="43" t="s">
        <v>376</v>
      </c>
      <c r="AO59" s="43" t="s">
        <v>658</v>
      </c>
      <c r="AP59" s="43"/>
      <c r="AQ59" s="43">
        <v>2</v>
      </c>
      <c r="AR59" s="43"/>
      <c r="AS59" s="43"/>
      <c r="AT59" s="43"/>
      <c r="AU59" s="43" t="s">
        <v>376</v>
      </c>
      <c r="AV59" s="43"/>
      <c r="AW59" s="43" t="s">
        <v>30</v>
      </c>
      <c r="AX59" s="43"/>
      <c r="AY59" s="43" t="s">
        <v>30</v>
      </c>
      <c r="AZ59" s="43"/>
      <c r="BA59" s="44"/>
      <c r="BB59" s="48"/>
      <c r="BC59" s="43"/>
      <c r="BD59" s="43"/>
      <c r="BE59" s="43"/>
      <c r="BF59" s="43">
        <v>1</v>
      </c>
      <c r="BG59" s="43"/>
      <c r="BH59" s="43"/>
      <c r="BI59" s="43" t="s">
        <v>1090</v>
      </c>
      <c r="BJ59" s="43" t="s">
        <v>1048</v>
      </c>
      <c r="BK59" s="43">
        <v>1882</v>
      </c>
      <c r="BL59" s="43" t="str">
        <f t="shared" si="3"/>
        <v>1882Marlow</v>
      </c>
      <c r="BM59" s="49" t="str">
        <f t="shared" si="4"/>
        <v>London</v>
      </c>
      <c r="BN59" s="43"/>
      <c r="BO59" s="43"/>
      <c r="BP59" s="43"/>
      <c r="BQ59" s="43"/>
      <c r="BR59" s="43"/>
      <c r="BS59" s="43"/>
      <c r="BT59" s="43"/>
      <c r="BU59" s="43"/>
      <c r="BV59" s="43" t="s">
        <v>376</v>
      </c>
      <c r="BW59" s="43" t="s">
        <v>376</v>
      </c>
      <c r="BX59" s="43"/>
      <c r="BZ59" s="50"/>
      <c r="CA59" s="50"/>
      <c r="CB59" s="88" t="str">
        <f t="shared" si="5"/>
        <v>18820304</v>
      </c>
    </row>
    <row r="60" spans="1:80" s="49" customFormat="1" ht="12.95" customHeight="1" x14ac:dyDescent="0.2">
      <c r="A60" s="43">
        <v>3</v>
      </c>
      <c r="B60" s="43">
        <v>6</v>
      </c>
      <c r="C60" s="43">
        <v>1882</v>
      </c>
      <c r="D60" s="43" t="s">
        <v>658</v>
      </c>
      <c r="E60" s="43" t="s">
        <v>1088</v>
      </c>
      <c r="F60" s="44" t="s">
        <v>1010</v>
      </c>
      <c r="G60" s="43"/>
      <c r="H60" s="44" t="s">
        <v>1011</v>
      </c>
      <c r="I60" s="44"/>
      <c r="J60" s="45" t="s">
        <v>1092</v>
      </c>
      <c r="K60" s="43" t="s">
        <v>1093</v>
      </c>
      <c r="L60" s="43" t="s">
        <v>1014</v>
      </c>
      <c r="M60" s="43" t="s">
        <v>1094</v>
      </c>
      <c r="N60" s="46">
        <v>0</v>
      </c>
      <c r="O60" s="46">
        <v>0</v>
      </c>
      <c r="P60" s="44" t="s">
        <v>1095</v>
      </c>
      <c r="Q60" s="43" t="s">
        <v>1096</v>
      </c>
      <c r="R60" s="44" t="s">
        <v>376</v>
      </c>
      <c r="S60" s="43"/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7">
        <f t="shared" si="0"/>
        <v>0</v>
      </c>
      <c r="AF60" s="47">
        <f t="shared" si="1"/>
        <v>1</v>
      </c>
      <c r="AG60" s="47">
        <f t="shared" si="2"/>
        <v>0</v>
      </c>
      <c r="AH60" s="43" t="s">
        <v>1097</v>
      </c>
      <c r="AI60" s="43" t="s">
        <v>1098</v>
      </c>
      <c r="AJ60" s="43" t="s">
        <v>376</v>
      </c>
      <c r="AK60" s="43" t="s">
        <v>658</v>
      </c>
      <c r="AL60" s="43" t="s">
        <v>1085</v>
      </c>
      <c r="AM60" s="43" t="s">
        <v>1086</v>
      </c>
      <c r="AN60" s="43" t="s">
        <v>376</v>
      </c>
      <c r="AO60" s="43" t="s">
        <v>658</v>
      </c>
      <c r="AP60" s="43"/>
      <c r="AQ60" s="43">
        <v>2</v>
      </c>
      <c r="AR60" s="43"/>
      <c r="AS60" s="43"/>
      <c r="AT60" s="43"/>
      <c r="AU60" s="43" t="s">
        <v>376</v>
      </c>
      <c r="AV60" s="43"/>
      <c r="AW60" s="43" t="s">
        <v>30</v>
      </c>
      <c r="AX60" s="43"/>
      <c r="AY60" s="43" t="s">
        <v>30</v>
      </c>
      <c r="AZ60" s="43"/>
      <c r="BA60" s="44"/>
      <c r="BB60" s="48"/>
      <c r="BC60" s="43"/>
      <c r="BD60" s="43"/>
      <c r="BE60" s="43"/>
      <c r="BF60" s="43">
        <v>1</v>
      </c>
      <c r="BG60" s="43"/>
      <c r="BH60" s="43"/>
      <c r="BI60" s="43" t="s">
        <v>1093</v>
      </c>
      <c r="BJ60" s="43" t="s">
        <v>1094</v>
      </c>
      <c r="BK60" s="43">
        <v>1882</v>
      </c>
      <c r="BL60" s="43" t="str">
        <f t="shared" si="3"/>
        <v>1882Sheffield Wednesday</v>
      </c>
      <c r="BM60" s="49" t="str">
        <f t="shared" si="4"/>
        <v>Kirklees</v>
      </c>
      <c r="BN60" s="43"/>
      <c r="BO60" s="43"/>
      <c r="BP60" s="43"/>
      <c r="BQ60" s="43"/>
      <c r="BR60" s="43"/>
      <c r="BS60" s="43"/>
      <c r="BT60" s="43"/>
      <c r="BU60" s="43"/>
      <c r="BV60" s="43" t="s">
        <v>376</v>
      </c>
      <c r="BW60" s="43" t="s">
        <v>376</v>
      </c>
      <c r="BX60" s="43"/>
      <c r="BZ60" s="50"/>
      <c r="CA60" s="50"/>
      <c r="CB60" s="88" t="str">
        <f t="shared" si="5"/>
        <v>18820306</v>
      </c>
    </row>
    <row r="61" spans="1:80" s="49" customFormat="1" ht="12.95" customHeight="1" x14ac:dyDescent="0.2">
      <c r="A61" s="43">
        <v>3</v>
      </c>
      <c r="B61" s="43">
        <v>6</v>
      </c>
      <c r="C61" s="43">
        <v>1882</v>
      </c>
      <c r="D61" s="43" t="s">
        <v>658</v>
      </c>
      <c r="E61" s="43" t="s">
        <v>1088</v>
      </c>
      <c r="F61" s="44" t="s">
        <v>1010</v>
      </c>
      <c r="G61" s="43"/>
      <c r="H61" s="44" t="s">
        <v>1011</v>
      </c>
      <c r="I61" s="44"/>
      <c r="J61" s="45" t="s">
        <v>1092</v>
      </c>
      <c r="K61" s="43" t="s">
        <v>1094</v>
      </c>
      <c r="L61" s="43" t="s">
        <v>1014</v>
      </c>
      <c r="M61" s="43" t="s">
        <v>1093</v>
      </c>
      <c r="N61" s="46">
        <v>0</v>
      </c>
      <c r="O61" s="46">
        <v>0</v>
      </c>
      <c r="P61" s="44" t="s">
        <v>1095</v>
      </c>
      <c r="Q61" s="43" t="s">
        <v>1096</v>
      </c>
      <c r="R61" s="44" t="s">
        <v>376</v>
      </c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7">
        <f t="shared" si="0"/>
        <v>0</v>
      </c>
      <c r="AF61" s="47">
        <f t="shared" si="1"/>
        <v>1</v>
      </c>
      <c r="AG61" s="47">
        <f t="shared" si="2"/>
        <v>0</v>
      </c>
      <c r="AH61" s="43" t="s">
        <v>1085</v>
      </c>
      <c r="AI61" s="43" t="s">
        <v>1086</v>
      </c>
      <c r="AJ61" s="43" t="s">
        <v>376</v>
      </c>
      <c r="AK61" s="43" t="s">
        <v>658</v>
      </c>
      <c r="AL61" s="43" t="s">
        <v>1097</v>
      </c>
      <c r="AM61" s="43" t="s">
        <v>1098</v>
      </c>
      <c r="AN61" s="43" t="s">
        <v>376</v>
      </c>
      <c r="AO61" s="43" t="s">
        <v>658</v>
      </c>
      <c r="AP61" s="43"/>
      <c r="AQ61" s="43">
        <v>2</v>
      </c>
      <c r="AR61" s="43"/>
      <c r="AS61" s="43"/>
      <c r="AT61" s="43"/>
      <c r="AU61" s="43" t="s">
        <v>376</v>
      </c>
      <c r="AV61" s="43"/>
      <c r="AW61" s="43" t="s">
        <v>30</v>
      </c>
      <c r="AX61" s="43"/>
      <c r="AY61" s="43" t="s">
        <v>30</v>
      </c>
      <c r="AZ61" s="43"/>
      <c r="BA61" s="44"/>
      <c r="BB61" s="48"/>
      <c r="BC61" s="43"/>
      <c r="BD61" s="43"/>
      <c r="BE61" s="43"/>
      <c r="BF61" s="43">
        <v>1</v>
      </c>
      <c r="BG61" s="43"/>
      <c r="BH61" s="43"/>
      <c r="BI61" s="43" t="s">
        <v>1094</v>
      </c>
      <c r="BJ61" s="43" t="s">
        <v>1093</v>
      </c>
      <c r="BK61" s="43">
        <v>1882</v>
      </c>
      <c r="BL61" s="43" t="str">
        <f t="shared" si="3"/>
        <v>1882Blackburn Rovers</v>
      </c>
      <c r="BM61" s="49" t="str">
        <f t="shared" si="4"/>
        <v>Kirklees</v>
      </c>
      <c r="BN61" s="43"/>
      <c r="BO61" s="43"/>
      <c r="BP61" s="43"/>
      <c r="BQ61" s="43"/>
      <c r="BR61" s="43"/>
      <c r="BS61" s="43"/>
      <c r="BT61" s="43"/>
      <c r="BU61" s="43"/>
      <c r="BV61" s="43" t="s">
        <v>376</v>
      </c>
      <c r="BW61" s="43" t="s">
        <v>376</v>
      </c>
      <c r="BX61" s="43"/>
      <c r="BZ61" s="50"/>
      <c r="CA61" s="50"/>
      <c r="CB61" s="88" t="str">
        <f t="shared" si="5"/>
        <v>18820306</v>
      </c>
    </row>
    <row r="62" spans="1:80" s="49" customFormat="1" ht="12.95" customHeight="1" x14ac:dyDescent="0.2">
      <c r="A62" s="43">
        <v>3</v>
      </c>
      <c r="B62" s="43">
        <v>15</v>
      </c>
      <c r="C62" s="43">
        <v>1882</v>
      </c>
      <c r="D62" s="43" t="s">
        <v>658</v>
      </c>
      <c r="E62" s="43" t="s">
        <v>1088</v>
      </c>
      <c r="F62" s="44" t="s">
        <v>1010</v>
      </c>
      <c r="G62" s="43"/>
      <c r="H62" s="44" t="s">
        <v>1011</v>
      </c>
      <c r="I62" s="44" t="s">
        <v>1023</v>
      </c>
      <c r="J62" s="45" t="s">
        <v>1099</v>
      </c>
      <c r="K62" s="43" t="s">
        <v>1094</v>
      </c>
      <c r="L62" s="43" t="s">
        <v>3</v>
      </c>
      <c r="M62" s="43" t="s">
        <v>1093</v>
      </c>
      <c r="N62" s="46">
        <v>5</v>
      </c>
      <c r="O62" s="46">
        <v>1</v>
      </c>
      <c r="P62" s="44" t="s">
        <v>1100</v>
      </c>
      <c r="Q62" s="44" t="s">
        <v>1101</v>
      </c>
      <c r="R62" s="44" t="s">
        <v>376</v>
      </c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7">
        <f t="shared" si="0"/>
        <v>1</v>
      </c>
      <c r="AF62" s="47">
        <f t="shared" si="1"/>
        <v>0</v>
      </c>
      <c r="AG62" s="47">
        <f t="shared" si="2"/>
        <v>0</v>
      </c>
      <c r="AH62" s="43" t="s">
        <v>1085</v>
      </c>
      <c r="AI62" s="43" t="s">
        <v>1086</v>
      </c>
      <c r="AJ62" s="43" t="s">
        <v>376</v>
      </c>
      <c r="AK62" s="43" t="s">
        <v>658</v>
      </c>
      <c r="AL62" s="43" t="s">
        <v>1097</v>
      </c>
      <c r="AM62" s="43" t="s">
        <v>1098</v>
      </c>
      <c r="AN62" s="43" t="s">
        <v>376</v>
      </c>
      <c r="AO62" s="43" t="s">
        <v>658</v>
      </c>
      <c r="AP62" s="43"/>
      <c r="AQ62" s="43">
        <v>2</v>
      </c>
      <c r="AR62" s="43"/>
      <c r="AS62" s="43"/>
      <c r="AT62" s="43"/>
      <c r="AU62" s="43" t="s">
        <v>376</v>
      </c>
      <c r="AV62" s="43"/>
      <c r="AW62" s="43" t="s">
        <v>30</v>
      </c>
      <c r="AX62" s="43"/>
      <c r="AY62" s="43" t="s">
        <v>30</v>
      </c>
      <c r="AZ62" s="43"/>
      <c r="BA62" s="44"/>
      <c r="BB62" s="48"/>
      <c r="BC62" s="43"/>
      <c r="BD62" s="43"/>
      <c r="BE62" s="43"/>
      <c r="BF62" s="43">
        <v>1</v>
      </c>
      <c r="BG62" s="43"/>
      <c r="BH62" s="43"/>
      <c r="BI62" s="43" t="s">
        <v>1094</v>
      </c>
      <c r="BJ62" s="43" t="s">
        <v>1093</v>
      </c>
      <c r="BK62" s="43">
        <v>1882</v>
      </c>
      <c r="BL62" s="43" t="str">
        <f t="shared" si="3"/>
        <v>1882Blackburn Rovers</v>
      </c>
      <c r="BM62" s="49" t="str">
        <f t="shared" si="4"/>
        <v>Manchester</v>
      </c>
      <c r="BN62" s="43"/>
      <c r="BO62" s="43"/>
      <c r="BP62" s="43"/>
      <c r="BQ62" s="43"/>
      <c r="BR62" s="43"/>
      <c r="BS62" s="43"/>
      <c r="BT62" s="43"/>
      <c r="BU62" s="43"/>
      <c r="BV62" s="43" t="s">
        <v>376</v>
      </c>
      <c r="BW62" s="43" t="s">
        <v>376</v>
      </c>
      <c r="BX62" s="43"/>
      <c r="BZ62" s="50"/>
      <c r="CA62" s="50"/>
      <c r="CB62" s="88" t="str">
        <f t="shared" si="5"/>
        <v>18820315</v>
      </c>
    </row>
    <row r="63" spans="1:80" s="49" customFormat="1" ht="12.95" customHeight="1" x14ac:dyDescent="0.2">
      <c r="A63" s="43">
        <v>3</v>
      </c>
      <c r="B63" s="43">
        <v>15</v>
      </c>
      <c r="C63" s="43">
        <v>1882</v>
      </c>
      <c r="D63" s="43" t="s">
        <v>658</v>
      </c>
      <c r="E63" s="43" t="s">
        <v>1088</v>
      </c>
      <c r="F63" s="44" t="s">
        <v>1010</v>
      </c>
      <c r="G63" s="43"/>
      <c r="H63" s="44" t="s">
        <v>1011</v>
      </c>
      <c r="I63" s="44" t="s">
        <v>1023</v>
      </c>
      <c r="J63" s="45" t="s">
        <v>1099</v>
      </c>
      <c r="K63" s="43" t="s">
        <v>1093</v>
      </c>
      <c r="L63" s="43" t="s">
        <v>4</v>
      </c>
      <c r="M63" s="43" t="s">
        <v>1094</v>
      </c>
      <c r="N63" s="46">
        <v>1</v>
      </c>
      <c r="O63" s="46">
        <v>5</v>
      </c>
      <c r="P63" s="44" t="s">
        <v>1100</v>
      </c>
      <c r="Q63" s="44" t="s">
        <v>1101</v>
      </c>
      <c r="R63" s="44" t="s">
        <v>376</v>
      </c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7">
        <f t="shared" si="0"/>
        <v>0</v>
      </c>
      <c r="AF63" s="47">
        <f t="shared" si="1"/>
        <v>0</v>
      </c>
      <c r="AG63" s="47">
        <f t="shared" si="2"/>
        <v>1</v>
      </c>
      <c r="AH63" s="43" t="s">
        <v>1097</v>
      </c>
      <c r="AI63" s="43" t="s">
        <v>1098</v>
      </c>
      <c r="AJ63" s="43" t="s">
        <v>376</v>
      </c>
      <c r="AK63" s="43" t="s">
        <v>658</v>
      </c>
      <c r="AL63" s="43" t="s">
        <v>1085</v>
      </c>
      <c r="AM63" s="43" t="s">
        <v>1086</v>
      </c>
      <c r="AN63" s="43" t="s">
        <v>376</v>
      </c>
      <c r="AO63" s="43" t="s">
        <v>658</v>
      </c>
      <c r="AP63" s="43"/>
      <c r="AQ63" s="43">
        <v>2</v>
      </c>
      <c r="AR63" s="43"/>
      <c r="AS63" s="43"/>
      <c r="AT63" s="43"/>
      <c r="AU63" s="43" t="s">
        <v>376</v>
      </c>
      <c r="AV63" s="43"/>
      <c r="AW63" s="43" t="s">
        <v>30</v>
      </c>
      <c r="AX63" s="43"/>
      <c r="AY63" s="43" t="s">
        <v>30</v>
      </c>
      <c r="AZ63" s="43"/>
      <c r="BA63" s="44"/>
      <c r="BB63" s="48"/>
      <c r="BC63" s="43"/>
      <c r="BD63" s="43"/>
      <c r="BE63" s="43"/>
      <c r="BF63" s="43">
        <v>1</v>
      </c>
      <c r="BG63" s="43"/>
      <c r="BH63" s="43"/>
      <c r="BI63" s="43" t="s">
        <v>1093</v>
      </c>
      <c r="BJ63" s="43" t="s">
        <v>1094</v>
      </c>
      <c r="BK63" s="43">
        <v>1882</v>
      </c>
      <c r="BL63" s="43" t="str">
        <f t="shared" si="3"/>
        <v>1882Sheffield Wednesday</v>
      </c>
      <c r="BM63" s="49" t="str">
        <f t="shared" si="4"/>
        <v>Manchester</v>
      </c>
      <c r="BN63" s="43"/>
      <c r="BO63" s="43"/>
      <c r="BP63" s="43"/>
      <c r="BQ63" s="43"/>
      <c r="BR63" s="43"/>
      <c r="BS63" s="43"/>
      <c r="BT63" s="43"/>
      <c r="BU63" s="43"/>
      <c r="BV63" s="43" t="s">
        <v>376</v>
      </c>
      <c r="BW63" s="43" t="s">
        <v>376</v>
      </c>
      <c r="BX63" s="43"/>
      <c r="BZ63" s="50"/>
      <c r="CA63" s="50"/>
      <c r="CB63" s="88" t="str">
        <f t="shared" si="5"/>
        <v>18820315</v>
      </c>
    </row>
    <row r="64" spans="1:80" s="49" customFormat="1" ht="12.95" customHeight="1" x14ac:dyDescent="0.2">
      <c r="A64" s="43">
        <v>3</v>
      </c>
      <c r="B64" s="43">
        <v>25</v>
      </c>
      <c r="C64" s="43">
        <v>1882</v>
      </c>
      <c r="D64" s="43" t="s">
        <v>658</v>
      </c>
      <c r="E64" s="43" t="s">
        <v>1088</v>
      </c>
      <c r="F64" s="44" t="s">
        <v>1010</v>
      </c>
      <c r="G64" s="43"/>
      <c r="H64" s="44" t="s">
        <v>1025</v>
      </c>
      <c r="I64" s="44"/>
      <c r="J64" s="45" t="s">
        <v>1102</v>
      </c>
      <c r="K64" s="43" t="s">
        <v>1048</v>
      </c>
      <c r="L64" s="43" t="s">
        <v>3</v>
      </c>
      <c r="M64" s="43" t="s">
        <v>1094</v>
      </c>
      <c r="N64" s="46">
        <v>1</v>
      </c>
      <c r="O64" s="46">
        <v>0</v>
      </c>
      <c r="P64" s="44" t="s">
        <v>1016</v>
      </c>
      <c r="Q64" s="44" t="s">
        <v>1017</v>
      </c>
      <c r="R64" s="44" t="s">
        <v>376</v>
      </c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7">
        <f t="shared" si="0"/>
        <v>1</v>
      </c>
      <c r="AF64" s="47">
        <f t="shared" si="1"/>
        <v>0</v>
      </c>
      <c r="AG64" s="47">
        <f t="shared" si="2"/>
        <v>0</v>
      </c>
      <c r="AH64" s="43" t="s">
        <v>1050</v>
      </c>
      <c r="AI64" s="43" t="s">
        <v>1036</v>
      </c>
      <c r="AJ64" s="43" t="s">
        <v>376</v>
      </c>
      <c r="AK64" s="43" t="s">
        <v>658</v>
      </c>
      <c r="AL64" s="43" t="s">
        <v>1085</v>
      </c>
      <c r="AM64" s="43" t="s">
        <v>1086</v>
      </c>
      <c r="AN64" s="43" t="s">
        <v>376</v>
      </c>
      <c r="AO64" s="43" t="s">
        <v>658</v>
      </c>
      <c r="AP64" s="43"/>
      <c r="AQ64" s="43">
        <v>1</v>
      </c>
      <c r="AR64" s="43"/>
      <c r="AS64" s="43"/>
      <c r="AT64" s="43"/>
      <c r="AU64" s="43" t="s">
        <v>376</v>
      </c>
      <c r="AV64" s="43"/>
      <c r="AW64" s="43" t="s">
        <v>30</v>
      </c>
      <c r="AX64" s="43"/>
      <c r="AY64" s="43" t="s">
        <v>30</v>
      </c>
      <c r="AZ64" s="43"/>
      <c r="BA64" s="44"/>
      <c r="BB64" s="48" t="s">
        <v>30</v>
      </c>
      <c r="BC64" s="43" t="s">
        <v>30</v>
      </c>
      <c r="BD64" s="43"/>
      <c r="BE64" s="43"/>
      <c r="BF64" s="43">
        <v>1</v>
      </c>
      <c r="BG64" s="43"/>
      <c r="BH64" s="43"/>
      <c r="BI64" s="43" t="s">
        <v>1048</v>
      </c>
      <c r="BJ64" s="43" t="s">
        <v>1094</v>
      </c>
      <c r="BK64" s="43">
        <v>1882</v>
      </c>
      <c r="BL64" s="43" t="str">
        <f t="shared" si="3"/>
        <v>1882Old Etonians</v>
      </c>
      <c r="BM64" s="49" t="str">
        <f t="shared" si="4"/>
        <v>London</v>
      </c>
      <c r="BN64" s="43"/>
      <c r="BO64" s="43"/>
      <c r="BP64" s="43"/>
      <c r="BQ64" s="43"/>
      <c r="BR64" s="43"/>
      <c r="BS64" s="43"/>
      <c r="BT64" s="43"/>
      <c r="BU64" s="43"/>
      <c r="BV64" s="43" t="s">
        <v>376</v>
      </c>
      <c r="BW64" s="43" t="s">
        <v>376</v>
      </c>
      <c r="BX64" s="43"/>
      <c r="BZ64" s="50"/>
      <c r="CA64" s="50"/>
      <c r="CB64" s="88" t="str">
        <f t="shared" si="5"/>
        <v>18820325</v>
      </c>
    </row>
    <row r="65" spans="1:80" s="49" customFormat="1" ht="12.95" customHeight="1" x14ac:dyDescent="0.2">
      <c r="A65" s="43">
        <v>3</v>
      </c>
      <c r="B65" s="43">
        <v>25</v>
      </c>
      <c r="C65" s="43">
        <v>1882</v>
      </c>
      <c r="D65" s="43" t="s">
        <v>658</v>
      </c>
      <c r="E65" s="43" t="s">
        <v>1088</v>
      </c>
      <c r="F65" s="44" t="s">
        <v>1010</v>
      </c>
      <c r="G65" s="43"/>
      <c r="H65" s="44" t="s">
        <v>1025</v>
      </c>
      <c r="I65" s="44"/>
      <c r="J65" s="45" t="s">
        <v>1102</v>
      </c>
      <c r="K65" s="43" t="s">
        <v>1094</v>
      </c>
      <c r="L65" s="43" t="s">
        <v>4</v>
      </c>
      <c r="M65" s="43" t="s">
        <v>1048</v>
      </c>
      <c r="N65" s="46">
        <v>0</v>
      </c>
      <c r="O65" s="46">
        <v>1</v>
      </c>
      <c r="P65" s="44" t="s">
        <v>1016</v>
      </c>
      <c r="Q65" s="44" t="s">
        <v>1017</v>
      </c>
      <c r="R65" s="44" t="s">
        <v>376</v>
      </c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7">
        <f t="shared" si="0"/>
        <v>0</v>
      </c>
      <c r="AF65" s="47">
        <f t="shared" si="1"/>
        <v>0</v>
      </c>
      <c r="AG65" s="47">
        <f t="shared" si="2"/>
        <v>1</v>
      </c>
      <c r="AH65" s="43" t="s">
        <v>1085</v>
      </c>
      <c r="AI65" s="43" t="s">
        <v>1086</v>
      </c>
      <c r="AJ65" s="43" t="s">
        <v>376</v>
      </c>
      <c r="AK65" s="43" t="s">
        <v>658</v>
      </c>
      <c r="AL65" s="43" t="s">
        <v>1050</v>
      </c>
      <c r="AM65" s="43" t="s">
        <v>1036</v>
      </c>
      <c r="AN65" s="43" t="s">
        <v>376</v>
      </c>
      <c r="AO65" s="43" t="s">
        <v>658</v>
      </c>
      <c r="AP65" s="43"/>
      <c r="AQ65" s="43">
        <v>1</v>
      </c>
      <c r="AR65" s="43"/>
      <c r="AS65" s="43"/>
      <c r="AT65" s="43"/>
      <c r="AU65" s="43" t="s">
        <v>376</v>
      </c>
      <c r="AV65" s="43"/>
      <c r="AW65" s="43" t="s">
        <v>30</v>
      </c>
      <c r="AX65" s="43"/>
      <c r="AY65" s="43" t="s">
        <v>30</v>
      </c>
      <c r="AZ65" s="43"/>
      <c r="BA65" s="44"/>
      <c r="BB65" s="48"/>
      <c r="BC65" s="43" t="s">
        <v>30</v>
      </c>
      <c r="BD65" s="43"/>
      <c r="BE65" s="43"/>
      <c r="BF65" s="43">
        <v>1</v>
      </c>
      <c r="BG65" s="43"/>
      <c r="BH65" s="43"/>
      <c r="BI65" s="43" t="s">
        <v>1094</v>
      </c>
      <c r="BJ65" s="43" t="s">
        <v>1048</v>
      </c>
      <c r="BK65" s="43">
        <v>1882</v>
      </c>
      <c r="BL65" s="43" t="str">
        <f t="shared" si="3"/>
        <v>1882Blackburn Rovers</v>
      </c>
      <c r="BM65" s="49" t="str">
        <f t="shared" si="4"/>
        <v>London</v>
      </c>
      <c r="BN65" s="43"/>
      <c r="BO65" s="43"/>
      <c r="BP65" s="43"/>
      <c r="BQ65" s="43"/>
      <c r="BR65" s="43"/>
      <c r="BS65" s="43"/>
      <c r="BT65" s="43"/>
      <c r="BU65" s="43"/>
      <c r="BV65" s="43" t="s">
        <v>376</v>
      </c>
      <c r="BW65" s="43" t="s">
        <v>376</v>
      </c>
      <c r="BX65" s="43"/>
      <c r="BZ65" s="50"/>
      <c r="CA65" s="50"/>
      <c r="CB65" s="88" t="str">
        <f t="shared" si="5"/>
        <v>18820325</v>
      </c>
    </row>
    <row r="66" spans="1:80" s="49" customFormat="1" ht="12.95" customHeight="1" x14ac:dyDescent="0.2">
      <c r="A66" s="43">
        <v>3</v>
      </c>
      <c r="B66" s="43">
        <v>17</v>
      </c>
      <c r="C66" s="43">
        <v>1883</v>
      </c>
      <c r="D66" s="43" t="s">
        <v>658</v>
      </c>
      <c r="E66" s="43" t="s">
        <v>1103</v>
      </c>
      <c r="F66" s="44" t="s">
        <v>1010</v>
      </c>
      <c r="G66" s="43"/>
      <c r="H66" s="44" t="s">
        <v>1011</v>
      </c>
      <c r="I66" s="44"/>
      <c r="J66" s="45" t="s">
        <v>1104</v>
      </c>
      <c r="K66" s="43" t="s">
        <v>1048</v>
      </c>
      <c r="L66" s="43" t="s">
        <v>3</v>
      </c>
      <c r="M66" s="43" t="s">
        <v>1105</v>
      </c>
      <c r="N66" s="46">
        <v>2</v>
      </c>
      <c r="O66" s="46">
        <v>1</v>
      </c>
      <c r="P66" s="44" t="s">
        <v>1016</v>
      </c>
      <c r="Q66" s="44" t="s">
        <v>1017</v>
      </c>
      <c r="R66" s="44" t="s">
        <v>376</v>
      </c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7">
        <f t="shared" ref="AE66:AE129" si="6">IF(L66="W",1,0)</f>
        <v>1</v>
      </c>
      <c r="AF66" s="47">
        <f t="shared" ref="AF66:AF129" si="7">IF(L66="T",1,0)</f>
        <v>0</v>
      </c>
      <c r="AG66" s="47">
        <f t="shared" ref="AG66:AG129" si="8">IF(L66="L",1,0)</f>
        <v>0</v>
      </c>
      <c r="AH66" s="43" t="s">
        <v>1050</v>
      </c>
      <c r="AI66" s="43" t="s">
        <v>1036</v>
      </c>
      <c r="AJ66" s="43" t="s">
        <v>376</v>
      </c>
      <c r="AK66" s="43" t="s">
        <v>658</v>
      </c>
      <c r="AL66" s="43" t="s">
        <v>1073</v>
      </c>
      <c r="AM66" s="43" t="s">
        <v>1074</v>
      </c>
      <c r="AN66" s="43" t="s">
        <v>376</v>
      </c>
      <c r="AO66" s="43" t="s">
        <v>658</v>
      </c>
      <c r="AP66" s="43"/>
      <c r="AQ66" s="43">
        <v>2</v>
      </c>
      <c r="AR66" s="43"/>
      <c r="AS66" s="43"/>
      <c r="AT66" s="43"/>
      <c r="AU66" s="43" t="s">
        <v>376</v>
      </c>
      <c r="AV66" s="43"/>
      <c r="AW66" s="43" t="s">
        <v>30</v>
      </c>
      <c r="AX66" s="43"/>
      <c r="AY66" s="43" t="s">
        <v>30</v>
      </c>
      <c r="AZ66" s="43"/>
      <c r="BA66" s="44"/>
      <c r="BB66" s="48"/>
      <c r="BC66" s="43"/>
      <c r="BD66" s="43"/>
      <c r="BE66" s="43"/>
      <c r="BF66" s="43">
        <v>1</v>
      </c>
      <c r="BG66" s="43"/>
      <c r="BH66" s="43"/>
      <c r="BI66" s="43" t="s">
        <v>1048</v>
      </c>
      <c r="BJ66" s="43" t="s">
        <v>1105</v>
      </c>
      <c r="BK66" s="43">
        <v>1883</v>
      </c>
      <c r="BL66" s="43" t="str">
        <f t="shared" ref="BL66:BL129" si="9">BK66&amp;BI66</f>
        <v>1883Old Etonians</v>
      </c>
      <c r="BM66" s="49" t="str">
        <f t="shared" ref="BM66:BM129" si="10">IF(AD66="Home",BI66,IF(AD66="Away",BJ66,Q66))</f>
        <v>London</v>
      </c>
      <c r="BN66" s="43"/>
      <c r="BO66" s="43"/>
      <c r="BP66" s="43"/>
      <c r="BQ66" s="43"/>
      <c r="BR66" s="43"/>
      <c r="BS66" s="43"/>
      <c r="BT66" s="43"/>
      <c r="BU66" s="43"/>
      <c r="BV66" s="43" t="s">
        <v>376</v>
      </c>
      <c r="BW66" s="43" t="s">
        <v>376</v>
      </c>
      <c r="BX66" s="43"/>
      <c r="BZ66" s="50"/>
      <c r="CA66" s="50"/>
      <c r="CB66" s="88" t="str">
        <f t="shared" ref="CB66:CB129" si="11">IF(OR(C66="",A66="",B66=""),"",TEXT(C66,"0000")&amp;TEXT(A66,"00")&amp;TEXT(B66,"00"))</f>
        <v>18830317</v>
      </c>
    </row>
    <row r="67" spans="1:80" s="49" customFormat="1" ht="12.95" customHeight="1" x14ac:dyDescent="0.2">
      <c r="A67" s="43">
        <v>3</v>
      </c>
      <c r="B67" s="43">
        <v>17</v>
      </c>
      <c r="C67" s="43">
        <v>1883</v>
      </c>
      <c r="D67" s="43" t="s">
        <v>658</v>
      </c>
      <c r="E67" s="43" t="s">
        <v>1103</v>
      </c>
      <c r="F67" s="44" t="s">
        <v>1010</v>
      </c>
      <c r="G67" s="43"/>
      <c r="H67" s="44" t="s">
        <v>1011</v>
      </c>
      <c r="I67" s="44"/>
      <c r="J67" s="45" t="s">
        <v>1104</v>
      </c>
      <c r="K67" s="43" t="s">
        <v>1105</v>
      </c>
      <c r="L67" s="43" t="s">
        <v>4</v>
      </c>
      <c r="M67" s="43" t="s">
        <v>1048</v>
      </c>
      <c r="N67" s="46">
        <v>1</v>
      </c>
      <c r="O67" s="46">
        <v>2</v>
      </c>
      <c r="P67" s="44" t="s">
        <v>1016</v>
      </c>
      <c r="Q67" s="44" t="s">
        <v>1017</v>
      </c>
      <c r="R67" s="44" t="s">
        <v>376</v>
      </c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7">
        <f t="shared" si="6"/>
        <v>0</v>
      </c>
      <c r="AF67" s="47">
        <f t="shared" si="7"/>
        <v>0</v>
      </c>
      <c r="AG67" s="47">
        <f t="shared" si="8"/>
        <v>1</v>
      </c>
      <c r="AH67" s="43" t="s">
        <v>1073</v>
      </c>
      <c r="AI67" s="43" t="s">
        <v>1074</v>
      </c>
      <c r="AJ67" s="43" t="s">
        <v>376</v>
      </c>
      <c r="AK67" s="43" t="s">
        <v>658</v>
      </c>
      <c r="AL67" s="43" t="s">
        <v>1050</v>
      </c>
      <c r="AM67" s="43" t="s">
        <v>1036</v>
      </c>
      <c r="AN67" s="43" t="s">
        <v>376</v>
      </c>
      <c r="AO67" s="43" t="s">
        <v>658</v>
      </c>
      <c r="AP67" s="43"/>
      <c r="AQ67" s="43">
        <v>2</v>
      </c>
      <c r="AR67" s="43"/>
      <c r="AS67" s="43"/>
      <c r="AT67" s="43"/>
      <c r="AU67" s="43" t="s">
        <v>376</v>
      </c>
      <c r="AV67" s="43"/>
      <c r="AW67" s="43" t="s">
        <v>30</v>
      </c>
      <c r="AX67" s="43"/>
      <c r="AY67" s="43" t="s">
        <v>30</v>
      </c>
      <c r="AZ67" s="43"/>
      <c r="BA67" s="44"/>
      <c r="BB67" s="48"/>
      <c r="BC67" s="43"/>
      <c r="BD67" s="43"/>
      <c r="BE67" s="43"/>
      <c r="BF67" s="43">
        <v>1</v>
      </c>
      <c r="BG67" s="43"/>
      <c r="BH67" s="43"/>
      <c r="BI67" s="43" t="s">
        <v>1105</v>
      </c>
      <c r="BJ67" s="43" t="s">
        <v>1048</v>
      </c>
      <c r="BK67" s="43">
        <v>1883</v>
      </c>
      <c r="BL67" s="43" t="str">
        <f t="shared" si="9"/>
        <v>1883Notts County</v>
      </c>
      <c r="BM67" s="49" t="str">
        <f t="shared" si="10"/>
        <v>London</v>
      </c>
      <c r="BN67" s="43"/>
      <c r="BO67" s="43"/>
      <c r="BP67" s="43"/>
      <c r="BQ67" s="43"/>
      <c r="BR67" s="43"/>
      <c r="BS67" s="43"/>
      <c r="BT67" s="43"/>
      <c r="BU67" s="43"/>
      <c r="BV67" s="43" t="s">
        <v>376</v>
      </c>
      <c r="BW67" s="43" t="s">
        <v>376</v>
      </c>
      <c r="BX67" s="43"/>
      <c r="BZ67" s="50"/>
      <c r="CA67" s="50"/>
      <c r="CB67" s="88" t="str">
        <f t="shared" si="11"/>
        <v>18830317</v>
      </c>
    </row>
    <row r="68" spans="1:80" s="49" customFormat="1" ht="12.95" customHeight="1" x14ac:dyDescent="0.2">
      <c r="A68" s="43">
        <v>3</v>
      </c>
      <c r="B68" s="43">
        <v>17</v>
      </c>
      <c r="C68" s="43">
        <v>1883</v>
      </c>
      <c r="D68" s="43" t="s">
        <v>658</v>
      </c>
      <c r="E68" s="43" t="s">
        <v>1103</v>
      </c>
      <c r="F68" s="44" t="s">
        <v>1010</v>
      </c>
      <c r="G68" s="43"/>
      <c r="H68" s="44" t="s">
        <v>1011</v>
      </c>
      <c r="I68" s="44"/>
      <c r="J68" s="45" t="s">
        <v>1104</v>
      </c>
      <c r="K68" s="43" t="s">
        <v>1106</v>
      </c>
      <c r="L68" s="43" t="s">
        <v>3</v>
      </c>
      <c r="M68" s="43" t="s">
        <v>1081</v>
      </c>
      <c r="N68" s="46">
        <v>4</v>
      </c>
      <c r="O68" s="46">
        <v>0</v>
      </c>
      <c r="P68" s="44" t="s">
        <v>1100</v>
      </c>
      <c r="Q68" s="44" t="s">
        <v>1101</v>
      </c>
      <c r="R68" s="44" t="s">
        <v>376</v>
      </c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7">
        <f t="shared" si="6"/>
        <v>1</v>
      </c>
      <c r="AF68" s="47">
        <f t="shared" si="7"/>
        <v>0</v>
      </c>
      <c r="AG68" s="47">
        <f t="shared" si="8"/>
        <v>0</v>
      </c>
      <c r="AH68" s="43" t="s">
        <v>1085</v>
      </c>
      <c r="AI68" s="43" t="s">
        <v>1086</v>
      </c>
      <c r="AJ68" s="43" t="s">
        <v>376</v>
      </c>
      <c r="AK68" s="43" t="s">
        <v>658</v>
      </c>
      <c r="AL68" s="43" t="s">
        <v>1083</v>
      </c>
      <c r="AM68" s="43" t="s">
        <v>1084</v>
      </c>
      <c r="AN68" s="43" t="s">
        <v>376</v>
      </c>
      <c r="AO68" s="43" t="s">
        <v>658</v>
      </c>
      <c r="AP68" s="43"/>
      <c r="AQ68" s="43">
        <v>2</v>
      </c>
      <c r="AR68" s="43"/>
      <c r="AS68" s="43"/>
      <c r="AT68" s="43"/>
      <c r="AU68" s="43" t="s">
        <v>376</v>
      </c>
      <c r="AV68" s="43"/>
      <c r="AW68" s="43" t="s">
        <v>30</v>
      </c>
      <c r="AX68" s="43"/>
      <c r="AY68" s="43" t="s">
        <v>30</v>
      </c>
      <c r="AZ68" s="43"/>
      <c r="BA68" s="44"/>
      <c r="BB68" s="48"/>
      <c r="BC68" s="43"/>
      <c r="BD68" s="43"/>
      <c r="BE68" s="43"/>
      <c r="BF68" s="43">
        <v>1</v>
      </c>
      <c r="BG68" s="43"/>
      <c r="BH68" s="43"/>
      <c r="BI68" s="43" t="s">
        <v>1106</v>
      </c>
      <c r="BJ68" s="43" t="s">
        <v>1081</v>
      </c>
      <c r="BK68" s="43">
        <v>1883</v>
      </c>
      <c r="BL68" s="43" t="str">
        <f t="shared" si="9"/>
        <v>1883Blackburn Olympic</v>
      </c>
      <c r="BM68" s="49" t="str">
        <f t="shared" si="10"/>
        <v>Manchester</v>
      </c>
      <c r="BN68" s="43"/>
      <c r="BO68" s="43"/>
      <c r="BP68" s="43"/>
      <c r="BQ68" s="43"/>
      <c r="BR68" s="43"/>
      <c r="BS68" s="43"/>
      <c r="BT68" s="43"/>
      <c r="BU68" s="43"/>
      <c r="BV68" s="43" t="s">
        <v>376</v>
      </c>
      <c r="BW68" s="43" t="s">
        <v>376</v>
      </c>
      <c r="BX68" s="43"/>
      <c r="BZ68" s="50"/>
      <c r="CA68" s="50"/>
      <c r="CB68" s="88" t="str">
        <f t="shared" si="11"/>
        <v>18830317</v>
      </c>
    </row>
    <row r="69" spans="1:80" s="49" customFormat="1" ht="12.95" customHeight="1" x14ac:dyDescent="0.2">
      <c r="A69" s="43">
        <v>3</v>
      </c>
      <c r="B69" s="43">
        <v>17</v>
      </c>
      <c r="C69" s="43">
        <v>1883</v>
      </c>
      <c r="D69" s="43" t="s">
        <v>658</v>
      </c>
      <c r="E69" s="43" t="s">
        <v>1103</v>
      </c>
      <c r="F69" s="44" t="s">
        <v>1010</v>
      </c>
      <c r="G69" s="43"/>
      <c r="H69" s="44" t="s">
        <v>1011</v>
      </c>
      <c r="I69" s="44"/>
      <c r="J69" s="45" t="s">
        <v>1104</v>
      </c>
      <c r="K69" s="43" t="s">
        <v>1081</v>
      </c>
      <c r="L69" s="43" t="s">
        <v>4</v>
      </c>
      <c r="M69" s="43" t="s">
        <v>1106</v>
      </c>
      <c r="N69" s="46">
        <v>0</v>
      </c>
      <c r="O69" s="46">
        <v>4</v>
      </c>
      <c r="P69" s="44" t="s">
        <v>1100</v>
      </c>
      <c r="Q69" s="44" t="s">
        <v>1101</v>
      </c>
      <c r="R69" s="44" t="s">
        <v>376</v>
      </c>
      <c r="S69" s="43"/>
      <c r="T69" s="43"/>
      <c r="U69" s="43"/>
      <c r="V69" s="43"/>
      <c r="W69" s="43"/>
      <c r="X69" s="43"/>
      <c r="Y69" s="43"/>
      <c r="Z69" s="43"/>
      <c r="AA69" s="43"/>
      <c r="AB69" s="43"/>
      <c r="AC69" s="43"/>
      <c r="AD69" s="43"/>
      <c r="AE69" s="47">
        <f t="shared" si="6"/>
        <v>0</v>
      </c>
      <c r="AF69" s="47">
        <f t="shared" si="7"/>
        <v>0</v>
      </c>
      <c r="AG69" s="47">
        <f t="shared" si="8"/>
        <v>1</v>
      </c>
      <c r="AH69" s="43" t="s">
        <v>1083</v>
      </c>
      <c r="AI69" s="43" t="s">
        <v>1084</v>
      </c>
      <c r="AJ69" s="43" t="s">
        <v>376</v>
      </c>
      <c r="AK69" s="43" t="s">
        <v>658</v>
      </c>
      <c r="AL69" s="43" t="s">
        <v>1085</v>
      </c>
      <c r="AM69" s="43" t="s">
        <v>1086</v>
      </c>
      <c r="AN69" s="43" t="s">
        <v>376</v>
      </c>
      <c r="AO69" s="43" t="s">
        <v>658</v>
      </c>
      <c r="AP69" s="43"/>
      <c r="AQ69" s="43">
        <v>2</v>
      </c>
      <c r="AR69" s="43"/>
      <c r="AS69" s="43"/>
      <c r="AT69" s="43"/>
      <c r="AU69" s="43" t="s">
        <v>376</v>
      </c>
      <c r="AV69" s="43"/>
      <c r="AW69" s="43" t="s">
        <v>30</v>
      </c>
      <c r="AX69" s="43"/>
      <c r="AY69" s="43" t="s">
        <v>30</v>
      </c>
      <c r="AZ69" s="43"/>
      <c r="BA69" s="44"/>
      <c r="BB69" s="48"/>
      <c r="BC69" s="43"/>
      <c r="BD69" s="43"/>
      <c r="BE69" s="43"/>
      <c r="BF69" s="43">
        <v>1</v>
      </c>
      <c r="BG69" s="43"/>
      <c r="BH69" s="43"/>
      <c r="BI69" s="43" t="s">
        <v>1081</v>
      </c>
      <c r="BJ69" s="43" t="s">
        <v>1106</v>
      </c>
      <c r="BK69" s="43">
        <v>1883</v>
      </c>
      <c r="BL69" s="43" t="str">
        <f t="shared" si="9"/>
        <v>1883Old Carthusians</v>
      </c>
      <c r="BM69" s="49" t="str">
        <f t="shared" si="10"/>
        <v>Manchester</v>
      </c>
      <c r="BN69" s="43"/>
      <c r="BO69" s="43"/>
      <c r="BP69" s="43"/>
      <c r="BQ69" s="43"/>
      <c r="BR69" s="43"/>
      <c r="BS69" s="43"/>
      <c r="BT69" s="43"/>
      <c r="BU69" s="43"/>
      <c r="BV69" s="43" t="s">
        <v>376</v>
      </c>
      <c r="BW69" s="43" t="s">
        <v>376</v>
      </c>
      <c r="BX69" s="43"/>
      <c r="BZ69" s="50"/>
      <c r="CA69" s="50"/>
      <c r="CB69" s="88" t="str">
        <f t="shared" si="11"/>
        <v>18830317</v>
      </c>
    </row>
    <row r="70" spans="1:80" s="49" customFormat="1" ht="12.95" customHeight="1" x14ac:dyDescent="0.2">
      <c r="A70" s="43">
        <v>3</v>
      </c>
      <c r="B70" s="43">
        <v>31</v>
      </c>
      <c r="C70" s="43">
        <v>1883</v>
      </c>
      <c r="D70" s="43" t="s">
        <v>658</v>
      </c>
      <c r="E70" s="43" t="s">
        <v>1103</v>
      </c>
      <c r="F70" s="44" t="s">
        <v>1010</v>
      </c>
      <c r="G70" s="43"/>
      <c r="H70" s="44" t="s">
        <v>1025</v>
      </c>
      <c r="I70" s="44"/>
      <c r="J70" s="45" t="s">
        <v>1107</v>
      </c>
      <c r="K70" s="43" t="s">
        <v>1106</v>
      </c>
      <c r="L70" s="43" t="s">
        <v>3</v>
      </c>
      <c r="M70" s="43" t="s">
        <v>1048</v>
      </c>
      <c r="N70" s="46">
        <v>2</v>
      </c>
      <c r="O70" s="46">
        <v>1</v>
      </c>
      <c r="P70" s="44" t="s">
        <v>1016</v>
      </c>
      <c r="Q70" s="44" t="s">
        <v>1017</v>
      </c>
      <c r="R70" s="44" t="s">
        <v>376</v>
      </c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  <c r="AE70" s="47">
        <f t="shared" si="6"/>
        <v>1</v>
      </c>
      <c r="AF70" s="47">
        <f t="shared" si="7"/>
        <v>0</v>
      </c>
      <c r="AG70" s="47">
        <f t="shared" si="8"/>
        <v>0</v>
      </c>
      <c r="AH70" s="43" t="s">
        <v>1085</v>
      </c>
      <c r="AI70" s="43" t="s">
        <v>1086</v>
      </c>
      <c r="AJ70" s="43" t="s">
        <v>376</v>
      </c>
      <c r="AK70" s="43" t="s">
        <v>658</v>
      </c>
      <c r="AL70" s="43" t="s">
        <v>1050</v>
      </c>
      <c r="AM70" s="43" t="s">
        <v>1036</v>
      </c>
      <c r="AN70" s="43" t="s">
        <v>376</v>
      </c>
      <c r="AO70" s="43" t="s">
        <v>658</v>
      </c>
      <c r="AP70" s="43"/>
      <c r="AQ70" s="43">
        <v>1</v>
      </c>
      <c r="AR70" s="43"/>
      <c r="AS70" s="43"/>
      <c r="AT70" s="43"/>
      <c r="AU70" s="43" t="s">
        <v>376</v>
      </c>
      <c r="AV70" s="43"/>
      <c r="AW70" s="43" t="s">
        <v>30</v>
      </c>
      <c r="AX70" s="43"/>
      <c r="AY70" s="43" t="s">
        <v>30</v>
      </c>
      <c r="AZ70" s="43"/>
      <c r="BA70" s="44"/>
      <c r="BB70" s="48" t="s">
        <v>30</v>
      </c>
      <c r="BC70" s="43" t="s">
        <v>30</v>
      </c>
      <c r="BD70" s="43"/>
      <c r="BE70" s="43"/>
      <c r="BF70" s="43">
        <v>1</v>
      </c>
      <c r="BG70" s="43"/>
      <c r="BH70" s="43"/>
      <c r="BI70" s="43" t="s">
        <v>1106</v>
      </c>
      <c r="BJ70" s="43" t="s">
        <v>1048</v>
      </c>
      <c r="BK70" s="43">
        <v>1883</v>
      </c>
      <c r="BL70" s="43" t="str">
        <f t="shared" si="9"/>
        <v>1883Blackburn Olympic</v>
      </c>
      <c r="BM70" s="49" t="str">
        <f t="shared" si="10"/>
        <v>London</v>
      </c>
      <c r="BN70" s="43"/>
      <c r="BO70" s="43"/>
      <c r="BP70" s="43"/>
      <c r="BQ70" s="43"/>
      <c r="BR70" s="43"/>
      <c r="BS70" s="43"/>
      <c r="BT70" s="43"/>
      <c r="BU70" s="43"/>
      <c r="BV70" s="43" t="s">
        <v>376</v>
      </c>
      <c r="BW70" s="43" t="s">
        <v>376</v>
      </c>
      <c r="BX70" s="43"/>
      <c r="BZ70" s="50"/>
      <c r="CA70" s="50"/>
      <c r="CB70" s="88" t="str">
        <f t="shared" si="11"/>
        <v>18830331</v>
      </c>
    </row>
    <row r="71" spans="1:80" s="49" customFormat="1" ht="12.95" customHeight="1" x14ac:dyDescent="0.2">
      <c r="A71" s="43">
        <v>3</v>
      </c>
      <c r="B71" s="43">
        <v>31</v>
      </c>
      <c r="C71" s="43">
        <v>1883</v>
      </c>
      <c r="D71" s="43" t="s">
        <v>658</v>
      </c>
      <c r="E71" s="43" t="s">
        <v>1103</v>
      </c>
      <c r="F71" s="44" t="s">
        <v>1010</v>
      </c>
      <c r="G71" s="43"/>
      <c r="H71" s="44" t="s">
        <v>1025</v>
      </c>
      <c r="I71" s="44"/>
      <c r="J71" s="45" t="s">
        <v>1107</v>
      </c>
      <c r="K71" s="43" t="s">
        <v>1048</v>
      </c>
      <c r="L71" s="43" t="s">
        <v>4</v>
      </c>
      <c r="M71" s="43" t="s">
        <v>1106</v>
      </c>
      <c r="N71" s="46">
        <v>1</v>
      </c>
      <c r="O71" s="46">
        <v>2</v>
      </c>
      <c r="P71" s="44" t="s">
        <v>1016</v>
      </c>
      <c r="Q71" s="44" t="s">
        <v>1017</v>
      </c>
      <c r="R71" s="44" t="s">
        <v>376</v>
      </c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7">
        <f t="shared" si="6"/>
        <v>0</v>
      </c>
      <c r="AF71" s="47">
        <f t="shared" si="7"/>
        <v>0</v>
      </c>
      <c r="AG71" s="47">
        <f t="shared" si="8"/>
        <v>1</v>
      </c>
      <c r="AH71" s="43" t="s">
        <v>1050</v>
      </c>
      <c r="AI71" s="43" t="s">
        <v>1036</v>
      </c>
      <c r="AJ71" s="43" t="s">
        <v>376</v>
      </c>
      <c r="AK71" s="43" t="s">
        <v>658</v>
      </c>
      <c r="AL71" s="43" t="s">
        <v>1085</v>
      </c>
      <c r="AM71" s="43" t="s">
        <v>1086</v>
      </c>
      <c r="AN71" s="43" t="s">
        <v>376</v>
      </c>
      <c r="AO71" s="43" t="s">
        <v>658</v>
      </c>
      <c r="AP71" s="43"/>
      <c r="AQ71" s="43">
        <v>1</v>
      </c>
      <c r="AR71" s="43"/>
      <c r="AS71" s="43"/>
      <c r="AT71" s="43"/>
      <c r="AU71" s="43" t="s">
        <v>376</v>
      </c>
      <c r="AV71" s="43"/>
      <c r="AW71" s="43" t="s">
        <v>30</v>
      </c>
      <c r="AX71" s="43"/>
      <c r="AY71" s="43" t="s">
        <v>30</v>
      </c>
      <c r="AZ71" s="43"/>
      <c r="BA71" s="44"/>
      <c r="BB71" s="48"/>
      <c r="BC71" s="43" t="s">
        <v>30</v>
      </c>
      <c r="BD71" s="43"/>
      <c r="BE71" s="43"/>
      <c r="BF71" s="43">
        <v>1</v>
      </c>
      <c r="BG71" s="43"/>
      <c r="BH71" s="43"/>
      <c r="BI71" s="43" t="s">
        <v>1048</v>
      </c>
      <c r="BJ71" s="43" t="s">
        <v>1106</v>
      </c>
      <c r="BK71" s="43">
        <v>1883</v>
      </c>
      <c r="BL71" s="43" t="str">
        <f t="shared" si="9"/>
        <v>1883Old Etonians</v>
      </c>
      <c r="BM71" s="49" t="str">
        <f t="shared" si="10"/>
        <v>London</v>
      </c>
      <c r="BN71" s="43"/>
      <c r="BO71" s="43"/>
      <c r="BP71" s="43"/>
      <c r="BQ71" s="43"/>
      <c r="BR71" s="43"/>
      <c r="BS71" s="43"/>
      <c r="BT71" s="43"/>
      <c r="BU71" s="43"/>
      <c r="BV71" s="43" t="s">
        <v>376</v>
      </c>
      <c r="BW71" s="43" t="s">
        <v>376</v>
      </c>
      <c r="BX71" s="43"/>
      <c r="BZ71" s="50"/>
      <c r="CA71" s="50"/>
      <c r="CB71" s="88" t="str">
        <f t="shared" si="11"/>
        <v>18830331</v>
      </c>
    </row>
    <row r="72" spans="1:80" s="49" customFormat="1" ht="12.95" customHeight="1" x14ac:dyDescent="0.2">
      <c r="A72" s="43">
        <v>3</v>
      </c>
      <c r="B72" s="43">
        <v>1</v>
      </c>
      <c r="C72" s="43">
        <v>1884</v>
      </c>
      <c r="D72" s="43" t="s">
        <v>658</v>
      </c>
      <c r="E72" s="43" t="s">
        <v>1108</v>
      </c>
      <c r="F72" s="44" t="s">
        <v>1010</v>
      </c>
      <c r="G72" s="43"/>
      <c r="H72" s="44" t="s">
        <v>1011</v>
      </c>
      <c r="I72" s="44"/>
      <c r="J72" s="45" t="s">
        <v>1109</v>
      </c>
      <c r="K72" s="43" t="s">
        <v>1094</v>
      </c>
      <c r="L72" s="43" t="s">
        <v>3</v>
      </c>
      <c r="M72" s="43" t="s">
        <v>1105</v>
      </c>
      <c r="N72" s="46">
        <v>1</v>
      </c>
      <c r="O72" s="46">
        <v>0</v>
      </c>
      <c r="P72" s="44" t="s">
        <v>1110</v>
      </c>
      <c r="Q72" s="44" t="s">
        <v>1111</v>
      </c>
      <c r="R72" s="44" t="s">
        <v>376</v>
      </c>
      <c r="S72" s="43"/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3"/>
      <c r="AE72" s="47">
        <f t="shared" si="6"/>
        <v>1</v>
      </c>
      <c r="AF72" s="47">
        <f t="shared" si="7"/>
        <v>0</v>
      </c>
      <c r="AG72" s="47">
        <f t="shared" si="8"/>
        <v>0</v>
      </c>
      <c r="AH72" s="43" t="s">
        <v>1085</v>
      </c>
      <c r="AI72" s="43" t="s">
        <v>1086</v>
      </c>
      <c r="AJ72" s="43" t="s">
        <v>376</v>
      </c>
      <c r="AK72" s="43" t="s">
        <v>658</v>
      </c>
      <c r="AL72" s="43" t="s">
        <v>1073</v>
      </c>
      <c r="AM72" s="43" t="s">
        <v>1074</v>
      </c>
      <c r="AN72" s="43" t="s">
        <v>376</v>
      </c>
      <c r="AO72" s="43" t="s">
        <v>658</v>
      </c>
      <c r="AP72" s="43"/>
      <c r="AQ72" s="43">
        <v>2</v>
      </c>
      <c r="AR72" s="43"/>
      <c r="AS72" s="43"/>
      <c r="AT72" s="43"/>
      <c r="AU72" s="43" t="s">
        <v>376</v>
      </c>
      <c r="AV72" s="43"/>
      <c r="AW72" s="43" t="s">
        <v>30</v>
      </c>
      <c r="AX72" s="43"/>
      <c r="AY72" s="43" t="s">
        <v>30</v>
      </c>
      <c r="AZ72" s="43"/>
      <c r="BA72" s="44"/>
      <c r="BB72" s="48"/>
      <c r="BC72" s="43"/>
      <c r="BD72" s="43"/>
      <c r="BE72" s="43"/>
      <c r="BF72" s="43">
        <v>1</v>
      </c>
      <c r="BG72" s="43"/>
      <c r="BH72" s="43"/>
      <c r="BI72" s="43" t="s">
        <v>1094</v>
      </c>
      <c r="BJ72" s="43" t="s">
        <v>1105</v>
      </c>
      <c r="BK72" s="43">
        <v>1884</v>
      </c>
      <c r="BL72" s="43" t="str">
        <f t="shared" si="9"/>
        <v>1884Blackburn Rovers</v>
      </c>
      <c r="BM72" s="49" t="str">
        <f t="shared" si="10"/>
        <v>Birmingham</v>
      </c>
      <c r="BN72" s="43"/>
      <c r="BO72" s="43"/>
      <c r="BP72" s="43"/>
      <c r="BQ72" s="43"/>
      <c r="BR72" s="43"/>
      <c r="BS72" s="43"/>
      <c r="BT72" s="43"/>
      <c r="BU72" s="43"/>
      <c r="BV72" s="43" t="s">
        <v>376</v>
      </c>
      <c r="BW72" s="43" t="s">
        <v>376</v>
      </c>
      <c r="BX72" s="43"/>
      <c r="BZ72" s="50"/>
      <c r="CA72" s="50"/>
      <c r="CB72" s="88" t="str">
        <f t="shared" si="11"/>
        <v>18840301</v>
      </c>
    </row>
    <row r="73" spans="1:80" s="49" customFormat="1" ht="12.95" customHeight="1" x14ac:dyDescent="0.2">
      <c r="A73" s="43">
        <v>3</v>
      </c>
      <c r="B73" s="43">
        <v>1</v>
      </c>
      <c r="C73" s="43">
        <v>1884</v>
      </c>
      <c r="D73" s="43" t="s">
        <v>658</v>
      </c>
      <c r="E73" s="43" t="s">
        <v>1108</v>
      </c>
      <c r="F73" s="44" t="s">
        <v>1010</v>
      </c>
      <c r="G73" s="43"/>
      <c r="H73" s="44" t="s">
        <v>1011</v>
      </c>
      <c r="I73" s="44"/>
      <c r="J73" s="45" t="s">
        <v>1109</v>
      </c>
      <c r="K73" s="43" t="s">
        <v>1105</v>
      </c>
      <c r="L73" s="43" t="s">
        <v>4</v>
      </c>
      <c r="M73" s="43" t="s">
        <v>1094</v>
      </c>
      <c r="N73" s="46">
        <v>0</v>
      </c>
      <c r="O73" s="46">
        <v>1</v>
      </c>
      <c r="P73" s="44" t="s">
        <v>1110</v>
      </c>
      <c r="Q73" s="44" t="s">
        <v>1111</v>
      </c>
      <c r="R73" s="44" t="s">
        <v>376</v>
      </c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7">
        <f t="shared" si="6"/>
        <v>0</v>
      </c>
      <c r="AF73" s="47">
        <f t="shared" si="7"/>
        <v>0</v>
      </c>
      <c r="AG73" s="47">
        <f t="shared" si="8"/>
        <v>1</v>
      </c>
      <c r="AH73" s="43" t="s">
        <v>1073</v>
      </c>
      <c r="AI73" s="43" t="s">
        <v>1074</v>
      </c>
      <c r="AJ73" s="43" t="s">
        <v>376</v>
      </c>
      <c r="AK73" s="43" t="s">
        <v>658</v>
      </c>
      <c r="AL73" s="43" t="s">
        <v>1085</v>
      </c>
      <c r="AM73" s="43" t="s">
        <v>1086</v>
      </c>
      <c r="AN73" s="43" t="s">
        <v>376</v>
      </c>
      <c r="AO73" s="43" t="s">
        <v>658</v>
      </c>
      <c r="AP73" s="43"/>
      <c r="AQ73" s="43">
        <v>2</v>
      </c>
      <c r="AR73" s="43"/>
      <c r="AS73" s="43"/>
      <c r="AT73" s="43"/>
      <c r="AU73" s="43" t="s">
        <v>376</v>
      </c>
      <c r="AV73" s="43"/>
      <c r="AW73" s="43" t="s">
        <v>30</v>
      </c>
      <c r="AX73" s="43"/>
      <c r="AY73" s="43" t="s">
        <v>30</v>
      </c>
      <c r="AZ73" s="43"/>
      <c r="BA73" s="44"/>
      <c r="BB73" s="48"/>
      <c r="BC73" s="43"/>
      <c r="BD73" s="43"/>
      <c r="BE73" s="43"/>
      <c r="BF73" s="43">
        <v>1</v>
      </c>
      <c r="BG73" s="43"/>
      <c r="BH73" s="43"/>
      <c r="BI73" s="43" t="s">
        <v>1105</v>
      </c>
      <c r="BJ73" s="43" t="s">
        <v>1094</v>
      </c>
      <c r="BK73" s="43">
        <v>1884</v>
      </c>
      <c r="BL73" s="43" t="str">
        <f t="shared" si="9"/>
        <v>1884Notts County</v>
      </c>
      <c r="BM73" s="49" t="str">
        <f t="shared" si="10"/>
        <v>Birmingham</v>
      </c>
      <c r="BN73" s="43"/>
      <c r="BO73" s="43"/>
      <c r="BP73" s="43"/>
      <c r="BQ73" s="43"/>
      <c r="BR73" s="43"/>
      <c r="BS73" s="43"/>
      <c r="BT73" s="43"/>
      <c r="BU73" s="43"/>
      <c r="BV73" s="43" t="s">
        <v>376</v>
      </c>
      <c r="BW73" s="43" t="s">
        <v>376</v>
      </c>
      <c r="BX73" s="43"/>
      <c r="BZ73" s="50"/>
      <c r="CA73" s="50"/>
      <c r="CB73" s="88" t="str">
        <f t="shared" si="11"/>
        <v>18840301</v>
      </c>
    </row>
    <row r="74" spans="1:80" s="49" customFormat="1" ht="12.95" customHeight="1" x14ac:dyDescent="0.2">
      <c r="A74" s="43">
        <v>3</v>
      </c>
      <c r="B74" s="43">
        <v>1</v>
      </c>
      <c r="C74" s="43">
        <v>1884</v>
      </c>
      <c r="D74" s="43" t="s">
        <v>658</v>
      </c>
      <c r="E74" s="43" t="s">
        <v>1108</v>
      </c>
      <c r="F74" s="44" t="s">
        <v>1010</v>
      </c>
      <c r="G74" s="43"/>
      <c r="H74" s="44" t="s">
        <v>1011</v>
      </c>
      <c r="I74" s="44"/>
      <c r="J74" s="45" t="s">
        <v>1109</v>
      </c>
      <c r="K74" s="43" t="s">
        <v>1021</v>
      </c>
      <c r="L74" s="43" t="s">
        <v>3</v>
      </c>
      <c r="M74" s="43" t="s">
        <v>1106</v>
      </c>
      <c r="N74" s="46">
        <v>4</v>
      </c>
      <c r="O74" s="46">
        <v>1</v>
      </c>
      <c r="P74" s="44" t="s">
        <v>1112</v>
      </c>
      <c r="Q74" s="44" t="s">
        <v>1073</v>
      </c>
      <c r="R74" s="44" t="s">
        <v>376</v>
      </c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7">
        <f t="shared" si="6"/>
        <v>1</v>
      </c>
      <c r="AF74" s="47">
        <f t="shared" si="7"/>
        <v>0</v>
      </c>
      <c r="AG74" s="47">
        <f t="shared" si="8"/>
        <v>0</v>
      </c>
      <c r="AH74" s="43" t="s">
        <v>1022</v>
      </c>
      <c r="AI74" s="43" t="s">
        <v>1022</v>
      </c>
      <c r="AJ74" s="43" t="s">
        <v>376</v>
      </c>
      <c r="AK74" s="43" t="s">
        <v>658</v>
      </c>
      <c r="AL74" s="43" t="s">
        <v>1085</v>
      </c>
      <c r="AM74" s="43" t="s">
        <v>1086</v>
      </c>
      <c r="AN74" s="43" t="s">
        <v>376</v>
      </c>
      <c r="AO74" s="43" t="s">
        <v>658</v>
      </c>
      <c r="AP74" s="43"/>
      <c r="AQ74" s="43">
        <v>2</v>
      </c>
      <c r="AR74" s="43"/>
      <c r="AS74" s="43"/>
      <c r="AT74" s="43"/>
      <c r="AU74" s="43" t="s">
        <v>376</v>
      </c>
      <c r="AV74" s="43"/>
      <c r="AW74" s="43" t="s">
        <v>30</v>
      </c>
      <c r="AX74" s="43"/>
      <c r="AY74" s="43" t="s">
        <v>30</v>
      </c>
      <c r="AZ74" s="43"/>
      <c r="BA74" s="44"/>
      <c r="BB74" s="48"/>
      <c r="BC74" s="43"/>
      <c r="BD74" s="43"/>
      <c r="BE74" s="43"/>
      <c r="BF74" s="43">
        <v>1</v>
      </c>
      <c r="BG74" s="43"/>
      <c r="BH74" s="43"/>
      <c r="BI74" s="43" t="s">
        <v>1021</v>
      </c>
      <c r="BJ74" s="43" t="s">
        <v>1106</v>
      </c>
      <c r="BK74" s="43">
        <v>1884</v>
      </c>
      <c r="BL74" s="43" t="str">
        <f t="shared" si="9"/>
        <v>1884Queen's Park</v>
      </c>
      <c r="BM74" s="49" t="str">
        <f t="shared" si="10"/>
        <v>Nottingham</v>
      </c>
      <c r="BN74" s="43"/>
      <c r="BO74" s="43"/>
      <c r="BP74" s="43"/>
      <c r="BQ74" s="43"/>
      <c r="BR74" s="43"/>
      <c r="BS74" s="43"/>
      <c r="BT74" s="43"/>
      <c r="BU74" s="43"/>
      <c r="BV74" s="43" t="s">
        <v>376</v>
      </c>
      <c r="BW74" s="43" t="s">
        <v>376</v>
      </c>
      <c r="BX74" s="43"/>
      <c r="BY74" s="32"/>
      <c r="BZ74" s="50"/>
      <c r="CA74" s="50"/>
      <c r="CB74" s="88" t="str">
        <f t="shared" si="11"/>
        <v>18840301</v>
      </c>
    </row>
    <row r="75" spans="1:80" s="49" customFormat="1" ht="12.95" customHeight="1" x14ac:dyDescent="0.2">
      <c r="A75" s="43">
        <v>3</v>
      </c>
      <c r="B75" s="43">
        <v>1</v>
      </c>
      <c r="C75" s="43">
        <v>1884</v>
      </c>
      <c r="D75" s="43" t="s">
        <v>658</v>
      </c>
      <c r="E75" s="43" t="s">
        <v>1108</v>
      </c>
      <c r="F75" s="44" t="s">
        <v>1010</v>
      </c>
      <c r="G75" s="43"/>
      <c r="H75" s="44" t="s">
        <v>1011</v>
      </c>
      <c r="I75" s="44"/>
      <c r="J75" s="45" t="s">
        <v>1109</v>
      </c>
      <c r="K75" s="43" t="s">
        <v>1106</v>
      </c>
      <c r="L75" s="43" t="s">
        <v>4</v>
      </c>
      <c r="M75" s="43" t="s">
        <v>1021</v>
      </c>
      <c r="N75" s="46">
        <v>1</v>
      </c>
      <c r="O75" s="46">
        <v>4</v>
      </c>
      <c r="P75" s="44" t="s">
        <v>1112</v>
      </c>
      <c r="Q75" s="44" t="s">
        <v>1073</v>
      </c>
      <c r="R75" s="44" t="s">
        <v>376</v>
      </c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7">
        <f t="shared" si="6"/>
        <v>0</v>
      </c>
      <c r="AF75" s="47">
        <f t="shared" si="7"/>
        <v>0</v>
      </c>
      <c r="AG75" s="47">
        <f t="shared" si="8"/>
        <v>1</v>
      </c>
      <c r="AH75" s="43" t="s">
        <v>1085</v>
      </c>
      <c r="AI75" s="43" t="s">
        <v>1086</v>
      </c>
      <c r="AJ75" s="43" t="s">
        <v>376</v>
      </c>
      <c r="AK75" s="43" t="s">
        <v>658</v>
      </c>
      <c r="AL75" s="43" t="s">
        <v>1022</v>
      </c>
      <c r="AM75" s="43" t="s">
        <v>1022</v>
      </c>
      <c r="AN75" s="43" t="s">
        <v>376</v>
      </c>
      <c r="AO75" s="43" t="s">
        <v>658</v>
      </c>
      <c r="AP75" s="43"/>
      <c r="AQ75" s="43">
        <v>2</v>
      </c>
      <c r="AR75" s="43"/>
      <c r="AS75" s="43"/>
      <c r="AT75" s="43"/>
      <c r="AU75" s="43" t="s">
        <v>376</v>
      </c>
      <c r="AV75" s="43"/>
      <c r="AW75" s="43" t="s">
        <v>30</v>
      </c>
      <c r="AX75" s="43"/>
      <c r="AY75" s="43" t="s">
        <v>30</v>
      </c>
      <c r="AZ75" s="43"/>
      <c r="BA75" s="44"/>
      <c r="BB75" s="48"/>
      <c r="BC75" s="43"/>
      <c r="BD75" s="43"/>
      <c r="BE75" s="43"/>
      <c r="BF75" s="43">
        <v>1</v>
      </c>
      <c r="BG75" s="43"/>
      <c r="BH75" s="43"/>
      <c r="BI75" s="43" t="s">
        <v>1106</v>
      </c>
      <c r="BJ75" s="43" t="s">
        <v>1021</v>
      </c>
      <c r="BK75" s="43">
        <v>1884</v>
      </c>
      <c r="BL75" s="43" t="str">
        <f t="shared" si="9"/>
        <v>1884Blackburn Olympic</v>
      </c>
      <c r="BM75" s="49" t="str">
        <f t="shared" si="10"/>
        <v>Nottingham</v>
      </c>
      <c r="BN75" s="43"/>
      <c r="BO75" s="43"/>
      <c r="BP75" s="43"/>
      <c r="BQ75" s="43"/>
      <c r="BR75" s="43"/>
      <c r="BS75" s="43"/>
      <c r="BT75" s="43"/>
      <c r="BU75" s="43"/>
      <c r="BV75" s="43" t="s">
        <v>376</v>
      </c>
      <c r="BW75" s="43" t="s">
        <v>376</v>
      </c>
      <c r="BX75" s="43"/>
      <c r="BY75" s="32"/>
      <c r="BZ75" s="50"/>
      <c r="CA75" s="50"/>
      <c r="CB75" s="88" t="str">
        <f t="shared" si="11"/>
        <v>18840301</v>
      </c>
    </row>
    <row r="76" spans="1:80" s="49" customFormat="1" ht="12.95" customHeight="1" x14ac:dyDescent="0.2">
      <c r="A76" s="43">
        <v>3</v>
      </c>
      <c r="B76" s="43">
        <v>29</v>
      </c>
      <c r="C76" s="43">
        <v>1884</v>
      </c>
      <c r="D76" s="43" t="s">
        <v>658</v>
      </c>
      <c r="E76" s="43" t="s">
        <v>1108</v>
      </c>
      <c r="F76" s="44" t="s">
        <v>1010</v>
      </c>
      <c r="G76" s="43"/>
      <c r="H76" s="44" t="s">
        <v>1025</v>
      </c>
      <c r="I76" s="44"/>
      <c r="J76" s="45" t="s">
        <v>1113</v>
      </c>
      <c r="K76" s="43" t="s">
        <v>1094</v>
      </c>
      <c r="L76" s="43" t="s">
        <v>3</v>
      </c>
      <c r="M76" s="43" t="s">
        <v>1021</v>
      </c>
      <c r="N76" s="46">
        <v>2</v>
      </c>
      <c r="O76" s="46">
        <v>1</v>
      </c>
      <c r="P76" s="44" t="s">
        <v>1016</v>
      </c>
      <c r="Q76" s="44" t="s">
        <v>1017</v>
      </c>
      <c r="R76" s="44" t="s">
        <v>376</v>
      </c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7">
        <f t="shared" si="6"/>
        <v>1</v>
      </c>
      <c r="AF76" s="47">
        <f t="shared" si="7"/>
        <v>0</v>
      </c>
      <c r="AG76" s="47">
        <f t="shared" si="8"/>
        <v>0</v>
      </c>
      <c r="AH76" s="43" t="s">
        <v>1085</v>
      </c>
      <c r="AI76" s="43" t="s">
        <v>1086</v>
      </c>
      <c r="AJ76" s="43" t="s">
        <v>376</v>
      </c>
      <c r="AK76" s="43" t="s">
        <v>658</v>
      </c>
      <c r="AL76" s="43" t="s">
        <v>1022</v>
      </c>
      <c r="AM76" s="43" t="s">
        <v>1022</v>
      </c>
      <c r="AN76" s="43" t="s">
        <v>376</v>
      </c>
      <c r="AO76" s="43" t="s">
        <v>658</v>
      </c>
      <c r="AP76" s="43"/>
      <c r="AQ76" s="43">
        <v>1</v>
      </c>
      <c r="AR76" s="43"/>
      <c r="AS76" s="43"/>
      <c r="AT76" s="43"/>
      <c r="AU76" s="43" t="s">
        <v>376</v>
      </c>
      <c r="AV76" s="43"/>
      <c r="AW76" s="43" t="s">
        <v>30</v>
      </c>
      <c r="AX76" s="43"/>
      <c r="AY76" s="43" t="s">
        <v>30</v>
      </c>
      <c r="AZ76" s="43"/>
      <c r="BA76" s="44"/>
      <c r="BB76" s="48" t="s">
        <v>30</v>
      </c>
      <c r="BC76" s="43" t="s">
        <v>30</v>
      </c>
      <c r="BD76" s="43"/>
      <c r="BE76" s="43"/>
      <c r="BF76" s="43">
        <v>1</v>
      </c>
      <c r="BG76" s="43"/>
      <c r="BH76" s="43"/>
      <c r="BI76" s="43" t="s">
        <v>1094</v>
      </c>
      <c r="BJ76" s="43" t="s">
        <v>1021</v>
      </c>
      <c r="BK76" s="43">
        <v>1884</v>
      </c>
      <c r="BL76" s="43" t="str">
        <f t="shared" si="9"/>
        <v>1884Blackburn Rovers</v>
      </c>
      <c r="BM76" s="49" t="str">
        <f t="shared" si="10"/>
        <v>London</v>
      </c>
      <c r="BN76" s="43"/>
      <c r="BO76" s="43"/>
      <c r="BP76" s="43"/>
      <c r="BQ76" s="43"/>
      <c r="BR76" s="43"/>
      <c r="BS76" s="43"/>
      <c r="BT76" s="43"/>
      <c r="BU76" s="43"/>
      <c r="BV76" s="43" t="s">
        <v>376</v>
      </c>
      <c r="BW76" s="43" t="s">
        <v>376</v>
      </c>
      <c r="BX76" s="43"/>
      <c r="BZ76" s="50"/>
      <c r="CA76" s="50"/>
      <c r="CB76" s="88" t="str">
        <f t="shared" si="11"/>
        <v>18840329</v>
      </c>
    </row>
    <row r="77" spans="1:80" s="49" customFormat="1" ht="12.95" customHeight="1" x14ac:dyDescent="0.2">
      <c r="A77" s="43">
        <v>3</v>
      </c>
      <c r="B77" s="43">
        <v>29</v>
      </c>
      <c r="C77" s="43">
        <v>1884</v>
      </c>
      <c r="D77" s="43" t="s">
        <v>658</v>
      </c>
      <c r="E77" s="43" t="s">
        <v>1108</v>
      </c>
      <c r="F77" s="44" t="s">
        <v>1010</v>
      </c>
      <c r="G77" s="43"/>
      <c r="H77" s="44" t="s">
        <v>1025</v>
      </c>
      <c r="I77" s="44"/>
      <c r="J77" s="45" t="s">
        <v>1113</v>
      </c>
      <c r="K77" s="43" t="s">
        <v>1021</v>
      </c>
      <c r="L77" s="43" t="s">
        <v>4</v>
      </c>
      <c r="M77" s="43" t="s">
        <v>1094</v>
      </c>
      <c r="N77" s="46">
        <v>1</v>
      </c>
      <c r="O77" s="46">
        <v>2</v>
      </c>
      <c r="P77" s="44" t="s">
        <v>1016</v>
      </c>
      <c r="Q77" s="44" t="s">
        <v>1017</v>
      </c>
      <c r="R77" s="44" t="s">
        <v>376</v>
      </c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7">
        <f t="shared" si="6"/>
        <v>0</v>
      </c>
      <c r="AF77" s="47">
        <f t="shared" si="7"/>
        <v>0</v>
      </c>
      <c r="AG77" s="47">
        <f t="shared" si="8"/>
        <v>1</v>
      </c>
      <c r="AH77" s="43" t="s">
        <v>1022</v>
      </c>
      <c r="AI77" s="43" t="s">
        <v>1022</v>
      </c>
      <c r="AJ77" s="43" t="s">
        <v>376</v>
      </c>
      <c r="AK77" s="43" t="s">
        <v>658</v>
      </c>
      <c r="AL77" s="43" t="s">
        <v>1085</v>
      </c>
      <c r="AM77" s="43" t="s">
        <v>1086</v>
      </c>
      <c r="AN77" s="43" t="s">
        <v>376</v>
      </c>
      <c r="AO77" s="43" t="s">
        <v>658</v>
      </c>
      <c r="AP77" s="43"/>
      <c r="AQ77" s="43">
        <v>1</v>
      </c>
      <c r="AR77" s="43"/>
      <c r="AS77" s="43"/>
      <c r="AT77" s="43"/>
      <c r="AU77" s="43" t="s">
        <v>376</v>
      </c>
      <c r="AV77" s="43"/>
      <c r="AW77" s="43" t="s">
        <v>30</v>
      </c>
      <c r="AX77" s="43"/>
      <c r="AY77" s="43" t="s">
        <v>30</v>
      </c>
      <c r="AZ77" s="43"/>
      <c r="BA77" s="44"/>
      <c r="BB77" s="48"/>
      <c r="BC77" s="43" t="s">
        <v>30</v>
      </c>
      <c r="BD77" s="43"/>
      <c r="BE77" s="43"/>
      <c r="BF77" s="43">
        <v>1</v>
      </c>
      <c r="BG77" s="43"/>
      <c r="BH77" s="43"/>
      <c r="BI77" s="43" t="s">
        <v>1021</v>
      </c>
      <c r="BJ77" s="43" t="s">
        <v>1094</v>
      </c>
      <c r="BK77" s="43">
        <v>1884</v>
      </c>
      <c r="BL77" s="43" t="str">
        <f t="shared" si="9"/>
        <v>1884Queen's Park</v>
      </c>
      <c r="BM77" s="49" t="str">
        <f t="shared" si="10"/>
        <v>London</v>
      </c>
      <c r="BN77" s="43"/>
      <c r="BO77" s="43"/>
      <c r="BP77" s="43"/>
      <c r="BQ77" s="43"/>
      <c r="BR77" s="43"/>
      <c r="BS77" s="43"/>
      <c r="BT77" s="43"/>
      <c r="BU77" s="43"/>
      <c r="BV77" s="43" t="s">
        <v>376</v>
      </c>
      <c r="BW77" s="43" t="s">
        <v>376</v>
      </c>
      <c r="BX77" s="43"/>
      <c r="BZ77" s="50"/>
      <c r="CA77" s="50"/>
      <c r="CB77" s="88" t="str">
        <f t="shared" si="11"/>
        <v>18840329</v>
      </c>
    </row>
    <row r="78" spans="1:80" s="49" customFormat="1" ht="12.95" customHeight="1" x14ac:dyDescent="0.2">
      <c r="A78" s="43">
        <v>3</v>
      </c>
      <c r="B78" s="43">
        <v>7</v>
      </c>
      <c r="C78" s="43">
        <v>1885</v>
      </c>
      <c r="D78" s="43" t="s">
        <v>658</v>
      </c>
      <c r="E78" s="43" t="s">
        <v>1114</v>
      </c>
      <c r="F78" s="44" t="s">
        <v>1010</v>
      </c>
      <c r="G78" s="43"/>
      <c r="H78" s="44" t="s">
        <v>1011</v>
      </c>
      <c r="I78" s="44"/>
      <c r="J78" s="45" t="s">
        <v>1115</v>
      </c>
      <c r="K78" s="43" t="s">
        <v>1094</v>
      </c>
      <c r="L78" s="43" t="s">
        <v>3</v>
      </c>
      <c r="M78" s="43" t="s">
        <v>1081</v>
      </c>
      <c r="N78" s="46">
        <v>5</v>
      </c>
      <c r="O78" s="46">
        <v>1</v>
      </c>
      <c r="P78" s="44" t="s">
        <v>1112</v>
      </c>
      <c r="Q78" s="44" t="s">
        <v>1073</v>
      </c>
      <c r="R78" s="44" t="s">
        <v>376</v>
      </c>
      <c r="S78" s="43"/>
      <c r="T78" s="43"/>
      <c r="U78" s="43"/>
      <c r="V78" s="43"/>
      <c r="W78" s="43"/>
      <c r="X78" s="43"/>
      <c r="Y78" s="43"/>
      <c r="Z78" s="43"/>
      <c r="AA78" s="43"/>
      <c r="AB78" s="43"/>
      <c r="AC78" s="43"/>
      <c r="AD78" s="43"/>
      <c r="AE78" s="47">
        <f t="shared" si="6"/>
        <v>1</v>
      </c>
      <c r="AF78" s="47">
        <f t="shared" si="7"/>
        <v>0</v>
      </c>
      <c r="AG78" s="47">
        <f t="shared" si="8"/>
        <v>0</v>
      </c>
      <c r="AH78" s="43" t="s">
        <v>1085</v>
      </c>
      <c r="AI78" s="43" t="s">
        <v>1086</v>
      </c>
      <c r="AJ78" s="43" t="s">
        <v>376</v>
      </c>
      <c r="AK78" s="43" t="s">
        <v>658</v>
      </c>
      <c r="AL78" s="43" t="s">
        <v>1083</v>
      </c>
      <c r="AM78" s="43" t="s">
        <v>1084</v>
      </c>
      <c r="AN78" s="43" t="s">
        <v>376</v>
      </c>
      <c r="AO78" s="43" t="s">
        <v>658</v>
      </c>
      <c r="AP78" s="43"/>
      <c r="AQ78" s="43">
        <v>2</v>
      </c>
      <c r="AR78" s="43"/>
      <c r="AS78" s="43"/>
      <c r="AT78" s="43"/>
      <c r="AU78" s="43" t="s">
        <v>376</v>
      </c>
      <c r="AV78" s="43"/>
      <c r="AW78" s="43" t="s">
        <v>30</v>
      </c>
      <c r="AX78" s="43"/>
      <c r="AY78" s="43" t="s">
        <v>30</v>
      </c>
      <c r="AZ78" s="43"/>
      <c r="BA78" s="44"/>
      <c r="BB78" s="48"/>
      <c r="BC78" s="43"/>
      <c r="BD78" s="43"/>
      <c r="BE78" s="43"/>
      <c r="BF78" s="43">
        <v>1</v>
      </c>
      <c r="BG78" s="43"/>
      <c r="BH78" s="43"/>
      <c r="BI78" s="43" t="s">
        <v>1094</v>
      </c>
      <c r="BJ78" s="43" t="s">
        <v>1081</v>
      </c>
      <c r="BK78" s="43">
        <v>1885</v>
      </c>
      <c r="BL78" s="43" t="str">
        <f t="shared" si="9"/>
        <v>1885Blackburn Rovers</v>
      </c>
      <c r="BM78" s="49" t="str">
        <f t="shared" si="10"/>
        <v>Nottingham</v>
      </c>
      <c r="BN78" s="43"/>
      <c r="BO78" s="43"/>
      <c r="BP78" s="43"/>
      <c r="BQ78" s="43"/>
      <c r="BR78" s="43"/>
      <c r="BS78" s="43"/>
      <c r="BT78" s="43"/>
      <c r="BU78" s="43"/>
      <c r="BV78" s="43" t="s">
        <v>376</v>
      </c>
      <c r="BW78" s="43" t="s">
        <v>376</v>
      </c>
      <c r="BX78" s="43"/>
      <c r="BY78" s="32"/>
      <c r="BZ78" s="50"/>
      <c r="CA78" s="50"/>
      <c r="CB78" s="88" t="str">
        <f t="shared" si="11"/>
        <v>18850307</v>
      </c>
    </row>
    <row r="79" spans="1:80" s="49" customFormat="1" ht="12.95" customHeight="1" x14ac:dyDescent="0.2">
      <c r="A79" s="43">
        <v>3</v>
      </c>
      <c r="B79" s="43">
        <v>7</v>
      </c>
      <c r="C79" s="43">
        <v>1885</v>
      </c>
      <c r="D79" s="43" t="s">
        <v>658</v>
      </c>
      <c r="E79" s="43" t="s">
        <v>1114</v>
      </c>
      <c r="F79" s="44" t="s">
        <v>1010</v>
      </c>
      <c r="G79" s="43"/>
      <c r="H79" s="44" t="s">
        <v>1011</v>
      </c>
      <c r="I79" s="44"/>
      <c r="J79" s="45" t="s">
        <v>1115</v>
      </c>
      <c r="K79" s="43" t="s">
        <v>1081</v>
      </c>
      <c r="L79" s="43" t="s">
        <v>4</v>
      </c>
      <c r="M79" s="43" t="s">
        <v>1094</v>
      </c>
      <c r="N79" s="46">
        <v>1</v>
      </c>
      <c r="O79" s="46">
        <v>5</v>
      </c>
      <c r="P79" s="44" t="s">
        <v>1112</v>
      </c>
      <c r="Q79" s="44" t="s">
        <v>1073</v>
      </c>
      <c r="R79" s="44" t="s">
        <v>376</v>
      </c>
      <c r="S79" s="43"/>
      <c r="T79" s="43"/>
      <c r="U79" s="43"/>
      <c r="V79" s="43"/>
      <c r="W79" s="43"/>
      <c r="X79" s="43"/>
      <c r="Y79" s="43"/>
      <c r="Z79" s="43"/>
      <c r="AA79" s="43"/>
      <c r="AB79" s="43"/>
      <c r="AC79" s="43"/>
      <c r="AD79" s="43"/>
      <c r="AE79" s="47">
        <f t="shared" si="6"/>
        <v>0</v>
      </c>
      <c r="AF79" s="47">
        <f t="shared" si="7"/>
        <v>0</v>
      </c>
      <c r="AG79" s="47">
        <f t="shared" si="8"/>
        <v>1</v>
      </c>
      <c r="AH79" s="43" t="s">
        <v>1083</v>
      </c>
      <c r="AI79" s="43" t="s">
        <v>1084</v>
      </c>
      <c r="AJ79" s="43" t="s">
        <v>376</v>
      </c>
      <c r="AK79" s="43" t="s">
        <v>658</v>
      </c>
      <c r="AL79" s="43" t="s">
        <v>1085</v>
      </c>
      <c r="AM79" s="43" t="s">
        <v>1086</v>
      </c>
      <c r="AN79" s="43" t="s">
        <v>376</v>
      </c>
      <c r="AO79" s="43" t="s">
        <v>658</v>
      </c>
      <c r="AP79" s="43"/>
      <c r="AQ79" s="43">
        <v>2</v>
      </c>
      <c r="AR79" s="43"/>
      <c r="AS79" s="43"/>
      <c r="AT79" s="43"/>
      <c r="AU79" s="43" t="s">
        <v>376</v>
      </c>
      <c r="AV79" s="43"/>
      <c r="AW79" s="43" t="s">
        <v>30</v>
      </c>
      <c r="AX79" s="43"/>
      <c r="AY79" s="43" t="s">
        <v>30</v>
      </c>
      <c r="AZ79" s="43"/>
      <c r="BA79" s="44"/>
      <c r="BB79" s="48"/>
      <c r="BC79" s="43"/>
      <c r="BD79" s="43"/>
      <c r="BE79" s="43"/>
      <c r="BF79" s="43">
        <v>1</v>
      </c>
      <c r="BG79" s="43"/>
      <c r="BH79" s="43"/>
      <c r="BI79" s="43" t="s">
        <v>1081</v>
      </c>
      <c r="BJ79" s="43" t="s">
        <v>1094</v>
      </c>
      <c r="BK79" s="43">
        <v>1885</v>
      </c>
      <c r="BL79" s="43" t="str">
        <f t="shared" si="9"/>
        <v>1885Old Carthusians</v>
      </c>
      <c r="BM79" s="49" t="str">
        <f t="shared" si="10"/>
        <v>Nottingham</v>
      </c>
      <c r="BN79" s="43"/>
      <c r="BO79" s="43"/>
      <c r="BP79" s="43"/>
      <c r="BQ79" s="43"/>
      <c r="BR79" s="43"/>
      <c r="BS79" s="43"/>
      <c r="BT79" s="43"/>
      <c r="BU79" s="43"/>
      <c r="BV79" s="43" t="s">
        <v>376</v>
      </c>
      <c r="BW79" s="43" t="s">
        <v>376</v>
      </c>
      <c r="BX79" s="43"/>
      <c r="BY79" s="32"/>
      <c r="BZ79" s="50"/>
      <c r="CA79" s="50"/>
      <c r="CB79" s="88" t="str">
        <f t="shared" si="11"/>
        <v>18850307</v>
      </c>
    </row>
    <row r="80" spans="1:80" s="49" customFormat="1" ht="12.95" customHeight="1" x14ac:dyDescent="0.2">
      <c r="A80" s="43">
        <v>3</v>
      </c>
      <c r="B80" s="43">
        <v>14</v>
      </c>
      <c r="C80" s="43">
        <v>1885</v>
      </c>
      <c r="D80" s="43" t="s">
        <v>658</v>
      </c>
      <c r="E80" s="43" t="s">
        <v>1114</v>
      </c>
      <c r="F80" s="44" t="s">
        <v>1010</v>
      </c>
      <c r="G80" s="43"/>
      <c r="H80" s="44" t="s">
        <v>1011</v>
      </c>
      <c r="I80" s="44"/>
      <c r="J80" s="45" t="s">
        <v>1116</v>
      </c>
      <c r="K80" s="43" t="s">
        <v>1021</v>
      </c>
      <c r="L80" s="43" t="s">
        <v>1014</v>
      </c>
      <c r="M80" s="43" t="s">
        <v>1072</v>
      </c>
      <c r="N80" s="46">
        <v>1</v>
      </c>
      <c r="O80" s="46">
        <v>1</v>
      </c>
      <c r="P80" s="43" t="s">
        <v>1117</v>
      </c>
      <c r="Q80" s="44" t="s">
        <v>979</v>
      </c>
      <c r="R80" s="44" t="s">
        <v>376</v>
      </c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7">
        <f t="shared" si="6"/>
        <v>0</v>
      </c>
      <c r="AF80" s="47">
        <f t="shared" si="7"/>
        <v>1</v>
      </c>
      <c r="AG80" s="47">
        <f t="shared" si="8"/>
        <v>0</v>
      </c>
      <c r="AH80" s="43" t="s">
        <v>1022</v>
      </c>
      <c r="AI80" s="43" t="s">
        <v>1022</v>
      </c>
      <c r="AJ80" s="43" t="s">
        <v>376</v>
      </c>
      <c r="AK80" s="43" t="s">
        <v>658</v>
      </c>
      <c r="AL80" s="43" t="s">
        <v>1073</v>
      </c>
      <c r="AM80" s="43" t="s">
        <v>1074</v>
      </c>
      <c r="AN80" s="43" t="s">
        <v>376</v>
      </c>
      <c r="AO80" s="43" t="s">
        <v>658</v>
      </c>
      <c r="AP80" s="43"/>
      <c r="AQ80" s="43">
        <v>2</v>
      </c>
      <c r="AR80" s="43"/>
      <c r="AS80" s="43"/>
      <c r="AT80" s="43"/>
      <c r="AU80" s="43" t="s">
        <v>376</v>
      </c>
      <c r="AV80" s="43"/>
      <c r="AW80" s="43" t="s">
        <v>30</v>
      </c>
      <c r="AX80" s="43"/>
      <c r="AY80" s="43" t="s">
        <v>30</v>
      </c>
      <c r="AZ80" s="43"/>
      <c r="BA80" s="44"/>
      <c r="BB80" s="48"/>
      <c r="BC80" s="43"/>
      <c r="BD80" s="43"/>
      <c r="BE80" s="43"/>
      <c r="BF80" s="43">
        <v>1</v>
      </c>
      <c r="BG80" s="43"/>
      <c r="BH80" s="43"/>
      <c r="BI80" s="43" t="s">
        <v>1021</v>
      </c>
      <c r="BJ80" s="43" t="s">
        <v>1072</v>
      </c>
      <c r="BK80" s="43">
        <v>1885</v>
      </c>
      <c r="BL80" s="43" t="str">
        <f t="shared" si="9"/>
        <v>1885Queen's Park</v>
      </c>
      <c r="BM80" s="49" t="str">
        <f t="shared" si="10"/>
        <v>Derby</v>
      </c>
      <c r="BN80" s="43"/>
      <c r="BO80" s="43"/>
      <c r="BP80" s="43"/>
      <c r="BQ80" s="43"/>
      <c r="BR80" s="43"/>
      <c r="BS80" s="43"/>
      <c r="BT80" s="43"/>
      <c r="BU80" s="43"/>
      <c r="BV80" s="43" t="s">
        <v>376</v>
      </c>
      <c r="BW80" s="43" t="s">
        <v>376</v>
      </c>
      <c r="BX80" s="43"/>
      <c r="BZ80" s="50"/>
      <c r="CA80" s="50"/>
      <c r="CB80" s="88" t="str">
        <f t="shared" si="11"/>
        <v>18850314</v>
      </c>
    </row>
    <row r="81" spans="1:80" s="49" customFormat="1" ht="12.95" customHeight="1" x14ac:dyDescent="0.2">
      <c r="A81" s="43">
        <v>3</v>
      </c>
      <c r="B81" s="43">
        <v>14</v>
      </c>
      <c r="C81" s="43">
        <v>1885</v>
      </c>
      <c r="D81" s="43" t="s">
        <v>658</v>
      </c>
      <c r="E81" s="43" t="s">
        <v>1114</v>
      </c>
      <c r="F81" s="44" t="s">
        <v>1010</v>
      </c>
      <c r="G81" s="43"/>
      <c r="H81" s="44" t="s">
        <v>1011</v>
      </c>
      <c r="I81" s="44"/>
      <c r="J81" s="45" t="s">
        <v>1116</v>
      </c>
      <c r="K81" s="43" t="s">
        <v>1072</v>
      </c>
      <c r="L81" s="43" t="s">
        <v>1014</v>
      </c>
      <c r="M81" s="43" t="s">
        <v>1021</v>
      </c>
      <c r="N81" s="46">
        <v>1</v>
      </c>
      <c r="O81" s="46">
        <v>1</v>
      </c>
      <c r="P81" s="43" t="s">
        <v>1117</v>
      </c>
      <c r="Q81" s="44" t="s">
        <v>979</v>
      </c>
      <c r="R81" s="44" t="s">
        <v>376</v>
      </c>
      <c r="S81" s="43"/>
      <c r="T81" s="43"/>
      <c r="U81" s="43"/>
      <c r="V81" s="43"/>
      <c r="W81" s="43"/>
      <c r="X81" s="43"/>
      <c r="Y81" s="43"/>
      <c r="Z81" s="43"/>
      <c r="AA81" s="43"/>
      <c r="AB81" s="43"/>
      <c r="AC81" s="43"/>
      <c r="AD81" s="43"/>
      <c r="AE81" s="47">
        <f t="shared" si="6"/>
        <v>0</v>
      </c>
      <c r="AF81" s="47">
        <f t="shared" si="7"/>
        <v>1</v>
      </c>
      <c r="AG81" s="47">
        <f t="shared" si="8"/>
        <v>0</v>
      </c>
      <c r="AH81" s="43" t="s">
        <v>1073</v>
      </c>
      <c r="AI81" s="43" t="s">
        <v>1074</v>
      </c>
      <c r="AJ81" s="43" t="s">
        <v>376</v>
      </c>
      <c r="AK81" s="43" t="s">
        <v>658</v>
      </c>
      <c r="AL81" s="43" t="s">
        <v>1022</v>
      </c>
      <c r="AM81" s="43" t="s">
        <v>1022</v>
      </c>
      <c r="AN81" s="43" t="s">
        <v>376</v>
      </c>
      <c r="AO81" s="43" t="s">
        <v>658</v>
      </c>
      <c r="AP81" s="43"/>
      <c r="AQ81" s="43">
        <v>2</v>
      </c>
      <c r="AR81" s="43"/>
      <c r="AS81" s="43"/>
      <c r="AT81" s="43"/>
      <c r="AU81" s="43" t="s">
        <v>376</v>
      </c>
      <c r="AV81" s="43"/>
      <c r="AW81" s="43" t="s">
        <v>30</v>
      </c>
      <c r="AX81" s="43"/>
      <c r="AY81" s="43" t="s">
        <v>30</v>
      </c>
      <c r="AZ81" s="43"/>
      <c r="BA81" s="44"/>
      <c r="BB81" s="48"/>
      <c r="BC81" s="43"/>
      <c r="BD81" s="43"/>
      <c r="BE81" s="43"/>
      <c r="BF81" s="43">
        <v>1</v>
      </c>
      <c r="BG81" s="43"/>
      <c r="BH81" s="43"/>
      <c r="BI81" s="43" t="s">
        <v>1072</v>
      </c>
      <c r="BJ81" s="43" t="s">
        <v>1021</v>
      </c>
      <c r="BK81" s="43">
        <v>1885</v>
      </c>
      <c r="BL81" s="43" t="str">
        <f t="shared" si="9"/>
        <v>1885Nottingham Forest</v>
      </c>
      <c r="BM81" s="49" t="str">
        <f t="shared" si="10"/>
        <v>Derby</v>
      </c>
      <c r="BN81" s="43"/>
      <c r="BO81" s="43"/>
      <c r="BP81" s="43"/>
      <c r="BQ81" s="43"/>
      <c r="BR81" s="43"/>
      <c r="BS81" s="43"/>
      <c r="BT81" s="43"/>
      <c r="BU81" s="43"/>
      <c r="BV81" s="43" t="s">
        <v>376</v>
      </c>
      <c r="BW81" s="43" t="s">
        <v>376</v>
      </c>
      <c r="BX81" s="43"/>
      <c r="BZ81" s="50"/>
      <c r="CA81" s="50"/>
      <c r="CB81" s="88" t="str">
        <f t="shared" si="11"/>
        <v>18850314</v>
      </c>
    </row>
    <row r="82" spans="1:80" s="49" customFormat="1" ht="12.95" customHeight="1" x14ac:dyDescent="0.2">
      <c r="A82" s="43">
        <v>3</v>
      </c>
      <c r="B82" s="43">
        <v>28</v>
      </c>
      <c r="C82" s="43">
        <v>1885</v>
      </c>
      <c r="D82" s="43" t="s">
        <v>658</v>
      </c>
      <c r="E82" s="43" t="s">
        <v>1114</v>
      </c>
      <c r="F82" s="44" t="s">
        <v>1010</v>
      </c>
      <c r="G82" s="43"/>
      <c r="H82" s="44" t="s">
        <v>1011</v>
      </c>
      <c r="I82" s="44" t="s">
        <v>1023</v>
      </c>
      <c r="J82" s="45" t="s">
        <v>1118</v>
      </c>
      <c r="K82" s="43" t="s">
        <v>1021</v>
      </c>
      <c r="L82" s="43" t="s">
        <v>3</v>
      </c>
      <c r="M82" s="43" t="s">
        <v>1072</v>
      </c>
      <c r="N82" s="46">
        <v>3</v>
      </c>
      <c r="O82" s="46">
        <v>0</v>
      </c>
      <c r="P82" s="44" t="s">
        <v>1119</v>
      </c>
      <c r="Q82" s="44" t="s">
        <v>1120</v>
      </c>
      <c r="R82" s="44" t="s">
        <v>503</v>
      </c>
      <c r="S82" s="43"/>
      <c r="T82" s="43"/>
      <c r="U82" s="43"/>
      <c r="V82" s="43"/>
      <c r="W82" s="43"/>
      <c r="X82" s="43"/>
      <c r="Y82" s="43"/>
      <c r="Z82" s="43"/>
      <c r="AA82" s="43"/>
      <c r="AB82" s="43"/>
      <c r="AC82" s="43"/>
      <c r="AD82" s="43"/>
      <c r="AE82" s="47">
        <f t="shared" si="6"/>
        <v>1</v>
      </c>
      <c r="AF82" s="47">
        <f t="shared" si="7"/>
        <v>0</v>
      </c>
      <c r="AG82" s="47">
        <f t="shared" si="8"/>
        <v>0</v>
      </c>
      <c r="AH82" s="43" t="s">
        <v>1022</v>
      </c>
      <c r="AI82" s="43" t="s">
        <v>1022</v>
      </c>
      <c r="AJ82" s="43" t="s">
        <v>376</v>
      </c>
      <c r="AK82" s="43" t="s">
        <v>658</v>
      </c>
      <c r="AL82" s="43" t="s">
        <v>1073</v>
      </c>
      <c r="AM82" s="43" t="s">
        <v>1074</v>
      </c>
      <c r="AN82" s="43" t="s">
        <v>376</v>
      </c>
      <c r="AO82" s="43" t="s">
        <v>658</v>
      </c>
      <c r="AP82" s="43"/>
      <c r="AQ82" s="43">
        <v>2</v>
      </c>
      <c r="AR82" s="43"/>
      <c r="AS82" s="43"/>
      <c r="AT82" s="43"/>
      <c r="AU82" s="43" t="s">
        <v>376</v>
      </c>
      <c r="AV82" s="43"/>
      <c r="AW82" s="43" t="s">
        <v>30</v>
      </c>
      <c r="AX82" s="43"/>
      <c r="AY82" s="43" t="s">
        <v>30</v>
      </c>
      <c r="AZ82" s="43"/>
      <c r="BA82" s="44"/>
      <c r="BB82" s="48"/>
      <c r="BC82" s="43"/>
      <c r="BD82" s="43"/>
      <c r="BE82" s="43"/>
      <c r="BF82" s="43">
        <v>1</v>
      </c>
      <c r="BG82" s="43"/>
      <c r="BH82" s="43"/>
      <c r="BI82" s="43" t="s">
        <v>1021</v>
      </c>
      <c r="BJ82" s="43" t="s">
        <v>1072</v>
      </c>
      <c r="BK82" s="43">
        <v>1885</v>
      </c>
      <c r="BL82" s="43" t="str">
        <f t="shared" si="9"/>
        <v>1885Queen's Park</v>
      </c>
      <c r="BM82" s="49" t="str">
        <f t="shared" si="10"/>
        <v>Edinburgh</v>
      </c>
      <c r="BN82" s="43"/>
      <c r="BO82" s="43"/>
      <c r="BP82" s="43"/>
      <c r="BQ82" s="43"/>
      <c r="BR82" s="43"/>
      <c r="BS82" s="43"/>
      <c r="BT82" s="43"/>
      <c r="BU82" s="43"/>
      <c r="BV82" s="43" t="s">
        <v>376</v>
      </c>
      <c r="BW82" s="43" t="s">
        <v>376</v>
      </c>
      <c r="BX82" s="43"/>
      <c r="BY82" s="43"/>
      <c r="BZ82" s="50"/>
      <c r="CA82" s="50"/>
      <c r="CB82" s="88" t="str">
        <f t="shared" si="11"/>
        <v>18850328</v>
      </c>
    </row>
    <row r="83" spans="1:80" s="49" customFormat="1" ht="12.95" customHeight="1" x14ac:dyDescent="0.2">
      <c r="A83" s="43">
        <v>3</v>
      </c>
      <c r="B83" s="43">
        <v>28</v>
      </c>
      <c r="C83" s="43">
        <v>1885</v>
      </c>
      <c r="D83" s="43" t="s">
        <v>658</v>
      </c>
      <c r="E83" s="43" t="s">
        <v>1114</v>
      </c>
      <c r="F83" s="44" t="s">
        <v>1010</v>
      </c>
      <c r="G83" s="43"/>
      <c r="H83" s="44" t="s">
        <v>1011</v>
      </c>
      <c r="I83" s="44" t="s">
        <v>1023</v>
      </c>
      <c r="J83" s="45" t="s">
        <v>1118</v>
      </c>
      <c r="K83" s="43" t="s">
        <v>1072</v>
      </c>
      <c r="L83" s="43" t="s">
        <v>4</v>
      </c>
      <c r="M83" s="43" t="s">
        <v>1021</v>
      </c>
      <c r="N83" s="46">
        <v>0</v>
      </c>
      <c r="O83" s="46">
        <v>3</v>
      </c>
      <c r="P83" s="44" t="s">
        <v>1119</v>
      </c>
      <c r="Q83" s="44" t="s">
        <v>1120</v>
      </c>
      <c r="R83" s="44" t="s">
        <v>503</v>
      </c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7">
        <f t="shared" si="6"/>
        <v>0</v>
      </c>
      <c r="AF83" s="47">
        <f t="shared" si="7"/>
        <v>0</v>
      </c>
      <c r="AG83" s="47">
        <f t="shared" si="8"/>
        <v>1</v>
      </c>
      <c r="AH83" s="43" t="s">
        <v>1073</v>
      </c>
      <c r="AI83" s="43" t="s">
        <v>1074</v>
      </c>
      <c r="AJ83" s="43" t="s">
        <v>376</v>
      </c>
      <c r="AK83" s="43" t="s">
        <v>658</v>
      </c>
      <c r="AL83" s="43" t="s">
        <v>1022</v>
      </c>
      <c r="AM83" s="43" t="s">
        <v>1022</v>
      </c>
      <c r="AN83" s="43" t="s">
        <v>376</v>
      </c>
      <c r="AO83" s="43" t="s">
        <v>658</v>
      </c>
      <c r="AP83" s="43"/>
      <c r="AQ83" s="43">
        <v>2</v>
      </c>
      <c r="AR83" s="43"/>
      <c r="AS83" s="43"/>
      <c r="AT83" s="43"/>
      <c r="AU83" s="43" t="s">
        <v>376</v>
      </c>
      <c r="AV83" s="43"/>
      <c r="AW83" s="43" t="s">
        <v>30</v>
      </c>
      <c r="AX83" s="43"/>
      <c r="AY83" s="43" t="s">
        <v>30</v>
      </c>
      <c r="AZ83" s="43"/>
      <c r="BA83" s="44"/>
      <c r="BB83" s="48"/>
      <c r="BC83" s="43"/>
      <c r="BD83" s="43"/>
      <c r="BE83" s="43"/>
      <c r="BF83" s="43">
        <v>1</v>
      </c>
      <c r="BG83" s="43"/>
      <c r="BH83" s="43"/>
      <c r="BI83" s="43" t="s">
        <v>1072</v>
      </c>
      <c r="BJ83" s="43" t="s">
        <v>1021</v>
      </c>
      <c r="BK83" s="43">
        <v>1885</v>
      </c>
      <c r="BL83" s="43" t="str">
        <f t="shared" si="9"/>
        <v>1885Nottingham Forest</v>
      </c>
      <c r="BM83" s="49" t="str">
        <f t="shared" si="10"/>
        <v>Edinburgh</v>
      </c>
      <c r="BN83" s="43"/>
      <c r="BO83" s="43"/>
      <c r="BP83" s="43"/>
      <c r="BQ83" s="43"/>
      <c r="BR83" s="43"/>
      <c r="BS83" s="43"/>
      <c r="BT83" s="43"/>
      <c r="BU83" s="43"/>
      <c r="BV83" s="43" t="s">
        <v>376</v>
      </c>
      <c r="BW83" s="43" t="s">
        <v>376</v>
      </c>
      <c r="BX83" s="43"/>
      <c r="BY83" s="43"/>
      <c r="BZ83" s="50"/>
      <c r="CA83" s="50"/>
      <c r="CB83" s="88" t="str">
        <f t="shared" si="11"/>
        <v>18850328</v>
      </c>
    </row>
    <row r="84" spans="1:80" s="49" customFormat="1" ht="12.95" customHeight="1" x14ac:dyDescent="0.2">
      <c r="A84" s="43">
        <v>4</v>
      </c>
      <c r="B84" s="43">
        <v>4</v>
      </c>
      <c r="C84" s="43">
        <v>1885</v>
      </c>
      <c r="D84" s="43" t="s">
        <v>658</v>
      </c>
      <c r="E84" s="43" t="s">
        <v>1114</v>
      </c>
      <c r="F84" s="44" t="s">
        <v>1010</v>
      </c>
      <c r="G84" s="43"/>
      <c r="H84" s="44" t="s">
        <v>1025</v>
      </c>
      <c r="I84" s="44"/>
      <c r="J84" s="45" t="s">
        <v>1121</v>
      </c>
      <c r="K84" s="43" t="s">
        <v>1094</v>
      </c>
      <c r="L84" s="43" t="s">
        <v>3</v>
      </c>
      <c r="M84" s="43" t="s">
        <v>1021</v>
      </c>
      <c r="N84" s="46">
        <v>2</v>
      </c>
      <c r="O84" s="46">
        <v>0</v>
      </c>
      <c r="P84" s="44" t="s">
        <v>1016</v>
      </c>
      <c r="Q84" s="44" t="s">
        <v>1017</v>
      </c>
      <c r="R84" s="44" t="s">
        <v>376</v>
      </c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7">
        <f t="shared" si="6"/>
        <v>1</v>
      </c>
      <c r="AF84" s="47">
        <f t="shared" si="7"/>
        <v>0</v>
      </c>
      <c r="AG84" s="47">
        <f t="shared" si="8"/>
        <v>0</v>
      </c>
      <c r="AH84" s="43" t="s">
        <v>1085</v>
      </c>
      <c r="AI84" s="43" t="s">
        <v>1086</v>
      </c>
      <c r="AJ84" s="43" t="s">
        <v>376</v>
      </c>
      <c r="AK84" s="43" t="s">
        <v>658</v>
      </c>
      <c r="AL84" s="43" t="s">
        <v>1022</v>
      </c>
      <c r="AM84" s="43" t="s">
        <v>1022</v>
      </c>
      <c r="AN84" s="43" t="s">
        <v>376</v>
      </c>
      <c r="AO84" s="43" t="s">
        <v>658</v>
      </c>
      <c r="AP84" s="43"/>
      <c r="AQ84" s="43">
        <v>1</v>
      </c>
      <c r="AR84" s="43"/>
      <c r="AS84" s="43"/>
      <c r="AT84" s="43"/>
      <c r="AU84" s="43" t="s">
        <v>376</v>
      </c>
      <c r="AV84" s="43"/>
      <c r="AW84" s="43" t="s">
        <v>30</v>
      </c>
      <c r="AX84" s="43"/>
      <c r="AY84" s="43" t="s">
        <v>30</v>
      </c>
      <c r="AZ84" s="43"/>
      <c r="BA84" s="44"/>
      <c r="BB84" s="48" t="s">
        <v>30</v>
      </c>
      <c r="BC84" s="43" t="s">
        <v>30</v>
      </c>
      <c r="BD84" s="43"/>
      <c r="BE84" s="43"/>
      <c r="BF84" s="43">
        <v>1</v>
      </c>
      <c r="BG84" s="43"/>
      <c r="BH84" s="43"/>
      <c r="BI84" s="43" t="s">
        <v>1094</v>
      </c>
      <c r="BJ84" s="43" t="s">
        <v>1021</v>
      </c>
      <c r="BK84" s="43">
        <v>1885</v>
      </c>
      <c r="BL84" s="43" t="str">
        <f t="shared" si="9"/>
        <v>1885Blackburn Rovers</v>
      </c>
      <c r="BM84" s="49" t="str">
        <f t="shared" si="10"/>
        <v>London</v>
      </c>
      <c r="BN84" s="43"/>
      <c r="BO84" s="43"/>
      <c r="BP84" s="43"/>
      <c r="BQ84" s="43"/>
      <c r="BR84" s="43"/>
      <c r="BS84" s="43"/>
      <c r="BT84" s="43"/>
      <c r="BU84" s="43"/>
      <c r="BV84" s="43" t="s">
        <v>376</v>
      </c>
      <c r="BW84" s="43" t="s">
        <v>376</v>
      </c>
      <c r="BX84" s="43"/>
      <c r="BZ84" s="50"/>
      <c r="CA84" s="50"/>
      <c r="CB84" s="88" t="str">
        <f t="shared" si="11"/>
        <v>18850404</v>
      </c>
    </row>
    <row r="85" spans="1:80" s="49" customFormat="1" ht="12.95" customHeight="1" x14ac:dyDescent="0.2">
      <c r="A85" s="43">
        <v>4</v>
      </c>
      <c r="B85" s="43">
        <v>4</v>
      </c>
      <c r="C85" s="43">
        <v>1885</v>
      </c>
      <c r="D85" s="43" t="s">
        <v>658</v>
      </c>
      <c r="E85" s="43" t="s">
        <v>1114</v>
      </c>
      <c r="F85" s="44" t="s">
        <v>1010</v>
      </c>
      <c r="G85" s="43"/>
      <c r="H85" s="44" t="s">
        <v>1025</v>
      </c>
      <c r="I85" s="44"/>
      <c r="J85" s="45" t="s">
        <v>1121</v>
      </c>
      <c r="K85" s="43" t="s">
        <v>1021</v>
      </c>
      <c r="L85" s="43" t="s">
        <v>4</v>
      </c>
      <c r="M85" s="43" t="s">
        <v>1094</v>
      </c>
      <c r="N85" s="46">
        <v>0</v>
      </c>
      <c r="O85" s="46">
        <v>2</v>
      </c>
      <c r="P85" s="44" t="s">
        <v>1016</v>
      </c>
      <c r="Q85" s="44" t="s">
        <v>1017</v>
      </c>
      <c r="R85" s="44" t="s">
        <v>376</v>
      </c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7">
        <f t="shared" si="6"/>
        <v>0</v>
      </c>
      <c r="AF85" s="47">
        <f t="shared" si="7"/>
        <v>0</v>
      </c>
      <c r="AG85" s="47">
        <f t="shared" si="8"/>
        <v>1</v>
      </c>
      <c r="AH85" s="43" t="s">
        <v>1022</v>
      </c>
      <c r="AI85" s="43" t="s">
        <v>1022</v>
      </c>
      <c r="AJ85" s="43" t="s">
        <v>376</v>
      </c>
      <c r="AK85" s="43" t="s">
        <v>658</v>
      </c>
      <c r="AL85" s="43" t="s">
        <v>1085</v>
      </c>
      <c r="AM85" s="43" t="s">
        <v>1086</v>
      </c>
      <c r="AN85" s="43" t="s">
        <v>376</v>
      </c>
      <c r="AO85" s="43" t="s">
        <v>658</v>
      </c>
      <c r="AP85" s="43"/>
      <c r="AQ85" s="43">
        <v>1</v>
      </c>
      <c r="AR85" s="43"/>
      <c r="AS85" s="43"/>
      <c r="AT85" s="43"/>
      <c r="AU85" s="43" t="s">
        <v>376</v>
      </c>
      <c r="AV85" s="43"/>
      <c r="AW85" s="43" t="s">
        <v>30</v>
      </c>
      <c r="AX85" s="43"/>
      <c r="AY85" s="43" t="s">
        <v>30</v>
      </c>
      <c r="AZ85" s="43"/>
      <c r="BA85" s="44"/>
      <c r="BB85" s="48"/>
      <c r="BC85" s="43" t="s">
        <v>30</v>
      </c>
      <c r="BD85" s="43"/>
      <c r="BE85" s="43"/>
      <c r="BF85" s="43">
        <v>1</v>
      </c>
      <c r="BG85" s="43"/>
      <c r="BH85" s="43"/>
      <c r="BI85" s="43" t="s">
        <v>1021</v>
      </c>
      <c r="BJ85" s="43" t="s">
        <v>1094</v>
      </c>
      <c r="BK85" s="43">
        <v>1885</v>
      </c>
      <c r="BL85" s="43" t="str">
        <f t="shared" si="9"/>
        <v>1885Queen's Park</v>
      </c>
      <c r="BM85" s="49" t="str">
        <f t="shared" si="10"/>
        <v>London</v>
      </c>
      <c r="BN85" s="43"/>
      <c r="BO85" s="43"/>
      <c r="BP85" s="43"/>
      <c r="BQ85" s="43"/>
      <c r="BR85" s="43"/>
      <c r="BS85" s="43"/>
      <c r="BT85" s="43"/>
      <c r="BU85" s="43"/>
      <c r="BV85" s="43" t="s">
        <v>376</v>
      </c>
      <c r="BW85" s="43" t="s">
        <v>376</v>
      </c>
      <c r="BX85" s="43"/>
      <c r="BZ85" s="50"/>
      <c r="CA85" s="50"/>
      <c r="CB85" s="88" t="str">
        <f t="shared" si="11"/>
        <v>18850404</v>
      </c>
    </row>
    <row r="86" spans="1:80" s="49" customFormat="1" ht="12.95" customHeight="1" x14ac:dyDescent="0.2">
      <c r="A86" s="43">
        <v>3</v>
      </c>
      <c r="B86" s="43">
        <v>6</v>
      </c>
      <c r="C86" s="43">
        <v>1886</v>
      </c>
      <c r="D86" s="43" t="s">
        <v>658</v>
      </c>
      <c r="E86" s="43" t="s">
        <v>1122</v>
      </c>
      <c r="F86" s="44" t="s">
        <v>1010</v>
      </c>
      <c r="G86" s="43"/>
      <c r="H86" s="44" t="s">
        <v>1011</v>
      </c>
      <c r="I86" s="44"/>
      <c r="J86" s="45" t="s">
        <v>1123</v>
      </c>
      <c r="K86" s="43" t="s">
        <v>1124</v>
      </c>
      <c r="L86" s="43" t="s">
        <v>3</v>
      </c>
      <c r="M86" s="43" t="s">
        <v>1125</v>
      </c>
      <c r="N86" s="46">
        <v>4</v>
      </c>
      <c r="O86" s="46">
        <v>0</v>
      </c>
      <c r="P86" s="44" t="s">
        <v>1110</v>
      </c>
      <c r="Q86" s="44" t="s">
        <v>1111</v>
      </c>
      <c r="R86" s="44" t="s">
        <v>376</v>
      </c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7">
        <f t="shared" si="6"/>
        <v>1</v>
      </c>
      <c r="AF86" s="47">
        <f t="shared" si="7"/>
        <v>0</v>
      </c>
      <c r="AG86" s="47">
        <f t="shared" si="8"/>
        <v>0</v>
      </c>
      <c r="AH86" s="43" t="s">
        <v>1111</v>
      </c>
      <c r="AI86" s="43" t="s">
        <v>1126</v>
      </c>
      <c r="AJ86" s="43" t="s">
        <v>376</v>
      </c>
      <c r="AK86" s="43" t="s">
        <v>658</v>
      </c>
      <c r="AL86" s="43" t="s">
        <v>1111</v>
      </c>
      <c r="AM86" s="43" t="s">
        <v>1126</v>
      </c>
      <c r="AN86" s="43" t="s">
        <v>376</v>
      </c>
      <c r="AO86" s="43" t="s">
        <v>658</v>
      </c>
      <c r="AP86" s="43"/>
      <c r="AQ86" s="43">
        <v>2</v>
      </c>
      <c r="AR86" s="43"/>
      <c r="AS86" s="43"/>
      <c r="AT86" s="43"/>
      <c r="AU86" s="43" t="s">
        <v>376</v>
      </c>
      <c r="AV86" s="43"/>
      <c r="AW86" s="43" t="s">
        <v>30</v>
      </c>
      <c r="AX86" s="43"/>
      <c r="AY86" s="43" t="s">
        <v>30</v>
      </c>
      <c r="AZ86" s="43"/>
      <c r="BA86" s="44"/>
      <c r="BB86" s="48"/>
      <c r="BC86" s="43"/>
      <c r="BD86" s="43"/>
      <c r="BE86" s="43"/>
      <c r="BF86" s="43">
        <v>1</v>
      </c>
      <c r="BG86" s="43"/>
      <c r="BH86" s="43"/>
      <c r="BI86" s="43" t="s">
        <v>1124</v>
      </c>
      <c r="BJ86" s="43" t="s">
        <v>1125</v>
      </c>
      <c r="BK86" s="43">
        <v>1886</v>
      </c>
      <c r="BL86" s="43" t="str">
        <f t="shared" si="9"/>
        <v>1886West Bromwich Albion</v>
      </c>
      <c r="BM86" s="49" t="str">
        <f t="shared" si="10"/>
        <v>Birmingham</v>
      </c>
      <c r="BN86" s="43"/>
      <c r="BO86" s="43"/>
      <c r="BP86" s="43"/>
      <c r="BQ86" s="43"/>
      <c r="BR86" s="43"/>
      <c r="BS86" s="43"/>
      <c r="BT86" s="43"/>
      <c r="BU86" s="43"/>
      <c r="BV86" s="43" t="s">
        <v>376</v>
      </c>
      <c r="BW86" s="43" t="s">
        <v>376</v>
      </c>
      <c r="BX86" s="43"/>
      <c r="BZ86" s="50"/>
      <c r="CA86" s="50"/>
      <c r="CB86" s="88" t="str">
        <f t="shared" si="11"/>
        <v>18860306</v>
      </c>
    </row>
    <row r="87" spans="1:80" s="49" customFormat="1" ht="12.95" customHeight="1" x14ac:dyDescent="0.2">
      <c r="A87" s="43">
        <v>3</v>
      </c>
      <c r="B87" s="43">
        <v>6</v>
      </c>
      <c r="C87" s="43">
        <v>1886</v>
      </c>
      <c r="D87" s="43" t="s">
        <v>658</v>
      </c>
      <c r="E87" s="43" t="s">
        <v>1122</v>
      </c>
      <c r="F87" s="44" t="s">
        <v>1010</v>
      </c>
      <c r="G87" s="43"/>
      <c r="H87" s="44" t="s">
        <v>1011</v>
      </c>
      <c r="I87" s="44"/>
      <c r="J87" s="45" t="s">
        <v>1123</v>
      </c>
      <c r="K87" s="43" t="s">
        <v>1125</v>
      </c>
      <c r="L87" s="43" t="s">
        <v>4</v>
      </c>
      <c r="M87" s="43" t="s">
        <v>1124</v>
      </c>
      <c r="N87" s="46">
        <v>0</v>
      </c>
      <c r="O87" s="46">
        <v>4</v>
      </c>
      <c r="P87" s="44" t="s">
        <v>1110</v>
      </c>
      <c r="Q87" s="44" t="s">
        <v>1111</v>
      </c>
      <c r="R87" s="44" t="s">
        <v>376</v>
      </c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7">
        <f t="shared" si="6"/>
        <v>0</v>
      </c>
      <c r="AF87" s="47">
        <f t="shared" si="7"/>
        <v>0</v>
      </c>
      <c r="AG87" s="47">
        <f t="shared" si="8"/>
        <v>1</v>
      </c>
      <c r="AH87" s="43" t="s">
        <v>1111</v>
      </c>
      <c r="AI87" s="43" t="s">
        <v>1126</v>
      </c>
      <c r="AJ87" s="43" t="s">
        <v>376</v>
      </c>
      <c r="AK87" s="43" t="s">
        <v>658</v>
      </c>
      <c r="AL87" s="43" t="s">
        <v>1111</v>
      </c>
      <c r="AM87" s="43" t="s">
        <v>1126</v>
      </c>
      <c r="AN87" s="43" t="s">
        <v>376</v>
      </c>
      <c r="AO87" s="43" t="s">
        <v>658</v>
      </c>
      <c r="AP87" s="43"/>
      <c r="AQ87" s="43">
        <v>2</v>
      </c>
      <c r="AR87" s="43"/>
      <c r="AS87" s="43"/>
      <c r="AT87" s="43"/>
      <c r="AU87" s="43" t="s">
        <v>376</v>
      </c>
      <c r="AV87" s="43"/>
      <c r="AW87" s="43" t="s">
        <v>30</v>
      </c>
      <c r="AX87" s="43"/>
      <c r="AY87" s="43" t="s">
        <v>30</v>
      </c>
      <c r="AZ87" s="43"/>
      <c r="BA87" s="44"/>
      <c r="BB87" s="48"/>
      <c r="BC87" s="43"/>
      <c r="BD87" s="43"/>
      <c r="BE87" s="43"/>
      <c r="BF87" s="43">
        <v>1</v>
      </c>
      <c r="BG87" s="43"/>
      <c r="BH87" s="43"/>
      <c r="BI87" s="43" t="s">
        <v>1125</v>
      </c>
      <c r="BJ87" s="43" t="s">
        <v>1124</v>
      </c>
      <c r="BK87" s="43">
        <v>1886</v>
      </c>
      <c r="BL87" s="43" t="str">
        <f t="shared" si="9"/>
        <v>1886Birmingham City</v>
      </c>
      <c r="BM87" s="49" t="str">
        <f t="shared" si="10"/>
        <v>Birmingham</v>
      </c>
      <c r="BN87" s="43"/>
      <c r="BO87" s="43"/>
      <c r="BP87" s="43"/>
      <c r="BQ87" s="43"/>
      <c r="BR87" s="43"/>
      <c r="BS87" s="43"/>
      <c r="BT87" s="43"/>
      <c r="BU87" s="43"/>
      <c r="BV87" s="43" t="s">
        <v>376</v>
      </c>
      <c r="BW87" s="43" t="s">
        <v>376</v>
      </c>
      <c r="BX87" s="43"/>
      <c r="BZ87" s="50"/>
      <c r="CA87" s="50"/>
      <c r="CB87" s="88" t="str">
        <f t="shared" si="11"/>
        <v>18860306</v>
      </c>
    </row>
    <row r="88" spans="1:80" s="49" customFormat="1" ht="12.95" customHeight="1" x14ac:dyDescent="0.2">
      <c r="A88" s="43">
        <v>3</v>
      </c>
      <c r="B88" s="43">
        <v>13</v>
      </c>
      <c r="C88" s="43">
        <v>1886</v>
      </c>
      <c r="D88" s="43" t="s">
        <v>658</v>
      </c>
      <c r="E88" s="43" t="s">
        <v>1122</v>
      </c>
      <c r="F88" s="44" t="s">
        <v>1010</v>
      </c>
      <c r="G88" s="43"/>
      <c r="H88" s="44" t="s">
        <v>1011</v>
      </c>
      <c r="I88" s="44"/>
      <c r="J88" s="45" t="s">
        <v>1127</v>
      </c>
      <c r="K88" s="43" t="s">
        <v>1094</v>
      </c>
      <c r="L88" s="43" t="s">
        <v>3</v>
      </c>
      <c r="M88" s="43" t="s">
        <v>1042</v>
      </c>
      <c r="N88" s="46">
        <v>2</v>
      </c>
      <c r="O88" s="46">
        <v>1</v>
      </c>
      <c r="P88" s="43" t="s">
        <v>1117</v>
      </c>
      <c r="Q88" s="44" t="s">
        <v>979</v>
      </c>
      <c r="R88" s="44" t="s">
        <v>376</v>
      </c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7">
        <f t="shared" si="6"/>
        <v>1</v>
      </c>
      <c r="AF88" s="47">
        <f t="shared" si="7"/>
        <v>0</v>
      </c>
      <c r="AG88" s="47">
        <f t="shared" si="8"/>
        <v>0</v>
      </c>
      <c r="AH88" s="43" t="s">
        <v>1085</v>
      </c>
      <c r="AI88" s="43" t="s">
        <v>1086</v>
      </c>
      <c r="AJ88" s="43" t="s">
        <v>376</v>
      </c>
      <c r="AK88" s="43" t="s">
        <v>658</v>
      </c>
      <c r="AL88" s="43" t="s">
        <v>1017</v>
      </c>
      <c r="AM88" s="43" t="s">
        <v>1018</v>
      </c>
      <c r="AN88" s="43" t="s">
        <v>376</v>
      </c>
      <c r="AO88" s="43" t="s">
        <v>658</v>
      </c>
      <c r="AP88" s="43"/>
      <c r="AQ88" s="43">
        <v>2</v>
      </c>
      <c r="AR88" s="43"/>
      <c r="AS88" s="43"/>
      <c r="AT88" s="43"/>
      <c r="AU88" s="43" t="s">
        <v>376</v>
      </c>
      <c r="AV88" s="43"/>
      <c r="AW88" s="43" t="s">
        <v>30</v>
      </c>
      <c r="AX88" s="43"/>
      <c r="AY88" s="43" t="s">
        <v>30</v>
      </c>
      <c r="AZ88" s="43"/>
      <c r="BA88" s="44"/>
      <c r="BB88" s="48"/>
      <c r="BC88" s="43"/>
      <c r="BD88" s="43"/>
      <c r="BE88" s="43"/>
      <c r="BF88" s="43">
        <v>1</v>
      </c>
      <c r="BG88" s="43"/>
      <c r="BH88" s="43"/>
      <c r="BI88" s="43" t="s">
        <v>1094</v>
      </c>
      <c r="BJ88" s="43" t="s">
        <v>1042</v>
      </c>
      <c r="BK88" s="43">
        <v>1886</v>
      </c>
      <c r="BL88" s="43" t="str">
        <f t="shared" si="9"/>
        <v>1886Blackburn Rovers</v>
      </c>
      <c r="BM88" s="49" t="str">
        <f t="shared" si="10"/>
        <v>Derby</v>
      </c>
      <c r="BN88" s="43"/>
      <c r="BO88" s="43"/>
      <c r="BP88" s="43"/>
      <c r="BQ88" s="43"/>
      <c r="BR88" s="43"/>
      <c r="BS88" s="43"/>
      <c r="BT88" s="43"/>
      <c r="BU88" s="43"/>
      <c r="BV88" s="43" t="s">
        <v>376</v>
      </c>
      <c r="BW88" s="43" t="s">
        <v>376</v>
      </c>
      <c r="BX88" s="43"/>
      <c r="BZ88" s="50"/>
      <c r="CA88" s="50"/>
      <c r="CB88" s="88" t="str">
        <f t="shared" si="11"/>
        <v>18860313</v>
      </c>
    </row>
    <row r="89" spans="1:80" s="49" customFormat="1" ht="12.95" customHeight="1" x14ac:dyDescent="0.2">
      <c r="A89" s="43">
        <v>3</v>
      </c>
      <c r="B89" s="43">
        <v>13</v>
      </c>
      <c r="C89" s="43">
        <v>1886</v>
      </c>
      <c r="D89" s="43" t="s">
        <v>658</v>
      </c>
      <c r="E89" s="43" t="s">
        <v>1122</v>
      </c>
      <c r="F89" s="44" t="s">
        <v>1010</v>
      </c>
      <c r="G89" s="43"/>
      <c r="H89" s="44" t="s">
        <v>1011</v>
      </c>
      <c r="I89" s="44"/>
      <c r="J89" s="45" t="s">
        <v>1127</v>
      </c>
      <c r="K89" s="43" t="s">
        <v>1042</v>
      </c>
      <c r="L89" s="43" t="s">
        <v>4</v>
      </c>
      <c r="M89" s="43" t="s">
        <v>1094</v>
      </c>
      <c r="N89" s="46">
        <v>1</v>
      </c>
      <c r="O89" s="46">
        <v>2</v>
      </c>
      <c r="P89" s="43" t="s">
        <v>1117</v>
      </c>
      <c r="Q89" s="44" t="s">
        <v>979</v>
      </c>
      <c r="R89" s="44" t="s">
        <v>376</v>
      </c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7">
        <f t="shared" si="6"/>
        <v>0</v>
      </c>
      <c r="AF89" s="47">
        <f t="shared" si="7"/>
        <v>0</v>
      </c>
      <c r="AG89" s="47">
        <f t="shared" si="8"/>
        <v>1</v>
      </c>
      <c r="AH89" s="43" t="s">
        <v>1017</v>
      </c>
      <c r="AI89" s="43" t="s">
        <v>1018</v>
      </c>
      <c r="AJ89" s="43" t="s">
        <v>376</v>
      </c>
      <c r="AK89" s="43" t="s">
        <v>658</v>
      </c>
      <c r="AL89" s="43" t="s">
        <v>1085</v>
      </c>
      <c r="AM89" s="43" t="s">
        <v>1086</v>
      </c>
      <c r="AN89" s="43" t="s">
        <v>376</v>
      </c>
      <c r="AO89" s="43" t="s">
        <v>658</v>
      </c>
      <c r="AP89" s="43"/>
      <c r="AQ89" s="43">
        <v>2</v>
      </c>
      <c r="AR89" s="43"/>
      <c r="AS89" s="43"/>
      <c r="AT89" s="43"/>
      <c r="AU89" s="43" t="s">
        <v>376</v>
      </c>
      <c r="AV89" s="43"/>
      <c r="AW89" s="43" t="s">
        <v>30</v>
      </c>
      <c r="AX89" s="43"/>
      <c r="AY89" s="43" t="s">
        <v>30</v>
      </c>
      <c r="AZ89" s="43"/>
      <c r="BA89" s="44"/>
      <c r="BB89" s="48"/>
      <c r="BC89" s="43"/>
      <c r="BD89" s="43"/>
      <c r="BE89" s="43"/>
      <c r="BF89" s="43">
        <v>1</v>
      </c>
      <c r="BG89" s="43"/>
      <c r="BH89" s="43"/>
      <c r="BI89" s="43" t="s">
        <v>1042</v>
      </c>
      <c r="BJ89" s="43" t="s">
        <v>1094</v>
      </c>
      <c r="BK89" s="43">
        <v>1886</v>
      </c>
      <c r="BL89" s="43" t="str">
        <f t="shared" si="9"/>
        <v>1886Swifts</v>
      </c>
      <c r="BM89" s="49" t="str">
        <f t="shared" si="10"/>
        <v>Derby</v>
      </c>
      <c r="BN89" s="43"/>
      <c r="BO89" s="43"/>
      <c r="BP89" s="43"/>
      <c r="BQ89" s="43"/>
      <c r="BR89" s="43"/>
      <c r="BS89" s="43"/>
      <c r="BT89" s="43"/>
      <c r="BU89" s="43"/>
      <c r="BV89" s="43" t="s">
        <v>376</v>
      </c>
      <c r="BW89" s="43" t="s">
        <v>376</v>
      </c>
      <c r="BX89" s="43"/>
      <c r="BZ89" s="50"/>
      <c r="CA89" s="50"/>
      <c r="CB89" s="88" t="str">
        <f t="shared" si="11"/>
        <v>18860313</v>
      </c>
    </row>
    <row r="90" spans="1:80" s="49" customFormat="1" ht="12.95" customHeight="1" x14ac:dyDescent="0.2">
      <c r="A90" s="43">
        <v>4</v>
      </c>
      <c r="B90" s="43">
        <v>3</v>
      </c>
      <c r="C90" s="43">
        <v>1886</v>
      </c>
      <c r="D90" s="43" t="s">
        <v>658</v>
      </c>
      <c r="E90" s="43" t="s">
        <v>1122</v>
      </c>
      <c r="F90" s="44" t="s">
        <v>1010</v>
      </c>
      <c r="G90" s="43"/>
      <c r="H90" s="44" t="s">
        <v>1025</v>
      </c>
      <c r="I90" s="44"/>
      <c r="J90" s="45" t="s">
        <v>1128</v>
      </c>
      <c r="K90" s="43" t="s">
        <v>1124</v>
      </c>
      <c r="L90" s="43" t="s">
        <v>1014</v>
      </c>
      <c r="M90" s="43" t="s">
        <v>1094</v>
      </c>
      <c r="N90" s="46">
        <v>0</v>
      </c>
      <c r="O90" s="46">
        <v>0</v>
      </c>
      <c r="P90" s="44" t="s">
        <v>1016</v>
      </c>
      <c r="Q90" s="44" t="s">
        <v>1017</v>
      </c>
      <c r="R90" s="44" t="s">
        <v>376</v>
      </c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7">
        <f t="shared" si="6"/>
        <v>0</v>
      </c>
      <c r="AF90" s="47">
        <f t="shared" si="7"/>
        <v>1</v>
      </c>
      <c r="AG90" s="47">
        <f t="shared" si="8"/>
        <v>0</v>
      </c>
      <c r="AH90" s="43" t="s">
        <v>1111</v>
      </c>
      <c r="AI90" s="43" t="s">
        <v>1126</v>
      </c>
      <c r="AJ90" s="43" t="s">
        <v>376</v>
      </c>
      <c r="AK90" s="43" t="s">
        <v>658</v>
      </c>
      <c r="AL90" s="43" t="s">
        <v>1085</v>
      </c>
      <c r="AM90" s="43" t="s">
        <v>1086</v>
      </c>
      <c r="AN90" s="43" t="s">
        <v>376</v>
      </c>
      <c r="AO90" s="43" t="s">
        <v>658</v>
      </c>
      <c r="AP90" s="43"/>
      <c r="AQ90" s="43">
        <v>1</v>
      </c>
      <c r="AR90" s="43"/>
      <c r="AS90" s="43"/>
      <c r="AT90" s="43"/>
      <c r="AU90" s="43" t="s">
        <v>376</v>
      </c>
      <c r="AV90" s="43"/>
      <c r="AW90" s="43" t="s">
        <v>30</v>
      </c>
      <c r="AX90" s="43"/>
      <c r="AY90" s="43" t="s">
        <v>30</v>
      </c>
      <c r="AZ90" s="43"/>
      <c r="BA90" s="44"/>
      <c r="BB90" s="48"/>
      <c r="BC90" s="43" t="s">
        <v>30</v>
      </c>
      <c r="BD90" s="43"/>
      <c r="BE90" s="43"/>
      <c r="BF90" s="43">
        <v>1</v>
      </c>
      <c r="BG90" s="43"/>
      <c r="BH90" s="43"/>
      <c r="BI90" s="43" t="s">
        <v>1124</v>
      </c>
      <c r="BJ90" s="43" t="s">
        <v>1094</v>
      </c>
      <c r="BK90" s="43">
        <v>1886</v>
      </c>
      <c r="BL90" s="43" t="str">
        <f t="shared" si="9"/>
        <v>1886West Bromwich Albion</v>
      </c>
      <c r="BM90" s="49" t="str">
        <f t="shared" si="10"/>
        <v>London</v>
      </c>
      <c r="BN90" s="43"/>
      <c r="BO90" s="43"/>
      <c r="BP90" s="43"/>
      <c r="BQ90" s="43"/>
      <c r="BR90" s="43"/>
      <c r="BS90" s="43"/>
      <c r="BT90" s="43"/>
      <c r="BU90" s="43"/>
      <c r="BV90" s="43" t="s">
        <v>376</v>
      </c>
      <c r="BW90" s="43" t="s">
        <v>376</v>
      </c>
      <c r="BX90" s="43"/>
      <c r="BZ90" s="50"/>
      <c r="CA90" s="50"/>
      <c r="CB90" s="88" t="str">
        <f t="shared" si="11"/>
        <v>18860403</v>
      </c>
    </row>
    <row r="91" spans="1:80" s="49" customFormat="1" ht="12.95" customHeight="1" x14ac:dyDescent="0.2">
      <c r="A91" s="43">
        <v>4</v>
      </c>
      <c r="B91" s="43">
        <v>3</v>
      </c>
      <c r="C91" s="43">
        <v>1886</v>
      </c>
      <c r="D91" s="43" t="s">
        <v>658</v>
      </c>
      <c r="E91" s="43" t="s">
        <v>1122</v>
      </c>
      <c r="F91" s="44" t="s">
        <v>1010</v>
      </c>
      <c r="G91" s="43"/>
      <c r="H91" s="44" t="s">
        <v>1025</v>
      </c>
      <c r="I91" s="44"/>
      <c r="J91" s="45" t="s">
        <v>1128</v>
      </c>
      <c r="K91" s="43" t="s">
        <v>1094</v>
      </c>
      <c r="L91" s="43" t="s">
        <v>1014</v>
      </c>
      <c r="M91" s="43" t="s">
        <v>1124</v>
      </c>
      <c r="N91" s="46">
        <v>0</v>
      </c>
      <c r="O91" s="46">
        <v>0</v>
      </c>
      <c r="P91" s="44" t="s">
        <v>1016</v>
      </c>
      <c r="Q91" s="44" t="s">
        <v>1017</v>
      </c>
      <c r="R91" s="44" t="s">
        <v>376</v>
      </c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7">
        <f t="shared" si="6"/>
        <v>0</v>
      </c>
      <c r="AF91" s="47">
        <f t="shared" si="7"/>
        <v>1</v>
      </c>
      <c r="AG91" s="47">
        <f t="shared" si="8"/>
        <v>0</v>
      </c>
      <c r="AH91" s="43" t="s">
        <v>1085</v>
      </c>
      <c r="AI91" s="43" t="s">
        <v>1086</v>
      </c>
      <c r="AJ91" s="43" t="s">
        <v>376</v>
      </c>
      <c r="AK91" s="43" t="s">
        <v>658</v>
      </c>
      <c r="AL91" s="43" t="s">
        <v>1111</v>
      </c>
      <c r="AM91" s="43" t="s">
        <v>1126</v>
      </c>
      <c r="AN91" s="43" t="s">
        <v>376</v>
      </c>
      <c r="AO91" s="43" t="s">
        <v>658</v>
      </c>
      <c r="AP91" s="43"/>
      <c r="AQ91" s="43">
        <v>1</v>
      </c>
      <c r="AR91" s="43"/>
      <c r="AS91" s="43"/>
      <c r="AT91" s="43"/>
      <c r="AU91" s="43" t="s">
        <v>376</v>
      </c>
      <c r="AV91" s="43"/>
      <c r="AW91" s="43" t="s">
        <v>30</v>
      </c>
      <c r="AX91" s="43"/>
      <c r="AY91" s="43" t="s">
        <v>30</v>
      </c>
      <c r="AZ91" s="43"/>
      <c r="BA91" s="44"/>
      <c r="BB91" s="48"/>
      <c r="BC91" s="43" t="s">
        <v>30</v>
      </c>
      <c r="BD91" s="43"/>
      <c r="BE91" s="43"/>
      <c r="BF91" s="43">
        <v>1</v>
      </c>
      <c r="BG91" s="43"/>
      <c r="BH91" s="43"/>
      <c r="BI91" s="43" t="s">
        <v>1094</v>
      </c>
      <c r="BJ91" s="43" t="s">
        <v>1124</v>
      </c>
      <c r="BK91" s="43">
        <v>1886</v>
      </c>
      <c r="BL91" s="43" t="str">
        <f t="shared" si="9"/>
        <v>1886Blackburn Rovers</v>
      </c>
      <c r="BM91" s="49" t="str">
        <f t="shared" si="10"/>
        <v>London</v>
      </c>
      <c r="BN91" s="43"/>
      <c r="BO91" s="43"/>
      <c r="BP91" s="43"/>
      <c r="BQ91" s="43"/>
      <c r="BR91" s="43"/>
      <c r="BS91" s="43"/>
      <c r="BT91" s="43"/>
      <c r="BU91" s="43"/>
      <c r="BV91" s="43" t="s">
        <v>376</v>
      </c>
      <c r="BW91" s="43" t="s">
        <v>376</v>
      </c>
      <c r="BX91" s="43"/>
      <c r="BZ91" s="50"/>
      <c r="CA91" s="50"/>
      <c r="CB91" s="88" t="str">
        <f t="shared" si="11"/>
        <v>18860403</v>
      </c>
    </row>
    <row r="92" spans="1:80" s="49" customFormat="1" ht="12.95" customHeight="1" x14ac:dyDescent="0.2">
      <c r="A92" s="43">
        <v>4</v>
      </c>
      <c r="B92" s="43">
        <v>10</v>
      </c>
      <c r="C92" s="43">
        <v>1886</v>
      </c>
      <c r="D92" s="43" t="s">
        <v>658</v>
      </c>
      <c r="E92" s="43" t="s">
        <v>1122</v>
      </c>
      <c r="F92" s="44" t="s">
        <v>1010</v>
      </c>
      <c r="G92" s="43"/>
      <c r="H92" s="44" t="s">
        <v>1025</v>
      </c>
      <c r="I92" s="44" t="s">
        <v>1023</v>
      </c>
      <c r="J92" s="45" t="s">
        <v>1129</v>
      </c>
      <c r="K92" s="43" t="s">
        <v>1094</v>
      </c>
      <c r="L92" s="43" t="s">
        <v>3</v>
      </c>
      <c r="M92" s="43" t="s">
        <v>1124</v>
      </c>
      <c r="N92" s="46">
        <v>2</v>
      </c>
      <c r="O92" s="46">
        <v>0</v>
      </c>
      <c r="P92" s="43" t="s">
        <v>1117</v>
      </c>
      <c r="Q92" s="44" t="s">
        <v>979</v>
      </c>
      <c r="R92" s="44" t="s">
        <v>376</v>
      </c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7">
        <f t="shared" si="6"/>
        <v>1</v>
      </c>
      <c r="AF92" s="47">
        <f t="shared" si="7"/>
        <v>0</v>
      </c>
      <c r="AG92" s="47">
        <f t="shared" si="8"/>
        <v>0</v>
      </c>
      <c r="AH92" s="43" t="s">
        <v>1085</v>
      </c>
      <c r="AI92" s="43" t="s">
        <v>1086</v>
      </c>
      <c r="AJ92" s="43" t="s">
        <v>376</v>
      </c>
      <c r="AK92" s="43" t="s">
        <v>658</v>
      </c>
      <c r="AL92" s="43" t="s">
        <v>1111</v>
      </c>
      <c r="AM92" s="43" t="s">
        <v>1126</v>
      </c>
      <c r="AN92" s="43" t="s">
        <v>376</v>
      </c>
      <c r="AO92" s="43" t="s">
        <v>658</v>
      </c>
      <c r="AP92" s="43"/>
      <c r="AQ92" s="43">
        <v>1</v>
      </c>
      <c r="AR92" s="43"/>
      <c r="AS92" s="43"/>
      <c r="AT92" s="43"/>
      <c r="AU92" s="43" t="s">
        <v>376</v>
      </c>
      <c r="AV92" s="43"/>
      <c r="AW92" s="43" t="s">
        <v>30</v>
      </c>
      <c r="AX92" s="43"/>
      <c r="AY92" s="43" t="s">
        <v>30</v>
      </c>
      <c r="AZ92" s="43"/>
      <c r="BA92" s="44"/>
      <c r="BB92" s="48" t="s">
        <v>30</v>
      </c>
      <c r="BC92" s="43" t="s">
        <v>30</v>
      </c>
      <c r="BD92" s="43"/>
      <c r="BE92" s="43"/>
      <c r="BF92" s="43">
        <v>1</v>
      </c>
      <c r="BG92" s="43"/>
      <c r="BH92" s="43"/>
      <c r="BI92" s="43" t="s">
        <v>1094</v>
      </c>
      <c r="BJ92" s="43" t="s">
        <v>1124</v>
      </c>
      <c r="BK92" s="43">
        <v>1886</v>
      </c>
      <c r="BL92" s="43" t="str">
        <f t="shared" si="9"/>
        <v>1886Blackburn Rovers</v>
      </c>
      <c r="BM92" s="49" t="str">
        <f t="shared" si="10"/>
        <v>Derby</v>
      </c>
      <c r="BN92" s="43"/>
      <c r="BO92" s="43"/>
      <c r="BP92" s="43"/>
      <c r="BQ92" s="43"/>
      <c r="BR92" s="43"/>
      <c r="BS92" s="43"/>
      <c r="BT92" s="43"/>
      <c r="BU92" s="43"/>
      <c r="BV92" s="43" t="s">
        <v>376</v>
      </c>
      <c r="BW92" s="43" t="s">
        <v>376</v>
      </c>
      <c r="BX92" s="43"/>
      <c r="BZ92" s="50"/>
      <c r="CA92" s="50"/>
      <c r="CB92" s="88" t="str">
        <f t="shared" si="11"/>
        <v>18860410</v>
      </c>
    </row>
    <row r="93" spans="1:80" s="49" customFormat="1" ht="12.95" customHeight="1" x14ac:dyDescent="0.2">
      <c r="A93" s="43">
        <v>4</v>
      </c>
      <c r="B93" s="43">
        <v>10</v>
      </c>
      <c r="C93" s="43">
        <v>1886</v>
      </c>
      <c r="D93" s="43" t="s">
        <v>658</v>
      </c>
      <c r="E93" s="43" t="s">
        <v>1122</v>
      </c>
      <c r="F93" s="44" t="s">
        <v>1010</v>
      </c>
      <c r="G93" s="43"/>
      <c r="H93" s="44" t="s">
        <v>1025</v>
      </c>
      <c r="I93" s="44" t="s">
        <v>1023</v>
      </c>
      <c r="J93" s="45" t="s">
        <v>1129</v>
      </c>
      <c r="K93" s="43" t="s">
        <v>1124</v>
      </c>
      <c r="L93" s="43" t="s">
        <v>4</v>
      </c>
      <c r="M93" s="43" t="s">
        <v>1094</v>
      </c>
      <c r="N93" s="46">
        <v>0</v>
      </c>
      <c r="O93" s="46">
        <v>2</v>
      </c>
      <c r="P93" s="43" t="s">
        <v>1117</v>
      </c>
      <c r="Q93" s="44" t="s">
        <v>979</v>
      </c>
      <c r="R93" s="44" t="s">
        <v>376</v>
      </c>
      <c r="S93" s="43"/>
      <c r="T93" s="43"/>
      <c r="U93" s="43"/>
      <c r="V93" s="43"/>
      <c r="W93" s="43"/>
      <c r="X93" s="43"/>
      <c r="Y93" s="43"/>
      <c r="Z93" s="43"/>
      <c r="AA93" s="43"/>
      <c r="AB93" s="43"/>
      <c r="AC93" s="43"/>
      <c r="AD93" s="43"/>
      <c r="AE93" s="47">
        <f t="shared" si="6"/>
        <v>0</v>
      </c>
      <c r="AF93" s="47">
        <f t="shared" si="7"/>
        <v>0</v>
      </c>
      <c r="AG93" s="47">
        <f t="shared" si="8"/>
        <v>1</v>
      </c>
      <c r="AH93" s="43" t="s">
        <v>1111</v>
      </c>
      <c r="AI93" s="43" t="s">
        <v>1126</v>
      </c>
      <c r="AJ93" s="43" t="s">
        <v>376</v>
      </c>
      <c r="AK93" s="43" t="s">
        <v>658</v>
      </c>
      <c r="AL93" s="43" t="s">
        <v>1085</v>
      </c>
      <c r="AM93" s="43" t="s">
        <v>1086</v>
      </c>
      <c r="AN93" s="43" t="s">
        <v>376</v>
      </c>
      <c r="AO93" s="43" t="s">
        <v>658</v>
      </c>
      <c r="AP93" s="43"/>
      <c r="AQ93" s="43">
        <v>1</v>
      </c>
      <c r="AR93" s="43"/>
      <c r="AS93" s="43"/>
      <c r="AT93" s="43"/>
      <c r="AU93" s="43" t="s">
        <v>376</v>
      </c>
      <c r="AV93" s="43"/>
      <c r="AW93" s="43" t="s">
        <v>30</v>
      </c>
      <c r="AX93" s="43"/>
      <c r="AY93" s="43" t="s">
        <v>30</v>
      </c>
      <c r="AZ93" s="43"/>
      <c r="BA93" s="44"/>
      <c r="BB93" s="48"/>
      <c r="BC93" s="43" t="s">
        <v>30</v>
      </c>
      <c r="BD93" s="43"/>
      <c r="BE93" s="43"/>
      <c r="BF93" s="43">
        <v>1</v>
      </c>
      <c r="BG93" s="43"/>
      <c r="BH93" s="43"/>
      <c r="BI93" s="43" t="s">
        <v>1124</v>
      </c>
      <c r="BJ93" s="43" t="s">
        <v>1094</v>
      </c>
      <c r="BK93" s="43">
        <v>1886</v>
      </c>
      <c r="BL93" s="43" t="str">
        <f t="shared" si="9"/>
        <v>1886West Bromwich Albion</v>
      </c>
      <c r="BM93" s="49" t="str">
        <f t="shared" si="10"/>
        <v>Derby</v>
      </c>
      <c r="BN93" s="43"/>
      <c r="BO93" s="43"/>
      <c r="BP93" s="43"/>
      <c r="BQ93" s="43"/>
      <c r="BR93" s="43"/>
      <c r="BS93" s="43"/>
      <c r="BT93" s="43"/>
      <c r="BU93" s="43"/>
      <c r="BV93" s="43" t="s">
        <v>376</v>
      </c>
      <c r="BW93" s="43" t="s">
        <v>376</v>
      </c>
      <c r="BX93" s="43"/>
      <c r="BZ93" s="50"/>
      <c r="CA93" s="50"/>
      <c r="CB93" s="88" t="str">
        <f t="shared" si="11"/>
        <v>18860410</v>
      </c>
    </row>
    <row r="94" spans="1:80" s="49" customFormat="1" ht="12.95" customHeight="1" x14ac:dyDescent="0.2">
      <c r="A94" s="43">
        <v>3</v>
      </c>
      <c r="B94" s="43">
        <v>5</v>
      </c>
      <c r="C94" s="43">
        <v>1887</v>
      </c>
      <c r="D94" s="43" t="s">
        <v>658</v>
      </c>
      <c r="E94" s="43" t="s">
        <v>1130</v>
      </c>
      <c r="F94" s="44" t="s">
        <v>1010</v>
      </c>
      <c r="G94" s="43"/>
      <c r="H94" s="44" t="s">
        <v>1011</v>
      </c>
      <c r="I94" s="44"/>
      <c r="J94" s="45" t="s">
        <v>1131</v>
      </c>
      <c r="K94" s="43" t="s">
        <v>1124</v>
      </c>
      <c r="L94" s="43" t="s">
        <v>3</v>
      </c>
      <c r="M94" s="43" t="s">
        <v>640</v>
      </c>
      <c r="N94" s="46">
        <v>3</v>
      </c>
      <c r="O94" s="46">
        <v>1</v>
      </c>
      <c r="P94" s="44" t="s">
        <v>1135</v>
      </c>
      <c r="Q94" s="44" t="s">
        <v>1073</v>
      </c>
      <c r="R94" s="44" t="s">
        <v>376</v>
      </c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7">
        <f t="shared" si="6"/>
        <v>1</v>
      </c>
      <c r="AF94" s="47">
        <f t="shared" si="7"/>
        <v>0</v>
      </c>
      <c r="AG94" s="47">
        <f t="shared" si="8"/>
        <v>0</v>
      </c>
      <c r="AH94" s="43" t="s">
        <v>1111</v>
      </c>
      <c r="AI94" s="43" t="s">
        <v>1126</v>
      </c>
      <c r="AJ94" s="43" t="s">
        <v>376</v>
      </c>
      <c r="AK94" s="43" t="s">
        <v>658</v>
      </c>
      <c r="AL94" s="43" t="s">
        <v>1136</v>
      </c>
      <c r="AM94" s="43" t="s">
        <v>1086</v>
      </c>
      <c r="AN94" s="43" t="s">
        <v>376</v>
      </c>
      <c r="AO94" s="43" t="s">
        <v>658</v>
      </c>
      <c r="AP94" s="43"/>
      <c r="AQ94" s="43">
        <v>2</v>
      </c>
      <c r="AR94" s="43"/>
      <c r="AS94" s="43"/>
      <c r="AT94" s="43"/>
      <c r="AU94" s="43" t="s">
        <v>376</v>
      </c>
      <c r="AV94" s="43"/>
      <c r="AW94" s="43" t="s">
        <v>30</v>
      </c>
      <c r="AX94" s="43"/>
      <c r="AY94" s="43" t="s">
        <v>30</v>
      </c>
      <c r="AZ94" s="43"/>
      <c r="BA94" s="44"/>
      <c r="BB94" s="48"/>
      <c r="BC94" s="43"/>
      <c r="BD94" s="43"/>
      <c r="BE94" s="43"/>
      <c r="BF94" s="43">
        <v>1</v>
      </c>
      <c r="BG94" s="43"/>
      <c r="BH94" s="43"/>
      <c r="BI94" s="43" t="s">
        <v>1124</v>
      </c>
      <c r="BJ94" s="43" t="s">
        <v>640</v>
      </c>
      <c r="BK94" s="43">
        <v>1887</v>
      </c>
      <c r="BL94" s="43" t="str">
        <f t="shared" si="9"/>
        <v>1887West Bromwich Albion</v>
      </c>
      <c r="BM94" s="49" t="str">
        <f t="shared" si="10"/>
        <v>Nottingham</v>
      </c>
      <c r="BN94" s="43"/>
      <c r="BO94" s="43"/>
      <c r="BP94" s="43"/>
      <c r="BQ94" s="43"/>
      <c r="BR94" s="43"/>
      <c r="BS94" s="43"/>
      <c r="BT94" s="43"/>
      <c r="BU94" s="43"/>
      <c r="BV94" s="43" t="s">
        <v>376</v>
      </c>
      <c r="BW94" s="43" t="s">
        <v>376</v>
      </c>
      <c r="BX94" s="43"/>
      <c r="BY94" s="32"/>
      <c r="BZ94" s="50"/>
      <c r="CA94" s="50"/>
      <c r="CB94" s="88" t="str">
        <f t="shared" si="11"/>
        <v>18870305</v>
      </c>
    </row>
    <row r="95" spans="1:80" s="49" customFormat="1" ht="12.95" customHeight="1" x14ac:dyDescent="0.2">
      <c r="A95" s="43">
        <v>3</v>
      </c>
      <c r="B95" s="43">
        <v>5</v>
      </c>
      <c r="C95" s="43">
        <v>1887</v>
      </c>
      <c r="D95" s="43" t="s">
        <v>658</v>
      </c>
      <c r="E95" s="43" t="s">
        <v>1130</v>
      </c>
      <c r="F95" s="44" t="s">
        <v>1010</v>
      </c>
      <c r="G95" s="43"/>
      <c r="H95" s="44" t="s">
        <v>1011</v>
      </c>
      <c r="I95" s="44"/>
      <c r="J95" s="45" t="s">
        <v>1131</v>
      </c>
      <c r="K95" s="43" t="s">
        <v>640</v>
      </c>
      <c r="L95" s="43" t="s">
        <v>4</v>
      </c>
      <c r="M95" s="43" t="s">
        <v>1124</v>
      </c>
      <c r="N95" s="46">
        <v>1</v>
      </c>
      <c r="O95" s="46">
        <v>3</v>
      </c>
      <c r="P95" s="44" t="s">
        <v>1135</v>
      </c>
      <c r="Q95" s="44" t="s">
        <v>1073</v>
      </c>
      <c r="R95" s="44" t="s">
        <v>376</v>
      </c>
      <c r="S95" s="43"/>
      <c r="T95" s="43"/>
      <c r="U95" s="43"/>
      <c r="V95" s="43"/>
      <c r="W95" s="43"/>
      <c r="X95" s="43"/>
      <c r="Y95" s="43"/>
      <c r="Z95" s="43"/>
      <c r="AA95" s="43"/>
      <c r="AB95" s="43"/>
      <c r="AC95" s="43"/>
      <c r="AD95" s="43"/>
      <c r="AE95" s="47">
        <f t="shared" si="6"/>
        <v>0</v>
      </c>
      <c r="AF95" s="47">
        <f t="shared" si="7"/>
        <v>0</v>
      </c>
      <c r="AG95" s="47">
        <f t="shared" si="8"/>
        <v>1</v>
      </c>
      <c r="AH95" s="43" t="s">
        <v>1136</v>
      </c>
      <c r="AI95" s="43" t="s">
        <v>1086</v>
      </c>
      <c r="AJ95" s="43" t="s">
        <v>376</v>
      </c>
      <c r="AK95" s="43" t="s">
        <v>658</v>
      </c>
      <c r="AL95" s="43" t="s">
        <v>1111</v>
      </c>
      <c r="AM95" s="43" t="s">
        <v>1126</v>
      </c>
      <c r="AN95" s="43" t="s">
        <v>376</v>
      </c>
      <c r="AO95" s="43" t="s">
        <v>658</v>
      </c>
      <c r="AP95" s="43"/>
      <c r="AQ95" s="43">
        <v>2</v>
      </c>
      <c r="AR95" s="43"/>
      <c r="AS95" s="43"/>
      <c r="AT95" s="43"/>
      <c r="AU95" s="43" t="s">
        <v>376</v>
      </c>
      <c r="AV95" s="43"/>
      <c r="AW95" s="43" t="s">
        <v>30</v>
      </c>
      <c r="AX95" s="43"/>
      <c r="AY95" s="43" t="s">
        <v>30</v>
      </c>
      <c r="AZ95" s="43"/>
      <c r="BA95" s="44"/>
      <c r="BB95" s="48"/>
      <c r="BC95" s="43"/>
      <c r="BD95" s="43"/>
      <c r="BE95" s="43"/>
      <c r="BF95" s="43">
        <v>1</v>
      </c>
      <c r="BG95" s="43"/>
      <c r="BH95" s="43"/>
      <c r="BI95" s="43" t="s">
        <v>640</v>
      </c>
      <c r="BJ95" s="43" t="s">
        <v>1124</v>
      </c>
      <c r="BK95" s="43">
        <v>1887</v>
      </c>
      <c r="BL95" s="43" t="str">
        <f t="shared" si="9"/>
        <v>1887Preston North End</v>
      </c>
      <c r="BM95" s="49" t="str">
        <f t="shared" si="10"/>
        <v>Nottingham</v>
      </c>
      <c r="BN95" s="43"/>
      <c r="BO95" s="43"/>
      <c r="BP95" s="43"/>
      <c r="BQ95" s="43"/>
      <c r="BR95" s="43"/>
      <c r="BS95" s="43"/>
      <c r="BT95" s="43"/>
      <c r="BU95" s="43"/>
      <c r="BV95" s="43" t="s">
        <v>376</v>
      </c>
      <c r="BW95" s="43" t="s">
        <v>376</v>
      </c>
      <c r="BX95" s="43"/>
      <c r="BY95" s="32"/>
      <c r="BZ95" s="50"/>
      <c r="CA95" s="50"/>
      <c r="CB95" s="88" t="str">
        <f t="shared" si="11"/>
        <v>18870305</v>
      </c>
    </row>
    <row r="96" spans="1:80" s="49" customFormat="1" ht="12.95" customHeight="1" x14ac:dyDescent="0.2">
      <c r="A96" s="43">
        <v>3</v>
      </c>
      <c r="B96" s="43">
        <v>5</v>
      </c>
      <c r="C96" s="43">
        <v>1887</v>
      </c>
      <c r="D96" s="43" t="s">
        <v>658</v>
      </c>
      <c r="E96" s="43" t="s">
        <v>1130</v>
      </c>
      <c r="F96" s="44" t="s">
        <v>1010</v>
      </c>
      <c r="G96" s="43"/>
      <c r="H96" s="44" t="s">
        <v>1011</v>
      </c>
      <c r="I96" s="44"/>
      <c r="J96" s="45" t="s">
        <v>1131</v>
      </c>
      <c r="K96" s="43" t="s">
        <v>806</v>
      </c>
      <c r="L96" s="43" t="s">
        <v>3</v>
      </c>
      <c r="M96" s="43" t="s">
        <v>1132</v>
      </c>
      <c r="N96" s="46">
        <v>3</v>
      </c>
      <c r="O96" s="46">
        <v>1</v>
      </c>
      <c r="P96" s="44" t="s">
        <v>1133</v>
      </c>
      <c r="Q96" s="44" t="s">
        <v>1134</v>
      </c>
      <c r="R96" s="44" t="s">
        <v>376</v>
      </c>
      <c r="S96" s="43"/>
      <c r="T96" s="43"/>
      <c r="U96" s="43"/>
      <c r="V96" s="43"/>
      <c r="W96" s="43"/>
      <c r="X96" s="43"/>
      <c r="Y96" s="43"/>
      <c r="Z96" s="43"/>
      <c r="AA96" s="43"/>
      <c r="AB96" s="43"/>
      <c r="AC96" s="43"/>
      <c r="AD96" s="43"/>
      <c r="AE96" s="47">
        <f t="shared" si="6"/>
        <v>1</v>
      </c>
      <c r="AF96" s="47">
        <f t="shared" si="7"/>
        <v>0</v>
      </c>
      <c r="AG96" s="47">
        <f t="shared" si="8"/>
        <v>0</v>
      </c>
      <c r="AH96" s="43" t="s">
        <v>1111</v>
      </c>
      <c r="AI96" s="43" t="s">
        <v>1126</v>
      </c>
      <c r="AJ96" s="43" t="s">
        <v>376</v>
      </c>
      <c r="AK96" s="43" t="s">
        <v>658</v>
      </c>
      <c r="AL96" s="43" t="s">
        <v>1022</v>
      </c>
      <c r="AM96" s="43" t="s">
        <v>1022</v>
      </c>
      <c r="AN96" s="43" t="s">
        <v>376</v>
      </c>
      <c r="AO96" s="43" t="s">
        <v>658</v>
      </c>
      <c r="AP96" s="43"/>
      <c r="AQ96" s="43">
        <v>2</v>
      </c>
      <c r="AR96" s="43"/>
      <c r="AS96" s="43"/>
      <c r="AT96" s="43"/>
      <c r="AU96" s="43" t="s">
        <v>376</v>
      </c>
      <c r="AV96" s="43"/>
      <c r="AW96" s="43" t="s">
        <v>30</v>
      </c>
      <c r="AX96" s="43"/>
      <c r="AY96" s="43" t="s">
        <v>30</v>
      </c>
      <c r="AZ96" s="43"/>
      <c r="BA96" s="44"/>
      <c r="BB96" s="48"/>
      <c r="BC96" s="43"/>
      <c r="BD96" s="43"/>
      <c r="BE96" s="43"/>
      <c r="BF96" s="43">
        <v>1</v>
      </c>
      <c r="BG96" s="43"/>
      <c r="BH96" s="43"/>
      <c r="BI96" s="43" t="s">
        <v>806</v>
      </c>
      <c r="BJ96" s="43" t="s">
        <v>1132</v>
      </c>
      <c r="BK96" s="43">
        <v>1887</v>
      </c>
      <c r="BL96" s="43" t="str">
        <f t="shared" si="9"/>
        <v>1887Aston Villa</v>
      </c>
      <c r="BM96" s="49" t="str">
        <f t="shared" si="10"/>
        <v>Crewe</v>
      </c>
      <c r="BN96" s="43"/>
      <c r="BO96" s="43"/>
      <c r="BP96" s="43"/>
      <c r="BQ96" s="43"/>
      <c r="BR96" s="43"/>
      <c r="BS96" s="43"/>
      <c r="BT96" s="43"/>
      <c r="BU96" s="43"/>
      <c r="BV96" s="43" t="s">
        <v>376</v>
      </c>
      <c r="BW96" s="43" t="s">
        <v>376</v>
      </c>
      <c r="BX96" s="43"/>
      <c r="BZ96" s="50"/>
      <c r="CA96" s="50"/>
      <c r="CB96" s="88" t="str">
        <f t="shared" si="11"/>
        <v>18870305</v>
      </c>
    </row>
    <row r="97" spans="1:80" s="49" customFormat="1" ht="12.95" customHeight="1" x14ac:dyDescent="0.2">
      <c r="A97" s="43">
        <v>3</v>
      </c>
      <c r="B97" s="43">
        <v>5</v>
      </c>
      <c r="C97" s="43">
        <v>1887</v>
      </c>
      <c r="D97" s="43" t="s">
        <v>658</v>
      </c>
      <c r="E97" s="43" t="s">
        <v>1130</v>
      </c>
      <c r="F97" s="44" t="s">
        <v>1010</v>
      </c>
      <c r="G97" s="43"/>
      <c r="H97" s="44" t="s">
        <v>1011</v>
      </c>
      <c r="I97" s="44"/>
      <c r="J97" s="45" t="s">
        <v>1131</v>
      </c>
      <c r="K97" s="43" t="s">
        <v>1132</v>
      </c>
      <c r="L97" s="43" t="s">
        <v>4</v>
      </c>
      <c r="M97" s="43" t="s">
        <v>806</v>
      </c>
      <c r="N97" s="46">
        <v>1</v>
      </c>
      <c r="O97" s="46">
        <v>3</v>
      </c>
      <c r="P97" s="44" t="s">
        <v>1133</v>
      </c>
      <c r="Q97" s="44" t="s">
        <v>1134</v>
      </c>
      <c r="R97" s="44" t="s">
        <v>376</v>
      </c>
      <c r="S97" s="43"/>
      <c r="T97" s="43"/>
      <c r="U97" s="43"/>
      <c r="V97" s="43"/>
      <c r="W97" s="43"/>
      <c r="X97" s="43"/>
      <c r="Y97" s="43"/>
      <c r="Z97" s="43"/>
      <c r="AA97" s="43"/>
      <c r="AB97" s="43"/>
      <c r="AC97" s="43"/>
      <c r="AD97" s="43"/>
      <c r="AE97" s="47">
        <f t="shared" si="6"/>
        <v>0</v>
      </c>
      <c r="AF97" s="47">
        <f t="shared" si="7"/>
        <v>0</v>
      </c>
      <c r="AG97" s="47">
        <f t="shared" si="8"/>
        <v>1</v>
      </c>
      <c r="AH97" s="43" t="s">
        <v>1022</v>
      </c>
      <c r="AI97" s="43" t="s">
        <v>1022</v>
      </c>
      <c r="AJ97" s="43" t="s">
        <v>376</v>
      </c>
      <c r="AK97" s="43" t="s">
        <v>658</v>
      </c>
      <c r="AL97" s="43" t="s">
        <v>1111</v>
      </c>
      <c r="AM97" s="43" t="s">
        <v>1126</v>
      </c>
      <c r="AN97" s="43" t="s">
        <v>376</v>
      </c>
      <c r="AO97" s="43" t="s">
        <v>658</v>
      </c>
      <c r="AP97" s="43"/>
      <c r="AQ97" s="43">
        <v>2</v>
      </c>
      <c r="AR97" s="43"/>
      <c r="AS97" s="43"/>
      <c r="AT97" s="43"/>
      <c r="AU97" s="43" t="s">
        <v>376</v>
      </c>
      <c r="AV97" s="43"/>
      <c r="AW97" s="43" t="s">
        <v>30</v>
      </c>
      <c r="AX97" s="43"/>
      <c r="AY97" s="43" t="s">
        <v>30</v>
      </c>
      <c r="AZ97" s="43"/>
      <c r="BA97" s="44"/>
      <c r="BB97" s="48"/>
      <c r="BC97" s="43"/>
      <c r="BD97" s="43"/>
      <c r="BE97" s="43"/>
      <c r="BF97" s="43">
        <v>1</v>
      </c>
      <c r="BG97" s="43"/>
      <c r="BH97" s="43"/>
      <c r="BI97" s="43" t="s">
        <v>1132</v>
      </c>
      <c r="BJ97" s="43" t="s">
        <v>806</v>
      </c>
      <c r="BK97" s="43">
        <v>1887</v>
      </c>
      <c r="BL97" s="43" t="str">
        <f t="shared" si="9"/>
        <v>1887Rangers</v>
      </c>
      <c r="BM97" s="49" t="str">
        <f t="shared" si="10"/>
        <v>Crewe</v>
      </c>
      <c r="BN97" s="43"/>
      <c r="BO97" s="43"/>
      <c r="BP97" s="43"/>
      <c r="BQ97" s="43"/>
      <c r="BR97" s="43"/>
      <c r="BS97" s="43"/>
      <c r="BT97" s="43"/>
      <c r="BU97" s="43"/>
      <c r="BV97" s="43" t="s">
        <v>376</v>
      </c>
      <c r="BW97" s="43" t="s">
        <v>376</v>
      </c>
      <c r="BX97" s="43"/>
      <c r="BZ97" s="50"/>
      <c r="CA97" s="50"/>
      <c r="CB97" s="88" t="str">
        <f t="shared" si="11"/>
        <v>18870305</v>
      </c>
    </row>
    <row r="98" spans="1:80" s="49" customFormat="1" ht="12.95" customHeight="1" x14ac:dyDescent="0.2">
      <c r="A98" s="43">
        <v>4</v>
      </c>
      <c r="B98" s="43">
        <v>2</v>
      </c>
      <c r="C98" s="43">
        <v>1887</v>
      </c>
      <c r="D98" s="43" t="s">
        <v>658</v>
      </c>
      <c r="E98" s="43" t="s">
        <v>1130</v>
      </c>
      <c r="F98" s="44" t="s">
        <v>1010</v>
      </c>
      <c r="G98" s="43"/>
      <c r="H98" s="44" t="s">
        <v>1025</v>
      </c>
      <c r="I98" s="44"/>
      <c r="J98" s="45" t="s">
        <v>1137</v>
      </c>
      <c r="K98" s="43" t="s">
        <v>806</v>
      </c>
      <c r="L98" s="43" t="s">
        <v>3</v>
      </c>
      <c r="M98" s="43" t="s">
        <v>1124</v>
      </c>
      <c r="N98" s="46">
        <v>2</v>
      </c>
      <c r="O98" s="46">
        <v>0</v>
      </c>
      <c r="P98" s="44" t="s">
        <v>1016</v>
      </c>
      <c r="Q98" s="44" t="s">
        <v>1017</v>
      </c>
      <c r="R98" s="44" t="s">
        <v>376</v>
      </c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7">
        <f t="shared" si="6"/>
        <v>1</v>
      </c>
      <c r="AF98" s="47">
        <f t="shared" si="7"/>
        <v>0</v>
      </c>
      <c r="AG98" s="47">
        <f t="shared" si="8"/>
        <v>0</v>
      </c>
      <c r="AH98" s="43" t="s">
        <v>1111</v>
      </c>
      <c r="AI98" s="43" t="s">
        <v>1126</v>
      </c>
      <c r="AJ98" s="43" t="s">
        <v>376</v>
      </c>
      <c r="AK98" s="43" t="s">
        <v>658</v>
      </c>
      <c r="AL98" s="43" t="s">
        <v>1111</v>
      </c>
      <c r="AM98" s="43" t="s">
        <v>1126</v>
      </c>
      <c r="AN98" s="43" t="s">
        <v>376</v>
      </c>
      <c r="AO98" s="43" t="s">
        <v>658</v>
      </c>
      <c r="AP98" s="43"/>
      <c r="AQ98" s="43">
        <v>1</v>
      </c>
      <c r="AR98" s="43"/>
      <c r="AS98" s="43"/>
      <c r="AT98" s="43"/>
      <c r="AU98" s="43" t="s">
        <v>376</v>
      </c>
      <c r="AV98" s="43"/>
      <c r="AW98" s="43" t="s">
        <v>30</v>
      </c>
      <c r="AX98" s="43"/>
      <c r="AY98" s="43" t="s">
        <v>30</v>
      </c>
      <c r="AZ98" s="43"/>
      <c r="BA98" s="44"/>
      <c r="BB98" s="48" t="s">
        <v>30</v>
      </c>
      <c r="BC98" s="43" t="s">
        <v>30</v>
      </c>
      <c r="BD98" s="43"/>
      <c r="BE98" s="43"/>
      <c r="BF98" s="43">
        <v>1</v>
      </c>
      <c r="BG98" s="43"/>
      <c r="BH98" s="43"/>
      <c r="BI98" s="43" t="s">
        <v>806</v>
      </c>
      <c r="BJ98" s="43" t="s">
        <v>1124</v>
      </c>
      <c r="BK98" s="43">
        <v>1887</v>
      </c>
      <c r="BL98" s="43" t="str">
        <f t="shared" si="9"/>
        <v>1887Aston Villa</v>
      </c>
      <c r="BM98" s="49" t="str">
        <f t="shared" si="10"/>
        <v>London</v>
      </c>
      <c r="BN98" s="43"/>
      <c r="BO98" s="43"/>
      <c r="BP98" s="43"/>
      <c r="BQ98" s="43"/>
      <c r="BR98" s="43"/>
      <c r="BS98" s="43"/>
      <c r="BT98" s="43"/>
      <c r="BU98" s="43"/>
      <c r="BV98" s="43" t="s">
        <v>376</v>
      </c>
      <c r="BW98" s="43" t="s">
        <v>376</v>
      </c>
      <c r="BX98" s="43"/>
      <c r="BZ98" s="50"/>
      <c r="CA98" s="50"/>
      <c r="CB98" s="88" t="str">
        <f t="shared" si="11"/>
        <v>18870402</v>
      </c>
    </row>
    <row r="99" spans="1:80" s="49" customFormat="1" ht="12.95" customHeight="1" x14ac:dyDescent="0.2">
      <c r="A99" s="43">
        <v>4</v>
      </c>
      <c r="B99" s="43">
        <v>2</v>
      </c>
      <c r="C99" s="43">
        <v>1887</v>
      </c>
      <c r="D99" s="43" t="s">
        <v>658</v>
      </c>
      <c r="E99" s="43" t="s">
        <v>1130</v>
      </c>
      <c r="F99" s="44" t="s">
        <v>1010</v>
      </c>
      <c r="G99" s="43"/>
      <c r="H99" s="44" t="s">
        <v>1025</v>
      </c>
      <c r="I99" s="44"/>
      <c r="J99" s="45" t="s">
        <v>1137</v>
      </c>
      <c r="K99" s="43" t="s">
        <v>1124</v>
      </c>
      <c r="L99" s="43" t="s">
        <v>4</v>
      </c>
      <c r="M99" s="43" t="s">
        <v>806</v>
      </c>
      <c r="N99" s="46">
        <v>0</v>
      </c>
      <c r="O99" s="46">
        <v>2</v>
      </c>
      <c r="P99" s="44" t="s">
        <v>1016</v>
      </c>
      <c r="Q99" s="44" t="s">
        <v>1017</v>
      </c>
      <c r="R99" s="44" t="s">
        <v>376</v>
      </c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7">
        <f t="shared" si="6"/>
        <v>0</v>
      </c>
      <c r="AF99" s="47">
        <f t="shared" si="7"/>
        <v>0</v>
      </c>
      <c r="AG99" s="47">
        <f t="shared" si="8"/>
        <v>1</v>
      </c>
      <c r="AH99" s="43" t="s">
        <v>1111</v>
      </c>
      <c r="AI99" s="43" t="s">
        <v>1126</v>
      </c>
      <c r="AJ99" s="43" t="s">
        <v>376</v>
      </c>
      <c r="AK99" s="43" t="s">
        <v>658</v>
      </c>
      <c r="AL99" s="43" t="s">
        <v>1111</v>
      </c>
      <c r="AM99" s="43" t="s">
        <v>1126</v>
      </c>
      <c r="AN99" s="43" t="s">
        <v>376</v>
      </c>
      <c r="AO99" s="43" t="s">
        <v>658</v>
      </c>
      <c r="AP99" s="43"/>
      <c r="AQ99" s="43">
        <v>1</v>
      </c>
      <c r="AR99" s="43"/>
      <c r="AS99" s="43"/>
      <c r="AT99" s="43"/>
      <c r="AU99" s="43" t="s">
        <v>376</v>
      </c>
      <c r="AV99" s="43"/>
      <c r="AW99" s="43" t="s">
        <v>30</v>
      </c>
      <c r="AX99" s="43"/>
      <c r="AY99" s="43" t="s">
        <v>30</v>
      </c>
      <c r="AZ99" s="43"/>
      <c r="BA99" s="44"/>
      <c r="BB99" s="48"/>
      <c r="BC99" s="43" t="s">
        <v>30</v>
      </c>
      <c r="BD99" s="43"/>
      <c r="BE99" s="43"/>
      <c r="BF99" s="43">
        <v>1</v>
      </c>
      <c r="BG99" s="43"/>
      <c r="BH99" s="43"/>
      <c r="BI99" s="43" t="s">
        <v>1124</v>
      </c>
      <c r="BJ99" s="43" t="s">
        <v>806</v>
      </c>
      <c r="BK99" s="43">
        <v>1887</v>
      </c>
      <c r="BL99" s="43" t="str">
        <f t="shared" si="9"/>
        <v>1887West Bromwich Albion</v>
      </c>
      <c r="BM99" s="49" t="str">
        <f t="shared" si="10"/>
        <v>London</v>
      </c>
      <c r="BN99" s="43"/>
      <c r="BO99" s="43"/>
      <c r="BP99" s="43"/>
      <c r="BQ99" s="43"/>
      <c r="BR99" s="43"/>
      <c r="BS99" s="43"/>
      <c r="BT99" s="43"/>
      <c r="BU99" s="43"/>
      <c r="BV99" s="43" t="s">
        <v>376</v>
      </c>
      <c r="BW99" s="43" t="s">
        <v>376</v>
      </c>
      <c r="BX99" s="43"/>
      <c r="BZ99" s="50"/>
      <c r="CA99" s="50"/>
      <c r="CB99" s="88" t="str">
        <f t="shared" si="11"/>
        <v>18870402</v>
      </c>
    </row>
    <row r="100" spans="1:80" s="49" customFormat="1" ht="12.95" customHeight="1" x14ac:dyDescent="0.2">
      <c r="A100" s="43">
        <v>2</v>
      </c>
      <c r="B100" s="43">
        <v>18</v>
      </c>
      <c r="C100" s="43">
        <v>1888</v>
      </c>
      <c r="D100" s="43" t="s">
        <v>658</v>
      </c>
      <c r="E100" s="43" t="s">
        <v>1138</v>
      </c>
      <c r="F100" s="44" t="s">
        <v>1010</v>
      </c>
      <c r="G100" s="43"/>
      <c r="H100" s="44" t="s">
        <v>1011</v>
      </c>
      <c r="I100" s="44"/>
      <c r="J100" s="45" t="s">
        <v>1139</v>
      </c>
      <c r="K100" s="43" t="s">
        <v>640</v>
      </c>
      <c r="L100" s="43" t="s">
        <v>3</v>
      </c>
      <c r="M100" s="43" t="s">
        <v>1140</v>
      </c>
      <c r="N100" s="46">
        <v>4</v>
      </c>
      <c r="O100" s="46">
        <v>0</v>
      </c>
      <c r="P100" s="44" t="s">
        <v>1141</v>
      </c>
      <c r="Q100" s="44" t="s">
        <v>588</v>
      </c>
      <c r="R100" s="44" t="s">
        <v>376</v>
      </c>
      <c r="S100" s="43"/>
      <c r="T100" s="43"/>
      <c r="U100" s="43"/>
      <c r="V100" s="43"/>
      <c r="W100" s="43"/>
      <c r="X100" s="43"/>
      <c r="Y100" s="43"/>
      <c r="Z100" s="43"/>
      <c r="AA100" s="43"/>
      <c r="AB100" s="43"/>
      <c r="AC100" s="43"/>
      <c r="AD100" s="43"/>
      <c r="AE100" s="47">
        <f t="shared" si="6"/>
        <v>1</v>
      </c>
      <c r="AF100" s="47">
        <f t="shared" si="7"/>
        <v>0</v>
      </c>
      <c r="AG100" s="47">
        <f t="shared" si="8"/>
        <v>0</v>
      </c>
      <c r="AH100" s="43" t="s">
        <v>1136</v>
      </c>
      <c r="AI100" s="43" t="s">
        <v>1086</v>
      </c>
      <c r="AJ100" s="43" t="s">
        <v>376</v>
      </c>
      <c r="AK100" s="43" t="s">
        <v>658</v>
      </c>
      <c r="AL100" s="43" t="s">
        <v>1134</v>
      </c>
      <c r="AM100" s="43" t="s">
        <v>1142</v>
      </c>
      <c r="AN100" s="43" t="s">
        <v>376</v>
      </c>
      <c r="AO100" s="43" t="s">
        <v>658</v>
      </c>
      <c r="AP100" s="43"/>
      <c r="AQ100" s="43">
        <v>2</v>
      </c>
      <c r="AR100" s="43"/>
      <c r="AS100" s="43"/>
      <c r="AT100" s="43"/>
      <c r="AU100" s="43" t="s">
        <v>376</v>
      </c>
      <c r="AV100" s="43"/>
      <c r="AW100" s="43" t="s">
        <v>30</v>
      </c>
      <c r="AX100" s="43"/>
      <c r="AY100" s="43" t="s">
        <v>30</v>
      </c>
      <c r="AZ100" s="43"/>
      <c r="BA100" s="44"/>
      <c r="BB100" s="48"/>
      <c r="BC100" s="43"/>
      <c r="BD100" s="43"/>
      <c r="BE100" s="43"/>
      <c r="BF100" s="43">
        <v>1</v>
      </c>
      <c r="BG100" s="43"/>
      <c r="BH100" s="43"/>
      <c r="BI100" s="43" t="s">
        <v>640</v>
      </c>
      <c r="BJ100" s="43" t="s">
        <v>1140</v>
      </c>
      <c r="BK100" s="43">
        <v>1888</v>
      </c>
      <c r="BL100" s="43" t="str">
        <f t="shared" si="9"/>
        <v>1888Preston North End</v>
      </c>
      <c r="BM100" s="49" t="str">
        <f t="shared" si="10"/>
        <v>Liverpool</v>
      </c>
      <c r="BN100" s="43"/>
      <c r="BO100" s="43"/>
      <c r="BP100" s="43"/>
      <c r="BQ100" s="43"/>
      <c r="BR100" s="43"/>
      <c r="BS100" s="43"/>
      <c r="BT100" s="43"/>
      <c r="BU100" s="43"/>
      <c r="BV100" s="43" t="s">
        <v>376</v>
      </c>
      <c r="BW100" s="43" t="s">
        <v>376</v>
      </c>
      <c r="BX100" s="43"/>
      <c r="BZ100" s="50"/>
      <c r="CA100" s="50"/>
      <c r="CB100" s="88" t="str">
        <f t="shared" si="11"/>
        <v>18880218</v>
      </c>
    </row>
    <row r="101" spans="1:80" s="49" customFormat="1" ht="12.95" customHeight="1" x14ac:dyDescent="0.2">
      <c r="A101" s="43">
        <v>2</v>
      </c>
      <c r="B101" s="43">
        <v>18</v>
      </c>
      <c r="C101" s="43">
        <v>1888</v>
      </c>
      <c r="D101" s="43" t="s">
        <v>658</v>
      </c>
      <c r="E101" s="43" t="s">
        <v>1138</v>
      </c>
      <c r="F101" s="44" t="s">
        <v>1010</v>
      </c>
      <c r="G101" s="43"/>
      <c r="H101" s="44" t="s">
        <v>1011</v>
      </c>
      <c r="I101" s="44"/>
      <c r="J101" s="45" t="s">
        <v>1139</v>
      </c>
      <c r="K101" s="43" t="s">
        <v>1140</v>
      </c>
      <c r="L101" s="43" t="s">
        <v>4</v>
      </c>
      <c r="M101" s="43" t="s">
        <v>640</v>
      </c>
      <c r="N101" s="46">
        <v>0</v>
      </c>
      <c r="O101" s="46">
        <v>4</v>
      </c>
      <c r="P101" s="44" t="s">
        <v>1141</v>
      </c>
      <c r="Q101" s="44" t="s">
        <v>588</v>
      </c>
      <c r="R101" s="44" t="s">
        <v>376</v>
      </c>
      <c r="S101" s="43"/>
      <c r="T101" s="43"/>
      <c r="U101" s="43"/>
      <c r="V101" s="43"/>
      <c r="W101" s="43"/>
      <c r="X101" s="43"/>
      <c r="Y101" s="43"/>
      <c r="Z101" s="43"/>
      <c r="AA101" s="43"/>
      <c r="AB101" s="43"/>
      <c r="AC101" s="43"/>
      <c r="AD101" s="43"/>
      <c r="AE101" s="47">
        <f t="shared" si="6"/>
        <v>0</v>
      </c>
      <c r="AF101" s="47">
        <f t="shared" si="7"/>
        <v>0</v>
      </c>
      <c r="AG101" s="47">
        <f t="shared" si="8"/>
        <v>1</v>
      </c>
      <c r="AH101" s="43" t="s">
        <v>1134</v>
      </c>
      <c r="AI101" s="43" t="s">
        <v>1142</v>
      </c>
      <c r="AJ101" s="43" t="s">
        <v>376</v>
      </c>
      <c r="AK101" s="43" t="s">
        <v>658</v>
      </c>
      <c r="AL101" s="43" t="s">
        <v>1136</v>
      </c>
      <c r="AM101" s="43" t="s">
        <v>1086</v>
      </c>
      <c r="AN101" s="43" t="s">
        <v>376</v>
      </c>
      <c r="AO101" s="43" t="s">
        <v>658</v>
      </c>
      <c r="AP101" s="43"/>
      <c r="AQ101" s="43">
        <v>2</v>
      </c>
      <c r="AR101" s="43"/>
      <c r="AS101" s="43"/>
      <c r="AT101" s="43"/>
      <c r="AU101" s="43" t="s">
        <v>376</v>
      </c>
      <c r="AV101" s="43"/>
      <c r="AW101" s="43" t="s">
        <v>30</v>
      </c>
      <c r="AX101" s="43"/>
      <c r="AY101" s="43" t="s">
        <v>30</v>
      </c>
      <c r="AZ101" s="43"/>
      <c r="BA101" s="44"/>
      <c r="BB101" s="48"/>
      <c r="BC101" s="43"/>
      <c r="BD101" s="43"/>
      <c r="BE101" s="43"/>
      <c r="BF101" s="43">
        <v>1</v>
      </c>
      <c r="BG101" s="43"/>
      <c r="BH101" s="43"/>
      <c r="BI101" s="43" t="s">
        <v>1140</v>
      </c>
      <c r="BJ101" s="43" t="s">
        <v>640</v>
      </c>
      <c r="BK101" s="43">
        <v>1888</v>
      </c>
      <c r="BL101" s="43" t="str">
        <f t="shared" si="9"/>
        <v>1888Crewe Alexandra</v>
      </c>
      <c r="BM101" s="49" t="str">
        <f t="shared" si="10"/>
        <v>Liverpool</v>
      </c>
      <c r="BN101" s="43"/>
      <c r="BO101" s="43"/>
      <c r="BP101" s="43"/>
      <c r="BQ101" s="43"/>
      <c r="BR101" s="43"/>
      <c r="BS101" s="43"/>
      <c r="BT101" s="43"/>
      <c r="BU101" s="43"/>
      <c r="BV101" s="43" t="s">
        <v>376</v>
      </c>
      <c r="BW101" s="43" t="s">
        <v>376</v>
      </c>
      <c r="BX101" s="43"/>
      <c r="BZ101" s="50"/>
      <c r="CA101" s="50"/>
      <c r="CB101" s="88" t="str">
        <f t="shared" si="11"/>
        <v>18880218</v>
      </c>
    </row>
    <row r="102" spans="1:80" s="49" customFormat="1" ht="12.95" customHeight="1" x14ac:dyDescent="0.2">
      <c r="A102" s="43">
        <v>2</v>
      </c>
      <c r="B102" s="43">
        <v>18</v>
      </c>
      <c r="C102" s="43">
        <v>1888</v>
      </c>
      <c r="D102" s="43" t="s">
        <v>658</v>
      </c>
      <c r="E102" s="43" t="s">
        <v>1138</v>
      </c>
      <c r="F102" s="44" t="s">
        <v>1010</v>
      </c>
      <c r="G102" s="43"/>
      <c r="H102" s="44" t="s">
        <v>1011</v>
      </c>
      <c r="I102" s="44"/>
      <c r="J102" s="45" t="s">
        <v>1139</v>
      </c>
      <c r="K102" s="43" t="s">
        <v>1124</v>
      </c>
      <c r="L102" s="43" t="s">
        <v>3</v>
      </c>
      <c r="M102" s="43" t="s">
        <v>1143</v>
      </c>
      <c r="N102" s="46">
        <v>3</v>
      </c>
      <c r="O102" s="46">
        <v>0</v>
      </c>
      <c r="P102" s="44" t="s">
        <v>1144</v>
      </c>
      <c r="Q102" s="44" t="s">
        <v>1145</v>
      </c>
      <c r="R102" s="44" t="s">
        <v>376</v>
      </c>
      <c r="S102" s="43"/>
      <c r="T102" s="43"/>
      <c r="U102" s="43"/>
      <c r="V102" s="43"/>
      <c r="W102" s="43"/>
      <c r="X102" s="43"/>
      <c r="Y102" s="43"/>
      <c r="Z102" s="43"/>
      <c r="AA102" s="43"/>
      <c r="AB102" s="43"/>
      <c r="AC102" s="43"/>
      <c r="AD102" s="43"/>
      <c r="AE102" s="47">
        <f t="shared" si="6"/>
        <v>1</v>
      </c>
      <c r="AF102" s="47">
        <f t="shared" si="7"/>
        <v>0</v>
      </c>
      <c r="AG102" s="47">
        <f t="shared" si="8"/>
        <v>0</v>
      </c>
      <c r="AH102" s="43" t="s">
        <v>1111</v>
      </c>
      <c r="AI102" s="43" t="s">
        <v>1126</v>
      </c>
      <c r="AJ102" s="43" t="s">
        <v>376</v>
      </c>
      <c r="AK102" s="43" t="s">
        <v>658</v>
      </c>
      <c r="AL102" s="43" t="s">
        <v>979</v>
      </c>
      <c r="AM102" s="43" t="s">
        <v>1146</v>
      </c>
      <c r="AN102" s="43" t="s">
        <v>376</v>
      </c>
      <c r="AO102" s="43" t="s">
        <v>658</v>
      </c>
      <c r="AP102" s="43"/>
      <c r="AQ102" s="43">
        <v>2</v>
      </c>
      <c r="AR102" s="43"/>
      <c r="AS102" s="43"/>
      <c r="AT102" s="43"/>
      <c r="AU102" s="43" t="s">
        <v>376</v>
      </c>
      <c r="AV102" s="43"/>
      <c r="AW102" s="43" t="s">
        <v>30</v>
      </c>
      <c r="AX102" s="43"/>
      <c r="AY102" s="43" t="s">
        <v>30</v>
      </c>
      <c r="AZ102" s="43"/>
      <c r="BA102" s="44"/>
      <c r="BB102" s="48"/>
      <c r="BC102" s="43"/>
      <c r="BD102" s="43"/>
      <c r="BE102" s="43"/>
      <c r="BF102" s="43">
        <v>1</v>
      </c>
      <c r="BG102" s="43"/>
      <c r="BH102" s="43"/>
      <c r="BI102" s="43" t="s">
        <v>1124</v>
      </c>
      <c r="BJ102" s="43" t="s">
        <v>1143</v>
      </c>
      <c r="BK102" s="43">
        <v>1888</v>
      </c>
      <c r="BL102" s="43" t="str">
        <f t="shared" si="9"/>
        <v>1888West Bromwich Albion</v>
      </c>
      <c r="BM102" s="49" t="str">
        <f t="shared" si="10"/>
        <v>Stoke-on-Trent</v>
      </c>
      <c r="BN102" s="43"/>
      <c r="BO102" s="43"/>
      <c r="BP102" s="43"/>
      <c r="BQ102" s="43"/>
      <c r="BR102" s="43"/>
      <c r="BS102" s="43"/>
      <c r="BT102" s="43"/>
      <c r="BU102" s="43"/>
      <c r="BV102" s="43" t="s">
        <v>376</v>
      </c>
      <c r="BW102" s="43" t="s">
        <v>376</v>
      </c>
      <c r="BX102" s="43"/>
      <c r="BY102" s="47"/>
      <c r="BZ102" s="50"/>
      <c r="CA102" s="50"/>
      <c r="CB102" s="88" t="str">
        <f t="shared" si="11"/>
        <v>18880218</v>
      </c>
    </row>
    <row r="103" spans="1:80" s="49" customFormat="1" ht="12.95" customHeight="1" x14ac:dyDescent="0.2">
      <c r="A103" s="43">
        <v>2</v>
      </c>
      <c r="B103" s="43">
        <v>18</v>
      </c>
      <c r="C103" s="43">
        <v>1888</v>
      </c>
      <c r="D103" s="43" t="s">
        <v>658</v>
      </c>
      <c r="E103" s="43" t="s">
        <v>1138</v>
      </c>
      <c r="F103" s="44" t="s">
        <v>1010</v>
      </c>
      <c r="G103" s="43"/>
      <c r="H103" s="44" t="s">
        <v>1011</v>
      </c>
      <c r="I103" s="44"/>
      <c r="J103" s="45" t="s">
        <v>1139</v>
      </c>
      <c r="K103" s="43" t="s">
        <v>1143</v>
      </c>
      <c r="L103" s="43" t="s">
        <v>4</v>
      </c>
      <c r="M103" s="43" t="s">
        <v>1124</v>
      </c>
      <c r="N103" s="46">
        <v>0</v>
      </c>
      <c r="O103" s="46">
        <v>3</v>
      </c>
      <c r="P103" s="44" t="s">
        <v>1144</v>
      </c>
      <c r="Q103" s="44" t="s">
        <v>1145</v>
      </c>
      <c r="R103" s="44" t="s">
        <v>376</v>
      </c>
      <c r="S103" s="43"/>
      <c r="T103" s="43"/>
      <c r="U103" s="43"/>
      <c r="V103" s="43"/>
      <c r="W103" s="43"/>
      <c r="X103" s="43"/>
      <c r="Y103" s="43"/>
      <c r="Z103" s="43"/>
      <c r="AA103" s="43"/>
      <c r="AB103" s="43"/>
      <c r="AC103" s="43"/>
      <c r="AD103" s="43"/>
      <c r="AE103" s="47">
        <f t="shared" si="6"/>
        <v>0</v>
      </c>
      <c r="AF103" s="47">
        <f t="shared" si="7"/>
        <v>0</v>
      </c>
      <c r="AG103" s="47">
        <f t="shared" si="8"/>
        <v>1</v>
      </c>
      <c r="AH103" s="43" t="s">
        <v>979</v>
      </c>
      <c r="AI103" s="43" t="s">
        <v>1146</v>
      </c>
      <c r="AJ103" s="43" t="s">
        <v>376</v>
      </c>
      <c r="AK103" s="43" t="s">
        <v>658</v>
      </c>
      <c r="AL103" s="43" t="s">
        <v>1111</v>
      </c>
      <c r="AM103" s="43" t="s">
        <v>1126</v>
      </c>
      <c r="AN103" s="43" t="s">
        <v>376</v>
      </c>
      <c r="AO103" s="43" t="s">
        <v>658</v>
      </c>
      <c r="AP103" s="43"/>
      <c r="AQ103" s="43">
        <v>2</v>
      </c>
      <c r="AR103" s="43"/>
      <c r="AS103" s="43"/>
      <c r="AT103" s="43"/>
      <c r="AU103" s="43" t="s">
        <v>376</v>
      </c>
      <c r="AV103" s="43"/>
      <c r="AW103" s="43" t="s">
        <v>30</v>
      </c>
      <c r="AX103" s="43"/>
      <c r="AY103" s="43" t="s">
        <v>30</v>
      </c>
      <c r="AZ103" s="43"/>
      <c r="BA103" s="44"/>
      <c r="BB103" s="48"/>
      <c r="BC103" s="43"/>
      <c r="BD103" s="43"/>
      <c r="BE103" s="43"/>
      <c r="BF103" s="43">
        <v>1</v>
      </c>
      <c r="BG103" s="43"/>
      <c r="BH103" s="43"/>
      <c r="BI103" s="43" t="s">
        <v>1143</v>
      </c>
      <c r="BJ103" s="43" t="s">
        <v>1124</v>
      </c>
      <c r="BK103" s="43">
        <v>1888</v>
      </c>
      <c r="BL103" s="43" t="str">
        <f t="shared" si="9"/>
        <v>1888Derby Junction</v>
      </c>
      <c r="BM103" s="49" t="str">
        <f t="shared" si="10"/>
        <v>Stoke-on-Trent</v>
      </c>
      <c r="BN103" s="43"/>
      <c r="BO103" s="43"/>
      <c r="BP103" s="43"/>
      <c r="BQ103" s="43"/>
      <c r="BR103" s="43"/>
      <c r="BS103" s="43"/>
      <c r="BT103" s="43"/>
      <c r="BU103" s="43"/>
      <c r="BV103" s="43" t="s">
        <v>376</v>
      </c>
      <c r="BW103" s="43" t="s">
        <v>376</v>
      </c>
      <c r="BX103" s="43"/>
      <c r="BY103" s="47"/>
      <c r="BZ103" s="50"/>
      <c r="CA103" s="50"/>
      <c r="CB103" s="88" t="str">
        <f t="shared" si="11"/>
        <v>18880218</v>
      </c>
    </row>
    <row r="104" spans="1:80" s="49" customFormat="1" ht="12.95" customHeight="1" x14ac:dyDescent="0.2">
      <c r="A104" s="43">
        <v>3</v>
      </c>
      <c r="B104" s="43">
        <v>24</v>
      </c>
      <c r="C104" s="43">
        <v>1888</v>
      </c>
      <c r="D104" s="43" t="s">
        <v>658</v>
      </c>
      <c r="E104" s="43" t="s">
        <v>1138</v>
      </c>
      <c r="F104" s="44" t="s">
        <v>1010</v>
      </c>
      <c r="G104" s="43"/>
      <c r="H104" s="44" t="s">
        <v>1025</v>
      </c>
      <c r="I104" s="44"/>
      <c r="J104" s="45" t="s">
        <v>1147</v>
      </c>
      <c r="K104" s="43" t="s">
        <v>1124</v>
      </c>
      <c r="L104" s="43" t="s">
        <v>3</v>
      </c>
      <c r="M104" s="43" t="s">
        <v>640</v>
      </c>
      <c r="N104" s="46">
        <v>2</v>
      </c>
      <c r="O104" s="46">
        <v>1</v>
      </c>
      <c r="P104" s="44" t="s">
        <v>1016</v>
      </c>
      <c r="Q104" s="44" t="s">
        <v>1017</v>
      </c>
      <c r="R104" s="44" t="s">
        <v>376</v>
      </c>
      <c r="S104" s="43"/>
      <c r="T104" s="43"/>
      <c r="U104" s="43"/>
      <c r="V104" s="43"/>
      <c r="W104" s="43"/>
      <c r="X104" s="43"/>
      <c r="Y104" s="43"/>
      <c r="Z104" s="43"/>
      <c r="AA104" s="43"/>
      <c r="AB104" s="43"/>
      <c r="AC104" s="43"/>
      <c r="AD104" s="43"/>
      <c r="AE104" s="47">
        <f t="shared" si="6"/>
        <v>1</v>
      </c>
      <c r="AF104" s="47">
        <f t="shared" si="7"/>
        <v>0</v>
      </c>
      <c r="AG104" s="47">
        <f t="shared" si="8"/>
        <v>0</v>
      </c>
      <c r="AH104" s="43" t="s">
        <v>1111</v>
      </c>
      <c r="AI104" s="43" t="s">
        <v>1126</v>
      </c>
      <c r="AJ104" s="43" t="s">
        <v>376</v>
      </c>
      <c r="AK104" s="43" t="s">
        <v>658</v>
      </c>
      <c r="AL104" s="43" t="s">
        <v>1136</v>
      </c>
      <c r="AM104" s="43" t="s">
        <v>1086</v>
      </c>
      <c r="AN104" s="43" t="s">
        <v>376</v>
      </c>
      <c r="AO104" s="43" t="s">
        <v>658</v>
      </c>
      <c r="AP104" s="43"/>
      <c r="AQ104" s="43">
        <v>1</v>
      </c>
      <c r="AR104" s="43"/>
      <c r="AS104" s="43"/>
      <c r="AT104" s="43"/>
      <c r="AU104" s="43" t="s">
        <v>376</v>
      </c>
      <c r="AV104" s="43"/>
      <c r="AW104" s="43" t="s">
        <v>30</v>
      </c>
      <c r="AX104" s="43"/>
      <c r="AY104" s="43" t="s">
        <v>30</v>
      </c>
      <c r="AZ104" s="43"/>
      <c r="BA104" s="44"/>
      <c r="BB104" s="48" t="s">
        <v>30</v>
      </c>
      <c r="BC104" s="43" t="s">
        <v>30</v>
      </c>
      <c r="BD104" s="43"/>
      <c r="BE104" s="43"/>
      <c r="BF104" s="43">
        <v>1</v>
      </c>
      <c r="BG104" s="43"/>
      <c r="BH104" s="43"/>
      <c r="BI104" s="43" t="s">
        <v>1124</v>
      </c>
      <c r="BJ104" s="43" t="s">
        <v>640</v>
      </c>
      <c r="BK104" s="43">
        <v>1888</v>
      </c>
      <c r="BL104" s="43" t="str">
        <f t="shared" si="9"/>
        <v>1888West Bromwich Albion</v>
      </c>
      <c r="BM104" s="49" t="str">
        <f t="shared" si="10"/>
        <v>London</v>
      </c>
      <c r="BN104" s="43"/>
      <c r="BO104" s="43"/>
      <c r="BP104" s="43"/>
      <c r="BQ104" s="43"/>
      <c r="BR104" s="43"/>
      <c r="BS104" s="43"/>
      <c r="BT104" s="43"/>
      <c r="BU104" s="43"/>
      <c r="BV104" s="43" t="s">
        <v>376</v>
      </c>
      <c r="BW104" s="43" t="s">
        <v>376</v>
      </c>
      <c r="BX104" s="43"/>
      <c r="BZ104" s="50"/>
      <c r="CA104" s="50"/>
      <c r="CB104" s="88" t="str">
        <f t="shared" si="11"/>
        <v>18880324</v>
      </c>
    </row>
    <row r="105" spans="1:80" s="49" customFormat="1" ht="12.95" customHeight="1" x14ac:dyDescent="0.2">
      <c r="A105" s="43">
        <v>3</v>
      </c>
      <c r="B105" s="43">
        <v>24</v>
      </c>
      <c r="C105" s="43">
        <v>1888</v>
      </c>
      <c r="D105" s="43" t="s">
        <v>658</v>
      </c>
      <c r="E105" s="43" t="s">
        <v>1138</v>
      </c>
      <c r="F105" s="44" t="s">
        <v>1010</v>
      </c>
      <c r="G105" s="43"/>
      <c r="H105" s="44" t="s">
        <v>1025</v>
      </c>
      <c r="I105" s="44"/>
      <c r="J105" s="45" t="s">
        <v>1147</v>
      </c>
      <c r="K105" s="43" t="s">
        <v>640</v>
      </c>
      <c r="L105" s="43" t="s">
        <v>4</v>
      </c>
      <c r="M105" s="43" t="s">
        <v>1124</v>
      </c>
      <c r="N105" s="46">
        <v>1</v>
      </c>
      <c r="O105" s="46">
        <v>2</v>
      </c>
      <c r="P105" s="44" t="s">
        <v>1016</v>
      </c>
      <c r="Q105" s="44" t="s">
        <v>1017</v>
      </c>
      <c r="R105" s="44" t="s">
        <v>376</v>
      </c>
      <c r="S105" s="43"/>
      <c r="T105" s="43"/>
      <c r="U105" s="43"/>
      <c r="V105" s="43"/>
      <c r="W105" s="43"/>
      <c r="X105" s="43"/>
      <c r="Y105" s="43"/>
      <c r="Z105" s="43"/>
      <c r="AA105" s="43"/>
      <c r="AB105" s="43"/>
      <c r="AC105" s="43"/>
      <c r="AD105" s="43"/>
      <c r="AE105" s="47">
        <f t="shared" si="6"/>
        <v>0</v>
      </c>
      <c r="AF105" s="47">
        <f t="shared" si="7"/>
        <v>0</v>
      </c>
      <c r="AG105" s="47">
        <f t="shared" si="8"/>
        <v>1</v>
      </c>
      <c r="AH105" s="43" t="s">
        <v>1136</v>
      </c>
      <c r="AI105" s="43" t="s">
        <v>1086</v>
      </c>
      <c r="AJ105" s="43" t="s">
        <v>376</v>
      </c>
      <c r="AK105" s="43" t="s">
        <v>658</v>
      </c>
      <c r="AL105" s="43" t="s">
        <v>1111</v>
      </c>
      <c r="AM105" s="43" t="s">
        <v>1126</v>
      </c>
      <c r="AN105" s="43" t="s">
        <v>376</v>
      </c>
      <c r="AO105" s="43" t="s">
        <v>658</v>
      </c>
      <c r="AP105" s="43"/>
      <c r="AQ105" s="43">
        <v>1</v>
      </c>
      <c r="AR105" s="43"/>
      <c r="AS105" s="43"/>
      <c r="AT105" s="43"/>
      <c r="AU105" s="43" t="s">
        <v>376</v>
      </c>
      <c r="AV105" s="43"/>
      <c r="AW105" s="43" t="s">
        <v>30</v>
      </c>
      <c r="AX105" s="43"/>
      <c r="AY105" s="43" t="s">
        <v>30</v>
      </c>
      <c r="AZ105" s="43"/>
      <c r="BA105" s="44"/>
      <c r="BB105" s="48"/>
      <c r="BC105" s="43" t="s">
        <v>30</v>
      </c>
      <c r="BD105" s="43"/>
      <c r="BE105" s="43"/>
      <c r="BF105" s="43">
        <v>1</v>
      </c>
      <c r="BG105" s="43"/>
      <c r="BH105" s="43"/>
      <c r="BI105" s="43" t="s">
        <v>640</v>
      </c>
      <c r="BJ105" s="43" t="s">
        <v>1124</v>
      </c>
      <c r="BK105" s="43">
        <v>1888</v>
      </c>
      <c r="BL105" s="43" t="str">
        <f t="shared" si="9"/>
        <v>1888Preston North End</v>
      </c>
      <c r="BM105" s="49" t="str">
        <f t="shared" si="10"/>
        <v>London</v>
      </c>
      <c r="BN105" s="43"/>
      <c r="BO105" s="43"/>
      <c r="BP105" s="43"/>
      <c r="BQ105" s="43"/>
      <c r="BR105" s="43"/>
      <c r="BS105" s="43"/>
      <c r="BT105" s="43"/>
      <c r="BU105" s="43"/>
      <c r="BV105" s="43" t="s">
        <v>376</v>
      </c>
      <c r="BW105" s="43" t="s">
        <v>376</v>
      </c>
      <c r="BX105" s="43"/>
      <c r="BZ105" s="50"/>
      <c r="CA105" s="50"/>
      <c r="CB105" s="88" t="str">
        <f t="shared" si="11"/>
        <v>18880324</v>
      </c>
    </row>
    <row r="106" spans="1:80" s="49" customFormat="1" ht="12.95" customHeight="1" x14ac:dyDescent="0.2">
      <c r="A106" s="43">
        <v>3</v>
      </c>
      <c r="B106" s="43">
        <v>16</v>
      </c>
      <c r="C106" s="43">
        <v>1889</v>
      </c>
      <c r="D106" s="43" t="s">
        <v>658</v>
      </c>
      <c r="E106" s="43" t="s">
        <v>1148</v>
      </c>
      <c r="F106" s="44" t="s">
        <v>1010</v>
      </c>
      <c r="G106" s="43"/>
      <c r="H106" s="44" t="s">
        <v>1011</v>
      </c>
      <c r="I106" s="44"/>
      <c r="J106" s="45" t="s">
        <v>1149</v>
      </c>
      <c r="K106" s="43" t="s">
        <v>640</v>
      </c>
      <c r="L106" s="43" t="s">
        <v>3</v>
      </c>
      <c r="M106" s="43" t="s">
        <v>1124</v>
      </c>
      <c r="N106" s="46">
        <v>1</v>
      </c>
      <c r="O106" s="46">
        <v>0</v>
      </c>
      <c r="P106" s="44" t="s">
        <v>1150</v>
      </c>
      <c r="Q106" s="44" t="s">
        <v>1136</v>
      </c>
      <c r="R106" s="44" t="s">
        <v>376</v>
      </c>
      <c r="S106" s="43"/>
      <c r="T106" s="43"/>
      <c r="U106" s="43"/>
      <c r="V106" s="43"/>
      <c r="W106" s="43"/>
      <c r="X106" s="43"/>
      <c r="Y106" s="43"/>
      <c r="Z106" s="43"/>
      <c r="AA106" s="43"/>
      <c r="AB106" s="43"/>
      <c r="AC106" s="43"/>
      <c r="AD106" s="43" t="s">
        <v>1033</v>
      </c>
      <c r="AE106" s="47">
        <f t="shared" si="6"/>
        <v>1</v>
      </c>
      <c r="AF106" s="47">
        <f t="shared" si="7"/>
        <v>0</v>
      </c>
      <c r="AG106" s="47">
        <f t="shared" si="8"/>
        <v>0</v>
      </c>
      <c r="AH106" s="43" t="s">
        <v>1136</v>
      </c>
      <c r="AI106" s="43" t="s">
        <v>1086</v>
      </c>
      <c r="AJ106" s="43" t="s">
        <v>376</v>
      </c>
      <c r="AK106" s="43" t="s">
        <v>658</v>
      </c>
      <c r="AL106" s="43" t="s">
        <v>1111</v>
      </c>
      <c r="AM106" s="43" t="s">
        <v>1126</v>
      </c>
      <c r="AN106" s="43" t="s">
        <v>376</v>
      </c>
      <c r="AO106" s="43" t="s">
        <v>658</v>
      </c>
      <c r="AP106" s="43"/>
      <c r="AQ106" s="43">
        <v>2</v>
      </c>
      <c r="AR106" s="43"/>
      <c r="AS106" s="43"/>
      <c r="AT106" s="43"/>
      <c r="AU106" s="43" t="s">
        <v>376</v>
      </c>
      <c r="AV106" s="43"/>
      <c r="AW106" s="43" t="s">
        <v>30</v>
      </c>
      <c r="AX106" s="43"/>
      <c r="AY106" s="43" t="s">
        <v>30</v>
      </c>
      <c r="AZ106" s="43"/>
      <c r="BA106" s="44"/>
      <c r="BB106" s="48"/>
      <c r="BC106" s="43"/>
      <c r="BD106" s="43"/>
      <c r="BE106" s="43"/>
      <c r="BF106" s="43">
        <v>1</v>
      </c>
      <c r="BG106" s="43">
        <v>1</v>
      </c>
      <c r="BH106" s="43">
        <v>1</v>
      </c>
      <c r="BI106" s="43" t="s">
        <v>640</v>
      </c>
      <c r="BJ106" s="43" t="s">
        <v>1124</v>
      </c>
      <c r="BK106" s="43">
        <v>1889</v>
      </c>
      <c r="BL106" s="43" t="str">
        <f t="shared" si="9"/>
        <v>1889Preston North End</v>
      </c>
      <c r="BM106" s="49" t="str">
        <f t="shared" si="10"/>
        <v>Preston North End</v>
      </c>
      <c r="BN106" s="43"/>
      <c r="BO106" s="43"/>
      <c r="BP106" s="43"/>
      <c r="BQ106" s="43"/>
      <c r="BR106" s="43"/>
      <c r="BS106" s="43"/>
      <c r="BT106" s="43"/>
      <c r="BU106" s="43"/>
      <c r="BV106" s="43" t="s">
        <v>376</v>
      </c>
      <c r="BW106" s="43" t="s">
        <v>376</v>
      </c>
      <c r="BX106" s="43"/>
      <c r="BY106" s="32"/>
      <c r="BZ106" s="50"/>
      <c r="CA106" s="50"/>
      <c r="CB106" s="88" t="str">
        <f t="shared" si="11"/>
        <v>18890316</v>
      </c>
    </row>
    <row r="107" spans="1:80" s="49" customFormat="1" ht="12.95" customHeight="1" x14ac:dyDescent="0.2">
      <c r="A107" s="43">
        <v>3</v>
      </c>
      <c r="B107" s="43">
        <v>16</v>
      </c>
      <c r="C107" s="43">
        <v>1889</v>
      </c>
      <c r="D107" s="43" t="s">
        <v>658</v>
      </c>
      <c r="E107" s="43" t="s">
        <v>1148</v>
      </c>
      <c r="F107" s="44" t="s">
        <v>1010</v>
      </c>
      <c r="G107" s="43"/>
      <c r="H107" s="44" t="s">
        <v>1011</v>
      </c>
      <c r="I107" s="44"/>
      <c r="J107" s="45" t="s">
        <v>1149</v>
      </c>
      <c r="K107" s="43" t="s">
        <v>1124</v>
      </c>
      <c r="L107" s="43" t="s">
        <v>4</v>
      </c>
      <c r="M107" s="43" t="s">
        <v>640</v>
      </c>
      <c r="N107" s="46">
        <v>0</v>
      </c>
      <c r="O107" s="46">
        <v>1</v>
      </c>
      <c r="P107" s="44" t="s">
        <v>1150</v>
      </c>
      <c r="Q107" s="44" t="s">
        <v>1136</v>
      </c>
      <c r="R107" s="44" t="s">
        <v>376</v>
      </c>
      <c r="S107" s="43"/>
      <c r="T107" s="43"/>
      <c r="U107" s="43"/>
      <c r="V107" s="43"/>
      <c r="W107" s="43"/>
      <c r="X107" s="43"/>
      <c r="Y107" s="43"/>
      <c r="Z107" s="43"/>
      <c r="AA107" s="43"/>
      <c r="AB107" s="43"/>
      <c r="AC107" s="43"/>
      <c r="AD107" s="43" t="s">
        <v>1037</v>
      </c>
      <c r="AE107" s="47">
        <f t="shared" si="6"/>
        <v>0</v>
      </c>
      <c r="AF107" s="47">
        <f t="shared" si="7"/>
        <v>0</v>
      </c>
      <c r="AG107" s="47">
        <f t="shared" si="8"/>
        <v>1</v>
      </c>
      <c r="AH107" s="43" t="s">
        <v>1111</v>
      </c>
      <c r="AI107" s="43" t="s">
        <v>1126</v>
      </c>
      <c r="AJ107" s="43" t="s">
        <v>376</v>
      </c>
      <c r="AK107" s="43" t="s">
        <v>658</v>
      </c>
      <c r="AL107" s="43" t="s">
        <v>1136</v>
      </c>
      <c r="AM107" s="43" t="s">
        <v>1086</v>
      </c>
      <c r="AN107" s="43" t="s">
        <v>376</v>
      </c>
      <c r="AO107" s="43" t="s">
        <v>658</v>
      </c>
      <c r="AP107" s="43"/>
      <c r="AQ107" s="43">
        <v>2</v>
      </c>
      <c r="AR107" s="43"/>
      <c r="AS107" s="43"/>
      <c r="AT107" s="43"/>
      <c r="AU107" s="43" t="s">
        <v>376</v>
      </c>
      <c r="AV107" s="43"/>
      <c r="AW107" s="43" t="s">
        <v>30</v>
      </c>
      <c r="AX107" s="43"/>
      <c r="AY107" s="43" t="s">
        <v>30</v>
      </c>
      <c r="AZ107" s="43"/>
      <c r="BA107" s="44"/>
      <c r="BB107" s="48"/>
      <c r="BC107" s="43"/>
      <c r="BD107" s="43"/>
      <c r="BE107" s="43"/>
      <c r="BF107" s="43">
        <v>1</v>
      </c>
      <c r="BG107" s="43">
        <v>1</v>
      </c>
      <c r="BH107" s="43">
        <v>1</v>
      </c>
      <c r="BI107" s="43" t="s">
        <v>1124</v>
      </c>
      <c r="BJ107" s="43" t="s">
        <v>640</v>
      </c>
      <c r="BK107" s="43">
        <v>1889</v>
      </c>
      <c r="BL107" s="43" t="str">
        <f t="shared" si="9"/>
        <v>1889West Bromwich Albion</v>
      </c>
      <c r="BM107" s="49" t="str">
        <f t="shared" si="10"/>
        <v>Preston North End</v>
      </c>
      <c r="BN107" s="43"/>
      <c r="BO107" s="43"/>
      <c r="BP107" s="43"/>
      <c r="BQ107" s="43"/>
      <c r="BR107" s="43"/>
      <c r="BS107" s="43"/>
      <c r="BT107" s="43"/>
      <c r="BU107" s="43"/>
      <c r="BV107" s="43" t="s">
        <v>376</v>
      </c>
      <c r="BW107" s="43" t="s">
        <v>376</v>
      </c>
      <c r="BX107" s="43"/>
      <c r="BY107" s="32"/>
      <c r="BZ107" s="50"/>
      <c r="CA107" s="50"/>
      <c r="CB107" s="88" t="str">
        <f t="shared" si="11"/>
        <v>18890316</v>
      </c>
    </row>
    <row r="108" spans="1:80" s="49" customFormat="1" ht="12.95" customHeight="1" x14ac:dyDescent="0.2">
      <c r="A108" s="43">
        <v>3</v>
      </c>
      <c r="B108" s="43">
        <v>16</v>
      </c>
      <c r="C108" s="43">
        <v>1889</v>
      </c>
      <c r="D108" s="43" t="s">
        <v>658</v>
      </c>
      <c r="E108" s="43" t="s">
        <v>1148</v>
      </c>
      <c r="F108" s="44" t="s">
        <v>1010</v>
      </c>
      <c r="G108" s="43"/>
      <c r="H108" s="44" t="s">
        <v>1011</v>
      </c>
      <c r="I108" s="44"/>
      <c r="J108" s="45" t="s">
        <v>1149</v>
      </c>
      <c r="K108" s="43" t="s">
        <v>1151</v>
      </c>
      <c r="L108" s="43" t="s">
        <v>1014</v>
      </c>
      <c r="M108" s="43" t="s">
        <v>1094</v>
      </c>
      <c r="N108" s="46">
        <v>1</v>
      </c>
      <c r="O108" s="46">
        <v>1</v>
      </c>
      <c r="P108" s="44" t="s">
        <v>1152</v>
      </c>
      <c r="Q108" s="44" t="s">
        <v>1111</v>
      </c>
      <c r="R108" s="44" t="s">
        <v>376</v>
      </c>
      <c r="S108" s="43"/>
      <c r="T108" s="43"/>
      <c r="U108" s="43"/>
      <c r="V108" s="43"/>
      <c r="W108" s="43"/>
      <c r="X108" s="43"/>
      <c r="Y108" s="43"/>
      <c r="Z108" s="43"/>
      <c r="AA108" s="43"/>
      <c r="AB108" s="43"/>
      <c r="AC108" s="43"/>
      <c r="AD108" s="43" t="s">
        <v>1033</v>
      </c>
      <c r="AE108" s="47">
        <f t="shared" si="6"/>
        <v>0</v>
      </c>
      <c r="AF108" s="47">
        <f t="shared" si="7"/>
        <v>1</v>
      </c>
      <c r="AG108" s="47">
        <f t="shared" si="8"/>
        <v>0</v>
      </c>
      <c r="AH108" s="43" t="s">
        <v>1111</v>
      </c>
      <c r="AI108" s="43" t="s">
        <v>1126</v>
      </c>
      <c r="AJ108" s="43" t="s">
        <v>376</v>
      </c>
      <c r="AK108" s="43" t="s">
        <v>658</v>
      </c>
      <c r="AL108" s="43" t="s">
        <v>1085</v>
      </c>
      <c r="AM108" s="43" t="s">
        <v>1086</v>
      </c>
      <c r="AN108" s="43" t="s">
        <v>376</v>
      </c>
      <c r="AO108" s="43" t="s">
        <v>658</v>
      </c>
      <c r="AP108" s="43"/>
      <c r="AQ108" s="43">
        <v>2</v>
      </c>
      <c r="AR108" s="43"/>
      <c r="AS108" s="43"/>
      <c r="AT108" s="43"/>
      <c r="AU108" s="43" t="s">
        <v>376</v>
      </c>
      <c r="AV108" s="43"/>
      <c r="AW108" s="43" t="s">
        <v>30</v>
      </c>
      <c r="AX108" s="43"/>
      <c r="AY108" s="43" t="s">
        <v>30</v>
      </c>
      <c r="AZ108" s="43"/>
      <c r="BA108" s="44"/>
      <c r="BB108" s="48"/>
      <c r="BC108" s="43"/>
      <c r="BD108" s="43"/>
      <c r="BE108" s="43"/>
      <c r="BF108" s="43">
        <v>1</v>
      </c>
      <c r="BG108" s="43">
        <v>1</v>
      </c>
      <c r="BH108" s="43">
        <v>1</v>
      </c>
      <c r="BI108" s="43" t="s">
        <v>1151</v>
      </c>
      <c r="BJ108" s="43" t="s">
        <v>1094</v>
      </c>
      <c r="BK108" s="43">
        <v>1889</v>
      </c>
      <c r="BL108" s="43" t="str">
        <f t="shared" si="9"/>
        <v>1889Wolverhampton Wanderers</v>
      </c>
      <c r="BM108" s="49" t="str">
        <f t="shared" si="10"/>
        <v>Wolverhampton Wanderers</v>
      </c>
      <c r="BN108" s="43"/>
      <c r="BO108" s="43"/>
      <c r="BP108" s="43"/>
      <c r="BQ108" s="43"/>
      <c r="BR108" s="43"/>
      <c r="BS108" s="43"/>
      <c r="BT108" s="43"/>
      <c r="BU108" s="43"/>
      <c r="BV108" s="43" t="s">
        <v>376</v>
      </c>
      <c r="BW108" s="43" t="s">
        <v>376</v>
      </c>
      <c r="BX108" s="43"/>
      <c r="BZ108" s="50"/>
      <c r="CA108" s="50"/>
      <c r="CB108" s="88" t="str">
        <f t="shared" si="11"/>
        <v>18890316</v>
      </c>
    </row>
    <row r="109" spans="1:80" s="49" customFormat="1" ht="12.95" customHeight="1" x14ac:dyDescent="0.2">
      <c r="A109" s="43">
        <v>3</v>
      </c>
      <c r="B109" s="43">
        <v>16</v>
      </c>
      <c r="C109" s="43">
        <v>1889</v>
      </c>
      <c r="D109" s="43" t="s">
        <v>658</v>
      </c>
      <c r="E109" s="43" t="s">
        <v>1148</v>
      </c>
      <c r="F109" s="44" t="s">
        <v>1010</v>
      </c>
      <c r="G109" s="43"/>
      <c r="H109" s="44" t="s">
        <v>1011</v>
      </c>
      <c r="I109" s="44"/>
      <c r="J109" s="45" t="s">
        <v>1149</v>
      </c>
      <c r="K109" s="43" t="s">
        <v>1094</v>
      </c>
      <c r="L109" s="43" t="s">
        <v>1014</v>
      </c>
      <c r="M109" s="43" t="s">
        <v>1151</v>
      </c>
      <c r="N109" s="46">
        <v>1</v>
      </c>
      <c r="O109" s="46">
        <v>1</v>
      </c>
      <c r="P109" s="44" t="s">
        <v>1152</v>
      </c>
      <c r="Q109" s="44" t="s">
        <v>1111</v>
      </c>
      <c r="R109" s="44" t="s">
        <v>376</v>
      </c>
      <c r="S109" s="43"/>
      <c r="T109" s="43"/>
      <c r="U109" s="43"/>
      <c r="V109" s="43"/>
      <c r="W109" s="43"/>
      <c r="X109" s="43"/>
      <c r="Y109" s="43"/>
      <c r="Z109" s="43"/>
      <c r="AA109" s="43"/>
      <c r="AB109" s="43"/>
      <c r="AC109" s="43"/>
      <c r="AD109" s="43" t="s">
        <v>1037</v>
      </c>
      <c r="AE109" s="47">
        <f t="shared" si="6"/>
        <v>0</v>
      </c>
      <c r="AF109" s="47">
        <f t="shared" si="7"/>
        <v>1</v>
      </c>
      <c r="AG109" s="47">
        <f t="shared" si="8"/>
        <v>0</v>
      </c>
      <c r="AH109" s="43" t="s">
        <v>1085</v>
      </c>
      <c r="AI109" s="43" t="s">
        <v>1086</v>
      </c>
      <c r="AJ109" s="43" t="s">
        <v>376</v>
      </c>
      <c r="AK109" s="43" t="s">
        <v>658</v>
      </c>
      <c r="AL109" s="43" t="s">
        <v>1111</v>
      </c>
      <c r="AM109" s="43" t="s">
        <v>1126</v>
      </c>
      <c r="AN109" s="43" t="s">
        <v>376</v>
      </c>
      <c r="AO109" s="43" t="s">
        <v>658</v>
      </c>
      <c r="AP109" s="43"/>
      <c r="AQ109" s="43">
        <v>2</v>
      </c>
      <c r="AR109" s="43"/>
      <c r="AS109" s="43"/>
      <c r="AT109" s="43"/>
      <c r="AU109" s="43" t="s">
        <v>376</v>
      </c>
      <c r="AV109" s="43"/>
      <c r="AW109" s="43" t="s">
        <v>30</v>
      </c>
      <c r="AX109" s="43"/>
      <c r="AY109" s="43" t="s">
        <v>30</v>
      </c>
      <c r="AZ109" s="43"/>
      <c r="BA109" s="44"/>
      <c r="BB109" s="48"/>
      <c r="BC109" s="43"/>
      <c r="BD109" s="43"/>
      <c r="BE109" s="43"/>
      <c r="BF109" s="43">
        <v>1</v>
      </c>
      <c r="BG109" s="43">
        <v>1</v>
      </c>
      <c r="BH109" s="43">
        <v>1</v>
      </c>
      <c r="BI109" s="43" t="s">
        <v>1094</v>
      </c>
      <c r="BJ109" s="43" t="s">
        <v>1151</v>
      </c>
      <c r="BK109" s="43">
        <v>1889</v>
      </c>
      <c r="BL109" s="43" t="str">
        <f t="shared" si="9"/>
        <v>1889Blackburn Rovers</v>
      </c>
      <c r="BM109" s="49" t="str">
        <f t="shared" si="10"/>
        <v>Wolverhampton Wanderers</v>
      </c>
      <c r="BN109" s="43"/>
      <c r="BO109" s="43"/>
      <c r="BP109" s="43"/>
      <c r="BQ109" s="43"/>
      <c r="BR109" s="43"/>
      <c r="BS109" s="43"/>
      <c r="BT109" s="43"/>
      <c r="BU109" s="43"/>
      <c r="BV109" s="43" t="s">
        <v>376</v>
      </c>
      <c r="BW109" s="43" t="s">
        <v>376</v>
      </c>
      <c r="BX109" s="43"/>
      <c r="BZ109" s="50"/>
      <c r="CA109" s="50"/>
      <c r="CB109" s="88" t="str">
        <f t="shared" si="11"/>
        <v>18890316</v>
      </c>
    </row>
    <row r="110" spans="1:80" s="49" customFormat="1" ht="12.95" customHeight="1" x14ac:dyDescent="0.2">
      <c r="A110" s="43">
        <v>3</v>
      </c>
      <c r="B110" s="43">
        <v>23</v>
      </c>
      <c r="C110" s="43">
        <v>1889</v>
      </c>
      <c r="D110" s="43" t="s">
        <v>658</v>
      </c>
      <c r="E110" s="43" t="s">
        <v>1148</v>
      </c>
      <c r="F110" s="44" t="s">
        <v>1010</v>
      </c>
      <c r="G110" s="43"/>
      <c r="H110" s="44" t="s">
        <v>1011</v>
      </c>
      <c r="I110" s="44" t="s">
        <v>1023</v>
      </c>
      <c r="J110" s="45" t="s">
        <v>1153</v>
      </c>
      <c r="K110" s="43" t="s">
        <v>1151</v>
      </c>
      <c r="L110" s="43" t="s">
        <v>3</v>
      </c>
      <c r="M110" s="43" t="s">
        <v>1094</v>
      </c>
      <c r="N110" s="46">
        <v>3</v>
      </c>
      <c r="O110" s="46">
        <v>1</v>
      </c>
      <c r="P110" s="44" t="s">
        <v>1133</v>
      </c>
      <c r="Q110" s="44" t="s">
        <v>1134</v>
      </c>
      <c r="R110" s="44" t="s">
        <v>376</v>
      </c>
      <c r="S110" s="43"/>
      <c r="T110" s="43"/>
      <c r="U110" s="43"/>
      <c r="V110" s="43"/>
      <c r="W110" s="43"/>
      <c r="X110" s="43"/>
      <c r="Y110" s="43"/>
      <c r="Z110" s="43"/>
      <c r="AA110" s="43"/>
      <c r="AB110" s="43"/>
      <c r="AC110" s="43"/>
      <c r="AD110" s="43"/>
      <c r="AE110" s="47">
        <f t="shared" si="6"/>
        <v>1</v>
      </c>
      <c r="AF110" s="47">
        <f t="shared" si="7"/>
        <v>0</v>
      </c>
      <c r="AG110" s="47">
        <f t="shared" si="8"/>
        <v>0</v>
      </c>
      <c r="AH110" s="43" t="s">
        <v>1111</v>
      </c>
      <c r="AI110" s="43" t="s">
        <v>1126</v>
      </c>
      <c r="AJ110" s="43" t="s">
        <v>376</v>
      </c>
      <c r="AK110" s="43" t="s">
        <v>658</v>
      </c>
      <c r="AL110" s="43" t="s">
        <v>1085</v>
      </c>
      <c r="AM110" s="43" t="s">
        <v>1086</v>
      </c>
      <c r="AN110" s="43" t="s">
        <v>376</v>
      </c>
      <c r="AO110" s="43" t="s">
        <v>658</v>
      </c>
      <c r="AP110" s="43"/>
      <c r="AQ110" s="43">
        <v>2</v>
      </c>
      <c r="AR110" s="43"/>
      <c r="AS110" s="43"/>
      <c r="AT110" s="43"/>
      <c r="AU110" s="43" t="s">
        <v>376</v>
      </c>
      <c r="AV110" s="43"/>
      <c r="AW110" s="43" t="s">
        <v>30</v>
      </c>
      <c r="AX110" s="43"/>
      <c r="AY110" s="43" t="s">
        <v>30</v>
      </c>
      <c r="AZ110" s="43"/>
      <c r="BA110" s="44"/>
      <c r="BB110" s="48"/>
      <c r="BC110" s="43"/>
      <c r="BD110" s="43"/>
      <c r="BE110" s="43"/>
      <c r="BF110" s="43">
        <v>1</v>
      </c>
      <c r="BG110" s="43">
        <v>1</v>
      </c>
      <c r="BH110" s="43">
        <v>1</v>
      </c>
      <c r="BI110" s="43" t="s">
        <v>1151</v>
      </c>
      <c r="BJ110" s="43" t="s">
        <v>1094</v>
      </c>
      <c r="BK110" s="43">
        <v>1889</v>
      </c>
      <c r="BL110" s="43" t="str">
        <f t="shared" si="9"/>
        <v>1889Wolverhampton Wanderers</v>
      </c>
      <c r="BM110" s="49" t="str">
        <f t="shared" si="10"/>
        <v>Crewe</v>
      </c>
      <c r="BN110" s="43"/>
      <c r="BO110" s="43"/>
      <c r="BP110" s="43"/>
      <c r="BQ110" s="43"/>
      <c r="BR110" s="43"/>
      <c r="BS110" s="43"/>
      <c r="BT110" s="43"/>
      <c r="BU110" s="43"/>
      <c r="BV110" s="43" t="s">
        <v>376</v>
      </c>
      <c r="BW110" s="43" t="s">
        <v>376</v>
      </c>
      <c r="BX110" s="43"/>
      <c r="BZ110" s="50"/>
      <c r="CA110" s="50"/>
      <c r="CB110" s="88" t="str">
        <f t="shared" si="11"/>
        <v>18890323</v>
      </c>
    </row>
    <row r="111" spans="1:80" s="49" customFormat="1" ht="12.95" customHeight="1" x14ac:dyDescent="0.2">
      <c r="A111" s="43">
        <v>3</v>
      </c>
      <c r="B111" s="43">
        <v>23</v>
      </c>
      <c r="C111" s="43">
        <v>1889</v>
      </c>
      <c r="D111" s="43" t="s">
        <v>658</v>
      </c>
      <c r="E111" s="43" t="s">
        <v>1148</v>
      </c>
      <c r="F111" s="44" t="s">
        <v>1010</v>
      </c>
      <c r="G111" s="43"/>
      <c r="H111" s="44" t="s">
        <v>1011</v>
      </c>
      <c r="I111" s="44" t="s">
        <v>1023</v>
      </c>
      <c r="J111" s="45" t="s">
        <v>1153</v>
      </c>
      <c r="K111" s="43" t="s">
        <v>1094</v>
      </c>
      <c r="L111" s="43" t="s">
        <v>4</v>
      </c>
      <c r="M111" s="43" t="s">
        <v>1151</v>
      </c>
      <c r="N111" s="46">
        <v>1</v>
      </c>
      <c r="O111" s="46">
        <v>3</v>
      </c>
      <c r="P111" s="44" t="s">
        <v>1133</v>
      </c>
      <c r="Q111" s="44" t="s">
        <v>1134</v>
      </c>
      <c r="R111" s="44" t="s">
        <v>376</v>
      </c>
      <c r="S111" s="43"/>
      <c r="T111" s="43"/>
      <c r="U111" s="43"/>
      <c r="V111" s="43"/>
      <c r="W111" s="43"/>
      <c r="X111" s="43"/>
      <c r="Y111" s="43"/>
      <c r="Z111" s="43"/>
      <c r="AA111" s="43"/>
      <c r="AB111" s="43"/>
      <c r="AC111" s="43"/>
      <c r="AD111" s="43"/>
      <c r="AE111" s="47">
        <f t="shared" si="6"/>
        <v>0</v>
      </c>
      <c r="AF111" s="47">
        <f t="shared" si="7"/>
        <v>0</v>
      </c>
      <c r="AG111" s="47">
        <f t="shared" si="8"/>
        <v>1</v>
      </c>
      <c r="AH111" s="43" t="s">
        <v>1085</v>
      </c>
      <c r="AI111" s="43" t="s">
        <v>1086</v>
      </c>
      <c r="AJ111" s="43" t="s">
        <v>376</v>
      </c>
      <c r="AK111" s="43" t="s">
        <v>658</v>
      </c>
      <c r="AL111" s="43" t="s">
        <v>1111</v>
      </c>
      <c r="AM111" s="43" t="s">
        <v>1126</v>
      </c>
      <c r="AN111" s="43" t="s">
        <v>376</v>
      </c>
      <c r="AO111" s="43" t="s">
        <v>658</v>
      </c>
      <c r="AP111" s="43"/>
      <c r="AQ111" s="43">
        <v>2</v>
      </c>
      <c r="AR111" s="43"/>
      <c r="AS111" s="43"/>
      <c r="AT111" s="43"/>
      <c r="AU111" s="43" t="s">
        <v>376</v>
      </c>
      <c r="AV111" s="43"/>
      <c r="AW111" s="43" t="s">
        <v>30</v>
      </c>
      <c r="AX111" s="43"/>
      <c r="AY111" s="43" t="s">
        <v>30</v>
      </c>
      <c r="AZ111" s="43"/>
      <c r="BA111" s="44"/>
      <c r="BB111" s="48"/>
      <c r="BC111" s="43"/>
      <c r="BD111" s="43"/>
      <c r="BE111" s="43"/>
      <c r="BF111" s="43">
        <v>1</v>
      </c>
      <c r="BG111" s="43">
        <v>1</v>
      </c>
      <c r="BH111" s="43">
        <v>1</v>
      </c>
      <c r="BI111" s="43" t="s">
        <v>1094</v>
      </c>
      <c r="BJ111" s="43" t="s">
        <v>1151</v>
      </c>
      <c r="BK111" s="43">
        <v>1889</v>
      </c>
      <c r="BL111" s="43" t="str">
        <f t="shared" si="9"/>
        <v>1889Blackburn Rovers</v>
      </c>
      <c r="BM111" s="49" t="str">
        <f t="shared" si="10"/>
        <v>Crewe</v>
      </c>
      <c r="BN111" s="43"/>
      <c r="BO111" s="43"/>
      <c r="BP111" s="43"/>
      <c r="BQ111" s="43"/>
      <c r="BR111" s="43"/>
      <c r="BS111" s="43"/>
      <c r="BT111" s="43"/>
      <c r="BU111" s="43"/>
      <c r="BV111" s="43" t="s">
        <v>376</v>
      </c>
      <c r="BW111" s="43" t="s">
        <v>376</v>
      </c>
      <c r="BX111" s="43"/>
      <c r="BZ111" s="50"/>
      <c r="CA111" s="50"/>
      <c r="CB111" s="88" t="str">
        <f t="shared" si="11"/>
        <v>18890323</v>
      </c>
    </row>
    <row r="112" spans="1:80" s="49" customFormat="1" ht="12.95" customHeight="1" x14ac:dyDescent="0.2">
      <c r="A112" s="43">
        <v>3</v>
      </c>
      <c r="B112" s="43">
        <v>30</v>
      </c>
      <c r="C112" s="43">
        <v>1889</v>
      </c>
      <c r="D112" s="43" t="s">
        <v>658</v>
      </c>
      <c r="E112" s="43" t="s">
        <v>1148</v>
      </c>
      <c r="F112" s="44" t="s">
        <v>1010</v>
      </c>
      <c r="G112" s="43"/>
      <c r="H112" s="44" t="s">
        <v>1025</v>
      </c>
      <c r="I112" s="44"/>
      <c r="J112" s="45" t="s">
        <v>1154</v>
      </c>
      <c r="K112" s="43" t="s">
        <v>640</v>
      </c>
      <c r="L112" s="43" t="s">
        <v>3</v>
      </c>
      <c r="M112" s="43" t="s">
        <v>1151</v>
      </c>
      <c r="N112" s="46">
        <v>3</v>
      </c>
      <c r="O112" s="46">
        <v>0</v>
      </c>
      <c r="P112" s="44" t="s">
        <v>1016</v>
      </c>
      <c r="Q112" s="44" t="s">
        <v>1017</v>
      </c>
      <c r="R112" s="44" t="s">
        <v>376</v>
      </c>
      <c r="S112" s="43"/>
      <c r="T112" s="43"/>
      <c r="U112" s="43"/>
      <c r="V112" s="43"/>
      <c r="W112" s="43"/>
      <c r="X112" s="43"/>
      <c r="Y112" s="43"/>
      <c r="Z112" s="43"/>
      <c r="AA112" s="43"/>
      <c r="AB112" s="43"/>
      <c r="AC112" s="43"/>
      <c r="AD112" s="43"/>
      <c r="AE112" s="47">
        <f t="shared" si="6"/>
        <v>1</v>
      </c>
      <c r="AF112" s="47">
        <f t="shared" si="7"/>
        <v>0</v>
      </c>
      <c r="AG112" s="47">
        <f t="shared" si="8"/>
        <v>0</v>
      </c>
      <c r="AH112" s="43" t="s">
        <v>1136</v>
      </c>
      <c r="AI112" s="43" t="s">
        <v>1086</v>
      </c>
      <c r="AJ112" s="43" t="s">
        <v>376</v>
      </c>
      <c r="AK112" s="43" t="s">
        <v>658</v>
      </c>
      <c r="AL112" s="43" t="s">
        <v>1111</v>
      </c>
      <c r="AM112" s="43" t="s">
        <v>1126</v>
      </c>
      <c r="AN112" s="43" t="s">
        <v>376</v>
      </c>
      <c r="AO112" s="43" t="s">
        <v>658</v>
      </c>
      <c r="AP112" s="43"/>
      <c r="AQ112" s="43">
        <v>1</v>
      </c>
      <c r="AR112" s="43"/>
      <c r="AS112" s="43"/>
      <c r="AT112" s="43"/>
      <c r="AU112" s="43" t="s">
        <v>376</v>
      </c>
      <c r="AV112" s="43"/>
      <c r="AW112" s="43" t="s">
        <v>30</v>
      </c>
      <c r="AX112" s="43"/>
      <c r="AY112" s="43" t="s">
        <v>30</v>
      </c>
      <c r="AZ112" s="43"/>
      <c r="BA112" s="44"/>
      <c r="BB112" s="48" t="s">
        <v>30</v>
      </c>
      <c r="BC112" s="43" t="s">
        <v>30</v>
      </c>
      <c r="BD112" s="43"/>
      <c r="BE112" s="43"/>
      <c r="BF112" s="43">
        <v>1</v>
      </c>
      <c r="BG112" s="43">
        <v>1</v>
      </c>
      <c r="BH112" s="43">
        <v>1</v>
      </c>
      <c r="BI112" s="43" t="s">
        <v>640</v>
      </c>
      <c r="BJ112" s="43" t="s">
        <v>1151</v>
      </c>
      <c r="BK112" s="43">
        <v>1889</v>
      </c>
      <c r="BL112" s="43" t="str">
        <f t="shared" si="9"/>
        <v>1889Preston North End</v>
      </c>
      <c r="BM112" s="49" t="str">
        <f t="shared" si="10"/>
        <v>London</v>
      </c>
      <c r="BN112" s="43"/>
      <c r="BO112" s="43"/>
      <c r="BP112" s="43"/>
      <c r="BQ112" s="43"/>
      <c r="BR112" s="43"/>
      <c r="BS112" s="43"/>
      <c r="BT112" s="43"/>
      <c r="BU112" s="43"/>
      <c r="BV112" s="43" t="s">
        <v>376</v>
      </c>
      <c r="BW112" s="43" t="s">
        <v>376</v>
      </c>
      <c r="BX112" s="43"/>
      <c r="BZ112" s="50"/>
      <c r="CA112" s="50"/>
      <c r="CB112" s="88" t="str">
        <f t="shared" si="11"/>
        <v>18890330</v>
      </c>
    </row>
    <row r="113" spans="1:80" s="49" customFormat="1" ht="12.95" customHeight="1" x14ac:dyDescent="0.2">
      <c r="A113" s="43">
        <v>3</v>
      </c>
      <c r="B113" s="43">
        <v>30</v>
      </c>
      <c r="C113" s="43">
        <v>1889</v>
      </c>
      <c r="D113" s="43" t="s">
        <v>658</v>
      </c>
      <c r="E113" s="43" t="s">
        <v>1148</v>
      </c>
      <c r="F113" s="44" t="s">
        <v>1010</v>
      </c>
      <c r="G113" s="43"/>
      <c r="H113" s="44" t="s">
        <v>1025</v>
      </c>
      <c r="I113" s="44"/>
      <c r="J113" s="45" t="s">
        <v>1154</v>
      </c>
      <c r="K113" s="43" t="s">
        <v>1151</v>
      </c>
      <c r="L113" s="43" t="s">
        <v>4</v>
      </c>
      <c r="M113" s="43" t="s">
        <v>640</v>
      </c>
      <c r="N113" s="46">
        <v>0</v>
      </c>
      <c r="O113" s="46">
        <v>3</v>
      </c>
      <c r="P113" s="44" t="s">
        <v>1016</v>
      </c>
      <c r="Q113" s="44" t="s">
        <v>1017</v>
      </c>
      <c r="R113" s="44" t="s">
        <v>376</v>
      </c>
      <c r="S113" s="43"/>
      <c r="T113" s="43"/>
      <c r="U113" s="43"/>
      <c r="V113" s="43"/>
      <c r="W113" s="43"/>
      <c r="X113" s="43"/>
      <c r="Y113" s="43"/>
      <c r="Z113" s="43"/>
      <c r="AA113" s="43"/>
      <c r="AB113" s="43"/>
      <c r="AC113" s="43"/>
      <c r="AD113" s="43"/>
      <c r="AE113" s="47">
        <f t="shared" si="6"/>
        <v>0</v>
      </c>
      <c r="AF113" s="47">
        <f t="shared" si="7"/>
        <v>0</v>
      </c>
      <c r="AG113" s="47">
        <f t="shared" si="8"/>
        <v>1</v>
      </c>
      <c r="AH113" s="43" t="s">
        <v>1111</v>
      </c>
      <c r="AI113" s="43" t="s">
        <v>1126</v>
      </c>
      <c r="AJ113" s="43" t="s">
        <v>376</v>
      </c>
      <c r="AK113" s="43" t="s">
        <v>658</v>
      </c>
      <c r="AL113" s="43" t="s">
        <v>1136</v>
      </c>
      <c r="AM113" s="43" t="s">
        <v>1086</v>
      </c>
      <c r="AN113" s="43" t="s">
        <v>376</v>
      </c>
      <c r="AO113" s="43" t="s">
        <v>658</v>
      </c>
      <c r="AP113" s="43"/>
      <c r="AQ113" s="43">
        <v>1</v>
      </c>
      <c r="AR113" s="43"/>
      <c r="AS113" s="43"/>
      <c r="AT113" s="43"/>
      <c r="AU113" s="43" t="s">
        <v>376</v>
      </c>
      <c r="AV113" s="43"/>
      <c r="AW113" s="43" t="s">
        <v>30</v>
      </c>
      <c r="AX113" s="43"/>
      <c r="AY113" s="43" t="s">
        <v>30</v>
      </c>
      <c r="AZ113" s="43"/>
      <c r="BA113" s="44"/>
      <c r="BB113" s="48"/>
      <c r="BC113" s="43" t="s">
        <v>30</v>
      </c>
      <c r="BD113" s="43"/>
      <c r="BE113" s="43"/>
      <c r="BF113" s="43">
        <v>1</v>
      </c>
      <c r="BG113" s="43">
        <v>1</v>
      </c>
      <c r="BH113" s="43">
        <v>1</v>
      </c>
      <c r="BI113" s="43" t="s">
        <v>1151</v>
      </c>
      <c r="BJ113" s="43" t="s">
        <v>640</v>
      </c>
      <c r="BK113" s="43">
        <v>1889</v>
      </c>
      <c r="BL113" s="43" t="str">
        <f t="shared" si="9"/>
        <v>1889Wolverhampton Wanderers</v>
      </c>
      <c r="BM113" s="49" t="str">
        <f t="shared" si="10"/>
        <v>London</v>
      </c>
      <c r="BN113" s="43"/>
      <c r="BO113" s="43"/>
      <c r="BP113" s="43"/>
      <c r="BQ113" s="43"/>
      <c r="BR113" s="43"/>
      <c r="BS113" s="43"/>
      <c r="BT113" s="43"/>
      <c r="BU113" s="43"/>
      <c r="BV113" s="43" t="s">
        <v>376</v>
      </c>
      <c r="BW113" s="43" t="s">
        <v>376</v>
      </c>
      <c r="BX113" s="43"/>
      <c r="BZ113" s="50"/>
      <c r="CA113" s="50"/>
      <c r="CB113" s="88" t="str">
        <f t="shared" si="11"/>
        <v>18890330</v>
      </c>
    </row>
    <row r="114" spans="1:80" s="49" customFormat="1" ht="12.95" customHeight="1" x14ac:dyDescent="0.2">
      <c r="A114" s="43">
        <v>3</v>
      </c>
      <c r="B114" s="43">
        <v>8</v>
      </c>
      <c r="C114" s="43">
        <v>1890</v>
      </c>
      <c r="D114" s="43" t="s">
        <v>658</v>
      </c>
      <c r="E114" s="43" t="s">
        <v>1155</v>
      </c>
      <c r="F114" s="44" t="s">
        <v>1010</v>
      </c>
      <c r="G114" s="43"/>
      <c r="H114" s="44" t="s">
        <v>1011</v>
      </c>
      <c r="I114" s="44"/>
      <c r="J114" s="45" t="s">
        <v>1156</v>
      </c>
      <c r="K114" s="43" t="s">
        <v>1094</v>
      </c>
      <c r="L114" s="43" t="s">
        <v>3</v>
      </c>
      <c r="M114" s="43" t="s">
        <v>1151</v>
      </c>
      <c r="N114" s="46">
        <v>1</v>
      </c>
      <c r="O114" s="46">
        <v>0</v>
      </c>
      <c r="P114" s="43" t="s">
        <v>1117</v>
      </c>
      <c r="Q114" s="44" t="s">
        <v>979</v>
      </c>
      <c r="R114" s="44" t="s">
        <v>376</v>
      </c>
      <c r="S114" s="43"/>
      <c r="T114" s="43"/>
      <c r="U114" s="43"/>
      <c r="V114" s="43"/>
      <c r="W114" s="43"/>
      <c r="X114" s="43"/>
      <c r="Y114" s="43"/>
      <c r="Z114" s="43"/>
      <c r="AA114" s="43"/>
      <c r="AB114" s="43"/>
      <c r="AC114" s="43"/>
      <c r="AD114" s="43"/>
      <c r="AE114" s="47">
        <f t="shared" si="6"/>
        <v>1</v>
      </c>
      <c r="AF114" s="47">
        <f t="shared" si="7"/>
        <v>0</v>
      </c>
      <c r="AG114" s="47">
        <f t="shared" si="8"/>
        <v>0</v>
      </c>
      <c r="AH114" s="43" t="s">
        <v>1085</v>
      </c>
      <c r="AI114" s="43" t="s">
        <v>1086</v>
      </c>
      <c r="AJ114" s="43" t="s">
        <v>376</v>
      </c>
      <c r="AK114" s="43" t="s">
        <v>658</v>
      </c>
      <c r="AL114" s="43" t="s">
        <v>1111</v>
      </c>
      <c r="AM114" s="43" t="s">
        <v>1126</v>
      </c>
      <c r="AN114" s="43" t="s">
        <v>376</v>
      </c>
      <c r="AO114" s="43" t="s">
        <v>658</v>
      </c>
      <c r="AP114" s="43"/>
      <c r="AQ114" s="43">
        <v>2</v>
      </c>
      <c r="AR114" s="43"/>
      <c r="AS114" s="43"/>
      <c r="AT114" s="43"/>
      <c r="AU114" s="43" t="s">
        <v>376</v>
      </c>
      <c r="AV114" s="43"/>
      <c r="AW114" s="43" t="s">
        <v>30</v>
      </c>
      <c r="AX114" s="43"/>
      <c r="AY114" s="43" t="s">
        <v>30</v>
      </c>
      <c r="AZ114" s="43"/>
      <c r="BA114" s="44"/>
      <c r="BB114" s="48"/>
      <c r="BC114" s="43"/>
      <c r="BD114" s="43"/>
      <c r="BE114" s="43"/>
      <c r="BF114" s="43">
        <v>1</v>
      </c>
      <c r="BG114" s="43">
        <v>1</v>
      </c>
      <c r="BH114" s="43">
        <v>1</v>
      </c>
      <c r="BI114" s="43" t="s">
        <v>1094</v>
      </c>
      <c r="BJ114" s="43" t="s">
        <v>1151</v>
      </c>
      <c r="BK114" s="43">
        <v>1890</v>
      </c>
      <c r="BL114" s="43" t="str">
        <f t="shared" si="9"/>
        <v>1890Blackburn Rovers</v>
      </c>
      <c r="BM114" s="49" t="str">
        <f t="shared" si="10"/>
        <v>Derby</v>
      </c>
      <c r="BN114" s="43"/>
      <c r="BO114" s="43"/>
      <c r="BP114" s="43"/>
      <c r="BQ114" s="43"/>
      <c r="BR114" s="43"/>
      <c r="BS114" s="43"/>
      <c r="BT114" s="43"/>
      <c r="BU114" s="43"/>
      <c r="BV114" s="43" t="s">
        <v>376</v>
      </c>
      <c r="BW114" s="43" t="s">
        <v>376</v>
      </c>
      <c r="BX114" s="43"/>
      <c r="BZ114" s="50"/>
      <c r="CA114" s="50"/>
      <c r="CB114" s="88" t="str">
        <f t="shared" si="11"/>
        <v>18900308</v>
      </c>
    </row>
    <row r="115" spans="1:80" s="49" customFormat="1" ht="12.95" customHeight="1" x14ac:dyDescent="0.2">
      <c r="A115" s="43">
        <v>3</v>
      </c>
      <c r="B115" s="43">
        <v>8</v>
      </c>
      <c r="C115" s="43">
        <v>1890</v>
      </c>
      <c r="D115" s="43" t="s">
        <v>658</v>
      </c>
      <c r="E115" s="43" t="s">
        <v>1155</v>
      </c>
      <c r="F115" s="44" t="s">
        <v>1010</v>
      </c>
      <c r="G115" s="43"/>
      <c r="H115" s="44" t="s">
        <v>1011</v>
      </c>
      <c r="I115" s="44"/>
      <c r="J115" s="45" t="s">
        <v>1156</v>
      </c>
      <c r="K115" s="43" t="s">
        <v>1151</v>
      </c>
      <c r="L115" s="43" t="s">
        <v>4</v>
      </c>
      <c r="M115" s="43" t="s">
        <v>1094</v>
      </c>
      <c r="N115" s="46">
        <v>0</v>
      </c>
      <c r="O115" s="46">
        <v>1</v>
      </c>
      <c r="P115" s="43" t="s">
        <v>1117</v>
      </c>
      <c r="Q115" s="44" t="s">
        <v>979</v>
      </c>
      <c r="R115" s="44" t="s">
        <v>376</v>
      </c>
      <c r="S115" s="43"/>
      <c r="T115" s="43"/>
      <c r="U115" s="43"/>
      <c r="V115" s="43"/>
      <c r="W115" s="43"/>
      <c r="X115" s="43"/>
      <c r="Y115" s="43"/>
      <c r="Z115" s="43"/>
      <c r="AA115" s="43"/>
      <c r="AB115" s="43"/>
      <c r="AC115" s="43"/>
      <c r="AD115" s="43"/>
      <c r="AE115" s="47">
        <f t="shared" si="6"/>
        <v>0</v>
      </c>
      <c r="AF115" s="47">
        <f t="shared" si="7"/>
        <v>0</v>
      </c>
      <c r="AG115" s="47">
        <f t="shared" si="8"/>
        <v>1</v>
      </c>
      <c r="AH115" s="43" t="s">
        <v>1111</v>
      </c>
      <c r="AI115" s="43" t="s">
        <v>1126</v>
      </c>
      <c r="AJ115" s="43" t="s">
        <v>376</v>
      </c>
      <c r="AK115" s="43" t="s">
        <v>658</v>
      </c>
      <c r="AL115" s="43" t="s">
        <v>1085</v>
      </c>
      <c r="AM115" s="43" t="s">
        <v>1086</v>
      </c>
      <c r="AN115" s="43" t="s">
        <v>376</v>
      </c>
      <c r="AO115" s="43" t="s">
        <v>658</v>
      </c>
      <c r="AP115" s="43"/>
      <c r="AQ115" s="43">
        <v>2</v>
      </c>
      <c r="AR115" s="43"/>
      <c r="AS115" s="43"/>
      <c r="AT115" s="43"/>
      <c r="AU115" s="43" t="s">
        <v>376</v>
      </c>
      <c r="AV115" s="43"/>
      <c r="AW115" s="43" t="s">
        <v>30</v>
      </c>
      <c r="AX115" s="43"/>
      <c r="AY115" s="43" t="s">
        <v>30</v>
      </c>
      <c r="AZ115" s="43"/>
      <c r="BA115" s="44"/>
      <c r="BB115" s="48"/>
      <c r="BC115" s="43"/>
      <c r="BD115" s="43"/>
      <c r="BE115" s="43"/>
      <c r="BF115" s="43">
        <v>1</v>
      </c>
      <c r="BG115" s="43">
        <v>1</v>
      </c>
      <c r="BH115" s="43">
        <v>1</v>
      </c>
      <c r="BI115" s="43" t="s">
        <v>1151</v>
      </c>
      <c r="BJ115" s="43" t="s">
        <v>1094</v>
      </c>
      <c r="BK115" s="43">
        <v>1890</v>
      </c>
      <c r="BL115" s="43" t="str">
        <f t="shared" si="9"/>
        <v>1890Wolverhampton Wanderers</v>
      </c>
      <c r="BM115" s="49" t="str">
        <f t="shared" si="10"/>
        <v>Derby</v>
      </c>
      <c r="BN115" s="43"/>
      <c r="BO115" s="43"/>
      <c r="BP115" s="43"/>
      <c r="BQ115" s="43"/>
      <c r="BR115" s="43"/>
      <c r="BS115" s="43"/>
      <c r="BT115" s="43"/>
      <c r="BU115" s="43"/>
      <c r="BV115" s="43" t="s">
        <v>376</v>
      </c>
      <c r="BW115" s="43" t="s">
        <v>376</v>
      </c>
      <c r="BX115" s="43"/>
      <c r="BZ115" s="50"/>
      <c r="CA115" s="50"/>
      <c r="CB115" s="88" t="str">
        <f t="shared" si="11"/>
        <v>18900308</v>
      </c>
    </row>
    <row r="116" spans="1:80" s="49" customFormat="1" ht="12.95" customHeight="1" x14ac:dyDescent="0.2">
      <c r="A116" s="43">
        <v>3</v>
      </c>
      <c r="B116" s="43">
        <v>8</v>
      </c>
      <c r="C116" s="43">
        <v>1890</v>
      </c>
      <c r="D116" s="43" t="s">
        <v>658</v>
      </c>
      <c r="E116" s="43" t="s">
        <v>1155</v>
      </c>
      <c r="F116" s="44" t="s">
        <v>1010</v>
      </c>
      <c r="G116" s="43"/>
      <c r="H116" s="44" t="s">
        <v>1011</v>
      </c>
      <c r="I116" s="44"/>
      <c r="J116" s="45" t="s">
        <v>1156</v>
      </c>
      <c r="K116" s="43" t="s">
        <v>1093</v>
      </c>
      <c r="L116" s="43" t="s">
        <v>3</v>
      </c>
      <c r="M116" s="43" t="s">
        <v>1157</v>
      </c>
      <c r="N116" s="46">
        <v>2</v>
      </c>
      <c r="O116" s="46">
        <v>1</v>
      </c>
      <c r="P116" s="44" t="s">
        <v>1158</v>
      </c>
      <c r="Q116" s="44" t="s">
        <v>1111</v>
      </c>
      <c r="R116" s="44" t="s">
        <v>376</v>
      </c>
      <c r="S116" s="43"/>
      <c r="T116" s="43"/>
      <c r="U116" s="43"/>
      <c r="V116" s="43"/>
      <c r="W116" s="43"/>
      <c r="X116" s="43"/>
      <c r="Y116" s="43"/>
      <c r="Z116" s="43"/>
      <c r="AA116" s="43"/>
      <c r="AB116" s="43"/>
      <c r="AC116" s="43"/>
      <c r="AD116" s="43"/>
      <c r="AE116" s="47">
        <f t="shared" si="6"/>
        <v>1</v>
      </c>
      <c r="AF116" s="47">
        <f t="shared" si="7"/>
        <v>0</v>
      </c>
      <c r="AG116" s="47">
        <f t="shared" si="8"/>
        <v>0</v>
      </c>
      <c r="AH116" s="43" t="s">
        <v>1097</v>
      </c>
      <c r="AI116" s="43" t="s">
        <v>1098</v>
      </c>
      <c r="AJ116" s="43" t="s">
        <v>376</v>
      </c>
      <c r="AK116" s="43" t="s">
        <v>658</v>
      </c>
      <c r="AL116" s="43" t="s">
        <v>1101</v>
      </c>
      <c r="AM116" s="43" t="s">
        <v>1159</v>
      </c>
      <c r="AN116" s="43" t="s">
        <v>376</v>
      </c>
      <c r="AO116" s="43" t="s">
        <v>658</v>
      </c>
      <c r="AP116" s="43"/>
      <c r="AQ116" s="43">
        <v>2</v>
      </c>
      <c r="AR116" s="43"/>
      <c r="AS116" s="43"/>
      <c r="AT116" s="43"/>
      <c r="AU116" s="43" t="s">
        <v>376</v>
      </c>
      <c r="AV116" s="43"/>
      <c r="AW116" s="43" t="s">
        <v>30</v>
      </c>
      <c r="AX116" s="43"/>
      <c r="AY116" s="43" t="s">
        <v>30</v>
      </c>
      <c r="AZ116" s="43"/>
      <c r="BA116" s="44"/>
      <c r="BB116" s="48"/>
      <c r="BC116" s="43"/>
      <c r="BD116" s="43"/>
      <c r="BE116" s="43"/>
      <c r="BF116" s="43">
        <v>1</v>
      </c>
      <c r="BG116" s="43"/>
      <c r="BH116" s="43">
        <v>1</v>
      </c>
      <c r="BI116" s="43" t="s">
        <v>1093</v>
      </c>
      <c r="BJ116" s="43" t="s">
        <v>1157</v>
      </c>
      <c r="BK116" s="43">
        <v>1890</v>
      </c>
      <c r="BL116" s="43" t="str">
        <f t="shared" si="9"/>
        <v>1890Sheffield Wednesday</v>
      </c>
      <c r="BM116" s="49" t="str">
        <f t="shared" si="10"/>
        <v>Birmingham</v>
      </c>
      <c r="BN116" s="43"/>
      <c r="BO116" s="43"/>
      <c r="BP116" s="43"/>
      <c r="BQ116" s="43"/>
      <c r="BR116" s="43"/>
      <c r="BS116" s="43"/>
      <c r="BT116" s="43"/>
      <c r="BU116" s="43"/>
      <c r="BV116" s="43" t="s">
        <v>376</v>
      </c>
      <c r="BW116" s="43" t="s">
        <v>376</v>
      </c>
      <c r="BX116" s="43"/>
      <c r="BZ116" s="50"/>
      <c r="CA116" s="50"/>
      <c r="CB116" s="88" t="str">
        <f t="shared" si="11"/>
        <v>18900308</v>
      </c>
    </row>
    <row r="117" spans="1:80" s="49" customFormat="1" ht="12.95" customHeight="1" x14ac:dyDescent="0.2">
      <c r="A117" s="43">
        <v>3</v>
      </c>
      <c r="B117" s="43">
        <v>8</v>
      </c>
      <c r="C117" s="43">
        <v>1890</v>
      </c>
      <c r="D117" s="43" t="s">
        <v>658</v>
      </c>
      <c r="E117" s="43" t="s">
        <v>1155</v>
      </c>
      <c r="F117" s="44" t="s">
        <v>1010</v>
      </c>
      <c r="G117" s="43"/>
      <c r="H117" s="44" t="s">
        <v>1011</v>
      </c>
      <c r="I117" s="44"/>
      <c r="J117" s="45" t="s">
        <v>1156</v>
      </c>
      <c r="K117" s="43" t="s">
        <v>1157</v>
      </c>
      <c r="L117" s="43" t="s">
        <v>4</v>
      </c>
      <c r="M117" s="43" t="s">
        <v>1093</v>
      </c>
      <c r="N117" s="46">
        <v>1</v>
      </c>
      <c r="O117" s="46">
        <v>2</v>
      </c>
      <c r="P117" s="44" t="s">
        <v>1158</v>
      </c>
      <c r="Q117" s="44" t="s">
        <v>1111</v>
      </c>
      <c r="R117" s="44" t="s">
        <v>376</v>
      </c>
      <c r="S117" s="43"/>
      <c r="T117" s="43"/>
      <c r="U117" s="43"/>
      <c r="V117" s="43"/>
      <c r="W117" s="43"/>
      <c r="X117" s="43"/>
      <c r="Y117" s="43"/>
      <c r="Z117" s="43"/>
      <c r="AA117" s="43"/>
      <c r="AB117" s="43"/>
      <c r="AC117" s="43"/>
      <c r="AD117" s="43"/>
      <c r="AE117" s="47">
        <f t="shared" si="6"/>
        <v>0</v>
      </c>
      <c r="AF117" s="47">
        <f t="shared" si="7"/>
        <v>0</v>
      </c>
      <c r="AG117" s="47">
        <f t="shared" si="8"/>
        <v>1</v>
      </c>
      <c r="AH117" s="43" t="s">
        <v>1101</v>
      </c>
      <c r="AI117" s="43" t="s">
        <v>1159</v>
      </c>
      <c r="AJ117" s="43" t="s">
        <v>376</v>
      </c>
      <c r="AK117" s="43" t="s">
        <v>658</v>
      </c>
      <c r="AL117" s="43" t="s">
        <v>1097</v>
      </c>
      <c r="AM117" s="43" t="s">
        <v>1098</v>
      </c>
      <c r="AN117" s="43" t="s">
        <v>376</v>
      </c>
      <c r="AO117" s="43" t="s">
        <v>658</v>
      </c>
      <c r="AP117" s="43"/>
      <c r="AQ117" s="43">
        <v>2</v>
      </c>
      <c r="AR117" s="43"/>
      <c r="AS117" s="43"/>
      <c r="AT117" s="43"/>
      <c r="AU117" s="43" t="s">
        <v>376</v>
      </c>
      <c r="AV117" s="43"/>
      <c r="AW117" s="43" t="s">
        <v>30</v>
      </c>
      <c r="AX117" s="43"/>
      <c r="AY117" s="43" t="s">
        <v>30</v>
      </c>
      <c r="AZ117" s="43"/>
      <c r="BA117" s="44"/>
      <c r="BB117" s="48"/>
      <c r="BC117" s="43"/>
      <c r="BD117" s="43"/>
      <c r="BE117" s="43"/>
      <c r="BF117" s="43">
        <v>1</v>
      </c>
      <c r="BG117" s="43">
        <v>1</v>
      </c>
      <c r="BH117" s="43"/>
      <c r="BI117" s="43" t="s">
        <v>1157</v>
      </c>
      <c r="BJ117" s="43" t="s">
        <v>1093</v>
      </c>
      <c r="BK117" s="43">
        <v>1890</v>
      </c>
      <c r="BL117" s="43" t="str">
        <f t="shared" si="9"/>
        <v>1890Bolton Wanderers</v>
      </c>
      <c r="BM117" s="49" t="str">
        <f t="shared" si="10"/>
        <v>Birmingham</v>
      </c>
      <c r="BN117" s="43"/>
      <c r="BO117" s="43"/>
      <c r="BP117" s="43"/>
      <c r="BQ117" s="43"/>
      <c r="BR117" s="43"/>
      <c r="BS117" s="43"/>
      <c r="BT117" s="43"/>
      <c r="BU117" s="43"/>
      <c r="BV117" s="43" t="s">
        <v>376</v>
      </c>
      <c r="BW117" s="43" t="s">
        <v>376</v>
      </c>
      <c r="BX117" s="43"/>
      <c r="BZ117" s="50"/>
      <c r="CA117" s="50"/>
      <c r="CB117" s="88" t="str">
        <f t="shared" si="11"/>
        <v>18900308</v>
      </c>
    </row>
    <row r="118" spans="1:80" s="49" customFormat="1" ht="12.95" customHeight="1" x14ac:dyDescent="0.2">
      <c r="A118" s="43">
        <v>3</v>
      </c>
      <c r="B118" s="43">
        <v>29</v>
      </c>
      <c r="C118" s="43">
        <v>1890</v>
      </c>
      <c r="D118" s="43" t="s">
        <v>658</v>
      </c>
      <c r="E118" s="43" t="s">
        <v>1155</v>
      </c>
      <c r="F118" s="44" t="s">
        <v>1010</v>
      </c>
      <c r="G118" s="43"/>
      <c r="H118" s="44" t="s">
        <v>1025</v>
      </c>
      <c r="I118" s="44"/>
      <c r="J118" s="45" t="s">
        <v>1160</v>
      </c>
      <c r="K118" s="43" t="s">
        <v>1094</v>
      </c>
      <c r="L118" s="43" t="s">
        <v>3</v>
      </c>
      <c r="M118" s="43" t="s">
        <v>1093</v>
      </c>
      <c r="N118" s="46">
        <v>6</v>
      </c>
      <c r="O118" s="46">
        <v>1</v>
      </c>
      <c r="P118" s="44" t="s">
        <v>1016</v>
      </c>
      <c r="Q118" s="44" t="s">
        <v>1017</v>
      </c>
      <c r="R118" s="44" t="s">
        <v>376</v>
      </c>
      <c r="S118" s="43"/>
      <c r="T118" s="43"/>
      <c r="U118" s="43"/>
      <c r="V118" s="43"/>
      <c r="W118" s="43"/>
      <c r="X118" s="43"/>
      <c r="Y118" s="43"/>
      <c r="Z118" s="43"/>
      <c r="AA118" s="43"/>
      <c r="AB118" s="43"/>
      <c r="AC118" s="43"/>
      <c r="AD118" s="43"/>
      <c r="AE118" s="47">
        <f t="shared" si="6"/>
        <v>1</v>
      </c>
      <c r="AF118" s="47">
        <f t="shared" si="7"/>
        <v>0</v>
      </c>
      <c r="AG118" s="47">
        <f t="shared" si="8"/>
        <v>0</v>
      </c>
      <c r="AH118" s="43" t="s">
        <v>1085</v>
      </c>
      <c r="AI118" s="43" t="s">
        <v>1086</v>
      </c>
      <c r="AJ118" s="43" t="s">
        <v>376</v>
      </c>
      <c r="AK118" s="43" t="s">
        <v>658</v>
      </c>
      <c r="AL118" s="43" t="s">
        <v>1097</v>
      </c>
      <c r="AM118" s="43" t="s">
        <v>1098</v>
      </c>
      <c r="AN118" s="43" t="s">
        <v>376</v>
      </c>
      <c r="AO118" s="43" t="s">
        <v>658</v>
      </c>
      <c r="AP118" s="43"/>
      <c r="AQ118" s="43">
        <v>1</v>
      </c>
      <c r="AR118" s="43"/>
      <c r="AS118" s="43"/>
      <c r="AT118" s="43"/>
      <c r="AU118" s="43" t="s">
        <v>376</v>
      </c>
      <c r="AV118" s="43"/>
      <c r="AW118" s="43" t="s">
        <v>30</v>
      </c>
      <c r="AX118" s="43"/>
      <c r="AY118" s="43" t="s">
        <v>30</v>
      </c>
      <c r="AZ118" s="43"/>
      <c r="BA118" s="44"/>
      <c r="BB118" s="48" t="s">
        <v>30</v>
      </c>
      <c r="BC118" s="43" t="s">
        <v>30</v>
      </c>
      <c r="BD118" s="43"/>
      <c r="BE118" s="43"/>
      <c r="BF118" s="43">
        <v>1</v>
      </c>
      <c r="BG118" s="43">
        <v>1</v>
      </c>
      <c r="BH118" s="43"/>
      <c r="BI118" s="43" t="s">
        <v>1094</v>
      </c>
      <c r="BJ118" s="43" t="s">
        <v>1093</v>
      </c>
      <c r="BK118" s="43">
        <v>1890</v>
      </c>
      <c r="BL118" s="43" t="str">
        <f t="shared" si="9"/>
        <v>1890Blackburn Rovers</v>
      </c>
      <c r="BM118" s="49" t="str">
        <f t="shared" si="10"/>
        <v>London</v>
      </c>
      <c r="BN118" s="43"/>
      <c r="BO118" s="43"/>
      <c r="BP118" s="43"/>
      <c r="BQ118" s="43"/>
      <c r="BR118" s="43"/>
      <c r="BS118" s="43"/>
      <c r="BT118" s="43"/>
      <c r="BU118" s="43"/>
      <c r="BV118" s="43" t="s">
        <v>376</v>
      </c>
      <c r="BW118" s="43" t="s">
        <v>376</v>
      </c>
      <c r="BX118" s="43"/>
      <c r="BZ118" s="50"/>
      <c r="CA118" s="50"/>
      <c r="CB118" s="88" t="str">
        <f t="shared" si="11"/>
        <v>18900329</v>
      </c>
    </row>
    <row r="119" spans="1:80" s="49" customFormat="1" ht="12.95" customHeight="1" x14ac:dyDescent="0.2">
      <c r="A119" s="43">
        <v>3</v>
      </c>
      <c r="B119" s="43">
        <v>29</v>
      </c>
      <c r="C119" s="43">
        <v>1890</v>
      </c>
      <c r="D119" s="43" t="s">
        <v>658</v>
      </c>
      <c r="E119" s="43" t="s">
        <v>1155</v>
      </c>
      <c r="F119" s="44" t="s">
        <v>1010</v>
      </c>
      <c r="G119" s="43"/>
      <c r="H119" s="44" t="s">
        <v>1025</v>
      </c>
      <c r="I119" s="44"/>
      <c r="J119" s="45" t="s">
        <v>1160</v>
      </c>
      <c r="K119" s="43" t="s">
        <v>1093</v>
      </c>
      <c r="L119" s="43" t="s">
        <v>4</v>
      </c>
      <c r="M119" s="43" t="s">
        <v>1094</v>
      </c>
      <c r="N119" s="46">
        <v>1</v>
      </c>
      <c r="O119" s="46">
        <v>6</v>
      </c>
      <c r="P119" s="44" t="s">
        <v>1016</v>
      </c>
      <c r="Q119" s="44" t="s">
        <v>1017</v>
      </c>
      <c r="R119" s="44" t="s">
        <v>376</v>
      </c>
      <c r="S119" s="43"/>
      <c r="T119" s="43"/>
      <c r="U119" s="43"/>
      <c r="V119" s="43"/>
      <c r="W119" s="43"/>
      <c r="X119" s="43"/>
      <c r="Y119" s="43"/>
      <c r="Z119" s="43"/>
      <c r="AA119" s="43"/>
      <c r="AB119" s="43"/>
      <c r="AC119" s="43"/>
      <c r="AD119" s="43"/>
      <c r="AE119" s="47">
        <f t="shared" si="6"/>
        <v>0</v>
      </c>
      <c r="AF119" s="47">
        <f t="shared" si="7"/>
        <v>0</v>
      </c>
      <c r="AG119" s="47">
        <f t="shared" si="8"/>
        <v>1</v>
      </c>
      <c r="AH119" s="43" t="s">
        <v>1097</v>
      </c>
      <c r="AI119" s="43" t="s">
        <v>1098</v>
      </c>
      <c r="AJ119" s="43" t="s">
        <v>376</v>
      </c>
      <c r="AK119" s="43" t="s">
        <v>658</v>
      </c>
      <c r="AL119" s="43" t="s">
        <v>1085</v>
      </c>
      <c r="AM119" s="43" t="s">
        <v>1086</v>
      </c>
      <c r="AN119" s="43" t="s">
        <v>376</v>
      </c>
      <c r="AO119" s="43" t="s">
        <v>658</v>
      </c>
      <c r="AP119" s="43"/>
      <c r="AQ119" s="43">
        <v>1</v>
      </c>
      <c r="AR119" s="43"/>
      <c r="AS119" s="43"/>
      <c r="AT119" s="43"/>
      <c r="AU119" s="43" t="s">
        <v>376</v>
      </c>
      <c r="AV119" s="43"/>
      <c r="AW119" s="43" t="s">
        <v>30</v>
      </c>
      <c r="AX119" s="43"/>
      <c r="AY119" s="43" t="s">
        <v>30</v>
      </c>
      <c r="AZ119" s="43"/>
      <c r="BA119" s="44"/>
      <c r="BB119" s="48"/>
      <c r="BC119" s="43" t="s">
        <v>30</v>
      </c>
      <c r="BD119" s="43"/>
      <c r="BE119" s="43"/>
      <c r="BF119" s="43">
        <v>1</v>
      </c>
      <c r="BG119" s="43"/>
      <c r="BH119" s="43">
        <v>1</v>
      </c>
      <c r="BI119" s="43" t="s">
        <v>1093</v>
      </c>
      <c r="BJ119" s="43" t="s">
        <v>1094</v>
      </c>
      <c r="BK119" s="43">
        <v>1890</v>
      </c>
      <c r="BL119" s="43" t="str">
        <f t="shared" si="9"/>
        <v>1890Sheffield Wednesday</v>
      </c>
      <c r="BM119" s="49" t="str">
        <f t="shared" si="10"/>
        <v>London</v>
      </c>
      <c r="BN119" s="43"/>
      <c r="BO119" s="43"/>
      <c r="BP119" s="43"/>
      <c r="BQ119" s="43"/>
      <c r="BR119" s="43"/>
      <c r="BS119" s="43"/>
      <c r="BT119" s="43"/>
      <c r="BU119" s="43"/>
      <c r="BV119" s="43" t="s">
        <v>376</v>
      </c>
      <c r="BW119" s="43" t="s">
        <v>376</v>
      </c>
      <c r="BX119" s="43"/>
      <c r="BZ119" s="50"/>
      <c r="CA119" s="50"/>
      <c r="CB119" s="88" t="str">
        <f t="shared" si="11"/>
        <v>18900329</v>
      </c>
    </row>
    <row r="120" spans="1:80" s="49" customFormat="1" ht="12.95" customHeight="1" x14ac:dyDescent="0.2">
      <c r="A120" s="43">
        <v>2</v>
      </c>
      <c r="B120" s="43">
        <v>28</v>
      </c>
      <c r="C120" s="43">
        <v>1891</v>
      </c>
      <c r="D120" s="43" t="s">
        <v>658</v>
      </c>
      <c r="E120" s="43" t="s">
        <v>1161</v>
      </c>
      <c r="F120" s="44" t="s">
        <v>1010</v>
      </c>
      <c r="G120" s="43"/>
      <c r="H120" s="44" t="s">
        <v>1011</v>
      </c>
      <c r="I120" s="44"/>
      <c r="J120" s="45" t="s">
        <v>1162</v>
      </c>
      <c r="K120" s="43" t="s">
        <v>793</v>
      </c>
      <c r="L120" s="43" t="s">
        <v>1014</v>
      </c>
      <c r="M120" s="43" t="s">
        <v>1105</v>
      </c>
      <c r="N120" s="46">
        <v>3</v>
      </c>
      <c r="O120" s="46">
        <v>3</v>
      </c>
      <c r="P120" s="44" t="s">
        <v>1163</v>
      </c>
      <c r="Q120" s="44" t="s">
        <v>1097</v>
      </c>
      <c r="R120" s="44" t="s">
        <v>376</v>
      </c>
      <c r="S120" s="43"/>
      <c r="T120" s="43"/>
      <c r="U120" s="43"/>
      <c r="V120" s="43"/>
      <c r="W120" s="43"/>
      <c r="X120" s="43"/>
      <c r="Y120" s="43"/>
      <c r="Z120" s="43"/>
      <c r="AA120" s="43"/>
      <c r="AB120" s="43"/>
      <c r="AC120" s="43"/>
      <c r="AD120" s="43"/>
      <c r="AE120" s="47">
        <f t="shared" si="6"/>
        <v>0</v>
      </c>
      <c r="AF120" s="47">
        <f t="shared" si="7"/>
        <v>1</v>
      </c>
      <c r="AG120" s="47">
        <f t="shared" si="8"/>
        <v>0</v>
      </c>
      <c r="AH120" s="43" t="s">
        <v>793</v>
      </c>
      <c r="AI120" s="43" t="s">
        <v>1164</v>
      </c>
      <c r="AJ120" s="43" t="s">
        <v>376</v>
      </c>
      <c r="AK120" s="43" t="s">
        <v>658</v>
      </c>
      <c r="AL120" s="43" t="s">
        <v>1073</v>
      </c>
      <c r="AM120" s="43" t="s">
        <v>1074</v>
      </c>
      <c r="AN120" s="43" t="s">
        <v>376</v>
      </c>
      <c r="AO120" s="43" t="s">
        <v>658</v>
      </c>
      <c r="AP120" s="43"/>
      <c r="AQ120" s="43">
        <v>2</v>
      </c>
      <c r="AR120" s="43"/>
      <c r="AS120" s="43"/>
      <c r="AT120" s="43"/>
      <c r="AU120" s="43" t="s">
        <v>376</v>
      </c>
      <c r="AV120" s="43"/>
      <c r="AW120" s="43" t="s">
        <v>30</v>
      </c>
      <c r="AX120" s="43"/>
      <c r="AY120" s="43" t="s">
        <v>30</v>
      </c>
      <c r="AZ120" s="43"/>
      <c r="BA120" s="44"/>
      <c r="BB120" s="48"/>
      <c r="BC120" s="43"/>
      <c r="BD120" s="43"/>
      <c r="BE120" s="43"/>
      <c r="BF120" s="43">
        <v>1</v>
      </c>
      <c r="BG120" s="43">
        <v>1</v>
      </c>
      <c r="BH120" s="43">
        <v>1</v>
      </c>
      <c r="BI120" s="43" t="s">
        <v>793</v>
      </c>
      <c r="BJ120" s="43" t="s">
        <v>1105</v>
      </c>
      <c r="BK120" s="43">
        <v>1891</v>
      </c>
      <c r="BL120" s="43" t="str">
        <f t="shared" si="9"/>
        <v>1891Sunderland</v>
      </c>
      <c r="BM120" s="49" t="str">
        <f t="shared" si="10"/>
        <v>Sheffield</v>
      </c>
      <c r="BN120" s="43"/>
      <c r="BO120" s="43"/>
      <c r="BP120" s="43"/>
      <c r="BQ120" s="43"/>
      <c r="BR120" s="43"/>
      <c r="BS120" s="43"/>
      <c r="BT120" s="43"/>
      <c r="BU120" s="43"/>
      <c r="BV120" s="43" t="s">
        <v>376</v>
      </c>
      <c r="BW120" s="43" t="s">
        <v>376</v>
      </c>
      <c r="BX120" s="43"/>
      <c r="BY120" s="47"/>
      <c r="BZ120" s="50"/>
      <c r="CA120" s="50"/>
      <c r="CB120" s="88" t="str">
        <f t="shared" si="11"/>
        <v>18910228</v>
      </c>
    </row>
    <row r="121" spans="1:80" s="49" customFormat="1" ht="12.95" customHeight="1" x14ac:dyDescent="0.2">
      <c r="A121" s="43">
        <v>2</v>
      </c>
      <c r="B121" s="43">
        <v>28</v>
      </c>
      <c r="C121" s="43">
        <v>1891</v>
      </c>
      <c r="D121" s="43" t="s">
        <v>658</v>
      </c>
      <c r="E121" s="43" t="s">
        <v>1161</v>
      </c>
      <c r="F121" s="44" t="s">
        <v>1010</v>
      </c>
      <c r="G121" s="43"/>
      <c r="H121" s="44" t="s">
        <v>1011</v>
      </c>
      <c r="I121" s="44"/>
      <c r="J121" s="45" t="s">
        <v>1162</v>
      </c>
      <c r="K121" s="43" t="s">
        <v>1105</v>
      </c>
      <c r="L121" s="43" t="s">
        <v>1014</v>
      </c>
      <c r="M121" s="43" t="s">
        <v>793</v>
      </c>
      <c r="N121" s="46">
        <v>3</v>
      </c>
      <c r="O121" s="46">
        <v>3</v>
      </c>
      <c r="P121" s="44" t="s">
        <v>1163</v>
      </c>
      <c r="Q121" s="44" t="s">
        <v>1097</v>
      </c>
      <c r="R121" s="44" t="s">
        <v>376</v>
      </c>
      <c r="S121" s="43"/>
      <c r="T121" s="43"/>
      <c r="U121" s="43"/>
      <c r="V121" s="43"/>
      <c r="W121" s="43"/>
      <c r="X121" s="43"/>
      <c r="Y121" s="43"/>
      <c r="Z121" s="43"/>
      <c r="AA121" s="43"/>
      <c r="AB121" s="43"/>
      <c r="AC121" s="43"/>
      <c r="AD121" s="43"/>
      <c r="AE121" s="47">
        <f t="shared" si="6"/>
        <v>0</v>
      </c>
      <c r="AF121" s="47">
        <f t="shared" si="7"/>
        <v>1</v>
      </c>
      <c r="AG121" s="47">
        <f t="shared" si="8"/>
        <v>0</v>
      </c>
      <c r="AH121" s="43" t="s">
        <v>1073</v>
      </c>
      <c r="AI121" s="43" t="s">
        <v>1074</v>
      </c>
      <c r="AJ121" s="43" t="s">
        <v>376</v>
      </c>
      <c r="AK121" s="43" t="s">
        <v>658</v>
      </c>
      <c r="AL121" s="43" t="s">
        <v>793</v>
      </c>
      <c r="AM121" s="43" t="s">
        <v>1164</v>
      </c>
      <c r="AN121" s="43" t="s">
        <v>376</v>
      </c>
      <c r="AO121" s="43" t="s">
        <v>658</v>
      </c>
      <c r="AP121" s="43"/>
      <c r="AQ121" s="43">
        <v>2</v>
      </c>
      <c r="AR121" s="43"/>
      <c r="AS121" s="43"/>
      <c r="AT121" s="43"/>
      <c r="AU121" s="43" t="s">
        <v>376</v>
      </c>
      <c r="AV121" s="43"/>
      <c r="AW121" s="43" t="s">
        <v>30</v>
      </c>
      <c r="AX121" s="43"/>
      <c r="AY121" s="43" t="s">
        <v>30</v>
      </c>
      <c r="AZ121" s="43"/>
      <c r="BA121" s="44"/>
      <c r="BB121" s="48"/>
      <c r="BC121" s="43"/>
      <c r="BD121" s="43"/>
      <c r="BE121" s="43"/>
      <c r="BF121" s="43">
        <v>1</v>
      </c>
      <c r="BG121" s="43">
        <v>1</v>
      </c>
      <c r="BH121" s="43">
        <v>1</v>
      </c>
      <c r="BI121" s="43" t="s">
        <v>1105</v>
      </c>
      <c r="BJ121" s="43" t="s">
        <v>793</v>
      </c>
      <c r="BK121" s="43">
        <v>1891</v>
      </c>
      <c r="BL121" s="43" t="str">
        <f t="shared" si="9"/>
        <v>1891Notts County</v>
      </c>
      <c r="BM121" s="49" t="str">
        <f t="shared" si="10"/>
        <v>Sheffield</v>
      </c>
      <c r="BN121" s="43"/>
      <c r="BO121" s="43"/>
      <c r="BP121" s="43"/>
      <c r="BQ121" s="43"/>
      <c r="BR121" s="43"/>
      <c r="BS121" s="43"/>
      <c r="BT121" s="43"/>
      <c r="BU121" s="43"/>
      <c r="BV121" s="43" t="s">
        <v>376</v>
      </c>
      <c r="BW121" s="43" t="s">
        <v>376</v>
      </c>
      <c r="BX121" s="43"/>
      <c r="BY121" s="47"/>
      <c r="BZ121" s="50"/>
      <c r="CA121" s="50"/>
      <c r="CB121" s="88" t="str">
        <f t="shared" si="11"/>
        <v>18910228</v>
      </c>
    </row>
    <row r="122" spans="1:80" s="49" customFormat="1" ht="12.95" customHeight="1" x14ac:dyDescent="0.2">
      <c r="A122" s="43">
        <v>2</v>
      </c>
      <c r="B122" s="43">
        <v>28</v>
      </c>
      <c r="C122" s="43">
        <v>1891</v>
      </c>
      <c r="D122" s="43" t="s">
        <v>658</v>
      </c>
      <c r="E122" s="43" t="s">
        <v>1161</v>
      </c>
      <c r="F122" s="44" t="s">
        <v>1010</v>
      </c>
      <c r="G122" s="43"/>
      <c r="H122" s="44" t="s">
        <v>1011</v>
      </c>
      <c r="I122" s="44"/>
      <c r="J122" s="45" t="s">
        <v>1162</v>
      </c>
      <c r="K122" s="43" t="s">
        <v>1094</v>
      </c>
      <c r="L122" s="43" t="s">
        <v>3</v>
      </c>
      <c r="M122" s="43" t="s">
        <v>1124</v>
      </c>
      <c r="N122" s="46">
        <v>3</v>
      </c>
      <c r="O122" s="46">
        <v>2</v>
      </c>
      <c r="P122" s="44" t="s">
        <v>1144</v>
      </c>
      <c r="Q122" s="44" t="s">
        <v>1145</v>
      </c>
      <c r="R122" s="44" t="s">
        <v>376</v>
      </c>
      <c r="S122" s="43"/>
      <c r="T122" s="43"/>
      <c r="U122" s="43"/>
      <c r="V122" s="43"/>
      <c r="W122" s="43"/>
      <c r="X122" s="43"/>
      <c r="Y122" s="43"/>
      <c r="Z122" s="43"/>
      <c r="AA122" s="43"/>
      <c r="AB122" s="43"/>
      <c r="AC122" s="43"/>
      <c r="AD122" s="43"/>
      <c r="AE122" s="47">
        <f t="shared" si="6"/>
        <v>1</v>
      </c>
      <c r="AF122" s="47">
        <f t="shared" si="7"/>
        <v>0</v>
      </c>
      <c r="AG122" s="47">
        <f t="shared" si="8"/>
        <v>0</v>
      </c>
      <c r="AH122" s="43" t="s">
        <v>1085</v>
      </c>
      <c r="AI122" s="43" t="s">
        <v>1086</v>
      </c>
      <c r="AJ122" s="43" t="s">
        <v>376</v>
      </c>
      <c r="AK122" s="43" t="s">
        <v>658</v>
      </c>
      <c r="AL122" s="43" t="s">
        <v>1111</v>
      </c>
      <c r="AM122" s="43" t="s">
        <v>1126</v>
      </c>
      <c r="AN122" s="43" t="s">
        <v>376</v>
      </c>
      <c r="AO122" s="43" t="s">
        <v>658</v>
      </c>
      <c r="AP122" s="43"/>
      <c r="AQ122" s="43">
        <v>2</v>
      </c>
      <c r="AR122" s="43"/>
      <c r="AS122" s="43"/>
      <c r="AT122" s="43"/>
      <c r="AU122" s="43" t="s">
        <v>376</v>
      </c>
      <c r="AV122" s="43"/>
      <c r="AW122" s="43" t="s">
        <v>30</v>
      </c>
      <c r="AX122" s="43"/>
      <c r="AY122" s="43" t="s">
        <v>30</v>
      </c>
      <c r="AZ122" s="43"/>
      <c r="BA122" s="44"/>
      <c r="BB122" s="48"/>
      <c r="BC122" s="43"/>
      <c r="BD122" s="43"/>
      <c r="BE122" s="43"/>
      <c r="BF122" s="43">
        <v>1</v>
      </c>
      <c r="BG122" s="43">
        <v>1</v>
      </c>
      <c r="BH122" s="43">
        <v>1</v>
      </c>
      <c r="BI122" s="43" t="s">
        <v>1094</v>
      </c>
      <c r="BJ122" s="43" t="s">
        <v>1124</v>
      </c>
      <c r="BK122" s="43">
        <v>1891</v>
      </c>
      <c r="BL122" s="43" t="str">
        <f t="shared" si="9"/>
        <v>1891Blackburn Rovers</v>
      </c>
      <c r="BM122" s="49" t="str">
        <f t="shared" si="10"/>
        <v>Stoke-on-Trent</v>
      </c>
      <c r="BN122" s="43"/>
      <c r="BO122" s="43"/>
      <c r="BP122" s="43"/>
      <c r="BQ122" s="43"/>
      <c r="BR122" s="43"/>
      <c r="BS122" s="43"/>
      <c r="BT122" s="43"/>
      <c r="BU122" s="43"/>
      <c r="BV122" s="43" t="s">
        <v>376</v>
      </c>
      <c r="BW122" s="43" t="s">
        <v>376</v>
      </c>
      <c r="BX122" s="43"/>
      <c r="BY122" s="47"/>
      <c r="BZ122" s="50"/>
      <c r="CA122" s="50"/>
      <c r="CB122" s="88" t="str">
        <f t="shared" si="11"/>
        <v>18910228</v>
      </c>
    </row>
    <row r="123" spans="1:80" s="49" customFormat="1" ht="12.95" customHeight="1" x14ac:dyDescent="0.2">
      <c r="A123" s="43">
        <v>2</v>
      </c>
      <c r="B123" s="43">
        <v>28</v>
      </c>
      <c r="C123" s="43">
        <v>1891</v>
      </c>
      <c r="D123" s="43" t="s">
        <v>658</v>
      </c>
      <c r="E123" s="43" t="s">
        <v>1161</v>
      </c>
      <c r="F123" s="44" t="s">
        <v>1010</v>
      </c>
      <c r="G123" s="43"/>
      <c r="H123" s="44" t="s">
        <v>1011</v>
      </c>
      <c r="I123" s="44"/>
      <c r="J123" s="45" t="s">
        <v>1162</v>
      </c>
      <c r="K123" s="43" t="s">
        <v>1124</v>
      </c>
      <c r="L123" s="43" t="s">
        <v>4</v>
      </c>
      <c r="M123" s="43" t="s">
        <v>1094</v>
      </c>
      <c r="N123" s="46">
        <v>2</v>
      </c>
      <c r="O123" s="46">
        <v>3</v>
      </c>
      <c r="P123" s="44" t="s">
        <v>1144</v>
      </c>
      <c r="Q123" s="44" t="s">
        <v>1145</v>
      </c>
      <c r="R123" s="44" t="s">
        <v>376</v>
      </c>
      <c r="S123" s="43"/>
      <c r="T123" s="43"/>
      <c r="U123" s="43"/>
      <c r="V123" s="43"/>
      <c r="W123" s="43"/>
      <c r="X123" s="43"/>
      <c r="Y123" s="43"/>
      <c r="Z123" s="43"/>
      <c r="AA123" s="43"/>
      <c r="AB123" s="43"/>
      <c r="AC123" s="43"/>
      <c r="AD123" s="43"/>
      <c r="AE123" s="47">
        <f t="shared" si="6"/>
        <v>0</v>
      </c>
      <c r="AF123" s="47">
        <f t="shared" si="7"/>
        <v>0</v>
      </c>
      <c r="AG123" s="47">
        <f t="shared" si="8"/>
        <v>1</v>
      </c>
      <c r="AH123" s="43" t="s">
        <v>1111</v>
      </c>
      <c r="AI123" s="43" t="s">
        <v>1126</v>
      </c>
      <c r="AJ123" s="43" t="s">
        <v>376</v>
      </c>
      <c r="AK123" s="43" t="s">
        <v>658</v>
      </c>
      <c r="AL123" s="43" t="s">
        <v>1085</v>
      </c>
      <c r="AM123" s="43" t="s">
        <v>1086</v>
      </c>
      <c r="AN123" s="43" t="s">
        <v>376</v>
      </c>
      <c r="AO123" s="43" t="s">
        <v>658</v>
      </c>
      <c r="AP123" s="43"/>
      <c r="AQ123" s="43">
        <v>2</v>
      </c>
      <c r="AR123" s="43"/>
      <c r="AS123" s="43"/>
      <c r="AT123" s="43"/>
      <c r="AU123" s="43" t="s">
        <v>376</v>
      </c>
      <c r="AV123" s="43"/>
      <c r="AW123" s="43" t="s">
        <v>30</v>
      </c>
      <c r="AX123" s="43"/>
      <c r="AY123" s="43" t="s">
        <v>30</v>
      </c>
      <c r="AZ123" s="43"/>
      <c r="BA123" s="44"/>
      <c r="BB123" s="48"/>
      <c r="BC123" s="43"/>
      <c r="BD123" s="43"/>
      <c r="BE123" s="43"/>
      <c r="BF123" s="43">
        <v>1</v>
      </c>
      <c r="BG123" s="43">
        <v>1</v>
      </c>
      <c r="BH123" s="43">
        <v>1</v>
      </c>
      <c r="BI123" s="43" t="s">
        <v>1124</v>
      </c>
      <c r="BJ123" s="43" t="s">
        <v>1094</v>
      </c>
      <c r="BK123" s="43">
        <v>1891</v>
      </c>
      <c r="BL123" s="43" t="str">
        <f t="shared" si="9"/>
        <v>1891West Bromwich Albion</v>
      </c>
      <c r="BM123" s="49" t="str">
        <f t="shared" si="10"/>
        <v>Stoke-on-Trent</v>
      </c>
      <c r="BN123" s="43"/>
      <c r="BO123" s="43"/>
      <c r="BP123" s="43"/>
      <c r="BQ123" s="43"/>
      <c r="BR123" s="43"/>
      <c r="BS123" s="43"/>
      <c r="BT123" s="43"/>
      <c r="BU123" s="43"/>
      <c r="BV123" s="43" t="s">
        <v>376</v>
      </c>
      <c r="BW123" s="43" t="s">
        <v>376</v>
      </c>
      <c r="BX123" s="43"/>
      <c r="BY123" s="47"/>
      <c r="BZ123" s="50"/>
      <c r="CA123" s="50"/>
      <c r="CB123" s="88" t="str">
        <f t="shared" si="11"/>
        <v>18910228</v>
      </c>
    </row>
    <row r="124" spans="1:80" s="49" customFormat="1" ht="12.95" customHeight="1" x14ac:dyDescent="0.2">
      <c r="A124" s="43">
        <v>3</v>
      </c>
      <c r="B124" s="43">
        <v>11</v>
      </c>
      <c r="C124" s="43">
        <v>1891</v>
      </c>
      <c r="D124" s="43" t="s">
        <v>658</v>
      </c>
      <c r="E124" s="43" t="s">
        <v>1161</v>
      </c>
      <c r="F124" s="44" t="s">
        <v>1010</v>
      </c>
      <c r="G124" s="43"/>
      <c r="H124" s="44" t="s">
        <v>1011</v>
      </c>
      <c r="I124" s="44" t="s">
        <v>1023</v>
      </c>
      <c r="J124" s="45" t="s">
        <v>1165</v>
      </c>
      <c r="K124" s="43" t="s">
        <v>1105</v>
      </c>
      <c r="L124" s="43" t="s">
        <v>3</v>
      </c>
      <c r="M124" s="43" t="s">
        <v>793</v>
      </c>
      <c r="N124" s="46">
        <v>2</v>
      </c>
      <c r="O124" s="46">
        <v>0</v>
      </c>
      <c r="P124" s="44" t="s">
        <v>1163</v>
      </c>
      <c r="Q124" s="44" t="s">
        <v>1097</v>
      </c>
      <c r="R124" s="44" t="s">
        <v>376</v>
      </c>
      <c r="S124" s="43"/>
      <c r="T124" s="43"/>
      <c r="U124" s="43"/>
      <c r="V124" s="43"/>
      <c r="W124" s="43"/>
      <c r="X124" s="43"/>
      <c r="Y124" s="43"/>
      <c r="Z124" s="43"/>
      <c r="AA124" s="43"/>
      <c r="AB124" s="43"/>
      <c r="AC124" s="43"/>
      <c r="AD124" s="43"/>
      <c r="AE124" s="47">
        <f t="shared" si="6"/>
        <v>1</v>
      </c>
      <c r="AF124" s="47">
        <f t="shared" si="7"/>
        <v>0</v>
      </c>
      <c r="AG124" s="47">
        <f t="shared" si="8"/>
        <v>0</v>
      </c>
      <c r="AH124" s="43" t="s">
        <v>1073</v>
      </c>
      <c r="AI124" s="43" t="s">
        <v>1074</v>
      </c>
      <c r="AJ124" s="43" t="s">
        <v>376</v>
      </c>
      <c r="AK124" s="43" t="s">
        <v>658</v>
      </c>
      <c r="AL124" s="43" t="s">
        <v>793</v>
      </c>
      <c r="AM124" s="43" t="s">
        <v>1164</v>
      </c>
      <c r="AN124" s="43" t="s">
        <v>376</v>
      </c>
      <c r="AO124" s="43" t="s">
        <v>658</v>
      </c>
      <c r="AP124" s="43"/>
      <c r="AQ124" s="43">
        <v>2</v>
      </c>
      <c r="AR124" s="43"/>
      <c r="AS124" s="43"/>
      <c r="AT124" s="43"/>
      <c r="AU124" s="43" t="s">
        <v>376</v>
      </c>
      <c r="AV124" s="43"/>
      <c r="AW124" s="43" t="s">
        <v>30</v>
      </c>
      <c r="AX124" s="43"/>
      <c r="AY124" s="43" t="s">
        <v>30</v>
      </c>
      <c r="AZ124" s="43"/>
      <c r="BA124" s="44"/>
      <c r="BB124" s="48"/>
      <c r="BC124" s="43"/>
      <c r="BD124" s="43"/>
      <c r="BE124" s="43"/>
      <c r="BF124" s="43">
        <v>1</v>
      </c>
      <c r="BG124" s="43">
        <v>1</v>
      </c>
      <c r="BH124" s="43">
        <v>1</v>
      </c>
      <c r="BI124" s="43" t="s">
        <v>1105</v>
      </c>
      <c r="BJ124" s="43" t="s">
        <v>793</v>
      </c>
      <c r="BK124" s="43">
        <v>1891</v>
      </c>
      <c r="BL124" s="43" t="str">
        <f t="shared" si="9"/>
        <v>1891Notts County</v>
      </c>
      <c r="BM124" s="49" t="str">
        <f t="shared" si="10"/>
        <v>Sheffield</v>
      </c>
      <c r="BN124" s="43"/>
      <c r="BO124" s="43"/>
      <c r="BP124" s="43"/>
      <c r="BQ124" s="43"/>
      <c r="BR124" s="43"/>
      <c r="BS124" s="43"/>
      <c r="BT124" s="43"/>
      <c r="BU124" s="43"/>
      <c r="BV124" s="43" t="s">
        <v>376</v>
      </c>
      <c r="BW124" s="43" t="s">
        <v>376</v>
      </c>
      <c r="BX124" s="43"/>
      <c r="BY124" s="47"/>
      <c r="BZ124" s="50"/>
      <c r="CA124" s="50"/>
      <c r="CB124" s="88" t="str">
        <f t="shared" si="11"/>
        <v>18910311</v>
      </c>
    </row>
    <row r="125" spans="1:80" s="49" customFormat="1" ht="12.95" customHeight="1" x14ac:dyDescent="0.2">
      <c r="A125" s="43">
        <v>3</v>
      </c>
      <c r="B125" s="43">
        <v>11</v>
      </c>
      <c r="C125" s="43">
        <v>1891</v>
      </c>
      <c r="D125" s="43" t="s">
        <v>658</v>
      </c>
      <c r="E125" s="43" t="s">
        <v>1161</v>
      </c>
      <c r="F125" s="44" t="s">
        <v>1010</v>
      </c>
      <c r="G125" s="43"/>
      <c r="H125" s="44" t="s">
        <v>1011</v>
      </c>
      <c r="I125" s="44" t="s">
        <v>1023</v>
      </c>
      <c r="J125" s="45" t="s">
        <v>1165</v>
      </c>
      <c r="K125" s="43" t="s">
        <v>793</v>
      </c>
      <c r="L125" s="43" t="s">
        <v>4</v>
      </c>
      <c r="M125" s="43" t="s">
        <v>1105</v>
      </c>
      <c r="N125" s="46">
        <v>0</v>
      </c>
      <c r="O125" s="46">
        <v>2</v>
      </c>
      <c r="P125" s="44" t="s">
        <v>1163</v>
      </c>
      <c r="Q125" s="44" t="s">
        <v>1097</v>
      </c>
      <c r="R125" s="44" t="s">
        <v>376</v>
      </c>
      <c r="S125" s="43"/>
      <c r="T125" s="43"/>
      <c r="U125" s="43"/>
      <c r="V125" s="43"/>
      <c r="W125" s="43"/>
      <c r="X125" s="43"/>
      <c r="Y125" s="43"/>
      <c r="Z125" s="43"/>
      <c r="AA125" s="43"/>
      <c r="AB125" s="43"/>
      <c r="AC125" s="43"/>
      <c r="AD125" s="43"/>
      <c r="AE125" s="47">
        <f t="shared" si="6"/>
        <v>0</v>
      </c>
      <c r="AF125" s="47">
        <f t="shared" si="7"/>
        <v>0</v>
      </c>
      <c r="AG125" s="47">
        <f t="shared" si="8"/>
        <v>1</v>
      </c>
      <c r="AH125" s="43" t="s">
        <v>793</v>
      </c>
      <c r="AI125" s="43" t="s">
        <v>1164</v>
      </c>
      <c r="AJ125" s="43" t="s">
        <v>376</v>
      </c>
      <c r="AK125" s="43" t="s">
        <v>658</v>
      </c>
      <c r="AL125" s="43" t="s">
        <v>1073</v>
      </c>
      <c r="AM125" s="43" t="s">
        <v>1074</v>
      </c>
      <c r="AN125" s="43" t="s">
        <v>376</v>
      </c>
      <c r="AO125" s="43" t="s">
        <v>658</v>
      </c>
      <c r="AP125" s="43"/>
      <c r="AQ125" s="43">
        <v>2</v>
      </c>
      <c r="AR125" s="43"/>
      <c r="AS125" s="43"/>
      <c r="AT125" s="43"/>
      <c r="AU125" s="43" t="s">
        <v>376</v>
      </c>
      <c r="AV125" s="43"/>
      <c r="AW125" s="43" t="s">
        <v>30</v>
      </c>
      <c r="AX125" s="43"/>
      <c r="AY125" s="43" t="s">
        <v>30</v>
      </c>
      <c r="AZ125" s="43"/>
      <c r="BA125" s="44"/>
      <c r="BB125" s="48"/>
      <c r="BC125" s="43"/>
      <c r="BD125" s="43"/>
      <c r="BE125" s="43"/>
      <c r="BF125" s="43">
        <v>1</v>
      </c>
      <c r="BG125" s="43">
        <v>1</v>
      </c>
      <c r="BH125" s="43">
        <v>1</v>
      </c>
      <c r="BI125" s="43" t="s">
        <v>793</v>
      </c>
      <c r="BJ125" s="43" t="s">
        <v>1105</v>
      </c>
      <c r="BK125" s="43">
        <v>1891</v>
      </c>
      <c r="BL125" s="43" t="str">
        <f t="shared" si="9"/>
        <v>1891Sunderland</v>
      </c>
      <c r="BM125" s="49" t="str">
        <f t="shared" si="10"/>
        <v>Sheffield</v>
      </c>
      <c r="BN125" s="43"/>
      <c r="BO125" s="43"/>
      <c r="BP125" s="43"/>
      <c r="BQ125" s="43"/>
      <c r="BR125" s="43"/>
      <c r="BS125" s="43"/>
      <c r="BT125" s="43"/>
      <c r="BU125" s="43"/>
      <c r="BV125" s="43" t="s">
        <v>376</v>
      </c>
      <c r="BW125" s="43" t="s">
        <v>376</v>
      </c>
      <c r="BX125" s="43"/>
      <c r="BY125" s="47"/>
      <c r="BZ125" s="50"/>
      <c r="CA125" s="50"/>
      <c r="CB125" s="88" t="str">
        <f t="shared" si="11"/>
        <v>18910311</v>
      </c>
    </row>
    <row r="126" spans="1:80" s="49" customFormat="1" ht="12.95" customHeight="1" x14ac:dyDescent="0.2">
      <c r="A126" s="43">
        <v>3</v>
      </c>
      <c r="B126" s="43">
        <v>21</v>
      </c>
      <c r="C126" s="43">
        <v>1891</v>
      </c>
      <c r="D126" s="43" t="s">
        <v>658</v>
      </c>
      <c r="E126" s="43" t="s">
        <v>1161</v>
      </c>
      <c r="F126" s="44" t="s">
        <v>1010</v>
      </c>
      <c r="G126" s="43"/>
      <c r="H126" s="44" t="s">
        <v>1025</v>
      </c>
      <c r="I126" s="44"/>
      <c r="J126" s="45" t="s">
        <v>1166</v>
      </c>
      <c r="K126" s="43" t="s">
        <v>1094</v>
      </c>
      <c r="L126" s="43" t="s">
        <v>3</v>
      </c>
      <c r="M126" s="43" t="s">
        <v>1105</v>
      </c>
      <c r="N126" s="46">
        <v>3</v>
      </c>
      <c r="O126" s="46">
        <v>1</v>
      </c>
      <c r="P126" s="44" t="s">
        <v>1016</v>
      </c>
      <c r="Q126" s="44" t="s">
        <v>1017</v>
      </c>
      <c r="R126" s="44" t="s">
        <v>376</v>
      </c>
      <c r="S126" s="43"/>
      <c r="T126" s="43"/>
      <c r="U126" s="43"/>
      <c r="V126" s="43"/>
      <c r="W126" s="43"/>
      <c r="X126" s="43"/>
      <c r="Y126" s="43"/>
      <c r="Z126" s="43"/>
      <c r="AA126" s="43"/>
      <c r="AB126" s="43"/>
      <c r="AC126" s="43"/>
      <c r="AD126" s="43"/>
      <c r="AE126" s="47">
        <f t="shared" si="6"/>
        <v>1</v>
      </c>
      <c r="AF126" s="47">
        <f t="shared" si="7"/>
        <v>0</v>
      </c>
      <c r="AG126" s="47">
        <f t="shared" si="8"/>
        <v>0</v>
      </c>
      <c r="AH126" s="43" t="s">
        <v>1085</v>
      </c>
      <c r="AI126" s="43" t="s">
        <v>1086</v>
      </c>
      <c r="AJ126" s="43" t="s">
        <v>376</v>
      </c>
      <c r="AK126" s="43" t="s">
        <v>658</v>
      </c>
      <c r="AL126" s="43" t="s">
        <v>1073</v>
      </c>
      <c r="AM126" s="43" t="s">
        <v>1074</v>
      </c>
      <c r="AN126" s="43" t="s">
        <v>376</v>
      </c>
      <c r="AO126" s="43" t="s">
        <v>658</v>
      </c>
      <c r="AP126" s="43"/>
      <c r="AQ126" s="43">
        <v>1</v>
      </c>
      <c r="AR126" s="43"/>
      <c r="AS126" s="43"/>
      <c r="AT126" s="43"/>
      <c r="AU126" s="43" t="s">
        <v>376</v>
      </c>
      <c r="AV126" s="43"/>
      <c r="AW126" s="43" t="s">
        <v>30</v>
      </c>
      <c r="AX126" s="43"/>
      <c r="AY126" s="43" t="s">
        <v>30</v>
      </c>
      <c r="AZ126" s="43"/>
      <c r="BA126" s="44"/>
      <c r="BB126" s="48" t="s">
        <v>30</v>
      </c>
      <c r="BC126" s="43" t="s">
        <v>30</v>
      </c>
      <c r="BD126" s="43"/>
      <c r="BE126" s="43"/>
      <c r="BF126" s="43">
        <v>1</v>
      </c>
      <c r="BG126" s="43">
        <v>1</v>
      </c>
      <c r="BH126" s="43">
        <v>1</v>
      </c>
      <c r="BI126" s="43" t="s">
        <v>1094</v>
      </c>
      <c r="BJ126" s="43" t="s">
        <v>1105</v>
      </c>
      <c r="BK126" s="43">
        <v>1891</v>
      </c>
      <c r="BL126" s="43" t="str">
        <f t="shared" si="9"/>
        <v>1891Blackburn Rovers</v>
      </c>
      <c r="BM126" s="49" t="str">
        <f t="shared" si="10"/>
        <v>London</v>
      </c>
      <c r="BN126" s="43"/>
      <c r="BO126" s="43"/>
      <c r="BP126" s="43"/>
      <c r="BQ126" s="43"/>
      <c r="BR126" s="43"/>
      <c r="BS126" s="43"/>
      <c r="BT126" s="43"/>
      <c r="BU126" s="43"/>
      <c r="BV126" s="43" t="s">
        <v>376</v>
      </c>
      <c r="BW126" s="43" t="s">
        <v>376</v>
      </c>
      <c r="BX126" s="43"/>
      <c r="BZ126" s="50"/>
      <c r="CA126" s="50"/>
      <c r="CB126" s="88" t="str">
        <f t="shared" si="11"/>
        <v>18910321</v>
      </c>
    </row>
    <row r="127" spans="1:80" s="49" customFormat="1" ht="12.95" customHeight="1" x14ac:dyDescent="0.2">
      <c r="A127" s="43">
        <v>3</v>
      </c>
      <c r="B127" s="43">
        <v>21</v>
      </c>
      <c r="C127" s="43">
        <v>1891</v>
      </c>
      <c r="D127" s="43" t="s">
        <v>658</v>
      </c>
      <c r="E127" s="43" t="s">
        <v>1161</v>
      </c>
      <c r="F127" s="44" t="s">
        <v>1010</v>
      </c>
      <c r="G127" s="43"/>
      <c r="H127" s="44" t="s">
        <v>1025</v>
      </c>
      <c r="I127" s="44"/>
      <c r="J127" s="45" t="s">
        <v>1166</v>
      </c>
      <c r="K127" s="43" t="s">
        <v>1105</v>
      </c>
      <c r="L127" s="43" t="s">
        <v>4</v>
      </c>
      <c r="M127" s="43" t="s">
        <v>1094</v>
      </c>
      <c r="N127" s="46">
        <v>1</v>
      </c>
      <c r="O127" s="46">
        <v>3</v>
      </c>
      <c r="P127" s="44" t="s">
        <v>1016</v>
      </c>
      <c r="Q127" s="44" t="s">
        <v>1017</v>
      </c>
      <c r="R127" s="44" t="s">
        <v>376</v>
      </c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7">
        <f t="shared" si="6"/>
        <v>0</v>
      </c>
      <c r="AF127" s="47">
        <f t="shared" si="7"/>
        <v>0</v>
      </c>
      <c r="AG127" s="47">
        <f t="shared" si="8"/>
        <v>1</v>
      </c>
      <c r="AH127" s="43" t="s">
        <v>1073</v>
      </c>
      <c r="AI127" s="43" t="s">
        <v>1074</v>
      </c>
      <c r="AJ127" s="43" t="s">
        <v>376</v>
      </c>
      <c r="AK127" s="43" t="s">
        <v>658</v>
      </c>
      <c r="AL127" s="43" t="s">
        <v>1085</v>
      </c>
      <c r="AM127" s="43" t="s">
        <v>1086</v>
      </c>
      <c r="AN127" s="43" t="s">
        <v>376</v>
      </c>
      <c r="AO127" s="43" t="s">
        <v>658</v>
      </c>
      <c r="AP127" s="43"/>
      <c r="AQ127" s="43">
        <v>1</v>
      </c>
      <c r="AR127" s="43"/>
      <c r="AS127" s="43"/>
      <c r="AT127" s="43"/>
      <c r="AU127" s="43" t="s">
        <v>376</v>
      </c>
      <c r="AV127" s="43"/>
      <c r="AW127" s="43" t="s">
        <v>30</v>
      </c>
      <c r="AX127" s="43"/>
      <c r="AY127" s="43" t="s">
        <v>30</v>
      </c>
      <c r="AZ127" s="43"/>
      <c r="BA127" s="44"/>
      <c r="BB127" s="48"/>
      <c r="BC127" s="43" t="s">
        <v>30</v>
      </c>
      <c r="BD127" s="43"/>
      <c r="BE127" s="43"/>
      <c r="BF127" s="43">
        <v>1</v>
      </c>
      <c r="BG127" s="43">
        <v>1</v>
      </c>
      <c r="BH127" s="43">
        <v>1</v>
      </c>
      <c r="BI127" s="43" t="s">
        <v>1105</v>
      </c>
      <c r="BJ127" s="43" t="s">
        <v>1094</v>
      </c>
      <c r="BK127" s="43">
        <v>1891</v>
      </c>
      <c r="BL127" s="43" t="str">
        <f t="shared" si="9"/>
        <v>1891Notts County</v>
      </c>
      <c r="BM127" s="49" t="str">
        <f t="shared" si="10"/>
        <v>London</v>
      </c>
      <c r="BN127" s="43"/>
      <c r="BO127" s="43"/>
      <c r="BP127" s="43"/>
      <c r="BQ127" s="43"/>
      <c r="BR127" s="43"/>
      <c r="BS127" s="43"/>
      <c r="BT127" s="43"/>
      <c r="BU127" s="43"/>
      <c r="BV127" s="43" t="s">
        <v>376</v>
      </c>
      <c r="BW127" s="43" t="s">
        <v>376</v>
      </c>
      <c r="BX127" s="43"/>
      <c r="BZ127" s="50"/>
      <c r="CA127" s="50"/>
      <c r="CB127" s="88" t="str">
        <f t="shared" si="11"/>
        <v>18910321</v>
      </c>
    </row>
    <row r="128" spans="1:80" s="49" customFormat="1" ht="12.95" customHeight="1" x14ac:dyDescent="0.2">
      <c r="A128" s="43">
        <v>2</v>
      </c>
      <c r="B128" s="43">
        <v>27</v>
      </c>
      <c r="C128" s="43">
        <v>1892</v>
      </c>
      <c r="D128" s="43" t="s">
        <v>658</v>
      </c>
      <c r="E128" s="43" t="s">
        <v>1167</v>
      </c>
      <c r="F128" s="44" t="s">
        <v>1010</v>
      </c>
      <c r="G128" s="43"/>
      <c r="H128" s="44" t="s">
        <v>1011</v>
      </c>
      <c r="I128" s="44"/>
      <c r="J128" s="45" t="s">
        <v>1168</v>
      </c>
      <c r="K128" s="43" t="s">
        <v>806</v>
      </c>
      <c r="L128" s="43" t="s">
        <v>3</v>
      </c>
      <c r="M128" s="43" t="s">
        <v>793</v>
      </c>
      <c r="N128" s="46">
        <v>4</v>
      </c>
      <c r="O128" s="46">
        <v>1</v>
      </c>
      <c r="P128" s="44" t="s">
        <v>1163</v>
      </c>
      <c r="Q128" s="44" t="s">
        <v>1097</v>
      </c>
      <c r="R128" s="44" t="s">
        <v>376</v>
      </c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7">
        <f t="shared" si="6"/>
        <v>1</v>
      </c>
      <c r="AF128" s="47">
        <f t="shared" si="7"/>
        <v>0</v>
      </c>
      <c r="AG128" s="47">
        <f t="shared" si="8"/>
        <v>0</v>
      </c>
      <c r="AH128" s="43" t="s">
        <v>1111</v>
      </c>
      <c r="AI128" s="43" t="s">
        <v>1126</v>
      </c>
      <c r="AJ128" s="43" t="s">
        <v>376</v>
      </c>
      <c r="AK128" s="43" t="s">
        <v>658</v>
      </c>
      <c r="AL128" s="43" t="s">
        <v>793</v>
      </c>
      <c r="AM128" s="43" t="s">
        <v>1164</v>
      </c>
      <c r="AN128" s="43" t="s">
        <v>376</v>
      </c>
      <c r="AO128" s="43" t="s">
        <v>658</v>
      </c>
      <c r="AP128" s="43"/>
      <c r="AQ128" s="43">
        <v>2</v>
      </c>
      <c r="AR128" s="43"/>
      <c r="AS128" s="43"/>
      <c r="AT128" s="43"/>
      <c r="AU128" s="43" t="s">
        <v>376</v>
      </c>
      <c r="AV128" s="43"/>
      <c r="AW128" s="43" t="s">
        <v>30</v>
      </c>
      <c r="AX128" s="43"/>
      <c r="AY128" s="43" t="s">
        <v>30</v>
      </c>
      <c r="AZ128" s="43"/>
      <c r="BA128" s="44"/>
      <c r="BB128" s="48"/>
      <c r="BC128" s="43"/>
      <c r="BD128" s="43"/>
      <c r="BE128" s="43"/>
      <c r="BF128" s="43">
        <v>1</v>
      </c>
      <c r="BG128" s="43">
        <v>1</v>
      </c>
      <c r="BH128" s="43">
        <v>1</v>
      </c>
      <c r="BI128" s="43" t="s">
        <v>806</v>
      </c>
      <c r="BJ128" s="43" t="s">
        <v>793</v>
      </c>
      <c r="BK128" s="43">
        <v>1892</v>
      </c>
      <c r="BL128" s="43" t="str">
        <f t="shared" si="9"/>
        <v>1892Aston Villa</v>
      </c>
      <c r="BM128" s="49" t="str">
        <f t="shared" si="10"/>
        <v>Sheffield</v>
      </c>
      <c r="BN128" s="43"/>
      <c r="BO128" s="43"/>
      <c r="BP128" s="43"/>
      <c r="BQ128" s="43"/>
      <c r="BR128" s="43"/>
      <c r="BS128" s="43"/>
      <c r="BT128" s="43"/>
      <c r="BU128" s="43"/>
      <c r="BV128" s="43" t="s">
        <v>376</v>
      </c>
      <c r="BW128" s="43" t="s">
        <v>376</v>
      </c>
      <c r="BX128" s="43"/>
      <c r="BY128" s="47"/>
      <c r="BZ128" s="50"/>
      <c r="CA128" s="50"/>
      <c r="CB128" s="88" t="str">
        <f t="shared" si="11"/>
        <v>18920227</v>
      </c>
    </row>
    <row r="129" spans="1:80" s="49" customFormat="1" ht="12.95" customHeight="1" x14ac:dyDescent="0.2">
      <c r="A129" s="43">
        <v>2</v>
      </c>
      <c r="B129" s="43">
        <v>27</v>
      </c>
      <c r="C129" s="43">
        <v>1892</v>
      </c>
      <c r="D129" s="43" t="s">
        <v>658</v>
      </c>
      <c r="E129" s="43" t="s">
        <v>1167</v>
      </c>
      <c r="F129" s="44" t="s">
        <v>1010</v>
      </c>
      <c r="G129" s="43"/>
      <c r="H129" s="44" t="s">
        <v>1011</v>
      </c>
      <c r="I129" s="44"/>
      <c r="J129" s="45" t="s">
        <v>1168</v>
      </c>
      <c r="K129" s="43" t="s">
        <v>793</v>
      </c>
      <c r="L129" s="43" t="s">
        <v>4</v>
      </c>
      <c r="M129" s="43" t="s">
        <v>806</v>
      </c>
      <c r="N129" s="46">
        <v>1</v>
      </c>
      <c r="O129" s="46">
        <v>4</v>
      </c>
      <c r="P129" s="44" t="s">
        <v>1163</v>
      </c>
      <c r="Q129" s="44" t="s">
        <v>1097</v>
      </c>
      <c r="R129" s="44" t="s">
        <v>376</v>
      </c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7">
        <f t="shared" si="6"/>
        <v>0</v>
      </c>
      <c r="AF129" s="47">
        <f t="shared" si="7"/>
        <v>0</v>
      </c>
      <c r="AG129" s="47">
        <f t="shared" si="8"/>
        <v>1</v>
      </c>
      <c r="AH129" s="43" t="s">
        <v>793</v>
      </c>
      <c r="AI129" s="43" t="s">
        <v>1164</v>
      </c>
      <c r="AJ129" s="43" t="s">
        <v>376</v>
      </c>
      <c r="AK129" s="43" t="s">
        <v>658</v>
      </c>
      <c r="AL129" s="43" t="s">
        <v>1111</v>
      </c>
      <c r="AM129" s="43" t="s">
        <v>1126</v>
      </c>
      <c r="AN129" s="43" t="s">
        <v>376</v>
      </c>
      <c r="AO129" s="43" t="s">
        <v>658</v>
      </c>
      <c r="AP129" s="43"/>
      <c r="AQ129" s="43">
        <v>2</v>
      </c>
      <c r="AR129" s="43"/>
      <c r="AS129" s="43"/>
      <c r="AT129" s="43"/>
      <c r="AU129" s="43" t="s">
        <v>376</v>
      </c>
      <c r="AV129" s="43"/>
      <c r="AW129" s="43" t="s">
        <v>30</v>
      </c>
      <c r="AX129" s="43"/>
      <c r="AY129" s="43" t="s">
        <v>30</v>
      </c>
      <c r="AZ129" s="43"/>
      <c r="BA129" s="44"/>
      <c r="BB129" s="48"/>
      <c r="BC129" s="43"/>
      <c r="BD129" s="43"/>
      <c r="BE129" s="43"/>
      <c r="BF129" s="43">
        <v>1</v>
      </c>
      <c r="BG129" s="43">
        <v>1</v>
      </c>
      <c r="BH129" s="43">
        <v>1</v>
      </c>
      <c r="BI129" s="43" t="s">
        <v>793</v>
      </c>
      <c r="BJ129" s="43" t="s">
        <v>806</v>
      </c>
      <c r="BK129" s="43">
        <v>1892</v>
      </c>
      <c r="BL129" s="43" t="str">
        <f t="shared" si="9"/>
        <v>1892Sunderland</v>
      </c>
      <c r="BM129" s="49" t="str">
        <f t="shared" si="10"/>
        <v>Sheffield</v>
      </c>
      <c r="BN129" s="43"/>
      <c r="BO129" s="43"/>
      <c r="BP129" s="43"/>
      <c r="BQ129" s="43"/>
      <c r="BR129" s="43"/>
      <c r="BS129" s="43"/>
      <c r="BT129" s="43"/>
      <c r="BU129" s="43"/>
      <c r="BV129" s="43" t="s">
        <v>376</v>
      </c>
      <c r="BW129" s="43" t="s">
        <v>376</v>
      </c>
      <c r="BX129" s="43"/>
      <c r="BY129" s="47"/>
      <c r="BZ129" s="50"/>
      <c r="CA129" s="50"/>
      <c r="CB129" s="88" t="str">
        <f t="shared" si="11"/>
        <v>18920227</v>
      </c>
    </row>
    <row r="130" spans="1:80" s="49" customFormat="1" ht="12.95" customHeight="1" x14ac:dyDescent="0.2">
      <c r="A130" s="43">
        <v>2</v>
      </c>
      <c r="B130" s="43">
        <v>27</v>
      </c>
      <c r="C130" s="43">
        <v>1892</v>
      </c>
      <c r="D130" s="43" t="s">
        <v>658</v>
      </c>
      <c r="E130" s="43" t="s">
        <v>1167</v>
      </c>
      <c r="F130" s="44" t="s">
        <v>1010</v>
      </c>
      <c r="G130" s="43"/>
      <c r="H130" s="44" t="s">
        <v>1011</v>
      </c>
      <c r="I130" s="44"/>
      <c r="J130" s="45" t="s">
        <v>1168</v>
      </c>
      <c r="K130" s="43" t="s">
        <v>1124</v>
      </c>
      <c r="L130" s="43" t="s">
        <v>1014</v>
      </c>
      <c r="M130" s="43" t="s">
        <v>1072</v>
      </c>
      <c r="N130" s="46">
        <v>1</v>
      </c>
      <c r="O130" s="46">
        <v>1</v>
      </c>
      <c r="P130" s="43" t="s">
        <v>1152</v>
      </c>
      <c r="Q130" s="43" t="s">
        <v>1111</v>
      </c>
      <c r="R130" s="43" t="s">
        <v>376</v>
      </c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7">
        <f t="shared" ref="AE130:AE193" si="12">IF(L130="W",1,0)</f>
        <v>0</v>
      </c>
      <c r="AF130" s="47">
        <f t="shared" ref="AF130:AF193" si="13">IF(L130="T",1,0)</f>
        <v>1</v>
      </c>
      <c r="AG130" s="47">
        <f t="shared" ref="AG130:AG193" si="14">IF(L130="L",1,0)</f>
        <v>0</v>
      </c>
      <c r="AH130" s="43" t="s">
        <v>1111</v>
      </c>
      <c r="AI130" s="43" t="s">
        <v>1126</v>
      </c>
      <c r="AJ130" s="43" t="s">
        <v>376</v>
      </c>
      <c r="AK130" s="43" t="s">
        <v>658</v>
      </c>
      <c r="AL130" s="43" t="s">
        <v>1073</v>
      </c>
      <c r="AM130" s="43" t="s">
        <v>1074</v>
      </c>
      <c r="AN130" s="43" t="s">
        <v>376</v>
      </c>
      <c r="AO130" s="43" t="s">
        <v>658</v>
      </c>
      <c r="AP130" s="43"/>
      <c r="AQ130" s="43">
        <v>2</v>
      </c>
      <c r="AR130" s="43"/>
      <c r="AS130" s="43"/>
      <c r="AT130" s="43"/>
      <c r="AU130" s="43" t="s">
        <v>376</v>
      </c>
      <c r="AV130" s="43"/>
      <c r="AW130" s="43" t="s">
        <v>30</v>
      </c>
      <c r="AX130" s="43"/>
      <c r="AY130" s="43" t="s">
        <v>30</v>
      </c>
      <c r="AZ130" s="43"/>
      <c r="BA130" s="44"/>
      <c r="BB130" s="48"/>
      <c r="BC130" s="43"/>
      <c r="BD130" s="43"/>
      <c r="BE130" s="43"/>
      <c r="BF130" s="43">
        <v>1</v>
      </c>
      <c r="BG130" s="43">
        <v>1</v>
      </c>
      <c r="BH130" s="43"/>
      <c r="BI130" s="43" t="s">
        <v>1124</v>
      </c>
      <c r="BJ130" s="43" t="s">
        <v>1072</v>
      </c>
      <c r="BK130" s="43">
        <v>1892</v>
      </c>
      <c r="BL130" s="43" t="str">
        <f t="shared" ref="BL130:BL193" si="15">BK130&amp;BI130</f>
        <v>1892West Bromwich Albion</v>
      </c>
      <c r="BM130" s="49" t="str">
        <f t="shared" ref="BM130:BM193" si="16">IF(AD130="Home",BI130,IF(AD130="Away",BJ130,Q130))</f>
        <v>Birmingham</v>
      </c>
      <c r="BN130" s="43"/>
      <c r="BO130" s="43"/>
      <c r="BP130" s="43"/>
      <c r="BQ130" s="43"/>
      <c r="BR130" s="43"/>
      <c r="BS130" s="43"/>
      <c r="BT130" s="43"/>
      <c r="BU130" s="43"/>
      <c r="BV130" s="43" t="s">
        <v>376</v>
      </c>
      <c r="BW130" s="43" t="s">
        <v>376</v>
      </c>
      <c r="BX130" s="43"/>
      <c r="BZ130" s="50"/>
      <c r="CA130" s="50"/>
      <c r="CB130" s="88" t="str">
        <f t="shared" ref="CB130:CB193" si="17">IF(OR(C130="",A130="",B130=""),"",TEXT(C130,"0000")&amp;TEXT(A130,"00")&amp;TEXT(B130,"00"))</f>
        <v>18920227</v>
      </c>
    </row>
    <row r="131" spans="1:80" s="49" customFormat="1" ht="12.95" customHeight="1" x14ac:dyDescent="0.2">
      <c r="A131" s="43">
        <v>2</v>
      </c>
      <c r="B131" s="43">
        <v>27</v>
      </c>
      <c r="C131" s="43">
        <v>1892</v>
      </c>
      <c r="D131" s="43" t="s">
        <v>658</v>
      </c>
      <c r="E131" s="43" t="s">
        <v>1167</v>
      </c>
      <c r="F131" s="44" t="s">
        <v>1010</v>
      </c>
      <c r="G131" s="43"/>
      <c r="H131" s="44" t="s">
        <v>1011</v>
      </c>
      <c r="I131" s="44"/>
      <c r="J131" s="45" t="s">
        <v>1168</v>
      </c>
      <c r="K131" s="43" t="s">
        <v>1072</v>
      </c>
      <c r="L131" s="43" t="s">
        <v>1014</v>
      </c>
      <c r="M131" s="43" t="s">
        <v>1124</v>
      </c>
      <c r="N131" s="46">
        <v>1</v>
      </c>
      <c r="O131" s="46">
        <v>1</v>
      </c>
      <c r="P131" s="43" t="s">
        <v>1152</v>
      </c>
      <c r="Q131" s="43" t="s">
        <v>1111</v>
      </c>
      <c r="R131" s="43" t="s">
        <v>376</v>
      </c>
      <c r="S131" s="43"/>
      <c r="T131" s="43"/>
      <c r="U131" s="43"/>
      <c r="V131" s="43"/>
      <c r="W131" s="43"/>
      <c r="X131" s="43"/>
      <c r="Y131" s="43"/>
      <c r="Z131" s="43"/>
      <c r="AA131" s="43"/>
      <c r="AB131" s="43"/>
      <c r="AC131" s="43"/>
      <c r="AD131" s="43"/>
      <c r="AE131" s="47">
        <f t="shared" si="12"/>
        <v>0</v>
      </c>
      <c r="AF131" s="47">
        <f t="shared" si="13"/>
        <v>1</v>
      </c>
      <c r="AG131" s="47">
        <f t="shared" si="14"/>
        <v>0</v>
      </c>
      <c r="AH131" s="43" t="s">
        <v>1073</v>
      </c>
      <c r="AI131" s="43" t="s">
        <v>1074</v>
      </c>
      <c r="AJ131" s="43" t="s">
        <v>376</v>
      </c>
      <c r="AK131" s="43" t="s">
        <v>658</v>
      </c>
      <c r="AL131" s="43" t="s">
        <v>1111</v>
      </c>
      <c r="AM131" s="43" t="s">
        <v>1126</v>
      </c>
      <c r="AN131" s="43" t="s">
        <v>376</v>
      </c>
      <c r="AO131" s="43" t="s">
        <v>658</v>
      </c>
      <c r="AP131" s="43"/>
      <c r="AQ131" s="43">
        <v>2</v>
      </c>
      <c r="AR131" s="43"/>
      <c r="AS131" s="43"/>
      <c r="AT131" s="43"/>
      <c r="AU131" s="43" t="s">
        <v>376</v>
      </c>
      <c r="AV131" s="43"/>
      <c r="AW131" s="43" t="s">
        <v>30</v>
      </c>
      <c r="AX131" s="43"/>
      <c r="AY131" s="43" t="s">
        <v>30</v>
      </c>
      <c r="AZ131" s="43"/>
      <c r="BA131" s="44"/>
      <c r="BB131" s="48"/>
      <c r="BC131" s="43"/>
      <c r="BD131" s="43"/>
      <c r="BE131" s="43"/>
      <c r="BF131" s="43">
        <v>1</v>
      </c>
      <c r="BG131" s="43"/>
      <c r="BH131" s="43">
        <v>1</v>
      </c>
      <c r="BI131" s="43" t="s">
        <v>1072</v>
      </c>
      <c r="BJ131" s="43" t="s">
        <v>1124</v>
      </c>
      <c r="BK131" s="43">
        <v>1892</v>
      </c>
      <c r="BL131" s="43" t="str">
        <f t="shared" si="15"/>
        <v>1892Nottingham Forest</v>
      </c>
      <c r="BM131" s="49" t="str">
        <f t="shared" si="16"/>
        <v>Birmingham</v>
      </c>
      <c r="BN131" s="43"/>
      <c r="BO131" s="43"/>
      <c r="BP131" s="43"/>
      <c r="BQ131" s="43"/>
      <c r="BR131" s="43"/>
      <c r="BS131" s="43"/>
      <c r="BT131" s="43"/>
      <c r="BU131" s="43"/>
      <c r="BV131" s="43" t="s">
        <v>376</v>
      </c>
      <c r="BW131" s="43" t="s">
        <v>376</v>
      </c>
      <c r="BX131" s="43"/>
      <c r="BZ131" s="50"/>
      <c r="CA131" s="50"/>
      <c r="CB131" s="88" t="str">
        <f t="shared" si="17"/>
        <v>18920227</v>
      </c>
    </row>
    <row r="132" spans="1:80" s="49" customFormat="1" ht="12.95" customHeight="1" x14ac:dyDescent="0.2">
      <c r="A132" s="43">
        <v>3</v>
      </c>
      <c r="B132" s="43">
        <v>5</v>
      </c>
      <c r="C132" s="43">
        <v>1892</v>
      </c>
      <c r="D132" s="43" t="s">
        <v>658</v>
      </c>
      <c r="E132" s="43" t="s">
        <v>1167</v>
      </c>
      <c r="F132" s="44" t="s">
        <v>1010</v>
      </c>
      <c r="G132" s="43"/>
      <c r="H132" s="44" t="s">
        <v>1011</v>
      </c>
      <c r="I132" s="44" t="s">
        <v>1023</v>
      </c>
      <c r="J132" s="45" t="s">
        <v>1169</v>
      </c>
      <c r="K132" s="43" t="s">
        <v>1124</v>
      </c>
      <c r="L132" s="43" t="s">
        <v>1014</v>
      </c>
      <c r="M132" s="43" t="s">
        <v>1072</v>
      </c>
      <c r="N132" s="46">
        <v>1</v>
      </c>
      <c r="O132" s="46">
        <v>1</v>
      </c>
      <c r="P132" s="43" t="s">
        <v>1152</v>
      </c>
      <c r="Q132" s="43" t="s">
        <v>1111</v>
      </c>
      <c r="R132" s="43" t="s">
        <v>376</v>
      </c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7">
        <f t="shared" si="12"/>
        <v>0</v>
      </c>
      <c r="AF132" s="47">
        <f t="shared" si="13"/>
        <v>1</v>
      </c>
      <c r="AG132" s="47">
        <f t="shared" si="14"/>
        <v>0</v>
      </c>
      <c r="AH132" s="43" t="s">
        <v>1111</v>
      </c>
      <c r="AI132" s="43" t="s">
        <v>1126</v>
      </c>
      <c r="AJ132" s="43" t="s">
        <v>376</v>
      </c>
      <c r="AK132" s="43" t="s">
        <v>658</v>
      </c>
      <c r="AL132" s="43" t="s">
        <v>1073</v>
      </c>
      <c r="AM132" s="43" t="s">
        <v>1074</v>
      </c>
      <c r="AN132" s="43" t="s">
        <v>376</v>
      </c>
      <c r="AO132" s="43" t="s">
        <v>658</v>
      </c>
      <c r="AP132" s="43"/>
      <c r="AQ132" s="43">
        <v>2</v>
      </c>
      <c r="AR132" s="43"/>
      <c r="AS132" s="43"/>
      <c r="AT132" s="43"/>
      <c r="AU132" s="43" t="s">
        <v>376</v>
      </c>
      <c r="AV132" s="43"/>
      <c r="AW132" s="43" t="s">
        <v>30</v>
      </c>
      <c r="AX132" s="43"/>
      <c r="AY132" s="43" t="s">
        <v>30</v>
      </c>
      <c r="AZ132" s="43"/>
      <c r="BA132" s="44"/>
      <c r="BB132" s="48"/>
      <c r="BC132" s="43"/>
      <c r="BD132" s="43"/>
      <c r="BE132" s="43"/>
      <c r="BF132" s="43">
        <v>1</v>
      </c>
      <c r="BG132" s="43">
        <v>1</v>
      </c>
      <c r="BH132" s="43"/>
      <c r="BI132" s="43" t="s">
        <v>1124</v>
      </c>
      <c r="BJ132" s="43" t="s">
        <v>1072</v>
      </c>
      <c r="BK132" s="43">
        <v>1892</v>
      </c>
      <c r="BL132" s="43" t="str">
        <f t="shared" si="15"/>
        <v>1892West Bromwich Albion</v>
      </c>
      <c r="BM132" s="49" t="str">
        <f t="shared" si="16"/>
        <v>Birmingham</v>
      </c>
      <c r="BN132" s="43"/>
      <c r="BO132" s="43"/>
      <c r="BP132" s="43"/>
      <c r="BQ132" s="43"/>
      <c r="BR132" s="43"/>
      <c r="BS132" s="43"/>
      <c r="BT132" s="43"/>
      <c r="BU132" s="43"/>
      <c r="BV132" s="43" t="s">
        <v>376</v>
      </c>
      <c r="BW132" s="43" t="s">
        <v>376</v>
      </c>
      <c r="BX132" s="43"/>
      <c r="BZ132" s="50"/>
      <c r="CA132" s="50"/>
      <c r="CB132" s="88" t="str">
        <f t="shared" si="17"/>
        <v>18920305</v>
      </c>
    </row>
    <row r="133" spans="1:80" s="49" customFormat="1" ht="12.95" customHeight="1" x14ac:dyDescent="0.2">
      <c r="A133" s="43">
        <v>3</v>
      </c>
      <c r="B133" s="43">
        <v>5</v>
      </c>
      <c r="C133" s="43">
        <v>1892</v>
      </c>
      <c r="D133" s="43" t="s">
        <v>658</v>
      </c>
      <c r="E133" s="43" t="s">
        <v>1167</v>
      </c>
      <c r="F133" s="44" t="s">
        <v>1010</v>
      </c>
      <c r="G133" s="43"/>
      <c r="H133" s="44" t="s">
        <v>1011</v>
      </c>
      <c r="I133" s="44" t="s">
        <v>1023</v>
      </c>
      <c r="J133" s="45" t="s">
        <v>1169</v>
      </c>
      <c r="K133" s="43" t="s">
        <v>1072</v>
      </c>
      <c r="L133" s="43" t="s">
        <v>1014</v>
      </c>
      <c r="M133" s="43" t="s">
        <v>1124</v>
      </c>
      <c r="N133" s="46">
        <v>1</v>
      </c>
      <c r="O133" s="46">
        <v>1</v>
      </c>
      <c r="P133" s="43" t="s">
        <v>1152</v>
      </c>
      <c r="Q133" s="43" t="s">
        <v>1111</v>
      </c>
      <c r="R133" s="43" t="s">
        <v>376</v>
      </c>
      <c r="S133" s="43"/>
      <c r="T133" s="43"/>
      <c r="U133" s="43"/>
      <c r="V133" s="43"/>
      <c r="W133" s="43"/>
      <c r="X133" s="43"/>
      <c r="Y133" s="43"/>
      <c r="Z133" s="43"/>
      <c r="AA133" s="43"/>
      <c r="AB133" s="43"/>
      <c r="AC133" s="43"/>
      <c r="AD133" s="43"/>
      <c r="AE133" s="47">
        <f t="shared" si="12"/>
        <v>0</v>
      </c>
      <c r="AF133" s="47">
        <f t="shared" si="13"/>
        <v>1</v>
      </c>
      <c r="AG133" s="47">
        <f t="shared" si="14"/>
        <v>0</v>
      </c>
      <c r="AH133" s="43" t="s">
        <v>1073</v>
      </c>
      <c r="AI133" s="43" t="s">
        <v>1074</v>
      </c>
      <c r="AJ133" s="43" t="s">
        <v>376</v>
      </c>
      <c r="AK133" s="43" t="s">
        <v>658</v>
      </c>
      <c r="AL133" s="43" t="s">
        <v>1111</v>
      </c>
      <c r="AM133" s="43" t="s">
        <v>1126</v>
      </c>
      <c r="AN133" s="43" t="s">
        <v>376</v>
      </c>
      <c r="AO133" s="43" t="s">
        <v>658</v>
      </c>
      <c r="AP133" s="43"/>
      <c r="AQ133" s="43">
        <v>2</v>
      </c>
      <c r="AR133" s="43"/>
      <c r="AS133" s="43"/>
      <c r="AT133" s="43"/>
      <c r="AU133" s="43" t="s">
        <v>376</v>
      </c>
      <c r="AV133" s="43"/>
      <c r="AW133" s="43" t="s">
        <v>30</v>
      </c>
      <c r="AX133" s="43"/>
      <c r="AY133" s="43" t="s">
        <v>30</v>
      </c>
      <c r="AZ133" s="43"/>
      <c r="BA133" s="44"/>
      <c r="BB133" s="48"/>
      <c r="BC133" s="43"/>
      <c r="BD133" s="43"/>
      <c r="BE133" s="43"/>
      <c r="BF133" s="43">
        <v>1</v>
      </c>
      <c r="BG133" s="43"/>
      <c r="BH133" s="43">
        <v>1</v>
      </c>
      <c r="BI133" s="43" t="s">
        <v>1072</v>
      </c>
      <c r="BJ133" s="43" t="s">
        <v>1124</v>
      </c>
      <c r="BK133" s="43">
        <v>1892</v>
      </c>
      <c r="BL133" s="43" t="str">
        <f t="shared" si="15"/>
        <v>1892Nottingham Forest</v>
      </c>
      <c r="BM133" s="49" t="str">
        <f t="shared" si="16"/>
        <v>Birmingham</v>
      </c>
      <c r="BN133" s="43"/>
      <c r="BO133" s="43"/>
      <c r="BP133" s="43"/>
      <c r="BQ133" s="43"/>
      <c r="BR133" s="43"/>
      <c r="BS133" s="43"/>
      <c r="BT133" s="43"/>
      <c r="BU133" s="43"/>
      <c r="BV133" s="43" t="s">
        <v>376</v>
      </c>
      <c r="BW133" s="43" t="s">
        <v>376</v>
      </c>
      <c r="BX133" s="43"/>
      <c r="BZ133" s="50"/>
      <c r="CA133" s="50"/>
      <c r="CB133" s="88" t="str">
        <f t="shared" si="17"/>
        <v>18920305</v>
      </c>
    </row>
    <row r="134" spans="1:80" s="49" customFormat="1" ht="12.95" customHeight="1" x14ac:dyDescent="0.2">
      <c r="A134" s="43">
        <v>3</v>
      </c>
      <c r="B134" s="43">
        <v>9</v>
      </c>
      <c r="C134" s="43">
        <v>1892</v>
      </c>
      <c r="D134" s="43" t="s">
        <v>658</v>
      </c>
      <c r="E134" s="43" t="s">
        <v>1167</v>
      </c>
      <c r="F134" s="44" t="s">
        <v>1010</v>
      </c>
      <c r="G134" s="43"/>
      <c r="H134" s="44" t="s">
        <v>1011</v>
      </c>
      <c r="I134" s="44" t="s">
        <v>1170</v>
      </c>
      <c r="J134" s="45" t="s">
        <v>1171</v>
      </c>
      <c r="K134" s="43" t="s">
        <v>1124</v>
      </c>
      <c r="L134" s="43" t="s">
        <v>3</v>
      </c>
      <c r="M134" s="43" t="s">
        <v>1072</v>
      </c>
      <c r="N134" s="46">
        <v>6</v>
      </c>
      <c r="O134" s="46">
        <v>2</v>
      </c>
      <c r="P134" s="43" t="s">
        <v>1117</v>
      </c>
      <c r="Q134" s="44" t="s">
        <v>979</v>
      </c>
      <c r="R134" s="44" t="s">
        <v>376</v>
      </c>
      <c r="S134" s="43"/>
      <c r="T134" s="43"/>
      <c r="U134" s="43"/>
      <c r="V134" s="43"/>
      <c r="W134" s="43"/>
      <c r="X134" s="43"/>
      <c r="Y134" s="43"/>
      <c r="Z134" s="43"/>
      <c r="AA134" s="43"/>
      <c r="AB134" s="43"/>
      <c r="AC134" s="43"/>
      <c r="AD134" s="43"/>
      <c r="AE134" s="47">
        <f t="shared" si="12"/>
        <v>1</v>
      </c>
      <c r="AF134" s="47">
        <f t="shared" si="13"/>
        <v>0</v>
      </c>
      <c r="AG134" s="47">
        <f t="shared" si="14"/>
        <v>0</v>
      </c>
      <c r="AH134" s="43" t="s">
        <v>1111</v>
      </c>
      <c r="AI134" s="43" t="s">
        <v>1126</v>
      </c>
      <c r="AJ134" s="43" t="s">
        <v>376</v>
      </c>
      <c r="AK134" s="43" t="s">
        <v>658</v>
      </c>
      <c r="AL134" s="43" t="s">
        <v>1073</v>
      </c>
      <c r="AM134" s="43" t="s">
        <v>1074</v>
      </c>
      <c r="AN134" s="43" t="s">
        <v>376</v>
      </c>
      <c r="AO134" s="43" t="s">
        <v>658</v>
      </c>
      <c r="AP134" s="43"/>
      <c r="AQ134" s="43">
        <v>2</v>
      </c>
      <c r="AR134" s="43"/>
      <c r="AS134" s="43"/>
      <c r="AT134" s="43"/>
      <c r="AU134" s="43" t="s">
        <v>376</v>
      </c>
      <c r="AV134" s="43"/>
      <c r="AW134" s="43" t="s">
        <v>30</v>
      </c>
      <c r="AX134" s="43"/>
      <c r="AY134" s="43" t="s">
        <v>30</v>
      </c>
      <c r="AZ134" s="43"/>
      <c r="BA134" s="44"/>
      <c r="BB134" s="48"/>
      <c r="BC134" s="43"/>
      <c r="BD134" s="43"/>
      <c r="BE134" s="43"/>
      <c r="BF134" s="43">
        <v>1</v>
      </c>
      <c r="BG134" s="43">
        <v>1</v>
      </c>
      <c r="BH134" s="43"/>
      <c r="BI134" s="43" t="s">
        <v>1124</v>
      </c>
      <c r="BJ134" s="43" t="s">
        <v>1072</v>
      </c>
      <c r="BK134" s="43">
        <v>1892</v>
      </c>
      <c r="BL134" s="43" t="str">
        <f t="shared" si="15"/>
        <v>1892West Bromwich Albion</v>
      </c>
      <c r="BM134" s="49" t="str">
        <f t="shared" si="16"/>
        <v>Derby</v>
      </c>
      <c r="BN134" s="43"/>
      <c r="BO134" s="43"/>
      <c r="BP134" s="43"/>
      <c r="BQ134" s="43"/>
      <c r="BR134" s="43"/>
      <c r="BS134" s="43"/>
      <c r="BT134" s="43"/>
      <c r="BU134" s="43"/>
      <c r="BV134" s="43" t="s">
        <v>376</v>
      </c>
      <c r="BW134" s="43" t="s">
        <v>376</v>
      </c>
      <c r="BX134" s="43"/>
      <c r="BZ134" s="50"/>
      <c r="CA134" s="50"/>
      <c r="CB134" s="88" t="str">
        <f t="shared" si="17"/>
        <v>18920309</v>
      </c>
    </row>
    <row r="135" spans="1:80" s="49" customFormat="1" ht="12.95" customHeight="1" x14ac:dyDescent="0.2">
      <c r="A135" s="43">
        <v>3</v>
      </c>
      <c r="B135" s="43">
        <v>9</v>
      </c>
      <c r="C135" s="43">
        <v>1892</v>
      </c>
      <c r="D135" s="43" t="s">
        <v>658</v>
      </c>
      <c r="E135" s="43" t="s">
        <v>1167</v>
      </c>
      <c r="F135" s="44" t="s">
        <v>1010</v>
      </c>
      <c r="G135" s="43"/>
      <c r="H135" s="44" t="s">
        <v>1011</v>
      </c>
      <c r="I135" s="44" t="s">
        <v>1170</v>
      </c>
      <c r="J135" s="45" t="s">
        <v>1171</v>
      </c>
      <c r="K135" s="43" t="s">
        <v>1072</v>
      </c>
      <c r="L135" s="43" t="s">
        <v>4</v>
      </c>
      <c r="M135" s="43" t="s">
        <v>1124</v>
      </c>
      <c r="N135" s="46">
        <v>2</v>
      </c>
      <c r="O135" s="46">
        <v>6</v>
      </c>
      <c r="P135" s="43" t="s">
        <v>1117</v>
      </c>
      <c r="Q135" s="44" t="s">
        <v>979</v>
      </c>
      <c r="R135" s="44" t="s">
        <v>376</v>
      </c>
      <c r="S135" s="43"/>
      <c r="T135" s="43"/>
      <c r="U135" s="43"/>
      <c r="V135" s="43"/>
      <c r="W135" s="43"/>
      <c r="X135" s="43"/>
      <c r="Y135" s="43"/>
      <c r="Z135" s="43"/>
      <c r="AA135" s="43"/>
      <c r="AB135" s="43"/>
      <c r="AC135" s="43"/>
      <c r="AD135" s="43"/>
      <c r="AE135" s="47">
        <f t="shared" si="12"/>
        <v>0</v>
      </c>
      <c r="AF135" s="47">
        <f t="shared" si="13"/>
        <v>0</v>
      </c>
      <c r="AG135" s="47">
        <f t="shared" si="14"/>
        <v>1</v>
      </c>
      <c r="AH135" s="43" t="s">
        <v>1073</v>
      </c>
      <c r="AI135" s="43" t="s">
        <v>1074</v>
      </c>
      <c r="AJ135" s="43" t="s">
        <v>376</v>
      </c>
      <c r="AK135" s="43" t="s">
        <v>658</v>
      </c>
      <c r="AL135" s="43" t="s">
        <v>1111</v>
      </c>
      <c r="AM135" s="43" t="s">
        <v>1126</v>
      </c>
      <c r="AN135" s="43" t="s">
        <v>376</v>
      </c>
      <c r="AO135" s="43" t="s">
        <v>658</v>
      </c>
      <c r="AP135" s="43"/>
      <c r="AQ135" s="43">
        <v>2</v>
      </c>
      <c r="AR135" s="43"/>
      <c r="AS135" s="43"/>
      <c r="AT135" s="43"/>
      <c r="AU135" s="43" t="s">
        <v>376</v>
      </c>
      <c r="AV135" s="43"/>
      <c r="AW135" s="43" t="s">
        <v>30</v>
      </c>
      <c r="AX135" s="43"/>
      <c r="AY135" s="43" t="s">
        <v>30</v>
      </c>
      <c r="AZ135" s="43"/>
      <c r="BA135" s="44"/>
      <c r="BB135" s="48"/>
      <c r="BC135" s="43"/>
      <c r="BD135" s="43"/>
      <c r="BE135" s="43"/>
      <c r="BF135" s="43">
        <v>1</v>
      </c>
      <c r="BG135" s="43"/>
      <c r="BH135" s="43">
        <v>1</v>
      </c>
      <c r="BI135" s="43" t="s">
        <v>1072</v>
      </c>
      <c r="BJ135" s="43" t="s">
        <v>1124</v>
      </c>
      <c r="BK135" s="43">
        <v>1892</v>
      </c>
      <c r="BL135" s="43" t="str">
        <f t="shared" si="15"/>
        <v>1892Nottingham Forest</v>
      </c>
      <c r="BM135" s="49" t="str">
        <f t="shared" si="16"/>
        <v>Derby</v>
      </c>
      <c r="BN135" s="43"/>
      <c r="BO135" s="43"/>
      <c r="BP135" s="43"/>
      <c r="BQ135" s="43"/>
      <c r="BR135" s="43"/>
      <c r="BS135" s="43"/>
      <c r="BT135" s="43"/>
      <c r="BU135" s="43"/>
      <c r="BV135" s="43" t="s">
        <v>376</v>
      </c>
      <c r="BW135" s="43" t="s">
        <v>376</v>
      </c>
      <c r="BX135" s="43"/>
      <c r="BZ135" s="50"/>
      <c r="CA135" s="50"/>
      <c r="CB135" s="88" t="str">
        <f t="shared" si="17"/>
        <v>18920309</v>
      </c>
    </row>
    <row r="136" spans="1:80" s="49" customFormat="1" ht="12.95" customHeight="1" x14ac:dyDescent="0.2">
      <c r="A136" s="43">
        <v>3</v>
      </c>
      <c r="B136" s="43">
        <v>19</v>
      </c>
      <c r="C136" s="43">
        <v>1892</v>
      </c>
      <c r="D136" s="43" t="s">
        <v>658</v>
      </c>
      <c r="E136" s="43" t="s">
        <v>1167</v>
      </c>
      <c r="F136" s="44" t="s">
        <v>1010</v>
      </c>
      <c r="G136" s="43"/>
      <c r="H136" s="44" t="s">
        <v>1025</v>
      </c>
      <c r="I136" s="44"/>
      <c r="J136" s="45" t="s">
        <v>1172</v>
      </c>
      <c r="K136" s="43" t="s">
        <v>1124</v>
      </c>
      <c r="L136" s="43" t="s">
        <v>3</v>
      </c>
      <c r="M136" s="43" t="s">
        <v>806</v>
      </c>
      <c r="N136" s="46">
        <v>3</v>
      </c>
      <c r="O136" s="46">
        <v>0</v>
      </c>
      <c r="P136" s="44" t="s">
        <v>1016</v>
      </c>
      <c r="Q136" s="44" t="s">
        <v>1017</v>
      </c>
      <c r="R136" s="44" t="s">
        <v>376</v>
      </c>
      <c r="S136" s="43"/>
      <c r="T136" s="43"/>
      <c r="U136" s="43"/>
      <c r="V136" s="43"/>
      <c r="W136" s="43"/>
      <c r="X136" s="43"/>
      <c r="Y136" s="43"/>
      <c r="Z136" s="43"/>
      <c r="AA136" s="43"/>
      <c r="AB136" s="43"/>
      <c r="AC136" s="43"/>
      <c r="AD136" s="43"/>
      <c r="AE136" s="47">
        <f t="shared" si="12"/>
        <v>1</v>
      </c>
      <c r="AF136" s="47">
        <f t="shared" si="13"/>
        <v>0</v>
      </c>
      <c r="AG136" s="47">
        <f t="shared" si="14"/>
        <v>0</v>
      </c>
      <c r="AH136" s="43" t="s">
        <v>1111</v>
      </c>
      <c r="AI136" s="43" t="s">
        <v>1126</v>
      </c>
      <c r="AJ136" s="43" t="s">
        <v>376</v>
      </c>
      <c r="AK136" s="43" t="s">
        <v>658</v>
      </c>
      <c r="AL136" s="43" t="s">
        <v>1111</v>
      </c>
      <c r="AM136" s="43" t="s">
        <v>1126</v>
      </c>
      <c r="AN136" s="43" t="s">
        <v>376</v>
      </c>
      <c r="AO136" s="43" t="s">
        <v>658</v>
      </c>
      <c r="AP136" s="43"/>
      <c r="AQ136" s="43">
        <v>1</v>
      </c>
      <c r="AR136" s="43"/>
      <c r="AS136" s="43"/>
      <c r="AT136" s="43"/>
      <c r="AU136" s="43" t="s">
        <v>376</v>
      </c>
      <c r="AV136" s="43"/>
      <c r="AW136" s="43" t="s">
        <v>30</v>
      </c>
      <c r="AX136" s="43"/>
      <c r="AY136" s="43" t="s">
        <v>30</v>
      </c>
      <c r="AZ136" s="43"/>
      <c r="BA136" s="44"/>
      <c r="BB136" s="48" t="s">
        <v>30</v>
      </c>
      <c r="BC136" s="43" t="s">
        <v>30</v>
      </c>
      <c r="BD136" s="43"/>
      <c r="BE136" s="43"/>
      <c r="BF136" s="43">
        <v>1</v>
      </c>
      <c r="BG136" s="43">
        <v>1</v>
      </c>
      <c r="BH136" s="43">
        <v>1</v>
      </c>
      <c r="BI136" s="43" t="s">
        <v>1124</v>
      </c>
      <c r="BJ136" s="43" t="s">
        <v>806</v>
      </c>
      <c r="BK136" s="43">
        <v>1892</v>
      </c>
      <c r="BL136" s="43" t="str">
        <f t="shared" si="15"/>
        <v>1892West Bromwich Albion</v>
      </c>
      <c r="BM136" s="49" t="str">
        <f t="shared" si="16"/>
        <v>London</v>
      </c>
      <c r="BN136" s="43"/>
      <c r="BO136" s="43"/>
      <c r="BP136" s="43"/>
      <c r="BQ136" s="43"/>
      <c r="BR136" s="43"/>
      <c r="BS136" s="43"/>
      <c r="BT136" s="43"/>
      <c r="BU136" s="43"/>
      <c r="BV136" s="43" t="s">
        <v>376</v>
      </c>
      <c r="BW136" s="43" t="s">
        <v>376</v>
      </c>
      <c r="BX136" s="43"/>
      <c r="BZ136" s="50"/>
      <c r="CA136" s="50"/>
      <c r="CB136" s="88" t="str">
        <f t="shared" si="17"/>
        <v>18920319</v>
      </c>
    </row>
    <row r="137" spans="1:80" s="49" customFormat="1" ht="12.95" customHeight="1" x14ac:dyDescent="0.2">
      <c r="A137" s="43">
        <v>3</v>
      </c>
      <c r="B137" s="43">
        <v>19</v>
      </c>
      <c r="C137" s="43">
        <v>1892</v>
      </c>
      <c r="D137" s="43" t="s">
        <v>658</v>
      </c>
      <c r="E137" s="43" t="s">
        <v>1167</v>
      </c>
      <c r="F137" s="44" t="s">
        <v>1010</v>
      </c>
      <c r="G137" s="43"/>
      <c r="H137" s="44" t="s">
        <v>1025</v>
      </c>
      <c r="I137" s="44"/>
      <c r="J137" s="45" t="s">
        <v>1172</v>
      </c>
      <c r="K137" s="43" t="s">
        <v>806</v>
      </c>
      <c r="L137" s="43" t="s">
        <v>4</v>
      </c>
      <c r="M137" s="43" t="s">
        <v>1124</v>
      </c>
      <c r="N137" s="46">
        <v>0</v>
      </c>
      <c r="O137" s="46">
        <v>3</v>
      </c>
      <c r="P137" s="44" t="s">
        <v>1016</v>
      </c>
      <c r="Q137" s="44" t="s">
        <v>1017</v>
      </c>
      <c r="R137" s="44" t="s">
        <v>376</v>
      </c>
      <c r="S137" s="43"/>
      <c r="T137" s="43"/>
      <c r="U137" s="43"/>
      <c r="V137" s="43"/>
      <c r="W137" s="43"/>
      <c r="X137" s="43"/>
      <c r="Y137" s="43"/>
      <c r="Z137" s="43"/>
      <c r="AA137" s="43"/>
      <c r="AB137" s="43"/>
      <c r="AC137" s="43"/>
      <c r="AD137" s="43"/>
      <c r="AE137" s="47">
        <f t="shared" si="12"/>
        <v>0</v>
      </c>
      <c r="AF137" s="47">
        <f t="shared" si="13"/>
        <v>0</v>
      </c>
      <c r="AG137" s="47">
        <f t="shared" si="14"/>
        <v>1</v>
      </c>
      <c r="AH137" s="43" t="s">
        <v>1111</v>
      </c>
      <c r="AI137" s="43" t="s">
        <v>1126</v>
      </c>
      <c r="AJ137" s="43" t="s">
        <v>376</v>
      </c>
      <c r="AK137" s="43" t="s">
        <v>658</v>
      </c>
      <c r="AL137" s="43" t="s">
        <v>1111</v>
      </c>
      <c r="AM137" s="43" t="s">
        <v>1126</v>
      </c>
      <c r="AN137" s="43" t="s">
        <v>376</v>
      </c>
      <c r="AO137" s="43" t="s">
        <v>658</v>
      </c>
      <c r="AP137" s="43"/>
      <c r="AQ137" s="43">
        <v>1</v>
      </c>
      <c r="AR137" s="43"/>
      <c r="AS137" s="43"/>
      <c r="AT137" s="43"/>
      <c r="AU137" s="43" t="s">
        <v>376</v>
      </c>
      <c r="AV137" s="43"/>
      <c r="AW137" s="43" t="s">
        <v>30</v>
      </c>
      <c r="AX137" s="43"/>
      <c r="AY137" s="43" t="s">
        <v>30</v>
      </c>
      <c r="AZ137" s="43"/>
      <c r="BA137" s="44"/>
      <c r="BB137" s="48"/>
      <c r="BC137" s="43" t="s">
        <v>30</v>
      </c>
      <c r="BD137" s="43"/>
      <c r="BE137" s="43"/>
      <c r="BF137" s="43">
        <v>1</v>
      </c>
      <c r="BG137" s="43">
        <v>1</v>
      </c>
      <c r="BH137" s="43">
        <v>1</v>
      </c>
      <c r="BI137" s="43" t="s">
        <v>806</v>
      </c>
      <c r="BJ137" s="43" t="s">
        <v>1124</v>
      </c>
      <c r="BK137" s="43">
        <v>1892</v>
      </c>
      <c r="BL137" s="43" t="str">
        <f t="shared" si="15"/>
        <v>1892Aston Villa</v>
      </c>
      <c r="BM137" s="49" t="str">
        <f t="shared" si="16"/>
        <v>London</v>
      </c>
      <c r="BN137" s="43"/>
      <c r="BO137" s="43"/>
      <c r="BP137" s="43"/>
      <c r="BQ137" s="43"/>
      <c r="BR137" s="43"/>
      <c r="BS137" s="43"/>
      <c r="BT137" s="43"/>
      <c r="BU137" s="43"/>
      <c r="BV137" s="43" t="s">
        <v>376</v>
      </c>
      <c r="BW137" s="43" t="s">
        <v>376</v>
      </c>
      <c r="BX137" s="43"/>
      <c r="BZ137" s="50"/>
      <c r="CA137" s="50"/>
      <c r="CB137" s="88" t="str">
        <f t="shared" si="17"/>
        <v>18920319</v>
      </c>
    </row>
    <row r="138" spans="1:80" s="49" customFormat="1" ht="12.95" customHeight="1" x14ac:dyDescent="0.2">
      <c r="A138" s="43">
        <v>3</v>
      </c>
      <c r="B138" s="43">
        <v>4</v>
      </c>
      <c r="C138" s="43">
        <v>1893</v>
      </c>
      <c r="D138" s="43" t="s">
        <v>658</v>
      </c>
      <c r="E138" s="43" t="s">
        <v>1173</v>
      </c>
      <c r="F138" s="44" t="s">
        <v>1010</v>
      </c>
      <c r="G138" s="43"/>
      <c r="H138" s="44" t="s">
        <v>1011</v>
      </c>
      <c r="I138" s="44"/>
      <c r="J138" s="45" t="s">
        <v>1174</v>
      </c>
      <c r="K138" s="43" t="s">
        <v>640</v>
      </c>
      <c r="L138" s="43" t="s">
        <v>1014</v>
      </c>
      <c r="M138" s="43" t="s">
        <v>804</v>
      </c>
      <c r="N138" s="46">
        <v>2</v>
      </c>
      <c r="O138" s="46">
        <v>2</v>
      </c>
      <c r="P138" s="44" t="s">
        <v>1163</v>
      </c>
      <c r="Q138" s="44" t="s">
        <v>1097</v>
      </c>
      <c r="R138" s="44" t="s">
        <v>376</v>
      </c>
      <c r="S138" s="43"/>
      <c r="T138" s="43"/>
      <c r="U138" s="43"/>
      <c r="V138" s="43"/>
      <c r="W138" s="43"/>
      <c r="X138" s="43"/>
      <c r="Y138" s="43"/>
      <c r="Z138" s="43"/>
      <c r="AA138" s="43"/>
      <c r="AB138" s="43"/>
      <c r="AC138" s="43"/>
      <c r="AD138" s="43"/>
      <c r="AE138" s="47">
        <f t="shared" si="12"/>
        <v>0</v>
      </c>
      <c r="AF138" s="47">
        <f t="shared" si="13"/>
        <v>1</v>
      </c>
      <c r="AG138" s="47">
        <f t="shared" si="14"/>
        <v>0</v>
      </c>
      <c r="AH138" s="43" t="s">
        <v>1136</v>
      </c>
      <c r="AI138" s="43" t="s">
        <v>1086</v>
      </c>
      <c r="AJ138" s="43" t="s">
        <v>376</v>
      </c>
      <c r="AK138" s="43" t="s">
        <v>658</v>
      </c>
      <c r="AL138" s="43" t="s">
        <v>588</v>
      </c>
      <c r="AM138" s="43" t="s">
        <v>1175</v>
      </c>
      <c r="AN138" s="43" t="s">
        <v>376</v>
      </c>
      <c r="AO138" s="43" t="s">
        <v>658</v>
      </c>
      <c r="AP138" s="43"/>
      <c r="AQ138" s="43">
        <v>2</v>
      </c>
      <c r="AR138" s="43"/>
      <c r="AS138" s="43"/>
      <c r="AT138" s="43"/>
      <c r="AU138" s="43" t="s">
        <v>376</v>
      </c>
      <c r="AV138" s="43"/>
      <c r="AW138" s="43" t="s">
        <v>30</v>
      </c>
      <c r="AX138" s="43"/>
      <c r="AY138" s="43" t="s">
        <v>30</v>
      </c>
      <c r="AZ138" s="43"/>
      <c r="BA138" s="44"/>
      <c r="BB138" s="48"/>
      <c r="BC138" s="43"/>
      <c r="BD138" s="43"/>
      <c r="BE138" s="43"/>
      <c r="BF138" s="43">
        <v>1</v>
      </c>
      <c r="BG138" s="43">
        <v>1</v>
      </c>
      <c r="BH138" s="43">
        <v>1</v>
      </c>
      <c r="BI138" s="43" t="s">
        <v>640</v>
      </c>
      <c r="BJ138" s="43" t="s">
        <v>804</v>
      </c>
      <c r="BK138" s="43">
        <v>1893</v>
      </c>
      <c r="BL138" s="43" t="str">
        <f t="shared" si="15"/>
        <v>1893Preston North End</v>
      </c>
      <c r="BM138" s="49" t="str">
        <f t="shared" si="16"/>
        <v>Sheffield</v>
      </c>
      <c r="BN138" s="43"/>
      <c r="BO138" s="43"/>
      <c r="BP138" s="43"/>
      <c r="BQ138" s="43"/>
      <c r="BR138" s="43"/>
      <c r="BS138" s="43"/>
      <c r="BT138" s="43"/>
      <c r="BU138" s="43"/>
      <c r="BV138" s="43" t="s">
        <v>376</v>
      </c>
      <c r="BW138" s="43" t="s">
        <v>376</v>
      </c>
      <c r="BX138" s="43"/>
      <c r="BY138" s="47"/>
      <c r="BZ138" s="50"/>
      <c r="CA138" s="50"/>
      <c r="CB138" s="88" t="str">
        <f t="shared" si="17"/>
        <v>18930304</v>
      </c>
    </row>
    <row r="139" spans="1:80" s="49" customFormat="1" ht="12.95" customHeight="1" x14ac:dyDescent="0.2">
      <c r="A139" s="43">
        <v>3</v>
      </c>
      <c r="B139" s="43">
        <v>4</v>
      </c>
      <c r="C139" s="43">
        <v>1893</v>
      </c>
      <c r="D139" s="43" t="s">
        <v>658</v>
      </c>
      <c r="E139" s="43" t="s">
        <v>1173</v>
      </c>
      <c r="F139" s="44" t="s">
        <v>1010</v>
      </c>
      <c r="G139" s="43"/>
      <c r="H139" s="44" t="s">
        <v>1011</v>
      </c>
      <c r="I139" s="44"/>
      <c r="J139" s="45" t="s">
        <v>1174</v>
      </c>
      <c r="K139" s="43" t="s">
        <v>804</v>
      </c>
      <c r="L139" s="43" t="s">
        <v>1014</v>
      </c>
      <c r="M139" s="43" t="s">
        <v>640</v>
      </c>
      <c r="N139" s="46">
        <v>2</v>
      </c>
      <c r="O139" s="46">
        <v>2</v>
      </c>
      <c r="P139" s="44" t="s">
        <v>1163</v>
      </c>
      <c r="Q139" s="44" t="s">
        <v>1097</v>
      </c>
      <c r="R139" s="44" t="s">
        <v>376</v>
      </c>
      <c r="S139" s="43"/>
      <c r="T139" s="43"/>
      <c r="U139" s="43"/>
      <c r="V139" s="43"/>
      <c r="W139" s="43"/>
      <c r="X139" s="43"/>
      <c r="Y139" s="43"/>
      <c r="Z139" s="43"/>
      <c r="AA139" s="43"/>
      <c r="AB139" s="43"/>
      <c r="AC139" s="43"/>
      <c r="AD139" s="43"/>
      <c r="AE139" s="47">
        <f t="shared" si="12"/>
        <v>0</v>
      </c>
      <c r="AF139" s="47">
        <f t="shared" si="13"/>
        <v>1</v>
      </c>
      <c r="AG139" s="47">
        <f t="shared" si="14"/>
        <v>0</v>
      </c>
      <c r="AH139" s="43" t="s">
        <v>588</v>
      </c>
      <c r="AI139" s="43" t="s">
        <v>1175</v>
      </c>
      <c r="AJ139" s="43" t="s">
        <v>376</v>
      </c>
      <c r="AK139" s="43" t="s">
        <v>658</v>
      </c>
      <c r="AL139" s="43" t="s">
        <v>1136</v>
      </c>
      <c r="AM139" s="43" t="s">
        <v>1086</v>
      </c>
      <c r="AN139" s="43" t="s">
        <v>376</v>
      </c>
      <c r="AO139" s="43" t="s">
        <v>658</v>
      </c>
      <c r="AP139" s="43"/>
      <c r="AQ139" s="43">
        <v>2</v>
      </c>
      <c r="AR139" s="43"/>
      <c r="AS139" s="43"/>
      <c r="AT139" s="43"/>
      <c r="AU139" s="43" t="s">
        <v>376</v>
      </c>
      <c r="AV139" s="43"/>
      <c r="AW139" s="43" t="s">
        <v>30</v>
      </c>
      <c r="AX139" s="43"/>
      <c r="AY139" s="43" t="s">
        <v>30</v>
      </c>
      <c r="AZ139" s="43"/>
      <c r="BA139" s="44"/>
      <c r="BB139" s="48"/>
      <c r="BC139" s="43"/>
      <c r="BD139" s="43"/>
      <c r="BE139" s="43"/>
      <c r="BF139" s="43">
        <v>1</v>
      </c>
      <c r="BG139" s="43">
        <v>1</v>
      </c>
      <c r="BH139" s="43">
        <v>1</v>
      </c>
      <c r="BI139" s="43" t="s">
        <v>804</v>
      </c>
      <c r="BJ139" s="43" t="s">
        <v>640</v>
      </c>
      <c r="BK139" s="43">
        <v>1893</v>
      </c>
      <c r="BL139" s="43" t="str">
        <f t="shared" si="15"/>
        <v>1893Everton</v>
      </c>
      <c r="BM139" s="49" t="str">
        <f t="shared" si="16"/>
        <v>Sheffield</v>
      </c>
      <c r="BN139" s="43"/>
      <c r="BO139" s="43"/>
      <c r="BP139" s="43"/>
      <c r="BQ139" s="43"/>
      <c r="BR139" s="43"/>
      <c r="BS139" s="43"/>
      <c r="BT139" s="43"/>
      <c r="BU139" s="43"/>
      <c r="BV139" s="43" t="s">
        <v>376</v>
      </c>
      <c r="BW139" s="43" t="s">
        <v>376</v>
      </c>
      <c r="BX139" s="43"/>
      <c r="BY139" s="47"/>
      <c r="BZ139" s="50"/>
      <c r="CA139" s="50"/>
      <c r="CB139" s="88" t="str">
        <f t="shared" si="17"/>
        <v>18930304</v>
      </c>
    </row>
    <row r="140" spans="1:80" s="49" customFormat="1" ht="12.95" customHeight="1" x14ac:dyDescent="0.2">
      <c r="A140" s="43">
        <v>3</v>
      </c>
      <c r="B140" s="43">
        <v>4</v>
      </c>
      <c r="C140" s="43">
        <v>1893</v>
      </c>
      <c r="D140" s="43" t="s">
        <v>658</v>
      </c>
      <c r="E140" s="43" t="s">
        <v>1173</v>
      </c>
      <c r="F140" s="44" t="s">
        <v>1010</v>
      </c>
      <c r="G140" s="43"/>
      <c r="H140" s="44" t="s">
        <v>1011</v>
      </c>
      <c r="I140" s="44"/>
      <c r="J140" s="45" t="s">
        <v>1174</v>
      </c>
      <c r="K140" s="43" t="s">
        <v>1151</v>
      </c>
      <c r="L140" s="43" t="s">
        <v>3</v>
      </c>
      <c r="M140" s="43" t="s">
        <v>1094</v>
      </c>
      <c r="N140" s="46">
        <v>2</v>
      </c>
      <c r="O140" s="46">
        <v>1</v>
      </c>
      <c r="P140" s="44" t="s">
        <v>1135</v>
      </c>
      <c r="Q140" s="44" t="s">
        <v>1073</v>
      </c>
      <c r="R140" s="44" t="s">
        <v>376</v>
      </c>
      <c r="S140" s="43"/>
      <c r="T140" s="43"/>
      <c r="U140" s="43"/>
      <c r="V140" s="43"/>
      <c r="W140" s="43"/>
      <c r="X140" s="43"/>
      <c r="Y140" s="43"/>
      <c r="Z140" s="43"/>
      <c r="AA140" s="43"/>
      <c r="AB140" s="43"/>
      <c r="AC140" s="43"/>
      <c r="AD140" s="43"/>
      <c r="AE140" s="47">
        <f t="shared" si="12"/>
        <v>1</v>
      </c>
      <c r="AF140" s="47">
        <f t="shared" si="13"/>
        <v>0</v>
      </c>
      <c r="AG140" s="47">
        <f t="shared" si="14"/>
        <v>0</v>
      </c>
      <c r="AH140" s="43" t="s">
        <v>1111</v>
      </c>
      <c r="AI140" s="43" t="s">
        <v>1126</v>
      </c>
      <c r="AJ140" s="43" t="s">
        <v>376</v>
      </c>
      <c r="AK140" s="43" t="s">
        <v>658</v>
      </c>
      <c r="AL140" s="43" t="s">
        <v>1085</v>
      </c>
      <c r="AM140" s="43" t="s">
        <v>1086</v>
      </c>
      <c r="AN140" s="43" t="s">
        <v>376</v>
      </c>
      <c r="AO140" s="43" t="s">
        <v>658</v>
      </c>
      <c r="AP140" s="43"/>
      <c r="AQ140" s="43">
        <v>2</v>
      </c>
      <c r="AR140" s="43"/>
      <c r="AS140" s="43"/>
      <c r="AT140" s="43"/>
      <c r="AU140" s="43" t="s">
        <v>376</v>
      </c>
      <c r="AV140" s="43"/>
      <c r="AW140" s="43" t="s">
        <v>30</v>
      </c>
      <c r="AX140" s="43"/>
      <c r="AY140" s="43" t="s">
        <v>30</v>
      </c>
      <c r="AZ140" s="43"/>
      <c r="BA140" s="44"/>
      <c r="BB140" s="48"/>
      <c r="BC140" s="43"/>
      <c r="BD140" s="43"/>
      <c r="BE140" s="43"/>
      <c r="BF140" s="43">
        <v>1</v>
      </c>
      <c r="BG140" s="43">
        <v>1</v>
      </c>
      <c r="BH140" s="43">
        <v>1</v>
      </c>
      <c r="BI140" s="43" t="s">
        <v>1151</v>
      </c>
      <c r="BJ140" s="43" t="s">
        <v>1094</v>
      </c>
      <c r="BK140" s="43">
        <v>1893</v>
      </c>
      <c r="BL140" s="43" t="str">
        <f t="shared" si="15"/>
        <v>1893Wolverhampton Wanderers</v>
      </c>
      <c r="BM140" s="49" t="str">
        <f t="shared" si="16"/>
        <v>Nottingham</v>
      </c>
      <c r="BN140" s="43"/>
      <c r="BO140" s="43"/>
      <c r="BP140" s="43"/>
      <c r="BQ140" s="43"/>
      <c r="BR140" s="43"/>
      <c r="BS140" s="43"/>
      <c r="BT140" s="43"/>
      <c r="BU140" s="43"/>
      <c r="BV140" s="43" t="s">
        <v>376</v>
      </c>
      <c r="BW140" s="43" t="s">
        <v>376</v>
      </c>
      <c r="BX140" s="43"/>
      <c r="BY140" s="32"/>
      <c r="BZ140" s="50"/>
      <c r="CA140" s="50"/>
      <c r="CB140" s="88" t="str">
        <f t="shared" si="17"/>
        <v>18930304</v>
      </c>
    </row>
    <row r="141" spans="1:80" s="49" customFormat="1" ht="12.95" customHeight="1" x14ac:dyDescent="0.2">
      <c r="A141" s="43">
        <v>3</v>
      </c>
      <c r="B141" s="43">
        <v>4</v>
      </c>
      <c r="C141" s="43">
        <v>1893</v>
      </c>
      <c r="D141" s="43" t="s">
        <v>658</v>
      </c>
      <c r="E141" s="43" t="s">
        <v>1173</v>
      </c>
      <c r="F141" s="44" t="s">
        <v>1010</v>
      </c>
      <c r="G141" s="43"/>
      <c r="H141" s="44" t="s">
        <v>1011</v>
      </c>
      <c r="I141" s="44"/>
      <c r="J141" s="45" t="s">
        <v>1174</v>
      </c>
      <c r="K141" s="43" t="s">
        <v>1094</v>
      </c>
      <c r="L141" s="43" t="s">
        <v>4</v>
      </c>
      <c r="M141" s="43" t="s">
        <v>1151</v>
      </c>
      <c r="N141" s="46">
        <v>1</v>
      </c>
      <c r="O141" s="46">
        <v>2</v>
      </c>
      <c r="P141" s="44" t="s">
        <v>1135</v>
      </c>
      <c r="Q141" s="44" t="s">
        <v>1073</v>
      </c>
      <c r="R141" s="44" t="s">
        <v>376</v>
      </c>
      <c r="S141" s="43"/>
      <c r="T141" s="43"/>
      <c r="U141" s="43"/>
      <c r="V141" s="43"/>
      <c r="W141" s="43"/>
      <c r="X141" s="43"/>
      <c r="Y141" s="43"/>
      <c r="Z141" s="43"/>
      <c r="AA141" s="43"/>
      <c r="AB141" s="43"/>
      <c r="AC141" s="43"/>
      <c r="AD141" s="43"/>
      <c r="AE141" s="47">
        <f t="shared" si="12"/>
        <v>0</v>
      </c>
      <c r="AF141" s="47">
        <f t="shared" si="13"/>
        <v>0</v>
      </c>
      <c r="AG141" s="47">
        <f t="shared" si="14"/>
        <v>1</v>
      </c>
      <c r="AH141" s="43" t="s">
        <v>1085</v>
      </c>
      <c r="AI141" s="43" t="s">
        <v>1086</v>
      </c>
      <c r="AJ141" s="43" t="s">
        <v>376</v>
      </c>
      <c r="AK141" s="43" t="s">
        <v>658</v>
      </c>
      <c r="AL141" s="43" t="s">
        <v>1111</v>
      </c>
      <c r="AM141" s="43" t="s">
        <v>1126</v>
      </c>
      <c r="AN141" s="43" t="s">
        <v>376</v>
      </c>
      <c r="AO141" s="43" t="s">
        <v>658</v>
      </c>
      <c r="AP141" s="43"/>
      <c r="AQ141" s="43">
        <v>2</v>
      </c>
      <c r="AR141" s="43"/>
      <c r="AS141" s="43"/>
      <c r="AT141" s="43"/>
      <c r="AU141" s="43" t="s">
        <v>376</v>
      </c>
      <c r="AV141" s="43"/>
      <c r="AW141" s="43" t="s">
        <v>30</v>
      </c>
      <c r="AX141" s="43"/>
      <c r="AY141" s="43" t="s">
        <v>30</v>
      </c>
      <c r="AZ141" s="43"/>
      <c r="BA141" s="44"/>
      <c r="BB141" s="48"/>
      <c r="BC141" s="43"/>
      <c r="BD141" s="43"/>
      <c r="BE141" s="43"/>
      <c r="BF141" s="43">
        <v>1</v>
      </c>
      <c r="BG141" s="43">
        <v>1</v>
      </c>
      <c r="BH141" s="43">
        <v>1</v>
      </c>
      <c r="BI141" s="43" t="s">
        <v>1094</v>
      </c>
      <c r="BJ141" s="43" t="s">
        <v>1151</v>
      </c>
      <c r="BK141" s="43">
        <v>1893</v>
      </c>
      <c r="BL141" s="43" t="str">
        <f t="shared" si="15"/>
        <v>1893Blackburn Rovers</v>
      </c>
      <c r="BM141" s="49" t="str">
        <f t="shared" si="16"/>
        <v>Nottingham</v>
      </c>
      <c r="BN141" s="43"/>
      <c r="BO141" s="43"/>
      <c r="BP141" s="43"/>
      <c r="BQ141" s="43"/>
      <c r="BR141" s="43"/>
      <c r="BS141" s="43"/>
      <c r="BT141" s="43"/>
      <c r="BU141" s="43"/>
      <c r="BV141" s="43" t="s">
        <v>376</v>
      </c>
      <c r="BW141" s="43" t="s">
        <v>376</v>
      </c>
      <c r="BX141" s="43"/>
      <c r="BY141" s="32"/>
      <c r="BZ141" s="50"/>
      <c r="CA141" s="50"/>
      <c r="CB141" s="88" t="str">
        <f t="shared" si="17"/>
        <v>18930304</v>
      </c>
    </row>
    <row r="142" spans="1:80" s="49" customFormat="1" ht="12.95" customHeight="1" x14ac:dyDescent="0.2">
      <c r="A142" s="43">
        <v>3</v>
      </c>
      <c r="B142" s="43">
        <v>16</v>
      </c>
      <c r="C142" s="43">
        <v>1893</v>
      </c>
      <c r="D142" s="43" t="s">
        <v>658</v>
      </c>
      <c r="E142" s="43" t="s">
        <v>1173</v>
      </c>
      <c r="F142" s="44" t="s">
        <v>1010</v>
      </c>
      <c r="G142" s="43"/>
      <c r="H142" s="44" t="s">
        <v>1011</v>
      </c>
      <c r="I142" s="44" t="s">
        <v>1023</v>
      </c>
      <c r="J142" s="45" t="s">
        <v>1176</v>
      </c>
      <c r="K142" s="43" t="s">
        <v>640</v>
      </c>
      <c r="L142" s="43" t="s">
        <v>1014</v>
      </c>
      <c r="M142" s="43" t="s">
        <v>804</v>
      </c>
      <c r="N142" s="46">
        <v>0</v>
      </c>
      <c r="O142" s="46">
        <v>0</v>
      </c>
      <c r="P142" s="44" t="s">
        <v>1163</v>
      </c>
      <c r="Q142" s="44" t="s">
        <v>1097</v>
      </c>
      <c r="R142" s="44" t="s">
        <v>376</v>
      </c>
      <c r="S142" s="43"/>
      <c r="T142" s="43"/>
      <c r="U142" s="43"/>
      <c r="V142" s="43"/>
      <c r="W142" s="43"/>
      <c r="X142" s="43"/>
      <c r="Y142" s="43"/>
      <c r="Z142" s="43"/>
      <c r="AA142" s="43"/>
      <c r="AB142" s="43"/>
      <c r="AC142" s="43"/>
      <c r="AD142" s="43"/>
      <c r="AE142" s="47">
        <f t="shared" si="12"/>
        <v>0</v>
      </c>
      <c r="AF142" s="47">
        <f t="shared" si="13"/>
        <v>1</v>
      </c>
      <c r="AG142" s="47">
        <f t="shared" si="14"/>
        <v>0</v>
      </c>
      <c r="AH142" s="43" t="s">
        <v>1136</v>
      </c>
      <c r="AI142" s="43" t="s">
        <v>1086</v>
      </c>
      <c r="AJ142" s="43" t="s">
        <v>376</v>
      </c>
      <c r="AK142" s="43" t="s">
        <v>658</v>
      </c>
      <c r="AL142" s="43" t="s">
        <v>588</v>
      </c>
      <c r="AM142" s="43" t="s">
        <v>1175</v>
      </c>
      <c r="AN142" s="43" t="s">
        <v>376</v>
      </c>
      <c r="AO142" s="43" t="s">
        <v>658</v>
      </c>
      <c r="AP142" s="43"/>
      <c r="AQ142" s="43">
        <v>2</v>
      </c>
      <c r="AR142" s="43"/>
      <c r="AS142" s="43"/>
      <c r="AT142" s="43"/>
      <c r="AU142" s="43" t="s">
        <v>376</v>
      </c>
      <c r="AV142" s="43"/>
      <c r="AW142" s="43" t="s">
        <v>30</v>
      </c>
      <c r="AX142" s="43"/>
      <c r="AY142" s="43" t="s">
        <v>30</v>
      </c>
      <c r="AZ142" s="43"/>
      <c r="BA142" s="44"/>
      <c r="BB142" s="48"/>
      <c r="BC142" s="43"/>
      <c r="BD142" s="43"/>
      <c r="BE142" s="43"/>
      <c r="BF142" s="43">
        <v>1</v>
      </c>
      <c r="BG142" s="43">
        <v>1</v>
      </c>
      <c r="BH142" s="43">
        <v>1</v>
      </c>
      <c r="BI142" s="43" t="s">
        <v>640</v>
      </c>
      <c r="BJ142" s="43" t="s">
        <v>804</v>
      </c>
      <c r="BK142" s="43">
        <v>1893</v>
      </c>
      <c r="BL142" s="43" t="str">
        <f t="shared" si="15"/>
        <v>1893Preston North End</v>
      </c>
      <c r="BM142" s="49" t="str">
        <f t="shared" si="16"/>
        <v>Sheffield</v>
      </c>
      <c r="BN142" s="43"/>
      <c r="BO142" s="43"/>
      <c r="BP142" s="43"/>
      <c r="BQ142" s="43"/>
      <c r="BR142" s="43"/>
      <c r="BS142" s="43"/>
      <c r="BT142" s="43"/>
      <c r="BU142" s="43"/>
      <c r="BV142" s="43" t="s">
        <v>376</v>
      </c>
      <c r="BW142" s="43" t="s">
        <v>376</v>
      </c>
      <c r="BX142" s="43"/>
      <c r="BY142" s="47"/>
      <c r="BZ142" s="50"/>
      <c r="CA142" s="50"/>
      <c r="CB142" s="88" t="str">
        <f t="shared" si="17"/>
        <v>18930316</v>
      </c>
    </row>
    <row r="143" spans="1:80" s="49" customFormat="1" ht="12.95" customHeight="1" x14ac:dyDescent="0.2">
      <c r="A143" s="43">
        <v>3</v>
      </c>
      <c r="B143" s="43">
        <v>16</v>
      </c>
      <c r="C143" s="43">
        <v>1893</v>
      </c>
      <c r="D143" s="43" t="s">
        <v>658</v>
      </c>
      <c r="E143" s="43" t="s">
        <v>1173</v>
      </c>
      <c r="F143" s="44" t="s">
        <v>1010</v>
      </c>
      <c r="G143" s="43"/>
      <c r="H143" s="44" t="s">
        <v>1011</v>
      </c>
      <c r="I143" s="44" t="s">
        <v>1023</v>
      </c>
      <c r="J143" s="45" t="s">
        <v>1176</v>
      </c>
      <c r="K143" s="43" t="s">
        <v>804</v>
      </c>
      <c r="L143" s="43" t="s">
        <v>1014</v>
      </c>
      <c r="M143" s="43" t="s">
        <v>640</v>
      </c>
      <c r="N143" s="46">
        <v>0</v>
      </c>
      <c r="O143" s="46">
        <v>0</v>
      </c>
      <c r="P143" s="44" t="s">
        <v>1163</v>
      </c>
      <c r="Q143" s="44" t="s">
        <v>1097</v>
      </c>
      <c r="R143" s="44" t="s">
        <v>376</v>
      </c>
      <c r="S143" s="43"/>
      <c r="T143" s="43"/>
      <c r="U143" s="43"/>
      <c r="V143" s="43"/>
      <c r="W143" s="43"/>
      <c r="X143" s="43"/>
      <c r="Y143" s="43"/>
      <c r="Z143" s="43"/>
      <c r="AA143" s="43"/>
      <c r="AB143" s="43"/>
      <c r="AC143" s="43"/>
      <c r="AD143" s="43"/>
      <c r="AE143" s="47">
        <f t="shared" si="12"/>
        <v>0</v>
      </c>
      <c r="AF143" s="47">
        <f t="shared" si="13"/>
        <v>1</v>
      </c>
      <c r="AG143" s="47">
        <f t="shared" si="14"/>
        <v>0</v>
      </c>
      <c r="AH143" s="43" t="s">
        <v>588</v>
      </c>
      <c r="AI143" s="43" t="s">
        <v>1175</v>
      </c>
      <c r="AJ143" s="43" t="s">
        <v>376</v>
      </c>
      <c r="AK143" s="43" t="s">
        <v>658</v>
      </c>
      <c r="AL143" s="43" t="s">
        <v>1136</v>
      </c>
      <c r="AM143" s="43" t="s">
        <v>1086</v>
      </c>
      <c r="AN143" s="43" t="s">
        <v>376</v>
      </c>
      <c r="AO143" s="43" t="s">
        <v>658</v>
      </c>
      <c r="AP143" s="43"/>
      <c r="AQ143" s="43">
        <v>2</v>
      </c>
      <c r="AR143" s="43"/>
      <c r="AS143" s="43"/>
      <c r="AT143" s="43"/>
      <c r="AU143" s="43" t="s">
        <v>376</v>
      </c>
      <c r="AV143" s="43"/>
      <c r="AW143" s="43" t="s">
        <v>30</v>
      </c>
      <c r="AX143" s="43"/>
      <c r="AY143" s="43" t="s">
        <v>30</v>
      </c>
      <c r="AZ143" s="43"/>
      <c r="BA143" s="44"/>
      <c r="BB143" s="48"/>
      <c r="BC143" s="43"/>
      <c r="BD143" s="43"/>
      <c r="BE143" s="43"/>
      <c r="BF143" s="43">
        <v>1</v>
      </c>
      <c r="BG143" s="43">
        <v>1</v>
      </c>
      <c r="BH143" s="43">
        <v>1</v>
      </c>
      <c r="BI143" s="43" t="s">
        <v>804</v>
      </c>
      <c r="BJ143" s="43" t="s">
        <v>640</v>
      </c>
      <c r="BK143" s="43">
        <v>1893</v>
      </c>
      <c r="BL143" s="43" t="str">
        <f t="shared" si="15"/>
        <v>1893Everton</v>
      </c>
      <c r="BM143" s="49" t="str">
        <f t="shared" si="16"/>
        <v>Sheffield</v>
      </c>
      <c r="BN143" s="43"/>
      <c r="BO143" s="43"/>
      <c r="BP143" s="43"/>
      <c r="BQ143" s="43"/>
      <c r="BR143" s="43"/>
      <c r="BS143" s="43"/>
      <c r="BT143" s="43"/>
      <c r="BU143" s="43"/>
      <c r="BV143" s="43" t="s">
        <v>376</v>
      </c>
      <c r="BW143" s="43" t="s">
        <v>376</v>
      </c>
      <c r="BX143" s="43"/>
      <c r="BY143" s="47"/>
      <c r="BZ143" s="50"/>
      <c r="CA143" s="50"/>
      <c r="CB143" s="88" t="str">
        <f t="shared" si="17"/>
        <v>18930316</v>
      </c>
    </row>
    <row r="144" spans="1:80" s="49" customFormat="1" ht="12.95" customHeight="1" x14ac:dyDescent="0.2">
      <c r="A144" s="43">
        <v>3</v>
      </c>
      <c r="B144" s="43">
        <v>20</v>
      </c>
      <c r="C144" s="43">
        <v>1893</v>
      </c>
      <c r="D144" s="43" t="s">
        <v>658</v>
      </c>
      <c r="E144" s="43" t="s">
        <v>1173</v>
      </c>
      <c r="F144" s="44" t="s">
        <v>1010</v>
      </c>
      <c r="G144" s="43"/>
      <c r="H144" s="44" t="s">
        <v>1011</v>
      </c>
      <c r="I144" s="44" t="s">
        <v>1170</v>
      </c>
      <c r="J144" s="45" t="s">
        <v>1177</v>
      </c>
      <c r="K144" s="43" t="s">
        <v>804</v>
      </c>
      <c r="L144" s="43" t="s">
        <v>3</v>
      </c>
      <c r="M144" s="43" t="s">
        <v>640</v>
      </c>
      <c r="N144" s="46">
        <v>2</v>
      </c>
      <c r="O144" s="46">
        <v>1</v>
      </c>
      <c r="P144" s="44" t="s">
        <v>1178</v>
      </c>
      <c r="Q144" s="44" t="s">
        <v>1085</v>
      </c>
      <c r="R144" s="44" t="s">
        <v>376</v>
      </c>
      <c r="S144" s="43"/>
      <c r="T144" s="43"/>
      <c r="U144" s="43"/>
      <c r="V144" s="43"/>
      <c r="W144" s="43"/>
      <c r="X144" s="43"/>
      <c r="Y144" s="43"/>
      <c r="Z144" s="43"/>
      <c r="AA144" s="43"/>
      <c r="AB144" s="43"/>
      <c r="AC144" s="43"/>
      <c r="AD144" s="43"/>
      <c r="AE144" s="47">
        <f t="shared" si="12"/>
        <v>1</v>
      </c>
      <c r="AF144" s="47">
        <f t="shared" si="13"/>
        <v>0</v>
      </c>
      <c r="AG144" s="47">
        <f t="shared" si="14"/>
        <v>0</v>
      </c>
      <c r="AH144" s="43" t="s">
        <v>588</v>
      </c>
      <c r="AI144" s="43" t="s">
        <v>1175</v>
      </c>
      <c r="AJ144" s="43" t="s">
        <v>376</v>
      </c>
      <c r="AK144" s="43" t="s">
        <v>658</v>
      </c>
      <c r="AL144" s="43" t="s">
        <v>1136</v>
      </c>
      <c r="AM144" s="43" t="s">
        <v>1086</v>
      </c>
      <c r="AN144" s="43" t="s">
        <v>376</v>
      </c>
      <c r="AO144" s="43" t="s">
        <v>658</v>
      </c>
      <c r="AP144" s="43"/>
      <c r="AQ144" s="43">
        <v>2</v>
      </c>
      <c r="AR144" s="43"/>
      <c r="AS144" s="43"/>
      <c r="AT144" s="43"/>
      <c r="AU144" s="43" t="s">
        <v>376</v>
      </c>
      <c r="AV144" s="43"/>
      <c r="AW144" s="43" t="s">
        <v>30</v>
      </c>
      <c r="AX144" s="43"/>
      <c r="AY144" s="43" t="s">
        <v>30</v>
      </c>
      <c r="AZ144" s="43"/>
      <c r="BA144" s="44"/>
      <c r="BB144" s="48"/>
      <c r="BC144" s="43"/>
      <c r="BD144" s="43"/>
      <c r="BE144" s="43"/>
      <c r="BF144" s="43">
        <v>1</v>
      </c>
      <c r="BG144" s="43">
        <v>1</v>
      </c>
      <c r="BH144" s="43">
        <v>1</v>
      </c>
      <c r="BI144" s="43" t="s">
        <v>804</v>
      </c>
      <c r="BJ144" s="43" t="s">
        <v>640</v>
      </c>
      <c r="BK144" s="43">
        <v>1893</v>
      </c>
      <c r="BL144" s="43" t="str">
        <f t="shared" si="15"/>
        <v>1893Everton</v>
      </c>
      <c r="BM144" s="49" t="str">
        <f t="shared" si="16"/>
        <v>Blackburn</v>
      </c>
      <c r="BN144" s="43"/>
      <c r="BO144" s="43"/>
      <c r="BP144" s="43"/>
      <c r="BQ144" s="43"/>
      <c r="BR144" s="43"/>
      <c r="BS144" s="43"/>
      <c r="BT144" s="43"/>
      <c r="BU144" s="43"/>
      <c r="BV144" s="43" t="s">
        <v>376</v>
      </c>
      <c r="BW144" s="43" t="s">
        <v>376</v>
      </c>
      <c r="BX144" s="43"/>
      <c r="BZ144" s="50"/>
      <c r="CA144" s="50"/>
      <c r="CB144" s="88" t="str">
        <f t="shared" si="17"/>
        <v>18930320</v>
      </c>
    </row>
    <row r="145" spans="1:80" s="49" customFormat="1" ht="12.95" customHeight="1" x14ac:dyDescent="0.2">
      <c r="A145" s="43">
        <v>3</v>
      </c>
      <c r="B145" s="43">
        <v>20</v>
      </c>
      <c r="C145" s="43">
        <v>1893</v>
      </c>
      <c r="D145" s="43" t="s">
        <v>658</v>
      </c>
      <c r="E145" s="43" t="s">
        <v>1173</v>
      </c>
      <c r="F145" s="44" t="s">
        <v>1010</v>
      </c>
      <c r="G145" s="43"/>
      <c r="H145" s="44" t="s">
        <v>1011</v>
      </c>
      <c r="I145" s="44" t="s">
        <v>1170</v>
      </c>
      <c r="J145" s="45" t="s">
        <v>1177</v>
      </c>
      <c r="K145" s="43" t="s">
        <v>640</v>
      </c>
      <c r="L145" s="43" t="s">
        <v>4</v>
      </c>
      <c r="M145" s="43" t="s">
        <v>804</v>
      </c>
      <c r="N145" s="46">
        <v>1</v>
      </c>
      <c r="O145" s="46">
        <v>2</v>
      </c>
      <c r="P145" s="44" t="s">
        <v>1178</v>
      </c>
      <c r="Q145" s="44" t="s">
        <v>1085</v>
      </c>
      <c r="R145" s="44" t="s">
        <v>376</v>
      </c>
      <c r="S145" s="43"/>
      <c r="T145" s="43"/>
      <c r="U145" s="43"/>
      <c r="V145" s="43"/>
      <c r="W145" s="43"/>
      <c r="X145" s="43"/>
      <c r="Y145" s="43"/>
      <c r="Z145" s="43"/>
      <c r="AA145" s="43"/>
      <c r="AB145" s="43"/>
      <c r="AC145" s="43"/>
      <c r="AD145" s="43"/>
      <c r="AE145" s="47">
        <f t="shared" si="12"/>
        <v>0</v>
      </c>
      <c r="AF145" s="47">
        <f t="shared" si="13"/>
        <v>0</v>
      </c>
      <c r="AG145" s="47">
        <f t="shared" si="14"/>
        <v>1</v>
      </c>
      <c r="AH145" s="43" t="s">
        <v>1136</v>
      </c>
      <c r="AI145" s="43" t="s">
        <v>1086</v>
      </c>
      <c r="AJ145" s="43" t="s">
        <v>376</v>
      </c>
      <c r="AK145" s="43" t="s">
        <v>658</v>
      </c>
      <c r="AL145" s="43" t="s">
        <v>588</v>
      </c>
      <c r="AM145" s="43" t="s">
        <v>1175</v>
      </c>
      <c r="AN145" s="43" t="s">
        <v>376</v>
      </c>
      <c r="AO145" s="43" t="s">
        <v>658</v>
      </c>
      <c r="AP145" s="43"/>
      <c r="AQ145" s="43">
        <v>2</v>
      </c>
      <c r="AR145" s="43"/>
      <c r="AS145" s="43"/>
      <c r="AT145" s="43"/>
      <c r="AU145" s="43" t="s">
        <v>376</v>
      </c>
      <c r="AV145" s="43"/>
      <c r="AW145" s="43" t="s">
        <v>30</v>
      </c>
      <c r="AX145" s="43"/>
      <c r="AY145" s="43" t="s">
        <v>30</v>
      </c>
      <c r="AZ145" s="43"/>
      <c r="BA145" s="44"/>
      <c r="BB145" s="48"/>
      <c r="BC145" s="43"/>
      <c r="BD145" s="43"/>
      <c r="BE145" s="43"/>
      <c r="BF145" s="43">
        <v>1</v>
      </c>
      <c r="BG145" s="43">
        <v>1</v>
      </c>
      <c r="BH145" s="43">
        <v>1</v>
      </c>
      <c r="BI145" s="43" t="s">
        <v>640</v>
      </c>
      <c r="BJ145" s="43" t="s">
        <v>804</v>
      </c>
      <c r="BK145" s="43">
        <v>1893</v>
      </c>
      <c r="BL145" s="43" t="str">
        <f t="shared" si="15"/>
        <v>1893Preston North End</v>
      </c>
      <c r="BM145" s="49" t="str">
        <f t="shared" si="16"/>
        <v>Blackburn</v>
      </c>
      <c r="BN145" s="43"/>
      <c r="BO145" s="43"/>
      <c r="BP145" s="43"/>
      <c r="BQ145" s="43"/>
      <c r="BR145" s="43"/>
      <c r="BS145" s="43"/>
      <c r="BT145" s="43"/>
      <c r="BU145" s="43"/>
      <c r="BV145" s="43" t="s">
        <v>376</v>
      </c>
      <c r="BW145" s="43" t="s">
        <v>376</v>
      </c>
      <c r="BX145" s="43"/>
      <c r="BZ145" s="50"/>
      <c r="CA145" s="50"/>
      <c r="CB145" s="88" t="str">
        <f t="shared" si="17"/>
        <v>18930320</v>
      </c>
    </row>
    <row r="146" spans="1:80" s="49" customFormat="1" ht="12.95" customHeight="1" x14ac:dyDescent="0.2">
      <c r="A146" s="43">
        <v>3</v>
      </c>
      <c r="B146" s="43">
        <v>25</v>
      </c>
      <c r="C146" s="43">
        <v>1893</v>
      </c>
      <c r="D146" s="43" t="s">
        <v>658</v>
      </c>
      <c r="E146" s="43" t="s">
        <v>1173</v>
      </c>
      <c r="F146" s="44" t="s">
        <v>1010</v>
      </c>
      <c r="G146" s="43"/>
      <c r="H146" s="44" t="s">
        <v>1025</v>
      </c>
      <c r="I146" s="44"/>
      <c r="J146" s="45" t="s">
        <v>1179</v>
      </c>
      <c r="K146" s="43" t="s">
        <v>1151</v>
      </c>
      <c r="L146" s="43" t="s">
        <v>3</v>
      </c>
      <c r="M146" s="43" t="s">
        <v>804</v>
      </c>
      <c r="N146" s="46">
        <v>1</v>
      </c>
      <c r="O146" s="46">
        <v>0</v>
      </c>
      <c r="P146" s="44" t="s">
        <v>1180</v>
      </c>
      <c r="Q146" s="44" t="s">
        <v>1101</v>
      </c>
      <c r="R146" s="44" t="s">
        <v>376</v>
      </c>
      <c r="S146" s="43"/>
      <c r="T146" s="43"/>
      <c r="U146" s="43"/>
      <c r="V146" s="43"/>
      <c r="W146" s="43"/>
      <c r="X146" s="43"/>
      <c r="Y146" s="43"/>
      <c r="Z146" s="43"/>
      <c r="AA146" s="43"/>
      <c r="AB146" s="43"/>
      <c r="AC146" s="43"/>
      <c r="AD146" s="43"/>
      <c r="AE146" s="47">
        <f t="shared" si="12"/>
        <v>1</v>
      </c>
      <c r="AF146" s="47">
        <f t="shared" si="13"/>
        <v>0</v>
      </c>
      <c r="AG146" s="47">
        <f t="shared" si="14"/>
        <v>0</v>
      </c>
      <c r="AH146" s="43" t="s">
        <v>1111</v>
      </c>
      <c r="AI146" s="43" t="s">
        <v>1126</v>
      </c>
      <c r="AJ146" s="43" t="s">
        <v>376</v>
      </c>
      <c r="AK146" s="43" t="s">
        <v>658</v>
      </c>
      <c r="AL146" s="43" t="s">
        <v>588</v>
      </c>
      <c r="AM146" s="43" t="s">
        <v>1175</v>
      </c>
      <c r="AN146" s="43" t="s">
        <v>376</v>
      </c>
      <c r="AO146" s="43" t="s">
        <v>658</v>
      </c>
      <c r="AP146" s="43"/>
      <c r="AQ146" s="43">
        <v>1</v>
      </c>
      <c r="AR146" s="43"/>
      <c r="AS146" s="43"/>
      <c r="AT146" s="43"/>
      <c r="AU146" s="43" t="s">
        <v>376</v>
      </c>
      <c r="AV146" s="43"/>
      <c r="AW146" s="43" t="s">
        <v>30</v>
      </c>
      <c r="AX146" s="43"/>
      <c r="AY146" s="43" t="s">
        <v>30</v>
      </c>
      <c r="AZ146" s="43"/>
      <c r="BA146" s="44"/>
      <c r="BB146" s="48" t="s">
        <v>30</v>
      </c>
      <c r="BC146" s="43" t="s">
        <v>30</v>
      </c>
      <c r="BD146" s="43"/>
      <c r="BE146" s="43"/>
      <c r="BF146" s="43">
        <v>1</v>
      </c>
      <c r="BG146" s="43">
        <v>1</v>
      </c>
      <c r="BH146" s="43">
        <v>1</v>
      </c>
      <c r="BI146" s="43" t="s">
        <v>1151</v>
      </c>
      <c r="BJ146" s="43" t="s">
        <v>804</v>
      </c>
      <c r="BK146" s="43">
        <v>1893</v>
      </c>
      <c r="BL146" s="43" t="str">
        <f t="shared" si="15"/>
        <v>1893Wolverhampton Wanderers</v>
      </c>
      <c r="BM146" s="49" t="str">
        <f t="shared" si="16"/>
        <v>Manchester</v>
      </c>
      <c r="BN146" s="43"/>
      <c r="BO146" s="43"/>
      <c r="BP146" s="43"/>
      <c r="BQ146" s="43"/>
      <c r="BR146" s="43"/>
      <c r="BS146" s="43"/>
      <c r="BT146" s="43"/>
      <c r="BU146" s="43"/>
      <c r="BV146" s="43" t="s">
        <v>376</v>
      </c>
      <c r="BW146" s="43" t="s">
        <v>376</v>
      </c>
      <c r="BX146" s="43"/>
      <c r="BZ146" s="50"/>
      <c r="CA146" s="50"/>
      <c r="CB146" s="88" t="str">
        <f t="shared" si="17"/>
        <v>18930325</v>
      </c>
    </row>
    <row r="147" spans="1:80" s="49" customFormat="1" ht="12.95" customHeight="1" x14ac:dyDescent="0.2">
      <c r="A147" s="43">
        <v>3</v>
      </c>
      <c r="B147" s="43">
        <v>25</v>
      </c>
      <c r="C147" s="43">
        <v>1893</v>
      </c>
      <c r="D147" s="43" t="s">
        <v>658</v>
      </c>
      <c r="E147" s="43" t="s">
        <v>1173</v>
      </c>
      <c r="F147" s="44" t="s">
        <v>1010</v>
      </c>
      <c r="G147" s="43"/>
      <c r="H147" s="44" t="s">
        <v>1025</v>
      </c>
      <c r="I147" s="44"/>
      <c r="J147" s="45" t="s">
        <v>1179</v>
      </c>
      <c r="K147" s="43" t="s">
        <v>804</v>
      </c>
      <c r="L147" s="43" t="s">
        <v>4</v>
      </c>
      <c r="M147" s="43" t="s">
        <v>1151</v>
      </c>
      <c r="N147" s="46">
        <v>0</v>
      </c>
      <c r="O147" s="46">
        <v>1</v>
      </c>
      <c r="P147" s="44" t="s">
        <v>1180</v>
      </c>
      <c r="Q147" s="44" t="s">
        <v>1101</v>
      </c>
      <c r="R147" s="44" t="s">
        <v>376</v>
      </c>
      <c r="S147" s="43"/>
      <c r="T147" s="43"/>
      <c r="U147" s="43"/>
      <c r="V147" s="43"/>
      <c r="W147" s="43"/>
      <c r="X147" s="43"/>
      <c r="Y147" s="43"/>
      <c r="Z147" s="43"/>
      <c r="AA147" s="43"/>
      <c r="AB147" s="43"/>
      <c r="AC147" s="43"/>
      <c r="AD147" s="43"/>
      <c r="AE147" s="47">
        <f t="shared" si="12"/>
        <v>0</v>
      </c>
      <c r="AF147" s="47">
        <f t="shared" si="13"/>
        <v>0</v>
      </c>
      <c r="AG147" s="47">
        <f t="shared" si="14"/>
        <v>1</v>
      </c>
      <c r="AH147" s="43" t="s">
        <v>588</v>
      </c>
      <c r="AI147" s="43" t="s">
        <v>1175</v>
      </c>
      <c r="AJ147" s="43" t="s">
        <v>376</v>
      </c>
      <c r="AK147" s="43" t="s">
        <v>658</v>
      </c>
      <c r="AL147" s="43" t="s">
        <v>1111</v>
      </c>
      <c r="AM147" s="43" t="s">
        <v>1126</v>
      </c>
      <c r="AN147" s="43" t="s">
        <v>376</v>
      </c>
      <c r="AO147" s="43" t="s">
        <v>658</v>
      </c>
      <c r="AP147" s="43"/>
      <c r="AQ147" s="43">
        <v>1</v>
      </c>
      <c r="AR147" s="43"/>
      <c r="AS147" s="43"/>
      <c r="AT147" s="43"/>
      <c r="AU147" s="43" t="s">
        <v>376</v>
      </c>
      <c r="AV147" s="43"/>
      <c r="AW147" s="43" t="s">
        <v>30</v>
      </c>
      <c r="AX147" s="43"/>
      <c r="AY147" s="43" t="s">
        <v>30</v>
      </c>
      <c r="AZ147" s="43"/>
      <c r="BA147" s="44"/>
      <c r="BB147" s="48"/>
      <c r="BC147" s="43" t="s">
        <v>30</v>
      </c>
      <c r="BD147" s="43"/>
      <c r="BE147" s="43"/>
      <c r="BF147" s="43">
        <v>1</v>
      </c>
      <c r="BG147" s="43">
        <v>1</v>
      </c>
      <c r="BH147" s="43">
        <v>1</v>
      </c>
      <c r="BI147" s="43" t="s">
        <v>804</v>
      </c>
      <c r="BJ147" s="43" t="s">
        <v>1151</v>
      </c>
      <c r="BK147" s="43">
        <v>1893</v>
      </c>
      <c r="BL147" s="43" t="str">
        <f t="shared" si="15"/>
        <v>1893Everton</v>
      </c>
      <c r="BM147" s="49" t="str">
        <f t="shared" si="16"/>
        <v>Manchester</v>
      </c>
      <c r="BN147" s="43"/>
      <c r="BO147" s="43"/>
      <c r="BP147" s="43"/>
      <c r="BQ147" s="43"/>
      <c r="BR147" s="43"/>
      <c r="BS147" s="43"/>
      <c r="BT147" s="43"/>
      <c r="BU147" s="43"/>
      <c r="BV147" s="43" t="s">
        <v>376</v>
      </c>
      <c r="BW147" s="43" t="s">
        <v>376</v>
      </c>
      <c r="BX147" s="43"/>
      <c r="BZ147" s="50"/>
      <c r="CA147" s="50"/>
      <c r="CB147" s="88" t="str">
        <f t="shared" si="17"/>
        <v>18930325</v>
      </c>
    </row>
    <row r="148" spans="1:80" s="49" customFormat="1" ht="12.95" customHeight="1" x14ac:dyDescent="0.2">
      <c r="A148" s="43">
        <v>3</v>
      </c>
      <c r="B148" s="43">
        <v>10</v>
      </c>
      <c r="C148" s="43">
        <v>1894</v>
      </c>
      <c r="D148" s="43" t="s">
        <v>658</v>
      </c>
      <c r="E148" s="43" t="s">
        <v>1181</v>
      </c>
      <c r="F148" s="44" t="s">
        <v>1010</v>
      </c>
      <c r="G148" s="43"/>
      <c r="H148" s="44" t="s">
        <v>1011</v>
      </c>
      <c r="I148" s="44"/>
      <c r="J148" s="45" t="s">
        <v>1182</v>
      </c>
      <c r="K148" s="43" t="s">
        <v>1105</v>
      </c>
      <c r="L148" s="43" t="s">
        <v>3</v>
      </c>
      <c r="M148" s="43" t="s">
        <v>1094</v>
      </c>
      <c r="N148" s="46">
        <v>1</v>
      </c>
      <c r="O148" s="46">
        <v>0</v>
      </c>
      <c r="P148" s="44" t="s">
        <v>1163</v>
      </c>
      <c r="Q148" s="44" t="s">
        <v>1097</v>
      </c>
      <c r="R148" s="44" t="s">
        <v>376</v>
      </c>
      <c r="S148" s="43"/>
      <c r="T148" s="43"/>
      <c r="U148" s="43"/>
      <c r="V148" s="43"/>
      <c r="W148" s="43"/>
      <c r="X148" s="43"/>
      <c r="Y148" s="43"/>
      <c r="Z148" s="43"/>
      <c r="AA148" s="43"/>
      <c r="AB148" s="43"/>
      <c r="AC148" s="43"/>
      <c r="AD148" s="43"/>
      <c r="AE148" s="47">
        <f t="shared" si="12"/>
        <v>1</v>
      </c>
      <c r="AF148" s="47">
        <f t="shared" si="13"/>
        <v>0</v>
      </c>
      <c r="AG148" s="47">
        <f t="shared" si="14"/>
        <v>0</v>
      </c>
      <c r="AH148" s="43" t="s">
        <v>1073</v>
      </c>
      <c r="AI148" s="43" t="s">
        <v>1074</v>
      </c>
      <c r="AJ148" s="43" t="s">
        <v>376</v>
      </c>
      <c r="AK148" s="43" t="s">
        <v>658</v>
      </c>
      <c r="AL148" s="43" t="s">
        <v>1085</v>
      </c>
      <c r="AM148" s="43" t="s">
        <v>1086</v>
      </c>
      <c r="AN148" s="43" t="s">
        <v>376</v>
      </c>
      <c r="AO148" s="43" t="s">
        <v>658</v>
      </c>
      <c r="AP148" s="43"/>
      <c r="AQ148" s="43">
        <v>2</v>
      </c>
      <c r="AR148" s="43"/>
      <c r="AS148" s="43"/>
      <c r="AT148" s="43"/>
      <c r="AU148" s="43" t="s">
        <v>376</v>
      </c>
      <c r="AV148" s="43"/>
      <c r="AW148" s="43" t="s">
        <v>30</v>
      </c>
      <c r="AX148" s="43"/>
      <c r="AY148" s="43" t="s">
        <v>30</v>
      </c>
      <c r="AZ148" s="43"/>
      <c r="BA148" s="44"/>
      <c r="BB148" s="48"/>
      <c r="BC148" s="43"/>
      <c r="BD148" s="43"/>
      <c r="BE148" s="43"/>
      <c r="BF148" s="43">
        <v>1</v>
      </c>
      <c r="BG148" s="43">
        <v>2</v>
      </c>
      <c r="BH148" s="43">
        <v>1</v>
      </c>
      <c r="BI148" s="43" t="s">
        <v>1105</v>
      </c>
      <c r="BJ148" s="43" t="s">
        <v>1094</v>
      </c>
      <c r="BK148" s="43">
        <v>1894</v>
      </c>
      <c r="BL148" s="43" t="str">
        <f t="shared" si="15"/>
        <v>1894Notts County</v>
      </c>
      <c r="BM148" s="49" t="str">
        <f t="shared" si="16"/>
        <v>Sheffield</v>
      </c>
      <c r="BN148" s="43"/>
      <c r="BO148" s="43"/>
      <c r="BP148" s="43"/>
      <c r="BQ148" s="43"/>
      <c r="BR148" s="43"/>
      <c r="BS148" s="43"/>
      <c r="BT148" s="43"/>
      <c r="BU148" s="43"/>
      <c r="BV148" s="43" t="s">
        <v>376</v>
      </c>
      <c r="BW148" s="43" t="s">
        <v>376</v>
      </c>
      <c r="BX148" s="43"/>
      <c r="BY148" s="47"/>
      <c r="BZ148" s="50"/>
      <c r="CA148" s="50"/>
      <c r="CB148" s="88" t="str">
        <f t="shared" si="17"/>
        <v>18940310</v>
      </c>
    </row>
    <row r="149" spans="1:80" s="49" customFormat="1" ht="12.95" customHeight="1" x14ac:dyDescent="0.2">
      <c r="A149" s="43">
        <v>3</v>
      </c>
      <c r="B149" s="43">
        <v>10</v>
      </c>
      <c r="C149" s="43">
        <v>1894</v>
      </c>
      <c r="D149" s="43" t="s">
        <v>658</v>
      </c>
      <c r="E149" s="43" t="s">
        <v>1181</v>
      </c>
      <c r="F149" s="44" t="s">
        <v>1010</v>
      </c>
      <c r="G149" s="43"/>
      <c r="H149" s="44" t="s">
        <v>1011</v>
      </c>
      <c r="I149" s="44"/>
      <c r="J149" s="45" t="s">
        <v>1182</v>
      </c>
      <c r="K149" s="43" t="s">
        <v>1094</v>
      </c>
      <c r="L149" s="43" t="s">
        <v>4</v>
      </c>
      <c r="M149" s="43" t="s">
        <v>1105</v>
      </c>
      <c r="N149" s="46">
        <v>0</v>
      </c>
      <c r="O149" s="46">
        <v>1</v>
      </c>
      <c r="P149" s="44" t="s">
        <v>1163</v>
      </c>
      <c r="Q149" s="44" t="s">
        <v>1097</v>
      </c>
      <c r="R149" s="44" t="s">
        <v>376</v>
      </c>
      <c r="S149" s="43"/>
      <c r="T149" s="43"/>
      <c r="U149" s="43"/>
      <c r="V149" s="43"/>
      <c r="W149" s="43"/>
      <c r="X149" s="43"/>
      <c r="Y149" s="43"/>
      <c r="Z149" s="43"/>
      <c r="AA149" s="43"/>
      <c r="AB149" s="43"/>
      <c r="AC149" s="43"/>
      <c r="AD149" s="43"/>
      <c r="AE149" s="47">
        <f t="shared" si="12"/>
        <v>0</v>
      </c>
      <c r="AF149" s="47">
        <f t="shared" si="13"/>
        <v>0</v>
      </c>
      <c r="AG149" s="47">
        <f t="shared" si="14"/>
        <v>1</v>
      </c>
      <c r="AH149" s="43" t="s">
        <v>1085</v>
      </c>
      <c r="AI149" s="43" t="s">
        <v>1086</v>
      </c>
      <c r="AJ149" s="43" t="s">
        <v>376</v>
      </c>
      <c r="AK149" s="43" t="s">
        <v>658</v>
      </c>
      <c r="AL149" s="43" t="s">
        <v>1073</v>
      </c>
      <c r="AM149" s="43" t="s">
        <v>1074</v>
      </c>
      <c r="AN149" s="43" t="s">
        <v>376</v>
      </c>
      <c r="AO149" s="43" t="s">
        <v>658</v>
      </c>
      <c r="AP149" s="43"/>
      <c r="AQ149" s="43">
        <v>2</v>
      </c>
      <c r="AR149" s="43"/>
      <c r="AS149" s="43"/>
      <c r="AT149" s="43"/>
      <c r="AU149" s="43" t="s">
        <v>376</v>
      </c>
      <c r="AV149" s="43"/>
      <c r="AW149" s="43" t="s">
        <v>30</v>
      </c>
      <c r="AX149" s="43"/>
      <c r="AY149" s="43" t="s">
        <v>30</v>
      </c>
      <c r="AZ149" s="43"/>
      <c r="BA149" s="44"/>
      <c r="BB149" s="48"/>
      <c r="BC149" s="43"/>
      <c r="BD149" s="43"/>
      <c r="BE149" s="43"/>
      <c r="BF149" s="43">
        <v>1</v>
      </c>
      <c r="BG149" s="43">
        <v>1</v>
      </c>
      <c r="BH149" s="43">
        <v>2</v>
      </c>
      <c r="BI149" s="43" t="s">
        <v>1094</v>
      </c>
      <c r="BJ149" s="43" t="s">
        <v>1105</v>
      </c>
      <c r="BK149" s="43">
        <v>1894</v>
      </c>
      <c r="BL149" s="43" t="str">
        <f t="shared" si="15"/>
        <v>1894Blackburn Rovers</v>
      </c>
      <c r="BM149" s="49" t="str">
        <f t="shared" si="16"/>
        <v>Sheffield</v>
      </c>
      <c r="BN149" s="43"/>
      <c r="BO149" s="43"/>
      <c r="BP149" s="43"/>
      <c r="BQ149" s="43"/>
      <c r="BR149" s="43"/>
      <c r="BS149" s="43"/>
      <c r="BT149" s="43"/>
      <c r="BU149" s="43"/>
      <c r="BV149" s="43" t="s">
        <v>376</v>
      </c>
      <c r="BW149" s="43" t="s">
        <v>376</v>
      </c>
      <c r="BX149" s="43"/>
      <c r="BY149" s="47"/>
      <c r="BZ149" s="50"/>
      <c r="CA149" s="50"/>
      <c r="CB149" s="88" t="str">
        <f t="shared" si="17"/>
        <v>18940310</v>
      </c>
    </row>
    <row r="150" spans="1:80" s="49" customFormat="1" ht="12.95" customHeight="1" x14ac:dyDescent="0.2">
      <c r="A150" s="43">
        <v>3</v>
      </c>
      <c r="B150" s="43">
        <v>10</v>
      </c>
      <c r="C150" s="43">
        <v>1894</v>
      </c>
      <c r="D150" s="43" t="s">
        <v>658</v>
      </c>
      <c r="E150" s="43" t="s">
        <v>1181</v>
      </c>
      <c r="F150" s="44" t="s">
        <v>1010</v>
      </c>
      <c r="G150" s="43"/>
      <c r="H150" s="44" t="s">
        <v>1011</v>
      </c>
      <c r="I150" s="44"/>
      <c r="J150" s="45" t="s">
        <v>1182</v>
      </c>
      <c r="K150" s="43" t="s">
        <v>1157</v>
      </c>
      <c r="L150" s="43" t="s">
        <v>3</v>
      </c>
      <c r="M150" s="43" t="s">
        <v>1093</v>
      </c>
      <c r="N150" s="46">
        <v>2</v>
      </c>
      <c r="O150" s="46">
        <v>1</v>
      </c>
      <c r="P150" s="44" t="s">
        <v>1180</v>
      </c>
      <c r="Q150" s="44" t="s">
        <v>1101</v>
      </c>
      <c r="R150" s="44" t="s">
        <v>376</v>
      </c>
      <c r="S150" s="43"/>
      <c r="T150" s="43"/>
      <c r="U150" s="43"/>
      <c r="V150" s="43"/>
      <c r="W150" s="43"/>
      <c r="X150" s="43"/>
      <c r="Y150" s="43"/>
      <c r="Z150" s="43"/>
      <c r="AA150" s="43"/>
      <c r="AB150" s="43"/>
      <c r="AC150" s="43"/>
      <c r="AD150" s="43"/>
      <c r="AE150" s="47">
        <f t="shared" si="12"/>
        <v>1</v>
      </c>
      <c r="AF150" s="47">
        <f t="shared" si="13"/>
        <v>0</v>
      </c>
      <c r="AG150" s="47">
        <f t="shared" si="14"/>
        <v>0</v>
      </c>
      <c r="AH150" s="43" t="s">
        <v>1101</v>
      </c>
      <c r="AI150" s="43" t="s">
        <v>1159</v>
      </c>
      <c r="AJ150" s="43" t="s">
        <v>376</v>
      </c>
      <c r="AK150" s="43" t="s">
        <v>658</v>
      </c>
      <c r="AL150" s="43" t="s">
        <v>1097</v>
      </c>
      <c r="AM150" s="43" t="s">
        <v>1098</v>
      </c>
      <c r="AN150" s="43" t="s">
        <v>376</v>
      </c>
      <c r="AO150" s="43" t="s">
        <v>658</v>
      </c>
      <c r="AP150" s="43"/>
      <c r="AQ150" s="43">
        <v>2</v>
      </c>
      <c r="AR150" s="43"/>
      <c r="AS150" s="43"/>
      <c r="AT150" s="43"/>
      <c r="AU150" s="43" t="s">
        <v>376</v>
      </c>
      <c r="AV150" s="43"/>
      <c r="AW150" s="43" t="s">
        <v>30</v>
      </c>
      <c r="AX150" s="43"/>
      <c r="AY150" s="43" t="s">
        <v>30</v>
      </c>
      <c r="AZ150" s="43"/>
      <c r="BA150" s="44"/>
      <c r="BB150" s="48"/>
      <c r="BC150" s="43"/>
      <c r="BD150" s="43"/>
      <c r="BE150" s="43"/>
      <c r="BF150" s="43">
        <v>1</v>
      </c>
      <c r="BG150" s="43">
        <v>1</v>
      </c>
      <c r="BH150" s="43">
        <v>1</v>
      </c>
      <c r="BI150" s="43" t="s">
        <v>1157</v>
      </c>
      <c r="BJ150" s="43" t="s">
        <v>1093</v>
      </c>
      <c r="BK150" s="43">
        <v>1894</v>
      </c>
      <c r="BL150" s="43" t="str">
        <f t="shared" si="15"/>
        <v>1894Bolton Wanderers</v>
      </c>
      <c r="BM150" s="49" t="str">
        <f t="shared" si="16"/>
        <v>Manchester</v>
      </c>
      <c r="BN150" s="43"/>
      <c r="BO150" s="43"/>
      <c r="BP150" s="43"/>
      <c r="BQ150" s="43"/>
      <c r="BR150" s="43"/>
      <c r="BS150" s="43"/>
      <c r="BT150" s="43"/>
      <c r="BU150" s="43"/>
      <c r="BV150" s="43" t="s">
        <v>376</v>
      </c>
      <c r="BW150" s="43" t="s">
        <v>376</v>
      </c>
      <c r="BX150" s="43"/>
      <c r="BZ150" s="50"/>
      <c r="CA150" s="50"/>
      <c r="CB150" s="88" t="str">
        <f t="shared" si="17"/>
        <v>18940310</v>
      </c>
    </row>
    <row r="151" spans="1:80" s="49" customFormat="1" ht="12.95" customHeight="1" x14ac:dyDescent="0.2">
      <c r="A151" s="43">
        <v>3</v>
      </c>
      <c r="B151" s="43">
        <v>10</v>
      </c>
      <c r="C151" s="43">
        <v>1894</v>
      </c>
      <c r="D151" s="43" t="s">
        <v>658</v>
      </c>
      <c r="E151" s="43" t="s">
        <v>1181</v>
      </c>
      <c r="F151" s="44" t="s">
        <v>1010</v>
      </c>
      <c r="G151" s="43"/>
      <c r="H151" s="44" t="s">
        <v>1011</v>
      </c>
      <c r="I151" s="44"/>
      <c r="J151" s="45" t="s">
        <v>1182</v>
      </c>
      <c r="K151" s="43" t="s">
        <v>1093</v>
      </c>
      <c r="L151" s="43" t="s">
        <v>4</v>
      </c>
      <c r="M151" s="43" t="s">
        <v>1157</v>
      </c>
      <c r="N151" s="46">
        <v>1</v>
      </c>
      <c r="O151" s="46">
        <v>2</v>
      </c>
      <c r="P151" s="44" t="s">
        <v>1180</v>
      </c>
      <c r="Q151" s="44" t="s">
        <v>1101</v>
      </c>
      <c r="R151" s="44" t="s">
        <v>376</v>
      </c>
      <c r="S151" s="43"/>
      <c r="T151" s="43"/>
      <c r="U151" s="43"/>
      <c r="V151" s="43"/>
      <c r="W151" s="43"/>
      <c r="X151" s="43"/>
      <c r="Y151" s="43"/>
      <c r="Z151" s="43"/>
      <c r="AA151" s="43"/>
      <c r="AB151" s="43"/>
      <c r="AC151" s="43"/>
      <c r="AD151" s="43"/>
      <c r="AE151" s="47">
        <f t="shared" si="12"/>
        <v>0</v>
      </c>
      <c r="AF151" s="47">
        <f t="shared" si="13"/>
        <v>0</v>
      </c>
      <c r="AG151" s="47">
        <f t="shared" si="14"/>
        <v>1</v>
      </c>
      <c r="AH151" s="43" t="s">
        <v>1097</v>
      </c>
      <c r="AI151" s="43" t="s">
        <v>1098</v>
      </c>
      <c r="AJ151" s="43" t="s">
        <v>376</v>
      </c>
      <c r="AK151" s="43" t="s">
        <v>658</v>
      </c>
      <c r="AL151" s="43" t="s">
        <v>1101</v>
      </c>
      <c r="AM151" s="43" t="s">
        <v>1159</v>
      </c>
      <c r="AN151" s="43" t="s">
        <v>376</v>
      </c>
      <c r="AO151" s="43" t="s">
        <v>658</v>
      </c>
      <c r="AP151" s="43"/>
      <c r="AQ151" s="43">
        <v>2</v>
      </c>
      <c r="AR151" s="43"/>
      <c r="AS151" s="43"/>
      <c r="AT151" s="43"/>
      <c r="AU151" s="43" t="s">
        <v>376</v>
      </c>
      <c r="AV151" s="43"/>
      <c r="AW151" s="43" t="s">
        <v>30</v>
      </c>
      <c r="AX151" s="43"/>
      <c r="AY151" s="43" t="s">
        <v>30</v>
      </c>
      <c r="AZ151" s="43"/>
      <c r="BA151" s="44"/>
      <c r="BB151" s="48"/>
      <c r="BC151" s="43"/>
      <c r="BD151" s="43"/>
      <c r="BE151" s="43"/>
      <c r="BF151" s="43">
        <v>1</v>
      </c>
      <c r="BG151" s="43">
        <v>1</v>
      </c>
      <c r="BH151" s="43">
        <v>1</v>
      </c>
      <c r="BI151" s="43" t="s">
        <v>1093</v>
      </c>
      <c r="BJ151" s="43" t="s">
        <v>1157</v>
      </c>
      <c r="BK151" s="43">
        <v>1894</v>
      </c>
      <c r="BL151" s="43" t="str">
        <f t="shared" si="15"/>
        <v>1894Sheffield Wednesday</v>
      </c>
      <c r="BM151" s="49" t="str">
        <f t="shared" si="16"/>
        <v>Manchester</v>
      </c>
      <c r="BN151" s="43"/>
      <c r="BO151" s="43"/>
      <c r="BP151" s="43"/>
      <c r="BQ151" s="43"/>
      <c r="BR151" s="43"/>
      <c r="BS151" s="43"/>
      <c r="BT151" s="43"/>
      <c r="BU151" s="43"/>
      <c r="BV151" s="43" t="s">
        <v>376</v>
      </c>
      <c r="BW151" s="43" t="s">
        <v>376</v>
      </c>
      <c r="BX151" s="43"/>
      <c r="BZ151" s="50"/>
      <c r="CA151" s="50"/>
      <c r="CB151" s="88" t="str">
        <f t="shared" si="17"/>
        <v>18940310</v>
      </c>
    </row>
    <row r="152" spans="1:80" s="49" customFormat="1" ht="12.95" customHeight="1" x14ac:dyDescent="0.2">
      <c r="A152" s="43">
        <v>3</v>
      </c>
      <c r="B152" s="43">
        <v>31</v>
      </c>
      <c r="C152" s="43">
        <v>1894</v>
      </c>
      <c r="D152" s="43" t="s">
        <v>658</v>
      </c>
      <c r="E152" s="43" t="s">
        <v>1181</v>
      </c>
      <c r="F152" s="44" t="s">
        <v>1010</v>
      </c>
      <c r="G152" s="43"/>
      <c r="H152" s="44" t="s">
        <v>1025</v>
      </c>
      <c r="I152" s="44"/>
      <c r="J152" s="45" t="s">
        <v>1183</v>
      </c>
      <c r="K152" s="43" t="s">
        <v>1105</v>
      </c>
      <c r="L152" s="43" t="s">
        <v>3</v>
      </c>
      <c r="M152" s="43" t="s">
        <v>1157</v>
      </c>
      <c r="N152" s="46">
        <v>4</v>
      </c>
      <c r="O152" s="46">
        <v>1</v>
      </c>
      <c r="P152" s="44" t="s">
        <v>1184</v>
      </c>
      <c r="Q152" s="44" t="s">
        <v>588</v>
      </c>
      <c r="R152" s="44" t="s">
        <v>376</v>
      </c>
      <c r="S152" s="43"/>
      <c r="T152" s="43"/>
      <c r="U152" s="43"/>
      <c r="V152" s="43"/>
      <c r="W152" s="43"/>
      <c r="X152" s="43"/>
      <c r="Y152" s="43"/>
      <c r="Z152" s="43"/>
      <c r="AA152" s="43"/>
      <c r="AB152" s="43"/>
      <c r="AC152" s="43"/>
      <c r="AD152" s="43"/>
      <c r="AE152" s="47">
        <f t="shared" si="12"/>
        <v>1</v>
      </c>
      <c r="AF152" s="47">
        <f t="shared" si="13"/>
        <v>0</v>
      </c>
      <c r="AG152" s="47">
        <f t="shared" si="14"/>
        <v>0</v>
      </c>
      <c r="AH152" s="43" t="s">
        <v>1073</v>
      </c>
      <c r="AI152" s="43" t="s">
        <v>1074</v>
      </c>
      <c r="AJ152" s="43" t="s">
        <v>376</v>
      </c>
      <c r="AK152" s="43" t="s">
        <v>658</v>
      </c>
      <c r="AL152" s="43" t="s">
        <v>1101</v>
      </c>
      <c r="AM152" s="43" t="s">
        <v>1159</v>
      </c>
      <c r="AN152" s="43" t="s">
        <v>376</v>
      </c>
      <c r="AO152" s="43" t="s">
        <v>658</v>
      </c>
      <c r="AP152" s="43"/>
      <c r="AQ152" s="43">
        <v>1</v>
      </c>
      <c r="AR152" s="43"/>
      <c r="AS152" s="43"/>
      <c r="AT152" s="43"/>
      <c r="AU152" s="43" t="s">
        <v>376</v>
      </c>
      <c r="AV152" s="43"/>
      <c r="AW152" s="43" t="s">
        <v>30</v>
      </c>
      <c r="AX152" s="43"/>
      <c r="AY152" s="43" t="s">
        <v>30</v>
      </c>
      <c r="AZ152" s="43"/>
      <c r="BA152" s="44"/>
      <c r="BB152" s="48" t="s">
        <v>30</v>
      </c>
      <c r="BC152" s="43" t="s">
        <v>30</v>
      </c>
      <c r="BD152" s="43"/>
      <c r="BE152" s="43"/>
      <c r="BF152" s="43">
        <v>1</v>
      </c>
      <c r="BG152" s="43">
        <v>2</v>
      </c>
      <c r="BH152" s="43">
        <v>1</v>
      </c>
      <c r="BI152" s="43" t="s">
        <v>1105</v>
      </c>
      <c r="BJ152" s="43" t="s">
        <v>1157</v>
      </c>
      <c r="BK152" s="43">
        <v>1894</v>
      </c>
      <c r="BL152" s="43" t="str">
        <f t="shared" si="15"/>
        <v>1894Notts County</v>
      </c>
      <c r="BM152" s="49" t="str">
        <f t="shared" si="16"/>
        <v>Liverpool</v>
      </c>
      <c r="BN152" s="43"/>
      <c r="BO152" s="43"/>
      <c r="BP152" s="43"/>
      <c r="BQ152" s="43"/>
      <c r="BR152" s="43"/>
      <c r="BS152" s="43"/>
      <c r="BT152" s="43"/>
      <c r="BU152" s="43"/>
      <c r="BV152" s="43" t="s">
        <v>376</v>
      </c>
      <c r="BW152" s="43" t="s">
        <v>376</v>
      </c>
      <c r="BX152" s="43"/>
      <c r="BZ152" s="50"/>
      <c r="CA152" s="50"/>
      <c r="CB152" s="88" t="str">
        <f t="shared" si="17"/>
        <v>18940331</v>
      </c>
    </row>
    <row r="153" spans="1:80" s="49" customFormat="1" ht="12.95" customHeight="1" x14ac:dyDescent="0.2">
      <c r="A153" s="43">
        <v>3</v>
      </c>
      <c r="B153" s="43">
        <v>31</v>
      </c>
      <c r="C153" s="43">
        <v>1894</v>
      </c>
      <c r="D153" s="43" t="s">
        <v>658</v>
      </c>
      <c r="E153" s="43" t="s">
        <v>1181</v>
      </c>
      <c r="F153" s="44" t="s">
        <v>1010</v>
      </c>
      <c r="G153" s="43"/>
      <c r="H153" s="44" t="s">
        <v>1025</v>
      </c>
      <c r="I153" s="44"/>
      <c r="J153" s="45" t="s">
        <v>1183</v>
      </c>
      <c r="K153" s="43" t="s">
        <v>1157</v>
      </c>
      <c r="L153" s="43" t="s">
        <v>4</v>
      </c>
      <c r="M153" s="43" t="s">
        <v>1105</v>
      </c>
      <c r="N153" s="46">
        <v>1</v>
      </c>
      <c r="O153" s="46">
        <v>4</v>
      </c>
      <c r="P153" s="44" t="s">
        <v>1184</v>
      </c>
      <c r="Q153" s="44" t="s">
        <v>588</v>
      </c>
      <c r="R153" s="44" t="s">
        <v>376</v>
      </c>
      <c r="S153" s="43"/>
      <c r="T153" s="43"/>
      <c r="U153" s="43"/>
      <c r="V153" s="43"/>
      <c r="W153" s="43"/>
      <c r="X153" s="43"/>
      <c r="Y153" s="43"/>
      <c r="Z153" s="43"/>
      <c r="AA153" s="43"/>
      <c r="AB153" s="43"/>
      <c r="AC153" s="43"/>
      <c r="AD153" s="43"/>
      <c r="AE153" s="47">
        <f t="shared" si="12"/>
        <v>0</v>
      </c>
      <c r="AF153" s="47">
        <f t="shared" si="13"/>
        <v>0</v>
      </c>
      <c r="AG153" s="47">
        <f t="shared" si="14"/>
        <v>1</v>
      </c>
      <c r="AH153" s="43" t="s">
        <v>1101</v>
      </c>
      <c r="AI153" s="43" t="s">
        <v>1159</v>
      </c>
      <c r="AJ153" s="43" t="s">
        <v>376</v>
      </c>
      <c r="AK153" s="43" t="s">
        <v>658</v>
      </c>
      <c r="AL153" s="43" t="s">
        <v>1073</v>
      </c>
      <c r="AM153" s="43" t="s">
        <v>1074</v>
      </c>
      <c r="AN153" s="43" t="s">
        <v>376</v>
      </c>
      <c r="AO153" s="43" t="s">
        <v>658</v>
      </c>
      <c r="AP153" s="43"/>
      <c r="AQ153" s="43">
        <v>1</v>
      </c>
      <c r="AR153" s="43"/>
      <c r="AS153" s="43"/>
      <c r="AT153" s="43"/>
      <c r="AU153" s="43" t="s">
        <v>376</v>
      </c>
      <c r="AV153" s="43"/>
      <c r="AW153" s="43" t="s">
        <v>30</v>
      </c>
      <c r="AX153" s="43"/>
      <c r="AY153" s="43" t="s">
        <v>30</v>
      </c>
      <c r="AZ153" s="43"/>
      <c r="BA153" s="44"/>
      <c r="BB153" s="48"/>
      <c r="BC153" s="43" t="s">
        <v>30</v>
      </c>
      <c r="BD153" s="43"/>
      <c r="BE153" s="43"/>
      <c r="BF153" s="43">
        <v>1</v>
      </c>
      <c r="BG153" s="43">
        <v>1</v>
      </c>
      <c r="BH153" s="43">
        <v>2</v>
      </c>
      <c r="BI153" s="43" t="s">
        <v>1157</v>
      </c>
      <c r="BJ153" s="43" t="s">
        <v>1105</v>
      </c>
      <c r="BK153" s="43">
        <v>1894</v>
      </c>
      <c r="BL153" s="43" t="str">
        <f t="shared" si="15"/>
        <v>1894Bolton Wanderers</v>
      </c>
      <c r="BM153" s="49" t="str">
        <f t="shared" si="16"/>
        <v>Liverpool</v>
      </c>
      <c r="BN153" s="43"/>
      <c r="BO153" s="43"/>
      <c r="BP153" s="43"/>
      <c r="BQ153" s="43"/>
      <c r="BR153" s="43"/>
      <c r="BS153" s="43"/>
      <c r="BT153" s="43"/>
      <c r="BU153" s="43"/>
      <c r="BV153" s="43" t="s">
        <v>376</v>
      </c>
      <c r="BW153" s="43" t="s">
        <v>376</v>
      </c>
      <c r="BX153" s="43"/>
      <c r="BZ153" s="50"/>
      <c r="CA153" s="50"/>
      <c r="CB153" s="88" t="str">
        <f t="shared" si="17"/>
        <v>18940331</v>
      </c>
    </row>
    <row r="154" spans="1:80" s="49" customFormat="1" ht="12.95" customHeight="1" x14ac:dyDescent="0.2">
      <c r="A154" s="43">
        <v>3</v>
      </c>
      <c r="B154" s="43">
        <v>16</v>
      </c>
      <c r="C154" s="43">
        <v>1895</v>
      </c>
      <c r="D154" s="43" t="s">
        <v>658</v>
      </c>
      <c r="E154" s="43" t="s">
        <v>1185</v>
      </c>
      <c r="F154" s="44" t="s">
        <v>1010</v>
      </c>
      <c r="G154" s="43"/>
      <c r="H154" s="44" t="s">
        <v>1011</v>
      </c>
      <c r="I154" s="44"/>
      <c r="J154" s="45" t="s">
        <v>1186</v>
      </c>
      <c r="K154" s="43" t="s">
        <v>1124</v>
      </c>
      <c r="L154" s="43" t="s">
        <v>3</v>
      </c>
      <c r="M154" s="43" t="s">
        <v>1093</v>
      </c>
      <c r="N154" s="46">
        <v>2</v>
      </c>
      <c r="O154" s="46">
        <v>0</v>
      </c>
      <c r="P154" s="43" t="s">
        <v>1117</v>
      </c>
      <c r="Q154" s="44" t="s">
        <v>979</v>
      </c>
      <c r="R154" s="44" t="s">
        <v>376</v>
      </c>
      <c r="S154" s="43"/>
      <c r="T154" s="43"/>
      <c r="U154" s="43"/>
      <c r="V154" s="43"/>
      <c r="W154" s="43"/>
      <c r="X154" s="43"/>
      <c r="Y154" s="43"/>
      <c r="Z154" s="43"/>
      <c r="AA154" s="43"/>
      <c r="AB154" s="43"/>
      <c r="AC154" s="43"/>
      <c r="AD154" s="43"/>
      <c r="AE154" s="47">
        <f t="shared" si="12"/>
        <v>1</v>
      </c>
      <c r="AF154" s="47">
        <f t="shared" si="13"/>
        <v>0</v>
      </c>
      <c r="AG154" s="47">
        <f t="shared" si="14"/>
        <v>0</v>
      </c>
      <c r="AH154" s="43" t="s">
        <v>1111</v>
      </c>
      <c r="AI154" s="43" t="s">
        <v>1126</v>
      </c>
      <c r="AJ154" s="43" t="s">
        <v>376</v>
      </c>
      <c r="AK154" s="43" t="s">
        <v>658</v>
      </c>
      <c r="AL154" s="43" t="s">
        <v>1097</v>
      </c>
      <c r="AM154" s="43" t="s">
        <v>1098</v>
      </c>
      <c r="AN154" s="43" t="s">
        <v>376</v>
      </c>
      <c r="AO154" s="43" t="s">
        <v>658</v>
      </c>
      <c r="AP154" s="43"/>
      <c r="AQ154" s="43">
        <v>2</v>
      </c>
      <c r="AR154" s="43"/>
      <c r="AS154" s="43"/>
      <c r="AT154" s="43"/>
      <c r="AU154" s="43" t="s">
        <v>376</v>
      </c>
      <c r="AV154" s="43"/>
      <c r="AW154" s="43" t="s">
        <v>30</v>
      </c>
      <c r="AX154" s="43"/>
      <c r="AY154" s="43" t="s">
        <v>30</v>
      </c>
      <c r="AZ154" s="43"/>
      <c r="BA154" s="44"/>
      <c r="BB154" s="48"/>
      <c r="BC154" s="43"/>
      <c r="BD154" s="43"/>
      <c r="BE154" s="43"/>
      <c r="BF154" s="43">
        <v>1</v>
      </c>
      <c r="BG154" s="43">
        <v>1</v>
      </c>
      <c r="BH154" s="43">
        <v>1</v>
      </c>
      <c r="BI154" s="43" t="s">
        <v>1124</v>
      </c>
      <c r="BJ154" s="43" t="s">
        <v>1093</v>
      </c>
      <c r="BK154" s="43">
        <v>1895</v>
      </c>
      <c r="BL154" s="43" t="str">
        <f t="shared" si="15"/>
        <v>1895West Bromwich Albion</v>
      </c>
      <c r="BM154" s="49" t="str">
        <f t="shared" si="16"/>
        <v>Derby</v>
      </c>
      <c r="BN154" s="43"/>
      <c r="BO154" s="43"/>
      <c r="BP154" s="43"/>
      <c r="BQ154" s="43"/>
      <c r="BR154" s="43"/>
      <c r="BS154" s="43"/>
      <c r="BT154" s="43"/>
      <c r="BU154" s="43"/>
      <c r="BV154" s="43" t="s">
        <v>376</v>
      </c>
      <c r="BW154" s="43" t="s">
        <v>376</v>
      </c>
      <c r="BX154" s="43"/>
      <c r="BZ154" s="50"/>
      <c r="CA154" s="50"/>
      <c r="CB154" s="88" t="str">
        <f t="shared" si="17"/>
        <v>18950316</v>
      </c>
    </row>
    <row r="155" spans="1:80" s="49" customFormat="1" ht="12.95" customHeight="1" x14ac:dyDescent="0.2">
      <c r="A155" s="43">
        <v>3</v>
      </c>
      <c r="B155" s="43">
        <v>16</v>
      </c>
      <c r="C155" s="43">
        <v>1895</v>
      </c>
      <c r="D155" s="43" t="s">
        <v>658</v>
      </c>
      <c r="E155" s="43" t="s">
        <v>1185</v>
      </c>
      <c r="F155" s="44" t="s">
        <v>1010</v>
      </c>
      <c r="G155" s="43"/>
      <c r="H155" s="44" t="s">
        <v>1011</v>
      </c>
      <c r="I155" s="44"/>
      <c r="J155" s="45" t="s">
        <v>1186</v>
      </c>
      <c r="K155" s="43" t="s">
        <v>1093</v>
      </c>
      <c r="L155" s="43" t="s">
        <v>4</v>
      </c>
      <c r="M155" s="43" t="s">
        <v>1124</v>
      </c>
      <c r="N155" s="46">
        <v>0</v>
      </c>
      <c r="O155" s="46">
        <v>2</v>
      </c>
      <c r="P155" s="43" t="s">
        <v>1117</v>
      </c>
      <c r="Q155" s="44" t="s">
        <v>979</v>
      </c>
      <c r="R155" s="44" t="s">
        <v>376</v>
      </c>
      <c r="S155" s="43"/>
      <c r="T155" s="43"/>
      <c r="U155" s="43"/>
      <c r="V155" s="43"/>
      <c r="W155" s="43"/>
      <c r="X155" s="43"/>
      <c r="Y155" s="43"/>
      <c r="Z155" s="43"/>
      <c r="AA155" s="43"/>
      <c r="AB155" s="43"/>
      <c r="AC155" s="43"/>
      <c r="AD155" s="43"/>
      <c r="AE155" s="47">
        <f t="shared" si="12"/>
        <v>0</v>
      </c>
      <c r="AF155" s="47">
        <f t="shared" si="13"/>
        <v>0</v>
      </c>
      <c r="AG155" s="47">
        <f t="shared" si="14"/>
        <v>1</v>
      </c>
      <c r="AH155" s="43" t="s">
        <v>1097</v>
      </c>
      <c r="AI155" s="43" t="s">
        <v>1098</v>
      </c>
      <c r="AJ155" s="43" t="s">
        <v>376</v>
      </c>
      <c r="AK155" s="43" t="s">
        <v>658</v>
      </c>
      <c r="AL155" s="43" t="s">
        <v>1111</v>
      </c>
      <c r="AM155" s="43" t="s">
        <v>1126</v>
      </c>
      <c r="AN155" s="43" t="s">
        <v>376</v>
      </c>
      <c r="AO155" s="43" t="s">
        <v>658</v>
      </c>
      <c r="AP155" s="43"/>
      <c r="AQ155" s="43">
        <v>2</v>
      </c>
      <c r="AR155" s="43"/>
      <c r="AS155" s="43"/>
      <c r="AT155" s="43"/>
      <c r="AU155" s="43" t="s">
        <v>376</v>
      </c>
      <c r="AV155" s="43"/>
      <c r="AW155" s="43" t="s">
        <v>30</v>
      </c>
      <c r="AX155" s="43"/>
      <c r="AY155" s="43" t="s">
        <v>30</v>
      </c>
      <c r="AZ155" s="43"/>
      <c r="BA155" s="44"/>
      <c r="BB155" s="48"/>
      <c r="BC155" s="43"/>
      <c r="BD155" s="43"/>
      <c r="BE155" s="43"/>
      <c r="BF155" s="43">
        <v>1</v>
      </c>
      <c r="BG155" s="43">
        <v>1</v>
      </c>
      <c r="BH155" s="43">
        <v>1</v>
      </c>
      <c r="BI155" s="43" t="s">
        <v>1093</v>
      </c>
      <c r="BJ155" s="43" t="s">
        <v>1124</v>
      </c>
      <c r="BK155" s="43">
        <v>1895</v>
      </c>
      <c r="BL155" s="43" t="str">
        <f t="shared" si="15"/>
        <v>1895Sheffield Wednesday</v>
      </c>
      <c r="BM155" s="49" t="str">
        <f t="shared" si="16"/>
        <v>Derby</v>
      </c>
      <c r="BN155" s="43"/>
      <c r="BO155" s="43"/>
      <c r="BP155" s="43"/>
      <c r="BQ155" s="43"/>
      <c r="BR155" s="43"/>
      <c r="BS155" s="43"/>
      <c r="BT155" s="43"/>
      <c r="BU155" s="43"/>
      <c r="BV155" s="43" t="s">
        <v>376</v>
      </c>
      <c r="BW155" s="43" t="s">
        <v>376</v>
      </c>
      <c r="BX155" s="43"/>
      <c r="BZ155" s="50"/>
      <c r="CA155" s="50"/>
      <c r="CB155" s="88" t="str">
        <f t="shared" si="17"/>
        <v>18950316</v>
      </c>
    </row>
    <row r="156" spans="1:80" s="49" customFormat="1" ht="12.95" customHeight="1" x14ac:dyDescent="0.2">
      <c r="A156" s="43">
        <v>3</v>
      </c>
      <c r="B156" s="43">
        <v>16</v>
      </c>
      <c r="C156" s="43">
        <v>1895</v>
      </c>
      <c r="D156" s="43" t="s">
        <v>658</v>
      </c>
      <c r="E156" s="43" t="s">
        <v>1185</v>
      </c>
      <c r="F156" s="44" t="s">
        <v>1010</v>
      </c>
      <c r="G156" s="43"/>
      <c r="H156" s="44" t="s">
        <v>1011</v>
      </c>
      <c r="I156" s="44"/>
      <c r="J156" s="45" t="s">
        <v>1186</v>
      </c>
      <c r="K156" s="43" t="s">
        <v>806</v>
      </c>
      <c r="L156" s="43" t="s">
        <v>3</v>
      </c>
      <c r="M156" s="43" t="s">
        <v>793</v>
      </c>
      <c r="N156" s="46">
        <v>2</v>
      </c>
      <c r="O156" s="46">
        <v>1</v>
      </c>
      <c r="P156" s="44" t="s">
        <v>1178</v>
      </c>
      <c r="Q156" s="44" t="s">
        <v>1085</v>
      </c>
      <c r="R156" s="44" t="s">
        <v>376</v>
      </c>
      <c r="S156" s="43"/>
      <c r="T156" s="43"/>
      <c r="U156" s="43"/>
      <c r="V156" s="43"/>
      <c r="W156" s="43"/>
      <c r="X156" s="43"/>
      <c r="Y156" s="43"/>
      <c r="Z156" s="43"/>
      <c r="AA156" s="43"/>
      <c r="AB156" s="43"/>
      <c r="AC156" s="43"/>
      <c r="AD156" s="43"/>
      <c r="AE156" s="47">
        <f t="shared" si="12"/>
        <v>1</v>
      </c>
      <c r="AF156" s="47">
        <f t="shared" si="13"/>
        <v>0</v>
      </c>
      <c r="AG156" s="47">
        <f t="shared" si="14"/>
        <v>0</v>
      </c>
      <c r="AH156" s="43" t="s">
        <v>1111</v>
      </c>
      <c r="AI156" s="43" t="s">
        <v>1126</v>
      </c>
      <c r="AJ156" s="43" t="s">
        <v>376</v>
      </c>
      <c r="AK156" s="43" t="s">
        <v>658</v>
      </c>
      <c r="AL156" s="43" t="s">
        <v>793</v>
      </c>
      <c r="AM156" s="43" t="s">
        <v>1164</v>
      </c>
      <c r="AN156" s="43" t="s">
        <v>376</v>
      </c>
      <c r="AO156" s="43" t="s">
        <v>658</v>
      </c>
      <c r="AP156" s="43"/>
      <c r="AQ156" s="43">
        <v>2</v>
      </c>
      <c r="AR156" s="43"/>
      <c r="AS156" s="43"/>
      <c r="AT156" s="43"/>
      <c r="AU156" s="43" t="s">
        <v>376</v>
      </c>
      <c r="AV156" s="43"/>
      <c r="AW156" s="43" t="s">
        <v>30</v>
      </c>
      <c r="AX156" s="43"/>
      <c r="AY156" s="43" t="s">
        <v>30</v>
      </c>
      <c r="AZ156" s="43"/>
      <c r="BA156" s="44"/>
      <c r="BB156" s="48"/>
      <c r="BC156" s="43"/>
      <c r="BD156" s="43"/>
      <c r="BE156" s="43"/>
      <c r="BF156" s="43">
        <v>1</v>
      </c>
      <c r="BG156" s="43">
        <v>1</v>
      </c>
      <c r="BH156" s="43">
        <v>1</v>
      </c>
      <c r="BI156" s="43" t="s">
        <v>806</v>
      </c>
      <c r="BJ156" s="43" t="s">
        <v>793</v>
      </c>
      <c r="BK156" s="43">
        <v>1895</v>
      </c>
      <c r="BL156" s="43" t="str">
        <f t="shared" si="15"/>
        <v>1895Aston Villa</v>
      </c>
      <c r="BM156" s="49" t="str">
        <f t="shared" si="16"/>
        <v>Blackburn</v>
      </c>
      <c r="BN156" s="43"/>
      <c r="BO156" s="43"/>
      <c r="BP156" s="43"/>
      <c r="BQ156" s="43"/>
      <c r="BR156" s="43"/>
      <c r="BS156" s="43"/>
      <c r="BT156" s="43"/>
      <c r="BU156" s="43"/>
      <c r="BV156" s="43" t="s">
        <v>376</v>
      </c>
      <c r="BW156" s="43" t="s">
        <v>376</v>
      </c>
      <c r="BX156" s="43"/>
      <c r="BZ156" s="50"/>
      <c r="CA156" s="50"/>
      <c r="CB156" s="88" t="str">
        <f t="shared" si="17"/>
        <v>18950316</v>
      </c>
    </row>
    <row r="157" spans="1:80" s="49" customFormat="1" ht="12.95" customHeight="1" x14ac:dyDescent="0.2">
      <c r="A157" s="43">
        <v>3</v>
      </c>
      <c r="B157" s="43">
        <v>16</v>
      </c>
      <c r="C157" s="43">
        <v>1895</v>
      </c>
      <c r="D157" s="43" t="s">
        <v>658</v>
      </c>
      <c r="E157" s="43" t="s">
        <v>1185</v>
      </c>
      <c r="F157" s="44" t="s">
        <v>1010</v>
      </c>
      <c r="G157" s="43"/>
      <c r="H157" s="44" t="s">
        <v>1011</v>
      </c>
      <c r="I157" s="44"/>
      <c r="J157" s="45" t="s">
        <v>1186</v>
      </c>
      <c r="K157" s="43" t="s">
        <v>793</v>
      </c>
      <c r="L157" s="43" t="s">
        <v>4</v>
      </c>
      <c r="M157" s="43" t="s">
        <v>806</v>
      </c>
      <c r="N157" s="46">
        <v>1</v>
      </c>
      <c r="O157" s="46">
        <v>2</v>
      </c>
      <c r="P157" s="44" t="s">
        <v>1178</v>
      </c>
      <c r="Q157" s="44" t="s">
        <v>1085</v>
      </c>
      <c r="R157" s="44" t="s">
        <v>376</v>
      </c>
      <c r="S157" s="43"/>
      <c r="T157" s="43"/>
      <c r="U157" s="43"/>
      <c r="V157" s="43"/>
      <c r="W157" s="43"/>
      <c r="X157" s="43"/>
      <c r="Y157" s="43"/>
      <c r="Z157" s="43"/>
      <c r="AA157" s="43"/>
      <c r="AB157" s="43"/>
      <c r="AC157" s="43"/>
      <c r="AD157" s="43"/>
      <c r="AE157" s="47">
        <f t="shared" si="12"/>
        <v>0</v>
      </c>
      <c r="AF157" s="47">
        <f t="shared" si="13"/>
        <v>0</v>
      </c>
      <c r="AG157" s="47">
        <f t="shared" si="14"/>
        <v>1</v>
      </c>
      <c r="AH157" s="43" t="s">
        <v>793</v>
      </c>
      <c r="AI157" s="43" t="s">
        <v>1164</v>
      </c>
      <c r="AJ157" s="43" t="s">
        <v>376</v>
      </c>
      <c r="AK157" s="43" t="s">
        <v>658</v>
      </c>
      <c r="AL157" s="43" t="s">
        <v>1111</v>
      </c>
      <c r="AM157" s="43" t="s">
        <v>1126</v>
      </c>
      <c r="AN157" s="43" t="s">
        <v>376</v>
      </c>
      <c r="AO157" s="43" t="s">
        <v>658</v>
      </c>
      <c r="AP157" s="43"/>
      <c r="AQ157" s="43">
        <v>2</v>
      </c>
      <c r="AR157" s="43"/>
      <c r="AS157" s="43"/>
      <c r="AT157" s="43"/>
      <c r="AU157" s="43" t="s">
        <v>376</v>
      </c>
      <c r="AV157" s="43"/>
      <c r="AW157" s="43" t="s">
        <v>30</v>
      </c>
      <c r="AX157" s="43"/>
      <c r="AY157" s="43" t="s">
        <v>30</v>
      </c>
      <c r="AZ157" s="43"/>
      <c r="BA157" s="44"/>
      <c r="BB157" s="48"/>
      <c r="BC157" s="43"/>
      <c r="BD157" s="43"/>
      <c r="BE157" s="43"/>
      <c r="BF157" s="43">
        <v>1</v>
      </c>
      <c r="BG157" s="43">
        <v>1</v>
      </c>
      <c r="BH157" s="43">
        <v>1</v>
      </c>
      <c r="BI157" s="43" t="s">
        <v>793</v>
      </c>
      <c r="BJ157" s="43" t="s">
        <v>806</v>
      </c>
      <c r="BK157" s="43">
        <v>1895</v>
      </c>
      <c r="BL157" s="43" t="str">
        <f t="shared" si="15"/>
        <v>1895Sunderland</v>
      </c>
      <c r="BM157" s="49" t="str">
        <f t="shared" si="16"/>
        <v>Blackburn</v>
      </c>
      <c r="BN157" s="43"/>
      <c r="BO157" s="43"/>
      <c r="BP157" s="43"/>
      <c r="BQ157" s="43"/>
      <c r="BR157" s="43"/>
      <c r="BS157" s="43"/>
      <c r="BT157" s="43"/>
      <c r="BU157" s="43"/>
      <c r="BV157" s="43" t="s">
        <v>376</v>
      </c>
      <c r="BW157" s="43" t="s">
        <v>376</v>
      </c>
      <c r="BX157" s="43"/>
      <c r="BZ157" s="50"/>
      <c r="CA157" s="50"/>
      <c r="CB157" s="88" t="str">
        <f t="shared" si="17"/>
        <v>18950316</v>
      </c>
    </row>
    <row r="158" spans="1:80" s="49" customFormat="1" ht="12.95" customHeight="1" x14ac:dyDescent="0.2">
      <c r="A158" s="43">
        <v>4</v>
      </c>
      <c r="B158" s="43">
        <v>20</v>
      </c>
      <c r="C158" s="43">
        <v>1895</v>
      </c>
      <c r="D158" s="43" t="s">
        <v>658</v>
      </c>
      <c r="E158" s="43" t="s">
        <v>1185</v>
      </c>
      <c r="F158" s="44" t="s">
        <v>1010</v>
      </c>
      <c r="G158" s="43"/>
      <c r="H158" s="44" t="s">
        <v>1025</v>
      </c>
      <c r="I158" s="44"/>
      <c r="J158" s="45" t="s">
        <v>1187</v>
      </c>
      <c r="K158" s="43" t="s">
        <v>806</v>
      </c>
      <c r="L158" s="43" t="s">
        <v>3</v>
      </c>
      <c r="M158" s="43" t="s">
        <v>1124</v>
      </c>
      <c r="N158" s="46">
        <v>1</v>
      </c>
      <c r="O158" s="46">
        <v>0</v>
      </c>
      <c r="P158" s="44" t="s">
        <v>1188</v>
      </c>
      <c r="Q158" s="44" t="s">
        <v>1017</v>
      </c>
      <c r="R158" s="44" t="s">
        <v>376</v>
      </c>
      <c r="S158" s="43"/>
      <c r="T158" s="43"/>
      <c r="U158" s="43"/>
      <c r="V158" s="43"/>
      <c r="W158" s="43"/>
      <c r="X158" s="43"/>
      <c r="Y158" s="43"/>
      <c r="Z158" s="43"/>
      <c r="AA158" s="43"/>
      <c r="AB158" s="43"/>
      <c r="AC158" s="43"/>
      <c r="AD158" s="43"/>
      <c r="AE158" s="47">
        <f t="shared" si="12"/>
        <v>1</v>
      </c>
      <c r="AF158" s="47">
        <f t="shared" si="13"/>
        <v>0</v>
      </c>
      <c r="AG158" s="47">
        <f t="shared" si="14"/>
        <v>0</v>
      </c>
      <c r="AH158" s="43" t="s">
        <v>1111</v>
      </c>
      <c r="AI158" s="43" t="s">
        <v>1126</v>
      </c>
      <c r="AJ158" s="43" t="s">
        <v>376</v>
      </c>
      <c r="AK158" s="43" t="s">
        <v>658</v>
      </c>
      <c r="AL158" s="43" t="s">
        <v>1111</v>
      </c>
      <c r="AM158" s="43" t="s">
        <v>1126</v>
      </c>
      <c r="AN158" s="43" t="s">
        <v>376</v>
      </c>
      <c r="AO158" s="43" t="s">
        <v>658</v>
      </c>
      <c r="AP158" s="43"/>
      <c r="AQ158" s="43">
        <v>1</v>
      </c>
      <c r="AR158" s="43"/>
      <c r="AS158" s="43"/>
      <c r="AT158" s="43"/>
      <c r="AU158" s="43" t="s">
        <v>376</v>
      </c>
      <c r="AV158" s="43"/>
      <c r="AW158" s="43" t="s">
        <v>30</v>
      </c>
      <c r="AX158" s="43"/>
      <c r="AY158" s="43" t="s">
        <v>30</v>
      </c>
      <c r="AZ158" s="43"/>
      <c r="BA158" s="44"/>
      <c r="BB158" s="48" t="s">
        <v>30</v>
      </c>
      <c r="BC158" s="43" t="s">
        <v>30</v>
      </c>
      <c r="BD158" s="43"/>
      <c r="BE158" s="43"/>
      <c r="BF158" s="43">
        <v>1</v>
      </c>
      <c r="BG158" s="43">
        <v>1</v>
      </c>
      <c r="BH158" s="43">
        <v>1</v>
      </c>
      <c r="BI158" s="43" t="s">
        <v>806</v>
      </c>
      <c r="BJ158" s="43" t="s">
        <v>1124</v>
      </c>
      <c r="BK158" s="43">
        <v>1895</v>
      </c>
      <c r="BL158" s="43" t="str">
        <f t="shared" si="15"/>
        <v>1895Aston Villa</v>
      </c>
      <c r="BM158" s="49" t="str">
        <f t="shared" si="16"/>
        <v>London</v>
      </c>
      <c r="BN158" s="43"/>
      <c r="BO158" s="43"/>
      <c r="BP158" s="43"/>
      <c r="BQ158" s="43"/>
      <c r="BR158" s="43"/>
      <c r="BS158" s="43"/>
      <c r="BT158" s="43"/>
      <c r="BU158" s="43"/>
      <c r="BV158" s="43" t="s">
        <v>376</v>
      </c>
      <c r="BW158" s="43" t="s">
        <v>376</v>
      </c>
      <c r="BX158" s="43"/>
      <c r="BZ158" s="50"/>
      <c r="CA158" s="50"/>
      <c r="CB158" s="88" t="str">
        <f t="shared" si="17"/>
        <v>18950420</v>
      </c>
    </row>
    <row r="159" spans="1:80" s="49" customFormat="1" ht="12.95" customHeight="1" x14ac:dyDescent="0.2">
      <c r="A159" s="43">
        <v>4</v>
      </c>
      <c r="B159" s="43">
        <v>20</v>
      </c>
      <c r="C159" s="43">
        <v>1895</v>
      </c>
      <c r="D159" s="43" t="s">
        <v>658</v>
      </c>
      <c r="E159" s="43" t="s">
        <v>1185</v>
      </c>
      <c r="F159" s="44" t="s">
        <v>1010</v>
      </c>
      <c r="G159" s="43"/>
      <c r="H159" s="44" t="s">
        <v>1025</v>
      </c>
      <c r="I159" s="44"/>
      <c r="J159" s="45" t="s">
        <v>1187</v>
      </c>
      <c r="K159" s="43" t="s">
        <v>1124</v>
      </c>
      <c r="L159" s="43" t="s">
        <v>4</v>
      </c>
      <c r="M159" s="43" t="s">
        <v>806</v>
      </c>
      <c r="N159" s="46">
        <v>0</v>
      </c>
      <c r="O159" s="46">
        <v>1</v>
      </c>
      <c r="P159" s="44" t="s">
        <v>1188</v>
      </c>
      <c r="Q159" s="44" t="s">
        <v>1017</v>
      </c>
      <c r="R159" s="44" t="s">
        <v>376</v>
      </c>
      <c r="S159" s="43"/>
      <c r="T159" s="43"/>
      <c r="U159" s="43"/>
      <c r="V159" s="43"/>
      <c r="W159" s="43"/>
      <c r="X159" s="43"/>
      <c r="Y159" s="43"/>
      <c r="Z159" s="43"/>
      <c r="AA159" s="43"/>
      <c r="AB159" s="43"/>
      <c r="AC159" s="43"/>
      <c r="AD159" s="43"/>
      <c r="AE159" s="47">
        <f t="shared" si="12"/>
        <v>0</v>
      </c>
      <c r="AF159" s="47">
        <f t="shared" si="13"/>
        <v>0</v>
      </c>
      <c r="AG159" s="47">
        <f t="shared" si="14"/>
        <v>1</v>
      </c>
      <c r="AH159" s="43" t="s">
        <v>1111</v>
      </c>
      <c r="AI159" s="43" t="s">
        <v>1126</v>
      </c>
      <c r="AJ159" s="43" t="s">
        <v>376</v>
      </c>
      <c r="AK159" s="43" t="s">
        <v>658</v>
      </c>
      <c r="AL159" s="43" t="s">
        <v>1111</v>
      </c>
      <c r="AM159" s="43" t="s">
        <v>1126</v>
      </c>
      <c r="AN159" s="43" t="s">
        <v>376</v>
      </c>
      <c r="AO159" s="43" t="s">
        <v>658</v>
      </c>
      <c r="AP159" s="43"/>
      <c r="AQ159" s="43">
        <v>1</v>
      </c>
      <c r="AR159" s="43"/>
      <c r="AS159" s="43"/>
      <c r="AT159" s="43"/>
      <c r="AU159" s="43" t="s">
        <v>376</v>
      </c>
      <c r="AV159" s="43"/>
      <c r="AW159" s="43" t="s">
        <v>30</v>
      </c>
      <c r="AX159" s="43"/>
      <c r="AY159" s="43" t="s">
        <v>30</v>
      </c>
      <c r="AZ159" s="43"/>
      <c r="BA159" s="44"/>
      <c r="BB159" s="48"/>
      <c r="BC159" s="43" t="s">
        <v>30</v>
      </c>
      <c r="BD159" s="43"/>
      <c r="BE159" s="43"/>
      <c r="BF159" s="43">
        <v>1</v>
      </c>
      <c r="BG159" s="43">
        <v>1</v>
      </c>
      <c r="BH159" s="43">
        <v>1</v>
      </c>
      <c r="BI159" s="43" t="s">
        <v>1124</v>
      </c>
      <c r="BJ159" s="43" t="s">
        <v>806</v>
      </c>
      <c r="BK159" s="43">
        <v>1895</v>
      </c>
      <c r="BL159" s="43" t="str">
        <f t="shared" si="15"/>
        <v>1895West Bromwich Albion</v>
      </c>
      <c r="BM159" s="49" t="str">
        <f t="shared" si="16"/>
        <v>London</v>
      </c>
      <c r="BN159" s="43"/>
      <c r="BO159" s="43"/>
      <c r="BP159" s="43"/>
      <c r="BQ159" s="43"/>
      <c r="BR159" s="43"/>
      <c r="BS159" s="43"/>
      <c r="BT159" s="43"/>
      <c r="BU159" s="43"/>
      <c r="BV159" s="43" t="s">
        <v>376</v>
      </c>
      <c r="BW159" s="43" t="s">
        <v>376</v>
      </c>
      <c r="BX159" s="43"/>
      <c r="BZ159" s="50"/>
      <c r="CA159" s="50"/>
      <c r="CB159" s="88" t="str">
        <f t="shared" si="17"/>
        <v>18950420</v>
      </c>
    </row>
    <row r="160" spans="1:80" s="49" customFormat="1" ht="12.95" customHeight="1" x14ac:dyDescent="0.2">
      <c r="A160" s="43">
        <v>3</v>
      </c>
      <c r="B160" s="43">
        <v>21</v>
      </c>
      <c r="C160" s="43">
        <v>1896</v>
      </c>
      <c r="D160" s="43" t="s">
        <v>658</v>
      </c>
      <c r="E160" s="43" t="s">
        <v>1189</v>
      </c>
      <c r="F160" s="44" t="s">
        <v>1010</v>
      </c>
      <c r="G160" s="43"/>
      <c r="H160" s="44" t="s">
        <v>1011</v>
      </c>
      <c r="I160" s="44"/>
      <c r="J160" s="45" t="s">
        <v>1190</v>
      </c>
      <c r="K160" s="43" t="s">
        <v>1093</v>
      </c>
      <c r="L160" s="43" t="s">
        <v>1014</v>
      </c>
      <c r="M160" s="43" t="s">
        <v>1157</v>
      </c>
      <c r="N160" s="46">
        <v>1</v>
      </c>
      <c r="O160" s="46">
        <v>1</v>
      </c>
      <c r="P160" s="44" t="s">
        <v>1184</v>
      </c>
      <c r="Q160" s="44" t="s">
        <v>588</v>
      </c>
      <c r="R160" s="44" t="s">
        <v>376</v>
      </c>
      <c r="S160" s="43"/>
      <c r="T160" s="43"/>
      <c r="U160" s="43"/>
      <c r="V160" s="43"/>
      <c r="W160" s="43"/>
      <c r="X160" s="43"/>
      <c r="Y160" s="43"/>
      <c r="Z160" s="43"/>
      <c r="AA160" s="43"/>
      <c r="AB160" s="43"/>
      <c r="AC160" s="43"/>
      <c r="AD160" s="43"/>
      <c r="AE160" s="47">
        <f t="shared" si="12"/>
        <v>0</v>
      </c>
      <c r="AF160" s="47">
        <f t="shared" si="13"/>
        <v>1</v>
      </c>
      <c r="AG160" s="47">
        <f t="shared" si="14"/>
        <v>0</v>
      </c>
      <c r="AH160" s="43" t="s">
        <v>1097</v>
      </c>
      <c r="AI160" s="43" t="s">
        <v>1098</v>
      </c>
      <c r="AJ160" s="43" t="s">
        <v>376</v>
      </c>
      <c r="AK160" s="43" t="s">
        <v>658</v>
      </c>
      <c r="AL160" s="43" t="s">
        <v>1101</v>
      </c>
      <c r="AM160" s="43" t="s">
        <v>1159</v>
      </c>
      <c r="AN160" s="43" t="s">
        <v>376</v>
      </c>
      <c r="AO160" s="43" t="s">
        <v>658</v>
      </c>
      <c r="AP160" s="43"/>
      <c r="AQ160" s="43">
        <v>2</v>
      </c>
      <c r="AR160" s="43"/>
      <c r="AS160" s="43"/>
      <c r="AT160" s="43"/>
      <c r="AU160" s="43" t="s">
        <v>376</v>
      </c>
      <c r="AV160" s="43"/>
      <c r="AW160" s="43" t="s">
        <v>30</v>
      </c>
      <c r="AX160" s="43"/>
      <c r="AY160" s="43" t="s">
        <v>30</v>
      </c>
      <c r="AZ160" s="43"/>
      <c r="BA160" s="44"/>
      <c r="BB160" s="48"/>
      <c r="BC160" s="43"/>
      <c r="BD160" s="43"/>
      <c r="BE160" s="43"/>
      <c r="BF160" s="43">
        <v>1</v>
      </c>
      <c r="BG160" s="43">
        <v>1</v>
      </c>
      <c r="BH160" s="43">
        <v>1</v>
      </c>
      <c r="BI160" s="43" t="s">
        <v>1093</v>
      </c>
      <c r="BJ160" s="43" t="s">
        <v>1157</v>
      </c>
      <c r="BK160" s="43">
        <v>1896</v>
      </c>
      <c r="BL160" s="43" t="str">
        <f t="shared" si="15"/>
        <v>1896Sheffield Wednesday</v>
      </c>
      <c r="BM160" s="49" t="str">
        <f t="shared" si="16"/>
        <v>Liverpool</v>
      </c>
      <c r="BN160" s="43"/>
      <c r="BO160" s="43"/>
      <c r="BP160" s="43"/>
      <c r="BQ160" s="43"/>
      <c r="BR160" s="43"/>
      <c r="BS160" s="43"/>
      <c r="BT160" s="43"/>
      <c r="BU160" s="43"/>
      <c r="BV160" s="43" t="s">
        <v>376</v>
      </c>
      <c r="BW160" s="43" t="s">
        <v>376</v>
      </c>
      <c r="BX160" s="43"/>
      <c r="BZ160" s="50"/>
      <c r="CA160" s="50"/>
      <c r="CB160" s="88" t="str">
        <f t="shared" si="17"/>
        <v>18960321</v>
      </c>
    </row>
    <row r="161" spans="1:80" s="49" customFormat="1" ht="12.95" customHeight="1" x14ac:dyDescent="0.2">
      <c r="A161" s="43">
        <v>3</v>
      </c>
      <c r="B161" s="43">
        <v>21</v>
      </c>
      <c r="C161" s="43">
        <v>1896</v>
      </c>
      <c r="D161" s="43" t="s">
        <v>658</v>
      </c>
      <c r="E161" s="43" t="s">
        <v>1189</v>
      </c>
      <c r="F161" s="44" t="s">
        <v>1010</v>
      </c>
      <c r="G161" s="43"/>
      <c r="H161" s="44" t="s">
        <v>1011</v>
      </c>
      <c r="I161" s="44"/>
      <c r="J161" s="45" t="s">
        <v>1190</v>
      </c>
      <c r="K161" s="43" t="s">
        <v>1157</v>
      </c>
      <c r="L161" s="43" t="s">
        <v>1014</v>
      </c>
      <c r="M161" s="43" t="s">
        <v>1093</v>
      </c>
      <c r="N161" s="46">
        <v>1</v>
      </c>
      <c r="O161" s="46">
        <v>1</v>
      </c>
      <c r="P161" s="44" t="s">
        <v>1184</v>
      </c>
      <c r="Q161" s="44" t="s">
        <v>588</v>
      </c>
      <c r="R161" s="44" t="s">
        <v>376</v>
      </c>
      <c r="S161" s="43"/>
      <c r="T161" s="43"/>
      <c r="U161" s="43"/>
      <c r="V161" s="43"/>
      <c r="W161" s="43"/>
      <c r="X161" s="43"/>
      <c r="Y161" s="43"/>
      <c r="Z161" s="43"/>
      <c r="AA161" s="43"/>
      <c r="AB161" s="43"/>
      <c r="AC161" s="43"/>
      <c r="AD161" s="43"/>
      <c r="AE161" s="47">
        <f t="shared" si="12"/>
        <v>0</v>
      </c>
      <c r="AF161" s="47">
        <f t="shared" si="13"/>
        <v>1</v>
      </c>
      <c r="AG161" s="47">
        <f t="shared" si="14"/>
        <v>0</v>
      </c>
      <c r="AH161" s="43" t="s">
        <v>1101</v>
      </c>
      <c r="AI161" s="43" t="s">
        <v>1159</v>
      </c>
      <c r="AJ161" s="43" t="s">
        <v>376</v>
      </c>
      <c r="AK161" s="43" t="s">
        <v>658</v>
      </c>
      <c r="AL161" s="43" t="s">
        <v>1097</v>
      </c>
      <c r="AM161" s="43" t="s">
        <v>1098</v>
      </c>
      <c r="AN161" s="43" t="s">
        <v>376</v>
      </c>
      <c r="AO161" s="43" t="s">
        <v>658</v>
      </c>
      <c r="AP161" s="43"/>
      <c r="AQ161" s="43">
        <v>2</v>
      </c>
      <c r="AR161" s="43"/>
      <c r="AS161" s="43"/>
      <c r="AT161" s="43"/>
      <c r="AU161" s="43" t="s">
        <v>376</v>
      </c>
      <c r="AV161" s="43"/>
      <c r="AW161" s="43" t="s">
        <v>30</v>
      </c>
      <c r="AX161" s="43"/>
      <c r="AY161" s="43" t="s">
        <v>30</v>
      </c>
      <c r="AZ161" s="43"/>
      <c r="BA161" s="44"/>
      <c r="BB161" s="48"/>
      <c r="BC161" s="43"/>
      <c r="BD161" s="43"/>
      <c r="BE161" s="43"/>
      <c r="BF161" s="43">
        <v>1</v>
      </c>
      <c r="BG161" s="43">
        <v>1</v>
      </c>
      <c r="BH161" s="43">
        <v>1</v>
      </c>
      <c r="BI161" s="43" t="s">
        <v>1157</v>
      </c>
      <c r="BJ161" s="43" t="s">
        <v>1093</v>
      </c>
      <c r="BK161" s="43">
        <v>1896</v>
      </c>
      <c r="BL161" s="43" t="str">
        <f t="shared" si="15"/>
        <v>1896Bolton Wanderers</v>
      </c>
      <c r="BM161" s="49" t="str">
        <f t="shared" si="16"/>
        <v>Liverpool</v>
      </c>
      <c r="BN161" s="43"/>
      <c r="BO161" s="43"/>
      <c r="BP161" s="43"/>
      <c r="BQ161" s="43"/>
      <c r="BR161" s="43"/>
      <c r="BS161" s="43"/>
      <c r="BT161" s="43"/>
      <c r="BU161" s="43"/>
      <c r="BV161" s="43" t="s">
        <v>376</v>
      </c>
      <c r="BW161" s="43" t="s">
        <v>376</v>
      </c>
      <c r="BX161" s="43"/>
      <c r="BZ161" s="50"/>
      <c r="CA161" s="50"/>
      <c r="CB161" s="88" t="str">
        <f t="shared" si="17"/>
        <v>18960321</v>
      </c>
    </row>
    <row r="162" spans="1:80" s="49" customFormat="1" ht="12.95" customHeight="1" x14ac:dyDescent="0.2">
      <c r="A162" s="43">
        <v>3</v>
      </c>
      <c r="B162" s="43">
        <v>21</v>
      </c>
      <c r="C162" s="43">
        <v>1896</v>
      </c>
      <c r="D162" s="43" t="s">
        <v>658</v>
      </c>
      <c r="E162" s="43" t="s">
        <v>1189</v>
      </c>
      <c r="F162" s="44" t="s">
        <v>1010</v>
      </c>
      <c r="G162" s="43"/>
      <c r="H162" s="44" t="s">
        <v>1011</v>
      </c>
      <c r="I162" s="44"/>
      <c r="J162" s="45" t="s">
        <v>1190</v>
      </c>
      <c r="K162" s="43" t="s">
        <v>1151</v>
      </c>
      <c r="L162" s="43" t="s">
        <v>3</v>
      </c>
      <c r="M162" s="43" t="s">
        <v>1191</v>
      </c>
      <c r="N162" s="46">
        <v>2</v>
      </c>
      <c r="O162" s="46">
        <v>1</v>
      </c>
      <c r="P162" s="44" t="s">
        <v>1158</v>
      </c>
      <c r="Q162" s="44" t="s">
        <v>1111</v>
      </c>
      <c r="R162" s="44" t="s">
        <v>376</v>
      </c>
      <c r="S162" s="43"/>
      <c r="T162" s="43"/>
      <c r="U162" s="43"/>
      <c r="V162" s="43"/>
      <c r="W162" s="43"/>
      <c r="X162" s="43"/>
      <c r="Y162" s="43"/>
      <c r="Z162" s="43"/>
      <c r="AA162" s="43"/>
      <c r="AB162" s="43"/>
      <c r="AC162" s="43"/>
      <c r="AD162" s="43"/>
      <c r="AE162" s="47">
        <f t="shared" si="12"/>
        <v>1</v>
      </c>
      <c r="AF162" s="47">
        <f t="shared" si="13"/>
        <v>0</v>
      </c>
      <c r="AG162" s="47">
        <f t="shared" si="14"/>
        <v>0</v>
      </c>
      <c r="AH162" s="43" t="s">
        <v>1111</v>
      </c>
      <c r="AI162" s="43" t="s">
        <v>1126</v>
      </c>
      <c r="AJ162" s="43" t="s">
        <v>376</v>
      </c>
      <c r="AK162" s="43" t="s">
        <v>658</v>
      </c>
      <c r="AL162" s="43" t="s">
        <v>979</v>
      </c>
      <c r="AM162" s="43" t="s">
        <v>1146</v>
      </c>
      <c r="AN162" s="43" t="s">
        <v>376</v>
      </c>
      <c r="AO162" s="43" t="s">
        <v>658</v>
      </c>
      <c r="AP162" s="43"/>
      <c r="AQ162" s="43">
        <v>2</v>
      </c>
      <c r="AR162" s="43"/>
      <c r="AS162" s="43"/>
      <c r="AT162" s="43"/>
      <c r="AU162" s="43" t="s">
        <v>376</v>
      </c>
      <c r="AV162" s="43"/>
      <c r="AW162" s="43" t="s">
        <v>30</v>
      </c>
      <c r="AX162" s="43"/>
      <c r="AY162" s="43" t="s">
        <v>30</v>
      </c>
      <c r="AZ162" s="43"/>
      <c r="BA162" s="44"/>
      <c r="BB162" s="48"/>
      <c r="BC162" s="43"/>
      <c r="BD162" s="43"/>
      <c r="BE162" s="43"/>
      <c r="BF162" s="43">
        <v>1</v>
      </c>
      <c r="BG162" s="43">
        <v>1</v>
      </c>
      <c r="BH162" s="43">
        <v>1</v>
      </c>
      <c r="BI162" s="43" t="s">
        <v>1151</v>
      </c>
      <c r="BJ162" s="43" t="s">
        <v>1191</v>
      </c>
      <c r="BK162" s="43">
        <v>1896</v>
      </c>
      <c r="BL162" s="43" t="str">
        <f t="shared" si="15"/>
        <v>1896Wolverhampton Wanderers</v>
      </c>
      <c r="BM162" s="49" t="str">
        <f t="shared" si="16"/>
        <v>Birmingham</v>
      </c>
      <c r="BN162" s="43"/>
      <c r="BO162" s="43"/>
      <c r="BP162" s="43"/>
      <c r="BQ162" s="43"/>
      <c r="BR162" s="43"/>
      <c r="BS162" s="43"/>
      <c r="BT162" s="43"/>
      <c r="BU162" s="43"/>
      <c r="BV162" s="43" t="s">
        <v>376</v>
      </c>
      <c r="BW162" s="43" t="s">
        <v>376</v>
      </c>
      <c r="BX162" s="43"/>
      <c r="BZ162" s="50"/>
      <c r="CA162" s="50"/>
      <c r="CB162" s="88" t="str">
        <f t="shared" si="17"/>
        <v>18960321</v>
      </c>
    </row>
    <row r="163" spans="1:80" s="49" customFormat="1" ht="12.95" customHeight="1" x14ac:dyDescent="0.2">
      <c r="A163" s="43">
        <v>3</v>
      </c>
      <c r="B163" s="43">
        <v>21</v>
      </c>
      <c r="C163" s="43">
        <v>1896</v>
      </c>
      <c r="D163" s="43" t="s">
        <v>658</v>
      </c>
      <c r="E163" s="43" t="s">
        <v>1189</v>
      </c>
      <c r="F163" s="44" t="s">
        <v>1010</v>
      </c>
      <c r="G163" s="43"/>
      <c r="H163" s="44" t="s">
        <v>1011</v>
      </c>
      <c r="I163" s="44"/>
      <c r="J163" s="45" t="s">
        <v>1190</v>
      </c>
      <c r="K163" s="43" t="s">
        <v>1191</v>
      </c>
      <c r="L163" s="43" t="s">
        <v>4</v>
      </c>
      <c r="M163" s="43" t="s">
        <v>1151</v>
      </c>
      <c r="N163" s="46">
        <v>1</v>
      </c>
      <c r="O163" s="46">
        <v>2</v>
      </c>
      <c r="P163" s="44" t="s">
        <v>1158</v>
      </c>
      <c r="Q163" s="44" t="s">
        <v>1111</v>
      </c>
      <c r="R163" s="44" t="s">
        <v>376</v>
      </c>
      <c r="S163" s="43"/>
      <c r="T163" s="43"/>
      <c r="U163" s="43"/>
      <c r="V163" s="43"/>
      <c r="W163" s="43"/>
      <c r="X163" s="43"/>
      <c r="Y163" s="43"/>
      <c r="Z163" s="43"/>
      <c r="AA163" s="43"/>
      <c r="AB163" s="43"/>
      <c r="AC163" s="43"/>
      <c r="AD163" s="43"/>
      <c r="AE163" s="47">
        <f t="shared" si="12"/>
        <v>0</v>
      </c>
      <c r="AF163" s="47">
        <f t="shared" si="13"/>
        <v>0</v>
      </c>
      <c r="AG163" s="47">
        <f t="shared" si="14"/>
        <v>1</v>
      </c>
      <c r="AH163" s="43" t="s">
        <v>979</v>
      </c>
      <c r="AI163" s="43" t="s">
        <v>1146</v>
      </c>
      <c r="AJ163" s="43" t="s">
        <v>376</v>
      </c>
      <c r="AK163" s="43" t="s">
        <v>658</v>
      </c>
      <c r="AL163" s="43" t="s">
        <v>1111</v>
      </c>
      <c r="AM163" s="43" t="s">
        <v>1126</v>
      </c>
      <c r="AN163" s="43" t="s">
        <v>376</v>
      </c>
      <c r="AO163" s="43" t="s">
        <v>658</v>
      </c>
      <c r="AP163" s="43"/>
      <c r="AQ163" s="43">
        <v>2</v>
      </c>
      <c r="AR163" s="43"/>
      <c r="AS163" s="43"/>
      <c r="AT163" s="43"/>
      <c r="AU163" s="43" t="s">
        <v>376</v>
      </c>
      <c r="AV163" s="43"/>
      <c r="AW163" s="43" t="s">
        <v>30</v>
      </c>
      <c r="AX163" s="43"/>
      <c r="AY163" s="43" t="s">
        <v>30</v>
      </c>
      <c r="AZ163" s="43"/>
      <c r="BA163" s="44"/>
      <c r="BB163" s="48"/>
      <c r="BC163" s="43"/>
      <c r="BD163" s="43"/>
      <c r="BE163" s="43"/>
      <c r="BF163" s="43">
        <v>1</v>
      </c>
      <c r="BG163" s="43">
        <v>1</v>
      </c>
      <c r="BH163" s="43">
        <v>1</v>
      </c>
      <c r="BI163" s="43" t="s">
        <v>1191</v>
      </c>
      <c r="BJ163" s="43" t="s">
        <v>1151</v>
      </c>
      <c r="BK163" s="43">
        <v>1896</v>
      </c>
      <c r="BL163" s="43" t="str">
        <f t="shared" si="15"/>
        <v>1896Derby County</v>
      </c>
      <c r="BM163" s="49" t="str">
        <f t="shared" si="16"/>
        <v>Birmingham</v>
      </c>
      <c r="BN163" s="43"/>
      <c r="BO163" s="43"/>
      <c r="BP163" s="43"/>
      <c r="BQ163" s="43"/>
      <c r="BR163" s="43"/>
      <c r="BS163" s="43"/>
      <c r="BT163" s="43"/>
      <c r="BU163" s="43"/>
      <c r="BV163" s="43" t="s">
        <v>376</v>
      </c>
      <c r="BW163" s="43" t="s">
        <v>376</v>
      </c>
      <c r="BX163" s="43"/>
      <c r="BZ163" s="50"/>
      <c r="CA163" s="50"/>
      <c r="CB163" s="88" t="str">
        <f t="shared" si="17"/>
        <v>18960321</v>
      </c>
    </row>
    <row r="164" spans="1:80" s="49" customFormat="1" ht="12.95" customHeight="1" x14ac:dyDescent="0.2">
      <c r="A164" s="43">
        <v>3</v>
      </c>
      <c r="B164" s="43">
        <v>28</v>
      </c>
      <c r="C164" s="43">
        <v>1896</v>
      </c>
      <c r="D164" s="43" t="s">
        <v>658</v>
      </c>
      <c r="E164" s="43" t="s">
        <v>1189</v>
      </c>
      <c r="F164" s="44" t="s">
        <v>1010</v>
      </c>
      <c r="G164" s="43"/>
      <c r="H164" s="44" t="s">
        <v>1011</v>
      </c>
      <c r="I164" s="44" t="s">
        <v>1023</v>
      </c>
      <c r="J164" s="45" t="s">
        <v>1192</v>
      </c>
      <c r="K164" s="43" t="s">
        <v>1093</v>
      </c>
      <c r="L164" s="43" t="s">
        <v>3</v>
      </c>
      <c r="M164" s="43" t="s">
        <v>1157</v>
      </c>
      <c r="N164" s="46">
        <v>3</v>
      </c>
      <c r="O164" s="46">
        <v>1</v>
      </c>
      <c r="P164" s="44" t="s">
        <v>1135</v>
      </c>
      <c r="Q164" s="44" t="s">
        <v>1073</v>
      </c>
      <c r="R164" s="44" t="s">
        <v>376</v>
      </c>
      <c r="S164" s="43"/>
      <c r="T164" s="43"/>
      <c r="U164" s="43"/>
      <c r="V164" s="43"/>
      <c r="W164" s="43"/>
      <c r="X164" s="43"/>
      <c r="Y164" s="43"/>
      <c r="Z164" s="43"/>
      <c r="AA164" s="43"/>
      <c r="AB164" s="43"/>
      <c r="AC164" s="43"/>
      <c r="AD164" s="43"/>
      <c r="AE164" s="47">
        <f t="shared" si="12"/>
        <v>1</v>
      </c>
      <c r="AF164" s="47">
        <f t="shared" si="13"/>
        <v>0</v>
      </c>
      <c r="AG164" s="47">
        <f t="shared" si="14"/>
        <v>0</v>
      </c>
      <c r="AH164" s="43" t="s">
        <v>1097</v>
      </c>
      <c r="AI164" s="43" t="s">
        <v>1098</v>
      </c>
      <c r="AJ164" s="43" t="s">
        <v>376</v>
      </c>
      <c r="AK164" s="43" t="s">
        <v>658</v>
      </c>
      <c r="AL164" s="43" t="s">
        <v>1101</v>
      </c>
      <c r="AM164" s="43" t="s">
        <v>1159</v>
      </c>
      <c r="AN164" s="43" t="s">
        <v>376</v>
      </c>
      <c r="AO164" s="43" t="s">
        <v>658</v>
      </c>
      <c r="AP164" s="43"/>
      <c r="AQ164" s="43">
        <v>2</v>
      </c>
      <c r="AR164" s="43"/>
      <c r="AS164" s="43"/>
      <c r="AT164" s="43"/>
      <c r="AU164" s="43" t="s">
        <v>376</v>
      </c>
      <c r="AV164" s="43"/>
      <c r="AW164" s="43" t="s">
        <v>30</v>
      </c>
      <c r="AX164" s="43"/>
      <c r="AY164" s="43" t="s">
        <v>30</v>
      </c>
      <c r="AZ164" s="43"/>
      <c r="BA164" s="44"/>
      <c r="BB164" s="48"/>
      <c r="BC164" s="43"/>
      <c r="BD164" s="43"/>
      <c r="BE164" s="43"/>
      <c r="BF164" s="43">
        <v>1</v>
      </c>
      <c r="BG164" s="43">
        <v>1</v>
      </c>
      <c r="BH164" s="43">
        <v>1</v>
      </c>
      <c r="BI164" s="43" t="s">
        <v>1093</v>
      </c>
      <c r="BJ164" s="43" t="s">
        <v>1157</v>
      </c>
      <c r="BK164" s="43">
        <v>1896</v>
      </c>
      <c r="BL164" s="43" t="str">
        <f t="shared" si="15"/>
        <v>1896Sheffield Wednesday</v>
      </c>
      <c r="BM164" s="49" t="str">
        <f t="shared" si="16"/>
        <v>Nottingham</v>
      </c>
      <c r="BN164" s="43"/>
      <c r="BO164" s="43"/>
      <c r="BP164" s="43"/>
      <c r="BQ164" s="43"/>
      <c r="BR164" s="43"/>
      <c r="BS164" s="43"/>
      <c r="BT164" s="43"/>
      <c r="BU164" s="43"/>
      <c r="BV164" s="43" t="s">
        <v>376</v>
      </c>
      <c r="BW164" s="43" t="s">
        <v>376</v>
      </c>
      <c r="BX164" s="43"/>
      <c r="BY164" s="32"/>
      <c r="BZ164" s="50"/>
      <c r="CA164" s="50"/>
      <c r="CB164" s="88" t="str">
        <f t="shared" si="17"/>
        <v>18960328</v>
      </c>
    </row>
    <row r="165" spans="1:80" s="49" customFormat="1" ht="12.95" customHeight="1" x14ac:dyDescent="0.2">
      <c r="A165" s="43">
        <v>3</v>
      </c>
      <c r="B165" s="43">
        <v>28</v>
      </c>
      <c r="C165" s="43">
        <v>1896</v>
      </c>
      <c r="D165" s="43" t="s">
        <v>658</v>
      </c>
      <c r="E165" s="43" t="s">
        <v>1189</v>
      </c>
      <c r="F165" s="44" t="s">
        <v>1010</v>
      </c>
      <c r="G165" s="43"/>
      <c r="H165" s="44" t="s">
        <v>1011</v>
      </c>
      <c r="I165" s="44" t="s">
        <v>1023</v>
      </c>
      <c r="J165" s="45" t="s">
        <v>1192</v>
      </c>
      <c r="K165" s="43" t="s">
        <v>1157</v>
      </c>
      <c r="L165" s="43" t="s">
        <v>4</v>
      </c>
      <c r="M165" s="43" t="s">
        <v>1093</v>
      </c>
      <c r="N165" s="46">
        <v>1</v>
      </c>
      <c r="O165" s="46">
        <v>3</v>
      </c>
      <c r="P165" s="44" t="s">
        <v>1135</v>
      </c>
      <c r="Q165" s="44" t="s">
        <v>1073</v>
      </c>
      <c r="R165" s="44" t="s">
        <v>376</v>
      </c>
      <c r="S165" s="43"/>
      <c r="T165" s="43"/>
      <c r="U165" s="43"/>
      <c r="V165" s="43"/>
      <c r="W165" s="43"/>
      <c r="X165" s="43"/>
      <c r="Y165" s="43"/>
      <c r="Z165" s="43"/>
      <c r="AA165" s="43"/>
      <c r="AB165" s="43"/>
      <c r="AC165" s="43"/>
      <c r="AD165" s="43"/>
      <c r="AE165" s="47">
        <f t="shared" si="12"/>
        <v>0</v>
      </c>
      <c r="AF165" s="47">
        <f t="shared" si="13"/>
        <v>0</v>
      </c>
      <c r="AG165" s="47">
        <f t="shared" si="14"/>
        <v>1</v>
      </c>
      <c r="AH165" s="43" t="s">
        <v>1101</v>
      </c>
      <c r="AI165" s="43" t="s">
        <v>1159</v>
      </c>
      <c r="AJ165" s="43" t="s">
        <v>376</v>
      </c>
      <c r="AK165" s="43" t="s">
        <v>658</v>
      </c>
      <c r="AL165" s="43" t="s">
        <v>1097</v>
      </c>
      <c r="AM165" s="43" t="s">
        <v>1098</v>
      </c>
      <c r="AN165" s="43" t="s">
        <v>376</v>
      </c>
      <c r="AO165" s="43" t="s">
        <v>658</v>
      </c>
      <c r="AP165" s="43"/>
      <c r="AQ165" s="43">
        <v>2</v>
      </c>
      <c r="AR165" s="43"/>
      <c r="AS165" s="43"/>
      <c r="AT165" s="43"/>
      <c r="AU165" s="43" t="s">
        <v>376</v>
      </c>
      <c r="AV165" s="43"/>
      <c r="AW165" s="43" t="s">
        <v>30</v>
      </c>
      <c r="AX165" s="43"/>
      <c r="AY165" s="43" t="s">
        <v>30</v>
      </c>
      <c r="AZ165" s="43"/>
      <c r="BA165" s="44"/>
      <c r="BB165" s="48"/>
      <c r="BC165" s="43"/>
      <c r="BD165" s="43"/>
      <c r="BE165" s="43"/>
      <c r="BF165" s="43">
        <v>1</v>
      </c>
      <c r="BG165" s="43">
        <v>1</v>
      </c>
      <c r="BH165" s="43">
        <v>1</v>
      </c>
      <c r="BI165" s="43" t="s">
        <v>1157</v>
      </c>
      <c r="BJ165" s="43" t="s">
        <v>1093</v>
      </c>
      <c r="BK165" s="43">
        <v>1896</v>
      </c>
      <c r="BL165" s="43" t="str">
        <f t="shared" si="15"/>
        <v>1896Bolton Wanderers</v>
      </c>
      <c r="BM165" s="49" t="str">
        <f t="shared" si="16"/>
        <v>Nottingham</v>
      </c>
      <c r="BN165" s="43"/>
      <c r="BO165" s="43"/>
      <c r="BP165" s="43"/>
      <c r="BQ165" s="43"/>
      <c r="BR165" s="43"/>
      <c r="BS165" s="43"/>
      <c r="BT165" s="43"/>
      <c r="BU165" s="43"/>
      <c r="BV165" s="43" t="s">
        <v>376</v>
      </c>
      <c r="BW165" s="43" t="s">
        <v>376</v>
      </c>
      <c r="BX165" s="43"/>
      <c r="BY165" s="32"/>
      <c r="BZ165" s="50"/>
      <c r="CA165" s="50"/>
      <c r="CB165" s="88" t="str">
        <f t="shared" si="17"/>
        <v>18960328</v>
      </c>
    </row>
    <row r="166" spans="1:80" s="49" customFormat="1" ht="12.95" customHeight="1" x14ac:dyDescent="0.2">
      <c r="A166" s="43">
        <v>4</v>
      </c>
      <c r="B166" s="43">
        <v>18</v>
      </c>
      <c r="C166" s="43">
        <v>1896</v>
      </c>
      <c r="D166" s="43" t="s">
        <v>658</v>
      </c>
      <c r="E166" s="43" t="s">
        <v>1189</v>
      </c>
      <c r="F166" s="44" t="s">
        <v>1010</v>
      </c>
      <c r="G166" s="43"/>
      <c r="H166" s="44" t="s">
        <v>1025</v>
      </c>
      <c r="I166" s="44"/>
      <c r="J166" s="45" t="s">
        <v>1193</v>
      </c>
      <c r="K166" s="43" t="s">
        <v>1093</v>
      </c>
      <c r="L166" s="43" t="s">
        <v>3</v>
      </c>
      <c r="M166" s="43" t="s">
        <v>1151</v>
      </c>
      <c r="N166" s="46">
        <v>2</v>
      </c>
      <c r="O166" s="46">
        <v>1</v>
      </c>
      <c r="P166" s="44" t="s">
        <v>1188</v>
      </c>
      <c r="Q166" s="44" t="s">
        <v>1017</v>
      </c>
      <c r="R166" s="44" t="s">
        <v>376</v>
      </c>
      <c r="S166" s="43"/>
      <c r="T166" s="43"/>
      <c r="U166" s="43"/>
      <c r="V166" s="43"/>
      <c r="W166" s="43"/>
      <c r="X166" s="43"/>
      <c r="Y166" s="43"/>
      <c r="Z166" s="43"/>
      <c r="AA166" s="43"/>
      <c r="AB166" s="43"/>
      <c r="AC166" s="43"/>
      <c r="AD166" s="43"/>
      <c r="AE166" s="47">
        <f t="shared" si="12"/>
        <v>1</v>
      </c>
      <c r="AF166" s="47">
        <f t="shared" si="13"/>
        <v>0</v>
      </c>
      <c r="AG166" s="47">
        <f t="shared" si="14"/>
        <v>0</v>
      </c>
      <c r="AH166" s="43" t="s">
        <v>1097</v>
      </c>
      <c r="AI166" s="43" t="s">
        <v>1098</v>
      </c>
      <c r="AJ166" s="43" t="s">
        <v>376</v>
      </c>
      <c r="AK166" s="43" t="s">
        <v>658</v>
      </c>
      <c r="AL166" s="43" t="s">
        <v>1111</v>
      </c>
      <c r="AM166" s="43" t="s">
        <v>1126</v>
      </c>
      <c r="AN166" s="43" t="s">
        <v>376</v>
      </c>
      <c r="AO166" s="43" t="s">
        <v>658</v>
      </c>
      <c r="AP166" s="43"/>
      <c r="AQ166" s="43">
        <v>1</v>
      </c>
      <c r="AR166" s="43"/>
      <c r="AS166" s="43"/>
      <c r="AT166" s="43"/>
      <c r="AU166" s="43" t="s">
        <v>376</v>
      </c>
      <c r="AV166" s="43"/>
      <c r="AW166" s="43" t="s">
        <v>30</v>
      </c>
      <c r="AX166" s="43"/>
      <c r="AY166" s="43" t="s">
        <v>30</v>
      </c>
      <c r="AZ166" s="43"/>
      <c r="BA166" s="44"/>
      <c r="BB166" s="48" t="s">
        <v>30</v>
      </c>
      <c r="BC166" s="43" t="s">
        <v>30</v>
      </c>
      <c r="BD166" s="43"/>
      <c r="BE166" s="43"/>
      <c r="BF166" s="43">
        <v>1</v>
      </c>
      <c r="BG166" s="43">
        <v>1</v>
      </c>
      <c r="BH166" s="43">
        <v>1</v>
      </c>
      <c r="BI166" s="43" t="s">
        <v>1093</v>
      </c>
      <c r="BJ166" s="43" t="s">
        <v>1151</v>
      </c>
      <c r="BK166" s="43">
        <v>1896</v>
      </c>
      <c r="BL166" s="43" t="str">
        <f t="shared" si="15"/>
        <v>1896Sheffield Wednesday</v>
      </c>
      <c r="BM166" s="49" t="str">
        <f t="shared" si="16"/>
        <v>London</v>
      </c>
      <c r="BN166" s="43"/>
      <c r="BO166" s="43"/>
      <c r="BP166" s="43"/>
      <c r="BQ166" s="43"/>
      <c r="BR166" s="43"/>
      <c r="BS166" s="43"/>
      <c r="BT166" s="43"/>
      <c r="BU166" s="43"/>
      <c r="BV166" s="43" t="s">
        <v>376</v>
      </c>
      <c r="BW166" s="43" t="s">
        <v>376</v>
      </c>
      <c r="BX166" s="43"/>
      <c r="BZ166" s="50"/>
      <c r="CA166" s="50"/>
      <c r="CB166" s="88" t="str">
        <f t="shared" si="17"/>
        <v>18960418</v>
      </c>
    </row>
    <row r="167" spans="1:80" s="49" customFormat="1" ht="12.95" customHeight="1" x14ac:dyDescent="0.2">
      <c r="A167" s="43">
        <v>4</v>
      </c>
      <c r="B167" s="43">
        <v>18</v>
      </c>
      <c r="C167" s="43">
        <v>1896</v>
      </c>
      <c r="D167" s="43" t="s">
        <v>658</v>
      </c>
      <c r="E167" s="43" t="s">
        <v>1189</v>
      </c>
      <c r="F167" s="44" t="s">
        <v>1010</v>
      </c>
      <c r="G167" s="43"/>
      <c r="H167" s="44" t="s">
        <v>1025</v>
      </c>
      <c r="I167" s="44"/>
      <c r="J167" s="45" t="s">
        <v>1193</v>
      </c>
      <c r="K167" s="43" t="s">
        <v>1151</v>
      </c>
      <c r="L167" s="43" t="s">
        <v>4</v>
      </c>
      <c r="M167" s="43" t="s">
        <v>1093</v>
      </c>
      <c r="N167" s="46">
        <v>1</v>
      </c>
      <c r="O167" s="46">
        <v>2</v>
      </c>
      <c r="P167" s="44" t="s">
        <v>1188</v>
      </c>
      <c r="Q167" s="44" t="s">
        <v>1017</v>
      </c>
      <c r="R167" s="44" t="s">
        <v>376</v>
      </c>
      <c r="S167" s="43"/>
      <c r="T167" s="43"/>
      <c r="U167" s="43"/>
      <c r="V167" s="43"/>
      <c r="W167" s="43"/>
      <c r="X167" s="43"/>
      <c r="Y167" s="43"/>
      <c r="Z167" s="43"/>
      <c r="AA167" s="43"/>
      <c r="AB167" s="43"/>
      <c r="AC167" s="43"/>
      <c r="AD167" s="43"/>
      <c r="AE167" s="47">
        <f t="shared" si="12"/>
        <v>0</v>
      </c>
      <c r="AF167" s="47">
        <f t="shared" si="13"/>
        <v>0</v>
      </c>
      <c r="AG167" s="47">
        <f t="shared" si="14"/>
        <v>1</v>
      </c>
      <c r="AH167" s="43" t="s">
        <v>1111</v>
      </c>
      <c r="AI167" s="43" t="s">
        <v>1126</v>
      </c>
      <c r="AJ167" s="43" t="s">
        <v>376</v>
      </c>
      <c r="AK167" s="43" t="s">
        <v>658</v>
      </c>
      <c r="AL167" s="43" t="s">
        <v>1097</v>
      </c>
      <c r="AM167" s="43" t="s">
        <v>1098</v>
      </c>
      <c r="AN167" s="43" t="s">
        <v>376</v>
      </c>
      <c r="AO167" s="43" t="s">
        <v>658</v>
      </c>
      <c r="AP167" s="43"/>
      <c r="AQ167" s="43">
        <v>1</v>
      </c>
      <c r="AR167" s="43"/>
      <c r="AS167" s="43"/>
      <c r="AT167" s="43"/>
      <c r="AU167" s="43" t="s">
        <v>376</v>
      </c>
      <c r="AV167" s="43"/>
      <c r="AW167" s="43" t="s">
        <v>30</v>
      </c>
      <c r="AX167" s="43"/>
      <c r="AY167" s="43" t="s">
        <v>30</v>
      </c>
      <c r="AZ167" s="43"/>
      <c r="BA167" s="44"/>
      <c r="BB167" s="48"/>
      <c r="BC167" s="43" t="s">
        <v>30</v>
      </c>
      <c r="BD167" s="43"/>
      <c r="BE167" s="43"/>
      <c r="BF167" s="43">
        <v>1</v>
      </c>
      <c r="BG167" s="43">
        <v>1</v>
      </c>
      <c r="BH167" s="43">
        <v>1</v>
      </c>
      <c r="BI167" s="43" t="s">
        <v>1151</v>
      </c>
      <c r="BJ167" s="43" t="s">
        <v>1093</v>
      </c>
      <c r="BK167" s="43">
        <v>1896</v>
      </c>
      <c r="BL167" s="43" t="str">
        <f t="shared" si="15"/>
        <v>1896Wolverhampton Wanderers</v>
      </c>
      <c r="BM167" s="49" t="str">
        <f t="shared" si="16"/>
        <v>London</v>
      </c>
      <c r="BN167" s="43"/>
      <c r="BO167" s="43"/>
      <c r="BP167" s="43"/>
      <c r="BQ167" s="43"/>
      <c r="BR167" s="43"/>
      <c r="BS167" s="43"/>
      <c r="BT167" s="43"/>
      <c r="BU167" s="43"/>
      <c r="BV167" s="43" t="s">
        <v>376</v>
      </c>
      <c r="BW167" s="43" t="s">
        <v>376</v>
      </c>
      <c r="BX167" s="43"/>
      <c r="BZ167" s="50"/>
      <c r="CA167" s="50"/>
      <c r="CB167" s="88" t="str">
        <f t="shared" si="17"/>
        <v>18960418</v>
      </c>
    </row>
    <row r="168" spans="1:80" s="49" customFormat="1" ht="12.95" customHeight="1" x14ac:dyDescent="0.2">
      <c r="A168" s="43">
        <v>3</v>
      </c>
      <c r="B168" s="43">
        <v>20</v>
      </c>
      <c r="C168" s="43">
        <v>1897</v>
      </c>
      <c r="D168" s="43" t="s">
        <v>658</v>
      </c>
      <c r="E168" s="43" t="s">
        <v>1194</v>
      </c>
      <c r="F168" s="44" t="s">
        <v>1010</v>
      </c>
      <c r="G168" s="43"/>
      <c r="H168" s="44" t="s">
        <v>1011</v>
      </c>
      <c r="I168" s="44"/>
      <c r="J168" s="45" t="s">
        <v>1195</v>
      </c>
      <c r="K168" s="43" t="s">
        <v>806</v>
      </c>
      <c r="L168" s="43" t="s">
        <v>3</v>
      </c>
      <c r="M168" s="43" t="s">
        <v>588</v>
      </c>
      <c r="N168" s="46">
        <v>3</v>
      </c>
      <c r="O168" s="46">
        <v>0</v>
      </c>
      <c r="P168" s="44" t="s">
        <v>1163</v>
      </c>
      <c r="Q168" s="44" t="s">
        <v>1097</v>
      </c>
      <c r="R168" s="44" t="s">
        <v>376</v>
      </c>
      <c r="S168" s="43"/>
      <c r="T168" s="43"/>
      <c r="U168" s="43"/>
      <c r="V168" s="43"/>
      <c r="W168" s="43"/>
      <c r="X168" s="43"/>
      <c r="Y168" s="43"/>
      <c r="Z168" s="43"/>
      <c r="AA168" s="43"/>
      <c r="AB168" s="43"/>
      <c r="AC168" s="43"/>
      <c r="AD168" s="43"/>
      <c r="AE168" s="47">
        <f t="shared" si="12"/>
        <v>1</v>
      </c>
      <c r="AF168" s="47">
        <f t="shared" si="13"/>
        <v>0</v>
      </c>
      <c r="AG168" s="47">
        <f t="shared" si="14"/>
        <v>0</v>
      </c>
      <c r="AH168" s="43" t="s">
        <v>1111</v>
      </c>
      <c r="AI168" s="43" t="s">
        <v>1126</v>
      </c>
      <c r="AJ168" s="43" t="s">
        <v>376</v>
      </c>
      <c r="AK168" s="43" t="s">
        <v>658</v>
      </c>
      <c r="AL168" s="43" t="s">
        <v>588</v>
      </c>
      <c r="AM168" s="43" t="s">
        <v>1175</v>
      </c>
      <c r="AN168" s="43" t="s">
        <v>376</v>
      </c>
      <c r="AO168" s="43" t="s">
        <v>658</v>
      </c>
      <c r="AP168" s="43"/>
      <c r="AQ168" s="43">
        <v>2</v>
      </c>
      <c r="AR168" s="43"/>
      <c r="AS168" s="43"/>
      <c r="AT168" s="43"/>
      <c r="AU168" s="43" t="s">
        <v>376</v>
      </c>
      <c r="AV168" s="43"/>
      <c r="AW168" s="43" t="s">
        <v>30</v>
      </c>
      <c r="AX168" s="43"/>
      <c r="AY168" s="43" t="s">
        <v>30</v>
      </c>
      <c r="AZ168" s="43"/>
      <c r="BA168" s="44"/>
      <c r="BB168" s="48"/>
      <c r="BC168" s="43"/>
      <c r="BD168" s="43"/>
      <c r="BE168" s="43"/>
      <c r="BF168" s="43">
        <v>1</v>
      </c>
      <c r="BG168" s="43">
        <v>1</v>
      </c>
      <c r="BH168" s="43">
        <v>1</v>
      </c>
      <c r="BI168" s="43" t="s">
        <v>806</v>
      </c>
      <c r="BJ168" s="43" t="s">
        <v>588</v>
      </c>
      <c r="BK168" s="43">
        <v>1897</v>
      </c>
      <c r="BL168" s="43" t="str">
        <f t="shared" si="15"/>
        <v>1897Aston Villa</v>
      </c>
      <c r="BM168" s="49" t="str">
        <f t="shared" si="16"/>
        <v>Sheffield</v>
      </c>
      <c r="BN168" s="43"/>
      <c r="BO168" s="43"/>
      <c r="BP168" s="43"/>
      <c r="BQ168" s="43"/>
      <c r="BR168" s="43"/>
      <c r="BS168" s="43"/>
      <c r="BT168" s="43"/>
      <c r="BU168" s="43"/>
      <c r="BV168" s="43" t="s">
        <v>376</v>
      </c>
      <c r="BW168" s="43" t="s">
        <v>376</v>
      </c>
      <c r="BX168" s="43"/>
      <c r="BY168" s="47"/>
      <c r="BZ168" s="50"/>
      <c r="CA168" s="50"/>
      <c r="CB168" s="88" t="str">
        <f t="shared" si="17"/>
        <v>18970320</v>
      </c>
    </row>
    <row r="169" spans="1:80" s="49" customFormat="1" ht="12.95" customHeight="1" x14ac:dyDescent="0.2">
      <c r="A169" s="43">
        <v>3</v>
      </c>
      <c r="B169" s="43">
        <v>20</v>
      </c>
      <c r="C169" s="43">
        <v>1897</v>
      </c>
      <c r="D169" s="43" t="s">
        <v>658</v>
      </c>
      <c r="E169" s="43" t="s">
        <v>1194</v>
      </c>
      <c r="F169" s="44" t="s">
        <v>1010</v>
      </c>
      <c r="G169" s="43"/>
      <c r="H169" s="44" t="s">
        <v>1011</v>
      </c>
      <c r="I169" s="44"/>
      <c r="J169" s="45" t="s">
        <v>1195</v>
      </c>
      <c r="K169" s="43" t="s">
        <v>588</v>
      </c>
      <c r="L169" s="43" t="s">
        <v>4</v>
      </c>
      <c r="M169" s="43" t="s">
        <v>806</v>
      </c>
      <c r="N169" s="46">
        <v>0</v>
      </c>
      <c r="O169" s="46">
        <v>3</v>
      </c>
      <c r="P169" s="44" t="s">
        <v>1163</v>
      </c>
      <c r="Q169" s="44" t="s">
        <v>1097</v>
      </c>
      <c r="R169" s="44" t="s">
        <v>376</v>
      </c>
      <c r="S169" s="43"/>
      <c r="T169" s="43"/>
      <c r="U169" s="43"/>
      <c r="V169" s="43"/>
      <c r="W169" s="43"/>
      <c r="X169" s="43"/>
      <c r="Y169" s="43"/>
      <c r="Z169" s="43"/>
      <c r="AA169" s="43"/>
      <c r="AB169" s="43"/>
      <c r="AC169" s="43"/>
      <c r="AD169" s="43"/>
      <c r="AE169" s="47">
        <f t="shared" si="12"/>
        <v>0</v>
      </c>
      <c r="AF169" s="47">
        <f t="shared" si="13"/>
        <v>0</v>
      </c>
      <c r="AG169" s="47">
        <f t="shared" si="14"/>
        <v>1</v>
      </c>
      <c r="AH169" s="43" t="s">
        <v>588</v>
      </c>
      <c r="AI169" s="43" t="s">
        <v>1175</v>
      </c>
      <c r="AJ169" s="43" t="s">
        <v>376</v>
      </c>
      <c r="AK169" s="43" t="s">
        <v>658</v>
      </c>
      <c r="AL169" s="43" t="s">
        <v>1111</v>
      </c>
      <c r="AM169" s="43" t="s">
        <v>1126</v>
      </c>
      <c r="AN169" s="43" t="s">
        <v>376</v>
      </c>
      <c r="AO169" s="43" t="s">
        <v>658</v>
      </c>
      <c r="AP169" s="43"/>
      <c r="AQ169" s="43">
        <v>2</v>
      </c>
      <c r="AR169" s="43"/>
      <c r="AS169" s="43"/>
      <c r="AT169" s="43"/>
      <c r="AU169" s="43" t="s">
        <v>376</v>
      </c>
      <c r="AV169" s="43"/>
      <c r="AW169" s="43" t="s">
        <v>30</v>
      </c>
      <c r="AX169" s="43"/>
      <c r="AY169" s="43" t="s">
        <v>30</v>
      </c>
      <c r="AZ169" s="43"/>
      <c r="BA169" s="44"/>
      <c r="BB169" s="48"/>
      <c r="BC169" s="43"/>
      <c r="BD169" s="43"/>
      <c r="BE169" s="43"/>
      <c r="BF169" s="43">
        <v>1</v>
      </c>
      <c r="BG169" s="43">
        <v>1</v>
      </c>
      <c r="BH169" s="43">
        <v>1</v>
      </c>
      <c r="BI169" s="43" t="s">
        <v>588</v>
      </c>
      <c r="BJ169" s="43" t="s">
        <v>806</v>
      </c>
      <c r="BK169" s="43">
        <v>1897</v>
      </c>
      <c r="BL169" s="43" t="str">
        <f t="shared" si="15"/>
        <v>1897Liverpool</v>
      </c>
      <c r="BM169" s="49" t="str">
        <f t="shared" si="16"/>
        <v>Sheffield</v>
      </c>
      <c r="BN169" s="43"/>
      <c r="BO169" s="43"/>
      <c r="BP169" s="43"/>
      <c r="BQ169" s="43"/>
      <c r="BR169" s="43"/>
      <c r="BS169" s="43"/>
      <c r="BT169" s="43"/>
      <c r="BU169" s="43"/>
      <c r="BV169" s="43" t="s">
        <v>376</v>
      </c>
      <c r="BW169" s="43" t="s">
        <v>376</v>
      </c>
      <c r="BX169" s="43"/>
      <c r="BY169" s="47"/>
      <c r="BZ169" s="50"/>
      <c r="CA169" s="50"/>
      <c r="CB169" s="88" t="str">
        <f t="shared" si="17"/>
        <v>18970320</v>
      </c>
    </row>
    <row r="170" spans="1:80" s="49" customFormat="1" ht="12.95" customHeight="1" x14ac:dyDescent="0.2">
      <c r="A170" s="43">
        <v>3</v>
      </c>
      <c r="B170" s="43">
        <v>20</v>
      </c>
      <c r="C170" s="43">
        <v>1897</v>
      </c>
      <c r="D170" s="43" t="s">
        <v>658</v>
      </c>
      <c r="E170" s="43" t="s">
        <v>1194</v>
      </c>
      <c r="F170" s="44" t="s">
        <v>1010</v>
      </c>
      <c r="G170" s="43"/>
      <c r="H170" s="44" t="s">
        <v>1011</v>
      </c>
      <c r="I170" s="44"/>
      <c r="J170" s="45" t="s">
        <v>1195</v>
      </c>
      <c r="K170" s="43" t="s">
        <v>804</v>
      </c>
      <c r="L170" s="43" t="s">
        <v>3</v>
      </c>
      <c r="M170" s="43" t="s">
        <v>1191</v>
      </c>
      <c r="N170" s="46">
        <v>3</v>
      </c>
      <c r="O170" s="46">
        <v>2</v>
      </c>
      <c r="P170" s="44" t="s">
        <v>1144</v>
      </c>
      <c r="Q170" s="44" t="s">
        <v>1145</v>
      </c>
      <c r="R170" s="44" t="s">
        <v>376</v>
      </c>
      <c r="S170" s="43"/>
      <c r="T170" s="43"/>
      <c r="U170" s="43"/>
      <c r="V170" s="43"/>
      <c r="W170" s="43"/>
      <c r="X170" s="43"/>
      <c r="Y170" s="43"/>
      <c r="Z170" s="43"/>
      <c r="AA170" s="43"/>
      <c r="AB170" s="43"/>
      <c r="AC170" s="43"/>
      <c r="AD170" s="43"/>
      <c r="AE170" s="47">
        <f t="shared" si="12"/>
        <v>1</v>
      </c>
      <c r="AF170" s="47">
        <f t="shared" si="13"/>
        <v>0</v>
      </c>
      <c r="AG170" s="47">
        <f t="shared" si="14"/>
        <v>0</v>
      </c>
      <c r="AH170" s="43" t="s">
        <v>588</v>
      </c>
      <c r="AI170" s="43" t="s">
        <v>1175</v>
      </c>
      <c r="AJ170" s="43" t="s">
        <v>376</v>
      </c>
      <c r="AK170" s="43" t="s">
        <v>658</v>
      </c>
      <c r="AL170" s="43" t="s">
        <v>979</v>
      </c>
      <c r="AM170" s="43" t="s">
        <v>1146</v>
      </c>
      <c r="AN170" s="43" t="s">
        <v>376</v>
      </c>
      <c r="AO170" s="43" t="s">
        <v>658</v>
      </c>
      <c r="AP170" s="43"/>
      <c r="AQ170" s="43">
        <v>2</v>
      </c>
      <c r="AR170" s="43"/>
      <c r="AS170" s="43"/>
      <c r="AT170" s="43"/>
      <c r="AU170" s="43" t="s">
        <v>376</v>
      </c>
      <c r="AV170" s="43"/>
      <c r="AW170" s="43" t="s">
        <v>30</v>
      </c>
      <c r="AX170" s="43"/>
      <c r="AY170" s="43" t="s">
        <v>30</v>
      </c>
      <c r="AZ170" s="43"/>
      <c r="BA170" s="44"/>
      <c r="BB170" s="48"/>
      <c r="BC170" s="43"/>
      <c r="BD170" s="43"/>
      <c r="BE170" s="43"/>
      <c r="BF170" s="43">
        <v>1</v>
      </c>
      <c r="BG170" s="43">
        <v>1</v>
      </c>
      <c r="BH170" s="43">
        <v>1</v>
      </c>
      <c r="BI170" s="43" t="s">
        <v>804</v>
      </c>
      <c r="BJ170" s="43" t="s">
        <v>1191</v>
      </c>
      <c r="BK170" s="43">
        <v>1897</v>
      </c>
      <c r="BL170" s="43" t="str">
        <f t="shared" si="15"/>
        <v>1897Everton</v>
      </c>
      <c r="BM170" s="49" t="str">
        <f t="shared" si="16"/>
        <v>Stoke-on-Trent</v>
      </c>
      <c r="BN170" s="43"/>
      <c r="BO170" s="43"/>
      <c r="BP170" s="43"/>
      <c r="BQ170" s="43"/>
      <c r="BR170" s="43"/>
      <c r="BS170" s="43"/>
      <c r="BT170" s="43"/>
      <c r="BU170" s="43"/>
      <c r="BV170" s="43" t="s">
        <v>376</v>
      </c>
      <c r="BW170" s="43" t="s">
        <v>376</v>
      </c>
      <c r="BX170" s="43"/>
      <c r="BY170" s="47"/>
      <c r="BZ170" s="50"/>
      <c r="CA170" s="50"/>
      <c r="CB170" s="88" t="str">
        <f t="shared" si="17"/>
        <v>18970320</v>
      </c>
    </row>
    <row r="171" spans="1:80" s="49" customFormat="1" ht="12.95" customHeight="1" x14ac:dyDescent="0.2">
      <c r="A171" s="43">
        <v>3</v>
      </c>
      <c r="B171" s="43">
        <v>20</v>
      </c>
      <c r="C171" s="43">
        <v>1897</v>
      </c>
      <c r="D171" s="43" t="s">
        <v>658</v>
      </c>
      <c r="E171" s="43" t="s">
        <v>1194</v>
      </c>
      <c r="F171" s="44" t="s">
        <v>1010</v>
      </c>
      <c r="G171" s="43"/>
      <c r="H171" s="44" t="s">
        <v>1011</v>
      </c>
      <c r="I171" s="44"/>
      <c r="J171" s="45" t="s">
        <v>1195</v>
      </c>
      <c r="K171" s="43" t="s">
        <v>1191</v>
      </c>
      <c r="L171" s="43" t="s">
        <v>4</v>
      </c>
      <c r="M171" s="43" t="s">
        <v>804</v>
      </c>
      <c r="N171" s="46">
        <v>2</v>
      </c>
      <c r="O171" s="46">
        <v>3</v>
      </c>
      <c r="P171" s="44" t="s">
        <v>1144</v>
      </c>
      <c r="Q171" s="44" t="s">
        <v>1145</v>
      </c>
      <c r="R171" s="44" t="s">
        <v>376</v>
      </c>
      <c r="S171" s="43"/>
      <c r="T171" s="43"/>
      <c r="U171" s="43"/>
      <c r="V171" s="43"/>
      <c r="W171" s="43"/>
      <c r="X171" s="43"/>
      <c r="Y171" s="43"/>
      <c r="Z171" s="43"/>
      <c r="AA171" s="43"/>
      <c r="AB171" s="43"/>
      <c r="AC171" s="43"/>
      <c r="AD171" s="43"/>
      <c r="AE171" s="47">
        <f t="shared" si="12"/>
        <v>0</v>
      </c>
      <c r="AF171" s="47">
        <f t="shared" si="13"/>
        <v>0</v>
      </c>
      <c r="AG171" s="47">
        <f t="shared" si="14"/>
        <v>1</v>
      </c>
      <c r="AH171" s="43" t="s">
        <v>979</v>
      </c>
      <c r="AI171" s="43" t="s">
        <v>1146</v>
      </c>
      <c r="AJ171" s="43" t="s">
        <v>376</v>
      </c>
      <c r="AK171" s="43" t="s">
        <v>658</v>
      </c>
      <c r="AL171" s="43" t="s">
        <v>588</v>
      </c>
      <c r="AM171" s="43" t="s">
        <v>1175</v>
      </c>
      <c r="AN171" s="43" t="s">
        <v>376</v>
      </c>
      <c r="AO171" s="43" t="s">
        <v>658</v>
      </c>
      <c r="AP171" s="43"/>
      <c r="AQ171" s="43">
        <v>2</v>
      </c>
      <c r="AR171" s="43"/>
      <c r="AS171" s="43"/>
      <c r="AT171" s="43"/>
      <c r="AU171" s="43" t="s">
        <v>376</v>
      </c>
      <c r="AV171" s="43"/>
      <c r="AW171" s="43" t="s">
        <v>30</v>
      </c>
      <c r="AX171" s="43"/>
      <c r="AY171" s="43" t="s">
        <v>30</v>
      </c>
      <c r="AZ171" s="43"/>
      <c r="BA171" s="44"/>
      <c r="BB171" s="48"/>
      <c r="BC171" s="43"/>
      <c r="BD171" s="43"/>
      <c r="BE171" s="43"/>
      <c r="BF171" s="43">
        <v>1</v>
      </c>
      <c r="BG171" s="43">
        <v>1</v>
      </c>
      <c r="BH171" s="43">
        <v>1</v>
      </c>
      <c r="BI171" s="43" t="s">
        <v>1191</v>
      </c>
      <c r="BJ171" s="43" t="s">
        <v>804</v>
      </c>
      <c r="BK171" s="43">
        <v>1897</v>
      </c>
      <c r="BL171" s="43" t="str">
        <f t="shared" si="15"/>
        <v>1897Derby County</v>
      </c>
      <c r="BM171" s="49" t="str">
        <f t="shared" si="16"/>
        <v>Stoke-on-Trent</v>
      </c>
      <c r="BN171" s="43"/>
      <c r="BO171" s="43"/>
      <c r="BP171" s="43"/>
      <c r="BQ171" s="43"/>
      <c r="BR171" s="43"/>
      <c r="BS171" s="43"/>
      <c r="BT171" s="43"/>
      <c r="BU171" s="43"/>
      <c r="BV171" s="43" t="s">
        <v>376</v>
      </c>
      <c r="BW171" s="43" t="s">
        <v>376</v>
      </c>
      <c r="BX171" s="43"/>
      <c r="BY171" s="47"/>
      <c r="BZ171" s="50"/>
      <c r="CA171" s="50"/>
      <c r="CB171" s="88" t="str">
        <f t="shared" si="17"/>
        <v>18970320</v>
      </c>
    </row>
    <row r="172" spans="1:80" s="49" customFormat="1" ht="12.95" customHeight="1" x14ac:dyDescent="0.2">
      <c r="A172" s="43">
        <v>4</v>
      </c>
      <c r="B172" s="43">
        <v>10</v>
      </c>
      <c r="C172" s="43">
        <v>1897</v>
      </c>
      <c r="D172" s="43" t="s">
        <v>658</v>
      </c>
      <c r="E172" s="43" t="s">
        <v>1194</v>
      </c>
      <c r="F172" s="44" t="s">
        <v>1010</v>
      </c>
      <c r="G172" s="43"/>
      <c r="H172" s="44" t="s">
        <v>1025</v>
      </c>
      <c r="I172" s="44"/>
      <c r="J172" s="45" t="s">
        <v>1196</v>
      </c>
      <c r="K172" s="43" t="s">
        <v>806</v>
      </c>
      <c r="L172" s="43" t="s">
        <v>3</v>
      </c>
      <c r="M172" s="43" t="s">
        <v>804</v>
      </c>
      <c r="N172" s="46">
        <v>3</v>
      </c>
      <c r="O172" s="46">
        <v>2</v>
      </c>
      <c r="P172" s="44" t="s">
        <v>1188</v>
      </c>
      <c r="Q172" s="44" t="s">
        <v>1017</v>
      </c>
      <c r="R172" s="44" t="s">
        <v>376</v>
      </c>
      <c r="S172" s="43"/>
      <c r="T172" s="43"/>
      <c r="U172" s="43"/>
      <c r="V172" s="43"/>
      <c r="W172" s="43"/>
      <c r="X172" s="43"/>
      <c r="Y172" s="43"/>
      <c r="Z172" s="43"/>
      <c r="AA172" s="43"/>
      <c r="AB172" s="43"/>
      <c r="AC172" s="43"/>
      <c r="AD172" s="43"/>
      <c r="AE172" s="47">
        <f t="shared" si="12"/>
        <v>1</v>
      </c>
      <c r="AF172" s="47">
        <f t="shared" si="13"/>
        <v>0</v>
      </c>
      <c r="AG172" s="47">
        <f t="shared" si="14"/>
        <v>0</v>
      </c>
      <c r="AH172" s="43" t="s">
        <v>1111</v>
      </c>
      <c r="AI172" s="43" t="s">
        <v>1126</v>
      </c>
      <c r="AJ172" s="43" t="s">
        <v>376</v>
      </c>
      <c r="AK172" s="43" t="s">
        <v>658</v>
      </c>
      <c r="AL172" s="43" t="s">
        <v>588</v>
      </c>
      <c r="AM172" s="43" t="s">
        <v>1175</v>
      </c>
      <c r="AN172" s="43" t="s">
        <v>376</v>
      </c>
      <c r="AO172" s="43" t="s">
        <v>658</v>
      </c>
      <c r="AP172" s="43"/>
      <c r="AQ172" s="43">
        <v>1</v>
      </c>
      <c r="AR172" s="43"/>
      <c r="AS172" s="43"/>
      <c r="AT172" s="43"/>
      <c r="AU172" s="43" t="s">
        <v>376</v>
      </c>
      <c r="AV172" s="43"/>
      <c r="AW172" s="43" t="s">
        <v>30</v>
      </c>
      <c r="AX172" s="43"/>
      <c r="AY172" s="43" t="s">
        <v>30</v>
      </c>
      <c r="AZ172" s="43"/>
      <c r="BA172" s="44"/>
      <c r="BB172" s="48" t="s">
        <v>30</v>
      </c>
      <c r="BC172" s="43" t="s">
        <v>30</v>
      </c>
      <c r="BD172" s="43"/>
      <c r="BE172" s="43"/>
      <c r="BF172" s="43">
        <v>1</v>
      </c>
      <c r="BG172" s="43">
        <v>1</v>
      </c>
      <c r="BH172" s="43">
        <v>1</v>
      </c>
      <c r="BI172" s="43" t="s">
        <v>806</v>
      </c>
      <c r="BJ172" s="43" t="s">
        <v>804</v>
      </c>
      <c r="BK172" s="43">
        <v>1897</v>
      </c>
      <c r="BL172" s="43" t="str">
        <f t="shared" si="15"/>
        <v>1897Aston Villa</v>
      </c>
      <c r="BM172" s="49" t="str">
        <f t="shared" si="16"/>
        <v>London</v>
      </c>
      <c r="BN172" s="43"/>
      <c r="BO172" s="43"/>
      <c r="BP172" s="43"/>
      <c r="BQ172" s="43"/>
      <c r="BR172" s="43"/>
      <c r="BS172" s="43"/>
      <c r="BT172" s="43"/>
      <c r="BU172" s="43"/>
      <c r="BV172" s="43" t="s">
        <v>376</v>
      </c>
      <c r="BW172" s="43" t="s">
        <v>376</v>
      </c>
      <c r="BX172" s="43"/>
      <c r="BZ172" s="50"/>
      <c r="CA172" s="50"/>
      <c r="CB172" s="88" t="str">
        <f t="shared" si="17"/>
        <v>18970410</v>
      </c>
    </row>
    <row r="173" spans="1:80" s="49" customFormat="1" ht="12.95" customHeight="1" x14ac:dyDescent="0.2">
      <c r="A173" s="43">
        <v>4</v>
      </c>
      <c r="B173" s="43">
        <v>10</v>
      </c>
      <c r="C173" s="43">
        <v>1897</v>
      </c>
      <c r="D173" s="43" t="s">
        <v>658</v>
      </c>
      <c r="E173" s="43" t="s">
        <v>1194</v>
      </c>
      <c r="F173" s="44" t="s">
        <v>1010</v>
      </c>
      <c r="G173" s="43"/>
      <c r="H173" s="44" t="s">
        <v>1025</v>
      </c>
      <c r="I173" s="44"/>
      <c r="J173" s="45" t="s">
        <v>1196</v>
      </c>
      <c r="K173" s="43" t="s">
        <v>804</v>
      </c>
      <c r="L173" s="43" t="s">
        <v>4</v>
      </c>
      <c r="M173" s="43" t="s">
        <v>806</v>
      </c>
      <c r="N173" s="46">
        <v>2</v>
      </c>
      <c r="O173" s="46">
        <v>3</v>
      </c>
      <c r="P173" s="44" t="s">
        <v>1188</v>
      </c>
      <c r="Q173" s="44" t="s">
        <v>1017</v>
      </c>
      <c r="R173" s="44" t="s">
        <v>376</v>
      </c>
      <c r="S173" s="43"/>
      <c r="T173" s="43"/>
      <c r="U173" s="43"/>
      <c r="V173" s="43"/>
      <c r="W173" s="43"/>
      <c r="X173" s="43"/>
      <c r="Y173" s="43"/>
      <c r="Z173" s="43"/>
      <c r="AA173" s="43"/>
      <c r="AB173" s="43"/>
      <c r="AC173" s="43"/>
      <c r="AD173" s="43"/>
      <c r="AE173" s="47">
        <f t="shared" si="12"/>
        <v>0</v>
      </c>
      <c r="AF173" s="47">
        <f t="shared" si="13"/>
        <v>0</v>
      </c>
      <c r="AG173" s="47">
        <f t="shared" si="14"/>
        <v>1</v>
      </c>
      <c r="AH173" s="43" t="s">
        <v>588</v>
      </c>
      <c r="AI173" s="43" t="s">
        <v>1175</v>
      </c>
      <c r="AJ173" s="43" t="s">
        <v>376</v>
      </c>
      <c r="AK173" s="43" t="s">
        <v>658</v>
      </c>
      <c r="AL173" s="43" t="s">
        <v>1111</v>
      </c>
      <c r="AM173" s="43" t="s">
        <v>1126</v>
      </c>
      <c r="AN173" s="43" t="s">
        <v>376</v>
      </c>
      <c r="AO173" s="43" t="s">
        <v>658</v>
      </c>
      <c r="AP173" s="43"/>
      <c r="AQ173" s="43">
        <v>1</v>
      </c>
      <c r="AR173" s="43"/>
      <c r="AS173" s="43"/>
      <c r="AT173" s="43"/>
      <c r="AU173" s="43" t="s">
        <v>376</v>
      </c>
      <c r="AV173" s="43"/>
      <c r="AW173" s="43" t="s">
        <v>30</v>
      </c>
      <c r="AX173" s="43"/>
      <c r="AY173" s="43" t="s">
        <v>30</v>
      </c>
      <c r="AZ173" s="43"/>
      <c r="BA173" s="44"/>
      <c r="BB173" s="48"/>
      <c r="BC173" s="43" t="s">
        <v>30</v>
      </c>
      <c r="BD173" s="43"/>
      <c r="BE173" s="43"/>
      <c r="BF173" s="43">
        <v>1</v>
      </c>
      <c r="BG173" s="43">
        <v>1</v>
      </c>
      <c r="BH173" s="43">
        <v>1</v>
      </c>
      <c r="BI173" s="43" t="s">
        <v>804</v>
      </c>
      <c r="BJ173" s="43" t="s">
        <v>806</v>
      </c>
      <c r="BK173" s="43">
        <v>1897</v>
      </c>
      <c r="BL173" s="43" t="str">
        <f t="shared" si="15"/>
        <v>1897Everton</v>
      </c>
      <c r="BM173" s="49" t="str">
        <f t="shared" si="16"/>
        <v>London</v>
      </c>
      <c r="BN173" s="43"/>
      <c r="BO173" s="43"/>
      <c r="BP173" s="43"/>
      <c r="BQ173" s="43"/>
      <c r="BR173" s="43"/>
      <c r="BS173" s="43"/>
      <c r="BT173" s="43"/>
      <c r="BU173" s="43"/>
      <c r="BV173" s="43" t="s">
        <v>376</v>
      </c>
      <c r="BW173" s="43" t="s">
        <v>376</v>
      </c>
      <c r="BX173" s="43"/>
      <c r="BZ173" s="50"/>
      <c r="CA173" s="50"/>
      <c r="CB173" s="88" t="str">
        <f t="shared" si="17"/>
        <v>18970410</v>
      </c>
    </row>
    <row r="174" spans="1:80" s="49" customFormat="1" ht="12.95" customHeight="1" x14ac:dyDescent="0.2">
      <c r="A174" s="43">
        <v>3</v>
      </c>
      <c r="B174" s="43">
        <v>19</v>
      </c>
      <c r="C174" s="43">
        <v>1898</v>
      </c>
      <c r="D174" s="43" t="s">
        <v>658</v>
      </c>
      <c r="E174" s="43" t="s">
        <v>1197</v>
      </c>
      <c r="F174" s="44" t="s">
        <v>1010</v>
      </c>
      <c r="G174" s="43"/>
      <c r="H174" s="44" t="s">
        <v>1011</v>
      </c>
      <c r="I174" s="44"/>
      <c r="J174" s="45" t="s">
        <v>1198</v>
      </c>
      <c r="K174" s="43" t="s">
        <v>629</v>
      </c>
      <c r="L174" s="43" t="s">
        <v>1014</v>
      </c>
      <c r="M174" s="43" t="s">
        <v>1072</v>
      </c>
      <c r="N174" s="46">
        <v>1</v>
      </c>
      <c r="O174" s="46">
        <v>1</v>
      </c>
      <c r="P174" s="44" t="s">
        <v>1163</v>
      </c>
      <c r="Q174" s="44" t="s">
        <v>1097</v>
      </c>
      <c r="R174" s="44" t="s">
        <v>376</v>
      </c>
      <c r="S174" s="43"/>
      <c r="T174" s="43"/>
      <c r="U174" s="43"/>
      <c r="V174" s="43"/>
      <c r="W174" s="43"/>
      <c r="X174" s="43"/>
      <c r="Y174" s="43"/>
      <c r="Z174" s="43"/>
      <c r="AA174" s="43"/>
      <c r="AB174" s="43"/>
      <c r="AC174" s="43"/>
      <c r="AD174" s="43"/>
      <c r="AE174" s="47">
        <f t="shared" si="12"/>
        <v>0</v>
      </c>
      <c r="AF174" s="47">
        <f t="shared" si="13"/>
        <v>1</v>
      </c>
      <c r="AG174" s="47">
        <f t="shared" si="14"/>
        <v>0</v>
      </c>
      <c r="AH174" s="43" t="s">
        <v>629</v>
      </c>
      <c r="AI174" s="43" t="s">
        <v>1199</v>
      </c>
      <c r="AJ174" s="43" t="s">
        <v>376</v>
      </c>
      <c r="AK174" s="43" t="s">
        <v>658</v>
      </c>
      <c r="AL174" s="43" t="s">
        <v>1073</v>
      </c>
      <c r="AM174" s="43" t="s">
        <v>1074</v>
      </c>
      <c r="AN174" s="43" t="s">
        <v>376</v>
      </c>
      <c r="AO174" s="43" t="s">
        <v>658</v>
      </c>
      <c r="AP174" s="43"/>
      <c r="AQ174" s="43">
        <v>2</v>
      </c>
      <c r="AR174" s="43"/>
      <c r="AS174" s="43"/>
      <c r="AT174" s="43"/>
      <c r="AU174" s="43" t="s">
        <v>376</v>
      </c>
      <c r="AV174" s="43"/>
      <c r="AW174" s="43" t="s">
        <v>30</v>
      </c>
      <c r="AX174" s="43"/>
      <c r="AY174" s="43" t="s">
        <v>30</v>
      </c>
      <c r="AZ174" s="43"/>
      <c r="BA174" s="44"/>
      <c r="BB174" s="48"/>
      <c r="BC174" s="43"/>
      <c r="BD174" s="43"/>
      <c r="BE174" s="43"/>
      <c r="BF174" s="43">
        <v>1</v>
      </c>
      <c r="BG174" s="43"/>
      <c r="BH174" s="43">
        <v>1</v>
      </c>
      <c r="BI174" s="43" t="s">
        <v>629</v>
      </c>
      <c r="BJ174" s="43" t="s">
        <v>1072</v>
      </c>
      <c r="BK174" s="43">
        <v>1898</v>
      </c>
      <c r="BL174" s="43" t="str">
        <f t="shared" si="15"/>
        <v>1898Southampton</v>
      </c>
      <c r="BM174" s="49" t="str">
        <f t="shared" si="16"/>
        <v>Sheffield</v>
      </c>
      <c r="BN174" s="43"/>
      <c r="BO174" s="43"/>
      <c r="BP174" s="43"/>
      <c r="BQ174" s="43"/>
      <c r="BR174" s="43"/>
      <c r="BS174" s="43"/>
      <c r="BT174" s="43"/>
      <c r="BU174" s="43"/>
      <c r="BV174" s="43" t="s">
        <v>376</v>
      </c>
      <c r="BW174" s="43" t="s">
        <v>376</v>
      </c>
      <c r="BX174" s="43"/>
      <c r="BY174" s="47"/>
      <c r="BZ174" s="50"/>
      <c r="CA174" s="50"/>
      <c r="CB174" s="88" t="str">
        <f t="shared" si="17"/>
        <v>18980319</v>
      </c>
    </row>
    <row r="175" spans="1:80" s="49" customFormat="1" ht="12.95" customHeight="1" x14ac:dyDescent="0.2">
      <c r="A175" s="43">
        <v>3</v>
      </c>
      <c r="B175" s="43">
        <v>19</v>
      </c>
      <c r="C175" s="43">
        <v>1898</v>
      </c>
      <c r="D175" s="43" t="s">
        <v>658</v>
      </c>
      <c r="E175" s="43" t="s">
        <v>1197</v>
      </c>
      <c r="F175" s="44" t="s">
        <v>1010</v>
      </c>
      <c r="G175" s="43"/>
      <c r="H175" s="44" t="s">
        <v>1011</v>
      </c>
      <c r="I175" s="44"/>
      <c r="J175" s="45" t="s">
        <v>1198</v>
      </c>
      <c r="K175" s="43" t="s">
        <v>1072</v>
      </c>
      <c r="L175" s="43" t="s">
        <v>1014</v>
      </c>
      <c r="M175" s="43" t="s">
        <v>629</v>
      </c>
      <c r="N175" s="46">
        <v>1</v>
      </c>
      <c r="O175" s="46">
        <v>1</v>
      </c>
      <c r="P175" s="44" t="s">
        <v>1163</v>
      </c>
      <c r="Q175" s="44" t="s">
        <v>1097</v>
      </c>
      <c r="R175" s="44" t="s">
        <v>376</v>
      </c>
      <c r="S175" s="43"/>
      <c r="T175" s="43"/>
      <c r="U175" s="43"/>
      <c r="V175" s="43"/>
      <c r="W175" s="43"/>
      <c r="X175" s="43"/>
      <c r="Y175" s="43"/>
      <c r="Z175" s="43"/>
      <c r="AA175" s="43"/>
      <c r="AB175" s="43"/>
      <c r="AC175" s="43"/>
      <c r="AD175" s="43"/>
      <c r="AE175" s="47">
        <f t="shared" si="12"/>
        <v>0</v>
      </c>
      <c r="AF175" s="47">
        <f t="shared" si="13"/>
        <v>1</v>
      </c>
      <c r="AG175" s="47">
        <f t="shared" si="14"/>
        <v>0</v>
      </c>
      <c r="AH175" s="43" t="s">
        <v>1073</v>
      </c>
      <c r="AI175" s="43" t="s">
        <v>1074</v>
      </c>
      <c r="AJ175" s="43" t="s">
        <v>376</v>
      </c>
      <c r="AK175" s="43" t="s">
        <v>658</v>
      </c>
      <c r="AL175" s="43" t="s">
        <v>629</v>
      </c>
      <c r="AM175" s="43" t="s">
        <v>1199</v>
      </c>
      <c r="AN175" s="43" t="s">
        <v>376</v>
      </c>
      <c r="AO175" s="43" t="s">
        <v>658</v>
      </c>
      <c r="AP175" s="43"/>
      <c r="AQ175" s="43">
        <v>2</v>
      </c>
      <c r="AR175" s="43"/>
      <c r="AS175" s="43"/>
      <c r="AT175" s="43"/>
      <c r="AU175" s="43" t="s">
        <v>376</v>
      </c>
      <c r="AV175" s="43"/>
      <c r="AW175" s="43" t="s">
        <v>30</v>
      </c>
      <c r="AX175" s="43"/>
      <c r="AY175" s="43" t="s">
        <v>30</v>
      </c>
      <c r="AZ175" s="43"/>
      <c r="BA175" s="44"/>
      <c r="BB175" s="48"/>
      <c r="BC175" s="43"/>
      <c r="BD175" s="43"/>
      <c r="BE175" s="43"/>
      <c r="BF175" s="43">
        <v>1</v>
      </c>
      <c r="BG175" s="43">
        <v>1</v>
      </c>
      <c r="BH175" s="43"/>
      <c r="BI175" s="43" t="s">
        <v>1072</v>
      </c>
      <c r="BJ175" s="43" t="s">
        <v>629</v>
      </c>
      <c r="BK175" s="43">
        <v>1898</v>
      </c>
      <c r="BL175" s="43" t="str">
        <f t="shared" si="15"/>
        <v>1898Nottingham Forest</v>
      </c>
      <c r="BM175" s="49" t="str">
        <f t="shared" si="16"/>
        <v>Sheffield</v>
      </c>
      <c r="BN175" s="43"/>
      <c r="BO175" s="43"/>
      <c r="BP175" s="43"/>
      <c r="BQ175" s="43"/>
      <c r="BR175" s="43"/>
      <c r="BS175" s="43"/>
      <c r="BT175" s="43"/>
      <c r="BU175" s="43"/>
      <c r="BV175" s="43" t="s">
        <v>376</v>
      </c>
      <c r="BW175" s="43" t="s">
        <v>376</v>
      </c>
      <c r="BX175" s="43"/>
      <c r="BY175" s="47"/>
      <c r="BZ175" s="50"/>
      <c r="CA175" s="50"/>
      <c r="CB175" s="88" t="str">
        <f t="shared" si="17"/>
        <v>18980319</v>
      </c>
    </row>
    <row r="176" spans="1:80" s="49" customFormat="1" ht="12.95" customHeight="1" x14ac:dyDescent="0.2">
      <c r="A176" s="43">
        <v>3</v>
      </c>
      <c r="B176" s="43">
        <v>19</v>
      </c>
      <c r="C176" s="43">
        <v>1898</v>
      </c>
      <c r="D176" s="43" t="s">
        <v>658</v>
      </c>
      <c r="E176" s="43" t="s">
        <v>1197</v>
      </c>
      <c r="F176" s="44" t="s">
        <v>1010</v>
      </c>
      <c r="G176" s="43"/>
      <c r="H176" s="44" t="s">
        <v>1011</v>
      </c>
      <c r="I176" s="44"/>
      <c r="J176" s="45" t="s">
        <v>1198</v>
      </c>
      <c r="K176" s="43" t="s">
        <v>1191</v>
      </c>
      <c r="L176" s="43" t="s">
        <v>3</v>
      </c>
      <c r="M176" s="43" t="s">
        <v>804</v>
      </c>
      <c r="N176" s="46">
        <v>3</v>
      </c>
      <c r="O176" s="46">
        <v>1</v>
      </c>
      <c r="P176" s="44" t="s">
        <v>1152</v>
      </c>
      <c r="Q176" s="44" t="s">
        <v>1111</v>
      </c>
      <c r="R176" s="44" t="s">
        <v>376</v>
      </c>
      <c r="S176" s="43"/>
      <c r="T176" s="43"/>
      <c r="U176" s="43"/>
      <c r="V176" s="43"/>
      <c r="W176" s="43"/>
      <c r="X176" s="43"/>
      <c r="Y176" s="43"/>
      <c r="Z176" s="43"/>
      <c r="AA176" s="43"/>
      <c r="AB176" s="43"/>
      <c r="AC176" s="43"/>
      <c r="AD176" s="43"/>
      <c r="AE176" s="47">
        <f t="shared" si="12"/>
        <v>1</v>
      </c>
      <c r="AF176" s="47">
        <f t="shared" si="13"/>
        <v>0</v>
      </c>
      <c r="AG176" s="47">
        <f t="shared" si="14"/>
        <v>0</v>
      </c>
      <c r="AH176" s="43" t="s">
        <v>979</v>
      </c>
      <c r="AI176" s="43" t="s">
        <v>1146</v>
      </c>
      <c r="AJ176" s="43" t="s">
        <v>376</v>
      </c>
      <c r="AK176" s="43" t="s">
        <v>658</v>
      </c>
      <c r="AL176" s="43" t="s">
        <v>588</v>
      </c>
      <c r="AM176" s="43" t="s">
        <v>1175</v>
      </c>
      <c r="AN176" s="43" t="s">
        <v>376</v>
      </c>
      <c r="AO176" s="43" t="s">
        <v>658</v>
      </c>
      <c r="AP176" s="43"/>
      <c r="AQ176" s="43">
        <v>2</v>
      </c>
      <c r="AR176" s="43"/>
      <c r="AS176" s="43"/>
      <c r="AT176" s="43"/>
      <c r="AU176" s="43" t="s">
        <v>376</v>
      </c>
      <c r="AV176" s="43"/>
      <c r="AW176" s="43" t="s">
        <v>30</v>
      </c>
      <c r="AX176" s="43"/>
      <c r="AY176" s="43" t="s">
        <v>30</v>
      </c>
      <c r="AZ176" s="43"/>
      <c r="BA176" s="44"/>
      <c r="BB176" s="48"/>
      <c r="BC176" s="43"/>
      <c r="BD176" s="43"/>
      <c r="BE176" s="43"/>
      <c r="BF176" s="43">
        <v>1</v>
      </c>
      <c r="BG176" s="43">
        <v>1</v>
      </c>
      <c r="BH176" s="43">
        <v>1</v>
      </c>
      <c r="BI176" s="43" t="s">
        <v>1191</v>
      </c>
      <c r="BJ176" s="43" t="s">
        <v>804</v>
      </c>
      <c r="BK176" s="43">
        <v>1898</v>
      </c>
      <c r="BL176" s="43" t="str">
        <f t="shared" si="15"/>
        <v>1898Derby County</v>
      </c>
      <c r="BM176" s="49" t="str">
        <f t="shared" si="16"/>
        <v>Birmingham</v>
      </c>
      <c r="BN176" s="43"/>
      <c r="BO176" s="43"/>
      <c r="BP176" s="43"/>
      <c r="BQ176" s="43"/>
      <c r="BR176" s="43"/>
      <c r="BS176" s="43"/>
      <c r="BT176" s="43"/>
      <c r="BU176" s="43"/>
      <c r="BV176" s="43" t="s">
        <v>376</v>
      </c>
      <c r="BW176" s="43" t="s">
        <v>376</v>
      </c>
      <c r="BX176" s="43"/>
      <c r="BZ176" s="50"/>
      <c r="CA176" s="50"/>
      <c r="CB176" s="88" t="str">
        <f t="shared" si="17"/>
        <v>18980319</v>
      </c>
    </row>
    <row r="177" spans="1:80" s="49" customFormat="1" ht="12.95" customHeight="1" x14ac:dyDescent="0.2">
      <c r="A177" s="43">
        <v>3</v>
      </c>
      <c r="B177" s="43">
        <v>19</v>
      </c>
      <c r="C177" s="43">
        <v>1898</v>
      </c>
      <c r="D177" s="43" t="s">
        <v>658</v>
      </c>
      <c r="E177" s="43" t="s">
        <v>1197</v>
      </c>
      <c r="F177" s="44" t="s">
        <v>1010</v>
      </c>
      <c r="G177" s="43"/>
      <c r="H177" s="44" t="s">
        <v>1011</v>
      </c>
      <c r="I177" s="44"/>
      <c r="J177" s="45" t="s">
        <v>1198</v>
      </c>
      <c r="K177" s="43" t="s">
        <v>804</v>
      </c>
      <c r="L177" s="43" t="s">
        <v>4</v>
      </c>
      <c r="M177" s="43" t="s">
        <v>1191</v>
      </c>
      <c r="N177" s="46">
        <v>1</v>
      </c>
      <c r="O177" s="46">
        <v>3</v>
      </c>
      <c r="P177" s="44" t="s">
        <v>1152</v>
      </c>
      <c r="Q177" s="44" t="s">
        <v>1111</v>
      </c>
      <c r="R177" s="44" t="s">
        <v>376</v>
      </c>
      <c r="S177" s="43"/>
      <c r="T177" s="43"/>
      <c r="U177" s="43"/>
      <c r="V177" s="43"/>
      <c r="W177" s="43"/>
      <c r="X177" s="43"/>
      <c r="Y177" s="43"/>
      <c r="Z177" s="43"/>
      <c r="AA177" s="43"/>
      <c r="AB177" s="43"/>
      <c r="AC177" s="43"/>
      <c r="AD177" s="43"/>
      <c r="AE177" s="47">
        <f t="shared" si="12"/>
        <v>0</v>
      </c>
      <c r="AF177" s="47">
        <f t="shared" si="13"/>
        <v>0</v>
      </c>
      <c r="AG177" s="47">
        <f t="shared" si="14"/>
        <v>1</v>
      </c>
      <c r="AH177" s="43" t="s">
        <v>588</v>
      </c>
      <c r="AI177" s="43" t="s">
        <v>1175</v>
      </c>
      <c r="AJ177" s="43" t="s">
        <v>376</v>
      </c>
      <c r="AK177" s="43" t="s">
        <v>658</v>
      </c>
      <c r="AL177" s="43" t="s">
        <v>979</v>
      </c>
      <c r="AM177" s="43" t="s">
        <v>1146</v>
      </c>
      <c r="AN177" s="43" t="s">
        <v>376</v>
      </c>
      <c r="AO177" s="43" t="s">
        <v>658</v>
      </c>
      <c r="AP177" s="43"/>
      <c r="AQ177" s="43">
        <v>2</v>
      </c>
      <c r="AR177" s="43"/>
      <c r="AS177" s="43"/>
      <c r="AT177" s="43"/>
      <c r="AU177" s="43" t="s">
        <v>376</v>
      </c>
      <c r="AV177" s="43"/>
      <c r="AW177" s="43" t="s">
        <v>30</v>
      </c>
      <c r="AX177" s="43"/>
      <c r="AY177" s="43" t="s">
        <v>30</v>
      </c>
      <c r="AZ177" s="43"/>
      <c r="BA177" s="44"/>
      <c r="BB177" s="48"/>
      <c r="BC177" s="43"/>
      <c r="BD177" s="43"/>
      <c r="BE177" s="43"/>
      <c r="BF177" s="43">
        <v>1</v>
      </c>
      <c r="BG177" s="43">
        <v>1</v>
      </c>
      <c r="BH177" s="43">
        <v>1</v>
      </c>
      <c r="BI177" s="43" t="s">
        <v>804</v>
      </c>
      <c r="BJ177" s="43" t="s">
        <v>1191</v>
      </c>
      <c r="BK177" s="43">
        <v>1898</v>
      </c>
      <c r="BL177" s="43" t="str">
        <f t="shared" si="15"/>
        <v>1898Everton</v>
      </c>
      <c r="BM177" s="49" t="str">
        <f t="shared" si="16"/>
        <v>Birmingham</v>
      </c>
      <c r="BN177" s="43"/>
      <c r="BO177" s="43"/>
      <c r="BP177" s="43"/>
      <c r="BQ177" s="43"/>
      <c r="BR177" s="43"/>
      <c r="BS177" s="43"/>
      <c r="BT177" s="43"/>
      <c r="BU177" s="43"/>
      <c r="BV177" s="43" t="s">
        <v>376</v>
      </c>
      <c r="BW177" s="43" t="s">
        <v>376</v>
      </c>
      <c r="BX177" s="43"/>
      <c r="BZ177" s="50"/>
      <c r="CA177" s="50"/>
      <c r="CB177" s="88" t="str">
        <f t="shared" si="17"/>
        <v>18980319</v>
      </c>
    </row>
    <row r="178" spans="1:80" s="49" customFormat="1" ht="12.95" customHeight="1" x14ac:dyDescent="0.2">
      <c r="A178" s="43">
        <v>3</v>
      </c>
      <c r="B178" s="43">
        <v>23</v>
      </c>
      <c r="C178" s="43">
        <v>1898</v>
      </c>
      <c r="D178" s="43" t="s">
        <v>658</v>
      </c>
      <c r="E178" s="43" t="s">
        <v>1197</v>
      </c>
      <c r="F178" s="44" t="s">
        <v>1010</v>
      </c>
      <c r="G178" s="43"/>
      <c r="H178" s="44" t="s">
        <v>1011</v>
      </c>
      <c r="I178" s="44" t="s">
        <v>1023</v>
      </c>
      <c r="J178" s="45" t="s">
        <v>1200</v>
      </c>
      <c r="K178" s="43" t="s">
        <v>1072</v>
      </c>
      <c r="L178" s="43" t="s">
        <v>3</v>
      </c>
      <c r="M178" s="43" t="s">
        <v>629</v>
      </c>
      <c r="N178" s="46">
        <v>2</v>
      </c>
      <c r="O178" s="46">
        <v>0</v>
      </c>
      <c r="P178" s="44" t="s">
        <v>1188</v>
      </c>
      <c r="Q178" s="44" t="s">
        <v>1017</v>
      </c>
      <c r="R178" s="44" t="s">
        <v>376</v>
      </c>
      <c r="S178" s="43"/>
      <c r="T178" s="43"/>
      <c r="U178" s="43"/>
      <c r="V178" s="43"/>
      <c r="W178" s="43"/>
      <c r="X178" s="43"/>
      <c r="Y178" s="43"/>
      <c r="Z178" s="43"/>
      <c r="AA178" s="43"/>
      <c r="AB178" s="43"/>
      <c r="AC178" s="43"/>
      <c r="AD178" s="43"/>
      <c r="AE178" s="47">
        <f t="shared" si="12"/>
        <v>1</v>
      </c>
      <c r="AF178" s="47">
        <f t="shared" si="13"/>
        <v>0</v>
      </c>
      <c r="AG178" s="47">
        <f t="shared" si="14"/>
        <v>0</v>
      </c>
      <c r="AH178" s="43" t="s">
        <v>1073</v>
      </c>
      <c r="AI178" s="43" t="s">
        <v>1074</v>
      </c>
      <c r="AJ178" s="43" t="s">
        <v>376</v>
      </c>
      <c r="AK178" s="43" t="s">
        <v>658</v>
      </c>
      <c r="AL178" s="43" t="s">
        <v>629</v>
      </c>
      <c r="AM178" s="43" t="s">
        <v>1199</v>
      </c>
      <c r="AN178" s="43" t="s">
        <v>376</v>
      </c>
      <c r="AO178" s="43" t="s">
        <v>658</v>
      </c>
      <c r="AP178" s="43"/>
      <c r="AQ178" s="43">
        <v>2</v>
      </c>
      <c r="AR178" s="43"/>
      <c r="AS178" s="43"/>
      <c r="AT178" s="43"/>
      <c r="AU178" s="43" t="s">
        <v>376</v>
      </c>
      <c r="AV178" s="43"/>
      <c r="AW178" s="43" t="s">
        <v>30</v>
      </c>
      <c r="AX178" s="43"/>
      <c r="AY178" s="43" t="s">
        <v>30</v>
      </c>
      <c r="AZ178" s="43"/>
      <c r="BA178" s="44"/>
      <c r="BB178" s="48"/>
      <c r="BC178" s="43"/>
      <c r="BD178" s="43"/>
      <c r="BE178" s="43"/>
      <c r="BF178" s="43">
        <v>1</v>
      </c>
      <c r="BG178" s="43">
        <v>1</v>
      </c>
      <c r="BH178" s="43"/>
      <c r="BI178" s="43" t="s">
        <v>1072</v>
      </c>
      <c r="BJ178" s="43" t="s">
        <v>629</v>
      </c>
      <c r="BK178" s="43">
        <v>1898</v>
      </c>
      <c r="BL178" s="43" t="str">
        <f t="shared" si="15"/>
        <v>1898Nottingham Forest</v>
      </c>
      <c r="BM178" s="49" t="str">
        <f t="shared" si="16"/>
        <v>London</v>
      </c>
      <c r="BN178" s="43"/>
      <c r="BO178" s="43"/>
      <c r="BP178" s="43"/>
      <c r="BQ178" s="43"/>
      <c r="BR178" s="43"/>
      <c r="BS178" s="43"/>
      <c r="BT178" s="43"/>
      <c r="BU178" s="43"/>
      <c r="BV178" s="43" t="s">
        <v>376</v>
      </c>
      <c r="BW178" s="43" t="s">
        <v>376</v>
      </c>
      <c r="BX178" s="43"/>
      <c r="BZ178" s="50"/>
      <c r="CA178" s="50"/>
      <c r="CB178" s="88" t="str">
        <f t="shared" si="17"/>
        <v>18980323</v>
      </c>
    </row>
    <row r="179" spans="1:80" s="49" customFormat="1" ht="12.95" customHeight="1" x14ac:dyDescent="0.2">
      <c r="A179" s="43">
        <v>3</v>
      </c>
      <c r="B179" s="43">
        <v>23</v>
      </c>
      <c r="C179" s="43">
        <v>1898</v>
      </c>
      <c r="D179" s="43" t="s">
        <v>658</v>
      </c>
      <c r="E179" s="43" t="s">
        <v>1197</v>
      </c>
      <c r="F179" s="44" t="s">
        <v>1010</v>
      </c>
      <c r="G179" s="43"/>
      <c r="H179" s="44" t="s">
        <v>1011</v>
      </c>
      <c r="I179" s="44" t="s">
        <v>1023</v>
      </c>
      <c r="J179" s="45" t="s">
        <v>1200</v>
      </c>
      <c r="K179" s="43" t="s">
        <v>629</v>
      </c>
      <c r="L179" s="43" t="s">
        <v>4</v>
      </c>
      <c r="M179" s="43" t="s">
        <v>1072</v>
      </c>
      <c r="N179" s="46">
        <v>0</v>
      </c>
      <c r="O179" s="46">
        <v>2</v>
      </c>
      <c r="P179" s="44" t="s">
        <v>1188</v>
      </c>
      <c r="Q179" s="44" t="s">
        <v>1017</v>
      </c>
      <c r="R179" s="44" t="s">
        <v>376</v>
      </c>
      <c r="S179" s="43"/>
      <c r="T179" s="43"/>
      <c r="U179" s="43"/>
      <c r="V179" s="43"/>
      <c r="W179" s="43"/>
      <c r="X179" s="43"/>
      <c r="Y179" s="43"/>
      <c r="Z179" s="43"/>
      <c r="AA179" s="43"/>
      <c r="AB179" s="43"/>
      <c r="AC179" s="43"/>
      <c r="AD179" s="43"/>
      <c r="AE179" s="47">
        <f t="shared" si="12"/>
        <v>0</v>
      </c>
      <c r="AF179" s="47">
        <f t="shared" si="13"/>
        <v>0</v>
      </c>
      <c r="AG179" s="47">
        <f t="shared" si="14"/>
        <v>1</v>
      </c>
      <c r="AH179" s="43" t="s">
        <v>629</v>
      </c>
      <c r="AI179" s="43" t="s">
        <v>1199</v>
      </c>
      <c r="AJ179" s="43" t="s">
        <v>376</v>
      </c>
      <c r="AK179" s="43" t="s">
        <v>658</v>
      </c>
      <c r="AL179" s="43" t="s">
        <v>1073</v>
      </c>
      <c r="AM179" s="43" t="s">
        <v>1074</v>
      </c>
      <c r="AN179" s="43" t="s">
        <v>376</v>
      </c>
      <c r="AO179" s="43" t="s">
        <v>658</v>
      </c>
      <c r="AP179" s="43"/>
      <c r="AQ179" s="43">
        <v>2</v>
      </c>
      <c r="AR179" s="43"/>
      <c r="AS179" s="43"/>
      <c r="AT179" s="43"/>
      <c r="AU179" s="43" t="s">
        <v>376</v>
      </c>
      <c r="AV179" s="43"/>
      <c r="AW179" s="43" t="s">
        <v>30</v>
      </c>
      <c r="AX179" s="43"/>
      <c r="AY179" s="43" t="s">
        <v>30</v>
      </c>
      <c r="AZ179" s="43"/>
      <c r="BA179" s="44"/>
      <c r="BB179" s="48"/>
      <c r="BC179" s="43"/>
      <c r="BD179" s="43"/>
      <c r="BE179" s="43"/>
      <c r="BF179" s="43">
        <v>1</v>
      </c>
      <c r="BG179" s="43"/>
      <c r="BH179" s="43">
        <v>1</v>
      </c>
      <c r="BI179" s="43" t="s">
        <v>629</v>
      </c>
      <c r="BJ179" s="43" t="s">
        <v>1072</v>
      </c>
      <c r="BK179" s="43">
        <v>1898</v>
      </c>
      <c r="BL179" s="43" t="str">
        <f t="shared" si="15"/>
        <v>1898Southampton</v>
      </c>
      <c r="BM179" s="49" t="str">
        <f t="shared" si="16"/>
        <v>London</v>
      </c>
      <c r="BN179" s="43"/>
      <c r="BO179" s="43"/>
      <c r="BP179" s="43"/>
      <c r="BQ179" s="43"/>
      <c r="BR179" s="43"/>
      <c r="BS179" s="43"/>
      <c r="BT179" s="43"/>
      <c r="BU179" s="43"/>
      <c r="BV179" s="43" t="s">
        <v>376</v>
      </c>
      <c r="BW179" s="43" t="s">
        <v>376</v>
      </c>
      <c r="BX179" s="43"/>
      <c r="BZ179" s="50"/>
      <c r="CA179" s="50"/>
      <c r="CB179" s="88" t="str">
        <f t="shared" si="17"/>
        <v>18980323</v>
      </c>
    </row>
    <row r="180" spans="1:80" s="49" customFormat="1" ht="12.95" customHeight="1" x14ac:dyDescent="0.2">
      <c r="A180" s="43">
        <v>4</v>
      </c>
      <c r="B180" s="43">
        <v>16</v>
      </c>
      <c r="C180" s="43">
        <v>1898</v>
      </c>
      <c r="D180" s="43" t="s">
        <v>658</v>
      </c>
      <c r="E180" s="43" t="s">
        <v>1197</v>
      </c>
      <c r="F180" s="44" t="s">
        <v>1010</v>
      </c>
      <c r="G180" s="43"/>
      <c r="H180" s="44" t="s">
        <v>1025</v>
      </c>
      <c r="I180" s="44"/>
      <c r="J180" s="45" t="s">
        <v>1201</v>
      </c>
      <c r="K180" s="43" t="s">
        <v>1072</v>
      </c>
      <c r="L180" s="43" t="s">
        <v>3</v>
      </c>
      <c r="M180" s="43" t="s">
        <v>1191</v>
      </c>
      <c r="N180" s="46">
        <v>3</v>
      </c>
      <c r="O180" s="46">
        <v>1</v>
      </c>
      <c r="P180" s="44" t="s">
        <v>1188</v>
      </c>
      <c r="Q180" s="44" t="s">
        <v>1017</v>
      </c>
      <c r="R180" s="44" t="s">
        <v>376</v>
      </c>
      <c r="S180" s="43"/>
      <c r="T180" s="43"/>
      <c r="U180" s="43"/>
      <c r="V180" s="43"/>
      <c r="W180" s="43"/>
      <c r="X180" s="43"/>
      <c r="Y180" s="43"/>
      <c r="Z180" s="43"/>
      <c r="AA180" s="43"/>
      <c r="AB180" s="43"/>
      <c r="AC180" s="43"/>
      <c r="AD180" s="43"/>
      <c r="AE180" s="47">
        <f t="shared" si="12"/>
        <v>1</v>
      </c>
      <c r="AF180" s="47">
        <f t="shared" si="13"/>
        <v>0</v>
      </c>
      <c r="AG180" s="47">
        <f t="shared" si="14"/>
        <v>0</v>
      </c>
      <c r="AH180" s="43" t="s">
        <v>1073</v>
      </c>
      <c r="AI180" s="43" t="s">
        <v>1074</v>
      </c>
      <c r="AJ180" s="43" t="s">
        <v>376</v>
      </c>
      <c r="AK180" s="43" t="s">
        <v>658</v>
      </c>
      <c r="AL180" s="43" t="s">
        <v>979</v>
      </c>
      <c r="AM180" s="43" t="s">
        <v>1146</v>
      </c>
      <c r="AN180" s="43" t="s">
        <v>376</v>
      </c>
      <c r="AO180" s="43" t="s">
        <v>658</v>
      </c>
      <c r="AP180" s="43"/>
      <c r="AQ180" s="43">
        <v>1</v>
      </c>
      <c r="AR180" s="43"/>
      <c r="AS180" s="43"/>
      <c r="AT180" s="43" t="s">
        <v>1202</v>
      </c>
      <c r="AU180" s="43" t="s">
        <v>376</v>
      </c>
      <c r="AV180" s="43"/>
      <c r="AW180" s="43" t="s">
        <v>30</v>
      </c>
      <c r="AX180" s="43"/>
      <c r="AY180" s="43" t="s">
        <v>30</v>
      </c>
      <c r="AZ180" s="43"/>
      <c r="BA180" s="44"/>
      <c r="BB180" s="48" t="s">
        <v>30</v>
      </c>
      <c r="BC180" s="43" t="s">
        <v>30</v>
      </c>
      <c r="BD180" s="43"/>
      <c r="BE180" s="43"/>
      <c r="BF180" s="43">
        <v>1</v>
      </c>
      <c r="BG180" s="43">
        <v>1</v>
      </c>
      <c r="BH180" s="43">
        <v>1</v>
      </c>
      <c r="BI180" s="43" t="s">
        <v>1072</v>
      </c>
      <c r="BJ180" s="43" t="s">
        <v>1191</v>
      </c>
      <c r="BK180" s="43">
        <v>1898</v>
      </c>
      <c r="BL180" s="43" t="str">
        <f t="shared" si="15"/>
        <v>1898Nottingham Forest</v>
      </c>
      <c r="BM180" s="49" t="str">
        <f t="shared" si="16"/>
        <v>London</v>
      </c>
      <c r="BN180" s="43"/>
      <c r="BO180" s="43"/>
      <c r="BP180" s="43"/>
      <c r="BQ180" s="43"/>
      <c r="BR180" s="43"/>
      <c r="BS180" s="43"/>
      <c r="BT180" s="43"/>
      <c r="BU180" s="43"/>
      <c r="BV180" s="43" t="s">
        <v>376</v>
      </c>
      <c r="BW180" s="43" t="s">
        <v>376</v>
      </c>
      <c r="BX180" s="43"/>
      <c r="BZ180" s="50"/>
      <c r="CA180" s="50"/>
      <c r="CB180" s="88" t="str">
        <f t="shared" si="17"/>
        <v>18980416</v>
      </c>
    </row>
    <row r="181" spans="1:80" s="49" customFormat="1" ht="12.95" customHeight="1" x14ac:dyDescent="0.2">
      <c r="A181" s="43">
        <v>4</v>
      </c>
      <c r="B181" s="43">
        <v>16</v>
      </c>
      <c r="C181" s="43">
        <v>1898</v>
      </c>
      <c r="D181" s="43" t="s">
        <v>658</v>
      </c>
      <c r="E181" s="43" t="s">
        <v>1197</v>
      </c>
      <c r="F181" s="44" t="s">
        <v>1010</v>
      </c>
      <c r="G181" s="43"/>
      <c r="H181" s="44" t="s">
        <v>1025</v>
      </c>
      <c r="I181" s="44"/>
      <c r="J181" s="45" t="s">
        <v>1201</v>
      </c>
      <c r="K181" s="43" t="s">
        <v>1191</v>
      </c>
      <c r="L181" s="43" t="s">
        <v>4</v>
      </c>
      <c r="M181" s="43" t="s">
        <v>1072</v>
      </c>
      <c r="N181" s="46">
        <v>1</v>
      </c>
      <c r="O181" s="46">
        <v>3</v>
      </c>
      <c r="P181" s="44" t="s">
        <v>1188</v>
      </c>
      <c r="Q181" s="44" t="s">
        <v>1017</v>
      </c>
      <c r="R181" s="44" t="s">
        <v>376</v>
      </c>
      <c r="S181" s="43"/>
      <c r="T181" s="43"/>
      <c r="U181" s="43"/>
      <c r="V181" s="43"/>
      <c r="W181" s="43"/>
      <c r="X181" s="43"/>
      <c r="Y181" s="43"/>
      <c r="Z181" s="43"/>
      <c r="AA181" s="43"/>
      <c r="AB181" s="43"/>
      <c r="AC181" s="43"/>
      <c r="AD181" s="43"/>
      <c r="AE181" s="47">
        <f t="shared" si="12"/>
        <v>0</v>
      </c>
      <c r="AF181" s="47">
        <f t="shared" si="13"/>
        <v>0</v>
      </c>
      <c r="AG181" s="47">
        <f t="shared" si="14"/>
        <v>1</v>
      </c>
      <c r="AH181" s="43" t="s">
        <v>979</v>
      </c>
      <c r="AI181" s="43" t="s">
        <v>1146</v>
      </c>
      <c r="AJ181" s="43" t="s">
        <v>376</v>
      </c>
      <c r="AK181" s="43" t="s">
        <v>658</v>
      </c>
      <c r="AL181" s="43" t="s">
        <v>1073</v>
      </c>
      <c r="AM181" s="43" t="s">
        <v>1074</v>
      </c>
      <c r="AN181" s="43" t="s">
        <v>376</v>
      </c>
      <c r="AO181" s="43" t="s">
        <v>658</v>
      </c>
      <c r="AP181" s="43"/>
      <c r="AQ181" s="43">
        <v>1</v>
      </c>
      <c r="AR181" s="43"/>
      <c r="AS181" s="43"/>
      <c r="AT181" s="43" t="s">
        <v>1202</v>
      </c>
      <c r="AU181" s="43" t="s">
        <v>376</v>
      </c>
      <c r="AV181" s="43"/>
      <c r="AW181" s="43" t="s">
        <v>30</v>
      </c>
      <c r="AX181" s="43"/>
      <c r="AY181" s="43" t="s">
        <v>30</v>
      </c>
      <c r="AZ181" s="43"/>
      <c r="BA181" s="44"/>
      <c r="BB181" s="48"/>
      <c r="BC181" s="43" t="s">
        <v>30</v>
      </c>
      <c r="BD181" s="43"/>
      <c r="BE181" s="43"/>
      <c r="BF181" s="43">
        <v>1</v>
      </c>
      <c r="BG181" s="43">
        <v>1</v>
      </c>
      <c r="BH181" s="43">
        <v>1</v>
      </c>
      <c r="BI181" s="43" t="s">
        <v>1191</v>
      </c>
      <c r="BJ181" s="43" t="s">
        <v>1072</v>
      </c>
      <c r="BK181" s="43">
        <v>1898</v>
      </c>
      <c r="BL181" s="43" t="str">
        <f t="shared" si="15"/>
        <v>1898Derby County</v>
      </c>
      <c r="BM181" s="49" t="str">
        <f t="shared" si="16"/>
        <v>London</v>
      </c>
      <c r="BN181" s="43"/>
      <c r="BO181" s="43"/>
      <c r="BP181" s="43"/>
      <c r="BQ181" s="43"/>
      <c r="BR181" s="43"/>
      <c r="BS181" s="43"/>
      <c r="BT181" s="43"/>
      <c r="BU181" s="43"/>
      <c r="BV181" s="43" t="s">
        <v>376</v>
      </c>
      <c r="BW181" s="43" t="s">
        <v>376</v>
      </c>
      <c r="BX181" s="43"/>
      <c r="BZ181" s="50"/>
      <c r="CA181" s="50"/>
      <c r="CB181" s="88" t="str">
        <f t="shared" si="17"/>
        <v>18980416</v>
      </c>
    </row>
    <row r="182" spans="1:80" s="49" customFormat="1" ht="12.95" customHeight="1" x14ac:dyDescent="0.2">
      <c r="A182" s="43">
        <v>3</v>
      </c>
      <c r="B182" s="43">
        <v>18</v>
      </c>
      <c r="C182" s="43">
        <v>1899</v>
      </c>
      <c r="D182" s="43" t="s">
        <v>658</v>
      </c>
      <c r="E182" s="43" t="s">
        <v>1203</v>
      </c>
      <c r="F182" s="44" t="s">
        <v>1010</v>
      </c>
      <c r="G182" s="43"/>
      <c r="H182" s="44" t="s">
        <v>1011</v>
      </c>
      <c r="I182" s="44"/>
      <c r="J182" s="45" t="s">
        <v>1204</v>
      </c>
      <c r="K182" s="43" t="s">
        <v>1207</v>
      </c>
      <c r="L182" s="43" t="s">
        <v>1014</v>
      </c>
      <c r="M182" s="43" t="s">
        <v>588</v>
      </c>
      <c r="N182" s="46">
        <v>2</v>
      </c>
      <c r="O182" s="46">
        <v>2</v>
      </c>
      <c r="P182" s="44" t="s">
        <v>1163</v>
      </c>
      <c r="Q182" s="44" t="s">
        <v>1097</v>
      </c>
      <c r="R182" s="44" t="s">
        <v>376</v>
      </c>
      <c r="S182" s="43"/>
      <c r="T182" s="43"/>
      <c r="U182" s="43"/>
      <c r="V182" s="43"/>
      <c r="W182" s="43"/>
      <c r="X182" s="43"/>
      <c r="Y182" s="43"/>
      <c r="Z182" s="43"/>
      <c r="AA182" s="43"/>
      <c r="AB182" s="43"/>
      <c r="AC182" s="43"/>
      <c r="AD182" s="43"/>
      <c r="AE182" s="47">
        <f t="shared" si="12"/>
        <v>0</v>
      </c>
      <c r="AF182" s="47">
        <f t="shared" si="13"/>
        <v>1</v>
      </c>
      <c r="AG182" s="47">
        <f t="shared" si="14"/>
        <v>0</v>
      </c>
      <c r="AH182" s="43" t="s">
        <v>1097</v>
      </c>
      <c r="AI182" s="43" t="s">
        <v>1098</v>
      </c>
      <c r="AJ182" s="43" t="s">
        <v>376</v>
      </c>
      <c r="AK182" s="43" t="s">
        <v>658</v>
      </c>
      <c r="AL182" s="43" t="s">
        <v>588</v>
      </c>
      <c r="AM182" s="43" t="s">
        <v>1175</v>
      </c>
      <c r="AN182" s="43" t="s">
        <v>376</v>
      </c>
      <c r="AO182" s="43" t="s">
        <v>658</v>
      </c>
      <c r="AP182" s="43"/>
      <c r="AQ182" s="43">
        <v>2</v>
      </c>
      <c r="AR182" s="43"/>
      <c r="AS182" s="43"/>
      <c r="AT182" s="43"/>
      <c r="AU182" s="43" t="s">
        <v>376</v>
      </c>
      <c r="AV182" s="43"/>
      <c r="AW182" s="43" t="s">
        <v>30</v>
      </c>
      <c r="AX182" s="43"/>
      <c r="AY182" s="43" t="s">
        <v>30</v>
      </c>
      <c r="AZ182" s="43"/>
      <c r="BA182" s="44"/>
      <c r="BB182" s="48"/>
      <c r="BC182" s="43"/>
      <c r="BD182" s="43"/>
      <c r="BE182" s="43"/>
      <c r="BF182" s="43">
        <v>1</v>
      </c>
      <c r="BG182" s="43">
        <v>1</v>
      </c>
      <c r="BH182" s="43">
        <v>1</v>
      </c>
      <c r="BI182" s="43" t="s">
        <v>1207</v>
      </c>
      <c r="BJ182" s="43" t="s">
        <v>588</v>
      </c>
      <c r="BK182" s="43">
        <v>1899</v>
      </c>
      <c r="BL182" s="43" t="str">
        <f t="shared" si="15"/>
        <v>1899Sheffield United</v>
      </c>
      <c r="BM182" s="49" t="str">
        <f t="shared" si="16"/>
        <v>Sheffield</v>
      </c>
      <c r="BN182" s="43"/>
      <c r="BO182" s="43"/>
      <c r="BP182" s="43"/>
      <c r="BQ182" s="43"/>
      <c r="BR182" s="43"/>
      <c r="BS182" s="43"/>
      <c r="BT182" s="43"/>
      <c r="BU182" s="43"/>
      <c r="BV182" s="43" t="s">
        <v>376</v>
      </c>
      <c r="BW182" s="43" t="s">
        <v>376</v>
      </c>
      <c r="BX182" s="43"/>
      <c r="BY182" s="47"/>
      <c r="BZ182" s="50"/>
      <c r="CA182" s="50"/>
      <c r="CB182" s="88" t="str">
        <f t="shared" si="17"/>
        <v>18990318</v>
      </c>
    </row>
    <row r="183" spans="1:80" s="49" customFormat="1" ht="12.95" customHeight="1" x14ac:dyDescent="0.2">
      <c r="A183" s="43">
        <v>3</v>
      </c>
      <c r="B183" s="43">
        <v>18</v>
      </c>
      <c r="C183" s="43">
        <v>1899</v>
      </c>
      <c r="D183" s="43" t="s">
        <v>658</v>
      </c>
      <c r="E183" s="43" t="s">
        <v>1203</v>
      </c>
      <c r="F183" s="44" t="s">
        <v>1010</v>
      </c>
      <c r="G183" s="43"/>
      <c r="H183" s="44" t="s">
        <v>1011</v>
      </c>
      <c r="I183" s="44"/>
      <c r="J183" s="45" t="s">
        <v>1204</v>
      </c>
      <c r="K183" s="43" t="s">
        <v>588</v>
      </c>
      <c r="L183" s="43" t="s">
        <v>1014</v>
      </c>
      <c r="M183" s="43" t="s">
        <v>1207</v>
      </c>
      <c r="N183" s="46">
        <v>2</v>
      </c>
      <c r="O183" s="46">
        <v>2</v>
      </c>
      <c r="P183" s="44" t="s">
        <v>1163</v>
      </c>
      <c r="Q183" s="44" t="s">
        <v>1097</v>
      </c>
      <c r="R183" s="44" t="s">
        <v>376</v>
      </c>
      <c r="S183" s="43"/>
      <c r="T183" s="43"/>
      <c r="U183" s="43"/>
      <c r="V183" s="43"/>
      <c r="W183" s="43"/>
      <c r="X183" s="43"/>
      <c r="Y183" s="43"/>
      <c r="Z183" s="43"/>
      <c r="AA183" s="43"/>
      <c r="AB183" s="43"/>
      <c r="AC183" s="43"/>
      <c r="AD183" s="43"/>
      <c r="AE183" s="47">
        <f t="shared" si="12"/>
        <v>0</v>
      </c>
      <c r="AF183" s="47">
        <f t="shared" si="13"/>
        <v>1</v>
      </c>
      <c r="AG183" s="47">
        <f t="shared" si="14"/>
        <v>0</v>
      </c>
      <c r="AH183" s="43" t="s">
        <v>588</v>
      </c>
      <c r="AI183" s="43" t="s">
        <v>1175</v>
      </c>
      <c r="AJ183" s="43" t="s">
        <v>376</v>
      </c>
      <c r="AK183" s="43" t="s">
        <v>658</v>
      </c>
      <c r="AL183" s="43" t="s">
        <v>1097</v>
      </c>
      <c r="AM183" s="43" t="s">
        <v>1098</v>
      </c>
      <c r="AN183" s="43" t="s">
        <v>376</v>
      </c>
      <c r="AO183" s="43" t="s">
        <v>658</v>
      </c>
      <c r="AP183" s="43"/>
      <c r="AQ183" s="43">
        <v>2</v>
      </c>
      <c r="AR183" s="43"/>
      <c r="AS183" s="43"/>
      <c r="AT183" s="43"/>
      <c r="AU183" s="43" t="s">
        <v>376</v>
      </c>
      <c r="AV183" s="43"/>
      <c r="AW183" s="43" t="s">
        <v>30</v>
      </c>
      <c r="AX183" s="43"/>
      <c r="AY183" s="43" t="s">
        <v>30</v>
      </c>
      <c r="AZ183" s="43"/>
      <c r="BA183" s="44"/>
      <c r="BB183" s="48"/>
      <c r="BC183" s="43"/>
      <c r="BD183" s="43"/>
      <c r="BE183" s="43"/>
      <c r="BF183" s="43">
        <v>1</v>
      </c>
      <c r="BG183" s="43">
        <v>1</v>
      </c>
      <c r="BH183" s="43">
        <v>1</v>
      </c>
      <c r="BI183" s="43" t="s">
        <v>588</v>
      </c>
      <c r="BJ183" s="43" t="s">
        <v>1207</v>
      </c>
      <c r="BK183" s="43">
        <v>1899</v>
      </c>
      <c r="BL183" s="43" t="str">
        <f t="shared" si="15"/>
        <v>1899Liverpool</v>
      </c>
      <c r="BM183" s="49" t="str">
        <f t="shared" si="16"/>
        <v>Sheffield</v>
      </c>
      <c r="BN183" s="43"/>
      <c r="BO183" s="43"/>
      <c r="BP183" s="43"/>
      <c r="BQ183" s="43"/>
      <c r="BR183" s="43"/>
      <c r="BS183" s="43"/>
      <c r="BT183" s="43"/>
      <c r="BU183" s="43"/>
      <c r="BV183" s="43" t="s">
        <v>376</v>
      </c>
      <c r="BW183" s="43" t="s">
        <v>376</v>
      </c>
      <c r="BX183" s="43"/>
      <c r="BY183" s="47"/>
      <c r="BZ183" s="50"/>
      <c r="CA183" s="50"/>
      <c r="CB183" s="88" t="str">
        <f t="shared" si="17"/>
        <v>18990318</v>
      </c>
    </row>
    <row r="184" spans="1:80" s="49" customFormat="1" ht="12.95" customHeight="1" x14ac:dyDescent="0.2">
      <c r="A184" s="43">
        <v>3</v>
      </c>
      <c r="B184" s="43">
        <v>18</v>
      </c>
      <c r="C184" s="43">
        <v>1899</v>
      </c>
      <c r="D184" s="43" t="s">
        <v>658</v>
      </c>
      <c r="E184" s="43" t="s">
        <v>1203</v>
      </c>
      <c r="F184" s="44" t="s">
        <v>1010</v>
      </c>
      <c r="G184" s="43"/>
      <c r="H184" s="44" t="s">
        <v>1011</v>
      </c>
      <c r="I184" s="44"/>
      <c r="J184" s="45" t="s">
        <v>1204</v>
      </c>
      <c r="K184" s="43" t="s">
        <v>1191</v>
      </c>
      <c r="L184" s="43" t="s">
        <v>3</v>
      </c>
      <c r="M184" s="43" t="s">
        <v>1205</v>
      </c>
      <c r="N184" s="46">
        <v>3</v>
      </c>
      <c r="O184" s="46">
        <v>1</v>
      </c>
      <c r="P184" s="44" t="s">
        <v>1152</v>
      </c>
      <c r="Q184" s="44" t="s">
        <v>1111</v>
      </c>
      <c r="R184" s="44" t="s">
        <v>376</v>
      </c>
      <c r="S184" s="43"/>
      <c r="T184" s="43"/>
      <c r="U184" s="43"/>
      <c r="V184" s="43"/>
      <c r="W184" s="43"/>
      <c r="X184" s="43"/>
      <c r="Y184" s="43"/>
      <c r="Z184" s="43"/>
      <c r="AA184" s="43"/>
      <c r="AB184" s="43"/>
      <c r="AC184" s="43"/>
      <c r="AD184" s="43"/>
      <c r="AE184" s="47">
        <f t="shared" si="12"/>
        <v>1</v>
      </c>
      <c r="AF184" s="47">
        <f t="shared" si="13"/>
        <v>0</v>
      </c>
      <c r="AG184" s="47">
        <f t="shared" si="14"/>
        <v>0</v>
      </c>
      <c r="AH184" s="43" t="s">
        <v>979</v>
      </c>
      <c r="AI184" s="43" t="s">
        <v>1146</v>
      </c>
      <c r="AJ184" s="43" t="s">
        <v>376</v>
      </c>
      <c r="AK184" s="43" t="s">
        <v>658</v>
      </c>
      <c r="AL184" s="43" t="s">
        <v>1145</v>
      </c>
      <c r="AM184" s="43" t="s">
        <v>1206</v>
      </c>
      <c r="AN184" s="43" t="s">
        <v>376</v>
      </c>
      <c r="AO184" s="43" t="s">
        <v>658</v>
      </c>
      <c r="AP184" s="43"/>
      <c r="AQ184" s="43">
        <v>2</v>
      </c>
      <c r="AR184" s="43"/>
      <c r="AS184" s="43"/>
      <c r="AT184" s="43"/>
      <c r="AU184" s="43" t="s">
        <v>376</v>
      </c>
      <c r="AV184" s="43"/>
      <c r="AW184" s="43" t="s">
        <v>30</v>
      </c>
      <c r="AX184" s="43"/>
      <c r="AY184" s="43" t="s">
        <v>30</v>
      </c>
      <c r="AZ184" s="43"/>
      <c r="BA184" s="44"/>
      <c r="BB184" s="48"/>
      <c r="BC184" s="43"/>
      <c r="BD184" s="43"/>
      <c r="BE184" s="43"/>
      <c r="BF184" s="43">
        <v>1</v>
      </c>
      <c r="BG184" s="43">
        <v>1</v>
      </c>
      <c r="BH184" s="43">
        <v>1</v>
      </c>
      <c r="BI184" s="43" t="s">
        <v>1191</v>
      </c>
      <c r="BJ184" s="43" t="s">
        <v>1205</v>
      </c>
      <c r="BK184" s="43">
        <v>1899</v>
      </c>
      <c r="BL184" s="43" t="str">
        <f t="shared" si="15"/>
        <v>1899Derby County</v>
      </c>
      <c r="BM184" s="49" t="str">
        <f t="shared" si="16"/>
        <v>Birmingham</v>
      </c>
      <c r="BN184" s="43"/>
      <c r="BO184" s="43"/>
      <c r="BP184" s="43"/>
      <c r="BQ184" s="43"/>
      <c r="BR184" s="43"/>
      <c r="BS184" s="43"/>
      <c r="BT184" s="43"/>
      <c r="BU184" s="43"/>
      <c r="BV184" s="43" t="s">
        <v>376</v>
      </c>
      <c r="BW184" s="43" t="s">
        <v>376</v>
      </c>
      <c r="BX184" s="43"/>
      <c r="BZ184" s="50"/>
      <c r="CA184" s="50"/>
      <c r="CB184" s="88" t="str">
        <f t="shared" si="17"/>
        <v>18990318</v>
      </c>
    </row>
    <row r="185" spans="1:80" s="49" customFormat="1" ht="12.95" customHeight="1" x14ac:dyDescent="0.2">
      <c r="A185" s="43">
        <v>3</v>
      </c>
      <c r="B185" s="43">
        <v>18</v>
      </c>
      <c r="C185" s="43">
        <v>1899</v>
      </c>
      <c r="D185" s="43" t="s">
        <v>658</v>
      </c>
      <c r="E185" s="43" t="s">
        <v>1203</v>
      </c>
      <c r="F185" s="44" t="s">
        <v>1010</v>
      </c>
      <c r="G185" s="43"/>
      <c r="H185" s="44" t="s">
        <v>1011</v>
      </c>
      <c r="I185" s="44"/>
      <c r="J185" s="45" t="s">
        <v>1204</v>
      </c>
      <c r="K185" s="43" t="s">
        <v>1205</v>
      </c>
      <c r="L185" s="43" t="s">
        <v>4</v>
      </c>
      <c r="M185" s="43" t="s">
        <v>1191</v>
      </c>
      <c r="N185" s="46">
        <v>1</v>
      </c>
      <c r="O185" s="46">
        <v>3</v>
      </c>
      <c r="P185" s="44" t="s">
        <v>1152</v>
      </c>
      <c r="Q185" s="44" t="s">
        <v>1111</v>
      </c>
      <c r="R185" s="44" t="s">
        <v>376</v>
      </c>
      <c r="S185" s="43"/>
      <c r="T185" s="43"/>
      <c r="U185" s="43"/>
      <c r="V185" s="43"/>
      <c r="W185" s="43"/>
      <c r="X185" s="43"/>
      <c r="Y185" s="43"/>
      <c r="Z185" s="43"/>
      <c r="AA185" s="43"/>
      <c r="AB185" s="43"/>
      <c r="AC185" s="43"/>
      <c r="AD185" s="43"/>
      <c r="AE185" s="47">
        <f t="shared" si="12"/>
        <v>0</v>
      </c>
      <c r="AF185" s="47">
        <f t="shared" si="13"/>
        <v>0</v>
      </c>
      <c r="AG185" s="47">
        <f t="shared" si="14"/>
        <v>1</v>
      </c>
      <c r="AH185" s="43" t="s">
        <v>1145</v>
      </c>
      <c r="AI185" s="43" t="s">
        <v>1206</v>
      </c>
      <c r="AJ185" s="43" t="s">
        <v>376</v>
      </c>
      <c r="AK185" s="43" t="s">
        <v>658</v>
      </c>
      <c r="AL185" s="43" t="s">
        <v>979</v>
      </c>
      <c r="AM185" s="43" t="s">
        <v>1146</v>
      </c>
      <c r="AN185" s="43" t="s">
        <v>376</v>
      </c>
      <c r="AO185" s="43" t="s">
        <v>658</v>
      </c>
      <c r="AP185" s="43"/>
      <c r="AQ185" s="43">
        <v>2</v>
      </c>
      <c r="AR185" s="43"/>
      <c r="AS185" s="43"/>
      <c r="AT185" s="43"/>
      <c r="AU185" s="43" t="s">
        <v>376</v>
      </c>
      <c r="AV185" s="43"/>
      <c r="AW185" s="43" t="s">
        <v>30</v>
      </c>
      <c r="AX185" s="43"/>
      <c r="AY185" s="43" t="s">
        <v>30</v>
      </c>
      <c r="AZ185" s="43"/>
      <c r="BA185" s="44"/>
      <c r="BB185" s="48"/>
      <c r="BC185" s="43"/>
      <c r="BD185" s="43"/>
      <c r="BE185" s="43"/>
      <c r="BF185" s="43">
        <v>1</v>
      </c>
      <c r="BG185" s="43">
        <v>1</v>
      </c>
      <c r="BH185" s="43">
        <v>1</v>
      </c>
      <c r="BI185" s="43" t="s">
        <v>1205</v>
      </c>
      <c r="BJ185" s="43" t="s">
        <v>1191</v>
      </c>
      <c r="BK185" s="43">
        <v>1899</v>
      </c>
      <c r="BL185" s="43" t="str">
        <f t="shared" si="15"/>
        <v>1899Stoke City</v>
      </c>
      <c r="BM185" s="49" t="str">
        <f t="shared" si="16"/>
        <v>Birmingham</v>
      </c>
      <c r="BN185" s="43"/>
      <c r="BO185" s="43"/>
      <c r="BP185" s="43"/>
      <c r="BQ185" s="43"/>
      <c r="BR185" s="43"/>
      <c r="BS185" s="43"/>
      <c r="BT185" s="43"/>
      <c r="BU185" s="43"/>
      <c r="BV185" s="43" t="s">
        <v>376</v>
      </c>
      <c r="BW185" s="43" t="s">
        <v>376</v>
      </c>
      <c r="BX185" s="43"/>
      <c r="BZ185" s="50"/>
      <c r="CA185" s="50"/>
      <c r="CB185" s="88" t="str">
        <f t="shared" si="17"/>
        <v>18990318</v>
      </c>
    </row>
    <row r="186" spans="1:80" s="49" customFormat="1" ht="12.95" customHeight="1" x14ac:dyDescent="0.2">
      <c r="A186" s="43">
        <v>3</v>
      </c>
      <c r="B186" s="43">
        <v>23</v>
      </c>
      <c r="C186" s="43">
        <v>1899</v>
      </c>
      <c r="D186" s="43" t="s">
        <v>658</v>
      </c>
      <c r="E186" s="43" t="s">
        <v>1203</v>
      </c>
      <c r="F186" s="44" t="s">
        <v>1010</v>
      </c>
      <c r="G186" s="43"/>
      <c r="H186" s="44" t="s">
        <v>1011</v>
      </c>
      <c r="I186" s="44" t="s">
        <v>1023</v>
      </c>
      <c r="J186" s="45" t="s">
        <v>1208</v>
      </c>
      <c r="K186" s="43" t="s">
        <v>1207</v>
      </c>
      <c r="L186" s="43" t="s">
        <v>1014</v>
      </c>
      <c r="M186" s="43" t="s">
        <v>588</v>
      </c>
      <c r="N186" s="46">
        <v>4</v>
      </c>
      <c r="O186" s="46">
        <v>4</v>
      </c>
      <c r="P186" s="44" t="s">
        <v>1209</v>
      </c>
      <c r="Q186" s="44" t="s">
        <v>1101</v>
      </c>
      <c r="R186" s="44" t="s">
        <v>376</v>
      </c>
      <c r="S186" s="43"/>
      <c r="T186" s="43"/>
      <c r="U186" s="43"/>
      <c r="V186" s="43"/>
      <c r="W186" s="43"/>
      <c r="X186" s="43"/>
      <c r="Y186" s="43"/>
      <c r="Z186" s="43"/>
      <c r="AA186" s="43"/>
      <c r="AB186" s="43"/>
      <c r="AC186" s="43"/>
      <c r="AD186" s="43"/>
      <c r="AE186" s="47">
        <f t="shared" si="12"/>
        <v>0</v>
      </c>
      <c r="AF186" s="47">
        <f t="shared" si="13"/>
        <v>1</v>
      </c>
      <c r="AG186" s="47">
        <f t="shared" si="14"/>
        <v>0</v>
      </c>
      <c r="AH186" s="43" t="s">
        <v>1097</v>
      </c>
      <c r="AI186" s="43" t="s">
        <v>1098</v>
      </c>
      <c r="AJ186" s="43" t="s">
        <v>376</v>
      </c>
      <c r="AK186" s="43" t="s">
        <v>658</v>
      </c>
      <c r="AL186" s="43" t="s">
        <v>588</v>
      </c>
      <c r="AM186" s="43" t="s">
        <v>1175</v>
      </c>
      <c r="AN186" s="43" t="s">
        <v>376</v>
      </c>
      <c r="AO186" s="43" t="s">
        <v>658</v>
      </c>
      <c r="AP186" s="43"/>
      <c r="AQ186" s="43">
        <v>2</v>
      </c>
      <c r="AR186" s="43"/>
      <c r="AS186" s="43"/>
      <c r="AT186" s="43"/>
      <c r="AU186" s="43" t="s">
        <v>376</v>
      </c>
      <c r="AV186" s="43"/>
      <c r="AW186" s="43" t="s">
        <v>30</v>
      </c>
      <c r="AX186" s="43"/>
      <c r="AY186" s="43" t="s">
        <v>30</v>
      </c>
      <c r="AZ186" s="43"/>
      <c r="BA186" s="44"/>
      <c r="BB186" s="48"/>
      <c r="BC186" s="43"/>
      <c r="BD186" s="43"/>
      <c r="BE186" s="43"/>
      <c r="BF186" s="43">
        <v>1</v>
      </c>
      <c r="BG186" s="43">
        <v>1</v>
      </c>
      <c r="BH186" s="43">
        <v>1</v>
      </c>
      <c r="BI186" s="43" t="s">
        <v>1207</v>
      </c>
      <c r="BJ186" s="43" t="s">
        <v>588</v>
      </c>
      <c r="BK186" s="43">
        <v>1899</v>
      </c>
      <c r="BL186" s="43" t="str">
        <f t="shared" si="15"/>
        <v>1899Sheffield United</v>
      </c>
      <c r="BM186" s="49" t="str">
        <f t="shared" si="16"/>
        <v>Manchester</v>
      </c>
      <c r="BN186" s="43"/>
      <c r="BO186" s="43"/>
      <c r="BP186" s="43"/>
      <c r="BQ186" s="43"/>
      <c r="BR186" s="43"/>
      <c r="BS186" s="43"/>
      <c r="BT186" s="43"/>
      <c r="BU186" s="43"/>
      <c r="BV186" s="43" t="s">
        <v>376</v>
      </c>
      <c r="BW186" s="43" t="s">
        <v>376</v>
      </c>
      <c r="BX186" s="43"/>
      <c r="BZ186" s="50"/>
      <c r="CA186" s="50"/>
      <c r="CB186" s="88" t="str">
        <f t="shared" si="17"/>
        <v>18990323</v>
      </c>
    </row>
    <row r="187" spans="1:80" s="49" customFormat="1" ht="12.95" customHeight="1" x14ac:dyDescent="0.2">
      <c r="A187" s="43">
        <v>3</v>
      </c>
      <c r="B187" s="43">
        <v>23</v>
      </c>
      <c r="C187" s="43">
        <v>1899</v>
      </c>
      <c r="D187" s="43" t="s">
        <v>658</v>
      </c>
      <c r="E187" s="43" t="s">
        <v>1203</v>
      </c>
      <c r="F187" s="44" t="s">
        <v>1010</v>
      </c>
      <c r="G187" s="43"/>
      <c r="H187" s="44" t="s">
        <v>1011</v>
      </c>
      <c r="I187" s="44" t="s">
        <v>1023</v>
      </c>
      <c r="J187" s="45" t="s">
        <v>1208</v>
      </c>
      <c r="K187" s="43" t="s">
        <v>588</v>
      </c>
      <c r="L187" s="43" t="s">
        <v>1014</v>
      </c>
      <c r="M187" s="43" t="s">
        <v>1207</v>
      </c>
      <c r="N187" s="46">
        <v>4</v>
      </c>
      <c r="O187" s="46">
        <v>4</v>
      </c>
      <c r="P187" s="44" t="s">
        <v>1209</v>
      </c>
      <c r="Q187" s="44" t="s">
        <v>1101</v>
      </c>
      <c r="R187" s="44" t="s">
        <v>376</v>
      </c>
      <c r="S187" s="43"/>
      <c r="T187" s="43"/>
      <c r="U187" s="43"/>
      <c r="V187" s="43"/>
      <c r="W187" s="43"/>
      <c r="X187" s="43"/>
      <c r="Y187" s="43"/>
      <c r="Z187" s="43"/>
      <c r="AA187" s="43"/>
      <c r="AB187" s="43"/>
      <c r="AC187" s="43"/>
      <c r="AD187" s="43"/>
      <c r="AE187" s="47">
        <f t="shared" si="12"/>
        <v>0</v>
      </c>
      <c r="AF187" s="47">
        <f t="shared" si="13"/>
        <v>1</v>
      </c>
      <c r="AG187" s="47">
        <f t="shared" si="14"/>
        <v>0</v>
      </c>
      <c r="AH187" s="43" t="s">
        <v>588</v>
      </c>
      <c r="AI187" s="43" t="s">
        <v>1175</v>
      </c>
      <c r="AJ187" s="43" t="s">
        <v>376</v>
      </c>
      <c r="AK187" s="43" t="s">
        <v>658</v>
      </c>
      <c r="AL187" s="43" t="s">
        <v>1097</v>
      </c>
      <c r="AM187" s="43" t="s">
        <v>1098</v>
      </c>
      <c r="AN187" s="43" t="s">
        <v>376</v>
      </c>
      <c r="AO187" s="43" t="s">
        <v>658</v>
      </c>
      <c r="AP187" s="43"/>
      <c r="AQ187" s="43">
        <v>2</v>
      </c>
      <c r="AR187" s="43"/>
      <c r="AS187" s="43"/>
      <c r="AT187" s="43"/>
      <c r="AU187" s="43" t="s">
        <v>376</v>
      </c>
      <c r="AV187" s="43"/>
      <c r="AW187" s="43" t="s">
        <v>30</v>
      </c>
      <c r="AX187" s="43"/>
      <c r="AY187" s="43" t="s">
        <v>30</v>
      </c>
      <c r="AZ187" s="43"/>
      <c r="BA187" s="44"/>
      <c r="BB187" s="48"/>
      <c r="BC187" s="43"/>
      <c r="BD187" s="43"/>
      <c r="BE187" s="43"/>
      <c r="BF187" s="43">
        <v>1</v>
      </c>
      <c r="BG187" s="43">
        <v>1</v>
      </c>
      <c r="BH187" s="43">
        <v>1</v>
      </c>
      <c r="BI187" s="43" t="s">
        <v>588</v>
      </c>
      <c r="BJ187" s="43" t="s">
        <v>1207</v>
      </c>
      <c r="BK187" s="43">
        <v>1899</v>
      </c>
      <c r="BL187" s="43" t="str">
        <f t="shared" si="15"/>
        <v>1899Liverpool</v>
      </c>
      <c r="BM187" s="49" t="str">
        <f t="shared" si="16"/>
        <v>Manchester</v>
      </c>
      <c r="BN187" s="43"/>
      <c r="BO187" s="43"/>
      <c r="BP187" s="43"/>
      <c r="BQ187" s="43"/>
      <c r="BR187" s="43"/>
      <c r="BS187" s="43"/>
      <c r="BT187" s="43"/>
      <c r="BU187" s="43"/>
      <c r="BV187" s="43" t="s">
        <v>376</v>
      </c>
      <c r="BW187" s="43" t="s">
        <v>376</v>
      </c>
      <c r="BX187" s="43"/>
      <c r="BZ187" s="50"/>
      <c r="CA187" s="50"/>
      <c r="CB187" s="88" t="str">
        <f t="shared" si="17"/>
        <v>18990323</v>
      </c>
    </row>
    <row r="188" spans="1:80" s="49" customFormat="1" ht="12.95" customHeight="1" x14ac:dyDescent="0.2">
      <c r="A188" s="43">
        <v>3</v>
      </c>
      <c r="B188" s="43">
        <v>30</v>
      </c>
      <c r="C188" s="43">
        <v>1899</v>
      </c>
      <c r="D188" s="43" t="s">
        <v>658</v>
      </c>
      <c r="E188" s="43" t="s">
        <v>1203</v>
      </c>
      <c r="F188" s="44" t="s">
        <v>1010</v>
      </c>
      <c r="G188" s="43"/>
      <c r="H188" s="44" t="s">
        <v>1011</v>
      </c>
      <c r="I188" s="44" t="s">
        <v>1170</v>
      </c>
      <c r="J188" s="45" t="s">
        <v>1210</v>
      </c>
      <c r="K188" s="43" t="s">
        <v>1207</v>
      </c>
      <c r="L188" s="43" t="s">
        <v>3</v>
      </c>
      <c r="M188" s="43" t="s">
        <v>588</v>
      </c>
      <c r="N188" s="46">
        <v>1</v>
      </c>
      <c r="O188" s="46">
        <v>0</v>
      </c>
      <c r="P188" s="44" t="s">
        <v>1211</v>
      </c>
      <c r="Q188" s="44" t="s">
        <v>979</v>
      </c>
      <c r="R188" s="44" t="s">
        <v>376</v>
      </c>
      <c r="S188" s="43"/>
      <c r="T188" s="43"/>
      <c r="U188" s="43"/>
      <c r="V188" s="43"/>
      <c r="W188" s="43"/>
      <c r="X188" s="43"/>
      <c r="Y188" s="43"/>
      <c r="Z188" s="43"/>
      <c r="AA188" s="43"/>
      <c r="AB188" s="43"/>
      <c r="AC188" s="43"/>
      <c r="AD188" s="43"/>
      <c r="AE188" s="47">
        <f t="shared" si="12"/>
        <v>1</v>
      </c>
      <c r="AF188" s="47">
        <f t="shared" si="13"/>
        <v>0</v>
      </c>
      <c r="AG188" s="47">
        <f t="shared" si="14"/>
        <v>0</v>
      </c>
      <c r="AH188" s="43" t="s">
        <v>1097</v>
      </c>
      <c r="AI188" s="43" t="s">
        <v>1098</v>
      </c>
      <c r="AJ188" s="43" t="s">
        <v>376</v>
      </c>
      <c r="AK188" s="43" t="s">
        <v>658</v>
      </c>
      <c r="AL188" s="43" t="s">
        <v>588</v>
      </c>
      <c r="AM188" s="43" t="s">
        <v>1175</v>
      </c>
      <c r="AN188" s="43" t="s">
        <v>376</v>
      </c>
      <c r="AO188" s="43" t="s">
        <v>658</v>
      </c>
      <c r="AP188" s="43"/>
      <c r="AQ188" s="43">
        <v>2</v>
      </c>
      <c r="AR188" s="43"/>
      <c r="AS188" s="43"/>
      <c r="AT188" s="43"/>
      <c r="AU188" s="43" t="s">
        <v>376</v>
      </c>
      <c r="AV188" s="43"/>
      <c r="AW188" s="43" t="s">
        <v>30</v>
      </c>
      <c r="AX188" s="43"/>
      <c r="AY188" s="43" t="s">
        <v>30</v>
      </c>
      <c r="AZ188" s="43"/>
      <c r="BA188" s="44"/>
      <c r="BB188" s="48"/>
      <c r="BC188" s="43"/>
      <c r="BD188" s="43"/>
      <c r="BE188" s="43"/>
      <c r="BF188" s="43">
        <v>1</v>
      </c>
      <c r="BG188" s="43">
        <v>1</v>
      </c>
      <c r="BH188" s="43">
        <v>1</v>
      </c>
      <c r="BI188" s="43" t="s">
        <v>1207</v>
      </c>
      <c r="BJ188" s="43" t="s">
        <v>588</v>
      </c>
      <c r="BK188" s="43">
        <v>1899</v>
      </c>
      <c r="BL188" s="43" t="str">
        <f t="shared" si="15"/>
        <v>1899Sheffield United</v>
      </c>
      <c r="BM188" s="49" t="str">
        <f t="shared" si="16"/>
        <v>Derby</v>
      </c>
      <c r="BN188" s="43"/>
      <c r="BO188" s="43"/>
      <c r="BP188" s="43"/>
      <c r="BQ188" s="43"/>
      <c r="BR188" s="43"/>
      <c r="BS188" s="43"/>
      <c r="BT188" s="43"/>
      <c r="BU188" s="43"/>
      <c r="BV188" s="43" t="s">
        <v>376</v>
      </c>
      <c r="BW188" s="43" t="s">
        <v>376</v>
      </c>
      <c r="BX188" s="43"/>
      <c r="BZ188" s="50"/>
      <c r="CA188" s="50"/>
      <c r="CB188" s="88" t="str">
        <f t="shared" si="17"/>
        <v>18990330</v>
      </c>
    </row>
    <row r="189" spans="1:80" s="49" customFormat="1" ht="12.95" customHeight="1" x14ac:dyDescent="0.2">
      <c r="A189" s="43">
        <v>3</v>
      </c>
      <c r="B189" s="43">
        <v>30</v>
      </c>
      <c r="C189" s="43">
        <v>1899</v>
      </c>
      <c r="D189" s="43" t="s">
        <v>658</v>
      </c>
      <c r="E189" s="43" t="s">
        <v>1203</v>
      </c>
      <c r="F189" s="44" t="s">
        <v>1010</v>
      </c>
      <c r="G189" s="43"/>
      <c r="H189" s="44" t="s">
        <v>1011</v>
      </c>
      <c r="I189" s="44" t="s">
        <v>1170</v>
      </c>
      <c r="J189" s="45" t="s">
        <v>1210</v>
      </c>
      <c r="K189" s="43" t="s">
        <v>588</v>
      </c>
      <c r="L189" s="43" t="s">
        <v>4</v>
      </c>
      <c r="M189" s="43" t="s">
        <v>1207</v>
      </c>
      <c r="N189" s="46">
        <v>0</v>
      </c>
      <c r="O189" s="46">
        <v>1</v>
      </c>
      <c r="P189" s="44" t="s">
        <v>1211</v>
      </c>
      <c r="Q189" s="44" t="s">
        <v>979</v>
      </c>
      <c r="R189" s="44" t="s">
        <v>376</v>
      </c>
      <c r="S189" s="43"/>
      <c r="T189" s="43"/>
      <c r="U189" s="43"/>
      <c r="V189" s="43"/>
      <c r="W189" s="43"/>
      <c r="X189" s="43"/>
      <c r="Y189" s="43"/>
      <c r="Z189" s="43"/>
      <c r="AA189" s="43"/>
      <c r="AB189" s="43"/>
      <c r="AC189" s="43"/>
      <c r="AD189" s="43"/>
      <c r="AE189" s="47">
        <f t="shared" si="12"/>
        <v>0</v>
      </c>
      <c r="AF189" s="47">
        <f t="shared" si="13"/>
        <v>0</v>
      </c>
      <c r="AG189" s="47">
        <f t="shared" si="14"/>
        <v>1</v>
      </c>
      <c r="AH189" s="43" t="s">
        <v>588</v>
      </c>
      <c r="AI189" s="43" t="s">
        <v>1175</v>
      </c>
      <c r="AJ189" s="43" t="s">
        <v>376</v>
      </c>
      <c r="AK189" s="43" t="s">
        <v>658</v>
      </c>
      <c r="AL189" s="43" t="s">
        <v>1097</v>
      </c>
      <c r="AM189" s="43" t="s">
        <v>1098</v>
      </c>
      <c r="AN189" s="43" t="s">
        <v>376</v>
      </c>
      <c r="AO189" s="43" t="s">
        <v>658</v>
      </c>
      <c r="AP189" s="43"/>
      <c r="AQ189" s="43">
        <v>2</v>
      </c>
      <c r="AR189" s="43"/>
      <c r="AS189" s="43"/>
      <c r="AT189" s="43"/>
      <c r="AU189" s="43" t="s">
        <v>376</v>
      </c>
      <c r="AV189" s="43"/>
      <c r="AW189" s="43" t="s">
        <v>30</v>
      </c>
      <c r="AX189" s="43"/>
      <c r="AY189" s="43" t="s">
        <v>30</v>
      </c>
      <c r="AZ189" s="43"/>
      <c r="BA189" s="44"/>
      <c r="BB189" s="48"/>
      <c r="BC189" s="43"/>
      <c r="BD189" s="43"/>
      <c r="BE189" s="43"/>
      <c r="BF189" s="43">
        <v>1</v>
      </c>
      <c r="BG189" s="43">
        <v>1</v>
      </c>
      <c r="BH189" s="43">
        <v>1</v>
      </c>
      <c r="BI189" s="43" t="s">
        <v>588</v>
      </c>
      <c r="BJ189" s="43" t="s">
        <v>1207</v>
      </c>
      <c r="BK189" s="43">
        <v>1899</v>
      </c>
      <c r="BL189" s="43" t="str">
        <f t="shared" si="15"/>
        <v>1899Liverpool</v>
      </c>
      <c r="BM189" s="49" t="str">
        <f t="shared" si="16"/>
        <v>Derby</v>
      </c>
      <c r="BN189" s="43"/>
      <c r="BO189" s="43"/>
      <c r="BP189" s="43"/>
      <c r="BQ189" s="43"/>
      <c r="BR189" s="43"/>
      <c r="BS189" s="43"/>
      <c r="BT189" s="43"/>
      <c r="BU189" s="43"/>
      <c r="BV189" s="43" t="s">
        <v>376</v>
      </c>
      <c r="BW189" s="43" t="s">
        <v>376</v>
      </c>
      <c r="BX189" s="43"/>
      <c r="BZ189" s="50"/>
      <c r="CA189" s="50"/>
      <c r="CB189" s="88" t="str">
        <f t="shared" si="17"/>
        <v>18990330</v>
      </c>
    </row>
    <row r="190" spans="1:80" s="49" customFormat="1" ht="12.95" customHeight="1" x14ac:dyDescent="0.2">
      <c r="A190" s="43">
        <v>4</v>
      </c>
      <c r="B190" s="43">
        <v>15</v>
      </c>
      <c r="C190" s="43">
        <v>1899</v>
      </c>
      <c r="D190" s="43" t="s">
        <v>658</v>
      </c>
      <c r="E190" s="43" t="s">
        <v>1203</v>
      </c>
      <c r="F190" s="44" t="s">
        <v>1010</v>
      </c>
      <c r="G190" s="43"/>
      <c r="H190" s="44" t="s">
        <v>1025</v>
      </c>
      <c r="I190" s="44"/>
      <c r="J190" s="45" t="s">
        <v>1212</v>
      </c>
      <c r="K190" s="43" t="s">
        <v>1207</v>
      </c>
      <c r="L190" s="43" t="s">
        <v>3</v>
      </c>
      <c r="M190" s="43" t="s">
        <v>1191</v>
      </c>
      <c r="N190" s="46">
        <v>4</v>
      </c>
      <c r="O190" s="46">
        <v>1</v>
      </c>
      <c r="P190" s="44" t="s">
        <v>1188</v>
      </c>
      <c r="Q190" s="44" t="s">
        <v>1017</v>
      </c>
      <c r="R190" s="44" t="s">
        <v>376</v>
      </c>
      <c r="S190" s="43"/>
      <c r="T190" s="43"/>
      <c r="U190" s="43"/>
      <c r="V190" s="43"/>
      <c r="W190" s="43"/>
      <c r="X190" s="43"/>
      <c r="Y190" s="43"/>
      <c r="Z190" s="43"/>
      <c r="AA190" s="43"/>
      <c r="AB190" s="43"/>
      <c r="AC190" s="43"/>
      <c r="AD190" s="43"/>
      <c r="AE190" s="47">
        <f t="shared" si="12"/>
        <v>1</v>
      </c>
      <c r="AF190" s="47">
        <f t="shared" si="13"/>
        <v>0</v>
      </c>
      <c r="AG190" s="47">
        <f t="shared" si="14"/>
        <v>0</v>
      </c>
      <c r="AH190" s="43" t="s">
        <v>1097</v>
      </c>
      <c r="AI190" s="43" t="s">
        <v>1098</v>
      </c>
      <c r="AJ190" s="43" t="s">
        <v>376</v>
      </c>
      <c r="AK190" s="43" t="s">
        <v>658</v>
      </c>
      <c r="AL190" s="43" t="s">
        <v>979</v>
      </c>
      <c r="AM190" s="43" t="s">
        <v>1146</v>
      </c>
      <c r="AN190" s="43" t="s">
        <v>376</v>
      </c>
      <c r="AO190" s="43" t="s">
        <v>658</v>
      </c>
      <c r="AP190" s="43"/>
      <c r="AQ190" s="43">
        <v>1</v>
      </c>
      <c r="AR190" s="43"/>
      <c r="AS190" s="43"/>
      <c r="AT190" s="43"/>
      <c r="AU190" s="43" t="s">
        <v>376</v>
      </c>
      <c r="AV190" s="43"/>
      <c r="AW190" s="43" t="s">
        <v>30</v>
      </c>
      <c r="AX190" s="43"/>
      <c r="AY190" s="43" t="s">
        <v>30</v>
      </c>
      <c r="AZ190" s="43"/>
      <c r="BA190" s="44"/>
      <c r="BB190" s="48" t="s">
        <v>30</v>
      </c>
      <c r="BC190" s="43" t="s">
        <v>30</v>
      </c>
      <c r="BD190" s="43"/>
      <c r="BE190" s="43"/>
      <c r="BF190" s="43">
        <v>1</v>
      </c>
      <c r="BG190" s="43">
        <v>1</v>
      </c>
      <c r="BH190" s="43">
        <v>1</v>
      </c>
      <c r="BI190" s="43" t="s">
        <v>1207</v>
      </c>
      <c r="BJ190" s="43" t="s">
        <v>1191</v>
      </c>
      <c r="BK190" s="43">
        <v>1899</v>
      </c>
      <c r="BL190" s="43" t="str">
        <f t="shared" si="15"/>
        <v>1899Sheffield United</v>
      </c>
      <c r="BM190" s="49" t="str">
        <f t="shared" si="16"/>
        <v>London</v>
      </c>
      <c r="BN190" s="43"/>
      <c r="BO190" s="43"/>
      <c r="BP190" s="43"/>
      <c r="BQ190" s="43"/>
      <c r="BR190" s="43"/>
      <c r="BS190" s="43"/>
      <c r="BT190" s="43"/>
      <c r="BU190" s="43"/>
      <c r="BV190" s="43" t="s">
        <v>376</v>
      </c>
      <c r="BW190" s="43" t="s">
        <v>376</v>
      </c>
      <c r="BX190" s="43"/>
      <c r="BZ190" s="50"/>
      <c r="CA190" s="50"/>
      <c r="CB190" s="88" t="str">
        <f t="shared" si="17"/>
        <v>18990415</v>
      </c>
    </row>
    <row r="191" spans="1:80" s="49" customFormat="1" ht="12.95" customHeight="1" x14ac:dyDescent="0.2">
      <c r="A191" s="43">
        <v>4</v>
      </c>
      <c r="B191" s="43">
        <v>15</v>
      </c>
      <c r="C191" s="43">
        <v>1899</v>
      </c>
      <c r="D191" s="43" t="s">
        <v>658</v>
      </c>
      <c r="E191" s="43" t="s">
        <v>1203</v>
      </c>
      <c r="F191" s="44" t="s">
        <v>1010</v>
      </c>
      <c r="G191" s="43"/>
      <c r="H191" s="44" t="s">
        <v>1025</v>
      </c>
      <c r="I191" s="44"/>
      <c r="J191" s="45" t="s">
        <v>1212</v>
      </c>
      <c r="K191" s="43" t="s">
        <v>1191</v>
      </c>
      <c r="L191" s="43" t="s">
        <v>4</v>
      </c>
      <c r="M191" s="43" t="s">
        <v>1207</v>
      </c>
      <c r="N191" s="46">
        <v>1</v>
      </c>
      <c r="O191" s="46">
        <v>4</v>
      </c>
      <c r="P191" s="44" t="s">
        <v>1188</v>
      </c>
      <c r="Q191" s="44" t="s">
        <v>1017</v>
      </c>
      <c r="R191" s="44" t="s">
        <v>376</v>
      </c>
      <c r="S191" s="43"/>
      <c r="T191" s="43"/>
      <c r="U191" s="43"/>
      <c r="V191" s="43"/>
      <c r="W191" s="43"/>
      <c r="X191" s="43"/>
      <c r="Y191" s="43"/>
      <c r="Z191" s="43"/>
      <c r="AA191" s="43"/>
      <c r="AB191" s="43"/>
      <c r="AC191" s="43"/>
      <c r="AD191" s="43"/>
      <c r="AE191" s="47">
        <f t="shared" si="12"/>
        <v>0</v>
      </c>
      <c r="AF191" s="47">
        <f t="shared" si="13"/>
        <v>0</v>
      </c>
      <c r="AG191" s="47">
        <f t="shared" si="14"/>
        <v>1</v>
      </c>
      <c r="AH191" s="43" t="s">
        <v>979</v>
      </c>
      <c r="AI191" s="43" t="s">
        <v>1146</v>
      </c>
      <c r="AJ191" s="43" t="s">
        <v>376</v>
      </c>
      <c r="AK191" s="43" t="s">
        <v>658</v>
      </c>
      <c r="AL191" s="43" t="s">
        <v>1097</v>
      </c>
      <c r="AM191" s="43" t="s">
        <v>1098</v>
      </c>
      <c r="AN191" s="43" t="s">
        <v>376</v>
      </c>
      <c r="AO191" s="43" t="s">
        <v>658</v>
      </c>
      <c r="AP191" s="43"/>
      <c r="AQ191" s="43">
        <v>1</v>
      </c>
      <c r="AR191" s="43"/>
      <c r="AS191" s="43"/>
      <c r="AT191" s="43"/>
      <c r="AU191" s="43" t="s">
        <v>376</v>
      </c>
      <c r="AV191" s="43"/>
      <c r="AW191" s="43" t="s">
        <v>30</v>
      </c>
      <c r="AX191" s="43"/>
      <c r="AY191" s="43" t="s">
        <v>30</v>
      </c>
      <c r="AZ191" s="43"/>
      <c r="BA191" s="44"/>
      <c r="BB191" s="48"/>
      <c r="BC191" s="43" t="s">
        <v>30</v>
      </c>
      <c r="BD191" s="43"/>
      <c r="BE191" s="43"/>
      <c r="BF191" s="43">
        <v>1</v>
      </c>
      <c r="BG191" s="43">
        <v>1</v>
      </c>
      <c r="BH191" s="43">
        <v>1</v>
      </c>
      <c r="BI191" s="43" t="s">
        <v>1191</v>
      </c>
      <c r="BJ191" s="43" t="s">
        <v>1207</v>
      </c>
      <c r="BK191" s="43">
        <v>1899</v>
      </c>
      <c r="BL191" s="43" t="str">
        <f t="shared" si="15"/>
        <v>1899Derby County</v>
      </c>
      <c r="BM191" s="49" t="str">
        <f t="shared" si="16"/>
        <v>London</v>
      </c>
      <c r="BN191" s="43"/>
      <c r="BO191" s="43"/>
      <c r="BP191" s="43"/>
      <c r="BQ191" s="43"/>
      <c r="BR191" s="43"/>
      <c r="BS191" s="43"/>
      <c r="BT191" s="43"/>
      <c r="BU191" s="43"/>
      <c r="BV191" s="43" t="s">
        <v>376</v>
      </c>
      <c r="BW191" s="43" t="s">
        <v>376</v>
      </c>
      <c r="BX191" s="43"/>
      <c r="BZ191" s="50"/>
      <c r="CA191" s="50"/>
      <c r="CB191" s="88" t="str">
        <f t="shared" si="17"/>
        <v>18990415</v>
      </c>
    </row>
    <row r="192" spans="1:80" s="49" customFormat="1" ht="12.95" customHeight="1" x14ac:dyDescent="0.2">
      <c r="A192" s="43">
        <v>3</v>
      </c>
      <c r="B192" s="43">
        <v>24</v>
      </c>
      <c r="C192" s="43">
        <v>1900</v>
      </c>
      <c r="D192" s="43" t="s">
        <v>658</v>
      </c>
      <c r="E192" s="43" t="s">
        <v>1213</v>
      </c>
      <c r="F192" s="44" t="s">
        <v>1010</v>
      </c>
      <c r="G192" s="43"/>
      <c r="H192" s="44" t="s">
        <v>1011</v>
      </c>
      <c r="I192" s="44"/>
      <c r="J192" s="45">
        <v>84</v>
      </c>
      <c r="K192" s="43" t="s">
        <v>629</v>
      </c>
      <c r="L192" s="43" t="s">
        <v>1014</v>
      </c>
      <c r="M192" s="43" t="s">
        <v>1214</v>
      </c>
      <c r="N192" s="46">
        <v>0</v>
      </c>
      <c r="O192" s="46">
        <v>0</v>
      </c>
      <c r="P192" s="44" t="s">
        <v>1188</v>
      </c>
      <c r="Q192" s="44" t="s">
        <v>1017</v>
      </c>
      <c r="R192" s="44" t="s">
        <v>376</v>
      </c>
      <c r="S192" s="43"/>
      <c r="T192" s="43"/>
      <c r="U192" s="43"/>
      <c r="V192" s="43"/>
      <c r="W192" s="43"/>
      <c r="X192" s="43"/>
      <c r="Y192" s="43"/>
      <c r="Z192" s="43"/>
      <c r="AA192" s="43"/>
      <c r="AB192" s="43"/>
      <c r="AC192" s="43"/>
      <c r="AD192" s="43"/>
      <c r="AE192" s="47">
        <f t="shared" si="12"/>
        <v>0</v>
      </c>
      <c r="AF192" s="47">
        <f t="shared" si="13"/>
        <v>1</v>
      </c>
      <c r="AG192" s="47">
        <f t="shared" si="14"/>
        <v>0</v>
      </c>
      <c r="AH192" s="43" t="s">
        <v>629</v>
      </c>
      <c r="AI192" s="43" t="s">
        <v>1199</v>
      </c>
      <c r="AJ192" s="43" t="s">
        <v>376</v>
      </c>
      <c r="AK192" s="43" t="s">
        <v>658</v>
      </c>
      <c r="AL192" s="43" t="s">
        <v>1017</v>
      </c>
      <c r="AM192" s="43" t="s">
        <v>1018</v>
      </c>
      <c r="AN192" s="43" t="s">
        <v>376</v>
      </c>
      <c r="AO192" s="43" t="s">
        <v>658</v>
      </c>
      <c r="AP192" s="43"/>
      <c r="AQ192" s="43">
        <v>2</v>
      </c>
      <c r="AR192" s="43"/>
      <c r="AS192" s="43"/>
      <c r="AT192" s="43"/>
      <c r="AU192" s="43" t="s">
        <v>376</v>
      </c>
      <c r="AV192" s="43"/>
      <c r="AW192" s="43" t="s">
        <v>30</v>
      </c>
      <c r="AX192" s="43"/>
      <c r="AY192" s="43" t="s">
        <v>30</v>
      </c>
      <c r="AZ192" s="43"/>
      <c r="BA192" s="44"/>
      <c r="BB192" s="48"/>
      <c r="BC192" s="43"/>
      <c r="BD192" s="43"/>
      <c r="BE192" s="43"/>
      <c r="BF192" s="43">
        <v>1</v>
      </c>
      <c r="BG192" s="43"/>
      <c r="BH192" s="43"/>
      <c r="BI192" s="43" t="s">
        <v>629</v>
      </c>
      <c r="BJ192" s="43" t="s">
        <v>1214</v>
      </c>
      <c r="BK192" s="43">
        <v>1900</v>
      </c>
      <c r="BL192" s="43" t="str">
        <f t="shared" si="15"/>
        <v>1900Southampton</v>
      </c>
      <c r="BM192" s="49" t="str">
        <f t="shared" si="16"/>
        <v>London</v>
      </c>
      <c r="BN192" s="43"/>
      <c r="BO192" s="43"/>
      <c r="BP192" s="43"/>
      <c r="BQ192" s="43"/>
      <c r="BR192" s="43"/>
      <c r="BS192" s="43"/>
      <c r="BT192" s="43"/>
      <c r="BU192" s="43"/>
      <c r="BV192" s="43" t="s">
        <v>376</v>
      </c>
      <c r="BW192" s="43" t="s">
        <v>376</v>
      </c>
      <c r="BX192" s="43"/>
      <c r="BZ192" s="50"/>
      <c r="CA192" s="50"/>
      <c r="CB192" s="88" t="str">
        <f t="shared" si="17"/>
        <v>19000324</v>
      </c>
    </row>
    <row r="193" spans="1:80" s="49" customFormat="1" ht="12.95" customHeight="1" x14ac:dyDescent="0.2">
      <c r="A193" s="43">
        <v>3</v>
      </c>
      <c r="B193" s="43">
        <v>24</v>
      </c>
      <c r="C193" s="43">
        <v>1900</v>
      </c>
      <c r="D193" s="43" t="s">
        <v>658</v>
      </c>
      <c r="E193" s="43" t="s">
        <v>1213</v>
      </c>
      <c r="F193" s="44" t="s">
        <v>1010</v>
      </c>
      <c r="G193" s="43"/>
      <c r="H193" s="44" t="s">
        <v>1011</v>
      </c>
      <c r="I193" s="44"/>
      <c r="J193" s="45">
        <v>84</v>
      </c>
      <c r="K193" s="43" t="s">
        <v>1214</v>
      </c>
      <c r="L193" s="43" t="s">
        <v>1014</v>
      </c>
      <c r="M193" s="43" t="s">
        <v>629</v>
      </c>
      <c r="N193" s="46">
        <v>0</v>
      </c>
      <c r="O193" s="46">
        <v>0</v>
      </c>
      <c r="P193" s="44" t="s">
        <v>1188</v>
      </c>
      <c r="Q193" s="44" t="s">
        <v>1017</v>
      </c>
      <c r="R193" s="44" t="s">
        <v>376</v>
      </c>
      <c r="S193" s="43"/>
      <c r="T193" s="43"/>
      <c r="U193" s="43"/>
      <c r="V193" s="43"/>
      <c r="W193" s="43"/>
      <c r="X193" s="43"/>
      <c r="Y193" s="43"/>
      <c r="Z193" s="43"/>
      <c r="AA193" s="43"/>
      <c r="AB193" s="43"/>
      <c r="AC193" s="43"/>
      <c r="AD193" s="43"/>
      <c r="AE193" s="47">
        <f t="shared" si="12"/>
        <v>0</v>
      </c>
      <c r="AF193" s="47">
        <f t="shared" si="13"/>
        <v>1</v>
      </c>
      <c r="AG193" s="47">
        <f t="shared" si="14"/>
        <v>0</v>
      </c>
      <c r="AH193" s="43" t="s">
        <v>1017</v>
      </c>
      <c r="AI193" s="43" t="s">
        <v>1018</v>
      </c>
      <c r="AJ193" s="43" t="s">
        <v>376</v>
      </c>
      <c r="AK193" s="43" t="s">
        <v>658</v>
      </c>
      <c r="AL193" s="43" t="s">
        <v>629</v>
      </c>
      <c r="AM193" s="43" t="s">
        <v>1199</v>
      </c>
      <c r="AN193" s="43" t="s">
        <v>376</v>
      </c>
      <c r="AO193" s="43" t="s">
        <v>658</v>
      </c>
      <c r="AP193" s="43"/>
      <c r="AQ193" s="43">
        <v>2</v>
      </c>
      <c r="AR193" s="43"/>
      <c r="AS193" s="43"/>
      <c r="AT193" s="43"/>
      <c r="AU193" s="43" t="s">
        <v>376</v>
      </c>
      <c r="AV193" s="43"/>
      <c r="AW193" s="43" t="s">
        <v>30</v>
      </c>
      <c r="AX193" s="43"/>
      <c r="AY193" s="43" t="s">
        <v>30</v>
      </c>
      <c r="AZ193" s="43"/>
      <c r="BA193" s="44"/>
      <c r="BB193" s="48"/>
      <c r="BC193" s="43"/>
      <c r="BD193" s="43"/>
      <c r="BE193" s="43"/>
      <c r="BF193" s="43">
        <v>1</v>
      </c>
      <c r="BG193" s="43"/>
      <c r="BH193" s="43"/>
      <c r="BI193" s="43" t="s">
        <v>1214</v>
      </c>
      <c r="BJ193" s="43" t="s">
        <v>629</v>
      </c>
      <c r="BK193" s="43">
        <v>1900</v>
      </c>
      <c r="BL193" s="43" t="str">
        <f t="shared" si="15"/>
        <v>1900Millwall</v>
      </c>
      <c r="BM193" s="49" t="str">
        <f t="shared" si="16"/>
        <v>London</v>
      </c>
      <c r="BN193" s="43"/>
      <c r="BO193" s="43"/>
      <c r="BP193" s="43"/>
      <c r="BQ193" s="43"/>
      <c r="BR193" s="43"/>
      <c r="BS193" s="43"/>
      <c r="BT193" s="43"/>
      <c r="BU193" s="43"/>
      <c r="BV193" s="43" t="s">
        <v>376</v>
      </c>
      <c r="BW193" s="43" t="s">
        <v>376</v>
      </c>
      <c r="BX193" s="43"/>
      <c r="BZ193" s="50"/>
      <c r="CA193" s="50"/>
      <c r="CB193" s="88" t="str">
        <f t="shared" si="17"/>
        <v>19000324</v>
      </c>
    </row>
    <row r="194" spans="1:80" s="49" customFormat="1" ht="12.95" customHeight="1" x14ac:dyDescent="0.2">
      <c r="A194" s="43">
        <v>3</v>
      </c>
      <c r="B194" s="43">
        <v>24</v>
      </c>
      <c r="C194" s="43">
        <v>1900</v>
      </c>
      <c r="D194" s="43" t="s">
        <v>658</v>
      </c>
      <c r="E194" s="43" t="s">
        <v>1213</v>
      </c>
      <c r="F194" s="44" t="s">
        <v>1010</v>
      </c>
      <c r="G194" s="43"/>
      <c r="H194" s="44" t="s">
        <v>1011</v>
      </c>
      <c r="I194" s="44"/>
      <c r="J194" s="45">
        <v>84</v>
      </c>
      <c r="K194" s="43" t="s">
        <v>1072</v>
      </c>
      <c r="L194" s="43" t="s">
        <v>1014</v>
      </c>
      <c r="M194" s="43" t="s">
        <v>1215</v>
      </c>
      <c r="N194" s="46">
        <v>1</v>
      </c>
      <c r="O194" s="46">
        <v>1</v>
      </c>
      <c r="P194" s="44" t="s">
        <v>1144</v>
      </c>
      <c r="Q194" s="44" t="s">
        <v>1145</v>
      </c>
      <c r="R194" s="44" t="s">
        <v>376</v>
      </c>
      <c r="S194" s="43"/>
      <c r="T194" s="43"/>
      <c r="U194" s="43"/>
      <c r="V194" s="43"/>
      <c r="W194" s="43"/>
      <c r="X194" s="43"/>
      <c r="Y194" s="43"/>
      <c r="Z194" s="43"/>
      <c r="AA194" s="43"/>
      <c r="AB194" s="43"/>
      <c r="AC194" s="43"/>
      <c r="AD194" s="43"/>
      <c r="AE194" s="47">
        <f t="shared" ref="AE194:AE257" si="18">IF(L194="W",1,0)</f>
        <v>0</v>
      </c>
      <c r="AF194" s="47">
        <f t="shared" ref="AF194:AF257" si="19">IF(L194="T",1,0)</f>
        <v>1</v>
      </c>
      <c r="AG194" s="47">
        <f t="shared" ref="AG194:AG257" si="20">IF(L194="L",1,0)</f>
        <v>0</v>
      </c>
      <c r="AH194" s="43" t="s">
        <v>1073</v>
      </c>
      <c r="AI194" s="43" t="s">
        <v>1074</v>
      </c>
      <c r="AJ194" s="43" t="s">
        <v>376</v>
      </c>
      <c r="AK194" s="43" t="s">
        <v>658</v>
      </c>
      <c r="AL194" s="43" t="s">
        <v>1101</v>
      </c>
      <c r="AM194" s="43" t="s">
        <v>1159</v>
      </c>
      <c r="AN194" s="43" t="s">
        <v>376</v>
      </c>
      <c r="AO194" s="43" t="s">
        <v>658</v>
      </c>
      <c r="AP194" s="43"/>
      <c r="AQ194" s="43">
        <v>2</v>
      </c>
      <c r="AR194" s="43"/>
      <c r="AS194" s="43"/>
      <c r="AT194" s="43"/>
      <c r="AU194" s="43" t="s">
        <v>376</v>
      </c>
      <c r="AV194" s="43"/>
      <c r="AW194" s="43" t="s">
        <v>30</v>
      </c>
      <c r="AX194" s="43"/>
      <c r="AY194" s="43" t="s">
        <v>30</v>
      </c>
      <c r="AZ194" s="43"/>
      <c r="BA194" s="44"/>
      <c r="BB194" s="48"/>
      <c r="BC194" s="43"/>
      <c r="BD194" s="43"/>
      <c r="BE194" s="43"/>
      <c r="BF194" s="43">
        <v>1</v>
      </c>
      <c r="BG194" s="43">
        <v>1</v>
      </c>
      <c r="BH194" s="43">
        <v>1</v>
      </c>
      <c r="BI194" s="43" t="s">
        <v>1072</v>
      </c>
      <c r="BJ194" s="43" t="s">
        <v>1215</v>
      </c>
      <c r="BK194" s="43">
        <v>1900</v>
      </c>
      <c r="BL194" s="43" t="str">
        <f t="shared" ref="BL194:BL257" si="21">BK194&amp;BI194</f>
        <v>1900Nottingham Forest</v>
      </c>
      <c r="BM194" s="49" t="str">
        <f t="shared" ref="BM194:BM257" si="22">IF(AD194="Home",BI194,IF(AD194="Away",BJ194,Q194))</f>
        <v>Stoke-on-Trent</v>
      </c>
      <c r="BN194" s="43"/>
      <c r="BO194" s="43"/>
      <c r="BP194" s="43"/>
      <c r="BQ194" s="43"/>
      <c r="BR194" s="43"/>
      <c r="BS194" s="43"/>
      <c r="BT194" s="43"/>
      <c r="BU194" s="43"/>
      <c r="BV194" s="43" t="s">
        <v>376</v>
      </c>
      <c r="BW194" s="43" t="s">
        <v>376</v>
      </c>
      <c r="BX194" s="43"/>
      <c r="BY194" s="47"/>
      <c r="BZ194" s="50"/>
      <c r="CA194" s="50"/>
      <c r="CB194" s="88" t="str">
        <f t="shared" ref="CB194:CB257" si="23">IF(OR(C194="",A194="",B194=""),"",TEXT(C194,"0000")&amp;TEXT(A194,"00")&amp;TEXT(B194,"00"))</f>
        <v>19000324</v>
      </c>
    </row>
    <row r="195" spans="1:80" s="49" customFormat="1" ht="12.95" customHeight="1" x14ac:dyDescent="0.2">
      <c r="A195" s="43">
        <v>3</v>
      </c>
      <c r="B195" s="43">
        <v>24</v>
      </c>
      <c r="C195" s="43">
        <v>1900</v>
      </c>
      <c r="D195" s="43" t="s">
        <v>658</v>
      </c>
      <c r="E195" s="43" t="s">
        <v>1213</v>
      </c>
      <c r="F195" s="44" t="s">
        <v>1010</v>
      </c>
      <c r="G195" s="43"/>
      <c r="H195" s="44" t="s">
        <v>1011</v>
      </c>
      <c r="I195" s="44"/>
      <c r="J195" s="45">
        <v>84</v>
      </c>
      <c r="K195" s="43" t="s">
        <v>1215</v>
      </c>
      <c r="L195" s="43" t="s">
        <v>1014</v>
      </c>
      <c r="M195" s="43" t="s">
        <v>1072</v>
      </c>
      <c r="N195" s="46">
        <v>1</v>
      </c>
      <c r="O195" s="46">
        <v>1</v>
      </c>
      <c r="P195" s="44" t="s">
        <v>1144</v>
      </c>
      <c r="Q195" s="44" t="s">
        <v>1145</v>
      </c>
      <c r="R195" s="44" t="s">
        <v>376</v>
      </c>
      <c r="S195" s="43"/>
      <c r="T195" s="43"/>
      <c r="U195" s="43"/>
      <c r="V195" s="43"/>
      <c r="W195" s="43"/>
      <c r="X195" s="43"/>
      <c r="Y195" s="43"/>
      <c r="Z195" s="43"/>
      <c r="AA195" s="43"/>
      <c r="AB195" s="43"/>
      <c r="AC195" s="43"/>
      <c r="AD195" s="43"/>
      <c r="AE195" s="47">
        <f t="shared" si="18"/>
        <v>0</v>
      </c>
      <c r="AF195" s="47">
        <f t="shared" si="19"/>
        <v>1</v>
      </c>
      <c r="AG195" s="47">
        <f t="shared" si="20"/>
        <v>0</v>
      </c>
      <c r="AH195" s="43" t="s">
        <v>1101</v>
      </c>
      <c r="AI195" s="43" t="s">
        <v>1159</v>
      </c>
      <c r="AJ195" s="43" t="s">
        <v>376</v>
      </c>
      <c r="AK195" s="43" t="s">
        <v>658</v>
      </c>
      <c r="AL195" s="43" t="s">
        <v>1073</v>
      </c>
      <c r="AM195" s="43" t="s">
        <v>1074</v>
      </c>
      <c r="AN195" s="43" t="s">
        <v>376</v>
      </c>
      <c r="AO195" s="43" t="s">
        <v>658</v>
      </c>
      <c r="AP195" s="43"/>
      <c r="AQ195" s="43">
        <v>2</v>
      </c>
      <c r="AR195" s="43"/>
      <c r="AS195" s="43"/>
      <c r="AT195" s="43"/>
      <c r="AU195" s="43" t="s">
        <v>376</v>
      </c>
      <c r="AV195" s="43"/>
      <c r="AW195" s="43" t="s">
        <v>30</v>
      </c>
      <c r="AX195" s="43"/>
      <c r="AY195" s="43" t="s">
        <v>30</v>
      </c>
      <c r="AZ195" s="43"/>
      <c r="BA195" s="44"/>
      <c r="BB195" s="48"/>
      <c r="BC195" s="43"/>
      <c r="BD195" s="43"/>
      <c r="BE195" s="43"/>
      <c r="BF195" s="43">
        <v>1</v>
      </c>
      <c r="BG195" s="43">
        <v>1</v>
      </c>
      <c r="BH195" s="43">
        <v>1</v>
      </c>
      <c r="BI195" s="43" t="s">
        <v>1215</v>
      </c>
      <c r="BJ195" s="43" t="s">
        <v>1072</v>
      </c>
      <c r="BK195" s="43">
        <v>1900</v>
      </c>
      <c r="BL195" s="43" t="str">
        <f t="shared" si="21"/>
        <v>1900Bury</v>
      </c>
      <c r="BM195" s="49" t="str">
        <f t="shared" si="22"/>
        <v>Stoke-on-Trent</v>
      </c>
      <c r="BN195" s="43"/>
      <c r="BO195" s="43"/>
      <c r="BP195" s="43"/>
      <c r="BQ195" s="43"/>
      <c r="BR195" s="43"/>
      <c r="BS195" s="43"/>
      <c r="BT195" s="43"/>
      <c r="BU195" s="43"/>
      <c r="BV195" s="43" t="s">
        <v>376</v>
      </c>
      <c r="BW195" s="43" t="s">
        <v>376</v>
      </c>
      <c r="BX195" s="43"/>
      <c r="BY195" s="47"/>
      <c r="BZ195" s="50"/>
      <c r="CA195" s="50"/>
      <c r="CB195" s="88" t="str">
        <f t="shared" si="23"/>
        <v>19000324</v>
      </c>
    </row>
    <row r="196" spans="1:80" s="49" customFormat="1" ht="12.95" customHeight="1" x14ac:dyDescent="0.2">
      <c r="A196" s="43">
        <v>3</v>
      </c>
      <c r="B196" s="43">
        <v>28</v>
      </c>
      <c r="C196" s="43">
        <v>1900</v>
      </c>
      <c r="D196" s="43" t="s">
        <v>658</v>
      </c>
      <c r="E196" s="43" t="s">
        <v>1213</v>
      </c>
      <c r="F196" s="44" t="s">
        <v>1010</v>
      </c>
      <c r="G196" s="43"/>
      <c r="H196" s="44" t="s">
        <v>1011</v>
      </c>
      <c r="I196" s="44" t="s">
        <v>1023</v>
      </c>
      <c r="J196" s="45">
        <v>88</v>
      </c>
      <c r="K196" s="43" t="s">
        <v>629</v>
      </c>
      <c r="L196" s="43" t="s">
        <v>3</v>
      </c>
      <c r="M196" s="43" t="s">
        <v>1214</v>
      </c>
      <c r="N196" s="46">
        <v>3</v>
      </c>
      <c r="O196" s="46">
        <v>0</v>
      </c>
      <c r="P196" s="44" t="s">
        <v>1216</v>
      </c>
      <c r="Q196" s="44" t="s">
        <v>1217</v>
      </c>
      <c r="R196" s="44" t="s">
        <v>376</v>
      </c>
      <c r="S196" s="43"/>
      <c r="T196" s="43"/>
      <c r="U196" s="43"/>
      <c r="V196" s="43"/>
      <c r="W196" s="43"/>
      <c r="X196" s="43"/>
      <c r="Y196" s="43"/>
      <c r="Z196" s="43"/>
      <c r="AA196" s="43"/>
      <c r="AB196" s="43"/>
      <c r="AC196" s="43"/>
      <c r="AD196" s="43"/>
      <c r="AE196" s="47">
        <f t="shared" si="18"/>
        <v>1</v>
      </c>
      <c r="AF196" s="47">
        <f t="shared" si="19"/>
        <v>0</v>
      </c>
      <c r="AG196" s="47">
        <f t="shared" si="20"/>
        <v>0</v>
      </c>
      <c r="AH196" s="43" t="s">
        <v>629</v>
      </c>
      <c r="AI196" s="43" t="s">
        <v>1199</v>
      </c>
      <c r="AJ196" s="43" t="s">
        <v>376</v>
      </c>
      <c r="AK196" s="43" t="s">
        <v>658</v>
      </c>
      <c r="AL196" s="43" t="s">
        <v>1017</v>
      </c>
      <c r="AM196" s="43" t="s">
        <v>1018</v>
      </c>
      <c r="AN196" s="43" t="s">
        <v>376</v>
      </c>
      <c r="AO196" s="43" t="s">
        <v>658</v>
      </c>
      <c r="AP196" s="43"/>
      <c r="AQ196" s="43">
        <v>2</v>
      </c>
      <c r="AR196" s="43"/>
      <c r="AS196" s="43"/>
      <c r="AT196" s="43"/>
      <c r="AU196" s="43" t="s">
        <v>376</v>
      </c>
      <c r="AV196" s="43"/>
      <c r="AW196" s="43" t="s">
        <v>30</v>
      </c>
      <c r="AX196" s="43"/>
      <c r="AY196" s="43" t="s">
        <v>30</v>
      </c>
      <c r="AZ196" s="43"/>
      <c r="BA196" s="44"/>
      <c r="BB196" s="48"/>
      <c r="BC196" s="43"/>
      <c r="BD196" s="43"/>
      <c r="BE196" s="43"/>
      <c r="BF196" s="43">
        <v>1</v>
      </c>
      <c r="BG196" s="43"/>
      <c r="BH196" s="43"/>
      <c r="BI196" s="43" t="s">
        <v>629</v>
      </c>
      <c r="BJ196" s="43" t="s">
        <v>1214</v>
      </c>
      <c r="BK196" s="43">
        <v>1900</v>
      </c>
      <c r="BL196" s="43" t="str">
        <f t="shared" si="21"/>
        <v>1900Southampton</v>
      </c>
      <c r="BM196" s="49" t="str">
        <f t="shared" si="22"/>
        <v>Reading</v>
      </c>
      <c r="BN196" s="43"/>
      <c r="BO196" s="43"/>
      <c r="BP196" s="43"/>
      <c r="BQ196" s="43"/>
      <c r="BR196" s="43"/>
      <c r="BS196" s="43"/>
      <c r="BT196" s="43"/>
      <c r="BU196" s="43"/>
      <c r="BV196" s="43" t="s">
        <v>376</v>
      </c>
      <c r="BW196" s="43" t="s">
        <v>376</v>
      </c>
      <c r="BX196" s="43"/>
      <c r="BY196" s="47"/>
      <c r="BZ196" s="50"/>
      <c r="CA196" s="50"/>
      <c r="CB196" s="88" t="str">
        <f t="shared" si="23"/>
        <v>19000328</v>
      </c>
    </row>
    <row r="197" spans="1:80" s="49" customFormat="1" ht="12.95" customHeight="1" x14ac:dyDescent="0.2">
      <c r="A197" s="43">
        <v>3</v>
      </c>
      <c r="B197" s="43">
        <v>28</v>
      </c>
      <c r="C197" s="43">
        <v>1900</v>
      </c>
      <c r="D197" s="43" t="s">
        <v>658</v>
      </c>
      <c r="E197" s="43" t="s">
        <v>1213</v>
      </c>
      <c r="F197" s="44" t="s">
        <v>1010</v>
      </c>
      <c r="G197" s="43"/>
      <c r="H197" s="44" t="s">
        <v>1011</v>
      </c>
      <c r="I197" s="44" t="s">
        <v>1023</v>
      </c>
      <c r="J197" s="45">
        <v>88</v>
      </c>
      <c r="K197" s="43" t="s">
        <v>1214</v>
      </c>
      <c r="L197" s="43" t="s">
        <v>4</v>
      </c>
      <c r="M197" s="43" t="s">
        <v>629</v>
      </c>
      <c r="N197" s="46">
        <v>0</v>
      </c>
      <c r="O197" s="46">
        <v>3</v>
      </c>
      <c r="P197" s="44" t="s">
        <v>1216</v>
      </c>
      <c r="Q197" s="44" t="s">
        <v>1217</v>
      </c>
      <c r="R197" s="44" t="s">
        <v>376</v>
      </c>
      <c r="S197" s="43"/>
      <c r="T197" s="43"/>
      <c r="U197" s="43"/>
      <c r="V197" s="43"/>
      <c r="W197" s="43"/>
      <c r="X197" s="43"/>
      <c r="Y197" s="43"/>
      <c r="Z197" s="43"/>
      <c r="AA197" s="43"/>
      <c r="AB197" s="43"/>
      <c r="AC197" s="43"/>
      <c r="AD197" s="43"/>
      <c r="AE197" s="47">
        <f t="shared" si="18"/>
        <v>0</v>
      </c>
      <c r="AF197" s="47">
        <f t="shared" si="19"/>
        <v>0</v>
      </c>
      <c r="AG197" s="47">
        <f t="shared" si="20"/>
        <v>1</v>
      </c>
      <c r="AH197" s="43" t="s">
        <v>1017</v>
      </c>
      <c r="AI197" s="43" t="s">
        <v>1018</v>
      </c>
      <c r="AJ197" s="43" t="s">
        <v>376</v>
      </c>
      <c r="AK197" s="43" t="s">
        <v>658</v>
      </c>
      <c r="AL197" s="43" t="s">
        <v>629</v>
      </c>
      <c r="AM197" s="43" t="s">
        <v>1199</v>
      </c>
      <c r="AN197" s="43" t="s">
        <v>376</v>
      </c>
      <c r="AO197" s="43" t="s">
        <v>658</v>
      </c>
      <c r="AP197" s="43"/>
      <c r="AQ197" s="43">
        <v>2</v>
      </c>
      <c r="AR197" s="43"/>
      <c r="AS197" s="43"/>
      <c r="AT197" s="43"/>
      <c r="AU197" s="43" t="s">
        <v>376</v>
      </c>
      <c r="AV197" s="43"/>
      <c r="AW197" s="43" t="s">
        <v>30</v>
      </c>
      <c r="AX197" s="43"/>
      <c r="AY197" s="43" t="s">
        <v>30</v>
      </c>
      <c r="AZ197" s="43"/>
      <c r="BA197" s="44"/>
      <c r="BB197" s="48"/>
      <c r="BC197" s="43"/>
      <c r="BD197" s="43"/>
      <c r="BE197" s="43"/>
      <c r="BF197" s="43">
        <v>1</v>
      </c>
      <c r="BG197" s="43"/>
      <c r="BH197" s="43"/>
      <c r="BI197" s="43" t="s">
        <v>1214</v>
      </c>
      <c r="BJ197" s="43" t="s">
        <v>629</v>
      </c>
      <c r="BK197" s="43">
        <v>1900</v>
      </c>
      <c r="BL197" s="43" t="str">
        <f t="shared" si="21"/>
        <v>1900Millwall</v>
      </c>
      <c r="BM197" s="49" t="str">
        <f t="shared" si="22"/>
        <v>Reading</v>
      </c>
      <c r="BN197" s="43"/>
      <c r="BO197" s="43"/>
      <c r="BP197" s="43"/>
      <c r="BQ197" s="43"/>
      <c r="BR197" s="43"/>
      <c r="BS197" s="43"/>
      <c r="BT197" s="43"/>
      <c r="BU197" s="43"/>
      <c r="BV197" s="43" t="s">
        <v>376</v>
      </c>
      <c r="BW197" s="43" t="s">
        <v>376</v>
      </c>
      <c r="BX197" s="43"/>
      <c r="BY197" s="47"/>
      <c r="BZ197" s="50"/>
      <c r="CA197" s="50"/>
      <c r="CB197" s="88" t="str">
        <f t="shared" si="23"/>
        <v>19000328</v>
      </c>
    </row>
    <row r="198" spans="1:80" s="49" customFormat="1" ht="12.95" customHeight="1" x14ac:dyDescent="0.2">
      <c r="A198" s="43">
        <v>3</v>
      </c>
      <c r="B198" s="43">
        <v>29</v>
      </c>
      <c r="C198" s="43">
        <v>1900</v>
      </c>
      <c r="D198" s="43" t="s">
        <v>658</v>
      </c>
      <c r="E198" s="43" t="s">
        <v>1213</v>
      </c>
      <c r="F198" s="44" t="s">
        <v>1010</v>
      </c>
      <c r="G198" s="43"/>
      <c r="H198" s="44" t="s">
        <v>1011</v>
      </c>
      <c r="I198" s="44" t="s">
        <v>1023</v>
      </c>
      <c r="J198" s="45">
        <v>89</v>
      </c>
      <c r="K198" s="43" t="s">
        <v>1215</v>
      </c>
      <c r="L198" s="43" t="s">
        <v>3</v>
      </c>
      <c r="M198" s="43" t="s">
        <v>1072</v>
      </c>
      <c r="N198" s="46">
        <v>3</v>
      </c>
      <c r="O198" s="46">
        <v>2</v>
      </c>
      <c r="P198" s="44" t="s">
        <v>1163</v>
      </c>
      <c r="Q198" s="44" t="s">
        <v>1097</v>
      </c>
      <c r="R198" s="44" t="s">
        <v>376</v>
      </c>
      <c r="S198" s="43"/>
      <c r="T198" s="43"/>
      <c r="U198" s="43"/>
      <c r="V198" s="43"/>
      <c r="W198" s="43"/>
      <c r="X198" s="43"/>
      <c r="Y198" s="43"/>
      <c r="Z198" s="43"/>
      <c r="AA198" s="43"/>
      <c r="AB198" s="43"/>
      <c r="AC198" s="43"/>
      <c r="AD198" s="43"/>
      <c r="AE198" s="47">
        <f t="shared" si="18"/>
        <v>1</v>
      </c>
      <c r="AF198" s="47">
        <f t="shared" si="19"/>
        <v>0</v>
      </c>
      <c r="AG198" s="47">
        <f t="shared" si="20"/>
        <v>0</v>
      </c>
      <c r="AH198" s="43" t="s">
        <v>1101</v>
      </c>
      <c r="AI198" s="43" t="s">
        <v>1159</v>
      </c>
      <c r="AJ198" s="43" t="s">
        <v>376</v>
      </c>
      <c r="AK198" s="43" t="s">
        <v>658</v>
      </c>
      <c r="AL198" s="43" t="s">
        <v>1073</v>
      </c>
      <c r="AM198" s="43" t="s">
        <v>1074</v>
      </c>
      <c r="AN198" s="43" t="s">
        <v>376</v>
      </c>
      <c r="AO198" s="43" t="s">
        <v>658</v>
      </c>
      <c r="AP198" s="43"/>
      <c r="AQ198" s="43">
        <v>2</v>
      </c>
      <c r="AR198" s="43"/>
      <c r="AS198" s="43"/>
      <c r="AT198" s="43"/>
      <c r="AU198" s="43" t="s">
        <v>376</v>
      </c>
      <c r="AV198" s="43"/>
      <c r="AW198" s="43" t="s">
        <v>30</v>
      </c>
      <c r="AX198" s="43"/>
      <c r="AY198" s="43" t="s">
        <v>30</v>
      </c>
      <c r="AZ198" s="43"/>
      <c r="BA198" s="44"/>
      <c r="BB198" s="48"/>
      <c r="BC198" s="43"/>
      <c r="BD198" s="43"/>
      <c r="BE198" s="43"/>
      <c r="BF198" s="43">
        <v>1</v>
      </c>
      <c r="BG198" s="43">
        <v>1</v>
      </c>
      <c r="BH198" s="43">
        <v>1</v>
      </c>
      <c r="BI198" s="43" t="s">
        <v>1215</v>
      </c>
      <c r="BJ198" s="43" t="s">
        <v>1072</v>
      </c>
      <c r="BK198" s="43">
        <v>1900</v>
      </c>
      <c r="BL198" s="43" t="str">
        <f t="shared" si="21"/>
        <v>1900Bury</v>
      </c>
      <c r="BM198" s="49" t="str">
        <f t="shared" si="22"/>
        <v>Sheffield</v>
      </c>
      <c r="BN198" s="43"/>
      <c r="BO198" s="43"/>
      <c r="BP198" s="43"/>
      <c r="BQ198" s="43"/>
      <c r="BR198" s="43"/>
      <c r="BS198" s="43"/>
      <c r="BT198" s="43"/>
      <c r="BU198" s="43"/>
      <c r="BV198" s="43" t="s">
        <v>376</v>
      </c>
      <c r="BW198" s="43" t="s">
        <v>376</v>
      </c>
      <c r="BX198" s="43"/>
      <c r="BY198" s="47"/>
      <c r="BZ198" s="50"/>
      <c r="CA198" s="50"/>
      <c r="CB198" s="88" t="str">
        <f t="shared" si="23"/>
        <v>19000329</v>
      </c>
    </row>
    <row r="199" spans="1:80" s="49" customFormat="1" ht="12.95" customHeight="1" x14ac:dyDescent="0.2">
      <c r="A199" s="43">
        <v>3</v>
      </c>
      <c r="B199" s="43">
        <v>29</v>
      </c>
      <c r="C199" s="43">
        <v>1900</v>
      </c>
      <c r="D199" s="43" t="s">
        <v>658</v>
      </c>
      <c r="E199" s="43" t="s">
        <v>1213</v>
      </c>
      <c r="F199" s="44" t="s">
        <v>1010</v>
      </c>
      <c r="G199" s="43"/>
      <c r="H199" s="44" t="s">
        <v>1011</v>
      </c>
      <c r="I199" s="44" t="s">
        <v>1023</v>
      </c>
      <c r="J199" s="45">
        <v>89</v>
      </c>
      <c r="K199" s="43" t="s">
        <v>1072</v>
      </c>
      <c r="L199" s="43" t="s">
        <v>4</v>
      </c>
      <c r="M199" s="43" t="s">
        <v>1215</v>
      </c>
      <c r="N199" s="46">
        <v>2</v>
      </c>
      <c r="O199" s="46">
        <v>3</v>
      </c>
      <c r="P199" s="44" t="s">
        <v>1163</v>
      </c>
      <c r="Q199" s="44" t="s">
        <v>1097</v>
      </c>
      <c r="R199" s="44" t="s">
        <v>376</v>
      </c>
      <c r="S199" s="43"/>
      <c r="T199" s="43"/>
      <c r="U199" s="43"/>
      <c r="V199" s="43"/>
      <c r="W199" s="43"/>
      <c r="X199" s="43"/>
      <c r="Y199" s="43"/>
      <c r="Z199" s="43"/>
      <c r="AA199" s="43"/>
      <c r="AB199" s="43"/>
      <c r="AC199" s="43"/>
      <c r="AD199" s="43"/>
      <c r="AE199" s="47">
        <f t="shared" si="18"/>
        <v>0</v>
      </c>
      <c r="AF199" s="47">
        <f t="shared" si="19"/>
        <v>0</v>
      </c>
      <c r="AG199" s="47">
        <f t="shared" si="20"/>
        <v>1</v>
      </c>
      <c r="AH199" s="43" t="s">
        <v>1073</v>
      </c>
      <c r="AI199" s="43" t="s">
        <v>1074</v>
      </c>
      <c r="AJ199" s="43" t="s">
        <v>376</v>
      </c>
      <c r="AK199" s="43" t="s">
        <v>658</v>
      </c>
      <c r="AL199" s="43" t="s">
        <v>1101</v>
      </c>
      <c r="AM199" s="43" t="s">
        <v>1159</v>
      </c>
      <c r="AN199" s="43" t="s">
        <v>376</v>
      </c>
      <c r="AO199" s="43" t="s">
        <v>658</v>
      </c>
      <c r="AP199" s="43"/>
      <c r="AQ199" s="43">
        <v>2</v>
      </c>
      <c r="AR199" s="43"/>
      <c r="AS199" s="43"/>
      <c r="AT199" s="43"/>
      <c r="AU199" s="43" t="s">
        <v>376</v>
      </c>
      <c r="AV199" s="43"/>
      <c r="AW199" s="43" t="s">
        <v>30</v>
      </c>
      <c r="AX199" s="43"/>
      <c r="AY199" s="43" t="s">
        <v>30</v>
      </c>
      <c r="AZ199" s="43"/>
      <c r="BA199" s="44"/>
      <c r="BB199" s="48"/>
      <c r="BC199" s="43"/>
      <c r="BD199" s="43"/>
      <c r="BE199" s="43"/>
      <c r="BF199" s="43">
        <v>1</v>
      </c>
      <c r="BG199" s="43">
        <v>1</v>
      </c>
      <c r="BH199" s="43">
        <v>1</v>
      </c>
      <c r="BI199" s="43" t="s">
        <v>1072</v>
      </c>
      <c r="BJ199" s="43" t="s">
        <v>1215</v>
      </c>
      <c r="BK199" s="43">
        <v>1900</v>
      </c>
      <c r="BL199" s="43" t="str">
        <f t="shared" si="21"/>
        <v>1900Nottingham Forest</v>
      </c>
      <c r="BM199" s="49" t="str">
        <f t="shared" si="22"/>
        <v>Sheffield</v>
      </c>
      <c r="BN199" s="43"/>
      <c r="BO199" s="43"/>
      <c r="BP199" s="43"/>
      <c r="BQ199" s="43"/>
      <c r="BR199" s="43"/>
      <c r="BS199" s="43"/>
      <c r="BT199" s="43"/>
      <c r="BU199" s="43"/>
      <c r="BV199" s="43" t="s">
        <v>376</v>
      </c>
      <c r="BW199" s="43" t="s">
        <v>376</v>
      </c>
      <c r="BX199" s="43"/>
      <c r="BY199" s="47"/>
      <c r="BZ199" s="50"/>
      <c r="CA199" s="50"/>
      <c r="CB199" s="88" t="str">
        <f t="shared" si="23"/>
        <v>19000329</v>
      </c>
    </row>
    <row r="200" spans="1:80" s="49" customFormat="1" ht="12.95" customHeight="1" x14ac:dyDescent="0.2">
      <c r="A200" s="43">
        <v>4</v>
      </c>
      <c r="B200" s="43">
        <v>21</v>
      </c>
      <c r="C200" s="43">
        <v>1900</v>
      </c>
      <c r="D200" s="43" t="s">
        <v>658</v>
      </c>
      <c r="E200" s="43" t="s">
        <v>1213</v>
      </c>
      <c r="F200" s="44" t="s">
        <v>1010</v>
      </c>
      <c r="G200" s="43"/>
      <c r="H200" s="44" t="s">
        <v>1025</v>
      </c>
      <c r="I200" s="44"/>
      <c r="J200" s="45">
        <v>112</v>
      </c>
      <c r="K200" s="43" t="s">
        <v>1215</v>
      </c>
      <c r="L200" s="43" t="s">
        <v>3</v>
      </c>
      <c r="M200" s="43" t="s">
        <v>629</v>
      </c>
      <c r="N200" s="46">
        <v>4</v>
      </c>
      <c r="O200" s="46">
        <v>0</v>
      </c>
      <c r="P200" s="44" t="s">
        <v>1188</v>
      </c>
      <c r="Q200" s="44" t="s">
        <v>1017</v>
      </c>
      <c r="R200" s="44" t="s">
        <v>376</v>
      </c>
      <c r="S200" s="43"/>
      <c r="T200" s="43"/>
      <c r="U200" s="43"/>
      <c r="V200" s="43"/>
      <c r="W200" s="43"/>
      <c r="X200" s="43"/>
      <c r="Y200" s="43"/>
      <c r="Z200" s="43"/>
      <c r="AA200" s="43"/>
      <c r="AB200" s="43"/>
      <c r="AC200" s="43"/>
      <c r="AD200" s="43"/>
      <c r="AE200" s="47">
        <f t="shared" si="18"/>
        <v>1</v>
      </c>
      <c r="AF200" s="47">
        <f t="shared" si="19"/>
        <v>0</v>
      </c>
      <c r="AG200" s="47">
        <f t="shared" si="20"/>
        <v>0</v>
      </c>
      <c r="AH200" s="43" t="s">
        <v>1101</v>
      </c>
      <c r="AI200" s="43" t="s">
        <v>1159</v>
      </c>
      <c r="AJ200" s="43" t="s">
        <v>376</v>
      </c>
      <c r="AK200" s="43" t="s">
        <v>658</v>
      </c>
      <c r="AL200" s="43" t="s">
        <v>629</v>
      </c>
      <c r="AM200" s="43" t="s">
        <v>1199</v>
      </c>
      <c r="AN200" s="43" t="s">
        <v>376</v>
      </c>
      <c r="AO200" s="43" t="s">
        <v>658</v>
      </c>
      <c r="AP200" s="43"/>
      <c r="AQ200" s="43">
        <v>1</v>
      </c>
      <c r="AR200" s="43"/>
      <c r="AS200" s="43"/>
      <c r="AT200" s="43"/>
      <c r="AU200" s="43" t="s">
        <v>376</v>
      </c>
      <c r="AV200" s="43"/>
      <c r="AW200" s="43" t="s">
        <v>30</v>
      </c>
      <c r="AX200" s="43"/>
      <c r="AY200" s="43" t="s">
        <v>30</v>
      </c>
      <c r="AZ200" s="43"/>
      <c r="BA200" s="44"/>
      <c r="BB200" s="48" t="s">
        <v>30</v>
      </c>
      <c r="BC200" s="43" t="s">
        <v>30</v>
      </c>
      <c r="BD200" s="43"/>
      <c r="BE200" s="43"/>
      <c r="BF200" s="43">
        <v>1</v>
      </c>
      <c r="BG200" s="43">
        <v>1</v>
      </c>
      <c r="BH200" s="43"/>
      <c r="BI200" s="43" t="s">
        <v>1215</v>
      </c>
      <c r="BJ200" s="43" t="s">
        <v>629</v>
      </c>
      <c r="BK200" s="43">
        <v>1900</v>
      </c>
      <c r="BL200" s="43" t="str">
        <f t="shared" si="21"/>
        <v>1900Bury</v>
      </c>
      <c r="BM200" s="49" t="str">
        <f t="shared" si="22"/>
        <v>London</v>
      </c>
      <c r="BN200" s="43"/>
      <c r="BO200" s="43"/>
      <c r="BP200" s="43"/>
      <c r="BQ200" s="43"/>
      <c r="BR200" s="43"/>
      <c r="BS200" s="43"/>
      <c r="BT200" s="43"/>
      <c r="BU200" s="43"/>
      <c r="BV200" s="43" t="s">
        <v>376</v>
      </c>
      <c r="BW200" s="43" t="s">
        <v>376</v>
      </c>
      <c r="BX200" s="43"/>
      <c r="BZ200" s="50"/>
      <c r="CA200" s="50"/>
      <c r="CB200" s="88" t="str">
        <f t="shared" si="23"/>
        <v>19000421</v>
      </c>
    </row>
    <row r="201" spans="1:80" s="49" customFormat="1" ht="12.95" customHeight="1" x14ac:dyDescent="0.2">
      <c r="A201" s="43">
        <v>4</v>
      </c>
      <c r="B201" s="43">
        <v>21</v>
      </c>
      <c r="C201" s="43">
        <v>1900</v>
      </c>
      <c r="D201" s="43" t="s">
        <v>658</v>
      </c>
      <c r="E201" s="43" t="s">
        <v>1213</v>
      </c>
      <c r="F201" s="44" t="s">
        <v>1010</v>
      </c>
      <c r="G201" s="43"/>
      <c r="H201" s="44" t="s">
        <v>1025</v>
      </c>
      <c r="I201" s="44"/>
      <c r="J201" s="45">
        <v>112</v>
      </c>
      <c r="K201" s="43" t="s">
        <v>629</v>
      </c>
      <c r="L201" s="43" t="s">
        <v>4</v>
      </c>
      <c r="M201" s="43" t="s">
        <v>1215</v>
      </c>
      <c r="N201" s="46">
        <v>0</v>
      </c>
      <c r="O201" s="46">
        <v>4</v>
      </c>
      <c r="P201" s="44" t="s">
        <v>1188</v>
      </c>
      <c r="Q201" s="44" t="s">
        <v>1017</v>
      </c>
      <c r="R201" s="44" t="s">
        <v>376</v>
      </c>
      <c r="S201" s="43"/>
      <c r="T201" s="43"/>
      <c r="U201" s="43"/>
      <c r="V201" s="43"/>
      <c r="W201" s="43"/>
      <c r="X201" s="43"/>
      <c r="Y201" s="43"/>
      <c r="Z201" s="43"/>
      <c r="AA201" s="43"/>
      <c r="AB201" s="43"/>
      <c r="AC201" s="43"/>
      <c r="AD201" s="43"/>
      <c r="AE201" s="47">
        <f t="shared" si="18"/>
        <v>0</v>
      </c>
      <c r="AF201" s="47">
        <f t="shared" si="19"/>
        <v>0</v>
      </c>
      <c r="AG201" s="47">
        <f t="shared" si="20"/>
        <v>1</v>
      </c>
      <c r="AH201" s="43" t="s">
        <v>629</v>
      </c>
      <c r="AI201" s="43" t="s">
        <v>1199</v>
      </c>
      <c r="AJ201" s="43" t="s">
        <v>376</v>
      </c>
      <c r="AK201" s="43" t="s">
        <v>658</v>
      </c>
      <c r="AL201" s="43" t="s">
        <v>1101</v>
      </c>
      <c r="AM201" s="43" t="s">
        <v>1159</v>
      </c>
      <c r="AN201" s="43" t="s">
        <v>376</v>
      </c>
      <c r="AO201" s="43" t="s">
        <v>658</v>
      </c>
      <c r="AP201" s="43"/>
      <c r="AQ201" s="43">
        <v>1</v>
      </c>
      <c r="AR201" s="43"/>
      <c r="AS201" s="43"/>
      <c r="AT201" s="43"/>
      <c r="AU201" s="43" t="s">
        <v>376</v>
      </c>
      <c r="AV201" s="43"/>
      <c r="AW201" s="43" t="s">
        <v>30</v>
      </c>
      <c r="AX201" s="43"/>
      <c r="AY201" s="43" t="s">
        <v>30</v>
      </c>
      <c r="AZ201" s="43"/>
      <c r="BA201" s="44"/>
      <c r="BB201" s="48"/>
      <c r="BC201" s="43" t="s">
        <v>30</v>
      </c>
      <c r="BD201" s="43"/>
      <c r="BE201" s="43"/>
      <c r="BF201" s="43">
        <v>1</v>
      </c>
      <c r="BG201" s="43"/>
      <c r="BH201" s="43">
        <v>1</v>
      </c>
      <c r="BI201" s="43" t="s">
        <v>629</v>
      </c>
      <c r="BJ201" s="43" t="s">
        <v>1215</v>
      </c>
      <c r="BK201" s="43">
        <v>1900</v>
      </c>
      <c r="BL201" s="43" t="str">
        <f t="shared" si="21"/>
        <v>1900Southampton</v>
      </c>
      <c r="BM201" s="49" t="str">
        <f t="shared" si="22"/>
        <v>London</v>
      </c>
      <c r="BN201" s="43"/>
      <c r="BO201" s="43"/>
      <c r="BP201" s="43"/>
      <c r="BQ201" s="43"/>
      <c r="BR201" s="43"/>
      <c r="BS201" s="43"/>
      <c r="BT201" s="43"/>
      <c r="BU201" s="43"/>
      <c r="BV201" s="43" t="s">
        <v>376</v>
      </c>
      <c r="BW201" s="43" t="s">
        <v>376</v>
      </c>
      <c r="BX201" s="43"/>
      <c r="BZ201" s="50"/>
      <c r="CA201" s="50"/>
      <c r="CB201" s="88" t="str">
        <f t="shared" si="23"/>
        <v>19000421</v>
      </c>
    </row>
    <row r="202" spans="1:80" s="49" customFormat="1" ht="12.95" customHeight="1" x14ac:dyDescent="0.2">
      <c r="A202" s="43">
        <v>4</v>
      </c>
      <c r="B202" s="43">
        <v>6</v>
      </c>
      <c r="C202" s="43">
        <v>1901</v>
      </c>
      <c r="D202" s="43" t="s">
        <v>658</v>
      </c>
      <c r="E202" s="43" t="s">
        <v>1218</v>
      </c>
      <c r="F202" s="44" t="s">
        <v>1010</v>
      </c>
      <c r="G202" s="43"/>
      <c r="H202" s="44" t="s">
        <v>1011</v>
      </c>
      <c r="I202" s="44"/>
      <c r="J202" s="45">
        <v>462</v>
      </c>
      <c r="K202" s="43" t="s">
        <v>1207</v>
      </c>
      <c r="L202" s="43" t="s">
        <v>1014</v>
      </c>
      <c r="M202" s="43" t="s">
        <v>806</v>
      </c>
      <c r="N202" s="46">
        <v>2</v>
      </c>
      <c r="O202" s="46">
        <v>2</v>
      </c>
      <c r="P202" s="44" t="s">
        <v>1135</v>
      </c>
      <c r="Q202" s="44" t="s">
        <v>1073</v>
      </c>
      <c r="R202" s="44" t="s">
        <v>376</v>
      </c>
      <c r="S202" s="43"/>
      <c r="T202" s="43"/>
      <c r="U202" s="43"/>
      <c r="V202" s="43"/>
      <c r="W202" s="43"/>
      <c r="X202" s="43"/>
      <c r="Y202" s="43"/>
      <c r="Z202" s="43"/>
      <c r="AA202" s="43"/>
      <c r="AB202" s="43"/>
      <c r="AC202" s="43"/>
      <c r="AD202" s="43"/>
      <c r="AE202" s="47">
        <f t="shared" si="18"/>
        <v>0</v>
      </c>
      <c r="AF202" s="47">
        <f t="shared" si="19"/>
        <v>1</v>
      </c>
      <c r="AG202" s="47">
        <f t="shared" si="20"/>
        <v>0</v>
      </c>
      <c r="AH202" s="43" t="s">
        <v>1097</v>
      </c>
      <c r="AI202" s="43" t="s">
        <v>1098</v>
      </c>
      <c r="AJ202" s="43" t="s">
        <v>376</v>
      </c>
      <c r="AK202" s="43" t="s">
        <v>658</v>
      </c>
      <c r="AL202" s="43" t="s">
        <v>1111</v>
      </c>
      <c r="AM202" s="43" t="s">
        <v>1126</v>
      </c>
      <c r="AN202" s="43" t="s">
        <v>376</v>
      </c>
      <c r="AO202" s="43" t="s">
        <v>658</v>
      </c>
      <c r="AP202" s="43"/>
      <c r="AQ202" s="43">
        <v>2</v>
      </c>
      <c r="AR202" s="43"/>
      <c r="AS202" s="43"/>
      <c r="AT202" s="43"/>
      <c r="AU202" s="43" t="s">
        <v>376</v>
      </c>
      <c r="AV202" s="43"/>
      <c r="AW202" s="43" t="s">
        <v>30</v>
      </c>
      <c r="AX202" s="43"/>
      <c r="AY202" s="43" t="s">
        <v>30</v>
      </c>
      <c r="AZ202" s="43"/>
      <c r="BA202" s="44"/>
      <c r="BB202" s="48"/>
      <c r="BC202" s="43"/>
      <c r="BD202" s="43"/>
      <c r="BE202" s="43"/>
      <c r="BF202" s="43">
        <v>1</v>
      </c>
      <c r="BG202" s="43">
        <v>1</v>
      </c>
      <c r="BH202" s="43">
        <v>1</v>
      </c>
      <c r="BI202" s="43" t="s">
        <v>1207</v>
      </c>
      <c r="BJ202" s="43" t="s">
        <v>806</v>
      </c>
      <c r="BK202" s="43">
        <v>1901</v>
      </c>
      <c r="BL202" s="43" t="str">
        <f t="shared" si="21"/>
        <v>1901Sheffield United</v>
      </c>
      <c r="BM202" s="49" t="str">
        <f t="shared" si="22"/>
        <v>Nottingham</v>
      </c>
      <c r="BN202" s="43"/>
      <c r="BO202" s="43"/>
      <c r="BP202" s="43"/>
      <c r="BQ202" s="43"/>
      <c r="BR202" s="43"/>
      <c r="BS202" s="43"/>
      <c r="BT202" s="43"/>
      <c r="BU202" s="43"/>
      <c r="BV202" s="43" t="s">
        <v>376</v>
      </c>
      <c r="BW202" s="43" t="s">
        <v>376</v>
      </c>
      <c r="BX202" s="43"/>
      <c r="BY202" s="32"/>
      <c r="BZ202" s="50"/>
      <c r="CA202" s="50"/>
      <c r="CB202" s="88" t="str">
        <f t="shared" si="23"/>
        <v>19010406</v>
      </c>
    </row>
    <row r="203" spans="1:80" s="49" customFormat="1" ht="12.95" customHeight="1" x14ac:dyDescent="0.2">
      <c r="A203" s="43">
        <v>4</v>
      </c>
      <c r="B203" s="43">
        <v>6</v>
      </c>
      <c r="C203" s="43">
        <v>1901</v>
      </c>
      <c r="D203" s="43" t="s">
        <v>658</v>
      </c>
      <c r="E203" s="43" t="s">
        <v>1218</v>
      </c>
      <c r="F203" s="44" t="s">
        <v>1010</v>
      </c>
      <c r="G203" s="43"/>
      <c r="H203" s="44" t="s">
        <v>1011</v>
      </c>
      <c r="I203" s="44"/>
      <c r="J203" s="45">
        <v>462</v>
      </c>
      <c r="K203" s="43" t="s">
        <v>806</v>
      </c>
      <c r="L203" s="43" t="s">
        <v>1014</v>
      </c>
      <c r="M203" s="43" t="s">
        <v>1207</v>
      </c>
      <c r="N203" s="46">
        <v>2</v>
      </c>
      <c r="O203" s="46">
        <v>2</v>
      </c>
      <c r="P203" s="44" t="s">
        <v>1135</v>
      </c>
      <c r="Q203" s="44" t="s">
        <v>1073</v>
      </c>
      <c r="R203" s="44" t="s">
        <v>376</v>
      </c>
      <c r="S203" s="43"/>
      <c r="T203" s="43"/>
      <c r="U203" s="43"/>
      <c r="V203" s="43"/>
      <c r="W203" s="43"/>
      <c r="X203" s="43"/>
      <c r="Y203" s="43"/>
      <c r="Z203" s="43"/>
      <c r="AA203" s="43"/>
      <c r="AB203" s="43"/>
      <c r="AC203" s="43"/>
      <c r="AD203" s="43"/>
      <c r="AE203" s="47">
        <f t="shared" si="18"/>
        <v>0</v>
      </c>
      <c r="AF203" s="47">
        <f t="shared" si="19"/>
        <v>1</v>
      </c>
      <c r="AG203" s="47">
        <f t="shared" si="20"/>
        <v>0</v>
      </c>
      <c r="AH203" s="43" t="s">
        <v>1111</v>
      </c>
      <c r="AI203" s="43" t="s">
        <v>1126</v>
      </c>
      <c r="AJ203" s="43" t="s">
        <v>376</v>
      </c>
      <c r="AK203" s="43" t="s">
        <v>658</v>
      </c>
      <c r="AL203" s="43" t="s">
        <v>1097</v>
      </c>
      <c r="AM203" s="43" t="s">
        <v>1098</v>
      </c>
      <c r="AN203" s="43" t="s">
        <v>376</v>
      </c>
      <c r="AO203" s="43" t="s">
        <v>658</v>
      </c>
      <c r="AP203" s="43"/>
      <c r="AQ203" s="43">
        <v>2</v>
      </c>
      <c r="AR203" s="43"/>
      <c r="AS203" s="43"/>
      <c r="AT203" s="43"/>
      <c r="AU203" s="43" t="s">
        <v>376</v>
      </c>
      <c r="AV203" s="43"/>
      <c r="AW203" s="43" t="s">
        <v>30</v>
      </c>
      <c r="AX203" s="43"/>
      <c r="AY203" s="43" t="s">
        <v>30</v>
      </c>
      <c r="AZ203" s="43"/>
      <c r="BA203" s="44"/>
      <c r="BB203" s="48"/>
      <c r="BC203" s="43"/>
      <c r="BD203" s="43"/>
      <c r="BE203" s="43"/>
      <c r="BF203" s="43">
        <v>1</v>
      </c>
      <c r="BG203" s="43">
        <v>1</v>
      </c>
      <c r="BH203" s="43">
        <v>1</v>
      </c>
      <c r="BI203" s="43" t="s">
        <v>806</v>
      </c>
      <c r="BJ203" s="43" t="s">
        <v>1207</v>
      </c>
      <c r="BK203" s="43">
        <v>1901</v>
      </c>
      <c r="BL203" s="43" t="str">
        <f t="shared" si="21"/>
        <v>1901Aston Villa</v>
      </c>
      <c r="BM203" s="49" t="str">
        <f t="shared" si="22"/>
        <v>Nottingham</v>
      </c>
      <c r="BN203" s="43"/>
      <c r="BO203" s="43"/>
      <c r="BP203" s="43"/>
      <c r="BQ203" s="43"/>
      <c r="BR203" s="43"/>
      <c r="BS203" s="43"/>
      <c r="BT203" s="43"/>
      <c r="BU203" s="43"/>
      <c r="BV203" s="43" t="s">
        <v>376</v>
      </c>
      <c r="BW203" s="43" t="s">
        <v>376</v>
      </c>
      <c r="BX203" s="43"/>
      <c r="BY203" s="32"/>
      <c r="BZ203" s="50"/>
      <c r="CA203" s="50"/>
      <c r="CB203" s="88" t="str">
        <f t="shared" si="23"/>
        <v>19010406</v>
      </c>
    </row>
    <row r="204" spans="1:80" s="49" customFormat="1" ht="12.95" customHeight="1" x14ac:dyDescent="0.2">
      <c r="A204" s="43">
        <v>4</v>
      </c>
      <c r="B204" s="43">
        <v>8</v>
      </c>
      <c r="C204" s="43">
        <v>1901</v>
      </c>
      <c r="D204" s="43" t="s">
        <v>658</v>
      </c>
      <c r="E204" s="43" t="s">
        <v>1218</v>
      </c>
      <c r="F204" s="44" t="s">
        <v>1010</v>
      </c>
      <c r="G204" s="43"/>
      <c r="H204" s="44" t="s">
        <v>1011</v>
      </c>
      <c r="I204" s="44"/>
      <c r="J204" s="45">
        <v>464</v>
      </c>
      <c r="K204" s="43" t="s">
        <v>813</v>
      </c>
      <c r="L204" s="43" t="s">
        <v>3</v>
      </c>
      <c r="M204" s="43" t="s">
        <v>1124</v>
      </c>
      <c r="N204" s="46">
        <v>4</v>
      </c>
      <c r="O204" s="46">
        <v>0</v>
      </c>
      <c r="P204" s="44" t="s">
        <v>1219</v>
      </c>
      <c r="Q204" s="44" t="s">
        <v>1111</v>
      </c>
      <c r="R204" s="44" t="s">
        <v>376</v>
      </c>
      <c r="S204" s="43"/>
      <c r="T204" s="43"/>
      <c r="U204" s="43"/>
      <c r="V204" s="43"/>
      <c r="W204" s="43"/>
      <c r="X204" s="43"/>
      <c r="Y204" s="43"/>
      <c r="Z204" s="43"/>
      <c r="AA204" s="43"/>
      <c r="AB204" s="43"/>
      <c r="AC204" s="43"/>
      <c r="AD204" s="43"/>
      <c r="AE204" s="47">
        <f t="shared" si="18"/>
        <v>1</v>
      </c>
      <c r="AF204" s="47">
        <f t="shared" si="19"/>
        <v>0</v>
      </c>
      <c r="AG204" s="47">
        <f t="shared" si="20"/>
        <v>0</v>
      </c>
      <c r="AH204" s="43" t="s">
        <v>1017</v>
      </c>
      <c r="AI204" s="43" t="s">
        <v>1018</v>
      </c>
      <c r="AJ204" s="43" t="s">
        <v>376</v>
      </c>
      <c r="AK204" s="43" t="s">
        <v>658</v>
      </c>
      <c r="AL204" s="43" t="s">
        <v>1111</v>
      </c>
      <c r="AM204" s="43" t="s">
        <v>1126</v>
      </c>
      <c r="AN204" s="43" t="s">
        <v>376</v>
      </c>
      <c r="AO204" s="43" t="s">
        <v>658</v>
      </c>
      <c r="AP204" s="43"/>
      <c r="AQ204" s="43">
        <v>2</v>
      </c>
      <c r="AR204" s="43"/>
      <c r="AS204" s="43"/>
      <c r="AT204" s="43"/>
      <c r="AU204" s="43" t="s">
        <v>376</v>
      </c>
      <c r="AV204" s="43"/>
      <c r="AW204" s="43" t="s">
        <v>30</v>
      </c>
      <c r="AX204" s="43"/>
      <c r="AY204" s="43" t="s">
        <v>30</v>
      </c>
      <c r="AZ204" s="43"/>
      <c r="BA204" s="44"/>
      <c r="BB204" s="48"/>
      <c r="BC204" s="43"/>
      <c r="BD204" s="43"/>
      <c r="BE204" s="43"/>
      <c r="BF204" s="43">
        <v>1</v>
      </c>
      <c r="BG204" s="43"/>
      <c r="BH204" s="43">
        <v>1</v>
      </c>
      <c r="BI204" s="43" t="s">
        <v>813</v>
      </c>
      <c r="BJ204" s="43" t="s">
        <v>1124</v>
      </c>
      <c r="BK204" s="43">
        <v>1901</v>
      </c>
      <c r="BL204" s="43" t="str">
        <f t="shared" si="21"/>
        <v>1901Tottenham Hotspur</v>
      </c>
      <c r="BM204" s="49" t="str">
        <f t="shared" si="22"/>
        <v>Birmingham</v>
      </c>
      <c r="BN204" s="43"/>
      <c r="BO204" s="43"/>
      <c r="BP204" s="43"/>
      <c r="BQ204" s="43"/>
      <c r="BR204" s="43"/>
      <c r="BS204" s="43"/>
      <c r="BT204" s="43"/>
      <c r="BU204" s="43"/>
      <c r="BV204" s="43" t="s">
        <v>376</v>
      </c>
      <c r="BW204" s="43" t="s">
        <v>376</v>
      </c>
      <c r="BX204" s="43"/>
      <c r="BZ204" s="50"/>
      <c r="CA204" s="50"/>
      <c r="CB204" s="88" t="str">
        <f t="shared" si="23"/>
        <v>19010408</v>
      </c>
    </row>
    <row r="205" spans="1:80" s="49" customFormat="1" ht="12.95" customHeight="1" x14ac:dyDescent="0.2">
      <c r="A205" s="43">
        <v>4</v>
      </c>
      <c r="B205" s="43">
        <v>8</v>
      </c>
      <c r="C205" s="43">
        <v>1901</v>
      </c>
      <c r="D205" s="43" t="s">
        <v>658</v>
      </c>
      <c r="E205" s="43" t="s">
        <v>1218</v>
      </c>
      <c r="F205" s="44" t="s">
        <v>1010</v>
      </c>
      <c r="G205" s="43"/>
      <c r="H205" s="44" t="s">
        <v>1011</v>
      </c>
      <c r="I205" s="44"/>
      <c r="J205" s="45">
        <v>464</v>
      </c>
      <c r="K205" s="43" t="s">
        <v>1124</v>
      </c>
      <c r="L205" s="43" t="s">
        <v>4</v>
      </c>
      <c r="M205" s="43" t="s">
        <v>813</v>
      </c>
      <c r="N205" s="46">
        <v>0</v>
      </c>
      <c r="O205" s="46">
        <v>4</v>
      </c>
      <c r="P205" s="44" t="s">
        <v>1219</v>
      </c>
      <c r="Q205" s="44" t="s">
        <v>1111</v>
      </c>
      <c r="R205" s="44" t="s">
        <v>376</v>
      </c>
      <c r="S205" s="43"/>
      <c r="T205" s="43"/>
      <c r="U205" s="43"/>
      <c r="V205" s="43"/>
      <c r="W205" s="43"/>
      <c r="X205" s="43"/>
      <c r="Y205" s="43"/>
      <c r="Z205" s="43"/>
      <c r="AA205" s="43"/>
      <c r="AB205" s="43"/>
      <c r="AC205" s="43"/>
      <c r="AD205" s="43"/>
      <c r="AE205" s="47">
        <f t="shared" si="18"/>
        <v>0</v>
      </c>
      <c r="AF205" s="47">
        <f t="shared" si="19"/>
        <v>0</v>
      </c>
      <c r="AG205" s="47">
        <f t="shared" si="20"/>
        <v>1</v>
      </c>
      <c r="AH205" s="43" t="s">
        <v>1111</v>
      </c>
      <c r="AI205" s="43" t="s">
        <v>1126</v>
      </c>
      <c r="AJ205" s="43" t="s">
        <v>376</v>
      </c>
      <c r="AK205" s="43" t="s">
        <v>658</v>
      </c>
      <c r="AL205" s="43" t="s">
        <v>1017</v>
      </c>
      <c r="AM205" s="43" t="s">
        <v>1018</v>
      </c>
      <c r="AN205" s="43" t="s">
        <v>376</v>
      </c>
      <c r="AO205" s="43" t="s">
        <v>658</v>
      </c>
      <c r="AP205" s="43"/>
      <c r="AQ205" s="43">
        <v>2</v>
      </c>
      <c r="AR205" s="43"/>
      <c r="AS205" s="43"/>
      <c r="AT205" s="43"/>
      <c r="AU205" s="43" t="s">
        <v>376</v>
      </c>
      <c r="AV205" s="43"/>
      <c r="AW205" s="43" t="s">
        <v>30</v>
      </c>
      <c r="AX205" s="43"/>
      <c r="AY205" s="43" t="s">
        <v>30</v>
      </c>
      <c r="AZ205" s="43"/>
      <c r="BA205" s="44"/>
      <c r="BB205" s="48"/>
      <c r="BC205" s="43"/>
      <c r="BD205" s="43"/>
      <c r="BE205" s="43"/>
      <c r="BF205" s="43">
        <v>1</v>
      </c>
      <c r="BG205" s="43">
        <v>1</v>
      </c>
      <c r="BH205" s="43"/>
      <c r="BI205" s="43" t="s">
        <v>1124</v>
      </c>
      <c r="BJ205" s="43" t="s">
        <v>813</v>
      </c>
      <c r="BK205" s="43">
        <v>1901</v>
      </c>
      <c r="BL205" s="43" t="str">
        <f t="shared" si="21"/>
        <v>1901West Bromwich Albion</v>
      </c>
      <c r="BM205" s="49" t="str">
        <f t="shared" si="22"/>
        <v>Birmingham</v>
      </c>
      <c r="BN205" s="43"/>
      <c r="BO205" s="43"/>
      <c r="BP205" s="43"/>
      <c r="BQ205" s="43"/>
      <c r="BR205" s="43"/>
      <c r="BS205" s="43"/>
      <c r="BT205" s="43"/>
      <c r="BU205" s="43"/>
      <c r="BV205" s="43" t="s">
        <v>376</v>
      </c>
      <c r="BW205" s="43" t="s">
        <v>376</v>
      </c>
      <c r="BX205" s="43"/>
      <c r="BZ205" s="50"/>
      <c r="CA205" s="50"/>
      <c r="CB205" s="88" t="str">
        <f t="shared" si="23"/>
        <v>19010408</v>
      </c>
    </row>
    <row r="206" spans="1:80" s="49" customFormat="1" ht="12.95" customHeight="1" x14ac:dyDescent="0.2">
      <c r="A206" s="43">
        <v>4</v>
      </c>
      <c r="B206" s="43">
        <v>11</v>
      </c>
      <c r="C206" s="43">
        <v>1901</v>
      </c>
      <c r="D206" s="43" t="s">
        <v>658</v>
      </c>
      <c r="E206" s="43" t="s">
        <v>1218</v>
      </c>
      <c r="F206" s="44" t="s">
        <v>1010</v>
      </c>
      <c r="G206" s="43"/>
      <c r="H206" s="44" t="s">
        <v>1011</v>
      </c>
      <c r="I206" s="44" t="s">
        <v>1023</v>
      </c>
      <c r="J206" s="45">
        <v>467</v>
      </c>
      <c r="K206" s="43" t="s">
        <v>1207</v>
      </c>
      <c r="L206" s="43" t="s">
        <v>3</v>
      </c>
      <c r="M206" s="43" t="s">
        <v>806</v>
      </c>
      <c r="N206" s="46">
        <v>3</v>
      </c>
      <c r="O206" s="46">
        <v>0</v>
      </c>
      <c r="P206" s="44" t="s">
        <v>1211</v>
      </c>
      <c r="Q206" s="44" t="s">
        <v>979</v>
      </c>
      <c r="R206" s="44" t="s">
        <v>376</v>
      </c>
      <c r="S206" s="43"/>
      <c r="T206" s="43"/>
      <c r="U206" s="43"/>
      <c r="V206" s="43"/>
      <c r="W206" s="43"/>
      <c r="X206" s="43"/>
      <c r="Y206" s="43"/>
      <c r="Z206" s="43"/>
      <c r="AA206" s="43"/>
      <c r="AB206" s="43"/>
      <c r="AC206" s="43"/>
      <c r="AD206" s="43"/>
      <c r="AE206" s="47">
        <f t="shared" si="18"/>
        <v>1</v>
      </c>
      <c r="AF206" s="47">
        <f t="shared" si="19"/>
        <v>0</v>
      </c>
      <c r="AG206" s="47">
        <f t="shared" si="20"/>
        <v>0</v>
      </c>
      <c r="AH206" s="43" t="s">
        <v>1097</v>
      </c>
      <c r="AI206" s="43" t="s">
        <v>1098</v>
      </c>
      <c r="AJ206" s="43" t="s">
        <v>376</v>
      </c>
      <c r="AK206" s="43" t="s">
        <v>658</v>
      </c>
      <c r="AL206" s="43" t="s">
        <v>1111</v>
      </c>
      <c r="AM206" s="43" t="s">
        <v>1126</v>
      </c>
      <c r="AN206" s="43" t="s">
        <v>376</v>
      </c>
      <c r="AO206" s="43" t="s">
        <v>658</v>
      </c>
      <c r="AP206" s="43"/>
      <c r="AQ206" s="43">
        <v>2</v>
      </c>
      <c r="AR206" s="43"/>
      <c r="AS206" s="43"/>
      <c r="AT206" s="43"/>
      <c r="AU206" s="43" t="s">
        <v>376</v>
      </c>
      <c r="AV206" s="43"/>
      <c r="AW206" s="43" t="s">
        <v>30</v>
      </c>
      <c r="AX206" s="43"/>
      <c r="AY206" s="43" t="s">
        <v>30</v>
      </c>
      <c r="AZ206" s="43"/>
      <c r="BA206" s="44"/>
      <c r="BB206" s="48"/>
      <c r="BC206" s="43"/>
      <c r="BD206" s="43"/>
      <c r="BE206" s="43"/>
      <c r="BF206" s="43">
        <v>1</v>
      </c>
      <c r="BG206" s="43">
        <v>1</v>
      </c>
      <c r="BH206" s="43">
        <v>1</v>
      </c>
      <c r="BI206" s="43" t="s">
        <v>1207</v>
      </c>
      <c r="BJ206" s="43" t="s">
        <v>806</v>
      </c>
      <c r="BK206" s="43">
        <v>1901</v>
      </c>
      <c r="BL206" s="43" t="str">
        <f t="shared" si="21"/>
        <v>1901Sheffield United</v>
      </c>
      <c r="BM206" s="49" t="str">
        <f t="shared" si="22"/>
        <v>Derby</v>
      </c>
      <c r="BN206" s="43"/>
      <c r="BO206" s="43"/>
      <c r="BP206" s="43"/>
      <c r="BQ206" s="43"/>
      <c r="BR206" s="43"/>
      <c r="BS206" s="43"/>
      <c r="BT206" s="43"/>
      <c r="BU206" s="43"/>
      <c r="BV206" s="43" t="s">
        <v>376</v>
      </c>
      <c r="BW206" s="43" t="s">
        <v>376</v>
      </c>
      <c r="BX206" s="43"/>
      <c r="BZ206" s="50"/>
      <c r="CA206" s="50"/>
      <c r="CB206" s="88" t="str">
        <f t="shared" si="23"/>
        <v>19010411</v>
      </c>
    </row>
    <row r="207" spans="1:80" s="49" customFormat="1" ht="12.95" customHeight="1" x14ac:dyDescent="0.2">
      <c r="A207" s="43">
        <v>4</v>
      </c>
      <c r="B207" s="43">
        <v>11</v>
      </c>
      <c r="C207" s="43">
        <v>1901</v>
      </c>
      <c r="D207" s="43" t="s">
        <v>658</v>
      </c>
      <c r="E207" s="43" t="s">
        <v>1218</v>
      </c>
      <c r="F207" s="44" t="s">
        <v>1010</v>
      </c>
      <c r="G207" s="43"/>
      <c r="H207" s="44" t="s">
        <v>1011</v>
      </c>
      <c r="I207" s="44" t="s">
        <v>1023</v>
      </c>
      <c r="J207" s="45">
        <v>467</v>
      </c>
      <c r="K207" s="43" t="s">
        <v>806</v>
      </c>
      <c r="L207" s="43" t="s">
        <v>4</v>
      </c>
      <c r="M207" s="43" t="s">
        <v>1207</v>
      </c>
      <c r="N207" s="46">
        <v>0</v>
      </c>
      <c r="O207" s="46">
        <v>3</v>
      </c>
      <c r="P207" s="44" t="s">
        <v>1211</v>
      </c>
      <c r="Q207" s="44" t="s">
        <v>979</v>
      </c>
      <c r="R207" s="44" t="s">
        <v>376</v>
      </c>
      <c r="S207" s="43"/>
      <c r="T207" s="43"/>
      <c r="U207" s="43"/>
      <c r="V207" s="43"/>
      <c r="W207" s="43"/>
      <c r="X207" s="43"/>
      <c r="Y207" s="43"/>
      <c r="Z207" s="43"/>
      <c r="AA207" s="43"/>
      <c r="AB207" s="43"/>
      <c r="AC207" s="43"/>
      <c r="AD207" s="43"/>
      <c r="AE207" s="47">
        <f t="shared" si="18"/>
        <v>0</v>
      </c>
      <c r="AF207" s="47">
        <f t="shared" si="19"/>
        <v>0</v>
      </c>
      <c r="AG207" s="47">
        <f t="shared" si="20"/>
        <v>1</v>
      </c>
      <c r="AH207" s="43" t="s">
        <v>1111</v>
      </c>
      <c r="AI207" s="43" t="s">
        <v>1126</v>
      </c>
      <c r="AJ207" s="43" t="s">
        <v>376</v>
      </c>
      <c r="AK207" s="43" t="s">
        <v>658</v>
      </c>
      <c r="AL207" s="43" t="s">
        <v>1097</v>
      </c>
      <c r="AM207" s="43" t="s">
        <v>1098</v>
      </c>
      <c r="AN207" s="43" t="s">
        <v>376</v>
      </c>
      <c r="AO207" s="43" t="s">
        <v>658</v>
      </c>
      <c r="AP207" s="43"/>
      <c r="AQ207" s="43">
        <v>2</v>
      </c>
      <c r="AR207" s="43"/>
      <c r="AS207" s="43"/>
      <c r="AT207" s="43"/>
      <c r="AU207" s="43" t="s">
        <v>376</v>
      </c>
      <c r="AV207" s="43"/>
      <c r="AW207" s="43" t="s">
        <v>30</v>
      </c>
      <c r="AX207" s="43"/>
      <c r="AY207" s="43" t="s">
        <v>30</v>
      </c>
      <c r="AZ207" s="43"/>
      <c r="BA207" s="44"/>
      <c r="BB207" s="48"/>
      <c r="BC207" s="43"/>
      <c r="BD207" s="43"/>
      <c r="BE207" s="43"/>
      <c r="BF207" s="43">
        <v>1</v>
      </c>
      <c r="BG207" s="43">
        <v>1</v>
      </c>
      <c r="BH207" s="43">
        <v>1</v>
      </c>
      <c r="BI207" s="43" t="s">
        <v>806</v>
      </c>
      <c r="BJ207" s="43" t="s">
        <v>1207</v>
      </c>
      <c r="BK207" s="43">
        <v>1901</v>
      </c>
      <c r="BL207" s="43" t="str">
        <f t="shared" si="21"/>
        <v>1901Aston Villa</v>
      </c>
      <c r="BM207" s="49" t="str">
        <f t="shared" si="22"/>
        <v>Derby</v>
      </c>
      <c r="BN207" s="43"/>
      <c r="BO207" s="43"/>
      <c r="BP207" s="43"/>
      <c r="BQ207" s="43"/>
      <c r="BR207" s="43"/>
      <c r="BS207" s="43"/>
      <c r="BT207" s="43"/>
      <c r="BU207" s="43"/>
      <c r="BV207" s="43" t="s">
        <v>376</v>
      </c>
      <c r="BW207" s="43" t="s">
        <v>376</v>
      </c>
      <c r="BX207" s="43"/>
      <c r="BZ207" s="50"/>
      <c r="CA207" s="50"/>
      <c r="CB207" s="88" t="str">
        <f t="shared" si="23"/>
        <v>19010411</v>
      </c>
    </row>
    <row r="208" spans="1:80" s="49" customFormat="1" ht="12.95" customHeight="1" x14ac:dyDescent="0.2">
      <c r="A208" s="43">
        <v>4</v>
      </c>
      <c r="B208" s="43">
        <v>20</v>
      </c>
      <c r="C208" s="43">
        <v>1901</v>
      </c>
      <c r="D208" s="43" t="s">
        <v>658</v>
      </c>
      <c r="E208" s="43" t="s">
        <v>1218</v>
      </c>
      <c r="F208" s="44" t="s">
        <v>1010</v>
      </c>
      <c r="G208" s="43"/>
      <c r="H208" s="44" t="s">
        <v>1025</v>
      </c>
      <c r="I208" s="44"/>
      <c r="J208" s="45">
        <v>476</v>
      </c>
      <c r="K208" s="43" t="s">
        <v>813</v>
      </c>
      <c r="L208" s="43" t="s">
        <v>1014</v>
      </c>
      <c r="M208" s="43" t="s">
        <v>1207</v>
      </c>
      <c r="N208" s="46">
        <v>2</v>
      </c>
      <c r="O208" s="46">
        <v>2</v>
      </c>
      <c r="P208" s="44" t="s">
        <v>1188</v>
      </c>
      <c r="Q208" s="44" t="s">
        <v>1017</v>
      </c>
      <c r="R208" s="44" t="s">
        <v>376</v>
      </c>
      <c r="S208" s="43"/>
      <c r="T208" s="43"/>
      <c r="U208" s="43"/>
      <c r="V208" s="43"/>
      <c r="W208" s="43"/>
      <c r="X208" s="43"/>
      <c r="Y208" s="43"/>
      <c r="Z208" s="43"/>
      <c r="AA208" s="43"/>
      <c r="AB208" s="43"/>
      <c r="AC208" s="43"/>
      <c r="AD208" s="43"/>
      <c r="AE208" s="47">
        <f t="shared" si="18"/>
        <v>0</v>
      </c>
      <c r="AF208" s="47">
        <f t="shared" si="19"/>
        <v>1</v>
      </c>
      <c r="AG208" s="47">
        <f t="shared" si="20"/>
        <v>0</v>
      </c>
      <c r="AH208" s="43" t="s">
        <v>1017</v>
      </c>
      <c r="AI208" s="43" t="s">
        <v>1018</v>
      </c>
      <c r="AJ208" s="43" t="s">
        <v>376</v>
      </c>
      <c r="AK208" s="43" t="s">
        <v>658</v>
      </c>
      <c r="AL208" s="43" t="s">
        <v>1097</v>
      </c>
      <c r="AM208" s="43" t="s">
        <v>1098</v>
      </c>
      <c r="AN208" s="43" t="s">
        <v>376</v>
      </c>
      <c r="AO208" s="43" t="s">
        <v>658</v>
      </c>
      <c r="AP208" s="43"/>
      <c r="AQ208" s="43">
        <v>1</v>
      </c>
      <c r="AR208" s="43"/>
      <c r="AS208" s="43"/>
      <c r="AT208" s="43"/>
      <c r="AU208" s="43" t="s">
        <v>376</v>
      </c>
      <c r="AV208" s="43"/>
      <c r="AW208" s="43" t="s">
        <v>30</v>
      </c>
      <c r="AX208" s="43"/>
      <c r="AY208" s="43" t="s">
        <v>30</v>
      </c>
      <c r="AZ208" s="43"/>
      <c r="BA208" s="44"/>
      <c r="BB208" s="48"/>
      <c r="BC208" s="43" t="s">
        <v>30</v>
      </c>
      <c r="BD208" s="43"/>
      <c r="BE208" s="43"/>
      <c r="BF208" s="43">
        <v>1</v>
      </c>
      <c r="BG208" s="43"/>
      <c r="BH208" s="43">
        <v>1</v>
      </c>
      <c r="BI208" s="43" t="s">
        <v>813</v>
      </c>
      <c r="BJ208" s="43" t="s">
        <v>1207</v>
      </c>
      <c r="BK208" s="43">
        <v>1901</v>
      </c>
      <c r="BL208" s="43" t="str">
        <f t="shared" si="21"/>
        <v>1901Tottenham Hotspur</v>
      </c>
      <c r="BM208" s="49" t="str">
        <f t="shared" si="22"/>
        <v>London</v>
      </c>
      <c r="BN208" s="43"/>
      <c r="BO208" s="43"/>
      <c r="BP208" s="43"/>
      <c r="BQ208" s="43"/>
      <c r="BR208" s="43"/>
      <c r="BS208" s="43"/>
      <c r="BT208" s="43"/>
      <c r="BU208" s="43"/>
      <c r="BV208" s="43" t="s">
        <v>376</v>
      </c>
      <c r="BW208" s="43" t="s">
        <v>376</v>
      </c>
      <c r="BX208" s="43"/>
      <c r="BZ208" s="50"/>
      <c r="CA208" s="50"/>
      <c r="CB208" s="88" t="str">
        <f t="shared" si="23"/>
        <v>19010420</v>
      </c>
    </row>
    <row r="209" spans="1:80" s="49" customFormat="1" ht="12.95" customHeight="1" x14ac:dyDescent="0.2">
      <c r="A209" s="43">
        <v>4</v>
      </c>
      <c r="B209" s="43">
        <v>20</v>
      </c>
      <c r="C209" s="43">
        <v>1901</v>
      </c>
      <c r="D209" s="43" t="s">
        <v>658</v>
      </c>
      <c r="E209" s="43" t="s">
        <v>1218</v>
      </c>
      <c r="F209" s="44" t="s">
        <v>1010</v>
      </c>
      <c r="G209" s="43"/>
      <c r="H209" s="44" t="s">
        <v>1025</v>
      </c>
      <c r="I209" s="44"/>
      <c r="J209" s="45">
        <v>476</v>
      </c>
      <c r="K209" s="43" t="s">
        <v>1207</v>
      </c>
      <c r="L209" s="43" t="s">
        <v>1014</v>
      </c>
      <c r="M209" s="43" t="s">
        <v>813</v>
      </c>
      <c r="N209" s="46">
        <v>2</v>
      </c>
      <c r="O209" s="46">
        <v>2</v>
      </c>
      <c r="P209" s="44" t="s">
        <v>1188</v>
      </c>
      <c r="Q209" s="44" t="s">
        <v>1017</v>
      </c>
      <c r="R209" s="44" t="s">
        <v>376</v>
      </c>
      <c r="S209" s="43"/>
      <c r="T209" s="43"/>
      <c r="U209" s="43"/>
      <c r="V209" s="43"/>
      <c r="W209" s="43"/>
      <c r="X209" s="43"/>
      <c r="Y209" s="43"/>
      <c r="Z209" s="43"/>
      <c r="AA209" s="43"/>
      <c r="AB209" s="43"/>
      <c r="AC209" s="43"/>
      <c r="AD209" s="43"/>
      <c r="AE209" s="47">
        <f t="shared" si="18"/>
        <v>0</v>
      </c>
      <c r="AF209" s="47">
        <f t="shared" si="19"/>
        <v>1</v>
      </c>
      <c r="AG209" s="47">
        <f t="shared" si="20"/>
        <v>0</v>
      </c>
      <c r="AH209" s="43" t="s">
        <v>1097</v>
      </c>
      <c r="AI209" s="43" t="s">
        <v>1098</v>
      </c>
      <c r="AJ209" s="43" t="s">
        <v>376</v>
      </c>
      <c r="AK209" s="43" t="s">
        <v>658</v>
      </c>
      <c r="AL209" s="43" t="s">
        <v>1017</v>
      </c>
      <c r="AM209" s="43" t="s">
        <v>1018</v>
      </c>
      <c r="AN209" s="43" t="s">
        <v>376</v>
      </c>
      <c r="AO209" s="43" t="s">
        <v>658</v>
      </c>
      <c r="AP209" s="43"/>
      <c r="AQ209" s="43">
        <v>1</v>
      </c>
      <c r="AR209" s="43"/>
      <c r="AS209" s="43"/>
      <c r="AT209" s="43"/>
      <c r="AU209" s="43" t="s">
        <v>376</v>
      </c>
      <c r="AV209" s="43"/>
      <c r="AW209" s="43" t="s">
        <v>30</v>
      </c>
      <c r="AX209" s="43"/>
      <c r="AY209" s="43" t="s">
        <v>30</v>
      </c>
      <c r="AZ209" s="43"/>
      <c r="BA209" s="44"/>
      <c r="BB209" s="48"/>
      <c r="BC209" s="43" t="s">
        <v>30</v>
      </c>
      <c r="BD209" s="43"/>
      <c r="BE209" s="43"/>
      <c r="BF209" s="43">
        <v>1</v>
      </c>
      <c r="BG209" s="43">
        <v>1</v>
      </c>
      <c r="BH209" s="43"/>
      <c r="BI209" s="43" t="s">
        <v>1207</v>
      </c>
      <c r="BJ209" s="43" t="s">
        <v>813</v>
      </c>
      <c r="BK209" s="43">
        <v>1901</v>
      </c>
      <c r="BL209" s="43" t="str">
        <f t="shared" si="21"/>
        <v>1901Sheffield United</v>
      </c>
      <c r="BM209" s="49" t="str">
        <f t="shared" si="22"/>
        <v>London</v>
      </c>
      <c r="BN209" s="43"/>
      <c r="BO209" s="43"/>
      <c r="BP209" s="43"/>
      <c r="BQ209" s="43"/>
      <c r="BR209" s="43"/>
      <c r="BS209" s="43"/>
      <c r="BT209" s="43"/>
      <c r="BU209" s="43"/>
      <c r="BV209" s="43" t="s">
        <v>376</v>
      </c>
      <c r="BW209" s="43" t="s">
        <v>376</v>
      </c>
      <c r="BX209" s="43"/>
      <c r="BZ209" s="50"/>
      <c r="CA209" s="50"/>
      <c r="CB209" s="88" t="str">
        <f t="shared" si="23"/>
        <v>19010420</v>
      </c>
    </row>
    <row r="210" spans="1:80" s="49" customFormat="1" ht="12.95" customHeight="1" x14ac:dyDescent="0.2">
      <c r="A210" s="43">
        <v>4</v>
      </c>
      <c r="B210" s="43">
        <v>27</v>
      </c>
      <c r="C210" s="43">
        <v>1901</v>
      </c>
      <c r="D210" s="43" t="s">
        <v>658</v>
      </c>
      <c r="E210" s="43" t="s">
        <v>1218</v>
      </c>
      <c r="F210" s="44" t="s">
        <v>1010</v>
      </c>
      <c r="G210" s="43"/>
      <c r="H210" s="44" t="s">
        <v>1025</v>
      </c>
      <c r="I210" s="44" t="s">
        <v>1023</v>
      </c>
      <c r="J210" s="45">
        <v>483</v>
      </c>
      <c r="K210" s="43" t="s">
        <v>813</v>
      </c>
      <c r="L210" s="43" t="s">
        <v>3</v>
      </c>
      <c r="M210" s="43" t="s">
        <v>1207</v>
      </c>
      <c r="N210" s="46">
        <v>3</v>
      </c>
      <c r="O210" s="46">
        <v>1</v>
      </c>
      <c r="P210" s="44" t="s">
        <v>1209</v>
      </c>
      <c r="Q210" s="44" t="s">
        <v>1101</v>
      </c>
      <c r="R210" s="44" t="s">
        <v>376</v>
      </c>
      <c r="S210" s="43"/>
      <c r="T210" s="43"/>
      <c r="U210" s="43"/>
      <c r="V210" s="43"/>
      <c r="W210" s="43"/>
      <c r="X210" s="43"/>
      <c r="Y210" s="43"/>
      <c r="Z210" s="43"/>
      <c r="AA210" s="43"/>
      <c r="AB210" s="43"/>
      <c r="AC210" s="43"/>
      <c r="AD210" s="43"/>
      <c r="AE210" s="47">
        <f t="shared" si="18"/>
        <v>1</v>
      </c>
      <c r="AF210" s="47">
        <f t="shared" si="19"/>
        <v>0</v>
      </c>
      <c r="AG210" s="47">
        <f t="shared" si="20"/>
        <v>0</v>
      </c>
      <c r="AH210" s="43" t="s">
        <v>1017</v>
      </c>
      <c r="AI210" s="43" t="s">
        <v>1018</v>
      </c>
      <c r="AJ210" s="43" t="s">
        <v>376</v>
      </c>
      <c r="AK210" s="43" t="s">
        <v>658</v>
      </c>
      <c r="AL210" s="43" t="s">
        <v>1097</v>
      </c>
      <c r="AM210" s="43" t="s">
        <v>1098</v>
      </c>
      <c r="AN210" s="43" t="s">
        <v>376</v>
      </c>
      <c r="AO210" s="43" t="s">
        <v>658</v>
      </c>
      <c r="AP210" s="43"/>
      <c r="AQ210" s="43">
        <v>1</v>
      </c>
      <c r="AR210" s="43"/>
      <c r="AS210" s="43"/>
      <c r="AT210" s="43"/>
      <c r="AU210" s="43" t="s">
        <v>376</v>
      </c>
      <c r="AV210" s="43"/>
      <c r="AW210" s="43" t="s">
        <v>30</v>
      </c>
      <c r="AX210" s="43"/>
      <c r="AY210" s="43" t="s">
        <v>30</v>
      </c>
      <c r="AZ210" s="43"/>
      <c r="BA210" s="44"/>
      <c r="BB210" s="48" t="s">
        <v>30</v>
      </c>
      <c r="BC210" s="43" t="s">
        <v>30</v>
      </c>
      <c r="BD210" s="43"/>
      <c r="BE210" s="43"/>
      <c r="BF210" s="43">
        <v>1</v>
      </c>
      <c r="BG210" s="43"/>
      <c r="BH210" s="43">
        <v>1</v>
      </c>
      <c r="BI210" s="43" t="s">
        <v>813</v>
      </c>
      <c r="BJ210" s="43" t="s">
        <v>1207</v>
      </c>
      <c r="BK210" s="43">
        <v>1901</v>
      </c>
      <c r="BL210" s="43" t="str">
        <f t="shared" si="21"/>
        <v>1901Tottenham Hotspur</v>
      </c>
      <c r="BM210" s="49" t="str">
        <f t="shared" si="22"/>
        <v>Manchester</v>
      </c>
      <c r="BN210" s="43"/>
      <c r="BO210" s="43"/>
      <c r="BP210" s="43"/>
      <c r="BQ210" s="43"/>
      <c r="BR210" s="43"/>
      <c r="BS210" s="43"/>
      <c r="BT210" s="43"/>
      <c r="BU210" s="43"/>
      <c r="BV210" s="43" t="s">
        <v>376</v>
      </c>
      <c r="BW210" s="43" t="s">
        <v>376</v>
      </c>
      <c r="BX210" s="43"/>
      <c r="BZ210" s="50"/>
      <c r="CA210" s="50"/>
      <c r="CB210" s="88" t="str">
        <f t="shared" si="23"/>
        <v>19010427</v>
      </c>
    </row>
    <row r="211" spans="1:80" s="49" customFormat="1" ht="12.95" customHeight="1" x14ac:dyDescent="0.2">
      <c r="A211" s="43">
        <v>4</v>
      </c>
      <c r="B211" s="43">
        <v>27</v>
      </c>
      <c r="C211" s="43">
        <v>1901</v>
      </c>
      <c r="D211" s="43" t="s">
        <v>658</v>
      </c>
      <c r="E211" s="43" t="s">
        <v>1218</v>
      </c>
      <c r="F211" s="44" t="s">
        <v>1010</v>
      </c>
      <c r="G211" s="43"/>
      <c r="H211" s="44" t="s">
        <v>1025</v>
      </c>
      <c r="I211" s="44" t="s">
        <v>1023</v>
      </c>
      <c r="J211" s="45">
        <v>483</v>
      </c>
      <c r="K211" s="43" t="s">
        <v>1207</v>
      </c>
      <c r="L211" s="43" t="s">
        <v>4</v>
      </c>
      <c r="M211" s="43" t="s">
        <v>813</v>
      </c>
      <c r="N211" s="46">
        <v>1</v>
      </c>
      <c r="O211" s="46">
        <v>3</v>
      </c>
      <c r="P211" s="44" t="s">
        <v>1209</v>
      </c>
      <c r="Q211" s="44" t="s">
        <v>1101</v>
      </c>
      <c r="R211" s="44" t="s">
        <v>376</v>
      </c>
      <c r="S211" s="43"/>
      <c r="T211" s="43"/>
      <c r="U211" s="43"/>
      <c r="V211" s="43"/>
      <c r="W211" s="43"/>
      <c r="X211" s="43"/>
      <c r="Y211" s="43"/>
      <c r="Z211" s="43"/>
      <c r="AA211" s="43"/>
      <c r="AB211" s="43"/>
      <c r="AC211" s="43"/>
      <c r="AD211" s="43"/>
      <c r="AE211" s="47">
        <f t="shared" si="18"/>
        <v>0</v>
      </c>
      <c r="AF211" s="47">
        <f t="shared" si="19"/>
        <v>0</v>
      </c>
      <c r="AG211" s="47">
        <f t="shared" si="20"/>
        <v>1</v>
      </c>
      <c r="AH211" s="43" t="s">
        <v>1097</v>
      </c>
      <c r="AI211" s="43" t="s">
        <v>1098</v>
      </c>
      <c r="AJ211" s="43" t="s">
        <v>376</v>
      </c>
      <c r="AK211" s="43" t="s">
        <v>658</v>
      </c>
      <c r="AL211" s="43" t="s">
        <v>1017</v>
      </c>
      <c r="AM211" s="43" t="s">
        <v>1018</v>
      </c>
      <c r="AN211" s="43" t="s">
        <v>376</v>
      </c>
      <c r="AO211" s="43" t="s">
        <v>658</v>
      </c>
      <c r="AP211" s="43"/>
      <c r="AQ211" s="43">
        <v>1</v>
      </c>
      <c r="AR211" s="43"/>
      <c r="AS211" s="43"/>
      <c r="AT211" s="43"/>
      <c r="AU211" s="43" t="s">
        <v>376</v>
      </c>
      <c r="AV211" s="43"/>
      <c r="AW211" s="43" t="s">
        <v>30</v>
      </c>
      <c r="AX211" s="43"/>
      <c r="AY211" s="43" t="s">
        <v>30</v>
      </c>
      <c r="AZ211" s="43"/>
      <c r="BA211" s="44"/>
      <c r="BB211" s="48"/>
      <c r="BC211" s="43" t="s">
        <v>30</v>
      </c>
      <c r="BD211" s="43"/>
      <c r="BE211" s="43"/>
      <c r="BF211" s="43">
        <v>1</v>
      </c>
      <c r="BG211" s="43">
        <v>1</v>
      </c>
      <c r="BH211" s="43"/>
      <c r="BI211" s="43" t="s">
        <v>1207</v>
      </c>
      <c r="BJ211" s="43" t="s">
        <v>813</v>
      </c>
      <c r="BK211" s="43">
        <v>1901</v>
      </c>
      <c r="BL211" s="43" t="str">
        <f t="shared" si="21"/>
        <v>1901Sheffield United</v>
      </c>
      <c r="BM211" s="49" t="str">
        <f t="shared" si="22"/>
        <v>Manchester</v>
      </c>
      <c r="BN211" s="43"/>
      <c r="BO211" s="43"/>
      <c r="BP211" s="43"/>
      <c r="BQ211" s="43"/>
      <c r="BR211" s="43"/>
      <c r="BS211" s="43"/>
      <c r="BT211" s="43"/>
      <c r="BU211" s="43"/>
      <c r="BV211" s="43" t="s">
        <v>376</v>
      </c>
      <c r="BW211" s="43" t="s">
        <v>376</v>
      </c>
      <c r="BX211" s="43"/>
      <c r="BZ211" s="50"/>
      <c r="CA211" s="50"/>
      <c r="CB211" s="88" t="str">
        <f t="shared" si="23"/>
        <v>19010427</v>
      </c>
    </row>
    <row r="212" spans="1:80" s="49" customFormat="1" ht="12.95" customHeight="1" x14ac:dyDescent="0.2">
      <c r="A212" s="43">
        <v>3</v>
      </c>
      <c r="B212" s="43">
        <v>15</v>
      </c>
      <c r="C212" s="43">
        <v>1902</v>
      </c>
      <c r="D212" s="43" t="s">
        <v>658</v>
      </c>
      <c r="E212" s="43" t="s">
        <v>1220</v>
      </c>
      <c r="F212" s="44" t="s">
        <v>1010</v>
      </c>
      <c r="G212" s="43"/>
      <c r="H212" s="44" t="s">
        <v>1011</v>
      </c>
      <c r="I212" s="44"/>
      <c r="J212" s="45">
        <v>805</v>
      </c>
      <c r="K212" s="43" t="s">
        <v>1207</v>
      </c>
      <c r="L212" s="43" t="s">
        <v>1014</v>
      </c>
      <c r="M212" s="43" t="s">
        <v>1191</v>
      </c>
      <c r="N212" s="46">
        <v>1</v>
      </c>
      <c r="O212" s="46">
        <v>1</v>
      </c>
      <c r="P212" s="44" t="s">
        <v>1221</v>
      </c>
      <c r="Q212" s="44" t="s">
        <v>1111</v>
      </c>
      <c r="R212" s="44" t="s">
        <v>376</v>
      </c>
      <c r="S212" s="43"/>
      <c r="T212" s="43"/>
      <c r="U212" s="43"/>
      <c r="V212" s="43"/>
      <c r="W212" s="43"/>
      <c r="X212" s="43"/>
      <c r="Y212" s="43"/>
      <c r="Z212" s="43"/>
      <c r="AA212" s="43"/>
      <c r="AB212" s="43"/>
      <c r="AC212" s="43"/>
      <c r="AD212" s="43"/>
      <c r="AE212" s="47">
        <f t="shared" si="18"/>
        <v>0</v>
      </c>
      <c r="AF212" s="47">
        <f t="shared" si="19"/>
        <v>1</v>
      </c>
      <c r="AG212" s="47">
        <f t="shared" si="20"/>
        <v>0</v>
      </c>
      <c r="AH212" s="43" t="s">
        <v>1097</v>
      </c>
      <c r="AI212" s="43" t="s">
        <v>1098</v>
      </c>
      <c r="AJ212" s="43" t="s">
        <v>376</v>
      </c>
      <c r="AK212" s="43" t="s">
        <v>658</v>
      </c>
      <c r="AL212" s="43" t="s">
        <v>979</v>
      </c>
      <c r="AM212" s="43" t="s">
        <v>1146</v>
      </c>
      <c r="AN212" s="43" t="s">
        <v>376</v>
      </c>
      <c r="AO212" s="43" t="s">
        <v>658</v>
      </c>
      <c r="AP212" s="43"/>
      <c r="AQ212" s="43">
        <v>2</v>
      </c>
      <c r="AR212" s="43"/>
      <c r="AS212" s="43"/>
      <c r="AT212" s="43"/>
      <c r="AU212" s="43" t="s">
        <v>376</v>
      </c>
      <c r="AV212" s="43"/>
      <c r="AW212" s="43" t="s">
        <v>30</v>
      </c>
      <c r="AX212" s="43"/>
      <c r="AY212" s="43" t="s">
        <v>30</v>
      </c>
      <c r="AZ212" s="43"/>
      <c r="BA212" s="44"/>
      <c r="BB212" s="48"/>
      <c r="BC212" s="43"/>
      <c r="BD212" s="43"/>
      <c r="BE212" s="43"/>
      <c r="BF212" s="43">
        <v>1</v>
      </c>
      <c r="BG212" s="43">
        <v>1</v>
      </c>
      <c r="BH212" s="43">
        <v>1</v>
      </c>
      <c r="BI212" s="43" t="s">
        <v>1207</v>
      </c>
      <c r="BJ212" s="43" t="s">
        <v>1191</v>
      </c>
      <c r="BK212" s="43">
        <v>1902</v>
      </c>
      <c r="BL212" s="43" t="str">
        <f t="shared" si="21"/>
        <v>1902Sheffield United</v>
      </c>
      <c r="BM212" s="49" t="str">
        <f t="shared" si="22"/>
        <v>Birmingham</v>
      </c>
      <c r="BN212" s="43"/>
      <c r="BO212" s="43"/>
      <c r="BP212" s="43"/>
      <c r="BQ212" s="43"/>
      <c r="BR212" s="43"/>
      <c r="BS212" s="43"/>
      <c r="BT212" s="43"/>
      <c r="BU212" s="43"/>
      <c r="BV212" s="43" t="s">
        <v>376</v>
      </c>
      <c r="BW212" s="43" t="s">
        <v>376</v>
      </c>
      <c r="BX212" s="43"/>
      <c r="BZ212" s="50"/>
      <c r="CA212" s="50"/>
      <c r="CB212" s="88" t="str">
        <f t="shared" si="23"/>
        <v>19020315</v>
      </c>
    </row>
    <row r="213" spans="1:80" s="49" customFormat="1" ht="12.95" customHeight="1" x14ac:dyDescent="0.2">
      <c r="A213" s="43">
        <v>3</v>
      </c>
      <c r="B213" s="43">
        <v>15</v>
      </c>
      <c r="C213" s="43">
        <v>1902</v>
      </c>
      <c r="D213" s="43" t="s">
        <v>658</v>
      </c>
      <c r="E213" s="43" t="s">
        <v>1220</v>
      </c>
      <c r="F213" s="44" t="s">
        <v>1010</v>
      </c>
      <c r="G213" s="43"/>
      <c r="H213" s="44" t="s">
        <v>1011</v>
      </c>
      <c r="I213" s="44"/>
      <c r="J213" s="45">
        <v>805</v>
      </c>
      <c r="K213" s="43" t="s">
        <v>1191</v>
      </c>
      <c r="L213" s="43" t="s">
        <v>1014</v>
      </c>
      <c r="M213" s="43" t="s">
        <v>1207</v>
      </c>
      <c r="N213" s="46">
        <v>1</v>
      </c>
      <c r="O213" s="46">
        <v>1</v>
      </c>
      <c r="P213" s="44" t="s">
        <v>1221</v>
      </c>
      <c r="Q213" s="44" t="s">
        <v>1111</v>
      </c>
      <c r="R213" s="44" t="s">
        <v>376</v>
      </c>
      <c r="S213" s="43"/>
      <c r="T213" s="43"/>
      <c r="U213" s="43"/>
      <c r="V213" s="43"/>
      <c r="W213" s="43"/>
      <c r="X213" s="43"/>
      <c r="Y213" s="43"/>
      <c r="Z213" s="43"/>
      <c r="AA213" s="43"/>
      <c r="AB213" s="43"/>
      <c r="AC213" s="43"/>
      <c r="AD213" s="43"/>
      <c r="AE213" s="47">
        <f t="shared" si="18"/>
        <v>0</v>
      </c>
      <c r="AF213" s="47">
        <f t="shared" si="19"/>
        <v>1</v>
      </c>
      <c r="AG213" s="47">
        <f t="shared" si="20"/>
        <v>0</v>
      </c>
      <c r="AH213" s="43" t="s">
        <v>979</v>
      </c>
      <c r="AI213" s="43" t="s">
        <v>1146</v>
      </c>
      <c r="AJ213" s="43" t="s">
        <v>376</v>
      </c>
      <c r="AK213" s="43" t="s">
        <v>658</v>
      </c>
      <c r="AL213" s="43" t="s">
        <v>1097</v>
      </c>
      <c r="AM213" s="43" t="s">
        <v>1098</v>
      </c>
      <c r="AN213" s="43" t="s">
        <v>376</v>
      </c>
      <c r="AO213" s="43" t="s">
        <v>658</v>
      </c>
      <c r="AP213" s="43"/>
      <c r="AQ213" s="43">
        <v>2</v>
      </c>
      <c r="AR213" s="43"/>
      <c r="AS213" s="43"/>
      <c r="AT213" s="43"/>
      <c r="AU213" s="43" t="s">
        <v>376</v>
      </c>
      <c r="AV213" s="43"/>
      <c r="AW213" s="43" t="s">
        <v>30</v>
      </c>
      <c r="AX213" s="43"/>
      <c r="AY213" s="43" t="s">
        <v>30</v>
      </c>
      <c r="AZ213" s="43"/>
      <c r="BA213" s="44"/>
      <c r="BB213" s="48"/>
      <c r="BC213" s="43"/>
      <c r="BD213" s="43"/>
      <c r="BE213" s="43"/>
      <c r="BF213" s="43">
        <v>1</v>
      </c>
      <c r="BG213" s="43">
        <v>1</v>
      </c>
      <c r="BH213" s="43">
        <v>1</v>
      </c>
      <c r="BI213" s="43" t="s">
        <v>1191</v>
      </c>
      <c r="BJ213" s="43" t="s">
        <v>1207</v>
      </c>
      <c r="BK213" s="43">
        <v>1902</v>
      </c>
      <c r="BL213" s="43" t="str">
        <f t="shared" si="21"/>
        <v>1902Derby County</v>
      </c>
      <c r="BM213" s="49" t="str">
        <f t="shared" si="22"/>
        <v>Birmingham</v>
      </c>
      <c r="BN213" s="43"/>
      <c r="BO213" s="43"/>
      <c r="BP213" s="43"/>
      <c r="BQ213" s="43"/>
      <c r="BR213" s="43"/>
      <c r="BS213" s="43"/>
      <c r="BT213" s="43"/>
      <c r="BU213" s="43"/>
      <c r="BV213" s="43" t="s">
        <v>376</v>
      </c>
      <c r="BW213" s="43" t="s">
        <v>376</v>
      </c>
      <c r="BX213" s="43"/>
      <c r="BZ213" s="50"/>
      <c r="CA213" s="50"/>
      <c r="CB213" s="88" t="str">
        <f t="shared" si="23"/>
        <v>19020315</v>
      </c>
    </row>
    <row r="214" spans="1:80" s="49" customFormat="1" ht="12.95" customHeight="1" x14ac:dyDescent="0.2">
      <c r="A214" s="43">
        <v>3</v>
      </c>
      <c r="B214" s="43">
        <v>15</v>
      </c>
      <c r="C214" s="43">
        <v>1902</v>
      </c>
      <c r="D214" s="43" t="s">
        <v>658</v>
      </c>
      <c r="E214" s="43" t="s">
        <v>1220</v>
      </c>
      <c r="F214" s="44" t="s">
        <v>1010</v>
      </c>
      <c r="G214" s="43"/>
      <c r="H214" s="44" t="s">
        <v>1011</v>
      </c>
      <c r="I214" s="44"/>
      <c r="J214" s="45">
        <v>805</v>
      </c>
      <c r="K214" s="43" t="s">
        <v>629</v>
      </c>
      <c r="L214" s="43" t="s">
        <v>3</v>
      </c>
      <c r="M214" s="43" t="s">
        <v>1072</v>
      </c>
      <c r="N214" s="46">
        <v>3</v>
      </c>
      <c r="O214" s="46">
        <v>1</v>
      </c>
      <c r="P214" s="44" t="s">
        <v>1222</v>
      </c>
      <c r="Q214" s="44" t="s">
        <v>1017</v>
      </c>
      <c r="R214" s="44" t="s">
        <v>376</v>
      </c>
      <c r="S214" s="43"/>
      <c r="T214" s="43"/>
      <c r="U214" s="43"/>
      <c r="V214" s="43"/>
      <c r="W214" s="43"/>
      <c r="X214" s="43"/>
      <c r="Y214" s="43"/>
      <c r="Z214" s="43"/>
      <c r="AA214" s="43"/>
      <c r="AB214" s="43"/>
      <c r="AC214" s="43"/>
      <c r="AD214" s="43"/>
      <c r="AE214" s="47">
        <f t="shared" si="18"/>
        <v>1</v>
      </c>
      <c r="AF214" s="47">
        <f t="shared" si="19"/>
        <v>0</v>
      </c>
      <c r="AG214" s="47">
        <f t="shared" si="20"/>
        <v>0</v>
      </c>
      <c r="AH214" s="43" t="s">
        <v>629</v>
      </c>
      <c r="AI214" s="43" t="s">
        <v>1199</v>
      </c>
      <c r="AJ214" s="43" t="s">
        <v>376</v>
      </c>
      <c r="AK214" s="43" t="s">
        <v>658</v>
      </c>
      <c r="AL214" s="43" t="s">
        <v>1073</v>
      </c>
      <c r="AM214" s="43" t="s">
        <v>1074</v>
      </c>
      <c r="AN214" s="43" t="s">
        <v>376</v>
      </c>
      <c r="AO214" s="43" t="s">
        <v>658</v>
      </c>
      <c r="AP214" s="43"/>
      <c r="AQ214" s="43">
        <v>2</v>
      </c>
      <c r="AR214" s="43"/>
      <c r="AS214" s="43"/>
      <c r="AT214" s="43"/>
      <c r="AU214" s="43" t="s">
        <v>376</v>
      </c>
      <c r="AV214" s="43"/>
      <c r="AW214" s="43" t="s">
        <v>30</v>
      </c>
      <c r="AX214" s="43"/>
      <c r="AY214" s="43" t="s">
        <v>30</v>
      </c>
      <c r="AZ214" s="43"/>
      <c r="BA214" s="44"/>
      <c r="BB214" s="48"/>
      <c r="BC214" s="43"/>
      <c r="BD214" s="43"/>
      <c r="BE214" s="43"/>
      <c r="BF214" s="43">
        <v>1</v>
      </c>
      <c r="BG214" s="43"/>
      <c r="BH214" s="43">
        <v>1</v>
      </c>
      <c r="BI214" s="43" t="s">
        <v>629</v>
      </c>
      <c r="BJ214" s="43" t="s">
        <v>1072</v>
      </c>
      <c r="BK214" s="43">
        <v>1902</v>
      </c>
      <c r="BL214" s="43" t="str">
        <f t="shared" si="21"/>
        <v>1902Southampton</v>
      </c>
      <c r="BM214" s="49" t="str">
        <f t="shared" si="22"/>
        <v>London</v>
      </c>
      <c r="BN214" s="43"/>
      <c r="BO214" s="43"/>
      <c r="BP214" s="43"/>
      <c r="BQ214" s="43"/>
      <c r="BR214" s="43"/>
      <c r="BS214" s="43"/>
      <c r="BT214" s="43"/>
      <c r="BU214" s="43"/>
      <c r="BV214" s="43" t="s">
        <v>376</v>
      </c>
      <c r="BW214" s="43" t="s">
        <v>376</v>
      </c>
      <c r="BX214" s="43"/>
      <c r="BZ214" s="50"/>
      <c r="CA214" s="50"/>
      <c r="CB214" s="88" t="str">
        <f t="shared" si="23"/>
        <v>19020315</v>
      </c>
    </row>
    <row r="215" spans="1:80" s="49" customFormat="1" ht="12.95" customHeight="1" x14ac:dyDescent="0.2">
      <c r="A215" s="43">
        <v>3</v>
      </c>
      <c r="B215" s="43">
        <v>15</v>
      </c>
      <c r="C215" s="43">
        <v>1902</v>
      </c>
      <c r="D215" s="43" t="s">
        <v>658</v>
      </c>
      <c r="E215" s="43" t="s">
        <v>1220</v>
      </c>
      <c r="F215" s="44" t="s">
        <v>1010</v>
      </c>
      <c r="G215" s="43"/>
      <c r="H215" s="44" t="s">
        <v>1011</v>
      </c>
      <c r="I215" s="44"/>
      <c r="J215" s="45">
        <v>805</v>
      </c>
      <c r="K215" s="43" t="s">
        <v>1072</v>
      </c>
      <c r="L215" s="43" t="s">
        <v>4</v>
      </c>
      <c r="M215" s="43" t="s">
        <v>629</v>
      </c>
      <c r="N215" s="46">
        <v>1</v>
      </c>
      <c r="O215" s="46">
        <v>3</v>
      </c>
      <c r="P215" s="44" t="s">
        <v>1222</v>
      </c>
      <c r="Q215" s="44" t="s">
        <v>1017</v>
      </c>
      <c r="R215" s="44" t="s">
        <v>376</v>
      </c>
      <c r="S215" s="43"/>
      <c r="T215" s="43"/>
      <c r="U215" s="43"/>
      <c r="V215" s="43"/>
      <c r="W215" s="43"/>
      <c r="X215" s="43"/>
      <c r="Y215" s="43"/>
      <c r="Z215" s="43"/>
      <c r="AA215" s="43"/>
      <c r="AB215" s="43"/>
      <c r="AC215" s="43"/>
      <c r="AD215" s="43"/>
      <c r="AE215" s="47">
        <f t="shared" si="18"/>
        <v>0</v>
      </c>
      <c r="AF215" s="47">
        <f t="shared" si="19"/>
        <v>0</v>
      </c>
      <c r="AG215" s="47">
        <f t="shared" si="20"/>
        <v>1</v>
      </c>
      <c r="AH215" s="43" t="s">
        <v>1073</v>
      </c>
      <c r="AI215" s="43" t="s">
        <v>1074</v>
      </c>
      <c r="AJ215" s="43" t="s">
        <v>376</v>
      </c>
      <c r="AK215" s="43" t="s">
        <v>658</v>
      </c>
      <c r="AL215" s="43" t="s">
        <v>629</v>
      </c>
      <c r="AM215" s="43" t="s">
        <v>1199</v>
      </c>
      <c r="AN215" s="43" t="s">
        <v>376</v>
      </c>
      <c r="AO215" s="43" t="s">
        <v>658</v>
      </c>
      <c r="AP215" s="43"/>
      <c r="AQ215" s="43">
        <v>2</v>
      </c>
      <c r="AR215" s="43"/>
      <c r="AS215" s="43"/>
      <c r="AT215" s="43"/>
      <c r="AU215" s="43" t="s">
        <v>376</v>
      </c>
      <c r="AV215" s="43"/>
      <c r="AW215" s="43" t="s">
        <v>30</v>
      </c>
      <c r="AX215" s="43"/>
      <c r="AY215" s="43" t="s">
        <v>30</v>
      </c>
      <c r="AZ215" s="43"/>
      <c r="BA215" s="44"/>
      <c r="BB215" s="48"/>
      <c r="BC215" s="43"/>
      <c r="BD215" s="43"/>
      <c r="BE215" s="43"/>
      <c r="BF215" s="43">
        <v>1</v>
      </c>
      <c r="BG215" s="43">
        <v>1</v>
      </c>
      <c r="BH215" s="43"/>
      <c r="BI215" s="43" t="s">
        <v>1072</v>
      </c>
      <c r="BJ215" s="43" t="s">
        <v>629</v>
      </c>
      <c r="BK215" s="43">
        <v>1902</v>
      </c>
      <c r="BL215" s="43" t="str">
        <f t="shared" si="21"/>
        <v>1902Nottingham Forest</v>
      </c>
      <c r="BM215" s="49" t="str">
        <f t="shared" si="22"/>
        <v>London</v>
      </c>
      <c r="BN215" s="43"/>
      <c r="BO215" s="43"/>
      <c r="BP215" s="43"/>
      <c r="BQ215" s="43"/>
      <c r="BR215" s="43"/>
      <c r="BS215" s="43"/>
      <c r="BT215" s="43"/>
      <c r="BU215" s="43"/>
      <c r="BV215" s="43" t="s">
        <v>376</v>
      </c>
      <c r="BW215" s="43" t="s">
        <v>376</v>
      </c>
      <c r="BX215" s="43"/>
      <c r="BZ215" s="50"/>
      <c r="CA215" s="50"/>
      <c r="CB215" s="88" t="str">
        <f t="shared" si="23"/>
        <v>19020315</v>
      </c>
    </row>
    <row r="216" spans="1:80" s="49" customFormat="1" ht="12.95" customHeight="1" x14ac:dyDescent="0.2">
      <c r="A216" s="43">
        <v>3</v>
      </c>
      <c r="B216" s="43">
        <v>20</v>
      </c>
      <c r="C216" s="43">
        <v>1902</v>
      </c>
      <c r="D216" s="43" t="s">
        <v>658</v>
      </c>
      <c r="E216" s="43" t="s">
        <v>1220</v>
      </c>
      <c r="F216" s="44" t="s">
        <v>1010</v>
      </c>
      <c r="G216" s="43"/>
      <c r="H216" s="44" t="s">
        <v>1011</v>
      </c>
      <c r="I216" s="44" t="s">
        <v>1023</v>
      </c>
      <c r="J216" s="45">
        <v>810</v>
      </c>
      <c r="K216" s="43" t="s">
        <v>1207</v>
      </c>
      <c r="L216" s="43" t="s">
        <v>1014</v>
      </c>
      <c r="M216" s="43" t="s">
        <v>1191</v>
      </c>
      <c r="N216" s="46">
        <v>1</v>
      </c>
      <c r="O216" s="46">
        <v>1</v>
      </c>
      <c r="P216" s="44" t="s">
        <v>1152</v>
      </c>
      <c r="Q216" s="44" t="s">
        <v>1111</v>
      </c>
      <c r="R216" s="44" t="s">
        <v>376</v>
      </c>
      <c r="S216" s="43"/>
      <c r="T216" s="43"/>
      <c r="U216" s="43"/>
      <c r="V216" s="43"/>
      <c r="W216" s="43"/>
      <c r="X216" s="43"/>
      <c r="Y216" s="43"/>
      <c r="Z216" s="43"/>
      <c r="AA216" s="43"/>
      <c r="AB216" s="43"/>
      <c r="AC216" s="43"/>
      <c r="AD216" s="43"/>
      <c r="AE216" s="47">
        <f t="shared" si="18"/>
        <v>0</v>
      </c>
      <c r="AF216" s="47">
        <f t="shared" si="19"/>
        <v>1</v>
      </c>
      <c r="AG216" s="47">
        <f t="shared" si="20"/>
        <v>0</v>
      </c>
      <c r="AH216" s="43" t="s">
        <v>1097</v>
      </c>
      <c r="AI216" s="43" t="s">
        <v>1098</v>
      </c>
      <c r="AJ216" s="43" t="s">
        <v>376</v>
      </c>
      <c r="AK216" s="43" t="s">
        <v>658</v>
      </c>
      <c r="AL216" s="43" t="s">
        <v>979</v>
      </c>
      <c r="AM216" s="43" t="s">
        <v>1146</v>
      </c>
      <c r="AN216" s="43" t="s">
        <v>376</v>
      </c>
      <c r="AO216" s="43" t="s">
        <v>658</v>
      </c>
      <c r="AP216" s="43"/>
      <c r="AQ216" s="43">
        <v>2</v>
      </c>
      <c r="AR216" s="43"/>
      <c r="AS216" s="43"/>
      <c r="AT216" s="43"/>
      <c r="AU216" s="43" t="s">
        <v>376</v>
      </c>
      <c r="AV216" s="43"/>
      <c r="AW216" s="43" t="s">
        <v>30</v>
      </c>
      <c r="AX216" s="43"/>
      <c r="AY216" s="43" t="s">
        <v>30</v>
      </c>
      <c r="AZ216" s="43"/>
      <c r="BA216" s="44"/>
      <c r="BB216" s="48"/>
      <c r="BC216" s="43"/>
      <c r="BD216" s="43"/>
      <c r="BE216" s="43"/>
      <c r="BF216" s="43">
        <v>1</v>
      </c>
      <c r="BG216" s="43">
        <v>1</v>
      </c>
      <c r="BH216" s="43">
        <v>1</v>
      </c>
      <c r="BI216" s="43" t="s">
        <v>1207</v>
      </c>
      <c r="BJ216" s="43" t="s">
        <v>1191</v>
      </c>
      <c r="BK216" s="43">
        <v>1902</v>
      </c>
      <c r="BL216" s="43" t="str">
        <f t="shared" si="21"/>
        <v>1902Sheffield United</v>
      </c>
      <c r="BM216" s="49" t="str">
        <f t="shared" si="22"/>
        <v>Birmingham</v>
      </c>
      <c r="BN216" s="43"/>
      <c r="BO216" s="43"/>
      <c r="BP216" s="43"/>
      <c r="BQ216" s="43"/>
      <c r="BR216" s="43"/>
      <c r="BS216" s="43"/>
      <c r="BT216" s="43"/>
      <c r="BU216" s="43"/>
      <c r="BV216" s="43" t="s">
        <v>376</v>
      </c>
      <c r="BW216" s="43" t="s">
        <v>376</v>
      </c>
      <c r="BX216" s="43"/>
      <c r="BZ216" s="50"/>
      <c r="CA216" s="50"/>
      <c r="CB216" s="88" t="str">
        <f t="shared" si="23"/>
        <v>19020320</v>
      </c>
    </row>
    <row r="217" spans="1:80" s="49" customFormat="1" ht="12.95" customHeight="1" x14ac:dyDescent="0.2">
      <c r="A217" s="43">
        <v>3</v>
      </c>
      <c r="B217" s="43">
        <v>20</v>
      </c>
      <c r="C217" s="43">
        <v>1902</v>
      </c>
      <c r="D217" s="43" t="s">
        <v>658</v>
      </c>
      <c r="E217" s="43" t="s">
        <v>1220</v>
      </c>
      <c r="F217" s="44" t="s">
        <v>1010</v>
      </c>
      <c r="G217" s="43"/>
      <c r="H217" s="44" t="s">
        <v>1011</v>
      </c>
      <c r="I217" s="44" t="s">
        <v>1023</v>
      </c>
      <c r="J217" s="45">
        <v>810</v>
      </c>
      <c r="K217" s="43" t="s">
        <v>1191</v>
      </c>
      <c r="L217" s="43" t="s">
        <v>1014</v>
      </c>
      <c r="M217" s="43" t="s">
        <v>1207</v>
      </c>
      <c r="N217" s="46">
        <v>1</v>
      </c>
      <c r="O217" s="46">
        <v>1</v>
      </c>
      <c r="P217" s="44" t="s">
        <v>1152</v>
      </c>
      <c r="Q217" s="44" t="s">
        <v>1111</v>
      </c>
      <c r="R217" s="44" t="s">
        <v>376</v>
      </c>
      <c r="S217" s="43"/>
      <c r="T217" s="43"/>
      <c r="U217" s="43"/>
      <c r="V217" s="43"/>
      <c r="W217" s="43"/>
      <c r="X217" s="43"/>
      <c r="Y217" s="43"/>
      <c r="Z217" s="43"/>
      <c r="AA217" s="43"/>
      <c r="AB217" s="43"/>
      <c r="AC217" s="43"/>
      <c r="AD217" s="43"/>
      <c r="AE217" s="47">
        <f t="shared" si="18"/>
        <v>0</v>
      </c>
      <c r="AF217" s="47">
        <f t="shared" si="19"/>
        <v>1</v>
      </c>
      <c r="AG217" s="47">
        <f t="shared" si="20"/>
        <v>0</v>
      </c>
      <c r="AH217" s="43" t="s">
        <v>979</v>
      </c>
      <c r="AI217" s="43" t="s">
        <v>1146</v>
      </c>
      <c r="AJ217" s="43" t="s">
        <v>376</v>
      </c>
      <c r="AK217" s="43" t="s">
        <v>658</v>
      </c>
      <c r="AL217" s="43" t="s">
        <v>1097</v>
      </c>
      <c r="AM217" s="43" t="s">
        <v>1098</v>
      </c>
      <c r="AN217" s="43" t="s">
        <v>376</v>
      </c>
      <c r="AO217" s="43" t="s">
        <v>658</v>
      </c>
      <c r="AP217" s="43"/>
      <c r="AQ217" s="43">
        <v>2</v>
      </c>
      <c r="AR217" s="43"/>
      <c r="AS217" s="43"/>
      <c r="AT217" s="43"/>
      <c r="AU217" s="43" t="s">
        <v>376</v>
      </c>
      <c r="AV217" s="43"/>
      <c r="AW217" s="43" t="s">
        <v>30</v>
      </c>
      <c r="AX217" s="43"/>
      <c r="AY217" s="43" t="s">
        <v>30</v>
      </c>
      <c r="AZ217" s="43"/>
      <c r="BA217" s="44"/>
      <c r="BB217" s="48"/>
      <c r="BC217" s="43"/>
      <c r="BD217" s="43"/>
      <c r="BE217" s="43"/>
      <c r="BF217" s="43">
        <v>1</v>
      </c>
      <c r="BG217" s="43">
        <v>1</v>
      </c>
      <c r="BH217" s="43">
        <v>1</v>
      </c>
      <c r="BI217" s="43" t="s">
        <v>1191</v>
      </c>
      <c r="BJ217" s="43" t="s">
        <v>1207</v>
      </c>
      <c r="BK217" s="43">
        <v>1902</v>
      </c>
      <c r="BL217" s="43" t="str">
        <f t="shared" si="21"/>
        <v>1902Derby County</v>
      </c>
      <c r="BM217" s="49" t="str">
        <f t="shared" si="22"/>
        <v>Birmingham</v>
      </c>
      <c r="BN217" s="43"/>
      <c r="BO217" s="43"/>
      <c r="BP217" s="43"/>
      <c r="BQ217" s="43"/>
      <c r="BR217" s="43"/>
      <c r="BS217" s="43"/>
      <c r="BT217" s="43"/>
      <c r="BU217" s="43"/>
      <c r="BV217" s="43" t="s">
        <v>376</v>
      </c>
      <c r="BW217" s="43" t="s">
        <v>376</v>
      </c>
      <c r="BX217" s="43"/>
      <c r="BZ217" s="50"/>
      <c r="CA217" s="50"/>
      <c r="CB217" s="88" t="str">
        <f t="shared" si="23"/>
        <v>19020320</v>
      </c>
    </row>
    <row r="218" spans="1:80" s="49" customFormat="1" ht="12.95" customHeight="1" x14ac:dyDescent="0.2">
      <c r="A218" s="43">
        <v>3</v>
      </c>
      <c r="B218" s="43">
        <v>27</v>
      </c>
      <c r="C218" s="43">
        <v>1902</v>
      </c>
      <c r="D218" s="43" t="s">
        <v>658</v>
      </c>
      <c r="E218" s="43" t="s">
        <v>1220</v>
      </c>
      <c r="F218" s="44" t="s">
        <v>1010</v>
      </c>
      <c r="G218" s="43"/>
      <c r="H218" s="44" t="s">
        <v>1011</v>
      </c>
      <c r="I218" s="44" t="s">
        <v>1170</v>
      </c>
      <c r="J218" s="45">
        <v>817</v>
      </c>
      <c r="K218" s="43" t="s">
        <v>1207</v>
      </c>
      <c r="L218" s="43" t="s">
        <v>3</v>
      </c>
      <c r="M218" s="43" t="s">
        <v>1191</v>
      </c>
      <c r="N218" s="46">
        <v>1</v>
      </c>
      <c r="O218" s="46">
        <v>0</v>
      </c>
      <c r="P218" s="44" t="s">
        <v>1135</v>
      </c>
      <c r="Q218" s="44" t="s">
        <v>1073</v>
      </c>
      <c r="R218" s="44" t="s">
        <v>376</v>
      </c>
      <c r="S218" s="43"/>
      <c r="T218" s="43"/>
      <c r="U218" s="43"/>
      <c r="V218" s="43"/>
      <c r="W218" s="43"/>
      <c r="X218" s="43"/>
      <c r="Y218" s="43"/>
      <c r="Z218" s="43"/>
      <c r="AA218" s="43"/>
      <c r="AB218" s="43"/>
      <c r="AC218" s="43"/>
      <c r="AD218" s="43"/>
      <c r="AE218" s="47">
        <f t="shared" si="18"/>
        <v>1</v>
      </c>
      <c r="AF218" s="47">
        <f t="shared" si="19"/>
        <v>0</v>
      </c>
      <c r="AG218" s="47">
        <f t="shared" si="20"/>
        <v>0</v>
      </c>
      <c r="AH218" s="43" t="s">
        <v>1097</v>
      </c>
      <c r="AI218" s="43" t="s">
        <v>1098</v>
      </c>
      <c r="AJ218" s="43" t="s">
        <v>376</v>
      </c>
      <c r="AK218" s="43" t="s">
        <v>658</v>
      </c>
      <c r="AL218" s="43" t="s">
        <v>979</v>
      </c>
      <c r="AM218" s="43" t="s">
        <v>1146</v>
      </c>
      <c r="AN218" s="43" t="s">
        <v>376</v>
      </c>
      <c r="AO218" s="43" t="s">
        <v>658</v>
      </c>
      <c r="AP218" s="43"/>
      <c r="AQ218" s="43">
        <v>2</v>
      </c>
      <c r="AR218" s="43"/>
      <c r="AS218" s="43"/>
      <c r="AT218" s="43"/>
      <c r="AU218" s="43" t="s">
        <v>376</v>
      </c>
      <c r="AV218" s="43"/>
      <c r="AW218" s="43" t="s">
        <v>30</v>
      </c>
      <c r="AX218" s="43"/>
      <c r="AY218" s="43" t="s">
        <v>30</v>
      </c>
      <c r="AZ218" s="43"/>
      <c r="BA218" s="44"/>
      <c r="BB218" s="48"/>
      <c r="BC218" s="43"/>
      <c r="BD218" s="43"/>
      <c r="BE218" s="43"/>
      <c r="BF218" s="43">
        <v>1</v>
      </c>
      <c r="BG218" s="43">
        <v>1</v>
      </c>
      <c r="BH218" s="43">
        <v>1</v>
      </c>
      <c r="BI218" s="43" t="s">
        <v>1207</v>
      </c>
      <c r="BJ218" s="43" t="s">
        <v>1191</v>
      </c>
      <c r="BK218" s="43">
        <v>1902</v>
      </c>
      <c r="BL218" s="43" t="str">
        <f t="shared" si="21"/>
        <v>1902Sheffield United</v>
      </c>
      <c r="BM218" s="49" t="str">
        <f t="shared" si="22"/>
        <v>Nottingham</v>
      </c>
      <c r="BN218" s="43"/>
      <c r="BO218" s="43"/>
      <c r="BP218" s="43"/>
      <c r="BQ218" s="43"/>
      <c r="BR218" s="43"/>
      <c r="BS218" s="43"/>
      <c r="BT218" s="43"/>
      <c r="BU218" s="43"/>
      <c r="BV218" s="43" t="s">
        <v>376</v>
      </c>
      <c r="BW218" s="43" t="s">
        <v>376</v>
      </c>
      <c r="BX218" s="43"/>
      <c r="BY218" s="32"/>
      <c r="BZ218" s="50"/>
      <c r="CA218" s="50"/>
      <c r="CB218" s="88" t="str">
        <f t="shared" si="23"/>
        <v>19020327</v>
      </c>
    </row>
    <row r="219" spans="1:80" s="49" customFormat="1" ht="12.95" customHeight="1" x14ac:dyDescent="0.2">
      <c r="A219" s="43">
        <v>3</v>
      </c>
      <c r="B219" s="43">
        <v>27</v>
      </c>
      <c r="C219" s="43">
        <v>1902</v>
      </c>
      <c r="D219" s="43" t="s">
        <v>658</v>
      </c>
      <c r="E219" s="43" t="s">
        <v>1220</v>
      </c>
      <c r="F219" s="44" t="s">
        <v>1010</v>
      </c>
      <c r="G219" s="43"/>
      <c r="H219" s="44" t="s">
        <v>1011</v>
      </c>
      <c r="I219" s="44" t="s">
        <v>1170</v>
      </c>
      <c r="J219" s="45">
        <v>817</v>
      </c>
      <c r="K219" s="43" t="s">
        <v>1191</v>
      </c>
      <c r="L219" s="43" t="s">
        <v>4</v>
      </c>
      <c r="M219" s="43" t="s">
        <v>1207</v>
      </c>
      <c r="N219" s="46">
        <v>0</v>
      </c>
      <c r="O219" s="46">
        <v>1</v>
      </c>
      <c r="P219" s="44" t="s">
        <v>1135</v>
      </c>
      <c r="Q219" s="44" t="s">
        <v>1073</v>
      </c>
      <c r="R219" s="44" t="s">
        <v>376</v>
      </c>
      <c r="S219" s="43"/>
      <c r="T219" s="43"/>
      <c r="U219" s="43"/>
      <c r="V219" s="43"/>
      <c r="W219" s="43"/>
      <c r="X219" s="43"/>
      <c r="Y219" s="43"/>
      <c r="Z219" s="43"/>
      <c r="AA219" s="43"/>
      <c r="AB219" s="43"/>
      <c r="AC219" s="43"/>
      <c r="AD219" s="43"/>
      <c r="AE219" s="47">
        <f t="shared" si="18"/>
        <v>0</v>
      </c>
      <c r="AF219" s="47">
        <f t="shared" si="19"/>
        <v>0</v>
      </c>
      <c r="AG219" s="47">
        <f t="shared" si="20"/>
        <v>1</v>
      </c>
      <c r="AH219" s="43" t="s">
        <v>979</v>
      </c>
      <c r="AI219" s="43" t="s">
        <v>1146</v>
      </c>
      <c r="AJ219" s="43" t="s">
        <v>376</v>
      </c>
      <c r="AK219" s="43" t="s">
        <v>658</v>
      </c>
      <c r="AL219" s="43" t="s">
        <v>1097</v>
      </c>
      <c r="AM219" s="43" t="s">
        <v>1098</v>
      </c>
      <c r="AN219" s="43" t="s">
        <v>376</v>
      </c>
      <c r="AO219" s="43" t="s">
        <v>658</v>
      </c>
      <c r="AP219" s="43"/>
      <c r="AQ219" s="43">
        <v>2</v>
      </c>
      <c r="AR219" s="43"/>
      <c r="AS219" s="43"/>
      <c r="AT219" s="43"/>
      <c r="AU219" s="43" t="s">
        <v>376</v>
      </c>
      <c r="AV219" s="43"/>
      <c r="AW219" s="43" t="s">
        <v>30</v>
      </c>
      <c r="AX219" s="43"/>
      <c r="AY219" s="43" t="s">
        <v>30</v>
      </c>
      <c r="AZ219" s="43"/>
      <c r="BA219" s="44"/>
      <c r="BB219" s="48"/>
      <c r="BC219" s="43"/>
      <c r="BD219" s="43"/>
      <c r="BE219" s="43"/>
      <c r="BF219" s="43">
        <v>1</v>
      </c>
      <c r="BG219" s="43">
        <v>1</v>
      </c>
      <c r="BH219" s="43">
        <v>1</v>
      </c>
      <c r="BI219" s="43" t="s">
        <v>1191</v>
      </c>
      <c r="BJ219" s="43" t="s">
        <v>1207</v>
      </c>
      <c r="BK219" s="43">
        <v>1902</v>
      </c>
      <c r="BL219" s="43" t="str">
        <f t="shared" si="21"/>
        <v>1902Derby County</v>
      </c>
      <c r="BM219" s="49" t="str">
        <f t="shared" si="22"/>
        <v>Nottingham</v>
      </c>
      <c r="BN219" s="43"/>
      <c r="BO219" s="43"/>
      <c r="BP219" s="43"/>
      <c r="BQ219" s="43"/>
      <c r="BR219" s="43"/>
      <c r="BS219" s="43"/>
      <c r="BT219" s="43"/>
      <c r="BU219" s="43"/>
      <c r="BV219" s="43" t="s">
        <v>376</v>
      </c>
      <c r="BW219" s="43" t="s">
        <v>376</v>
      </c>
      <c r="BX219" s="43"/>
      <c r="BY219" s="32"/>
      <c r="BZ219" s="50"/>
      <c r="CA219" s="50"/>
      <c r="CB219" s="88" t="str">
        <f t="shared" si="23"/>
        <v>19020327</v>
      </c>
    </row>
    <row r="220" spans="1:80" s="49" customFormat="1" ht="12.95" customHeight="1" x14ac:dyDescent="0.2">
      <c r="A220" s="43">
        <v>4</v>
      </c>
      <c r="B220" s="43">
        <v>19</v>
      </c>
      <c r="C220" s="43">
        <v>1902</v>
      </c>
      <c r="D220" s="43" t="s">
        <v>658</v>
      </c>
      <c r="E220" s="43" t="s">
        <v>1220</v>
      </c>
      <c r="F220" s="44" t="s">
        <v>1010</v>
      </c>
      <c r="G220" s="43"/>
      <c r="H220" s="44" t="s">
        <v>1025</v>
      </c>
      <c r="I220" s="44"/>
      <c r="J220" s="45">
        <v>840</v>
      </c>
      <c r="K220" s="43" t="s">
        <v>629</v>
      </c>
      <c r="L220" s="43" t="s">
        <v>1014</v>
      </c>
      <c r="M220" s="43" t="s">
        <v>1207</v>
      </c>
      <c r="N220" s="46">
        <v>1</v>
      </c>
      <c r="O220" s="46">
        <v>1</v>
      </c>
      <c r="P220" s="44" t="s">
        <v>1188</v>
      </c>
      <c r="Q220" s="44" t="s">
        <v>1017</v>
      </c>
      <c r="R220" s="44" t="s">
        <v>376</v>
      </c>
      <c r="S220" s="43"/>
      <c r="T220" s="43"/>
      <c r="U220" s="43"/>
      <c r="V220" s="43"/>
      <c r="W220" s="43"/>
      <c r="X220" s="43"/>
      <c r="Y220" s="43"/>
      <c r="Z220" s="43"/>
      <c r="AA220" s="43"/>
      <c r="AB220" s="43"/>
      <c r="AC220" s="43"/>
      <c r="AD220" s="43"/>
      <c r="AE220" s="47">
        <f t="shared" si="18"/>
        <v>0</v>
      </c>
      <c r="AF220" s="47">
        <f t="shared" si="19"/>
        <v>1</v>
      </c>
      <c r="AG220" s="47">
        <f t="shared" si="20"/>
        <v>0</v>
      </c>
      <c r="AH220" s="43" t="s">
        <v>629</v>
      </c>
      <c r="AI220" s="43" t="s">
        <v>1199</v>
      </c>
      <c r="AJ220" s="43" t="s">
        <v>376</v>
      </c>
      <c r="AK220" s="43" t="s">
        <v>658</v>
      </c>
      <c r="AL220" s="43" t="s">
        <v>1097</v>
      </c>
      <c r="AM220" s="43" t="s">
        <v>1098</v>
      </c>
      <c r="AN220" s="43" t="s">
        <v>376</v>
      </c>
      <c r="AO220" s="43" t="s">
        <v>658</v>
      </c>
      <c r="AP220" s="43"/>
      <c r="AQ220" s="43">
        <v>1</v>
      </c>
      <c r="AR220" s="43"/>
      <c r="AS220" s="43"/>
      <c r="AT220" s="43"/>
      <c r="AU220" s="43" t="s">
        <v>376</v>
      </c>
      <c r="AV220" s="43"/>
      <c r="AW220" s="43" t="s">
        <v>30</v>
      </c>
      <c r="AX220" s="43"/>
      <c r="AY220" s="43" t="s">
        <v>30</v>
      </c>
      <c r="AZ220" s="43"/>
      <c r="BA220" s="44"/>
      <c r="BB220" s="48"/>
      <c r="BC220" s="43" t="s">
        <v>30</v>
      </c>
      <c r="BD220" s="43"/>
      <c r="BE220" s="43"/>
      <c r="BF220" s="43">
        <v>1</v>
      </c>
      <c r="BG220" s="43"/>
      <c r="BH220" s="43">
        <v>1</v>
      </c>
      <c r="BI220" s="43" t="s">
        <v>629</v>
      </c>
      <c r="BJ220" s="43" t="s">
        <v>1207</v>
      </c>
      <c r="BK220" s="43">
        <v>1902</v>
      </c>
      <c r="BL220" s="43" t="str">
        <f t="shared" si="21"/>
        <v>1902Southampton</v>
      </c>
      <c r="BM220" s="49" t="str">
        <f t="shared" si="22"/>
        <v>London</v>
      </c>
      <c r="BN220" s="43"/>
      <c r="BO220" s="43"/>
      <c r="BP220" s="43"/>
      <c r="BQ220" s="43"/>
      <c r="BR220" s="43"/>
      <c r="BS220" s="43"/>
      <c r="BT220" s="43"/>
      <c r="BU220" s="43"/>
      <c r="BV220" s="43" t="s">
        <v>376</v>
      </c>
      <c r="BW220" s="43" t="s">
        <v>376</v>
      </c>
      <c r="BX220" s="43"/>
      <c r="BZ220" s="50"/>
      <c r="CA220" s="50"/>
      <c r="CB220" s="88" t="str">
        <f t="shared" si="23"/>
        <v>19020419</v>
      </c>
    </row>
    <row r="221" spans="1:80" s="49" customFormat="1" ht="12.95" customHeight="1" x14ac:dyDescent="0.2">
      <c r="A221" s="43">
        <v>4</v>
      </c>
      <c r="B221" s="43">
        <v>19</v>
      </c>
      <c r="C221" s="43">
        <v>1902</v>
      </c>
      <c r="D221" s="43" t="s">
        <v>658</v>
      </c>
      <c r="E221" s="43" t="s">
        <v>1220</v>
      </c>
      <c r="F221" s="44" t="s">
        <v>1010</v>
      </c>
      <c r="G221" s="43"/>
      <c r="H221" s="44" t="s">
        <v>1025</v>
      </c>
      <c r="I221" s="44"/>
      <c r="J221" s="45">
        <v>840</v>
      </c>
      <c r="K221" s="43" t="s">
        <v>1207</v>
      </c>
      <c r="L221" s="43" t="s">
        <v>1014</v>
      </c>
      <c r="M221" s="43" t="s">
        <v>629</v>
      </c>
      <c r="N221" s="46">
        <v>1</v>
      </c>
      <c r="O221" s="46">
        <v>1</v>
      </c>
      <c r="P221" s="44" t="s">
        <v>1188</v>
      </c>
      <c r="Q221" s="44" t="s">
        <v>1017</v>
      </c>
      <c r="R221" s="44" t="s">
        <v>376</v>
      </c>
      <c r="S221" s="43"/>
      <c r="T221" s="43"/>
      <c r="U221" s="43"/>
      <c r="V221" s="43"/>
      <c r="W221" s="43"/>
      <c r="X221" s="43"/>
      <c r="Y221" s="43"/>
      <c r="Z221" s="43"/>
      <c r="AA221" s="43"/>
      <c r="AB221" s="43"/>
      <c r="AC221" s="43"/>
      <c r="AD221" s="43"/>
      <c r="AE221" s="47">
        <f t="shared" si="18"/>
        <v>0</v>
      </c>
      <c r="AF221" s="47">
        <f t="shared" si="19"/>
        <v>1</v>
      </c>
      <c r="AG221" s="47">
        <f t="shared" si="20"/>
        <v>0</v>
      </c>
      <c r="AH221" s="43" t="s">
        <v>1097</v>
      </c>
      <c r="AI221" s="43" t="s">
        <v>1098</v>
      </c>
      <c r="AJ221" s="43" t="s">
        <v>376</v>
      </c>
      <c r="AK221" s="43" t="s">
        <v>658</v>
      </c>
      <c r="AL221" s="43" t="s">
        <v>629</v>
      </c>
      <c r="AM221" s="43" t="s">
        <v>1199</v>
      </c>
      <c r="AN221" s="43" t="s">
        <v>376</v>
      </c>
      <c r="AO221" s="43" t="s">
        <v>658</v>
      </c>
      <c r="AP221" s="43"/>
      <c r="AQ221" s="43">
        <v>1</v>
      </c>
      <c r="AR221" s="43"/>
      <c r="AS221" s="43"/>
      <c r="AT221" s="43"/>
      <c r="AU221" s="43" t="s">
        <v>376</v>
      </c>
      <c r="AV221" s="43"/>
      <c r="AW221" s="43" t="s">
        <v>30</v>
      </c>
      <c r="AX221" s="43"/>
      <c r="AY221" s="43" t="s">
        <v>30</v>
      </c>
      <c r="AZ221" s="43"/>
      <c r="BA221" s="44"/>
      <c r="BB221" s="48"/>
      <c r="BC221" s="43" t="s">
        <v>30</v>
      </c>
      <c r="BD221" s="43"/>
      <c r="BE221" s="43"/>
      <c r="BF221" s="43">
        <v>1</v>
      </c>
      <c r="BG221" s="43">
        <v>1</v>
      </c>
      <c r="BH221" s="43"/>
      <c r="BI221" s="43" t="s">
        <v>1207</v>
      </c>
      <c r="BJ221" s="43" t="s">
        <v>629</v>
      </c>
      <c r="BK221" s="43">
        <v>1902</v>
      </c>
      <c r="BL221" s="43" t="str">
        <f t="shared" si="21"/>
        <v>1902Sheffield United</v>
      </c>
      <c r="BM221" s="49" t="str">
        <f t="shared" si="22"/>
        <v>London</v>
      </c>
      <c r="BN221" s="43"/>
      <c r="BO221" s="43"/>
      <c r="BP221" s="43"/>
      <c r="BQ221" s="43"/>
      <c r="BR221" s="43"/>
      <c r="BS221" s="43"/>
      <c r="BT221" s="43"/>
      <c r="BU221" s="43"/>
      <c r="BV221" s="43" t="s">
        <v>376</v>
      </c>
      <c r="BW221" s="43" t="s">
        <v>376</v>
      </c>
      <c r="BX221" s="43"/>
      <c r="BZ221" s="50"/>
      <c r="CA221" s="50"/>
      <c r="CB221" s="88" t="str">
        <f t="shared" si="23"/>
        <v>19020419</v>
      </c>
    </row>
    <row r="222" spans="1:80" s="49" customFormat="1" ht="12.95" customHeight="1" x14ac:dyDescent="0.2">
      <c r="A222" s="43">
        <v>4</v>
      </c>
      <c r="B222" s="43">
        <v>26</v>
      </c>
      <c r="C222" s="43">
        <v>1902</v>
      </c>
      <c r="D222" s="43" t="s">
        <v>658</v>
      </c>
      <c r="E222" s="43" t="s">
        <v>1220</v>
      </c>
      <c r="F222" s="44" t="s">
        <v>1010</v>
      </c>
      <c r="G222" s="43"/>
      <c r="H222" s="44" t="s">
        <v>1025</v>
      </c>
      <c r="I222" s="44" t="s">
        <v>1023</v>
      </c>
      <c r="J222" s="45">
        <v>847</v>
      </c>
      <c r="K222" s="43" t="s">
        <v>1207</v>
      </c>
      <c r="L222" s="43" t="s">
        <v>3</v>
      </c>
      <c r="M222" s="43" t="s">
        <v>629</v>
      </c>
      <c r="N222" s="46">
        <v>2</v>
      </c>
      <c r="O222" s="46">
        <v>1</v>
      </c>
      <c r="P222" s="44" t="s">
        <v>1188</v>
      </c>
      <c r="Q222" s="44" t="s">
        <v>1017</v>
      </c>
      <c r="R222" s="44" t="s">
        <v>376</v>
      </c>
      <c r="S222" s="43"/>
      <c r="T222" s="43"/>
      <c r="U222" s="43"/>
      <c r="V222" s="43"/>
      <c r="W222" s="43"/>
      <c r="X222" s="43"/>
      <c r="Y222" s="43"/>
      <c r="Z222" s="43"/>
      <c r="AA222" s="43"/>
      <c r="AB222" s="43"/>
      <c r="AC222" s="43"/>
      <c r="AD222" s="43"/>
      <c r="AE222" s="47">
        <f t="shared" si="18"/>
        <v>1</v>
      </c>
      <c r="AF222" s="47">
        <f t="shared" si="19"/>
        <v>0</v>
      </c>
      <c r="AG222" s="47">
        <f t="shared" si="20"/>
        <v>0</v>
      </c>
      <c r="AH222" s="43" t="s">
        <v>1097</v>
      </c>
      <c r="AI222" s="43" t="s">
        <v>1098</v>
      </c>
      <c r="AJ222" s="43" t="s">
        <v>376</v>
      </c>
      <c r="AK222" s="43" t="s">
        <v>658</v>
      </c>
      <c r="AL222" s="43" t="s">
        <v>629</v>
      </c>
      <c r="AM222" s="43" t="s">
        <v>1199</v>
      </c>
      <c r="AN222" s="43" t="s">
        <v>376</v>
      </c>
      <c r="AO222" s="43" t="s">
        <v>658</v>
      </c>
      <c r="AP222" s="43"/>
      <c r="AQ222" s="43">
        <v>1</v>
      </c>
      <c r="AR222" s="43"/>
      <c r="AS222" s="43"/>
      <c r="AT222" s="43"/>
      <c r="AU222" s="43" t="s">
        <v>376</v>
      </c>
      <c r="AV222" s="43"/>
      <c r="AW222" s="43" t="s">
        <v>30</v>
      </c>
      <c r="AX222" s="43"/>
      <c r="AY222" s="43" t="s">
        <v>30</v>
      </c>
      <c r="AZ222" s="43"/>
      <c r="BA222" s="44"/>
      <c r="BB222" s="48" t="s">
        <v>30</v>
      </c>
      <c r="BC222" s="43" t="s">
        <v>30</v>
      </c>
      <c r="BD222" s="43"/>
      <c r="BE222" s="43"/>
      <c r="BF222" s="43">
        <v>1</v>
      </c>
      <c r="BG222" s="43">
        <v>1</v>
      </c>
      <c r="BH222" s="43"/>
      <c r="BI222" s="43" t="s">
        <v>1207</v>
      </c>
      <c r="BJ222" s="43" t="s">
        <v>629</v>
      </c>
      <c r="BK222" s="43">
        <v>1902</v>
      </c>
      <c r="BL222" s="43" t="str">
        <f t="shared" si="21"/>
        <v>1902Sheffield United</v>
      </c>
      <c r="BM222" s="49" t="str">
        <f t="shared" si="22"/>
        <v>London</v>
      </c>
      <c r="BN222" s="43"/>
      <c r="BO222" s="43"/>
      <c r="BP222" s="43"/>
      <c r="BQ222" s="43"/>
      <c r="BR222" s="43"/>
      <c r="BS222" s="43"/>
      <c r="BT222" s="43"/>
      <c r="BU222" s="43"/>
      <c r="BV222" s="43" t="s">
        <v>376</v>
      </c>
      <c r="BW222" s="43" t="s">
        <v>376</v>
      </c>
      <c r="BX222" s="43"/>
      <c r="BZ222" s="50"/>
      <c r="CA222" s="50"/>
      <c r="CB222" s="88" t="str">
        <f t="shared" si="23"/>
        <v>19020426</v>
      </c>
    </row>
    <row r="223" spans="1:80" s="49" customFormat="1" ht="12.95" customHeight="1" x14ac:dyDescent="0.2">
      <c r="A223" s="43">
        <v>4</v>
      </c>
      <c r="B223" s="43">
        <v>26</v>
      </c>
      <c r="C223" s="43">
        <v>1902</v>
      </c>
      <c r="D223" s="43" t="s">
        <v>658</v>
      </c>
      <c r="E223" s="43" t="s">
        <v>1220</v>
      </c>
      <c r="F223" s="44" t="s">
        <v>1010</v>
      </c>
      <c r="G223" s="43"/>
      <c r="H223" s="44" t="s">
        <v>1025</v>
      </c>
      <c r="I223" s="44" t="s">
        <v>1023</v>
      </c>
      <c r="J223" s="45">
        <v>847</v>
      </c>
      <c r="K223" s="43" t="s">
        <v>629</v>
      </c>
      <c r="L223" s="43" t="s">
        <v>4</v>
      </c>
      <c r="M223" s="43" t="s">
        <v>1207</v>
      </c>
      <c r="N223" s="46">
        <v>1</v>
      </c>
      <c r="O223" s="46">
        <v>2</v>
      </c>
      <c r="P223" s="44" t="s">
        <v>1188</v>
      </c>
      <c r="Q223" s="44" t="s">
        <v>1017</v>
      </c>
      <c r="R223" s="44" t="s">
        <v>376</v>
      </c>
      <c r="S223" s="43"/>
      <c r="T223" s="43"/>
      <c r="U223" s="43"/>
      <c r="V223" s="43"/>
      <c r="W223" s="43"/>
      <c r="X223" s="43"/>
      <c r="Y223" s="43"/>
      <c r="Z223" s="43"/>
      <c r="AA223" s="43"/>
      <c r="AB223" s="43"/>
      <c r="AC223" s="43"/>
      <c r="AD223" s="43"/>
      <c r="AE223" s="47">
        <f t="shared" si="18"/>
        <v>0</v>
      </c>
      <c r="AF223" s="47">
        <f t="shared" si="19"/>
        <v>0</v>
      </c>
      <c r="AG223" s="47">
        <f t="shared" si="20"/>
        <v>1</v>
      </c>
      <c r="AH223" s="43" t="s">
        <v>629</v>
      </c>
      <c r="AI223" s="43" t="s">
        <v>1199</v>
      </c>
      <c r="AJ223" s="43" t="s">
        <v>376</v>
      </c>
      <c r="AK223" s="43" t="s">
        <v>658</v>
      </c>
      <c r="AL223" s="43" t="s">
        <v>1097</v>
      </c>
      <c r="AM223" s="43" t="s">
        <v>1098</v>
      </c>
      <c r="AN223" s="43" t="s">
        <v>376</v>
      </c>
      <c r="AO223" s="43" t="s">
        <v>658</v>
      </c>
      <c r="AP223" s="43"/>
      <c r="AQ223" s="43">
        <v>1</v>
      </c>
      <c r="AR223" s="43"/>
      <c r="AS223" s="43"/>
      <c r="AT223" s="43"/>
      <c r="AU223" s="43" t="s">
        <v>376</v>
      </c>
      <c r="AV223" s="43"/>
      <c r="AW223" s="43" t="s">
        <v>30</v>
      </c>
      <c r="AX223" s="43"/>
      <c r="AY223" s="43" t="s">
        <v>30</v>
      </c>
      <c r="AZ223" s="43"/>
      <c r="BA223" s="44"/>
      <c r="BB223" s="48"/>
      <c r="BC223" s="43" t="s">
        <v>30</v>
      </c>
      <c r="BD223" s="43"/>
      <c r="BE223" s="43"/>
      <c r="BF223" s="43">
        <v>1</v>
      </c>
      <c r="BG223" s="43"/>
      <c r="BH223" s="43">
        <v>1</v>
      </c>
      <c r="BI223" s="43" t="s">
        <v>629</v>
      </c>
      <c r="BJ223" s="43" t="s">
        <v>1207</v>
      </c>
      <c r="BK223" s="43">
        <v>1902</v>
      </c>
      <c r="BL223" s="43" t="str">
        <f t="shared" si="21"/>
        <v>1902Southampton</v>
      </c>
      <c r="BM223" s="49" t="str">
        <f t="shared" si="22"/>
        <v>London</v>
      </c>
      <c r="BN223" s="43"/>
      <c r="BO223" s="43"/>
      <c r="BP223" s="43"/>
      <c r="BQ223" s="43"/>
      <c r="BR223" s="43"/>
      <c r="BS223" s="43"/>
      <c r="BT223" s="43"/>
      <c r="BU223" s="43"/>
      <c r="BV223" s="43" t="s">
        <v>376</v>
      </c>
      <c r="BW223" s="43" t="s">
        <v>376</v>
      </c>
      <c r="BX223" s="43"/>
      <c r="BZ223" s="50"/>
      <c r="CA223" s="50"/>
      <c r="CB223" s="88" t="str">
        <f t="shared" si="23"/>
        <v>19020426</v>
      </c>
    </row>
    <row r="224" spans="1:80" s="49" customFormat="1" ht="12.95" customHeight="1" x14ac:dyDescent="0.2">
      <c r="A224" s="43">
        <v>3</v>
      </c>
      <c r="B224" s="43">
        <v>21</v>
      </c>
      <c r="C224" s="43">
        <v>1903</v>
      </c>
      <c r="D224" s="43" t="s">
        <v>658</v>
      </c>
      <c r="E224" s="43" t="s">
        <v>1223</v>
      </c>
      <c r="F224" s="44" t="s">
        <v>1010</v>
      </c>
      <c r="G224" s="43"/>
      <c r="H224" s="44" t="s">
        <v>1011</v>
      </c>
      <c r="I224" s="44"/>
      <c r="J224" s="45">
        <v>1176</v>
      </c>
      <c r="K224" s="43" t="s">
        <v>1215</v>
      </c>
      <c r="L224" s="43" t="s">
        <v>3</v>
      </c>
      <c r="M224" s="43" t="s">
        <v>806</v>
      </c>
      <c r="N224" s="46">
        <v>3</v>
      </c>
      <c r="O224" s="46">
        <v>0</v>
      </c>
      <c r="P224" s="44" t="s">
        <v>1184</v>
      </c>
      <c r="Q224" s="44" t="s">
        <v>588</v>
      </c>
      <c r="R224" s="44" t="s">
        <v>376</v>
      </c>
      <c r="S224" s="43"/>
      <c r="T224" s="43"/>
      <c r="U224" s="43"/>
      <c r="V224" s="43"/>
      <c r="W224" s="43"/>
      <c r="X224" s="43"/>
      <c r="Y224" s="43"/>
      <c r="Z224" s="43"/>
      <c r="AA224" s="43"/>
      <c r="AB224" s="43"/>
      <c r="AC224" s="43"/>
      <c r="AD224" s="43"/>
      <c r="AE224" s="47">
        <f t="shared" si="18"/>
        <v>1</v>
      </c>
      <c r="AF224" s="47">
        <f t="shared" si="19"/>
        <v>0</v>
      </c>
      <c r="AG224" s="47">
        <f t="shared" si="20"/>
        <v>0</v>
      </c>
      <c r="AH224" s="43" t="s">
        <v>1101</v>
      </c>
      <c r="AI224" s="43" t="s">
        <v>1159</v>
      </c>
      <c r="AJ224" s="43" t="s">
        <v>376</v>
      </c>
      <c r="AK224" s="43" t="s">
        <v>658</v>
      </c>
      <c r="AL224" s="43" t="s">
        <v>1111</v>
      </c>
      <c r="AM224" s="43" t="s">
        <v>1126</v>
      </c>
      <c r="AN224" s="43" t="s">
        <v>376</v>
      </c>
      <c r="AO224" s="43" t="s">
        <v>658</v>
      </c>
      <c r="AP224" s="43"/>
      <c r="AQ224" s="43">
        <v>2</v>
      </c>
      <c r="AR224" s="43"/>
      <c r="AS224" s="43"/>
      <c r="AT224" s="43"/>
      <c r="AU224" s="43" t="s">
        <v>376</v>
      </c>
      <c r="AV224" s="43"/>
      <c r="AW224" s="43" t="s">
        <v>30</v>
      </c>
      <c r="AX224" s="43"/>
      <c r="AY224" s="43" t="s">
        <v>30</v>
      </c>
      <c r="AZ224" s="43"/>
      <c r="BA224" s="44"/>
      <c r="BB224" s="48"/>
      <c r="BC224" s="43"/>
      <c r="BD224" s="43"/>
      <c r="BE224" s="43"/>
      <c r="BF224" s="43">
        <v>1</v>
      </c>
      <c r="BG224" s="43">
        <v>1</v>
      </c>
      <c r="BH224" s="43">
        <v>1</v>
      </c>
      <c r="BI224" s="43" t="s">
        <v>1215</v>
      </c>
      <c r="BJ224" s="43" t="s">
        <v>806</v>
      </c>
      <c r="BK224" s="43">
        <v>1903</v>
      </c>
      <c r="BL224" s="43" t="str">
        <f t="shared" si="21"/>
        <v>1903Bury</v>
      </c>
      <c r="BM224" s="49" t="str">
        <f t="shared" si="22"/>
        <v>Liverpool</v>
      </c>
      <c r="BN224" s="43"/>
      <c r="BO224" s="43"/>
      <c r="BP224" s="43"/>
      <c r="BQ224" s="43"/>
      <c r="BR224" s="43"/>
      <c r="BS224" s="43"/>
      <c r="BT224" s="43"/>
      <c r="BU224" s="43"/>
      <c r="BV224" s="43" t="s">
        <v>376</v>
      </c>
      <c r="BW224" s="43" t="s">
        <v>376</v>
      </c>
      <c r="BX224" s="43"/>
      <c r="BZ224" s="50"/>
      <c r="CA224" s="50"/>
      <c r="CB224" s="88" t="str">
        <f t="shared" si="23"/>
        <v>19030321</v>
      </c>
    </row>
    <row r="225" spans="1:80" s="49" customFormat="1" ht="12.95" customHeight="1" x14ac:dyDescent="0.2">
      <c r="A225" s="43">
        <v>3</v>
      </c>
      <c r="B225" s="43">
        <v>21</v>
      </c>
      <c r="C225" s="43">
        <v>1903</v>
      </c>
      <c r="D225" s="43" t="s">
        <v>658</v>
      </c>
      <c r="E225" s="43" t="s">
        <v>1223</v>
      </c>
      <c r="F225" s="44" t="s">
        <v>1010</v>
      </c>
      <c r="G225" s="43"/>
      <c r="H225" s="44" t="s">
        <v>1011</v>
      </c>
      <c r="I225" s="44"/>
      <c r="J225" s="45">
        <v>1176</v>
      </c>
      <c r="K225" s="43" t="s">
        <v>806</v>
      </c>
      <c r="L225" s="43" t="s">
        <v>4</v>
      </c>
      <c r="M225" s="43" t="s">
        <v>1215</v>
      </c>
      <c r="N225" s="46">
        <v>0</v>
      </c>
      <c r="O225" s="46">
        <v>3</v>
      </c>
      <c r="P225" s="44" t="s">
        <v>1184</v>
      </c>
      <c r="Q225" s="44" t="s">
        <v>588</v>
      </c>
      <c r="R225" s="44" t="s">
        <v>376</v>
      </c>
      <c r="S225" s="43"/>
      <c r="T225" s="43"/>
      <c r="U225" s="43"/>
      <c r="V225" s="43"/>
      <c r="W225" s="43"/>
      <c r="X225" s="43"/>
      <c r="Y225" s="43"/>
      <c r="Z225" s="43"/>
      <c r="AA225" s="43"/>
      <c r="AB225" s="43"/>
      <c r="AC225" s="43"/>
      <c r="AD225" s="43"/>
      <c r="AE225" s="47">
        <f t="shared" si="18"/>
        <v>0</v>
      </c>
      <c r="AF225" s="47">
        <f t="shared" si="19"/>
        <v>0</v>
      </c>
      <c r="AG225" s="47">
        <f t="shared" si="20"/>
        <v>1</v>
      </c>
      <c r="AH225" s="43" t="s">
        <v>1111</v>
      </c>
      <c r="AI225" s="43" t="s">
        <v>1126</v>
      </c>
      <c r="AJ225" s="43" t="s">
        <v>376</v>
      </c>
      <c r="AK225" s="43" t="s">
        <v>658</v>
      </c>
      <c r="AL225" s="43" t="s">
        <v>1101</v>
      </c>
      <c r="AM225" s="43" t="s">
        <v>1159</v>
      </c>
      <c r="AN225" s="43" t="s">
        <v>376</v>
      </c>
      <c r="AO225" s="43" t="s">
        <v>658</v>
      </c>
      <c r="AP225" s="43"/>
      <c r="AQ225" s="43">
        <v>2</v>
      </c>
      <c r="AR225" s="43"/>
      <c r="AS225" s="43"/>
      <c r="AT225" s="43"/>
      <c r="AU225" s="43" t="s">
        <v>376</v>
      </c>
      <c r="AV225" s="43"/>
      <c r="AW225" s="43" t="s">
        <v>30</v>
      </c>
      <c r="AX225" s="43"/>
      <c r="AY225" s="43" t="s">
        <v>30</v>
      </c>
      <c r="AZ225" s="43"/>
      <c r="BA225" s="44"/>
      <c r="BB225" s="48"/>
      <c r="BC225" s="43"/>
      <c r="BD225" s="43"/>
      <c r="BE225" s="43"/>
      <c r="BF225" s="43">
        <v>1</v>
      </c>
      <c r="BG225" s="43">
        <v>1</v>
      </c>
      <c r="BH225" s="43">
        <v>1</v>
      </c>
      <c r="BI225" s="43" t="s">
        <v>806</v>
      </c>
      <c r="BJ225" s="43" t="s">
        <v>1215</v>
      </c>
      <c r="BK225" s="43">
        <v>1903</v>
      </c>
      <c r="BL225" s="43" t="str">
        <f t="shared" si="21"/>
        <v>1903Aston Villa</v>
      </c>
      <c r="BM225" s="49" t="str">
        <f t="shared" si="22"/>
        <v>Liverpool</v>
      </c>
      <c r="BN225" s="43"/>
      <c r="BO225" s="43"/>
      <c r="BP225" s="43"/>
      <c r="BQ225" s="43"/>
      <c r="BR225" s="43"/>
      <c r="BS225" s="43"/>
      <c r="BT225" s="43"/>
      <c r="BU225" s="43"/>
      <c r="BV225" s="43" t="s">
        <v>376</v>
      </c>
      <c r="BW225" s="43" t="s">
        <v>376</v>
      </c>
      <c r="BX225" s="43"/>
      <c r="BZ225" s="50"/>
      <c r="CA225" s="50"/>
      <c r="CB225" s="88" t="str">
        <f t="shared" si="23"/>
        <v>19030321</v>
      </c>
    </row>
    <row r="226" spans="1:80" s="49" customFormat="1" ht="12.95" customHeight="1" x14ac:dyDescent="0.2">
      <c r="A226" s="43">
        <v>3</v>
      </c>
      <c r="B226" s="43">
        <v>21</v>
      </c>
      <c r="C226" s="43">
        <v>1903</v>
      </c>
      <c r="D226" s="43" t="s">
        <v>658</v>
      </c>
      <c r="E226" s="43" t="s">
        <v>1223</v>
      </c>
      <c r="F226" s="44" t="s">
        <v>1010</v>
      </c>
      <c r="G226" s="43"/>
      <c r="H226" s="44" t="s">
        <v>1011</v>
      </c>
      <c r="I226" s="44"/>
      <c r="J226" s="45">
        <v>1176</v>
      </c>
      <c r="K226" s="43" t="s">
        <v>1191</v>
      </c>
      <c r="L226" s="43" t="s">
        <v>3</v>
      </c>
      <c r="M226" s="43" t="s">
        <v>1214</v>
      </c>
      <c r="N226" s="46">
        <v>3</v>
      </c>
      <c r="O226" s="46">
        <v>0</v>
      </c>
      <c r="P226" s="44" t="s">
        <v>1219</v>
      </c>
      <c r="Q226" s="44" t="s">
        <v>1111</v>
      </c>
      <c r="R226" s="44" t="s">
        <v>376</v>
      </c>
      <c r="S226" s="43"/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3"/>
      <c r="AE226" s="47">
        <f t="shared" si="18"/>
        <v>1</v>
      </c>
      <c r="AF226" s="47">
        <f t="shared" si="19"/>
        <v>0</v>
      </c>
      <c r="AG226" s="47">
        <f t="shared" si="20"/>
        <v>0</v>
      </c>
      <c r="AH226" s="43" t="s">
        <v>979</v>
      </c>
      <c r="AI226" s="43" t="s">
        <v>1146</v>
      </c>
      <c r="AJ226" s="43" t="s">
        <v>376</v>
      </c>
      <c r="AK226" s="43" t="s">
        <v>658</v>
      </c>
      <c r="AL226" s="43" t="s">
        <v>1017</v>
      </c>
      <c r="AM226" s="43" t="s">
        <v>1018</v>
      </c>
      <c r="AN226" s="43" t="s">
        <v>376</v>
      </c>
      <c r="AO226" s="43" t="s">
        <v>658</v>
      </c>
      <c r="AP226" s="43"/>
      <c r="AQ226" s="43">
        <v>2</v>
      </c>
      <c r="AR226" s="43"/>
      <c r="AS226" s="43"/>
      <c r="AT226" s="43"/>
      <c r="AU226" s="43" t="s">
        <v>376</v>
      </c>
      <c r="AV226" s="43"/>
      <c r="AW226" s="43" t="s">
        <v>30</v>
      </c>
      <c r="AX226" s="43"/>
      <c r="AY226" s="43" t="s">
        <v>30</v>
      </c>
      <c r="AZ226" s="43"/>
      <c r="BA226" s="44"/>
      <c r="BB226" s="48"/>
      <c r="BC226" s="43"/>
      <c r="BD226" s="43"/>
      <c r="BE226" s="43"/>
      <c r="BF226" s="43">
        <v>1</v>
      </c>
      <c r="BG226" s="43">
        <v>1</v>
      </c>
      <c r="BH226" s="43"/>
      <c r="BI226" s="43" t="s">
        <v>1191</v>
      </c>
      <c r="BJ226" s="43" t="s">
        <v>1214</v>
      </c>
      <c r="BK226" s="43">
        <v>1903</v>
      </c>
      <c r="BL226" s="43" t="str">
        <f t="shared" si="21"/>
        <v>1903Derby County</v>
      </c>
      <c r="BM226" s="49" t="str">
        <f t="shared" si="22"/>
        <v>Birmingham</v>
      </c>
      <c r="BN226" s="43"/>
      <c r="BO226" s="43"/>
      <c r="BP226" s="43"/>
      <c r="BQ226" s="43"/>
      <c r="BR226" s="43"/>
      <c r="BS226" s="43"/>
      <c r="BT226" s="43"/>
      <c r="BU226" s="43"/>
      <c r="BV226" s="43" t="s">
        <v>376</v>
      </c>
      <c r="BW226" s="43" t="s">
        <v>376</v>
      </c>
      <c r="BX226" s="43"/>
      <c r="BZ226" s="50"/>
      <c r="CA226" s="50"/>
      <c r="CB226" s="88" t="str">
        <f t="shared" si="23"/>
        <v>19030321</v>
      </c>
    </row>
    <row r="227" spans="1:80" s="49" customFormat="1" ht="12.95" customHeight="1" x14ac:dyDescent="0.2">
      <c r="A227" s="43">
        <v>3</v>
      </c>
      <c r="B227" s="43">
        <v>21</v>
      </c>
      <c r="C227" s="43">
        <v>1903</v>
      </c>
      <c r="D227" s="43" t="s">
        <v>658</v>
      </c>
      <c r="E227" s="43" t="s">
        <v>1223</v>
      </c>
      <c r="F227" s="44" t="s">
        <v>1010</v>
      </c>
      <c r="G227" s="43"/>
      <c r="H227" s="44" t="s">
        <v>1011</v>
      </c>
      <c r="I227" s="44"/>
      <c r="J227" s="45">
        <v>1176</v>
      </c>
      <c r="K227" s="43" t="s">
        <v>1214</v>
      </c>
      <c r="L227" s="43" t="s">
        <v>4</v>
      </c>
      <c r="M227" s="43" t="s">
        <v>1191</v>
      </c>
      <c r="N227" s="46">
        <v>0</v>
      </c>
      <c r="O227" s="46">
        <v>3</v>
      </c>
      <c r="P227" s="44" t="s">
        <v>1219</v>
      </c>
      <c r="Q227" s="44" t="s">
        <v>1111</v>
      </c>
      <c r="R227" s="44" t="s">
        <v>376</v>
      </c>
      <c r="S227" s="43"/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3"/>
      <c r="AE227" s="47">
        <f t="shared" si="18"/>
        <v>0</v>
      </c>
      <c r="AF227" s="47">
        <f t="shared" si="19"/>
        <v>0</v>
      </c>
      <c r="AG227" s="47">
        <f t="shared" si="20"/>
        <v>1</v>
      </c>
      <c r="AH227" s="43" t="s">
        <v>1017</v>
      </c>
      <c r="AI227" s="43" t="s">
        <v>1018</v>
      </c>
      <c r="AJ227" s="43" t="s">
        <v>376</v>
      </c>
      <c r="AK227" s="43" t="s">
        <v>658</v>
      </c>
      <c r="AL227" s="43" t="s">
        <v>979</v>
      </c>
      <c r="AM227" s="43" t="s">
        <v>1146</v>
      </c>
      <c r="AN227" s="43" t="s">
        <v>376</v>
      </c>
      <c r="AO227" s="43" t="s">
        <v>658</v>
      </c>
      <c r="AP227" s="43"/>
      <c r="AQ227" s="43">
        <v>2</v>
      </c>
      <c r="AR227" s="43"/>
      <c r="AS227" s="43"/>
      <c r="AT227" s="43"/>
      <c r="AU227" s="43" t="s">
        <v>376</v>
      </c>
      <c r="AV227" s="43"/>
      <c r="AW227" s="43" t="s">
        <v>30</v>
      </c>
      <c r="AX227" s="43"/>
      <c r="AY227" s="43" t="s">
        <v>30</v>
      </c>
      <c r="AZ227" s="43"/>
      <c r="BA227" s="44"/>
      <c r="BB227" s="48"/>
      <c r="BC227" s="43"/>
      <c r="BD227" s="43"/>
      <c r="BE227" s="43"/>
      <c r="BF227" s="43">
        <v>1</v>
      </c>
      <c r="BG227" s="43"/>
      <c r="BH227" s="43">
        <v>1</v>
      </c>
      <c r="BI227" s="43" t="s">
        <v>1214</v>
      </c>
      <c r="BJ227" s="43" t="s">
        <v>1191</v>
      </c>
      <c r="BK227" s="43">
        <v>1903</v>
      </c>
      <c r="BL227" s="43" t="str">
        <f t="shared" si="21"/>
        <v>1903Millwall</v>
      </c>
      <c r="BM227" s="49" t="str">
        <f t="shared" si="22"/>
        <v>Birmingham</v>
      </c>
      <c r="BN227" s="43"/>
      <c r="BO227" s="43"/>
      <c r="BP227" s="43"/>
      <c r="BQ227" s="43"/>
      <c r="BR227" s="43"/>
      <c r="BS227" s="43"/>
      <c r="BT227" s="43"/>
      <c r="BU227" s="43"/>
      <c r="BV227" s="43" t="s">
        <v>376</v>
      </c>
      <c r="BW227" s="43" t="s">
        <v>376</v>
      </c>
      <c r="BX227" s="43"/>
      <c r="BZ227" s="50"/>
      <c r="CA227" s="50"/>
      <c r="CB227" s="88" t="str">
        <f t="shared" si="23"/>
        <v>19030321</v>
      </c>
    </row>
    <row r="228" spans="1:80" s="49" customFormat="1" ht="12.95" customHeight="1" x14ac:dyDescent="0.2">
      <c r="A228" s="43">
        <v>4</v>
      </c>
      <c r="B228" s="43">
        <v>18</v>
      </c>
      <c r="C228" s="43">
        <v>1903</v>
      </c>
      <c r="D228" s="43" t="s">
        <v>658</v>
      </c>
      <c r="E228" s="43" t="s">
        <v>1223</v>
      </c>
      <c r="F228" s="44" t="s">
        <v>1010</v>
      </c>
      <c r="G228" s="43"/>
      <c r="H228" s="44" t="s">
        <v>1025</v>
      </c>
      <c r="I228" s="44"/>
      <c r="J228" s="45">
        <v>1204</v>
      </c>
      <c r="K228" s="43" t="s">
        <v>1215</v>
      </c>
      <c r="L228" s="43" t="s">
        <v>3</v>
      </c>
      <c r="M228" s="43" t="s">
        <v>1191</v>
      </c>
      <c r="N228" s="46">
        <v>6</v>
      </c>
      <c r="O228" s="46">
        <v>0</v>
      </c>
      <c r="P228" s="44" t="s">
        <v>1188</v>
      </c>
      <c r="Q228" s="44" t="s">
        <v>1017</v>
      </c>
      <c r="R228" s="44" t="s">
        <v>376</v>
      </c>
      <c r="S228" s="43"/>
      <c r="T228" s="43"/>
      <c r="U228" s="43"/>
      <c r="V228" s="43"/>
      <c r="W228" s="43"/>
      <c r="X228" s="43"/>
      <c r="Y228" s="43"/>
      <c r="Z228" s="43"/>
      <c r="AA228" s="43"/>
      <c r="AB228" s="43"/>
      <c r="AC228" s="43"/>
      <c r="AD228" s="43"/>
      <c r="AE228" s="47">
        <f t="shared" si="18"/>
        <v>1</v>
      </c>
      <c r="AF228" s="47">
        <f t="shared" si="19"/>
        <v>0</v>
      </c>
      <c r="AG228" s="47">
        <f t="shared" si="20"/>
        <v>0</v>
      </c>
      <c r="AH228" s="43" t="s">
        <v>1101</v>
      </c>
      <c r="AI228" s="43" t="s">
        <v>1159</v>
      </c>
      <c r="AJ228" s="43" t="s">
        <v>376</v>
      </c>
      <c r="AK228" s="43" t="s">
        <v>658</v>
      </c>
      <c r="AL228" s="43" t="s">
        <v>979</v>
      </c>
      <c r="AM228" s="43" t="s">
        <v>1146</v>
      </c>
      <c r="AN228" s="43" t="s">
        <v>376</v>
      </c>
      <c r="AO228" s="43" t="s">
        <v>658</v>
      </c>
      <c r="AP228" s="43"/>
      <c r="AQ228" s="43">
        <v>1</v>
      </c>
      <c r="AR228" s="43"/>
      <c r="AS228" s="43"/>
      <c r="AT228" s="43"/>
      <c r="AU228" s="43" t="s">
        <v>376</v>
      </c>
      <c r="AV228" s="43"/>
      <c r="AW228" s="43" t="s">
        <v>30</v>
      </c>
      <c r="AX228" s="43"/>
      <c r="AY228" s="43" t="s">
        <v>30</v>
      </c>
      <c r="AZ228" s="43"/>
      <c r="BA228" s="44"/>
      <c r="BB228" s="48" t="s">
        <v>30</v>
      </c>
      <c r="BC228" s="43" t="s">
        <v>30</v>
      </c>
      <c r="BD228" s="43"/>
      <c r="BE228" s="43"/>
      <c r="BF228" s="43">
        <v>1</v>
      </c>
      <c r="BG228" s="43">
        <v>1</v>
      </c>
      <c r="BH228" s="43">
        <v>1</v>
      </c>
      <c r="BI228" s="43" t="s">
        <v>1215</v>
      </c>
      <c r="BJ228" s="43" t="s">
        <v>1191</v>
      </c>
      <c r="BK228" s="43">
        <v>1903</v>
      </c>
      <c r="BL228" s="43" t="str">
        <f t="shared" si="21"/>
        <v>1903Bury</v>
      </c>
      <c r="BM228" s="49" t="str">
        <f t="shared" si="22"/>
        <v>London</v>
      </c>
      <c r="BN228" s="43"/>
      <c r="BO228" s="43"/>
      <c r="BP228" s="43"/>
      <c r="BQ228" s="43"/>
      <c r="BR228" s="43"/>
      <c r="BS228" s="43"/>
      <c r="BT228" s="43"/>
      <c r="BU228" s="43"/>
      <c r="BV228" s="43" t="s">
        <v>376</v>
      </c>
      <c r="BW228" s="43" t="s">
        <v>376</v>
      </c>
      <c r="BX228" s="43"/>
      <c r="BZ228" s="50"/>
      <c r="CA228" s="50"/>
      <c r="CB228" s="88" t="str">
        <f t="shared" si="23"/>
        <v>19030418</v>
      </c>
    </row>
    <row r="229" spans="1:80" s="49" customFormat="1" ht="12.95" customHeight="1" x14ac:dyDescent="0.2">
      <c r="A229" s="43">
        <v>4</v>
      </c>
      <c r="B229" s="43">
        <v>18</v>
      </c>
      <c r="C229" s="43">
        <v>1903</v>
      </c>
      <c r="D229" s="43" t="s">
        <v>658</v>
      </c>
      <c r="E229" s="43" t="s">
        <v>1223</v>
      </c>
      <c r="F229" s="44" t="s">
        <v>1010</v>
      </c>
      <c r="G229" s="43"/>
      <c r="H229" s="44" t="s">
        <v>1025</v>
      </c>
      <c r="I229" s="44"/>
      <c r="J229" s="45">
        <v>1204</v>
      </c>
      <c r="K229" s="43" t="s">
        <v>1191</v>
      </c>
      <c r="L229" s="43" t="s">
        <v>4</v>
      </c>
      <c r="M229" s="43" t="s">
        <v>1215</v>
      </c>
      <c r="N229" s="46">
        <v>0</v>
      </c>
      <c r="O229" s="46">
        <v>6</v>
      </c>
      <c r="P229" s="44" t="s">
        <v>1188</v>
      </c>
      <c r="Q229" s="44" t="s">
        <v>1017</v>
      </c>
      <c r="R229" s="44" t="s">
        <v>376</v>
      </c>
      <c r="S229" s="43"/>
      <c r="T229" s="43"/>
      <c r="U229" s="43"/>
      <c r="V229" s="43"/>
      <c r="W229" s="43"/>
      <c r="X229" s="43"/>
      <c r="Y229" s="43"/>
      <c r="Z229" s="43"/>
      <c r="AA229" s="43"/>
      <c r="AB229" s="43"/>
      <c r="AC229" s="43"/>
      <c r="AD229" s="43"/>
      <c r="AE229" s="47">
        <f t="shared" si="18"/>
        <v>0</v>
      </c>
      <c r="AF229" s="47">
        <f t="shared" si="19"/>
        <v>0</v>
      </c>
      <c r="AG229" s="47">
        <f t="shared" si="20"/>
        <v>1</v>
      </c>
      <c r="AH229" s="43" t="s">
        <v>979</v>
      </c>
      <c r="AI229" s="43" t="s">
        <v>1146</v>
      </c>
      <c r="AJ229" s="43" t="s">
        <v>376</v>
      </c>
      <c r="AK229" s="43" t="s">
        <v>658</v>
      </c>
      <c r="AL229" s="43" t="s">
        <v>1101</v>
      </c>
      <c r="AM229" s="43" t="s">
        <v>1159</v>
      </c>
      <c r="AN229" s="43" t="s">
        <v>376</v>
      </c>
      <c r="AO229" s="43" t="s">
        <v>658</v>
      </c>
      <c r="AP229" s="43"/>
      <c r="AQ229" s="43">
        <v>1</v>
      </c>
      <c r="AR229" s="43"/>
      <c r="AS229" s="43"/>
      <c r="AT229" s="43"/>
      <c r="AU229" s="43" t="s">
        <v>376</v>
      </c>
      <c r="AV229" s="43"/>
      <c r="AW229" s="43" t="s">
        <v>30</v>
      </c>
      <c r="AX229" s="43"/>
      <c r="AY229" s="43" t="s">
        <v>30</v>
      </c>
      <c r="AZ229" s="43"/>
      <c r="BA229" s="44"/>
      <c r="BB229" s="48"/>
      <c r="BC229" s="43" t="s">
        <v>30</v>
      </c>
      <c r="BD229" s="43"/>
      <c r="BE229" s="43"/>
      <c r="BF229" s="43">
        <v>1</v>
      </c>
      <c r="BG229" s="43">
        <v>1</v>
      </c>
      <c r="BH229" s="43">
        <v>1</v>
      </c>
      <c r="BI229" s="43" t="s">
        <v>1191</v>
      </c>
      <c r="BJ229" s="43" t="s">
        <v>1215</v>
      </c>
      <c r="BK229" s="43">
        <v>1903</v>
      </c>
      <c r="BL229" s="43" t="str">
        <f t="shared" si="21"/>
        <v>1903Derby County</v>
      </c>
      <c r="BM229" s="49" t="str">
        <f t="shared" si="22"/>
        <v>London</v>
      </c>
      <c r="BN229" s="43"/>
      <c r="BO229" s="43"/>
      <c r="BP229" s="43"/>
      <c r="BQ229" s="43"/>
      <c r="BR229" s="43"/>
      <c r="BS229" s="43"/>
      <c r="BT229" s="43"/>
      <c r="BU229" s="43"/>
      <c r="BV229" s="43" t="s">
        <v>376</v>
      </c>
      <c r="BW229" s="43" t="s">
        <v>376</v>
      </c>
      <c r="BX229" s="43"/>
      <c r="BZ229" s="50"/>
      <c r="CA229" s="50"/>
      <c r="CB229" s="88" t="str">
        <f t="shared" si="23"/>
        <v>19030418</v>
      </c>
    </row>
    <row r="230" spans="1:80" s="49" customFormat="1" ht="12.95" customHeight="1" x14ac:dyDescent="0.2">
      <c r="A230" s="43">
        <v>3</v>
      </c>
      <c r="B230" s="43">
        <v>19</v>
      </c>
      <c r="C230" s="43">
        <v>1904</v>
      </c>
      <c r="D230" s="43" t="s">
        <v>658</v>
      </c>
      <c r="E230" s="43" t="s">
        <v>1224</v>
      </c>
      <c r="F230" s="44" t="s">
        <v>1010</v>
      </c>
      <c r="G230" s="43"/>
      <c r="H230" s="44" t="s">
        <v>1011</v>
      </c>
      <c r="I230" s="44"/>
      <c r="J230" s="45">
        <v>1540</v>
      </c>
      <c r="K230" s="43" t="s">
        <v>823</v>
      </c>
      <c r="L230" s="43" t="s">
        <v>3</v>
      </c>
      <c r="M230" s="43" t="s">
        <v>1093</v>
      </c>
      <c r="N230" s="46">
        <v>3</v>
      </c>
      <c r="O230" s="46">
        <v>0</v>
      </c>
      <c r="P230" s="44" t="s">
        <v>1184</v>
      </c>
      <c r="Q230" s="44" t="s">
        <v>588</v>
      </c>
      <c r="R230" s="44" t="s">
        <v>376</v>
      </c>
      <c r="S230" s="43"/>
      <c r="T230" s="43"/>
      <c r="U230" s="43"/>
      <c r="V230" s="43"/>
      <c r="W230" s="43"/>
      <c r="X230" s="43"/>
      <c r="Y230" s="43"/>
      <c r="Z230" s="43"/>
      <c r="AA230" s="43"/>
      <c r="AB230" s="43"/>
      <c r="AC230" s="43"/>
      <c r="AD230" s="43"/>
      <c r="AE230" s="47">
        <f t="shared" si="18"/>
        <v>1</v>
      </c>
      <c r="AF230" s="47">
        <f t="shared" si="19"/>
        <v>0</v>
      </c>
      <c r="AG230" s="47">
        <f t="shared" si="20"/>
        <v>0</v>
      </c>
      <c r="AH230" s="43" t="s">
        <v>1101</v>
      </c>
      <c r="AI230" s="43" t="s">
        <v>1159</v>
      </c>
      <c r="AJ230" s="43" t="s">
        <v>376</v>
      </c>
      <c r="AK230" s="43" t="s">
        <v>658</v>
      </c>
      <c r="AL230" s="43" t="s">
        <v>1097</v>
      </c>
      <c r="AM230" s="43" t="s">
        <v>1098</v>
      </c>
      <c r="AN230" s="43" t="s">
        <v>376</v>
      </c>
      <c r="AO230" s="43" t="s">
        <v>658</v>
      </c>
      <c r="AP230" s="43"/>
      <c r="AQ230" s="43">
        <v>2</v>
      </c>
      <c r="AR230" s="43"/>
      <c r="AS230" s="43"/>
      <c r="AT230" s="43"/>
      <c r="AU230" s="43" t="s">
        <v>376</v>
      </c>
      <c r="AV230" s="43"/>
      <c r="AW230" s="43" t="s">
        <v>30</v>
      </c>
      <c r="AX230" s="43"/>
      <c r="AY230" s="43" t="s">
        <v>30</v>
      </c>
      <c r="AZ230" s="43"/>
      <c r="BA230" s="44"/>
      <c r="BB230" s="48"/>
      <c r="BC230" s="43"/>
      <c r="BD230" s="43"/>
      <c r="BE230" s="43"/>
      <c r="BF230" s="43">
        <v>1</v>
      </c>
      <c r="BG230" s="43">
        <v>1</v>
      </c>
      <c r="BH230" s="43">
        <v>1</v>
      </c>
      <c r="BI230" s="43" t="s">
        <v>823</v>
      </c>
      <c r="BJ230" s="43" t="s">
        <v>1093</v>
      </c>
      <c r="BK230" s="43">
        <v>1904</v>
      </c>
      <c r="BL230" s="43" t="str">
        <f t="shared" si="21"/>
        <v>1904Manchester City</v>
      </c>
      <c r="BM230" s="49" t="str">
        <f t="shared" si="22"/>
        <v>Liverpool</v>
      </c>
      <c r="BN230" s="43"/>
      <c r="BO230" s="43"/>
      <c r="BP230" s="43"/>
      <c r="BQ230" s="43"/>
      <c r="BR230" s="43"/>
      <c r="BS230" s="43"/>
      <c r="BT230" s="43"/>
      <c r="BU230" s="43"/>
      <c r="BV230" s="43" t="s">
        <v>376</v>
      </c>
      <c r="BW230" s="43" t="s">
        <v>376</v>
      </c>
      <c r="BX230" s="43"/>
      <c r="BZ230" s="50"/>
      <c r="CA230" s="50"/>
      <c r="CB230" s="88" t="str">
        <f t="shared" si="23"/>
        <v>19040319</v>
      </c>
    </row>
    <row r="231" spans="1:80" s="49" customFormat="1" ht="12.95" customHeight="1" x14ac:dyDescent="0.2">
      <c r="A231" s="43">
        <v>3</v>
      </c>
      <c r="B231" s="43">
        <v>19</v>
      </c>
      <c r="C231" s="43">
        <v>1904</v>
      </c>
      <c r="D231" s="43" t="s">
        <v>658</v>
      </c>
      <c r="E231" s="43" t="s">
        <v>1224</v>
      </c>
      <c r="F231" s="44" t="s">
        <v>1010</v>
      </c>
      <c r="G231" s="43"/>
      <c r="H231" s="44" t="s">
        <v>1011</v>
      </c>
      <c r="I231" s="44"/>
      <c r="J231" s="45">
        <v>1540</v>
      </c>
      <c r="K231" s="43" t="s">
        <v>1093</v>
      </c>
      <c r="L231" s="43" t="s">
        <v>4</v>
      </c>
      <c r="M231" s="43" t="s">
        <v>823</v>
      </c>
      <c r="N231" s="46">
        <v>0</v>
      </c>
      <c r="O231" s="46">
        <v>3</v>
      </c>
      <c r="P231" s="44" t="s">
        <v>1184</v>
      </c>
      <c r="Q231" s="44" t="s">
        <v>588</v>
      </c>
      <c r="R231" s="44" t="s">
        <v>376</v>
      </c>
      <c r="S231" s="43"/>
      <c r="T231" s="43"/>
      <c r="U231" s="43"/>
      <c r="V231" s="43"/>
      <c r="W231" s="43"/>
      <c r="X231" s="43"/>
      <c r="Y231" s="43"/>
      <c r="Z231" s="43"/>
      <c r="AA231" s="43"/>
      <c r="AB231" s="43"/>
      <c r="AC231" s="43"/>
      <c r="AD231" s="43"/>
      <c r="AE231" s="47">
        <f t="shared" si="18"/>
        <v>0</v>
      </c>
      <c r="AF231" s="47">
        <f t="shared" si="19"/>
        <v>0</v>
      </c>
      <c r="AG231" s="47">
        <f t="shared" si="20"/>
        <v>1</v>
      </c>
      <c r="AH231" s="43" t="s">
        <v>1097</v>
      </c>
      <c r="AI231" s="43" t="s">
        <v>1098</v>
      </c>
      <c r="AJ231" s="43" t="s">
        <v>376</v>
      </c>
      <c r="AK231" s="43" t="s">
        <v>658</v>
      </c>
      <c r="AL231" s="43" t="s">
        <v>1101</v>
      </c>
      <c r="AM231" s="43" t="s">
        <v>1159</v>
      </c>
      <c r="AN231" s="43" t="s">
        <v>376</v>
      </c>
      <c r="AO231" s="43" t="s">
        <v>658</v>
      </c>
      <c r="AP231" s="43"/>
      <c r="AQ231" s="43">
        <v>2</v>
      </c>
      <c r="AR231" s="43"/>
      <c r="AS231" s="43"/>
      <c r="AT231" s="43"/>
      <c r="AU231" s="43" t="s">
        <v>376</v>
      </c>
      <c r="AV231" s="43"/>
      <c r="AW231" s="43" t="s">
        <v>30</v>
      </c>
      <c r="AX231" s="43"/>
      <c r="AY231" s="43" t="s">
        <v>30</v>
      </c>
      <c r="AZ231" s="43"/>
      <c r="BA231" s="44"/>
      <c r="BB231" s="48"/>
      <c r="BC231" s="43"/>
      <c r="BD231" s="43"/>
      <c r="BE231" s="43"/>
      <c r="BF231" s="43">
        <v>1</v>
      </c>
      <c r="BG231" s="43">
        <v>1</v>
      </c>
      <c r="BH231" s="43">
        <v>1</v>
      </c>
      <c r="BI231" s="43" t="s">
        <v>1093</v>
      </c>
      <c r="BJ231" s="43" t="s">
        <v>823</v>
      </c>
      <c r="BK231" s="43">
        <v>1904</v>
      </c>
      <c r="BL231" s="43" t="str">
        <f t="shared" si="21"/>
        <v>1904Sheffield Wednesday</v>
      </c>
      <c r="BM231" s="49" t="str">
        <f t="shared" si="22"/>
        <v>Liverpool</v>
      </c>
      <c r="BN231" s="43"/>
      <c r="BO231" s="43"/>
      <c r="BP231" s="43"/>
      <c r="BQ231" s="43"/>
      <c r="BR231" s="43"/>
      <c r="BS231" s="43"/>
      <c r="BT231" s="43"/>
      <c r="BU231" s="43"/>
      <c r="BV231" s="43" t="s">
        <v>376</v>
      </c>
      <c r="BW231" s="43" t="s">
        <v>376</v>
      </c>
      <c r="BX231" s="43"/>
      <c r="BZ231" s="50"/>
      <c r="CA231" s="50"/>
      <c r="CB231" s="88" t="str">
        <f t="shared" si="23"/>
        <v>19040319</v>
      </c>
    </row>
    <row r="232" spans="1:80" s="49" customFormat="1" ht="12.95" customHeight="1" x14ac:dyDescent="0.2">
      <c r="A232" s="43">
        <v>3</v>
      </c>
      <c r="B232" s="43">
        <v>19</v>
      </c>
      <c r="C232" s="43">
        <v>1904</v>
      </c>
      <c r="D232" s="43" t="s">
        <v>658</v>
      </c>
      <c r="E232" s="43" t="s">
        <v>1224</v>
      </c>
      <c r="F232" s="44" t="s">
        <v>1010</v>
      </c>
      <c r="G232" s="43"/>
      <c r="H232" s="44" t="s">
        <v>1011</v>
      </c>
      <c r="I232" s="44"/>
      <c r="J232" s="45">
        <v>1540</v>
      </c>
      <c r="K232" s="43" t="s">
        <v>1157</v>
      </c>
      <c r="L232" s="43" t="s">
        <v>3</v>
      </c>
      <c r="M232" s="43" t="s">
        <v>1191</v>
      </c>
      <c r="N232" s="46">
        <v>1</v>
      </c>
      <c r="O232" s="46">
        <v>0</v>
      </c>
      <c r="P232" s="44" t="s">
        <v>1152</v>
      </c>
      <c r="Q232" s="44" t="s">
        <v>1111</v>
      </c>
      <c r="R232" s="44" t="s">
        <v>376</v>
      </c>
      <c r="S232" s="43"/>
      <c r="T232" s="43"/>
      <c r="U232" s="43"/>
      <c r="V232" s="43"/>
      <c r="W232" s="43"/>
      <c r="X232" s="43"/>
      <c r="Y232" s="43"/>
      <c r="Z232" s="43"/>
      <c r="AA232" s="43"/>
      <c r="AB232" s="43"/>
      <c r="AC232" s="43"/>
      <c r="AD232" s="43"/>
      <c r="AE232" s="47">
        <f t="shared" si="18"/>
        <v>1</v>
      </c>
      <c r="AF232" s="47">
        <f t="shared" si="19"/>
        <v>0</v>
      </c>
      <c r="AG232" s="47">
        <f t="shared" si="20"/>
        <v>0</v>
      </c>
      <c r="AH232" s="43" t="s">
        <v>1101</v>
      </c>
      <c r="AI232" s="43" t="s">
        <v>1159</v>
      </c>
      <c r="AJ232" s="43" t="s">
        <v>376</v>
      </c>
      <c r="AK232" s="43" t="s">
        <v>658</v>
      </c>
      <c r="AL232" s="43" t="s">
        <v>979</v>
      </c>
      <c r="AM232" s="43" t="s">
        <v>1146</v>
      </c>
      <c r="AN232" s="43" t="s">
        <v>376</v>
      </c>
      <c r="AO232" s="43" t="s">
        <v>658</v>
      </c>
      <c r="AP232" s="43"/>
      <c r="AQ232" s="43">
        <v>2</v>
      </c>
      <c r="AR232" s="43"/>
      <c r="AS232" s="43"/>
      <c r="AT232" s="43"/>
      <c r="AU232" s="43" t="s">
        <v>376</v>
      </c>
      <c r="AV232" s="43"/>
      <c r="AW232" s="43" t="s">
        <v>30</v>
      </c>
      <c r="AX232" s="43"/>
      <c r="AY232" s="43" t="s">
        <v>30</v>
      </c>
      <c r="AZ232" s="43"/>
      <c r="BA232" s="44"/>
      <c r="BB232" s="48"/>
      <c r="BC232" s="43"/>
      <c r="BD232" s="43"/>
      <c r="BE232" s="43"/>
      <c r="BF232" s="43">
        <v>1</v>
      </c>
      <c r="BG232" s="43">
        <v>2</v>
      </c>
      <c r="BH232" s="43">
        <v>1</v>
      </c>
      <c r="BI232" s="43" t="s">
        <v>1157</v>
      </c>
      <c r="BJ232" s="43" t="s">
        <v>1191</v>
      </c>
      <c r="BK232" s="43">
        <v>1904</v>
      </c>
      <c r="BL232" s="43" t="str">
        <f t="shared" si="21"/>
        <v>1904Bolton Wanderers</v>
      </c>
      <c r="BM232" s="49" t="str">
        <f t="shared" si="22"/>
        <v>Birmingham</v>
      </c>
      <c r="BN232" s="43"/>
      <c r="BO232" s="43"/>
      <c r="BP232" s="43"/>
      <c r="BQ232" s="43"/>
      <c r="BR232" s="43"/>
      <c r="BS232" s="43"/>
      <c r="BT232" s="43"/>
      <c r="BU232" s="43"/>
      <c r="BV232" s="43" t="s">
        <v>376</v>
      </c>
      <c r="BW232" s="43" t="s">
        <v>376</v>
      </c>
      <c r="BX232" s="43"/>
      <c r="BZ232" s="50"/>
      <c r="CA232" s="50"/>
      <c r="CB232" s="88" t="str">
        <f t="shared" si="23"/>
        <v>19040319</v>
      </c>
    </row>
    <row r="233" spans="1:80" s="49" customFormat="1" ht="12.95" customHeight="1" x14ac:dyDescent="0.2">
      <c r="A233" s="43">
        <v>3</v>
      </c>
      <c r="B233" s="43">
        <v>19</v>
      </c>
      <c r="C233" s="43">
        <v>1904</v>
      </c>
      <c r="D233" s="43" t="s">
        <v>658</v>
      </c>
      <c r="E233" s="43" t="s">
        <v>1224</v>
      </c>
      <c r="F233" s="44" t="s">
        <v>1010</v>
      </c>
      <c r="G233" s="43"/>
      <c r="H233" s="44" t="s">
        <v>1011</v>
      </c>
      <c r="I233" s="44"/>
      <c r="J233" s="45">
        <v>1540</v>
      </c>
      <c r="K233" s="43" t="s">
        <v>1191</v>
      </c>
      <c r="L233" s="43" t="s">
        <v>4</v>
      </c>
      <c r="M233" s="43" t="s">
        <v>1157</v>
      </c>
      <c r="N233" s="46">
        <v>0</v>
      </c>
      <c r="O233" s="46">
        <v>1</v>
      </c>
      <c r="P233" s="44" t="s">
        <v>1152</v>
      </c>
      <c r="Q233" s="44" t="s">
        <v>1111</v>
      </c>
      <c r="R233" s="44" t="s">
        <v>376</v>
      </c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7">
        <f t="shared" si="18"/>
        <v>0</v>
      </c>
      <c r="AF233" s="47">
        <f t="shared" si="19"/>
        <v>0</v>
      </c>
      <c r="AG233" s="47">
        <f t="shared" si="20"/>
        <v>1</v>
      </c>
      <c r="AH233" s="43" t="s">
        <v>979</v>
      </c>
      <c r="AI233" s="43" t="s">
        <v>1146</v>
      </c>
      <c r="AJ233" s="43" t="s">
        <v>376</v>
      </c>
      <c r="AK233" s="43" t="s">
        <v>658</v>
      </c>
      <c r="AL233" s="43" t="s">
        <v>1101</v>
      </c>
      <c r="AM233" s="43" t="s">
        <v>1159</v>
      </c>
      <c r="AN233" s="43" t="s">
        <v>376</v>
      </c>
      <c r="AO233" s="43" t="s">
        <v>658</v>
      </c>
      <c r="AP233" s="43"/>
      <c r="AQ233" s="43">
        <v>2</v>
      </c>
      <c r="AR233" s="43"/>
      <c r="AS233" s="43"/>
      <c r="AT233" s="43"/>
      <c r="AU233" s="43" t="s">
        <v>376</v>
      </c>
      <c r="AV233" s="43"/>
      <c r="AW233" s="43" t="s">
        <v>30</v>
      </c>
      <c r="AX233" s="43"/>
      <c r="AY233" s="43" t="s">
        <v>30</v>
      </c>
      <c r="AZ233" s="43"/>
      <c r="BA233" s="44"/>
      <c r="BB233" s="48"/>
      <c r="BC233" s="43"/>
      <c r="BD233" s="43"/>
      <c r="BE233" s="43"/>
      <c r="BF233" s="43">
        <v>1</v>
      </c>
      <c r="BG233" s="43">
        <v>1</v>
      </c>
      <c r="BH233" s="43">
        <v>2</v>
      </c>
      <c r="BI233" s="43" t="s">
        <v>1191</v>
      </c>
      <c r="BJ233" s="43" t="s">
        <v>1157</v>
      </c>
      <c r="BK233" s="43">
        <v>1904</v>
      </c>
      <c r="BL233" s="43" t="str">
        <f t="shared" si="21"/>
        <v>1904Derby County</v>
      </c>
      <c r="BM233" s="49" t="str">
        <f t="shared" si="22"/>
        <v>Birmingham</v>
      </c>
      <c r="BN233" s="43"/>
      <c r="BO233" s="43"/>
      <c r="BP233" s="43"/>
      <c r="BQ233" s="43"/>
      <c r="BR233" s="43"/>
      <c r="BS233" s="43"/>
      <c r="BT233" s="43"/>
      <c r="BU233" s="43"/>
      <c r="BV233" s="43" t="s">
        <v>376</v>
      </c>
      <c r="BW233" s="43" t="s">
        <v>376</v>
      </c>
      <c r="BX233" s="43"/>
      <c r="BZ233" s="50"/>
      <c r="CA233" s="50"/>
      <c r="CB233" s="88" t="str">
        <f t="shared" si="23"/>
        <v>19040319</v>
      </c>
    </row>
    <row r="234" spans="1:80" s="49" customFormat="1" ht="12.95" customHeight="1" x14ac:dyDescent="0.2">
      <c r="A234" s="43">
        <v>4</v>
      </c>
      <c r="B234" s="43">
        <v>23</v>
      </c>
      <c r="C234" s="43">
        <v>1904</v>
      </c>
      <c r="D234" s="43" t="s">
        <v>658</v>
      </c>
      <c r="E234" s="43" t="s">
        <v>1224</v>
      </c>
      <c r="F234" s="44" t="s">
        <v>1010</v>
      </c>
      <c r="G234" s="43"/>
      <c r="H234" s="44" t="s">
        <v>1025</v>
      </c>
      <c r="I234" s="44"/>
      <c r="J234" s="45">
        <v>1575</v>
      </c>
      <c r="K234" s="43" t="s">
        <v>823</v>
      </c>
      <c r="L234" s="43" t="s">
        <v>3</v>
      </c>
      <c r="M234" s="43" t="s">
        <v>1157</v>
      </c>
      <c r="N234" s="46">
        <v>1</v>
      </c>
      <c r="O234" s="46">
        <v>0</v>
      </c>
      <c r="P234" s="44" t="s">
        <v>1188</v>
      </c>
      <c r="Q234" s="44" t="s">
        <v>1017</v>
      </c>
      <c r="R234" s="44" t="s">
        <v>376</v>
      </c>
      <c r="S234" s="43"/>
      <c r="T234" s="43"/>
      <c r="U234" s="43"/>
      <c r="V234" s="43"/>
      <c r="W234" s="43"/>
      <c r="X234" s="43"/>
      <c r="Y234" s="43"/>
      <c r="Z234" s="43"/>
      <c r="AA234" s="43"/>
      <c r="AB234" s="43"/>
      <c r="AC234" s="43"/>
      <c r="AD234" s="43"/>
      <c r="AE234" s="47">
        <f t="shared" si="18"/>
        <v>1</v>
      </c>
      <c r="AF234" s="47">
        <f t="shared" si="19"/>
        <v>0</v>
      </c>
      <c r="AG234" s="47">
        <f t="shared" si="20"/>
        <v>0</v>
      </c>
      <c r="AH234" s="43" t="s">
        <v>1101</v>
      </c>
      <c r="AI234" s="43" t="s">
        <v>1159</v>
      </c>
      <c r="AJ234" s="43" t="s">
        <v>376</v>
      </c>
      <c r="AK234" s="43" t="s">
        <v>658</v>
      </c>
      <c r="AL234" s="43" t="s">
        <v>1101</v>
      </c>
      <c r="AM234" s="43" t="s">
        <v>1159</v>
      </c>
      <c r="AN234" s="43" t="s">
        <v>376</v>
      </c>
      <c r="AO234" s="43" t="s">
        <v>658</v>
      </c>
      <c r="AP234" s="43"/>
      <c r="AQ234" s="43">
        <v>1</v>
      </c>
      <c r="AR234" s="43"/>
      <c r="AS234" s="43"/>
      <c r="AT234" s="43"/>
      <c r="AU234" s="43" t="s">
        <v>376</v>
      </c>
      <c r="AV234" s="43"/>
      <c r="AW234" s="43" t="s">
        <v>30</v>
      </c>
      <c r="AX234" s="43"/>
      <c r="AY234" s="43" t="s">
        <v>30</v>
      </c>
      <c r="AZ234" s="43"/>
      <c r="BA234" s="44"/>
      <c r="BB234" s="48" t="s">
        <v>30</v>
      </c>
      <c r="BC234" s="43" t="s">
        <v>30</v>
      </c>
      <c r="BD234" s="43"/>
      <c r="BE234" s="43"/>
      <c r="BF234" s="43">
        <v>1</v>
      </c>
      <c r="BG234" s="43">
        <v>1</v>
      </c>
      <c r="BH234" s="43">
        <v>2</v>
      </c>
      <c r="BI234" s="43" t="s">
        <v>823</v>
      </c>
      <c r="BJ234" s="43" t="s">
        <v>1157</v>
      </c>
      <c r="BK234" s="43">
        <v>1904</v>
      </c>
      <c r="BL234" s="43" t="str">
        <f t="shared" si="21"/>
        <v>1904Manchester City</v>
      </c>
      <c r="BM234" s="49" t="str">
        <f t="shared" si="22"/>
        <v>London</v>
      </c>
      <c r="BN234" s="43"/>
      <c r="BO234" s="43"/>
      <c r="BP234" s="43"/>
      <c r="BQ234" s="43"/>
      <c r="BR234" s="43"/>
      <c r="BS234" s="43"/>
      <c r="BT234" s="43"/>
      <c r="BU234" s="43"/>
      <c r="BV234" s="43" t="s">
        <v>376</v>
      </c>
      <c r="BW234" s="43" t="s">
        <v>376</v>
      </c>
      <c r="BX234" s="43"/>
      <c r="BZ234" s="50"/>
      <c r="CA234" s="50"/>
      <c r="CB234" s="88" t="str">
        <f t="shared" si="23"/>
        <v>19040423</v>
      </c>
    </row>
    <row r="235" spans="1:80" s="49" customFormat="1" ht="12.95" customHeight="1" x14ac:dyDescent="0.2">
      <c r="A235" s="43">
        <v>4</v>
      </c>
      <c r="B235" s="43">
        <v>23</v>
      </c>
      <c r="C235" s="43">
        <v>1904</v>
      </c>
      <c r="D235" s="43" t="s">
        <v>658</v>
      </c>
      <c r="E235" s="43" t="s">
        <v>1224</v>
      </c>
      <c r="F235" s="44" t="s">
        <v>1010</v>
      </c>
      <c r="G235" s="43"/>
      <c r="H235" s="44" t="s">
        <v>1025</v>
      </c>
      <c r="I235" s="44"/>
      <c r="J235" s="45">
        <v>1575</v>
      </c>
      <c r="K235" s="43" t="s">
        <v>1157</v>
      </c>
      <c r="L235" s="43" t="s">
        <v>4</v>
      </c>
      <c r="M235" s="43" t="s">
        <v>823</v>
      </c>
      <c r="N235" s="46">
        <v>0</v>
      </c>
      <c r="O235" s="46">
        <v>1</v>
      </c>
      <c r="P235" s="44" t="s">
        <v>1188</v>
      </c>
      <c r="Q235" s="44" t="s">
        <v>1017</v>
      </c>
      <c r="R235" s="44" t="s">
        <v>376</v>
      </c>
      <c r="S235" s="43"/>
      <c r="T235" s="43"/>
      <c r="U235" s="43"/>
      <c r="V235" s="43"/>
      <c r="W235" s="43"/>
      <c r="X235" s="43"/>
      <c r="Y235" s="43"/>
      <c r="Z235" s="43"/>
      <c r="AA235" s="43"/>
      <c r="AB235" s="43"/>
      <c r="AC235" s="43"/>
      <c r="AD235" s="43"/>
      <c r="AE235" s="47">
        <f t="shared" si="18"/>
        <v>0</v>
      </c>
      <c r="AF235" s="47">
        <f t="shared" si="19"/>
        <v>0</v>
      </c>
      <c r="AG235" s="47">
        <f t="shared" si="20"/>
        <v>1</v>
      </c>
      <c r="AH235" s="43" t="s">
        <v>1101</v>
      </c>
      <c r="AI235" s="43" t="s">
        <v>1159</v>
      </c>
      <c r="AJ235" s="43" t="s">
        <v>376</v>
      </c>
      <c r="AK235" s="43" t="s">
        <v>658</v>
      </c>
      <c r="AL235" s="43" t="s">
        <v>1101</v>
      </c>
      <c r="AM235" s="43" t="s">
        <v>1159</v>
      </c>
      <c r="AN235" s="43" t="s">
        <v>376</v>
      </c>
      <c r="AO235" s="43" t="s">
        <v>658</v>
      </c>
      <c r="AP235" s="43"/>
      <c r="AQ235" s="43">
        <v>1</v>
      </c>
      <c r="AR235" s="43"/>
      <c r="AS235" s="43"/>
      <c r="AT235" s="43"/>
      <c r="AU235" s="43" t="s">
        <v>376</v>
      </c>
      <c r="AV235" s="43"/>
      <c r="AW235" s="43" t="s">
        <v>30</v>
      </c>
      <c r="AX235" s="43"/>
      <c r="AY235" s="43" t="s">
        <v>30</v>
      </c>
      <c r="AZ235" s="43"/>
      <c r="BA235" s="44"/>
      <c r="BB235" s="48"/>
      <c r="BC235" s="43" t="s">
        <v>30</v>
      </c>
      <c r="BD235" s="43"/>
      <c r="BE235" s="43"/>
      <c r="BF235" s="43">
        <v>1</v>
      </c>
      <c r="BG235" s="43">
        <v>2</v>
      </c>
      <c r="BH235" s="43">
        <v>1</v>
      </c>
      <c r="BI235" s="43" t="s">
        <v>1157</v>
      </c>
      <c r="BJ235" s="43" t="s">
        <v>823</v>
      </c>
      <c r="BK235" s="43">
        <v>1904</v>
      </c>
      <c r="BL235" s="43" t="str">
        <f t="shared" si="21"/>
        <v>1904Bolton Wanderers</v>
      </c>
      <c r="BM235" s="49" t="str">
        <f t="shared" si="22"/>
        <v>London</v>
      </c>
      <c r="BN235" s="43"/>
      <c r="BO235" s="43"/>
      <c r="BP235" s="43"/>
      <c r="BQ235" s="43"/>
      <c r="BR235" s="43"/>
      <c r="BS235" s="43"/>
      <c r="BT235" s="43"/>
      <c r="BU235" s="43"/>
      <c r="BV235" s="43" t="s">
        <v>376</v>
      </c>
      <c r="BW235" s="43" t="s">
        <v>376</v>
      </c>
      <c r="BX235" s="43"/>
      <c r="BZ235" s="50"/>
      <c r="CA235" s="50"/>
      <c r="CB235" s="88" t="str">
        <f t="shared" si="23"/>
        <v>19040423</v>
      </c>
    </row>
    <row r="236" spans="1:80" s="49" customFormat="1" ht="12.95" customHeight="1" x14ac:dyDescent="0.2">
      <c r="A236" s="43">
        <v>3</v>
      </c>
      <c r="B236" s="43">
        <v>25</v>
      </c>
      <c r="C236" s="43">
        <v>1905</v>
      </c>
      <c r="D236" s="43" t="s">
        <v>658</v>
      </c>
      <c r="E236" s="43" t="s">
        <v>1225</v>
      </c>
      <c r="F236" s="44" t="s">
        <v>1010</v>
      </c>
      <c r="G236" s="43"/>
      <c r="H236" s="44" t="s">
        <v>1011</v>
      </c>
      <c r="I236" s="44"/>
      <c r="J236" s="45">
        <v>1911</v>
      </c>
      <c r="K236" s="43" t="s">
        <v>805</v>
      </c>
      <c r="L236" s="43" t="s">
        <v>3</v>
      </c>
      <c r="M236" s="43" t="s">
        <v>1093</v>
      </c>
      <c r="N236" s="46">
        <v>1</v>
      </c>
      <c r="O236" s="46">
        <v>0</v>
      </c>
      <c r="P236" s="44" t="s">
        <v>1226</v>
      </c>
      <c r="Q236" s="44" t="s">
        <v>1101</v>
      </c>
      <c r="R236" s="44" t="s">
        <v>376</v>
      </c>
      <c r="S236" s="43"/>
      <c r="T236" s="43"/>
      <c r="U236" s="43"/>
      <c r="V236" s="43"/>
      <c r="W236" s="43"/>
      <c r="X236" s="43"/>
      <c r="Y236" s="43"/>
      <c r="Z236" s="43"/>
      <c r="AA236" s="43"/>
      <c r="AB236" s="43"/>
      <c r="AC236" s="43"/>
      <c r="AD236" s="43"/>
      <c r="AE236" s="47">
        <f t="shared" si="18"/>
        <v>1</v>
      </c>
      <c r="AF236" s="47">
        <f t="shared" si="19"/>
        <v>0</v>
      </c>
      <c r="AG236" s="47">
        <f t="shared" si="20"/>
        <v>0</v>
      </c>
      <c r="AH236" s="43" t="s">
        <v>1227</v>
      </c>
      <c r="AI236" s="43" t="s">
        <v>1164</v>
      </c>
      <c r="AJ236" s="43" t="s">
        <v>376</v>
      </c>
      <c r="AK236" s="43" t="s">
        <v>658</v>
      </c>
      <c r="AL236" s="43" t="s">
        <v>1097</v>
      </c>
      <c r="AM236" s="43" t="s">
        <v>1098</v>
      </c>
      <c r="AN236" s="43" t="s">
        <v>376</v>
      </c>
      <c r="AO236" s="43" t="s">
        <v>658</v>
      </c>
      <c r="AP236" s="43"/>
      <c r="AQ236" s="43">
        <v>2</v>
      </c>
      <c r="AR236" s="43"/>
      <c r="AS236" s="43"/>
      <c r="AT236" s="43"/>
      <c r="AU236" s="43" t="s">
        <v>376</v>
      </c>
      <c r="AV236" s="43"/>
      <c r="AW236" s="43" t="s">
        <v>30</v>
      </c>
      <c r="AX236" s="43"/>
      <c r="AY236" s="43" t="s">
        <v>30</v>
      </c>
      <c r="AZ236" s="43"/>
      <c r="BA236" s="44"/>
      <c r="BB236" s="48"/>
      <c r="BC236" s="43"/>
      <c r="BD236" s="43"/>
      <c r="BE236" s="43"/>
      <c r="BF236" s="43">
        <v>1</v>
      </c>
      <c r="BG236" s="43">
        <v>1</v>
      </c>
      <c r="BH236" s="43">
        <v>1</v>
      </c>
      <c r="BI236" s="43" t="s">
        <v>805</v>
      </c>
      <c r="BJ236" s="43" t="s">
        <v>1093</v>
      </c>
      <c r="BK236" s="43">
        <v>1905</v>
      </c>
      <c r="BL236" s="43" t="str">
        <f t="shared" si="21"/>
        <v>1905Newcastle United</v>
      </c>
      <c r="BM236" s="49" t="str">
        <f t="shared" si="22"/>
        <v>Manchester</v>
      </c>
      <c r="BN236" s="43"/>
      <c r="BO236" s="43"/>
      <c r="BP236" s="43"/>
      <c r="BQ236" s="43"/>
      <c r="BR236" s="43"/>
      <c r="BS236" s="43"/>
      <c r="BT236" s="43"/>
      <c r="BU236" s="43"/>
      <c r="BV236" s="43" t="s">
        <v>376</v>
      </c>
      <c r="BW236" s="43" t="s">
        <v>376</v>
      </c>
      <c r="BX236" s="43"/>
      <c r="BZ236" s="50"/>
      <c r="CA236" s="50"/>
      <c r="CB236" s="88" t="str">
        <f t="shared" si="23"/>
        <v>19050325</v>
      </c>
    </row>
    <row r="237" spans="1:80" s="49" customFormat="1" ht="12.95" customHeight="1" x14ac:dyDescent="0.2">
      <c r="A237" s="43">
        <v>3</v>
      </c>
      <c r="B237" s="43">
        <v>25</v>
      </c>
      <c r="C237" s="43">
        <v>1905</v>
      </c>
      <c r="D237" s="43" t="s">
        <v>658</v>
      </c>
      <c r="E237" s="43" t="s">
        <v>1225</v>
      </c>
      <c r="F237" s="44" t="s">
        <v>1010</v>
      </c>
      <c r="G237" s="43"/>
      <c r="H237" s="44" t="s">
        <v>1011</v>
      </c>
      <c r="I237" s="44"/>
      <c r="J237" s="45">
        <v>1911</v>
      </c>
      <c r="K237" s="43" t="s">
        <v>1093</v>
      </c>
      <c r="L237" s="43" t="s">
        <v>4</v>
      </c>
      <c r="M237" s="43" t="s">
        <v>805</v>
      </c>
      <c r="N237" s="46">
        <v>0</v>
      </c>
      <c r="O237" s="46">
        <v>1</v>
      </c>
      <c r="P237" s="44" t="s">
        <v>1226</v>
      </c>
      <c r="Q237" s="44" t="s">
        <v>1101</v>
      </c>
      <c r="R237" s="44" t="s">
        <v>376</v>
      </c>
      <c r="S237" s="43"/>
      <c r="T237" s="43"/>
      <c r="U237" s="43"/>
      <c r="V237" s="43"/>
      <c r="W237" s="43"/>
      <c r="X237" s="43"/>
      <c r="Y237" s="43"/>
      <c r="Z237" s="43"/>
      <c r="AA237" s="43"/>
      <c r="AB237" s="43"/>
      <c r="AC237" s="43"/>
      <c r="AD237" s="43"/>
      <c r="AE237" s="47">
        <f t="shared" si="18"/>
        <v>0</v>
      </c>
      <c r="AF237" s="47">
        <f t="shared" si="19"/>
        <v>0</v>
      </c>
      <c r="AG237" s="47">
        <f t="shared" si="20"/>
        <v>1</v>
      </c>
      <c r="AH237" s="43" t="s">
        <v>1097</v>
      </c>
      <c r="AI237" s="43" t="s">
        <v>1098</v>
      </c>
      <c r="AJ237" s="43" t="s">
        <v>376</v>
      </c>
      <c r="AK237" s="43" t="s">
        <v>658</v>
      </c>
      <c r="AL237" s="43" t="s">
        <v>1227</v>
      </c>
      <c r="AM237" s="43" t="s">
        <v>1164</v>
      </c>
      <c r="AN237" s="43" t="s">
        <v>376</v>
      </c>
      <c r="AO237" s="43" t="s">
        <v>658</v>
      </c>
      <c r="AP237" s="43"/>
      <c r="AQ237" s="43">
        <v>2</v>
      </c>
      <c r="AR237" s="43"/>
      <c r="AS237" s="43"/>
      <c r="AT237" s="43"/>
      <c r="AU237" s="43" t="s">
        <v>376</v>
      </c>
      <c r="AV237" s="43"/>
      <c r="AW237" s="43" t="s">
        <v>30</v>
      </c>
      <c r="AX237" s="43"/>
      <c r="AY237" s="43" t="s">
        <v>30</v>
      </c>
      <c r="AZ237" s="43"/>
      <c r="BA237" s="44"/>
      <c r="BB237" s="48"/>
      <c r="BC237" s="43"/>
      <c r="BD237" s="43"/>
      <c r="BE237" s="43"/>
      <c r="BF237" s="43">
        <v>1</v>
      </c>
      <c r="BG237" s="43">
        <v>1</v>
      </c>
      <c r="BH237" s="43">
        <v>1</v>
      </c>
      <c r="BI237" s="43" t="s">
        <v>1093</v>
      </c>
      <c r="BJ237" s="43" t="s">
        <v>805</v>
      </c>
      <c r="BK237" s="43">
        <v>1905</v>
      </c>
      <c r="BL237" s="43" t="str">
        <f t="shared" si="21"/>
        <v>1905Sheffield Wednesday</v>
      </c>
      <c r="BM237" s="49" t="str">
        <f t="shared" si="22"/>
        <v>Manchester</v>
      </c>
      <c r="BN237" s="43"/>
      <c r="BO237" s="43"/>
      <c r="BP237" s="43"/>
      <c r="BQ237" s="43"/>
      <c r="BR237" s="43"/>
      <c r="BS237" s="43"/>
      <c r="BT237" s="43"/>
      <c r="BU237" s="43"/>
      <c r="BV237" s="43" t="s">
        <v>376</v>
      </c>
      <c r="BW237" s="43" t="s">
        <v>376</v>
      </c>
      <c r="BX237" s="43"/>
      <c r="BZ237" s="50"/>
      <c r="CA237" s="50"/>
      <c r="CB237" s="88" t="str">
        <f t="shared" si="23"/>
        <v>19050325</v>
      </c>
    </row>
    <row r="238" spans="1:80" s="49" customFormat="1" ht="12.95" customHeight="1" x14ac:dyDescent="0.2">
      <c r="A238" s="43">
        <v>3</v>
      </c>
      <c r="B238" s="43">
        <v>25</v>
      </c>
      <c r="C238" s="43">
        <v>1905</v>
      </c>
      <c r="D238" s="43" t="s">
        <v>658</v>
      </c>
      <c r="E238" s="43" t="s">
        <v>1225</v>
      </c>
      <c r="F238" s="44" t="s">
        <v>1010</v>
      </c>
      <c r="G238" s="43"/>
      <c r="H238" s="44" t="s">
        <v>1011</v>
      </c>
      <c r="I238" s="44"/>
      <c r="J238" s="45">
        <v>1911</v>
      </c>
      <c r="K238" s="43" t="s">
        <v>804</v>
      </c>
      <c r="L238" s="43" t="s">
        <v>1014</v>
      </c>
      <c r="M238" s="43" t="s">
        <v>806</v>
      </c>
      <c r="N238" s="46">
        <v>1</v>
      </c>
      <c r="O238" s="46">
        <v>1</v>
      </c>
      <c r="P238" s="44" t="s">
        <v>1144</v>
      </c>
      <c r="Q238" s="44" t="s">
        <v>1145</v>
      </c>
      <c r="R238" s="44" t="s">
        <v>376</v>
      </c>
      <c r="S238" s="43"/>
      <c r="T238" s="43"/>
      <c r="U238" s="43"/>
      <c r="V238" s="43"/>
      <c r="W238" s="43"/>
      <c r="X238" s="43"/>
      <c r="Y238" s="43"/>
      <c r="Z238" s="43"/>
      <c r="AA238" s="43"/>
      <c r="AB238" s="43"/>
      <c r="AC238" s="43"/>
      <c r="AD238" s="43"/>
      <c r="AE238" s="47">
        <f t="shared" si="18"/>
        <v>0</v>
      </c>
      <c r="AF238" s="47">
        <f t="shared" si="19"/>
        <v>1</v>
      </c>
      <c r="AG238" s="47">
        <f t="shared" si="20"/>
        <v>0</v>
      </c>
      <c r="AH238" s="43" t="s">
        <v>588</v>
      </c>
      <c r="AI238" s="43" t="s">
        <v>1175</v>
      </c>
      <c r="AJ238" s="43" t="s">
        <v>376</v>
      </c>
      <c r="AK238" s="43" t="s">
        <v>658</v>
      </c>
      <c r="AL238" s="43" t="s">
        <v>1111</v>
      </c>
      <c r="AM238" s="43" t="s">
        <v>1126</v>
      </c>
      <c r="AN238" s="43" t="s">
        <v>376</v>
      </c>
      <c r="AO238" s="43" t="s">
        <v>658</v>
      </c>
      <c r="AP238" s="43"/>
      <c r="AQ238" s="43">
        <v>2</v>
      </c>
      <c r="AR238" s="43"/>
      <c r="AS238" s="43"/>
      <c r="AT238" s="43"/>
      <c r="AU238" s="43" t="s">
        <v>376</v>
      </c>
      <c r="AV238" s="43"/>
      <c r="AW238" s="43" t="s">
        <v>30</v>
      </c>
      <c r="AX238" s="43"/>
      <c r="AY238" s="43" t="s">
        <v>30</v>
      </c>
      <c r="AZ238" s="43"/>
      <c r="BA238" s="44"/>
      <c r="BB238" s="48"/>
      <c r="BC238" s="43"/>
      <c r="BD238" s="43"/>
      <c r="BE238" s="43"/>
      <c r="BF238" s="43">
        <v>1</v>
      </c>
      <c r="BG238" s="43">
        <v>1</v>
      </c>
      <c r="BH238" s="43">
        <v>1</v>
      </c>
      <c r="BI238" s="43" t="s">
        <v>804</v>
      </c>
      <c r="BJ238" s="43" t="s">
        <v>806</v>
      </c>
      <c r="BK238" s="43">
        <v>1905</v>
      </c>
      <c r="BL238" s="43" t="str">
        <f t="shared" si="21"/>
        <v>1905Everton</v>
      </c>
      <c r="BM238" s="49" t="str">
        <f t="shared" si="22"/>
        <v>Stoke-on-Trent</v>
      </c>
      <c r="BN238" s="43"/>
      <c r="BO238" s="43"/>
      <c r="BP238" s="43"/>
      <c r="BQ238" s="43"/>
      <c r="BR238" s="43"/>
      <c r="BS238" s="43"/>
      <c r="BT238" s="43"/>
      <c r="BU238" s="43"/>
      <c r="BV238" s="43" t="s">
        <v>376</v>
      </c>
      <c r="BW238" s="43" t="s">
        <v>376</v>
      </c>
      <c r="BX238" s="43"/>
      <c r="BY238" s="47"/>
      <c r="BZ238" s="50"/>
      <c r="CA238" s="50"/>
      <c r="CB238" s="88" t="str">
        <f t="shared" si="23"/>
        <v>19050325</v>
      </c>
    </row>
    <row r="239" spans="1:80" s="49" customFormat="1" ht="12.95" customHeight="1" x14ac:dyDescent="0.2">
      <c r="A239" s="43">
        <v>3</v>
      </c>
      <c r="B239" s="43">
        <v>25</v>
      </c>
      <c r="C239" s="43">
        <v>1905</v>
      </c>
      <c r="D239" s="43" t="s">
        <v>658</v>
      </c>
      <c r="E239" s="43" t="s">
        <v>1225</v>
      </c>
      <c r="F239" s="44" t="s">
        <v>1010</v>
      </c>
      <c r="G239" s="43"/>
      <c r="H239" s="44" t="s">
        <v>1011</v>
      </c>
      <c r="I239" s="44"/>
      <c r="J239" s="45">
        <v>1911</v>
      </c>
      <c r="K239" s="43" t="s">
        <v>806</v>
      </c>
      <c r="L239" s="43" t="s">
        <v>1014</v>
      </c>
      <c r="M239" s="43" t="s">
        <v>804</v>
      </c>
      <c r="N239" s="46">
        <v>1</v>
      </c>
      <c r="O239" s="46">
        <v>1</v>
      </c>
      <c r="P239" s="44" t="s">
        <v>1144</v>
      </c>
      <c r="Q239" s="44" t="s">
        <v>1145</v>
      </c>
      <c r="R239" s="44" t="s">
        <v>376</v>
      </c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7">
        <f t="shared" si="18"/>
        <v>0</v>
      </c>
      <c r="AF239" s="47">
        <f t="shared" si="19"/>
        <v>1</v>
      </c>
      <c r="AG239" s="47">
        <f t="shared" si="20"/>
        <v>0</v>
      </c>
      <c r="AH239" s="43" t="s">
        <v>1111</v>
      </c>
      <c r="AI239" s="43" t="s">
        <v>1126</v>
      </c>
      <c r="AJ239" s="43" t="s">
        <v>376</v>
      </c>
      <c r="AK239" s="43" t="s">
        <v>658</v>
      </c>
      <c r="AL239" s="43" t="s">
        <v>588</v>
      </c>
      <c r="AM239" s="43" t="s">
        <v>1175</v>
      </c>
      <c r="AN239" s="43" t="s">
        <v>376</v>
      </c>
      <c r="AO239" s="43" t="s">
        <v>658</v>
      </c>
      <c r="AP239" s="43"/>
      <c r="AQ239" s="43">
        <v>2</v>
      </c>
      <c r="AR239" s="43"/>
      <c r="AS239" s="43"/>
      <c r="AT239" s="43"/>
      <c r="AU239" s="43" t="s">
        <v>376</v>
      </c>
      <c r="AV239" s="43"/>
      <c r="AW239" s="43" t="s">
        <v>30</v>
      </c>
      <c r="AX239" s="43"/>
      <c r="AY239" s="43" t="s">
        <v>30</v>
      </c>
      <c r="AZ239" s="43"/>
      <c r="BA239" s="44"/>
      <c r="BB239" s="48"/>
      <c r="BC239" s="43"/>
      <c r="BD239" s="43"/>
      <c r="BE239" s="43"/>
      <c r="BF239" s="43">
        <v>1</v>
      </c>
      <c r="BG239" s="43">
        <v>1</v>
      </c>
      <c r="BH239" s="43">
        <v>1</v>
      </c>
      <c r="BI239" s="43" t="s">
        <v>806</v>
      </c>
      <c r="BJ239" s="43" t="s">
        <v>804</v>
      </c>
      <c r="BK239" s="43">
        <v>1905</v>
      </c>
      <c r="BL239" s="43" t="str">
        <f t="shared" si="21"/>
        <v>1905Aston Villa</v>
      </c>
      <c r="BM239" s="49" t="str">
        <f t="shared" si="22"/>
        <v>Stoke-on-Trent</v>
      </c>
      <c r="BN239" s="43"/>
      <c r="BO239" s="43"/>
      <c r="BP239" s="43"/>
      <c r="BQ239" s="43"/>
      <c r="BR239" s="43"/>
      <c r="BS239" s="43"/>
      <c r="BT239" s="43"/>
      <c r="BU239" s="43"/>
      <c r="BV239" s="43" t="s">
        <v>376</v>
      </c>
      <c r="BW239" s="43" t="s">
        <v>376</v>
      </c>
      <c r="BX239" s="43"/>
      <c r="BY239" s="47"/>
      <c r="BZ239" s="50"/>
      <c r="CA239" s="50"/>
      <c r="CB239" s="88" t="str">
        <f t="shared" si="23"/>
        <v>19050325</v>
      </c>
    </row>
    <row r="240" spans="1:80" s="49" customFormat="1" ht="12.95" customHeight="1" x14ac:dyDescent="0.2">
      <c r="A240" s="43">
        <v>3</v>
      </c>
      <c r="B240" s="43">
        <v>29</v>
      </c>
      <c r="C240" s="43">
        <v>1905</v>
      </c>
      <c r="D240" s="43" t="s">
        <v>658</v>
      </c>
      <c r="E240" s="43" t="s">
        <v>1225</v>
      </c>
      <c r="F240" s="44" t="s">
        <v>1010</v>
      </c>
      <c r="G240" s="43"/>
      <c r="H240" s="44" t="s">
        <v>1011</v>
      </c>
      <c r="I240" s="44" t="s">
        <v>1023</v>
      </c>
      <c r="J240" s="45">
        <v>1915</v>
      </c>
      <c r="K240" s="43" t="s">
        <v>806</v>
      </c>
      <c r="L240" s="43" t="s">
        <v>3</v>
      </c>
      <c r="M240" s="43" t="s">
        <v>804</v>
      </c>
      <c r="N240" s="46">
        <v>2</v>
      </c>
      <c r="O240" s="46">
        <v>1</v>
      </c>
      <c r="P240" s="44" t="s">
        <v>1135</v>
      </c>
      <c r="Q240" s="44" t="s">
        <v>1073</v>
      </c>
      <c r="R240" s="44" t="s">
        <v>376</v>
      </c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7">
        <f t="shared" si="18"/>
        <v>1</v>
      </c>
      <c r="AF240" s="47">
        <f t="shared" si="19"/>
        <v>0</v>
      </c>
      <c r="AG240" s="47">
        <f t="shared" si="20"/>
        <v>0</v>
      </c>
      <c r="AH240" s="43" t="s">
        <v>1111</v>
      </c>
      <c r="AI240" s="43" t="s">
        <v>1126</v>
      </c>
      <c r="AJ240" s="43" t="s">
        <v>376</v>
      </c>
      <c r="AK240" s="43" t="s">
        <v>658</v>
      </c>
      <c r="AL240" s="43" t="s">
        <v>588</v>
      </c>
      <c r="AM240" s="43" t="s">
        <v>1175</v>
      </c>
      <c r="AN240" s="43" t="s">
        <v>376</v>
      </c>
      <c r="AO240" s="43" t="s">
        <v>658</v>
      </c>
      <c r="AP240" s="43"/>
      <c r="AQ240" s="43">
        <v>2</v>
      </c>
      <c r="AR240" s="43"/>
      <c r="AS240" s="43"/>
      <c r="AT240" s="43"/>
      <c r="AU240" s="43" t="s">
        <v>376</v>
      </c>
      <c r="AV240" s="43"/>
      <c r="AW240" s="43" t="s">
        <v>30</v>
      </c>
      <c r="AX240" s="43"/>
      <c r="AY240" s="43" t="s">
        <v>30</v>
      </c>
      <c r="AZ240" s="43"/>
      <c r="BA240" s="44"/>
      <c r="BB240" s="48"/>
      <c r="BC240" s="43"/>
      <c r="BD240" s="43"/>
      <c r="BE240" s="43"/>
      <c r="BF240" s="43">
        <v>1</v>
      </c>
      <c r="BG240" s="43">
        <v>1</v>
      </c>
      <c r="BH240" s="43">
        <v>1</v>
      </c>
      <c r="BI240" s="43" t="s">
        <v>806</v>
      </c>
      <c r="BJ240" s="43" t="s">
        <v>804</v>
      </c>
      <c r="BK240" s="43">
        <v>1905</v>
      </c>
      <c r="BL240" s="43" t="str">
        <f t="shared" si="21"/>
        <v>1905Aston Villa</v>
      </c>
      <c r="BM240" s="49" t="str">
        <f t="shared" si="22"/>
        <v>Nottingham</v>
      </c>
      <c r="BN240" s="43"/>
      <c r="BO240" s="43"/>
      <c r="BP240" s="43"/>
      <c r="BQ240" s="43"/>
      <c r="BR240" s="43"/>
      <c r="BS240" s="43"/>
      <c r="BT240" s="43"/>
      <c r="BU240" s="43"/>
      <c r="BV240" s="43" t="s">
        <v>376</v>
      </c>
      <c r="BW240" s="43" t="s">
        <v>376</v>
      </c>
      <c r="BX240" s="43"/>
      <c r="BY240" s="32"/>
      <c r="BZ240" s="50"/>
      <c r="CA240" s="50"/>
      <c r="CB240" s="88" t="str">
        <f t="shared" si="23"/>
        <v>19050329</v>
      </c>
    </row>
    <row r="241" spans="1:80" s="49" customFormat="1" ht="12.95" customHeight="1" x14ac:dyDescent="0.2">
      <c r="A241" s="43">
        <v>3</v>
      </c>
      <c r="B241" s="43">
        <v>29</v>
      </c>
      <c r="C241" s="43">
        <v>1905</v>
      </c>
      <c r="D241" s="43" t="s">
        <v>658</v>
      </c>
      <c r="E241" s="43" t="s">
        <v>1225</v>
      </c>
      <c r="F241" s="44" t="s">
        <v>1010</v>
      </c>
      <c r="G241" s="43"/>
      <c r="H241" s="44" t="s">
        <v>1011</v>
      </c>
      <c r="I241" s="44" t="s">
        <v>1023</v>
      </c>
      <c r="J241" s="45">
        <v>1915</v>
      </c>
      <c r="K241" s="43" t="s">
        <v>804</v>
      </c>
      <c r="L241" s="43" t="s">
        <v>4</v>
      </c>
      <c r="M241" s="43" t="s">
        <v>806</v>
      </c>
      <c r="N241" s="46">
        <v>1</v>
      </c>
      <c r="O241" s="46">
        <v>2</v>
      </c>
      <c r="P241" s="44" t="s">
        <v>1135</v>
      </c>
      <c r="Q241" s="44" t="s">
        <v>1073</v>
      </c>
      <c r="R241" s="44" t="s">
        <v>376</v>
      </c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7">
        <f t="shared" si="18"/>
        <v>0</v>
      </c>
      <c r="AF241" s="47">
        <f t="shared" si="19"/>
        <v>0</v>
      </c>
      <c r="AG241" s="47">
        <f t="shared" si="20"/>
        <v>1</v>
      </c>
      <c r="AH241" s="43" t="s">
        <v>588</v>
      </c>
      <c r="AI241" s="43" t="s">
        <v>1175</v>
      </c>
      <c r="AJ241" s="43" t="s">
        <v>376</v>
      </c>
      <c r="AK241" s="43" t="s">
        <v>658</v>
      </c>
      <c r="AL241" s="43" t="s">
        <v>1111</v>
      </c>
      <c r="AM241" s="43" t="s">
        <v>1126</v>
      </c>
      <c r="AN241" s="43" t="s">
        <v>376</v>
      </c>
      <c r="AO241" s="43" t="s">
        <v>658</v>
      </c>
      <c r="AP241" s="43"/>
      <c r="AQ241" s="43">
        <v>2</v>
      </c>
      <c r="AR241" s="43"/>
      <c r="AS241" s="43"/>
      <c r="AT241" s="43"/>
      <c r="AU241" s="43" t="s">
        <v>376</v>
      </c>
      <c r="AV241" s="43"/>
      <c r="AW241" s="43" t="s">
        <v>30</v>
      </c>
      <c r="AX241" s="43"/>
      <c r="AY241" s="43" t="s">
        <v>30</v>
      </c>
      <c r="AZ241" s="43"/>
      <c r="BA241" s="44"/>
      <c r="BB241" s="48"/>
      <c r="BC241" s="43"/>
      <c r="BD241" s="43"/>
      <c r="BE241" s="43"/>
      <c r="BF241" s="43">
        <v>1</v>
      </c>
      <c r="BG241" s="43">
        <v>1</v>
      </c>
      <c r="BH241" s="43">
        <v>1</v>
      </c>
      <c r="BI241" s="43" t="s">
        <v>804</v>
      </c>
      <c r="BJ241" s="43" t="s">
        <v>806</v>
      </c>
      <c r="BK241" s="43">
        <v>1905</v>
      </c>
      <c r="BL241" s="43" t="str">
        <f t="shared" si="21"/>
        <v>1905Everton</v>
      </c>
      <c r="BM241" s="49" t="str">
        <f t="shared" si="22"/>
        <v>Nottingham</v>
      </c>
      <c r="BN241" s="43"/>
      <c r="BO241" s="43"/>
      <c r="BP241" s="43"/>
      <c r="BQ241" s="43"/>
      <c r="BR241" s="43"/>
      <c r="BS241" s="43"/>
      <c r="BT241" s="43"/>
      <c r="BU241" s="43"/>
      <c r="BV241" s="43" t="s">
        <v>376</v>
      </c>
      <c r="BW241" s="43" t="s">
        <v>376</v>
      </c>
      <c r="BX241" s="43"/>
      <c r="BY241" s="32"/>
      <c r="BZ241" s="50"/>
      <c r="CA241" s="50"/>
      <c r="CB241" s="88" t="str">
        <f t="shared" si="23"/>
        <v>19050329</v>
      </c>
    </row>
    <row r="242" spans="1:80" s="49" customFormat="1" ht="12.95" customHeight="1" x14ac:dyDescent="0.2">
      <c r="A242" s="43">
        <v>4</v>
      </c>
      <c r="B242" s="43">
        <v>15</v>
      </c>
      <c r="C242" s="43">
        <v>1905</v>
      </c>
      <c r="D242" s="43" t="s">
        <v>658</v>
      </c>
      <c r="E242" s="43" t="s">
        <v>1225</v>
      </c>
      <c r="F242" s="44" t="s">
        <v>1010</v>
      </c>
      <c r="G242" s="43"/>
      <c r="H242" s="44" t="s">
        <v>1025</v>
      </c>
      <c r="I242" s="44"/>
      <c r="J242" s="45">
        <v>1932</v>
      </c>
      <c r="K242" s="43" t="s">
        <v>806</v>
      </c>
      <c r="L242" s="43" t="s">
        <v>3</v>
      </c>
      <c r="M242" s="43" t="s">
        <v>805</v>
      </c>
      <c r="N242" s="46">
        <v>2</v>
      </c>
      <c r="O242" s="46">
        <v>0</v>
      </c>
      <c r="P242" s="44" t="s">
        <v>1188</v>
      </c>
      <c r="Q242" s="44" t="s">
        <v>1017</v>
      </c>
      <c r="R242" s="44" t="s">
        <v>376</v>
      </c>
      <c r="S242" s="43"/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7">
        <f t="shared" si="18"/>
        <v>1</v>
      </c>
      <c r="AF242" s="47">
        <f t="shared" si="19"/>
        <v>0</v>
      </c>
      <c r="AG242" s="47">
        <f t="shared" si="20"/>
        <v>0</v>
      </c>
      <c r="AH242" s="43" t="s">
        <v>1111</v>
      </c>
      <c r="AI242" s="43" t="s">
        <v>1126</v>
      </c>
      <c r="AJ242" s="43" t="s">
        <v>376</v>
      </c>
      <c r="AK242" s="43" t="s">
        <v>658</v>
      </c>
      <c r="AL242" s="43" t="s">
        <v>1227</v>
      </c>
      <c r="AM242" s="43" t="s">
        <v>1164</v>
      </c>
      <c r="AN242" s="43" t="s">
        <v>376</v>
      </c>
      <c r="AO242" s="43" t="s">
        <v>658</v>
      </c>
      <c r="AP242" s="43"/>
      <c r="AQ242" s="43">
        <v>1</v>
      </c>
      <c r="AR242" s="43"/>
      <c r="AS242" s="43"/>
      <c r="AT242" s="43"/>
      <c r="AU242" s="43" t="s">
        <v>376</v>
      </c>
      <c r="AV242" s="43"/>
      <c r="AW242" s="43" t="s">
        <v>30</v>
      </c>
      <c r="AX242" s="43"/>
      <c r="AY242" s="43" t="s">
        <v>30</v>
      </c>
      <c r="AZ242" s="43"/>
      <c r="BA242" s="44"/>
      <c r="BB242" s="48" t="s">
        <v>30</v>
      </c>
      <c r="BC242" s="43" t="s">
        <v>30</v>
      </c>
      <c r="BD242" s="43"/>
      <c r="BE242" s="43"/>
      <c r="BF242" s="43">
        <v>1</v>
      </c>
      <c r="BG242" s="43">
        <v>1</v>
      </c>
      <c r="BH242" s="43">
        <v>1</v>
      </c>
      <c r="BI242" s="43" t="s">
        <v>806</v>
      </c>
      <c r="BJ242" s="43" t="s">
        <v>805</v>
      </c>
      <c r="BK242" s="43">
        <v>1905</v>
      </c>
      <c r="BL242" s="43" t="str">
        <f t="shared" si="21"/>
        <v>1905Aston Villa</v>
      </c>
      <c r="BM242" s="49" t="str">
        <f t="shared" si="22"/>
        <v>London</v>
      </c>
      <c r="BN242" s="43"/>
      <c r="BO242" s="43"/>
      <c r="BP242" s="43"/>
      <c r="BQ242" s="43"/>
      <c r="BR242" s="43"/>
      <c r="BS242" s="43"/>
      <c r="BT242" s="43"/>
      <c r="BU242" s="43"/>
      <c r="BV242" s="43" t="s">
        <v>376</v>
      </c>
      <c r="BW242" s="43" t="s">
        <v>376</v>
      </c>
      <c r="BX242" s="43"/>
      <c r="BZ242" s="50"/>
      <c r="CA242" s="50"/>
      <c r="CB242" s="88" t="str">
        <f t="shared" si="23"/>
        <v>19050415</v>
      </c>
    </row>
    <row r="243" spans="1:80" s="49" customFormat="1" ht="12.95" customHeight="1" x14ac:dyDescent="0.2">
      <c r="A243" s="43">
        <v>4</v>
      </c>
      <c r="B243" s="43">
        <v>15</v>
      </c>
      <c r="C243" s="43">
        <v>1905</v>
      </c>
      <c r="D243" s="43" t="s">
        <v>658</v>
      </c>
      <c r="E243" s="43" t="s">
        <v>1225</v>
      </c>
      <c r="F243" s="44" t="s">
        <v>1010</v>
      </c>
      <c r="G243" s="43"/>
      <c r="H243" s="44" t="s">
        <v>1025</v>
      </c>
      <c r="I243" s="44"/>
      <c r="J243" s="45">
        <v>1932</v>
      </c>
      <c r="K243" s="43" t="s">
        <v>805</v>
      </c>
      <c r="L243" s="43" t="s">
        <v>4</v>
      </c>
      <c r="M243" s="43" t="s">
        <v>806</v>
      </c>
      <c r="N243" s="46">
        <v>0</v>
      </c>
      <c r="O243" s="46">
        <v>2</v>
      </c>
      <c r="P243" s="44" t="s">
        <v>1188</v>
      </c>
      <c r="Q243" s="44" t="s">
        <v>1017</v>
      </c>
      <c r="R243" s="44" t="s">
        <v>376</v>
      </c>
      <c r="S243" s="43"/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7">
        <f t="shared" si="18"/>
        <v>0</v>
      </c>
      <c r="AF243" s="47">
        <f t="shared" si="19"/>
        <v>0</v>
      </c>
      <c r="AG243" s="47">
        <f t="shared" si="20"/>
        <v>1</v>
      </c>
      <c r="AH243" s="43" t="s">
        <v>1227</v>
      </c>
      <c r="AI243" s="43" t="s">
        <v>1164</v>
      </c>
      <c r="AJ243" s="43" t="s">
        <v>376</v>
      </c>
      <c r="AK243" s="43" t="s">
        <v>658</v>
      </c>
      <c r="AL243" s="43" t="s">
        <v>1111</v>
      </c>
      <c r="AM243" s="43" t="s">
        <v>1126</v>
      </c>
      <c r="AN243" s="43" t="s">
        <v>376</v>
      </c>
      <c r="AO243" s="43" t="s">
        <v>658</v>
      </c>
      <c r="AP243" s="43"/>
      <c r="AQ243" s="43">
        <v>1</v>
      </c>
      <c r="AR243" s="43"/>
      <c r="AS243" s="43"/>
      <c r="AT243" s="43"/>
      <c r="AU243" s="43" t="s">
        <v>376</v>
      </c>
      <c r="AV243" s="43"/>
      <c r="AW243" s="43" t="s">
        <v>30</v>
      </c>
      <c r="AX243" s="43"/>
      <c r="AY243" s="43" t="s">
        <v>30</v>
      </c>
      <c r="AZ243" s="43"/>
      <c r="BA243" s="44"/>
      <c r="BB243" s="48"/>
      <c r="BC243" s="43" t="s">
        <v>30</v>
      </c>
      <c r="BD243" s="43"/>
      <c r="BE243" s="43"/>
      <c r="BF243" s="43">
        <v>1</v>
      </c>
      <c r="BG243" s="43">
        <v>1</v>
      </c>
      <c r="BH243" s="43">
        <v>1</v>
      </c>
      <c r="BI243" s="43" t="s">
        <v>805</v>
      </c>
      <c r="BJ243" s="43" t="s">
        <v>806</v>
      </c>
      <c r="BK243" s="43">
        <v>1905</v>
      </c>
      <c r="BL243" s="43" t="str">
        <f t="shared" si="21"/>
        <v>1905Newcastle United</v>
      </c>
      <c r="BM243" s="49" t="str">
        <f t="shared" si="22"/>
        <v>London</v>
      </c>
      <c r="BN243" s="43"/>
      <c r="BO243" s="43"/>
      <c r="BP243" s="43"/>
      <c r="BQ243" s="43"/>
      <c r="BR243" s="43"/>
      <c r="BS243" s="43"/>
      <c r="BT243" s="43"/>
      <c r="BU243" s="43"/>
      <c r="BV243" s="43" t="s">
        <v>376</v>
      </c>
      <c r="BW243" s="43" t="s">
        <v>376</v>
      </c>
      <c r="BX243" s="43"/>
      <c r="BZ243" s="50"/>
      <c r="CA243" s="50"/>
      <c r="CB243" s="88" t="str">
        <f t="shared" si="23"/>
        <v>19050415</v>
      </c>
    </row>
    <row r="244" spans="1:80" s="49" customFormat="1" ht="12.95" customHeight="1" x14ac:dyDescent="0.2">
      <c r="A244" s="43">
        <v>3</v>
      </c>
      <c r="B244" s="43">
        <v>31</v>
      </c>
      <c r="C244" s="43">
        <v>1906</v>
      </c>
      <c r="D244" s="43" t="s">
        <v>658</v>
      </c>
      <c r="E244" s="43" t="s">
        <v>1228</v>
      </c>
      <c r="F244" s="44" t="s">
        <v>1010</v>
      </c>
      <c r="G244" s="43"/>
      <c r="H244" s="44" t="s">
        <v>1011</v>
      </c>
      <c r="I244" s="44"/>
      <c r="J244" s="45">
        <v>2282</v>
      </c>
      <c r="K244" s="43" t="s">
        <v>805</v>
      </c>
      <c r="L244" s="43" t="s">
        <v>3</v>
      </c>
      <c r="M244" s="43" t="s">
        <v>1230</v>
      </c>
      <c r="N244" s="46">
        <v>2</v>
      </c>
      <c r="O244" s="46">
        <v>0</v>
      </c>
      <c r="P244" s="44" t="s">
        <v>1144</v>
      </c>
      <c r="Q244" s="44" t="s">
        <v>1145</v>
      </c>
      <c r="R244" s="44" t="s">
        <v>376</v>
      </c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7">
        <f t="shared" si="18"/>
        <v>1</v>
      </c>
      <c r="AF244" s="47">
        <f t="shared" si="19"/>
        <v>0</v>
      </c>
      <c r="AG244" s="47">
        <f t="shared" si="20"/>
        <v>0</v>
      </c>
      <c r="AH244" s="43" t="s">
        <v>1227</v>
      </c>
      <c r="AI244" s="43" t="s">
        <v>1164</v>
      </c>
      <c r="AJ244" s="43" t="s">
        <v>376</v>
      </c>
      <c r="AK244" s="43" t="s">
        <v>658</v>
      </c>
      <c r="AL244" s="43" t="s">
        <v>1017</v>
      </c>
      <c r="AM244" s="43" t="s">
        <v>1018</v>
      </c>
      <c r="AN244" s="43" t="s">
        <v>376</v>
      </c>
      <c r="AO244" s="43" t="s">
        <v>658</v>
      </c>
      <c r="AP244" s="43"/>
      <c r="AQ244" s="43">
        <v>2</v>
      </c>
      <c r="AR244" s="43"/>
      <c r="AS244" s="43"/>
      <c r="AT244" s="43"/>
      <c r="AU244" s="43" t="s">
        <v>376</v>
      </c>
      <c r="AV244" s="43"/>
      <c r="AW244" s="43" t="s">
        <v>30</v>
      </c>
      <c r="AX244" s="43"/>
      <c r="AY244" s="43" t="s">
        <v>30</v>
      </c>
      <c r="AZ244" s="43"/>
      <c r="BA244" s="44"/>
      <c r="BB244" s="48"/>
      <c r="BC244" s="43"/>
      <c r="BD244" s="43"/>
      <c r="BE244" s="43"/>
      <c r="BF244" s="43">
        <v>1</v>
      </c>
      <c r="BG244" s="43">
        <v>1</v>
      </c>
      <c r="BH244" s="43">
        <v>1</v>
      </c>
      <c r="BI244" s="43" t="s">
        <v>805</v>
      </c>
      <c r="BJ244" s="43" t="s">
        <v>587</v>
      </c>
      <c r="BK244" s="43">
        <v>1906</v>
      </c>
      <c r="BL244" s="43" t="str">
        <f t="shared" si="21"/>
        <v>1906Newcastle United</v>
      </c>
      <c r="BM244" s="49" t="str">
        <f t="shared" si="22"/>
        <v>Stoke-on-Trent</v>
      </c>
      <c r="BN244" s="43"/>
      <c r="BO244" s="43"/>
      <c r="BP244" s="43"/>
      <c r="BQ244" s="43"/>
      <c r="BR244" s="43"/>
      <c r="BS244" s="43"/>
      <c r="BT244" s="43"/>
      <c r="BU244" s="43"/>
      <c r="BV244" s="43" t="s">
        <v>376</v>
      </c>
      <c r="BW244" s="43" t="s">
        <v>376</v>
      </c>
      <c r="BX244" s="43"/>
      <c r="BY244" s="47"/>
      <c r="BZ244" s="50"/>
      <c r="CA244" s="50"/>
      <c r="CB244" s="88" t="str">
        <f t="shared" si="23"/>
        <v>19060331</v>
      </c>
    </row>
    <row r="245" spans="1:80" s="49" customFormat="1" ht="12.95" customHeight="1" x14ac:dyDescent="0.2">
      <c r="A245" s="43">
        <v>3</v>
      </c>
      <c r="B245" s="43">
        <v>31</v>
      </c>
      <c r="C245" s="43">
        <v>1906</v>
      </c>
      <c r="D245" s="43" t="s">
        <v>658</v>
      </c>
      <c r="E245" s="43" t="s">
        <v>1228</v>
      </c>
      <c r="F245" s="44" t="s">
        <v>1010</v>
      </c>
      <c r="G245" s="43"/>
      <c r="H245" s="44" t="s">
        <v>1011</v>
      </c>
      <c r="I245" s="44"/>
      <c r="J245" s="45">
        <v>2282</v>
      </c>
      <c r="K245" s="43" t="s">
        <v>1230</v>
      </c>
      <c r="L245" s="43" t="s">
        <v>4</v>
      </c>
      <c r="M245" s="43" t="s">
        <v>805</v>
      </c>
      <c r="N245" s="46">
        <v>0</v>
      </c>
      <c r="O245" s="46">
        <v>2</v>
      </c>
      <c r="P245" s="44" t="s">
        <v>1144</v>
      </c>
      <c r="Q245" s="44" t="s">
        <v>1145</v>
      </c>
      <c r="R245" s="44" t="s">
        <v>376</v>
      </c>
      <c r="S245" s="43"/>
      <c r="T245" s="43"/>
      <c r="U245" s="43"/>
      <c r="V245" s="43"/>
      <c r="W245" s="43"/>
      <c r="X245" s="43"/>
      <c r="Y245" s="43"/>
      <c r="Z245" s="43"/>
      <c r="AA245" s="43"/>
      <c r="AB245" s="43"/>
      <c r="AC245" s="43"/>
      <c r="AD245" s="43"/>
      <c r="AE245" s="47">
        <f t="shared" si="18"/>
        <v>0</v>
      </c>
      <c r="AF245" s="47">
        <f t="shared" si="19"/>
        <v>0</v>
      </c>
      <c r="AG245" s="47">
        <f t="shared" si="20"/>
        <v>1</v>
      </c>
      <c r="AH245" s="43" t="s">
        <v>1017</v>
      </c>
      <c r="AI245" s="43" t="s">
        <v>1018</v>
      </c>
      <c r="AJ245" s="43" t="s">
        <v>376</v>
      </c>
      <c r="AK245" s="43" t="s">
        <v>658</v>
      </c>
      <c r="AL245" s="43" t="s">
        <v>1227</v>
      </c>
      <c r="AM245" s="43" t="s">
        <v>1164</v>
      </c>
      <c r="AN245" s="43" t="s">
        <v>376</v>
      </c>
      <c r="AO245" s="43" t="s">
        <v>658</v>
      </c>
      <c r="AP245" s="43"/>
      <c r="AQ245" s="43">
        <v>2</v>
      </c>
      <c r="AR245" s="43"/>
      <c r="AS245" s="43"/>
      <c r="AT245" s="43"/>
      <c r="AU245" s="43" t="s">
        <v>376</v>
      </c>
      <c r="AV245" s="43"/>
      <c r="AW245" s="43" t="s">
        <v>30</v>
      </c>
      <c r="AX245" s="43"/>
      <c r="AY245" s="43" t="s">
        <v>30</v>
      </c>
      <c r="AZ245" s="43"/>
      <c r="BA245" s="44"/>
      <c r="BB245" s="48"/>
      <c r="BC245" s="43"/>
      <c r="BD245" s="43"/>
      <c r="BE245" s="43"/>
      <c r="BF245" s="43">
        <v>1</v>
      </c>
      <c r="BG245" s="43">
        <v>1</v>
      </c>
      <c r="BH245" s="43">
        <v>1</v>
      </c>
      <c r="BI245" s="43" t="s">
        <v>587</v>
      </c>
      <c r="BJ245" s="43" t="s">
        <v>805</v>
      </c>
      <c r="BK245" s="43">
        <v>1906</v>
      </c>
      <c r="BL245" s="43" t="str">
        <f t="shared" si="21"/>
        <v>1906Arsenal</v>
      </c>
      <c r="BM245" s="49" t="str">
        <f t="shared" si="22"/>
        <v>Stoke-on-Trent</v>
      </c>
      <c r="BN245" s="43"/>
      <c r="BO245" s="43"/>
      <c r="BP245" s="43"/>
      <c r="BQ245" s="43"/>
      <c r="BR245" s="43"/>
      <c r="BS245" s="43"/>
      <c r="BT245" s="43"/>
      <c r="BU245" s="43"/>
      <c r="BV245" s="43" t="s">
        <v>376</v>
      </c>
      <c r="BW245" s="43" t="s">
        <v>376</v>
      </c>
      <c r="BX245" s="43"/>
      <c r="BY245" s="47"/>
      <c r="BZ245" s="50"/>
      <c r="CA245" s="50"/>
      <c r="CB245" s="88" t="str">
        <f t="shared" si="23"/>
        <v>19060331</v>
      </c>
    </row>
    <row r="246" spans="1:80" s="49" customFormat="1" ht="12.95" customHeight="1" x14ac:dyDescent="0.2">
      <c r="A246" s="43">
        <v>3</v>
      </c>
      <c r="B246" s="43">
        <v>31</v>
      </c>
      <c r="C246" s="43">
        <v>1906</v>
      </c>
      <c r="D246" s="43" t="s">
        <v>658</v>
      </c>
      <c r="E246" s="43" t="s">
        <v>1228</v>
      </c>
      <c r="F246" s="44" t="s">
        <v>1010</v>
      </c>
      <c r="G246" s="43"/>
      <c r="H246" s="44" t="s">
        <v>1011</v>
      </c>
      <c r="I246" s="44"/>
      <c r="J246" s="45">
        <v>2282</v>
      </c>
      <c r="K246" s="43" t="s">
        <v>804</v>
      </c>
      <c r="L246" s="43" t="s">
        <v>3</v>
      </c>
      <c r="M246" s="43" t="s">
        <v>588</v>
      </c>
      <c r="N246" s="46">
        <v>2</v>
      </c>
      <c r="O246" s="46">
        <v>0</v>
      </c>
      <c r="P246" s="44" t="s">
        <v>1219</v>
      </c>
      <c r="Q246" s="44" t="s">
        <v>1111</v>
      </c>
      <c r="R246" s="44" t="s">
        <v>376</v>
      </c>
      <c r="S246" s="43"/>
      <c r="T246" s="43"/>
      <c r="U246" s="43"/>
      <c r="V246" s="43"/>
      <c r="W246" s="43"/>
      <c r="X246" s="43"/>
      <c r="Y246" s="43"/>
      <c r="Z246" s="43"/>
      <c r="AA246" s="43"/>
      <c r="AB246" s="43"/>
      <c r="AC246" s="43"/>
      <c r="AD246" s="43"/>
      <c r="AE246" s="47">
        <f t="shared" si="18"/>
        <v>1</v>
      </c>
      <c r="AF246" s="47">
        <f t="shared" si="19"/>
        <v>0</v>
      </c>
      <c r="AG246" s="47">
        <f t="shared" si="20"/>
        <v>0</v>
      </c>
      <c r="AH246" s="43" t="s">
        <v>588</v>
      </c>
      <c r="AI246" s="43" t="s">
        <v>1175</v>
      </c>
      <c r="AJ246" s="43" t="s">
        <v>376</v>
      </c>
      <c r="AK246" s="43" t="s">
        <v>658</v>
      </c>
      <c r="AL246" s="43" t="s">
        <v>588</v>
      </c>
      <c r="AM246" s="43" t="s">
        <v>1175</v>
      </c>
      <c r="AN246" s="43" t="s">
        <v>376</v>
      </c>
      <c r="AO246" s="43" t="s">
        <v>658</v>
      </c>
      <c r="AP246" s="43"/>
      <c r="AQ246" s="43">
        <v>2</v>
      </c>
      <c r="AR246" s="43"/>
      <c r="AS246" s="43"/>
      <c r="AT246" s="43" t="s">
        <v>1229</v>
      </c>
      <c r="AU246" s="43" t="s">
        <v>376</v>
      </c>
      <c r="AV246" s="43"/>
      <c r="AW246" s="43" t="s">
        <v>30</v>
      </c>
      <c r="AX246" s="43"/>
      <c r="AY246" s="43" t="s">
        <v>30</v>
      </c>
      <c r="AZ246" s="43"/>
      <c r="BA246" s="44"/>
      <c r="BB246" s="48"/>
      <c r="BC246" s="43"/>
      <c r="BD246" s="43"/>
      <c r="BE246" s="43"/>
      <c r="BF246" s="43">
        <v>1</v>
      </c>
      <c r="BG246" s="43">
        <v>1</v>
      </c>
      <c r="BH246" s="43">
        <v>1</v>
      </c>
      <c r="BI246" s="43" t="s">
        <v>804</v>
      </c>
      <c r="BJ246" s="43" t="s">
        <v>588</v>
      </c>
      <c r="BK246" s="43">
        <v>1906</v>
      </c>
      <c r="BL246" s="43" t="str">
        <f t="shared" si="21"/>
        <v>1906Everton</v>
      </c>
      <c r="BM246" s="49" t="str">
        <f t="shared" si="22"/>
        <v>Birmingham</v>
      </c>
      <c r="BN246" s="43"/>
      <c r="BO246" s="43"/>
      <c r="BP246" s="43"/>
      <c r="BQ246" s="43"/>
      <c r="BR246" s="43"/>
      <c r="BS246" s="43"/>
      <c r="BT246" s="43"/>
      <c r="BU246" s="43"/>
      <c r="BV246" s="43" t="s">
        <v>376</v>
      </c>
      <c r="BW246" s="43" t="s">
        <v>376</v>
      </c>
      <c r="BX246" s="43"/>
      <c r="BZ246" s="50"/>
      <c r="CA246" s="50"/>
      <c r="CB246" s="88" t="str">
        <f t="shared" si="23"/>
        <v>19060331</v>
      </c>
    </row>
    <row r="247" spans="1:80" s="49" customFormat="1" ht="12.95" customHeight="1" x14ac:dyDescent="0.2">
      <c r="A247" s="43">
        <v>3</v>
      </c>
      <c r="B247" s="43">
        <v>31</v>
      </c>
      <c r="C247" s="43">
        <v>1906</v>
      </c>
      <c r="D247" s="43" t="s">
        <v>658</v>
      </c>
      <c r="E247" s="43" t="s">
        <v>1228</v>
      </c>
      <c r="F247" s="44" t="s">
        <v>1010</v>
      </c>
      <c r="G247" s="43"/>
      <c r="H247" s="44" t="s">
        <v>1011</v>
      </c>
      <c r="I247" s="44"/>
      <c r="J247" s="45">
        <v>2282</v>
      </c>
      <c r="K247" s="43" t="s">
        <v>588</v>
      </c>
      <c r="L247" s="43" t="s">
        <v>4</v>
      </c>
      <c r="M247" s="43" t="s">
        <v>804</v>
      </c>
      <c r="N247" s="46">
        <v>0</v>
      </c>
      <c r="O247" s="46">
        <v>2</v>
      </c>
      <c r="P247" s="44" t="s">
        <v>1219</v>
      </c>
      <c r="Q247" s="44" t="s">
        <v>1111</v>
      </c>
      <c r="R247" s="44" t="s">
        <v>376</v>
      </c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7">
        <f t="shared" si="18"/>
        <v>0</v>
      </c>
      <c r="AF247" s="47">
        <f t="shared" si="19"/>
        <v>0</v>
      </c>
      <c r="AG247" s="47">
        <f t="shared" si="20"/>
        <v>1</v>
      </c>
      <c r="AH247" s="43" t="s">
        <v>588</v>
      </c>
      <c r="AI247" s="43" t="s">
        <v>1175</v>
      </c>
      <c r="AJ247" s="43" t="s">
        <v>376</v>
      </c>
      <c r="AK247" s="43" t="s">
        <v>658</v>
      </c>
      <c r="AL247" s="43" t="s">
        <v>588</v>
      </c>
      <c r="AM247" s="43" t="s">
        <v>1175</v>
      </c>
      <c r="AN247" s="43" t="s">
        <v>376</v>
      </c>
      <c r="AO247" s="43" t="s">
        <v>658</v>
      </c>
      <c r="AP247" s="43"/>
      <c r="AQ247" s="43">
        <v>2</v>
      </c>
      <c r="AR247" s="43"/>
      <c r="AS247" s="43"/>
      <c r="AT247" s="43" t="s">
        <v>1229</v>
      </c>
      <c r="AU247" s="43" t="s">
        <v>376</v>
      </c>
      <c r="AV247" s="43"/>
      <c r="AW247" s="43" t="s">
        <v>30</v>
      </c>
      <c r="AX247" s="43"/>
      <c r="AY247" s="43" t="s">
        <v>30</v>
      </c>
      <c r="AZ247" s="43"/>
      <c r="BA247" s="44"/>
      <c r="BB247" s="48"/>
      <c r="BC247" s="43"/>
      <c r="BD247" s="43"/>
      <c r="BE247" s="43"/>
      <c r="BF247" s="43">
        <v>1</v>
      </c>
      <c r="BG247" s="43">
        <v>1</v>
      </c>
      <c r="BH247" s="43">
        <v>1</v>
      </c>
      <c r="BI247" s="43" t="s">
        <v>588</v>
      </c>
      <c r="BJ247" s="43" t="s">
        <v>804</v>
      </c>
      <c r="BK247" s="43">
        <v>1906</v>
      </c>
      <c r="BL247" s="43" t="str">
        <f t="shared" si="21"/>
        <v>1906Liverpool</v>
      </c>
      <c r="BM247" s="49" t="str">
        <f t="shared" si="22"/>
        <v>Birmingham</v>
      </c>
      <c r="BN247" s="43"/>
      <c r="BO247" s="43"/>
      <c r="BP247" s="43"/>
      <c r="BQ247" s="43"/>
      <c r="BR247" s="43"/>
      <c r="BS247" s="43"/>
      <c r="BT247" s="43"/>
      <c r="BU247" s="43"/>
      <c r="BV247" s="43" t="s">
        <v>376</v>
      </c>
      <c r="BW247" s="43" t="s">
        <v>376</v>
      </c>
      <c r="BX247" s="43"/>
      <c r="BZ247" s="50"/>
      <c r="CA247" s="50"/>
      <c r="CB247" s="88" t="str">
        <f t="shared" si="23"/>
        <v>19060331</v>
      </c>
    </row>
    <row r="248" spans="1:80" s="49" customFormat="1" ht="12.95" customHeight="1" x14ac:dyDescent="0.2">
      <c r="A248" s="43">
        <v>4</v>
      </c>
      <c r="B248" s="43">
        <v>21</v>
      </c>
      <c r="C248" s="43">
        <v>1906</v>
      </c>
      <c r="D248" s="43" t="s">
        <v>658</v>
      </c>
      <c r="E248" s="43" t="s">
        <v>1228</v>
      </c>
      <c r="F248" s="44" t="s">
        <v>1010</v>
      </c>
      <c r="G248" s="43"/>
      <c r="H248" s="44" t="s">
        <v>1025</v>
      </c>
      <c r="I248" s="44"/>
      <c r="J248" s="45">
        <v>2303</v>
      </c>
      <c r="K248" s="43" t="s">
        <v>804</v>
      </c>
      <c r="L248" s="43" t="s">
        <v>3</v>
      </c>
      <c r="M248" s="43" t="s">
        <v>805</v>
      </c>
      <c r="N248" s="46">
        <v>1</v>
      </c>
      <c r="O248" s="46">
        <v>0</v>
      </c>
      <c r="P248" s="44" t="s">
        <v>1188</v>
      </c>
      <c r="Q248" s="44" t="s">
        <v>1017</v>
      </c>
      <c r="R248" s="44" t="s">
        <v>376</v>
      </c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7">
        <f t="shared" si="18"/>
        <v>1</v>
      </c>
      <c r="AF248" s="47">
        <f t="shared" si="19"/>
        <v>0</v>
      </c>
      <c r="AG248" s="47">
        <f t="shared" si="20"/>
        <v>0</v>
      </c>
      <c r="AH248" s="43" t="s">
        <v>588</v>
      </c>
      <c r="AI248" s="43" t="s">
        <v>1175</v>
      </c>
      <c r="AJ248" s="43" t="s">
        <v>376</v>
      </c>
      <c r="AK248" s="43" t="s">
        <v>658</v>
      </c>
      <c r="AL248" s="43" t="s">
        <v>1227</v>
      </c>
      <c r="AM248" s="43" t="s">
        <v>1164</v>
      </c>
      <c r="AN248" s="43" t="s">
        <v>376</v>
      </c>
      <c r="AO248" s="43" t="s">
        <v>658</v>
      </c>
      <c r="AP248" s="43"/>
      <c r="AQ248" s="43">
        <v>1</v>
      </c>
      <c r="AR248" s="43"/>
      <c r="AS248" s="43"/>
      <c r="AT248" s="43"/>
      <c r="AU248" s="43" t="s">
        <v>376</v>
      </c>
      <c r="AV248" s="43"/>
      <c r="AW248" s="43" t="s">
        <v>30</v>
      </c>
      <c r="AX248" s="43"/>
      <c r="AY248" s="43" t="s">
        <v>30</v>
      </c>
      <c r="AZ248" s="43"/>
      <c r="BA248" s="44"/>
      <c r="BB248" s="48" t="s">
        <v>30</v>
      </c>
      <c r="BC248" s="43" t="s">
        <v>30</v>
      </c>
      <c r="BD248" s="43"/>
      <c r="BE248" s="43"/>
      <c r="BF248" s="43">
        <v>1</v>
      </c>
      <c r="BG248" s="43">
        <v>1</v>
      </c>
      <c r="BH248" s="43">
        <v>1</v>
      </c>
      <c r="BI248" s="43" t="s">
        <v>804</v>
      </c>
      <c r="BJ248" s="43" t="s">
        <v>805</v>
      </c>
      <c r="BK248" s="43">
        <v>1906</v>
      </c>
      <c r="BL248" s="43" t="str">
        <f t="shared" si="21"/>
        <v>1906Everton</v>
      </c>
      <c r="BM248" s="49" t="str">
        <f t="shared" si="22"/>
        <v>London</v>
      </c>
      <c r="BN248" s="43"/>
      <c r="BO248" s="43"/>
      <c r="BP248" s="43"/>
      <c r="BQ248" s="43"/>
      <c r="BR248" s="43"/>
      <c r="BS248" s="43"/>
      <c r="BT248" s="43"/>
      <c r="BU248" s="43"/>
      <c r="BV248" s="43" t="s">
        <v>376</v>
      </c>
      <c r="BW248" s="43" t="s">
        <v>376</v>
      </c>
      <c r="BX248" s="43"/>
      <c r="BZ248" s="50"/>
      <c r="CA248" s="50"/>
      <c r="CB248" s="88" t="str">
        <f t="shared" si="23"/>
        <v>19060421</v>
      </c>
    </row>
    <row r="249" spans="1:80" s="49" customFormat="1" ht="12.95" customHeight="1" x14ac:dyDescent="0.2">
      <c r="A249" s="43">
        <v>4</v>
      </c>
      <c r="B249" s="43">
        <v>21</v>
      </c>
      <c r="C249" s="43">
        <v>1906</v>
      </c>
      <c r="D249" s="43" t="s">
        <v>658</v>
      </c>
      <c r="E249" s="43" t="s">
        <v>1228</v>
      </c>
      <c r="F249" s="44" t="s">
        <v>1010</v>
      </c>
      <c r="G249" s="43"/>
      <c r="H249" s="44" t="s">
        <v>1025</v>
      </c>
      <c r="I249" s="44"/>
      <c r="J249" s="45">
        <v>2303</v>
      </c>
      <c r="K249" s="43" t="s">
        <v>805</v>
      </c>
      <c r="L249" s="43" t="s">
        <v>4</v>
      </c>
      <c r="M249" s="43" t="s">
        <v>804</v>
      </c>
      <c r="N249" s="46">
        <v>0</v>
      </c>
      <c r="O249" s="46">
        <v>1</v>
      </c>
      <c r="P249" s="44" t="s">
        <v>1188</v>
      </c>
      <c r="Q249" s="44" t="s">
        <v>1017</v>
      </c>
      <c r="R249" s="44" t="s">
        <v>376</v>
      </c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7">
        <f t="shared" si="18"/>
        <v>0</v>
      </c>
      <c r="AF249" s="47">
        <f t="shared" si="19"/>
        <v>0</v>
      </c>
      <c r="AG249" s="47">
        <f t="shared" si="20"/>
        <v>1</v>
      </c>
      <c r="AH249" s="43" t="s">
        <v>1227</v>
      </c>
      <c r="AI249" s="43" t="s">
        <v>1164</v>
      </c>
      <c r="AJ249" s="43" t="s">
        <v>376</v>
      </c>
      <c r="AK249" s="43" t="s">
        <v>658</v>
      </c>
      <c r="AL249" s="43" t="s">
        <v>588</v>
      </c>
      <c r="AM249" s="43" t="s">
        <v>1175</v>
      </c>
      <c r="AN249" s="43" t="s">
        <v>376</v>
      </c>
      <c r="AO249" s="43" t="s">
        <v>658</v>
      </c>
      <c r="AP249" s="43"/>
      <c r="AQ249" s="43">
        <v>1</v>
      </c>
      <c r="AR249" s="43"/>
      <c r="AS249" s="43"/>
      <c r="AT249" s="43"/>
      <c r="AU249" s="43" t="s">
        <v>376</v>
      </c>
      <c r="AV249" s="43"/>
      <c r="AW249" s="43" t="s">
        <v>30</v>
      </c>
      <c r="AX249" s="43"/>
      <c r="AY249" s="43" t="s">
        <v>30</v>
      </c>
      <c r="AZ249" s="43"/>
      <c r="BA249" s="44"/>
      <c r="BB249" s="48"/>
      <c r="BC249" s="43" t="s">
        <v>30</v>
      </c>
      <c r="BD249" s="43"/>
      <c r="BE249" s="43"/>
      <c r="BF249" s="43">
        <v>1</v>
      </c>
      <c r="BG249" s="43">
        <v>1</v>
      </c>
      <c r="BH249" s="43">
        <v>1</v>
      </c>
      <c r="BI249" s="43" t="s">
        <v>805</v>
      </c>
      <c r="BJ249" s="43" t="s">
        <v>804</v>
      </c>
      <c r="BK249" s="43">
        <v>1906</v>
      </c>
      <c r="BL249" s="43" t="str">
        <f t="shared" si="21"/>
        <v>1906Newcastle United</v>
      </c>
      <c r="BM249" s="49" t="str">
        <f t="shared" si="22"/>
        <v>London</v>
      </c>
      <c r="BN249" s="43"/>
      <c r="BO249" s="43"/>
      <c r="BP249" s="43"/>
      <c r="BQ249" s="43"/>
      <c r="BR249" s="43"/>
      <c r="BS249" s="43"/>
      <c r="BT249" s="43"/>
      <c r="BU249" s="43"/>
      <c r="BV249" s="43" t="s">
        <v>376</v>
      </c>
      <c r="BW249" s="43" t="s">
        <v>376</v>
      </c>
      <c r="BX249" s="43"/>
      <c r="BZ249" s="50"/>
      <c r="CA249" s="50"/>
      <c r="CB249" s="88" t="str">
        <f t="shared" si="23"/>
        <v>19060421</v>
      </c>
    </row>
    <row r="250" spans="1:80" s="49" customFormat="1" ht="12.95" customHeight="1" x14ac:dyDescent="0.2">
      <c r="A250" s="43">
        <v>3</v>
      </c>
      <c r="B250" s="43">
        <v>23</v>
      </c>
      <c r="C250" s="43">
        <v>1907</v>
      </c>
      <c r="D250" s="43" t="s">
        <v>658</v>
      </c>
      <c r="E250" s="43" t="s">
        <v>1231</v>
      </c>
      <c r="F250" s="44" t="s">
        <v>1010</v>
      </c>
      <c r="G250" s="43"/>
      <c r="H250" s="44" t="s">
        <v>1011</v>
      </c>
      <c r="I250" s="44"/>
      <c r="J250" s="45">
        <v>2639</v>
      </c>
      <c r="K250" s="43" t="s">
        <v>804</v>
      </c>
      <c r="L250" s="43" t="s">
        <v>3</v>
      </c>
      <c r="M250" s="43" t="s">
        <v>1124</v>
      </c>
      <c r="N250" s="46">
        <v>2</v>
      </c>
      <c r="O250" s="46">
        <v>1</v>
      </c>
      <c r="P250" s="44" t="s">
        <v>1209</v>
      </c>
      <c r="Q250" s="44" t="s">
        <v>1101</v>
      </c>
      <c r="R250" s="44" t="s">
        <v>376</v>
      </c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7">
        <f t="shared" si="18"/>
        <v>1</v>
      </c>
      <c r="AF250" s="47">
        <f t="shared" si="19"/>
        <v>0</v>
      </c>
      <c r="AG250" s="47">
        <f t="shared" si="20"/>
        <v>0</v>
      </c>
      <c r="AH250" s="43" t="s">
        <v>588</v>
      </c>
      <c r="AI250" s="43" t="s">
        <v>1175</v>
      </c>
      <c r="AJ250" s="43" t="s">
        <v>376</v>
      </c>
      <c r="AK250" s="43" t="s">
        <v>658</v>
      </c>
      <c r="AL250" s="43" t="s">
        <v>1111</v>
      </c>
      <c r="AM250" s="43" t="s">
        <v>1126</v>
      </c>
      <c r="AN250" s="43" t="s">
        <v>376</v>
      </c>
      <c r="AO250" s="43" t="s">
        <v>658</v>
      </c>
      <c r="AP250" s="43"/>
      <c r="AQ250" s="43">
        <v>2</v>
      </c>
      <c r="AR250" s="43"/>
      <c r="AS250" s="43"/>
      <c r="AT250" s="43"/>
      <c r="AU250" s="43" t="s">
        <v>376</v>
      </c>
      <c r="AV250" s="43"/>
      <c r="AW250" s="43" t="s">
        <v>30</v>
      </c>
      <c r="AX250" s="43"/>
      <c r="AY250" s="43" t="s">
        <v>30</v>
      </c>
      <c r="AZ250" s="43"/>
      <c r="BA250" s="44"/>
      <c r="BB250" s="48"/>
      <c r="BC250" s="43"/>
      <c r="BD250" s="43"/>
      <c r="BE250" s="43"/>
      <c r="BF250" s="43">
        <v>1</v>
      </c>
      <c r="BG250" s="43">
        <v>1</v>
      </c>
      <c r="BH250" s="43">
        <v>2</v>
      </c>
      <c r="BI250" s="43" t="s">
        <v>804</v>
      </c>
      <c r="BJ250" s="43" t="s">
        <v>1124</v>
      </c>
      <c r="BK250" s="43">
        <v>1907</v>
      </c>
      <c r="BL250" s="43" t="str">
        <f t="shared" si="21"/>
        <v>1907Everton</v>
      </c>
      <c r="BM250" s="49" t="str">
        <f t="shared" si="22"/>
        <v>Manchester</v>
      </c>
      <c r="BN250" s="43"/>
      <c r="BO250" s="43"/>
      <c r="BP250" s="43"/>
      <c r="BQ250" s="43"/>
      <c r="BR250" s="43"/>
      <c r="BS250" s="43"/>
      <c r="BT250" s="43"/>
      <c r="BU250" s="43"/>
      <c r="BV250" s="43" t="s">
        <v>376</v>
      </c>
      <c r="BW250" s="43" t="s">
        <v>376</v>
      </c>
      <c r="BX250" s="43"/>
      <c r="BZ250" s="50"/>
      <c r="CA250" s="50"/>
      <c r="CB250" s="88" t="str">
        <f t="shared" si="23"/>
        <v>19070323</v>
      </c>
    </row>
    <row r="251" spans="1:80" s="49" customFormat="1" ht="12.95" customHeight="1" x14ac:dyDescent="0.2">
      <c r="A251" s="43">
        <v>3</v>
      </c>
      <c r="B251" s="43">
        <v>23</v>
      </c>
      <c r="C251" s="43">
        <v>1907</v>
      </c>
      <c r="D251" s="43" t="s">
        <v>658</v>
      </c>
      <c r="E251" s="43" t="s">
        <v>1231</v>
      </c>
      <c r="F251" s="44" t="s">
        <v>1010</v>
      </c>
      <c r="G251" s="43"/>
      <c r="H251" s="44" t="s">
        <v>1011</v>
      </c>
      <c r="I251" s="44"/>
      <c r="J251" s="45">
        <v>2639</v>
      </c>
      <c r="K251" s="43" t="s">
        <v>1124</v>
      </c>
      <c r="L251" s="43" t="s">
        <v>4</v>
      </c>
      <c r="M251" s="43" t="s">
        <v>804</v>
      </c>
      <c r="N251" s="46">
        <v>1</v>
      </c>
      <c r="O251" s="46">
        <v>2</v>
      </c>
      <c r="P251" s="44" t="s">
        <v>1209</v>
      </c>
      <c r="Q251" s="44" t="s">
        <v>1101</v>
      </c>
      <c r="R251" s="44" t="s">
        <v>376</v>
      </c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7">
        <f t="shared" si="18"/>
        <v>0</v>
      </c>
      <c r="AF251" s="47">
        <f t="shared" si="19"/>
        <v>0</v>
      </c>
      <c r="AG251" s="47">
        <f t="shared" si="20"/>
        <v>1</v>
      </c>
      <c r="AH251" s="43" t="s">
        <v>1111</v>
      </c>
      <c r="AI251" s="43" t="s">
        <v>1126</v>
      </c>
      <c r="AJ251" s="43" t="s">
        <v>376</v>
      </c>
      <c r="AK251" s="43" t="s">
        <v>658</v>
      </c>
      <c r="AL251" s="43" t="s">
        <v>588</v>
      </c>
      <c r="AM251" s="43" t="s">
        <v>1175</v>
      </c>
      <c r="AN251" s="43" t="s">
        <v>376</v>
      </c>
      <c r="AO251" s="43" t="s">
        <v>658</v>
      </c>
      <c r="AP251" s="43"/>
      <c r="AQ251" s="43">
        <v>2</v>
      </c>
      <c r="AR251" s="43"/>
      <c r="AS251" s="43"/>
      <c r="AT251" s="43"/>
      <c r="AU251" s="43" t="s">
        <v>376</v>
      </c>
      <c r="AV251" s="43"/>
      <c r="AW251" s="43" t="s">
        <v>30</v>
      </c>
      <c r="AX251" s="43"/>
      <c r="AY251" s="43" t="s">
        <v>30</v>
      </c>
      <c r="AZ251" s="43"/>
      <c r="BA251" s="44"/>
      <c r="BB251" s="48"/>
      <c r="BC251" s="43"/>
      <c r="BD251" s="43"/>
      <c r="BE251" s="43"/>
      <c r="BF251" s="43">
        <v>1</v>
      </c>
      <c r="BG251" s="43">
        <v>2</v>
      </c>
      <c r="BH251" s="43">
        <v>1</v>
      </c>
      <c r="BI251" s="43" t="s">
        <v>1124</v>
      </c>
      <c r="BJ251" s="43" t="s">
        <v>804</v>
      </c>
      <c r="BK251" s="43">
        <v>1907</v>
      </c>
      <c r="BL251" s="43" t="str">
        <f t="shared" si="21"/>
        <v>1907West Bromwich Albion</v>
      </c>
      <c r="BM251" s="49" t="str">
        <f t="shared" si="22"/>
        <v>Manchester</v>
      </c>
      <c r="BN251" s="43"/>
      <c r="BO251" s="43"/>
      <c r="BP251" s="43"/>
      <c r="BQ251" s="43"/>
      <c r="BR251" s="43"/>
      <c r="BS251" s="43"/>
      <c r="BT251" s="43"/>
      <c r="BU251" s="43"/>
      <c r="BV251" s="43" t="s">
        <v>376</v>
      </c>
      <c r="BW251" s="43" t="s">
        <v>376</v>
      </c>
      <c r="BX251" s="43"/>
      <c r="BZ251" s="50"/>
      <c r="CA251" s="50"/>
      <c r="CB251" s="88" t="str">
        <f t="shared" si="23"/>
        <v>19070323</v>
      </c>
    </row>
    <row r="252" spans="1:80" s="49" customFormat="1" ht="12.95" customHeight="1" x14ac:dyDescent="0.2">
      <c r="A252" s="43">
        <v>3</v>
      </c>
      <c r="B252" s="43">
        <v>23</v>
      </c>
      <c r="C252" s="43">
        <v>1907</v>
      </c>
      <c r="D252" s="43" t="s">
        <v>658</v>
      </c>
      <c r="E252" s="43" t="s">
        <v>1231</v>
      </c>
      <c r="F252" s="44" t="s">
        <v>1010</v>
      </c>
      <c r="G252" s="43"/>
      <c r="H252" s="44" t="s">
        <v>1011</v>
      </c>
      <c r="I252" s="44"/>
      <c r="J252" s="45">
        <v>2639</v>
      </c>
      <c r="K252" s="43" t="s">
        <v>1093</v>
      </c>
      <c r="L252" s="43" t="s">
        <v>3</v>
      </c>
      <c r="M252" s="43" t="s">
        <v>1230</v>
      </c>
      <c r="N252" s="46">
        <v>3</v>
      </c>
      <c r="O252" s="46">
        <v>1</v>
      </c>
      <c r="P252" s="43" t="s">
        <v>1232</v>
      </c>
      <c r="Q252" s="43" t="s">
        <v>1111</v>
      </c>
      <c r="R252" s="44" t="s">
        <v>376</v>
      </c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7">
        <f t="shared" si="18"/>
        <v>1</v>
      </c>
      <c r="AF252" s="47">
        <f t="shared" si="19"/>
        <v>0</v>
      </c>
      <c r="AG252" s="47">
        <f t="shared" si="20"/>
        <v>0</v>
      </c>
      <c r="AH252" s="43" t="s">
        <v>1097</v>
      </c>
      <c r="AI252" s="43" t="s">
        <v>1098</v>
      </c>
      <c r="AJ252" s="43" t="s">
        <v>376</v>
      </c>
      <c r="AK252" s="43" t="s">
        <v>658</v>
      </c>
      <c r="AL252" s="43" t="s">
        <v>1017</v>
      </c>
      <c r="AM252" s="43" t="s">
        <v>1018</v>
      </c>
      <c r="AN252" s="43" t="s">
        <v>376</v>
      </c>
      <c r="AO252" s="43" t="s">
        <v>658</v>
      </c>
      <c r="AP252" s="43"/>
      <c r="AQ252" s="43">
        <v>2</v>
      </c>
      <c r="AR252" s="43"/>
      <c r="AS252" s="43"/>
      <c r="AT252" s="43"/>
      <c r="AU252" s="43" t="s">
        <v>376</v>
      </c>
      <c r="AV252" s="43"/>
      <c r="AW252" s="43" t="s">
        <v>30</v>
      </c>
      <c r="AX252" s="43"/>
      <c r="AY252" s="43" t="s">
        <v>30</v>
      </c>
      <c r="AZ252" s="43"/>
      <c r="BA252" s="44"/>
      <c r="BB252" s="48"/>
      <c r="BC252" s="43"/>
      <c r="BD252" s="43"/>
      <c r="BE252" s="43"/>
      <c r="BF252" s="43">
        <v>1</v>
      </c>
      <c r="BG252" s="43">
        <v>1</v>
      </c>
      <c r="BH252" s="43">
        <v>1</v>
      </c>
      <c r="BI252" s="43" t="s">
        <v>1093</v>
      </c>
      <c r="BJ252" s="43" t="s">
        <v>587</v>
      </c>
      <c r="BK252" s="43">
        <v>1907</v>
      </c>
      <c r="BL252" s="43" t="str">
        <f t="shared" si="21"/>
        <v>1907Sheffield Wednesday</v>
      </c>
      <c r="BM252" s="49" t="str">
        <f t="shared" si="22"/>
        <v>Birmingham</v>
      </c>
      <c r="BN252" s="43"/>
      <c r="BO252" s="43"/>
      <c r="BP252" s="43"/>
      <c r="BQ252" s="43"/>
      <c r="BR252" s="43"/>
      <c r="BS252" s="43"/>
      <c r="BT252" s="43"/>
      <c r="BU252" s="43"/>
      <c r="BV252" s="43" t="s">
        <v>376</v>
      </c>
      <c r="BW252" s="43" t="s">
        <v>376</v>
      </c>
      <c r="BX252" s="43"/>
      <c r="BZ252" s="50"/>
      <c r="CA252" s="50"/>
      <c r="CB252" s="88" t="str">
        <f t="shared" si="23"/>
        <v>19070323</v>
      </c>
    </row>
    <row r="253" spans="1:80" s="49" customFormat="1" ht="12.95" customHeight="1" x14ac:dyDescent="0.2">
      <c r="A253" s="43">
        <v>3</v>
      </c>
      <c r="B253" s="43">
        <v>23</v>
      </c>
      <c r="C253" s="43">
        <v>1907</v>
      </c>
      <c r="D253" s="43" t="s">
        <v>658</v>
      </c>
      <c r="E253" s="43" t="s">
        <v>1231</v>
      </c>
      <c r="F253" s="44" t="s">
        <v>1010</v>
      </c>
      <c r="G253" s="43"/>
      <c r="H253" s="44" t="s">
        <v>1011</v>
      </c>
      <c r="I253" s="44"/>
      <c r="J253" s="45">
        <v>2639</v>
      </c>
      <c r="K253" s="43" t="s">
        <v>1230</v>
      </c>
      <c r="L253" s="43" t="s">
        <v>4</v>
      </c>
      <c r="M253" s="43" t="s">
        <v>1093</v>
      </c>
      <c r="N253" s="46">
        <v>1</v>
      </c>
      <c r="O253" s="46">
        <v>3</v>
      </c>
      <c r="P253" s="43" t="s">
        <v>1232</v>
      </c>
      <c r="Q253" s="43" t="s">
        <v>1111</v>
      </c>
      <c r="R253" s="44" t="s">
        <v>376</v>
      </c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7">
        <f t="shared" si="18"/>
        <v>0</v>
      </c>
      <c r="AF253" s="47">
        <f t="shared" si="19"/>
        <v>0</v>
      </c>
      <c r="AG253" s="47">
        <f t="shared" si="20"/>
        <v>1</v>
      </c>
      <c r="AH253" s="43" t="s">
        <v>1017</v>
      </c>
      <c r="AI253" s="43" t="s">
        <v>1018</v>
      </c>
      <c r="AJ253" s="43" t="s">
        <v>376</v>
      </c>
      <c r="AK253" s="43" t="s">
        <v>658</v>
      </c>
      <c r="AL253" s="43" t="s">
        <v>1097</v>
      </c>
      <c r="AM253" s="43" t="s">
        <v>1098</v>
      </c>
      <c r="AN253" s="43" t="s">
        <v>376</v>
      </c>
      <c r="AO253" s="43" t="s">
        <v>658</v>
      </c>
      <c r="AP253" s="43"/>
      <c r="AQ253" s="43">
        <v>2</v>
      </c>
      <c r="AR253" s="43"/>
      <c r="AS253" s="43"/>
      <c r="AT253" s="43"/>
      <c r="AU253" s="43" t="s">
        <v>376</v>
      </c>
      <c r="AV253" s="43"/>
      <c r="AW253" s="43" t="s">
        <v>30</v>
      </c>
      <c r="AX253" s="43"/>
      <c r="AY253" s="43" t="s">
        <v>30</v>
      </c>
      <c r="AZ253" s="43"/>
      <c r="BA253" s="44"/>
      <c r="BB253" s="48"/>
      <c r="BC253" s="43"/>
      <c r="BD253" s="43"/>
      <c r="BE253" s="43"/>
      <c r="BF253" s="43">
        <v>1</v>
      </c>
      <c r="BG253" s="43">
        <v>1</v>
      </c>
      <c r="BH253" s="43">
        <v>1</v>
      </c>
      <c r="BI253" s="43" t="s">
        <v>587</v>
      </c>
      <c r="BJ253" s="43" t="s">
        <v>1093</v>
      </c>
      <c r="BK253" s="43">
        <v>1907</v>
      </c>
      <c r="BL253" s="43" t="str">
        <f t="shared" si="21"/>
        <v>1907Arsenal</v>
      </c>
      <c r="BM253" s="49" t="str">
        <f t="shared" si="22"/>
        <v>Birmingham</v>
      </c>
      <c r="BN253" s="43"/>
      <c r="BO253" s="43"/>
      <c r="BP253" s="43"/>
      <c r="BQ253" s="43"/>
      <c r="BR253" s="43"/>
      <c r="BS253" s="43"/>
      <c r="BT253" s="43"/>
      <c r="BU253" s="43"/>
      <c r="BV253" s="43" t="s">
        <v>376</v>
      </c>
      <c r="BW253" s="43" t="s">
        <v>376</v>
      </c>
      <c r="BX253" s="43"/>
      <c r="BZ253" s="50"/>
      <c r="CA253" s="50"/>
      <c r="CB253" s="88" t="str">
        <f t="shared" si="23"/>
        <v>19070323</v>
      </c>
    </row>
    <row r="254" spans="1:80" s="49" customFormat="1" ht="12.95" customHeight="1" x14ac:dyDescent="0.2">
      <c r="A254" s="43">
        <v>4</v>
      </c>
      <c r="B254" s="43">
        <v>20</v>
      </c>
      <c r="C254" s="43">
        <v>1907</v>
      </c>
      <c r="D254" s="43" t="s">
        <v>658</v>
      </c>
      <c r="E254" s="43" t="s">
        <v>1231</v>
      </c>
      <c r="F254" s="44" t="s">
        <v>1010</v>
      </c>
      <c r="G254" s="43"/>
      <c r="H254" s="44" t="s">
        <v>1025</v>
      </c>
      <c r="I254" s="44"/>
      <c r="J254" s="45">
        <v>2667</v>
      </c>
      <c r="K254" s="43" t="s">
        <v>1093</v>
      </c>
      <c r="L254" s="43" t="s">
        <v>3</v>
      </c>
      <c r="M254" s="43" t="s">
        <v>804</v>
      </c>
      <c r="N254" s="46">
        <v>2</v>
      </c>
      <c r="O254" s="46">
        <v>1</v>
      </c>
      <c r="P254" s="44" t="s">
        <v>1188</v>
      </c>
      <c r="Q254" s="44" t="s">
        <v>1017</v>
      </c>
      <c r="R254" s="44" t="s">
        <v>376</v>
      </c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7">
        <f t="shared" si="18"/>
        <v>1</v>
      </c>
      <c r="AF254" s="47">
        <f t="shared" si="19"/>
        <v>0</v>
      </c>
      <c r="AG254" s="47">
        <f t="shared" si="20"/>
        <v>0</v>
      </c>
      <c r="AH254" s="43" t="s">
        <v>1097</v>
      </c>
      <c r="AI254" s="43" t="s">
        <v>1098</v>
      </c>
      <c r="AJ254" s="43" t="s">
        <v>376</v>
      </c>
      <c r="AK254" s="43" t="s">
        <v>658</v>
      </c>
      <c r="AL254" s="43" t="s">
        <v>588</v>
      </c>
      <c r="AM254" s="43" t="s">
        <v>1175</v>
      </c>
      <c r="AN254" s="43" t="s">
        <v>376</v>
      </c>
      <c r="AO254" s="43" t="s">
        <v>658</v>
      </c>
      <c r="AP254" s="43"/>
      <c r="AQ254" s="43">
        <v>1</v>
      </c>
      <c r="AR254" s="43"/>
      <c r="AS254" s="43"/>
      <c r="AT254" s="43"/>
      <c r="AU254" s="43" t="s">
        <v>376</v>
      </c>
      <c r="AV254" s="43"/>
      <c r="AW254" s="43" t="s">
        <v>30</v>
      </c>
      <c r="AX254" s="43"/>
      <c r="AY254" s="43" t="s">
        <v>30</v>
      </c>
      <c r="AZ254" s="43"/>
      <c r="BA254" s="44"/>
      <c r="BB254" s="48" t="s">
        <v>30</v>
      </c>
      <c r="BC254" s="43" t="s">
        <v>30</v>
      </c>
      <c r="BD254" s="43"/>
      <c r="BE254" s="43"/>
      <c r="BF254" s="43">
        <v>1</v>
      </c>
      <c r="BG254" s="43">
        <v>1</v>
      </c>
      <c r="BH254" s="43">
        <v>1</v>
      </c>
      <c r="BI254" s="43" t="s">
        <v>1093</v>
      </c>
      <c r="BJ254" s="43" t="s">
        <v>804</v>
      </c>
      <c r="BK254" s="43">
        <v>1907</v>
      </c>
      <c r="BL254" s="43" t="str">
        <f t="shared" si="21"/>
        <v>1907Sheffield Wednesday</v>
      </c>
      <c r="BM254" s="49" t="str">
        <f t="shared" si="22"/>
        <v>London</v>
      </c>
      <c r="BN254" s="43"/>
      <c r="BO254" s="43"/>
      <c r="BP254" s="43"/>
      <c r="BQ254" s="43"/>
      <c r="BR254" s="43"/>
      <c r="BS254" s="43"/>
      <c r="BT254" s="43"/>
      <c r="BU254" s="43"/>
      <c r="BV254" s="43" t="s">
        <v>376</v>
      </c>
      <c r="BW254" s="43" t="s">
        <v>376</v>
      </c>
      <c r="BX254" s="43"/>
      <c r="BZ254" s="50"/>
      <c r="CA254" s="50"/>
      <c r="CB254" s="88" t="str">
        <f t="shared" si="23"/>
        <v>19070420</v>
      </c>
    </row>
    <row r="255" spans="1:80" s="49" customFormat="1" ht="12.95" customHeight="1" x14ac:dyDescent="0.2">
      <c r="A255" s="43">
        <v>4</v>
      </c>
      <c r="B255" s="43">
        <v>20</v>
      </c>
      <c r="C255" s="43">
        <v>1907</v>
      </c>
      <c r="D255" s="43" t="s">
        <v>658</v>
      </c>
      <c r="E255" s="43" t="s">
        <v>1231</v>
      </c>
      <c r="F255" s="44" t="s">
        <v>1010</v>
      </c>
      <c r="G255" s="43"/>
      <c r="H255" s="44" t="s">
        <v>1025</v>
      </c>
      <c r="I255" s="44"/>
      <c r="J255" s="45">
        <v>2667</v>
      </c>
      <c r="K255" s="43" t="s">
        <v>804</v>
      </c>
      <c r="L255" s="43" t="s">
        <v>4</v>
      </c>
      <c r="M255" s="43" t="s">
        <v>1093</v>
      </c>
      <c r="N255" s="46">
        <v>1</v>
      </c>
      <c r="O255" s="46">
        <v>2</v>
      </c>
      <c r="P255" s="44" t="s">
        <v>1188</v>
      </c>
      <c r="Q255" s="44" t="s">
        <v>1017</v>
      </c>
      <c r="R255" s="44" t="s">
        <v>376</v>
      </c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7">
        <f t="shared" si="18"/>
        <v>0</v>
      </c>
      <c r="AF255" s="47">
        <f t="shared" si="19"/>
        <v>0</v>
      </c>
      <c r="AG255" s="47">
        <f t="shared" si="20"/>
        <v>1</v>
      </c>
      <c r="AH255" s="43" t="s">
        <v>588</v>
      </c>
      <c r="AI255" s="43" t="s">
        <v>1175</v>
      </c>
      <c r="AJ255" s="43" t="s">
        <v>376</v>
      </c>
      <c r="AK255" s="43" t="s">
        <v>658</v>
      </c>
      <c r="AL255" s="43" t="s">
        <v>1097</v>
      </c>
      <c r="AM255" s="43" t="s">
        <v>1098</v>
      </c>
      <c r="AN255" s="43" t="s">
        <v>376</v>
      </c>
      <c r="AO255" s="43" t="s">
        <v>658</v>
      </c>
      <c r="AP255" s="43"/>
      <c r="AQ255" s="43">
        <v>1</v>
      </c>
      <c r="AR255" s="43"/>
      <c r="AS255" s="43"/>
      <c r="AT255" s="43"/>
      <c r="AU255" s="43" t="s">
        <v>376</v>
      </c>
      <c r="AV255" s="43"/>
      <c r="AW255" s="43" t="s">
        <v>30</v>
      </c>
      <c r="AX255" s="43"/>
      <c r="AY255" s="43" t="s">
        <v>30</v>
      </c>
      <c r="AZ255" s="43"/>
      <c r="BA255" s="44"/>
      <c r="BB255" s="48"/>
      <c r="BC255" s="43" t="s">
        <v>30</v>
      </c>
      <c r="BD255" s="43"/>
      <c r="BE255" s="43"/>
      <c r="BF255" s="43">
        <v>1</v>
      </c>
      <c r="BG255" s="43">
        <v>1</v>
      </c>
      <c r="BH255" s="43">
        <v>1</v>
      </c>
      <c r="BI255" s="43" t="s">
        <v>804</v>
      </c>
      <c r="BJ255" s="43" t="s">
        <v>1093</v>
      </c>
      <c r="BK255" s="43">
        <v>1907</v>
      </c>
      <c r="BL255" s="43" t="str">
        <f t="shared" si="21"/>
        <v>1907Everton</v>
      </c>
      <c r="BM255" s="49" t="str">
        <f t="shared" si="22"/>
        <v>London</v>
      </c>
      <c r="BN255" s="43"/>
      <c r="BO255" s="43"/>
      <c r="BP255" s="43"/>
      <c r="BQ255" s="43"/>
      <c r="BR255" s="43"/>
      <c r="BS255" s="43"/>
      <c r="BT255" s="43"/>
      <c r="BU255" s="43"/>
      <c r="BV255" s="43" t="s">
        <v>376</v>
      </c>
      <c r="BW255" s="43" t="s">
        <v>376</v>
      </c>
      <c r="BX255" s="43"/>
      <c r="BZ255" s="50"/>
      <c r="CA255" s="50"/>
      <c r="CB255" s="88" t="str">
        <f t="shared" si="23"/>
        <v>19070420</v>
      </c>
    </row>
    <row r="256" spans="1:80" s="49" customFormat="1" ht="12.95" customHeight="1" x14ac:dyDescent="0.2">
      <c r="A256" s="43">
        <v>3</v>
      </c>
      <c r="B256" s="43">
        <v>28</v>
      </c>
      <c r="C256" s="43">
        <v>1908</v>
      </c>
      <c r="D256" s="43" t="s">
        <v>658</v>
      </c>
      <c r="E256" s="43" t="s">
        <v>1233</v>
      </c>
      <c r="F256" s="44" t="s">
        <v>1010</v>
      </c>
      <c r="G256" s="43"/>
      <c r="H256" s="44" t="s">
        <v>1011</v>
      </c>
      <c r="I256" s="44"/>
      <c r="J256" s="45">
        <v>3010</v>
      </c>
      <c r="K256" s="43" t="s">
        <v>805</v>
      </c>
      <c r="L256" s="43" t="s">
        <v>3</v>
      </c>
      <c r="M256" s="43" t="s">
        <v>589</v>
      </c>
      <c r="N256" s="46">
        <v>6</v>
      </c>
      <c r="O256" s="46">
        <v>0</v>
      </c>
      <c r="P256" s="44" t="s">
        <v>1141</v>
      </c>
      <c r="Q256" s="44" t="s">
        <v>588</v>
      </c>
      <c r="R256" s="44" t="s">
        <v>376</v>
      </c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7">
        <f t="shared" si="18"/>
        <v>1</v>
      </c>
      <c r="AF256" s="47">
        <f t="shared" si="19"/>
        <v>0</v>
      </c>
      <c r="AG256" s="47">
        <f t="shared" si="20"/>
        <v>0</v>
      </c>
      <c r="AH256" s="43" t="s">
        <v>1227</v>
      </c>
      <c r="AI256" s="43" t="s">
        <v>1164</v>
      </c>
      <c r="AJ256" s="43" t="s">
        <v>376</v>
      </c>
      <c r="AK256" s="43" t="s">
        <v>658</v>
      </c>
      <c r="AL256" s="43" t="s">
        <v>1017</v>
      </c>
      <c r="AM256" s="43" t="s">
        <v>1018</v>
      </c>
      <c r="AN256" s="43" t="s">
        <v>376</v>
      </c>
      <c r="AO256" s="43" t="s">
        <v>658</v>
      </c>
      <c r="AP256" s="43"/>
      <c r="AQ256" s="43">
        <v>2</v>
      </c>
      <c r="AR256" s="43"/>
      <c r="AS256" s="43"/>
      <c r="AT256" s="43"/>
      <c r="AU256" s="43" t="s">
        <v>376</v>
      </c>
      <c r="AV256" s="43"/>
      <c r="AW256" s="43" t="s">
        <v>30</v>
      </c>
      <c r="AX256" s="43"/>
      <c r="AY256" s="43" t="s">
        <v>30</v>
      </c>
      <c r="AZ256" s="43"/>
      <c r="BA256" s="44"/>
      <c r="BB256" s="48"/>
      <c r="BC256" s="43"/>
      <c r="BD256" s="43"/>
      <c r="BE256" s="43"/>
      <c r="BF256" s="43">
        <v>1</v>
      </c>
      <c r="BG256" s="43">
        <v>1</v>
      </c>
      <c r="BH256" s="43">
        <v>2</v>
      </c>
      <c r="BI256" s="43" t="s">
        <v>805</v>
      </c>
      <c r="BJ256" s="43" t="s">
        <v>589</v>
      </c>
      <c r="BK256" s="43">
        <v>1908</v>
      </c>
      <c r="BL256" s="43" t="str">
        <f t="shared" si="21"/>
        <v>1908Newcastle United</v>
      </c>
      <c r="BM256" s="49" t="str">
        <f t="shared" si="22"/>
        <v>Liverpool</v>
      </c>
      <c r="BN256" s="43"/>
      <c r="BO256" s="43"/>
      <c r="BP256" s="43"/>
      <c r="BQ256" s="43"/>
      <c r="BR256" s="43"/>
      <c r="BS256" s="43"/>
      <c r="BT256" s="43"/>
      <c r="BU256" s="43"/>
      <c r="BV256" s="43" t="s">
        <v>376</v>
      </c>
      <c r="BW256" s="43" t="s">
        <v>376</v>
      </c>
      <c r="BX256" s="43"/>
      <c r="BZ256" s="50"/>
      <c r="CA256" s="50"/>
      <c r="CB256" s="88" t="str">
        <f t="shared" si="23"/>
        <v>19080328</v>
      </c>
    </row>
    <row r="257" spans="1:80" s="49" customFormat="1" ht="12.95" customHeight="1" x14ac:dyDescent="0.2">
      <c r="A257" s="43">
        <v>3</v>
      </c>
      <c r="B257" s="43">
        <v>28</v>
      </c>
      <c r="C257" s="43">
        <v>1908</v>
      </c>
      <c r="D257" s="43" t="s">
        <v>658</v>
      </c>
      <c r="E257" s="43" t="s">
        <v>1233</v>
      </c>
      <c r="F257" s="44" t="s">
        <v>1010</v>
      </c>
      <c r="G257" s="43"/>
      <c r="H257" s="44" t="s">
        <v>1011</v>
      </c>
      <c r="I257" s="44"/>
      <c r="J257" s="45">
        <v>3010</v>
      </c>
      <c r="K257" s="43" t="s">
        <v>589</v>
      </c>
      <c r="L257" s="43" t="s">
        <v>4</v>
      </c>
      <c r="M257" s="43" t="s">
        <v>805</v>
      </c>
      <c r="N257" s="46">
        <v>0</v>
      </c>
      <c r="O257" s="46">
        <v>6</v>
      </c>
      <c r="P257" s="44" t="s">
        <v>1141</v>
      </c>
      <c r="Q257" s="44" t="s">
        <v>588</v>
      </c>
      <c r="R257" s="44" t="s">
        <v>376</v>
      </c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7">
        <f t="shared" si="18"/>
        <v>0</v>
      </c>
      <c r="AF257" s="47">
        <f t="shared" si="19"/>
        <v>0</v>
      </c>
      <c r="AG257" s="47">
        <f t="shared" si="20"/>
        <v>1</v>
      </c>
      <c r="AH257" s="43" t="s">
        <v>1017</v>
      </c>
      <c r="AI257" s="43" t="s">
        <v>1018</v>
      </c>
      <c r="AJ257" s="43" t="s">
        <v>376</v>
      </c>
      <c r="AK257" s="43" t="s">
        <v>658</v>
      </c>
      <c r="AL257" s="43" t="s">
        <v>1227</v>
      </c>
      <c r="AM257" s="43" t="s">
        <v>1164</v>
      </c>
      <c r="AN257" s="43" t="s">
        <v>376</v>
      </c>
      <c r="AO257" s="43" t="s">
        <v>658</v>
      </c>
      <c r="AP257" s="43"/>
      <c r="AQ257" s="43">
        <v>2</v>
      </c>
      <c r="AR257" s="43"/>
      <c r="AS257" s="43"/>
      <c r="AT257" s="43"/>
      <c r="AU257" s="43" t="s">
        <v>376</v>
      </c>
      <c r="AV257" s="43"/>
      <c r="AW257" s="43" t="s">
        <v>30</v>
      </c>
      <c r="AX257" s="43"/>
      <c r="AY257" s="43" t="s">
        <v>30</v>
      </c>
      <c r="AZ257" s="43"/>
      <c r="BA257" s="44"/>
      <c r="BB257" s="48"/>
      <c r="BC257" s="43"/>
      <c r="BD257" s="43"/>
      <c r="BE257" s="43"/>
      <c r="BF257" s="43">
        <v>1</v>
      </c>
      <c r="BG257" s="43">
        <v>2</v>
      </c>
      <c r="BH257" s="43">
        <v>1</v>
      </c>
      <c r="BI257" s="43" t="s">
        <v>589</v>
      </c>
      <c r="BJ257" s="43" t="s">
        <v>805</v>
      </c>
      <c r="BK257" s="43">
        <v>1908</v>
      </c>
      <c r="BL257" s="43" t="str">
        <f t="shared" si="21"/>
        <v>1908Fulham</v>
      </c>
      <c r="BM257" s="49" t="str">
        <f t="shared" si="22"/>
        <v>Liverpool</v>
      </c>
      <c r="BN257" s="43"/>
      <c r="BO257" s="43"/>
      <c r="BP257" s="43"/>
      <c r="BQ257" s="43"/>
      <c r="BR257" s="43"/>
      <c r="BS257" s="43"/>
      <c r="BT257" s="43"/>
      <c r="BU257" s="43"/>
      <c r="BV257" s="43" t="s">
        <v>376</v>
      </c>
      <c r="BW257" s="43" t="s">
        <v>376</v>
      </c>
      <c r="BX257" s="43"/>
      <c r="BZ257" s="50"/>
      <c r="CA257" s="50"/>
      <c r="CB257" s="88" t="str">
        <f t="shared" si="23"/>
        <v>19080328</v>
      </c>
    </row>
    <row r="258" spans="1:80" s="49" customFormat="1" ht="12.95" customHeight="1" x14ac:dyDescent="0.2">
      <c r="A258" s="43">
        <v>3</v>
      </c>
      <c r="B258" s="43">
        <v>28</v>
      </c>
      <c r="C258" s="43">
        <v>1908</v>
      </c>
      <c r="D258" s="43" t="s">
        <v>658</v>
      </c>
      <c r="E258" s="43" t="s">
        <v>1233</v>
      </c>
      <c r="F258" s="44" t="s">
        <v>1010</v>
      </c>
      <c r="G258" s="43"/>
      <c r="H258" s="44" t="s">
        <v>1011</v>
      </c>
      <c r="I258" s="44"/>
      <c r="J258" s="45">
        <v>3010</v>
      </c>
      <c r="K258" s="43" t="s">
        <v>1151</v>
      </c>
      <c r="L258" s="43" t="s">
        <v>3</v>
      </c>
      <c r="M258" s="43" t="s">
        <v>629</v>
      </c>
      <c r="N258" s="46">
        <v>2</v>
      </c>
      <c r="O258" s="46">
        <v>0</v>
      </c>
      <c r="P258" s="44" t="s">
        <v>1234</v>
      </c>
      <c r="Q258" s="44" t="s">
        <v>1017</v>
      </c>
      <c r="R258" s="44" t="s">
        <v>376</v>
      </c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7">
        <f t="shared" ref="AE258:AE321" si="24">IF(L258="W",1,0)</f>
        <v>1</v>
      </c>
      <c r="AF258" s="47">
        <f t="shared" ref="AF258:AF321" si="25">IF(L258="T",1,0)</f>
        <v>0</v>
      </c>
      <c r="AG258" s="47">
        <f t="shared" ref="AG258:AG321" si="26">IF(L258="L",1,0)</f>
        <v>0</v>
      </c>
      <c r="AH258" s="43" t="s">
        <v>1111</v>
      </c>
      <c r="AI258" s="43" t="s">
        <v>1126</v>
      </c>
      <c r="AJ258" s="43" t="s">
        <v>376</v>
      </c>
      <c r="AK258" s="43" t="s">
        <v>658</v>
      </c>
      <c r="AL258" s="43" t="s">
        <v>629</v>
      </c>
      <c r="AM258" s="43" t="s">
        <v>1199</v>
      </c>
      <c r="AN258" s="43" t="s">
        <v>376</v>
      </c>
      <c r="AO258" s="43" t="s">
        <v>658</v>
      </c>
      <c r="AP258" s="43"/>
      <c r="AQ258" s="43">
        <v>2</v>
      </c>
      <c r="AR258" s="43"/>
      <c r="AS258" s="43"/>
      <c r="AT258" s="43"/>
      <c r="AU258" s="43" t="s">
        <v>376</v>
      </c>
      <c r="AV258" s="43"/>
      <c r="AW258" s="43" t="s">
        <v>30</v>
      </c>
      <c r="AX258" s="43"/>
      <c r="AY258" s="43" t="s">
        <v>30</v>
      </c>
      <c r="AZ258" s="43"/>
      <c r="BA258" s="44"/>
      <c r="BB258" s="48"/>
      <c r="BC258" s="43"/>
      <c r="BD258" s="43"/>
      <c r="BE258" s="43"/>
      <c r="BF258" s="43">
        <v>1</v>
      </c>
      <c r="BG258" s="43">
        <v>2</v>
      </c>
      <c r="BH258" s="43"/>
      <c r="BI258" s="43" t="s">
        <v>1151</v>
      </c>
      <c r="BJ258" s="43" t="s">
        <v>629</v>
      </c>
      <c r="BK258" s="43">
        <v>1908</v>
      </c>
      <c r="BL258" s="43" t="str">
        <f t="shared" ref="BL258:BL321" si="27">BK258&amp;BI258</f>
        <v>1908Wolverhampton Wanderers</v>
      </c>
      <c r="BM258" s="49" t="str">
        <f t="shared" ref="BM258:BM321" si="28">IF(AD258="Home",BI258,IF(AD258="Away",BJ258,Q258))</f>
        <v>London</v>
      </c>
      <c r="BN258" s="43"/>
      <c r="BO258" s="43"/>
      <c r="BP258" s="43"/>
      <c r="BQ258" s="43"/>
      <c r="BR258" s="43"/>
      <c r="BS258" s="43"/>
      <c r="BT258" s="43"/>
      <c r="BU258" s="43"/>
      <c r="BV258" s="43" t="s">
        <v>376</v>
      </c>
      <c r="BW258" s="43" t="s">
        <v>376</v>
      </c>
      <c r="BX258" s="43"/>
      <c r="BZ258" s="50"/>
      <c r="CA258" s="50"/>
      <c r="CB258" s="88" t="str">
        <f t="shared" ref="CB258:CB321" si="29">IF(OR(C258="",A258="",B258=""),"",TEXT(C258,"0000")&amp;TEXT(A258,"00")&amp;TEXT(B258,"00"))</f>
        <v>19080328</v>
      </c>
    </row>
    <row r="259" spans="1:80" s="49" customFormat="1" ht="12.95" customHeight="1" x14ac:dyDescent="0.2">
      <c r="A259" s="43">
        <v>3</v>
      </c>
      <c r="B259" s="43">
        <v>28</v>
      </c>
      <c r="C259" s="43">
        <v>1908</v>
      </c>
      <c r="D259" s="43" t="s">
        <v>658</v>
      </c>
      <c r="E259" s="43" t="s">
        <v>1233</v>
      </c>
      <c r="F259" s="44" t="s">
        <v>1010</v>
      </c>
      <c r="G259" s="43"/>
      <c r="H259" s="44" t="s">
        <v>1011</v>
      </c>
      <c r="I259" s="44"/>
      <c r="J259" s="45">
        <v>3010</v>
      </c>
      <c r="K259" s="43" t="s">
        <v>629</v>
      </c>
      <c r="L259" s="43" t="s">
        <v>4</v>
      </c>
      <c r="M259" s="43" t="s">
        <v>1151</v>
      </c>
      <c r="N259" s="46">
        <v>0</v>
      </c>
      <c r="O259" s="46">
        <v>2</v>
      </c>
      <c r="P259" s="44" t="s">
        <v>1234</v>
      </c>
      <c r="Q259" s="44" t="s">
        <v>1017</v>
      </c>
      <c r="R259" s="44" t="s">
        <v>376</v>
      </c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7">
        <f t="shared" si="24"/>
        <v>0</v>
      </c>
      <c r="AF259" s="47">
        <f t="shared" si="25"/>
        <v>0</v>
      </c>
      <c r="AG259" s="47">
        <f t="shared" si="26"/>
        <v>1</v>
      </c>
      <c r="AH259" s="43" t="s">
        <v>629</v>
      </c>
      <c r="AI259" s="43" t="s">
        <v>1199</v>
      </c>
      <c r="AJ259" s="43" t="s">
        <v>376</v>
      </c>
      <c r="AK259" s="43" t="s">
        <v>658</v>
      </c>
      <c r="AL259" s="43" t="s">
        <v>1111</v>
      </c>
      <c r="AM259" s="43" t="s">
        <v>1126</v>
      </c>
      <c r="AN259" s="43" t="s">
        <v>376</v>
      </c>
      <c r="AO259" s="43" t="s">
        <v>658</v>
      </c>
      <c r="AP259" s="43"/>
      <c r="AQ259" s="43">
        <v>2</v>
      </c>
      <c r="AR259" s="43"/>
      <c r="AS259" s="43"/>
      <c r="AT259" s="43"/>
      <c r="AU259" s="43" t="s">
        <v>376</v>
      </c>
      <c r="AV259" s="43"/>
      <c r="AW259" s="43" t="s">
        <v>30</v>
      </c>
      <c r="AX259" s="43"/>
      <c r="AY259" s="43" t="s">
        <v>30</v>
      </c>
      <c r="AZ259" s="43"/>
      <c r="BA259" s="44"/>
      <c r="BB259" s="48"/>
      <c r="BC259" s="43"/>
      <c r="BD259" s="43"/>
      <c r="BE259" s="43"/>
      <c r="BF259" s="43">
        <v>1</v>
      </c>
      <c r="BG259" s="43"/>
      <c r="BH259" s="43">
        <v>2</v>
      </c>
      <c r="BI259" s="43" t="s">
        <v>629</v>
      </c>
      <c r="BJ259" s="43" t="s">
        <v>1151</v>
      </c>
      <c r="BK259" s="43">
        <v>1908</v>
      </c>
      <c r="BL259" s="43" t="str">
        <f t="shared" si="27"/>
        <v>1908Southampton</v>
      </c>
      <c r="BM259" s="49" t="str">
        <f t="shared" si="28"/>
        <v>London</v>
      </c>
      <c r="BN259" s="43"/>
      <c r="BO259" s="43"/>
      <c r="BP259" s="43"/>
      <c r="BQ259" s="43"/>
      <c r="BR259" s="43"/>
      <c r="BS259" s="43"/>
      <c r="BT259" s="43"/>
      <c r="BU259" s="43"/>
      <c r="BV259" s="43" t="s">
        <v>376</v>
      </c>
      <c r="BW259" s="43" t="s">
        <v>376</v>
      </c>
      <c r="BX259" s="43"/>
      <c r="BZ259" s="50"/>
      <c r="CA259" s="50"/>
      <c r="CB259" s="88" t="str">
        <f t="shared" si="29"/>
        <v>19080328</v>
      </c>
    </row>
    <row r="260" spans="1:80" s="49" customFormat="1" ht="12.95" customHeight="1" x14ac:dyDescent="0.2">
      <c r="A260" s="43">
        <v>4</v>
      </c>
      <c r="B260" s="43">
        <v>25</v>
      </c>
      <c r="C260" s="43">
        <v>1908</v>
      </c>
      <c r="D260" s="43" t="s">
        <v>658</v>
      </c>
      <c r="E260" s="43" t="s">
        <v>1233</v>
      </c>
      <c r="F260" s="44" t="s">
        <v>1010</v>
      </c>
      <c r="G260" s="43"/>
      <c r="H260" s="44" t="s">
        <v>1025</v>
      </c>
      <c r="I260" s="44"/>
      <c r="J260" s="45">
        <v>3038</v>
      </c>
      <c r="K260" s="43" t="s">
        <v>1151</v>
      </c>
      <c r="L260" s="43" t="s">
        <v>3</v>
      </c>
      <c r="M260" s="43" t="s">
        <v>805</v>
      </c>
      <c r="N260" s="46">
        <v>3</v>
      </c>
      <c r="O260" s="46">
        <v>1</v>
      </c>
      <c r="P260" s="44" t="s">
        <v>1188</v>
      </c>
      <c r="Q260" s="44" t="s">
        <v>1017</v>
      </c>
      <c r="R260" s="44" t="s">
        <v>376</v>
      </c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7">
        <f t="shared" si="24"/>
        <v>1</v>
      </c>
      <c r="AF260" s="47">
        <f t="shared" si="25"/>
        <v>0</v>
      </c>
      <c r="AG260" s="47">
        <f t="shared" si="26"/>
        <v>0</v>
      </c>
      <c r="AH260" s="43" t="s">
        <v>1111</v>
      </c>
      <c r="AI260" s="43" t="s">
        <v>1126</v>
      </c>
      <c r="AJ260" s="43" t="s">
        <v>376</v>
      </c>
      <c r="AK260" s="43" t="s">
        <v>658</v>
      </c>
      <c r="AL260" s="43" t="s">
        <v>1227</v>
      </c>
      <c r="AM260" s="43" t="s">
        <v>1164</v>
      </c>
      <c r="AN260" s="43" t="s">
        <v>376</v>
      </c>
      <c r="AO260" s="43" t="s">
        <v>658</v>
      </c>
      <c r="AP260" s="43"/>
      <c r="AQ260" s="43">
        <v>1</v>
      </c>
      <c r="AR260" s="43"/>
      <c r="AS260" s="43"/>
      <c r="AT260" s="43"/>
      <c r="AU260" s="43" t="s">
        <v>376</v>
      </c>
      <c r="AV260" s="43"/>
      <c r="AW260" s="43" t="s">
        <v>30</v>
      </c>
      <c r="AX260" s="43"/>
      <c r="AY260" s="43" t="s">
        <v>30</v>
      </c>
      <c r="AZ260" s="43"/>
      <c r="BA260" s="44"/>
      <c r="BB260" s="48" t="s">
        <v>30</v>
      </c>
      <c r="BC260" s="43" t="s">
        <v>30</v>
      </c>
      <c r="BD260" s="43"/>
      <c r="BE260" s="43"/>
      <c r="BF260" s="43">
        <v>1</v>
      </c>
      <c r="BG260" s="43">
        <v>2</v>
      </c>
      <c r="BH260" s="43">
        <v>1</v>
      </c>
      <c r="BI260" s="43" t="s">
        <v>1151</v>
      </c>
      <c r="BJ260" s="43" t="s">
        <v>805</v>
      </c>
      <c r="BK260" s="43">
        <v>1908</v>
      </c>
      <c r="BL260" s="43" t="str">
        <f t="shared" si="27"/>
        <v>1908Wolverhampton Wanderers</v>
      </c>
      <c r="BM260" s="49" t="str">
        <f t="shared" si="28"/>
        <v>London</v>
      </c>
      <c r="BN260" s="43"/>
      <c r="BO260" s="43"/>
      <c r="BP260" s="43"/>
      <c r="BQ260" s="43"/>
      <c r="BR260" s="43"/>
      <c r="BS260" s="43"/>
      <c r="BT260" s="43"/>
      <c r="BU260" s="43"/>
      <c r="BV260" s="43" t="s">
        <v>376</v>
      </c>
      <c r="BW260" s="43" t="s">
        <v>376</v>
      </c>
      <c r="BX260" s="43"/>
      <c r="BZ260" s="50"/>
      <c r="CA260" s="50"/>
      <c r="CB260" s="88" t="str">
        <f t="shared" si="29"/>
        <v>19080425</v>
      </c>
    </row>
    <row r="261" spans="1:80" s="49" customFormat="1" ht="12.95" customHeight="1" x14ac:dyDescent="0.2">
      <c r="A261" s="43">
        <v>4</v>
      </c>
      <c r="B261" s="43">
        <v>25</v>
      </c>
      <c r="C261" s="43">
        <v>1908</v>
      </c>
      <c r="D261" s="43" t="s">
        <v>658</v>
      </c>
      <c r="E261" s="43" t="s">
        <v>1233</v>
      </c>
      <c r="F261" s="44" t="s">
        <v>1010</v>
      </c>
      <c r="G261" s="43"/>
      <c r="H261" s="44" t="s">
        <v>1025</v>
      </c>
      <c r="I261" s="44"/>
      <c r="J261" s="45">
        <v>3038</v>
      </c>
      <c r="K261" s="43" t="s">
        <v>805</v>
      </c>
      <c r="L261" s="43" t="s">
        <v>4</v>
      </c>
      <c r="M261" s="43" t="s">
        <v>1151</v>
      </c>
      <c r="N261" s="46">
        <v>1</v>
      </c>
      <c r="O261" s="46">
        <v>3</v>
      </c>
      <c r="P261" s="44" t="s">
        <v>1188</v>
      </c>
      <c r="Q261" s="44" t="s">
        <v>1017</v>
      </c>
      <c r="R261" s="44" t="s">
        <v>376</v>
      </c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7">
        <f t="shared" si="24"/>
        <v>0</v>
      </c>
      <c r="AF261" s="47">
        <f t="shared" si="25"/>
        <v>0</v>
      </c>
      <c r="AG261" s="47">
        <f t="shared" si="26"/>
        <v>1</v>
      </c>
      <c r="AH261" s="43" t="s">
        <v>1227</v>
      </c>
      <c r="AI261" s="43" t="s">
        <v>1164</v>
      </c>
      <c r="AJ261" s="43" t="s">
        <v>376</v>
      </c>
      <c r="AK261" s="43" t="s">
        <v>658</v>
      </c>
      <c r="AL261" s="43" t="s">
        <v>1111</v>
      </c>
      <c r="AM261" s="43" t="s">
        <v>1126</v>
      </c>
      <c r="AN261" s="43" t="s">
        <v>376</v>
      </c>
      <c r="AO261" s="43" t="s">
        <v>658</v>
      </c>
      <c r="AP261" s="43"/>
      <c r="AQ261" s="43">
        <v>1</v>
      </c>
      <c r="AR261" s="43"/>
      <c r="AS261" s="43"/>
      <c r="AT261" s="43"/>
      <c r="AU261" s="43" t="s">
        <v>376</v>
      </c>
      <c r="AV261" s="43"/>
      <c r="AW261" s="43" t="s">
        <v>30</v>
      </c>
      <c r="AX261" s="43"/>
      <c r="AY261" s="43" t="s">
        <v>30</v>
      </c>
      <c r="AZ261" s="43"/>
      <c r="BA261" s="44"/>
      <c r="BB261" s="48"/>
      <c r="BC261" s="43" t="s">
        <v>30</v>
      </c>
      <c r="BD261" s="43"/>
      <c r="BE261" s="43"/>
      <c r="BF261" s="43">
        <v>1</v>
      </c>
      <c r="BG261" s="43">
        <v>1</v>
      </c>
      <c r="BH261" s="43">
        <v>2</v>
      </c>
      <c r="BI261" s="43" t="s">
        <v>805</v>
      </c>
      <c r="BJ261" s="43" t="s">
        <v>1151</v>
      </c>
      <c r="BK261" s="43">
        <v>1908</v>
      </c>
      <c r="BL261" s="43" t="str">
        <f t="shared" si="27"/>
        <v>1908Newcastle United</v>
      </c>
      <c r="BM261" s="49" t="str">
        <f t="shared" si="28"/>
        <v>London</v>
      </c>
      <c r="BN261" s="43"/>
      <c r="BO261" s="43"/>
      <c r="BP261" s="43"/>
      <c r="BQ261" s="43"/>
      <c r="BR261" s="43"/>
      <c r="BS261" s="43"/>
      <c r="BT261" s="43"/>
      <c r="BU261" s="43"/>
      <c r="BV261" s="43" t="s">
        <v>376</v>
      </c>
      <c r="BW261" s="43" t="s">
        <v>376</v>
      </c>
      <c r="BX261" s="43"/>
      <c r="BZ261" s="50"/>
      <c r="CA261" s="50"/>
      <c r="CB261" s="88" t="str">
        <f t="shared" si="29"/>
        <v>19080425</v>
      </c>
    </row>
    <row r="262" spans="1:80" s="49" customFormat="1" ht="12.95" customHeight="1" x14ac:dyDescent="0.2">
      <c r="A262" s="43">
        <v>3</v>
      </c>
      <c r="B262" s="43">
        <v>27</v>
      </c>
      <c r="C262" s="43">
        <v>1909</v>
      </c>
      <c r="D262" s="43" t="s">
        <v>658</v>
      </c>
      <c r="E262" s="43" t="s">
        <v>1235</v>
      </c>
      <c r="F262" s="44" t="s">
        <v>1010</v>
      </c>
      <c r="G262" s="43"/>
      <c r="H262" s="44" t="s">
        <v>1011</v>
      </c>
      <c r="I262" s="44"/>
      <c r="J262" s="45">
        <v>3374</v>
      </c>
      <c r="K262" s="43" t="s">
        <v>821</v>
      </c>
      <c r="L262" s="43" t="s">
        <v>3</v>
      </c>
      <c r="M262" s="43" t="s">
        <v>805</v>
      </c>
      <c r="N262" s="46">
        <v>1</v>
      </c>
      <c r="O262" s="46">
        <v>0</v>
      </c>
      <c r="P262" s="44" t="s">
        <v>1163</v>
      </c>
      <c r="Q262" s="44" t="s">
        <v>1097</v>
      </c>
      <c r="R262" s="44" t="s">
        <v>376</v>
      </c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7">
        <f t="shared" si="24"/>
        <v>1</v>
      </c>
      <c r="AF262" s="47">
        <f t="shared" si="25"/>
        <v>0</v>
      </c>
      <c r="AG262" s="47">
        <f t="shared" si="26"/>
        <v>0</v>
      </c>
      <c r="AH262" s="43" t="s">
        <v>1101</v>
      </c>
      <c r="AI262" s="43" t="s">
        <v>1159</v>
      </c>
      <c r="AJ262" s="43" t="s">
        <v>376</v>
      </c>
      <c r="AK262" s="43" t="s">
        <v>658</v>
      </c>
      <c r="AL262" s="43" t="s">
        <v>1227</v>
      </c>
      <c r="AM262" s="43" t="s">
        <v>1164</v>
      </c>
      <c r="AN262" s="43" t="s">
        <v>376</v>
      </c>
      <c r="AO262" s="43" t="s">
        <v>658</v>
      </c>
      <c r="AP262" s="43"/>
      <c r="AQ262" s="43">
        <v>2</v>
      </c>
      <c r="AR262" s="43"/>
      <c r="AS262" s="43"/>
      <c r="AT262" s="43"/>
      <c r="AU262" s="43" t="s">
        <v>376</v>
      </c>
      <c r="AV262" s="43"/>
      <c r="AW262" s="43" t="s">
        <v>30</v>
      </c>
      <c r="AX262" s="43"/>
      <c r="AY262" s="43" t="s">
        <v>30</v>
      </c>
      <c r="AZ262" s="43"/>
      <c r="BA262" s="44"/>
      <c r="BB262" s="48"/>
      <c r="BC262" s="43"/>
      <c r="BD262" s="43"/>
      <c r="BE262" s="43"/>
      <c r="BF262" s="43">
        <v>1</v>
      </c>
      <c r="BG262" s="43">
        <v>1</v>
      </c>
      <c r="BH262" s="43">
        <v>1</v>
      </c>
      <c r="BI262" s="43" t="s">
        <v>821</v>
      </c>
      <c r="BJ262" s="43" t="s">
        <v>805</v>
      </c>
      <c r="BK262" s="43">
        <v>1909</v>
      </c>
      <c r="BL262" s="43" t="str">
        <f t="shared" si="27"/>
        <v>1909Manchester United</v>
      </c>
      <c r="BM262" s="49" t="str">
        <f t="shared" si="28"/>
        <v>Sheffield</v>
      </c>
      <c r="BN262" s="43"/>
      <c r="BO262" s="43"/>
      <c r="BP262" s="43"/>
      <c r="BQ262" s="43"/>
      <c r="BR262" s="43"/>
      <c r="BS262" s="43"/>
      <c r="BT262" s="43"/>
      <c r="BU262" s="43"/>
      <c r="BV262" s="43" t="s">
        <v>376</v>
      </c>
      <c r="BW262" s="43" t="s">
        <v>376</v>
      </c>
      <c r="BX262" s="43"/>
      <c r="BY262" s="47"/>
      <c r="BZ262" s="50"/>
      <c r="CA262" s="50"/>
      <c r="CB262" s="88" t="str">
        <f t="shared" si="29"/>
        <v>19090327</v>
      </c>
    </row>
    <row r="263" spans="1:80" s="49" customFormat="1" ht="12.95" customHeight="1" x14ac:dyDescent="0.2">
      <c r="A263" s="43">
        <v>3</v>
      </c>
      <c r="B263" s="43">
        <v>27</v>
      </c>
      <c r="C263" s="43">
        <v>1909</v>
      </c>
      <c r="D263" s="43" t="s">
        <v>658</v>
      </c>
      <c r="E263" s="43" t="s">
        <v>1235</v>
      </c>
      <c r="F263" s="44" t="s">
        <v>1010</v>
      </c>
      <c r="G263" s="43"/>
      <c r="H263" s="44" t="s">
        <v>1011</v>
      </c>
      <c r="I263" s="44"/>
      <c r="J263" s="45">
        <v>3374</v>
      </c>
      <c r="K263" s="43" t="s">
        <v>805</v>
      </c>
      <c r="L263" s="43" t="s">
        <v>4</v>
      </c>
      <c r="M263" s="43" t="s">
        <v>821</v>
      </c>
      <c r="N263" s="46">
        <v>0</v>
      </c>
      <c r="O263" s="46">
        <v>1</v>
      </c>
      <c r="P263" s="44" t="s">
        <v>1163</v>
      </c>
      <c r="Q263" s="44" t="s">
        <v>1097</v>
      </c>
      <c r="R263" s="44" t="s">
        <v>376</v>
      </c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7">
        <f t="shared" si="24"/>
        <v>0</v>
      </c>
      <c r="AF263" s="47">
        <f t="shared" si="25"/>
        <v>0</v>
      </c>
      <c r="AG263" s="47">
        <f t="shared" si="26"/>
        <v>1</v>
      </c>
      <c r="AH263" s="43" t="s">
        <v>1227</v>
      </c>
      <c r="AI263" s="43" t="s">
        <v>1164</v>
      </c>
      <c r="AJ263" s="43" t="s">
        <v>376</v>
      </c>
      <c r="AK263" s="43" t="s">
        <v>658</v>
      </c>
      <c r="AL263" s="43" t="s">
        <v>1101</v>
      </c>
      <c r="AM263" s="43" t="s">
        <v>1159</v>
      </c>
      <c r="AN263" s="43" t="s">
        <v>376</v>
      </c>
      <c r="AO263" s="43" t="s">
        <v>658</v>
      </c>
      <c r="AP263" s="43"/>
      <c r="AQ263" s="43">
        <v>2</v>
      </c>
      <c r="AR263" s="43"/>
      <c r="AS263" s="43"/>
      <c r="AT263" s="43"/>
      <c r="AU263" s="43" t="s">
        <v>376</v>
      </c>
      <c r="AV263" s="43"/>
      <c r="AW263" s="43" t="s">
        <v>30</v>
      </c>
      <c r="AX263" s="43"/>
      <c r="AY263" s="43" t="s">
        <v>30</v>
      </c>
      <c r="AZ263" s="43"/>
      <c r="BA263" s="44"/>
      <c r="BB263" s="48"/>
      <c r="BC263" s="43"/>
      <c r="BD263" s="43"/>
      <c r="BE263" s="43"/>
      <c r="BF263" s="43">
        <v>1</v>
      </c>
      <c r="BG263" s="43">
        <v>1</v>
      </c>
      <c r="BH263" s="43">
        <v>1</v>
      </c>
      <c r="BI263" s="43" t="s">
        <v>805</v>
      </c>
      <c r="BJ263" s="43" t="s">
        <v>821</v>
      </c>
      <c r="BK263" s="43">
        <v>1909</v>
      </c>
      <c r="BL263" s="43" t="str">
        <f t="shared" si="27"/>
        <v>1909Newcastle United</v>
      </c>
      <c r="BM263" s="49" t="str">
        <f t="shared" si="28"/>
        <v>Sheffield</v>
      </c>
      <c r="BN263" s="43"/>
      <c r="BO263" s="43"/>
      <c r="BP263" s="43"/>
      <c r="BQ263" s="43"/>
      <c r="BR263" s="43"/>
      <c r="BS263" s="43"/>
      <c r="BT263" s="43"/>
      <c r="BU263" s="43"/>
      <c r="BV263" s="43" t="s">
        <v>376</v>
      </c>
      <c r="BW263" s="43" t="s">
        <v>376</v>
      </c>
      <c r="BX263" s="43"/>
      <c r="BY263" s="47"/>
      <c r="BZ263" s="50"/>
      <c r="CA263" s="50"/>
      <c r="CB263" s="88" t="str">
        <f t="shared" si="29"/>
        <v>19090327</v>
      </c>
    </row>
    <row r="264" spans="1:80" s="49" customFormat="1" ht="12.95" customHeight="1" x14ac:dyDescent="0.2">
      <c r="A264" s="43">
        <v>3</v>
      </c>
      <c r="B264" s="43">
        <v>27</v>
      </c>
      <c r="C264" s="43">
        <v>1909</v>
      </c>
      <c r="D264" s="43" t="s">
        <v>658</v>
      </c>
      <c r="E264" s="43" t="s">
        <v>1235</v>
      </c>
      <c r="F264" s="44" t="s">
        <v>1010</v>
      </c>
      <c r="G264" s="43"/>
      <c r="H264" s="44" t="s">
        <v>1011</v>
      </c>
      <c r="I264" s="44"/>
      <c r="J264" s="45">
        <v>3374</v>
      </c>
      <c r="K264" s="43" t="s">
        <v>1191</v>
      </c>
      <c r="L264" s="43" t="s">
        <v>1014</v>
      </c>
      <c r="M264" s="43" t="s">
        <v>1236</v>
      </c>
      <c r="N264" s="46">
        <v>1</v>
      </c>
      <c r="O264" s="46">
        <v>1</v>
      </c>
      <c r="P264" s="44" t="s">
        <v>1234</v>
      </c>
      <c r="Q264" s="44" t="s">
        <v>1017</v>
      </c>
      <c r="R264" s="44" t="s">
        <v>376</v>
      </c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7">
        <f t="shared" si="24"/>
        <v>0</v>
      </c>
      <c r="AF264" s="47">
        <f t="shared" si="25"/>
        <v>1</v>
      </c>
      <c r="AG264" s="47">
        <f t="shared" si="26"/>
        <v>0</v>
      </c>
      <c r="AH264" s="43" t="s">
        <v>979</v>
      </c>
      <c r="AI264" s="43" t="s">
        <v>1146</v>
      </c>
      <c r="AJ264" s="43" t="s">
        <v>376</v>
      </c>
      <c r="AK264" s="43" t="s">
        <v>658</v>
      </c>
      <c r="AL264" s="43" t="s">
        <v>1237</v>
      </c>
      <c r="AM264" s="43" t="s">
        <v>1237</v>
      </c>
      <c r="AN264" s="43" t="s">
        <v>376</v>
      </c>
      <c r="AO264" s="43" t="s">
        <v>658</v>
      </c>
      <c r="AP264" s="43"/>
      <c r="AQ264" s="43">
        <v>2</v>
      </c>
      <c r="AR264" s="43"/>
      <c r="AS264" s="43"/>
      <c r="AT264" s="43"/>
      <c r="AU264" s="43" t="s">
        <v>376</v>
      </c>
      <c r="AV264" s="43"/>
      <c r="AW264" s="43" t="s">
        <v>30</v>
      </c>
      <c r="AX264" s="43"/>
      <c r="AY264" s="43" t="s">
        <v>30</v>
      </c>
      <c r="AZ264" s="43"/>
      <c r="BA264" s="44"/>
      <c r="BB264" s="48"/>
      <c r="BC264" s="43"/>
      <c r="BD264" s="43"/>
      <c r="BE264" s="43"/>
      <c r="BF264" s="43">
        <v>1</v>
      </c>
      <c r="BG264" s="43">
        <v>2</v>
      </c>
      <c r="BH264" s="43">
        <v>1</v>
      </c>
      <c r="BI264" s="43" t="s">
        <v>1191</v>
      </c>
      <c r="BJ264" s="43" t="s">
        <v>1236</v>
      </c>
      <c r="BK264" s="43">
        <v>1909</v>
      </c>
      <c r="BL264" s="43" t="str">
        <f t="shared" si="27"/>
        <v>1909Derby County</v>
      </c>
      <c r="BM264" s="49" t="str">
        <f t="shared" si="28"/>
        <v>London</v>
      </c>
      <c r="BN264" s="43"/>
      <c r="BO264" s="43"/>
      <c r="BP264" s="43"/>
      <c r="BQ264" s="43"/>
      <c r="BR264" s="43"/>
      <c r="BS264" s="43"/>
      <c r="BT264" s="43"/>
      <c r="BU264" s="43"/>
      <c r="BV264" s="43" t="s">
        <v>376</v>
      </c>
      <c r="BW264" s="43" t="s">
        <v>376</v>
      </c>
      <c r="BX264" s="43"/>
      <c r="BZ264" s="50"/>
      <c r="CA264" s="50"/>
      <c r="CB264" s="88" t="str">
        <f t="shared" si="29"/>
        <v>19090327</v>
      </c>
    </row>
    <row r="265" spans="1:80" s="49" customFormat="1" ht="12.95" customHeight="1" x14ac:dyDescent="0.2">
      <c r="A265" s="43">
        <v>3</v>
      </c>
      <c r="B265" s="43">
        <v>27</v>
      </c>
      <c r="C265" s="43">
        <v>1909</v>
      </c>
      <c r="D265" s="43" t="s">
        <v>658</v>
      </c>
      <c r="E265" s="43" t="s">
        <v>1235</v>
      </c>
      <c r="F265" s="44" t="s">
        <v>1010</v>
      </c>
      <c r="G265" s="43"/>
      <c r="H265" s="44" t="s">
        <v>1011</v>
      </c>
      <c r="I265" s="44"/>
      <c r="J265" s="45">
        <v>3374</v>
      </c>
      <c r="K265" s="43" t="s">
        <v>1236</v>
      </c>
      <c r="L265" s="43" t="s">
        <v>1014</v>
      </c>
      <c r="M265" s="43" t="s">
        <v>1191</v>
      </c>
      <c r="N265" s="46">
        <v>1</v>
      </c>
      <c r="O265" s="46">
        <v>1</v>
      </c>
      <c r="P265" s="44" t="s">
        <v>1234</v>
      </c>
      <c r="Q265" s="44" t="s">
        <v>1017</v>
      </c>
      <c r="R265" s="44" t="s">
        <v>376</v>
      </c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7">
        <f t="shared" si="24"/>
        <v>0</v>
      </c>
      <c r="AF265" s="47">
        <f t="shared" si="25"/>
        <v>1</v>
      </c>
      <c r="AG265" s="47">
        <f t="shared" si="26"/>
        <v>0</v>
      </c>
      <c r="AH265" s="43" t="s">
        <v>1237</v>
      </c>
      <c r="AI265" s="43" t="s">
        <v>1237</v>
      </c>
      <c r="AJ265" s="43" t="s">
        <v>376</v>
      </c>
      <c r="AK265" s="43" t="s">
        <v>658</v>
      </c>
      <c r="AL265" s="43" t="s">
        <v>979</v>
      </c>
      <c r="AM265" s="43" t="s">
        <v>1146</v>
      </c>
      <c r="AN265" s="43" t="s">
        <v>376</v>
      </c>
      <c r="AO265" s="43" t="s">
        <v>658</v>
      </c>
      <c r="AP265" s="43"/>
      <c r="AQ265" s="43">
        <v>2</v>
      </c>
      <c r="AR265" s="43"/>
      <c r="AS265" s="43"/>
      <c r="AT265" s="43"/>
      <c r="AU265" s="43" t="s">
        <v>376</v>
      </c>
      <c r="AV265" s="43"/>
      <c r="AW265" s="43" t="s">
        <v>30</v>
      </c>
      <c r="AX265" s="43"/>
      <c r="AY265" s="43" t="s">
        <v>30</v>
      </c>
      <c r="AZ265" s="43"/>
      <c r="BA265" s="44"/>
      <c r="BB265" s="48"/>
      <c r="BC265" s="43"/>
      <c r="BD265" s="43"/>
      <c r="BE265" s="43"/>
      <c r="BF265" s="43">
        <v>1</v>
      </c>
      <c r="BG265" s="43">
        <v>1</v>
      </c>
      <c r="BH265" s="43">
        <v>2</v>
      </c>
      <c r="BI265" s="43" t="s">
        <v>1236</v>
      </c>
      <c r="BJ265" s="43" t="s">
        <v>1191</v>
      </c>
      <c r="BK265" s="43">
        <v>1909</v>
      </c>
      <c r="BL265" s="43" t="str">
        <f t="shared" si="27"/>
        <v>1909Bristol City</v>
      </c>
      <c r="BM265" s="49" t="str">
        <f t="shared" si="28"/>
        <v>London</v>
      </c>
      <c r="BN265" s="43"/>
      <c r="BO265" s="43"/>
      <c r="BP265" s="43"/>
      <c r="BQ265" s="43"/>
      <c r="BR265" s="43"/>
      <c r="BS265" s="43"/>
      <c r="BT265" s="43"/>
      <c r="BU265" s="43"/>
      <c r="BV265" s="43" t="s">
        <v>376</v>
      </c>
      <c r="BW265" s="43" t="s">
        <v>376</v>
      </c>
      <c r="BX265" s="43"/>
      <c r="BZ265" s="50"/>
      <c r="CA265" s="50"/>
      <c r="CB265" s="88" t="str">
        <f t="shared" si="29"/>
        <v>19090327</v>
      </c>
    </row>
    <row r="266" spans="1:80" s="49" customFormat="1" ht="12.95" customHeight="1" x14ac:dyDescent="0.2">
      <c r="A266" s="43">
        <v>3</v>
      </c>
      <c r="B266" s="43">
        <v>31</v>
      </c>
      <c r="C266" s="43">
        <v>1909</v>
      </c>
      <c r="D266" s="43" t="s">
        <v>658</v>
      </c>
      <c r="E266" s="43" t="s">
        <v>1235</v>
      </c>
      <c r="F266" s="44" t="s">
        <v>1010</v>
      </c>
      <c r="G266" s="43"/>
      <c r="H266" s="44" t="s">
        <v>1011</v>
      </c>
      <c r="I266" s="44" t="s">
        <v>1023</v>
      </c>
      <c r="J266" s="45">
        <v>3378</v>
      </c>
      <c r="K266" s="43" t="s">
        <v>1236</v>
      </c>
      <c r="L266" s="43" t="s">
        <v>3</v>
      </c>
      <c r="M266" s="43" t="s">
        <v>1191</v>
      </c>
      <c r="N266" s="46">
        <v>2</v>
      </c>
      <c r="O266" s="46">
        <v>1</v>
      </c>
      <c r="P266" s="43" t="s">
        <v>1232</v>
      </c>
      <c r="Q266" s="43" t="s">
        <v>1111</v>
      </c>
      <c r="R266" s="44" t="s">
        <v>376</v>
      </c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7">
        <f t="shared" si="24"/>
        <v>1</v>
      </c>
      <c r="AF266" s="47">
        <f t="shared" si="25"/>
        <v>0</v>
      </c>
      <c r="AG266" s="47">
        <f t="shared" si="26"/>
        <v>0</v>
      </c>
      <c r="AH266" s="43" t="s">
        <v>1237</v>
      </c>
      <c r="AI266" s="43" t="s">
        <v>1237</v>
      </c>
      <c r="AJ266" s="43" t="s">
        <v>376</v>
      </c>
      <c r="AK266" s="43" t="s">
        <v>658</v>
      </c>
      <c r="AL266" s="43" t="s">
        <v>979</v>
      </c>
      <c r="AM266" s="43" t="s">
        <v>1146</v>
      </c>
      <c r="AN266" s="43" t="s">
        <v>376</v>
      </c>
      <c r="AO266" s="43" t="s">
        <v>658</v>
      </c>
      <c r="AP266" s="43"/>
      <c r="AQ266" s="43">
        <v>2</v>
      </c>
      <c r="AR266" s="43"/>
      <c r="AS266" s="43"/>
      <c r="AT266" s="43"/>
      <c r="AU266" s="43" t="s">
        <v>376</v>
      </c>
      <c r="AV266" s="43"/>
      <c r="AW266" s="43" t="s">
        <v>30</v>
      </c>
      <c r="AX266" s="43"/>
      <c r="AY266" s="43" t="s">
        <v>30</v>
      </c>
      <c r="AZ266" s="43"/>
      <c r="BA266" s="44"/>
      <c r="BB266" s="48"/>
      <c r="BC266" s="43"/>
      <c r="BD266" s="43"/>
      <c r="BE266" s="43"/>
      <c r="BF266" s="43">
        <v>1</v>
      </c>
      <c r="BG266" s="43">
        <v>1</v>
      </c>
      <c r="BH266" s="43">
        <v>2</v>
      </c>
      <c r="BI266" s="43" t="s">
        <v>1236</v>
      </c>
      <c r="BJ266" s="43" t="s">
        <v>1191</v>
      </c>
      <c r="BK266" s="43">
        <v>1909</v>
      </c>
      <c r="BL266" s="43" t="str">
        <f t="shared" si="27"/>
        <v>1909Bristol City</v>
      </c>
      <c r="BM266" s="49" t="str">
        <f t="shared" si="28"/>
        <v>Birmingham</v>
      </c>
      <c r="BN266" s="43"/>
      <c r="BO266" s="43"/>
      <c r="BP266" s="43"/>
      <c r="BQ266" s="43"/>
      <c r="BR266" s="43"/>
      <c r="BS266" s="43"/>
      <c r="BT266" s="43"/>
      <c r="BU266" s="43"/>
      <c r="BV266" s="43" t="s">
        <v>376</v>
      </c>
      <c r="BW266" s="43" t="s">
        <v>376</v>
      </c>
      <c r="BX266" s="43"/>
      <c r="BZ266" s="50"/>
      <c r="CA266" s="50"/>
      <c r="CB266" s="88" t="str">
        <f t="shared" si="29"/>
        <v>19090331</v>
      </c>
    </row>
    <row r="267" spans="1:80" s="49" customFormat="1" ht="12.95" customHeight="1" x14ac:dyDescent="0.2">
      <c r="A267" s="43">
        <v>3</v>
      </c>
      <c r="B267" s="43">
        <v>31</v>
      </c>
      <c r="C267" s="43">
        <v>1909</v>
      </c>
      <c r="D267" s="43" t="s">
        <v>658</v>
      </c>
      <c r="E267" s="43" t="s">
        <v>1235</v>
      </c>
      <c r="F267" s="44" t="s">
        <v>1010</v>
      </c>
      <c r="G267" s="43"/>
      <c r="H267" s="44" t="s">
        <v>1011</v>
      </c>
      <c r="I267" s="44" t="s">
        <v>1023</v>
      </c>
      <c r="J267" s="45">
        <v>3378</v>
      </c>
      <c r="K267" s="43" t="s">
        <v>1191</v>
      </c>
      <c r="L267" s="43" t="s">
        <v>4</v>
      </c>
      <c r="M267" s="43" t="s">
        <v>1236</v>
      </c>
      <c r="N267" s="46">
        <v>1</v>
      </c>
      <c r="O267" s="46">
        <v>2</v>
      </c>
      <c r="P267" s="43" t="s">
        <v>1232</v>
      </c>
      <c r="Q267" s="43" t="s">
        <v>1111</v>
      </c>
      <c r="R267" s="44" t="s">
        <v>376</v>
      </c>
      <c r="S267" s="43"/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3"/>
      <c r="AE267" s="47">
        <f t="shared" si="24"/>
        <v>0</v>
      </c>
      <c r="AF267" s="47">
        <f t="shared" si="25"/>
        <v>0</v>
      </c>
      <c r="AG267" s="47">
        <f t="shared" si="26"/>
        <v>1</v>
      </c>
      <c r="AH267" s="43" t="s">
        <v>979</v>
      </c>
      <c r="AI267" s="43" t="s">
        <v>1146</v>
      </c>
      <c r="AJ267" s="43" t="s">
        <v>376</v>
      </c>
      <c r="AK267" s="43" t="s">
        <v>658</v>
      </c>
      <c r="AL267" s="43" t="s">
        <v>1237</v>
      </c>
      <c r="AM267" s="43" t="s">
        <v>1237</v>
      </c>
      <c r="AN267" s="43" t="s">
        <v>376</v>
      </c>
      <c r="AO267" s="43" t="s">
        <v>658</v>
      </c>
      <c r="AP267" s="43"/>
      <c r="AQ267" s="43">
        <v>2</v>
      </c>
      <c r="AR267" s="43"/>
      <c r="AS267" s="43"/>
      <c r="AT267" s="43"/>
      <c r="AU267" s="43" t="s">
        <v>376</v>
      </c>
      <c r="AV267" s="43"/>
      <c r="AW267" s="43" t="s">
        <v>30</v>
      </c>
      <c r="AX267" s="43"/>
      <c r="AY267" s="43" t="s">
        <v>30</v>
      </c>
      <c r="AZ267" s="43"/>
      <c r="BA267" s="44"/>
      <c r="BB267" s="48"/>
      <c r="BC267" s="43"/>
      <c r="BD267" s="43"/>
      <c r="BE267" s="43"/>
      <c r="BF267" s="43">
        <v>1</v>
      </c>
      <c r="BG267" s="43">
        <v>2</v>
      </c>
      <c r="BH267" s="43">
        <v>1</v>
      </c>
      <c r="BI267" s="43" t="s">
        <v>1191</v>
      </c>
      <c r="BJ267" s="43" t="s">
        <v>1236</v>
      </c>
      <c r="BK267" s="43">
        <v>1909</v>
      </c>
      <c r="BL267" s="43" t="str">
        <f t="shared" si="27"/>
        <v>1909Derby County</v>
      </c>
      <c r="BM267" s="49" t="str">
        <f t="shared" si="28"/>
        <v>Birmingham</v>
      </c>
      <c r="BN267" s="43"/>
      <c r="BO267" s="43"/>
      <c r="BP267" s="43"/>
      <c r="BQ267" s="43"/>
      <c r="BR267" s="43"/>
      <c r="BS267" s="43"/>
      <c r="BT267" s="43"/>
      <c r="BU267" s="43"/>
      <c r="BV267" s="43" t="s">
        <v>376</v>
      </c>
      <c r="BW267" s="43" t="s">
        <v>376</v>
      </c>
      <c r="BX267" s="43"/>
      <c r="BZ267" s="50"/>
      <c r="CA267" s="50"/>
      <c r="CB267" s="88" t="str">
        <f t="shared" si="29"/>
        <v>19090331</v>
      </c>
    </row>
    <row r="268" spans="1:80" s="49" customFormat="1" ht="12.95" customHeight="1" x14ac:dyDescent="0.2">
      <c r="A268" s="43">
        <v>4</v>
      </c>
      <c r="B268" s="43">
        <v>24</v>
      </c>
      <c r="C268" s="43">
        <v>1909</v>
      </c>
      <c r="D268" s="43" t="s">
        <v>658</v>
      </c>
      <c r="E268" s="43" t="s">
        <v>1235</v>
      </c>
      <c r="F268" s="44" t="s">
        <v>1010</v>
      </c>
      <c r="G268" s="43"/>
      <c r="H268" s="44" t="s">
        <v>1025</v>
      </c>
      <c r="I268" s="44"/>
      <c r="J268" s="45">
        <v>3402</v>
      </c>
      <c r="K268" s="43" t="s">
        <v>821</v>
      </c>
      <c r="L268" s="43" t="s">
        <v>3</v>
      </c>
      <c r="M268" s="43" t="s">
        <v>1236</v>
      </c>
      <c r="N268" s="46">
        <v>1</v>
      </c>
      <c r="O268" s="46">
        <v>0</v>
      </c>
      <c r="P268" s="44" t="s">
        <v>1188</v>
      </c>
      <c r="Q268" s="44" t="s">
        <v>1017</v>
      </c>
      <c r="R268" s="44" t="s">
        <v>376</v>
      </c>
      <c r="S268" s="43"/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3"/>
      <c r="AE268" s="47">
        <f t="shared" si="24"/>
        <v>1</v>
      </c>
      <c r="AF268" s="47">
        <f t="shared" si="25"/>
        <v>0</v>
      </c>
      <c r="AG268" s="47">
        <f t="shared" si="26"/>
        <v>0</v>
      </c>
      <c r="AH268" s="43" t="s">
        <v>1101</v>
      </c>
      <c r="AI268" s="43" t="s">
        <v>1159</v>
      </c>
      <c r="AJ268" s="43" t="s">
        <v>376</v>
      </c>
      <c r="AK268" s="43" t="s">
        <v>658</v>
      </c>
      <c r="AL268" s="43" t="s">
        <v>1237</v>
      </c>
      <c r="AM268" s="43" t="s">
        <v>1237</v>
      </c>
      <c r="AN268" s="43" t="s">
        <v>376</v>
      </c>
      <c r="AO268" s="43" t="s">
        <v>658</v>
      </c>
      <c r="AP268" s="43"/>
      <c r="AQ268" s="43">
        <v>1</v>
      </c>
      <c r="AR268" s="43"/>
      <c r="AS268" s="43"/>
      <c r="AT268" s="43"/>
      <c r="AU268" s="43" t="s">
        <v>376</v>
      </c>
      <c r="AV268" s="43"/>
      <c r="AW268" s="43" t="s">
        <v>30</v>
      </c>
      <c r="AX268" s="43"/>
      <c r="AY268" s="43" t="s">
        <v>30</v>
      </c>
      <c r="AZ268" s="43"/>
      <c r="BA268" s="44"/>
      <c r="BB268" s="48" t="s">
        <v>30</v>
      </c>
      <c r="BC268" s="43" t="s">
        <v>30</v>
      </c>
      <c r="BD268" s="43"/>
      <c r="BE268" s="43"/>
      <c r="BF268" s="43">
        <v>1</v>
      </c>
      <c r="BG268" s="43">
        <v>1</v>
      </c>
      <c r="BH268" s="43">
        <v>1</v>
      </c>
      <c r="BI268" s="43" t="s">
        <v>821</v>
      </c>
      <c r="BJ268" s="43" t="s">
        <v>1236</v>
      </c>
      <c r="BK268" s="43">
        <v>1909</v>
      </c>
      <c r="BL268" s="43" t="str">
        <f t="shared" si="27"/>
        <v>1909Manchester United</v>
      </c>
      <c r="BM268" s="49" t="str">
        <f t="shared" si="28"/>
        <v>London</v>
      </c>
      <c r="BN268" s="43"/>
      <c r="BO268" s="43"/>
      <c r="BP268" s="43"/>
      <c r="BQ268" s="43"/>
      <c r="BR268" s="43"/>
      <c r="BS268" s="43"/>
      <c r="BT268" s="43"/>
      <c r="BU268" s="43"/>
      <c r="BV268" s="43" t="s">
        <v>376</v>
      </c>
      <c r="BW268" s="43" t="s">
        <v>376</v>
      </c>
      <c r="BX268" s="43"/>
      <c r="BZ268" s="50"/>
      <c r="CA268" s="50"/>
      <c r="CB268" s="88" t="str">
        <f t="shared" si="29"/>
        <v>19090424</v>
      </c>
    </row>
    <row r="269" spans="1:80" s="49" customFormat="1" ht="12.95" customHeight="1" x14ac:dyDescent="0.2">
      <c r="A269" s="43">
        <v>4</v>
      </c>
      <c r="B269" s="43">
        <v>24</v>
      </c>
      <c r="C269" s="43">
        <v>1909</v>
      </c>
      <c r="D269" s="43" t="s">
        <v>658</v>
      </c>
      <c r="E269" s="43" t="s">
        <v>1235</v>
      </c>
      <c r="F269" s="44" t="s">
        <v>1010</v>
      </c>
      <c r="G269" s="43"/>
      <c r="H269" s="44" t="s">
        <v>1025</v>
      </c>
      <c r="I269" s="44"/>
      <c r="J269" s="45">
        <v>3402</v>
      </c>
      <c r="K269" s="43" t="s">
        <v>1236</v>
      </c>
      <c r="L269" s="43" t="s">
        <v>4</v>
      </c>
      <c r="M269" s="43" t="s">
        <v>821</v>
      </c>
      <c r="N269" s="46">
        <v>0</v>
      </c>
      <c r="O269" s="46">
        <v>1</v>
      </c>
      <c r="P269" s="44" t="s">
        <v>1188</v>
      </c>
      <c r="Q269" s="44" t="s">
        <v>1017</v>
      </c>
      <c r="R269" s="44" t="s">
        <v>376</v>
      </c>
      <c r="S269" s="43"/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3"/>
      <c r="AE269" s="47">
        <f t="shared" si="24"/>
        <v>0</v>
      </c>
      <c r="AF269" s="47">
        <f t="shared" si="25"/>
        <v>0</v>
      </c>
      <c r="AG269" s="47">
        <f t="shared" si="26"/>
        <v>1</v>
      </c>
      <c r="AH269" s="43" t="s">
        <v>1237</v>
      </c>
      <c r="AI269" s="43" t="s">
        <v>1237</v>
      </c>
      <c r="AJ269" s="43" t="s">
        <v>376</v>
      </c>
      <c r="AK269" s="43" t="s">
        <v>658</v>
      </c>
      <c r="AL269" s="43" t="s">
        <v>1101</v>
      </c>
      <c r="AM269" s="43" t="s">
        <v>1159</v>
      </c>
      <c r="AN269" s="43" t="s">
        <v>376</v>
      </c>
      <c r="AO269" s="43" t="s">
        <v>658</v>
      </c>
      <c r="AP269" s="43"/>
      <c r="AQ269" s="43">
        <v>1</v>
      </c>
      <c r="AR269" s="43"/>
      <c r="AS269" s="43"/>
      <c r="AT269" s="43"/>
      <c r="AU269" s="43" t="s">
        <v>376</v>
      </c>
      <c r="AV269" s="43"/>
      <c r="AW269" s="43" t="s">
        <v>30</v>
      </c>
      <c r="AX269" s="43"/>
      <c r="AY269" s="43" t="s">
        <v>30</v>
      </c>
      <c r="AZ269" s="43"/>
      <c r="BA269" s="44"/>
      <c r="BB269" s="48"/>
      <c r="BC269" s="43" t="s">
        <v>30</v>
      </c>
      <c r="BD269" s="43"/>
      <c r="BE269" s="43"/>
      <c r="BF269" s="43">
        <v>1</v>
      </c>
      <c r="BG269" s="43">
        <v>1</v>
      </c>
      <c r="BH269" s="43">
        <v>1</v>
      </c>
      <c r="BI269" s="43" t="s">
        <v>1236</v>
      </c>
      <c r="BJ269" s="43" t="s">
        <v>821</v>
      </c>
      <c r="BK269" s="43">
        <v>1909</v>
      </c>
      <c r="BL269" s="43" t="str">
        <f t="shared" si="27"/>
        <v>1909Bristol City</v>
      </c>
      <c r="BM269" s="49" t="str">
        <f t="shared" si="28"/>
        <v>London</v>
      </c>
      <c r="BN269" s="43"/>
      <c r="BO269" s="43"/>
      <c r="BP269" s="43"/>
      <c r="BQ269" s="43"/>
      <c r="BR269" s="43"/>
      <c r="BS269" s="43"/>
      <c r="BT269" s="43"/>
      <c r="BU269" s="43"/>
      <c r="BV269" s="43" t="s">
        <v>376</v>
      </c>
      <c r="BW269" s="43" t="s">
        <v>376</v>
      </c>
      <c r="BX269" s="43"/>
      <c r="BZ269" s="50"/>
      <c r="CA269" s="50"/>
      <c r="CB269" s="88" t="str">
        <f t="shared" si="29"/>
        <v>19090424</v>
      </c>
    </row>
    <row r="270" spans="1:80" s="49" customFormat="1" ht="12.95" customHeight="1" x14ac:dyDescent="0.2">
      <c r="A270" s="43">
        <v>3</v>
      </c>
      <c r="B270" s="43">
        <v>26</v>
      </c>
      <c r="C270" s="43">
        <v>1910</v>
      </c>
      <c r="D270" s="43" t="s">
        <v>658</v>
      </c>
      <c r="E270" s="43" t="s">
        <v>1238</v>
      </c>
      <c r="F270" s="44" t="s">
        <v>1010</v>
      </c>
      <c r="G270" s="43"/>
      <c r="H270" s="44" t="s">
        <v>1011</v>
      </c>
      <c r="I270" s="44"/>
      <c r="J270" s="45">
        <v>3738</v>
      </c>
      <c r="K270" s="43" t="s">
        <v>804</v>
      </c>
      <c r="L270" s="43" t="s">
        <v>1014</v>
      </c>
      <c r="M270" s="43" t="s">
        <v>1239</v>
      </c>
      <c r="N270" s="46">
        <v>0</v>
      </c>
      <c r="O270" s="46">
        <v>0</v>
      </c>
      <c r="P270" s="44" t="s">
        <v>1240</v>
      </c>
      <c r="Q270" s="44" t="s">
        <v>1241</v>
      </c>
      <c r="R270" s="44" t="s">
        <v>376</v>
      </c>
      <c r="S270" s="43"/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3"/>
      <c r="AE270" s="47">
        <f t="shared" si="24"/>
        <v>0</v>
      </c>
      <c r="AF270" s="47">
        <f t="shared" si="25"/>
        <v>1</v>
      </c>
      <c r="AG270" s="47">
        <f t="shared" si="26"/>
        <v>0</v>
      </c>
      <c r="AH270" s="43" t="s">
        <v>588</v>
      </c>
      <c r="AI270" s="43" t="s">
        <v>1175</v>
      </c>
      <c r="AJ270" s="43" t="s">
        <v>376</v>
      </c>
      <c r="AK270" s="43" t="s">
        <v>658</v>
      </c>
      <c r="AL270" s="43" t="s">
        <v>1239</v>
      </c>
      <c r="AM270" s="43" t="s">
        <v>1242</v>
      </c>
      <c r="AN270" s="43" t="s">
        <v>376</v>
      </c>
      <c r="AO270" s="43" t="s">
        <v>658</v>
      </c>
      <c r="AP270" s="43"/>
      <c r="AQ270" s="43">
        <v>2</v>
      </c>
      <c r="AR270" s="43"/>
      <c r="AS270" s="43"/>
      <c r="AT270" s="43"/>
      <c r="AU270" s="43" t="s">
        <v>376</v>
      </c>
      <c r="AV270" s="43"/>
      <c r="AW270" s="43" t="s">
        <v>30</v>
      </c>
      <c r="AX270" s="43"/>
      <c r="AY270" s="43" t="s">
        <v>30</v>
      </c>
      <c r="AZ270" s="43"/>
      <c r="BA270" s="44"/>
      <c r="BB270" s="48"/>
      <c r="BC270" s="43"/>
      <c r="BD270" s="43"/>
      <c r="BE270" s="43"/>
      <c r="BF270" s="43">
        <v>1</v>
      </c>
      <c r="BG270" s="43">
        <v>1</v>
      </c>
      <c r="BH270" s="43">
        <v>2</v>
      </c>
      <c r="BI270" s="43" t="s">
        <v>804</v>
      </c>
      <c r="BJ270" s="43" t="s">
        <v>1239</v>
      </c>
      <c r="BK270" s="43">
        <v>1910</v>
      </c>
      <c r="BL270" s="43" t="str">
        <f t="shared" si="27"/>
        <v>1910Everton</v>
      </c>
      <c r="BM270" s="49" t="str">
        <f t="shared" si="28"/>
        <v>Leeds</v>
      </c>
      <c r="BN270" s="43"/>
      <c r="BO270" s="43"/>
      <c r="BP270" s="43"/>
      <c r="BQ270" s="43"/>
      <c r="BR270" s="43"/>
      <c r="BS270" s="43"/>
      <c r="BT270" s="43"/>
      <c r="BU270" s="43"/>
      <c r="BV270" s="43" t="s">
        <v>376</v>
      </c>
      <c r="BW270" s="43" t="s">
        <v>376</v>
      </c>
      <c r="BX270" s="43"/>
      <c r="BZ270" s="50"/>
      <c r="CA270" s="50"/>
      <c r="CB270" s="88" t="str">
        <f t="shared" si="29"/>
        <v>19100326</v>
      </c>
    </row>
    <row r="271" spans="1:80" s="49" customFormat="1" ht="12.95" customHeight="1" x14ac:dyDescent="0.2">
      <c r="A271" s="43">
        <v>3</v>
      </c>
      <c r="B271" s="43">
        <v>26</v>
      </c>
      <c r="C271" s="43">
        <v>1910</v>
      </c>
      <c r="D271" s="43" t="s">
        <v>658</v>
      </c>
      <c r="E271" s="43" t="s">
        <v>1238</v>
      </c>
      <c r="F271" s="44" t="s">
        <v>1010</v>
      </c>
      <c r="G271" s="43"/>
      <c r="H271" s="44" t="s">
        <v>1011</v>
      </c>
      <c r="I271" s="44"/>
      <c r="J271" s="45">
        <v>3738</v>
      </c>
      <c r="K271" s="43" t="s">
        <v>1239</v>
      </c>
      <c r="L271" s="43" t="s">
        <v>1014</v>
      </c>
      <c r="M271" s="43" t="s">
        <v>804</v>
      </c>
      <c r="N271" s="46">
        <v>0</v>
      </c>
      <c r="O271" s="46">
        <v>0</v>
      </c>
      <c r="P271" s="44" t="s">
        <v>1240</v>
      </c>
      <c r="Q271" s="44" t="s">
        <v>1241</v>
      </c>
      <c r="R271" s="44" t="s">
        <v>376</v>
      </c>
      <c r="S271" s="43"/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3"/>
      <c r="AE271" s="47">
        <f t="shared" si="24"/>
        <v>0</v>
      </c>
      <c r="AF271" s="47">
        <f t="shared" si="25"/>
        <v>1</v>
      </c>
      <c r="AG271" s="47">
        <f t="shared" si="26"/>
        <v>0</v>
      </c>
      <c r="AH271" s="43" t="s">
        <v>1239</v>
      </c>
      <c r="AI271" s="43" t="s">
        <v>1242</v>
      </c>
      <c r="AJ271" s="43" t="s">
        <v>376</v>
      </c>
      <c r="AK271" s="43" t="s">
        <v>658</v>
      </c>
      <c r="AL271" s="43" t="s">
        <v>588</v>
      </c>
      <c r="AM271" s="43" t="s">
        <v>1175</v>
      </c>
      <c r="AN271" s="43" t="s">
        <v>376</v>
      </c>
      <c r="AO271" s="43" t="s">
        <v>658</v>
      </c>
      <c r="AP271" s="43"/>
      <c r="AQ271" s="43">
        <v>2</v>
      </c>
      <c r="AR271" s="43"/>
      <c r="AS271" s="43"/>
      <c r="AT271" s="43"/>
      <c r="AU271" s="43" t="s">
        <v>376</v>
      </c>
      <c r="AV271" s="43"/>
      <c r="AW271" s="43" t="s">
        <v>30</v>
      </c>
      <c r="AX271" s="43"/>
      <c r="AY271" s="43" t="s">
        <v>30</v>
      </c>
      <c r="AZ271" s="43"/>
      <c r="BA271" s="44"/>
      <c r="BB271" s="48"/>
      <c r="BC271" s="43"/>
      <c r="BD271" s="43"/>
      <c r="BE271" s="43"/>
      <c r="BF271" s="43">
        <v>1</v>
      </c>
      <c r="BG271" s="43">
        <v>2</v>
      </c>
      <c r="BH271" s="43">
        <v>1</v>
      </c>
      <c r="BI271" s="43" t="s">
        <v>1239</v>
      </c>
      <c r="BJ271" s="43" t="s">
        <v>804</v>
      </c>
      <c r="BK271" s="43">
        <v>1910</v>
      </c>
      <c r="BL271" s="43" t="str">
        <f t="shared" si="27"/>
        <v>1910Barnsley</v>
      </c>
      <c r="BM271" s="49" t="str">
        <f t="shared" si="28"/>
        <v>Leeds</v>
      </c>
      <c r="BN271" s="43"/>
      <c r="BO271" s="43"/>
      <c r="BP271" s="43"/>
      <c r="BQ271" s="43"/>
      <c r="BR271" s="43"/>
      <c r="BS271" s="43"/>
      <c r="BT271" s="43"/>
      <c r="BU271" s="43"/>
      <c r="BV271" s="43" t="s">
        <v>376</v>
      </c>
      <c r="BW271" s="43" t="s">
        <v>376</v>
      </c>
      <c r="BX271" s="43"/>
      <c r="BZ271" s="50"/>
      <c r="CA271" s="50"/>
      <c r="CB271" s="88" t="str">
        <f t="shared" si="29"/>
        <v>19100326</v>
      </c>
    </row>
    <row r="272" spans="1:80" s="49" customFormat="1" ht="12.95" customHeight="1" x14ac:dyDescent="0.2">
      <c r="A272" s="43">
        <v>3</v>
      </c>
      <c r="B272" s="43">
        <v>26</v>
      </c>
      <c r="C272" s="43">
        <v>1910</v>
      </c>
      <c r="D272" s="43" t="s">
        <v>658</v>
      </c>
      <c r="E272" s="43" t="s">
        <v>1238</v>
      </c>
      <c r="F272" s="44" t="s">
        <v>1010</v>
      </c>
      <c r="G272" s="43"/>
      <c r="H272" s="44" t="s">
        <v>1011</v>
      </c>
      <c r="I272" s="44"/>
      <c r="J272" s="45">
        <v>3738</v>
      </c>
      <c r="K272" s="43" t="s">
        <v>805</v>
      </c>
      <c r="L272" s="43" t="s">
        <v>3</v>
      </c>
      <c r="M272" s="43" t="s">
        <v>1243</v>
      </c>
      <c r="N272" s="46">
        <v>2</v>
      </c>
      <c r="O272" s="46">
        <v>0</v>
      </c>
      <c r="P272" s="44" t="s">
        <v>1222</v>
      </c>
      <c r="Q272" s="44" t="s">
        <v>1017</v>
      </c>
      <c r="R272" s="44" t="s">
        <v>376</v>
      </c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7">
        <f t="shared" si="24"/>
        <v>1</v>
      </c>
      <c r="AF272" s="47">
        <f t="shared" si="25"/>
        <v>0</v>
      </c>
      <c r="AG272" s="47">
        <f t="shared" si="26"/>
        <v>0</v>
      </c>
      <c r="AH272" s="43" t="s">
        <v>1227</v>
      </c>
      <c r="AI272" s="43" t="s">
        <v>1164</v>
      </c>
      <c r="AJ272" s="43" t="s">
        <v>376</v>
      </c>
      <c r="AK272" s="43" t="s">
        <v>658</v>
      </c>
      <c r="AL272" s="43" t="s">
        <v>1244</v>
      </c>
      <c r="AM272" s="43" t="s">
        <v>1245</v>
      </c>
      <c r="AN272" s="43" t="s">
        <v>376</v>
      </c>
      <c r="AO272" s="43" t="s">
        <v>658</v>
      </c>
      <c r="AP272" s="43"/>
      <c r="AQ272" s="43">
        <v>2</v>
      </c>
      <c r="AR272" s="43"/>
      <c r="AS272" s="43"/>
      <c r="AT272" s="43"/>
      <c r="AU272" s="43" t="s">
        <v>376</v>
      </c>
      <c r="AV272" s="43"/>
      <c r="AW272" s="43" t="s">
        <v>30</v>
      </c>
      <c r="AX272" s="43"/>
      <c r="AY272" s="43" t="s">
        <v>30</v>
      </c>
      <c r="AZ272" s="43"/>
      <c r="BA272" s="44"/>
      <c r="BB272" s="48"/>
      <c r="BC272" s="43"/>
      <c r="BD272" s="43"/>
      <c r="BE272" s="43"/>
      <c r="BF272" s="43">
        <v>1</v>
      </c>
      <c r="BG272" s="43">
        <v>1</v>
      </c>
      <c r="BH272" s="43"/>
      <c r="BI272" s="43" t="s">
        <v>805</v>
      </c>
      <c r="BJ272" s="43" t="s">
        <v>1243</v>
      </c>
      <c r="BK272" s="43">
        <v>1910</v>
      </c>
      <c r="BL272" s="43" t="str">
        <f t="shared" si="27"/>
        <v>1910Newcastle United</v>
      </c>
      <c r="BM272" s="49" t="str">
        <f t="shared" si="28"/>
        <v>London</v>
      </c>
      <c r="BN272" s="43"/>
      <c r="BO272" s="43"/>
      <c r="BP272" s="43"/>
      <c r="BQ272" s="43"/>
      <c r="BR272" s="43"/>
      <c r="BS272" s="43"/>
      <c r="BT272" s="43"/>
      <c r="BU272" s="43"/>
      <c r="BV272" s="43" t="s">
        <v>376</v>
      </c>
      <c r="BW272" s="43" t="s">
        <v>376</v>
      </c>
      <c r="BX272" s="43"/>
      <c r="BZ272" s="50"/>
      <c r="CA272" s="50"/>
      <c r="CB272" s="88" t="str">
        <f t="shared" si="29"/>
        <v>19100326</v>
      </c>
    </row>
    <row r="273" spans="1:80" s="49" customFormat="1" ht="12.95" customHeight="1" x14ac:dyDescent="0.2">
      <c r="A273" s="43">
        <v>3</v>
      </c>
      <c r="B273" s="43">
        <v>26</v>
      </c>
      <c r="C273" s="43">
        <v>1910</v>
      </c>
      <c r="D273" s="43" t="s">
        <v>658</v>
      </c>
      <c r="E273" s="43" t="s">
        <v>1238</v>
      </c>
      <c r="F273" s="44" t="s">
        <v>1010</v>
      </c>
      <c r="G273" s="43"/>
      <c r="H273" s="44" t="s">
        <v>1011</v>
      </c>
      <c r="I273" s="44"/>
      <c r="J273" s="45">
        <v>3738</v>
      </c>
      <c r="K273" s="43" t="s">
        <v>1243</v>
      </c>
      <c r="L273" s="43" t="s">
        <v>4</v>
      </c>
      <c r="M273" s="43" t="s">
        <v>805</v>
      </c>
      <c r="N273" s="46">
        <v>0</v>
      </c>
      <c r="O273" s="46">
        <v>2</v>
      </c>
      <c r="P273" s="44" t="s">
        <v>1222</v>
      </c>
      <c r="Q273" s="44" t="s">
        <v>1017</v>
      </c>
      <c r="R273" s="44" t="s">
        <v>376</v>
      </c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7">
        <f t="shared" si="24"/>
        <v>0</v>
      </c>
      <c r="AF273" s="47">
        <f t="shared" si="25"/>
        <v>0</v>
      </c>
      <c r="AG273" s="47">
        <f t="shared" si="26"/>
        <v>1</v>
      </c>
      <c r="AH273" s="43" t="s">
        <v>1244</v>
      </c>
      <c r="AI273" s="43" t="s">
        <v>1245</v>
      </c>
      <c r="AJ273" s="43" t="s">
        <v>376</v>
      </c>
      <c r="AK273" s="43" t="s">
        <v>658</v>
      </c>
      <c r="AL273" s="43" t="s">
        <v>1227</v>
      </c>
      <c r="AM273" s="43" t="s">
        <v>1164</v>
      </c>
      <c r="AN273" s="43" t="s">
        <v>376</v>
      </c>
      <c r="AO273" s="43" t="s">
        <v>658</v>
      </c>
      <c r="AP273" s="43"/>
      <c r="AQ273" s="43">
        <v>2</v>
      </c>
      <c r="AR273" s="43"/>
      <c r="AS273" s="43"/>
      <c r="AT273" s="43"/>
      <c r="AU273" s="43" t="s">
        <v>376</v>
      </c>
      <c r="AV273" s="43"/>
      <c r="AW273" s="43" t="s">
        <v>30</v>
      </c>
      <c r="AX273" s="43"/>
      <c r="AY273" s="43" t="s">
        <v>30</v>
      </c>
      <c r="AZ273" s="43"/>
      <c r="BA273" s="44"/>
      <c r="BB273" s="48"/>
      <c r="BC273" s="43"/>
      <c r="BD273" s="43"/>
      <c r="BE273" s="43"/>
      <c r="BF273" s="43">
        <v>1</v>
      </c>
      <c r="BG273" s="43"/>
      <c r="BH273" s="43">
        <v>1</v>
      </c>
      <c r="BI273" s="43" t="s">
        <v>1243</v>
      </c>
      <c r="BJ273" s="43" t="s">
        <v>805</v>
      </c>
      <c r="BK273" s="43">
        <v>1910</v>
      </c>
      <c r="BL273" s="43" t="str">
        <f t="shared" si="27"/>
        <v>1910Swindon Town</v>
      </c>
      <c r="BM273" s="49" t="str">
        <f t="shared" si="28"/>
        <v>London</v>
      </c>
      <c r="BN273" s="43"/>
      <c r="BO273" s="43"/>
      <c r="BP273" s="43"/>
      <c r="BQ273" s="43"/>
      <c r="BR273" s="43"/>
      <c r="BS273" s="43"/>
      <c r="BT273" s="43"/>
      <c r="BU273" s="43"/>
      <c r="BV273" s="43" t="s">
        <v>376</v>
      </c>
      <c r="BW273" s="43" t="s">
        <v>376</v>
      </c>
      <c r="BX273" s="43"/>
      <c r="BZ273" s="50"/>
      <c r="CA273" s="50"/>
      <c r="CB273" s="88" t="str">
        <f t="shared" si="29"/>
        <v>19100326</v>
      </c>
    </row>
    <row r="274" spans="1:80" s="49" customFormat="1" ht="12.95" customHeight="1" x14ac:dyDescent="0.2">
      <c r="A274" s="43">
        <v>4</v>
      </c>
      <c r="B274" s="43">
        <v>1</v>
      </c>
      <c r="C274" s="43">
        <v>1910</v>
      </c>
      <c r="D274" s="43" t="s">
        <v>658</v>
      </c>
      <c r="E274" s="43" t="s">
        <v>1238</v>
      </c>
      <c r="F274" s="44" t="s">
        <v>1010</v>
      </c>
      <c r="G274" s="43"/>
      <c r="H274" s="44" t="s">
        <v>1011</v>
      </c>
      <c r="I274" s="44" t="s">
        <v>1023</v>
      </c>
      <c r="J274" s="45">
        <v>3744</v>
      </c>
      <c r="K274" s="43" t="s">
        <v>1239</v>
      </c>
      <c r="L274" s="43" t="s">
        <v>3</v>
      </c>
      <c r="M274" s="43" t="s">
        <v>804</v>
      </c>
      <c r="N274" s="46">
        <v>3</v>
      </c>
      <c r="O274" s="46">
        <v>0</v>
      </c>
      <c r="P274" s="44" t="s">
        <v>1246</v>
      </c>
      <c r="Q274" s="44" t="s">
        <v>1101</v>
      </c>
      <c r="R274" s="44" t="s">
        <v>376</v>
      </c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7">
        <f t="shared" si="24"/>
        <v>1</v>
      </c>
      <c r="AF274" s="47">
        <f t="shared" si="25"/>
        <v>0</v>
      </c>
      <c r="AG274" s="47">
        <f t="shared" si="26"/>
        <v>0</v>
      </c>
      <c r="AH274" s="43" t="s">
        <v>1239</v>
      </c>
      <c r="AI274" s="43" t="s">
        <v>1242</v>
      </c>
      <c r="AJ274" s="43" t="s">
        <v>376</v>
      </c>
      <c r="AK274" s="43" t="s">
        <v>658</v>
      </c>
      <c r="AL274" s="43" t="s">
        <v>588</v>
      </c>
      <c r="AM274" s="43" t="s">
        <v>1175</v>
      </c>
      <c r="AN274" s="43" t="s">
        <v>376</v>
      </c>
      <c r="AO274" s="43" t="s">
        <v>658</v>
      </c>
      <c r="AP274" s="43"/>
      <c r="AQ274" s="43">
        <v>2</v>
      </c>
      <c r="AR274" s="43"/>
      <c r="AS274" s="43"/>
      <c r="AT274" s="43"/>
      <c r="AU274" s="43" t="s">
        <v>376</v>
      </c>
      <c r="AV274" s="43"/>
      <c r="AW274" s="43" t="s">
        <v>30</v>
      </c>
      <c r="AX274" s="43"/>
      <c r="AY274" s="43" t="s">
        <v>30</v>
      </c>
      <c r="AZ274" s="43"/>
      <c r="BA274" s="44"/>
      <c r="BB274" s="48"/>
      <c r="BC274" s="43"/>
      <c r="BD274" s="43"/>
      <c r="BE274" s="43"/>
      <c r="BF274" s="43">
        <v>1</v>
      </c>
      <c r="BG274" s="43">
        <v>2</v>
      </c>
      <c r="BH274" s="43">
        <v>1</v>
      </c>
      <c r="BI274" s="43" t="s">
        <v>1239</v>
      </c>
      <c r="BJ274" s="43" t="s">
        <v>804</v>
      </c>
      <c r="BK274" s="43">
        <v>1910</v>
      </c>
      <c r="BL274" s="43" t="str">
        <f t="shared" si="27"/>
        <v>1910Barnsley</v>
      </c>
      <c r="BM274" s="49" t="str">
        <f t="shared" si="28"/>
        <v>Manchester</v>
      </c>
      <c r="BN274" s="43"/>
      <c r="BO274" s="43"/>
      <c r="BP274" s="43"/>
      <c r="BQ274" s="43"/>
      <c r="BR274" s="43"/>
      <c r="BS274" s="43"/>
      <c r="BT274" s="43"/>
      <c r="BU274" s="43"/>
      <c r="BV274" s="43" t="s">
        <v>376</v>
      </c>
      <c r="BW274" s="43" t="s">
        <v>376</v>
      </c>
      <c r="BX274" s="43"/>
      <c r="BZ274" s="50"/>
      <c r="CA274" s="50"/>
      <c r="CB274" s="88" t="str">
        <f t="shared" si="29"/>
        <v>19100401</v>
      </c>
    </row>
    <row r="275" spans="1:80" s="49" customFormat="1" ht="12.95" customHeight="1" x14ac:dyDescent="0.2">
      <c r="A275" s="43">
        <v>4</v>
      </c>
      <c r="B275" s="43">
        <v>1</v>
      </c>
      <c r="C275" s="43">
        <v>1910</v>
      </c>
      <c r="D275" s="43" t="s">
        <v>658</v>
      </c>
      <c r="E275" s="43" t="s">
        <v>1238</v>
      </c>
      <c r="F275" s="44" t="s">
        <v>1010</v>
      </c>
      <c r="G275" s="43"/>
      <c r="H275" s="44" t="s">
        <v>1011</v>
      </c>
      <c r="I275" s="44" t="s">
        <v>1023</v>
      </c>
      <c r="J275" s="45">
        <v>3744</v>
      </c>
      <c r="K275" s="43" t="s">
        <v>804</v>
      </c>
      <c r="L275" s="43" t="s">
        <v>4</v>
      </c>
      <c r="M275" s="43" t="s">
        <v>1239</v>
      </c>
      <c r="N275" s="46">
        <v>0</v>
      </c>
      <c r="O275" s="46">
        <v>3</v>
      </c>
      <c r="P275" s="44" t="s">
        <v>1246</v>
      </c>
      <c r="Q275" s="44" t="s">
        <v>1101</v>
      </c>
      <c r="R275" s="44" t="s">
        <v>376</v>
      </c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7">
        <f t="shared" si="24"/>
        <v>0</v>
      </c>
      <c r="AF275" s="47">
        <f t="shared" si="25"/>
        <v>0</v>
      </c>
      <c r="AG275" s="47">
        <f t="shared" si="26"/>
        <v>1</v>
      </c>
      <c r="AH275" s="43" t="s">
        <v>588</v>
      </c>
      <c r="AI275" s="43" t="s">
        <v>1175</v>
      </c>
      <c r="AJ275" s="43" t="s">
        <v>376</v>
      </c>
      <c r="AK275" s="43" t="s">
        <v>658</v>
      </c>
      <c r="AL275" s="43" t="s">
        <v>1239</v>
      </c>
      <c r="AM275" s="43" t="s">
        <v>1242</v>
      </c>
      <c r="AN275" s="43" t="s">
        <v>376</v>
      </c>
      <c r="AO275" s="43" t="s">
        <v>658</v>
      </c>
      <c r="AP275" s="43"/>
      <c r="AQ275" s="43">
        <v>2</v>
      </c>
      <c r="AR275" s="43"/>
      <c r="AS275" s="43"/>
      <c r="AT275" s="43"/>
      <c r="AU275" s="43" t="s">
        <v>376</v>
      </c>
      <c r="AV275" s="43"/>
      <c r="AW275" s="43" t="s">
        <v>30</v>
      </c>
      <c r="AX275" s="43"/>
      <c r="AY275" s="43" t="s">
        <v>30</v>
      </c>
      <c r="AZ275" s="43"/>
      <c r="BA275" s="44"/>
      <c r="BB275" s="48"/>
      <c r="BC275" s="43"/>
      <c r="BD275" s="43"/>
      <c r="BE275" s="43"/>
      <c r="BF275" s="43">
        <v>1</v>
      </c>
      <c r="BG275" s="43">
        <v>1</v>
      </c>
      <c r="BH275" s="43">
        <v>2</v>
      </c>
      <c r="BI275" s="43" t="s">
        <v>804</v>
      </c>
      <c r="BJ275" s="43" t="s">
        <v>1239</v>
      </c>
      <c r="BK275" s="43">
        <v>1910</v>
      </c>
      <c r="BL275" s="43" t="str">
        <f t="shared" si="27"/>
        <v>1910Everton</v>
      </c>
      <c r="BM275" s="49" t="str">
        <f t="shared" si="28"/>
        <v>Manchester</v>
      </c>
      <c r="BN275" s="43"/>
      <c r="BO275" s="43"/>
      <c r="BP275" s="43"/>
      <c r="BQ275" s="43"/>
      <c r="BR275" s="43"/>
      <c r="BS275" s="43"/>
      <c r="BT275" s="43"/>
      <c r="BU275" s="43"/>
      <c r="BV275" s="43" t="s">
        <v>376</v>
      </c>
      <c r="BW275" s="43" t="s">
        <v>376</v>
      </c>
      <c r="BX275" s="43"/>
      <c r="BZ275" s="50"/>
      <c r="CA275" s="50"/>
      <c r="CB275" s="88" t="str">
        <f t="shared" si="29"/>
        <v>19100401</v>
      </c>
    </row>
    <row r="276" spans="1:80" s="49" customFormat="1" ht="12.95" customHeight="1" x14ac:dyDescent="0.2">
      <c r="A276" s="43">
        <v>4</v>
      </c>
      <c r="B276" s="43">
        <v>23</v>
      </c>
      <c r="C276" s="43">
        <v>1910</v>
      </c>
      <c r="D276" s="43" t="s">
        <v>658</v>
      </c>
      <c r="E276" s="43" t="s">
        <v>1238</v>
      </c>
      <c r="F276" s="44" t="s">
        <v>1010</v>
      </c>
      <c r="G276" s="43"/>
      <c r="H276" s="44" t="s">
        <v>1025</v>
      </c>
      <c r="I276" s="44"/>
      <c r="J276" s="45">
        <v>3766</v>
      </c>
      <c r="K276" s="43" t="s">
        <v>805</v>
      </c>
      <c r="L276" s="43" t="s">
        <v>1014</v>
      </c>
      <c r="M276" s="43" t="s">
        <v>1239</v>
      </c>
      <c r="N276" s="46">
        <v>1</v>
      </c>
      <c r="O276" s="46">
        <v>1</v>
      </c>
      <c r="P276" s="44" t="s">
        <v>1188</v>
      </c>
      <c r="Q276" s="44" t="s">
        <v>1017</v>
      </c>
      <c r="R276" s="44" t="s">
        <v>376</v>
      </c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7">
        <f t="shared" si="24"/>
        <v>0</v>
      </c>
      <c r="AF276" s="47">
        <f t="shared" si="25"/>
        <v>1</v>
      </c>
      <c r="AG276" s="47">
        <f t="shared" si="26"/>
        <v>0</v>
      </c>
      <c r="AH276" s="43" t="s">
        <v>1227</v>
      </c>
      <c r="AI276" s="43" t="s">
        <v>1164</v>
      </c>
      <c r="AJ276" s="43" t="s">
        <v>376</v>
      </c>
      <c r="AK276" s="43" t="s">
        <v>658</v>
      </c>
      <c r="AL276" s="43" t="s">
        <v>1239</v>
      </c>
      <c r="AM276" s="43" t="s">
        <v>1242</v>
      </c>
      <c r="AN276" s="43" t="s">
        <v>376</v>
      </c>
      <c r="AO276" s="43" t="s">
        <v>658</v>
      </c>
      <c r="AP276" s="43"/>
      <c r="AQ276" s="43">
        <v>1</v>
      </c>
      <c r="AR276" s="43"/>
      <c r="AS276" s="43"/>
      <c r="AT276" s="43"/>
      <c r="AU276" s="43" t="s">
        <v>376</v>
      </c>
      <c r="AV276" s="43"/>
      <c r="AW276" s="43" t="s">
        <v>30</v>
      </c>
      <c r="AX276" s="43"/>
      <c r="AY276" s="43" t="s">
        <v>30</v>
      </c>
      <c r="AZ276" s="43"/>
      <c r="BA276" s="44"/>
      <c r="BB276" s="48"/>
      <c r="BC276" s="43" t="s">
        <v>30</v>
      </c>
      <c r="BD276" s="43"/>
      <c r="BE276" s="43"/>
      <c r="BF276" s="43">
        <v>1</v>
      </c>
      <c r="BG276" s="43">
        <v>1</v>
      </c>
      <c r="BH276" s="43">
        <v>2</v>
      </c>
      <c r="BI276" s="43" t="s">
        <v>805</v>
      </c>
      <c r="BJ276" s="43" t="s">
        <v>1239</v>
      </c>
      <c r="BK276" s="43">
        <v>1910</v>
      </c>
      <c r="BL276" s="43" t="str">
        <f t="shared" si="27"/>
        <v>1910Newcastle United</v>
      </c>
      <c r="BM276" s="49" t="str">
        <f t="shared" si="28"/>
        <v>London</v>
      </c>
      <c r="BN276" s="43"/>
      <c r="BO276" s="43"/>
      <c r="BP276" s="43"/>
      <c r="BQ276" s="43"/>
      <c r="BR276" s="43"/>
      <c r="BS276" s="43"/>
      <c r="BT276" s="43"/>
      <c r="BU276" s="43"/>
      <c r="BV276" s="43" t="s">
        <v>376</v>
      </c>
      <c r="BW276" s="43" t="s">
        <v>376</v>
      </c>
      <c r="BX276" s="43"/>
      <c r="BZ276" s="50"/>
      <c r="CA276" s="50"/>
      <c r="CB276" s="88" t="str">
        <f t="shared" si="29"/>
        <v>19100423</v>
      </c>
    </row>
    <row r="277" spans="1:80" s="49" customFormat="1" ht="12.95" customHeight="1" x14ac:dyDescent="0.2">
      <c r="A277" s="43">
        <v>4</v>
      </c>
      <c r="B277" s="43">
        <v>23</v>
      </c>
      <c r="C277" s="43">
        <v>1910</v>
      </c>
      <c r="D277" s="43" t="s">
        <v>658</v>
      </c>
      <c r="E277" s="43" t="s">
        <v>1238</v>
      </c>
      <c r="F277" s="44" t="s">
        <v>1010</v>
      </c>
      <c r="G277" s="43"/>
      <c r="H277" s="44" t="s">
        <v>1025</v>
      </c>
      <c r="I277" s="44"/>
      <c r="J277" s="45">
        <v>3766</v>
      </c>
      <c r="K277" s="43" t="s">
        <v>1239</v>
      </c>
      <c r="L277" s="43" t="s">
        <v>1014</v>
      </c>
      <c r="M277" s="43" t="s">
        <v>805</v>
      </c>
      <c r="N277" s="46">
        <v>1</v>
      </c>
      <c r="O277" s="46">
        <v>1</v>
      </c>
      <c r="P277" s="44" t="s">
        <v>1188</v>
      </c>
      <c r="Q277" s="44" t="s">
        <v>1017</v>
      </c>
      <c r="R277" s="44" t="s">
        <v>376</v>
      </c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7">
        <f t="shared" si="24"/>
        <v>0</v>
      </c>
      <c r="AF277" s="47">
        <f t="shared" si="25"/>
        <v>1</v>
      </c>
      <c r="AG277" s="47">
        <f t="shared" si="26"/>
        <v>0</v>
      </c>
      <c r="AH277" s="43" t="s">
        <v>1239</v>
      </c>
      <c r="AI277" s="43" t="s">
        <v>1242</v>
      </c>
      <c r="AJ277" s="43" t="s">
        <v>376</v>
      </c>
      <c r="AK277" s="43" t="s">
        <v>658</v>
      </c>
      <c r="AL277" s="43" t="s">
        <v>1227</v>
      </c>
      <c r="AM277" s="43" t="s">
        <v>1164</v>
      </c>
      <c r="AN277" s="43" t="s">
        <v>376</v>
      </c>
      <c r="AO277" s="43" t="s">
        <v>658</v>
      </c>
      <c r="AP277" s="43"/>
      <c r="AQ277" s="43">
        <v>1</v>
      </c>
      <c r="AR277" s="43"/>
      <c r="AS277" s="43"/>
      <c r="AT277" s="43"/>
      <c r="AU277" s="43" t="s">
        <v>376</v>
      </c>
      <c r="AV277" s="43"/>
      <c r="AW277" s="43" t="s">
        <v>30</v>
      </c>
      <c r="AX277" s="43"/>
      <c r="AY277" s="43" t="s">
        <v>30</v>
      </c>
      <c r="AZ277" s="43"/>
      <c r="BA277" s="44"/>
      <c r="BB277" s="48"/>
      <c r="BC277" s="43" t="s">
        <v>30</v>
      </c>
      <c r="BD277" s="43"/>
      <c r="BE277" s="43"/>
      <c r="BF277" s="43">
        <v>1</v>
      </c>
      <c r="BG277" s="43">
        <v>2</v>
      </c>
      <c r="BH277" s="43">
        <v>1</v>
      </c>
      <c r="BI277" s="43" t="s">
        <v>1239</v>
      </c>
      <c r="BJ277" s="43" t="s">
        <v>805</v>
      </c>
      <c r="BK277" s="43">
        <v>1910</v>
      </c>
      <c r="BL277" s="43" t="str">
        <f t="shared" si="27"/>
        <v>1910Barnsley</v>
      </c>
      <c r="BM277" s="49" t="str">
        <f t="shared" si="28"/>
        <v>London</v>
      </c>
      <c r="BN277" s="43"/>
      <c r="BO277" s="43"/>
      <c r="BP277" s="43"/>
      <c r="BQ277" s="43"/>
      <c r="BR277" s="43"/>
      <c r="BS277" s="43"/>
      <c r="BT277" s="43"/>
      <c r="BU277" s="43"/>
      <c r="BV277" s="43" t="s">
        <v>376</v>
      </c>
      <c r="BW277" s="43" t="s">
        <v>376</v>
      </c>
      <c r="BX277" s="43"/>
      <c r="BZ277" s="50"/>
      <c r="CA277" s="50"/>
      <c r="CB277" s="88" t="str">
        <f t="shared" si="29"/>
        <v>19100423</v>
      </c>
    </row>
    <row r="278" spans="1:80" s="49" customFormat="1" ht="12.95" customHeight="1" x14ac:dyDescent="0.2">
      <c r="A278" s="43">
        <v>4</v>
      </c>
      <c r="B278" s="43">
        <v>28</v>
      </c>
      <c r="C278" s="43">
        <v>1910</v>
      </c>
      <c r="D278" s="43" t="s">
        <v>658</v>
      </c>
      <c r="E278" s="43" t="s">
        <v>1238</v>
      </c>
      <c r="F278" s="44" t="s">
        <v>1010</v>
      </c>
      <c r="G278" s="43"/>
      <c r="H278" s="44" t="s">
        <v>1025</v>
      </c>
      <c r="I278" s="44" t="s">
        <v>1023</v>
      </c>
      <c r="J278" s="45">
        <v>3771</v>
      </c>
      <c r="K278" s="43" t="s">
        <v>805</v>
      </c>
      <c r="L278" s="43" t="s">
        <v>3</v>
      </c>
      <c r="M278" s="43" t="s">
        <v>1239</v>
      </c>
      <c r="N278" s="46">
        <v>2</v>
      </c>
      <c r="O278" s="46">
        <v>0</v>
      </c>
      <c r="P278" s="44" t="s">
        <v>1246</v>
      </c>
      <c r="Q278" s="44" t="s">
        <v>1101</v>
      </c>
      <c r="R278" s="44" t="s">
        <v>376</v>
      </c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7">
        <f t="shared" si="24"/>
        <v>1</v>
      </c>
      <c r="AF278" s="47">
        <f t="shared" si="25"/>
        <v>0</v>
      </c>
      <c r="AG278" s="47">
        <f t="shared" si="26"/>
        <v>0</v>
      </c>
      <c r="AH278" s="43" t="s">
        <v>1227</v>
      </c>
      <c r="AI278" s="43" t="s">
        <v>1164</v>
      </c>
      <c r="AJ278" s="43" t="s">
        <v>376</v>
      </c>
      <c r="AK278" s="43" t="s">
        <v>658</v>
      </c>
      <c r="AL278" s="43" t="s">
        <v>1239</v>
      </c>
      <c r="AM278" s="43" t="s">
        <v>1242</v>
      </c>
      <c r="AN278" s="43" t="s">
        <v>376</v>
      </c>
      <c r="AO278" s="43" t="s">
        <v>658</v>
      </c>
      <c r="AP278" s="43"/>
      <c r="AQ278" s="43">
        <v>1</v>
      </c>
      <c r="AR278" s="43"/>
      <c r="AS278" s="43"/>
      <c r="AT278" s="43"/>
      <c r="AU278" s="43" t="s">
        <v>376</v>
      </c>
      <c r="AV278" s="43"/>
      <c r="AW278" s="43" t="s">
        <v>30</v>
      </c>
      <c r="AX278" s="43"/>
      <c r="AY278" s="43" t="s">
        <v>30</v>
      </c>
      <c r="AZ278" s="43"/>
      <c r="BA278" s="44"/>
      <c r="BB278" s="48" t="s">
        <v>30</v>
      </c>
      <c r="BC278" s="43" t="s">
        <v>30</v>
      </c>
      <c r="BD278" s="43"/>
      <c r="BE278" s="43"/>
      <c r="BF278" s="43">
        <v>1</v>
      </c>
      <c r="BG278" s="43">
        <v>1</v>
      </c>
      <c r="BH278" s="43">
        <v>2</v>
      </c>
      <c r="BI278" s="43" t="s">
        <v>805</v>
      </c>
      <c r="BJ278" s="43" t="s">
        <v>1239</v>
      </c>
      <c r="BK278" s="43">
        <v>1910</v>
      </c>
      <c r="BL278" s="43" t="str">
        <f t="shared" si="27"/>
        <v>1910Newcastle United</v>
      </c>
      <c r="BM278" s="49" t="str">
        <f t="shared" si="28"/>
        <v>Manchester</v>
      </c>
      <c r="BN278" s="43"/>
      <c r="BO278" s="43"/>
      <c r="BP278" s="43"/>
      <c r="BQ278" s="43"/>
      <c r="BR278" s="43"/>
      <c r="BS278" s="43"/>
      <c r="BT278" s="43"/>
      <c r="BU278" s="43"/>
      <c r="BV278" s="43" t="s">
        <v>376</v>
      </c>
      <c r="BW278" s="43" t="s">
        <v>376</v>
      </c>
      <c r="BX278" s="43"/>
      <c r="BZ278" s="50"/>
      <c r="CA278" s="50"/>
      <c r="CB278" s="88" t="str">
        <f t="shared" si="29"/>
        <v>19100428</v>
      </c>
    </row>
    <row r="279" spans="1:80" s="49" customFormat="1" ht="12.95" customHeight="1" x14ac:dyDescent="0.2">
      <c r="A279" s="43">
        <v>4</v>
      </c>
      <c r="B279" s="43">
        <v>28</v>
      </c>
      <c r="C279" s="43">
        <v>1910</v>
      </c>
      <c r="D279" s="43" t="s">
        <v>658</v>
      </c>
      <c r="E279" s="43" t="s">
        <v>1238</v>
      </c>
      <c r="F279" s="44" t="s">
        <v>1010</v>
      </c>
      <c r="G279" s="43"/>
      <c r="H279" s="44" t="s">
        <v>1025</v>
      </c>
      <c r="I279" s="44" t="s">
        <v>1023</v>
      </c>
      <c r="J279" s="45">
        <v>3771</v>
      </c>
      <c r="K279" s="43" t="s">
        <v>1239</v>
      </c>
      <c r="L279" s="43" t="s">
        <v>4</v>
      </c>
      <c r="M279" s="43" t="s">
        <v>805</v>
      </c>
      <c r="N279" s="46">
        <v>0</v>
      </c>
      <c r="O279" s="46">
        <v>2</v>
      </c>
      <c r="P279" s="44" t="s">
        <v>1246</v>
      </c>
      <c r="Q279" s="44" t="s">
        <v>1101</v>
      </c>
      <c r="R279" s="44" t="s">
        <v>376</v>
      </c>
      <c r="S279" s="43"/>
      <c r="T279" s="43"/>
      <c r="U279" s="43"/>
      <c r="V279" s="43"/>
      <c r="W279" s="43"/>
      <c r="X279" s="43"/>
      <c r="Y279" s="43"/>
      <c r="Z279" s="43"/>
      <c r="AA279" s="43"/>
      <c r="AB279" s="43"/>
      <c r="AC279" s="43"/>
      <c r="AD279" s="43"/>
      <c r="AE279" s="47">
        <f t="shared" si="24"/>
        <v>0</v>
      </c>
      <c r="AF279" s="47">
        <f t="shared" si="25"/>
        <v>0</v>
      </c>
      <c r="AG279" s="47">
        <f t="shared" si="26"/>
        <v>1</v>
      </c>
      <c r="AH279" s="43" t="s">
        <v>1239</v>
      </c>
      <c r="AI279" s="43" t="s">
        <v>1242</v>
      </c>
      <c r="AJ279" s="43" t="s">
        <v>376</v>
      </c>
      <c r="AK279" s="43" t="s">
        <v>658</v>
      </c>
      <c r="AL279" s="43" t="s">
        <v>1227</v>
      </c>
      <c r="AM279" s="43" t="s">
        <v>1164</v>
      </c>
      <c r="AN279" s="43" t="s">
        <v>376</v>
      </c>
      <c r="AO279" s="43" t="s">
        <v>658</v>
      </c>
      <c r="AP279" s="43"/>
      <c r="AQ279" s="43">
        <v>1</v>
      </c>
      <c r="AR279" s="43"/>
      <c r="AS279" s="43"/>
      <c r="AT279" s="43"/>
      <c r="AU279" s="43" t="s">
        <v>376</v>
      </c>
      <c r="AV279" s="43"/>
      <c r="AW279" s="43" t="s">
        <v>30</v>
      </c>
      <c r="AX279" s="43"/>
      <c r="AY279" s="43" t="s">
        <v>30</v>
      </c>
      <c r="AZ279" s="43"/>
      <c r="BA279" s="44"/>
      <c r="BB279" s="48"/>
      <c r="BC279" s="43" t="s">
        <v>30</v>
      </c>
      <c r="BD279" s="43"/>
      <c r="BE279" s="43"/>
      <c r="BF279" s="43">
        <v>1</v>
      </c>
      <c r="BG279" s="43">
        <v>2</v>
      </c>
      <c r="BH279" s="43">
        <v>1</v>
      </c>
      <c r="BI279" s="43" t="s">
        <v>1239</v>
      </c>
      <c r="BJ279" s="43" t="s">
        <v>805</v>
      </c>
      <c r="BK279" s="43">
        <v>1910</v>
      </c>
      <c r="BL279" s="43" t="str">
        <f t="shared" si="27"/>
        <v>1910Barnsley</v>
      </c>
      <c r="BM279" s="49" t="str">
        <f t="shared" si="28"/>
        <v>Manchester</v>
      </c>
      <c r="BN279" s="43"/>
      <c r="BO279" s="43"/>
      <c r="BP279" s="43"/>
      <c r="BQ279" s="43"/>
      <c r="BR279" s="43"/>
      <c r="BS279" s="43"/>
      <c r="BT279" s="43"/>
      <c r="BU279" s="43"/>
      <c r="BV279" s="43" t="s">
        <v>376</v>
      </c>
      <c r="BW279" s="43" t="s">
        <v>376</v>
      </c>
      <c r="BX279" s="43"/>
      <c r="BZ279" s="50"/>
      <c r="CA279" s="50"/>
      <c r="CB279" s="88" t="str">
        <f t="shared" si="29"/>
        <v>19100428</v>
      </c>
    </row>
    <row r="280" spans="1:80" s="49" customFormat="1" ht="12.95" customHeight="1" x14ac:dyDescent="0.2">
      <c r="A280" s="43">
        <v>3</v>
      </c>
      <c r="B280" s="43">
        <v>25</v>
      </c>
      <c r="C280" s="43">
        <v>1911</v>
      </c>
      <c r="D280" s="43" t="s">
        <v>658</v>
      </c>
      <c r="E280" s="43" t="s">
        <v>1247</v>
      </c>
      <c r="F280" s="44" t="s">
        <v>1010</v>
      </c>
      <c r="G280" s="43"/>
      <c r="H280" s="44" t="s">
        <v>1011</v>
      </c>
      <c r="I280" s="44"/>
      <c r="J280" s="45">
        <v>4102</v>
      </c>
      <c r="K280" s="43" t="s">
        <v>1248</v>
      </c>
      <c r="L280" s="43" t="s">
        <v>3</v>
      </c>
      <c r="M280" s="43" t="s">
        <v>1094</v>
      </c>
      <c r="N280" s="46">
        <v>3</v>
      </c>
      <c r="O280" s="46">
        <v>0</v>
      </c>
      <c r="P280" s="44" t="s">
        <v>1163</v>
      </c>
      <c r="Q280" s="44" t="s">
        <v>1097</v>
      </c>
      <c r="R280" s="44" t="s">
        <v>376</v>
      </c>
      <c r="S280" s="43"/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3"/>
      <c r="AE280" s="47">
        <f t="shared" si="24"/>
        <v>1</v>
      </c>
      <c r="AF280" s="47">
        <f t="shared" si="25"/>
        <v>0</v>
      </c>
      <c r="AG280" s="47">
        <f t="shared" si="26"/>
        <v>0</v>
      </c>
      <c r="AH280" s="43" t="s">
        <v>1249</v>
      </c>
      <c r="AI280" s="43" t="s">
        <v>1242</v>
      </c>
      <c r="AJ280" s="43" t="s">
        <v>376</v>
      </c>
      <c r="AK280" s="43" t="s">
        <v>658</v>
      </c>
      <c r="AL280" s="43" t="s">
        <v>1085</v>
      </c>
      <c r="AM280" s="43" t="s">
        <v>1086</v>
      </c>
      <c r="AN280" s="43" t="s">
        <v>376</v>
      </c>
      <c r="AO280" s="43" t="s">
        <v>658</v>
      </c>
      <c r="AP280" s="43"/>
      <c r="AQ280" s="43">
        <v>2</v>
      </c>
      <c r="AR280" s="43"/>
      <c r="AS280" s="43"/>
      <c r="AT280" s="43"/>
      <c r="AU280" s="43" t="s">
        <v>376</v>
      </c>
      <c r="AV280" s="43"/>
      <c r="AW280" s="43" t="s">
        <v>30</v>
      </c>
      <c r="AX280" s="43"/>
      <c r="AY280" s="43" t="s">
        <v>30</v>
      </c>
      <c r="AZ280" s="43"/>
      <c r="BA280" s="44"/>
      <c r="BB280" s="48"/>
      <c r="BC280" s="43"/>
      <c r="BD280" s="43"/>
      <c r="BE280" s="43"/>
      <c r="BF280" s="43">
        <v>1</v>
      </c>
      <c r="BG280" s="43">
        <v>1</v>
      </c>
      <c r="BH280" s="43">
        <v>1</v>
      </c>
      <c r="BI280" s="43" t="s">
        <v>1248</v>
      </c>
      <c r="BJ280" s="43" t="s">
        <v>1094</v>
      </c>
      <c r="BK280" s="43">
        <v>1911</v>
      </c>
      <c r="BL280" s="43" t="str">
        <f t="shared" si="27"/>
        <v>1911Bradford City</v>
      </c>
      <c r="BM280" s="49" t="str">
        <f t="shared" si="28"/>
        <v>Sheffield</v>
      </c>
      <c r="BN280" s="43"/>
      <c r="BO280" s="43"/>
      <c r="BP280" s="43"/>
      <c r="BQ280" s="43"/>
      <c r="BR280" s="43"/>
      <c r="BS280" s="43"/>
      <c r="BT280" s="43"/>
      <c r="BU280" s="43"/>
      <c r="BV280" s="43" t="s">
        <v>376</v>
      </c>
      <c r="BW280" s="43" t="s">
        <v>376</v>
      </c>
      <c r="BX280" s="43"/>
      <c r="BY280" s="47"/>
      <c r="BZ280" s="50"/>
      <c r="CA280" s="50"/>
      <c r="CB280" s="88" t="str">
        <f t="shared" si="29"/>
        <v>19110325</v>
      </c>
    </row>
    <row r="281" spans="1:80" s="49" customFormat="1" ht="12.95" customHeight="1" x14ac:dyDescent="0.2">
      <c r="A281" s="43">
        <v>3</v>
      </c>
      <c r="B281" s="43">
        <v>25</v>
      </c>
      <c r="C281" s="43">
        <v>1911</v>
      </c>
      <c r="D281" s="43" t="s">
        <v>658</v>
      </c>
      <c r="E281" s="43" t="s">
        <v>1247</v>
      </c>
      <c r="F281" s="44" t="s">
        <v>1010</v>
      </c>
      <c r="G281" s="43"/>
      <c r="H281" s="44" t="s">
        <v>1011</v>
      </c>
      <c r="I281" s="44"/>
      <c r="J281" s="45">
        <v>4102</v>
      </c>
      <c r="K281" s="43" t="s">
        <v>1094</v>
      </c>
      <c r="L281" s="43" t="s">
        <v>4</v>
      </c>
      <c r="M281" s="43" t="s">
        <v>1248</v>
      </c>
      <c r="N281" s="46">
        <v>0</v>
      </c>
      <c r="O281" s="46">
        <v>3</v>
      </c>
      <c r="P281" s="44" t="s">
        <v>1163</v>
      </c>
      <c r="Q281" s="44" t="s">
        <v>1097</v>
      </c>
      <c r="R281" s="44" t="s">
        <v>376</v>
      </c>
      <c r="S281" s="43"/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3"/>
      <c r="AE281" s="47">
        <f t="shared" si="24"/>
        <v>0</v>
      </c>
      <c r="AF281" s="47">
        <f t="shared" si="25"/>
        <v>0</v>
      </c>
      <c r="AG281" s="47">
        <f t="shared" si="26"/>
        <v>1</v>
      </c>
      <c r="AH281" s="43" t="s">
        <v>1085</v>
      </c>
      <c r="AI281" s="43" t="s">
        <v>1086</v>
      </c>
      <c r="AJ281" s="43" t="s">
        <v>376</v>
      </c>
      <c r="AK281" s="43" t="s">
        <v>658</v>
      </c>
      <c r="AL281" s="43" t="s">
        <v>1249</v>
      </c>
      <c r="AM281" s="43" t="s">
        <v>1242</v>
      </c>
      <c r="AN281" s="43" t="s">
        <v>376</v>
      </c>
      <c r="AO281" s="43" t="s">
        <v>658</v>
      </c>
      <c r="AP281" s="43"/>
      <c r="AQ281" s="43">
        <v>2</v>
      </c>
      <c r="AR281" s="43"/>
      <c r="AS281" s="43"/>
      <c r="AT281" s="43"/>
      <c r="AU281" s="43" t="s">
        <v>376</v>
      </c>
      <c r="AV281" s="43"/>
      <c r="AW281" s="43" t="s">
        <v>30</v>
      </c>
      <c r="AX281" s="43"/>
      <c r="AY281" s="43" t="s">
        <v>30</v>
      </c>
      <c r="AZ281" s="43"/>
      <c r="BA281" s="44"/>
      <c r="BB281" s="48"/>
      <c r="BC281" s="43"/>
      <c r="BD281" s="43"/>
      <c r="BE281" s="43"/>
      <c r="BF281" s="43">
        <v>1</v>
      </c>
      <c r="BG281" s="43">
        <v>1</v>
      </c>
      <c r="BH281" s="43">
        <v>1</v>
      </c>
      <c r="BI281" s="43" t="s">
        <v>1094</v>
      </c>
      <c r="BJ281" s="43" t="s">
        <v>1248</v>
      </c>
      <c r="BK281" s="43">
        <v>1911</v>
      </c>
      <c r="BL281" s="43" t="str">
        <f t="shared" si="27"/>
        <v>1911Blackburn Rovers</v>
      </c>
      <c r="BM281" s="49" t="str">
        <f t="shared" si="28"/>
        <v>Sheffield</v>
      </c>
      <c r="BN281" s="43"/>
      <c r="BO281" s="43"/>
      <c r="BP281" s="43"/>
      <c r="BQ281" s="43"/>
      <c r="BR281" s="43"/>
      <c r="BS281" s="43"/>
      <c r="BT281" s="43"/>
      <c r="BU281" s="43"/>
      <c r="BV281" s="43" t="s">
        <v>376</v>
      </c>
      <c r="BW281" s="43" t="s">
        <v>376</v>
      </c>
      <c r="BX281" s="43"/>
      <c r="BY281" s="47"/>
      <c r="BZ281" s="50"/>
      <c r="CA281" s="50"/>
      <c r="CB281" s="88" t="str">
        <f t="shared" si="29"/>
        <v>19110325</v>
      </c>
    </row>
    <row r="282" spans="1:80" s="49" customFormat="1" ht="12.95" customHeight="1" x14ac:dyDescent="0.2">
      <c r="A282" s="43">
        <v>3</v>
      </c>
      <c r="B282" s="43">
        <v>25</v>
      </c>
      <c r="C282" s="43">
        <v>1911</v>
      </c>
      <c r="D282" s="43" t="s">
        <v>658</v>
      </c>
      <c r="E282" s="43" t="s">
        <v>1247</v>
      </c>
      <c r="F282" s="44" t="s">
        <v>1010</v>
      </c>
      <c r="G282" s="43"/>
      <c r="H282" s="44" t="s">
        <v>1011</v>
      </c>
      <c r="I282" s="44"/>
      <c r="J282" s="45">
        <v>4102</v>
      </c>
      <c r="K282" s="43" t="s">
        <v>805</v>
      </c>
      <c r="L282" s="43" t="s">
        <v>3</v>
      </c>
      <c r="M282" s="43" t="s">
        <v>816</v>
      </c>
      <c r="N282" s="46">
        <v>3</v>
      </c>
      <c r="O282" s="46">
        <v>0</v>
      </c>
      <c r="P282" s="43" t="s">
        <v>1232</v>
      </c>
      <c r="Q282" s="43" t="s">
        <v>1111</v>
      </c>
      <c r="R282" s="44" t="s">
        <v>376</v>
      </c>
      <c r="S282" s="43"/>
      <c r="T282" s="43"/>
      <c r="U282" s="43"/>
      <c r="V282" s="43"/>
      <c r="W282" s="43"/>
      <c r="X282" s="43"/>
      <c r="Y282" s="43"/>
      <c r="Z282" s="43"/>
      <c r="AA282" s="43"/>
      <c r="AB282" s="43"/>
      <c r="AC282" s="43"/>
      <c r="AD282" s="43"/>
      <c r="AE282" s="47">
        <f t="shared" si="24"/>
        <v>1</v>
      </c>
      <c r="AF282" s="47">
        <f t="shared" si="25"/>
        <v>0</v>
      </c>
      <c r="AG282" s="47">
        <f t="shared" si="26"/>
        <v>0</v>
      </c>
      <c r="AH282" s="43" t="s">
        <v>1227</v>
      </c>
      <c r="AI282" s="43" t="s">
        <v>1164</v>
      </c>
      <c r="AJ282" s="43" t="s">
        <v>376</v>
      </c>
      <c r="AK282" s="43" t="s">
        <v>658</v>
      </c>
      <c r="AL282" s="43" t="s">
        <v>1017</v>
      </c>
      <c r="AM282" s="43" t="s">
        <v>1018</v>
      </c>
      <c r="AN282" s="43" t="s">
        <v>376</v>
      </c>
      <c r="AO282" s="43" t="s">
        <v>658</v>
      </c>
      <c r="AP282" s="43"/>
      <c r="AQ282" s="43">
        <v>2</v>
      </c>
      <c r="AR282" s="43"/>
      <c r="AS282" s="43"/>
      <c r="AT282" s="43"/>
      <c r="AU282" s="43" t="s">
        <v>376</v>
      </c>
      <c r="AV282" s="43"/>
      <c r="AW282" s="43" t="s">
        <v>30</v>
      </c>
      <c r="AX282" s="43"/>
      <c r="AY282" s="43" t="s">
        <v>30</v>
      </c>
      <c r="AZ282" s="43"/>
      <c r="BA282" s="44"/>
      <c r="BB282" s="48"/>
      <c r="BC282" s="43"/>
      <c r="BD282" s="43"/>
      <c r="BE282" s="43"/>
      <c r="BF282" s="43">
        <v>1</v>
      </c>
      <c r="BG282" s="43">
        <v>1</v>
      </c>
      <c r="BH282" s="43">
        <v>2</v>
      </c>
      <c r="BI282" s="43" t="s">
        <v>805</v>
      </c>
      <c r="BJ282" s="43" t="s">
        <v>816</v>
      </c>
      <c r="BK282" s="43">
        <v>1911</v>
      </c>
      <c r="BL282" s="43" t="str">
        <f t="shared" si="27"/>
        <v>1911Newcastle United</v>
      </c>
      <c r="BM282" s="49" t="str">
        <f t="shared" si="28"/>
        <v>Birmingham</v>
      </c>
      <c r="BN282" s="43"/>
      <c r="BO282" s="43"/>
      <c r="BP282" s="43"/>
      <c r="BQ282" s="43"/>
      <c r="BR282" s="43"/>
      <c r="BS282" s="43"/>
      <c r="BT282" s="43"/>
      <c r="BU282" s="43"/>
      <c r="BV282" s="43" t="s">
        <v>376</v>
      </c>
      <c r="BW282" s="43" t="s">
        <v>376</v>
      </c>
      <c r="BX282" s="43"/>
      <c r="BZ282" s="50"/>
      <c r="CA282" s="50"/>
      <c r="CB282" s="88" t="str">
        <f t="shared" si="29"/>
        <v>19110325</v>
      </c>
    </row>
    <row r="283" spans="1:80" s="49" customFormat="1" ht="12.95" customHeight="1" x14ac:dyDescent="0.2">
      <c r="A283" s="43">
        <v>3</v>
      </c>
      <c r="B283" s="43">
        <v>25</v>
      </c>
      <c r="C283" s="43">
        <v>1911</v>
      </c>
      <c r="D283" s="43" t="s">
        <v>658</v>
      </c>
      <c r="E283" s="43" t="s">
        <v>1247</v>
      </c>
      <c r="F283" s="44" t="s">
        <v>1010</v>
      </c>
      <c r="G283" s="43"/>
      <c r="H283" s="44" t="s">
        <v>1011</v>
      </c>
      <c r="I283" s="44"/>
      <c r="J283" s="45">
        <v>4102</v>
      </c>
      <c r="K283" s="43" t="s">
        <v>816</v>
      </c>
      <c r="L283" s="43" t="s">
        <v>4</v>
      </c>
      <c r="M283" s="43" t="s">
        <v>805</v>
      </c>
      <c r="N283" s="46">
        <v>0</v>
      </c>
      <c r="O283" s="46">
        <v>3</v>
      </c>
      <c r="P283" s="43" t="s">
        <v>1232</v>
      </c>
      <c r="Q283" s="43" t="s">
        <v>1111</v>
      </c>
      <c r="R283" s="44" t="s">
        <v>376</v>
      </c>
      <c r="S283" s="43"/>
      <c r="T283" s="43"/>
      <c r="U283" s="43"/>
      <c r="V283" s="43"/>
      <c r="W283" s="43"/>
      <c r="X283" s="43"/>
      <c r="Y283" s="43"/>
      <c r="Z283" s="43"/>
      <c r="AA283" s="43"/>
      <c r="AB283" s="43"/>
      <c r="AC283" s="43"/>
      <c r="AD283" s="43"/>
      <c r="AE283" s="47">
        <f t="shared" si="24"/>
        <v>0</v>
      </c>
      <c r="AF283" s="47">
        <f t="shared" si="25"/>
        <v>0</v>
      </c>
      <c r="AG283" s="47">
        <f t="shared" si="26"/>
        <v>1</v>
      </c>
      <c r="AH283" s="43" t="s">
        <v>1017</v>
      </c>
      <c r="AI283" s="43" t="s">
        <v>1018</v>
      </c>
      <c r="AJ283" s="43" t="s">
        <v>376</v>
      </c>
      <c r="AK283" s="43" t="s">
        <v>658</v>
      </c>
      <c r="AL283" s="43" t="s">
        <v>1227</v>
      </c>
      <c r="AM283" s="43" t="s">
        <v>1164</v>
      </c>
      <c r="AN283" s="43" t="s">
        <v>376</v>
      </c>
      <c r="AO283" s="43" t="s">
        <v>658</v>
      </c>
      <c r="AP283" s="43"/>
      <c r="AQ283" s="43">
        <v>2</v>
      </c>
      <c r="AR283" s="43"/>
      <c r="AS283" s="43"/>
      <c r="AT283" s="43"/>
      <c r="AU283" s="43" t="s">
        <v>376</v>
      </c>
      <c r="AV283" s="43"/>
      <c r="AW283" s="43" t="s">
        <v>30</v>
      </c>
      <c r="AX283" s="43"/>
      <c r="AY283" s="43" t="s">
        <v>30</v>
      </c>
      <c r="AZ283" s="43"/>
      <c r="BA283" s="44"/>
      <c r="BB283" s="48"/>
      <c r="BC283" s="43"/>
      <c r="BD283" s="43"/>
      <c r="BE283" s="43"/>
      <c r="BF283" s="43">
        <v>1</v>
      </c>
      <c r="BG283" s="43">
        <v>2</v>
      </c>
      <c r="BH283" s="43">
        <v>1</v>
      </c>
      <c r="BI283" s="43" t="s">
        <v>816</v>
      </c>
      <c r="BJ283" s="43" t="s">
        <v>805</v>
      </c>
      <c r="BK283" s="43">
        <v>1911</v>
      </c>
      <c r="BL283" s="43" t="str">
        <f t="shared" si="27"/>
        <v>1911Chelsea</v>
      </c>
      <c r="BM283" s="49" t="str">
        <f t="shared" si="28"/>
        <v>Birmingham</v>
      </c>
      <c r="BN283" s="43"/>
      <c r="BO283" s="43"/>
      <c r="BP283" s="43"/>
      <c r="BQ283" s="43"/>
      <c r="BR283" s="43"/>
      <c r="BS283" s="43"/>
      <c r="BT283" s="43"/>
      <c r="BU283" s="43"/>
      <c r="BV283" s="43" t="s">
        <v>376</v>
      </c>
      <c r="BW283" s="43" t="s">
        <v>376</v>
      </c>
      <c r="BX283" s="43"/>
      <c r="BZ283" s="50"/>
      <c r="CA283" s="50"/>
      <c r="CB283" s="88" t="str">
        <f t="shared" si="29"/>
        <v>19110325</v>
      </c>
    </row>
    <row r="284" spans="1:80" s="49" customFormat="1" ht="12.95" customHeight="1" x14ac:dyDescent="0.2">
      <c r="A284" s="43">
        <v>4</v>
      </c>
      <c r="B284" s="43">
        <v>22</v>
      </c>
      <c r="C284" s="43">
        <v>1911</v>
      </c>
      <c r="D284" s="43" t="s">
        <v>658</v>
      </c>
      <c r="E284" s="43" t="s">
        <v>1247</v>
      </c>
      <c r="F284" s="44" t="s">
        <v>1010</v>
      </c>
      <c r="G284" s="43"/>
      <c r="H284" s="44" t="s">
        <v>1025</v>
      </c>
      <c r="I284" s="44"/>
      <c r="J284" s="45">
        <v>4130</v>
      </c>
      <c r="K284" s="43" t="s">
        <v>805</v>
      </c>
      <c r="L284" s="43" t="s">
        <v>1014</v>
      </c>
      <c r="M284" s="43" t="s">
        <v>1248</v>
      </c>
      <c r="N284" s="46">
        <v>0</v>
      </c>
      <c r="O284" s="46">
        <v>0</v>
      </c>
      <c r="P284" s="44" t="s">
        <v>1188</v>
      </c>
      <c r="Q284" s="44" t="s">
        <v>1017</v>
      </c>
      <c r="R284" s="44" t="s">
        <v>376</v>
      </c>
      <c r="S284" s="43"/>
      <c r="T284" s="43"/>
      <c r="U284" s="43"/>
      <c r="V284" s="43"/>
      <c r="W284" s="43"/>
      <c r="X284" s="43"/>
      <c r="Y284" s="43"/>
      <c r="Z284" s="43"/>
      <c r="AA284" s="43"/>
      <c r="AB284" s="43"/>
      <c r="AC284" s="43"/>
      <c r="AD284" s="43"/>
      <c r="AE284" s="47">
        <f t="shared" si="24"/>
        <v>0</v>
      </c>
      <c r="AF284" s="47">
        <f t="shared" si="25"/>
        <v>1</v>
      </c>
      <c r="AG284" s="47">
        <f t="shared" si="26"/>
        <v>0</v>
      </c>
      <c r="AH284" s="43" t="s">
        <v>1227</v>
      </c>
      <c r="AI284" s="43" t="s">
        <v>1164</v>
      </c>
      <c r="AJ284" s="43" t="s">
        <v>376</v>
      </c>
      <c r="AK284" s="43" t="s">
        <v>658</v>
      </c>
      <c r="AL284" s="43" t="s">
        <v>1249</v>
      </c>
      <c r="AM284" s="43" t="s">
        <v>1242</v>
      </c>
      <c r="AN284" s="43" t="s">
        <v>376</v>
      </c>
      <c r="AO284" s="43" t="s">
        <v>658</v>
      </c>
      <c r="AP284" s="43"/>
      <c r="AQ284" s="43">
        <v>1</v>
      </c>
      <c r="AR284" s="43"/>
      <c r="AS284" s="43"/>
      <c r="AT284" s="43"/>
      <c r="AU284" s="43" t="s">
        <v>376</v>
      </c>
      <c r="AV284" s="43"/>
      <c r="AW284" s="43" t="s">
        <v>30</v>
      </c>
      <c r="AX284" s="43"/>
      <c r="AY284" s="43" t="s">
        <v>30</v>
      </c>
      <c r="AZ284" s="43"/>
      <c r="BA284" s="44"/>
      <c r="BB284" s="48"/>
      <c r="BC284" s="43" t="s">
        <v>30</v>
      </c>
      <c r="BD284" s="43"/>
      <c r="BE284" s="43"/>
      <c r="BF284" s="43">
        <v>1</v>
      </c>
      <c r="BG284" s="43">
        <v>1</v>
      </c>
      <c r="BH284" s="43">
        <v>1</v>
      </c>
      <c r="BI284" s="43" t="s">
        <v>805</v>
      </c>
      <c r="BJ284" s="43" t="s">
        <v>1248</v>
      </c>
      <c r="BK284" s="43">
        <v>1911</v>
      </c>
      <c r="BL284" s="43" t="str">
        <f t="shared" si="27"/>
        <v>1911Newcastle United</v>
      </c>
      <c r="BM284" s="49" t="str">
        <f t="shared" si="28"/>
        <v>London</v>
      </c>
      <c r="BN284" s="43"/>
      <c r="BO284" s="43"/>
      <c r="BP284" s="43"/>
      <c r="BQ284" s="43"/>
      <c r="BR284" s="43"/>
      <c r="BS284" s="43"/>
      <c r="BT284" s="43"/>
      <c r="BU284" s="43"/>
      <c r="BV284" s="43" t="s">
        <v>376</v>
      </c>
      <c r="BW284" s="43" t="s">
        <v>376</v>
      </c>
      <c r="BX284" s="43"/>
      <c r="BZ284" s="50"/>
      <c r="CA284" s="50"/>
      <c r="CB284" s="88" t="str">
        <f t="shared" si="29"/>
        <v>19110422</v>
      </c>
    </row>
    <row r="285" spans="1:80" s="49" customFormat="1" ht="12.95" customHeight="1" x14ac:dyDescent="0.2">
      <c r="A285" s="43">
        <v>4</v>
      </c>
      <c r="B285" s="43">
        <v>22</v>
      </c>
      <c r="C285" s="43">
        <v>1911</v>
      </c>
      <c r="D285" s="43" t="s">
        <v>658</v>
      </c>
      <c r="E285" s="43" t="s">
        <v>1247</v>
      </c>
      <c r="F285" s="44" t="s">
        <v>1010</v>
      </c>
      <c r="G285" s="43"/>
      <c r="H285" s="44" t="s">
        <v>1025</v>
      </c>
      <c r="I285" s="44"/>
      <c r="J285" s="45">
        <v>4130</v>
      </c>
      <c r="K285" s="43" t="s">
        <v>1248</v>
      </c>
      <c r="L285" s="43" t="s">
        <v>1014</v>
      </c>
      <c r="M285" s="43" t="s">
        <v>805</v>
      </c>
      <c r="N285" s="46">
        <v>0</v>
      </c>
      <c r="O285" s="46">
        <v>0</v>
      </c>
      <c r="P285" s="44" t="s">
        <v>1188</v>
      </c>
      <c r="Q285" s="44" t="s">
        <v>1017</v>
      </c>
      <c r="R285" s="44" t="s">
        <v>376</v>
      </c>
      <c r="S285" s="43"/>
      <c r="T285" s="43"/>
      <c r="U285" s="43"/>
      <c r="V285" s="43"/>
      <c r="W285" s="43"/>
      <c r="X285" s="43"/>
      <c r="Y285" s="43"/>
      <c r="Z285" s="43"/>
      <c r="AA285" s="43"/>
      <c r="AB285" s="43"/>
      <c r="AC285" s="43"/>
      <c r="AD285" s="43"/>
      <c r="AE285" s="47">
        <f t="shared" si="24"/>
        <v>0</v>
      </c>
      <c r="AF285" s="47">
        <f t="shared" si="25"/>
        <v>1</v>
      </c>
      <c r="AG285" s="47">
        <f t="shared" si="26"/>
        <v>0</v>
      </c>
      <c r="AH285" s="43" t="s">
        <v>1249</v>
      </c>
      <c r="AI285" s="43" t="s">
        <v>1242</v>
      </c>
      <c r="AJ285" s="43" t="s">
        <v>376</v>
      </c>
      <c r="AK285" s="43" t="s">
        <v>658</v>
      </c>
      <c r="AL285" s="43" t="s">
        <v>1227</v>
      </c>
      <c r="AM285" s="43" t="s">
        <v>1164</v>
      </c>
      <c r="AN285" s="43" t="s">
        <v>376</v>
      </c>
      <c r="AO285" s="43" t="s">
        <v>658</v>
      </c>
      <c r="AP285" s="43"/>
      <c r="AQ285" s="43">
        <v>1</v>
      </c>
      <c r="AR285" s="43"/>
      <c r="AS285" s="43"/>
      <c r="AT285" s="43"/>
      <c r="AU285" s="43" t="s">
        <v>376</v>
      </c>
      <c r="AV285" s="43"/>
      <c r="AW285" s="43" t="s">
        <v>30</v>
      </c>
      <c r="AX285" s="43"/>
      <c r="AY285" s="43" t="s">
        <v>30</v>
      </c>
      <c r="AZ285" s="43"/>
      <c r="BA285" s="44"/>
      <c r="BB285" s="48"/>
      <c r="BC285" s="43" t="s">
        <v>30</v>
      </c>
      <c r="BD285" s="43"/>
      <c r="BE285" s="43"/>
      <c r="BF285" s="43">
        <v>1</v>
      </c>
      <c r="BG285" s="43">
        <v>1</v>
      </c>
      <c r="BH285" s="43">
        <v>1</v>
      </c>
      <c r="BI285" s="43" t="s">
        <v>1248</v>
      </c>
      <c r="BJ285" s="43" t="s">
        <v>805</v>
      </c>
      <c r="BK285" s="43">
        <v>1911</v>
      </c>
      <c r="BL285" s="43" t="str">
        <f t="shared" si="27"/>
        <v>1911Bradford City</v>
      </c>
      <c r="BM285" s="49" t="str">
        <f t="shared" si="28"/>
        <v>London</v>
      </c>
      <c r="BN285" s="43"/>
      <c r="BO285" s="43"/>
      <c r="BP285" s="43"/>
      <c r="BQ285" s="43"/>
      <c r="BR285" s="43"/>
      <c r="BS285" s="43"/>
      <c r="BT285" s="43"/>
      <c r="BU285" s="43"/>
      <c r="BV285" s="43" t="s">
        <v>376</v>
      </c>
      <c r="BW285" s="43" t="s">
        <v>376</v>
      </c>
      <c r="BX285" s="43"/>
      <c r="BZ285" s="50"/>
      <c r="CA285" s="50"/>
      <c r="CB285" s="88" t="str">
        <f t="shared" si="29"/>
        <v>19110422</v>
      </c>
    </row>
    <row r="286" spans="1:80" s="49" customFormat="1" ht="12.95" customHeight="1" x14ac:dyDescent="0.2">
      <c r="A286" s="43">
        <v>4</v>
      </c>
      <c r="B286" s="43">
        <v>26</v>
      </c>
      <c r="C286" s="43">
        <v>1911</v>
      </c>
      <c r="D286" s="43" t="s">
        <v>658</v>
      </c>
      <c r="E286" s="43" t="s">
        <v>1247</v>
      </c>
      <c r="F286" s="44" t="s">
        <v>1010</v>
      </c>
      <c r="G286" s="43"/>
      <c r="H286" s="44" t="s">
        <v>1025</v>
      </c>
      <c r="I286" s="44" t="s">
        <v>1023</v>
      </c>
      <c r="J286" s="45">
        <v>4134</v>
      </c>
      <c r="K286" s="43" t="s">
        <v>1248</v>
      </c>
      <c r="L286" s="43" t="s">
        <v>3</v>
      </c>
      <c r="M286" s="43" t="s">
        <v>805</v>
      </c>
      <c r="N286" s="46">
        <v>1</v>
      </c>
      <c r="O286" s="46">
        <v>0</v>
      </c>
      <c r="P286" s="44" t="s">
        <v>1246</v>
      </c>
      <c r="Q286" s="44" t="s">
        <v>1101</v>
      </c>
      <c r="R286" s="44" t="s">
        <v>376</v>
      </c>
      <c r="S286" s="43"/>
      <c r="T286" s="43"/>
      <c r="U286" s="43"/>
      <c r="V286" s="43"/>
      <c r="W286" s="43"/>
      <c r="X286" s="43"/>
      <c r="Y286" s="43"/>
      <c r="Z286" s="43"/>
      <c r="AA286" s="43"/>
      <c r="AB286" s="43"/>
      <c r="AC286" s="43"/>
      <c r="AD286" s="43"/>
      <c r="AE286" s="47">
        <f t="shared" si="24"/>
        <v>1</v>
      </c>
      <c r="AF286" s="47">
        <f t="shared" si="25"/>
        <v>0</v>
      </c>
      <c r="AG286" s="47">
        <f t="shared" si="26"/>
        <v>0</v>
      </c>
      <c r="AH286" s="43" t="s">
        <v>1249</v>
      </c>
      <c r="AI286" s="43" t="s">
        <v>1242</v>
      </c>
      <c r="AJ286" s="43" t="s">
        <v>376</v>
      </c>
      <c r="AK286" s="43" t="s">
        <v>658</v>
      </c>
      <c r="AL286" s="43" t="s">
        <v>1227</v>
      </c>
      <c r="AM286" s="43" t="s">
        <v>1164</v>
      </c>
      <c r="AN286" s="43" t="s">
        <v>376</v>
      </c>
      <c r="AO286" s="43" t="s">
        <v>658</v>
      </c>
      <c r="AP286" s="43"/>
      <c r="AQ286" s="43">
        <v>1</v>
      </c>
      <c r="AR286" s="43"/>
      <c r="AS286" s="43"/>
      <c r="AT286" s="43"/>
      <c r="AU286" s="43" t="s">
        <v>376</v>
      </c>
      <c r="AV286" s="43"/>
      <c r="AW286" s="43" t="s">
        <v>30</v>
      </c>
      <c r="AX286" s="43"/>
      <c r="AY286" s="43" t="s">
        <v>30</v>
      </c>
      <c r="AZ286" s="43"/>
      <c r="BA286" s="44"/>
      <c r="BB286" s="48" t="s">
        <v>30</v>
      </c>
      <c r="BC286" s="43" t="s">
        <v>30</v>
      </c>
      <c r="BD286" s="43"/>
      <c r="BE286" s="43"/>
      <c r="BF286" s="43">
        <v>1</v>
      </c>
      <c r="BG286" s="43">
        <v>1</v>
      </c>
      <c r="BH286" s="43">
        <v>1</v>
      </c>
      <c r="BI286" s="43" t="s">
        <v>1248</v>
      </c>
      <c r="BJ286" s="43" t="s">
        <v>805</v>
      </c>
      <c r="BK286" s="43">
        <v>1911</v>
      </c>
      <c r="BL286" s="43" t="str">
        <f t="shared" si="27"/>
        <v>1911Bradford City</v>
      </c>
      <c r="BM286" s="49" t="str">
        <f t="shared" si="28"/>
        <v>Manchester</v>
      </c>
      <c r="BN286" s="43"/>
      <c r="BO286" s="43"/>
      <c r="BP286" s="43"/>
      <c r="BQ286" s="43"/>
      <c r="BR286" s="43"/>
      <c r="BS286" s="43"/>
      <c r="BT286" s="43"/>
      <c r="BU286" s="43"/>
      <c r="BV286" s="43" t="s">
        <v>376</v>
      </c>
      <c r="BW286" s="43" t="s">
        <v>376</v>
      </c>
      <c r="BX286" s="43"/>
      <c r="BZ286" s="50"/>
      <c r="CA286" s="50"/>
      <c r="CB286" s="88" t="str">
        <f t="shared" si="29"/>
        <v>19110426</v>
      </c>
    </row>
    <row r="287" spans="1:80" s="49" customFormat="1" ht="12.95" customHeight="1" x14ac:dyDescent="0.2">
      <c r="A287" s="43">
        <v>4</v>
      </c>
      <c r="B287" s="43">
        <v>26</v>
      </c>
      <c r="C287" s="43">
        <v>1911</v>
      </c>
      <c r="D287" s="43" t="s">
        <v>658</v>
      </c>
      <c r="E287" s="43" t="s">
        <v>1247</v>
      </c>
      <c r="F287" s="44" t="s">
        <v>1010</v>
      </c>
      <c r="G287" s="43"/>
      <c r="H287" s="44" t="s">
        <v>1025</v>
      </c>
      <c r="I287" s="44" t="s">
        <v>1023</v>
      </c>
      <c r="J287" s="45">
        <v>4134</v>
      </c>
      <c r="K287" s="43" t="s">
        <v>805</v>
      </c>
      <c r="L287" s="43" t="s">
        <v>4</v>
      </c>
      <c r="M287" s="43" t="s">
        <v>1248</v>
      </c>
      <c r="N287" s="46">
        <v>0</v>
      </c>
      <c r="O287" s="46">
        <v>1</v>
      </c>
      <c r="P287" s="44" t="s">
        <v>1246</v>
      </c>
      <c r="Q287" s="44" t="s">
        <v>1101</v>
      </c>
      <c r="R287" s="44" t="s">
        <v>376</v>
      </c>
      <c r="S287" s="43"/>
      <c r="T287" s="43"/>
      <c r="U287" s="43"/>
      <c r="V287" s="43"/>
      <c r="W287" s="43"/>
      <c r="X287" s="43"/>
      <c r="Y287" s="43"/>
      <c r="Z287" s="43"/>
      <c r="AA287" s="43"/>
      <c r="AB287" s="43"/>
      <c r="AC287" s="43"/>
      <c r="AD287" s="43"/>
      <c r="AE287" s="47">
        <f t="shared" si="24"/>
        <v>0</v>
      </c>
      <c r="AF287" s="47">
        <f t="shared" si="25"/>
        <v>0</v>
      </c>
      <c r="AG287" s="47">
        <f t="shared" si="26"/>
        <v>1</v>
      </c>
      <c r="AH287" s="43" t="s">
        <v>1227</v>
      </c>
      <c r="AI287" s="43" t="s">
        <v>1164</v>
      </c>
      <c r="AJ287" s="43" t="s">
        <v>376</v>
      </c>
      <c r="AK287" s="43" t="s">
        <v>658</v>
      </c>
      <c r="AL287" s="43" t="s">
        <v>1249</v>
      </c>
      <c r="AM287" s="43" t="s">
        <v>1242</v>
      </c>
      <c r="AN287" s="43" t="s">
        <v>376</v>
      </c>
      <c r="AO287" s="43" t="s">
        <v>658</v>
      </c>
      <c r="AP287" s="43"/>
      <c r="AQ287" s="43">
        <v>1</v>
      </c>
      <c r="AR287" s="43"/>
      <c r="AS287" s="43"/>
      <c r="AT287" s="43"/>
      <c r="AU287" s="43" t="s">
        <v>376</v>
      </c>
      <c r="AV287" s="43"/>
      <c r="AW287" s="43" t="s">
        <v>30</v>
      </c>
      <c r="AX287" s="43"/>
      <c r="AY287" s="43" t="s">
        <v>30</v>
      </c>
      <c r="AZ287" s="43"/>
      <c r="BA287" s="44"/>
      <c r="BB287" s="48"/>
      <c r="BC287" s="43" t="s">
        <v>30</v>
      </c>
      <c r="BD287" s="43"/>
      <c r="BE287" s="43"/>
      <c r="BF287" s="43">
        <v>1</v>
      </c>
      <c r="BG287" s="43">
        <v>1</v>
      </c>
      <c r="BH287" s="43">
        <v>1</v>
      </c>
      <c r="BI287" s="43" t="s">
        <v>805</v>
      </c>
      <c r="BJ287" s="43" t="s">
        <v>1248</v>
      </c>
      <c r="BK287" s="43">
        <v>1911</v>
      </c>
      <c r="BL287" s="43" t="str">
        <f t="shared" si="27"/>
        <v>1911Newcastle United</v>
      </c>
      <c r="BM287" s="49" t="str">
        <f t="shared" si="28"/>
        <v>Manchester</v>
      </c>
      <c r="BN287" s="43"/>
      <c r="BO287" s="43"/>
      <c r="BP287" s="43"/>
      <c r="BQ287" s="43"/>
      <c r="BR287" s="43"/>
      <c r="BS287" s="43"/>
      <c r="BT287" s="43"/>
      <c r="BU287" s="43"/>
      <c r="BV287" s="43" t="s">
        <v>376</v>
      </c>
      <c r="BW287" s="43" t="s">
        <v>376</v>
      </c>
      <c r="BX287" s="43"/>
      <c r="BZ287" s="50"/>
      <c r="CA287" s="50"/>
      <c r="CB287" s="88" t="str">
        <f t="shared" si="29"/>
        <v>19110426</v>
      </c>
    </row>
    <row r="288" spans="1:80" s="49" customFormat="1" ht="12.95" customHeight="1" x14ac:dyDescent="0.2">
      <c r="A288" s="43">
        <v>3</v>
      </c>
      <c r="B288" s="43">
        <v>30</v>
      </c>
      <c r="C288" s="43">
        <v>1912</v>
      </c>
      <c r="D288" s="43" t="s">
        <v>658</v>
      </c>
      <c r="E288" s="43" t="s">
        <v>1250</v>
      </c>
      <c r="F288" s="44" t="s">
        <v>1010</v>
      </c>
      <c r="G288" s="43"/>
      <c r="H288" s="44" t="s">
        <v>1011</v>
      </c>
      <c r="I288" s="44"/>
      <c r="J288" s="45">
        <v>4473</v>
      </c>
      <c r="K288" s="43" t="s">
        <v>1124</v>
      </c>
      <c r="L288" s="43" t="s">
        <v>1014</v>
      </c>
      <c r="M288" s="43" t="s">
        <v>1094</v>
      </c>
      <c r="N288" s="46">
        <v>0</v>
      </c>
      <c r="O288" s="46">
        <v>0</v>
      </c>
      <c r="P288" s="44" t="s">
        <v>1141</v>
      </c>
      <c r="Q288" s="44" t="s">
        <v>588</v>
      </c>
      <c r="R288" s="44" t="s">
        <v>376</v>
      </c>
      <c r="S288" s="43"/>
      <c r="T288" s="43"/>
      <c r="U288" s="43"/>
      <c r="V288" s="43"/>
      <c r="W288" s="43"/>
      <c r="X288" s="43"/>
      <c r="Y288" s="43"/>
      <c r="Z288" s="43"/>
      <c r="AA288" s="43"/>
      <c r="AB288" s="43"/>
      <c r="AC288" s="43"/>
      <c r="AD288" s="43"/>
      <c r="AE288" s="47">
        <f t="shared" si="24"/>
        <v>0</v>
      </c>
      <c r="AF288" s="47">
        <f t="shared" si="25"/>
        <v>1</v>
      </c>
      <c r="AG288" s="47">
        <f t="shared" si="26"/>
        <v>0</v>
      </c>
      <c r="AH288" s="43" t="s">
        <v>1111</v>
      </c>
      <c r="AI288" s="43" t="s">
        <v>1126</v>
      </c>
      <c r="AJ288" s="43" t="s">
        <v>376</v>
      </c>
      <c r="AK288" s="43" t="s">
        <v>658</v>
      </c>
      <c r="AL288" s="43" t="s">
        <v>1085</v>
      </c>
      <c r="AM288" s="43" t="s">
        <v>1086</v>
      </c>
      <c r="AN288" s="43" t="s">
        <v>376</v>
      </c>
      <c r="AO288" s="43" t="s">
        <v>658</v>
      </c>
      <c r="AP288" s="43"/>
      <c r="AQ288" s="43">
        <v>2</v>
      </c>
      <c r="AR288" s="43"/>
      <c r="AS288" s="43"/>
      <c r="AT288" s="43"/>
      <c r="AU288" s="43" t="s">
        <v>376</v>
      </c>
      <c r="AV288" s="43"/>
      <c r="AW288" s="43" t="s">
        <v>30</v>
      </c>
      <c r="AX288" s="43"/>
      <c r="AY288" s="43" t="s">
        <v>30</v>
      </c>
      <c r="AZ288" s="43"/>
      <c r="BA288" s="44"/>
      <c r="BB288" s="48"/>
      <c r="BC288" s="43"/>
      <c r="BD288" s="43"/>
      <c r="BE288" s="43"/>
      <c r="BF288" s="43">
        <v>1</v>
      </c>
      <c r="BG288" s="43">
        <v>1</v>
      </c>
      <c r="BH288" s="43">
        <v>1</v>
      </c>
      <c r="BI288" s="43" t="s">
        <v>1124</v>
      </c>
      <c r="BJ288" s="43" t="s">
        <v>1094</v>
      </c>
      <c r="BK288" s="43">
        <v>1912</v>
      </c>
      <c r="BL288" s="43" t="str">
        <f t="shared" si="27"/>
        <v>1912West Bromwich Albion</v>
      </c>
      <c r="BM288" s="49" t="str">
        <f t="shared" si="28"/>
        <v>Liverpool</v>
      </c>
      <c r="BN288" s="43"/>
      <c r="BO288" s="43"/>
      <c r="BP288" s="43"/>
      <c r="BQ288" s="43"/>
      <c r="BR288" s="43"/>
      <c r="BS288" s="43"/>
      <c r="BT288" s="43"/>
      <c r="BU288" s="43"/>
      <c r="BV288" s="43" t="s">
        <v>376</v>
      </c>
      <c r="BW288" s="43" t="s">
        <v>376</v>
      </c>
      <c r="BX288" s="43"/>
      <c r="BZ288" s="50"/>
      <c r="CA288" s="50"/>
      <c r="CB288" s="88" t="str">
        <f t="shared" si="29"/>
        <v>19120330</v>
      </c>
    </row>
    <row r="289" spans="1:80" s="49" customFormat="1" ht="12.95" customHeight="1" x14ac:dyDescent="0.2">
      <c r="A289" s="43">
        <v>3</v>
      </c>
      <c r="B289" s="43">
        <v>30</v>
      </c>
      <c r="C289" s="43">
        <v>1912</v>
      </c>
      <c r="D289" s="43" t="s">
        <v>658</v>
      </c>
      <c r="E289" s="43" t="s">
        <v>1250</v>
      </c>
      <c r="F289" s="44" t="s">
        <v>1010</v>
      </c>
      <c r="G289" s="43"/>
      <c r="H289" s="44" t="s">
        <v>1011</v>
      </c>
      <c r="I289" s="44"/>
      <c r="J289" s="45">
        <v>4473</v>
      </c>
      <c r="K289" s="43" t="s">
        <v>1094</v>
      </c>
      <c r="L289" s="43" t="s">
        <v>1014</v>
      </c>
      <c r="M289" s="43" t="s">
        <v>1124</v>
      </c>
      <c r="N289" s="46">
        <v>0</v>
      </c>
      <c r="O289" s="46">
        <v>0</v>
      </c>
      <c r="P289" s="44" t="s">
        <v>1141</v>
      </c>
      <c r="Q289" s="44" t="s">
        <v>588</v>
      </c>
      <c r="R289" s="44" t="s">
        <v>376</v>
      </c>
      <c r="S289" s="43"/>
      <c r="T289" s="43"/>
      <c r="U289" s="43"/>
      <c r="V289" s="43"/>
      <c r="W289" s="43"/>
      <c r="X289" s="43"/>
      <c r="Y289" s="43"/>
      <c r="Z289" s="43"/>
      <c r="AA289" s="43"/>
      <c r="AB289" s="43"/>
      <c r="AC289" s="43"/>
      <c r="AD289" s="43"/>
      <c r="AE289" s="47">
        <f t="shared" si="24"/>
        <v>0</v>
      </c>
      <c r="AF289" s="47">
        <f t="shared" si="25"/>
        <v>1</v>
      </c>
      <c r="AG289" s="47">
        <f t="shared" si="26"/>
        <v>0</v>
      </c>
      <c r="AH289" s="43" t="s">
        <v>1085</v>
      </c>
      <c r="AI289" s="43" t="s">
        <v>1086</v>
      </c>
      <c r="AJ289" s="43" t="s">
        <v>376</v>
      </c>
      <c r="AK289" s="43" t="s">
        <v>658</v>
      </c>
      <c r="AL289" s="43" t="s">
        <v>1111</v>
      </c>
      <c r="AM289" s="43" t="s">
        <v>1126</v>
      </c>
      <c r="AN289" s="43" t="s">
        <v>376</v>
      </c>
      <c r="AO289" s="43" t="s">
        <v>658</v>
      </c>
      <c r="AP289" s="43"/>
      <c r="AQ289" s="43">
        <v>2</v>
      </c>
      <c r="AR289" s="43"/>
      <c r="AS289" s="43"/>
      <c r="AT289" s="43"/>
      <c r="AU289" s="43" t="s">
        <v>376</v>
      </c>
      <c r="AV289" s="43"/>
      <c r="AW289" s="43" t="s">
        <v>30</v>
      </c>
      <c r="AX289" s="43"/>
      <c r="AY289" s="43" t="s">
        <v>30</v>
      </c>
      <c r="AZ289" s="43"/>
      <c r="BA289" s="44"/>
      <c r="BB289" s="48"/>
      <c r="BC289" s="43"/>
      <c r="BD289" s="43"/>
      <c r="BE289" s="43"/>
      <c r="BF289" s="43">
        <v>1</v>
      </c>
      <c r="BG289" s="43">
        <v>1</v>
      </c>
      <c r="BH289" s="43">
        <v>1</v>
      </c>
      <c r="BI289" s="43" t="s">
        <v>1094</v>
      </c>
      <c r="BJ289" s="43" t="s">
        <v>1124</v>
      </c>
      <c r="BK289" s="43">
        <v>1912</v>
      </c>
      <c r="BL289" s="43" t="str">
        <f t="shared" si="27"/>
        <v>1912Blackburn Rovers</v>
      </c>
      <c r="BM289" s="49" t="str">
        <f t="shared" si="28"/>
        <v>Liverpool</v>
      </c>
      <c r="BN289" s="43"/>
      <c r="BO289" s="43"/>
      <c r="BP289" s="43"/>
      <c r="BQ289" s="43"/>
      <c r="BR289" s="43"/>
      <c r="BS289" s="43"/>
      <c r="BT289" s="43"/>
      <c r="BU289" s="43"/>
      <c r="BV289" s="43" t="s">
        <v>376</v>
      </c>
      <c r="BW289" s="43" t="s">
        <v>376</v>
      </c>
      <c r="BX289" s="43"/>
      <c r="BZ289" s="50"/>
      <c r="CA289" s="50"/>
      <c r="CB289" s="88" t="str">
        <f t="shared" si="29"/>
        <v>19120330</v>
      </c>
    </row>
    <row r="290" spans="1:80" s="49" customFormat="1" ht="12.95" customHeight="1" x14ac:dyDescent="0.2">
      <c r="A290" s="43">
        <v>3</v>
      </c>
      <c r="B290" s="43">
        <v>30</v>
      </c>
      <c r="C290" s="43">
        <v>1912</v>
      </c>
      <c r="D290" s="43" t="s">
        <v>658</v>
      </c>
      <c r="E290" s="43" t="s">
        <v>1250</v>
      </c>
      <c r="F290" s="44" t="s">
        <v>1010</v>
      </c>
      <c r="G290" s="43"/>
      <c r="H290" s="44" t="s">
        <v>1011</v>
      </c>
      <c r="I290" s="44"/>
      <c r="J290" s="45">
        <v>4473</v>
      </c>
      <c r="K290" s="43" t="s">
        <v>1243</v>
      </c>
      <c r="L290" s="43" t="s">
        <v>1014</v>
      </c>
      <c r="M290" s="43" t="s">
        <v>1239</v>
      </c>
      <c r="N290" s="46">
        <v>0</v>
      </c>
      <c r="O290" s="46">
        <v>0</v>
      </c>
      <c r="P290" s="44" t="s">
        <v>1234</v>
      </c>
      <c r="Q290" s="44" t="s">
        <v>1017</v>
      </c>
      <c r="R290" s="44" t="s">
        <v>376</v>
      </c>
      <c r="S290" s="43"/>
      <c r="T290" s="43"/>
      <c r="U290" s="43"/>
      <c r="V290" s="43"/>
      <c r="W290" s="43"/>
      <c r="X290" s="43"/>
      <c r="Y290" s="43"/>
      <c r="Z290" s="43"/>
      <c r="AA290" s="43"/>
      <c r="AB290" s="43"/>
      <c r="AC290" s="43"/>
      <c r="AD290" s="43"/>
      <c r="AE290" s="47">
        <f t="shared" si="24"/>
        <v>0</v>
      </c>
      <c r="AF290" s="47">
        <f t="shared" si="25"/>
        <v>1</v>
      </c>
      <c r="AG290" s="47">
        <f t="shared" si="26"/>
        <v>0</v>
      </c>
      <c r="AH290" s="43" t="s">
        <v>1244</v>
      </c>
      <c r="AI290" s="43" t="s">
        <v>1245</v>
      </c>
      <c r="AJ290" s="43" t="s">
        <v>376</v>
      </c>
      <c r="AK290" s="43" t="s">
        <v>658</v>
      </c>
      <c r="AL290" s="43" t="s">
        <v>1239</v>
      </c>
      <c r="AM290" s="43" t="s">
        <v>1242</v>
      </c>
      <c r="AN290" s="43" t="s">
        <v>376</v>
      </c>
      <c r="AO290" s="43" t="s">
        <v>658</v>
      </c>
      <c r="AP290" s="43"/>
      <c r="AQ290" s="43">
        <v>2</v>
      </c>
      <c r="AR290" s="43"/>
      <c r="AS290" s="43"/>
      <c r="AT290" s="43"/>
      <c r="AU290" s="43" t="s">
        <v>376</v>
      </c>
      <c r="AV290" s="43"/>
      <c r="AW290" s="43" t="s">
        <v>30</v>
      </c>
      <c r="AX290" s="43"/>
      <c r="AY290" s="43" t="s">
        <v>30</v>
      </c>
      <c r="AZ290" s="43"/>
      <c r="BA290" s="44"/>
      <c r="BB290" s="48"/>
      <c r="BC290" s="43"/>
      <c r="BD290" s="43"/>
      <c r="BE290" s="43"/>
      <c r="BF290" s="43">
        <v>1</v>
      </c>
      <c r="BG290" s="43"/>
      <c r="BH290" s="43">
        <v>2</v>
      </c>
      <c r="BI290" s="43" t="s">
        <v>1243</v>
      </c>
      <c r="BJ290" s="43" t="s">
        <v>1239</v>
      </c>
      <c r="BK290" s="43">
        <v>1912</v>
      </c>
      <c r="BL290" s="43" t="str">
        <f t="shared" si="27"/>
        <v>1912Swindon Town</v>
      </c>
      <c r="BM290" s="49" t="str">
        <f t="shared" si="28"/>
        <v>London</v>
      </c>
      <c r="BN290" s="43"/>
      <c r="BO290" s="43"/>
      <c r="BP290" s="43"/>
      <c r="BQ290" s="43"/>
      <c r="BR290" s="43"/>
      <c r="BS290" s="43"/>
      <c r="BT290" s="43"/>
      <c r="BU290" s="43"/>
      <c r="BV290" s="43" t="s">
        <v>376</v>
      </c>
      <c r="BW290" s="43" t="s">
        <v>376</v>
      </c>
      <c r="BX290" s="43"/>
      <c r="BZ290" s="50"/>
      <c r="CA290" s="50"/>
      <c r="CB290" s="88" t="str">
        <f t="shared" si="29"/>
        <v>19120330</v>
      </c>
    </row>
    <row r="291" spans="1:80" s="49" customFormat="1" ht="12.95" customHeight="1" x14ac:dyDescent="0.2">
      <c r="A291" s="43">
        <v>3</v>
      </c>
      <c r="B291" s="43">
        <v>30</v>
      </c>
      <c r="C291" s="43">
        <v>1912</v>
      </c>
      <c r="D291" s="43" t="s">
        <v>658</v>
      </c>
      <c r="E291" s="43" t="s">
        <v>1250</v>
      </c>
      <c r="F291" s="44" t="s">
        <v>1010</v>
      </c>
      <c r="G291" s="43"/>
      <c r="H291" s="44" t="s">
        <v>1011</v>
      </c>
      <c r="I291" s="44"/>
      <c r="J291" s="45">
        <v>4473</v>
      </c>
      <c r="K291" s="43" t="s">
        <v>1239</v>
      </c>
      <c r="L291" s="43" t="s">
        <v>1014</v>
      </c>
      <c r="M291" s="43" t="s">
        <v>1243</v>
      </c>
      <c r="N291" s="46">
        <v>0</v>
      </c>
      <c r="O291" s="46">
        <v>0</v>
      </c>
      <c r="P291" s="44" t="s">
        <v>1234</v>
      </c>
      <c r="Q291" s="44" t="s">
        <v>1017</v>
      </c>
      <c r="R291" s="44" t="s">
        <v>376</v>
      </c>
      <c r="S291" s="43"/>
      <c r="T291" s="43"/>
      <c r="U291" s="43"/>
      <c r="V291" s="43"/>
      <c r="W291" s="43"/>
      <c r="X291" s="43"/>
      <c r="Y291" s="43"/>
      <c r="Z291" s="43"/>
      <c r="AA291" s="43"/>
      <c r="AB291" s="43"/>
      <c r="AC291" s="43"/>
      <c r="AD291" s="43"/>
      <c r="AE291" s="47">
        <f t="shared" si="24"/>
        <v>0</v>
      </c>
      <c r="AF291" s="47">
        <f t="shared" si="25"/>
        <v>1</v>
      </c>
      <c r="AG291" s="47">
        <f t="shared" si="26"/>
        <v>0</v>
      </c>
      <c r="AH291" s="43" t="s">
        <v>1239</v>
      </c>
      <c r="AI291" s="43" t="s">
        <v>1242</v>
      </c>
      <c r="AJ291" s="43" t="s">
        <v>376</v>
      </c>
      <c r="AK291" s="43" t="s">
        <v>658</v>
      </c>
      <c r="AL291" s="43" t="s">
        <v>1244</v>
      </c>
      <c r="AM291" s="43" t="s">
        <v>1245</v>
      </c>
      <c r="AN291" s="43" t="s">
        <v>376</v>
      </c>
      <c r="AO291" s="43" t="s">
        <v>658</v>
      </c>
      <c r="AP291" s="43"/>
      <c r="AQ291" s="43">
        <v>2</v>
      </c>
      <c r="AR291" s="43"/>
      <c r="AS291" s="43"/>
      <c r="AT291" s="43"/>
      <c r="AU291" s="43" t="s">
        <v>376</v>
      </c>
      <c r="AV291" s="43"/>
      <c r="AW291" s="43" t="s">
        <v>30</v>
      </c>
      <c r="AX291" s="43"/>
      <c r="AY291" s="43" t="s">
        <v>30</v>
      </c>
      <c r="AZ291" s="43"/>
      <c r="BA291" s="44"/>
      <c r="BB291" s="48"/>
      <c r="BC291" s="43"/>
      <c r="BD291" s="43"/>
      <c r="BE291" s="43"/>
      <c r="BF291" s="43">
        <v>1</v>
      </c>
      <c r="BG291" s="43">
        <v>2</v>
      </c>
      <c r="BH291" s="43"/>
      <c r="BI291" s="43" t="s">
        <v>1239</v>
      </c>
      <c r="BJ291" s="43" t="s">
        <v>1243</v>
      </c>
      <c r="BK291" s="43">
        <v>1912</v>
      </c>
      <c r="BL291" s="43" t="str">
        <f t="shared" si="27"/>
        <v>1912Barnsley</v>
      </c>
      <c r="BM291" s="49" t="str">
        <f t="shared" si="28"/>
        <v>London</v>
      </c>
      <c r="BN291" s="43"/>
      <c r="BO291" s="43"/>
      <c r="BP291" s="43"/>
      <c r="BQ291" s="43"/>
      <c r="BR291" s="43"/>
      <c r="BS291" s="43"/>
      <c r="BT291" s="43"/>
      <c r="BU291" s="43"/>
      <c r="BV291" s="43" t="s">
        <v>376</v>
      </c>
      <c r="BW291" s="43" t="s">
        <v>376</v>
      </c>
      <c r="BX291" s="43"/>
      <c r="BZ291" s="50"/>
      <c r="CA291" s="50"/>
      <c r="CB291" s="88" t="str">
        <f t="shared" si="29"/>
        <v>19120330</v>
      </c>
    </row>
    <row r="292" spans="1:80" s="49" customFormat="1" ht="12.95" customHeight="1" x14ac:dyDescent="0.2">
      <c r="A292" s="43">
        <v>4</v>
      </c>
      <c r="B292" s="43">
        <v>3</v>
      </c>
      <c r="C292" s="43">
        <v>1912</v>
      </c>
      <c r="D292" s="43" t="s">
        <v>658</v>
      </c>
      <c r="E292" s="43" t="s">
        <v>1250</v>
      </c>
      <c r="F292" s="44" t="s">
        <v>1010</v>
      </c>
      <c r="G292" s="43"/>
      <c r="H292" s="44" t="s">
        <v>1011</v>
      </c>
      <c r="I292" s="44" t="s">
        <v>1023</v>
      </c>
      <c r="J292" s="45">
        <v>4477</v>
      </c>
      <c r="K292" s="43" t="s">
        <v>1124</v>
      </c>
      <c r="L292" s="43" t="s">
        <v>3</v>
      </c>
      <c r="M292" s="43" t="s">
        <v>1094</v>
      </c>
      <c r="N292" s="46">
        <v>1</v>
      </c>
      <c r="O292" s="46">
        <v>0</v>
      </c>
      <c r="P292" s="43" t="s">
        <v>1252</v>
      </c>
      <c r="Q292" s="43" t="s">
        <v>1097</v>
      </c>
      <c r="R292" s="44" t="s">
        <v>376</v>
      </c>
      <c r="S292" s="43"/>
      <c r="T292" s="43"/>
      <c r="U292" s="43"/>
      <c r="V292" s="43"/>
      <c r="W292" s="43"/>
      <c r="X292" s="43"/>
      <c r="Y292" s="43"/>
      <c r="Z292" s="43"/>
      <c r="AA292" s="43"/>
      <c r="AB292" s="43"/>
      <c r="AC292" s="43"/>
      <c r="AD292" s="43"/>
      <c r="AE292" s="47">
        <f t="shared" si="24"/>
        <v>1</v>
      </c>
      <c r="AF292" s="47">
        <f t="shared" si="25"/>
        <v>0</v>
      </c>
      <c r="AG292" s="47">
        <f t="shared" si="26"/>
        <v>0</v>
      </c>
      <c r="AH292" s="43" t="s">
        <v>1111</v>
      </c>
      <c r="AI292" s="43" t="s">
        <v>1126</v>
      </c>
      <c r="AJ292" s="43" t="s">
        <v>376</v>
      </c>
      <c r="AK292" s="43" t="s">
        <v>658</v>
      </c>
      <c r="AL292" s="43" t="s">
        <v>1085</v>
      </c>
      <c r="AM292" s="43" t="s">
        <v>1086</v>
      </c>
      <c r="AN292" s="43" t="s">
        <v>376</v>
      </c>
      <c r="AO292" s="43" t="s">
        <v>658</v>
      </c>
      <c r="AP292" s="43"/>
      <c r="AQ292" s="43">
        <v>2</v>
      </c>
      <c r="AR292" s="43"/>
      <c r="AS292" s="43"/>
      <c r="AT292" s="43"/>
      <c r="AU292" s="43" t="s">
        <v>376</v>
      </c>
      <c r="AV292" s="43"/>
      <c r="AW292" s="43" t="s">
        <v>30</v>
      </c>
      <c r="AX292" s="43"/>
      <c r="AY292" s="43" t="s">
        <v>30</v>
      </c>
      <c r="AZ292" s="43"/>
      <c r="BA292" s="44"/>
      <c r="BB292" s="48"/>
      <c r="BC292" s="43"/>
      <c r="BD292" s="43"/>
      <c r="BE292" s="43"/>
      <c r="BF292" s="43">
        <v>1</v>
      </c>
      <c r="BG292" s="43">
        <v>1</v>
      </c>
      <c r="BH292" s="43">
        <v>1</v>
      </c>
      <c r="BI292" s="43" t="s">
        <v>1124</v>
      </c>
      <c r="BJ292" s="43" t="s">
        <v>1094</v>
      </c>
      <c r="BK292" s="43">
        <v>1912</v>
      </c>
      <c r="BL292" s="43" t="str">
        <f t="shared" si="27"/>
        <v>1912West Bromwich Albion</v>
      </c>
      <c r="BM292" s="49" t="str">
        <f t="shared" si="28"/>
        <v>Sheffield</v>
      </c>
      <c r="BN292" s="43"/>
      <c r="BO292" s="43"/>
      <c r="BP292" s="43"/>
      <c r="BQ292" s="43"/>
      <c r="BR292" s="43"/>
      <c r="BS292" s="43"/>
      <c r="BT292" s="43"/>
      <c r="BU292" s="43"/>
      <c r="BV292" s="43" t="s">
        <v>376</v>
      </c>
      <c r="BW292" s="43" t="s">
        <v>376</v>
      </c>
      <c r="BX292" s="43"/>
      <c r="BY292" s="47"/>
      <c r="BZ292" s="50"/>
      <c r="CA292" s="50"/>
      <c r="CB292" s="88" t="str">
        <f t="shared" si="29"/>
        <v>19120403</v>
      </c>
    </row>
    <row r="293" spans="1:80" s="49" customFormat="1" ht="12.95" customHeight="1" x14ac:dyDescent="0.2">
      <c r="A293" s="43">
        <v>4</v>
      </c>
      <c r="B293" s="43">
        <v>3</v>
      </c>
      <c r="C293" s="43">
        <v>1912</v>
      </c>
      <c r="D293" s="43" t="s">
        <v>658</v>
      </c>
      <c r="E293" s="43" t="s">
        <v>1250</v>
      </c>
      <c r="F293" s="44" t="s">
        <v>1010</v>
      </c>
      <c r="G293" s="43"/>
      <c r="H293" s="44" t="s">
        <v>1011</v>
      </c>
      <c r="I293" s="44" t="s">
        <v>1023</v>
      </c>
      <c r="J293" s="45">
        <v>4477</v>
      </c>
      <c r="K293" s="43" t="s">
        <v>1094</v>
      </c>
      <c r="L293" s="43" t="s">
        <v>4</v>
      </c>
      <c r="M293" s="43" t="s">
        <v>1124</v>
      </c>
      <c r="N293" s="46">
        <v>0</v>
      </c>
      <c r="O293" s="46">
        <v>1</v>
      </c>
      <c r="P293" s="43" t="s">
        <v>1252</v>
      </c>
      <c r="Q293" s="43" t="s">
        <v>1097</v>
      </c>
      <c r="R293" s="44" t="s">
        <v>376</v>
      </c>
      <c r="S293" s="43"/>
      <c r="T293" s="43"/>
      <c r="U293" s="43"/>
      <c r="V293" s="43"/>
      <c r="W293" s="43"/>
      <c r="X293" s="43"/>
      <c r="Y293" s="43"/>
      <c r="Z293" s="43"/>
      <c r="AA293" s="43"/>
      <c r="AB293" s="43"/>
      <c r="AC293" s="43"/>
      <c r="AD293" s="43"/>
      <c r="AE293" s="47">
        <f t="shared" si="24"/>
        <v>0</v>
      </c>
      <c r="AF293" s="47">
        <f t="shared" si="25"/>
        <v>0</v>
      </c>
      <c r="AG293" s="47">
        <f t="shared" si="26"/>
        <v>1</v>
      </c>
      <c r="AH293" s="43" t="s">
        <v>1085</v>
      </c>
      <c r="AI293" s="43" t="s">
        <v>1086</v>
      </c>
      <c r="AJ293" s="43" t="s">
        <v>376</v>
      </c>
      <c r="AK293" s="43" t="s">
        <v>658</v>
      </c>
      <c r="AL293" s="43" t="s">
        <v>1111</v>
      </c>
      <c r="AM293" s="43" t="s">
        <v>1126</v>
      </c>
      <c r="AN293" s="43" t="s">
        <v>376</v>
      </c>
      <c r="AO293" s="43" t="s">
        <v>658</v>
      </c>
      <c r="AP293" s="43"/>
      <c r="AQ293" s="43">
        <v>2</v>
      </c>
      <c r="AR293" s="43"/>
      <c r="AS293" s="43"/>
      <c r="AT293" s="43"/>
      <c r="AU293" s="43" t="s">
        <v>376</v>
      </c>
      <c r="AV293" s="43"/>
      <c r="AW293" s="43" t="s">
        <v>30</v>
      </c>
      <c r="AX293" s="43"/>
      <c r="AY293" s="43" t="s">
        <v>30</v>
      </c>
      <c r="AZ293" s="43"/>
      <c r="BA293" s="44"/>
      <c r="BB293" s="48"/>
      <c r="BC293" s="43"/>
      <c r="BD293" s="43"/>
      <c r="BE293" s="43"/>
      <c r="BF293" s="43">
        <v>1</v>
      </c>
      <c r="BG293" s="43">
        <v>1</v>
      </c>
      <c r="BH293" s="43">
        <v>1</v>
      </c>
      <c r="BI293" s="43" t="s">
        <v>1094</v>
      </c>
      <c r="BJ293" s="43" t="s">
        <v>1124</v>
      </c>
      <c r="BK293" s="43">
        <v>1912</v>
      </c>
      <c r="BL293" s="43" t="str">
        <f t="shared" si="27"/>
        <v>1912Blackburn Rovers</v>
      </c>
      <c r="BM293" s="49" t="str">
        <f t="shared" si="28"/>
        <v>Sheffield</v>
      </c>
      <c r="BN293" s="43"/>
      <c r="BO293" s="43"/>
      <c r="BP293" s="43"/>
      <c r="BQ293" s="43"/>
      <c r="BR293" s="43"/>
      <c r="BS293" s="43"/>
      <c r="BT293" s="43"/>
      <c r="BU293" s="43"/>
      <c r="BV293" s="43" t="s">
        <v>376</v>
      </c>
      <c r="BW293" s="43" t="s">
        <v>376</v>
      </c>
      <c r="BX293" s="43"/>
      <c r="BY293" s="47"/>
      <c r="BZ293" s="50"/>
      <c r="CA293" s="50"/>
      <c r="CB293" s="88" t="str">
        <f t="shared" si="29"/>
        <v>19120403</v>
      </c>
    </row>
    <row r="294" spans="1:80" s="49" customFormat="1" ht="12.95" customHeight="1" x14ac:dyDescent="0.2">
      <c r="A294" s="43">
        <v>4</v>
      </c>
      <c r="B294" s="43">
        <v>3</v>
      </c>
      <c r="C294" s="43">
        <v>1912</v>
      </c>
      <c r="D294" s="43" t="s">
        <v>658</v>
      </c>
      <c r="E294" s="43" t="s">
        <v>1250</v>
      </c>
      <c r="F294" s="44" t="s">
        <v>1010</v>
      </c>
      <c r="G294" s="43"/>
      <c r="H294" s="44" t="s">
        <v>1011</v>
      </c>
      <c r="I294" s="44" t="s">
        <v>1023</v>
      </c>
      <c r="J294" s="45">
        <v>4477</v>
      </c>
      <c r="K294" s="43" t="s">
        <v>1239</v>
      </c>
      <c r="L294" s="43" t="s">
        <v>3</v>
      </c>
      <c r="M294" s="43" t="s">
        <v>1243</v>
      </c>
      <c r="N294" s="46">
        <v>1</v>
      </c>
      <c r="O294" s="46">
        <v>0</v>
      </c>
      <c r="P294" s="44" t="s">
        <v>1251</v>
      </c>
      <c r="Q294" s="44" t="s">
        <v>1073</v>
      </c>
      <c r="R294" s="44" t="s">
        <v>376</v>
      </c>
      <c r="S294" s="43"/>
      <c r="T294" s="43"/>
      <c r="U294" s="43"/>
      <c r="V294" s="43"/>
      <c r="W294" s="43"/>
      <c r="X294" s="43"/>
      <c r="Y294" s="43"/>
      <c r="Z294" s="43"/>
      <c r="AA294" s="43"/>
      <c r="AB294" s="43"/>
      <c r="AC294" s="43"/>
      <c r="AD294" s="43"/>
      <c r="AE294" s="47">
        <f t="shared" si="24"/>
        <v>1</v>
      </c>
      <c r="AF294" s="47">
        <f t="shared" si="25"/>
        <v>0</v>
      </c>
      <c r="AG294" s="47">
        <f t="shared" si="26"/>
        <v>0</v>
      </c>
      <c r="AH294" s="43" t="s">
        <v>1239</v>
      </c>
      <c r="AI294" s="43" t="s">
        <v>1242</v>
      </c>
      <c r="AJ294" s="43" t="s">
        <v>376</v>
      </c>
      <c r="AK294" s="43" t="s">
        <v>658</v>
      </c>
      <c r="AL294" s="43" t="s">
        <v>1244</v>
      </c>
      <c r="AM294" s="43" t="s">
        <v>1245</v>
      </c>
      <c r="AN294" s="43" t="s">
        <v>376</v>
      </c>
      <c r="AO294" s="43" t="s">
        <v>658</v>
      </c>
      <c r="AP294" s="43"/>
      <c r="AQ294" s="43">
        <v>2</v>
      </c>
      <c r="AR294" s="43"/>
      <c r="AS294" s="43"/>
      <c r="AT294" s="43"/>
      <c r="AU294" s="43" t="s">
        <v>376</v>
      </c>
      <c r="AV294" s="43"/>
      <c r="AW294" s="43" t="s">
        <v>30</v>
      </c>
      <c r="AX294" s="43"/>
      <c r="AY294" s="43" t="s">
        <v>30</v>
      </c>
      <c r="AZ294" s="43"/>
      <c r="BA294" s="44"/>
      <c r="BB294" s="48"/>
      <c r="BC294" s="43"/>
      <c r="BD294" s="43"/>
      <c r="BE294" s="43"/>
      <c r="BF294" s="43">
        <v>1</v>
      </c>
      <c r="BG294" s="43">
        <v>2</v>
      </c>
      <c r="BH294" s="43"/>
      <c r="BI294" s="43" t="s">
        <v>1239</v>
      </c>
      <c r="BJ294" s="43" t="s">
        <v>1243</v>
      </c>
      <c r="BK294" s="43">
        <v>1912</v>
      </c>
      <c r="BL294" s="43" t="str">
        <f t="shared" si="27"/>
        <v>1912Barnsley</v>
      </c>
      <c r="BM294" s="49" t="str">
        <f t="shared" si="28"/>
        <v>Nottingham</v>
      </c>
      <c r="BN294" s="43"/>
      <c r="BO294" s="43"/>
      <c r="BP294" s="43"/>
      <c r="BQ294" s="43"/>
      <c r="BR294" s="43"/>
      <c r="BS294" s="43"/>
      <c r="BT294" s="43"/>
      <c r="BU294" s="43"/>
      <c r="BV294" s="43" t="s">
        <v>376</v>
      </c>
      <c r="BW294" s="43" t="s">
        <v>376</v>
      </c>
      <c r="BX294" s="43"/>
      <c r="BY294" s="32"/>
      <c r="BZ294" s="50"/>
      <c r="CA294" s="50"/>
      <c r="CB294" s="88" t="str">
        <f t="shared" si="29"/>
        <v>19120403</v>
      </c>
    </row>
    <row r="295" spans="1:80" s="49" customFormat="1" ht="12.95" customHeight="1" x14ac:dyDescent="0.2">
      <c r="A295" s="43">
        <v>4</v>
      </c>
      <c r="B295" s="43">
        <v>3</v>
      </c>
      <c r="C295" s="43">
        <v>1912</v>
      </c>
      <c r="D295" s="43" t="s">
        <v>658</v>
      </c>
      <c r="E295" s="43" t="s">
        <v>1250</v>
      </c>
      <c r="F295" s="44" t="s">
        <v>1010</v>
      </c>
      <c r="G295" s="43"/>
      <c r="H295" s="44" t="s">
        <v>1011</v>
      </c>
      <c r="I295" s="44" t="s">
        <v>1023</v>
      </c>
      <c r="J295" s="45">
        <v>4477</v>
      </c>
      <c r="K295" s="43" t="s">
        <v>1243</v>
      </c>
      <c r="L295" s="43" t="s">
        <v>4</v>
      </c>
      <c r="M295" s="43" t="s">
        <v>1239</v>
      </c>
      <c r="N295" s="46">
        <v>0</v>
      </c>
      <c r="O295" s="46">
        <v>1</v>
      </c>
      <c r="P295" s="44" t="s">
        <v>1251</v>
      </c>
      <c r="Q295" s="44" t="s">
        <v>1073</v>
      </c>
      <c r="R295" s="44" t="s">
        <v>376</v>
      </c>
      <c r="S295" s="43"/>
      <c r="T295" s="43"/>
      <c r="U295" s="43"/>
      <c r="V295" s="43"/>
      <c r="W295" s="43"/>
      <c r="X295" s="43"/>
      <c r="Y295" s="43"/>
      <c r="Z295" s="43"/>
      <c r="AA295" s="43"/>
      <c r="AB295" s="43"/>
      <c r="AC295" s="43"/>
      <c r="AD295" s="43"/>
      <c r="AE295" s="47">
        <f t="shared" si="24"/>
        <v>0</v>
      </c>
      <c r="AF295" s="47">
        <f t="shared" si="25"/>
        <v>0</v>
      </c>
      <c r="AG295" s="47">
        <f t="shared" si="26"/>
        <v>1</v>
      </c>
      <c r="AH295" s="43" t="s">
        <v>1244</v>
      </c>
      <c r="AI295" s="43" t="s">
        <v>1245</v>
      </c>
      <c r="AJ295" s="43" t="s">
        <v>376</v>
      </c>
      <c r="AK295" s="43" t="s">
        <v>658</v>
      </c>
      <c r="AL295" s="43" t="s">
        <v>1239</v>
      </c>
      <c r="AM295" s="43" t="s">
        <v>1242</v>
      </c>
      <c r="AN295" s="43" t="s">
        <v>376</v>
      </c>
      <c r="AO295" s="43" t="s">
        <v>658</v>
      </c>
      <c r="AP295" s="43"/>
      <c r="AQ295" s="43">
        <v>2</v>
      </c>
      <c r="AR295" s="43"/>
      <c r="AS295" s="43"/>
      <c r="AT295" s="43"/>
      <c r="AU295" s="43" t="s">
        <v>376</v>
      </c>
      <c r="AV295" s="43"/>
      <c r="AW295" s="43" t="s">
        <v>30</v>
      </c>
      <c r="AX295" s="43"/>
      <c r="AY295" s="43" t="s">
        <v>30</v>
      </c>
      <c r="AZ295" s="43"/>
      <c r="BA295" s="44"/>
      <c r="BB295" s="48"/>
      <c r="BC295" s="43"/>
      <c r="BD295" s="43"/>
      <c r="BE295" s="43"/>
      <c r="BF295" s="43">
        <v>1</v>
      </c>
      <c r="BG295" s="43"/>
      <c r="BH295" s="43">
        <v>2</v>
      </c>
      <c r="BI295" s="43" t="s">
        <v>1243</v>
      </c>
      <c r="BJ295" s="43" t="s">
        <v>1239</v>
      </c>
      <c r="BK295" s="43">
        <v>1912</v>
      </c>
      <c r="BL295" s="43" t="str">
        <f t="shared" si="27"/>
        <v>1912Swindon Town</v>
      </c>
      <c r="BM295" s="49" t="str">
        <f t="shared" si="28"/>
        <v>Nottingham</v>
      </c>
      <c r="BN295" s="43"/>
      <c r="BO295" s="43"/>
      <c r="BP295" s="43"/>
      <c r="BQ295" s="43"/>
      <c r="BR295" s="43"/>
      <c r="BS295" s="43"/>
      <c r="BT295" s="43"/>
      <c r="BU295" s="43"/>
      <c r="BV295" s="43" t="s">
        <v>376</v>
      </c>
      <c r="BW295" s="43" t="s">
        <v>376</v>
      </c>
      <c r="BX295" s="43"/>
      <c r="BY295" s="32"/>
      <c r="BZ295" s="50"/>
      <c r="CA295" s="50"/>
      <c r="CB295" s="88" t="str">
        <f t="shared" si="29"/>
        <v>19120403</v>
      </c>
    </row>
    <row r="296" spans="1:80" s="49" customFormat="1" ht="12.95" customHeight="1" x14ac:dyDescent="0.2">
      <c r="A296" s="43">
        <v>4</v>
      </c>
      <c r="B296" s="43">
        <v>20</v>
      </c>
      <c r="C296" s="43">
        <v>1912</v>
      </c>
      <c r="D296" s="43" t="s">
        <v>658</v>
      </c>
      <c r="E296" s="43" t="s">
        <v>1250</v>
      </c>
      <c r="F296" s="44" t="s">
        <v>1010</v>
      </c>
      <c r="G296" s="43"/>
      <c r="H296" s="44" t="s">
        <v>1025</v>
      </c>
      <c r="I296" s="44"/>
      <c r="J296" s="45">
        <v>4494</v>
      </c>
      <c r="K296" s="43" t="s">
        <v>1124</v>
      </c>
      <c r="L296" s="43" t="s">
        <v>1014</v>
      </c>
      <c r="M296" s="43" t="s">
        <v>1239</v>
      </c>
      <c r="N296" s="46">
        <v>0</v>
      </c>
      <c r="O296" s="46">
        <v>0</v>
      </c>
      <c r="P296" s="44" t="s">
        <v>1188</v>
      </c>
      <c r="Q296" s="44" t="s">
        <v>1017</v>
      </c>
      <c r="R296" s="44" t="s">
        <v>376</v>
      </c>
      <c r="S296" s="43"/>
      <c r="T296" s="43"/>
      <c r="U296" s="43"/>
      <c r="V296" s="43"/>
      <c r="W296" s="43"/>
      <c r="X296" s="43"/>
      <c r="Y296" s="43"/>
      <c r="Z296" s="43"/>
      <c r="AA296" s="43"/>
      <c r="AB296" s="43"/>
      <c r="AC296" s="43"/>
      <c r="AD296" s="43"/>
      <c r="AE296" s="47">
        <f t="shared" si="24"/>
        <v>0</v>
      </c>
      <c r="AF296" s="47">
        <f t="shared" si="25"/>
        <v>1</v>
      </c>
      <c r="AG296" s="47">
        <f t="shared" si="26"/>
        <v>0</v>
      </c>
      <c r="AH296" s="43" t="s">
        <v>1111</v>
      </c>
      <c r="AI296" s="43" t="s">
        <v>1126</v>
      </c>
      <c r="AJ296" s="43" t="s">
        <v>376</v>
      </c>
      <c r="AK296" s="43" t="s">
        <v>658</v>
      </c>
      <c r="AL296" s="43" t="s">
        <v>1239</v>
      </c>
      <c r="AM296" s="43" t="s">
        <v>1242</v>
      </c>
      <c r="AN296" s="43" t="s">
        <v>376</v>
      </c>
      <c r="AO296" s="43" t="s">
        <v>658</v>
      </c>
      <c r="AP296" s="43"/>
      <c r="AQ296" s="43">
        <v>1</v>
      </c>
      <c r="AR296" s="43"/>
      <c r="AS296" s="43"/>
      <c r="AT296" s="43"/>
      <c r="AU296" s="43" t="s">
        <v>376</v>
      </c>
      <c r="AV296" s="43"/>
      <c r="AW296" s="43" t="s">
        <v>30</v>
      </c>
      <c r="AX296" s="43"/>
      <c r="AY296" s="43" t="s">
        <v>30</v>
      </c>
      <c r="AZ296" s="43"/>
      <c r="BA296" s="44"/>
      <c r="BB296" s="48"/>
      <c r="BC296" s="43" t="s">
        <v>30</v>
      </c>
      <c r="BD296" s="43"/>
      <c r="BE296" s="43"/>
      <c r="BF296" s="43">
        <v>1</v>
      </c>
      <c r="BG296" s="43">
        <v>1</v>
      </c>
      <c r="BH296" s="43">
        <v>2</v>
      </c>
      <c r="BI296" s="43" t="s">
        <v>1124</v>
      </c>
      <c r="BJ296" s="43" t="s">
        <v>1239</v>
      </c>
      <c r="BK296" s="43">
        <v>1912</v>
      </c>
      <c r="BL296" s="43" t="str">
        <f t="shared" si="27"/>
        <v>1912West Bromwich Albion</v>
      </c>
      <c r="BM296" s="49" t="str">
        <f t="shared" si="28"/>
        <v>London</v>
      </c>
      <c r="BN296" s="43"/>
      <c r="BO296" s="43"/>
      <c r="BP296" s="43"/>
      <c r="BQ296" s="43"/>
      <c r="BR296" s="43"/>
      <c r="BS296" s="43"/>
      <c r="BT296" s="43"/>
      <c r="BU296" s="43"/>
      <c r="BV296" s="43" t="s">
        <v>376</v>
      </c>
      <c r="BW296" s="43" t="s">
        <v>376</v>
      </c>
      <c r="BX296" s="43"/>
      <c r="BZ296" s="50"/>
      <c r="CA296" s="50"/>
      <c r="CB296" s="88" t="str">
        <f t="shared" si="29"/>
        <v>19120420</v>
      </c>
    </row>
    <row r="297" spans="1:80" s="49" customFormat="1" ht="12.95" customHeight="1" x14ac:dyDescent="0.2">
      <c r="A297" s="43">
        <v>4</v>
      </c>
      <c r="B297" s="43">
        <v>20</v>
      </c>
      <c r="C297" s="43">
        <v>1912</v>
      </c>
      <c r="D297" s="43" t="s">
        <v>658</v>
      </c>
      <c r="E297" s="43" t="s">
        <v>1250</v>
      </c>
      <c r="F297" s="44" t="s">
        <v>1010</v>
      </c>
      <c r="G297" s="43"/>
      <c r="H297" s="44" t="s">
        <v>1025</v>
      </c>
      <c r="I297" s="44"/>
      <c r="J297" s="45">
        <v>4494</v>
      </c>
      <c r="K297" s="43" t="s">
        <v>1239</v>
      </c>
      <c r="L297" s="43" t="s">
        <v>1014</v>
      </c>
      <c r="M297" s="43" t="s">
        <v>1124</v>
      </c>
      <c r="N297" s="46">
        <v>0</v>
      </c>
      <c r="O297" s="46">
        <v>0</v>
      </c>
      <c r="P297" s="44" t="s">
        <v>1188</v>
      </c>
      <c r="Q297" s="44" t="s">
        <v>1017</v>
      </c>
      <c r="R297" s="44" t="s">
        <v>376</v>
      </c>
      <c r="S297" s="43"/>
      <c r="T297" s="43"/>
      <c r="U297" s="43"/>
      <c r="V297" s="43"/>
      <c r="W297" s="43"/>
      <c r="X297" s="43"/>
      <c r="Y297" s="43"/>
      <c r="Z297" s="43"/>
      <c r="AA297" s="43"/>
      <c r="AB297" s="43"/>
      <c r="AC297" s="43"/>
      <c r="AD297" s="43"/>
      <c r="AE297" s="47">
        <f t="shared" si="24"/>
        <v>0</v>
      </c>
      <c r="AF297" s="47">
        <f t="shared" si="25"/>
        <v>1</v>
      </c>
      <c r="AG297" s="47">
        <f t="shared" si="26"/>
        <v>0</v>
      </c>
      <c r="AH297" s="43" t="s">
        <v>1239</v>
      </c>
      <c r="AI297" s="43" t="s">
        <v>1242</v>
      </c>
      <c r="AJ297" s="43" t="s">
        <v>376</v>
      </c>
      <c r="AK297" s="43" t="s">
        <v>658</v>
      </c>
      <c r="AL297" s="43" t="s">
        <v>1111</v>
      </c>
      <c r="AM297" s="43" t="s">
        <v>1126</v>
      </c>
      <c r="AN297" s="43" t="s">
        <v>376</v>
      </c>
      <c r="AO297" s="43" t="s">
        <v>658</v>
      </c>
      <c r="AP297" s="43"/>
      <c r="AQ297" s="43">
        <v>1</v>
      </c>
      <c r="AR297" s="43"/>
      <c r="AS297" s="43"/>
      <c r="AT297" s="43"/>
      <c r="AU297" s="43" t="s">
        <v>376</v>
      </c>
      <c r="AV297" s="43"/>
      <c r="AW297" s="43" t="s">
        <v>30</v>
      </c>
      <c r="AX297" s="43"/>
      <c r="AY297" s="43" t="s">
        <v>30</v>
      </c>
      <c r="AZ297" s="43"/>
      <c r="BA297" s="44"/>
      <c r="BB297" s="48"/>
      <c r="BC297" s="43" t="s">
        <v>30</v>
      </c>
      <c r="BD297" s="43"/>
      <c r="BE297" s="43"/>
      <c r="BF297" s="43">
        <v>1</v>
      </c>
      <c r="BG297" s="43">
        <v>2</v>
      </c>
      <c r="BH297" s="43">
        <v>1</v>
      </c>
      <c r="BI297" s="43" t="s">
        <v>1239</v>
      </c>
      <c r="BJ297" s="43" t="s">
        <v>1124</v>
      </c>
      <c r="BK297" s="43">
        <v>1912</v>
      </c>
      <c r="BL297" s="43" t="str">
        <f t="shared" si="27"/>
        <v>1912Barnsley</v>
      </c>
      <c r="BM297" s="49" t="str">
        <f t="shared" si="28"/>
        <v>London</v>
      </c>
      <c r="BN297" s="43"/>
      <c r="BO297" s="43"/>
      <c r="BP297" s="43"/>
      <c r="BQ297" s="43"/>
      <c r="BR297" s="43"/>
      <c r="BS297" s="43"/>
      <c r="BT297" s="43"/>
      <c r="BU297" s="43"/>
      <c r="BV297" s="43" t="s">
        <v>376</v>
      </c>
      <c r="BW297" s="43" t="s">
        <v>376</v>
      </c>
      <c r="BX297" s="43"/>
      <c r="BZ297" s="50"/>
      <c r="CA297" s="50"/>
      <c r="CB297" s="88" t="str">
        <f t="shared" si="29"/>
        <v>19120420</v>
      </c>
    </row>
    <row r="298" spans="1:80" s="49" customFormat="1" ht="12.95" customHeight="1" x14ac:dyDescent="0.2">
      <c r="A298" s="43">
        <v>4</v>
      </c>
      <c r="B298" s="43">
        <v>24</v>
      </c>
      <c r="C298" s="43">
        <v>1912</v>
      </c>
      <c r="D298" s="43" t="s">
        <v>658</v>
      </c>
      <c r="E298" s="43" t="s">
        <v>1250</v>
      </c>
      <c r="F298" s="44" t="s">
        <v>1010</v>
      </c>
      <c r="G298" s="43"/>
      <c r="H298" s="44" t="s">
        <v>1025</v>
      </c>
      <c r="I298" s="44" t="s">
        <v>1023</v>
      </c>
      <c r="J298" s="45">
        <v>4498</v>
      </c>
      <c r="K298" s="43" t="s">
        <v>1239</v>
      </c>
      <c r="L298" s="43" t="s">
        <v>3</v>
      </c>
      <c r="M298" s="43" t="s">
        <v>1124</v>
      </c>
      <c r="N298" s="46">
        <v>1</v>
      </c>
      <c r="O298" s="46">
        <v>0</v>
      </c>
      <c r="P298" s="44" t="s">
        <v>1163</v>
      </c>
      <c r="Q298" s="44" t="s">
        <v>1097</v>
      </c>
      <c r="R298" s="44" t="s">
        <v>376</v>
      </c>
      <c r="S298" s="43"/>
      <c r="T298" s="43"/>
      <c r="U298" s="43"/>
      <c r="V298" s="43"/>
      <c r="W298" s="43"/>
      <c r="X298" s="43"/>
      <c r="Y298" s="43"/>
      <c r="Z298" s="43"/>
      <c r="AA298" s="43"/>
      <c r="AB298" s="43"/>
      <c r="AC298" s="43"/>
      <c r="AD298" s="43"/>
      <c r="AE298" s="47">
        <f t="shared" si="24"/>
        <v>1</v>
      </c>
      <c r="AF298" s="47">
        <f t="shared" si="25"/>
        <v>0</v>
      </c>
      <c r="AG298" s="47">
        <f t="shared" si="26"/>
        <v>0</v>
      </c>
      <c r="AH298" s="43" t="s">
        <v>1239</v>
      </c>
      <c r="AI298" s="43" t="s">
        <v>1242</v>
      </c>
      <c r="AJ298" s="43" t="s">
        <v>376</v>
      </c>
      <c r="AK298" s="43" t="s">
        <v>658</v>
      </c>
      <c r="AL298" s="43" t="s">
        <v>1111</v>
      </c>
      <c r="AM298" s="43" t="s">
        <v>1126</v>
      </c>
      <c r="AN298" s="43" t="s">
        <v>376</v>
      </c>
      <c r="AO298" s="43" t="s">
        <v>658</v>
      </c>
      <c r="AP298" s="43"/>
      <c r="AQ298" s="43">
        <v>1</v>
      </c>
      <c r="AR298" s="43"/>
      <c r="AS298" s="43"/>
      <c r="AT298" s="43"/>
      <c r="AU298" s="43" t="s">
        <v>376</v>
      </c>
      <c r="AV298" s="43"/>
      <c r="AW298" s="43" t="s">
        <v>30</v>
      </c>
      <c r="AX298" s="43"/>
      <c r="AY298" s="43" t="s">
        <v>30</v>
      </c>
      <c r="AZ298" s="43"/>
      <c r="BA298" s="44"/>
      <c r="BB298" s="48" t="s">
        <v>30</v>
      </c>
      <c r="BC298" s="43" t="s">
        <v>30</v>
      </c>
      <c r="BD298" s="43"/>
      <c r="BE298" s="43"/>
      <c r="BF298" s="43">
        <v>1</v>
      </c>
      <c r="BG298" s="43">
        <v>2</v>
      </c>
      <c r="BH298" s="43">
        <v>1</v>
      </c>
      <c r="BI298" s="43" t="s">
        <v>1239</v>
      </c>
      <c r="BJ298" s="43" t="s">
        <v>1124</v>
      </c>
      <c r="BK298" s="43">
        <v>1912</v>
      </c>
      <c r="BL298" s="43" t="str">
        <f t="shared" si="27"/>
        <v>1912Barnsley</v>
      </c>
      <c r="BM298" s="49" t="str">
        <f t="shared" si="28"/>
        <v>Sheffield</v>
      </c>
      <c r="BN298" s="43"/>
      <c r="BO298" s="43"/>
      <c r="BP298" s="43"/>
      <c r="BQ298" s="43"/>
      <c r="BR298" s="43"/>
      <c r="BS298" s="43"/>
      <c r="BT298" s="43"/>
      <c r="BU298" s="43"/>
      <c r="BV298" s="43" t="s">
        <v>376</v>
      </c>
      <c r="BW298" s="43" t="s">
        <v>376</v>
      </c>
      <c r="BX298" s="43"/>
      <c r="BY298" s="47"/>
      <c r="BZ298" s="50"/>
      <c r="CA298" s="50"/>
      <c r="CB298" s="88" t="str">
        <f t="shared" si="29"/>
        <v>19120424</v>
      </c>
    </row>
    <row r="299" spans="1:80" s="49" customFormat="1" ht="12.95" customHeight="1" x14ac:dyDescent="0.2">
      <c r="A299" s="43">
        <v>4</v>
      </c>
      <c r="B299" s="43">
        <v>24</v>
      </c>
      <c r="C299" s="43">
        <v>1912</v>
      </c>
      <c r="D299" s="43" t="s">
        <v>658</v>
      </c>
      <c r="E299" s="43" t="s">
        <v>1250</v>
      </c>
      <c r="F299" s="44" t="s">
        <v>1010</v>
      </c>
      <c r="G299" s="43"/>
      <c r="H299" s="44" t="s">
        <v>1025</v>
      </c>
      <c r="I299" s="44" t="s">
        <v>1023</v>
      </c>
      <c r="J299" s="45">
        <v>4498</v>
      </c>
      <c r="K299" s="43" t="s">
        <v>1124</v>
      </c>
      <c r="L299" s="43" t="s">
        <v>4</v>
      </c>
      <c r="M299" s="43" t="s">
        <v>1239</v>
      </c>
      <c r="N299" s="46">
        <v>0</v>
      </c>
      <c r="O299" s="46">
        <v>1</v>
      </c>
      <c r="P299" s="44" t="s">
        <v>1163</v>
      </c>
      <c r="Q299" s="44" t="s">
        <v>1097</v>
      </c>
      <c r="R299" s="44" t="s">
        <v>376</v>
      </c>
      <c r="S299" s="43"/>
      <c r="T299" s="43"/>
      <c r="U299" s="43"/>
      <c r="V299" s="43"/>
      <c r="W299" s="43"/>
      <c r="X299" s="43"/>
      <c r="Y299" s="43"/>
      <c r="Z299" s="43"/>
      <c r="AA299" s="43"/>
      <c r="AB299" s="43"/>
      <c r="AC299" s="43"/>
      <c r="AD299" s="43"/>
      <c r="AE299" s="47">
        <f t="shared" si="24"/>
        <v>0</v>
      </c>
      <c r="AF299" s="47">
        <f t="shared" si="25"/>
        <v>0</v>
      </c>
      <c r="AG299" s="47">
        <f t="shared" si="26"/>
        <v>1</v>
      </c>
      <c r="AH299" s="43" t="s">
        <v>1111</v>
      </c>
      <c r="AI299" s="43" t="s">
        <v>1126</v>
      </c>
      <c r="AJ299" s="43" t="s">
        <v>376</v>
      </c>
      <c r="AK299" s="43" t="s">
        <v>658</v>
      </c>
      <c r="AL299" s="43" t="s">
        <v>1239</v>
      </c>
      <c r="AM299" s="43" t="s">
        <v>1242</v>
      </c>
      <c r="AN299" s="43" t="s">
        <v>376</v>
      </c>
      <c r="AO299" s="43" t="s">
        <v>658</v>
      </c>
      <c r="AP299" s="43"/>
      <c r="AQ299" s="43">
        <v>1</v>
      </c>
      <c r="AR299" s="43"/>
      <c r="AS299" s="43"/>
      <c r="AT299" s="43"/>
      <c r="AU299" s="43" t="s">
        <v>376</v>
      </c>
      <c r="AV299" s="43"/>
      <c r="AW299" s="43" t="s">
        <v>30</v>
      </c>
      <c r="AX299" s="43"/>
      <c r="AY299" s="43" t="s">
        <v>30</v>
      </c>
      <c r="AZ299" s="43"/>
      <c r="BA299" s="44"/>
      <c r="BB299" s="48"/>
      <c r="BC299" s="43" t="s">
        <v>30</v>
      </c>
      <c r="BD299" s="43"/>
      <c r="BE299" s="43"/>
      <c r="BF299" s="43">
        <v>1</v>
      </c>
      <c r="BG299" s="43">
        <v>1</v>
      </c>
      <c r="BH299" s="43">
        <v>2</v>
      </c>
      <c r="BI299" s="43" t="s">
        <v>1124</v>
      </c>
      <c r="BJ299" s="43" t="s">
        <v>1239</v>
      </c>
      <c r="BK299" s="43">
        <v>1912</v>
      </c>
      <c r="BL299" s="43" t="str">
        <f t="shared" si="27"/>
        <v>1912West Bromwich Albion</v>
      </c>
      <c r="BM299" s="49" t="str">
        <f t="shared" si="28"/>
        <v>Sheffield</v>
      </c>
      <c r="BN299" s="43"/>
      <c r="BO299" s="43"/>
      <c r="BP299" s="43"/>
      <c r="BQ299" s="43"/>
      <c r="BR299" s="43"/>
      <c r="BS299" s="43"/>
      <c r="BT299" s="43"/>
      <c r="BU299" s="43"/>
      <c r="BV299" s="43" t="s">
        <v>376</v>
      </c>
      <c r="BW299" s="43" t="s">
        <v>376</v>
      </c>
      <c r="BX299" s="43"/>
      <c r="BY299" s="47"/>
      <c r="BZ299" s="50"/>
      <c r="CA299" s="50"/>
      <c r="CB299" s="88" t="str">
        <f t="shared" si="29"/>
        <v>19120424</v>
      </c>
    </row>
    <row r="300" spans="1:80" s="49" customFormat="1" ht="12.95" customHeight="1" x14ac:dyDescent="0.2">
      <c r="A300" s="43">
        <v>3</v>
      </c>
      <c r="B300" s="43">
        <v>29</v>
      </c>
      <c r="C300" s="43">
        <v>1913</v>
      </c>
      <c r="D300" s="43" t="s">
        <v>658</v>
      </c>
      <c r="E300" s="43" t="s">
        <v>1253</v>
      </c>
      <c r="F300" s="44" t="s">
        <v>1010</v>
      </c>
      <c r="G300" s="43"/>
      <c r="H300" s="44" t="s">
        <v>1011</v>
      </c>
      <c r="I300" s="44"/>
      <c r="J300" s="45">
        <v>4837</v>
      </c>
      <c r="K300" s="43" t="s">
        <v>793</v>
      </c>
      <c r="L300" s="43" t="s">
        <v>1014</v>
      </c>
      <c r="M300" s="43" t="s">
        <v>1255</v>
      </c>
      <c r="N300" s="46">
        <v>0</v>
      </c>
      <c r="O300" s="46">
        <v>0</v>
      </c>
      <c r="P300" s="44" t="s">
        <v>1163</v>
      </c>
      <c r="Q300" s="44" t="s">
        <v>1097</v>
      </c>
      <c r="R300" s="44" t="s">
        <v>376</v>
      </c>
      <c r="S300" s="43"/>
      <c r="T300" s="43"/>
      <c r="U300" s="43"/>
      <c r="V300" s="43"/>
      <c r="W300" s="43"/>
      <c r="X300" s="43"/>
      <c r="Y300" s="43"/>
      <c r="Z300" s="43"/>
      <c r="AA300" s="43"/>
      <c r="AB300" s="43"/>
      <c r="AC300" s="43"/>
      <c r="AD300" s="43"/>
      <c r="AE300" s="47">
        <f t="shared" si="24"/>
        <v>0</v>
      </c>
      <c r="AF300" s="47">
        <f t="shared" si="25"/>
        <v>1</v>
      </c>
      <c r="AG300" s="47">
        <f t="shared" si="26"/>
        <v>0</v>
      </c>
      <c r="AH300" s="43" t="s">
        <v>793</v>
      </c>
      <c r="AI300" s="43" t="s">
        <v>1164</v>
      </c>
      <c r="AJ300" s="43" t="s">
        <v>376</v>
      </c>
      <c r="AK300" s="43" t="s">
        <v>658</v>
      </c>
      <c r="AL300" s="43" t="s">
        <v>1255</v>
      </c>
      <c r="AM300" s="43" t="s">
        <v>1086</v>
      </c>
      <c r="AN300" s="43" t="s">
        <v>376</v>
      </c>
      <c r="AO300" s="43" t="s">
        <v>658</v>
      </c>
      <c r="AP300" s="43"/>
      <c r="AQ300" s="43">
        <v>2</v>
      </c>
      <c r="AR300" s="43"/>
      <c r="AS300" s="43"/>
      <c r="AT300" s="43"/>
      <c r="AU300" s="43" t="s">
        <v>376</v>
      </c>
      <c r="AV300" s="43"/>
      <c r="AW300" s="43" t="s">
        <v>30</v>
      </c>
      <c r="AX300" s="43"/>
      <c r="AY300" s="43" t="s">
        <v>30</v>
      </c>
      <c r="AZ300" s="43"/>
      <c r="BA300" s="44"/>
      <c r="BB300" s="48"/>
      <c r="BC300" s="43"/>
      <c r="BD300" s="43"/>
      <c r="BE300" s="43"/>
      <c r="BF300" s="43">
        <v>1</v>
      </c>
      <c r="BG300" s="43">
        <v>1</v>
      </c>
      <c r="BH300" s="43">
        <v>2</v>
      </c>
      <c r="BI300" s="43" t="s">
        <v>793</v>
      </c>
      <c r="BJ300" s="43" t="s">
        <v>1255</v>
      </c>
      <c r="BK300" s="43">
        <v>1913</v>
      </c>
      <c r="BL300" s="43" t="str">
        <f t="shared" si="27"/>
        <v>1913Sunderland</v>
      </c>
      <c r="BM300" s="49" t="str">
        <f t="shared" si="28"/>
        <v>Sheffield</v>
      </c>
      <c r="BN300" s="43"/>
      <c r="BO300" s="43"/>
      <c r="BP300" s="43"/>
      <c r="BQ300" s="43"/>
      <c r="BR300" s="43"/>
      <c r="BS300" s="43"/>
      <c r="BT300" s="43"/>
      <c r="BU300" s="43"/>
      <c r="BV300" s="43" t="s">
        <v>376</v>
      </c>
      <c r="BW300" s="43" t="s">
        <v>376</v>
      </c>
      <c r="BX300" s="43"/>
      <c r="BY300" s="47"/>
      <c r="BZ300" s="50"/>
      <c r="CA300" s="50"/>
      <c r="CB300" s="88" t="str">
        <f t="shared" si="29"/>
        <v>19130329</v>
      </c>
    </row>
    <row r="301" spans="1:80" s="49" customFormat="1" ht="12.95" customHeight="1" x14ac:dyDescent="0.2">
      <c r="A301" s="43">
        <v>3</v>
      </c>
      <c r="B301" s="43">
        <v>29</v>
      </c>
      <c r="C301" s="43">
        <v>1913</v>
      </c>
      <c r="D301" s="43" t="s">
        <v>658</v>
      </c>
      <c r="E301" s="43" t="s">
        <v>1253</v>
      </c>
      <c r="F301" s="44" t="s">
        <v>1010</v>
      </c>
      <c r="G301" s="43"/>
      <c r="H301" s="44" t="s">
        <v>1011</v>
      </c>
      <c r="I301" s="44"/>
      <c r="J301" s="45">
        <v>4837</v>
      </c>
      <c r="K301" s="43" t="s">
        <v>1255</v>
      </c>
      <c r="L301" s="43" t="s">
        <v>1014</v>
      </c>
      <c r="M301" s="43" t="s">
        <v>793</v>
      </c>
      <c r="N301" s="46">
        <v>0</v>
      </c>
      <c r="O301" s="46">
        <v>0</v>
      </c>
      <c r="P301" s="44" t="s">
        <v>1163</v>
      </c>
      <c r="Q301" s="44" t="s">
        <v>1097</v>
      </c>
      <c r="R301" s="44" t="s">
        <v>376</v>
      </c>
      <c r="S301" s="43"/>
      <c r="T301" s="43"/>
      <c r="U301" s="43"/>
      <c r="V301" s="43"/>
      <c r="W301" s="43"/>
      <c r="X301" s="43"/>
      <c r="Y301" s="43"/>
      <c r="Z301" s="43"/>
      <c r="AA301" s="43"/>
      <c r="AB301" s="43"/>
      <c r="AC301" s="43"/>
      <c r="AD301" s="43"/>
      <c r="AE301" s="47">
        <f t="shared" si="24"/>
        <v>0</v>
      </c>
      <c r="AF301" s="47">
        <f t="shared" si="25"/>
        <v>1</v>
      </c>
      <c r="AG301" s="47">
        <f t="shared" si="26"/>
        <v>0</v>
      </c>
      <c r="AH301" s="43" t="s">
        <v>1255</v>
      </c>
      <c r="AI301" s="43" t="s">
        <v>1086</v>
      </c>
      <c r="AJ301" s="43" t="s">
        <v>376</v>
      </c>
      <c r="AK301" s="43" t="s">
        <v>658</v>
      </c>
      <c r="AL301" s="43" t="s">
        <v>793</v>
      </c>
      <c r="AM301" s="43" t="s">
        <v>1164</v>
      </c>
      <c r="AN301" s="43" t="s">
        <v>376</v>
      </c>
      <c r="AO301" s="43" t="s">
        <v>658</v>
      </c>
      <c r="AP301" s="43"/>
      <c r="AQ301" s="43">
        <v>2</v>
      </c>
      <c r="AR301" s="43"/>
      <c r="AS301" s="43"/>
      <c r="AT301" s="43"/>
      <c r="AU301" s="43" t="s">
        <v>376</v>
      </c>
      <c r="AV301" s="43"/>
      <c r="AW301" s="43" t="s">
        <v>30</v>
      </c>
      <c r="AX301" s="43"/>
      <c r="AY301" s="43" t="s">
        <v>30</v>
      </c>
      <c r="AZ301" s="43"/>
      <c r="BA301" s="44"/>
      <c r="BB301" s="48"/>
      <c r="BC301" s="43"/>
      <c r="BD301" s="43"/>
      <c r="BE301" s="43"/>
      <c r="BF301" s="43">
        <v>1</v>
      </c>
      <c r="BG301" s="43">
        <v>2</v>
      </c>
      <c r="BH301" s="43">
        <v>1</v>
      </c>
      <c r="BI301" s="43" t="s">
        <v>1255</v>
      </c>
      <c r="BJ301" s="43" t="s">
        <v>793</v>
      </c>
      <c r="BK301" s="43">
        <v>1913</v>
      </c>
      <c r="BL301" s="43" t="str">
        <f t="shared" si="27"/>
        <v>1913Burnley</v>
      </c>
      <c r="BM301" s="49" t="str">
        <f t="shared" si="28"/>
        <v>Sheffield</v>
      </c>
      <c r="BN301" s="43"/>
      <c r="BO301" s="43"/>
      <c r="BP301" s="43"/>
      <c r="BQ301" s="43"/>
      <c r="BR301" s="43"/>
      <c r="BS301" s="43"/>
      <c r="BT301" s="43"/>
      <c r="BU301" s="43"/>
      <c r="BV301" s="43" t="s">
        <v>376</v>
      </c>
      <c r="BW301" s="43" t="s">
        <v>376</v>
      </c>
      <c r="BX301" s="43"/>
      <c r="BY301" s="47"/>
      <c r="BZ301" s="50"/>
      <c r="CA301" s="50"/>
      <c r="CB301" s="88" t="str">
        <f t="shared" si="29"/>
        <v>19130329</v>
      </c>
    </row>
    <row r="302" spans="1:80" s="49" customFormat="1" ht="12.95" customHeight="1" x14ac:dyDescent="0.2">
      <c r="A302" s="43">
        <v>3</v>
      </c>
      <c r="B302" s="43">
        <v>29</v>
      </c>
      <c r="C302" s="43">
        <v>1913</v>
      </c>
      <c r="D302" s="43" t="s">
        <v>658</v>
      </c>
      <c r="E302" s="43" t="s">
        <v>1253</v>
      </c>
      <c r="F302" s="44" t="s">
        <v>1010</v>
      </c>
      <c r="G302" s="43"/>
      <c r="H302" s="44" t="s">
        <v>1011</v>
      </c>
      <c r="I302" s="44"/>
      <c r="J302" s="45">
        <v>4837</v>
      </c>
      <c r="K302" s="43" t="s">
        <v>806</v>
      </c>
      <c r="L302" s="43" t="s">
        <v>3</v>
      </c>
      <c r="M302" s="43" t="s">
        <v>1254</v>
      </c>
      <c r="N302" s="46">
        <v>1</v>
      </c>
      <c r="O302" s="46">
        <v>0</v>
      </c>
      <c r="P302" s="44" t="s">
        <v>1178</v>
      </c>
      <c r="Q302" s="44" t="s">
        <v>1085</v>
      </c>
      <c r="R302" s="44" t="s">
        <v>376</v>
      </c>
      <c r="S302" s="43"/>
      <c r="T302" s="43"/>
      <c r="U302" s="43"/>
      <c r="V302" s="43"/>
      <c r="W302" s="43"/>
      <c r="X302" s="43"/>
      <c r="Y302" s="43"/>
      <c r="Z302" s="43"/>
      <c r="AA302" s="43"/>
      <c r="AB302" s="43"/>
      <c r="AC302" s="43"/>
      <c r="AD302" s="43"/>
      <c r="AE302" s="47">
        <f t="shared" si="24"/>
        <v>1</v>
      </c>
      <c r="AF302" s="47">
        <f t="shared" si="25"/>
        <v>0</v>
      </c>
      <c r="AG302" s="47">
        <f t="shared" si="26"/>
        <v>0</v>
      </c>
      <c r="AH302" s="43" t="s">
        <v>1111</v>
      </c>
      <c r="AI302" s="43" t="s">
        <v>1126</v>
      </c>
      <c r="AJ302" s="43" t="s">
        <v>376</v>
      </c>
      <c r="AK302" s="43" t="s">
        <v>658</v>
      </c>
      <c r="AL302" s="43" t="s">
        <v>1101</v>
      </c>
      <c r="AM302" s="43" t="s">
        <v>1159</v>
      </c>
      <c r="AN302" s="43" t="s">
        <v>376</v>
      </c>
      <c r="AO302" s="43" t="s">
        <v>658</v>
      </c>
      <c r="AP302" s="43"/>
      <c r="AQ302" s="43">
        <v>2</v>
      </c>
      <c r="AR302" s="43"/>
      <c r="AS302" s="43"/>
      <c r="AT302" s="43"/>
      <c r="AU302" s="43" t="s">
        <v>376</v>
      </c>
      <c r="AV302" s="43"/>
      <c r="AW302" s="43" t="s">
        <v>30</v>
      </c>
      <c r="AX302" s="43"/>
      <c r="AY302" s="43" t="s">
        <v>30</v>
      </c>
      <c r="AZ302" s="43"/>
      <c r="BA302" s="44"/>
      <c r="BB302" s="48"/>
      <c r="BC302" s="43"/>
      <c r="BD302" s="43"/>
      <c r="BE302" s="43"/>
      <c r="BF302" s="43">
        <v>1</v>
      </c>
      <c r="BG302" s="43">
        <v>1</v>
      </c>
      <c r="BH302" s="43">
        <v>1</v>
      </c>
      <c r="BI302" s="43" t="s">
        <v>806</v>
      </c>
      <c r="BJ302" s="43" t="s">
        <v>1254</v>
      </c>
      <c r="BK302" s="43">
        <v>1913</v>
      </c>
      <c r="BL302" s="43" t="str">
        <f t="shared" si="27"/>
        <v>1913Aston Villa</v>
      </c>
      <c r="BM302" s="49" t="str">
        <f t="shared" si="28"/>
        <v>Blackburn</v>
      </c>
      <c r="BN302" s="43"/>
      <c r="BO302" s="43"/>
      <c r="BP302" s="43"/>
      <c r="BQ302" s="43"/>
      <c r="BR302" s="43"/>
      <c r="BS302" s="43"/>
      <c r="BT302" s="43"/>
      <c r="BU302" s="43"/>
      <c r="BV302" s="43" t="s">
        <v>376</v>
      </c>
      <c r="BW302" s="43" t="s">
        <v>376</v>
      </c>
      <c r="BX302" s="43"/>
      <c r="BZ302" s="50"/>
      <c r="CA302" s="50"/>
      <c r="CB302" s="88" t="str">
        <f t="shared" si="29"/>
        <v>19130329</v>
      </c>
    </row>
    <row r="303" spans="1:80" s="49" customFormat="1" ht="12.95" customHeight="1" x14ac:dyDescent="0.2">
      <c r="A303" s="43">
        <v>3</v>
      </c>
      <c r="B303" s="43">
        <v>29</v>
      </c>
      <c r="C303" s="43">
        <v>1913</v>
      </c>
      <c r="D303" s="43" t="s">
        <v>658</v>
      </c>
      <c r="E303" s="43" t="s">
        <v>1253</v>
      </c>
      <c r="F303" s="44" t="s">
        <v>1010</v>
      </c>
      <c r="G303" s="43"/>
      <c r="H303" s="44" t="s">
        <v>1011</v>
      </c>
      <c r="I303" s="44"/>
      <c r="J303" s="45">
        <v>4837</v>
      </c>
      <c r="K303" s="43" t="s">
        <v>1254</v>
      </c>
      <c r="L303" s="43" t="s">
        <v>4</v>
      </c>
      <c r="M303" s="43" t="s">
        <v>806</v>
      </c>
      <c r="N303" s="46">
        <v>0</v>
      </c>
      <c r="O303" s="46">
        <v>1</v>
      </c>
      <c r="P303" s="44" t="s">
        <v>1178</v>
      </c>
      <c r="Q303" s="44" t="s">
        <v>1085</v>
      </c>
      <c r="R303" s="44" t="s">
        <v>376</v>
      </c>
      <c r="S303" s="43"/>
      <c r="T303" s="43"/>
      <c r="U303" s="43"/>
      <c r="V303" s="43"/>
      <c r="W303" s="43"/>
      <c r="X303" s="43"/>
      <c r="Y303" s="43"/>
      <c r="Z303" s="43"/>
      <c r="AA303" s="43"/>
      <c r="AB303" s="43"/>
      <c r="AC303" s="43"/>
      <c r="AD303" s="43"/>
      <c r="AE303" s="47">
        <f t="shared" si="24"/>
        <v>0</v>
      </c>
      <c r="AF303" s="47">
        <f t="shared" si="25"/>
        <v>0</v>
      </c>
      <c r="AG303" s="47">
        <f t="shared" si="26"/>
        <v>1</v>
      </c>
      <c r="AH303" s="43" t="s">
        <v>1101</v>
      </c>
      <c r="AI303" s="43" t="s">
        <v>1159</v>
      </c>
      <c r="AJ303" s="43" t="s">
        <v>376</v>
      </c>
      <c r="AK303" s="43" t="s">
        <v>658</v>
      </c>
      <c r="AL303" s="43" t="s">
        <v>1111</v>
      </c>
      <c r="AM303" s="43" t="s">
        <v>1126</v>
      </c>
      <c r="AN303" s="43" t="s">
        <v>376</v>
      </c>
      <c r="AO303" s="43" t="s">
        <v>658</v>
      </c>
      <c r="AP303" s="43"/>
      <c r="AQ303" s="43">
        <v>2</v>
      </c>
      <c r="AR303" s="43"/>
      <c r="AS303" s="43"/>
      <c r="AT303" s="43"/>
      <c r="AU303" s="43" t="s">
        <v>376</v>
      </c>
      <c r="AV303" s="43"/>
      <c r="AW303" s="43" t="s">
        <v>30</v>
      </c>
      <c r="AX303" s="43"/>
      <c r="AY303" s="43" t="s">
        <v>30</v>
      </c>
      <c r="AZ303" s="43"/>
      <c r="BA303" s="44"/>
      <c r="BB303" s="48"/>
      <c r="BC303" s="43"/>
      <c r="BD303" s="43"/>
      <c r="BE303" s="43"/>
      <c r="BF303" s="43">
        <v>1</v>
      </c>
      <c r="BG303" s="43">
        <v>1</v>
      </c>
      <c r="BH303" s="43">
        <v>1</v>
      </c>
      <c r="BI303" s="43" t="s">
        <v>1254</v>
      </c>
      <c r="BJ303" s="43" t="s">
        <v>806</v>
      </c>
      <c r="BK303" s="43">
        <v>1913</v>
      </c>
      <c r="BL303" s="43" t="str">
        <f t="shared" si="27"/>
        <v>1913Oldham Athletic</v>
      </c>
      <c r="BM303" s="49" t="str">
        <f t="shared" si="28"/>
        <v>Blackburn</v>
      </c>
      <c r="BN303" s="43"/>
      <c r="BO303" s="43"/>
      <c r="BP303" s="43"/>
      <c r="BQ303" s="43"/>
      <c r="BR303" s="43"/>
      <c r="BS303" s="43"/>
      <c r="BT303" s="43"/>
      <c r="BU303" s="43"/>
      <c r="BV303" s="43" t="s">
        <v>376</v>
      </c>
      <c r="BW303" s="43" t="s">
        <v>376</v>
      </c>
      <c r="BX303" s="43"/>
      <c r="BZ303" s="50"/>
      <c r="CA303" s="50"/>
      <c r="CB303" s="88" t="str">
        <f t="shared" si="29"/>
        <v>19130329</v>
      </c>
    </row>
    <row r="304" spans="1:80" s="49" customFormat="1" ht="12.95" customHeight="1" x14ac:dyDescent="0.2">
      <c r="A304" s="43">
        <v>4</v>
      </c>
      <c r="B304" s="43">
        <v>2</v>
      </c>
      <c r="C304" s="43">
        <v>1913</v>
      </c>
      <c r="D304" s="43" t="s">
        <v>658</v>
      </c>
      <c r="E304" s="43" t="s">
        <v>1253</v>
      </c>
      <c r="F304" s="44" t="s">
        <v>1010</v>
      </c>
      <c r="G304" s="43"/>
      <c r="H304" s="44" t="s">
        <v>1011</v>
      </c>
      <c r="I304" s="44" t="s">
        <v>1023</v>
      </c>
      <c r="J304" s="45">
        <v>4841</v>
      </c>
      <c r="K304" s="43" t="s">
        <v>793</v>
      </c>
      <c r="L304" s="43" t="s">
        <v>3</v>
      </c>
      <c r="M304" s="43" t="s">
        <v>1255</v>
      </c>
      <c r="N304" s="46">
        <v>3</v>
      </c>
      <c r="O304" s="46">
        <v>2</v>
      </c>
      <c r="P304" s="44" t="s">
        <v>1232</v>
      </c>
      <c r="Q304" s="44" t="s">
        <v>1111</v>
      </c>
      <c r="R304" s="44" t="s">
        <v>376</v>
      </c>
      <c r="S304" s="43"/>
      <c r="T304" s="43"/>
      <c r="U304" s="43"/>
      <c r="V304" s="43"/>
      <c r="W304" s="43"/>
      <c r="X304" s="43"/>
      <c r="Y304" s="43"/>
      <c r="Z304" s="43"/>
      <c r="AA304" s="43"/>
      <c r="AB304" s="43"/>
      <c r="AC304" s="43"/>
      <c r="AD304" s="43"/>
      <c r="AE304" s="47">
        <f t="shared" si="24"/>
        <v>1</v>
      </c>
      <c r="AF304" s="47">
        <f t="shared" si="25"/>
        <v>0</v>
      </c>
      <c r="AG304" s="47">
        <f t="shared" si="26"/>
        <v>0</v>
      </c>
      <c r="AH304" s="43" t="s">
        <v>793</v>
      </c>
      <c r="AI304" s="43" t="s">
        <v>1164</v>
      </c>
      <c r="AJ304" s="43" t="s">
        <v>376</v>
      </c>
      <c r="AK304" s="43" t="s">
        <v>658</v>
      </c>
      <c r="AL304" s="43" t="s">
        <v>1255</v>
      </c>
      <c r="AM304" s="43" t="s">
        <v>1086</v>
      </c>
      <c r="AN304" s="43" t="s">
        <v>376</v>
      </c>
      <c r="AO304" s="43" t="s">
        <v>658</v>
      </c>
      <c r="AP304" s="43"/>
      <c r="AQ304" s="43">
        <v>2</v>
      </c>
      <c r="AR304" s="43"/>
      <c r="AS304" s="43"/>
      <c r="AT304" s="43"/>
      <c r="AU304" s="43" t="s">
        <v>376</v>
      </c>
      <c r="AV304" s="43"/>
      <c r="AW304" s="43" t="s">
        <v>30</v>
      </c>
      <c r="AX304" s="43"/>
      <c r="AY304" s="43" t="s">
        <v>30</v>
      </c>
      <c r="AZ304" s="43"/>
      <c r="BA304" s="44"/>
      <c r="BB304" s="48"/>
      <c r="BC304" s="43"/>
      <c r="BD304" s="43"/>
      <c r="BE304" s="43"/>
      <c r="BF304" s="43">
        <v>1</v>
      </c>
      <c r="BG304" s="43">
        <v>1</v>
      </c>
      <c r="BH304" s="43">
        <v>2</v>
      </c>
      <c r="BI304" s="43" t="s">
        <v>793</v>
      </c>
      <c r="BJ304" s="43" t="s">
        <v>1255</v>
      </c>
      <c r="BK304" s="43">
        <v>1913</v>
      </c>
      <c r="BL304" s="43" t="str">
        <f t="shared" si="27"/>
        <v>1913Sunderland</v>
      </c>
      <c r="BM304" s="49" t="str">
        <f t="shared" si="28"/>
        <v>Birmingham</v>
      </c>
      <c r="BN304" s="43"/>
      <c r="BO304" s="43"/>
      <c r="BP304" s="43"/>
      <c r="BQ304" s="43"/>
      <c r="BR304" s="43"/>
      <c r="BS304" s="43"/>
      <c r="BT304" s="43"/>
      <c r="BU304" s="43"/>
      <c r="BV304" s="43" t="s">
        <v>376</v>
      </c>
      <c r="BW304" s="43" t="s">
        <v>376</v>
      </c>
      <c r="BX304" s="43"/>
      <c r="BZ304" s="50"/>
      <c r="CA304" s="50"/>
      <c r="CB304" s="88" t="str">
        <f t="shared" si="29"/>
        <v>19130402</v>
      </c>
    </row>
    <row r="305" spans="1:80" s="49" customFormat="1" ht="12.95" customHeight="1" x14ac:dyDescent="0.2">
      <c r="A305" s="43">
        <v>4</v>
      </c>
      <c r="B305" s="43">
        <v>2</v>
      </c>
      <c r="C305" s="43">
        <v>1913</v>
      </c>
      <c r="D305" s="43" t="s">
        <v>658</v>
      </c>
      <c r="E305" s="43" t="s">
        <v>1253</v>
      </c>
      <c r="F305" s="44" t="s">
        <v>1010</v>
      </c>
      <c r="G305" s="43"/>
      <c r="H305" s="44" t="s">
        <v>1011</v>
      </c>
      <c r="I305" s="44" t="s">
        <v>1023</v>
      </c>
      <c r="J305" s="45">
        <v>4841</v>
      </c>
      <c r="K305" s="43" t="s">
        <v>1255</v>
      </c>
      <c r="L305" s="43" t="s">
        <v>4</v>
      </c>
      <c r="M305" s="43" t="s">
        <v>793</v>
      </c>
      <c r="N305" s="46">
        <v>2</v>
      </c>
      <c r="O305" s="46">
        <v>3</v>
      </c>
      <c r="P305" s="44" t="s">
        <v>1232</v>
      </c>
      <c r="Q305" s="44" t="s">
        <v>1111</v>
      </c>
      <c r="R305" s="44" t="s">
        <v>376</v>
      </c>
      <c r="S305" s="43"/>
      <c r="T305" s="43"/>
      <c r="U305" s="43"/>
      <c r="V305" s="43"/>
      <c r="W305" s="43"/>
      <c r="X305" s="43"/>
      <c r="Y305" s="43"/>
      <c r="Z305" s="43"/>
      <c r="AA305" s="43"/>
      <c r="AB305" s="43"/>
      <c r="AC305" s="43"/>
      <c r="AD305" s="43"/>
      <c r="AE305" s="47">
        <f t="shared" si="24"/>
        <v>0</v>
      </c>
      <c r="AF305" s="47">
        <f t="shared" si="25"/>
        <v>0</v>
      </c>
      <c r="AG305" s="47">
        <f t="shared" si="26"/>
        <v>1</v>
      </c>
      <c r="AH305" s="43" t="s">
        <v>1255</v>
      </c>
      <c r="AI305" s="43" t="s">
        <v>1086</v>
      </c>
      <c r="AJ305" s="43" t="s">
        <v>376</v>
      </c>
      <c r="AK305" s="43" t="s">
        <v>658</v>
      </c>
      <c r="AL305" s="43" t="s">
        <v>793</v>
      </c>
      <c r="AM305" s="43" t="s">
        <v>1164</v>
      </c>
      <c r="AN305" s="43" t="s">
        <v>376</v>
      </c>
      <c r="AO305" s="43" t="s">
        <v>658</v>
      </c>
      <c r="AP305" s="43"/>
      <c r="AQ305" s="43">
        <v>2</v>
      </c>
      <c r="AR305" s="43"/>
      <c r="AS305" s="43"/>
      <c r="AT305" s="43"/>
      <c r="AU305" s="43" t="s">
        <v>376</v>
      </c>
      <c r="AV305" s="43"/>
      <c r="AW305" s="43" t="s">
        <v>30</v>
      </c>
      <c r="AX305" s="43"/>
      <c r="AY305" s="43" t="s">
        <v>30</v>
      </c>
      <c r="AZ305" s="43"/>
      <c r="BA305" s="44"/>
      <c r="BB305" s="48"/>
      <c r="BC305" s="43"/>
      <c r="BD305" s="43"/>
      <c r="BE305" s="43"/>
      <c r="BF305" s="43">
        <v>1</v>
      </c>
      <c r="BG305" s="43">
        <v>2</v>
      </c>
      <c r="BH305" s="43">
        <v>1</v>
      </c>
      <c r="BI305" s="43" t="s">
        <v>1255</v>
      </c>
      <c r="BJ305" s="43" t="s">
        <v>793</v>
      </c>
      <c r="BK305" s="43">
        <v>1913</v>
      </c>
      <c r="BL305" s="43" t="str">
        <f t="shared" si="27"/>
        <v>1913Burnley</v>
      </c>
      <c r="BM305" s="49" t="str">
        <f t="shared" si="28"/>
        <v>Birmingham</v>
      </c>
      <c r="BN305" s="43"/>
      <c r="BO305" s="43"/>
      <c r="BP305" s="43"/>
      <c r="BQ305" s="43"/>
      <c r="BR305" s="43"/>
      <c r="BS305" s="43"/>
      <c r="BT305" s="43"/>
      <c r="BU305" s="43"/>
      <c r="BV305" s="43" t="s">
        <v>376</v>
      </c>
      <c r="BW305" s="43" t="s">
        <v>376</v>
      </c>
      <c r="BX305" s="43"/>
      <c r="BZ305" s="50"/>
      <c r="CA305" s="50"/>
      <c r="CB305" s="88" t="str">
        <f t="shared" si="29"/>
        <v>19130402</v>
      </c>
    </row>
    <row r="306" spans="1:80" s="49" customFormat="1" ht="12.95" customHeight="1" x14ac:dyDescent="0.2">
      <c r="A306" s="43">
        <v>4</v>
      </c>
      <c r="B306" s="43">
        <v>19</v>
      </c>
      <c r="C306" s="43">
        <v>1913</v>
      </c>
      <c r="D306" s="43" t="s">
        <v>658</v>
      </c>
      <c r="E306" s="43" t="s">
        <v>1253</v>
      </c>
      <c r="F306" s="44" t="s">
        <v>1010</v>
      </c>
      <c r="G306" s="43"/>
      <c r="H306" s="44" t="s">
        <v>1025</v>
      </c>
      <c r="I306" s="44"/>
      <c r="J306" s="45">
        <v>4858</v>
      </c>
      <c r="K306" s="43" t="s">
        <v>806</v>
      </c>
      <c r="L306" s="43" t="s">
        <v>3</v>
      </c>
      <c r="M306" s="43" t="s">
        <v>793</v>
      </c>
      <c r="N306" s="46">
        <v>1</v>
      </c>
      <c r="O306" s="46">
        <v>0</v>
      </c>
      <c r="P306" s="44" t="s">
        <v>1188</v>
      </c>
      <c r="Q306" s="44" t="s">
        <v>1017</v>
      </c>
      <c r="R306" s="44" t="s">
        <v>376</v>
      </c>
      <c r="S306" s="43"/>
      <c r="T306" s="43"/>
      <c r="U306" s="43"/>
      <c r="V306" s="43"/>
      <c r="W306" s="43"/>
      <c r="X306" s="43"/>
      <c r="Y306" s="43"/>
      <c r="Z306" s="43"/>
      <c r="AA306" s="43"/>
      <c r="AB306" s="43"/>
      <c r="AC306" s="43"/>
      <c r="AD306" s="43"/>
      <c r="AE306" s="47">
        <f t="shared" si="24"/>
        <v>1</v>
      </c>
      <c r="AF306" s="47">
        <f t="shared" si="25"/>
        <v>0</v>
      </c>
      <c r="AG306" s="47">
        <f t="shared" si="26"/>
        <v>0</v>
      </c>
      <c r="AH306" s="43" t="s">
        <v>1111</v>
      </c>
      <c r="AI306" s="43" t="s">
        <v>1126</v>
      </c>
      <c r="AJ306" s="43" t="s">
        <v>376</v>
      </c>
      <c r="AK306" s="43" t="s">
        <v>658</v>
      </c>
      <c r="AL306" s="43" t="s">
        <v>793</v>
      </c>
      <c r="AM306" s="43" t="s">
        <v>1164</v>
      </c>
      <c r="AN306" s="43" t="s">
        <v>376</v>
      </c>
      <c r="AO306" s="43" t="s">
        <v>658</v>
      </c>
      <c r="AP306" s="43"/>
      <c r="AQ306" s="43">
        <v>1</v>
      </c>
      <c r="AR306" s="43"/>
      <c r="AS306" s="43"/>
      <c r="AT306" s="43"/>
      <c r="AU306" s="43" t="s">
        <v>376</v>
      </c>
      <c r="AV306" s="43"/>
      <c r="AW306" s="43" t="s">
        <v>30</v>
      </c>
      <c r="AX306" s="43"/>
      <c r="AY306" s="43" t="s">
        <v>30</v>
      </c>
      <c r="AZ306" s="43"/>
      <c r="BA306" s="44"/>
      <c r="BB306" s="48" t="s">
        <v>30</v>
      </c>
      <c r="BC306" s="43" t="s">
        <v>30</v>
      </c>
      <c r="BD306" s="43"/>
      <c r="BE306" s="43"/>
      <c r="BF306" s="43">
        <v>1</v>
      </c>
      <c r="BG306" s="43">
        <v>1</v>
      </c>
      <c r="BH306" s="43">
        <v>1</v>
      </c>
      <c r="BI306" s="43" t="s">
        <v>806</v>
      </c>
      <c r="BJ306" s="43" t="s">
        <v>793</v>
      </c>
      <c r="BK306" s="43">
        <v>1913</v>
      </c>
      <c r="BL306" s="43" t="str">
        <f t="shared" si="27"/>
        <v>1913Aston Villa</v>
      </c>
      <c r="BM306" s="49" t="str">
        <f t="shared" si="28"/>
        <v>London</v>
      </c>
      <c r="BN306" s="43"/>
      <c r="BO306" s="43"/>
      <c r="BP306" s="43"/>
      <c r="BQ306" s="43"/>
      <c r="BR306" s="43"/>
      <c r="BS306" s="43"/>
      <c r="BT306" s="43"/>
      <c r="BU306" s="43"/>
      <c r="BV306" s="43" t="s">
        <v>376</v>
      </c>
      <c r="BW306" s="43" t="s">
        <v>376</v>
      </c>
      <c r="BX306" s="43"/>
      <c r="BZ306" s="50"/>
      <c r="CA306" s="50"/>
      <c r="CB306" s="88" t="str">
        <f t="shared" si="29"/>
        <v>19130419</v>
      </c>
    </row>
    <row r="307" spans="1:80" s="49" customFormat="1" ht="12.95" customHeight="1" x14ac:dyDescent="0.2">
      <c r="A307" s="43">
        <v>4</v>
      </c>
      <c r="B307" s="43">
        <v>19</v>
      </c>
      <c r="C307" s="43">
        <v>1913</v>
      </c>
      <c r="D307" s="43" t="s">
        <v>658</v>
      </c>
      <c r="E307" s="43" t="s">
        <v>1253</v>
      </c>
      <c r="F307" s="44" t="s">
        <v>1010</v>
      </c>
      <c r="G307" s="43"/>
      <c r="H307" s="44" t="s">
        <v>1025</v>
      </c>
      <c r="I307" s="44"/>
      <c r="J307" s="45">
        <v>4858</v>
      </c>
      <c r="K307" s="43" t="s">
        <v>793</v>
      </c>
      <c r="L307" s="43" t="s">
        <v>4</v>
      </c>
      <c r="M307" s="43" t="s">
        <v>806</v>
      </c>
      <c r="N307" s="46">
        <v>0</v>
      </c>
      <c r="O307" s="46">
        <v>1</v>
      </c>
      <c r="P307" s="44" t="s">
        <v>1188</v>
      </c>
      <c r="Q307" s="44" t="s">
        <v>1017</v>
      </c>
      <c r="R307" s="44" t="s">
        <v>376</v>
      </c>
      <c r="S307" s="43"/>
      <c r="T307" s="43"/>
      <c r="U307" s="43"/>
      <c r="V307" s="43"/>
      <c r="W307" s="43"/>
      <c r="X307" s="43"/>
      <c r="Y307" s="43"/>
      <c r="Z307" s="43"/>
      <c r="AA307" s="43"/>
      <c r="AB307" s="43"/>
      <c r="AC307" s="43"/>
      <c r="AD307" s="43"/>
      <c r="AE307" s="47">
        <f t="shared" si="24"/>
        <v>0</v>
      </c>
      <c r="AF307" s="47">
        <f t="shared" si="25"/>
        <v>0</v>
      </c>
      <c r="AG307" s="47">
        <f t="shared" si="26"/>
        <v>1</v>
      </c>
      <c r="AH307" s="43" t="s">
        <v>793</v>
      </c>
      <c r="AI307" s="43" t="s">
        <v>1164</v>
      </c>
      <c r="AJ307" s="43" t="s">
        <v>376</v>
      </c>
      <c r="AK307" s="43" t="s">
        <v>658</v>
      </c>
      <c r="AL307" s="43" t="s">
        <v>1111</v>
      </c>
      <c r="AM307" s="43" t="s">
        <v>1126</v>
      </c>
      <c r="AN307" s="43" t="s">
        <v>376</v>
      </c>
      <c r="AO307" s="43" t="s">
        <v>658</v>
      </c>
      <c r="AP307" s="43"/>
      <c r="AQ307" s="43">
        <v>1</v>
      </c>
      <c r="AR307" s="43"/>
      <c r="AS307" s="43"/>
      <c r="AT307" s="43"/>
      <c r="AU307" s="43" t="s">
        <v>376</v>
      </c>
      <c r="AV307" s="43"/>
      <c r="AW307" s="43" t="s">
        <v>30</v>
      </c>
      <c r="AX307" s="43"/>
      <c r="AY307" s="43" t="s">
        <v>30</v>
      </c>
      <c r="AZ307" s="43"/>
      <c r="BA307" s="44"/>
      <c r="BB307" s="48"/>
      <c r="BC307" s="43" t="s">
        <v>30</v>
      </c>
      <c r="BD307" s="43"/>
      <c r="BE307" s="43"/>
      <c r="BF307" s="43">
        <v>1</v>
      </c>
      <c r="BG307" s="43">
        <v>1</v>
      </c>
      <c r="BH307" s="43">
        <v>1</v>
      </c>
      <c r="BI307" s="43" t="s">
        <v>793</v>
      </c>
      <c r="BJ307" s="43" t="s">
        <v>806</v>
      </c>
      <c r="BK307" s="43">
        <v>1913</v>
      </c>
      <c r="BL307" s="43" t="str">
        <f t="shared" si="27"/>
        <v>1913Sunderland</v>
      </c>
      <c r="BM307" s="49" t="str">
        <f t="shared" si="28"/>
        <v>London</v>
      </c>
      <c r="BN307" s="43"/>
      <c r="BO307" s="43"/>
      <c r="BP307" s="43"/>
      <c r="BQ307" s="43"/>
      <c r="BR307" s="43"/>
      <c r="BS307" s="43"/>
      <c r="BT307" s="43"/>
      <c r="BU307" s="43"/>
      <c r="BV307" s="43" t="s">
        <v>376</v>
      </c>
      <c r="BW307" s="43" t="s">
        <v>376</v>
      </c>
      <c r="BX307" s="43"/>
      <c r="BZ307" s="50"/>
      <c r="CA307" s="50"/>
      <c r="CB307" s="88" t="str">
        <f t="shared" si="29"/>
        <v>19130419</v>
      </c>
    </row>
    <row r="308" spans="1:80" s="49" customFormat="1" ht="12.95" customHeight="1" x14ac:dyDescent="0.2">
      <c r="A308" s="43">
        <v>3</v>
      </c>
      <c r="B308" s="43">
        <v>28</v>
      </c>
      <c r="C308" s="43">
        <v>1914</v>
      </c>
      <c r="D308" s="43" t="s">
        <v>658</v>
      </c>
      <c r="E308" s="43" t="s">
        <v>1256</v>
      </c>
      <c r="F308" s="44" t="s">
        <v>1010</v>
      </c>
      <c r="G308" s="43"/>
      <c r="H308" s="44" t="s">
        <v>1011</v>
      </c>
      <c r="I308" s="44"/>
      <c r="J308" s="45">
        <v>5201</v>
      </c>
      <c r="K308" s="43" t="s">
        <v>1207</v>
      </c>
      <c r="L308" s="43" t="s">
        <v>1014</v>
      </c>
      <c r="M308" s="43" t="s">
        <v>1255</v>
      </c>
      <c r="N308" s="46">
        <v>0</v>
      </c>
      <c r="O308" s="46">
        <v>0</v>
      </c>
      <c r="P308" s="44" t="s">
        <v>1246</v>
      </c>
      <c r="Q308" s="44" t="s">
        <v>1101</v>
      </c>
      <c r="R308" s="44" t="s">
        <v>376</v>
      </c>
      <c r="S308" s="43"/>
      <c r="T308" s="43"/>
      <c r="U308" s="43"/>
      <c r="V308" s="43"/>
      <c r="W308" s="43"/>
      <c r="X308" s="43"/>
      <c r="Y308" s="43"/>
      <c r="Z308" s="43"/>
      <c r="AA308" s="43"/>
      <c r="AB308" s="43"/>
      <c r="AC308" s="43"/>
      <c r="AD308" s="43"/>
      <c r="AE308" s="47">
        <f t="shared" si="24"/>
        <v>0</v>
      </c>
      <c r="AF308" s="47">
        <f t="shared" si="25"/>
        <v>1</v>
      </c>
      <c r="AG308" s="47">
        <f t="shared" si="26"/>
        <v>0</v>
      </c>
      <c r="AH308" s="43" t="s">
        <v>1097</v>
      </c>
      <c r="AI308" s="43" t="s">
        <v>1098</v>
      </c>
      <c r="AJ308" s="43" t="s">
        <v>376</v>
      </c>
      <c r="AK308" s="43" t="s">
        <v>658</v>
      </c>
      <c r="AL308" s="43" t="s">
        <v>1255</v>
      </c>
      <c r="AM308" s="43" t="s">
        <v>1086</v>
      </c>
      <c r="AN308" s="43" t="s">
        <v>376</v>
      </c>
      <c r="AO308" s="43" t="s">
        <v>658</v>
      </c>
      <c r="AP308" s="43"/>
      <c r="AQ308" s="43">
        <v>2</v>
      </c>
      <c r="AR308" s="43"/>
      <c r="AS308" s="43"/>
      <c r="AT308" s="43"/>
      <c r="AU308" s="43" t="s">
        <v>376</v>
      </c>
      <c r="AV308" s="43"/>
      <c r="AW308" s="43" t="s">
        <v>30</v>
      </c>
      <c r="AX308" s="43"/>
      <c r="AY308" s="43" t="s">
        <v>30</v>
      </c>
      <c r="AZ308" s="43"/>
      <c r="BA308" s="44"/>
      <c r="BB308" s="48"/>
      <c r="BC308" s="43"/>
      <c r="BD308" s="43"/>
      <c r="BE308" s="43"/>
      <c r="BF308" s="43">
        <v>1</v>
      </c>
      <c r="BG308" s="43">
        <v>1</v>
      </c>
      <c r="BH308" s="43">
        <v>1</v>
      </c>
      <c r="BI308" s="43" t="s">
        <v>1207</v>
      </c>
      <c r="BJ308" s="43" t="s">
        <v>1255</v>
      </c>
      <c r="BK308" s="43">
        <v>1914</v>
      </c>
      <c r="BL308" s="43" t="str">
        <f t="shared" si="27"/>
        <v>1914Sheffield United</v>
      </c>
      <c r="BM308" s="49" t="str">
        <f t="shared" si="28"/>
        <v>Manchester</v>
      </c>
      <c r="BN308" s="43"/>
      <c r="BO308" s="43"/>
      <c r="BP308" s="43"/>
      <c r="BQ308" s="43"/>
      <c r="BR308" s="43"/>
      <c r="BS308" s="43"/>
      <c r="BT308" s="43"/>
      <c r="BU308" s="43"/>
      <c r="BV308" s="43" t="s">
        <v>376</v>
      </c>
      <c r="BW308" s="43" t="s">
        <v>376</v>
      </c>
      <c r="BX308" s="43"/>
      <c r="BZ308" s="50"/>
      <c r="CA308" s="50"/>
      <c r="CB308" s="88" t="str">
        <f t="shared" si="29"/>
        <v>19140328</v>
      </c>
    </row>
    <row r="309" spans="1:80" s="49" customFormat="1" ht="12.95" customHeight="1" x14ac:dyDescent="0.2">
      <c r="A309" s="43">
        <v>3</v>
      </c>
      <c r="B309" s="43">
        <v>28</v>
      </c>
      <c r="C309" s="43">
        <v>1914</v>
      </c>
      <c r="D309" s="43" t="s">
        <v>658</v>
      </c>
      <c r="E309" s="43" t="s">
        <v>1256</v>
      </c>
      <c r="F309" s="44" t="s">
        <v>1010</v>
      </c>
      <c r="G309" s="43"/>
      <c r="H309" s="44" t="s">
        <v>1011</v>
      </c>
      <c r="I309" s="44"/>
      <c r="J309" s="45">
        <v>5201</v>
      </c>
      <c r="K309" s="43" t="s">
        <v>1255</v>
      </c>
      <c r="L309" s="43" t="s">
        <v>1014</v>
      </c>
      <c r="M309" s="43" t="s">
        <v>1207</v>
      </c>
      <c r="N309" s="46">
        <v>0</v>
      </c>
      <c r="O309" s="46">
        <v>0</v>
      </c>
      <c r="P309" s="44" t="s">
        <v>1246</v>
      </c>
      <c r="Q309" s="44" t="s">
        <v>1101</v>
      </c>
      <c r="R309" s="44" t="s">
        <v>376</v>
      </c>
      <c r="S309" s="43"/>
      <c r="T309" s="43"/>
      <c r="U309" s="43"/>
      <c r="V309" s="43"/>
      <c r="W309" s="43"/>
      <c r="X309" s="43"/>
      <c r="Y309" s="43"/>
      <c r="Z309" s="43"/>
      <c r="AA309" s="43"/>
      <c r="AB309" s="43"/>
      <c r="AC309" s="43"/>
      <c r="AD309" s="43"/>
      <c r="AE309" s="47">
        <f t="shared" si="24"/>
        <v>0</v>
      </c>
      <c r="AF309" s="47">
        <f t="shared" si="25"/>
        <v>1</v>
      </c>
      <c r="AG309" s="47">
        <f t="shared" si="26"/>
        <v>0</v>
      </c>
      <c r="AH309" s="43" t="s">
        <v>1255</v>
      </c>
      <c r="AI309" s="43" t="s">
        <v>1086</v>
      </c>
      <c r="AJ309" s="43" t="s">
        <v>376</v>
      </c>
      <c r="AK309" s="43" t="s">
        <v>658</v>
      </c>
      <c r="AL309" s="43" t="s">
        <v>1097</v>
      </c>
      <c r="AM309" s="43" t="s">
        <v>1098</v>
      </c>
      <c r="AN309" s="43" t="s">
        <v>376</v>
      </c>
      <c r="AO309" s="43" t="s">
        <v>658</v>
      </c>
      <c r="AP309" s="43"/>
      <c r="AQ309" s="43">
        <v>2</v>
      </c>
      <c r="AR309" s="43"/>
      <c r="AS309" s="43"/>
      <c r="AT309" s="43"/>
      <c r="AU309" s="43" t="s">
        <v>376</v>
      </c>
      <c r="AV309" s="43"/>
      <c r="AW309" s="43" t="s">
        <v>30</v>
      </c>
      <c r="AX309" s="43"/>
      <c r="AY309" s="43" t="s">
        <v>30</v>
      </c>
      <c r="AZ309" s="43"/>
      <c r="BA309" s="44"/>
      <c r="BB309" s="48"/>
      <c r="BC309" s="43"/>
      <c r="BD309" s="43"/>
      <c r="BE309" s="43"/>
      <c r="BF309" s="43">
        <v>1</v>
      </c>
      <c r="BG309" s="43">
        <v>1</v>
      </c>
      <c r="BH309" s="43">
        <v>1</v>
      </c>
      <c r="BI309" s="43" t="s">
        <v>1255</v>
      </c>
      <c r="BJ309" s="43" t="s">
        <v>1207</v>
      </c>
      <c r="BK309" s="43">
        <v>1914</v>
      </c>
      <c r="BL309" s="43" t="str">
        <f t="shared" si="27"/>
        <v>1914Burnley</v>
      </c>
      <c r="BM309" s="49" t="str">
        <f t="shared" si="28"/>
        <v>Manchester</v>
      </c>
      <c r="BN309" s="43"/>
      <c r="BO309" s="43"/>
      <c r="BP309" s="43"/>
      <c r="BQ309" s="43"/>
      <c r="BR309" s="43"/>
      <c r="BS309" s="43"/>
      <c r="BT309" s="43"/>
      <c r="BU309" s="43"/>
      <c r="BV309" s="43" t="s">
        <v>376</v>
      </c>
      <c r="BW309" s="43" t="s">
        <v>376</v>
      </c>
      <c r="BX309" s="43"/>
      <c r="BZ309" s="50"/>
      <c r="CA309" s="50"/>
      <c r="CB309" s="88" t="str">
        <f t="shared" si="29"/>
        <v>19140328</v>
      </c>
    </row>
    <row r="310" spans="1:80" s="49" customFormat="1" ht="12.95" customHeight="1" x14ac:dyDescent="0.2">
      <c r="A310" s="43">
        <v>3</v>
      </c>
      <c r="B310" s="43">
        <v>28</v>
      </c>
      <c r="C310" s="43">
        <v>1914</v>
      </c>
      <c r="D310" s="43" t="s">
        <v>658</v>
      </c>
      <c r="E310" s="43" t="s">
        <v>1256</v>
      </c>
      <c r="F310" s="44" t="s">
        <v>1010</v>
      </c>
      <c r="G310" s="43"/>
      <c r="H310" s="44" t="s">
        <v>1011</v>
      </c>
      <c r="I310" s="44"/>
      <c r="J310" s="45">
        <v>5201</v>
      </c>
      <c r="K310" s="43" t="s">
        <v>588</v>
      </c>
      <c r="L310" s="43" t="s">
        <v>3</v>
      </c>
      <c r="M310" s="43" t="s">
        <v>806</v>
      </c>
      <c r="N310" s="46">
        <v>2</v>
      </c>
      <c r="O310" s="46">
        <v>0</v>
      </c>
      <c r="P310" s="44" t="s">
        <v>1222</v>
      </c>
      <c r="Q310" s="44" t="s">
        <v>1017</v>
      </c>
      <c r="R310" s="44" t="s">
        <v>376</v>
      </c>
      <c r="S310" s="43"/>
      <c r="T310" s="43"/>
      <c r="U310" s="43"/>
      <c r="V310" s="43"/>
      <c r="W310" s="43"/>
      <c r="X310" s="43"/>
      <c r="Y310" s="43"/>
      <c r="Z310" s="43"/>
      <c r="AA310" s="43"/>
      <c r="AB310" s="43"/>
      <c r="AC310" s="43"/>
      <c r="AD310" s="43"/>
      <c r="AE310" s="47">
        <f t="shared" si="24"/>
        <v>1</v>
      </c>
      <c r="AF310" s="47">
        <f t="shared" si="25"/>
        <v>0</v>
      </c>
      <c r="AG310" s="47">
        <f t="shared" si="26"/>
        <v>0</v>
      </c>
      <c r="AH310" s="43" t="s">
        <v>588</v>
      </c>
      <c r="AI310" s="43" t="s">
        <v>1175</v>
      </c>
      <c r="AJ310" s="43" t="s">
        <v>376</v>
      </c>
      <c r="AK310" s="43" t="s">
        <v>658</v>
      </c>
      <c r="AL310" s="43" t="s">
        <v>1111</v>
      </c>
      <c r="AM310" s="43" t="s">
        <v>1126</v>
      </c>
      <c r="AN310" s="43" t="s">
        <v>376</v>
      </c>
      <c r="AO310" s="43" t="s">
        <v>658</v>
      </c>
      <c r="AP310" s="43"/>
      <c r="AQ310" s="43">
        <v>2</v>
      </c>
      <c r="AR310" s="43"/>
      <c r="AS310" s="43"/>
      <c r="AT310" s="43"/>
      <c r="AU310" s="43" t="s">
        <v>376</v>
      </c>
      <c r="AV310" s="43"/>
      <c r="AW310" s="43" t="s">
        <v>30</v>
      </c>
      <c r="AX310" s="43"/>
      <c r="AY310" s="43" t="s">
        <v>30</v>
      </c>
      <c r="AZ310" s="43"/>
      <c r="BA310" s="44"/>
      <c r="BB310" s="48"/>
      <c r="BC310" s="43"/>
      <c r="BD310" s="43"/>
      <c r="BE310" s="43"/>
      <c r="BF310" s="43">
        <v>1</v>
      </c>
      <c r="BG310" s="43">
        <v>1</v>
      </c>
      <c r="BH310" s="43">
        <v>1</v>
      </c>
      <c r="BI310" s="43" t="s">
        <v>588</v>
      </c>
      <c r="BJ310" s="43" t="s">
        <v>806</v>
      </c>
      <c r="BK310" s="43">
        <v>1914</v>
      </c>
      <c r="BL310" s="43" t="str">
        <f t="shared" si="27"/>
        <v>1914Liverpool</v>
      </c>
      <c r="BM310" s="49" t="str">
        <f t="shared" si="28"/>
        <v>London</v>
      </c>
      <c r="BN310" s="43"/>
      <c r="BO310" s="43"/>
      <c r="BP310" s="43"/>
      <c r="BQ310" s="43"/>
      <c r="BR310" s="43"/>
      <c r="BS310" s="43"/>
      <c r="BT310" s="43"/>
      <c r="BU310" s="43"/>
      <c r="BV310" s="43" t="s">
        <v>376</v>
      </c>
      <c r="BW310" s="43" t="s">
        <v>376</v>
      </c>
      <c r="BX310" s="43"/>
      <c r="BZ310" s="50"/>
      <c r="CA310" s="50"/>
      <c r="CB310" s="88" t="str">
        <f t="shared" si="29"/>
        <v>19140328</v>
      </c>
    </row>
    <row r="311" spans="1:80" s="49" customFormat="1" ht="12.95" customHeight="1" x14ac:dyDescent="0.2">
      <c r="A311" s="43">
        <v>3</v>
      </c>
      <c r="B311" s="43">
        <v>28</v>
      </c>
      <c r="C311" s="43">
        <v>1914</v>
      </c>
      <c r="D311" s="43" t="s">
        <v>658</v>
      </c>
      <c r="E311" s="43" t="s">
        <v>1256</v>
      </c>
      <c r="F311" s="44" t="s">
        <v>1010</v>
      </c>
      <c r="G311" s="43"/>
      <c r="H311" s="44" t="s">
        <v>1011</v>
      </c>
      <c r="I311" s="44"/>
      <c r="J311" s="45">
        <v>5201</v>
      </c>
      <c r="K311" s="43" t="s">
        <v>806</v>
      </c>
      <c r="L311" s="43" t="s">
        <v>4</v>
      </c>
      <c r="M311" s="43" t="s">
        <v>588</v>
      </c>
      <c r="N311" s="46">
        <v>0</v>
      </c>
      <c r="O311" s="46">
        <v>2</v>
      </c>
      <c r="P311" s="44" t="s">
        <v>1222</v>
      </c>
      <c r="Q311" s="44" t="s">
        <v>1017</v>
      </c>
      <c r="R311" s="44" t="s">
        <v>376</v>
      </c>
      <c r="S311" s="43"/>
      <c r="T311" s="43"/>
      <c r="U311" s="43"/>
      <c r="V311" s="43"/>
      <c r="W311" s="43"/>
      <c r="X311" s="43"/>
      <c r="Y311" s="43"/>
      <c r="Z311" s="43"/>
      <c r="AA311" s="43"/>
      <c r="AB311" s="43"/>
      <c r="AC311" s="43"/>
      <c r="AD311" s="43"/>
      <c r="AE311" s="47">
        <f t="shared" si="24"/>
        <v>0</v>
      </c>
      <c r="AF311" s="47">
        <f t="shared" si="25"/>
        <v>0</v>
      </c>
      <c r="AG311" s="47">
        <f t="shared" si="26"/>
        <v>1</v>
      </c>
      <c r="AH311" s="43" t="s">
        <v>1111</v>
      </c>
      <c r="AI311" s="43" t="s">
        <v>1126</v>
      </c>
      <c r="AJ311" s="43" t="s">
        <v>376</v>
      </c>
      <c r="AK311" s="43" t="s">
        <v>658</v>
      </c>
      <c r="AL311" s="43" t="s">
        <v>588</v>
      </c>
      <c r="AM311" s="43" t="s">
        <v>1175</v>
      </c>
      <c r="AN311" s="43" t="s">
        <v>376</v>
      </c>
      <c r="AO311" s="43" t="s">
        <v>658</v>
      </c>
      <c r="AP311" s="43"/>
      <c r="AQ311" s="43">
        <v>2</v>
      </c>
      <c r="AR311" s="43"/>
      <c r="AS311" s="43"/>
      <c r="AT311" s="43"/>
      <c r="AU311" s="43" t="s">
        <v>376</v>
      </c>
      <c r="AV311" s="43"/>
      <c r="AW311" s="43" t="s">
        <v>30</v>
      </c>
      <c r="AX311" s="43"/>
      <c r="AY311" s="43" t="s">
        <v>30</v>
      </c>
      <c r="AZ311" s="43"/>
      <c r="BA311" s="44"/>
      <c r="BB311" s="48"/>
      <c r="BC311" s="43"/>
      <c r="BD311" s="43"/>
      <c r="BE311" s="43"/>
      <c r="BF311" s="43">
        <v>1</v>
      </c>
      <c r="BG311" s="43">
        <v>1</v>
      </c>
      <c r="BH311" s="43">
        <v>1</v>
      </c>
      <c r="BI311" s="43" t="s">
        <v>806</v>
      </c>
      <c r="BJ311" s="43" t="s">
        <v>588</v>
      </c>
      <c r="BK311" s="43">
        <v>1914</v>
      </c>
      <c r="BL311" s="43" t="str">
        <f t="shared" si="27"/>
        <v>1914Aston Villa</v>
      </c>
      <c r="BM311" s="49" t="str">
        <f t="shared" si="28"/>
        <v>London</v>
      </c>
      <c r="BN311" s="43"/>
      <c r="BO311" s="43"/>
      <c r="BP311" s="43"/>
      <c r="BQ311" s="43"/>
      <c r="BR311" s="43"/>
      <c r="BS311" s="43"/>
      <c r="BT311" s="43"/>
      <c r="BU311" s="43"/>
      <c r="BV311" s="43" t="s">
        <v>376</v>
      </c>
      <c r="BW311" s="43" t="s">
        <v>376</v>
      </c>
      <c r="BX311" s="43"/>
      <c r="BZ311" s="50"/>
      <c r="CA311" s="50"/>
      <c r="CB311" s="88" t="str">
        <f t="shared" si="29"/>
        <v>19140328</v>
      </c>
    </row>
    <row r="312" spans="1:80" s="49" customFormat="1" ht="12.95" customHeight="1" x14ac:dyDescent="0.2">
      <c r="A312" s="43">
        <v>4</v>
      </c>
      <c r="B312" s="43">
        <v>1</v>
      </c>
      <c r="C312" s="43">
        <v>1914</v>
      </c>
      <c r="D312" s="43" t="s">
        <v>658</v>
      </c>
      <c r="E312" s="43" t="s">
        <v>1256</v>
      </c>
      <c r="F312" s="44" t="s">
        <v>1010</v>
      </c>
      <c r="G312" s="43"/>
      <c r="H312" s="44" t="s">
        <v>1011</v>
      </c>
      <c r="I312" s="44" t="s">
        <v>1023</v>
      </c>
      <c r="J312" s="45">
        <v>5205</v>
      </c>
      <c r="K312" s="43" t="s">
        <v>1255</v>
      </c>
      <c r="L312" s="43" t="s">
        <v>3</v>
      </c>
      <c r="M312" s="43" t="s">
        <v>1207</v>
      </c>
      <c r="N312" s="46">
        <v>1</v>
      </c>
      <c r="O312" s="46">
        <v>0</v>
      </c>
      <c r="P312" s="44" t="s">
        <v>1184</v>
      </c>
      <c r="Q312" s="44" t="s">
        <v>588</v>
      </c>
      <c r="R312" s="44" t="s">
        <v>376</v>
      </c>
      <c r="S312" s="43"/>
      <c r="T312" s="43"/>
      <c r="U312" s="43"/>
      <c r="V312" s="43"/>
      <c r="W312" s="43"/>
      <c r="X312" s="43"/>
      <c r="Y312" s="43"/>
      <c r="Z312" s="43"/>
      <c r="AA312" s="43"/>
      <c r="AB312" s="43"/>
      <c r="AC312" s="43"/>
      <c r="AD312" s="43"/>
      <c r="AE312" s="47">
        <f t="shared" si="24"/>
        <v>1</v>
      </c>
      <c r="AF312" s="47">
        <f t="shared" si="25"/>
        <v>0</v>
      </c>
      <c r="AG312" s="47">
        <f t="shared" si="26"/>
        <v>0</v>
      </c>
      <c r="AH312" s="43" t="s">
        <v>1255</v>
      </c>
      <c r="AI312" s="43" t="s">
        <v>1086</v>
      </c>
      <c r="AJ312" s="43" t="s">
        <v>376</v>
      </c>
      <c r="AK312" s="43" t="s">
        <v>658</v>
      </c>
      <c r="AL312" s="43" t="s">
        <v>1097</v>
      </c>
      <c r="AM312" s="43" t="s">
        <v>1098</v>
      </c>
      <c r="AN312" s="43" t="s">
        <v>376</v>
      </c>
      <c r="AO312" s="43" t="s">
        <v>658</v>
      </c>
      <c r="AP312" s="43"/>
      <c r="AQ312" s="43">
        <v>2</v>
      </c>
      <c r="AR312" s="43"/>
      <c r="AS312" s="43"/>
      <c r="AT312" s="43"/>
      <c r="AU312" s="43" t="s">
        <v>376</v>
      </c>
      <c r="AV312" s="43"/>
      <c r="AW312" s="43" t="s">
        <v>30</v>
      </c>
      <c r="AX312" s="43"/>
      <c r="AY312" s="43" t="s">
        <v>30</v>
      </c>
      <c r="AZ312" s="43"/>
      <c r="BA312" s="44"/>
      <c r="BB312" s="48"/>
      <c r="BC312" s="43"/>
      <c r="BD312" s="43"/>
      <c r="BE312" s="43"/>
      <c r="BF312" s="43">
        <v>1</v>
      </c>
      <c r="BG312" s="43">
        <v>1</v>
      </c>
      <c r="BH312" s="43">
        <v>1</v>
      </c>
      <c r="BI312" s="43" t="s">
        <v>1255</v>
      </c>
      <c r="BJ312" s="43" t="s">
        <v>1207</v>
      </c>
      <c r="BK312" s="43">
        <v>1914</v>
      </c>
      <c r="BL312" s="43" t="str">
        <f t="shared" si="27"/>
        <v>1914Burnley</v>
      </c>
      <c r="BM312" s="49" t="str">
        <f t="shared" si="28"/>
        <v>Liverpool</v>
      </c>
      <c r="BN312" s="43"/>
      <c r="BO312" s="43"/>
      <c r="BP312" s="43"/>
      <c r="BQ312" s="43"/>
      <c r="BR312" s="43"/>
      <c r="BS312" s="43"/>
      <c r="BT312" s="43"/>
      <c r="BU312" s="43"/>
      <c r="BV312" s="43" t="s">
        <v>376</v>
      </c>
      <c r="BW312" s="43" t="s">
        <v>376</v>
      </c>
      <c r="BX312" s="43"/>
      <c r="BZ312" s="50"/>
      <c r="CA312" s="50"/>
      <c r="CB312" s="88" t="str">
        <f t="shared" si="29"/>
        <v>19140401</v>
      </c>
    </row>
    <row r="313" spans="1:80" s="49" customFormat="1" ht="12.95" customHeight="1" x14ac:dyDescent="0.2">
      <c r="A313" s="43">
        <v>4</v>
      </c>
      <c r="B313" s="43">
        <v>1</v>
      </c>
      <c r="C313" s="43">
        <v>1914</v>
      </c>
      <c r="D313" s="43" t="s">
        <v>658</v>
      </c>
      <c r="E313" s="43" t="s">
        <v>1256</v>
      </c>
      <c r="F313" s="44" t="s">
        <v>1010</v>
      </c>
      <c r="G313" s="43"/>
      <c r="H313" s="44" t="s">
        <v>1011</v>
      </c>
      <c r="I313" s="44" t="s">
        <v>1023</v>
      </c>
      <c r="J313" s="45">
        <v>5205</v>
      </c>
      <c r="K313" s="43" t="s">
        <v>1207</v>
      </c>
      <c r="L313" s="43" t="s">
        <v>4</v>
      </c>
      <c r="M313" s="43" t="s">
        <v>1255</v>
      </c>
      <c r="N313" s="46">
        <v>0</v>
      </c>
      <c r="O313" s="46">
        <v>1</v>
      </c>
      <c r="P313" s="44" t="s">
        <v>1184</v>
      </c>
      <c r="Q313" s="44" t="s">
        <v>588</v>
      </c>
      <c r="R313" s="44" t="s">
        <v>376</v>
      </c>
      <c r="S313" s="43"/>
      <c r="T313" s="43"/>
      <c r="U313" s="43"/>
      <c r="V313" s="43"/>
      <c r="W313" s="43"/>
      <c r="X313" s="43"/>
      <c r="Y313" s="43"/>
      <c r="Z313" s="43"/>
      <c r="AA313" s="43"/>
      <c r="AB313" s="43"/>
      <c r="AC313" s="43"/>
      <c r="AD313" s="43"/>
      <c r="AE313" s="47">
        <f t="shared" si="24"/>
        <v>0</v>
      </c>
      <c r="AF313" s="47">
        <f t="shared" si="25"/>
        <v>0</v>
      </c>
      <c r="AG313" s="47">
        <f t="shared" si="26"/>
        <v>1</v>
      </c>
      <c r="AH313" s="43" t="s">
        <v>1097</v>
      </c>
      <c r="AI313" s="43" t="s">
        <v>1098</v>
      </c>
      <c r="AJ313" s="43" t="s">
        <v>376</v>
      </c>
      <c r="AK313" s="43" t="s">
        <v>658</v>
      </c>
      <c r="AL313" s="43" t="s">
        <v>1255</v>
      </c>
      <c r="AM313" s="43" t="s">
        <v>1086</v>
      </c>
      <c r="AN313" s="43" t="s">
        <v>376</v>
      </c>
      <c r="AO313" s="43" t="s">
        <v>658</v>
      </c>
      <c r="AP313" s="43"/>
      <c r="AQ313" s="43">
        <v>2</v>
      </c>
      <c r="AR313" s="43"/>
      <c r="AS313" s="43"/>
      <c r="AT313" s="43"/>
      <c r="AU313" s="43" t="s">
        <v>376</v>
      </c>
      <c r="AV313" s="43"/>
      <c r="AW313" s="43" t="s">
        <v>30</v>
      </c>
      <c r="AX313" s="43"/>
      <c r="AY313" s="43" t="s">
        <v>30</v>
      </c>
      <c r="AZ313" s="43"/>
      <c r="BA313" s="44"/>
      <c r="BB313" s="48"/>
      <c r="BC313" s="43"/>
      <c r="BD313" s="43"/>
      <c r="BE313" s="43"/>
      <c r="BF313" s="43">
        <v>1</v>
      </c>
      <c r="BG313" s="43">
        <v>1</v>
      </c>
      <c r="BH313" s="43">
        <v>1</v>
      </c>
      <c r="BI313" s="43" t="s">
        <v>1207</v>
      </c>
      <c r="BJ313" s="43" t="s">
        <v>1255</v>
      </c>
      <c r="BK313" s="43">
        <v>1914</v>
      </c>
      <c r="BL313" s="43" t="str">
        <f t="shared" si="27"/>
        <v>1914Sheffield United</v>
      </c>
      <c r="BM313" s="49" t="str">
        <f t="shared" si="28"/>
        <v>Liverpool</v>
      </c>
      <c r="BN313" s="43"/>
      <c r="BO313" s="43"/>
      <c r="BP313" s="43"/>
      <c r="BQ313" s="43"/>
      <c r="BR313" s="43"/>
      <c r="BS313" s="43"/>
      <c r="BT313" s="43"/>
      <c r="BU313" s="43"/>
      <c r="BV313" s="43" t="s">
        <v>376</v>
      </c>
      <c r="BW313" s="43" t="s">
        <v>376</v>
      </c>
      <c r="BX313" s="43"/>
      <c r="BZ313" s="50"/>
      <c r="CA313" s="50"/>
      <c r="CB313" s="88" t="str">
        <f t="shared" si="29"/>
        <v>19140401</v>
      </c>
    </row>
    <row r="314" spans="1:80" s="49" customFormat="1" ht="12.95" customHeight="1" x14ac:dyDescent="0.2">
      <c r="A314" s="43">
        <v>4</v>
      </c>
      <c r="B314" s="43">
        <v>24</v>
      </c>
      <c r="C314" s="43">
        <v>1914</v>
      </c>
      <c r="D314" s="43" t="s">
        <v>658</v>
      </c>
      <c r="E314" s="43" t="s">
        <v>1256</v>
      </c>
      <c r="F314" s="44" t="s">
        <v>1010</v>
      </c>
      <c r="G314" s="43"/>
      <c r="H314" s="44" t="s">
        <v>1025</v>
      </c>
      <c r="I314" s="44"/>
      <c r="J314" s="45">
        <v>5228</v>
      </c>
      <c r="K314" s="43" t="s">
        <v>1255</v>
      </c>
      <c r="L314" s="43" t="s">
        <v>3</v>
      </c>
      <c r="M314" s="43" t="s">
        <v>588</v>
      </c>
      <c r="N314" s="46">
        <v>1</v>
      </c>
      <c r="O314" s="46">
        <v>0</v>
      </c>
      <c r="P314" s="44" t="s">
        <v>1188</v>
      </c>
      <c r="Q314" s="44" t="s">
        <v>1017</v>
      </c>
      <c r="R314" s="44" t="s">
        <v>376</v>
      </c>
      <c r="S314" s="43"/>
      <c r="T314" s="43"/>
      <c r="U314" s="43"/>
      <c r="V314" s="43"/>
      <c r="W314" s="43"/>
      <c r="X314" s="43"/>
      <c r="Y314" s="43"/>
      <c r="Z314" s="43"/>
      <c r="AA314" s="43"/>
      <c r="AB314" s="43"/>
      <c r="AC314" s="43"/>
      <c r="AD314" s="43"/>
      <c r="AE314" s="47">
        <f t="shared" si="24"/>
        <v>1</v>
      </c>
      <c r="AF314" s="47">
        <f t="shared" si="25"/>
        <v>0</v>
      </c>
      <c r="AG314" s="47">
        <f t="shared" si="26"/>
        <v>0</v>
      </c>
      <c r="AH314" s="43" t="s">
        <v>1255</v>
      </c>
      <c r="AI314" s="43" t="s">
        <v>1086</v>
      </c>
      <c r="AJ314" s="43" t="s">
        <v>376</v>
      </c>
      <c r="AK314" s="43" t="s">
        <v>658</v>
      </c>
      <c r="AL314" s="43" t="s">
        <v>588</v>
      </c>
      <c r="AM314" s="43" t="s">
        <v>1175</v>
      </c>
      <c r="AN314" s="43" t="s">
        <v>376</v>
      </c>
      <c r="AO314" s="43" t="s">
        <v>658</v>
      </c>
      <c r="AP314" s="43"/>
      <c r="AQ314" s="43">
        <v>1</v>
      </c>
      <c r="AR314" s="43"/>
      <c r="AS314" s="43"/>
      <c r="AT314" s="43"/>
      <c r="AU314" s="43" t="s">
        <v>376</v>
      </c>
      <c r="AV314" s="43"/>
      <c r="AW314" s="43" t="s">
        <v>30</v>
      </c>
      <c r="AX314" s="43"/>
      <c r="AY314" s="43" t="s">
        <v>30</v>
      </c>
      <c r="AZ314" s="43"/>
      <c r="BA314" s="44"/>
      <c r="BB314" s="48" t="s">
        <v>30</v>
      </c>
      <c r="BC314" s="43" t="s">
        <v>30</v>
      </c>
      <c r="BD314" s="43"/>
      <c r="BE314" s="43"/>
      <c r="BF314" s="43">
        <v>1</v>
      </c>
      <c r="BG314" s="43">
        <v>1</v>
      </c>
      <c r="BH314" s="43">
        <v>1</v>
      </c>
      <c r="BI314" s="43" t="s">
        <v>1255</v>
      </c>
      <c r="BJ314" s="43" t="s">
        <v>588</v>
      </c>
      <c r="BK314" s="43">
        <v>1914</v>
      </c>
      <c r="BL314" s="43" t="str">
        <f t="shared" si="27"/>
        <v>1914Burnley</v>
      </c>
      <c r="BM314" s="49" t="str">
        <f t="shared" si="28"/>
        <v>London</v>
      </c>
      <c r="BN314" s="43"/>
      <c r="BO314" s="43"/>
      <c r="BP314" s="43"/>
      <c r="BQ314" s="43"/>
      <c r="BR314" s="43"/>
      <c r="BS314" s="43"/>
      <c r="BT314" s="43"/>
      <c r="BU314" s="43"/>
      <c r="BV314" s="43" t="s">
        <v>376</v>
      </c>
      <c r="BW314" s="43" t="s">
        <v>376</v>
      </c>
      <c r="BX314" s="43"/>
      <c r="BZ314" s="50"/>
      <c r="CA314" s="50"/>
      <c r="CB314" s="88" t="str">
        <f t="shared" si="29"/>
        <v>19140424</v>
      </c>
    </row>
    <row r="315" spans="1:80" s="49" customFormat="1" ht="12.95" customHeight="1" x14ac:dyDescent="0.2">
      <c r="A315" s="43">
        <v>4</v>
      </c>
      <c r="B315" s="43">
        <v>24</v>
      </c>
      <c r="C315" s="43">
        <v>1914</v>
      </c>
      <c r="D315" s="43" t="s">
        <v>658</v>
      </c>
      <c r="E315" s="43" t="s">
        <v>1256</v>
      </c>
      <c r="F315" s="44" t="s">
        <v>1010</v>
      </c>
      <c r="G315" s="43"/>
      <c r="H315" s="44" t="s">
        <v>1025</v>
      </c>
      <c r="I315" s="44"/>
      <c r="J315" s="45">
        <v>5228</v>
      </c>
      <c r="K315" s="43" t="s">
        <v>588</v>
      </c>
      <c r="L315" s="43" t="s">
        <v>4</v>
      </c>
      <c r="M315" s="43" t="s">
        <v>1255</v>
      </c>
      <c r="N315" s="46">
        <v>0</v>
      </c>
      <c r="O315" s="46">
        <v>1</v>
      </c>
      <c r="P315" s="44" t="s">
        <v>1188</v>
      </c>
      <c r="Q315" s="44" t="s">
        <v>1017</v>
      </c>
      <c r="R315" s="44" t="s">
        <v>376</v>
      </c>
      <c r="S315" s="43"/>
      <c r="T315" s="43"/>
      <c r="U315" s="43"/>
      <c r="V315" s="43"/>
      <c r="W315" s="43"/>
      <c r="X315" s="43"/>
      <c r="Y315" s="43"/>
      <c r="Z315" s="43"/>
      <c r="AA315" s="43"/>
      <c r="AB315" s="43"/>
      <c r="AC315" s="43"/>
      <c r="AD315" s="43"/>
      <c r="AE315" s="47">
        <f t="shared" si="24"/>
        <v>0</v>
      </c>
      <c r="AF315" s="47">
        <f t="shared" si="25"/>
        <v>0</v>
      </c>
      <c r="AG315" s="47">
        <f t="shared" si="26"/>
        <v>1</v>
      </c>
      <c r="AH315" s="43" t="s">
        <v>588</v>
      </c>
      <c r="AI315" s="43" t="s">
        <v>1175</v>
      </c>
      <c r="AJ315" s="43" t="s">
        <v>376</v>
      </c>
      <c r="AK315" s="43" t="s">
        <v>658</v>
      </c>
      <c r="AL315" s="43" t="s">
        <v>1255</v>
      </c>
      <c r="AM315" s="43" t="s">
        <v>1086</v>
      </c>
      <c r="AN315" s="43" t="s">
        <v>376</v>
      </c>
      <c r="AO315" s="43" t="s">
        <v>658</v>
      </c>
      <c r="AP315" s="43"/>
      <c r="AQ315" s="43">
        <v>1</v>
      </c>
      <c r="AR315" s="43"/>
      <c r="AS315" s="43"/>
      <c r="AT315" s="43"/>
      <c r="AU315" s="43" t="s">
        <v>376</v>
      </c>
      <c r="AV315" s="43"/>
      <c r="AW315" s="43" t="s">
        <v>30</v>
      </c>
      <c r="AX315" s="43"/>
      <c r="AY315" s="43" t="s">
        <v>30</v>
      </c>
      <c r="AZ315" s="43"/>
      <c r="BA315" s="44"/>
      <c r="BB315" s="48"/>
      <c r="BC315" s="43" t="s">
        <v>30</v>
      </c>
      <c r="BD315" s="43"/>
      <c r="BE315" s="43"/>
      <c r="BF315" s="43">
        <v>1</v>
      </c>
      <c r="BG315" s="43">
        <v>1</v>
      </c>
      <c r="BH315" s="43">
        <v>1</v>
      </c>
      <c r="BI315" s="43" t="s">
        <v>588</v>
      </c>
      <c r="BJ315" s="43" t="s">
        <v>1255</v>
      </c>
      <c r="BK315" s="43">
        <v>1914</v>
      </c>
      <c r="BL315" s="43" t="str">
        <f t="shared" si="27"/>
        <v>1914Liverpool</v>
      </c>
      <c r="BM315" s="49" t="str">
        <f t="shared" si="28"/>
        <v>London</v>
      </c>
      <c r="BN315" s="43"/>
      <c r="BO315" s="43"/>
      <c r="BP315" s="43"/>
      <c r="BQ315" s="43"/>
      <c r="BR315" s="43"/>
      <c r="BS315" s="43"/>
      <c r="BT315" s="43"/>
      <c r="BU315" s="43"/>
      <c r="BV315" s="43" t="s">
        <v>376</v>
      </c>
      <c r="BW315" s="43" t="s">
        <v>376</v>
      </c>
      <c r="BX315" s="43"/>
      <c r="BZ315" s="50"/>
      <c r="CA315" s="50"/>
      <c r="CB315" s="88" t="str">
        <f t="shared" si="29"/>
        <v>19140424</v>
      </c>
    </row>
    <row r="316" spans="1:80" s="49" customFormat="1" ht="12.95" customHeight="1" x14ac:dyDescent="0.2">
      <c r="A316" s="43">
        <v>3</v>
      </c>
      <c r="B316" s="43">
        <v>27</v>
      </c>
      <c r="C316" s="43">
        <v>1915</v>
      </c>
      <c r="D316" s="43" t="s">
        <v>658</v>
      </c>
      <c r="E316" s="43" t="s">
        <v>1257</v>
      </c>
      <c r="F316" s="44" t="s">
        <v>1010</v>
      </c>
      <c r="G316" s="43"/>
      <c r="H316" s="44" t="s">
        <v>1011</v>
      </c>
      <c r="I316" s="44"/>
      <c r="J316" s="45">
        <v>5565</v>
      </c>
      <c r="K316" s="43" t="s">
        <v>1207</v>
      </c>
      <c r="L316" s="43" t="s">
        <v>3</v>
      </c>
      <c r="M316" s="43" t="s">
        <v>1157</v>
      </c>
      <c r="N316" s="46">
        <v>2</v>
      </c>
      <c r="O316" s="46">
        <v>1</v>
      </c>
      <c r="P316" s="44" t="s">
        <v>1178</v>
      </c>
      <c r="Q316" s="44" t="s">
        <v>1085</v>
      </c>
      <c r="R316" s="44" t="s">
        <v>376</v>
      </c>
      <c r="S316" s="43"/>
      <c r="T316" s="43"/>
      <c r="U316" s="43"/>
      <c r="V316" s="43"/>
      <c r="W316" s="43"/>
      <c r="X316" s="43"/>
      <c r="Y316" s="43"/>
      <c r="Z316" s="43"/>
      <c r="AA316" s="43"/>
      <c r="AB316" s="43"/>
      <c r="AC316" s="43"/>
      <c r="AD316" s="43"/>
      <c r="AE316" s="47">
        <f t="shared" si="24"/>
        <v>1</v>
      </c>
      <c r="AF316" s="47">
        <f t="shared" si="25"/>
        <v>0</v>
      </c>
      <c r="AG316" s="47">
        <f t="shared" si="26"/>
        <v>0</v>
      </c>
      <c r="AH316" s="43" t="s">
        <v>1097</v>
      </c>
      <c r="AI316" s="43" t="s">
        <v>1098</v>
      </c>
      <c r="AJ316" s="43" t="s">
        <v>376</v>
      </c>
      <c r="AK316" s="43" t="s">
        <v>658</v>
      </c>
      <c r="AL316" s="43" t="s">
        <v>1101</v>
      </c>
      <c r="AM316" s="43" t="s">
        <v>1159</v>
      </c>
      <c r="AN316" s="43" t="s">
        <v>376</v>
      </c>
      <c r="AO316" s="43" t="s">
        <v>658</v>
      </c>
      <c r="AP316" s="43"/>
      <c r="AQ316" s="43">
        <v>2</v>
      </c>
      <c r="AR316" s="43"/>
      <c r="AS316" s="43"/>
      <c r="AT316" s="43"/>
      <c r="AU316" s="43" t="s">
        <v>376</v>
      </c>
      <c r="AV316" s="43"/>
      <c r="AW316" s="43" t="s">
        <v>30</v>
      </c>
      <c r="AX316" s="43"/>
      <c r="AY316" s="43" t="s">
        <v>30</v>
      </c>
      <c r="AZ316" s="43"/>
      <c r="BA316" s="44"/>
      <c r="BB316" s="48"/>
      <c r="BC316" s="43"/>
      <c r="BD316" s="43"/>
      <c r="BE316" s="43"/>
      <c r="BF316" s="43">
        <v>1</v>
      </c>
      <c r="BG316" s="43">
        <v>1</v>
      </c>
      <c r="BH316" s="43">
        <v>1</v>
      </c>
      <c r="BI316" s="43" t="s">
        <v>1207</v>
      </c>
      <c r="BJ316" s="43" t="s">
        <v>1157</v>
      </c>
      <c r="BK316" s="43">
        <v>1915</v>
      </c>
      <c r="BL316" s="43" t="str">
        <f t="shared" si="27"/>
        <v>1915Sheffield United</v>
      </c>
      <c r="BM316" s="49" t="str">
        <f t="shared" si="28"/>
        <v>Blackburn</v>
      </c>
      <c r="BN316" s="43"/>
      <c r="BO316" s="43"/>
      <c r="BP316" s="43"/>
      <c r="BQ316" s="43"/>
      <c r="BR316" s="43"/>
      <c r="BS316" s="43"/>
      <c r="BT316" s="43"/>
      <c r="BU316" s="43"/>
      <c r="BV316" s="43" t="s">
        <v>376</v>
      </c>
      <c r="BW316" s="43" t="s">
        <v>376</v>
      </c>
      <c r="BX316" s="43"/>
      <c r="BZ316" s="50"/>
      <c r="CA316" s="50"/>
      <c r="CB316" s="88" t="str">
        <f t="shared" si="29"/>
        <v>19150327</v>
      </c>
    </row>
    <row r="317" spans="1:80" s="49" customFormat="1" ht="12.95" customHeight="1" x14ac:dyDescent="0.2">
      <c r="A317" s="43">
        <v>3</v>
      </c>
      <c r="B317" s="43">
        <v>27</v>
      </c>
      <c r="C317" s="43">
        <v>1915</v>
      </c>
      <c r="D317" s="43" t="s">
        <v>658</v>
      </c>
      <c r="E317" s="43" t="s">
        <v>1257</v>
      </c>
      <c r="F317" s="44" t="s">
        <v>1010</v>
      </c>
      <c r="G317" s="43"/>
      <c r="H317" s="44" t="s">
        <v>1011</v>
      </c>
      <c r="I317" s="44"/>
      <c r="J317" s="45">
        <v>5565</v>
      </c>
      <c r="K317" s="43" t="s">
        <v>1157</v>
      </c>
      <c r="L317" s="43" t="s">
        <v>4</v>
      </c>
      <c r="M317" s="43" t="s">
        <v>1207</v>
      </c>
      <c r="N317" s="46">
        <v>1</v>
      </c>
      <c r="O317" s="46">
        <v>2</v>
      </c>
      <c r="P317" s="44" t="s">
        <v>1178</v>
      </c>
      <c r="Q317" s="44" t="s">
        <v>1085</v>
      </c>
      <c r="R317" s="44" t="s">
        <v>376</v>
      </c>
      <c r="S317" s="43"/>
      <c r="T317" s="43"/>
      <c r="U317" s="43"/>
      <c r="V317" s="43"/>
      <c r="W317" s="43"/>
      <c r="X317" s="43"/>
      <c r="Y317" s="43"/>
      <c r="Z317" s="43"/>
      <c r="AA317" s="43"/>
      <c r="AB317" s="43"/>
      <c r="AC317" s="43"/>
      <c r="AD317" s="43"/>
      <c r="AE317" s="47">
        <f t="shared" si="24"/>
        <v>0</v>
      </c>
      <c r="AF317" s="47">
        <f t="shared" si="25"/>
        <v>0</v>
      </c>
      <c r="AG317" s="47">
        <f t="shared" si="26"/>
        <v>1</v>
      </c>
      <c r="AH317" s="43" t="s">
        <v>1101</v>
      </c>
      <c r="AI317" s="43" t="s">
        <v>1159</v>
      </c>
      <c r="AJ317" s="43" t="s">
        <v>376</v>
      </c>
      <c r="AK317" s="43" t="s">
        <v>658</v>
      </c>
      <c r="AL317" s="43" t="s">
        <v>1097</v>
      </c>
      <c r="AM317" s="43" t="s">
        <v>1098</v>
      </c>
      <c r="AN317" s="43" t="s">
        <v>376</v>
      </c>
      <c r="AO317" s="43" t="s">
        <v>658</v>
      </c>
      <c r="AP317" s="43"/>
      <c r="AQ317" s="43">
        <v>2</v>
      </c>
      <c r="AR317" s="43"/>
      <c r="AS317" s="43"/>
      <c r="AT317" s="43"/>
      <c r="AU317" s="43" t="s">
        <v>376</v>
      </c>
      <c r="AV317" s="43"/>
      <c r="AW317" s="43" t="s">
        <v>30</v>
      </c>
      <c r="AX317" s="43"/>
      <c r="AY317" s="43" t="s">
        <v>30</v>
      </c>
      <c r="AZ317" s="43"/>
      <c r="BA317" s="44"/>
      <c r="BB317" s="48"/>
      <c r="BC317" s="43"/>
      <c r="BD317" s="43"/>
      <c r="BE317" s="43"/>
      <c r="BF317" s="43">
        <v>1</v>
      </c>
      <c r="BG317" s="43">
        <v>1</v>
      </c>
      <c r="BH317" s="43">
        <v>1</v>
      </c>
      <c r="BI317" s="43" t="s">
        <v>1157</v>
      </c>
      <c r="BJ317" s="43" t="s">
        <v>1207</v>
      </c>
      <c r="BK317" s="43">
        <v>1915</v>
      </c>
      <c r="BL317" s="43" t="str">
        <f t="shared" si="27"/>
        <v>1915Bolton Wanderers</v>
      </c>
      <c r="BM317" s="49" t="str">
        <f t="shared" si="28"/>
        <v>Blackburn</v>
      </c>
      <c r="BN317" s="43"/>
      <c r="BO317" s="43"/>
      <c r="BP317" s="43"/>
      <c r="BQ317" s="43"/>
      <c r="BR317" s="43"/>
      <c r="BS317" s="43"/>
      <c r="BT317" s="43"/>
      <c r="BU317" s="43"/>
      <c r="BV317" s="43" t="s">
        <v>376</v>
      </c>
      <c r="BW317" s="43" t="s">
        <v>376</v>
      </c>
      <c r="BX317" s="43"/>
      <c r="BZ317" s="50"/>
      <c r="CA317" s="50"/>
      <c r="CB317" s="88" t="str">
        <f t="shared" si="29"/>
        <v>19150327</v>
      </c>
    </row>
    <row r="318" spans="1:80" s="49" customFormat="1" ht="12.95" customHeight="1" x14ac:dyDescent="0.2">
      <c r="A318" s="43">
        <v>3</v>
      </c>
      <c r="B318" s="43">
        <v>27</v>
      </c>
      <c r="C318" s="43">
        <v>1915</v>
      </c>
      <c r="D318" s="43" t="s">
        <v>658</v>
      </c>
      <c r="E318" s="43" t="s">
        <v>1257</v>
      </c>
      <c r="F318" s="44" t="s">
        <v>1010</v>
      </c>
      <c r="G318" s="43"/>
      <c r="H318" s="44" t="s">
        <v>1011</v>
      </c>
      <c r="I318" s="44"/>
      <c r="J318" s="45">
        <v>5565</v>
      </c>
      <c r="K318" s="43" t="s">
        <v>816</v>
      </c>
      <c r="L318" s="43" t="s">
        <v>3</v>
      </c>
      <c r="M318" s="43" t="s">
        <v>804</v>
      </c>
      <c r="N318" s="46">
        <v>2</v>
      </c>
      <c r="O318" s="46">
        <v>0</v>
      </c>
      <c r="P318" s="44" t="s">
        <v>1219</v>
      </c>
      <c r="Q318" s="44" t="s">
        <v>1111</v>
      </c>
      <c r="R318" s="44" t="s">
        <v>376</v>
      </c>
      <c r="S318" s="43"/>
      <c r="T318" s="43"/>
      <c r="U318" s="43"/>
      <c r="V318" s="43"/>
      <c r="W318" s="43"/>
      <c r="X318" s="43"/>
      <c r="Y318" s="43"/>
      <c r="Z318" s="43"/>
      <c r="AA318" s="43"/>
      <c r="AB318" s="43"/>
      <c r="AC318" s="43"/>
      <c r="AD318" s="43"/>
      <c r="AE318" s="47">
        <f t="shared" si="24"/>
        <v>1</v>
      </c>
      <c r="AF318" s="47">
        <f t="shared" si="25"/>
        <v>0</v>
      </c>
      <c r="AG318" s="47">
        <f t="shared" si="26"/>
        <v>0</v>
      </c>
      <c r="AH318" s="43" t="s">
        <v>1017</v>
      </c>
      <c r="AI318" s="43" t="s">
        <v>1018</v>
      </c>
      <c r="AJ318" s="43" t="s">
        <v>376</v>
      </c>
      <c r="AK318" s="43" t="s">
        <v>658</v>
      </c>
      <c r="AL318" s="43" t="s">
        <v>588</v>
      </c>
      <c r="AM318" s="43" t="s">
        <v>1175</v>
      </c>
      <c r="AN318" s="43" t="s">
        <v>376</v>
      </c>
      <c r="AO318" s="43" t="s">
        <v>658</v>
      </c>
      <c r="AP318" s="43"/>
      <c r="AQ318" s="43">
        <v>2</v>
      </c>
      <c r="AR318" s="43"/>
      <c r="AS318" s="43"/>
      <c r="AT318" s="43"/>
      <c r="AU318" s="43" t="s">
        <v>376</v>
      </c>
      <c r="AV318" s="43"/>
      <c r="AW318" s="43" t="s">
        <v>30</v>
      </c>
      <c r="AX318" s="43"/>
      <c r="AY318" s="43" t="s">
        <v>30</v>
      </c>
      <c r="AZ318" s="43"/>
      <c r="BA318" s="44"/>
      <c r="BB318" s="48"/>
      <c r="BC318" s="43"/>
      <c r="BD318" s="43"/>
      <c r="BE318" s="43"/>
      <c r="BF318" s="43">
        <v>1</v>
      </c>
      <c r="BG318" s="43">
        <v>1</v>
      </c>
      <c r="BH318" s="43">
        <v>1</v>
      </c>
      <c r="BI318" s="43" t="s">
        <v>816</v>
      </c>
      <c r="BJ318" s="43" t="s">
        <v>804</v>
      </c>
      <c r="BK318" s="43">
        <v>1915</v>
      </c>
      <c r="BL318" s="43" t="str">
        <f t="shared" si="27"/>
        <v>1915Chelsea</v>
      </c>
      <c r="BM318" s="49" t="str">
        <f t="shared" si="28"/>
        <v>Birmingham</v>
      </c>
      <c r="BN318" s="43"/>
      <c r="BO318" s="43"/>
      <c r="BP318" s="43"/>
      <c r="BQ318" s="43"/>
      <c r="BR318" s="43"/>
      <c r="BS318" s="43"/>
      <c r="BT318" s="43"/>
      <c r="BU318" s="43"/>
      <c r="BV318" s="43" t="s">
        <v>376</v>
      </c>
      <c r="BW318" s="43" t="s">
        <v>376</v>
      </c>
      <c r="BX318" s="43"/>
      <c r="BZ318" s="50"/>
      <c r="CA318" s="50"/>
      <c r="CB318" s="88" t="str">
        <f t="shared" si="29"/>
        <v>19150327</v>
      </c>
    </row>
    <row r="319" spans="1:80" s="49" customFormat="1" ht="12.95" customHeight="1" x14ac:dyDescent="0.2">
      <c r="A319" s="43">
        <v>3</v>
      </c>
      <c r="B319" s="43">
        <v>27</v>
      </c>
      <c r="C319" s="43">
        <v>1915</v>
      </c>
      <c r="D319" s="43" t="s">
        <v>658</v>
      </c>
      <c r="E319" s="43" t="s">
        <v>1257</v>
      </c>
      <c r="F319" s="44" t="s">
        <v>1010</v>
      </c>
      <c r="G319" s="43"/>
      <c r="H319" s="44" t="s">
        <v>1011</v>
      </c>
      <c r="I319" s="44"/>
      <c r="J319" s="45">
        <v>5565</v>
      </c>
      <c r="K319" s="43" t="s">
        <v>804</v>
      </c>
      <c r="L319" s="43" t="s">
        <v>4</v>
      </c>
      <c r="M319" s="43" t="s">
        <v>816</v>
      </c>
      <c r="N319" s="46">
        <v>0</v>
      </c>
      <c r="O319" s="46">
        <v>2</v>
      </c>
      <c r="P319" s="44" t="s">
        <v>1219</v>
      </c>
      <c r="Q319" s="44" t="s">
        <v>1111</v>
      </c>
      <c r="R319" s="44" t="s">
        <v>376</v>
      </c>
      <c r="S319" s="43"/>
      <c r="T319" s="43"/>
      <c r="U319" s="43"/>
      <c r="V319" s="43"/>
      <c r="W319" s="43"/>
      <c r="X319" s="43"/>
      <c r="Y319" s="43"/>
      <c r="Z319" s="43"/>
      <c r="AA319" s="43"/>
      <c r="AB319" s="43"/>
      <c r="AC319" s="43"/>
      <c r="AD319" s="43"/>
      <c r="AE319" s="47">
        <f t="shared" si="24"/>
        <v>0</v>
      </c>
      <c r="AF319" s="47">
        <f t="shared" si="25"/>
        <v>0</v>
      </c>
      <c r="AG319" s="47">
        <f t="shared" si="26"/>
        <v>1</v>
      </c>
      <c r="AH319" s="43" t="s">
        <v>588</v>
      </c>
      <c r="AI319" s="43" t="s">
        <v>1175</v>
      </c>
      <c r="AJ319" s="43" t="s">
        <v>376</v>
      </c>
      <c r="AK319" s="43" t="s">
        <v>658</v>
      </c>
      <c r="AL319" s="43" t="s">
        <v>1017</v>
      </c>
      <c r="AM319" s="43" t="s">
        <v>1018</v>
      </c>
      <c r="AN319" s="43" t="s">
        <v>376</v>
      </c>
      <c r="AO319" s="43" t="s">
        <v>658</v>
      </c>
      <c r="AP319" s="43"/>
      <c r="AQ319" s="43">
        <v>2</v>
      </c>
      <c r="AR319" s="43"/>
      <c r="AS319" s="43"/>
      <c r="AT319" s="43"/>
      <c r="AU319" s="43" t="s">
        <v>376</v>
      </c>
      <c r="AV319" s="43"/>
      <c r="AW319" s="43" t="s">
        <v>30</v>
      </c>
      <c r="AX319" s="43"/>
      <c r="AY319" s="43" t="s">
        <v>30</v>
      </c>
      <c r="AZ319" s="43"/>
      <c r="BA319" s="44"/>
      <c r="BB319" s="48"/>
      <c r="BC319" s="43"/>
      <c r="BD319" s="43"/>
      <c r="BE319" s="43"/>
      <c r="BF319" s="43">
        <v>1</v>
      </c>
      <c r="BG319" s="43">
        <v>1</v>
      </c>
      <c r="BH319" s="43">
        <v>1</v>
      </c>
      <c r="BI319" s="43" t="s">
        <v>804</v>
      </c>
      <c r="BJ319" s="43" t="s">
        <v>816</v>
      </c>
      <c r="BK319" s="43">
        <v>1915</v>
      </c>
      <c r="BL319" s="43" t="str">
        <f t="shared" si="27"/>
        <v>1915Everton</v>
      </c>
      <c r="BM319" s="49" t="str">
        <f t="shared" si="28"/>
        <v>Birmingham</v>
      </c>
      <c r="BN319" s="43"/>
      <c r="BO319" s="43"/>
      <c r="BP319" s="43"/>
      <c r="BQ319" s="43"/>
      <c r="BR319" s="43"/>
      <c r="BS319" s="43"/>
      <c r="BT319" s="43"/>
      <c r="BU319" s="43"/>
      <c r="BV319" s="43" t="s">
        <v>376</v>
      </c>
      <c r="BW319" s="43" t="s">
        <v>376</v>
      </c>
      <c r="BX319" s="43"/>
      <c r="BZ319" s="50"/>
      <c r="CA319" s="50"/>
      <c r="CB319" s="88" t="str">
        <f t="shared" si="29"/>
        <v>19150327</v>
      </c>
    </row>
    <row r="320" spans="1:80" s="49" customFormat="1" ht="12.95" customHeight="1" x14ac:dyDescent="0.2">
      <c r="A320" s="43">
        <v>4</v>
      </c>
      <c r="B320" s="43">
        <v>24</v>
      </c>
      <c r="C320" s="43">
        <v>1915</v>
      </c>
      <c r="D320" s="43" t="s">
        <v>658</v>
      </c>
      <c r="E320" s="43" t="s">
        <v>1257</v>
      </c>
      <c r="F320" s="44" t="s">
        <v>1010</v>
      </c>
      <c r="G320" s="43"/>
      <c r="H320" s="44" t="s">
        <v>1025</v>
      </c>
      <c r="I320" s="44"/>
      <c r="J320" s="45">
        <v>5593</v>
      </c>
      <c r="K320" s="43" t="s">
        <v>1207</v>
      </c>
      <c r="L320" s="43" t="s">
        <v>3</v>
      </c>
      <c r="M320" s="43" t="s">
        <v>816</v>
      </c>
      <c r="N320" s="46">
        <v>3</v>
      </c>
      <c r="O320" s="46">
        <v>0</v>
      </c>
      <c r="P320" s="44" t="s">
        <v>1246</v>
      </c>
      <c r="Q320" s="44" t="s">
        <v>1101</v>
      </c>
      <c r="R320" s="44" t="s">
        <v>376</v>
      </c>
      <c r="S320" s="43"/>
      <c r="T320" s="43"/>
      <c r="U320" s="43"/>
      <c r="V320" s="43"/>
      <c r="W320" s="43"/>
      <c r="X320" s="43"/>
      <c r="Y320" s="43"/>
      <c r="Z320" s="43"/>
      <c r="AA320" s="43"/>
      <c r="AB320" s="43"/>
      <c r="AC320" s="43"/>
      <c r="AD320" s="43"/>
      <c r="AE320" s="47">
        <f t="shared" si="24"/>
        <v>1</v>
      </c>
      <c r="AF320" s="47">
        <f t="shared" si="25"/>
        <v>0</v>
      </c>
      <c r="AG320" s="47">
        <f t="shared" si="26"/>
        <v>0</v>
      </c>
      <c r="AH320" s="43" t="s">
        <v>1097</v>
      </c>
      <c r="AI320" s="43" t="s">
        <v>1098</v>
      </c>
      <c r="AJ320" s="43" t="s">
        <v>376</v>
      </c>
      <c r="AK320" s="43" t="s">
        <v>658</v>
      </c>
      <c r="AL320" s="43" t="s">
        <v>1017</v>
      </c>
      <c r="AM320" s="43" t="s">
        <v>1018</v>
      </c>
      <c r="AN320" s="43" t="s">
        <v>376</v>
      </c>
      <c r="AO320" s="43" t="s">
        <v>658</v>
      </c>
      <c r="AP320" s="43"/>
      <c r="AQ320" s="43">
        <v>1</v>
      </c>
      <c r="AR320" s="43"/>
      <c r="AS320" s="43"/>
      <c r="AT320" s="43"/>
      <c r="AU320" s="43" t="s">
        <v>376</v>
      </c>
      <c r="AV320" s="43"/>
      <c r="AW320" s="43" t="s">
        <v>30</v>
      </c>
      <c r="AX320" s="43"/>
      <c r="AY320" s="43" t="s">
        <v>30</v>
      </c>
      <c r="AZ320" s="43"/>
      <c r="BA320" s="44"/>
      <c r="BB320" s="48" t="s">
        <v>30</v>
      </c>
      <c r="BC320" s="43" t="s">
        <v>30</v>
      </c>
      <c r="BD320" s="43"/>
      <c r="BE320" s="43"/>
      <c r="BF320" s="43">
        <v>1</v>
      </c>
      <c r="BG320" s="43">
        <v>1</v>
      </c>
      <c r="BH320" s="43">
        <v>1</v>
      </c>
      <c r="BI320" s="43" t="s">
        <v>1207</v>
      </c>
      <c r="BJ320" s="43" t="s">
        <v>816</v>
      </c>
      <c r="BK320" s="43">
        <v>1915</v>
      </c>
      <c r="BL320" s="43" t="str">
        <f t="shared" si="27"/>
        <v>1915Sheffield United</v>
      </c>
      <c r="BM320" s="49" t="str">
        <f t="shared" si="28"/>
        <v>Manchester</v>
      </c>
      <c r="BN320" s="43"/>
      <c r="BO320" s="43"/>
      <c r="BP320" s="43"/>
      <c r="BQ320" s="43"/>
      <c r="BR320" s="43"/>
      <c r="BS320" s="43"/>
      <c r="BT320" s="43"/>
      <c r="BU320" s="43"/>
      <c r="BV320" s="43" t="s">
        <v>376</v>
      </c>
      <c r="BW320" s="43" t="s">
        <v>376</v>
      </c>
      <c r="BX320" s="43"/>
      <c r="BZ320" s="50"/>
      <c r="CA320" s="50"/>
      <c r="CB320" s="88" t="str">
        <f t="shared" si="29"/>
        <v>19150424</v>
      </c>
    </row>
    <row r="321" spans="1:80" s="49" customFormat="1" ht="12.95" customHeight="1" x14ac:dyDescent="0.2">
      <c r="A321" s="43">
        <v>4</v>
      </c>
      <c r="B321" s="43">
        <v>24</v>
      </c>
      <c r="C321" s="43">
        <v>1915</v>
      </c>
      <c r="D321" s="43" t="s">
        <v>658</v>
      </c>
      <c r="E321" s="43" t="s">
        <v>1257</v>
      </c>
      <c r="F321" s="44" t="s">
        <v>1010</v>
      </c>
      <c r="G321" s="43"/>
      <c r="H321" s="44" t="s">
        <v>1025</v>
      </c>
      <c r="I321" s="44"/>
      <c r="J321" s="45">
        <v>5593</v>
      </c>
      <c r="K321" s="43" t="s">
        <v>816</v>
      </c>
      <c r="L321" s="43" t="s">
        <v>4</v>
      </c>
      <c r="M321" s="43" t="s">
        <v>1207</v>
      </c>
      <c r="N321" s="46">
        <v>0</v>
      </c>
      <c r="O321" s="46">
        <v>3</v>
      </c>
      <c r="P321" s="44" t="s">
        <v>1246</v>
      </c>
      <c r="Q321" s="44" t="s">
        <v>1101</v>
      </c>
      <c r="R321" s="44" t="s">
        <v>376</v>
      </c>
      <c r="S321" s="43"/>
      <c r="T321" s="43"/>
      <c r="U321" s="43"/>
      <c r="V321" s="43"/>
      <c r="W321" s="43"/>
      <c r="X321" s="43"/>
      <c r="Y321" s="43"/>
      <c r="Z321" s="43"/>
      <c r="AA321" s="43"/>
      <c r="AB321" s="43"/>
      <c r="AC321" s="43"/>
      <c r="AD321" s="43"/>
      <c r="AE321" s="47">
        <f t="shared" si="24"/>
        <v>0</v>
      </c>
      <c r="AF321" s="47">
        <f t="shared" si="25"/>
        <v>0</v>
      </c>
      <c r="AG321" s="47">
        <f t="shared" si="26"/>
        <v>1</v>
      </c>
      <c r="AH321" s="43" t="s">
        <v>1017</v>
      </c>
      <c r="AI321" s="43" t="s">
        <v>1018</v>
      </c>
      <c r="AJ321" s="43" t="s">
        <v>376</v>
      </c>
      <c r="AK321" s="43" t="s">
        <v>658</v>
      </c>
      <c r="AL321" s="43" t="s">
        <v>1097</v>
      </c>
      <c r="AM321" s="43" t="s">
        <v>1098</v>
      </c>
      <c r="AN321" s="43" t="s">
        <v>376</v>
      </c>
      <c r="AO321" s="43" t="s">
        <v>658</v>
      </c>
      <c r="AP321" s="43"/>
      <c r="AQ321" s="43">
        <v>1</v>
      </c>
      <c r="AR321" s="43"/>
      <c r="AS321" s="43"/>
      <c r="AT321" s="43"/>
      <c r="AU321" s="43" t="s">
        <v>376</v>
      </c>
      <c r="AV321" s="43"/>
      <c r="AW321" s="43" t="s">
        <v>30</v>
      </c>
      <c r="AX321" s="43"/>
      <c r="AY321" s="43" t="s">
        <v>30</v>
      </c>
      <c r="AZ321" s="43"/>
      <c r="BA321" s="44"/>
      <c r="BB321" s="48"/>
      <c r="BC321" s="43" t="s">
        <v>30</v>
      </c>
      <c r="BD321" s="43"/>
      <c r="BE321" s="43"/>
      <c r="BF321" s="43">
        <v>1</v>
      </c>
      <c r="BG321" s="43">
        <v>1</v>
      </c>
      <c r="BH321" s="43">
        <v>1</v>
      </c>
      <c r="BI321" s="43" t="s">
        <v>816</v>
      </c>
      <c r="BJ321" s="43" t="s">
        <v>1207</v>
      </c>
      <c r="BK321" s="43">
        <v>1915</v>
      </c>
      <c r="BL321" s="43" t="str">
        <f t="shared" si="27"/>
        <v>1915Chelsea</v>
      </c>
      <c r="BM321" s="49" t="str">
        <f t="shared" si="28"/>
        <v>Manchester</v>
      </c>
      <c r="BN321" s="43"/>
      <c r="BO321" s="43"/>
      <c r="BP321" s="43"/>
      <c r="BQ321" s="43"/>
      <c r="BR321" s="43"/>
      <c r="BS321" s="43"/>
      <c r="BT321" s="43"/>
      <c r="BU321" s="43"/>
      <c r="BV321" s="43" t="s">
        <v>376</v>
      </c>
      <c r="BW321" s="43" t="s">
        <v>376</v>
      </c>
      <c r="BX321" s="43"/>
      <c r="BZ321" s="50"/>
      <c r="CA321" s="50"/>
      <c r="CB321" s="88" t="str">
        <f t="shared" si="29"/>
        <v>19150424</v>
      </c>
    </row>
    <row r="322" spans="1:80" s="49" customFormat="1" ht="12.95" customHeight="1" x14ac:dyDescent="0.2">
      <c r="A322" s="43">
        <v>3</v>
      </c>
      <c r="B322" s="43">
        <v>27</v>
      </c>
      <c r="C322" s="43">
        <v>1920</v>
      </c>
      <c r="D322" s="43" t="s">
        <v>658</v>
      </c>
      <c r="E322" s="43" t="s">
        <v>1258</v>
      </c>
      <c r="F322" s="44" t="s">
        <v>1010</v>
      </c>
      <c r="G322" s="43"/>
      <c r="H322" s="44" t="s">
        <v>1011</v>
      </c>
      <c r="I322" s="44"/>
      <c r="J322" s="45">
        <v>7392</v>
      </c>
      <c r="K322" s="43" t="s">
        <v>806</v>
      </c>
      <c r="L322" s="43" t="s">
        <v>3</v>
      </c>
      <c r="M322" s="43" t="s">
        <v>816</v>
      </c>
      <c r="N322" s="46">
        <v>3</v>
      </c>
      <c r="O322" s="46">
        <v>1</v>
      </c>
      <c r="P322" s="44" t="s">
        <v>1163</v>
      </c>
      <c r="Q322" s="44" t="s">
        <v>1097</v>
      </c>
      <c r="R322" s="44" t="s">
        <v>376</v>
      </c>
      <c r="S322" s="43"/>
      <c r="T322" s="43"/>
      <c r="U322" s="43"/>
      <c r="V322" s="43"/>
      <c r="W322" s="43"/>
      <c r="X322" s="43"/>
      <c r="Y322" s="43"/>
      <c r="Z322" s="43"/>
      <c r="AA322" s="43"/>
      <c r="AB322" s="43"/>
      <c r="AC322" s="43"/>
      <c r="AD322" s="43"/>
      <c r="AE322" s="47">
        <f t="shared" ref="AE322:AE385" si="30">IF(L322="W",1,0)</f>
        <v>1</v>
      </c>
      <c r="AF322" s="47">
        <f t="shared" ref="AF322:AF385" si="31">IF(L322="T",1,0)</f>
        <v>0</v>
      </c>
      <c r="AG322" s="47">
        <f t="shared" ref="AG322:AG385" si="32">IF(L322="L",1,0)</f>
        <v>0</v>
      </c>
      <c r="AH322" s="43" t="s">
        <v>1111</v>
      </c>
      <c r="AI322" s="43" t="s">
        <v>1126</v>
      </c>
      <c r="AJ322" s="43" t="s">
        <v>376</v>
      </c>
      <c r="AK322" s="43" t="s">
        <v>658</v>
      </c>
      <c r="AL322" s="43" t="s">
        <v>1017</v>
      </c>
      <c r="AM322" s="43" t="s">
        <v>1018</v>
      </c>
      <c r="AN322" s="43" t="s">
        <v>376</v>
      </c>
      <c r="AO322" s="43" t="s">
        <v>658</v>
      </c>
      <c r="AP322" s="43"/>
      <c r="AQ322" s="43">
        <v>2</v>
      </c>
      <c r="AR322" s="43"/>
      <c r="AS322" s="43"/>
      <c r="AT322" s="43"/>
      <c r="AU322" s="43" t="s">
        <v>376</v>
      </c>
      <c r="AV322" s="43"/>
      <c r="AW322" s="43" t="s">
        <v>30</v>
      </c>
      <c r="AX322" s="43"/>
      <c r="AY322" s="43" t="s">
        <v>30</v>
      </c>
      <c r="AZ322" s="43"/>
      <c r="BA322" s="44"/>
      <c r="BB322" s="48"/>
      <c r="BC322" s="43"/>
      <c r="BD322" s="43"/>
      <c r="BE322" s="43"/>
      <c r="BF322" s="43">
        <v>1</v>
      </c>
      <c r="BG322" s="43">
        <v>1</v>
      </c>
      <c r="BH322" s="43">
        <v>1</v>
      </c>
      <c r="BI322" s="43" t="s">
        <v>806</v>
      </c>
      <c r="BJ322" s="43" t="s">
        <v>816</v>
      </c>
      <c r="BK322" s="43">
        <v>1920</v>
      </c>
      <c r="BL322" s="43" t="str">
        <f t="shared" ref="BL322:BL385" si="33">BK322&amp;BI322</f>
        <v>1920Aston Villa</v>
      </c>
      <c r="BM322" s="49" t="str">
        <f t="shared" ref="BM322:BM385" si="34">IF(AD322="Home",BI322,IF(AD322="Away",BJ322,Q322))</f>
        <v>Sheffield</v>
      </c>
      <c r="BN322" s="43"/>
      <c r="BO322" s="43"/>
      <c r="BP322" s="43"/>
      <c r="BQ322" s="43"/>
      <c r="BR322" s="43"/>
      <c r="BS322" s="43"/>
      <c r="BT322" s="43"/>
      <c r="BU322" s="43"/>
      <c r="BV322" s="43" t="s">
        <v>376</v>
      </c>
      <c r="BW322" s="43" t="s">
        <v>376</v>
      </c>
      <c r="BX322" s="43"/>
      <c r="BY322" s="47"/>
      <c r="BZ322" s="50"/>
      <c r="CA322" s="50"/>
      <c r="CB322" s="88" t="str">
        <f t="shared" ref="CB322:CB385" si="35">IF(OR(C322="",A322="",B322=""),"",TEXT(C322,"0000")&amp;TEXT(A322,"00")&amp;TEXT(B322,"00"))</f>
        <v>19200327</v>
      </c>
    </row>
    <row r="323" spans="1:80" s="49" customFormat="1" ht="12.95" customHeight="1" x14ac:dyDescent="0.2">
      <c r="A323" s="43">
        <v>3</v>
      </c>
      <c r="B323" s="43">
        <v>27</v>
      </c>
      <c r="C323" s="43">
        <v>1920</v>
      </c>
      <c r="D323" s="43" t="s">
        <v>658</v>
      </c>
      <c r="E323" s="43" t="s">
        <v>1258</v>
      </c>
      <c r="F323" s="44" t="s">
        <v>1010</v>
      </c>
      <c r="G323" s="43"/>
      <c r="H323" s="44" t="s">
        <v>1011</v>
      </c>
      <c r="I323" s="44"/>
      <c r="J323" s="45">
        <v>7392</v>
      </c>
      <c r="K323" s="43" t="s">
        <v>816</v>
      </c>
      <c r="L323" s="43" t="s">
        <v>4</v>
      </c>
      <c r="M323" s="43" t="s">
        <v>806</v>
      </c>
      <c r="N323" s="46">
        <v>1</v>
      </c>
      <c r="O323" s="46">
        <v>3</v>
      </c>
      <c r="P323" s="44" t="s">
        <v>1163</v>
      </c>
      <c r="Q323" s="44" t="s">
        <v>1097</v>
      </c>
      <c r="R323" s="44" t="s">
        <v>376</v>
      </c>
      <c r="S323" s="43"/>
      <c r="T323" s="43"/>
      <c r="U323" s="43"/>
      <c r="V323" s="43"/>
      <c r="W323" s="43"/>
      <c r="X323" s="43"/>
      <c r="Y323" s="43"/>
      <c r="Z323" s="43"/>
      <c r="AA323" s="43"/>
      <c r="AB323" s="43"/>
      <c r="AC323" s="43"/>
      <c r="AD323" s="43"/>
      <c r="AE323" s="47">
        <f t="shared" si="30"/>
        <v>0</v>
      </c>
      <c r="AF323" s="47">
        <f t="shared" si="31"/>
        <v>0</v>
      </c>
      <c r="AG323" s="47">
        <f t="shared" si="32"/>
        <v>1</v>
      </c>
      <c r="AH323" s="43" t="s">
        <v>1017</v>
      </c>
      <c r="AI323" s="43" t="s">
        <v>1018</v>
      </c>
      <c r="AJ323" s="43" t="s">
        <v>376</v>
      </c>
      <c r="AK323" s="43" t="s">
        <v>658</v>
      </c>
      <c r="AL323" s="43" t="s">
        <v>1111</v>
      </c>
      <c r="AM323" s="43" t="s">
        <v>1126</v>
      </c>
      <c r="AN323" s="43" t="s">
        <v>376</v>
      </c>
      <c r="AO323" s="43" t="s">
        <v>658</v>
      </c>
      <c r="AP323" s="43"/>
      <c r="AQ323" s="43">
        <v>2</v>
      </c>
      <c r="AR323" s="43"/>
      <c r="AS323" s="43"/>
      <c r="AT323" s="43"/>
      <c r="AU323" s="43" t="s">
        <v>376</v>
      </c>
      <c r="AV323" s="43"/>
      <c r="AW323" s="43" t="s">
        <v>30</v>
      </c>
      <c r="AX323" s="43"/>
      <c r="AY323" s="43" t="s">
        <v>30</v>
      </c>
      <c r="AZ323" s="43"/>
      <c r="BA323" s="44"/>
      <c r="BB323" s="48"/>
      <c r="BC323" s="43"/>
      <c r="BD323" s="43"/>
      <c r="BE323" s="43"/>
      <c r="BF323" s="43">
        <v>1</v>
      </c>
      <c r="BG323" s="43">
        <v>1</v>
      </c>
      <c r="BH323" s="43">
        <v>1</v>
      </c>
      <c r="BI323" s="43" t="s">
        <v>816</v>
      </c>
      <c r="BJ323" s="43" t="s">
        <v>806</v>
      </c>
      <c r="BK323" s="43">
        <v>1920</v>
      </c>
      <c r="BL323" s="43" t="str">
        <f t="shared" si="33"/>
        <v>1920Chelsea</v>
      </c>
      <c r="BM323" s="49" t="str">
        <f t="shared" si="34"/>
        <v>Sheffield</v>
      </c>
      <c r="BN323" s="43"/>
      <c r="BO323" s="43"/>
      <c r="BP323" s="43"/>
      <c r="BQ323" s="43"/>
      <c r="BR323" s="43"/>
      <c r="BS323" s="43"/>
      <c r="BT323" s="43"/>
      <c r="BU323" s="43"/>
      <c r="BV323" s="43" t="s">
        <v>376</v>
      </c>
      <c r="BW323" s="43" t="s">
        <v>376</v>
      </c>
      <c r="BX323" s="43"/>
      <c r="BY323" s="47"/>
      <c r="BZ323" s="50"/>
      <c r="CA323" s="50"/>
      <c r="CB323" s="88" t="str">
        <f t="shared" si="35"/>
        <v>19200327</v>
      </c>
    </row>
    <row r="324" spans="1:80" s="49" customFormat="1" ht="12.95" customHeight="1" x14ac:dyDescent="0.2">
      <c r="A324" s="43">
        <v>3</v>
      </c>
      <c r="B324" s="43">
        <v>27</v>
      </c>
      <c r="C324" s="43">
        <v>1920</v>
      </c>
      <c r="D324" s="43" t="s">
        <v>658</v>
      </c>
      <c r="E324" s="43" t="s">
        <v>1258</v>
      </c>
      <c r="F324" s="44" t="s">
        <v>1010</v>
      </c>
      <c r="G324" s="43"/>
      <c r="H324" s="44" t="s">
        <v>1011</v>
      </c>
      <c r="I324" s="44"/>
      <c r="J324" s="45">
        <v>7392</v>
      </c>
      <c r="K324" s="43" t="s">
        <v>1259</v>
      </c>
      <c r="L324" s="43" t="s">
        <v>3</v>
      </c>
      <c r="M324" s="43" t="s">
        <v>1236</v>
      </c>
      <c r="N324" s="46">
        <v>2</v>
      </c>
      <c r="O324" s="46">
        <v>1</v>
      </c>
      <c r="P324" s="44" t="s">
        <v>1234</v>
      </c>
      <c r="Q324" s="44" t="s">
        <v>1017</v>
      </c>
      <c r="R324" s="44" t="s">
        <v>376</v>
      </c>
      <c r="S324" s="43"/>
      <c r="T324" s="43"/>
      <c r="U324" s="43"/>
      <c r="V324" s="43"/>
      <c r="W324" s="43"/>
      <c r="X324" s="43"/>
      <c r="Y324" s="43"/>
      <c r="Z324" s="43"/>
      <c r="AA324" s="43"/>
      <c r="AB324" s="43"/>
      <c r="AC324" s="43"/>
      <c r="AD324" s="43"/>
      <c r="AE324" s="47">
        <f t="shared" si="30"/>
        <v>1</v>
      </c>
      <c r="AF324" s="47">
        <f t="shared" si="31"/>
        <v>0</v>
      </c>
      <c r="AG324" s="47">
        <f t="shared" si="32"/>
        <v>0</v>
      </c>
      <c r="AH324" s="43" t="s">
        <v>1096</v>
      </c>
      <c r="AI324" s="43" t="s">
        <v>1260</v>
      </c>
      <c r="AJ324" s="43" t="s">
        <v>376</v>
      </c>
      <c r="AK324" s="43" t="s">
        <v>658</v>
      </c>
      <c r="AL324" s="43" t="s">
        <v>1237</v>
      </c>
      <c r="AM324" s="43" t="s">
        <v>1237</v>
      </c>
      <c r="AN324" s="43" t="s">
        <v>376</v>
      </c>
      <c r="AO324" s="43" t="s">
        <v>658</v>
      </c>
      <c r="AP324" s="43"/>
      <c r="AQ324" s="43">
        <v>2</v>
      </c>
      <c r="AR324" s="43"/>
      <c r="AS324" s="43"/>
      <c r="AT324" s="43"/>
      <c r="AU324" s="43" t="s">
        <v>376</v>
      </c>
      <c r="AV324" s="43"/>
      <c r="AW324" s="43" t="s">
        <v>30</v>
      </c>
      <c r="AX324" s="43"/>
      <c r="AY324" s="43" t="s">
        <v>30</v>
      </c>
      <c r="AZ324" s="43"/>
      <c r="BA324" s="44"/>
      <c r="BB324" s="48"/>
      <c r="BC324" s="43"/>
      <c r="BD324" s="43"/>
      <c r="BE324" s="43"/>
      <c r="BF324" s="43">
        <v>1</v>
      </c>
      <c r="BG324" s="43">
        <v>2</v>
      </c>
      <c r="BH324" s="43">
        <v>2</v>
      </c>
      <c r="BI324" s="43" t="s">
        <v>1259</v>
      </c>
      <c r="BJ324" s="43" t="s">
        <v>1236</v>
      </c>
      <c r="BK324" s="43">
        <v>1920</v>
      </c>
      <c r="BL324" s="43" t="str">
        <f t="shared" si="33"/>
        <v>1920Huddersfield Town</v>
      </c>
      <c r="BM324" s="49" t="str">
        <f t="shared" si="34"/>
        <v>London</v>
      </c>
      <c r="BN324" s="43"/>
      <c r="BO324" s="43"/>
      <c r="BP324" s="43"/>
      <c r="BQ324" s="43"/>
      <c r="BR324" s="43"/>
      <c r="BS324" s="43"/>
      <c r="BT324" s="43"/>
      <c r="BU324" s="43"/>
      <c r="BV324" s="43" t="s">
        <v>376</v>
      </c>
      <c r="BW324" s="43" t="s">
        <v>376</v>
      </c>
      <c r="BX324" s="43"/>
      <c r="BZ324" s="50"/>
      <c r="CA324" s="50"/>
      <c r="CB324" s="88" t="str">
        <f t="shared" si="35"/>
        <v>19200327</v>
      </c>
    </row>
    <row r="325" spans="1:80" s="49" customFormat="1" ht="12.95" customHeight="1" x14ac:dyDescent="0.2">
      <c r="A325" s="43">
        <v>3</v>
      </c>
      <c r="B325" s="43">
        <v>27</v>
      </c>
      <c r="C325" s="43">
        <v>1920</v>
      </c>
      <c r="D325" s="43" t="s">
        <v>658</v>
      </c>
      <c r="E325" s="43" t="s">
        <v>1258</v>
      </c>
      <c r="F325" s="44" t="s">
        <v>1010</v>
      </c>
      <c r="G325" s="43"/>
      <c r="H325" s="44" t="s">
        <v>1011</v>
      </c>
      <c r="I325" s="44"/>
      <c r="J325" s="45">
        <v>7392</v>
      </c>
      <c r="K325" s="43" t="s">
        <v>1236</v>
      </c>
      <c r="L325" s="43" t="s">
        <v>4</v>
      </c>
      <c r="M325" s="43" t="s">
        <v>1259</v>
      </c>
      <c r="N325" s="46">
        <v>1</v>
      </c>
      <c r="O325" s="46">
        <v>2</v>
      </c>
      <c r="P325" s="44" t="s">
        <v>1234</v>
      </c>
      <c r="Q325" s="44" t="s">
        <v>1017</v>
      </c>
      <c r="R325" s="44" t="s">
        <v>376</v>
      </c>
      <c r="S325" s="43"/>
      <c r="T325" s="43"/>
      <c r="U325" s="43"/>
      <c r="V325" s="43"/>
      <c r="W325" s="43"/>
      <c r="X325" s="43"/>
      <c r="Y325" s="43"/>
      <c r="Z325" s="43"/>
      <c r="AA325" s="43"/>
      <c r="AB325" s="43"/>
      <c r="AC325" s="43"/>
      <c r="AD325" s="43"/>
      <c r="AE325" s="47">
        <f t="shared" si="30"/>
        <v>0</v>
      </c>
      <c r="AF325" s="47">
        <f t="shared" si="31"/>
        <v>0</v>
      </c>
      <c r="AG325" s="47">
        <f t="shared" si="32"/>
        <v>1</v>
      </c>
      <c r="AH325" s="43" t="s">
        <v>1237</v>
      </c>
      <c r="AI325" s="43" t="s">
        <v>1237</v>
      </c>
      <c r="AJ325" s="43" t="s">
        <v>376</v>
      </c>
      <c r="AK325" s="43" t="s">
        <v>658</v>
      </c>
      <c r="AL325" s="43" t="s">
        <v>1096</v>
      </c>
      <c r="AM325" s="43" t="s">
        <v>1260</v>
      </c>
      <c r="AN325" s="43" t="s">
        <v>376</v>
      </c>
      <c r="AO325" s="43" t="s">
        <v>658</v>
      </c>
      <c r="AP325" s="43"/>
      <c r="AQ325" s="43">
        <v>2</v>
      </c>
      <c r="AR325" s="43"/>
      <c r="AS325" s="43"/>
      <c r="AT325" s="43"/>
      <c r="AU325" s="43" t="s">
        <v>376</v>
      </c>
      <c r="AV325" s="43"/>
      <c r="AW325" s="43" t="s">
        <v>30</v>
      </c>
      <c r="AX325" s="43"/>
      <c r="AY325" s="43" t="s">
        <v>30</v>
      </c>
      <c r="AZ325" s="43"/>
      <c r="BA325" s="44"/>
      <c r="BB325" s="48"/>
      <c r="BC325" s="43"/>
      <c r="BD325" s="43"/>
      <c r="BE325" s="43"/>
      <c r="BF325" s="43">
        <v>1</v>
      </c>
      <c r="BG325" s="43">
        <v>2</v>
      </c>
      <c r="BH325" s="43">
        <v>2</v>
      </c>
      <c r="BI325" s="43" t="s">
        <v>1236</v>
      </c>
      <c r="BJ325" s="43" t="s">
        <v>1259</v>
      </c>
      <c r="BK325" s="43">
        <v>1920</v>
      </c>
      <c r="BL325" s="43" t="str">
        <f t="shared" si="33"/>
        <v>1920Bristol City</v>
      </c>
      <c r="BM325" s="49" t="str">
        <f t="shared" si="34"/>
        <v>London</v>
      </c>
      <c r="BN325" s="43"/>
      <c r="BO325" s="43"/>
      <c r="BP325" s="43"/>
      <c r="BQ325" s="43"/>
      <c r="BR325" s="43"/>
      <c r="BS325" s="43"/>
      <c r="BT325" s="43"/>
      <c r="BU325" s="43"/>
      <c r="BV325" s="43" t="s">
        <v>376</v>
      </c>
      <c r="BW325" s="43" t="s">
        <v>376</v>
      </c>
      <c r="BX325" s="43"/>
      <c r="BZ325" s="50"/>
      <c r="CA325" s="50"/>
      <c r="CB325" s="88" t="str">
        <f t="shared" si="35"/>
        <v>19200327</v>
      </c>
    </row>
    <row r="326" spans="1:80" s="49" customFormat="1" ht="12.95" customHeight="1" x14ac:dyDescent="0.2">
      <c r="A326" s="43">
        <v>4</v>
      </c>
      <c r="B326" s="43">
        <v>24</v>
      </c>
      <c r="C326" s="43">
        <v>1920</v>
      </c>
      <c r="D326" s="43" t="s">
        <v>658</v>
      </c>
      <c r="E326" s="43" t="s">
        <v>1258</v>
      </c>
      <c r="F326" s="44" t="s">
        <v>1010</v>
      </c>
      <c r="G326" s="43"/>
      <c r="H326" s="44" t="s">
        <v>1025</v>
      </c>
      <c r="I326" s="44"/>
      <c r="J326" s="45">
        <v>7420</v>
      </c>
      <c r="K326" s="43" t="s">
        <v>806</v>
      </c>
      <c r="L326" s="43" t="s">
        <v>3</v>
      </c>
      <c r="M326" s="43" t="s">
        <v>1259</v>
      </c>
      <c r="N326" s="46">
        <v>1</v>
      </c>
      <c r="O326" s="46">
        <v>0</v>
      </c>
      <c r="P326" s="44" t="s">
        <v>1234</v>
      </c>
      <c r="Q326" s="44" t="s">
        <v>1017</v>
      </c>
      <c r="R326" s="44" t="s">
        <v>376</v>
      </c>
      <c r="S326" s="43"/>
      <c r="T326" s="43"/>
      <c r="U326" s="43"/>
      <c r="V326" s="43"/>
      <c r="W326" s="43"/>
      <c r="X326" s="43"/>
      <c r="Y326" s="43"/>
      <c r="Z326" s="43"/>
      <c r="AA326" s="43"/>
      <c r="AB326" s="43"/>
      <c r="AC326" s="43"/>
      <c r="AD326" s="43"/>
      <c r="AE326" s="47">
        <f t="shared" si="30"/>
        <v>1</v>
      </c>
      <c r="AF326" s="47">
        <f t="shared" si="31"/>
        <v>0</v>
      </c>
      <c r="AG326" s="47">
        <f t="shared" si="32"/>
        <v>0</v>
      </c>
      <c r="AH326" s="43" t="s">
        <v>1111</v>
      </c>
      <c r="AI326" s="43" t="s">
        <v>1126</v>
      </c>
      <c r="AJ326" s="43" t="s">
        <v>376</v>
      </c>
      <c r="AK326" s="43" t="s">
        <v>658</v>
      </c>
      <c r="AL326" s="43" t="s">
        <v>1096</v>
      </c>
      <c r="AM326" s="43" t="s">
        <v>1260</v>
      </c>
      <c r="AN326" s="43" t="s">
        <v>376</v>
      </c>
      <c r="AO326" s="43" t="s">
        <v>658</v>
      </c>
      <c r="AP326" s="43"/>
      <c r="AQ326" s="43">
        <v>1</v>
      </c>
      <c r="AR326" s="43"/>
      <c r="AS326" s="43"/>
      <c r="AT326" s="43"/>
      <c r="AU326" s="43" t="s">
        <v>376</v>
      </c>
      <c r="AV326" s="43"/>
      <c r="AW326" s="43" t="s">
        <v>30</v>
      </c>
      <c r="AX326" s="43"/>
      <c r="AY326" s="43" t="s">
        <v>30</v>
      </c>
      <c r="AZ326" s="43"/>
      <c r="BA326" s="44"/>
      <c r="BB326" s="48" t="s">
        <v>30</v>
      </c>
      <c r="BC326" s="43" t="s">
        <v>30</v>
      </c>
      <c r="BD326" s="43"/>
      <c r="BE326" s="43"/>
      <c r="BF326" s="43">
        <v>1</v>
      </c>
      <c r="BG326" s="43">
        <v>1</v>
      </c>
      <c r="BH326" s="43">
        <v>2</v>
      </c>
      <c r="BI326" s="43" t="s">
        <v>806</v>
      </c>
      <c r="BJ326" s="43" t="s">
        <v>1259</v>
      </c>
      <c r="BK326" s="43">
        <v>1920</v>
      </c>
      <c r="BL326" s="43" t="str">
        <f t="shared" si="33"/>
        <v>1920Aston Villa</v>
      </c>
      <c r="BM326" s="49" t="str">
        <f t="shared" si="34"/>
        <v>London</v>
      </c>
      <c r="BN326" s="43"/>
      <c r="BO326" s="43"/>
      <c r="BP326" s="43"/>
      <c r="BQ326" s="43"/>
      <c r="BR326" s="43"/>
      <c r="BS326" s="43"/>
      <c r="BT326" s="43"/>
      <c r="BU326" s="43"/>
      <c r="BV326" s="43" t="s">
        <v>376</v>
      </c>
      <c r="BW326" s="43" t="s">
        <v>376</v>
      </c>
      <c r="BX326" s="43"/>
      <c r="BZ326" s="50"/>
      <c r="CA326" s="50"/>
      <c r="CB326" s="88" t="str">
        <f t="shared" si="35"/>
        <v>19200424</v>
      </c>
    </row>
    <row r="327" spans="1:80" s="49" customFormat="1" ht="12.95" customHeight="1" x14ac:dyDescent="0.2">
      <c r="A327" s="43">
        <v>4</v>
      </c>
      <c r="B327" s="43">
        <v>24</v>
      </c>
      <c r="C327" s="43">
        <v>1920</v>
      </c>
      <c r="D327" s="43" t="s">
        <v>658</v>
      </c>
      <c r="E327" s="43" t="s">
        <v>1258</v>
      </c>
      <c r="F327" s="44" t="s">
        <v>1010</v>
      </c>
      <c r="G327" s="43"/>
      <c r="H327" s="44" t="s">
        <v>1025</v>
      </c>
      <c r="I327" s="44"/>
      <c r="J327" s="45">
        <v>7420</v>
      </c>
      <c r="K327" s="43" t="s">
        <v>1259</v>
      </c>
      <c r="L327" s="43" t="s">
        <v>4</v>
      </c>
      <c r="M327" s="43" t="s">
        <v>806</v>
      </c>
      <c r="N327" s="46">
        <v>0</v>
      </c>
      <c r="O327" s="46">
        <v>1</v>
      </c>
      <c r="P327" s="44" t="s">
        <v>1234</v>
      </c>
      <c r="Q327" s="44" t="s">
        <v>1017</v>
      </c>
      <c r="R327" s="44" t="s">
        <v>376</v>
      </c>
      <c r="S327" s="43"/>
      <c r="T327" s="43"/>
      <c r="U327" s="43"/>
      <c r="V327" s="43"/>
      <c r="W327" s="43"/>
      <c r="X327" s="43"/>
      <c r="Y327" s="43"/>
      <c r="Z327" s="43"/>
      <c r="AA327" s="43"/>
      <c r="AB327" s="43"/>
      <c r="AC327" s="43"/>
      <c r="AD327" s="43"/>
      <c r="AE327" s="47">
        <f t="shared" si="30"/>
        <v>0</v>
      </c>
      <c r="AF327" s="47">
        <f t="shared" si="31"/>
        <v>0</v>
      </c>
      <c r="AG327" s="47">
        <f t="shared" si="32"/>
        <v>1</v>
      </c>
      <c r="AH327" s="43" t="s">
        <v>1096</v>
      </c>
      <c r="AI327" s="43" t="s">
        <v>1260</v>
      </c>
      <c r="AJ327" s="43" t="s">
        <v>376</v>
      </c>
      <c r="AK327" s="43" t="s">
        <v>658</v>
      </c>
      <c r="AL327" s="43" t="s">
        <v>1111</v>
      </c>
      <c r="AM327" s="43" t="s">
        <v>1126</v>
      </c>
      <c r="AN327" s="43" t="s">
        <v>376</v>
      </c>
      <c r="AO327" s="43" t="s">
        <v>658</v>
      </c>
      <c r="AP327" s="43"/>
      <c r="AQ327" s="43">
        <v>1</v>
      </c>
      <c r="AR327" s="43"/>
      <c r="AS327" s="43"/>
      <c r="AT327" s="43"/>
      <c r="AU327" s="43" t="s">
        <v>376</v>
      </c>
      <c r="AV327" s="43"/>
      <c r="AW327" s="43" t="s">
        <v>30</v>
      </c>
      <c r="AX327" s="43"/>
      <c r="AY327" s="43" t="s">
        <v>30</v>
      </c>
      <c r="AZ327" s="43"/>
      <c r="BA327" s="44"/>
      <c r="BB327" s="48"/>
      <c r="BC327" s="43" t="s">
        <v>30</v>
      </c>
      <c r="BD327" s="43"/>
      <c r="BE327" s="43"/>
      <c r="BF327" s="43">
        <v>1</v>
      </c>
      <c r="BG327" s="43">
        <v>2</v>
      </c>
      <c r="BH327" s="43">
        <v>1</v>
      </c>
      <c r="BI327" s="43" t="s">
        <v>1259</v>
      </c>
      <c r="BJ327" s="43" t="s">
        <v>806</v>
      </c>
      <c r="BK327" s="43">
        <v>1920</v>
      </c>
      <c r="BL327" s="43" t="str">
        <f t="shared" si="33"/>
        <v>1920Huddersfield Town</v>
      </c>
      <c r="BM327" s="49" t="str">
        <f t="shared" si="34"/>
        <v>London</v>
      </c>
      <c r="BN327" s="43"/>
      <c r="BO327" s="43"/>
      <c r="BP327" s="43"/>
      <c r="BQ327" s="43"/>
      <c r="BR327" s="43"/>
      <c r="BS327" s="43"/>
      <c r="BT327" s="43"/>
      <c r="BU327" s="43"/>
      <c r="BV327" s="43" t="s">
        <v>376</v>
      </c>
      <c r="BW327" s="43" t="s">
        <v>376</v>
      </c>
      <c r="BX327" s="43"/>
      <c r="BZ327" s="50"/>
      <c r="CA327" s="50"/>
      <c r="CB327" s="88" t="str">
        <f t="shared" si="35"/>
        <v>19200424</v>
      </c>
    </row>
    <row r="328" spans="1:80" s="49" customFormat="1" ht="12.95" customHeight="1" x14ac:dyDescent="0.2">
      <c r="A328" s="43">
        <v>3</v>
      </c>
      <c r="B328" s="43">
        <v>19</v>
      </c>
      <c r="C328" s="43">
        <v>1921</v>
      </c>
      <c r="D328" s="43" t="s">
        <v>658</v>
      </c>
      <c r="E328" s="43" t="s">
        <v>1261</v>
      </c>
      <c r="F328" s="44" t="s">
        <v>1010</v>
      </c>
      <c r="G328" s="43"/>
      <c r="H328" s="44" t="s">
        <v>1011</v>
      </c>
      <c r="I328" s="44"/>
      <c r="J328" s="45">
        <v>7749</v>
      </c>
      <c r="K328" s="43" t="s">
        <v>1151</v>
      </c>
      <c r="L328" s="43" t="s">
        <v>1014</v>
      </c>
      <c r="M328" s="43" t="s">
        <v>1262</v>
      </c>
      <c r="N328" s="46">
        <v>0</v>
      </c>
      <c r="O328" s="46">
        <v>0</v>
      </c>
      <c r="P328" s="44" t="s">
        <v>1141</v>
      </c>
      <c r="Q328" s="44" t="s">
        <v>588</v>
      </c>
      <c r="R328" s="44" t="s">
        <v>376</v>
      </c>
      <c r="S328" s="43"/>
      <c r="T328" s="43"/>
      <c r="U328" s="43"/>
      <c r="V328" s="43"/>
      <c r="W328" s="43"/>
      <c r="X328" s="43"/>
      <c r="Y328" s="43"/>
      <c r="Z328" s="43"/>
      <c r="AA328" s="43"/>
      <c r="AB328" s="43"/>
      <c r="AC328" s="43"/>
      <c r="AD328" s="43"/>
      <c r="AE328" s="47">
        <f t="shared" si="30"/>
        <v>0</v>
      </c>
      <c r="AF328" s="47">
        <f t="shared" si="31"/>
        <v>1</v>
      </c>
      <c r="AG328" s="47">
        <f t="shared" si="32"/>
        <v>0</v>
      </c>
      <c r="AH328" s="43" t="s">
        <v>1111</v>
      </c>
      <c r="AI328" s="43" t="s">
        <v>1126</v>
      </c>
      <c r="AJ328" s="43" t="s">
        <v>376</v>
      </c>
      <c r="AK328" s="43" t="s">
        <v>658</v>
      </c>
      <c r="AL328" s="43" t="s">
        <v>1263</v>
      </c>
      <c r="AM328" s="43" t="s">
        <v>1264</v>
      </c>
      <c r="AN328" s="43" t="s">
        <v>376</v>
      </c>
      <c r="AO328" s="43" t="s">
        <v>658</v>
      </c>
      <c r="AP328" s="43"/>
      <c r="AQ328" s="43">
        <v>2</v>
      </c>
      <c r="AR328" s="43"/>
      <c r="AS328" s="43"/>
      <c r="AT328" s="43"/>
      <c r="AU328" s="43" t="s">
        <v>376</v>
      </c>
      <c r="AV328" s="43"/>
      <c r="AW328" s="43" t="s">
        <v>30</v>
      </c>
      <c r="AX328" s="43"/>
      <c r="AY328" s="43" t="s">
        <v>30</v>
      </c>
      <c r="AZ328" s="43"/>
      <c r="BA328" s="44"/>
      <c r="BB328" s="48"/>
      <c r="BC328" s="43"/>
      <c r="BD328" s="43"/>
      <c r="BE328" s="43"/>
      <c r="BF328" s="43">
        <v>1</v>
      </c>
      <c r="BG328" s="43">
        <v>2</v>
      </c>
      <c r="BH328" s="43">
        <v>2</v>
      </c>
      <c r="BI328" s="43" t="s">
        <v>1151</v>
      </c>
      <c r="BJ328" s="43" t="s">
        <v>1262</v>
      </c>
      <c r="BK328" s="43">
        <v>1921</v>
      </c>
      <c r="BL328" s="43" t="str">
        <f t="shared" si="33"/>
        <v>1921Wolverhampton Wanderers</v>
      </c>
      <c r="BM328" s="49" t="str">
        <f t="shared" si="34"/>
        <v>Liverpool</v>
      </c>
      <c r="BN328" s="43"/>
      <c r="BO328" s="43"/>
      <c r="BP328" s="43"/>
      <c r="BQ328" s="43"/>
      <c r="BR328" s="43"/>
      <c r="BS328" s="43"/>
      <c r="BT328" s="43"/>
      <c r="BU328" s="43"/>
      <c r="BV328" s="43" t="s">
        <v>376</v>
      </c>
      <c r="BW328" s="43" t="s">
        <v>376</v>
      </c>
      <c r="BX328" s="43"/>
      <c r="BZ328" s="50"/>
      <c r="CA328" s="50"/>
      <c r="CB328" s="88" t="str">
        <f t="shared" si="35"/>
        <v>19210319</v>
      </c>
    </row>
    <row r="329" spans="1:80" s="49" customFormat="1" ht="12.95" customHeight="1" x14ac:dyDescent="0.2">
      <c r="A329" s="43">
        <v>3</v>
      </c>
      <c r="B329" s="43">
        <v>19</v>
      </c>
      <c r="C329" s="43">
        <v>1921</v>
      </c>
      <c r="D329" s="43" t="s">
        <v>658</v>
      </c>
      <c r="E329" s="43" t="s">
        <v>1261</v>
      </c>
      <c r="F329" s="44" t="s">
        <v>1010</v>
      </c>
      <c r="G329" s="43"/>
      <c r="H329" s="44" t="s">
        <v>1011</v>
      </c>
      <c r="I329" s="44"/>
      <c r="J329" s="45">
        <v>7749</v>
      </c>
      <c r="K329" s="43" t="s">
        <v>1262</v>
      </c>
      <c r="L329" s="43" t="s">
        <v>1014</v>
      </c>
      <c r="M329" s="43" t="s">
        <v>1151</v>
      </c>
      <c r="N329" s="46">
        <v>0</v>
      </c>
      <c r="O329" s="46">
        <v>0</v>
      </c>
      <c r="P329" s="44" t="s">
        <v>1141</v>
      </c>
      <c r="Q329" s="44" t="s">
        <v>588</v>
      </c>
      <c r="R329" s="44" t="s">
        <v>376</v>
      </c>
      <c r="S329" s="43"/>
      <c r="T329" s="43"/>
      <c r="U329" s="43"/>
      <c r="V329" s="43"/>
      <c r="W329" s="43"/>
      <c r="X329" s="43"/>
      <c r="Y329" s="43"/>
      <c r="Z329" s="43"/>
      <c r="AA329" s="43"/>
      <c r="AB329" s="43"/>
      <c r="AC329" s="43"/>
      <c r="AD329" s="43"/>
      <c r="AE329" s="47">
        <f t="shared" si="30"/>
        <v>0</v>
      </c>
      <c r="AF329" s="47">
        <f t="shared" si="31"/>
        <v>1</v>
      </c>
      <c r="AG329" s="47">
        <f t="shared" si="32"/>
        <v>0</v>
      </c>
      <c r="AH329" s="43" t="s">
        <v>1263</v>
      </c>
      <c r="AI329" s="43" t="s">
        <v>1264</v>
      </c>
      <c r="AJ329" s="43" t="s">
        <v>376</v>
      </c>
      <c r="AK329" s="43" t="s">
        <v>658</v>
      </c>
      <c r="AL329" s="43" t="s">
        <v>1111</v>
      </c>
      <c r="AM329" s="43" t="s">
        <v>1126</v>
      </c>
      <c r="AN329" s="43" t="s">
        <v>376</v>
      </c>
      <c r="AO329" s="43" t="s">
        <v>658</v>
      </c>
      <c r="AP329" s="43"/>
      <c r="AQ329" s="43">
        <v>2</v>
      </c>
      <c r="AR329" s="43"/>
      <c r="AS329" s="43"/>
      <c r="AT329" s="43"/>
      <c r="AU329" s="43" t="s">
        <v>376</v>
      </c>
      <c r="AV329" s="43"/>
      <c r="AW329" s="43" t="s">
        <v>30</v>
      </c>
      <c r="AX329" s="43"/>
      <c r="AY329" s="43" t="s">
        <v>30</v>
      </c>
      <c r="AZ329" s="43"/>
      <c r="BA329" s="44"/>
      <c r="BB329" s="48"/>
      <c r="BC329" s="43"/>
      <c r="BD329" s="43"/>
      <c r="BE329" s="43"/>
      <c r="BF329" s="43">
        <v>1</v>
      </c>
      <c r="BG329" s="43">
        <v>2</v>
      </c>
      <c r="BH329" s="43">
        <v>2</v>
      </c>
      <c r="BI329" s="43" t="s">
        <v>1262</v>
      </c>
      <c r="BJ329" s="43" t="s">
        <v>1151</v>
      </c>
      <c r="BK329" s="43">
        <v>1921</v>
      </c>
      <c r="BL329" s="43" t="str">
        <f t="shared" si="33"/>
        <v>1921Cardiff City</v>
      </c>
      <c r="BM329" s="49" t="str">
        <f t="shared" si="34"/>
        <v>Liverpool</v>
      </c>
      <c r="BN329" s="43"/>
      <c r="BO329" s="43"/>
      <c r="BP329" s="43"/>
      <c r="BQ329" s="43"/>
      <c r="BR329" s="43"/>
      <c r="BS329" s="43"/>
      <c r="BT329" s="43"/>
      <c r="BU329" s="43"/>
      <c r="BV329" s="43" t="s">
        <v>376</v>
      </c>
      <c r="BW329" s="43" t="s">
        <v>376</v>
      </c>
      <c r="BX329" s="43"/>
      <c r="BZ329" s="50"/>
      <c r="CA329" s="50"/>
      <c r="CB329" s="88" t="str">
        <f t="shared" si="35"/>
        <v>19210319</v>
      </c>
    </row>
    <row r="330" spans="1:80" s="49" customFormat="1" ht="12.95" customHeight="1" x14ac:dyDescent="0.2">
      <c r="A330" s="43">
        <v>3</v>
      </c>
      <c r="B330" s="43">
        <v>19</v>
      </c>
      <c r="C330" s="43">
        <v>1921</v>
      </c>
      <c r="D330" s="43" t="s">
        <v>658</v>
      </c>
      <c r="E330" s="43" t="s">
        <v>1261</v>
      </c>
      <c r="F330" s="44" t="s">
        <v>1010</v>
      </c>
      <c r="G330" s="43"/>
      <c r="H330" s="44" t="s">
        <v>1011</v>
      </c>
      <c r="I330" s="44"/>
      <c r="J330" s="45">
        <v>7749</v>
      </c>
      <c r="K330" s="43" t="s">
        <v>813</v>
      </c>
      <c r="L330" s="43" t="s">
        <v>3</v>
      </c>
      <c r="M330" s="43" t="s">
        <v>640</v>
      </c>
      <c r="N330" s="46">
        <v>2</v>
      </c>
      <c r="O330" s="46">
        <v>1</v>
      </c>
      <c r="P330" s="44" t="s">
        <v>1252</v>
      </c>
      <c r="Q330" s="44" t="s">
        <v>1097</v>
      </c>
      <c r="R330" s="44" t="s">
        <v>376</v>
      </c>
      <c r="S330" s="43"/>
      <c r="T330" s="43"/>
      <c r="U330" s="43"/>
      <c r="V330" s="43"/>
      <c r="W330" s="43"/>
      <c r="X330" s="43"/>
      <c r="Y330" s="43"/>
      <c r="Z330" s="43"/>
      <c r="AA330" s="43"/>
      <c r="AB330" s="43"/>
      <c r="AC330" s="43"/>
      <c r="AD330" s="43"/>
      <c r="AE330" s="47">
        <f t="shared" si="30"/>
        <v>1</v>
      </c>
      <c r="AF330" s="47">
        <f t="shared" si="31"/>
        <v>0</v>
      </c>
      <c r="AG330" s="47">
        <f t="shared" si="32"/>
        <v>0</v>
      </c>
      <c r="AH330" s="43" t="s">
        <v>1017</v>
      </c>
      <c r="AI330" s="43" t="s">
        <v>1018</v>
      </c>
      <c r="AJ330" s="43" t="s">
        <v>376</v>
      </c>
      <c r="AK330" s="43" t="s">
        <v>658</v>
      </c>
      <c r="AL330" s="43" t="s">
        <v>1136</v>
      </c>
      <c r="AM330" s="43" t="s">
        <v>1086</v>
      </c>
      <c r="AN330" s="43" t="s">
        <v>376</v>
      </c>
      <c r="AO330" s="43" t="s">
        <v>658</v>
      </c>
      <c r="AP330" s="43"/>
      <c r="AQ330" s="43">
        <v>2</v>
      </c>
      <c r="AR330" s="43"/>
      <c r="AS330" s="43"/>
      <c r="AT330" s="43"/>
      <c r="AU330" s="43" t="s">
        <v>376</v>
      </c>
      <c r="AV330" s="43"/>
      <c r="AW330" s="43" t="s">
        <v>30</v>
      </c>
      <c r="AX330" s="43"/>
      <c r="AY330" s="43" t="s">
        <v>30</v>
      </c>
      <c r="AZ330" s="43"/>
      <c r="BA330" s="44"/>
      <c r="BB330" s="48"/>
      <c r="BC330" s="43"/>
      <c r="BD330" s="43"/>
      <c r="BE330" s="43"/>
      <c r="BF330" s="43">
        <v>1</v>
      </c>
      <c r="BG330" s="43">
        <v>1</v>
      </c>
      <c r="BH330" s="43">
        <v>1</v>
      </c>
      <c r="BI330" s="43" t="s">
        <v>813</v>
      </c>
      <c r="BJ330" s="43" t="s">
        <v>640</v>
      </c>
      <c r="BK330" s="43">
        <v>1921</v>
      </c>
      <c r="BL330" s="43" t="str">
        <f t="shared" si="33"/>
        <v>1921Tottenham Hotspur</v>
      </c>
      <c r="BM330" s="49" t="str">
        <f t="shared" si="34"/>
        <v>Sheffield</v>
      </c>
      <c r="BN330" s="43"/>
      <c r="BO330" s="43"/>
      <c r="BP330" s="43"/>
      <c r="BQ330" s="43"/>
      <c r="BR330" s="43"/>
      <c r="BS330" s="43"/>
      <c r="BT330" s="43"/>
      <c r="BU330" s="43"/>
      <c r="BV330" s="43" t="s">
        <v>376</v>
      </c>
      <c r="BW330" s="43" t="s">
        <v>376</v>
      </c>
      <c r="BX330" s="43"/>
      <c r="BY330" s="47"/>
      <c r="BZ330" s="50"/>
      <c r="CA330" s="50"/>
      <c r="CB330" s="88" t="str">
        <f t="shared" si="35"/>
        <v>19210319</v>
      </c>
    </row>
    <row r="331" spans="1:80" s="49" customFormat="1" ht="12.95" customHeight="1" x14ac:dyDescent="0.2">
      <c r="A331" s="43">
        <v>3</v>
      </c>
      <c r="B331" s="43">
        <v>19</v>
      </c>
      <c r="C331" s="43">
        <v>1921</v>
      </c>
      <c r="D331" s="43" t="s">
        <v>658</v>
      </c>
      <c r="E331" s="43" t="s">
        <v>1261</v>
      </c>
      <c r="F331" s="44" t="s">
        <v>1010</v>
      </c>
      <c r="G331" s="43"/>
      <c r="H331" s="44" t="s">
        <v>1011</v>
      </c>
      <c r="I331" s="44"/>
      <c r="J331" s="45">
        <v>7749</v>
      </c>
      <c r="K331" s="43" t="s">
        <v>640</v>
      </c>
      <c r="L331" s="43" t="s">
        <v>4</v>
      </c>
      <c r="M331" s="43" t="s">
        <v>813</v>
      </c>
      <c r="N331" s="46">
        <v>1</v>
      </c>
      <c r="O331" s="46">
        <v>2</v>
      </c>
      <c r="P331" s="44" t="s">
        <v>1252</v>
      </c>
      <c r="Q331" s="44" t="s">
        <v>1097</v>
      </c>
      <c r="R331" s="44" t="s">
        <v>376</v>
      </c>
      <c r="S331" s="43"/>
      <c r="T331" s="43"/>
      <c r="U331" s="43"/>
      <c r="V331" s="43"/>
      <c r="W331" s="43"/>
      <c r="X331" s="43"/>
      <c r="Y331" s="43"/>
      <c r="Z331" s="43"/>
      <c r="AA331" s="43"/>
      <c r="AB331" s="43"/>
      <c r="AC331" s="43"/>
      <c r="AD331" s="43"/>
      <c r="AE331" s="47">
        <f t="shared" si="30"/>
        <v>0</v>
      </c>
      <c r="AF331" s="47">
        <f t="shared" si="31"/>
        <v>0</v>
      </c>
      <c r="AG331" s="47">
        <f t="shared" si="32"/>
        <v>1</v>
      </c>
      <c r="AH331" s="43" t="s">
        <v>1136</v>
      </c>
      <c r="AI331" s="43" t="s">
        <v>1086</v>
      </c>
      <c r="AJ331" s="43" t="s">
        <v>376</v>
      </c>
      <c r="AK331" s="43" t="s">
        <v>658</v>
      </c>
      <c r="AL331" s="43" t="s">
        <v>1017</v>
      </c>
      <c r="AM331" s="43" t="s">
        <v>1018</v>
      </c>
      <c r="AN331" s="43" t="s">
        <v>376</v>
      </c>
      <c r="AO331" s="43" t="s">
        <v>658</v>
      </c>
      <c r="AP331" s="43"/>
      <c r="AQ331" s="43">
        <v>2</v>
      </c>
      <c r="AR331" s="43"/>
      <c r="AS331" s="43"/>
      <c r="AT331" s="43"/>
      <c r="AU331" s="43" t="s">
        <v>376</v>
      </c>
      <c r="AV331" s="43"/>
      <c r="AW331" s="43" t="s">
        <v>30</v>
      </c>
      <c r="AX331" s="43"/>
      <c r="AY331" s="43" t="s">
        <v>30</v>
      </c>
      <c r="AZ331" s="43"/>
      <c r="BA331" s="44"/>
      <c r="BB331" s="48"/>
      <c r="BC331" s="43"/>
      <c r="BD331" s="43"/>
      <c r="BE331" s="43"/>
      <c r="BF331" s="43">
        <v>1</v>
      </c>
      <c r="BG331" s="43">
        <v>1</v>
      </c>
      <c r="BH331" s="43">
        <v>1</v>
      </c>
      <c r="BI331" s="43" t="s">
        <v>640</v>
      </c>
      <c r="BJ331" s="43" t="s">
        <v>813</v>
      </c>
      <c r="BK331" s="43">
        <v>1921</v>
      </c>
      <c r="BL331" s="43" t="str">
        <f t="shared" si="33"/>
        <v>1921Preston North End</v>
      </c>
      <c r="BM331" s="49" t="str">
        <f t="shared" si="34"/>
        <v>Sheffield</v>
      </c>
      <c r="BN331" s="43"/>
      <c r="BO331" s="43"/>
      <c r="BP331" s="43"/>
      <c r="BQ331" s="43"/>
      <c r="BR331" s="43"/>
      <c r="BS331" s="43"/>
      <c r="BT331" s="43"/>
      <c r="BU331" s="43"/>
      <c r="BV331" s="43" t="s">
        <v>376</v>
      </c>
      <c r="BW331" s="43" t="s">
        <v>376</v>
      </c>
      <c r="BX331" s="43"/>
      <c r="BY331" s="47"/>
      <c r="BZ331" s="50"/>
      <c r="CA331" s="50"/>
      <c r="CB331" s="88" t="str">
        <f t="shared" si="35"/>
        <v>19210319</v>
      </c>
    </row>
    <row r="332" spans="1:80" s="49" customFormat="1" ht="12.95" customHeight="1" x14ac:dyDescent="0.2">
      <c r="A332" s="43">
        <v>3</v>
      </c>
      <c r="B332" s="43">
        <v>23</v>
      </c>
      <c r="C332" s="43">
        <v>1921</v>
      </c>
      <c r="D332" s="43" t="s">
        <v>658</v>
      </c>
      <c r="E332" s="43" t="s">
        <v>1261</v>
      </c>
      <c r="F332" s="44" t="s">
        <v>1010</v>
      </c>
      <c r="G332" s="43"/>
      <c r="H332" s="44" t="s">
        <v>1011</v>
      </c>
      <c r="I332" s="44" t="s">
        <v>1023</v>
      </c>
      <c r="J332" s="45">
        <v>7753</v>
      </c>
      <c r="K332" s="43" t="s">
        <v>1151</v>
      </c>
      <c r="L332" s="43" t="s">
        <v>3</v>
      </c>
      <c r="M332" s="43" t="s">
        <v>1262</v>
      </c>
      <c r="N332" s="46">
        <v>3</v>
      </c>
      <c r="O332" s="46">
        <v>1</v>
      </c>
      <c r="P332" s="44" t="s">
        <v>1246</v>
      </c>
      <c r="Q332" s="44" t="s">
        <v>1101</v>
      </c>
      <c r="R332" s="44" t="s">
        <v>376</v>
      </c>
      <c r="S332" s="43"/>
      <c r="T332" s="43"/>
      <c r="U332" s="43"/>
      <c r="V332" s="43"/>
      <c r="W332" s="43"/>
      <c r="X332" s="43"/>
      <c r="Y332" s="43"/>
      <c r="Z332" s="43"/>
      <c r="AA332" s="43"/>
      <c r="AB332" s="43"/>
      <c r="AC332" s="43"/>
      <c r="AD332" s="43"/>
      <c r="AE332" s="47">
        <f t="shared" si="30"/>
        <v>1</v>
      </c>
      <c r="AF332" s="47">
        <f t="shared" si="31"/>
        <v>0</v>
      </c>
      <c r="AG332" s="47">
        <f t="shared" si="32"/>
        <v>0</v>
      </c>
      <c r="AH332" s="43" t="s">
        <v>1111</v>
      </c>
      <c r="AI332" s="43" t="s">
        <v>1126</v>
      </c>
      <c r="AJ332" s="43" t="s">
        <v>376</v>
      </c>
      <c r="AK332" s="43" t="s">
        <v>658</v>
      </c>
      <c r="AL332" s="43" t="s">
        <v>1263</v>
      </c>
      <c r="AM332" s="43" t="s">
        <v>1264</v>
      </c>
      <c r="AN332" s="43" t="s">
        <v>376</v>
      </c>
      <c r="AO332" s="43" t="s">
        <v>658</v>
      </c>
      <c r="AP332" s="43"/>
      <c r="AQ332" s="43">
        <v>2</v>
      </c>
      <c r="AR332" s="43"/>
      <c r="AS332" s="43"/>
      <c r="AT332" s="43"/>
      <c r="AU332" s="43" t="s">
        <v>376</v>
      </c>
      <c r="AV332" s="43"/>
      <c r="AW332" s="43" t="s">
        <v>30</v>
      </c>
      <c r="AX332" s="43"/>
      <c r="AY332" s="43" t="s">
        <v>30</v>
      </c>
      <c r="AZ332" s="43"/>
      <c r="BA332" s="44"/>
      <c r="BB332" s="48"/>
      <c r="BC332" s="43"/>
      <c r="BD332" s="43"/>
      <c r="BE332" s="43"/>
      <c r="BF332" s="43">
        <v>1</v>
      </c>
      <c r="BG332" s="43">
        <v>2</v>
      </c>
      <c r="BH332" s="43">
        <v>2</v>
      </c>
      <c r="BI332" s="43" t="s">
        <v>1151</v>
      </c>
      <c r="BJ332" s="43" t="s">
        <v>1262</v>
      </c>
      <c r="BK332" s="43">
        <v>1921</v>
      </c>
      <c r="BL332" s="43" t="str">
        <f t="shared" si="33"/>
        <v>1921Wolverhampton Wanderers</v>
      </c>
      <c r="BM332" s="49" t="str">
        <f t="shared" si="34"/>
        <v>Manchester</v>
      </c>
      <c r="BN332" s="43"/>
      <c r="BO332" s="43"/>
      <c r="BP332" s="43"/>
      <c r="BQ332" s="43"/>
      <c r="BR332" s="43"/>
      <c r="BS332" s="43"/>
      <c r="BT332" s="43"/>
      <c r="BU332" s="43"/>
      <c r="BV332" s="43" t="s">
        <v>376</v>
      </c>
      <c r="BW332" s="43" t="s">
        <v>376</v>
      </c>
      <c r="BX332" s="43"/>
      <c r="BZ332" s="50"/>
      <c r="CA332" s="50"/>
      <c r="CB332" s="88" t="str">
        <f t="shared" si="35"/>
        <v>19210323</v>
      </c>
    </row>
    <row r="333" spans="1:80" s="49" customFormat="1" ht="12.95" customHeight="1" x14ac:dyDescent="0.2">
      <c r="A333" s="43">
        <v>3</v>
      </c>
      <c r="B333" s="43">
        <v>23</v>
      </c>
      <c r="C333" s="43">
        <v>1921</v>
      </c>
      <c r="D333" s="43" t="s">
        <v>658</v>
      </c>
      <c r="E333" s="43" t="s">
        <v>1261</v>
      </c>
      <c r="F333" s="44" t="s">
        <v>1010</v>
      </c>
      <c r="G333" s="43"/>
      <c r="H333" s="44" t="s">
        <v>1011</v>
      </c>
      <c r="I333" s="44" t="s">
        <v>1023</v>
      </c>
      <c r="J333" s="45">
        <v>7753</v>
      </c>
      <c r="K333" s="43" t="s">
        <v>1262</v>
      </c>
      <c r="L333" s="43" t="s">
        <v>4</v>
      </c>
      <c r="M333" s="43" t="s">
        <v>1151</v>
      </c>
      <c r="N333" s="46">
        <v>1</v>
      </c>
      <c r="O333" s="46">
        <v>3</v>
      </c>
      <c r="P333" s="44" t="s">
        <v>1246</v>
      </c>
      <c r="Q333" s="44" t="s">
        <v>1101</v>
      </c>
      <c r="R333" s="44" t="s">
        <v>376</v>
      </c>
      <c r="S333" s="43"/>
      <c r="T333" s="43"/>
      <c r="U333" s="43"/>
      <c r="V333" s="43"/>
      <c r="W333" s="43"/>
      <c r="X333" s="43"/>
      <c r="Y333" s="43"/>
      <c r="Z333" s="43"/>
      <c r="AA333" s="43"/>
      <c r="AB333" s="43"/>
      <c r="AC333" s="43"/>
      <c r="AD333" s="43"/>
      <c r="AE333" s="47">
        <f t="shared" si="30"/>
        <v>0</v>
      </c>
      <c r="AF333" s="47">
        <f t="shared" si="31"/>
        <v>0</v>
      </c>
      <c r="AG333" s="47">
        <f t="shared" si="32"/>
        <v>1</v>
      </c>
      <c r="AH333" s="43" t="s">
        <v>1263</v>
      </c>
      <c r="AI333" s="43" t="s">
        <v>1264</v>
      </c>
      <c r="AJ333" s="43" t="s">
        <v>376</v>
      </c>
      <c r="AK333" s="43" t="s">
        <v>658</v>
      </c>
      <c r="AL333" s="43" t="s">
        <v>1111</v>
      </c>
      <c r="AM333" s="43" t="s">
        <v>1126</v>
      </c>
      <c r="AN333" s="43" t="s">
        <v>376</v>
      </c>
      <c r="AO333" s="43" t="s">
        <v>658</v>
      </c>
      <c r="AP333" s="43"/>
      <c r="AQ333" s="43">
        <v>2</v>
      </c>
      <c r="AR333" s="43"/>
      <c r="AS333" s="43"/>
      <c r="AT333" s="43"/>
      <c r="AU333" s="43" t="s">
        <v>376</v>
      </c>
      <c r="AV333" s="43"/>
      <c r="AW333" s="43" t="s">
        <v>30</v>
      </c>
      <c r="AX333" s="43"/>
      <c r="AY333" s="43" t="s">
        <v>30</v>
      </c>
      <c r="AZ333" s="43"/>
      <c r="BA333" s="44"/>
      <c r="BB333" s="48"/>
      <c r="BC333" s="43"/>
      <c r="BD333" s="43"/>
      <c r="BE333" s="43"/>
      <c r="BF333" s="43">
        <v>1</v>
      </c>
      <c r="BG333" s="43">
        <v>2</v>
      </c>
      <c r="BH333" s="43">
        <v>2</v>
      </c>
      <c r="BI333" s="43" t="s">
        <v>1262</v>
      </c>
      <c r="BJ333" s="43" t="s">
        <v>1151</v>
      </c>
      <c r="BK333" s="43">
        <v>1921</v>
      </c>
      <c r="BL333" s="43" t="str">
        <f t="shared" si="33"/>
        <v>1921Cardiff City</v>
      </c>
      <c r="BM333" s="49" t="str">
        <f t="shared" si="34"/>
        <v>Manchester</v>
      </c>
      <c r="BN333" s="43"/>
      <c r="BO333" s="43"/>
      <c r="BP333" s="43"/>
      <c r="BQ333" s="43"/>
      <c r="BR333" s="43"/>
      <c r="BS333" s="43"/>
      <c r="BT333" s="43"/>
      <c r="BU333" s="43"/>
      <c r="BV333" s="43" t="s">
        <v>376</v>
      </c>
      <c r="BW333" s="43" t="s">
        <v>376</v>
      </c>
      <c r="BX333" s="43"/>
      <c r="BZ333" s="50"/>
      <c r="CA333" s="50"/>
      <c r="CB333" s="88" t="str">
        <f t="shared" si="35"/>
        <v>19210323</v>
      </c>
    </row>
    <row r="334" spans="1:80" s="49" customFormat="1" ht="12.95" customHeight="1" x14ac:dyDescent="0.2">
      <c r="A334" s="43">
        <v>4</v>
      </c>
      <c r="B334" s="43">
        <v>23</v>
      </c>
      <c r="C334" s="43">
        <v>1921</v>
      </c>
      <c r="D334" s="43" t="s">
        <v>658</v>
      </c>
      <c r="E334" s="43" t="s">
        <v>1261</v>
      </c>
      <c r="F334" s="44" t="s">
        <v>1010</v>
      </c>
      <c r="G334" s="43"/>
      <c r="H334" s="44" t="s">
        <v>1025</v>
      </c>
      <c r="I334" s="44"/>
      <c r="J334" s="45">
        <v>7784</v>
      </c>
      <c r="K334" s="43" t="s">
        <v>813</v>
      </c>
      <c r="L334" s="43" t="s">
        <v>3</v>
      </c>
      <c r="M334" s="43" t="s">
        <v>1151</v>
      </c>
      <c r="N334" s="46">
        <v>1</v>
      </c>
      <c r="O334" s="46">
        <v>0</v>
      </c>
      <c r="P334" s="44" t="s">
        <v>1234</v>
      </c>
      <c r="Q334" s="44" t="s">
        <v>1017</v>
      </c>
      <c r="R334" s="44" t="s">
        <v>376</v>
      </c>
      <c r="S334" s="43"/>
      <c r="T334" s="43"/>
      <c r="U334" s="43"/>
      <c r="V334" s="43"/>
      <c r="W334" s="43"/>
      <c r="X334" s="43"/>
      <c r="Y334" s="43"/>
      <c r="Z334" s="43"/>
      <c r="AA334" s="43"/>
      <c r="AB334" s="43"/>
      <c r="AC334" s="43"/>
      <c r="AD334" s="43"/>
      <c r="AE334" s="47">
        <f t="shared" si="30"/>
        <v>1</v>
      </c>
      <c r="AF334" s="47">
        <f t="shared" si="31"/>
        <v>0</v>
      </c>
      <c r="AG334" s="47">
        <f t="shared" si="32"/>
        <v>0</v>
      </c>
      <c r="AH334" s="43" t="s">
        <v>1017</v>
      </c>
      <c r="AI334" s="43" t="s">
        <v>1018</v>
      </c>
      <c r="AJ334" s="43" t="s">
        <v>376</v>
      </c>
      <c r="AK334" s="43" t="s">
        <v>658</v>
      </c>
      <c r="AL334" s="43" t="s">
        <v>1111</v>
      </c>
      <c r="AM334" s="43" t="s">
        <v>1126</v>
      </c>
      <c r="AN334" s="43" t="s">
        <v>376</v>
      </c>
      <c r="AO334" s="43" t="s">
        <v>658</v>
      </c>
      <c r="AP334" s="43"/>
      <c r="AQ334" s="43">
        <v>1</v>
      </c>
      <c r="AR334" s="43"/>
      <c r="AS334" s="43"/>
      <c r="AT334" s="43"/>
      <c r="AU334" s="43" t="s">
        <v>376</v>
      </c>
      <c r="AV334" s="43"/>
      <c r="AW334" s="43" t="s">
        <v>30</v>
      </c>
      <c r="AX334" s="43"/>
      <c r="AY334" s="43" t="s">
        <v>30</v>
      </c>
      <c r="AZ334" s="43"/>
      <c r="BA334" s="44"/>
      <c r="BB334" s="48" t="s">
        <v>30</v>
      </c>
      <c r="BC334" s="43" t="s">
        <v>30</v>
      </c>
      <c r="BD334" s="43"/>
      <c r="BE334" s="43"/>
      <c r="BF334" s="43">
        <v>1</v>
      </c>
      <c r="BG334" s="43">
        <v>1</v>
      </c>
      <c r="BH334" s="43">
        <v>2</v>
      </c>
      <c r="BI334" s="43" t="s">
        <v>813</v>
      </c>
      <c r="BJ334" s="43" t="s">
        <v>1151</v>
      </c>
      <c r="BK334" s="43">
        <v>1921</v>
      </c>
      <c r="BL334" s="43" t="str">
        <f t="shared" si="33"/>
        <v>1921Tottenham Hotspur</v>
      </c>
      <c r="BM334" s="49" t="str">
        <f t="shared" si="34"/>
        <v>London</v>
      </c>
      <c r="BN334" s="43"/>
      <c r="BO334" s="43"/>
      <c r="BP334" s="43"/>
      <c r="BQ334" s="43"/>
      <c r="BR334" s="43"/>
      <c r="BS334" s="43"/>
      <c r="BT334" s="43"/>
      <c r="BU334" s="43"/>
      <c r="BV334" s="43" t="s">
        <v>376</v>
      </c>
      <c r="BW334" s="43" t="s">
        <v>376</v>
      </c>
      <c r="BX334" s="43"/>
      <c r="BZ334" s="50"/>
      <c r="CA334" s="50"/>
      <c r="CB334" s="88" t="str">
        <f t="shared" si="35"/>
        <v>19210423</v>
      </c>
    </row>
    <row r="335" spans="1:80" s="49" customFormat="1" ht="12.95" customHeight="1" x14ac:dyDescent="0.2">
      <c r="A335" s="43">
        <v>4</v>
      </c>
      <c r="B335" s="43">
        <v>23</v>
      </c>
      <c r="C335" s="43">
        <v>1921</v>
      </c>
      <c r="D335" s="43" t="s">
        <v>658</v>
      </c>
      <c r="E335" s="43" t="s">
        <v>1261</v>
      </c>
      <c r="F335" s="44" t="s">
        <v>1010</v>
      </c>
      <c r="G335" s="43"/>
      <c r="H335" s="44" t="s">
        <v>1025</v>
      </c>
      <c r="I335" s="44"/>
      <c r="J335" s="45">
        <v>7784</v>
      </c>
      <c r="K335" s="43" t="s">
        <v>1151</v>
      </c>
      <c r="L335" s="43" t="s">
        <v>4</v>
      </c>
      <c r="M335" s="43" t="s">
        <v>813</v>
      </c>
      <c r="N335" s="46">
        <v>0</v>
      </c>
      <c r="O335" s="46">
        <v>1</v>
      </c>
      <c r="P335" s="44" t="s">
        <v>1234</v>
      </c>
      <c r="Q335" s="44" t="s">
        <v>1017</v>
      </c>
      <c r="R335" s="44" t="s">
        <v>376</v>
      </c>
      <c r="S335" s="43"/>
      <c r="T335" s="43"/>
      <c r="U335" s="43"/>
      <c r="V335" s="43"/>
      <c r="W335" s="43"/>
      <c r="X335" s="43"/>
      <c r="Y335" s="43"/>
      <c r="Z335" s="43"/>
      <c r="AA335" s="43"/>
      <c r="AB335" s="43"/>
      <c r="AC335" s="43"/>
      <c r="AD335" s="43"/>
      <c r="AE335" s="47">
        <f t="shared" si="30"/>
        <v>0</v>
      </c>
      <c r="AF335" s="47">
        <f t="shared" si="31"/>
        <v>0</v>
      </c>
      <c r="AG335" s="47">
        <f t="shared" si="32"/>
        <v>1</v>
      </c>
      <c r="AH335" s="43" t="s">
        <v>1111</v>
      </c>
      <c r="AI335" s="43" t="s">
        <v>1126</v>
      </c>
      <c r="AJ335" s="43" t="s">
        <v>376</v>
      </c>
      <c r="AK335" s="43" t="s">
        <v>658</v>
      </c>
      <c r="AL335" s="43" t="s">
        <v>1017</v>
      </c>
      <c r="AM335" s="43" t="s">
        <v>1018</v>
      </c>
      <c r="AN335" s="43" t="s">
        <v>376</v>
      </c>
      <c r="AO335" s="43" t="s">
        <v>658</v>
      </c>
      <c r="AP335" s="43"/>
      <c r="AQ335" s="43">
        <v>1</v>
      </c>
      <c r="AR335" s="43"/>
      <c r="AS335" s="43"/>
      <c r="AT335" s="43"/>
      <c r="AU335" s="43" t="s">
        <v>376</v>
      </c>
      <c r="AV335" s="43"/>
      <c r="AW335" s="43" t="s">
        <v>30</v>
      </c>
      <c r="AX335" s="43"/>
      <c r="AY335" s="43" t="s">
        <v>30</v>
      </c>
      <c r="AZ335" s="43"/>
      <c r="BA335" s="44"/>
      <c r="BB335" s="48"/>
      <c r="BC335" s="43" t="s">
        <v>30</v>
      </c>
      <c r="BD335" s="43"/>
      <c r="BE335" s="43"/>
      <c r="BF335" s="43">
        <v>1</v>
      </c>
      <c r="BG335" s="43">
        <v>2</v>
      </c>
      <c r="BH335" s="43">
        <v>1</v>
      </c>
      <c r="BI335" s="43" t="s">
        <v>1151</v>
      </c>
      <c r="BJ335" s="43" t="s">
        <v>813</v>
      </c>
      <c r="BK335" s="43">
        <v>1921</v>
      </c>
      <c r="BL335" s="43" t="str">
        <f t="shared" si="33"/>
        <v>1921Wolverhampton Wanderers</v>
      </c>
      <c r="BM335" s="49" t="str">
        <f t="shared" si="34"/>
        <v>London</v>
      </c>
      <c r="BN335" s="43"/>
      <c r="BO335" s="43"/>
      <c r="BP335" s="43"/>
      <c r="BQ335" s="43"/>
      <c r="BR335" s="43"/>
      <c r="BS335" s="43"/>
      <c r="BT335" s="43"/>
      <c r="BU335" s="43"/>
      <c r="BV335" s="43" t="s">
        <v>376</v>
      </c>
      <c r="BW335" s="43" t="s">
        <v>376</v>
      </c>
      <c r="BX335" s="43"/>
      <c r="BZ335" s="50"/>
      <c r="CA335" s="50"/>
      <c r="CB335" s="88" t="str">
        <f t="shared" si="35"/>
        <v>19210423</v>
      </c>
    </row>
    <row r="336" spans="1:80" s="49" customFormat="1" ht="12.95" customHeight="1" x14ac:dyDescent="0.2">
      <c r="A336" s="43">
        <v>3</v>
      </c>
      <c r="B336" s="43">
        <v>25</v>
      </c>
      <c r="C336" s="43">
        <v>1922</v>
      </c>
      <c r="D336" s="43" t="s">
        <v>658</v>
      </c>
      <c r="E336" s="43" t="s">
        <v>1265</v>
      </c>
      <c r="F336" s="44" t="s">
        <v>1010</v>
      </c>
      <c r="G336" s="43"/>
      <c r="H336" s="44" t="s">
        <v>1011</v>
      </c>
      <c r="I336" s="44"/>
      <c r="J336" s="45">
        <v>8120</v>
      </c>
      <c r="K336" s="43" t="s">
        <v>640</v>
      </c>
      <c r="L336" s="43" t="s">
        <v>3</v>
      </c>
      <c r="M336" s="43" t="s">
        <v>813</v>
      </c>
      <c r="N336" s="46">
        <v>2</v>
      </c>
      <c r="O336" s="46">
        <v>1</v>
      </c>
      <c r="P336" s="44" t="s">
        <v>1252</v>
      </c>
      <c r="Q336" s="44" t="s">
        <v>1097</v>
      </c>
      <c r="R336" s="44" t="s">
        <v>376</v>
      </c>
      <c r="S336" s="43"/>
      <c r="T336" s="43"/>
      <c r="U336" s="43"/>
      <c r="V336" s="43"/>
      <c r="W336" s="43"/>
      <c r="X336" s="43"/>
      <c r="Y336" s="43"/>
      <c r="Z336" s="43"/>
      <c r="AA336" s="43"/>
      <c r="AB336" s="43"/>
      <c r="AC336" s="43"/>
      <c r="AD336" s="43"/>
      <c r="AE336" s="47">
        <f t="shared" si="30"/>
        <v>1</v>
      </c>
      <c r="AF336" s="47">
        <f t="shared" si="31"/>
        <v>0</v>
      </c>
      <c r="AG336" s="47">
        <f t="shared" si="32"/>
        <v>0</v>
      </c>
      <c r="AH336" s="43" t="s">
        <v>1136</v>
      </c>
      <c r="AI336" s="43" t="s">
        <v>1086</v>
      </c>
      <c r="AJ336" s="43" t="s">
        <v>376</v>
      </c>
      <c r="AK336" s="43" t="s">
        <v>658</v>
      </c>
      <c r="AL336" s="43" t="s">
        <v>1017</v>
      </c>
      <c r="AM336" s="43" t="s">
        <v>1018</v>
      </c>
      <c r="AN336" s="43" t="s">
        <v>376</v>
      </c>
      <c r="AO336" s="43" t="s">
        <v>658</v>
      </c>
      <c r="AP336" s="43"/>
      <c r="AQ336" s="43">
        <v>2</v>
      </c>
      <c r="AR336" s="43"/>
      <c r="AS336" s="43"/>
      <c r="AT336" s="43"/>
      <c r="AU336" s="43" t="s">
        <v>376</v>
      </c>
      <c r="AV336" s="43"/>
      <c r="AW336" s="43" t="s">
        <v>30</v>
      </c>
      <c r="AX336" s="43"/>
      <c r="AY336" s="43" t="s">
        <v>30</v>
      </c>
      <c r="AZ336" s="43"/>
      <c r="BA336" s="44"/>
      <c r="BB336" s="48"/>
      <c r="BC336" s="43"/>
      <c r="BD336" s="43"/>
      <c r="BE336" s="43"/>
      <c r="BF336" s="43">
        <v>1</v>
      </c>
      <c r="BG336" s="43">
        <v>1</v>
      </c>
      <c r="BH336" s="43">
        <v>1</v>
      </c>
      <c r="BI336" s="43" t="s">
        <v>640</v>
      </c>
      <c r="BJ336" s="43" t="s">
        <v>813</v>
      </c>
      <c r="BK336" s="43">
        <v>1922</v>
      </c>
      <c r="BL336" s="43" t="str">
        <f t="shared" si="33"/>
        <v>1922Preston North End</v>
      </c>
      <c r="BM336" s="49" t="str">
        <f t="shared" si="34"/>
        <v>Sheffield</v>
      </c>
      <c r="BN336" s="43"/>
      <c r="BO336" s="43"/>
      <c r="BP336" s="43"/>
      <c r="BQ336" s="43"/>
      <c r="BR336" s="43"/>
      <c r="BS336" s="43"/>
      <c r="BT336" s="43"/>
      <c r="BU336" s="43"/>
      <c r="BV336" s="43" t="s">
        <v>376</v>
      </c>
      <c r="BW336" s="43" t="s">
        <v>376</v>
      </c>
      <c r="BX336" s="43"/>
      <c r="BY336" s="47"/>
      <c r="BZ336" s="50"/>
      <c r="CA336" s="50"/>
      <c r="CB336" s="88" t="str">
        <f t="shared" si="35"/>
        <v>19220325</v>
      </c>
    </row>
    <row r="337" spans="1:80" s="49" customFormat="1" ht="12.95" customHeight="1" x14ac:dyDescent="0.2">
      <c r="A337" s="43">
        <v>3</v>
      </c>
      <c r="B337" s="43">
        <v>25</v>
      </c>
      <c r="C337" s="43">
        <v>1922</v>
      </c>
      <c r="D337" s="43" t="s">
        <v>658</v>
      </c>
      <c r="E337" s="43" t="s">
        <v>1265</v>
      </c>
      <c r="F337" s="44" t="s">
        <v>1010</v>
      </c>
      <c r="G337" s="43"/>
      <c r="H337" s="44" t="s">
        <v>1011</v>
      </c>
      <c r="I337" s="44"/>
      <c r="J337" s="45">
        <v>8120</v>
      </c>
      <c r="K337" s="43" t="s">
        <v>813</v>
      </c>
      <c r="L337" s="43" t="s">
        <v>4</v>
      </c>
      <c r="M337" s="43" t="s">
        <v>640</v>
      </c>
      <c r="N337" s="46">
        <v>1</v>
      </c>
      <c r="O337" s="46">
        <v>2</v>
      </c>
      <c r="P337" s="44" t="s">
        <v>1252</v>
      </c>
      <c r="Q337" s="44" t="s">
        <v>1097</v>
      </c>
      <c r="R337" s="44" t="s">
        <v>376</v>
      </c>
      <c r="S337" s="43"/>
      <c r="T337" s="43"/>
      <c r="U337" s="43"/>
      <c r="V337" s="43"/>
      <c r="W337" s="43"/>
      <c r="X337" s="43"/>
      <c r="Y337" s="43"/>
      <c r="Z337" s="43"/>
      <c r="AA337" s="43"/>
      <c r="AB337" s="43"/>
      <c r="AC337" s="43"/>
      <c r="AD337" s="43"/>
      <c r="AE337" s="47">
        <f t="shared" si="30"/>
        <v>0</v>
      </c>
      <c r="AF337" s="47">
        <f t="shared" si="31"/>
        <v>0</v>
      </c>
      <c r="AG337" s="47">
        <f t="shared" si="32"/>
        <v>1</v>
      </c>
      <c r="AH337" s="43" t="s">
        <v>1017</v>
      </c>
      <c r="AI337" s="43" t="s">
        <v>1018</v>
      </c>
      <c r="AJ337" s="43" t="s">
        <v>376</v>
      </c>
      <c r="AK337" s="43" t="s">
        <v>658</v>
      </c>
      <c r="AL337" s="43" t="s">
        <v>1136</v>
      </c>
      <c r="AM337" s="43" t="s">
        <v>1086</v>
      </c>
      <c r="AN337" s="43" t="s">
        <v>376</v>
      </c>
      <c r="AO337" s="43" t="s">
        <v>658</v>
      </c>
      <c r="AP337" s="43"/>
      <c r="AQ337" s="43">
        <v>2</v>
      </c>
      <c r="AR337" s="43"/>
      <c r="AS337" s="43"/>
      <c r="AT337" s="43"/>
      <c r="AU337" s="43" t="s">
        <v>376</v>
      </c>
      <c r="AV337" s="43"/>
      <c r="AW337" s="43" t="s">
        <v>30</v>
      </c>
      <c r="AX337" s="43"/>
      <c r="AY337" s="43" t="s">
        <v>30</v>
      </c>
      <c r="AZ337" s="43"/>
      <c r="BA337" s="44"/>
      <c r="BB337" s="48"/>
      <c r="BC337" s="43"/>
      <c r="BD337" s="43"/>
      <c r="BE337" s="43"/>
      <c r="BF337" s="43">
        <v>1</v>
      </c>
      <c r="BG337" s="43">
        <v>1</v>
      </c>
      <c r="BH337" s="43">
        <v>1</v>
      </c>
      <c r="BI337" s="43" t="s">
        <v>813</v>
      </c>
      <c r="BJ337" s="43" t="s">
        <v>640</v>
      </c>
      <c r="BK337" s="43">
        <v>1922</v>
      </c>
      <c r="BL337" s="43" t="str">
        <f t="shared" si="33"/>
        <v>1922Tottenham Hotspur</v>
      </c>
      <c r="BM337" s="49" t="str">
        <f t="shared" si="34"/>
        <v>Sheffield</v>
      </c>
      <c r="BN337" s="43"/>
      <c r="BO337" s="43"/>
      <c r="BP337" s="43"/>
      <c r="BQ337" s="43"/>
      <c r="BR337" s="43"/>
      <c r="BS337" s="43"/>
      <c r="BT337" s="43"/>
      <c r="BU337" s="43"/>
      <c r="BV337" s="43" t="s">
        <v>376</v>
      </c>
      <c r="BW337" s="43" t="s">
        <v>376</v>
      </c>
      <c r="BX337" s="43"/>
      <c r="BY337" s="47"/>
      <c r="BZ337" s="50"/>
      <c r="CA337" s="50"/>
      <c r="CB337" s="88" t="str">
        <f t="shared" si="35"/>
        <v>19220325</v>
      </c>
    </row>
    <row r="338" spans="1:80" s="49" customFormat="1" ht="12.95" customHeight="1" x14ac:dyDescent="0.2">
      <c r="A338" s="43">
        <v>3</v>
      </c>
      <c r="B338" s="43">
        <v>25</v>
      </c>
      <c r="C338" s="43">
        <v>1922</v>
      </c>
      <c r="D338" s="43" t="s">
        <v>658</v>
      </c>
      <c r="E338" s="43" t="s">
        <v>1265</v>
      </c>
      <c r="F338" s="44" t="s">
        <v>1010</v>
      </c>
      <c r="G338" s="43"/>
      <c r="H338" s="44" t="s">
        <v>1011</v>
      </c>
      <c r="I338" s="44"/>
      <c r="J338" s="45">
        <v>8120</v>
      </c>
      <c r="K338" s="43" t="s">
        <v>1259</v>
      </c>
      <c r="L338" s="43" t="s">
        <v>3</v>
      </c>
      <c r="M338" s="43" t="s">
        <v>1105</v>
      </c>
      <c r="N338" s="46">
        <v>3</v>
      </c>
      <c r="O338" s="46">
        <v>1</v>
      </c>
      <c r="P338" s="44" t="s">
        <v>1266</v>
      </c>
      <c r="Q338" s="44" t="s">
        <v>1255</v>
      </c>
      <c r="R338" s="44" t="s">
        <v>376</v>
      </c>
      <c r="S338" s="43"/>
      <c r="T338" s="43"/>
      <c r="U338" s="43"/>
      <c r="V338" s="43"/>
      <c r="W338" s="43"/>
      <c r="X338" s="43"/>
      <c r="Y338" s="43"/>
      <c r="Z338" s="43"/>
      <c r="AA338" s="43"/>
      <c r="AB338" s="43"/>
      <c r="AC338" s="43"/>
      <c r="AD338" s="43"/>
      <c r="AE338" s="47">
        <f t="shared" si="30"/>
        <v>1</v>
      </c>
      <c r="AF338" s="47">
        <f t="shared" si="31"/>
        <v>0</v>
      </c>
      <c r="AG338" s="47">
        <f t="shared" si="32"/>
        <v>0</v>
      </c>
      <c r="AH338" s="43" t="s">
        <v>1096</v>
      </c>
      <c r="AI338" s="43" t="s">
        <v>1260</v>
      </c>
      <c r="AJ338" s="43" t="s">
        <v>376</v>
      </c>
      <c r="AK338" s="43" t="s">
        <v>658</v>
      </c>
      <c r="AL338" s="43" t="s">
        <v>1073</v>
      </c>
      <c r="AM338" s="43" t="s">
        <v>1074</v>
      </c>
      <c r="AN338" s="43" t="s">
        <v>376</v>
      </c>
      <c r="AO338" s="43" t="s">
        <v>658</v>
      </c>
      <c r="AP338" s="43"/>
      <c r="AQ338" s="43">
        <v>2</v>
      </c>
      <c r="AR338" s="43"/>
      <c r="AS338" s="43"/>
      <c r="AT338" s="43"/>
      <c r="AU338" s="43" t="s">
        <v>376</v>
      </c>
      <c r="AV338" s="43"/>
      <c r="AW338" s="43" t="s">
        <v>30</v>
      </c>
      <c r="AX338" s="43"/>
      <c r="AY338" s="43" t="s">
        <v>30</v>
      </c>
      <c r="AZ338" s="43"/>
      <c r="BA338" s="44"/>
      <c r="BB338" s="48"/>
      <c r="BC338" s="43"/>
      <c r="BD338" s="43"/>
      <c r="BE338" s="43"/>
      <c r="BF338" s="43">
        <v>1</v>
      </c>
      <c r="BG338" s="43">
        <v>1</v>
      </c>
      <c r="BH338" s="43">
        <v>2</v>
      </c>
      <c r="BI338" s="43" t="s">
        <v>1259</v>
      </c>
      <c r="BJ338" s="43" t="s">
        <v>1105</v>
      </c>
      <c r="BK338" s="43">
        <v>1922</v>
      </c>
      <c r="BL338" s="43" t="str">
        <f t="shared" si="33"/>
        <v>1922Huddersfield Town</v>
      </c>
      <c r="BM338" s="49" t="str">
        <f t="shared" si="34"/>
        <v>Burnley</v>
      </c>
      <c r="BN338" s="43"/>
      <c r="BO338" s="43"/>
      <c r="BP338" s="43"/>
      <c r="BQ338" s="43"/>
      <c r="BR338" s="43"/>
      <c r="BS338" s="43"/>
      <c r="BT338" s="43"/>
      <c r="BU338" s="43"/>
      <c r="BV338" s="43" t="s">
        <v>376</v>
      </c>
      <c r="BW338" s="43" t="s">
        <v>376</v>
      </c>
      <c r="BX338" s="43"/>
      <c r="BZ338" s="50"/>
      <c r="CA338" s="50"/>
      <c r="CB338" s="88" t="str">
        <f t="shared" si="35"/>
        <v>19220325</v>
      </c>
    </row>
    <row r="339" spans="1:80" s="49" customFormat="1" ht="12.95" customHeight="1" x14ac:dyDescent="0.2">
      <c r="A339" s="43">
        <v>3</v>
      </c>
      <c r="B339" s="43">
        <v>25</v>
      </c>
      <c r="C339" s="43">
        <v>1922</v>
      </c>
      <c r="D339" s="43" t="s">
        <v>658</v>
      </c>
      <c r="E339" s="43" t="s">
        <v>1265</v>
      </c>
      <c r="F339" s="44" t="s">
        <v>1010</v>
      </c>
      <c r="G339" s="43"/>
      <c r="H339" s="44" t="s">
        <v>1011</v>
      </c>
      <c r="I339" s="44"/>
      <c r="J339" s="45">
        <v>8120</v>
      </c>
      <c r="K339" s="43" t="s">
        <v>1105</v>
      </c>
      <c r="L339" s="43" t="s">
        <v>4</v>
      </c>
      <c r="M339" s="43" t="s">
        <v>1259</v>
      </c>
      <c r="N339" s="46">
        <v>1</v>
      </c>
      <c r="O339" s="46">
        <v>3</v>
      </c>
      <c r="P339" s="44" t="s">
        <v>1266</v>
      </c>
      <c r="Q339" s="44" t="s">
        <v>1255</v>
      </c>
      <c r="R339" s="44" t="s">
        <v>376</v>
      </c>
      <c r="S339" s="43"/>
      <c r="T339" s="43"/>
      <c r="U339" s="43"/>
      <c r="V339" s="43"/>
      <c r="W339" s="43"/>
      <c r="X339" s="43"/>
      <c r="Y339" s="43"/>
      <c r="Z339" s="43"/>
      <c r="AA339" s="43"/>
      <c r="AB339" s="43"/>
      <c r="AC339" s="43"/>
      <c r="AD339" s="43"/>
      <c r="AE339" s="47">
        <f t="shared" si="30"/>
        <v>0</v>
      </c>
      <c r="AF339" s="47">
        <f t="shared" si="31"/>
        <v>0</v>
      </c>
      <c r="AG339" s="47">
        <f t="shared" si="32"/>
        <v>1</v>
      </c>
      <c r="AH339" s="43" t="s">
        <v>1073</v>
      </c>
      <c r="AI339" s="43" t="s">
        <v>1074</v>
      </c>
      <c r="AJ339" s="43" t="s">
        <v>376</v>
      </c>
      <c r="AK339" s="43" t="s">
        <v>658</v>
      </c>
      <c r="AL339" s="43" t="s">
        <v>1096</v>
      </c>
      <c r="AM339" s="43" t="s">
        <v>1260</v>
      </c>
      <c r="AN339" s="43" t="s">
        <v>376</v>
      </c>
      <c r="AO339" s="43" t="s">
        <v>658</v>
      </c>
      <c r="AP339" s="43"/>
      <c r="AQ339" s="43">
        <v>2</v>
      </c>
      <c r="AR339" s="43"/>
      <c r="AS339" s="43"/>
      <c r="AT339" s="43"/>
      <c r="AU339" s="43" t="s">
        <v>376</v>
      </c>
      <c r="AV339" s="43"/>
      <c r="AW339" s="43" t="s">
        <v>30</v>
      </c>
      <c r="AX339" s="43"/>
      <c r="AY339" s="43" t="s">
        <v>30</v>
      </c>
      <c r="AZ339" s="43"/>
      <c r="BA339" s="44"/>
      <c r="BB339" s="48"/>
      <c r="BC339" s="43"/>
      <c r="BD339" s="43"/>
      <c r="BE339" s="43"/>
      <c r="BF339" s="43">
        <v>1</v>
      </c>
      <c r="BG339" s="43">
        <v>2</v>
      </c>
      <c r="BH339" s="43">
        <v>1</v>
      </c>
      <c r="BI339" s="43" t="s">
        <v>1105</v>
      </c>
      <c r="BJ339" s="43" t="s">
        <v>1259</v>
      </c>
      <c r="BK339" s="43">
        <v>1922</v>
      </c>
      <c r="BL339" s="43" t="str">
        <f t="shared" si="33"/>
        <v>1922Notts County</v>
      </c>
      <c r="BM339" s="49" t="str">
        <f t="shared" si="34"/>
        <v>Burnley</v>
      </c>
      <c r="BN339" s="43"/>
      <c r="BO339" s="43"/>
      <c r="BP339" s="43"/>
      <c r="BQ339" s="43"/>
      <c r="BR339" s="43"/>
      <c r="BS339" s="43"/>
      <c r="BT339" s="43"/>
      <c r="BU339" s="43"/>
      <c r="BV339" s="43" t="s">
        <v>376</v>
      </c>
      <c r="BW339" s="43" t="s">
        <v>376</v>
      </c>
      <c r="BX339" s="43"/>
      <c r="BZ339" s="50"/>
      <c r="CA339" s="50"/>
      <c r="CB339" s="88" t="str">
        <f t="shared" si="35"/>
        <v>19220325</v>
      </c>
    </row>
    <row r="340" spans="1:80" s="49" customFormat="1" ht="12.95" customHeight="1" x14ac:dyDescent="0.2">
      <c r="A340" s="43">
        <v>4</v>
      </c>
      <c r="B340" s="43">
        <v>29</v>
      </c>
      <c r="C340" s="43">
        <v>1922</v>
      </c>
      <c r="D340" s="43" t="s">
        <v>658</v>
      </c>
      <c r="E340" s="43" t="s">
        <v>1265</v>
      </c>
      <c r="F340" s="44" t="s">
        <v>1010</v>
      </c>
      <c r="G340" s="43"/>
      <c r="H340" s="44" t="s">
        <v>1025</v>
      </c>
      <c r="I340" s="44"/>
      <c r="J340" s="45">
        <v>8155</v>
      </c>
      <c r="K340" s="43" t="s">
        <v>1259</v>
      </c>
      <c r="L340" s="43" t="s">
        <v>3</v>
      </c>
      <c r="M340" s="43" t="s">
        <v>640</v>
      </c>
      <c r="N340" s="46">
        <v>1</v>
      </c>
      <c r="O340" s="46">
        <v>0</v>
      </c>
      <c r="P340" s="44" t="s">
        <v>1234</v>
      </c>
      <c r="Q340" s="44" t="s">
        <v>1017</v>
      </c>
      <c r="R340" s="44" t="s">
        <v>376</v>
      </c>
      <c r="S340" s="43"/>
      <c r="T340" s="43"/>
      <c r="U340" s="43"/>
      <c r="V340" s="43"/>
      <c r="W340" s="43"/>
      <c r="X340" s="43"/>
      <c r="Y340" s="43"/>
      <c r="Z340" s="43"/>
      <c r="AA340" s="43"/>
      <c r="AB340" s="43"/>
      <c r="AC340" s="43"/>
      <c r="AD340" s="43"/>
      <c r="AE340" s="47">
        <f t="shared" si="30"/>
        <v>1</v>
      </c>
      <c r="AF340" s="47">
        <f t="shared" si="31"/>
        <v>0</v>
      </c>
      <c r="AG340" s="47">
        <f t="shared" si="32"/>
        <v>0</v>
      </c>
      <c r="AH340" s="43" t="s">
        <v>1096</v>
      </c>
      <c r="AI340" s="43" t="s">
        <v>1260</v>
      </c>
      <c r="AJ340" s="43" t="s">
        <v>376</v>
      </c>
      <c r="AK340" s="43" t="s">
        <v>658</v>
      </c>
      <c r="AL340" s="43" t="s">
        <v>1136</v>
      </c>
      <c r="AM340" s="43" t="s">
        <v>1086</v>
      </c>
      <c r="AN340" s="43" t="s">
        <v>376</v>
      </c>
      <c r="AO340" s="43" t="s">
        <v>658</v>
      </c>
      <c r="AP340" s="43"/>
      <c r="AQ340" s="43">
        <v>1</v>
      </c>
      <c r="AR340" s="43"/>
      <c r="AS340" s="43"/>
      <c r="AT340" s="43"/>
      <c r="AU340" s="43" t="s">
        <v>376</v>
      </c>
      <c r="AV340" s="43"/>
      <c r="AW340" s="43" t="s">
        <v>30</v>
      </c>
      <c r="AX340" s="43"/>
      <c r="AY340" s="43" t="s">
        <v>30</v>
      </c>
      <c r="AZ340" s="43"/>
      <c r="BA340" s="44"/>
      <c r="BB340" s="48" t="s">
        <v>30</v>
      </c>
      <c r="BC340" s="43" t="s">
        <v>30</v>
      </c>
      <c r="BD340" s="43"/>
      <c r="BE340" s="43"/>
      <c r="BF340" s="43">
        <v>1</v>
      </c>
      <c r="BG340" s="43">
        <v>1</v>
      </c>
      <c r="BH340" s="43">
        <v>1</v>
      </c>
      <c r="BI340" s="43" t="s">
        <v>1259</v>
      </c>
      <c r="BJ340" s="43" t="s">
        <v>640</v>
      </c>
      <c r="BK340" s="43">
        <v>1922</v>
      </c>
      <c r="BL340" s="43" t="str">
        <f t="shared" si="33"/>
        <v>1922Huddersfield Town</v>
      </c>
      <c r="BM340" s="49" t="str">
        <f t="shared" si="34"/>
        <v>London</v>
      </c>
      <c r="BN340" s="43"/>
      <c r="BO340" s="43"/>
      <c r="BP340" s="43"/>
      <c r="BQ340" s="43"/>
      <c r="BR340" s="43"/>
      <c r="BS340" s="43"/>
      <c r="BT340" s="43"/>
      <c r="BU340" s="43"/>
      <c r="BV340" s="43" t="s">
        <v>376</v>
      </c>
      <c r="BW340" s="43" t="s">
        <v>376</v>
      </c>
      <c r="BX340" s="43"/>
      <c r="BZ340" s="50"/>
      <c r="CA340" s="50"/>
      <c r="CB340" s="88" t="str">
        <f t="shared" si="35"/>
        <v>19220429</v>
      </c>
    </row>
    <row r="341" spans="1:80" s="49" customFormat="1" ht="12.95" customHeight="1" x14ac:dyDescent="0.2">
      <c r="A341" s="43">
        <v>4</v>
      </c>
      <c r="B341" s="43">
        <v>29</v>
      </c>
      <c r="C341" s="43">
        <v>1922</v>
      </c>
      <c r="D341" s="43" t="s">
        <v>658</v>
      </c>
      <c r="E341" s="43" t="s">
        <v>1265</v>
      </c>
      <c r="F341" s="44" t="s">
        <v>1010</v>
      </c>
      <c r="G341" s="43"/>
      <c r="H341" s="44" t="s">
        <v>1025</v>
      </c>
      <c r="I341" s="44"/>
      <c r="J341" s="45">
        <v>8155</v>
      </c>
      <c r="K341" s="43" t="s">
        <v>640</v>
      </c>
      <c r="L341" s="43" t="s">
        <v>4</v>
      </c>
      <c r="M341" s="43" t="s">
        <v>1259</v>
      </c>
      <c r="N341" s="46">
        <v>0</v>
      </c>
      <c r="O341" s="46">
        <v>1</v>
      </c>
      <c r="P341" s="44" t="s">
        <v>1234</v>
      </c>
      <c r="Q341" s="44" t="s">
        <v>1017</v>
      </c>
      <c r="R341" s="44" t="s">
        <v>376</v>
      </c>
      <c r="S341" s="43"/>
      <c r="T341" s="43"/>
      <c r="U341" s="43"/>
      <c r="V341" s="43"/>
      <c r="W341" s="43"/>
      <c r="X341" s="43"/>
      <c r="Y341" s="43"/>
      <c r="Z341" s="43"/>
      <c r="AA341" s="43"/>
      <c r="AB341" s="43"/>
      <c r="AC341" s="43"/>
      <c r="AD341" s="43"/>
      <c r="AE341" s="47">
        <f t="shared" si="30"/>
        <v>0</v>
      </c>
      <c r="AF341" s="47">
        <f t="shared" si="31"/>
        <v>0</v>
      </c>
      <c r="AG341" s="47">
        <f t="shared" si="32"/>
        <v>1</v>
      </c>
      <c r="AH341" s="43" t="s">
        <v>1136</v>
      </c>
      <c r="AI341" s="43" t="s">
        <v>1086</v>
      </c>
      <c r="AJ341" s="43" t="s">
        <v>376</v>
      </c>
      <c r="AK341" s="43" t="s">
        <v>658</v>
      </c>
      <c r="AL341" s="43" t="s">
        <v>1096</v>
      </c>
      <c r="AM341" s="43" t="s">
        <v>1260</v>
      </c>
      <c r="AN341" s="43" t="s">
        <v>376</v>
      </c>
      <c r="AO341" s="43" t="s">
        <v>658</v>
      </c>
      <c r="AP341" s="43"/>
      <c r="AQ341" s="43">
        <v>1</v>
      </c>
      <c r="AR341" s="43"/>
      <c r="AS341" s="43"/>
      <c r="AT341" s="43"/>
      <c r="AU341" s="43" t="s">
        <v>376</v>
      </c>
      <c r="AV341" s="43"/>
      <c r="AW341" s="43" t="s">
        <v>30</v>
      </c>
      <c r="AX341" s="43"/>
      <c r="AY341" s="43" t="s">
        <v>30</v>
      </c>
      <c r="AZ341" s="43"/>
      <c r="BA341" s="44"/>
      <c r="BB341" s="48"/>
      <c r="BC341" s="43" t="s">
        <v>30</v>
      </c>
      <c r="BD341" s="43"/>
      <c r="BE341" s="43"/>
      <c r="BF341" s="43">
        <v>1</v>
      </c>
      <c r="BG341" s="43">
        <v>1</v>
      </c>
      <c r="BH341" s="43">
        <v>1</v>
      </c>
      <c r="BI341" s="43" t="s">
        <v>640</v>
      </c>
      <c r="BJ341" s="43" t="s">
        <v>1259</v>
      </c>
      <c r="BK341" s="43">
        <v>1922</v>
      </c>
      <c r="BL341" s="43" t="str">
        <f t="shared" si="33"/>
        <v>1922Preston North End</v>
      </c>
      <c r="BM341" s="49" t="str">
        <f t="shared" si="34"/>
        <v>London</v>
      </c>
      <c r="BN341" s="43"/>
      <c r="BO341" s="43"/>
      <c r="BP341" s="43"/>
      <c r="BQ341" s="43"/>
      <c r="BR341" s="43"/>
      <c r="BS341" s="43"/>
      <c r="BT341" s="43"/>
      <c r="BU341" s="43"/>
      <c r="BV341" s="43" t="s">
        <v>376</v>
      </c>
      <c r="BW341" s="43" t="s">
        <v>376</v>
      </c>
      <c r="BX341" s="43"/>
      <c r="BZ341" s="50"/>
      <c r="CA341" s="50"/>
      <c r="CB341" s="88" t="str">
        <f t="shared" si="35"/>
        <v>19220429</v>
      </c>
    </row>
    <row r="342" spans="1:80" s="49" customFormat="1" ht="12.95" customHeight="1" x14ac:dyDescent="0.2">
      <c r="A342" s="43">
        <v>3</v>
      </c>
      <c r="B342" s="43">
        <v>24</v>
      </c>
      <c r="C342" s="43">
        <v>1923</v>
      </c>
      <c r="D342" s="43" t="s">
        <v>658</v>
      </c>
      <c r="E342" s="43" t="s">
        <v>1267</v>
      </c>
      <c r="F342" s="44" t="s">
        <v>1010</v>
      </c>
      <c r="G342" s="43"/>
      <c r="H342" s="44" t="s">
        <v>1011</v>
      </c>
      <c r="I342" s="44"/>
      <c r="J342" s="45">
        <v>8484</v>
      </c>
      <c r="K342" s="43" t="s">
        <v>1157</v>
      </c>
      <c r="L342" s="43" t="s">
        <v>3</v>
      </c>
      <c r="M342" s="43" t="s">
        <v>1207</v>
      </c>
      <c r="N342" s="46">
        <v>1</v>
      </c>
      <c r="O342" s="46">
        <v>0</v>
      </c>
      <c r="P342" s="44" t="s">
        <v>1246</v>
      </c>
      <c r="Q342" s="44" t="s">
        <v>1101</v>
      </c>
      <c r="R342" s="44" t="s">
        <v>376</v>
      </c>
      <c r="S342" s="43"/>
      <c r="T342" s="43"/>
      <c r="U342" s="43"/>
      <c r="V342" s="43"/>
      <c r="W342" s="43"/>
      <c r="X342" s="43"/>
      <c r="Y342" s="43"/>
      <c r="Z342" s="43"/>
      <c r="AA342" s="43"/>
      <c r="AB342" s="43"/>
      <c r="AC342" s="43"/>
      <c r="AD342" s="43"/>
      <c r="AE342" s="47">
        <f t="shared" si="30"/>
        <v>1</v>
      </c>
      <c r="AF342" s="47">
        <f t="shared" si="31"/>
        <v>0</v>
      </c>
      <c r="AG342" s="47">
        <f t="shared" si="32"/>
        <v>0</v>
      </c>
      <c r="AH342" s="43" t="s">
        <v>1101</v>
      </c>
      <c r="AI342" s="43" t="s">
        <v>1159</v>
      </c>
      <c r="AJ342" s="43" t="s">
        <v>376</v>
      </c>
      <c r="AK342" s="43" t="s">
        <v>658</v>
      </c>
      <c r="AL342" s="43" t="s">
        <v>1097</v>
      </c>
      <c r="AM342" s="43" t="s">
        <v>1098</v>
      </c>
      <c r="AN342" s="43" t="s">
        <v>376</v>
      </c>
      <c r="AO342" s="43" t="s">
        <v>658</v>
      </c>
      <c r="AP342" s="43"/>
      <c r="AQ342" s="43">
        <v>2</v>
      </c>
      <c r="AR342" s="43"/>
      <c r="AS342" s="43"/>
      <c r="AT342" s="43"/>
      <c r="AU342" s="43" t="s">
        <v>376</v>
      </c>
      <c r="AV342" s="43"/>
      <c r="AW342" s="43" t="s">
        <v>30</v>
      </c>
      <c r="AX342" s="43"/>
      <c r="AY342" s="43" t="s">
        <v>30</v>
      </c>
      <c r="AZ342" s="43"/>
      <c r="BA342" s="44"/>
      <c r="BB342" s="48"/>
      <c r="BC342" s="43"/>
      <c r="BD342" s="43"/>
      <c r="BE342" s="43"/>
      <c r="BF342" s="43">
        <v>1</v>
      </c>
      <c r="BG342" s="43">
        <v>1</v>
      </c>
      <c r="BH342" s="43">
        <v>1</v>
      </c>
      <c r="BI342" s="43" t="s">
        <v>1157</v>
      </c>
      <c r="BJ342" s="43" t="s">
        <v>1207</v>
      </c>
      <c r="BK342" s="43">
        <v>1923</v>
      </c>
      <c r="BL342" s="43" t="str">
        <f t="shared" si="33"/>
        <v>1923Bolton Wanderers</v>
      </c>
      <c r="BM342" s="49" t="str">
        <f t="shared" si="34"/>
        <v>Manchester</v>
      </c>
      <c r="BN342" s="43"/>
      <c r="BO342" s="43"/>
      <c r="BP342" s="43"/>
      <c r="BQ342" s="43"/>
      <c r="BR342" s="43"/>
      <c r="BS342" s="43"/>
      <c r="BT342" s="43"/>
      <c r="BU342" s="43"/>
      <c r="BV342" s="43" t="s">
        <v>376</v>
      </c>
      <c r="BW342" s="43" t="s">
        <v>376</v>
      </c>
      <c r="BX342" s="43"/>
      <c r="BZ342" s="50"/>
      <c r="CA342" s="50"/>
      <c r="CB342" s="88" t="str">
        <f t="shared" si="35"/>
        <v>19230324</v>
      </c>
    </row>
    <row r="343" spans="1:80" s="49" customFormat="1" ht="12.95" customHeight="1" x14ac:dyDescent="0.2">
      <c r="A343" s="43">
        <v>3</v>
      </c>
      <c r="B343" s="43">
        <v>24</v>
      </c>
      <c r="C343" s="43">
        <v>1923</v>
      </c>
      <c r="D343" s="43" t="s">
        <v>658</v>
      </c>
      <c r="E343" s="43" t="s">
        <v>1267</v>
      </c>
      <c r="F343" s="44" t="s">
        <v>1010</v>
      </c>
      <c r="G343" s="43"/>
      <c r="H343" s="44" t="s">
        <v>1011</v>
      </c>
      <c r="I343" s="44"/>
      <c r="J343" s="45">
        <v>8484</v>
      </c>
      <c r="K343" s="43" t="s">
        <v>1207</v>
      </c>
      <c r="L343" s="43" t="s">
        <v>4</v>
      </c>
      <c r="M343" s="43" t="s">
        <v>1157</v>
      </c>
      <c r="N343" s="46">
        <v>0</v>
      </c>
      <c r="O343" s="46">
        <v>1</v>
      </c>
      <c r="P343" s="44" t="s">
        <v>1246</v>
      </c>
      <c r="Q343" s="44" t="s">
        <v>1101</v>
      </c>
      <c r="R343" s="44" t="s">
        <v>376</v>
      </c>
      <c r="S343" s="43"/>
      <c r="T343" s="43"/>
      <c r="U343" s="43"/>
      <c r="V343" s="43"/>
      <c r="W343" s="43"/>
      <c r="X343" s="43"/>
      <c r="Y343" s="43"/>
      <c r="Z343" s="43"/>
      <c r="AA343" s="43"/>
      <c r="AB343" s="43"/>
      <c r="AC343" s="43"/>
      <c r="AD343" s="43"/>
      <c r="AE343" s="47">
        <f t="shared" si="30"/>
        <v>0</v>
      </c>
      <c r="AF343" s="47">
        <f t="shared" si="31"/>
        <v>0</v>
      </c>
      <c r="AG343" s="47">
        <f t="shared" si="32"/>
        <v>1</v>
      </c>
      <c r="AH343" s="43" t="s">
        <v>1097</v>
      </c>
      <c r="AI343" s="43" t="s">
        <v>1098</v>
      </c>
      <c r="AJ343" s="43" t="s">
        <v>376</v>
      </c>
      <c r="AK343" s="43" t="s">
        <v>658</v>
      </c>
      <c r="AL343" s="43" t="s">
        <v>1101</v>
      </c>
      <c r="AM343" s="43" t="s">
        <v>1159</v>
      </c>
      <c r="AN343" s="43" t="s">
        <v>376</v>
      </c>
      <c r="AO343" s="43" t="s">
        <v>658</v>
      </c>
      <c r="AP343" s="43"/>
      <c r="AQ343" s="43">
        <v>2</v>
      </c>
      <c r="AR343" s="43"/>
      <c r="AS343" s="43"/>
      <c r="AT343" s="43"/>
      <c r="AU343" s="43" t="s">
        <v>376</v>
      </c>
      <c r="AV343" s="43"/>
      <c r="AW343" s="43" t="s">
        <v>30</v>
      </c>
      <c r="AX343" s="43"/>
      <c r="AY343" s="43" t="s">
        <v>30</v>
      </c>
      <c r="AZ343" s="43"/>
      <c r="BA343" s="44"/>
      <c r="BB343" s="48"/>
      <c r="BC343" s="43"/>
      <c r="BD343" s="43"/>
      <c r="BE343" s="43"/>
      <c r="BF343" s="43">
        <v>1</v>
      </c>
      <c r="BG343" s="43">
        <v>1</v>
      </c>
      <c r="BH343" s="43">
        <v>1</v>
      </c>
      <c r="BI343" s="43" t="s">
        <v>1207</v>
      </c>
      <c r="BJ343" s="43" t="s">
        <v>1157</v>
      </c>
      <c r="BK343" s="43">
        <v>1923</v>
      </c>
      <c r="BL343" s="43" t="str">
        <f t="shared" si="33"/>
        <v>1923Sheffield United</v>
      </c>
      <c r="BM343" s="49" t="str">
        <f t="shared" si="34"/>
        <v>Manchester</v>
      </c>
      <c r="BN343" s="43"/>
      <c r="BO343" s="43"/>
      <c r="BP343" s="43"/>
      <c r="BQ343" s="43"/>
      <c r="BR343" s="43"/>
      <c r="BS343" s="43"/>
      <c r="BT343" s="43"/>
      <c r="BU343" s="43"/>
      <c r="BV343" s="43" t="s">
        <v>376</v>
      </c>
      <c r="BW343" s="43" t="s">
        <v>376</v>
      </c>
      <c r="BX343" s="43"/>
      <c r="BZ343" s="50"/>
      <c r="CA343" s="50"/>
      <c r="CB343" s="88" t="str">
        <f t="shared" si="35"/>
        <v>19230324</v>
      </c>
    </row>
    <row r="344" spans="1:80" s="49" customFormat="1" ht="12.95" customHeight="1" x14ac:dyDescent="0.2">
      <c r="A344" s="43">
        <v>3</v>
      </c>
      <c r="B344" s="43">
        <v>24</v>
      </c>
      <c r="C344" s="43">
        <v>1923</v>
      </c>
      <c r="D344" s="43" t="s">
        <v>658</v>
      </c>
      <c r="E344" s="43" t="s">
        <v>1267</v>
      </c>
      <c r="F344" s="44" t="s">
        <v>1010</v>
      </c>
      <c r="G344" s="43"/>
      <c r="H344" s="44" t="s">
        <v>1011</v>
      </c>
      <c r="I344" s="44"/>
      <c r="J344" s="45">
        <v>8484</v>
      </c>
      <c r="K344" s="43" t="s">
        <v>803</v>
      </c>
      <c r="L344" s="43" t="s">
        <v>3</v>
      </c>
      <c r="M344" s="43" t="s">
        <v>1191</v>
      </c>
      <c r="N344" s="46">
        <v>5</v>
      </c>
      <c r="O344" s="46">
        <v>2</v>
      </c>
      <c r="P344" s="44" t="s">
        <v>1234</v>
      </c>
      <c r="Q344" s="44" t="s">
        <v>1017</v>
      </c>
      <c r="R344" s="44" t="s">
        <v>376</v>
      </c>
      <c r="S344" s="43"/>
      <c r="T344" s="43"/>
      <c r="U344" s="43"/>
      <c r="V344" s="43"/>
      <c r="W344" s="43"/>
      <c r="X344" s="43"/>
      <c r="Y344" s="43"/>
      <c r="Z344" s="43"/>
      <c r="AA344" s="43"/>
      <c r="AB344" s="43"/>
      <c r="AC344" s="43"/>
      <c r="AD344" s="43"/>
      <c r="AE344" s="47">
        <f t="shared" si="30"/>
        <v>1</v>
      </c>
      <c r="AF344" s="47">
        <f t="shared" si="31"/>
        <v>0</v>
      </c>
      <c r="AG344" s="47">
        <f t="shared" si="32"/>
        <v>0</v>
      </c>
      <c r="AH344" s="43" t="s">
        <v>1017</v>
      </c>
      <c r="AI344" s="43" t="s">
        <v>1018</v>
      </c>
      <c r="AJ344" s="43" t="s">
        <v>376</v>
      </c>
      <c r="AK344" s="43" t="s">
        <v>658</v>
      </c>
      <c r="AL344" s="43" t="s">
        <v>979</v>
      </c>
      <c r="AM344" s="43" t="s">
        <v>1146</v>
      </c>
      <c r="AN344" s="43" t="s">
        <v>376</v>
      </c>
      <c r="AO344" s="43" t="s">
        <v>658</v>
      </c>
      <c r="AP344" s="43"/>
      <c r="AQ344" s="43">
        <v>2</v>
      </c>
      <c r="AR344" s="43"/>
      <c r="AS344" s="43"/>
      <c r="AT344" s="43"/>
      <c r="AU344" s="43" t="s">
        <v>376</v>
      </c>
      <c r="AV344" s="43"/>
      <c r="AW344" s="43" t="s">
        <v>30</v>
      </c>
      <c r="AX344" s="43"/>
      <c r="AY344" s="43" t="s">
        <v>30</v>
      </c>
      <c r="AZ344" s="43"/>
      <c r="BA344" s="44"/>
      <c r="BB344" s="48"/>
      <c r="BC344" s="43"/>
      <c r="BD344" s="43"/>
      <c r="BE344" s="43"/>
      <c r="BF344" s="43">
        <v>1</v>
      </c>
      <c r="BG344" s="43">
        <v>2</v>
      </c>
      <c r="BH344" s="43">
        <v>2</v>
      </c>
      <c r="BI344" s="43" t="s">
        <v>803</v>
      </c>
      <c r="BJ344" s="43" t="s">
        <v>1191</v>
      </c>
      <c r="BK344" s="43">
        <v>1923</v>
      </c>
      <c r="BL344" s="43" t="str">
        <f t="shared" si="33"/>
        <v>1923West Ham United</v>
      </c>
      <c r="BM344" s="49" t="str">
        <f t="shared" si="34"/>
        <v>London</v>
      </c>
      <c r="BN344" s="43"/>
      <c r="BO344" s="43"/>
      <c r="BP344" s="43"/>
      <c r="BQ344" s="43"/>
      <c r="BR344" s="43"/>
      <c r="BS344" s="43"/>
      <c r="BT344" s="43"/>
      <c r="BU344" s="43"/>
      <c r="BV344" s="43" t="s">
        <v>376</v>
      </c>
      <c r="BW344" s="43" t="s">
        <v>376</v>
      </c>
      <c r="BX344" s="43"/>
      <c r="BZ344" s="50"/>
      <c r="CA344" s="50"/>
      <c r="CB344" s="88" t="str">
        <f t="shared" si="35"/>
        <v>19230324</v>
      </c>
    </row>
    <row r="345" spans="1:80" s="49" customFormat="1" ht="12.95" customHeight="1" x14ac:dyDescent="0.2">
      <c r="A345" s="43">
        <v>3</v>
      </c>
      <c r="B345" s="43">
        <v>24</v>
      </c>
      <c r="C345" s="43">
        <v>1923</v>
      </c>
      <c r="D345" s="43" t="s">
        <v>658</v>
      </c>
      <c r="E345" s="43" t="s">
        <v>1267</v>
      </c>
      <c r="F345" s="44" t="s">
        <v>1010</v>
      </c>
      <c r="G345" s="43"/>
      <c r="H345" s="44" t="s">
        <v>1011</v>
      </c>
      <c r="I345" s="44"/>
      <c r="J345" s="45">
        <v>8484</v>
      </c>
      <c r="K345" s="43" t="s">
        <v>1191</v>
      </c>
      <c r="L345" s="43" t="s">
        <v>4</v>
      </c>
      <c r="M345" s="43" t="s">
        <v>803</v>
      </c>
      <c r="N345" s="46">
        <v>2</v>
      </c>
      <c r="O345" s="46">
        <v>5</v>
      </c>
      <c r="P345" s="44" t="s">
        <v>1234</v>
      </c>
      <c r="Q345" s="44" t="s">
        <v>1017</v>
      </c>
      <c r="R345" s="44" t="s">
        <v>376</v>
      </c>
      <c r="S345" s="43"/>
      <c r="T345" s="43"/>
      <c r="U345" s="43"/>
      <c r="V345" s="43"/>
      <c r="W345" s="43"/>
      <c r="X345" s="43"/>
      <c r="Y345" s="43"/>
      <c r="Z345" s="43"/>
      <c r="AA345" s="43"/>
      <c r="AB345" s="43"/>
      <c r="AC345" s="43"/>
      <c r="AD345" s="43"/>
      <c r="AE345" s="47">
        <f t="shared" si="30"/>
        <v>0</v>
      </c>
      <c r="AF345" s="47">
        <f t="shared" si="31"/>
        <v>0</v>
      </c>
      <c r="AG345" s="47">
        <f t="shared" si="32"/>
        <v>1</v>
      </c>
      <c r="AH345" s="43" t="s">
        <v>979</v>
      </c>
      <c r="AI345" s="43" t="s">
        <v>1146</v>
      </c>
      <c r="AJ345" s="43" t="s">
        <v>376</v>
      </c>
      <c r="AK345" s="43" t="s">
        <v>658</v>
      </c>
      <c r="AL345" s="43" t="s">
        <v>1017</v>
      </c>
      <c r="AM345" s="43" t="s">
        <v>1018</v>
      </c>
      <c r="AN345" s="43" t="s">
        <v>376</v>
      </c>
      <c r="AO345" s="43" t="s">
        <v>658</v>
      </c>
      <c r="AP345" s="43"/>
      <c r="AQ345" s="43">
        <v>2</v>
      </c>
      <c r="AR345" s="43"/>
      <c r="AS345" s="43"/>
      <c r="AT345" s="43"/>
      <c r="AU345" s="43" t="s">
        <v>376</v>
      </c>
      <c r="AV345" s="43"/>
      <c r="AW345" s="43" t="s">
        <v>30</v>
      </c>
      <c r="AX345" s="43"/>
      <c r="AY345" s="43" t="s">
        <v>30</v>
      </c>
      <c r="AZ345" s="43"/>
      <c r="BA345" s="44"/>
      <c r="BB345" s="48"/>
      <c r="BC345" s="43"/>
      <c r="BD345" s="43"/>
      <c r="BE345" s="43"/>
      <c r="BF345" s="43">
        <v>1</v>
      </c>
      <c r="BG345" s="43">
        <v>2</v>
      </c>
      <c r="BH345" s="43">
        <v>2</v>
      </c>
      <c r="BI345" s="43" t="s">
        <v>1191</v>
      </c>
      <c r="BJ345" s="43" t="s">
        <v>803</v>
      </c>
      <c r="BK345" s="43">
        <v>1923</v>
      </c>
      <c r="BL345" s="43" t="str">
        <f t="shared" si="33"/>
        <v>1923Derby County</v>
      </c>
      <c r="BM345" s="49" t="str">
        <f t="shared" si="34"/>
        <v>London</v>
      </c>
      <c r="BN345" s="43"/>
      <c r="BO345" s="43"/>
      <c r="BP345" s="43"/>
      <c r="BQ345" s="43"/>
      <c r="BR345" s="43"/>
      <c r="BS345" s="43"/>
      <c r="BT345" s="43"/>
      <c r="BU345" s="43"/>
      <c r="BV345" s="43" t="s">
        <v>376</v>
      </c>
      <c r="BW345" s="43" t="s">
        <v>376</v>
      </c>
      <c r="BX345" s="43"/>
      <c r="BZ345" s="50"/>
      <c r="CA345" s="50"/>
      <c r="CB345" s="88" t="str">
        <f t="shared" si="35"/>
        <v>19230324</v>
      </c>
    </row>
    <row r="346" spans="1:80" s="49" customFormat="1" ht="12.95" customHeight="1" x14ac:dyDescent="0.2">
      <c r="A346" s="43">
        <v>4</v>
      </c>
      <c r="B346" s="43">
        <v>28</v>
      </c>
      <c r="C346" s="43">
        <v>1923</v>
      </c>
      <c r="D346" s="43" t="s">
        <v>658</v>
      </c>
      <c r="E346" s="43" t="s">
        <v>1267</v>
      </c>
      <c r="F346" s="44" t="s">
        <v>1010</v>
      </c>
      <c r="G346" s="43"/>
      <c r="H346" s="44" t="s">
        <v>1025</v>
      </c>
      <c r="I346" s="44"/>
      <c r="J346" s="45">
        <v>8519</v>
      </c>
      <c r="K346" s="43" t="s">
        <v>1157</v>
      </c>
      <c r="L346" s="43" t="s">
        <v>3</v>
      </c>
      <c r="M346" s="43" t="s">
        <v>803</v>
      </c>
      <c r="N346" s="46">
        <v>2</v>
      </c>
      <c r="O346" s="46">
        <v>0</v>
      </c>
      <c r="P346" s="44" t="s">
        <v>1268</v>
      </c>
      <c r="Q346" s="44" t="s">
        <v>1017</v>
      </c>
      <c r="R346" s="44" t="s">
        <v>376</v>
      </c>
      <c r="S346" s="43"/>
      <c r="T346" s="43"/>
      <c r="U346" s="43"/>
      <c r="V346" s="43"/>
      <c r="W346" s="43"/>
      <c r="X346" s="43"/>
      <c r="Y346" s="43"/>
      <c r="Z346" s="43"/>
      <c r="AA346" s="43"/>
      <c r="AB346" s="43"/>
      <c r="AC346" s="43"/>
      <c r="AD346" s="43"/>
      <c r="AE346" s="47">
        <f t="shared" si="30"/>
        <v>1</v>
      </c>
      <c r="AF346" s="47">
        <f t="shared" si="31"/>
        <v>0</v>
      </c>
      <c r="AG346" s="47">
        <f t="shared" si="32"/>
        <v>0</v>
      </c>
      <c r="AH346" s="43" t="s">
        <v>1101</v>
      </c>
      <c r="AI346" s="43" t="s">
        <v>1159</v>
      </c>
      <c r="AJ346" s="43" t="s">
        <v>376</v>
      </c>
      <c r="AK346" s="43" t="s">
        <v>658</v>
      </c>
      <c r="AL346" s="43" t="s">
        <v>1017</v>
      </c>
      <c r="AM346" s="43" t="s">
        <v>1018</v>
      </c>
      <c r="AN346" s="43" t="s">
        <v>376</v>
      </c>
      <c r="AO346" s="43" t="s">
        <v>658</v>
      </c>
      <c r="AP346" s="43"/>
      <c r="AQ346" s="43">
        <v>1</v>
      </c>
      <c r="AR346" s="43"/>
      <c r="AS346" s="43"/>
      <c r="AT346" s="43"/>
      <c r="AU346" s="43" t="s">
        <v>376</v>
      </c>
      <c r="AV346" s="43"/>
      <c r="AW346" s="43" t="s">
        <v>30</v>
      </c>
      <c r="AX346" s="43"/>
      <c r="AY346" s="43" t="s">
        <v>30</v>
      </c>
      <c r="AZ346" s="43"/>
      <c r="BA346" s="44"/>
      <c r="BB346" s="48" t="s">
        <v>30</v>
      </c>
      <c r="BC346" s="43" t="s">
        <v>30</v>
      </c>
      <c r="BD346" s="43"/>
      <c r="BE346" s="43"/>
      <c r="BF346" s="43">
        <v>1</v>
      </c>
      <c r="BG346" s="43">
        <v>1</v>
      </c>
      <c r="BH346" s="43">
        <v>2</v>
      </c>
      <c r="BI346" s="43" t="s">
        <v>1157</v>
      </c>
      <c r="BJ346" s="43" t="s">
        <v>803</v>
      </c>
      <c r="BK346" s="43">
        <v>1923</v>
      </c>
      <c r="BL346" s="43" t="str">
        <f t="shared" si="33"/>
        <v>1923Bolton Wanderers</v>
      </c>
      <c r="BM346" s="49" t="str">
        <f t="shared" si="34"/>
        <v>London</v>
      </c>
      <c r="BN346" s="43"/>
      <c r="BO346" s="43"/>
      <c r="BP346" s="43"/>
      <c r="BQ346" s="43"/>
      <c r="BR346" s="43"/>
      <c r="BS346" s="43"/>
      <c r="BT346" s="43"/>
      <c r="BU346" s="43"/>
      <c r="BV346" s="43" t="s">
        <v>376</v>
      </c>
      <c r="BW346" s="43" t="s">
        <v>376</v>
      </c>
      <c r="BX346" s="43"/>
      <c r="BZ346" s="50"/>
      <c r="CA346" s="50"/>
      <c r="CB346" s="88" t="str">
        <f t="shared" si="35"/>
        <v>19230428</v>
      </c>
    </row>
    <row r="347" spans="1:80" s="49" customFormat="1" ht="12.95" customHeight="1" x14ac:dyDescent="0.2">
      <c r="A347" s="43">
        <v>4</v>
      </c>
      <c r="B347" s="43">
        <v>28</v>
      </c>
      <c r="C347" s="43">
        <v>1923</v>
      </c>
      <c r="D347" s="43" t="s">
        <v>658</v>
      </c>
      <c r="E347" s="43" t="s">
        <v>1267</v>
      </c>
      <c r="F347" s="44" t="s">
        <v>1010</v>
      </c>
      <c r="G347" s="43"/>
      <c r="H347" s="44" t="s">
        <v>1025</v>
      </c>
      <c r="I347" s="44"/>
      <c r="J347" s="45">
        <v>8519</v>
      </c>
      <c r="K347" s="43" t="s">
        <v>803</v>
      </c>
      <c r="L347" s="43" t="s">
        <v>4</v>
      </c>
      <c r="M347" s="43" t="s">
        <v>1157</v>
      </c>
      <c r="N347" s="46">
        <v>0</v>
      </c>
      <c r="O347" s="46">
        <v>2</v>
      </c>
      <c r="P347" s="44" t="s">
        <v>1268</v>
      </c>
      <c r="Q347" s="44" t="s">
        <v>1017</v>
      </c>
      <c r="R347" s="44" t="s">
        <v>376</v>
      </c>
      <c r="S347" s="43"/>
      <c r="T347" s="43"/>
      <c r="U347" s="43"/>
      <c r="V347" s="43"/>
      <c r="W347" s="43"/>
      <c r="X347" s="43"/>
      <c r="Y347" s="43"/>
      <c r="Z347" s="43"/>
      <c r="AA347" s="43"/>
      <c r="AB347" s="43"/>
      <c r="AC347" s="43"/>
      <c r="AD347" s="43"/>
      <c r="AE347" s="47">
        <f t="shared" si="30"/>
        <v>0</v>
      </c>
      <c r="AF347" s="47">
        <f t="shared" si="31"/>
        <v>0</v>
      </c>
      <c r="AG347" s="47">
        <f t="shared" si="32"/>
        <v>1</v>
      </c>
      <c r="AH347" s="43" t="s">
        <v>1017</v>
      </c>
      <c r="AI347" s="43" t="s">
        <v>1018</v>
      </c>
      <c r="AJ347" s="43" t="s">
        <v>376</v>
      </c>
      <c r="AK347" s="43" t="s">
        <v>658</v>
      </c>
      <c r="AL347" s="43" t="s">
        <v>1101</v>
      </c>
      <c r="AM347" s="43" t="s">
        <v>1159</v>
      </c>
      <c r="AN347" s="43" t="s">
        <v>376</v>
      </c>
      <c r="AO347" s="43" t="s">
        <v>658</v>
      </c>
      <c r="AP347" s="43"/>
      <c r="AQ347" s="43">
        <v>1</v>
      </c>
      <c r="AR347" s="43"/>
      <c r="AS347" s="43"/>
      <c r="AT347" s="43"/>
      <c r="AU347" s="43" t="s">
        <v>376</v>
      </c>
      <c r="AV347" s="43"/>
      <c r="AW347" s="43" t="s">
        <v>30</v>
      </c>
      <c r="AX347" s="43"/>
      <c r="AY347" s="43" t="s">
        <v>30</v>
      </c>
      <c r="AZ347" s="43"/>
      <c r="BA347" s="44"/>
      <c r="BB347" s="48"/>
      <c r="BC347" s="43" t="s">
        <v>30</v>
      </c>
      <c r="BD347" s="43"/>
      <c r="BE347" s="43"/>
      <c r="BF347" s="43">
        <v>1</v>
      </c>
      <c r="BG347" s="43">
        <v>2</v>
      </c>
      <c r="BH347" s="43">
        <v>1</v>
      </c>
      <c r="BI347" s="43" t="s">
        <v>803</v>
      </c>
      <c r="BJ347" s="43" t="s">
        <v>1157</v>
      </c>
      <c r="BK347" s="43">
        <v>1923</v>
      </c>
      <c r="BL347" s="43" t="str">
        <f t="shared" si="33"/>
        <v>1923West Ham United</v>
      </c>
      <c r="BM347" s="49" t="str">
        <f t="shared" si="34"/>
        <v>London</v>
      </c>
      <c r="BN347" s="43"/>
      <c r="BO347" s="43"/>
      <c r="BP347" s="43"/>
      <c r="BQ347" s="43"/>
      <c r="BR347" s="43"/>
      <c r="BS347" s="43"/>
      <c r="BT347" s="43"/>
      <c r="BU347" s="43"/>
      <c r="BV347" s="43" t="s">
        <v>376</v>
      </c>
      <c r="BW347" s="43" t="s">
        <v>376</v>
      </c>
      <c r="BX347" s="43"/>
      <c r="BZ347" s="50"/>
      <c r="CA347" s="50"/>
      <c r="CB347" s="88" t="str">
        <f t="shared" si="35"/>
        <v>19230428</v>
      </c>
    </row>
    <row r="348" spans="1:80" s="49" customFormat="1" ht="12.95" customHeight="1" x14ac:dyDescent="0.2">
      <c r="A348" s="43">
        <v>3</v>
      </c>
      <c r="B348" s="43">
        <v>29</v>
      </c>
      <c r="C348" s="43">
        <v>1924</v>
      </c>
      <c r="D348" s="43" t="s">
        <v>658</v>
      </c>
      <c r="E348" s="43" t="s">
        <v>1269</v>
      </c>
      <c r="F348" s="44" t="s">
        <v>1010</v>
      </c>
      <c r="G348" s="43"/>
      <c r="H348" s="44" t="s">
        <v>1011</v>
      </c>
      <c r="I348" s="44"/>
      <c r="J348" s="45">
        <v>8855</v>
      </c>
      <c r="K348" s="43" t="s">
        <v>806</v>
      </c>
      <c r="L348" s="43" t="s">
        <v>3</v>
      </c>
      <c r="M348" s="43" t="s">
        <v>1255</v>
      </c>
      <c r="N348" s="46">
        <v>3</v>
      </c>
      <c r="O348" s="46">
        <v>0</v>
      </c>
      <c r="P348" s="44" t="s">
        <v>1163</v>
      </c>
      <c r="Q348" s="44" t="s">
        <v>1097</v>
      </c>
      <c r="R348" s="44" t="s">
        <v>376</v>
      </c>
      <c r="S348" s="43"/>
      <c r="T348" s="43"/>
      <c r="U348" s="43"/>
      <c r="V348" s="43"/>
      <c r="W348" s="43"/>
      <c r="X348" s="43"/>
      <c r="Y348" s="43"/>
      <c r="Z348" s="43"/>
      <c r="AA348" s="43"/>
      <c r="AB348" s="43"/>
      <c r="AC348" s="43"/>
      <c r="AD348" s="43"/>
      <c r="AE348" s="47">
        <f t="shared" si="30"/>
        <v>1</v>
      </c>
      <c r="AF348" s="47">
        <f t="shared" si="31"/>
        <v>0</v>
      </c>
      <c r="AG348" s="47">
        <f t="shared" si="32"/>
        <v>0</v>
      </c>
      <c r="AH348" s="43" t="s">
        <v>1111</v>
      </c>
      <c r="AI348" s="43" t="s">
        <v>1126</v>
      </c>
      <c r="AJ348" s="43" t="s">
        <v>376</v>
      </c>
      <c r="AK348" s="43" t="s">
        <v>658</v>
      </c>
      <c r="AL348" s="43" t="s">
        <v>1255</v>
      </c>
      <c r="AM348" s="43" t="s">
        <v>1086</v>
      </c>
      <c r="AN348" s="43" t="s">
        <v>376</v>
      </c>
      <c r="AO348" s="43" t="s">
        <v>658</v>
      </c>
      <c r="AP348" s="43"/>
      <c r="AQ348" s="43">
        <v>2</v>
      </c>
      <c r="AR348" s="43"/>
      <c r="AS348" s="43"/>
      <c r="AT348" s="43"/>
      <c r="AU348" s="43" t="s">
        <v>376</v>
      </c>
      <c r="AV348" s="43"/>
      <c r="AW348" s="43" t="s">
        <v>30</v>
      </c>
      <c r="AX348" s="43"/>
      <c r="AY348" s="43" t="s">
        <v>30</v>
      </c>
      <c r="AZ348" s="43"/>
      <c r="BA348" s="44"/>
      <c r="BB348" s="48"/>
      <c r="BC348" s="43"/>
      <c r="BD348" s="43"/>
      <c r="BE348" s="43"/>
      <c r="BF348" s="43">
        <v>1</v>
      </c>
      <c r="BG348" s="43">
        <v>1</v>
      </c>
      <c r="BH348" s="43">
        <v>1</v>
      </c>
      <c r="BI348" s="43" t="s">
        <v>806</v>
      </c>
      <c r="BJ348" s="43" t="s">
        <v>1255</v>
      </c>
      <c r="BK348" s="43">
        <v>1924</v>
      </c>
      <c r="BL348" s="43" t="str">
        <f t="shared" si="33"/>
        <v>1924Aston Villa</v>
      </c>
      <c r="BM348" s="49" t="str">
        <f t="shared" si="34"/>
        <v>Sheffield</v>
      </c>
      <c r="BN348" s="43"/>
      <c r="BO348" s="43"/>
      <c r="BP348" s="43"/>
      <c r="BQ348" s="43"/>
      <c r="BR348" s="43"/>
      <c r="BS348" s="43"/>
      <c r="BT348" s="43"/>
      <c r="BU348" s="43"/>
      <c r="BV348" s="43" t="s">
        <v>376</v>
      </c>
      <c r="BW348" s="43" t="s">
        <v>376</v>
      </c>
      <c r="BX348" s="43"/>
      <c r="BY348" s="47"/>
      <c r="BZ348" s="50"/>
      <c r="CA348" s="50"/>
      <c r="CB348" s="88" t="str">
        <f t="shared" si="35"/>
        <v>19240329</v>
      </c>
    </row>
    <row r="349" spans="1:80" s="49" customFormat="1" ht="12.95" customHeight="1" x14ac:dyDescent="0.2">
      <c r="A349" s="43">
        <v>3</v>
      </c>
      <c r="B349" s="43">
        <v>29</v>
      </c>
      <c r="C349" s="43">
        <v>1924</v>
      </c>
      <c r="D349" s="43" t="s">
        <v>658</v>
      </c>
      <c r="E349" s="43" t="s">
        <v>1269</v>
      </c>
      <c r="F349" s="44" t="s">
        <v>1010</v>
      </c>
      <c r="G349" s="43"/>
      <c r="H349" s="44" t="s">
        <v>1011</v>
      </c>
      <c r="I349" s="44"/>
      <c r="J349" s="45">
        <v>8855</v>
      </c>
      <c r="K349" s="43" t="s">
        <v>1255</v>
      </c>
      <c r="L349" s="43" t="s">
        <v>4</v>
      </c>
      <c r="M349" s="43" t="s">
        <v>806</v>
      </c>
      <c r="N349" s="46">
        <v>0</v>
      </c>
      <c r="O349" s="46">
        <v>3</v>
      </c>
      <c r="P349" s="44" t="s">
        <v>1163</v>
      </c>
      <c r="Q349" s="44" t="s">
        <v>1097</v>
      </c>
      <c r="R349" s="44" t="s">
        <v>376</v>
      </c>
      <c r="S349" s="43"/>
      <c r="T349" s="43"/>
      <c r="U349" s="43"/>
      <c r="V349" s="43"/>
      <c r="W349" s="43"/>
      <c r="X349" s="43"/>
      <c r="Y349" s="43"/>
      <c r="Z349" s="43"/>
      <c r="AA349" s="43"/>
      <c r="AB349" s="43"/>
      <c r="AC349" s="43"/>
      <c r="AD349" s="43"/>
      <c r="AE349" s="47">
        <f t="shared" si="30"/>
        <v>0</v>
      </c>
      <c r="AF349" s="47">
        <f t="shared" si="31"/>
        <v>0</v>
      </c>
      <c r="AG349" s="47">
        <f t="shared" si="32"/>
        <v>1</v>
      </c>
      <c r="AH349" s="43" t="s">
        <v>1255</v>
      </c>
      <c r="AI349" s="43" t="s">
        <v>1086</v>
      </c>
      <c r="AJ349" s="43" t="s">
        <v>376</v>
      </c>
      <c r="AK349" s="43" t="s">
        <v>658</v>
      </c>
      <c r="AL349" s="43" t="s">
        <v>1111</v>
      </c>
      <c r="AM349" s="43" t="s">
        <v>1126</v>
      </c>
      <c r="AN349" s="43" t="s">
        <v>376</v>
      </c>
      <c r="AO349" s="43" t="s">
        <v>658</v>
      </c>
      <c r="AP349" s="43"/>
      <c r="AQ349" s="43">
        <v>2</v>
      </c>
      <c r="AR349" s="43"/>
      <c r="AS349" s="43"/>
      <c r="AT349" s="43"/>
      <c r="AU349" s="43" t="s">
        <v>376</v>
      </c>
      <c r="AV349" s="43"/>
      <c r="AW349" s="43" t="s">
        <v>30</v>
      </c>
      <c r="AX349" s="43"/>
      <c r="AY349" s="43" t="s">
        <v>30</v>
      </c>
      <c r="AZ349" s="43"/>
      <c r="BA349" s="44"/>
      <c r="BB349" s="48"/>
      <c r="BC349" s="43"/>
      <c r="BD349" s="43"/>
      <c r="BE349" s="43"/>
      <c r="BF349" s="43">
        <v>1</v>
      </c>
      <c r="BG349" s="43">
        <v>1</v>
      </c>
      <c r="BH349" s="43">
        <v>1</v>
      </c>
      <c r="BI349" s="43" t="s">
        <v>1255</v>
      </c>
      <c r="BJ349" s="43" t="s">
        <v>806</v>
      </c>
      <c r="BK349" s="43">
        <v>1924</v>
      </c>
      <c r="BL349" s="43" t="str">
        <f t="shared" si="33"/>
        <v>1924Burnley</v>
      </c>
      <c r="BM349" s="49" t="str">
        <f t="shared" si="34"/>
        <v>Sheffield</v>
      </c>
      <c r="BN349" s="43"/>
      <c r="BO349" s="43"/>
      <c r="BP349" s="43"/>
      <c r="BQ349" s="43"/>
      <c r="BR349" s="43"/>
      <c r="BS349" s="43"/>
      <c r="BT349" s="43"/>
      <c r="BU349" s="43"/>
      <c r="BV349" s="43" t="s">
        <v>376</v>
      </c>
      <c r="BW349" s="43" t="s">
        <v>376</v>
      </c>
      <c r="BX349" s="43"/>
      <c r="BY349" s="47"/>
      <c r="BZ349" s="50"/>
      <c r="CA349" s="50"/>
      <c r="CB349" s="88" t="str">
        <f t="shared" si="35"/>
        <v>19240329</v>
      </c>
    </row>
    <row r="350" spans="1:80" s="49" customFormat="1" ht="12.95" customHeight="1" x14ac:dyDescent="0.2">
      <c r="A350" s="43">
        <v>3</v>
      </c>
      <c r="B350" s="43">
        <v>29</v>
      </c>
      <c r="C350" s="43">
        <v>1924</v>
      </c>
      <c r="D350" s="43" t="s">
        <v>658</v>
      </c>
      <c r="E350" s="43" t="s">
        <v>1269</v>
      </c>
      <c r="F350" s="44" t="s">
        <v>1010</v>
      </c>
      <c r="G350" s="43"/>
      <c r="H350" s="44" t="s">
        <v>1011</v>
      </c>
      <c r="I350" s="44"/>
      <c r="J350" s="45">
        <v>8855</v>
      </c>
      <c r="K350" s="43" t="s">
        <v>805</v>
      </c>
      <c r="L350" s="43" t="s">
        <v>3</v>
      </c>
      <c r="M350" s="43" t="s">
        <v>823</v>
      </c>
      <c r="N350" s="46">
        <v>2</v>
      </c>
      <c r="O350" s="46">
        <v>0</v>
      </c>
      <c r="P350" s="44" t="s">
        <v>1232</v>
      </c>
      <c r="Q350" s="44" t="s">
        <v>1111</v>
      </c>
      <c r="R350" s="44" t="s">
        <v>376</v>
      </c>
      <c r="S350" s="43"/>
      <c r="T350" s="43"/>
      <c r="U350" s="43"/>
      <c r="V350" s="43"/>
      <c r="W350" s="43"/>
      <c r="X350" s="43"/>
      <c r="Y350" s="43"/>
      <c r="Z350" s="43"/>
      <c r="AA350" s="43"/>
      <c r="AB350" s="43"/>
      <c r="AC350" s="43"/>
      <c r="AD350" s="43"/>
      <c r="AE350" s="47">
        <f t="shared" si="30"/>
        <v>1</v>
      </c>
      <c r="AF350" s="47">
        <f t="shared" si="31"/>
        <v>0</v>
      </c>
      <c r="AG350" s="47">
        <f t="shared" si="32"/>
        <v>0</v>
      </c>
      <c r="AH350" s="43" t="s">
        <v>1227</v>
      </c>
      <c r="AI350" s="43" t="s">
        <v>1164</v>
      </c>
      <c r="AJ350" s="43" t="s">
        <v>376</v>
      </c>
      <c r="AK350" s="43" t="s">
        <v>658</v>
      </c>
      <c r="AL350" s="43" t="s">
        <v>1101</v>
      </c>
      <c r="AM350" s="43" t="s">
        <v>1159</v>
      </c>
      <c r="AN350" s="43" t="s">
        <v>376</v>
      </c>
      <c r="AO350" s="43" t="s">
        <v>658</v>
      </c>
      <c r="AP350" s="43"/>
      <c r="AQ350" s="43">
        <v>2</v>
      </c>
      <c r="AR350" s="43"/>
      <c r="AS350" s="43"/>
      <c r="AT350" s="43"/>
      <c r="AU350" s="43" t="s">
        <v>376</v>
      </c>
      <c r="AV350" s="43"/>
      <c r="AW350" s="43" t="s">
        <v>30</v>
      </c>
      <c r="AX350" s="43"/>
      <c r="AY350" s="43" t="s">
        <v>30</v>
      </c>
      <c r="AZ350" s="43"/>
      <c r="BA350" s="44"/>
      <c r="BB350" s="48"/>
      <c r="BC350" s="43"/>
      <c r="BD350" s="43"/>
      <c r="BE350" s="43"/>
      <c r="BF350" s="43">
        <v>1</v>
      </c>
      <c r="BG350" s="43">
        <v>1</v>
      </c>
      <c r="BH350" s="43">
        <v>1</v>
      </c>
      <c r="BI350" s="43" t="s">
        <v>805</v>
      </c>
      <c r="BJ350" s="43" t="s">
        <v>823</v>
      </c>
      <c r="BK350" s="43">
        <v>1924</v>
      </c>
      <c r="BL350" s="43" t="str">
        <f t="shared" si="33"/>
        <v>1924Newcastle United</v>
      </c>
      <c r="BM350" s="49" t="str">
        <f t="shared" si="34"/>
        <v>Birmingham</v>
      </c>
      <c r="BN350" s="43"/>
      <c r="BO350" s="43"/>
      <c r="BP350" s="43"/>
      <c r="BQ350" s="43"/>
      <c r="BR350" s="43"/>
      <c r="BS350" s="43"/>
      <c r="BT350" s="43"/>
      <c r="BU350" s="43"/>
      <c r="BV350" s="43" t="s">
        <v>376</v>
      </c>
      <c r="BW350" s="43" t="s">
        <v>376</v>
      </c>
      <c r="BX350" s="43"/>
      <c r="BZ350" s="50"/>
      <c r="CA350" s="50"/>
      <c r="CB350" s="88" t="str">
        <f t="shared" si="35"/>
        <v>19240329</v>
      </c>
    </row>
    <row r="351" spans="1:80" s="49" customFormat="1" ht="12.95" customHeight="1" x14ac:dyDescent="0.2">
      <c r="A351" s="43">
        <v>3</v>
      </c>
      <c r="B351" s="43">
        <v>29</v>
      </c>
      <c r="C351" s="43">
        <v>1924</v>
      </c>
      <c r="D351" s="43" t="s">
        <v>658</v>
      </c>
      <c r="E351" s="43" t="s">
        <v>1269</v>
      </c>
      <c r="F351" s="44" t="s">
        <v>1010</v>
      </c>
      <c r="G351" s="43"/>
      <c r="H351" s="44" t="s">
        <v>1011</v>
      </c>
      <c r="I351" s="44"/>
      <c r="J351" s="45">
        <v>8855</v>
      </c>
      <c r="K351" s="43" t="s">
        <v>823</v>
      </c>
      <c r="L351" s="43" t="s">
        <v>4</v>
      </c>
      <c r="M351" s="43" t="s">
        <v>805</v>
      </c>
      <c r="N351" s="46">
        <v>0</v>
      </c>
      <c r="O351" s="46">
        <v>2</v>
      </c>
      <c r="P351" s="44" t="s">
        <v>1232</v>
      </c>
      <c r="Q351" s="44" t="s">
        <v>1111</v>
      </c>
      <c r="R351" s="44" t="s">
        <v>376</v>
      </c>
      <c r="S351" s="43"/>
      <c r="T351" s="43"/>
      <c r="U351" s="43"/>
      <c r="V351" s="43"/>
      <c r="W351" s="43"/>
      <c r="X351" s="43"/>
      <c r="Y351" s="43"/>
      <c r="Z351" s="43"/>
      <c r="AA351" s="43"/>
      <c r="AB351" s="43"/>
      <c r="AC351" s="43"/>
      <c r="AD351" s="43"/>
      <c r="AE351" s="47">
        <f t="shared" si="30"/>
        <v>0</v>
      </c>
      <c r="AF351" s="47">
        <f t="shared" si="31"/>
        <v>0</v>
      </c>
      <c r="AG351" s="47">
        <f t="shared" si="32"/>
        <v>1</v>
      </c>
      <c r="AH351" s="43" t="s">
        <v>1101</v>
      </c>
      <c r="AI351" s="43" t="s">
        <v>1159</v>
      </c>
      <c r="AJ351" s="43" t="s">
        <v>376</v>
      </c>
      <c r="AK351" s="43" t="s">
        <v>658</v>
      </c>
      <c r="AL351" s="43" t="s">
        <v>1227</v>
      </c>
      <c r="AM351" s="43" t="s">
        <v>1164</v>
      </c>
      <c r="AN351" s="43" t="s">
        <v>376</v>
      </c>
      <c r="AO351" s="43" t="s">
        <v>658</v>
      </c>
      <c r="AP351" s="43"/>
      <c r="AQ351" s="43">
        <v>2</v>
      </c>
      <c r="AR351" s="43"/>
      <c r="AS351" s="43"/>
      <c r="AT351" s="43"/>
      <c r="AU351" s="43" t="s">
        <v>376</v>
      </c>
      <c r="AV351" s="43"/>
      <c r="AW351" s="43" t="s">
        <v>30</v>
      </c>
      <c r="AX351" s="43"/>
      <c r="AY351" s="43" t="s">
        <v>30</v>
      </c>
      <c r="AZ351" s="43"/>
      <c r="BA351" s="44"/>
      <c r="BB351" s="48"/>
      <c r="BC351" s="43"/>
      <c r="BD351" s="43"/>
      <c r="BE351" s="43"/>
      <c r="BF351" s="43">
        <v>1</v>
      </c>
      <c r="BG351" s="43">
        <v>1</v>
      </c>
      <c r="BH351" s="43">
        <v>1</v>
      </c>
      <c r="BI351" s="43" t="s">
        <v>823</v>
      </c>
      <c r="BJ351" s="43" t="s">
        <v>805</v>
      </c>
      <c r="BK351" s="43">
        <v>1924</v>
      </c>
      <c r="BL351" s="43" t="str">
        <f t="shared" si="33"/>
        <v>1924Manchester City</v>
      </c>
      <c r="BM351" s="49" t="str">
        <f t="shared" si="34"/>
        <v>Birmingham</v>
      </c>
      <c r="BN351" s="43"/>
      <c r="BO351" s="43"/>
      <c r="BP351" s="43"/>
      <c r="BQ351" s="43"/>
      <c r="BR351" s="43"/>
      <c r="BS351" s="43"/>
      <c r="BT351" s="43"/>
      <c r="BU351" s="43"/>
      <c r="BV351" s="43" t="s">
        <v>376</v>
      </c>
      <c r="BW351" s="43" t="s">
        <v>376</v>
      </c>
      <c r="BX351" s="43"/>
      <c r="BZ351" s="50"/>
      <c r="CA351" s="50"/>
      <c r="CB351" s="88" t="str">
        <f t="shared" si="35"/>
        <v>19240329</v>
      </c>
    </row>
    <row r="352" spans="1:80" s="49" customFormat="1" ht="12.95" customHeight="1" x14ac:dyDescent="0.2">
      <c r="A352" s="43">
        <v>4</v>
      </c>
      <c r="B352" s="43">
        <v>26</v>
      </c>
      <c r="C352" s="43">
        <v>1924</v>
      </c>
      <c r="D352" s="43" t="s">
        <v>658</v>
      </c>
      <c r="E352" s="43" t="s">
        <v>1269</v>
      </c>
      <c r="F352" s="44" t="s">
        <v>1010</v>
      </c>
      <c r="G352" s="43"/>
      <c r="H352" s="44" t="s">
        <v>1025</v>
      </c>
      <c r="I352" s="44"/>
      <c r="J352" s="45">
        <v>8883</v>
      </c>
      <c r="K352" s="43" t="s">
        <v>805</v>
      </c>
      <c r="L352" s="43" t="s">
        <v>3</v>
      </c>
      <c r="M352" s="43" t="s">
        <v>806</v>
      </c>
      <c r="N352" s="46">
        <v>2</v>
      </c>
      <c r="O352" s="46">
        <v>0</v>
      </c>
      <c r="P352" s="44" t="s">
        <v>1268</v>
      </c>
      <c r="Q352" s="44" t="s">
        <v>1017</v>
      </c>
      <c r="R352" s="44" t="s">
        <v>376</v>
      </c>
      <c r="S352" s="43"/>
      <c r="T352" s="43"/>
      <c r="U352" s="43"/>
      <c r="V352" s="43"/>
      <c r="W352" s="43"/>
      <c r="X352" s="43"/>
      <c r="Y352" s="43"/>
      <c r="Z352" s="43"/>
      <c r="AA352" s="43"/>
      <c r="AB352" s="43"/>
      <c r="AC352" s="43"/>
      <c r="AD352" s="43"/>
      <c r="AE352" s="47">
        <f t="shared" si="30"/>
        <v>1</v>
      </c>
      <c r="AF352" s="47">
        <f t="shared" si="31"/>
        <v>0</v>
      </c>
      <c r="AG352" s="47">
        <f t="shared" si="32"/>
        <v>0</v>
      </c>
      <c r="AH352" s="43" t="s">
        <v>1227</v>
      </c>
      <c r="AI352" s="43" t="s">
        <v>1164</v>
      </c>
      <c r="AJ352" s="43" t="s">
        <v>376</v>
      </c>
      <c r="AK352" s="43" t="s">
        <v>658</v>
      </c>
      <c r="AL352" s="43" t="s">
        <v>1111</v>
      </c>
      <c r="AM352" s="43" t="s">
        <v>1126</v>
      </c>
      <c r="AN352" s="43" t="s">
        <v>376</v>
      </c>
      <c r="AO352" s="43" t="s">
        <v>658</v>
      </c>
      <c r="AP352" s="43"/>
      <c r="AQ352" s="43">
        <v>1</v>
      </c>
      <c r="AR352" s="43"/>
      <c r="AS352" s="43"/>
      <c r="AT352" s="43"/>
      <c r="AU352" s="43" t="s">
        <v>376</v>
      </c>
      <c r="AV352" s="43"/>
      <c r="AW352" s="43" t="s">
        <v>30</v>
      </c>
      <c r="AX352" s="43"/>
      <c r="AY352" s="43" t="s">
        <v>30</v>
      </c>
      <c r="AZ352" s="43"/>
      <c r="BA352" s="44"/>
      <c r="BB352" s="48" t="s">
        <v>30</v>
      </c>
      <c r="BC352" s="43" t="s">
        <v>30</v>
      </c>
      <c r="BD352" s="43"/>
      <c r="BE352" s="43"/>
      <c r="BF352" s="43">
        <v>1</v>
      </c>
      <c r="BG352" s="43">
        <v>1</v>
      </c>
      <c r="BH352" s="43">
        <v>1</v>
      </c>
      <c r="BI352" s="43" t="s">
        <v>805</v>
      </c>
      <c r="BJ352" s="43" t="s">
        <v>806</v>
      </c>
      <c r="BK352" s="43">
        <v>1924</v>
      </c>
      <c r="BL352" s="43" t="str">
        <f t="shared" si="33"/>
        <v>1924Newcastle United</v>
      </c>
      <c r="BM352" s="49" t="str">
        <f t="shared" si="34"/>
        <v>London</v>
      </c>
      <c r="BN352" s="43"/>
      <c r="BO352" s="43"/>
      <c r="BP352" s="43"/>
      <c r="BQ352" s="43"/>
      <c r="BR352" s="43"/>
      <c r="BS352" s="43"/>
      <c r="BT352" s="43"/>
      <c r="BU352" s="43"/>
      <c r="BV352" s="43" t="s">
        <v>376</v>
      </c>
      <c r="BW352" s="43" t="s">
        <v>376</v>
      </c>
      <c r="BX352" s="43"/>
      <c r="BZ352" s="50"/>
      <c r="CA352" s="50"/>
      <c r="CB352" s="88" t="str">
        <f t="shared" si="35"/>
        <v>19240426</v>
      </c>
    </row>
    <row r="353" spans="1:80" s="49" customFormat="1" ht="12.95" customHeight="1" x14ac:dyDescent="0.2">
      <c r="A353" s="43">
        <v>4</v>
      </c>
      <c r="B353" s="43">
        <v>26</v>
      </c>
      <c r="C353" s="43">
        <v>1924</v>
      </c>
      <c r="D353" s="43" t="s">
        <v>658</v>
      </c>
      <c r="E353" s="43" t="s">
        <v>1269</v>
      </c>
      <c r="F353" s="44" t="s">
        <v>1010</v>
      </c>
      <c r="G353" s="43"/>
      <c r="H353" s="44" t="s">
        <v>1025</v>
      </c>
      <c r="I353" s="44"/>
      <c r="J353" s="45">
        <v>8883</v>
      </c>
      <c r="K353" s="43" t="s">
        <v>806</v>
      </c>
      <c r="L353" s="43" t="s">
        <v>4</v>
      </c>
      <c r="M353" s="43" t="s">
        <v>805</v>
      </c>
      <c r="N353" s="46">
        <v>0</v>
      </c>
      <c r="O353" s="46">
        <v>2</v>
      </c>
      <c r="P353" s="44" t="s">
        <v>1268</v>
      </c>
      <c r="Q353" s="44" t="s">
        <v>1017</v>
      </c>
      <c r="R353" s="44" t="s">
        <v>376</v>
      </c>
      <c r="S353" s="43"/>
      <c r="T353" s="43"/>
      <c r="U353" s="43"/>
      <c r="V353" s="43"/>
      <c r="W353" s="43"/>
      <c r="X353" s="43"/>
      <c r="Y353" s="43"/>
      <c r="Z353" s="43"/>
      <c r="AA353" s="43"/>
      <c r="AB353" s="43"/>
      <c r="AC353" s="43"/>
      <c r="AD353" s="43"/>
      <c r="AE353" s="47">
        <f t="shared" si="30"/>
        <v>0</v>
      </c>
      <c r="AF353" s="47">
        <f t="shared" si="31"/>
        <v>0</v>
      </c>
      <c r="AG353" s="47">
        <f t="shared" si="32"/>
        <v>1</v>
      </c>
      <c r="AH353" s="43" t="s">
        <v>1111</v>
      </c>
      <c r="AI353" s="43" t="s">
        <v>1126</v>
      </c>
      <c r="AJ353" s="43" t="s">
        <v>376</v>
      </c>
      <c r="AK353" s="43" t="s">
        <v>658</v>
      </c>
      <c r="AL353" s="43" t="s">
        <v>1227</v>
      </c>
      <c r="AM353" s="43" t="s">
        <v>1164</v>
      </c>
      <c r="AN353" s="43" t="s">
        <v>376</v>
      </c>
      <c r="AO353" s="43" t="s">
        <v>658</v>
      </c>
      <c r="AP353" s="43"/>
      <c r="AQ353" s="43">
        <v>1</v>
      </c>
      <c r="AR353" s="43"/>
      <c r="AS353" s="43"/>
      <c r="AT353" s="43"/>
      <c r="AU353" s="43" t="s">
        <v>376</v>
      </c>
      <c r="AV353" s="43"/>
      <c r="AW353" s="43" t="s">
        <v>30</v>
      </c>
      <c r="AX353" s="43"/>
      <c r="AY353" s="43" t="s">
        <v>30</v>
      </c>
      <c r="AZ353" s="43"/>
      <c r="BA353" s="44"/>
      <c r="BB353" s="48"/>
      <c r="BC353" s="43" t="s">
        <v>30</v>
      </c>
      <c r="BD353" s="43"/>
      <c r="BE353" s="43"/>
      <c r="BF353" s="43">
        <v>1</v>
      </c>
      <c r="BG353" s="43">
        <v>1</v>
      </c>
      <c r="BH353" s="43">
        <v>1</v>
      </c>
      <c r="BI353" s="43" t="s">
        <v>806</v>
      </c>
      <c r="BJ353" s="43" t="s">
        <v>805</v>
      </c>
      <c r="BK353" s="43">
        <v>1924</v>
      </c>
      <c r="BL353" s="43" t="str">
        <f t="shared" si="33"/>
        <v>1924Aston Villa</v>
      </c>
      <c r="BM353" s="49" t="str">
        <f t="shared" si="34"/>
        <v>London</v>
      </c>
      <c r="BN353" s="43"/>
      <c r="BO353" s="43"/>
      <c r="BP353" s="43"/>
      <c r="BQ353" s="43"/>
      <c r="BR353" s="43"/>
      <c r="BS353" s="43"/>
      <c r="BT353" s="43"/>
      <c r="BU353" s="43"/>
      <c r="BV353" s="43" t="s">
        <v>376</v>
      </c>
      <c r="BW353" s="43" t="s">
        <v>376</v>
      </c>
      <c r="BX353" s="43"/>
      <c r="BZ353" s="50"/>
      <c r="CA353" s="50"/>
      <c r="CB353" s="88" t="str">
        <f t="shared" si="35"/>
        <v>19240426</v>
      </c>
    </row>
    <row r="354" spans="1:80" s="49" customFormat="1" ht="12.95" customHeight="1" x14ac:dyDescent="0.2">
      <c r="A354" s="43">
        <v>3</v>
      </c>
      <c r="B354" s="43">
        <v>28</v>
      </c>
      <c r="C354" s="43">
        <v>1925</v>
      </c>
      <c r="D354" s="43" t="s">
        <v>658</v>
      </c>
      <c r="E354" s="43" t="s">
        <v>1270</v>
      </c>
      <c r="F354" s="44" t="s">
        <v>1010</v>
      </c>
      <c r="G354" s="43"/>
      <c r="H354" s="44" t="s">
        <v>1011</v>
      </c>
      <c r="I354" s="44"/>
      <c r="J354" s="45">
        <v>9219</v>
      </c>
      <c r="K354" s="43" t="s">
        <v>1262</v>
      </c>
      <c r="L354" s="43" t="s">
        <v>3</v>
      </c>
      <c r="M354" s="43" t="s">
        <v>1094</v>
      </c>
      <c r="N354" s="46">
        <v>3</v>
      </c>
      <c r="O354" s="46">
        <v>1</v>
      </c>
      <c r="P354" s="44" t="s">
        <v>1251</v>
      </c>
      <c r="Q354" s="44" t="s">
        <v>1073</v>
      </c>
      <c r="R354" s="44" t="s">
        <v>376</v>
      </c>
      <c r="S354" s="43"/>
      <c r="T354" s="43"/>
      <c r="U354" s="43"/>
      <c r="V354" s="43"/>
      <c r="W354" s="43"/>
      <c r="X354" s="43"/>
      <c r="Y354" s="43"/>
      <c r="Z354" s="43"/>
      <c r="AA354" s="43"/>
      <c r="AB354" s="43"/>
      <c r="AC354" s="43"/>
      <c r="AD354" s="43"/>
      <c r="AE354" s="47">
        <f t="shared" si="30"/>
        <v>1</v>
      </c>
      <c r="AF354" s="47">
        <f t="shared" si="31"/>
        <v>0</v>
      </c>
      <c r="AG354" s="47">
        <f t="shared" si="32"/>
        <v>0</v>
      </c>
      <c r="AH354" s="43" t="s">
        <v>1263</v>
      </c>
      <c r="AI354" s="43" t="s">
        <v>1264</v>
      </c>
      <c r="AJ354" s="43" t="s">
        <v>376</v>
      </c>
      <c r="AK354" s="43" t="s">
        <v>658</v>
      </c>
      <c r="AL354" s="43" t="s">
        <v>1085</v>
      </c>
      <c r="AM354" s="43" t="s">
        <v>1086</v>
      </c>
      <c r="AN354" s="43" t="s">
        <v>376</v>
      </c>
      <c r="AO354" s="43" t="s">
        <v>658</v>
      </c>
      <c r="AP354" s="43"/>
      <c r="AQ354" s="43">
        <v>2</v>
      </c>
      <c r="AR354" s="43"/>
      <c r="AS354" s="43"/>
      <c r="AT354" s="43"/>
      <c r="AU354" s="43" t="s">
        <v>376</v>
      </c>
      <c r="AV354" s="43"/>
      <c r="AW354" s="43" t="s">
        <v>30</v>
      </c>
      <c r="AX354" s="43"/>
      <c r="AY354" s="43" t="s">
        <v>30</v>
      </c>
      <c r="AZ354" s="43"/>
      <c r="BA354" s="44"/>
      <c r="BB354" s="48"/>
      <c r="BC354" s="43"/>
      <c r="BD354" s="43"/>
      <c r="BE354" s="43"/>
      <c r="BF354" s="43">
        <v>1</v>
      </c>
      <c r="BG354" s="43">
        <v>1</v>
      </c>
      <c r="BH354" s="43">
        <v>1</v>
      </c>
      <c r="BI354" s="43" t="s">
        <v>1262</v>
      </c>
      <c r="BJ354" s="43" t="s">
        <v>1094</v>
      </c>
      <c r="BK354" s="43">
        <v>1925</v>
      </c>
      <c r="BL354" s="43" t="str">
        <f t="shared" si="33"/>
        <v>1925Cardiff City</v>
      </c>
      <c r="BM354" s="49" t="str">
        <f t="shared" si="34"/>
        <v>Nottingham</v>
      </c>
      <c r="BN354" s="43"/>
      <c r="BO354" s="43"/>
      <c r="BP354" s="43"/>
      <c r="BQ354" s="43"/>
      <c r="BR354" s="43"/>
      <c r="BS354" s="43"/>
      <c r="BT354" s="43"/>
      <c r="BU354" s="43"/>
      <c r="BV354" s="43" t="s">
        <v>376</v>
      </c>
      <c r="BW354" s="43" t="s">
        <v>376</v>
      </c>
      <c r="BX354" s="43"/>
      <c r="BY354" s="32"/>
      <c r="BZ354" s="50"/>
      <c r="CA354" s="50"/>
      <c r="CB354" s="88" t="str">
        <f t="shared" si="35"/>
        <v>19250328</v>
      </c>
    </row>
    <row r="355" spans="1:80" s="49" customFormat="1" ht="12.95" customHeight="1" x14ac:dyDescent="0.2">
      <c r="A355" s="43">
        <v>3</v>
      </c>
      <c r="B355" s="43">
        <v>28</v>
      </c>
      <c r="C355" s="43">
        <v>1925</v>
      </c>
      <c r="D355" s="43" t="s">
        <v>658</v>
      </c>
      <c r="E355" s="43" t="s">
        <v>1270</v>
      </c>
      <c r="F355" s="44" t="s">
        <v>1010</v>
      </c>
      <c r="G355" s="43"/>
      <c r="H355" s="44" t="s">
        <v>1011</v>
      </c>
      <c r="I355" s="44"/>
      <c r="J355" s="45">
        <v>9219</v>
      </c>
      <c r="K355" s="43" t="s">
        <v>1094</v>
      </c>
      <c r="L355" s="43" t="s">
        <v>4</v>
      </c>
      <c r="M355" s="43" t="s">
        <v>1262</v>
      </c>
      <c r="N355" s="46">
        <v>1</v>
      </c>
      <c r="O355" s="46">
        <v>3</v>
      </c>
      <c r="P355" s="44" t="s">
        <v>1251</v>
      </c>
      <c r="Q355" s="44" t="s">
        <v>1073</v>
      </c>
      <c r="R355" s="44" t="s">
        <v>376</v>
      </c>
      <c r="S355" s="43"/>
      <c r="T355" s="43"/>
      <c r="U355" s="43"/>
      <c r="V355" s="43"/>
      <c r="W355" s="43"/>
      <c r="X355" s="43"/>
      <c r="Y355" s="43"/>
      <c r="Z355" s="43"/>
      <c r="AA355" s="43"/>
      <c r="AB355" s="43"/>
      <c r="AC355" s="43"/>
      <c r="AD355" s="43"/>
      <c r="AE355" s="47">
        <f t="shared" si="30"/>
        <v>0</v>
      </c>
      <c r="AF355" s="47">
        <f t="shared" si="31"/>
        <v>0</v>
      </c>
      <c r="AG355" s="47">
        <f t="shared" si="32"/>
        <v>1</v>
      </c>
      <c r="AH355" s="43" t="s">
        <v>1085</v>
      </c>
      <c r="AI355" s="43" t="s">
        <v>1086</v>
      </c>
      <c r="AJ355" s="43" t="s">
        <v>376</v>
      </c>
      <c r="AK355" s="43" t="s">
        <v>658</v>
      </c>
      <c r="AL355" s="43" t="s">
        <v>1263</v>
      </c>
      <c r="AM355" s="43" t="s">
        <v>1264</v>
      </c>
      <c r="AN355" s="43" t="s">
        <v>376</v>
      </c>
      <c r="AO355" s="43" t="s">
        <v>658</v>
      </c>
      <c r="AP355" s="43"/>
      <c r="AQ355" s="43">
        <v>2</v>
      </c>
      <c r="AR355" s="43"/>
      <c r="AS355" s="43"/>
      <c r="AT355" s="43"/>
      <c r="AU355" s="43" t="s">
        <v>376</v>
      </c>
      <c r="AV355" s="43"/>
      <c r="AW355" s="43" t="s">
        <v>30</v>
      </c>
      <c r="AX355" s="43"/>
      <c r="AY355" s="43" t="s">
        <v>30</v>
      </c>
      <c r="AZ355" s="43"/>
      <c r="BA355" s="44"/>
      <c r="BB355" s="48"/>
      <c r="BC355" s="43"/>
      <c r="BD355" s="43"/>
      <c r="BE355" s="43"/>
      <c r="BF355" s="43">
        <v>1</v>
      </c>
      <c r="BG355" s="43">
        <v>1</v>
      </c>
      <c r="BH355" s="43">
        <v>1</v>
      </c>
      <c r="BI355" s="43" t="s">
        <v>1094</v>
      </c>
      <c r="BJ355" s="43" t="s">
        <v>1262</v>
      </c>
      <c r="BK355" s="43">
        <v>1925</v>
      </c>
      <c r="BL355" s="43" t="str">
        <f t="shared" si="33"/>
        <v>1925Blackburn Rovers</v>
      </c>
      <c r="BM355" s="49" t="str">
        <f t="shared" si="34"/>
        <v>Nottingham</v>
      </c>
      <c r="BN355" s="43"/>
      <c r="BO355" s="43"/>
      <c r="BP355" s="43"/>
      <c r="BQ355" s="43"/>
      <c r="BR355" s="43"/>
      <c r="BS355" s="43"/>
      <c r="BT355" s="43"/>
      <c r="BU355" s="43"/>
      <c r="BV355" s="43" t="s">
        <v>376</v>
      </c>
      <c r="BW355" s="43" t="s">
        <v>376</v>
      </c>
      <c r="BX355" s="43"/>
      <c r="BY355" s="32"/>
      <c r="BZ355" s="50"/>
      <c r="CA355" s="50"/>
      <c r="CB355" s="88" t="str">
        <f t="shared" si="35"/>
        <v>19250328</v>
      </c>
    </row>
    <row r="356" spans="1:80" s="49" customFormat="1" ht="12.95" customHeight="1" x14ac:dyDescent="0.2">
      <c r="A356" s="43">
        <v>3</v>
      </c>
      <c r="B356" s="43">
        <v>28</v>
      </c>
      <c r="C356" s="43">
        <v>1925</v>
      </c>
      <c r="D356" s="43" t="s">
        <v>658</v>
      </c>
      <c r="E356" s="43" t="s">
        <v>1270</v>
      </c>
      <c r="F356" s="44" t="s">
        <v>1010</v>
      </c>
      <c r="G356" s="43"/>
      <c r="H356" s="44" t="s">
        <v>1011</v>
      </c>
      <c r="I356" s="44"/>
      <c r="J356" s="45">
        <v>9219</v>
      </c>
      <c r="K356" s="43" t="s">
        <v>1207</v>
      </c>
      <c r="L356" s="43" t="s">
        <v>3</v>
      </c>
      <c r="M356" s="43" t="s">
        <v>629</v>
      </c>
      <c r="N356" s="46">
        <v>2</v>
      </c>
      <c r="O356" s="46">
        <v>0</v>
      </c>
      <c r="P356" s="44" t="s">
        <v>1234</v>
      </c>
      <c r="Q356" s="44" t="s">
        <v>1017</v>
      </c>
      <c r="R356" s="44" t="s">
        <v>376</v>
      </c>
      <c r="S356" s="43"/>
      <c r="T356" s="43"/>
      <c r="U356" s="43"/>
      <c r="V356" s="43"/>
      <c r="W356" s="43"/>
      <c r="X356" s="43"/>
      <c r="Y356" s="43"/>
      <c r="Z356" s="43"/>
      <c r="AA356" s="43"/>
      <c r="AB356" s="43"/>
      <c r="AC356" s="43"/>
      <c r="AD356" s="43"/>
      <c r="AE356" s="47">
        <f t="shared" si="30"/>
        <v>1</v>
      </c>
      <c r="AF356" s="47">
        <f t="shared" si="31"/>
        <v>0</v>
      </c>
      <c r="AG356" s="47">
        <f t="shared" si="32"/>
        <v>0</v>
      </c>
      <c r="AH356" s="43" t="s">
        <v>1097</v>
      </c>
      <c r="AI356" s="43" t="s">
        <v>1098</v>
      </c>
      <c r="AJ356" s="43" t="s">
        <v>376</v>
      </c>
      <c r="AK356" s="43" t="s">
        <v>658</v>
      </c>
      <c r="AL356" s="43" t="s">
        <v>629</v>
      </c>
      <c r="AM356" s="43" t="s">
        <v>1199</v>
      </c>
      <c r="AN356" s="43" t="s">
        <v>376</v>
      </c>
      <c r="AO356" s="43" t="s">
        <v>658</v>
      </c>
      <c r="AP356" s="43"/>
      <c r="AQ356" s="43">
        <v>2</v>
      </c>
      <c r="AR356" s="43"/>
      <c r="AS356" s="43"/>
      <c r="AT356" s="43"/>
      <c r="AU356" s="43" t="s">
        <v>376</v>
      </c>
      <c r="AV356" s="43"/>
      <c r="AW356" s="43" t="s">
        <v>30</v>
      </c>
      <c r="AX356" s="43"/>
      <c r="AY356" s="43" t="s">
        <v>30</v>
      </c>
      <c r="AZ356" s="43"/>
      <c r="BA356" s="44"/>
      <c r="BB356" s="48"/>
      <c r="BC356" s="43"/>
      <c r="BD356" s="43"/>
      <c r="BE356" s="43"/>
      <c r="BF356" s="43">
        <v>1</v>
      </c>
      <c r="BG356" s="43">
        <v>1</v>
      </c>
      <c r="BH356" s="43">
        <v>2</v>
      </c>
      <c r="BI356" s="43" t="s">
        <v>1207</v>
      </c>
      <c r="BJ356" s="43" t="s">
        <v>629</v>
      </c>
      <c r="BK356" s="43">
        <v>1925</v>
      </c>
      <c r="BL356" s="43" t="str">
        <f t="shared" si="33"/>
        <v>1925Sheffield United</v>
      </c>
      <c r="BM356" s="49" t="str">
        <f t="shared" si="34"/>
        <v>London</v>
      </c>
      <c r="BN356" s="43"/>
      <c r="BO356" s="43"/>
      <c r="BP356" s="43"/>
      <c r="BQ356" s="43"/>
      <c r="BR356" s="43"/>
      <c r="BS356" s="43"/>
      <c r="BT356" s="43"/>
      <c r="BU356" s="43"/>
      <c r="BV356" s="43" t="s">
        <v>376</v>
      </c>
      <c r="BW356" s="43" t="s">
        <v>376</v>
      </c>
      <c r="BX356" s="43"/>
      <c r="BZ356" s="50"/>
      <c r="CA356" s="50"/>
      <c r="CB356" s="88" t="str">
        <f t="shared" si="35"/>
        <v>19250328</v>
      </c>
    </row>
    <row r="357" spans="1:80" s="49" customFormat="1" ht="12.95" customHeight="1" x14ac:dyDescent="0.2">
      <c r="A357" s="43">
        <v>3</v>
      </c>
      <c r="B357" s="43">
        <v>28</v>
      </c>
      <c r="C357" s="43">
        <v>1925</v>
      </c>
      <c r="D357" s="43" t="s">
        <v>658</v>
      </c>
      <c r="E357" s="43" t="s">
        <v>1270</v>
      </c>
      <c r="F357" s="44" t="s">
        <v>1010</v>
      </c>
      <c r="G357" s="43"/>
      <c r="H357" s="44" t="s">
        <v>1011</v>
      </c>
      <c r="I357" s="44"/>
      <c r="J357" s="45">
        <v>9219</v>
      </c>
      <c r="K357" s="43" t="s">
        <v>629</v>
      </c>
      <c r="L357" s="43" t="s">
        <v>4</v>
      </c>
      <c r="M357" s="43" t="s">
        <v>1207</v>
      </c>
      <c r="N357" s="46">
        <v>0</v>
      </c>
      <c r="O357" s="46">
        <v>2</v>
      </c>
      <c r="P357" s="44" t="s">
        <v>1234</v>
      </c>
      <c r="Q357" s="44" t="s">
        <v>1017</v>
      </c>
      <c r="R357" s="44" t="s">
        <v>376</v>
      </c>
      <c r="S357" s="43"/>
      <c r="T357" s="43"/>
      <c r="U357" s="43"/>
      <c r="V357" s="43"/>
      <c r="W357" s="43"/>
      <c r="X357" s="43"/>
      <c r="Y357" s="43"/>
      <c r="Z357" s="43"/>
      <c r="AA357" s="43"/>
      <c r="AB357" s="43"/>
      <c r="AC357" s="43"/>
      <c r="AD357" s="43"/>
      <c r="AE357" s="47">
        <f t="shared" si="30"/>
        <v>0</v>
      </c>
      <c r="AF357" s="47">
        <f t="shared" si="31"/>
        <v>0</v>
      </c>
      <c r="AG357" s="47">
        <f t="shared" si="32"/>
        <v>1</v>
      </c>
      <c r="AH357" s="43" t="s">
        <v>629</v>
      </c>
      <c r="AI357" s="43" t="s">
        <v>1199</v>
      </c>
      <c r="AJ357" s="43" t="s">
        <v>376</v>
      </c>
      <c r="AK357" s="43" t="s">
        <v>658</v>
      </c>
      <c r="AL357" s="43" t="s">
        <v>1097</v>
      </c>
      <c r="AM357" s="43" t="s">
        <v>1098</v>
      </c>
      <c r="AN357" s="43" t="s">
        <v>376</v>
      </c>
      <c r="AO357" s="43" t="s">
        <v>658</v>
      </c>
      <c r="AP357" s="43"/>
      <c r="AQ357" s="43">
        <v>2</v>
      </c>
      <c r="AR357" s="43"/>
      <c r="AS357" s="43"/>
      <c r="AT357" s="43"/>
      <c r="AU357" s="43" t="s">
        <v>376</v>
      </c>
      <c r="AV357" s="43"/>
      <c r="AW357" s="43" t="s">
        <v>30</v>
      </c>
      <c r="AX357" s="43"/>
      <c r="AY357" s="43" t="s">
        <v>30</v>
      </c>
      <c r="AZ357" s="43"/>
      <c r="BA357" s="44"/>
      <c r="BB357" s="48"/>
      <c r="BC357" s="43"/>
      <c r="BD357" s="43"/>
      <c r="BE357" s="43"/>
      <c r="BF357" s="43">
        <v>1</v>
      </c>
      <c r="BG357" s="43">
        <v>2</v>
      </c>
      <c r="BH357" s="43">
        <v>1</v>
      </c>
      <c r="BI357" s="43" t="s">
        <v>629</v>
      </c>
      <c r="BJ357" s="43" t="s">
        <v>1207</v>
      </c>
      <c r="BK357" s="43">
        <v>1925</v>
      </c>
      <c r="BL357" s="43" t="str">
        <f t="shared" si="33"/>
        <v>1925Southampton</v>
      </c>
      <c r="BM357" s="49" t="str">
        <f t="shared" si="34"/>
        <v>London</v>
      </c>
      <c r="BN357" s="43"/>
      <c r="BO357" s="43"/>
      <c r="BP357" s="43"/>
      <c r="BQ357" s="43"/>
      <c r="BR357" s="43"/>
      <c r="BS357" s="43"/>
      <c r="BT357" s="43"/>
      <c r="BU357" s="43"/>
      <c r="BV357" s="43" t="s">
        <v>376</v>
      </c>
      <c r="BW357" s="43" t="s">
        <v>376</v>
      </c>
      <c r="BX357" s="43"/>
      <c r="BZ357" s="50"/>
      <c r="CA357" s="50"/>
      <c r="CB357" s="88" t="str">
        <f t="shared" si="35"/>
        <v>19250328</v>
      </c>
    </row>
    <row r="358" spans="1:80" s="49" customFormat="1" ht="12.95" customHeight="1" x14ac:dyDescent="0.2">
      <c r="A358" s="43">
        <v>4</v>
      </c>
      <c r="B358" s="43">
        <v>25</v>
      </c>
      <c r="C358" s="43">
        <v>1925</v>
      </c>
      <c r="D358" s="43" t="s">
        <v>658</v>
      </c>
      <c r="E358" s="43" t="s">
        <v>1270</v>
      </c>
      <c r="F358" s="44" t="s">
        <v>1010</v>
      </c>
      <c r="G358" s="43"/>
      <c r="H358" s="44" t="s">
        <v>1025</v>
      </c>
      <c r="I358" s="44"/>
      <c r="J358" s="45">
        <v>9247</v>
      </c>
      <c r="K358" s="43" t="s">
        <v>1207</v>
      </c>
      <c r="L358" s="43" t="s">
        <v>3</v>
      </c>
      <c r="M358" s="43" t="s">
        <v>1262</v>
      </c>
      <c r="N358" s="46">
        <v>1</v>
      </c>
      <c r="O358" s="46">
        <v>0</v>
      </c>
      <c r="P358" s="44" t="s">
        <v>1268</v>
      </c>
      <c r="Q358" s="44" t="s">
        <v>1017</v>
      </c>
      <c r="R358" s="44" t="s">
        <v>376</v>
      </c>
      <c r="S358" s="43"/>
      <c r="T358" s="43"/>
      <c r="U358" s="43"/>
      <c r="V358" s="43"/>
      <c r="W358" s="43"/>
      <c r="X358" s="43"/>
      <c r="Y358" s="43"/>
      <c r="Z358" s="43"/>
      <c r="AA358" s="43"/>
      <c r="AB358" s="43"/>
      <c r="AC358" s="43"/>
      <c r="AD358" s="43"/>
      <c r="AE358" s="47">
        <f t="shared" si="30"/>
        <v>1</v>
      </c>
      <c r="AF358" s="47">
        <f t="shared" si="31"/>
        <v>0</v>
      </c>
      <c r="AG358" s="47">
        <f t="shared" si="32"/>
        <v>0</v>
      </c>
      <c r="AH358" s="43" t="s">
        <v>1097</v>
      </c>
      <c r="AI358" s="43" t="s">
        <v>1098</v>
      </c>
      <c r="AJ358" s="43" t="s">
        <v>376</v>
      </c>
      <c r="AK358" s="43" t="s">
        <v>658</v>
      </c>
      <c r="AL358" s="43" t="s">
        <v>1263</v>
      </c>
      <c r="AM358" s="43" t="s">
        <v>1264</v>
      </c>
      <c r="AN358" s="43" t="s">
        <v>376</v>
      </c>
      <c r="AO358" s="43" t="s">
        <v>658</v>
      </c>
      <c r="AP358" s="43"/>
      <c r="AQ358" s="43">
        <v>1</v>
      </c>
      <c r="AR358" s="43"/>
      <c r="AS358" s="43"/>
      <c r="AT358" s="43"/>
      <c r="AU358" s="43" t="s">
        <v>376</v>
      </c>
      <c r="AV358" s="43"/>
      <c r="AW358" s="43" t="s">
        <v>30</v>
      </c>
      <c r="AX358" s="43"/>
      <c r="AY358" s="43" t="s">
        <v>30</v>
      </c>
      <c r="AZ358" s="43"/>
      <c r="BA358" s="44"/>
      <c r="BB358" s="48" t="s">
        <v>30</v>
      </c>
      <c r="BC358" s="43" t="s">
        <v>30</v>
      </c>
      <c r="BD358" s="43"/>
      <c r="BE358" s="43"/>
      <c r="BF358" s="43">
        <v>1</v>
      </c>
      <c r="BG358" s="43">
        <v>1</v>
      </c>
      <c r="BH358" s="43">
        <v>1</v>
      </c>
      <c r="BI358" s="43" t="s">
        <v>1207</v>
      </c>
      <c r="BJ358" s="43" t="s">
        <v>1262</v>
      </c>
      <c r="BK358" s="43">
        <v>1925</v>
      </c>
      <c r="BL358" s="43" t="str">
        <f t="shared" si="33"/>
        <v>1925Sheffield United</v>
      </c>
      <c r="BM358" s="49" t="str">
        <f t="shared" si="34"/>
        <v>London</v>
      </c>
      <c r="BN358" s="43"/>
      <c r="BO358" s="43"/>
      <c r="BP358" s="43"/>
      <c r="BQ358" s="43"/>
      <c r="BR358" s="43"/>
      <c r="BS358" s="43"/>
      <c r="BT358" s="43"/>
      <c r="BU358" s="43"/>
      <c r="BV358" s="43" t="s">
        <v>376</v>
      </c>
      <c r="BW358" s="43" t="s">
        <v>376</v>
      </c>
      <c r="BX358" s="43"/>
      <c r="BZ358" s="50"/>
      <c r="CA358" s="50"/>
      <c r="CB358" s="88" t="str">
        <f t="shared" si="35"/>
        <v>19250425</v>
      </c>
    </row>
    <row r="359" spans="1:80" s="49" customFormat="1" ht="12.95" customHeight="1" x14ac:dyDescent="0.2">
      <c r="A359" s="43">
        <v>4</v>
      </c>
      <c r="B359" s="43">
        <v>25</v>
      </c>
      <c r="C359" s="43">
        <v>1925</v>
      </c>
      <c r="D359" s="43" t="s">
        <v>658</v>
      </c>
      <c r="E359" s="43" t="s">
        <v>1270</v>
      </c>
      <c r="F359" s="44" t="s">
        <v>1010</v>
      </c>
      <c r="G359" s="43"/>
      <c r="H359" s="44" t="s">
        <v>1025</v>
      </c>
      <c r="I359" s="44"/>
      <c r="J359" s="45">
        <v>9247</v>
      </c>
      <c r="K359" s="43" t="s">
        <v>1262</v>
      </c>
      <c r="L359" s="43" t="s">
        <v>4</v>
      </c>
      <c r="M359" s="43" t="s">
        <v>1207</v>
      </c>
      <c r="N359" s="46">
        <v>0</v>
      </c>
      <c r="O359" s="46">
        <v>1</v>
      </c>
      <c r="P359" s="44" t="s">
        <v>1268</v>
      </c>
      <c r="Q359" s="44" t="s">
        <v>1017</v>
      </c>
      <c r="R359" s="44" t="s">
        <v>376</v>
      </c>
      <c r="S359" s="43"/>
      <c r="T359" s="43"/>
      <c r="U359" s="43"/>
      <c r="V359" s="43"/>
      <c r="W359" s="43"/>
      <c r="X359" s="43"/>
      <c r="Y359" s="43"/>
      <c r="Z359" s="43"/>
      <c r="AA359" s="43"/>
      <c r="AB359" s="43"/>
      <c r="AC359" s="43"/>
      <c r="AD359" s="43"/>
      <c r="AE359" s="47">
        <f t="shared" si="30"/>
        <v>0</v>
      </c>
      <c r="AF359" s="47">
        <f t="shared" si="31"/>
        <v>0</v>
      </c>
      <c r="AG359" s="47">
        <f t="shared" si="32"/>
        <v>1</v>
      </c>
      <c r="AH359" s="43" t="s">
        <v>1263</v>
      </c>
      <c r="AI359" s="43" t="s">
        <v>1264</v>
      </c>
      <c r="AJ359" s="43" t="s">
        <v>376</v>
      </c>
      <c r="AK359" s="43" t="s">
        <v>658</v>
      </c>
      <c r="AL359" s="43" t="s">
        <v>1097</v>
      </c>
      <c r="AM359" s="43" t="s">
        <v>1098</v>
      </c>
      <c r="AN359" s="43" t="s">
        <v>376</v>
      </c>
      <c r="AO359" s="43" t="s">
        <v>658</v>
      </c>
      <c r="AP359" s="43"/>
      <c r="AQ359" s="43">
        <v>1</v>
      </c>
      <c r="AR359" s="43"/>
      <c r="AS359" s="43"/>
      <c r="AT359" s="43"/>
      <c r="AU359" s="43" t="s">
        <v>376</v>
      </c>
      <c r="AV359" s="43"/>
      <c r="AW359" s="43" t="s">
        <v>30</v>
      </c>
      <c r="AX359" s="43"/>
      <c r="AY359" s="43" t="s">
        <v>30</v>
      </c>
      <c r="AZ359" s="43"/>
      <c r="BA359" s="44"/>
      <c r="BB359" s="48"/>
      <c r="BC359" s="43" t="s">
        <v>30</v>
      </c>
      <c r="BD359" s="43"/>
      <c r="BE359" s="43"/>
      <c r="BF359" s="43">
        <v>1</v>
      </c>
      <c r="BG359" s="43">
        <v>1</v>
      </c>
      <c r="BH359" s="43">
        <v>1</v>
      </c>
      <c r="BI359" s="43" t="s">
        <v>1262</v>
      </c>
      <c r="BJ359" s="43" t="s">
        <v>1207</v>
      </c>
      <c r="BK359" s="43">
        <v>1925</v>
      </c>
      <c r="BL359" s="43" t="str">
        <f t="shared" si="33"/>
        <v>1925Cardiff City</v>
      </c>
      <c r="BM359" s="49" t="str">
        <f t="shared" si="34"/>
        <v>London</v>
      </c>
      <c r="BN359" s="43"/>
      <c r="BO359" s="43"/>
      <c r="BP359" s="43"/>
      <c r="BQ359" s="43"/>
      <c r="BR359" s="43"/>
      <c r="BS359" s="43"/>
      <c r="BT359" s="43"/>
      <c r="BU359" s="43"/>
      <c r="BV359" s="43" t="s">
        <v>376</v>
      </c>
      <c r="BW359" s="43" t="s">
        <v>376</v>
      </c>
      <c r="BX359" s="43"/>
      <c r="BZ359" s="50"/>
      <c r="CA359" s="50"/>
      <c r="CB359" s="88" t="str">
        <f t="shared" si="35"/>
        <v>19250425</v>
      </c>
    </row>
    <row r="360" spans="1:80" s="49" customFormat="1" ht="12.95" customHeight="1" x14ac:dyDescent="0.2">
      <c r="A360" s="43">
        <v>3</v>
      </c>
      <c r="B360" s="43">
        <v>21</v>
      </c>
      <c r="C360" s="43">
        <v>1926</v>
      </c>
      <c r="D360" s="43" t="s">
        <v>658</v>
      </c>
      <c r="E360" s="43" t="s">
        <v>1271</v>
      </c>
      <c r="F360" s="44" t="s">
        <v>1010</v>
      </c>
      <c r="G360" s="43"/>
      <c r="H360" s="44" t="s">
        <v>1011</v>
      </c>
      <c r="I360" s="44"/>
      <c r="J360" s="45">
        <v>9577</v>
      </c>
      <c r="K360" s="43" t="s">
        <v>823</v>
      </c>
      <c r="L360" s="43" t="s">
        <v>3</v>
      </c>
      <c r="M360" s="43" t="s">
        <v>821</v>
      </c>
      <c r="N360" s="46">
        <v>3</v>
      </c>
      <c r="O360" s="46">
        <v>0</v>
      </c>
      <c r="P360" s="44" t="s">
        <v>1163</v>
      </c>
      <c r="Q360" s="44" t="s">
        <v>1097</v>
      </c>
      <c r="R360" s="44" t="s">
        <v>376</v>
      </c>
      <c r="S360" s="43"/>
      <c r="T360" s="43"/>
      <c r="U360" s="43"/>
      <c r="V360" s="43"/>
      <c r="W360" s="43"/>
      <c r="X360" s="43"/>
      <c r="Y360" s="43"/>
      <c r="Z360" s="43"/>
      <c r="AA360" s="43"/>
      <c r="AB360" s="43"/>
      <c r="AC360" s="43"/>
      <c r="AD360" s="43"/>
      <c r="AE360" s="47">
        <f t="shared" si="30"/>
        <v>1</v>
      </c>
      <c r="AF360" s="47">
        <f t="shared" si="31"/>
        <v>0</v>
      </c>
      <c r="AG360" s="47">
        <f t="shared" si="32"/>
        <v>0</v>
      </c>
      <c r="AH360" s="43" t="s">
        <v>1101</v>
      </c>
      <c r="AI360" s="43" t="s">
        <v>1159</v>
      </c>
      <c r="AJ360" s="43" t="s">
        <v>376</v>
      </c>
      <c r="AK360" s="43" t="s">
        <v>658</v>
      </c>
      <c r="AL360" s="43" t="s">
        <v>1101</v>
      </c>
      <c r="AM360" s="43" t="s">
        <v>1159</v>
      </c>
      <c r="AN360" s="43" t="s">
        <v>376</v>
      </c>
      <c r="AO360" s="43" t="s">
        <v>658</v>
      </c>
      <c r="AP360" s="43"/>
      <c r="AQ360" s="43">
        <v>2</v>
      </c>
      <c r="AR360" s="43"/>
      <c r="AS360" s="43"/>
      <c r="AT360" s="43" t="s">
        <v>1272</v>
      </c>
      <c r="AU360" s="43" t="s">
        <v>376</v>
      </c>
      <c r="AV360" s="43"/>
      <c r="AW360" s="43" t="s">
        <v>30</v>
      </c>
      <c r="AX360" s="43"/>
      <c r="AY360" s="43" t="s">
        <v>30</v>
      </c>
      <c r="AZ360" s="43"/>
      <c r="BA360" s="44"/>
      <c r="BB360" s="48"/>
      <c r="BC360" s="43"/>
      <c r="BD360" s="43"/>
      <c r="BE360" s="43"/>
      <c r="BF360" s="43">
        <v>1</v>
      </c>
      <c r="BG360" s="43">
        <v>1</v>
      </c>
      <c r="BH360" s="43">
        <v>1</v>
      </c>
      <c r="BI360" s="43" t="s">
        <v>823</v>
      </c>
      <c r="BJ360" s="43" t="s">
        <v>821</v>
      </c>
      <c r="BK360" s="43">
        <v>1926</v>
      </c>
      <c r="BL360" s="43" t="str">
        <f t="shared" si="33"/>
        <v>1926Manchester City</v>
      </c>
      <c r="BM360" s="49" t="str">
        <f t="shared" si="34"/>
        <v>Sheffield</v>
      </c>
      <c r="BN360" s="43"/>
      <c r="BO360" s="43"/>
      <c r="BP360" s="43"/>
      <c r="BQ360" s="43"/>
      <c r="BR360" s="43"/>
      <c r="BS360" s="43"/>
      <c r="BT360" s="43"/>
      <c r="BU360" s="43"/>
      <c r="BV360" s="43" t="s">
        <v>376</v>
      </c>
      <c r="BW360" s="43" t="s">
        <v>376</v>
      </c>
      <c r="BX360" s="43"/>
      <c r="BY360" s="47"/>
      <c r="BZ360" s="50"/>
      <c r="CA360" s="50"/>
      <c r="CB360" s="88" t="str">
        <f t="shared" si="35"/>
        <v>19260321</v>
      </c>
    </row>
    <row r="361" spans="1:80" s="49" customFormat="1" ht="12.95" customHeight="1" x14ac:dyDescent="0.2">
      <c r="A361" s="43">
        <v>3</v>
      </c>
      <c r="B361" s="43">
        <v>21</v>
      </c>
      <c r="C361" s="43">
        <v>1926</v>
      </c>
      <c r="D361" s="43" t="s">
        <v>658</v>
      </c>
      <c r="E361" s="43" t="s">
        <v>1271</v>
      </c>
      <c r="F361" s="44" t="s">
        <v>1010</v>
      </c>
      <c r="G361" s="43"/>
      <c r="H361" s="44" t="s">
        <v>1011</v>
      </c>
      <c r="I361" s="44"/>
      <c r="J361" s="45">
        <v>9577</v>
      </c>
      <c r="K361" s="43" t="s">
        <v>821</v>
      </c>
      <c r="L361" s="43" t="s">
        <v>4</v>
      </c>
      <c r="M361" s="43" t="s">
        <v>823</v>
      </c>
      <c r="N361" s="46">
        <v>0</v>
      </c>
      <c r="O361" s="46">
        <v>3</v>
      </c>
      <c r="P361" s="44" t="s">
        <v>1163</v>
      </c>
      <c r="Q361" s="44" t="s">
        <v>1097</v>
      </c>
      <c r="R361" s="44" t="s">
        <v>376</v>
      </c>
      <c r="S361" s="43"/>
      <c r="T361" s="43"/>
      <c r="U361" s="43"/>
      <c r="V361" s="43"/>
      <c r="W361" s="43"/>
      <c r="X361" s="43"/>
      <c r="Y361" s="43"/>
      <c r="Z361" s="43"/>
      <c r="AA361" s="43"/>
      <c r="AB361" s="43"/>
      <c r="AC361" s="43"/>
      <c r="AD361" s="43"/>
      <c r="AE361" s="47">
        <f t="shared" si="30"/>
        <v>0</v>
      </c>
      <c r="AF361" s="47">
        <f t="shared" si="31"/>
        <v>0</v>
      </c>
      <c r="AG361" s="47">
        <f t="shared" si="32"/>
        <v>1</v>
      </c>
      <c r="AH361" s="43" t="s">
        <v>1101</v>
      </c>
      <c r="AI361" s="43" t="s">
        <v>1159</v>
      </c>
      <c r="AJ361" s="43" t="s">
        <v>376</v>
      </c>
      <c r="AK361" s="43" t="s">
        <v>658</v>
      </c>
      <c r="AL361" s="43" t="s">
        <v>1101</v>
      </c>
      <c r="AM361" s="43" t="s">
        <v>1159</v>
      </c>
      <c r="AN361" s="43" t="s">
        <v>376</v>
      </c>
      <c r="AO361" s="43" t="s">
        <v>658</v>
      </c>
      <c r="AP361" s="43"/>
      <c r="AQ361" s="43">
        <v>2</v>
      </c>
      <c r="AR361" s="43"/>
      <c r="AS361" s="43"/>
      <c r="AT361" s="43" t="s">
        <v>1272</v>
      </c>
      <c r="AU361" s="43" t="s">
        <v>376</v>
      </c>
      <c r="AV361" s="43"/>
      <c r="AW361" s="43" t="s">
        <v>30</v>
      </c>
      <c r="AX361" s="43"/>
      <c r="AY361" s="43" t="s">
        <v>30</v>
      </c>
      <c r="AZ361" s="43"/>
      <c r="BA361" s="44"/>
      <c r="BB361" s="48"/>
      <c r="BC361" s="43"/>
      <c r="BD361" s="43"/>
      <c r="BE361" s="43"/>
      <c r="BF361" s="43">
        <v>1</v>
      </c>
      <c r="BG361" s="43">
        <v>1</v>
      </c>
      <c r="BH361" s="43">
        <v>1</v>
      </c>
      <c r="BI361" s="43" t="s">
        <v>821</v>
      </c>
      <c r="BJ361" s="43" t="s">
        <v>823</v>
      </c>
      <c r="BK361" s="43">
        <v>1926</v>
      </c>
      <c r="BL361" s="43" t="str">
        <f t="shared" si="33"/>
        <v>1926Manchester United</v>
      </c>
      <c r="BM361" s="49" t="str">
        <f t="shared" si="34"/>
        <v>Sheffield</v>
      </c>
      <c r="BN361" s="43"/>
      <c r="BO361" s="43"/>
      <c r="BP361" s="43"/>
      <c r="BQ361" s="43"/>
      <c r="BR361" s="43"/>
      <c r="BS361" s="43"/>
      <c r="BT361" s="43"/>
      <c r="BU361" s="43"/>
      <c r="BV361" s="43" t="s">
        <v>376</v>
      </c>
      <c r="BW361" s="43" t="s">
        <v>376</v>
      </c>
      <c r="BX361" s="43"/>
      <c r="BY361" s="47"/>
      <c r="BZ361" s="50"/>
      <c r="CA361" s="50"/>
      <c r="CB361" s="88" t="str">
        <f t="shared" si="35"/>
        <v>19260321</v>
      </c>
    </row>
    <row r="362" spans="1:80" s="49" customFormat="1" ht="12.95" customHeight="1" x14ac:dyDescent="0.2">
      <c r="A362" s="43">
        <v>3</v>
      </c>
      <c r="B362" s="43">
        <v>27</v>
      </c>
      <c r="C362" s="43">
        <v>1926</v>
      </c>
      <c r="D362" s="43" t="s">
        <v>658</v>
      </c>
      <c r="E362" s="43" t="s">
        <v>1271</v>
      </c>
      <c r="F362" s="44" t="s">
        <v>1010</v>
      </c>
      <c r="G362" s="43"/>
      <c r="H362" s="44" t="s">
        <v>1011</v>
      </c>
      <c r="I362" s="44"/>
      <c r="J362" s="45">
        <v>9583</v>
      </c>
      <c r="K362" s="43" t="s">
        <v>1157</v>
      </c>
      <c r="L362" s="43" t="s">
        <v>3</v>
      </c>
      <c r="M362" s="43" t="s">
        <v>1273</v>
      </c>
      <c r="N362" s="46">
        <v>3</v>
      </c>
      <c r="O362" s="46">
        <v>0</v>
      </c>
      <c r="P362" s="44" t="s">
        <v>1222</v>
      </c>
      <c r="Q362" s="44" t="s">
        <v>1017</v>
      </c>
      <c r="R362" s="44" t="s">
        <v>376</v>
      </c>
      <c r="S362" s="43"/>
      <c r="T362" s="43"/>
      <c r="U362" s="43"/>
      <c r="V362" s="43"/>
      <c r="W362" s="43"/>
      <c r="X362" s="43"/>
      <c r="Y362" s="43"/>
      <c r="Z362" s="43"/>
      <c r="AA362" s="43"/>
      <c r="AB362" s="43"/>
      <c r="AC362" s="43"/>
      <c r="AD362" s="43"/>
      <c r="AE362" s="47">
        <f t="shared" si="30"/>
        <v>1</v>
      </c>
      <c r="AF362" s="47">
        <f t="shared" si="31"/>
        <v>0</v>
      </c>
      <c r="AG362" s="47">
        <f t="shared" si="32"/>
        <v>0</v>
      </c>
      <c r="AH362" s="43" t="s">
        <v>1101</v>
      </c>
      <c r="AI362" s="43" t="s">
        <v>1159</v>
      </c>
      <c r="AJ362" s="43" t="s">
        <v>376</v>
      </c>
      <c r="AK362" s="43" t="s">
        <v>658</v>
      </c>
      <c r="AL362" s="43" t="s">
        <v>1274</v>
      </c>
      <c r="AM362" s="43" t="s">
        <v>1264</v>
      </c>
      <c r="AN362" s="43" t="s">
        <v>376</v>
      </c>
      <c r="AO362" s="43" t="s">
        <v>658</v>
      </c>
      <c r="AP362" s="43"/>
      <c r="AQ362" s="43">
        <v>2</v>
      </c>
      <c r="AR362" s="43"/>
      <c r="AS362" s="43"/>
      <c r="AT362" s="43"/>
      <c r="AU362" s="43" t="s">
        <v>376</v>
      </c>
      <c r="AV362" s="43"/>
      <c r="AW362" s="43" t="s">
        <v>30</v>
      </c>
      <c r="AX362" s="43"/>
      <c r="AY362" s="43" t="s">
        <v>30</v>
      </c>
      <c r="AZ362" s="43"/>
      <c r="BA362" s="44"/>
      <c r="BB362" s="48"/>
      <c r="BC362" s="43"/>
      <c r="BD362" s="43"/>
      <c r="BE362" s="43"/>
      <c r="BF362" s="43">
        <v>1</v>
      </c>
      <c r="BG362" s="43">
        <v>1</v>
      </c>
      <c r="BH362" s="43">
        <v>2</v>
      </c>
      <c r="BI362" s="43" t="s">
        <v>1157</v>
      </c>
      <c r="BJ362" s="43" t="s">
        <v>1273</v>
      </c>
      <c r="BK362" s="43">
        <v>1926</v>
      </c>
      <c r="BL362" s="43" t="str">
        <f t="shared" si="33"/>
        <v>1926Bolton Wanderers</v>
      </c>
      <c r="BM362" s="49" t="str">
        <f t="shared" si="34"/>
        <v>London</v>
      </c>
      <c r="BN362" s="43"/>
      <c r="BO362" s="43"/>
      <c r="BP362" s="43"/>
      <c r="BQ362" s="43"/>
      <c r="BR362" s="43"/>
      <c r="BS362" s="43"/>
      <c r="BT362" s="43"/>
      <c r="BU362" s="43"/>
      <c r="BV362" s="43" t="s">
        <v>376</v>
      </c>
      <c r="BW362" s="43" t="s">
        <v>376</v>
      </c>
      <c r="BX362" s="43"/>
      <c r="BZ362" s="50"/>
      <c r="CA362" s="50"/>
      <c r="CB362" s="88" t="str">
        <f t="shared" si="35"/>
        <v>19260327</v>
      </c>
    </row>
    <row r="363" spans="1:80" s="49" customFormat="1" ht="12.95" customHeight="1" x14ac:dyDescent="0.2">
      <c r="A363" s="43">
        <v>3</v>
      </c>
      <c r="B363" s="43">
        <v>27</v>
      </c>
      <c r="C363" s="43">
        <v>1926</v>
      </c>
      <c r="D363" s="43" t="s">
        <v>658</v>
      </c>
      <c r="E363" s="43" t="s">
        <v>1271</v>
      </c>
      <c r="F363" s="44" t="s">
        <v>1010</v>
      </c>
      <c r="G363" s="43"/>
      <c r="H363" s="44" t="s">
        <v>1011</v>
      </c>
      <c r="I363" s="44"/>
      <c r="J363" s="45">
        <v>9583</v>
      </c>
      <c r="K363" s="43" t="s">
        <v>1273</v>
      </c>
      <c r="L363" s="43" t="s">
        <v>4</v>
      </c>
      <c r="M363" s="43" t="s">
        <v>1157</v>
      </c>
      <c r="N363" s="46">
        <v>0</v>
      </c>
      <c r="O363" s="46">
        <v>3</v>
      </c>
      <c r="P363" s="44" t="s">
        <v>1222</v>
      </c>
      <c r="Q363" s="44" t="s">
        <v>1017</v>
      </c>
      <c r="R363" s="44" t="s">
        <v>376</v>
      </c>
      <c r="S363" s="43"/>
      <c r="T363" s="43"/>
      <c r="U363" s="43"/>
      <c r="V363" s="43"/>
      <c r="W363" s="43"/>
      <c r="X363" s="43"/>
      <c r="Y363" s="43"/>
      <c r="Z363" s="43"/>
      <c r="AA363" s="43"/>
      <c r="AB363" s="43"/>
      <c r="AC363" s="43"/>
      <c r="AD363" s="43"/>
      <c r="AE363" s="47">
        <f t="shared" si="30"/>
        <v>0</v>
      </c>
      <c r="AF363" s="47">
        <f t="shared" si="31"/>
        <v>0</v>
      </c>
      <c r="AG363" s="47">
        <f t="shared" si="32"/>
        <v>1</v>
      </c>
      <c r="AH363" s="43" t="s">
        <v>1274</v>
      </c>
      <c r="AI363" s="43" t="s">
        <v>1264</v>
      </c>
      <c r="AJ363" s="43" t="s">
        <v>376</v>
      </c>
      <c r="AK363" s="43" t="s">
        <v>658</v>
      </c>
      <c r="AL363" s="43" t="s">
        <v>1101</v>
      </c>
      <c r="AM363" s="43" t="s">
        <v>1159</v>
      </c>
      <c r="AN363" s="43" t="s">
        <v>376</v>
      </c>
      <c r="AO363" s="43" t="s">
        <v>658</v>
      </c>
      <c r="AP363" s="43"/>
      <c r="AQ363" s="43">
        <v>2</v>
      </c>
      <c r="AR363" s="43"/>
      <c r="AS363" s="43"/>
      <c r="AT363" s="43"/>
      <c r="AU363" s="43" t="s">
        <v>376</v>
      </c>
      <c r="AV363" s="43"/>
      <c r="AW363" s="43" t="s">
        <v>30</v>
      </c>
      <c r="AX363" s="43"/>
      <c r="AY363" s="43" t="s">
        <v>30</v>
      </c>
      <c r="AZ363" s="43"/>
      <c r="BA363" s="44"/>
      <c r="BB363" s="48"/>
      <c r="BC363" s="43"/>
      <c r="BD363" s="43"/>
      <c r="BE363" s="43"/>
      <c r="BF363" s="43">
        <v>1</v>
      </c>
      <c r="BG363" s="43">
        <v>2</v>
      </c>
      <c r="BH363" s="43">
        <v>1</v>
      </c>
      <c r="BI363" s="43" t="s">
        <v>1273</v>
      </c>
      <c r="BJ363" s="43" t="s">
        <v>1157</v>
      </c>
      <c r="BK363" s="43">
        <v>1926</v>
      </c>
      <c r="BL363" s="43" t="str">
        <f t="shared" si="33"/>
        <v>1926Swansea City</v>
      </c>
      <c r="BM363" s="49" t="str">
        <f t="shared" si="34"/>
        <v>London</v>
      </c>
      <c r="BN363" s="43"/>
      <c r="BO363" s="43"/>
      <c r="BP363" s="43"/>
      <c r="BQ363" s="43"/>
      <c r="BR363" s="43"/>
      <c r="BS363" s="43"/>
      <c r="BT363" s="43"/>
      <c r="BU363" s="43"/>
      <c r="BV363" s="43" t="s">
        <v>376</v>
      </c>
      <c r="BW363" s="43" t="s">
        <v>376</v>
      </c>
      <c r="BX363" s="43"/>
      <c r="BZ363" s="50"/>
      <c r="CA363" s="50"/>
      <c r="CB363" s="88" t="str">
        <f t="shared" si="35"/>
        <v>19260327</v>
      </c>
    </row>
    <row r="364" spans="1:80" s="49" customFormat="1" ht="12.95" customHeight="1" x14ac:dyDescent="0.2">
      <c r="A364" s="43">
        <v>4</v>
      </c>
      <c r="B364" s="43">
        <v>24</v>
      </c>
      <c r="C364" s="43">
        <v>1926</v>
      </c>
      <c r="D364" s="43" t="s">
        <v>658</v>
      </c>
      <c r="E364" s="43" t="s">
        <v>1271</v>
      </c>
      <c r="F364" s="44" t="s">
        <v>1010</v>
      </c>
      <c r="G364" s="43"/>
      <c r="H364" s="44" t="s">
        <v>1025</v>
      </c>
      <c r="I364" s="44"/>
      <c r="J364" s="45">
        <v>9611</v>
      </c>
      <c r="K364" s="43" t="s">
        <v>1157</v>
      </c>
      <c r="L364" s="43" t="s">
        <v>3</v>
      </c>
      <c r="M364" s="43" t="s">
        <v>823</v>
      </c>
      <c r="N364" s="46">
        <v>1</v>
      </c>
      <c r="O364" s="46">
        <v>0</v>
      </c>
      <c r="P364" s="44" t="s">
        <v>1268</v>
      </c>
      <c r="Q364" s="44" t="s">
        <v>1017</v>
      </c>
      <c r="R364" s="44" t="s">
        <v>376</v>
      </c>
      <c r="S364" s="43"/>
      <c r="T364" s="43"/>
      <c r="U364" s="43"/>
      <c r="V364" s="43"/>
      <c r="W364" s="43"/>
      <c r="X364" s="43"/>
      <c r="Y364" s="43"/>
      <c r="Z364" s="43"/>
      <c r="AA364" s="43"/>
      <c r="AB364" s="43"/>
      <c r="AC364" s="43"/>
      <c r="AD364" s="43"/>
      <c r="AE364" s="47">
        <f t="shared" si="30"/>
        <v>1</v>
      </c>
      <c r="AF364" s="47">
        <f t="shared" si="31"/>
        <v>0</v>
      </c>
      <c r="AG364" s="47">
        <f t="shared" si="32"/>
        <v>0</v>
      </c>
      <c r="AH364" s="43" t="s">
        <v>1101</v>
      </c>
      <c r="AI364" s="43" t="s">
        <v>1159</v>
      </c>
      <c r="AJ364" s="43" t="s">
        <v>376</v>
      </c>
      <c r="AK364" s="43" t="s">
        <v>658</v>
      </c>
      <c r="AL364" s="43" t="s">
        <v>1101</v>
      </c>
      <c r="AM364" s="43" t="s">
        <v>1159</v>
      </c>
      <c r="AN364" s="43" t="s">
        <v>376</v>
      </c>
      <c r="AO364" s="43" t="s">
        <v>658</v>
      </c>
      <c r="AP364" s="43"/>
      <c r="AQ364" s="43">
        <v>1</v>
      </c>
      <c r="AR364" s="43"/>
      <c r="AS364" s="43"/>
      <c r="AT364" s="43"/>
      <c r="AU364" s="43" t="s">
        <v>376</v>
      </c>
      <c r="AV364" s="43"/>
      <c r="AW364" s="43" t="s">
        <v>30</v>
      </c>
      <c r="AX364" s="43"/>
      <c r="AY364" s="43" t="s">
        <v>30</v>
      </c>
      <c r="AZ364" s="43"/>
      <c r="BA364" s="44"/>
      <c r="BB364" s="48" t="s">
        <v>30</v>
      </c>
      <c r="BC364" s="43" t="s">
        <v>30</v>
      </c>
      <c r="BD364" s="43"/>
      <c r="BE364" s="43"/>
      <c r="BF364" s="43">
        <v>1</v>
      </c>
      <c r="BG364" s="43">
        <v>1</v>
      </c>
      <c r="BH364" s="43">
        <v>1</v>
      </c>
      <c r="BI364" s="43" t="s">
        <v>1157</v>
      </c>
      <c r="BJ364" s="43" t="s">
        <v>823</v>
      </c>
      <c r="BK364" s="43">
        <v>1926</v>
      </c>
      <c r="BL364" s="43" t="str">
        <f t="shared" si="33"/>
        <v>1926Bolton Wanderers</v>
      </c>
      <c r="BM364" s="49" t="str">
        <f t="shared" si="34"/>
        <v>London</v>
      </c>
      <c r="BN364" s="43"/>
      <c r="BO364" s="43"/>
      <c r="BP364" s="43"/>
      <c r="BQ364" s="43"/>
      <c r="BR364" s="43"/>
      <c r="BS364" s="43"/>
      <c r="BT364" s="43"/>
      <c r="BU364" s="43"/>
      <c r="BV364" s="43" t="s">
        <v>376</v>
      </c>
      <c r="BW364" s="43" t="s">
        <v>376</v>
      </c>
      <c r="BX364" s="43"/>
      <c r="BZ364" s="50"/>
      <c r="CA364" s="50"/>
      <c r="CB364" s="88" t="str">
        <f t="shared" si="35"/>
        <v>19260424</v>
      </c>
    </row>
    <row r="365" spans="1:80" s="49" customFormat="1" ht="12.95" customHeight="1" x14ac:dyDescent="0.2">
      <c r="A365" s="43">
        <v>4</v>
      </c>
      <c r="B365" s="43">
        <v>24</v>
      </c>
      <c r="C365" s="43">
        <v>1926</v>
      </c>
      <c r="D365" s="43" t="s">
        <v>658</v>
      </c>
      <c r="E365" s="43" t="s">
        <v>1271</v>
      </c>
      <c r="F365" s="44" t="s">
        <v>1010</v>
      </c>
      <c r="G365" s="43"/>
      <c r="H365" s="44" t="s">
        <v>1025</v>
      </c>
      <c r="I365" s="44"/>
      <c r="J365" s="45">
        <v>9611</v>
      </c>
      <c r="K365" s="43" t="s">
        <v>823</v>
      </c>
      <c r="L365" s="43" t="s">
        <v>4</v>
      </c>
      <c r="M365" s="43" t="s">
        <v>1157</v>
      </c>
      <c r="N365" s="46">
        <v>0</v>
      </c>
      <c r="O365" s="46">
        <v>1</v>
      </c>
      <c r="P365" s="44" t="s">
        <v>1268</v>
      </c>
      <c r="Q365" s="44" t="s">
        <v>1017</v>
      </c>
      <c r="R365" s="44" t="s">
        <v>376</v>
      </c>
      <c r="S365" s="43"/>
      <c r="T365" s="43"/>
      <c r="U365" s="43"/>
      <c r="V365" s="43"/>
      <c r="W365" s="43"/>
      <c r="X365" s="43"/>
      <c r="Y365" s="43"/>
      <c r="Z365" s="43"/>
      <c r="AA365" s="43"/>
      <c r="AB365" s="43"/>
      <c r="AC365" s="43"/>
      <c r="AD365" s="43"/>
      <c r="AE365" s="47">
        <f t="shared" si="30"/>
        <v>0</v>
      </c>
      <c r="AF365" s="47">
        <f t="shared" si="31"/>
        <v>0</v>
      </c>
      <c r="AG365" s="47">
        <f t="shared" si="32"/>
        <v>1</v>
      </c>
      <c r="AH365" s="43" t="s">
        <v>1101</v>
      </c>
      <c r="AI365" s="43" t="s">
        <v>1159</v>
      </c>
      <c r="AJ365" s="43" t="s">
        <v>376</v>
      </c>
      <c r="AK365" s="43" t="s">
        <v>658</v>
      </c>
      <c r="AL365" s="43" t="s">
        <v>1101</v>
      </c>
      <c r="AM365" s="43" t="s">
        <v>1159</v>
      </c>
      <c r="AN365" s="43" t="s">
        <v>376</v>
      </c>
      <c r="AO365" s="43" t="s">
        <v>658</v>
      </c>
      <c r="AP365" s="43"/>
      <c r="AQ365" s="43">
        <v>1</v>
      </c>
      <c r="AR365" s="43"/>
      <c r="AS365" s="43"/>
      <c r="AT365" s="43"/>
      <c r="AU365" s="43" t="s">
        <v>376</v>
      </c>
      <c r="AV365" s="43"/>
      <c r="AW365" s="43" t="s">
        <v>30</v>
      </c>
      <c r="AX365" s="43"/>
      <c r="AY365" s="43" t="s">
        <v>30</v>
      </c>
      <c r="AZ365" s="43"/>
      <c r="BA365" s="44"/>
      <c r="BB365" s="48"/>
      <c r="BC365" s="43" t="s">
        <v>30</v>
      </c>
      <c r="BD365" s="43"/>
      <c r="BE365" s="43"/>
      <c r="BF365" s="43">
        <v>1</v>
      </c>
      <c r="BG365" s="43">
        <v>1</v>
      </c>
      <c r="BH365" s="43">
        <v>1</v>
      </c>
      <c r="BI365" s="43" t="s">
        <v>823</v>
      </c>
      <c r="BJ365" s="43" t="s">
        <v>1157</v>
      </c>
      <c r="BK365" s="43">
        <v>1926</v>
      </c>
      <c r="BL365" s="43" t="str">
        <f t="shared" si="33"/>
        <v>1926Manchester City</v>
      </c>
      <c r="BM365" s="49" t="str">
        <f t="shared" si="34"/>
        <v>London</v>
      </c>
      <c r="BN365" s="43"/>
      <c r="BO365" s="43"/>
      <c r="BP365" s="43"/>
      <c r="BQ365" s="43"/>
      <c r="BR365" s="43"/>
      <c r="BS365" s="43"/>
      <c r="BT365" s="43"/>
      <c r="BU365" s="43"/>
      <c r="BV365" s="43" t="s">
        <v>376</v>
      </c>
      <c r="BW365" s="43" t="s">
        <v>376</v>
      </c>
      <c r="BX365" s="43"/>
      <c r="BZ365" s="50"/>
      <c r="CA365" s="50"/>
      <c r="CB365" s="88" t="str">
        <f t="shared" si="35"/>
        <v>19260424</v>
      </c>
    </row>
    <row r="366" spans="1:80" s="49" customFormat="1" ht="12.95" customHeight="1" x14ac:dyDescent="0.2">
      <c r="A366" s="43">
        <v>3</v>
      </c>
      <c r="B366" s="43">
        <v>26</v>
      </c>
      <c r="C366" s="43">
        <v>1927</v>
      </c>
      <c r="D366" s="43" t="s">
        <v>658</v>
      </c>
      <c r="E366" s="43" t="s">
        <v>1275</v>
      </c>
      <c r="F366" s="44" t="s">
        <v>1010</v>
      </c>
      <c r="G366" s="43"/>
      <c r="H366" s="44" t="s">
        <v>1011</v>
      </c>
      <c r="I366" s="44"/>
      <c r="J366" s="45">
        <v>9947</v>
      </c>
      <c r="K366" s="43" t="s">
        <v>1262</v>
      </c>
      <c r="L366" s="43" t="s">
        <v>3</v>
      </c>
      <c r="M366" s="43" t="s">
        <v>1217</v>
      </c>
      <c r="N366" s="46">
        <v>3</v>
      </c>
      <c r="O366" s="46">
        <v>0</v>
      </c>
      <c r="P366" s="44" t="s">
        <v>1152</v>
      </c>
      <c r="Q366" s="44" t="s">
        <v>1111</v>
      </c>
      <c r="R366" s="44" t="s">
        <v>376</v>
      </c>
      <c r="S366" s="43"/>
      <c r="T366" s="43"/>
      <c r="U366" s="43"/>
      <c r="V366" s="43"/>
      <c r="W366" s="43"/>
      <c r="X366" s="43"/>
      <c r="Y366" s="43"/>
      <c r="Z366" s="43"/>
      <c r="AA366" s="43"/>
      <c r="AB366" s="43"/>
      <c r="AC366" s="43"/>
      <c r="AD366" s="43"/>
      <c r="AE366" s="47">
        <f t="shared" si="30"/>
        <v>1</v>
      </c>
      <c r="AF366" s="47">
        <f t="shared" si="31"/>
        <v>0</v>
      </c>
      <c r="AG366" s="47">
        <f t="shared" si="32"/>
        <v>0</v>
      </c>
      <c r="AH366" s="43" t="s">
        <v>1263</v>
      </c>
      <c r="AI366" s="43" t="s">
        <v>1264</v>
      </c>
      <c r="AJ366" s="43" t="s">
        <v>376</v>
      </c>
      <c r="AK366" s="43" t="s">
        <v>658</v>
      </c>
      <c r="AL366" s="43" t="s">
        <v>1217</v>
      </c>
      <c r="AM366" s="43" t="s">
        <v>1036</v>
      </c>
      <c r="AN366" s="43" t="s">
        <v>376</v>
      </c>
      <c r="AO366" s="43" t="s">
        <v>658</v>
      </c>
      <c r="AP366" s="43"/>
      <c r="AQ366" s="43">
        <v>2</v>
      </c>
      <c r="AR366" s="43"/>
      <c r="AS366" s="43"/>
      <c r="AT366" s="43"/>
      <c r="AU366" s="43" t="s">
        <v>376</v>
      </c>
      <c r="AV366" s="43"/>
      <c r="AW366" s="43" t="s">
        <v>30</v>
      </c>
      <c r="AX366" s="43"/>
      <c r="AY366" s="43" t="s">
        <v>30</v>
      </c>
      <c r="AZ366" s="43"/>
      <c r="BA366" s="44"/>
      <c r="BB366" s="48"/>
      <c r="BC366" s="43"/>
      <c r="BD366" s="43"/>
      <c r="BE366" s="43"/>
      <c r="BF366" s="43">
        <v>1</v>
      </c>
      <c r="BG366" s="43">
        <v>1</v>
      </c>
      <c r="BH366" s="43">
        <v>2</v>
      </c>
      <c r="BI366" s="43" t="s">
        <v>1262</v>
      </c>
      <c r="BJ366" s="43" t="s">
        <v>1217</v>
      </c>
      <c r="BK366" s="43">
        <v>1927</v>
      </c>
      <c r="BL366" s="43" t="str">
        <f t="shared" si="33"/>
        <v>1927Cardiff City</v>
      </c>
      <c r="BM366" s="49" t="str">
        <f t="shared" si="34"/>
        <v>Birmingham</v>
      </c>
      <c r="BN366" s="43"/>
      <c r="BO366" s="43"/>
      <c r="BP366" s="43"/>
      <c r="BQ366" s="43"/>
      <c r="BR366" s="43"/>
      <c r="BS366" s="43"/>
      <c r="BT366" s="43"/>
      <c r="BU366" s="43"/>
      <c r="BV366" s="43" t="s">
        <v>376</v>
      </c>
      <c r="BW366" s="43" t="s">
        <v>376</v>
      </c>
      <c r="BX366" s="43"/>
      <c r="BZ366" s="50"/>
      <c r="CA366" s="50"/>
      <c r="CB366" s="88" t="str">
        <f t="shared" si="35"/>
        <v>19270326</v>
      </c>
    </row>
    <row r="367" spans="1:80" s="49" customFormat="1" ht="12.95" customHeight="1" x14ac:dyDescent="0.2">
      <c r="A367" s="43">
        <v>3</v>
      </c>
      <c r="B367" s="43">
        <v>26</v>
      </c>
      <c r="C367" s="43">
        <v>1927</v>
      </c>
      <c r="D367" s="43" t="s">
        <v>658</v>
      </c>
      <c r="E367" s="43" t="s">
        <v>1275</v>
      </c>
      <c r="F367" s="44" t="s">
        <v>1010</v>
      </c>
      <c r="G367" s="43"/>
      <c r="H367" s="44" t="s">
        <v>1011</v>
      </c>
      <c r="I367" s="44"/>
      <c r="J367" s="45">
        <v>9947</v>
      </c>
      <c r="K367" s="43" t="s">
        <v>1217</v>
      </c>
      <c r="L367" s="43" t="s">
        <v>4</v>
      </c>
      <c r="M367" s="43" t="s">
        <v>1262</v>
      </c>
      <c r="N367" s="46">
        <v>0</v>
      </c>
      <c r="O367" s="46">
        <v>3</v>
      </c>
      <c r="P367" s="44" t="s">
        <v>1152</v>
      </c>
      <c r="Q367" s="44" t="s">
        <v>1111</v>
      </c>
      <c r="R367" s="44" t="s">
        <v>376</v>
      </c>
      <c r="S367" s="43"/>
      <c r="T367" s="43"/>
      <c r="U367" s="43"/>
      <c r="V367" s="43"/>
      <c r="W367" s="43"/>
      <c r="X367" s="43"/>
      <c r="Y367" s="43"/>
      <c r="Z367" s="43"/>
      <c r="AA367" s="43"/>
      <c r="AB367" s="43"/>
      <c r="AC367" s="43"/>
      <c r="AD367" s="43"/>
      <c r="AE367" s="47">
        <f t="shared" si="30"/>
        <v>0</v>
      </c>
      <c r="AF367" s="47">
        <f t="shared" si="31"/>
        <v>0</v>
      </c>
      <c r="AG367" s="47">
        <f t="shared" si="32"/>
        <v>1</v>
      </c>
      <c r="AH367" s="43" t="s">
        <v>1217</v>
      </c>
      <c r="AI367" s="43" t="s">
        <v>1036</v>
      </c>
      <c r="AJ367" s="43" t="s">
        <v>376</v>
      </c>
      <c r="AK367" s="43" t="s">
        <v>658</v>
      </c>
      <c r="AL367" s="43" t="s">
        <v>1263</v>
      </c>
      <c r="AM367" s="43" t="s">
        <v>1264</v>
      </c>
      <c r="AN367" s="43" t="s">
        <v>376</v>
      </c>
      <c r="AO367" s="43" t="s">
        <v>658</v>
      </c>
      <c r="AP367" s="43"/>
      <c r="AQ367" s="43">
        <v>2</v>
      </c>
      <c r="AR367" s="43"/>
      <c r="AS367" s="43"/>
      <c r="AT367" s="43"/>
      <c r="AU367" s="43" t="s">
        <v>376</v>
      </c>
      <c r="AV367" s="43"/>
      <c r="AW367" s="43" t="s">
        <v>30</v>
      </c>
      <c r="AX367" s="43"/>
      <c r="AY367" s="43" t="s">
        <v>30</v>
      </c>
      <c r="AZ367" s="43"/>
      <c r="BA367" s="44"/>
      <c r="BB367" s="48"/>
      <c r="BC367" s="43"/>
      <c r="BD367" s="43"/>
      <c r="BE367" s="43"/>
      <c r="BF367" s="43">
        <v>1</v>
      </c>
      <c r="BG367" s="43">
        <v>2</v>
      </c>
      <c r="BH367" s="43">
        <v>1</v>
      </c>
      <c r="BI367" s="43" t="s">
        <v>1217</v>
      </c>
      <c r="BJ367" s="43" t="s">
        <v>1262</v>
      </c>
      <c r="BK367" s="43">
        <v>1927</v>
      </c>
      <c r="BL367" s="43" t="str">
        <f t="shared" si="33"/>
        <v>1927Reading</v>
      </c>
      <c r="BM367" s="49" t="str">
        <f t="shared" si="34"/>
        <v>Birmingham</v>
      </c>
      <c r="BN367" s="43"/>
      <c r="BO367" s="43"/>
      <c r="BP367" s="43"/>
      <c r="BQ367" s="43"/>
      <c r="BR367" s="43"/>
      <c r="BS367" s="43"/>
      <c r="BT367" s="43"/>
      <c r="BU367" s="43"/>
      <c r="BV367" s="43" t="s">
        <v>376</v>
      </c>
      <c r="BW367" s="43" t="s">
        <v>376</v>
      </c>
      <c r="BX367" s="43"/>
      <c r="BZ367" s="50"/>
      <c r="CA367" s="50"/>
      <c r="CB367" s="88" t="str">
        <f t="shared" si="35"/>
        <v>19270326</v>
      </c>
    </row>
    <row r="368" spans="1:80" s="49" customFormat="1" ht="12.95" customHeight="1" x14ac:dyDescent="0.2">
      <c r="A368" s="43">
        <v>3</v>
      </c>
      <c r="B368" s="43">
        <v>26</v>
      </c>
      <c r="C368" s="43">
        <v>1927</v>
      </c>
      <c r="D368" s="43" t="s">
        <v>658</v>
      </c>
      <c r="E368" s="43" t="s">
        <v>1275</v>
      </c>
      <c r="F368" s="44" t="s">
        <v>1010</v>
      </c>
      <c r="G368" s="43"/>
      <c r="H368" s="44" t="s">
        <v>1011</v>
      </c>
      <c r="I368" s="44"/>
      <c r="J368" s="45">
        <v>9947</v>
      </c>
      <c r="K368" s="43" t="s">
        <v>587</v>
      </c>
      <c r="L368" s="43" t="s">
        <v>3</v>
      </c>
      <c r="M368" s="43" t="s">
        <v>629</v>
      </c>
      <c r="N368" s="46">
        <v>2</v>
      </c>
      <c r="O368" s="46">
        <v>1</v>
      </c>
      <c r="P368" s="44" t="s">
        <v>1234</v>
      </c>
      <c r="Q368" s="44" t="s">
        <v>1017</v>
      </c>
      <c r="R368" s="44" t="s">
        <v>376</v>
      </c>
      <c r="S368" s="43"/>
      <c r="T368" s="43"/>
      <c r="U368" s="43"/>
      <c r="V368" s="43"/>
      <c r="W368" s="43"/>
      <c r="X368" s="43"/>
      <c r="Y368" s="43"/>
      <c r="Z368" s="43"/>
      <c r="AA368" s="43"/>
      <c r="AB368" s="43"/>
      <c r="AC368" s="43"/>
      <c r="AD368" s="43"/>
      <c r="AE368" s="47">
        <f t="shared" si="30"/>
        <v>1</v>
      </c>
      <c r="AF368" s="47">
        <f t="shared" si="31"/>
        <v>0</v>
      </c>
      <c r="AG368" s="47">
        <f t="shared" si="32"/>
        <v>0</v>
      </c>
      <c r="AH368" s="43" t="s">
        <v>1017</v>
      </c>
      <c r="AI368" s="43" t="s">
        <v>1018</v>
      </c>
      <c r="AJ368" s="43" t="s">
        <v>376</v>
      </c>
      <c r="AK368" s="43" t="s">
        <v>658</v>
      </c>
      <c r="AL368" s="43" t="s">
        <v>629</v>
      </c>
      <c r="AM368" s="43" t="s">
        <v>1199</v>
      </c>
      <c r="AN368" s="43" t="s">
        <v>376</v>
      </c>
      <c r="AO368" s="43" t="s">
        <v>658</v>
      </c>
      <c r="AP368" s="43"/>
      <c r="AQ368" s="43">
        <v>2</v>
      </c>
      <c r="AR368" s="43"/>
      <c r="AS368" s="43"/>
      <c r="AT368" s="43"/>
      <c r="AU368" s="43" t="s">
        <v>376</v>
      </c>
      <c r="AV368" s="43"/>
      <c r="AW368" s="43" t="s">
        <v>30</v>
      </c>
      <c r="AX368" s="43"/>
      <c r="AY368" s="43" t="s">
        <v>30</v>
      </c>
      <c r="AZ368" s="43"/>
      <c r="BA368" s="44"/>
      <c r="BB368" s="48"/>
      <c r="BC368" s="43"/>
      <c r="BD368" s="43"/>
      <c r="BE368" s="43"/>
      <c r="BF368" s="43">
        <v>1</v>
      </c>
      <c r="BG368" s="43">
        <v>1</v>
      </c>
      <c r="BH368" s="43">
        <v>2</v>
      </c>
      <c r="BI368" s="43" t="s">
        <v>587</v>
      </c>
      <c r="BJ368" s="43" t="s">
        <v>629</v>
      </c>
      <c r="BK368" s="43">
        <v>1927</v>
      </c>
      <c r="BL368" s="43" t="str">
        <f t="shared" si="33"/>
        <v>1927Arsenal</v>
      </c>
      <c r="BM368" s="49" t="str">
        <f t="shared" si="34"/>
        <v>London</v>
      </c>
      <c r="BN368" s="43"/>
      <c r="BO368" s="43"/>
      <c r="BP368" s="43"/>
      <c r="BQ368" s="43"/>
      <c r="BR368" s="43"/>
      <c r="BS368" s="43"/>
      <c r="BT368" s="43"/>
      <c r="BU368" s="43"/>
      <c r="BV368" s="43" t="s">
        <v>376</v>
      </c>
      <c r="BW368" s="43" t="s">
        <v>376</v>
      </c>
      <c r="BX368" s="43"/>
      <c r="BZ368" s="50"/>
      <c r="CA368" s="50"/>
      <c r="CB368" s="88" t="str">
        <f t="shared" si="35"/>
        <v>19270326</v>
      </c>
    </row>
    <row r="369" spans="1:80" s="49" customFormat="1" ht="12.95" customHeight="1" x14ac:dyDescent="0.2">
      <c r="A369" s="43">
        <v>3</v>
      </c>
      <c r="B369" s="43">
        <v>26</v>
      </c>
      <c r="C369" s="43">
        <v>1927</v>
      </c>
      <c r="D369" s="43" t="s">
        <v>658</v>
      </c>
      <c r="E369" s="43" t="s">
        <v>1275</v>
      </c>
      <c r="F369" s="44" t="s">
        <v>1010</v>
      </c>
      <c r="G369" s="43"/>
      <c r="H369" s="44" t="s">
        <v>1011</v>
      </c>
      <c r="I369" s="44"/>
      <c r="J369" s="45">
        <v>9947</v>
      </c>
      <c r="K369" s="43" t="s">
        <v>629</v>
      </c>
      <c r="L369" s="43" t="s">
        <v>4</v>
      </c>
      <c r="M369" s="43" t="s">
        <v>587</v>
      </c>
      <c r="N369" s="46">
        <v>1</v>
      </c>
      <c r="O369" s="46">
        <v>2</v>
      </c>
      <c r="P369" s="44" t="s">
        <v>1234</v>
      </c>
      <c r="Q369" s="44" t="s">
        <v>1017</v>
      </c>
      <c r="R369" s="44" t="s">
        <v>376</v>
      </c>
      <c r="S369" s="43"/>
      <c r="T369" s="43"/>
      <c r="U369" s="43"/>
      <c r="V369" s="43"/>
      <c r="W369" s="43"/>
      <c r="X369" s="43"/>
      <c r="Y369" s="43"/>
      <c r="Z369" s="43"/>
      <c r="AA369" s="43"/>
      <c r="AB369" s="43"/>
      <c r="AC369" s="43"/>
      <c r="AD369" s="43"/>
      <c r="AE369" s="47">
        <f t="shared" si="30"/>
        <v>0</v>
      </c>
      <c r="AF369" s="47">
        <f t="shared" si="31"/>
        <v>0</v>
      </c>
      <c r="AG369" s="47">
        <f t="shared" si="32"/>
        <v>1</v>
      </c>
      <c r="AH369" s="43" t="s">
        <v>629</v>
      </c>
      <c r="AI369" s="43" t="s">
        <v>1199</v>
      </c>
      <c r="AJ369" s="43" t="s">
        <v>376</v>
      </c>
      <c r="AK369" s="43" t="s">
        <v>658</v>
      </c>
      <c r="AL369" s="43" t="s">
        <v>1017</v>
      </c>
      <c r="AM369" s="43" t="s">
        <v>1018</v>
      </c>
      <c r="AN369" s="43" t="s">
        <v>376</v>
      </c>
      <c r="AO369" s="43" t="s">
        <v>658</v>
      </c>
      <c r="AP369" s="43"/>
      <c r="AQ369" s="43">
        <v>2</v>
      </c>
      <c r="AR369" s="43"/>
      <c r="AS369" s="43"/>
      <c r="AT369" s="43"/>
      <c r="AU369" s="43" t="s">
        <v>376</v>
      </c>
      <c r="AV369" s="43"/>
      <c r="AW369" s="43" t="s">
        <v>30</v>
      </c>
      <c r="AX369" s="43"/>
      <c r="AY369" s="43" t="s">
        <v>30</v>
      </c>
      <c r="AZ369" s="43"/>
      <c r="BA369" s="44"/>
      <c r="BB369" s="48"/>
      <c r="BC369" s="43"/>
      <c r="BD369" s="43"/>
      <c r="BE369" s="43"/>
      <c r="BF369" s="43">
        <v>1</v>
      </c>
      <c r="BG369" s="43">
        <v>2</v>
      </c>
      <c r="BH369" s="43">
        <v>1</v>
      </c>
      <c r="BI369" s="43" t="s">
        <v>629</v>
      </c>
      <c r="BJ369" s="43" t="s">
        <v>587</v>
      </c>
      <c r="BK369" s="43">
        <v>1927</v>
      </c>
      <c r="BL369" s="43" t="str">
        <f t="shared" si="33"/>
        <v>1927Southampton</v>
      </c>
      <c r="BM369" s="49" t="str">
        <f t="shared" si="34"/>
        <v>London</v>
      </c>
      <c r="BN369" s="43"/>
      <c r="BO369" s="43"/>
      <c r="BP369" s="43"/>
      <c r="BQ369" s="43"/>
      <c r="BR369" s="43"/>
      <c r="BS369" s="43"/>
      <c r="BT369" s="43"/>
      <c r="BU369" s="43"/>
      <c r="BV369" s="43" t="s">
        <v>376</v>
      </c>
      <c r="BW369" s="43" t="s">
        <v>376</v>
      </c>
      <c r="BX369" s="43"/>
      <c r="BZ369" s="50"/>
      <c r="CA369" s="50"/>
      <c r="CB369" s="88" t="str">
        <f t="shared" si="35"/>
        <v>19270326</v>
      </c>
    </row>
    <row r="370" spans="1:80" s="49" customFormat="1" ht="12.95" customHeight="1" x14ac:dyDescent="0.2">
      <c r="A370" s="43">
        <v>4</v>
      </c>
      <c r="B370" s="43">
        <v>23</v>
      </c>
      <c r="C370" s="43">
        <v>1927</v>
      </c>
      <c r="D370" s="43" t="s">
        <v>658</v>
      </c>
      <c r="E370" s="43" t="s">
        <v>1275</v>
      </c>
      <c r="F370" s="44" t="s">
        <v>1010</v>
      </c>
      <c r="G370" s="43"/>
      <c r="H370" s="44" t="s">
        <v>1025</v>
      </c>
      <c r="I370" s="44"/>
      <c r="J370" s="45">
        <v>9975</v>
      </c>
      <c r="K370" s="43" t="s">
        <v>1262</v>
      </c>
      <c r="L370" s="43" t="s">
        <v>3</v>
      </c>
      <c r="M370" s="43" t="s">
        <v>587</v>
      </c>
      <c r="N370" s="46">
        <v>1</v>
      </c>
      <c r="O370" s="46">
        <v>0</v>
      </c>
      <c r="P370" s="44" t="s">
        <v>1268</v>
      </c>
      <c r="Q370" s="44" t="s">
        <v>1017</v>
      </c>
      <c r="R370" s="44" t="s">
        <v>376</v>
      </c>
      <c r="S370" s="43"/>
      <c r="T370" s="43"/>
      <c r="U370" s="43"/>
      <c r="V370" s="43"/>
      <c r="W370" s="43"/>
      <c r="X370" s="43"/>
      <c r="Y370" s="43"/>
      <c r="Z370" s="43"/>
      <c r="AA370" s="43"/>
      <c r="AB370" s="43"/>
      <c r="AC370" s="43"/>
      <c r="AD370" s="43"/>
      <c r="AE370" s="47">
        <f t="shared" si="30"/>
        <v>1</v>
      </c>
      <c r="AF370" s="47">
        <f t="shared" si="31"/>
        <v>0</v>
      </c>
      <c r="AG370" s="47">
        <f t="shared" si="32"/>
        <v>0</v>
      </c>
      <c r="AH370" s="43" t="s">
        <v>1263</v>
      </c>
      <c r="AI370" s="43" t="s">
        <v>1264</v>
      </c>
      <c r="AJ370" s="43" t="s">
        <v>376</v>
      </c>
      <c r="AK370" s="43" t="s">
        <v>658</v>
      </c>
      <c r="AL370" s="43" t="s">
        <v>1017</v>
      </c>
      <c r="AM370" s="43" t="s">
        <v>1018</v>
      </c>
      <c r="AN370" s="43" t="s">
        <v>376</v>
      </c>
      <c r="AO370" s="43" t="s">
        <v>658</v>
      </c>
      <c r="AP370" s="43"/>
      <c r="AQ370" s="43">
        <v>1</v>
      </c>
      <c r="AR370" s="43"/>
      <c r="AS370" s="43"/>
      <c r="AT370" s="43"/>
      <c r="AU370" s="43" t="s">
        <v>376</v>
      </c>
      <c r="AV370" s="43"/>
      <c r="AW370" s="43" t="s">
        <v>30</v>
      </c>
      <c r="AX370" s="43"/>
      <c r="AY370" s="43" t="s">
        <v>30</v>
      </c>
      <c r="AZ370" s="43"/>
      <c r="BA370" s="44"/>
      <c r="BB370" s="48" t="s">
        <v>30</v>
      </c>
      <c r="BC370" s="43" t="s">
        <v>30</v>
      </c>
      <c r="BD370" s="43"/>
      <c r="BE370" s="43"/>
      <c r="BF370" s="43">
        <v>1</v>
      </c>
      <c r="BG370" s="43">
        <v>1</v>
      </c>
      <c r="BH370" s="43">
        <v>1</v>
      </c>
      <c r="BI370" s="43" t="s">
        <v>1262</v>
      </c>
      <c r="BJ370" s="43" t="s">
        <v>587</v>
      </c>
      <c r="BK370" s="43">
        <v>1927</v>
      </c>
      <c r="BL370" s="43" t="str">
        <f t="shared" si="33"/>
        <v>1927Cardiff City</v>
      </c>
      <c r="BM370" s="49" t="str">
        <f t="shared" si="34"/>
        <v>London</v>
      </c>
      <c r="BN370" s="43"/>
      <c r="BO370" s="43"/>
      <c r="BP370" s="43"/>
      <c r="BQ370" s="43"/>
      <c r="BR370" s="43"/>
      <c r="BS370" s="43"/>
      <c r="BT370" s="43"/>
      <c r="BU370" s="43"/>
      <c r="BV370" s="43" t="s">
        <v>376</v>
      </c>
      <c r="BW370" s="43" t="s">
        <v>376</v>
      </c>
      <c r="BX370" s="43"/>
      <c r="BZ370" s="50"/>
      <c r="CA370" s="50"/>
      <c r="CB370" s="88" t="str">
        <f t="shared" si="35"/>
        <v>19270423</v>
      </c>
    </row>
    <row r="371" spans="1:80" s="49" customFormat="1" ht="12.95" customHeight="1" x14ac:dyDescent="0.2">
      <c r="A371" s="43">
        <v>4</v>
      </c>
      <c r="B371" s="43">
        <v>23</v>
      </c>
      <c r="C371" s="43">
        <v>1927</v>
      </c>
      <c r="D371" s="43" t="s">
        <v>658</v>
      </c>
      <c r="E371" s="43" t="s">
        <v>1275</v>
      </c>
      <c r="F371" s="44" t="s">
        <v>1010</v>
      </c>
      <c r="G371" s="43"/>
      <c r="H371" s="44" t="s">
        <v>1025</v>
      </c>
      <c r="I371" s="44"/>
      <c r="J371" s="45">
        <v>9975</v>
      </c>
      <c r="K371" s="43" t="s">
        <v>587</v>
      </c>
      <c r="L371" s="43" t="s">
        <v>4</v>
      </c>
      <c r="M371" s="43" t="s">
        <v>1262</v>
      </c>
      <c r="N371" s="46">
        <v>0</v>
      </c>
      <c r="O371" s="46">
        <v>1</v>
      </c>
      <c r="P371" s="44" t="s">
        <v>1268</v>
      </c>
      <c r="Q371" s="44" t="s">
        <v>1017</v>
      </c>
      <c r="R371" s="44" t="s">
        <v>376</v>
      </c>
      <c r="S371" s="43"/>
      <c r="T371" s="43"/>
      <c r="U371" s="43"/>
      <c r="V371" s="43"/>
      <c r="W371" s="43"/>
      <c r="X371" s="43"/>
      <c r="Y371" s="43"/>
      <c r="Z371" s="43"/>
      <c r="AA371" s="43"/>
      <c r="AB371" s="43"/>
      <c r="AC371" s="43"/>
      <c r="AD371" s="43"/>
      <c r="AE371" s="47">
        <f t="shared" si="30"/>
        <v>0</v>
      </c>
      <c r="AF371" s="47">
        <f t="shared" si="31"/>
        <v>0</v>
      </c>
      <c r="AG371" s="47">
        <f t="shared" si="32"/>
        <v>1</v>
      </c>
      <c r="AH371" s="43" t="s">
        <v>1017</v>
      </c>
      <c r="AI371" s="43" t="s">
        <v>1018</v>
      </c>
      <c r="AJ371" s="43" t="s">
        <v>376</v>
      </c>
      <c r="AK371" s="43" t="s">
        <v>658</v>
      </c>
      <c r="AL371" s="43" t="s">
        <v>1263</v>
      </c>
      <c r="AM371" s="43" t="s">
        <v>1264</v>
      </c>
      <c r="AN371" s="43" t="s">
        <v>376</v>
      </c>
      <c r="AO371" s="43" t="s">
        <v>658</v>
      </c>
      <c r="AP371" s="43"/>
      <c r="AQ371" s="43">
        <v>1</v>
      </c>
      <c r="AR371" s="43"/>
      <c r="AS371" s="43"/>
      <c r="AT371" s="43"/>
      <c r="AU371" s="43" t="s">
        <v>376</v>
      </c>
      <c r="AV371" s="43"/>
      <c r="AW371" s="43" t="s">
        <v>30</v>
      </c>
      <c r="AX371" s="43"/>
      <c r="AY371" s="43" t="s">
        <v>30</v>
      </c>
      <c r="AZ371" s="43"/>
      <c r="BA371" s="44"/>
      <c r="BB371" s="48"/>
      <c r="BC371" s="43" t="s">
        <v>30</v>
      </c>
      <c r="BD371" s="43"/>
      <c r="BE371" s="43"/>
      <c r="BF371" s="43">
        <v>1</v>
      </c>
      <c r="BG371" s="43">
        <v>1</v>
      </c>
      <c r="BH371" s="43">
        <v>1</v>
      </c>
      <c r="BI371" s="43" t="s">
        <v>587</v>
      </c>
      <c r="BJ371" s="43" t="s">
        <v>1262</v>
      </c>
      <c r="BK371" s="43">
        <v>1927</v>
      </c>
      <c r="BL371" s="43" t="str">
        <f t="shared" si="33"/>
        <v>1927Arsenal</v>
      </c>
      <c r="BM371" s="49" t="str">
        <f t="shared" si="34"/>
        <v>London</v>
      </c>
      <c r="BN371" s="43"/>
      <c r="BO371" s="43"/>
      <c r="BP371" s="43"/>
      <c r="BQ371" s="43"/>
      <c r="BR371" s="43"/>
      <c r="BS371" s="43"/>
      <c r="BT371" s="43"/>
      <c r="BU371" s="43"/>
      <c r="BV371" s="43" t="s">
        <v>376</v>
      </c>
      <c r="BW371" s="43" t="s">
        <v>376</v>
      </c>
      <c r="BX371" s="43"/>
      <c r="BZ371" s="50"/>
      <c r="CA371" s="50"/>
      <c r="CB371" s="88" t="str">
        <f t="shared" si="35"/>
        <v>19270423</v>
      </c>
    </row>
    <row r="372" spans="1:80" s="49" customFormat="1" ht="12.95" customHeight="1" x14ac:dyDescent="0.2">
      <c r="A372" s="43">
        <v>3</v>
      </c>
      <c r="B372" s="43">
        <v>24</v>
      </c>
      <c r="C372" s="43">
        <v>1928</v>
      </c>
      <c r="D372" s="43" t="s">
        <v>658</v>
      </c>
      <c r="E372" s="43" t="s">
        <v>1276</v>
      </c>
      <c r="F372" s="44" t="s">
        <v>1010</v>
      </c>
      <c r="G372" s="43"/>
      <c r="H372" s="44" t="s">
        <v>1011</v>
      </c>
      <c r="I372" s="44"/>
      <c r="J372" s="45">
        <v>10311</v>
      </c>
      <c r="K372" s="43" t="s">
        <v>1094</v>
      </c>
      <c r="L372" s="43" t="s">
        <v>3</v>
      </c>
      <c r="M372" s="43" t="s">
        <v>587</v>
      </c>
      <c r="N372" s="46">
        <v>1</v>
      </c>
      <c r="O372" s="46">
        <v>0</v>
      </c>
      <c r="P372" s="44" t="s">
        <v>1277</v>
      </c>
      <c r="Q372" s="44" t="s">
        <v>1278</v>
      </c>
      <c r="R372" s="44" t="s">
        <v>376</v>
      </c>
      <c r="S372" s="43"/>
      <c r="T372" s="43"/>
      <c r="U372" s="43"/>
      <c r="V372" s="43"/>
      <c r="W372" s="43"/>
      <c r="X372" s="43"/>
      <c r="Y372" s="43"/>
      <c r="Z372" s="43"/>
      <c r="AA372" s="43"/>
      <c r="AB372" s="43"/>
      <c r="AC372" s="43"/>
      <c r="AD372" s="43"/>
      <c r="AE372" s="47">
        <f t="shared" si="30"/>
        <v>1</v>
      </c>
      <c r="AF372" s="47">
        <f t="shared" si="31"/>
        <v>0</v>
      </c>
      <c r="AG372" s="47">
        <f t="shared" si="32"/>
        <v>0</v>
      </c>
      <c r="AH372" s="43" t="s">
        <v>1085</v>
      </c>
      <c r="AI372" s="43" t="s">
        <v>1086</v>
      </c>
      <c r="AJ372" s="43" t="s">
        <v>376</v>
      </c>
      <c r="AK372" s="43" t="s">
        <v>658</v>
      </c>
      <c r="AL372" s="43" t="s">
        <v>1017</v>
      </c>
      <c r="AM372" s="43" t="s">
        <v>1018</v>
      </c>
      <c r="AN372" s="43" t="s">
        <v>376</v>
      </c>
      <c r="AO372" s="43" t="s">
        <v>658</v>
      </c>
      <c r="AP372" s="43"/>
      <c r="AQ372" s="43">
        <v>2</v>
      </c>
      <c r="AR372" s="43"/>
      <c r="AS372" s="43"/>
      <c r="AT372" s="43"/>
      <c r="AU372" s="43" t="s">
        <v>376</v>
      </c>
      <c r="AV372" s="43"/>
      <c r="AW372" s="43" t="s">
        <v>30</v>
      </c>
      <c r="AX372" s="43"/>
      <c r="AY372" s="43" t="s">
        <v>30</v>
      </c>
      <c r="AZ372" s="43"/>
      <c r="BA372" s="44"/>
      <c r="BB372" s="48"/>
      <c r="BC372" s="43"/>
      <c r="BD372" s="43"/>
      <c r="BE372" s="43"/>
      <c r="BF372" s="43">
        <v>1</v>
      </c>
      <c r="BG372" s="43">
        <v>1</v>
      </c>
      <c r="BH372" s="43">
        <v>1</v>
      </c>
      <c r="BI372" s="43" t="s">
        <v>1094</v>
      </c>
      <c r="BJ372" s="43" t="s">
        <v>587</v>
      </c>
      <c r="BK372" s="43">
        <v>1928</v>
      </c>
      <c r="BL372" s="43" t="str">
        <f t="shared" si="33"/>
        <v>1928Blackburn Rovers</v>
      </c>
      <c r="BM372" s="49" t="str">
        <f t="shared" si="34"/>
        <v>Leicester</v>
      </c>
      <c r="BN372" s="43"/>
      <c r="BO372" s="43"/>
      <c r="BP372" s="43"/>
      <c r="BQ372" s="43"/>
      <c r="BR372" s="43"/>
      <c r="BS372" s="43"/>
      <c r="BT372" s="43"/>
      <c r="BU372" s="43"/>
      <c r="BV372" s="43" t="s">
        <v>376</v>
      </c>
      <c r="BW372" s="43" t="s">
        <v>376</v>
      </c>
      <c r="BX372" s="43"/>
      <c r="BZ372" s="50"/>
      <c r="CA372" s="50"/>
      <c r="CB372" s="88" t="str">
        <f t="shared" si="35"/>
        <v>19280324</v>
      </c>
    </row>
    <row r="373" spans="1:80" s="49" customFormat="1" ht="12.95" customHeight="1" x14ac:dyDescent="0.2">
      <c r="A373" s="43">
        <v>3</v>
      </c>
      <c r="B373" s="43">
        <v>24</v>
      </c>
      <c r="C373" s="43">
        <v>1928</v>
      </c>
      <c r="D373" s="43" t="s">
        <v>658</v>
      </c>
      <c r="E373" s="43" t="s">
        <v>1276</v>
      </c>
      <c r="F373" s="44" t="s">
        <v>1010</v>
      </c>
      <c r="G373" s="43"/>
      <c r="H373" s="44" t="s">
        <v>1011</v>
      </c>
      <c r="I373" s="44"/>
      <c r="J373" s="45">
        <v>10311</v>
      </c>
      <c r="K373" s="43" t="s">
        <v>587</v>
      </c>
      <c r="L373" s="43" t="s">
        <v>4</v>
      </c>
      <c r="M373" s="43" t="s">
        <v>1094</v>
      </c>
      <c r="N373" s="46">
        <v>0</v>
      </c>
      <c r="O373" s="46">
        <v>1</v>
      </c>
      <c r="P373" s="44" t="s">
        <v>1277</v>
      </c>
      <c r="Q373" s="44" t="s">
        <v>1278</v>
      </c>
      <c r="R373" s="44" t="s">
        <v>376</v>
      </c>
      <c r="S373" s="43"/>
      <c r="T373" s="43"/>
      <c r="U373" s="43"/>
      <c r="V373" s="43"/>
      <c r="W373" s="43"/>
      <c r="X373" s="43"/>
      <c r="Y373" s="43"/>
      <c r="Z373" s="43"/>
      <c r="AA373" s="43"/>
      <c r="AB373" s="43"/>
      <c r="AC373" s="43"/>
      <c r="AD373" s="43"/>
      <c r="AE373" s="47">
        <f t="shared" si="30"/>
        <v>0</v>
      </c>
      <c r="AF373" s="47">
        <f t="shared" si="31"/>
        <v>0</v>
      </c>
      <c r="AG373" s="47">
        <f t="shared" si="32"/>
        <v>1</v>
      </c>
      <c r="AH373" s="43" t="s">
        <v>1017</v>
      </c>
      <c r="AI373" s="43" t="s">
        <v>1018</v>
      </c>
      <c r="AJ373" s="43" t="s">
        <v>376</v>
      </c>
      <c r="AK373" s="43" t="s">
        <v>658</v>
      </c>
      <c r="AL373" s="43" t="s">
        <v>1085</v>
      </c>
      <c r="AM373" s="43" t="s">
        <v>1086</v>
      </c>
      <c r="AN373" s="43" t="s">
        <v>376</v>
      </c>
      <c r="AO373" s="43" t="s">
        <v>658</v>
      </c>
      <c r="AP373" s="43"/>
      <c r="AQ373" s="43">
        <v>2</v>
      </c>
      <c r="AR373" s="43"/>
      <c r="AS373" s="43"/>
      <c r="AT373" s="43"/>
      <c r="AU373" s="43" t="s">
        <v>376</v>
      </c>
      <c r="AV373" s="43"/>
      <c r="AW373" s="43" t="s">
        <v>30</v>
      </c>
      <c r="AX373" s="43"/>
      <c r="AY373" s="43" t="s">
        <v>30</v>
      </c>
      <c r="AZ373" s="43"/>
      <c r="BA373" s="44"/>
      <c r="BB373" s="48"/>
      <c r="BC373" s="43"/>
      <c r="BD373" s="43"/>
      <c r="BE373" s="43"/>
      <c r="BF373" s="43">
        <v>1</v>
      </c>
      <c r="BG373" s="43">
        <v>1</v>
      </c>
      <c r="BH373" s="43">
        <v>1</v>
      </c>
      <c r="BI373" s="43" t="s">
        <v>587</v>
      </c>
      <c r="BJ373" s="43" t="s">
        <v>1094</v>
      </c>
      <c r="BK373" s="43">
        <v>1928</v>
      </c>
      <c r="BL373" s="43" t="str">
        <f t="shared" si="33"/>
        <v>1928Arsenal</v>
      </c>
      <c r="BM373" s="49" t="str">
        <f t="shared" si="34"/>
        <v>Leicester</v>
      </c>
      <c r="BN373" s="43"/>
      <c r="BO373" s="43"/>
      <c r="BP373" s="43"/>
      <c r="BQ373" s="43"/>
      <c r="BR373" s="43"/>
      <c r="BS373" s="43"/>
      <c r="BT373" s="43"/>
      <c r="BU373" s="43"/>
      <c r="BV373" s="43" t="s">
        <v>376</v>
      </c>
      <c r="BW373" s="43" t="s">
        <v>376</v>
      </c>
      <c r="BX373" s="43"/>
      <c r="BZ373" s="50"/>
      <c r="CA373" s="50"/>
      <c r="CB373" s="88" t="str">
        <f t="shared" si="35"/>
        <v>19280324</v>
      </c>
    </row>
    <row r="374" spans="1:80" s="49" customFormat="1" ht="12.95" customHeight="1" x14ac:dyDescent="0.2">
      <c r="A374" s="43">
        <v>3</v>
      </c>
      <c r="B374" s="43">
        <v>24</v>
      </c>
      <c r="C374" s="43">
        <v>1928</v>
      </c>
      <c r="D374" s="43" t="s">
        <v>658</v>
      </c>
      <c r="E374" s="43" t="s">
        <v>1276</v>
      </c>
      <c r="F374" s="44" t="s">
        <v>1010</v>
      </c>
      <c r="G374" s="43"/>
      <c r="H374" s="44" t="s">
        <v>1011</v>
      </c>
      <c r="I374" s="44"/>
      <c r="J374" s="45">
        <v>10311</v>
      </c>
      <c r="K374" s="43" t="s">
        <v>1207</v>
      </c>
      <c r="L374" s="43" t="s">
        <v>1014</v>
      </c>
      <c r="M374" s="43" t="s">
        <v>1259</v>
      </c>
      <c r="N374" s="46">
        <v>2</v>
      </c>
      <c r="O374" s="46">
        <v>2</v>
      </c>
      <c r="P374" s="44" t="s">
        <v>1246</v>
      </c>
      <c r="Q374" s="44" t="s">
        <v>1101</v>
      </c>
      <c r="R374" s="44" t="s">
        <v>376</v>
      </c>
      <c r="S374" s="43"/>
      <c r="T374" s="43"/>
      <c r="U374" s="43"/>
      <c r="V374" s="43"/>
      <c r="W374" s="43"/>
      <c r="X374" s="43"/>
      <c r="Y374" s="43"/>
      <c r="Z374" s="43"/>
      <c r="AA374" s="43"/>
      <c r="AB374" s="43"/>
      <c r="AC374" s="43"/>
      <c r="AD374" s="43"/>
      <c r="AE374" s="47">
        <f t="shared" si="30"/>
        <v>0</v>
      </c>
      <c r="AF374" s="47">
        <f t="shared" si="31"/>
        <v>1</v>
      </c>
      <c r="AG374" s="47">
        <f t="shared" si="32"/>
        <v>0</v>
      </c>
      <c r="AH374" s="43" t="s">
        <v>1097</v>
      </c>
      <c r="AI374" s="43" t="s">
        <v>1098</v>
      </c>
      <c r="AJ374" s="43" t="s">
        <v>376</v>
      </c>
      <c r="AK374" s="43" t="s">
        <v>658</v>
      </c>
      <c r="AL374" s="43" t="s">
        <v>1096</v>
      </c>
      <c r="AM374" s="43" t="s">
        <v>1260</v>
      </c>
      <c r="AN374" s="43" t="s">
        <v>376</v>
      </c>
      <c r="AO374" s="43" t="s">
        <v>658</v>
      </c>
      <c r="AP374" s="43"/>
      <c r="AQ374" s="43">
        <v>2</v>
      </c>
      <c r="AR374" s="43"/>
      <c r="AS374" s="43"/>
      <c r="AT374" s="43"/>
      <c r="AU374" s="43" t="s">
        <v>376</v>
      </c>
      <c r="AV374" s="43"/>
      <c r="AW374" s="43" t="s">
        <v>30</v>
      </c>
      <c r="AX374" s="43"/>
      <c r="AY374" s="43" t="s">
        <v>30</v>
      </c>
      <c r="AZ374" s="43"/>
      <c r="BA374" s="44"/>
      <c r="BB374" s="48"/>
      <c r="BC374" s="43"/>
      <c r="BD374" s="43"/>
      <c r="BE374" s="43"/>
      <c r="BF374" s="43">
        <v>1</v>
      </c>
      <c r="BG374" s="43">
        <v>1</v>
      </c>
      <c r="BH374" s="43">
        <v>1</v>
      </c>
      <c r="BI374" s="43" t="s">
        <v>1207</v>
      </c>
      <c r="BJ374" s="43" t="s">
        <v>1259</v>
      </c>
      <c r="BK374" s="43">
        <v>1928</v>
      </c>
      <c r="BL374" s="43" t="str">
        <f t="shared" si="33"/>
        <v>1928Sheffield United</v>
      </c>
      <c r="BM374" s="49" t="str">
        <f t="shared" si="34"/>
        <v>Manchester</v>
      </c>
      <c r="BN374" s="43"/>
      <c r="BO374" s="43"/>
      <c r="BP374" s="43"/>
      <c r="BQ374" s="43"/>
      <c r="BR374" s="43"/>
      <c r="BS374" s="43"/>
      <c r="BT374" s="43"/>
      <c r="BU374" s="43"/>
      <c r="BV374" s="43" t="s">
        <v>376</v>
      </c>
      <c r="BW374" s="43" t="s">
        <v>376</v>
      </c>
      <c r="BX374" s="43"/>
      <c r="BZ374" s="50"/>
      <c r="CA374" s="50"/>
      <c r="CB374" s="88" t="str">
        <f t="shared" si="35"/>
        <v>19280324</v>
      </c>
    </row>
    <row r="375" spans="1:80" s="49" customFormat="1" ht="12.95" customHeight="1" x14ac:dyDescent="0.2">
      <c r="A375" s="43">
        <v>3</v>
      </c>
      <c r="B375" s="43">
        <v>24</v>
      </c>
      <c r="C375" s="43">
        <v>1928</v>
      </c>
      <c r="D375" s="43" t="s">
        <v>658</v>
      </c>
      <c r="E375" s="43" t="s">
        <v>1276</v>
      </c>
      <c r="F375" s="44" t="s">
        <v>1010</v>
      </c>
      <c r="G375" s="43"/>
      <c r="H375" s="44" t="s">
        <v>1011</v>
      </c>
      <c r="I375" s="44"/>
      <c r="J375" s="45">
        <v>10311</v>
      </c>
      <c r="K375" s="43" t="s">
        <v>1259</v>
      </c>
      <c r="L375" s="43" t="s">
        <v>1014</v>
      </c>
      <c r="M375" s="43" t="s">
        <v>1207</v>
      </c>
      <c r="N375" s="46">
        <v>2</v>
      </c>
      <c r="O375" s="46">
        <v>2</v>
      </c>
      <c r="P375" s="44" t="s">
        <v>1246</v>
      </c>
      <c r="Q375" s="44" t="s">
        <v>1101</v>
      </c>
      <c r="R375" s="44" t="s">
        <v>376</v>
      </c>
      <c r="S375" s="43"/>
      <c r="T375" s="43"/>
      <c r="U375" s="43"/>
      <c r="V375" s="43"/>
      <c r="W375" s="43"/>
      <c r="X375" s="43"/>
      <c r="Y375" s="43"/>
      <c r="Z375" s="43"/>
      <c r="AA375" s="43"/>
      <c r="AB375" s="43"/>
      <c r="AC375" s="43"/>
      <c r="AD375" s="43"/>
      <c r="AE375" s="47">
        <f t="shared" si="30"/>
        <v>0</v>
      </c>
      <c r="AF375" s="47">
        <f t="shared" si="31"/>
        <v>1</v>
      </c>
      <c r="AG375" s="47">
        <f t="shared" si="32"/>
        <v>0</v>
      </c>
      <c r="AH375" s="43" t="s">
        <v>1096</v>
      </c>
      <c r="AI375" s="43" t="s">
        <v>1260</v>
      </c>
      <c r="AJ375" s="43" t="s">
        <v>376</v>
      </c>
      <c r="AK375" s="43" t="s">
        <v>658</v>
      </c>
      <c r="AL375" s="43" t="s">
        <v>1097</v>
      </c>
      <c r="AM375" s="43" t="s">
        <v>1098</v>
      </c>
      <c r="AN375" s="43" t="s">
        <v>376</v>
      </c>
      <c r="AO375" s="43" t="s">
        <v>658</v>
      </c>
      <c r="AP375" s="43"/>
      <c r="AQ375" s="43">
        <v>2</v>
      </c>
      <c r="AR375" s="43"/>
      <c r="AS375" s="43"/>
      <c r="AT375" s="43"/>
      <c r="AU375" s="43" t="s">
        <v>376</v>
      </c>
      <c r="AV375" s="43"/>
      <c r="AW375" s="43" t="s">
        <v>30</v>
      </c>
      <c r="AX375" s="43"/>
      <c r="AY375" s="43" t="s">
        <v>30</v>
      </c>
      <c r="AZ375" s="43"/>
      <c r="BA375" s="44"/>
      <c r="BB375" s="48"/>
      <c r="BC375" s="43"/>
      <c r="BD375" s="43"/>
      <c r="BE375" s="43"/>
      <c r="BF375" s="43">
        <v>1</v>
      </c>
      <c r="BG375" s="43">
        <v>1</v>
      </c>
      <c r="BH375" s="43">
        <v>1</v>
      </c>
      <c r="BI375" s="43" t="s">
        <v>1259</v>
      </c>
      <c r="BJ375" s="43" t="s">
        <v>1207</v>
      </c>
      <c r="BK375" s="43">
        <v>1928</v>
      </c>
      <c r="BL375" s="43" t="str">
        <f t="shared" si="33"/>
        <v>1928Huddersfield Town</v>
      </c>
      <c r="BM375" s="49" t="str">
        <f t="shared" si="34"/>
        <v>Manchester</v>
      </c>
      <c r="BN375" s="43"/>
      <c r="BO375" s="43"/>
      <c r="BP375" s="43"/>
      <c r="BQ375" s="43"/>
      <c r="BR375" s="43"/>
      <c r="BS375" s="43"/>
      <c r="BT375" s="43"/>
      <c r="BU375" s="43"/>
      <c r="BV375" s="43" t="s">
        <v>376</v>
      </c>
      <c r="BW375" s="43" t="s">
        <v>376</v>
      </c>
      <c r="BX375" s="43"/>
      <c r="BZ375" s="50"/>
      <c r="CA375" s="50"/>
      <c r="CB375" s="88" t="str">
        <f t="shared" si="35"/>
        <v>19280324</v>
      </c>
    </row>
    <row r="376" spans="1:80" s="49" customFormat="1" ht="12.95" customHeight="1" x14ac:dyDescent="0.2">
      <c r="A376" s="43">
        <v>3</v>
      </c>
      <c r="B376" s="43">
        <v>26</v>
      </c>
      <c r="C376" s="43">
        <v>1928</v>
      </c>
      <c r="D376" s="43" t="s">
        <v>658</v>
      </c>
      <c r="E376" s="43" t="s">
        <v>1276</v>
      </c>
      <c r="F376" s="44" t="s">
        <v>1010</v>
      </c>
      <c r="G376" s="43"/>
      <c r="H376" s="44" t="s">
        <v>1011</v>
      </c>
      <c r="I376" s="44" t="s">
        <v>1023</v>
      </c>
      <c r="J376" s="45">
        <v>10313</v>
      </c>
      <c r="K376" s="43" t="s">
        <v>1207</v>
      </c>
      <c r="L376" s="43" t="s">
        <v>1014</v>
      </c>
      <c r="M376" s="43" t="s">
        <v>1259</v>
      </c>
      <c r="N376" s="46">
        <v>0</v>
      </c>
      <c r="O376" s="46">
        <v>0</v>
      </c>
      <c r="P376" s="44" t="s">
        <v>1184</v>
      </c>
      <c r="Q376" s="44" t="s">
        <v>588</v>
      </c>
      <c r="R376" s="44" t="s">
        <v>376</v>
      </c>
      <c r="S376" s="43"/>
      <c r="T376" s="43"/>
      <c r="U376" s="43"/>
      <c r="V376" s="43"/>
      <c r="W376" s="43"/>
      <c r="X376" s="43"/>
      <c r="Y376" s="43"/>
      <c r="Z376" s="43"/>
      <c r="AA376" s="43"/>
      <c r="AB376" s="43"/>
      <c r="AC376" s="43"/>
      <c r="AD376" s="43"/>
      <c r="AE376" s="47">
        <f t="shared" si="30"/>
        <v>0</v>
      </c>
      <c r="AF376" s="47">
        <f t="shared" si="31"/>
        <v>1</v>
      </c>
      <c r="AG376" s="47">
        <f t="shared" si="32"/>
        <v>0</v>
      </c>
      <c r="AH376" s="43" t="s">
        <v>1097</v>
      </c>
      <c r="AI376" s="43" t="s">
        <v>1098</v>
      </c>
      <c r="AJ376" s="43" t="s">
        <v>376</v>
      </c>
      <c r="AK376" s="43" t="s">
        <v>658</v>
      </c>
      <c r="AL376" s="43" t="s">
        <v>1096</v>
      </c>
      <c r="AM376" s="43" t="s">
        <v>1260</v>
      </c>
      <c r="AN376" s="43" t="s">
        <v>376</v>
      </c>
      <c r="AO376" s="43" t="s">
        <v>658</v>
      </c>
      <c r="AP376" s="43"/>
      <c r="AQ376" s="43">
        <v>2</v>
      </c>
      <c r="AR376" s="43"/>
      <c r="AS376" s="43"/>
      <c r="AT376" s="43"/>
      <c r="AU376" s="43" t="s">
        <v>376</v>
      </c>
      <c r="AV376" s="43"/>
      <c r="AW376" s="43" t="s">
        <v>30</v>
      </c>
      <c r="AX376" s="43"/>
      <c r="AY376" s="43" t="s">
        <v>30</v>
      </c>
      <c r="AZ376" s="43"/>
      <c r="BA376" s="44"/>
      <c r="BB376" s="48"/>
      <c r="BC376" s="43"/>
      <c r="BD376" s="43"/>
      <c r="BE376" s="43"/>
      <c r="BF376" s="43">
        <v>1</v>
      </c>
      <c r="BG376" s="43">
        <v>1</v>
      </c>
      <c r="BH376" s="43">
        <v>1</v>
      </c>
      <c r="BI376" s="43" t="s">
        <v>1207</v>
      </c>
      <c r="BJ376" s="43" t="s">
        <v>1259</v>
      </c>
      <c r="BK376" s="43">
        <v>1928</v>
      </c>
      <c r="BL376" s="43" t="str">
        <f t="shared" si="33"/>
        <v>1928Sheffield United</v>
      </c>
      <c r="BM376" s="49" t="str">
        <f t="shared" si="34"/>
        <v>Liverpool</v>
      </c>
      <c r="BN376" s="43"/>
      <c r="BO376" s="43"/>
      <c r="BP376" s="43"/>
      <c r="BQ376" s="43"/>
      <c r="BR376" s="43"/>
      <c r="BS376" s="43"/>
      <c r="BT376" s="43"/>
      <c r="BU376" s="43"/>
      <c r="BV376" s="43" t="s">
        <v>376</v>
      </c>
      <c r="BW376" s="43" t="s">
        <v>376</v>
      </c>
      <c r="BX376" s="43"/>
      <c r="BZ376" s="50"/>
      <c r="CA376" s="50"/>
      <c r="CB376" s="88" t="str">
        <f t="shared" si="35"/>
        <v>19280326</v>
      </c>
    </row>
    <row r="377" spans="1:80" s="49" customFormat="1" ht="12.95" customHeight="1" x14ac:dyDescent="0.2">
      <c r="A377" s="43">
        <v>3</v>
      </c>
      <c r="B377" s="43">
        <v>26</v>
      </c>
      <c r="C377" s="43">
        <v>1928</v>
      </c>
      <c r="D377" s="43" t="s">
        <v>658</v>
      </c>
      <c r="E377" s="43" t="s">
        <v>1276</v>
      </c>
      <c r="F377" s="44" t="s">
        <v>1010</v>
      </c>
      <c r="G377" s="43"/>
      <c r="H377" s="44" t="s">
        <v>1011</v>
      </c>
      <c r="I377" s="44" t="s">
        <v>1023</v>
      </c>
      <c r="J377" s="45">
        <v>10313</v>
      </c>
      <c r="K377" s="43" t="s">
        <v>1259</v>
      </c>
      <c r="L377" s="43" t="s">
        <v>1014</v>
      </c>
      <c r="M377" s="43" t="s">
        <v>1207</v>
      </c>
      <c r="N377" s="46">
        <v>0</v>
      </c>
      <c r="O377" s="46">
        <v>0</v>
      </c>
      <c r="P377" s="44" t="s">
        <v>1184</v>
      </c>
      <c r="Q377" s="44" t="s">
        <v>588</v>
      </c>
      <c r="R377" s="44" t="s">
        <v>376</v>
      </c>
      <c r="S377" s="43"/>
      <c r="T377" s="43"/>
      <c r="U377" s="43"/>
      <c r="V377" s="43"/>
      <c r="W377" s="43"/>
      <c r="X377" s="43"/>
      <c r="Y377" s="43"/>
      <c r="Z377" s="43"/>
      <c r="AA377" s="43"/>
      <c r="AB377" s="43"/>
      <c r="AC377" s="43"/>
      <c r="AD377" s="43"/>
      <c r="AE377" s="47">
        <f t="shared" si="30"/>
        <v>0</v>
      </c>
      <c r="AF377" s="47">
        <f t="shared" si="31"/>
        <v>1</v>
      </c>
      <c r="AG377" s="47">
        <f t="shared" si="32"/>
        <v>0</v>
      </c>
      <c r="AH377" s="43" t="s">
        <v>1096</v>
      </c>
      <c r="AI377" s="43" t="s">
        <v>1260</v>
      </c>
      <c r="AJ377" s="43" t="s">
        <v>376</v>
      </c>
      <c r="AK377" s="43" t="s">
        <v>658</v>
      </c>
      <c r="AL377" s="43" t="s">
        <v>1097</v>
      </c>
      <c r="AM377" s="43" t="s">
        <v>1098</v>
      </c>
      <c r="AN377" s="43" t="s">
        <v>376</v>
      </c>
      <c r="AO377" s="43" t="s">
        <v>658</v>
      </c>
      <c r="AP377" s="43"/>
      <c r="AQ377" s="43">
        <v>2</v>
      </c>
      <c r="AR377" s="43"/>
      <c r="AS377" s="43"/>
      <c r="AT377" s="43"/>
      <c r="AU377" s="43" t="s">
        <v>376</v>
      </c>
      <c r="AV377" s="43"/>
      <c r="AW377" s="43" t="s">
        <v>30</v>
      </c>
      <c r="AX377" s="43"/>
      <c r="AY377" s="43" t="s">
        <v>30</v>
      </c>
      <c r="AZ377" s="43"/>
      <c r="BA377" s="44"/>
      <c r="BB377" s="48"/>
      <c r="BC377" s="43"/>
      <c r="BD377" s="43"/>
      <c r="BE377" s="43"/>
      <c r="BF377" s="43">
        <v>1</v>
      </c>
      <c r="BG377" s="43">
        <v>1</v>
      </c>
      <c r="BH377" s="43">
        <v>1</v>
      </c>
      <c r="BI377" s="43" t="s">
        <v>1259</v>
      </c>
      <c r="BJ377" s="43" t="s">
        <v>1207</v>
      </c>
      <c r="BK377" s="43">
        <v>1928</v>
      </c>
      <c r="BL377" s="43" t="str">
        <f t="shared" si="33"/>
        <v>1928Huddersfield Town</v>
      </c>
      <c r="BM377" s="49" t="str">
        <f t="shared" si="34"/>
        <v>Liverpool</v>
      </c>
      <c r="BN377" s="43"/>
      <c r="BO377" s="43"/>
      <c r="BP377" s="43"/>
      <c r="BQ377" s="43"/>
      <c r="BR377" s="43"/>
      <c r="BS377" s="43"/>
      <c r="BT377" s="43"/>
      <c r="BU377" s="43"/>
      <c r="BV377" s="43" t="s">
        <v>376</v>
      </c>
      <c r="BW377" s="43" t="s">
        <v>376</v>
      </c>
      <c r="BX377" s="43"/>
      <c r="BZ377" s="50"/>
      <c r="CA377" s="50"/>
      <c r="CB377" s="88" t="str">
        <f t="shared" si="35"/>
        <v>19280326</v>
      </c>
    </row>
    <row r="378" spans="1:80" s="49" customFormat="1" ht="12.95" customHeight="1" x14ac:dyDescent="0.2">
      <c r="A378" s="43">
        <v>4</v>
      </c>
      <c r="B378" s="43">
        <v>2</v>
      </c>
      <c r="C378" s="43">
        <v>1928</v>
      </c>
      <c r="D378" s="43" t="s">
        <v>658</v>
      </c>
      <c r="E378" s="43" t="s">
        <v>1276</v>
      </c>
      <c r="F378" s="44" t="s">
        <v>1010</v>
      </c>
      <c r="G378" s="43"/>
      <c r="H378" s="44" t="s">
        <v>1011</v>
      </c>
      <c r="I378" s="44" t="s">
        <v>1170</v>
      </c>
      <c r="J378" s="45">
        <v>10320</v>
      </c>
      <c r="K378" s="43" t="s">
        <v>1259</v>
      </c>
      <c r="L378" s="43" t="s">
        <v>3</v>
      </c>
      <c r="M378" s="43" t="s">
        <v>1207</v>
      </c>
      <c r="N378" s="46">
        <v>1</v>
      </c>
      <c r="O378" s="46">
        <v>0</v>
      </c>
      <c r="P378" s="44" t="s">
        <v>1226</v>
      </c>
      <c r="Q378" s="44" t="s">
        <v>1101</v>
      </c>
      <c r="R378" s="44" t="s">
        <v>376</v>
      </c>
      <c r="S378" s="43"/>
      <c r="T378" s="43"/>
      <c r="U378" s="43"/>
      <c r="V378" s="43"/>
      <c r="W378" s="43"/>
      <c r="X378" s="43"/>
      <c r="Y378" s="43"/>
      <c r="Z378" s="43"/>
      <c r="AA378" s="43"/>
      <c r="AB378" s="43"/>
      <c r="AC378" s="43"/>
      <c r="AD378" s="43"/>
      <c r="AE378" s="47">
        <f t="shared" si="30"/>
        <v>1</v>
      </c>
      <c r="AF378" s="47">
        <f t="shared" si="31"/>
        <v>0</v>
      </c>
      <c r="AG378" s="47">
        <f t="shared" si="32"/>
        <v>0</v>
      </c>
      <c r="AH378" s="43" t="s">
        <v>1096</v>
      </c>
      <c r="AI378" s="43" t="s">
        <v>1260</v>
      </c>
      <c r="AJ378" s="43" t="s">
        <v>376</v>
      </c>
      <c r="AK378" s="43" t="s">
        <v>658</v>
      </c>
      <c r="AL378" s="43" t="s">
        <v>1097</v>
      </c>
      <c r="AM378" s="43" t="s">
        <v>1098</v>
      </c>
      <c r="AN378" s="43" t="s">
        <v>376</v>
      </c>
      <c r="AO378" s="43" t="s">
        <v>658</v>
      </c>
      <c r="AP378" s="43"/>
      <c r="AQ378" s="43">
        <v>2</v>
      </c>
      <c r="AR378" s="43"/>
      <c r="AS378" s="43"/>
      <c r="AT378" s="43"/>
      <c r="AU378" s="43" t="s">
        <v>376</v>
      </c>
      <c r="AV378" s="43"/>
      <c r="AW378" s="43" t="s">
        <v>30</v>
      </c>
      <c r="AX378" s="43"/>
      <c r="AY378" s="43" t="s">
        <v>30</v>
      </c>
      <c r="AZ378" s="43"/>
      <c r="BA378" s="44"/>
      <c r="BB378" s="48"/>
      <c r="BC378" s="43"/>
      <c r="BD378" s="43"/>
      <c r="BE378" s="43"/>
      <c r="BF378" s="43">
        <v>1</v>
      </c>
      <c r="BG378" s="43">
        <v>1</v>
      </c>
      <c r="BH378" s="43">
        <v>1</v>
      </c>
      <c r="BI378" s="43" t="s">
        <v>1259</v>
      </c>
      <c r="BJ378" s="43" t="s">
        <v>1207</v>
      </c>
      <c r="BK378" s="43">
        <v>1928</v>
      </c>
      <c r="BL378" s="43" t="str">
        <f t="shared" si="33"/>
        <v>1928Huddersfield Town</v>
      </c>
      <c r="BM378" s="49" t="str">
        <f t="shared" si="34"/>
        <v>Manchester</v>
      </c>
      <c r="BN378" s="43"/>
      <c r="BO378" s="43"/>
      <c r="BP378" s="43"/>
      <c r="BQ378" s="43"/>
      <c r="BR378" s="43"/>
      <c r="BS378" s="43"/>
      <c r="BT378" s="43"/>
      <c r="BU378" s="43"/>
      <c r="BV378" s="43" t="s">
        <v>376</v>
      </c>
      <c r="BW378" s="43" t="s">
        <v>376</v>
      </c>
      <c r="BX378" s="43"/>
      <c r="BZ378" s="50"/>
      <c r="CA378" s="50"/>
      <c r="CB378" s="88" t="str">
        <f t="shared" si="35"/>
        <v>19280402</v>
      </c>
    </row>
    <row r="379" spans="1:80" s="49" customFormat="1" ht="12.95" customHeight="1" x14ac:dyDescent="0.2">
      <c r="A379" s="43">
        <v>4</v>
      </c>
      <c r="B379" s="43">
        <v>2</v>
      </c>
      <c r="C379" s="43">
        <v>1928</v>
      </c>
      <c r="D379" s="43" t="s">
        <v>658</v>
      </c>
      <c r="E379" s="43" t="s">
        <v>1276</v>
      </c>
      <c r="F379" s="44" t="s">
        <v>1010</v>
      </c>
      <c r="G379" s="43"/>
      <c r="H379" s="44" t="s">
        <v>1011</v>
      </c>
      <c r="I379" s="44" t="s">
        <v>1170</v>
      </c>
      <c r="J379" s="45">
        <v>10320</v>
      </c>
      <c r="K379" s="43" t="s">
        <v>1207</v>
      </c>
      <c r="L379" s="43" t="s">
        <v>4</v>
      </c>
      <c r="M379" s="43" t="s">
        <v>1259</v>
      </c>
      <c r="N379" s="46">
        <v>0</v>
      </c>
      <c r="O379" s="46">
        <v>1</v>
      </c>
      <c r="P379" s="44" t="s">
        <v>1226</v>
      </c>
      <c r="Q379" s="44" t="s">
        <v>1101</v>
      </c>
      <c r="R379" s="44" t="s">
        <v>376</v>
      </c>
      <c r="S379" s="43"/>
      <c r="T379" s="43"/>
      <c r="U379" s="43"/>
      <c r="V379" s="43"/>
      <c r="W379" s="43"/>
      <c r="X379" s="43"/>
      <c r="Y379" s="43"/>
      <c r="Z379" s="43"/>
      <c r="AA379" s="43"/>
      <c r="AB379" s="43"/>
      <c r="AC379" s="43"/>
      <c r="AD379" s="43"/>
      <c r="AE379" s="47">
        <f t="shared" si="30"/>
        <v>0</v>
      </c>
      <c r="AF379" s="47">
        <f t="shared" si="31"/>
        <v>0</v>
      </c>
      <c r="AG379" s="47">
        <f t="shared" si="32"/>
        <v>1</v>
      </c>
      <c r="AH379" s="43" t="s">
        <v>1097</v>
      </c>
      <c r="AI379" s="43" t="s">
        <v>1098</v>
      </c>
      <c r="AJ379" s="43" t="s">
        <v>376</v>
      </c>
      <c r="AK379" s="43" t="s">
        <v>658</v>
      </c>
      <c r="AL379" s="43" t="s">
        <v>1096</v>
      </c>
      <c r="AM379" s="43" t="s">
        <v>1260</v>
      </c>
      <c r="AN379" s="43" t="s">
        <v>376</v>
      </c>
      <c r="AO379" s="43" t="s">
        <v>658</v>
      </c>
      <c r="AP379" s="43"/>
      <c r="AQ379" s="43">
        <v>2</v>
      </c>
      <c r="AR379" s="43"/>
      <c r="AS379" s="43"/>
      <c r="AT379" s="43"/>
      <c r="AU379" s="43" t="s">
        <v>376</v>
      </c>
      <c r="AV379" s="43"/>
      <c r="AW379" s="43" t="s">
        <v>30</v>
      </c>
      <c r="AX379" s="43"/>
      <c r="AY379" s="43" t="s">
        <v>30</v>
      </c>
      <c r="AZ379" s="43"/>
      <c r="BA379" s="44"/>
      <c r="BB379" s="48"/>
      <c r="BC379" s="43"/>
      <c r="BD379" s="43"/>
      <c r="BE379" s="43"/>
      <c r="BF379" s="43">
        <v>1</v>
      </c>
      <c r="BG379" s="43">
        <v>1</v>
      </c>
      <c r="BH379" s="43">
        <v>1</v>
      </c>
      <c r="BI379" s="43" t="s">
        <v>1207</v>
      </c>
      <c r="BJ379" s="43" t="s">
        <v>1259</v>
      </c>
      <c r="BK379" s="43">
        <v>1928</v>
      </c>
      <c r="BL379" s="43" t="str">
        <f t="shared" si="33"/>
        <v>1928Sheffield United</v>
      </c>
      <c r="BM379" s="49" t="str">
        <f t="shared" si="34"/>
        <v>Manchester</v>
      </c>
      <c r="BN379" s="43"/>
      <c r="BO379" s="43"/>
      <c r="BP379" s="43"/>
      <c r="BQ379" s="43"/>
      <c r="BR379" s="43"/>
      <c r="BS379" s="43"/>
      <c r="BT379" s="43"/>
      <c r="BU379" s="43"/>
      <c r="BV379" s="43" t="s">
        <v>376</v>
      </c>
      <c r="BW379" s="43" t="s">
        <v>376</v>
      </c>
      <c r="BX379" s="43"/>
      <c r="BZ379" s="50"/>
      <c r="CA379" s="50"/>
      <c r="CB379" s="88" t="str">
        <f t="shared" si="35"/>
        <v>19280402</v>
      </c>
    </row>
    <row r="380" spans="1:80" s="49" customFormat="1" ht="12.95" customHeight="1" x14ac:dyDescent="0.2">
      <c r="A380" s="43">
        <v>4</v>
      </c>
      <c r="B380" s="43">
        <v>21</v>
      </c>
      <c r="C380" s="43">
        <v>1928</v>
      </c>
      <c r="D380" s="43" t="s">
        <v>658</v>
      </c>
      <c r="E380" s="43" t="s">
        <v>1276</v>
      </c>
      <c r="F380" s="44" t="s">
        <v>1010</v>
      </c>
      <c r="G380" s="43"/>
      <c r="H380" s="44" t="s">
        <v>1025</v>
      </c>
      <c r="I380" s="44"/>
      <c r="J380" s="45">
        <v>10339</v>
      </c>
      <c r="K380" s="43" t="s">
        <v>1094</v>
      </c>
      <c r="L380" s="43" t="s">
        <v>3</v>
      </c>
      <c r="M380" s="43" t="s">
        <v>1259</v>
      </c>
      <c r="N380" s="46">
        <v>3</v>
      </c>
      <c r="O380" s="46">
        <v>1</v>
      </c>
      <c r="P380" s="44" t="s">
        <v>1268</v>
      </c>
      <c r="Q380" s="44" t="s">
        <v>1017</v>
      </c>
      <c r="R380" s="44" t="s">
        <v>376</v>
      </c>
      <c r="S380" s="43"/>
      <c r="T380" s="43"/>
      <c r="U380" s="43"/>
      <c r="V380" s="43"/>
      <c r="W380" s="43"/>
      <c r="X380" s="43"/>
      <c r="Y380" s="43"/>
      <c r="Z380" s="43"/>
      <c r="AA380" s="43"/>
      <c r="AB380" s="43"/>
      <c r="AC380" s="43"/>
      <c r="AD380" s="43"/>
      <c r="AE380" s="47">
        <f t="shared" si="30"/>
        <v>1</v>
      </c>
      <c r="AF380" s="47">
        <f t="shared" si="31"/>
        <v>0</v>
      </c>
      <c r="AG380" s="47">
        <f t="shared" si="32"/>
        <v>0</v>
      </c>
      <c r="AH380" s="43" t="s">
        <v>1085</v>
      </c>
      <c r="AI380" s="43" t="s">
        <v>1086</v>
      </c>
      <c r="AJ380" s="43" t="s">
        <v>376</v>
      </c>
      <c r="AK380" s="43" t="s">
        <v>658</v>
      </c>
      <c r="AL380" s="43" t="s">
        <v>1096</v>
      </c>
      <c r="AM380" s="43" t="s">
        <v>1260</v>
      </c>
      <c r="AN380" s="43" t="s">
        <v>376</v>
      </c>
      <c r="AO380" s="43" t="s">
        <v>658</v>
      </c>
      <c r="AP380" s="43"/>
      <c r="AQ380" s="43">
        <v>1</v>
      </c>
      <c r="AR380" s="43"/>
      <c r="AS380" s="43"/>
      <c r="AT380" s="43"/>
      <c r="AU380" s="43" t="s">
        <v>376</v>
      </c>
      <c r="AV380" s="43"/>
      <c r="AW380" s="43" t="s">
        <v>30</v>
      </c>
      <c r="AX380" s="43"/>
      <c r="AY380" s="43" t="s">
        <v>30</v>
      </c>
      <c r="AZ380" s="43"/>
      <c r="BA380" s="44"/>
      <c r="BB380" s="48" t="s">
        <v>30</v>
      </c>
      <c r="BC380" s="43" t="s">
        <v>30</v>
      </c>
      <c r="BD380" s="43"/>
      <c r="BE380" s="43"/>
      <c r="BF380" s="43">
        <v>1</v>
      </c>
      <c r="BG380" s="43">
        <v>1</v>
      </c>
      <c r="BH380" s="43">
        <v>1</v>
      </c>
      <c r="BI380" s="43" t="s">
        <v>1094</v>
      </c>
      <c r="BJ380" s="43" t="s">
        <v>1259</v>
      </c>
      <c r="BK380" s="43">
        <v>1928</v>
      </c>
      <c r="BL380" s="43" t="str">
        <f t="shared" si="33"/>
        <v>1928Blackburn Rovers</v>
      </c>
      <c r="BM380" s="49" t="str">
        <f t="shared" si="34"/>
        <v>London</v>
      </c>
      <c r="BN380" s="43"/>
      <c r="BO380" s="43"/>
      <c r="BP380" s="43"/>
      <c r="BQ380" s="43"/>
      <c r="BR380" s="43"/>
      <c r="BS380" s="43"/>
      <c r="BT380" s="43"/>
      <c r="BU380" s="43"/>
      <c r="BV380" s="43" t="s">
        <v>376</v>
      </c>
      <c r="BW380" s="43" t="s">
        <v>376</v>
      </c>
      <c r="BX380" s="43"/>
      <c r="BZ380" s="50"/>
      <c r="CA380" s="50"/>
      <c r="CB380" s="88" t="str">
        <f t="shared" si="35"/>
        <v>19280421</v>
      </c>
    </row>
    <row r="381" spans="1:80" s="49" customFormat="1" ht="12.95" customHeight="1" x14ac:dyDescent="0.2">
      <c r="A381" s="43">
        <v>4</v>
      </c>
      <c r="B381" s="43">
        <v>21</v>
      </c>
      <c r="C381" s="43">
        <v>1928</v>
      </c>
      <c r="D381" s="43" t="s">
        <v>658</v>
      </c>
      <c r="E381" s="43" t="s">
        <v>1276</v>
      </c>
      <c r="F381" s="44" t="s">
        <v>1010</v>
      </c>
      <c r="G381" s="43"/>
      <c r="H381" s="44" t="s">
        <v>1025</v>
      </c>
      <c r="I381" s="44"/>
      <c r="J381" s="45">
        <v>10339</v>
      </c>
      <c r="K381" s="43" t="s">
        <v>1259</v>
      </c>
      <c r="L381" s="43" t="s">
        <v>4</v>
      </c>
      <c r="M381" s="43" t="s">
        <v>1094</v>
      </c>
      <c r="N381" s="46">
        <v>1</v>
      </c>
      <c r="O381" s="46">
        <v>3</v>
      </c>
      <c r="P381" s="44" t="s">
        <v>1268</v>
      </c>
      <c r="Q381" s="44" t="s">
        <v>1017</v>
      </c>
      <c r="R381" s="44" t="s">
        <v>376</v>
      </c>
      <c r="S381" s="43"/>
      <c r="T381" s="43"/>
      <c r="U381" s="43"/>
      <c r="V381" s="43"/>
      <c r="W381" s="43"/>
      <c r="X381" s="43"/>
      <c r="Y381" s="43"/>
      <c r="Z381" s="43"/>
      <c r="AA381" s="43"/>
      <c r="AB381" s="43"/>
      <c r="AC381" s="43"/>
      <c r="AD381" s="43"/>
      <c r="AE381" s="47">
        <f t="shared" si="30"/>
        <v>0</v>
      </c>
      <c r="AF381" s="47">
        <f t="shared" si="31"/>
        <v>0</v>
      </c>
      <c r="AG381" s="47">
        <f t="shared" si="32"/>
        <v>1</v>
      </c>
      <c r="AH381" s="43" t="s">
        <v>1096</v>
      </c>
      <c r="AI381" s="43" t="s">
        <v>1260</v>
      </c>
      <c r="AJ381" s="43" t="s">
        <v>376</v>
      </c>
      <c r="AK381" s="43" t="s">
        <v>658</v>
      </c>
      <c r="AL381" s="43" t="s">
        <v>1085</v>
      </c>
      <c r="AM381" s="43" t="s">
        <v>1086</v>
      </c>
      <c r="AN381" s="43" t="s">
        <v>376</v>
      </c>
      <c r="AO381" s="43" t="s">
        <v>658</v>
      </c>
      <c r="AP381" s="43"/>
      <c r="AQ381" s="43">
        <v>1</v>
      </c>
      <c r="AR381" s="43"/>
      <c r="AS381" s="43"/>
      <c r="AT381" s="43"/>
      <c r="AU381" s="43" t="s">
        <v>376</v>
      </c>
      <c r="AV381" s="43"/>
      <c r="AW381" s="43" t="s">
        <v>30</v>
      </c>
      <c r="AX381" s="43"/>
      <c r="AY381" s="43" t="s">
        <v>30</v>
      </c>
      <c r="AZ381" s="43"/>
      <c r="BA381" s="44"/>
      <c r="BB381" s="48"/>
      <c r="BC381" s="43" t="s">
        <v>30</v>
      </c>
      <c r="BD381" s="43"/>
      <c r="BE381" s="43"/>
      <c r="BF381" s="43">
        <v>1</v>
      </c>
      <c r="BG381" s="43">
        <v>1</v>
      </c>
      <c r="BH381" s="43">
        <v>1</v>
      </c>
      <c r="BI381" s="43" t="s">
        <v>1259</v>
      </c>
      <c r="BJ381" s="43" t="s">
        <v>1094</v>
      </c>
      <c r="BK381" s="43">
        <v>1928</v>
      </c>
      <c r="BL381" s="43" t="str">
        <f t="shared" si="33"/>
        <v>1928Huddersfield Town</v>
      </c>
      <c r="BM381" s="49" t="str">
        <f t="shared" si="34"/>
        <v>London</v>
      </c>
      <c r="BN381" s="43"/>
      <c r="BO381" s="43"/>
      <c r="BP381" s="43"/>
      <c r="BQ381" s="43"/>
      <c r="BR381" s="43"/>
      <c r="BS381" s="43"/>
      <c r="BT381" s="43"/>
      <c r="BU381" s="43"/>
      <c r="BV381" s="43" t="s">
        <v>376</v>
      </c>
      <c r="BW381" s="43" t="s">
        <v>376</v>
      </c>
      <c r="BX381" s="43"/>
      <c r="BZ381" s="50"/>
      <c r="CA381" s="50"/>
      <c r="CB381" s="88" t="str">
        <f t="shared" si="35"/>
        <v>19280421</v>
      </c>
    </row>
    <row r="382" spans="1:80" s="49" customFormat="1" ht="12.95" customHeight="1" x14ac:dyDescent="0.2">
      <c r="A382" s="43">
        <v>3</v>
      </c>
      <c r="B382" s="43">
        <v>23</v>
      </c>
      <c r="C382" s="43">
        <v>1929</v>
      </c>
      <c r="D382" s="43" t="s">
        <v>658</v>
      </c>
      <c r="E382" s="43" t="s">
        <v>1279</v>
      </c>
      <c r="F382" s="44" t="s">
        <v>1010</v>
      </c>
      <c r="G382" s="43"/>
      <c r="H382" s="44" t="s">
        <v>1011</v>
      </c>
      <c r="I382" s="44"/>
      <c r="J382" s="45">
        <v>10675</v>
      </c>
      <c r="K382" s="43" t="s">
        <v>1157</v>
      </c>
      <c r="L382" s="43" t="s">
        <v>3</v>
      </c>
      <c r="M382" s="43" t="s">
        <v>1259</v>
      </c>
      <c r="N382" s="46">
        <v>3</v>
      </c>
      <c r="O382" s="46">
        <v>1</v>
      </c>
      <c r="P382" s="44" t="s">
        <v>1141</v>
      </c>
      <c r="Q382" s="44" t="s">
        <v>588</v>
      </c>
      <c r="R382" s="44" t="s">
        <v>376</v>
      </c>
      <c r="S382" s="43"/>
      <c r="T382" s="43"/>
      <c r="U382" s="43"/>
      <c r="V382" s="43"/>
      <c r="W382" s="43"/>
      <c r="X382" s="43"/>
      <c r="Y382" s="43"/>
      <c r="Z382" s="43"/>
      <c r="AA382" s="43"/>
      <c r="AB382" s="43"/>
      <c r="AC382" s="43"/>
      <c r="AD382" s="43"/>
      <c r="AE382" s="47">
        <f t="shared" si="30"/>
        <v>1</v>
      </c>
      <c r="AF382" s="47">
        <f t="shared" si="31"/>
        <v>0</v>
      </c>
      <c r="AG382" s="47">
        <f t="shared" si="32"/>
        <v>0</v>
      </c>
      <c r="AH382" s="43" t="s">
        <v>1101</v>
      </c>
      <c r="AI382" s="43" t="s">
        <v>1159</v>
      </c>
      <c r="AJ382" s="43" t="s">
        <v>376</v>
      </c>
      <c r="AK382" s="43" t="s">
        <v>658</v>
      </c>
      <c r="AL382" s="43" t="s">
        <v>1096</v>
      </c>
      <c r="AM382" s="43" t="s">
        <v>1260</v>
      </c>
      <c r="AN382" s="43" t="s">
        <v>376</v>
      </c>
      <c r="AO382" s="43" t="s">
        <v>658</v>
      </c>
      <c r="AP382" s="43"/>
      <c r="AQ382" s="43">
        <v>2</v>
      </c>
      <c r="AR382" s="43"/>
      <c r="AS382" s="43"/>
      <c r="AT382" s="43"/>
      <c r="AU382" s="43" t="s">
        <v>376</v>
      </c>
      <c r="AV382" s="43"/>
      <c r="AW382" s="43" t="s">
        <v>30</v>
      </c>
      <c r="AX382" s="43"/>
      <c r="AY382" s="43" t="s">
        <v>30</v>
      </c>
      <c r="AZ382" s="43"/>
      <c r="BA382" s="44"/>
      <c r="BB382" s="48"/>
      <c r="BC382" s="43"/>
      <c r="BD382" s="43"/>
      <c r="BE382" s="43"/>
      <c r="BF382" s="43">
        <v>1</v>
      </c>
      <c r="BG382" s="43">
        <v>1</v>
      </c>
      <c r="BH382" s="43">
        <v>1</v>
      </c>
      <c r="BI382" s="43" t="s">
        <v>1157</v>
      </c>
      <c r="BJ382" s="43" t="s">
        <v>1259</v>
      </c>
      <c r="BK382" s="43">
        <v>1929</v>
      </c>
      <c r="BL382" s="43" t="str">
        <f t="shared" si="33"/>
        <v>1929Bolton Wanderers</v>
      </c>
      <c r="BM382" s="49" t="str">
        <f t="shared" si="34"/>
        <v>Liverpool</v>
      </c>
      <c r="BN382" s="43"/>
      <c r="BO382" s="43"/>
      <c r="BP382" s="43"/>
      <c r="BQ382" s="43"/>
      <c r="BR382" s="43"/>
      <c r="BS382" s="43"/>
      <c r="BT382" s="43"/>
      <c r="BU382" s="43"/>
      <c r="BV382" s="43" t="s">
        <v>376</v>
      </c>
      <c r="BW382" s="43" t="s">
        <v>376</v>
      </c>
      <c r="BX382" s="43"/>
      <c r="BZ382" s="50"/>
      <c r="CA382" s="50"/>
      <c r="CB382" s="88" t="str">
        <f t="shared" si="35"/>
        <v>19290323</v>
      </c>
    </row>
    <row r="383" spans="1:80" s="49" customFormat="1" ht="12.95" customHeight="1" x14ac:dyDescent="0.2">
      <c r="A383" s="43">
        <v>3</v>
      </c>
      <c r="B383" s="43">
        <v>23</v>
      </c>
      <c r="C383" s="43">
        <v>1929</v>
      </c>
      <c r="D383" s="43" t="s">
        <v>658</v>
      </c>
      <c r="E383" s="43" t="s">
        <v>1279</v>
      </c>
      <c r="F383" s="44" t="s">
        <v>1010</v>
      </c>
      <c r="G383" s="43"/>
      <c r="H383" s="44" t="s">
        <v>1011</v>
      </c>
      <c r="I383" s="44"/>
      <c r="J383" s="45">
        <v>10675</v>
      </c>
      <c r="K383" s="43" t="s">
        <v>1259</v>
      </c>
      <c r="L383" s="43" t="s">
        <v>4</v>
      </c>
      <c r="M383" s="43" t="s">
        <v>1157</v>
      </c>
      <c r="N383" s="46">
        <v>1</v>
      </c>
      <c r="O383" s="46">
        <v>3</v>
      </c>
      <c r="P383" s="44" t="s">
        <v>1141</v>
      </c>
      <c r="Q383" s="44" t="s">
        <v>588</v>
      </c>
      <c r="R383" s="44" t="s">
        <v>376</v>
      </c>
      <c r="S383" s="43"/>
      <c r="T383" s="43"/>
      <c r="U383" s="43"/>
      <c r="V383" s="43"/>
      <c r="W383" s="43"/>
      <c r="X383" s="43"/>
      <c r="Y383" s="43"/>
      <c r="Z383" s="43"/>
      <c r="AA383" s="43"/>
      <c r="AB383" s="43"/>
      <c r="AC383" s="43"/>
      <c r="AD383" s="43"/>
      <c r="AE383" s="47">
        <f t="shared" si="30"/>
        <v>0</v>
      </c>
      <c r="AF383" s="47">
        <f t="shared" si="31"/>
        <v>0</v>
      </c>
      <c r="AG383" s="47">
        <f t="shared" si="32"/>
        <v>1</v>
      </c>
      <c r="AH383" s="43" t="s">
        <v>1096</v>
      </c>
      <c r="AI383" s="43" t="s">
        <v>1260</v>
      </c>
      <c r="AJ383" s="43" t="s">
        <v>376</v>
      </c>
      <c r="AK383" s="43" t="s">
        <v>658</v>
      </c>
      <c r="AL383" s="43" t="s">
        <v>1101</v>
      </c>
      <c r="AM383" s="43" t="s">
        <v>1159</v>
      </c>
      <c r="AN383" s="43" t="s">
        <v>376</v>
      </c>
      <c r="AO383" s="43" t="s">
        <v>658</v>
      </c>
      <c r="AP383" s="43"/>
      <c r="AQ383" s="43">
        <v>2</v>
      </c>
      <c r="AR383" s="43"/>
      <c r="AS383" s="43"/>
      <c r="AT383" s="43"/>
      <c r="AU383" s="43" t="s">
        <v>376</v>
      </c>
      <c r="AV383" s="43"/>
      <c r="AW383" s="43" t="s">
        <v>30</v>
      </c>
      <c r="AX383" s="43"/>
      <c r="AY383" s="43" t="s">
        <v>30</v>
      </c>
      <c r="AZ383" s="43"/>
      <c r="BA383" s="44"/>
      <c r="BB383" s="48"/>
      <c r="BC383" s="43"/>
      <c r="BD383" s="43"/>
      <c r="BE383" s="43"/>
      <c r="BF383" s="43">
        <v>1</v>
      </c>
      <c r="BG383" s="43">
        <v>1</v>
      </c>
      <c r="BH383" s="43">
        <v>1</v>
      </c>
      <c r="BI383" s="43" t="s">
        <v>1259</v>
      </c>
      <c r="BJ383" s="43" t="s">
        <v>1157</v>
      </c>
      <c r="BK383" s="43">
        <v>1929</v>
      </c>
      <c r="BL383" s="43" t="str">
        <f t="shared" si="33"/>
        <v>1929Huddersfield Town</v>
      </c>
      <c r="BM383" s="49" t="str">
        <f t="shared" si="34"/>
        <v>Liverpool</v>
      </c>
      <c r="BN383" s="43"/>
      <c r="BO383" s="43"/>
      <c r="BP383" s="43"/>
      <c r="BQ383" s="43"/>
      <c r="BR383" s="43"/>
      <c r="BS383" s="43"/>
      <c r="BT383" s="43"/>
      <c r="BU383" s="43"/>
      <c r="BV383" s="43" t="s">
        <v>376</v>
      </c>
      <c r="BW383" s="43" t="s">
        <v>376</v>
      </c>
      <c r="BX383" s="43"/>
      <c r="BZ383" s="50"/>
      <c r="CA383" s="50"/>
      <c r="CB383" s="88" t="str">
        <f t="shared" si="35"/>
        <v>19290323</v>
      </c>
    </row>
    <row r="384" spans="1:80" s="49" customFormat="1" ht="12.95" customHeight="1" x14ac:dyDescent="0.2">
      <c r="A384" s="43">
        <v>3</v>
      </c>
      <c r="B384" s="43">
        <v>23</v>
      </c>
      <c r="C384" s="43">
        <v>1929</v>
      </c>
      <c r="D384" s="43" t="s">
        <v>658</v>
      </c>
      <c r="E384" s="43" t="s">
        <v>1279</v>
      </c>
      <c r="F384" s="44" t="s">
        <v>1010</v>
      </c>
      <c r="G384" s="43"/>
      <c r="H384" s="44" t="s">
        <v>1011</v>
      </c>
      <c r="I384" s="44"/>
      <c r="J384" s="45">
        <v>10675</v>
      </c>
      <c r="K384" s="43" t="s">
        <v>1280</v>
      </c>
      <c r="L384" s="43" t="s">
        <v>3</v>
      </c>
      <c r="M384" s="43" t="s">
        <v>806</v>
      </c>
      <c r="N384" s="46">
        <v>1</v>
      </c>
      <c r="O384" s="46">
        <v>0</v>
      </c>
      <c r="P384" s="44" t="s">
        <v>1281</v>
      </c>
      <c r="Q384" s="44" t="s">
        <v>1017</v>
      </c>
      <c r="R384" s="44" t="s">
        <v>376</v>
      </c>
      <c r="S384" s="43"/>
      <c r="T384" s="43"/>
      <c r="U384" s="43"/>
      <c r="V384" s="43"/>
      <c r="W384" s="43"/>
      <c r="X384" s="43"/>
      <c r="Y384" s="43"/>
      <c r="Z384" s="43"/>
      <c r="AA384" s="43"/>
      <c r="AB384" s="43"/>
      <c r="AC384" s="43"/>
      <c r="AD384" s="43"/>
      <c r="AE384" s="47">
        <f t="shared" si="30"/>
        <v>1</v>
      </c>
      <c r="AF384" s="47">
        <f t="shared" si="31"/>
        <v>0</v>
      </c>
      <c r="AG384" s="47">
        <f t="shared" si="32"/>
        <v>0</v>
      </c>
      <c r="AH384" s="43" t="s">
        <v>1280</v>
      </c>
      <c r="AI384" s="43" t="s">
        <v>1199</v>
      </c>
      <c r="AJ384" s="43" t="s">
        <v>376</v>
      </c>
      <c r="AK384" s="43" t="s">
        <v>658</v>
      </c>
      <c r="AL384" s="43" t="s">
        <v>1111</v>
      </c>
      <c r="AM384" s="43" t="s">
        <v>1126</v>
      </c>
      <c r="AN384" s="43" t="s">
        <v>376</v>
      </c>
      <c r="AO384" s="43" t="s">
        <v>658</v>
      </c>
      <c r="AP384" s="43"/>
      <c r="AQ384" s="43">
        <v>2</v>
      </c>
      <c r="AR384" s="43"/>
      <c r="AS384" s="43"/>
      <c r="AT384" s="43"/>
      <c r="AU384" s="43" t="s">
        <v>376</v>
      </c>
      <c r="AV384" s="43"/>
      <c r="AW384" s="43" t="s">
        <v>30</v>
      </c>
      <c r="AX384" s="43"/>
      <c r="AY384" s="43" t="s">
        <v>30</v>
      </c>
      <c r="AZ384" s="43"/>
      <c r="BA384" s="44"/>
      <c r="BB384" s="48"/>
      <c r="BC384" s="43"/>
      <c r="BD384" s="43"/>
      <c r="BE384" s="43"/>
      <c r="BF384" s="43">
        <v>1</v>
      </c>
      <c r="BG384" s="43">
        <v>1</v>
      </c>
      <c r="BH384" s="43">
        <v>1</v>
      </c>
      <c r="BI384" s="43" t="s">
        <v>1280</v>
      </c>
      <c r="BJ384" s="43" t="s">
        <v>806</v>
      </c>
      <c r="BK384" s="43">
        <v>1929</v>
      </c>
      <c r="BL384" s="43" t="str">
        <f t="shared" si="33"/>
        <v>1929Portsmouth</v>
      </c>
      <c r="BM384" s="49" t="str">
        <f t="shared" si="34"/>
        <v>London</v>
      </c>
      <c r="BN384" s="43"/>
      <c r="BO384" s="43"/>
      <c r="BP384" s="43"/>
      <c r="BQ384" s="43"/>
      <c r="BR384" s="43"/>
      <c r="BS384" s="43"/>
      <c r="BT384" s="43"/>
      <c r="BU384" s="43"/>
      <c r="BV384" s="43" t="s">
        <v>376</v>
      </c>
      <c r="BW384" s="43" t="s">
        <v>376</v>
      </c>
      <c r="BX384" s="43"/>
      <c r="BZ384" s="50"/>
      <c r="CA384" s="50"/>
      <c r="CB384" s="88" t="str">
        <f t="shared" si="35"/>
        <v>19290323</v>
      </c>
    </row>
    <row r="385" spans="1:80" s="49" customFormat="1" ht="12.95" customHeight="1" x14ac:dyDescent="0.2">
      <c r="A385" s="43">
        <v>3</v>
      </c>
      <c r="B385" s="43">
        <v>23</v>
      </c>
      <c r="C385" s="43">
        <v>1929</v>
      </c>
      <c r="D385" s="43" t="s">
        <v>658</v>
      </c>
      <c r="E385" s="43" t="s">
        <v>1279</v>
      </c>
      <c r="F385" s="44" t="s">
        <v>1010</v>
      </c>
      <c r="G385" s="43"/>
      <c r="H385" s="44" t="s">
        <v>1011</v>
      </c>
      <c r="I385" s="44"/>
      <c r="J385" s="45">
        <v>10675</v>
      </c>
      <c r="K385" s="43" t="s">
        <v>806</v>
      </c>
      <c r="L385" s="43" t="s">
        <v>4</v>
      </c>
      <c r="M385" s="43" t="s">
        <v>1280</v>
      </c>
      <c r="N385" s="46">
        <v>0</v>
      </c>
      <c r="O385" s="46">
        <v>1</v>
      </c>
      <c r="P385" s="44" t="s">
        <v>1281</v>
      </c>
      <c r="Q385" s="44" t="s">
        <v>1017</v>
      </c>
      <c r="R385" s="44" t="s">
        <v>376</v>
      </c>
      <c r="S385" s="43"/>
      <c r="T385" s="43"/>
      <c r="U385" s="43"/>
      <c r="V385" s="43"/>
      <c r="W385" s="43"/>
      <c r="X385" s="43"/>
      <c r="Y385" s="43"/>
      <c r="Z385" s="43"/>
      <c r="AA385" s="43"/>
      <c r="AB385" s="43"/>
      <c r="AC385" s="43"/>
      <c r="AD385" s="43"/>
      <c r="AE385" s="47">
        <f t="shared" si="30"/>
        <v>0</v>
      </c>
      <c r="AF385" s="47">
        <f t="shared" si="31"/>
        <v>0</v>
      </c>
      <c r="AG385" s="47">
        <f t="shared" si="32"/>
        <v>1</v>
      </c>
      <c r="AH385" s="43" t="s">
        <v>1111</v>
      </c>
      <c r="AI385" s="43" t="s">
        <v>1126</v>
      </c>
      <c r="AJ385" s="43" t="s">
        <v>376</v>
      </c>
      <c r="AK385" s="43" t="s">
        <v>658</v>
      </c>
      <c r="AL385" s="43" t="s">
        <v>1280</v>
      </c>
      <c r="AM385" s="43" t="s">
        <v>1199</v>
      </c>
      <c r="AN385" s="43" t="s">
        <v>376</v>
      </c>
      <c r="AO385" s="43" t="s">
        <v>658</v>
      </c>
      <c r="AP385" s="43"/>
      <c r="AQ385" s="43">
        <v>2</v>
      </c>
      <c r="AR385" s="43"/>
      <c r="AS385" s="43"/>
      <c r="AT385" s="43"/>
      <c r="AU385" s="43" t="s">
        <v>376</v>
      </c>
      <c r="AV385" s="43"/>
      <c r="AW385" s="43" t="s">
        <v>30</v>
      </c>
      <c r="AX385" s="43"/>
      <c r="AY385" s="43" t="s">
        <v>30</v>
      </c>
      <c r="AZ385" s="43"/>
      <c r="BA385" s="44"/>
      <c r="BB385" s="48"/>
      <c r="BC385" s="43"/>
      <c r="BD385" s="43"/>
      <c r="BE385" s="43"/>
      <c r="BF385" s="43">
        <v>1</v>
      </c>
      <c r="BG385" s="43">
        <v>1</v>
      </c>
      <c r="BH385" s="43">
        <v>1</v>
      </c>
      <c r="BI385" s="43" t="s">
        <v>806</v>
      </c>
      <c r="BJ385" s="43" t="s">
        <v>1280</v>
      </c>
      <c r="BK385" s="43">
        <v>1929</v>
      </c>
      <c r="BL385" s="43" t="str">
        <f t="shared" si="33"/>
        <v>1929Aston Villa</v>
      </c>
      <c r="BM385" s="49" t="str">
        <f t="shared" si="34"/>
        <v>London</v>
      </c>
      <c r="BN385" s="43"/>
      <c r="BO385" s="43"/>
      <c r="BP385" s="43"/>
      <c r="BQ385" s="43"/>
      <c r="BR385" s="43"/>
      <c r="BS385" s="43"/>
      <c r="BT385" s="43"/>
      <c r="BU385" s="43"/>
      <c r="BV385" s="43" t="s">
        <v>376</v>
      </c>
      <c r="BW385" s="43" t="s">
        <v>376</v>
      </c>
      <c r="BX385" s="43"/>
      <c r="BZ385" s="50"/>
      <c r="CA385" s="50"/>
      <c r="CB385" s="88" t="str">
        <f t="shared" si="35"/>
        <v>19290323</v>
      </c>
    </row>
    <row r="386" spans="1:80" s="49" customFormat="1" ht="12.95" customHeight="1" x14ac:dyDescent="0.2">
      <c r="A386" s="43">
        <v>4</v>
      </c>
      <c r="B386" s="43">
        <v>27</v>
      </c>
      <c r="C386" s="43">
        <v>1929</v>
      </c>
      <c r="D386" s="43" t="s">
        <v>658</v>
      </c>
      <c r="E386" s="43" t="s">
        <v>1279</v>
      </c>
      <c r="F386" s="44" t="s">
        <v>1010</v>
      </c>
      <c r="G386" s="43"/>
      <c r="H386" s="44" t="s">
        <v>1025</v>
      </c>
      <c r="I386" s="44"/>
      <c r="J386" s="45">
        <v>10710</v>
      </c>
      <c r="K386" s="43" t="s">
        <v>1157</v>
      </c>
      <c r="L386" s="43" t="s">
        <v>3</v>
      </c>
      <c r="M386" s="43" t="s">
        <v>1280</v>
      </c>
      <c r="N386" s="46">
        <v>2</v>
      </c>
      <c r="O386" s="46">
        <v>0</v>
      </c>
      <c r="P386" s="44" t="s">
        <v>1268</v>
      </c>
      <c r="Q386" s="44" t="s">
        <v>1017</v>
      </c>
      <c r="R386" s="44" t="s">
        <v>376</v>
      </c>
      <c r="S386" s="43"/>
      <c r="T386" s="43"/>
      <c r="U386" s="43"/>
      <c r="V386" s="43"/>
      <c r="W386" s="43"/>
      <c r="X386" s="43"/>
      <c r="Y386" s="43"/>
      <c r="Z386" s="43"/>
      <c r="AA386" s="43"/>
      <c r="AB386" s="43"/>
      <c r="AC386" s="43"/>
      <c r="AD386" s="43"/>
      <c r="AE386" s="47">
        <f t="shared" ref="AE386:AE449" si="36">IF(L386="W",1,0)</f>
        <v>1</v>
      </c>
      <c r="AF386" s="47">
        <f t="shared" ref="AF386:AF449" si="37">IF(L386="T",1,0)</f>
        <v>0</v>
      </c>
      <c r="AG386" s="47">
        <f t="shared" ref="AG386:AG449" si="38">IF(L386="L",1,0)</f>
        <v>0</v>
      </c>
      <c r="AH386" s="43" t="s">
        <v>1101</v>
      </c>
      <c r="AI386" s="43" t="s">
        <v>1159</v>
      </c>
      <c r="AJ386" s="43" t="s">
        <v>376</v>
      </c>
      <c r="AK386" s="43" t="s">
        <v>658</v>
      </c>
      <c r="AL386" s="43" t="s">
        <v>1280</v>
      </c>
      <c r="AM386" s="43" t="s">
        <v>1199</v>
      </c>
      <c r="AN386" s="43" t="s">
        <v>376</v>
      </c>
      <c r="AO386" s="43" t="s">
        <v>658</v>
      </c>
      <c r="AP386" s="43"/>
      <c r="AQ386" s="43">
        <v>1</v>
      </c>
      <c r="AR386" s="43"/>
      <c r="AS386" s="43"/>
      <c r="AT386" s="43"/>
      <c r="AU386" s="43" t="s">
        <v>376</v>
      </c>
      <c r="AV386" s="43"/>
      <c r="AW386" s="43" t="s">
        <v>30</v>
      </c>
      <c r="AX386" s="43"/>
      <c r="AY386" s="43" t="s">
        <v>30</v>
      </c>
      <c r="AZ386" s="43"/>
      <c r="BA386" s="44"/>
      <c r="BB386" s="48" t="s">
        <v>30</v>
      </c>
      <c r="BC386" s="43" t="s">
        <v>30</v>
      </c>
      <c r="BD386" s="43"/>
      <c r="BE386" s="43"/>
      <c r="BF386" s="43">
        <v>1</v>
      </c>
      <c r="BG386" s="43">
        <v>1</v>
      </c>
      <c r="BH386" s="43">
        <v>1</v>
      </c>
      <c r="BI386" s="43" t="s">
        <v>1157</v>
      </c>
      <c r="BJ386" s="43" t="s">
        <v>1280</v>
      </c>
      <c r="BK386" s="43">
        <v>1929</v>
      </c>
      <c r="BL386" s="43" t="str">
        <f t="shared" ref="BL386:BL449" si="39">BK386&amp;BI386</f>
        <v>1929Bolton Wanderers</v>
      </c>
      <c r="BM386" s="49" t="str">
        <f t="shared" ref="BM386:BM449" si="40">IF(AD386="Home",BI386,IF(AD386="Away",BJ386,Q386))</f>
        <v>London</v>
      </c>
      <c r="BN386" s="43"/>
      <c r="BO386" s="43"/>
      <c r="BP386" s="43"/>
      <c r="BQ386" s="43"/>
      <c r="BR386" s="43"/>
      <c r="BS386" s="43"/>
      <c r="BT386" s="43"/>
      <c r="BU386" s="43"/>
      <c r="BV386" s="43" t="s">
        <v>376</v>
      </c>
      <c r="BW386" s="43" t="s">
        <v>376</v>
      </c>
      <c r="BX386" s="43"/>
      <c r="BZ386" s="50"/>
      <c r="CA386" s="50"/>
      <c r="CB386" s="88" t="str">
        <f t="shared" ref="CB386:CB449" si="41">IF(OR(C386="",A386="",B386=""),"",TEXT(C386,"0000")&amp;TEXT(A386,"00")&amp;TEXT(B386,"00"))</f>
        <v>19290427</v>
      </c>
    </row>
    <row r="387" spans="1:80" s="49" customFormat="1" ht="12.95" customHeight="1" x14ac:dyDescent="0.2">
      <c r="A387" s="43">
        <v>4</v>
      </c>
      <c r="B387" s="43">
        <v>27</v>
      </c>
      <c r="C387" s="43">
        <v>1929</v>
      </c>
      <c r="D387" s="43" t="s">
        <v>658</v>
      </c>
      <c r="E387" s="43" t="s">
        <v>1279</v>
      </c>
      <c r="F387" s="44" t="s">
        <v>1010</v>
      </c>
      <c r="G387" s="43"/>
      <c r="H387" s="44" t="s">
        <v>1025</v>
      </c>
      <c r="I387" s="44"/>
      <c r="J387" s="45">
        <v>10710</v>
      </c>
      <c r="K387" s="43" t="s">
        <v>1280</v>
      </c>
      <c r="L387" s="43" t="s">
        <v>4</v>
      </c>
      <c r="M387" s="43" t="s">
        <v>1157</v>
      </c>
      <c r="N387" s="46">
        <v>0</v>
      </c>
      <c r="O387" s="46">
        <v>2</v>
      </c>
      <c r="P387" s="44" t="s">
        <v>1268</v>
      </c>
      <c r="Q387" s="44" t="s">
        <v>1017</v>
      </c>
      <c r="R387" s="44" t="s">
        <v>376</v>
      </c>
      <c r="S387" s="43"/>
      <c r="T387" s="43"/>
      <c r="U387" s="43"/>
      <c r="V387" s="43"/>
      <c r="W387" s="43"/>
      <c r="X387" s="43"/>
      <c r="Y387" s="43"/>
      <c r="Z387" s="43"/>
      <c r="AA387" s="43"/>
      <c r="AB387" s="43"/>
      <c r="AC387" s="43"/>
      <c r="AD387" s="43"/>
      <c r="AE387" s="47">
        <f t="shared" si="36"/>
        <v>0</v>
      </c>
      <c r="AF387" s="47">
        <f t="shared" si="37"/>
        <v>0</v>
      </c>
      <c r="AG387" s="47">
        <f t="shared" si="38"/>
        <v>1</v>
      </c>
      <c r="AH387" s="43" t="s">
        <v>1280</v>
      </c>
      <c r="AI387" s="43" t="s">
        <v>1199</v>
      </c>
      <c r="AJ387" s="43" t="s">
        <v>376</v>
      </c>
      <c r="AK387" s="43" t="s">
        <v>658</v>
      </c>
      <c r="AL387" s="43" t="s">
        <v>1101</v>
      </c>
      <c r="AM387" s="43" t="s">
        <v>1159</v>
      </c>
      <c r="AN387" s="43" t="s">
        <v>376</v>
      </c>
      <c r="AO387" s="43" t="s">
        <v>658</v>
      </c>
      <c r="AP387" s="43"/>
      <c r="AQ387" s="43">
        <v>1</v>
      </c>
      <c r="AR387" s="43"/>
      <c r="AS387" s="43"/>
      <c r="AT387" s="43"/>
      <c r="AU387" s="43" t="s">
        <v>376</v>
      </c>
      <c r="AV387" s="43"/>
      <c r="AW387" s="43" t="s">
        <v>30</v>
      </c>
      <c r="AX387" s="43"/>
      <c r="AY387" s="43" t="s">
        <v>30</v>
      </c>
      <c r="AZ387" s="43"/>
      <c r="BA387" s="44"/>
      <c r="BB387" s="48"/>
      <c r="BC387" s="43" t="s">
        <v>30</v>
      </c>
      <c r="BD387" s="43"/>
      <c r="BE387" s="43"/>
      <c r="BF387" s="43">
        <v>1</v>
      </c>
      <c r="BG387" s="43">
        <v>1</v>
      </c>
      <c r="BH387" s="43">
        <v>1</v>
      </c>
      <c r="BI387" s="43" t="s">
        <v>1280</v>
      </c>
      <c r="BJ387" s="43" t="s">
        <v>1157</v>
      </c>
      <c r="BK387" s="43">
        <v>1929</v>
      </c>
      <c r="BL387" s="43" t="str">
        <f t="shared" si="39"/>
        <v>1929Portsmouth</v>
      </c>
      <c r="BM387" s="49" t="str">
        <f t="shared" si="40"/>
        <v>London</v>
      </c>
      <c r="BN387" s="43"/>
      <c r="BO387" s="43"/>
      <c r="BP387" s="43"/>
      <c r="BQ387" s="43"/>
      <c r="BR387" s="43"/>
      <c r="BS387" s="43"/>
      <c r="BT387" s="43"/>
      <c r="BU387" s="43"/>
      <c r="BV387" s="43" t="s">
        <v>376</v>
      </c>
      <c r="BW387" s="43" t="s">
        <v>376</v>
      </c>
      <c r="BX387" s="43"/>
      <c r="BZ387" s="50"/>
      <c r="CA387" s="50"/>
      <c r="CB387" s="88" t="str">
        <f t="shared" si="41"/>
        <v>19290427</v>
      </c>
    </row>
    <row r="388" spans="1:80" s="49" customFormat="1" ht="12.95" customHeight="1" x14ac:dyDescent="0.2">
      <c r="A388" s="43">
        <v>3</v>
      </c>
      <c r="B388" s="43">
        <v>22</v>
      </c>
      <c r="C388" s="43">
        <v>1930</v>
      </c>
      <c r="D388" s="43" t="s">
        <v>658</v>
      </c>
      <c r="E388" s="43" t="s">
        <v>1282</v>
      </c>
      <c r="F388" s="44" t="s">
        <v>1010</v>
      </c>
      <c r="G388" s="43"/>
      <c r="H388" s="44" t="s">
        <v>1011</v>
      </c>
      <c r="I388" s="44"/>
      <c r="J388" s="45">
        <v>11039</v>
      </c>
      <c r="K388" s="43" t="s">
        <v>1283</v>
      </c>
      <c r="L388" s="43" t="s">
        <v>1014</v>
      </c>
      <c r="M388" s="43" t="s">
        <v>587</v>
      </c>
      <c r="N388" s="46">
        <v>2</v>
      </c>
      <c r="O388" s="46">
        <v>2</v>
      </c>
      <c r="P388" s="44" t="s">
        <v>1240</v>
      </c>
      <c r="Q388" s="44" t="s">
        <v>1241</v>
      </c>
      <c r="R388" s="44" t="s">
        <v>376</v>
      </c>
      <c r="S388" s="43"/>
      <c r="T388" s="43"/>
      <c r="U388" s="43"/>
      <c r="V388" s="43"/>
      <c r="W388" s="43"/>
      <c r="X388" s="43"/>
      <c r="Y388" s="43"/>
      <c r="Z388" s="43"/>
      <c r="AA388" s="43"/>
      <c r="AB388" s="43"/>
      <c r="AC388" s="43"/>
      <c r="AD388" s="43"/>
      <c r="AE388" s="47">
        <f t="shared" si="36"/>
        <v>0</v>
      </c>
      <c r="AF388" s="47">
        <f t="shared" si="37"/>
        <v>1</v>
      </c>
      <c r="AG388" s="47">
        <f t="shared" si="38"/>
        <v>0</v>
      </c>
      <c r="AH388" s="43" t="s">
        <v>1284</v>
      </c>
      <c r="AI388" s="43" t="s">
        <v>1285</v>
      </c>
      <c r="AJ388" s="43" t="s">
        <v>376</v>
      </c>
      <c r="AK388" s="43" t="s">
        <v>658</v>
      </c>
      <c r="AL388" s="43" t="s">
        <v>1017</v>
      </c>
      <c r="AM388" s="43" t="s">
        <v>1018</v>
      </c>
      <c r="AN388" s="43" t="s">
        <v>376</v>
      </c>
      <c r="AO388" s="43" t="s">
        <v>658</v>
      </c>
      <c r="AP388" s="43"/>
      <c r="AQ388" s="43">
        <v>2</v>
      </c>
      <c r="AR388" s="43"/>
      <c r="AS388" s="43"/>
      <c r="AT388" s="43"/>
      <c r="AU388" s="43" t="s">
        <v>376</v>
      </c>
      <c r="AV388" s="43"/>
      <c r="AW388" s="43" t="s">
        <v>30</v>
      </c>
      <c r="AX388" s="43"/>
      <c r="AY388" s="43" t="s">
        <v>30</v>
      </c>
      <c r="AZ388" s="43"/>
      <c r="BA388" s="44"/>
      <c r="BB388" s="48"/>
      <c r="BC388" s="43"/>
      <c r="BD388" s="43"/>
      <c r="BE388" s="43"/>
      <c r="BF388" s="43">
        <v>1</v>
      </c>
      <c r="BG388" s="43">
        <v>2</v>
      </c>
      <c r="BH388" s="43">
        <v>1</v>
      </c>
      <c r="BI388" s="43" t="s">
        <v>1283</v>
      </c>
      <c r="BJ388" s="43" t="s">
        <v>587</v>
      </c>
      <c r="BK388" s="43">
        <v>1930</v>
      </c>
      <c r="BL388" s="43" t="str">
        <f t="shared" si="39"/>
        <v>1930Hull City</v>
      </c>
      <c r="BM388" s="49" t="str">
        <f t="shared" si="40"/>
        <v>Leeds</v>
      </c>
      <c r="BN388" s="43"/>
      <c r="BO388" s="43"/>
      <c r="BP388" s="43"/>
      <c r="BQ388" s="43"/>
      <c r="BR388" s="43"/>
      <c r="BS388" s="43"/>
      <c r="BT388" s="43"/>
      <c r="BU388" s="43"/>
      <c r="BV388" s="43" t="s">
        <v>376</v>
      </c>
      <c r="BW388" s="43" t="s">
        <v>376</v>
      </c>
      <c r="BX388" s="43"/>
      <c r="BZ388" s="50"/>
      <c r="CA388" s="50"/>
      <c r="CB388" s="88" t="str">
        <f t="shared" si="41"/>
        <v>19300322</v>
      </c>
    </row>
    <row r="389" spans="1:80" s="49" customFormat="1" ht="12.95" customHeight="1" x14ac:dyDescent="0.2">
      <c r="A389" s="43">
        <v>3</v>
      </c>
      <c r="B389" s="43">
        <v>22</v>
      </c>
      <c r="C389" s="43">
        <v>1930</v>
      </c>
      <c r="D389" s="43" t="s">
        <v>658</v>
      </c>
      <c r="E389" s="43" t="s">
        <v>1282</v>
      </c>
      <c r="F389" s="44" t="s">
        <v>1010</v>
      </c>
      <c r="G389" s="43"/>
      <c r="H389" s="44" t="s">
        <v>1011</v>
      </c>
      <c r="I389" s="44"/>
      <c r="J389" s="45">
        <v>11039</v>
      </c>
      <c r="K389" s="43" t="s">
        <v>587</v>
      </c>
      <c r="L389" s="43" t="s">
        <v>1014</v>
      </c>
      <c r="M389" s="43" t="s">
        <v>1283</v>
      </c>
      <c r="N389" s="46">
        <v>2</v>
      </c>
      <c r="O389" s="46">
        <v>2</v>
      </c>
      <c r="P389" s="44" t="s">
        <v>1240</v>
      </c>
      <c r="Q389" s="44" t="s">
        <v>1241</v>
      </c>
      <c r="R389" s="44" t="s">
        <v>376</v>
      </c>
      <c r="S389" s="43"/>
      <c r="T389" s="43"/>
      <c r="U389" s="43"/>
      <c r="V389" s="43"/>
      <c r="W389" s="43"/>
      <c r="X389" s="43"/>
      <c r="Y389" s="43"/>
      <c r="Z389" s="43"/>
      <c r="AA389" s="43"/>
      <c r="AB389" s="43"/>
      <c r="AC389" s="43"/>
      <c r="AD389" s="43"/>
      <c r="AE389" s="47">
        <f t="shared" si="36"/>
        <v>0</v>
      </c>
      <c r="AF389" s="47">
        <f t="shared" si="37"/>
        <v>1</v>
      </c>
      <c r="AG389" s="47">
        <f t="shared" si="38"/>
        <v>0</v>
      </c>
      <c r="AH389" s="43" t="s">
        <v>1017</v>
      </c>
      <c r="AI389" s="43" t="s">
        <v>1018</v>
      </c>
      <c r="AJ389" s="43" t="s">
        <v>376</v>
      </c>
      <c r="AK389" s="43" t="s">
        <v>658</v>
      </c>
      <c r="AL389" s="43" t="s">
        <v>1284</v>
      </c>
      <c r="AM389" s="43" t="s">
        <v>1285</v>
      </c>
      <c r="AN389" s="43" t="s">
        <v>376</v>
      </c>
      <c r="AO389" s="43" t="s">
        <v>658</v>
      </c>
      <c r="AP389" s="43"/>
      <c r="AQ389" s="43">
        <v>2</v>
      </c>
      <c r="AR389" s="43"/>
      <c r="AS389" s="43"/>
      <c r="AT389" s="43"/>
      <c r="AU389" s="43" t="s">
        <v>376</v>
      </c>
      <c r="AV389" s="43"/>
      <c r="AW389" s="43" t="s">
        <v>30</v>
      </c>
      <c r="AX389" s="43"/>
      <c r="AY389" s="43" t="s">
        <v>30</v>
      </c>
      <c r="AZ389" s="43"/>
      <c r="BA389" s="44"/>
      <c r="BB389" s="48"/>
      <c r="BC389" s="43"/>
      <c r="BD389" s="43"/>
      <c r="BE389" s="43"/>
      <c r="BF389" s="43">
        <v>1</v>
      </c>
      <c r="BG389" s="43">
        <v>1</v>
      </c>
      <c r="BH389" s="43">
        <v>2</v>
      </c>
      <c r="BI389" s="43" t="s">
        <v>587</v>
      </c>
      <c r="BJ389" s="43" t="s">
        <v>1283</v>
      </c>
      <c r="BK389" s="43">
        <v>1930</v>
      </c>
      <c r="BL389" s="43" t="str">
        <f t="shared" si="39"/>
        <v>1930Arsenal</v>
      </c>
      <c r="BM389" s="49" t="str">
        <f t="shared" si="40"/>
        <v>Leeds</v>
      </c>
      <c r="BN389" s="43"/>
      <c r="BO389" s="43"/>
      <c r="BP389" s="43"/>
      <c r="BQ389" s="43"/>
      <c r="BR389" s="43"/>
      <c r="BS389" s="43"/>
      <c r="BT389" s="43"/>
      <c r="BU389" s="43"/>
      <c r="BV389" s="43" t="s">
        <v>376</v>
      </c>
      <c r="BW389" s="43" t="s">
        <v>376</v>
      </c>
      <c r="BX389" s="43"/>
      <c r="BZ389" s="50"/>
      <c r="CA389" s="50"/>
      <c r="CB389" s="88" t="str">
        <f t="shared" si="41"/>
        <v>19300322</v>
      </c>
    </row>
    <row r="390" spans="1:80" s="49" customFormat="1" ht="12.95" customHeight="1" x14ac:dyDescent="0.2">
      <c r="A390" s="43">
        <v>3</v>
      </c>
      <c r="B390" s="43">
        <v>22</v>
      </c>
      <c r="C390" s="43">
        <v>1930</v>
      </c>
      <c r="D390" s="43" t="s">
        <v>658</v>
      </c>
      <c r="E390" s="43" t="s">
        <v>1282</v>
      </c>
      <c r="F390" s="44" t="s">
        <v>1010</v>
      </c>
      <c r="G390" s="43"/>
      <c r="H390" s="44" t="s">
        <v>1011</v>
      </c>
      <c r="I390" s="44"/>
      <c r="J390" s="45">
        <v>11039</v>
      </c>
      <c r="K390" s="43" t="s">
        <v>1259</v>
      </c>
      <c r="L390" s="43" t="s">
        <v>3</v>
      </c>
      <c r="M390" s="43" t="s">
        <v>1093</v>
      </c>
      <c r="N390" s="46">
        <v>2</v>
      </c>
      <c r="O390" s="46">
        <v>1</v>
      </c>
      <c r="P390" s="44" t="s">
        <v>1246</v>
      </c>
      <c r="Q390" s="44" t="s">
        <v>1101</v>
      </c>
      <c r="R390" s="44" t="s">
        <v>376</v>
      </c>
      <c r="S390" s="43"/>
      <c r="T390" s="43"/>
      <c r="U390" s="43"/>
      <c r="V390" s="43"/>
      <c r="W390" s="43"/>
      <c r="X390" s="43"/>
      <c r="Y390" s="43"/>
      <c r="Z390" s="43"/>
      <c r="AA390" s="43"/>
      <c r="AB390" s="43"/>
      <c r="AC390" s="43"/>
      <c r="AD390" s="43"/>
      <c r="AE390" s="47">
        <f t="shared" si="36"/>
        <v>1</v>
      </c>
      <c r="AF390" s="47">
        <f t="shared" si="37"/>
        <v>0</v>
      </c>
      <c r="AG390" s="47">
        <f t="shared" si="38"/>
        <v>0</v>
      </c>
      <c r="AH390" s="43" t="s">
        <v>1096</v>
      </c>
      <c r="AI390" s="43" t="s">
        <v>1260</v>
      </c>
      <c r="AJ390" s="43" t="s">
        <v>376</v>
      </c>
      <c r="AK390" s="43" t="s">
        <v>658</v>
      </c>
      <c r="AL390" s="43" t="s">
        <v>1097</v>
      </c>
      <c r="AM390" s="43" t="s">
        <v>1098</v>
      </c>
      <c r="AN390" s="43" t="s">
        <v>376</v>
      </c>
      <c r="AO390" s="43" t="s">
        <v>658</v>
      </c>
      <c r="AP390" s="43"/>
      <c r="AQ390" s="43">
        <v>2</v>
      </c>
      <c r="AR390" s="43"/>
      <c r="AS390" s="43"/>
      <c r="AT390" s="43"/>
      <c r="AU390" s="43" t="s">
        <v>376</v>
      </c>
      <c r="AV390" s="43"/>
      <c r="AW390" s="43" t="s">
        <v>30</v>
      </c>
      <c r="AX390" s="43"/>
      <c r="AY390" s="43" t="s">
        <v>30</v>
      </c>
      <c r="AZ390" s="43"/>
      <c r="BA390" s="44"/>
      <c r="BB390" s="48"/>
      <c r="BC390" s="43"/>
      <c r="BD390" s="43"/>
      <c r="BE390" s="43"/>
      <c r="BF390" s="43">
        <v>1</v>
      </c>
      <c r="BG390" s="43">
        <v>1</v>
      </c>
      <c r="BH390" s="43">
        <v>1</v>
      </c>
      <c r="BI390" s="43" t="s">
        <v>1259</v>
      </c>
      <c r="BJ390" s="43" t="s">
        <v>1093</v>
      </c>
      <c r="BK390" s="43">
        <v>1930</v>
      </c>
      <c r="BL390" s="43" t="str">
        <f t="shared" si="39"/>
        <v>1930Huddersfield Town</v>
      </c>
      <c r="BM390" s="49" t="str">
        <f t="shared" si="40"/>
        <v>Manchester</v>
      </c>
      <c r="BN390" s="43"/>
      <c r="BO390" s="43"/>
      <c r="BP390" s="43"/>
      <c r="BQ390" s="43"/>
      <c r="BR390" s="43"/>
      <c r="BS390" s="43"/>
      <c r="BT390" s="43"/>
      <c r="BU390" s="43"/>
      <c r="BV390" s="43" t="s">
        <v>376</v>
      </c>
      <c r="BW390" s="43" t="s">
        <v>376</v>
      </c>
      <c r="BX390" s="43"/>
      <c r="BZ390" s="50"/>
      <c r="CA390" s="50"/>
      <c r="CB390" s="88" t="str">
        <f t="shared" si="41"/>
        <v>19300322</v>
      </c>
    </row>
    <row r="391" spans="1:80" s="49" customFormat="1" ht="12.95" customHeight="1" x14ac:dyDescent="0.2">
      <c r="A391" s="43">
        <v>3</v>
      </c>
      <c r="B391" s="43">
        <v>22</v>
      </c>
      <c r="C391" s="43">
        <v>1930</v>
      </c>
      <c r="D391" s="43" t="s">
        <v>658</v>
      </c>
      <c r="E391" s="43" t="s">
        <v>1282</v>
      </c>
      <c r="F391" s="44" t="s">
        <v>1010</v>
      </c>
      <c r="G391" s="43"/>
      <c r="H391" s="44" t="s">
        <v>1011</v>
      </c>
      <c r="I391" s="44"/>
      <c r="J391" s="45">
        <v>11039</v>
      </c>
      <c r="K391" s="43" t="s">
        <v>1093</v>
      </c>
      <c r="L391" s="43" t="s">
        <v>4</v>
      </c>
      <c r="M391" s="43" t="s">
        <v>1259</v>
      </c>
      <c r="N391" s="46">
        <v>1</v>
      </c>
      <c r="O391" s="46">
        <v>2</v>
      </c>
      <c r="P391" s="44" t="s">
        <v>1246</v>
      </c>
      <c r="Q391" s="44" t="s">
        <v>1101</v>
      </c>
      <c r="R391" s="44" t="s">
        <v>376</v>
      </c>
      <c r="S391" s="43"/>
      <c r="T391" s="43"/>
      <c r="U391" s="43"/>
      <c r="V391" s="43"/>
      <c r="W391" s="43"/>
      <c r="X391" s="43"/>
      <c r="Y391" s="43"/>
      <c r="Z391" s="43"/>
      <c r="AA391" s="43"/>
      <c r="AB391" s="43"/>
      <c r="AC391" s="43"/>
      <c r="AD391" s="43"/>
      <c r="AE391" s="47">
        <f t="shared" si="36"/>
        <v>0</v>
      </c>
      <c r="AF391" s="47">
        <f t="shared" si="37"/>
        <v>0</v>
      </c>
      <c r="AG391" s="47">
        <f t="shared" si="38"/>
        <v>1</v>
      </c>
      <c r="AH391" s="43" t="s">
        <v>1097</v>
      </c>
      <c r="AI391" s="43" t="s">
        <v>1098</v>
      </c>
      <c r="AJ391" s="43" t="s">
        <v>376</v>
      </c>
      <c r="AK391" s="43" t="s">
        <v>658</v>
      </c>
      <c r="AL391" s="43" t="s">
        <v>1096</v>
      </c>
      <c r="AM391" s="43" t="s">
        <v>1260</v>
      </c>
      <c r="AN391" s="43" t="s">
        <v>376</v>
      </c>
      <c r="AO391" s="43" t="s">
        <v>658</v>
      </c>
      <c r="AP391" s="43"/>
      <c r="AQ391" s="43">
        <v>2</v>
      </c>
      <c r="AR391" s="43"/>
      <c r="AS391" s="43"/>
      <c r="AT391" s="43"/>
      <c r="AU391" s="43" t="s">
        <v>376</v>
      </c>
      <c r="AV391" s="43"/>
      <c r="AW391" s="43" t="s">
        <v>30</v>
      </c>
      <c r="AX391" s="43"/>
      <c r="AY391" s="43" t="s">
        <v>30</v>
      </c>
      <c r="AZ391" s="43"/>
      <c r="BA391" s="44"/>
      <c r="BB391" s="48"/>
      <c r="BC391" s="43"/>
      <c r="BD391" s="43"/>
      <c r="BE391" s="43"/>
      <c r="BF391" s="43">
        <v>1</v>
      </c>
      <c r="BG391" s="43">
        <v>1</v>
      </c>
      <c r="BH391" s="43">
        <v>1</v>
      </c>
      <c r="BI391" s="43" t="s">
        <v>1093</v>
      </c>
      <c r="BJ391" s="43" t="s">
        <v>1259</v>
      </c>
      <c r="BK391" s="43">
        <v>1930</v>
      </c>
      <c r="BL391" s="43" t="str">
        <f t="shared" si="39"/>
        <v>1930Sheffield Wednesday</v>
      </c>
      <c r="BM391" s="49" t="str">
        <f t="shared" si="40"/>
        <v>Manchester</v>
      </c>
      <c r="BN391" s="43"/>
      <c r="BO391" s="43"/>
      <c r="BP391" s="43"/>
      <c r="BQ391" s="43"/>
      <c r="BR391" s="43"/>
      <c r="BS391" s="43"/>
      <c r="BT391" s="43"/>
      <c r="BU391" s="43"/>
      <c r="BV391" s="43" t="s">
        <v>376</v>
      </c>
      <c r="BW391" s="43" t="s">
        <v>376</v>
      </c>
      <c r="BX391" s="43"/>
      <c r="BZ391" s="50"/>
      <c r="CA391" s="50"/>
      <c r="CB391" s="88" t="str">
        <f t="shared" si="41"/>
        <v>19300322</v>
      </c>
    </row>
    <row r="392" spans="1:80" s="49" customFormat="1" ht="12.95" customHeight="1" x14ac:dyDescent="0.2">
      <c r="A392" s="43">
        <v>3</v>
      </c>
      <c r="B392" s="43">
        <v>26</v>
      </c>
      <c r="C392" s="43">
        <v>1930</v>
      </c>
      <c r="D392" s="43" t="s">
        <v>658</v>
      </c>
      <c r="E392" s="43" t="s">
        <v>1282</v>
      </c>
      <c r="F392" s="44" t="s">
        <v>1010</v>
      </c>
      <c r="G392" s="43"/>
      <c r="H392" s="44" t="s">
        <v>1011</v>
      </c>
      <c r="I392" s="44" t="s">
        <v>1023</v>
      </c>
      <c r="J392" s="45">
        <v>11043</v>
      </c>
      <c r="K392" s="43" t="s">
        <v>587</v>
      </c>
      <c r="L392" s="43" t="s">
        <v>3</v>
      </c>
      <c r="M392" s="43" t="s">
        <v>1283</v>
      </c>
      <c r="N392" s="46">
        <v>1</v>
      </c>
      <c r="O392" s="46">
        <v>0</v>
      </c>
      <c r="P392" s="44" t="s">
        <v>1219</v>
      </c>
      <c r="Q392" s="44" t="s">
        <v>1111</v>
      </c>
      <c r="R392" s="44" t="s">
        <v>376</v>
      </c>
      <c r="S392" s="43"/>
      <c r="T392" s="43"/>
      <c r="U392" s="43"/>
      <c r="V392" s="43"/>
      <c r="W392" s="43"/>
      <c r="X392" s="43"/>
      <c r="Y392" s="43"/>
      <c r="Z392" s="43"/>
      <c r="AA392" s="43"/>
      <c r="AB392" s="43"/>
      <c r="AC392" s="43"/>
      <c r="AD392" s="43"/>
      <c r="AE392" s="47">
        <f t="shared" si="36"/>
        <v>1</v>
      </c>
      <c r="AF392" s="47">
        <f t="shared" si="37"/>
        <v>0</v>
      </c>
      <c r="AG392" s="47">
        <f t="shared" si="38"/>
        <v>0</v>
      </c>
      <c r="AH392" s="43" t="s">
        <v>1017</v>
      </c>
      <c r="AI392" s="43" t="s">
        <v>1018</v>
      </c>
      <c r="AJ392" s="43" t="s">
        <v>376</v>
      </c>
      <c r="AK392" s="43" t="s">
        <v>658</v>
      </c>
      <c r="AL392" s="43" t="s">
        <v>1284</v>
      </c>
      <c r="AM392" s="43" t="s">
        <v>1285</v>
      </c>
      <c r="AN392" s="43" t="s">
        <v>376</v>
      </c>
      <c r="AO392" s="43" t="s">
        <v>658</v>
      </c>
      <c r="AP392" s="43"/>
      <c r="AQ392" s="43">
        <v>2</v>
      </c>
      <c r="AR392" s="43"/>
      <c r="AS392" s="43"/>
      <c r="AT392" s="43"/>
      <c r="AU392" s="43" t="s">
        <v>376</v>
      </c>
      <c r="AV392" s="43"/>
      <c r="AW392" s="43" t="s">
        <v>30</v>
      </c>
      <c r="AX392" s="43"/>
      <c r="AY392" s="43" t="s">
        <v>30</v>
      </c>
      <c r="AZ392" s="43"/>
      <c r="BA392" s="44"/>
      <c r="BB392" s="48"/>
      <c r="BC392" s="43"/>
      <c r="BD392" s="43"/>
      <c r="BE392" s="43"/>
      <c r="BF392" s="43">
        <v>1</v>
      </c>
      <c r="BG392" s="43">
        <v>1</v>
      </c>
      <c r="BH392" s="43">
        <v>2</v>
      </c>
      <c r="BI392" s="43" t="s">
        <v>587</v>
      </c>
      <c r="BJ392" s="43" t="s">
        <v>1283</v>
      </c>
      <c r="BK392" s="43">
        <v>1930</v>
      </c>
      <c r="BL392" s="43" t="str">
        <f t="shared" si="39"/>
        <v>1930Arsenal</v>
      </c>
      <c r="BM392" s="49" t="str">
        <f t="shared" si="40"/>
        <v>Birmingham</v>
      </c>
      <c r="BN392" s="43"/>
      <c r="BO392" s="43"/>
      <c r="BP392" s="43"/>
      <c r="BQ392" s="43"/>
      <c r="BR392" s="43"/>
      <c r="BS392" s="43"/>
      <c r="BT392" s="43"/>
      <c r="BU392" s="43"/>
      <c r="BV392" s="43" t="s">
        <v>376</v>
      </c>
      <c r="BW392" s="43" t="s">
        <v>376</v>
      </c>
      <c r="BX392" s="43"/>
      <c r="BZ392" s="50"/>
      <c r="CA392" s="50"/>
      <c r="CB392" s="88" t="str">
        <f t="shared" si="41"/>
        <v>19300326</v>
      </c>
    </row>
    <row r="393" spans="1:80" s="49" customFormat="1" ht="12.95" customHeight="1" x14ac:dyDescent="0.2">
      <c r="A393" s="43">
        <v>3</v>
      </c>
      <c r="B393" s="43">
        <v>26</v>
      </c>
      <c r="C393" s="43">
        <v>1930</v>
      </c>
      <c r="D393" s="43" t="s">
        <v>658</v>
      </c>
      <c r="E393" s="43" t="s">
        <v>1282</v>
      </c>
      <c r="F393" s="44" t="s">
        <v>1010</v>
      </c>
      <c r="G393" s="43"/>
      <c r="H393" s="44" t="s">
        <v>1011</v>
      </c>
      <c r="I393" s="44" t="s">
        <v>1023</v>
      </c>
      <c r="J393" s="45">
        <v>11043</v>
      </c>
      <c r="K393" s="43" t="s">
        <v>1283</v>
      </c>
      <c r="L393" s="43" t="s">
        <v>4</v>
      </c>
      <c r="M393" s="43" t="s">
        <v>587</v>
      </c>
      <c r="N393" s="46">
        <v>0</v>
      </c>
      <c r="O393" s="46">
        <v>1</v>
      </c>
      <c r="P393" s="44" t="s">
        <v>1219</v>
      </c>
      <c r="Q393" s="44" t="s">
        <v>1111</v>
      </c>
      <c r="R393" s="44" t="s">
        <v>376</v>
      </c>
      <c r="S393" s="43"/>
      <c r="T393" s="43"/>
      <c r="U393" s="43"/>
      <c r="V393" s="43"/>
      <c r="W393" s="43"/>
      <c r="X393" s="43"/>
      <c r="Y393" s="43"/>
      <c r="Z393" s="43"/>
      <c r="AA393" s="43"/>
      <c r="AB393" s="43"/>
      <c r="AC393" s="43"/>
      <c r="AD393" s="43"/>
      <c r="AE393" s="47">
        <f t="shared" si="36"/>
        <v>0</v>
      </c>
      <c r="AF393" s="47">
        <f t="shared" si="37"/>
        <v>0</v>
      </c>
      <c r="AG393" s="47">
        <f t="shared" si="38"/>
        <v>1</v>
      </c>
      <c r="AH393" s="43" t="s">
        <v>1284</v>
      </c>
      <c r="AI393" s="43" t="s">
        <v>1285</v>
      </c>
      <c r="AJ393" s="43" t="s">
        <v>376</v>
      </c>
      <c r="AK393" s="43" t="s">
        <v>658</v>
      </c>
      <c r="AL393" s="43" t="s">
        <v>1017</v>
      </c>
      <c r="AM393" s="43" t="s">
        <v>1018</v>
      </c>
      <c r="AN393" s="43" t="s">
        <v>376</v>
      </c>
      <c r="AO393" s="43" t="s">
        <v>658</v>
      </c>
      <c r="AP393" s="43"/>
      <c r="AQ393" s="43">
        <v>2</v>
      </c>
      <c r="AR393" s="43"/>
      <c r="AS393" s="43"/>
      <c r="AT393" s="43"/>
      <c r="AU393" s="43" t="s">
        <v>376</v>
      </c>
      <c r="AV393" s="43"/>
      <c r="AW393" s="43" t="s">
        <v>30</v>
      </c>
      <c r="AX393" s="43"/>
      <c r="AY393" s="43" t="s">
        <v>30</v>
      </c>
      <c r="AZ393" s="43"/>
      <c r="BA393" s="44"/>
      <c r="BB393" s="48"/>
      <c r="BC393" s="43"/>
      <c r="BD393" s="43"/>
      <c r="BE393" s="43"/>
      <c r="BF393" s="43">
        <v>1</v>
      </c>
      <c r="BG393" s="43">
        <v>2</v>
      </c>
      <c r="BH393" s="43">
        <v>1</v>
      </c>
      <c r="BI393" s="43" t="s">
        <v>1283</v>
      </c>
      <c r="BJ393" s="43" t="s">
        <v>587</v>
      </c>
      <c r="BK393" s="43">
        <v>1930</v>
      </c>
      <c r="BL393" s="43" t="str">
        <f t="shared" si="39"/>
        <v>1930Hull City</v>
      </c>
      <c r="BM393" s="49" t="str">
        <f t="shared" si="40"/>
        <v>Birmingham</v>
      </c>
      <c r="BN393" s="43"/>
      <c r="BO393" s="43"/>
      <c r="BP393" s="43"/>
      <c r="BQ393" s="43"/>
      <c r="BR393" s="43"/>
      <c r="BS393" s="43"/>
      <c r="BT393" s="43"/>
      <c r="BU393" s="43"/>
      <c r="BV393" s="43" t="s">
        <v>376</v>
      </c>
      <c r="BW393" s="43" t="s">
        <v>376</v>
      </c>
      <c r="BX393" s="43"/>
      <c r="BZ393" s="50"/>
      <c r="CA393" s="50"/>
      <c r="CB393" s="88" t="str">
        <f t="shared" si="41"/>
        <v>19300326</v>
      </c>
    </row>
    <row r="394" spans="1:80" s="49" customFormat="1" ht="12.95" customHeight="1" x14ac:dyDescent="0.2">
      <c r="A394" s="43">
        <v>4</v>
      </c>
      <c r="B394" s="43">
        <v>26</v>
      </c>
      <c r="C394" s="43">
        <v>1930</v>
      </c>
      <c r="D394" s="43" t="s">
        <v>658</v>
      </c>
      <c r="E394" s="43" t="s">
        <v>1282</v>
      </c>
      <c r="F394" s="44" t="s">
        <v>1010</v>
      </c>
      <c r="G394" s="43"/>
      <c r="H394" s="44" t="s">
        <v>1025</v>
      </c>
      <c r="I394" s="44"/>
      <c r="J394" s="45">
        <v>11074</v>
      </c>
      <c r="K394" s="43" t="s">
        <v>587</v>
      </c>
      <c r="L394" s="43" t="s">
        <v>3</v>
      </c>
      <c r="M394" s="43" t="s">
        <v>1259</v>
      </c>
      <c r="N394" s="46">
        <v>2</v>
      </c>
      <c r="O394" s="46">
        <v>0</v>
      </c>
      <c r="P394" s="44" t="s">
        <v>1268</v>
      </c>
      <c r="Q394" s="44" t="s">
        <v>1017</v>
      </c>
      <c r="R394" s="44" t="s">
        <v>376</v>
      </c>
      <c r="S394" s="43"/>
      <c r="T394" s="43"/>
      <c r="U394" s="43"/>
      <c r="V394" s="43"/>
      <c r="W394" s="43"/>
      <c r="X394" s="43"/>
      <c r="Y394" s="43"/>
      <c r="Z394" s="43"/>
      <c r="AA394" s="43"/>
      <c r="AB394" s="43"/>
      <c r="AC394" s="43"/>
      <c r="AD394" s="43"/>
      <c r="AE394" s="47">
        <f t="shared" si="36"/>
        <v>1</v>
      </c>
      <c r="AF394" s="47">
        <f t="shared" si="37"/>
        <v>0</v>
      </c>
      <c r="AG394" s="47">
        <f t="shared" si="38"/>
        <v>0</v>
      </c>
      <c r="AH394" s="43" t="s">
        <v>1017</v>
      </c>
      <c r="AI394" s="43" t="s">
        <v>1018</v>
      </c>
      <c r="AJ394" s="43" t="s">
        <v>376</v>
      </c>
      <c r="AK394" s="43" t="s">
        <v>658</v>
      </c>
      <c r="AL394" s="43" t="s">
        <v>1096</v>
      </c>
      <c r="AM394" s="43" t="s">
        <v>1260</v>
      </c>
      <c r="AN394" s="43" t="s">
        <v>376</v>
      </c>
      <c r="AO394" s="43" t="s">
        <v>658</v>
      </c>
      <c r="AP394" s="43"/>
      <c r="AQ394" s="43">
        <v>1</v>
      </c>
      <c r="AR394" s="43"/>
      <c r="AS394" s="43"/>
      <c r="AT394" s="43"/>
      <c r="AU394" s="43" t="s">
        <v>376</v>
      </c>
      <c r="AV394" s="43"/>
      <c r="AW394" s="43" t="s">
        <v>30</v>
      </c>
      <c r="AX394" s="43"/>
      <c r="AY394" s="43" t="s">
        <v>30</v>
      </c>
      <c r="AZ394" s="43"/>
      <c r="BA394" s="44"/>
      <c r="BB394" s="48" t="s">
        <v>30</v>
      </c>
      <c r="BC394" s="43" t="s">
        <v>30</v>
      </c>
      <c r="BD394" s="43"/>
      <c r="BE394" s="43"/>
      <c r="BF394" s="43">
        <v>1</v>
      </c>
      <c r="BG394" s="43">
        <v>1</v>
      </c>
      <c r="BH394" s="43">
        <v>1</v>
      </c>
      <c r="BI394" s="43" t="s">
        <v>587</v>
      </c>
      <c r="BJ394" s="43" t="s">
        <v>1259</v>
      </c>
      <c r="BK394" s="43">
        <v>1930</v>
      </c>
      <c r="BL394" s="43" t="str">
        <f t="shared" si="39"/>
        <v>1930Arsenal</v>
      </c>
      <c r="BM394" s="49" t="str">
        <f t="shared" si="40"/>
        <v>London</v>
      </c>
      <c r="BN394" s="43"/>
      <c r="BO394" s="43"/>
      <c r="BP394" s="43"/>
      <c r="BQ394" s="43"/>
      <c r="BR394" s="43"/>
      <c r="BS394" s="43"/>
      <c r="BT394" s="43"/>
      <c r="BU394" s="43"/>
      <c r="BV394" s="43" t="s">
        <v>376</v>
      </c>
      <c r="BW394" s="43" t="s">
        <v>376</v>
      </c>
      <c r="BX394" s="43"/>
      <c r="BZ394" s="50"/>
      <c r="CA394" s="50"/>
      <c r="CB394" s="88" t="str">
        <f t="shared" si="41"/>
        <v>19300426</v>
      </c>
    </row>
    <row r="395" spans="1:80" s="49" customFormat="1" ht="12.95" customHeight="1" x14ac:dyDescent="0.2">
      <c r="A395" s="43">
        <v>4</v>
      </c>
      <c r="B395" s="43">
        <v>26</v>
      </c>
      <c r="C395" s="43">
        <v>1930</v>
      </c>
      <c r="D395" s="43" t="s">
        <v>658</v>
      </c>
      <c r="E395" s="43" t="s">
        <v>1282</v>
      </c>
      <c r="F395" s="44" t="s">
        <v>1010</v>
      </c>
      <c r="G395" s="43"/>
      <c r="H395" s="44" t="s">
        <v>1025</v>
      </c>
      <c r="I395" s="44"/>
      <c r="J395" s="45">
        <v>11074</v>
      </c>
      <c r="K395" s="43" t="s">
        <v>1259</v>
      </c>
      <c r="L395" s="43" t="s">
        <v>4</v>
      </c>
      <c r="M395" s="43" t="s">
        <v>587</v>
      </c>
      <c r="N395" s="46">
        <v>0</v>
      </c>
      <c r="O395" s="46">
        <v>2</v>
      </c>
      <c r="P395" s="44" t="s">
        <v>1268</v>
      </c>
      <c r="Q395" s="44" t="s">
        <v>1017</v>
      </c>
      <c r="R395" s="44" t="s">
        <v>376</v>
      </c>
      <c r="S395" s="43"/>
      <c r="T395" s="43"/>
      <c r="U395" s="43"/>
      <c r="V395" s="43"/>
      <c r="W395" s="43"/>
      <c r="X395" s="43"/>
      <c r="Y395" s="43"/>
      <c r="Z395" s="43"/>
      <c r="AA395" s="43"/>
      <c r="AB395" s="43"/>
      <c r="AC395" s="43"/>
      <c r="AD395" s="43"/>
      <c r="AE395" s="47">
        <f t="shared" si="36"/>
        <v>0</v>
      </c>
      <c r="AF395" s="47">
        <f t="shared" si="37"/>
        <v>0</v>
      </c>
      <c r="AG395" s="47">
        <f t="shared" si="38"/>
        <v>1</v>
      </c>
      <c r="AH395" s="43" t="s">
        <v>1096</v>
      </c>
      <c r="AI395" s="43" t="s">
        <v>1260</v>
      </c>
      <c r="AJ395" s="43" t="s">
        <v>376</v>
      </c>
      <c r="AK395" s="43" t="s">
        <v>658</v>
      </c>
      <c r="AL395" s="43" t="s">
        <v>1017</v>
      </c>
      <c r="AM395" s="43" t="s">
        <v>1018</v>
      </c>
      <c r="AN395" s="43" t="s">
        <v>376</v>
      </c>
      <c r="AO395" s="43" t="s">
        <v>658</v>
      </c>
      <c r="AP395" s="43"/>
      <c r="AQ395" s="43">
        <v>1</v>
      </c>
      <c r="AR395" s="43"/>
      <c r="AS395" s="43"/>
      <c r="AT395" s="43"/>
      <c r="AU395" s="43" t="s">
        <v>376</v>
      </c>
      <c r="AV395" s="43"/>
      <c r="AW395" s="43" t="s">
        <v>30</v>
      </c>
      <c r="AX395" s="43"/>
      <c r="AY395" s="43" t="s">
        <v>30</v>
      </c>
      <c r="AZ395" s="43"/>
      <c r="BA395" s="44"/>
      <c r="BB395" s="48"/>
      <c r="BC395" s="43" t="s">
        <v>30</v>
      </c>
      <c r="BD395" s="43"/>
      <c r="BE395" s="43"/>
      <c r="BF395" s="43">
        <v>1</v>
      </c>
      <c r="BG395" s="43">
        <v>1</v>
      </c>
      <c r="BH395" s="43">
        <v>1</v>
      </c>
      <c r="BI395" s="43" t="s">
        <v>1259</v>
      </c>
      <c r="BJ395" s="43" t="s">
        <v>587</v>
      </c>
      <c r="BK395" s="43">
        <v>1930</v>
      </c>
      <c r="BL395" s="43" t="str">
        <f t="shared" si="39"/>
        <v>1930Huddersfield Town</v>
      </c>
      <c r="BM395" s="49" t="str">
        <f t="shared" si="40"/>
        <v>London</v>
      </c>
      <c r="BN395" s="43"/>
      <c r="BO395" s="43"/>
      <c r="BP395" s="43"/>
      <c r="BQ395" s="43"/>
      <c r="BR395" s="43"/>
      <c r="BS395" s="43"/>
      <c r="BT395" s="43"/>
      <c r="BU395" s="43"/>
      <c r="BV395" s="43" t="s">
        <v>376</v>
      </c>
      <c r="BW395" s="43" t="s">
        <v>376</v>
      </c>
      <c r="BX395" s="43"/>
      <c r="BZ395" s="50"/>
      <c r="CA395" s="50"/>
      <c r="CB395" s="88" t="str">
        <f t="shared" si="41"/>
        <v>19300426</v>
      </c>
    </row>
    <row r="396" spans="1:80" s="49" customFormat="1" ht="12.95" customHeight="1" x14ac:dyDescent="0.2">
      <c r="A396" s="43">
        <v>3</v>
      </c>
      <c r="B396" s="43">
        <v>14</v>
      </c>
      <c r="C396" s="43">
        <v>1931</v>
      </c>
      <c r="D396" s="43" t="s">
        <v>658</v>
      </c>
      <c r="E396" s="43" t="s">
        <v>1286</v>
      </c>
      <c r="F396" s="44" t="s">
        <v>1010</v>
      </c>
      <c r="G396" s="43"/>
      <c r="H396" s="44" t="s">
        <v>1011</v>
      </c>
      <c r="I396" s="44"/>
      <c r="J396" s="45">
        <v>11396</v>
      </c>
      <c r="K396" s="43" t="s">
        <v>1125</v>
      </c>
      <c r="L396" s="43" t="s">
        <v>3</v>
      </c>
      <c r="M396" s="43" t="s">
        <v>793</v>
      </c>
      <c r="N396" s="46">
        <v>2</v>
      </c>
      <c r="O396" s="46">
        <v>0</v>
      </c>
      <c r="P396" s="44" t="s">
        <v>1240</v>
      </c>
      <c r="Q396" s="44" t="s">
        <v>1241</v>
      </c>
      <c r="R396" s="44" t="s">
        <v>376</v>
      </c>
      <c r="S396" s="43"/>
      <c r="T396" s="43"/>
      <c r="U396" s="43"/>
      <c r="V396" s="43"/>
      <c r="W396" s="43"/>
      <c r="X396" s="43"/>
      <c r="Y396" s="43"/>
      <c r="Z396" s="43"/>
      <c r="AA396" s="43"/>
      <c r="AB396" s="43"/>
      <c r="AC396" s="43"/>
      <c r="AD396" s="43"/>
      <c r="AE396" s="47">
        <f t="shared" si="36"/>
        <v>1</v>
      </c>
      <c r="AF396" s="47">
        <f t="shared" si="37"/>
        <v>0</v>
      </c>
      <c r="AG396" s="47">
        <f t="shared" si="38"/>
        <v>0</v>
      </c>
      <c r="AH396" s="43" t="s">
        <v>1111</v>
      </c>
      <c r="AI396" s="43" t="s">
        <v>1126</v>
      </c>
      <c r="AJ396" s="43" t="s">
        <v>376</v>
      </c>
      <c r="AK396" s="43" t="s">
        <v>658</v>
      </c>
      <c r="AL396" s="43" t="s">
        <v>793</v>
      </c>
      <c r="AM396" s="43" t="s">
        <v>1164</v>
      </c>
      <c r="AN396" s="43" t="s">
        <v>376</v>
      </c>
      <c r="AO396" s="43" t="s">
        <v>658</v>
      </c>
      <c r="AP396" s="43"/>
      <c r="AQ396" s="43">
        <v>2</v>
      </c>
      <c r="AR396" s="43"/>
      <c r="AS396" s="43"/>
      <c r="AT396" s="43"/>
      <c r="AU396" s="43" t="s">
        <v>376</v>
      </c>
      <c r="AV396" s="43"/>
      <c r="AW396" s="43" t="s">
        <v>30</v>
      </c>
      <c r="AX396" s="43"/>
      <c r="AY396" s="43" t="s">
        <v>30</v>
      </c>
      <c r="AZ396" s="43"/>
      <c r="BA396" s="44"/>
      <c r="BB396" s="48"/>
      <c r="BC396" s="43"/>
      <c r="BD396" s="43"/>
      <c r="BE396" s="43"/>
      <c r="BF396" s="43">
        <v>1</v>
      </c>
      <c r="BG396" s="43">
        <v>1</v>
      </c>
      <c r="BH396" s="43">
        <v>1</v>
      </c>
      <c r="BI396" s="43" t="s">
        <v>1125</v>
      </c>
      <c r="BJ396" s="43" t="s">
        <v>793</v>
      </c>
      <c r="BK396" s="43">
        <v>1931</v>
      </c>
      <c r="BL396" s="43" t="str">
        <f t="shared" si="39"/>
        <v>1931Birmingham City</v>
      </c>
      <c r="BM396" s="49" t="str">
        <f t="shared" si="40"/>
        <v>Leeds</v>
      </c>
      <c r="BN396" s="43"/>
      <c r="BO396" s="43"/>
      <c r="BP396" s="43"/>
      <c r="BQ396" s="43"/>
      <c r="BR396" s="43"/>
      <c r="BS396" s="43"/>
      <c r="BT396" s="43"/>
      <c r="BU396" s="43"/>
      <c r="BV396" s="43" t="s">
        <v>376</v>
      </c>
      <c r="BW396" s="43" t="s">
        <v>376</v>
      </c>
      <c r="BX396" s="43"/>
      <c r="BZ396" s="50"/>
      <c r="CA396" s="50"/>
      <c r="CB396" s="88" t="str">
        <f t="shared" si="41"/>
        <v>19310314</v>
      </c>
    </row>
    <row r="397" spans="1:80" s="49" customFormat="1" ht="12.95" customHeight="1" x14ac:dyDescent="0.2">
      <c r="A397" s="43">
        <v>3</v>
      </c>
      <c r="B397" s="43">
        <v>14</v>
      </c>
      <c r="C397" s="43">
        <v>1931</v>
      </c>
      <c r="D397" s="43" t="s">
        <v>658</v>
      </c>
      <c r="E397" s="43" t="s">
        <v>1286</v>
      </c>
      <c r="F397" s="44" t="s">
        <v>1010</v>
      </c>
      <c r="G397" s="43"/>
      <c r="H397" s="44" t="s">
        <v>1011</v>
      </c>
      <c r="I397" s="44"/>
      <c r="J397" s="45">
        <v>11396</v>
      </c>
      <c r="K397" s="43" t="s">
        <v>793</v>
      </c>
      <c r="L397" s="43" t="s">
        <v>4</v>
      </c>
      <c r="M397" s="43" t="s">
        <v>1125</v>
      </c>
      <c r="N397" s="46">
        <v>0</v>
      </c>
      <c r="O397" s="46">
        <v>2</v>
      </c>
      <c r="P397" s="44" t="s">
        <v>1240</v>
      </c>
      <c r="Q397" s="44" t="s">
        <v>1241</v>
      </c>
      <c r="R397" s="44" t="s">
        <v>376</v>
      </c>
      <c r="S397" s="43"/>
      <c r="T397" s="43"/>
      <c r="U397" s="43"/>
      <c r="V397" s="43"/>
      <c r="W397" s="43"/>
      <c r="X397" s="43"/>
      <c r="Y397" s="43"/>
      <c r="Z397" s="43"/>
      <c r="AA397" s="43"/>
      <c r="AB397" s="43"/>
      <c r="AC397" s="43"/>
      <c r="AD397" s="43"/>
      <c r="AE397" s="47">
        <f t="shared" si="36"/>
        <v>0</v>
      </c>
      <c r="AF397" s="47">
        <f t="shared" si="37"/>
        <v>0</v>
      </c>
      <c r="AG397" s="47">
        <f t="shared" si="38"/>
        <v>1</v>
      </c>
      <c r="AH397" s="43" t="s">
        <v>793</v>
      </c>
      <c r="AI397" s="43" t="s">
        <v>1164</v>
      </c>
      <c r="AJ397" s="43" t="s">
        <v>376</v>
      </c>
      <c r="AK397" s="43" t="s">
        <v>658</v>
      </c>
      <c r="AL397" s="43" t="s">
        <v>1111</v>
      </c>
      <c r="AM397" s="43" t="s">
        <v>1126</v>
      </c>
      <c r="AN397" s="43" t="s">
        <v>376</v>
      </c>
      <c r="AO397" s="43" t="s">
        <v>658</v>
      </c>
      <c r="AP397" s="43"/>
      <c r="AQ397" s="43">
        <v>2</v>
      </c>
      <c r="AR397" s="43"/>
      <c r="AS397" s="43"/>
      <c r="AT397" s="43"/>
      <c r="AU397" s="43" t="s">
        <v>376</v>
      </c>
      <c r="AV397" s="43"/>
      <c r="AW397" s="43" t="s">
        <v>30</v>
      </c>
      <c r="AX397" s="43"/>
      <c r="AY397" s="43" t="s">
        <v>30</v>
      </c>
      <c r="AZ397" s="43"/>
      <c r="BA397" s="44"/>
      <c r="BB397" s="48"/>
      <c r="BC397" s="43"/>
      <c r="BD397" s="43"/>
      <c r="BE397" s="43"/>
      <c r="BF397" s="43">
        <v>1</v>
      </c>
      <c r="BG397" s="43">
        <v>1</v>
      </c>
      <c r="BH397" s="43">
        <v>1</v>
      </c>
      <c r="BI397" s="43" t="s">
        <v>793</v>
      </c>
      <c r="BJ397" s="43" t="s">
        <v>1125</v>
      </c>
      <c r="BK397" s="43">
        <v>1931</v>
      </c>
      <c r="BL397" s="43" t="str">
        <f t="shared" si="39"/>
        <v>1931Sunderland</v>
      </c>
      <c r="BM397" s="49" t="str">
        <f t="shared" si="40"/>
        <v>Leeds</v>
      </c>
      <c r="BN397" s="43"/>
      <c r="BO397" s="43"/>
      <c r="BP397" s="43"/>
      <c r="BQ397" s="43"/>
      <c r="BR397" s="43"/>
      <c r="BS397" s="43"/>
      <c r="BT397" s="43"/>
      <c r="BU397" s="43"/>
      <c r="BV397" s="43" t="s">
        <v>376</v>
      </c>
      <c r="BW397" s="43" t="s">
        <v>376</v>
      </c>
      <c r="BX397" s="43"/>
      <c r="BZ397" s="50"/>
      <c r="CA397" s="50"/>
      <c r="CB397" s="88" t="str">
        <f t="shared" si="41"/>
        <v>19310314</v>
      </c>
    </row>
    <row r="398" spans="1:80" s="49" customFormat="1" ht="12.95" customHeight="1" x14ac:dyDescent="0.2">
      <c r="A398" s="43">
        <v>3</v>
      </c>
      <c r="B398" s="43">
        <v>14</v>
      </c>
      <c r="C398" s="43">
        <v>1931</v>
      </c>
      <c r="D398" s="43" t="s">
        <v>658</v>
      </c>
      <c r="E398" s="43" t="s">
        <v>1286</v>
      </c>
      <c r="F398" s="44" t="s">
        <v>1010</v>
      </c>
      <c r="G398" s="43"/>
      <c r="H398" s="44" t="s">
        <v>1011</v>
      </c>
      <c r="I398" s="44"/>
      <c r="J398" s="45">
        <v>11396</v>
      </c>
      <c r="K398" s="43" t="s">
        <v>1124</v>
      </c>
      <c r="L398" s="43" t="s">
        <v>3</v>
      </c>
      <c r="M398" s="43" t="s">
        <v>804</v>
      </c>
      <c r="N398" s="46">
        <v>1</v>
      </c>
      <c r="O398" s="46">
        <v>0</v>
      </c>
      <c r="P398" s="44" t="s">
        <v>1246</v>
      </c>
      <c r="Q398" s="44" t="s">
        <v>1101</v>
      </c>
      <c r="R398" s="44" t="s">
        <v>376</v>
      </c>
      <c r="S398" s="43"/>
      <c r="T398" s="43"/>
      <c r="U398" s="43"/>
      <c r="V398" s="43"/>
      <c r="W398" s="43"/>
      <c r="X398" s="43"/>
      <c r="Y398" s="43"/>
      <c r="Z398" s="43"/>
      <c r="AA398" s="43"/>
      <c r="AB398" s="43"/>
      <c r="AC398" s="43"/>
      <c r="AD398" s="43"/>
      <c r="AE398" s="47">
        <f t="shared" si="36"/>
        <v>1</v>
      </c>
      <c r="AF398" s="47">
        <f t="shared" si="37"/>
        <v>0</v>
      </c>
      <c r="AG398" s="47">
        <f t="shared" si="38"/>
        <v>0</v>
      </c>
      <c r="AH398" s="43" t="s">
        <v>1111</v>
      </c>
      <c r="AI398" s="43" t="s">
        <v>1126</v>
      </c>
      <c r="AJ398" s="43" t="s">
        <v>376</v>
      </c>
      <c r="AK398" s="43" t="s">
        <v>658</v>
      </c>
      <c r="AL398" s="43" t="s">
        <v>588</v>
      </c>
      <c r="AM398" s="43" t="s">
        <v>1175</v>
      </c>
      <c r="AN398" s="43" t="s">
        <v>376</v>
      </c>
      <c r="AO398" s="43" t="s">
        <v>658</v>
      </c>
      <c r="AP398" s="43"/>
      <c r="AQ398" s="43">
        <v>2</v>
      </c>
      <c r="AR398" s="43"/>
      <c r="AS398" s="43"/>
      <c r="AT398" s="43"/>
      <c r="AU398" s="43" t="s">
        <v>376</v>
      </c>
      <c r="AV398" s="43"/>
      <c r="AW398" s="43" t="s">
        <v>30</v>
      </c>
      <c r="AX398" s="43"/>
      <c r="AY398" s="43" t="s">
        <v>30</v>
      </c>
      <c r="AZ398" s="43"/>
      <c r="BA398" s="44"/>
      <c r="BB398" s="48"/>
      <c r="BC398" s="43"/>
      <c r="BD398" s="43"/>
      <c r="BE398" s="43"/>
      <c r="BF398" s="43">
        <v>1</v>
      </c>
      <c r="BG398" s="43">
        <v>2</v>
      </c>
      <c r="BH398" s="43">
        <v>2</v>
      </c>
      <c r="BI398" s="43" t="s">
        <v>1124</v>
      </c>
      <c r="BJ398" s="43" t="s">
        <v>804</v>
      </c>
      <c r="BK398" s="43">
        <v>1931</v>
      </c>
      <c r="BL398" s="43" t="str">
        <f t="shared" si="39"/>
        <v>1931West Bromwich Albion</v>
      </c>
      <c r="BM398" s="49" t="str">
        <f t="shared" si="40"/>
        <v>Manchester</v>
      </c>
      <c r="BN398" s="43"/>
      <c r="BO398" s="43"/>
      <c r="BP398" s="43"/>
      <c r="BQ398" s="43"/>
      <c r="BR398" s="43"/>
      <c r="BS398" s="43"/>
      <c r="BT398" s="43"/>
      <c r="BU398" s="43"/>
      <c r="BV398" s="43" t="s">
        <v>376</v>
      </c>
      <c r="BW398" s="43" t="s">
        <v>376</v>
      </c>
      <c r="BX398" s="43"/>
      <c r="BZ398" s="50"/>
      <c r="CA398" s="50"/>
      <c r="CB398" s="88" t="str">
        <f t="shared" si="41"/>
        <v>19310314</v>
      </c>
    </row>
    <row r="399" spans="1:80" s="49" customFormat="1" ht="12.95" customHeight="1" x14ac:dyDescent="0.2">
      <c r="A399" s="43">
        <v>3</v>
      </c>
      <c r="B399" s="43">
        <v>14</v>
      </c>
      <c r="C399" s="43">
        <v>1931</v>
      </c>
      <c r="D399" s="43" t="s">
        <v>658</v>
      </c>
      <c r="E399" s="43" t="s">
        <v>1286</v>
      </c>
      <c r="F399" s="44" t="s">
        <v>1010</v>
      </c>
      <c r="G399" s="43"/>
      <c r="H399" s="44" t="s">
        <v>1011</v>
      </c>
      <c r="I399" s="44"/>
      <c r="J399" s="45">
        <v>11396</v>
      </c>
      <c r="K399" s="43" t="s">
        <v>804</v>
      </c>
      <c r="L399" s="43" t="s">
        <v>4</v>
      </c>
      <c r="M399" s="43" t="s">
        <v>1124</v>
      </c>
      <c r="N399" s="46">
        <v>0</v>
      </c>
      <c r="O399" s="46">
        <v>1</v>
      </c>
      <c r="P399" s="44" t="s">
        <v>1246</v>
      </c>
      <c r="Q399" s="44" t="s">
        <v>1101</v>
      </c>
      <c r="R399" s="44" t="s">
        <v>376</v>
      </c>
      <c r="S399" s="43"/>
      <c r="T399" s="43"/>
      <c r="U399" s="43"/>
      <c r="V399" s="43"/>
      <c r="W399" s="43"/>
      <c r="X399" s="43"/>
      <c r="Y399" s="43"/>
      <c r="Z399" s="43"/>
      <c r="AA399" s="43"/>
      <c r="AB399" s="43"/>
      <c r="AC399" s="43"/>
      <c r="AD399" s="43"/>
      <c r="AE399" s="47">
        <f t="shared" si="36"/>
        <v>0</v>
      </c>
      <c r="AF399" s="47">
        <f t="shared" si="37"/>
        <v>0</v>
      </c>
      <c r="AG399" s="47">
        <f t="shared" si="38"/>
        <v>1</v>
      </c>
      <c r="AH399" s="43" t="s">
        <v>588</v>
      </c>
      <c r="AI399" s="43" t="s">
        <v>1175</v>
      </c>
      <c r="AJ399" s="43" t="s">
        <v>376</v>
      </c>
      <c r="AK399" s="43" t="s">
        <v>658</v>
      </c>
      <c r="AL399" s="43" t="s">
        <v>1111</v>
      </c>
      <c r="AM399" s="43" t="s">
        <v>1126</v>
      </c>
      <c r="AN399" s="43" t="s">
        <v>376</v>
      </c>
      <c r="AO399" s="43" t="s">
        <v>658</v>
      </c>
      <c r="AP399" s="43"/>
      <c r="AQ399" s="43">
        <v>2</v>
      </c>
      <c r="AR399" s="43"/>
      <c r="AS399" s="43"/>
      <c r="AT399" s="43"/>
      <c r="AU399" s="43" t="s">
        <v>376</v>
      </c>
      <c r="AV399" s="43"/>
      <c r="AW399" s="43" t="s">
        <v>30</v>
      </c>
      <c r="AX399" s="43"/>
      <c r="AY399" s="43" t="s">
        <v>30</v>
      </c>
      <c r="AZ399" s="43"/>
      <c r="BA399" s="44"/>
      <c r="BB399" s="48"/>
      <c r="BC399" s="43"/>
      <c r="BD399" s="43"/>
      <c r="BE399" s="43"/>
      <c r="BF399" s="43">
        <v>1</v>
      </c>
      <c r="BG399" s="43">
        <v>2</v>
      </c>
      <c r="BH399" s="43">
        <v>2</v>
      </c>
      <c r="BI399" s="43" t="s">
        <v>804</v>
      </c>
      <c r="BJ399" s="43" t="s">
        <v>1124</v>
      </c>
      <c r="BK399" s="43">
        <v>1931</v>
      </c>
      <c r="BL399" s="43" t="str">
        <f t="shared" si="39"/>
        <v>1931Everton</v>
      </c>
      <c r="BM399" s="49" t="str">
        <f t="shared" si="40"/>
        <v>Manchester</v>
      </c>
      <c r="BN399" s="43"/>
      <c r="BO399" s="43"/>
      <c r="BP399" s="43"/>
      <c r="BQ399" s="43"/>
      <c r="BR399" s="43"/>
      <c r="BS399" s="43"/>
      <c r="BT399" s="43"/>
      <c r="BU399" s="43"/>
      <c r="BV399" s="43" t="s">
        <v>376</v>
      </c>
      <c r="BW399" s="43" t="s">
        <v>376</v>
      </c>
      <c r="BX399" s="43"/>
      <c r="BZ399" s="50"/>
      <c r="CA399" s="50"/>
      <c r="CB399" s="88" t="str">
        <f t="shared" si="41"/>
        <v>19310314</v>
      </c>
    </row>
    <row r="400" spans="1:80" s="49" customFormat="1" ht="12.95" customHeight="1" x14ac:dyDescent="0.2">
      <c r="A400" s="43">
        <v>4</v>
      </c>
      <c r="B400" s="43">
        <v>25</v>
      </c>
      <c r="C400" s="43">
        <v>1931</v>
      </c>
      <c r="D400" s="43" t="s">
        <v>658</v>
      </c>
      <c r="E400" s="43" t="s">
        <v>1286</v>
      </c>
      <c r="F400" s="44" t="s">
        <v>1010</v>
      </c>
      <c r="G400" s="43"/>
      <c r="H400" s="44" t="s">
        <v>1025</v>
      </c>
      <c r="I400" s="44"/>
      <c r="J400" s="45">
        <v>11438</v>
      </c>
      <c r="K400" s="43" t="s">
        <v>1124</v>
      </c>
      <c r="L400" s="43" t="s">
        <v>3</v>
      </c>
      <c r="M400" s="43" t="s">
        <v>1125</v>
      </c>
      <c r="N400" s="46">
        <v>2</v>
      </c>
      <c r="O400" s="46">
        <v>1</v>
      </c>
      <c r="P400" s="44" t="s">
        <v>1268</v>
      </c>
      <c r="Q400" s="44" t="s">
        <v>1017</v>
      </c>
      <c r="R400" s="44" t="s">
        <v>376</v>
      </c>
      <c r="S400" s="43"/>
      <c r="T400" s="43"/>
      <c r="U400" s="43"/>
      <c r="V400" s="43"/>
      <c r="W400" s="43"/>
      <c r="X400" s="43"/>
      <c r="Y400" s="43"/>
      <c r="Z400" s="43"/>
      <c r="AA400" s="43"/>
      <c r="AB400" s="43"/>
      <c r="AC400" s="43"/>
      <c r="AD400" s="43"/>
      <c r="AE400" s="47">
        <f t="shared" si="36"/>
        <v>1</v>
      </c>
      <c r="AF400" s="47">
        <f t="shared" si="37"/>
        <v>0</v>
      </c>
      <c r="AG400" s="47">
        <f t="shared" si="38"/>
        <v>0</v>
      </c>
      <c r="AH400" s="43" t="s">
        <v>1111</v>
      </c>
      <c r="AI400" s="43" t="s">
        <v>1126</v>
      </c>
      <c r="AJ400" s="43" t="s">
        <v>376</v>
      </c>
      <c r="AK400" s="43" t="s">
        <v>658</v>
      </c>
      <c r="AL400" s="43" t="s">
        <v>1111</v>
      </c>
      <c r="AM400" s="43" t="s">
        <v>1126</v>
      </c>
      <c r="AN400" s="43" t="s">
        <v>376</v>
      </c>
      <c r="AO400" s="43" t="s">
        <v>658</v>
      </c>
      <c r="AP400" s="43"/>
      <c r="AQ400" s="43">
        <v>1</v>
      </c>
      <c r="AR400" s="43"/>
      <c r="AS400" s="43"/>
      <c r="AT400" s="43"/>
      <c r="AU400" s="43" t="s">
        <v>376</v>
      </c>
      <c r="AV400" s="43"/>
      <c r="AW400" s="43" t="s">
        <v>30</v>
      </c>
      <c r="AX400" s="43"/>
      <c r="AY400" s="43" t="s">
        <v>30</v>
      </c>
      <c r="AZ400" s="43"/>
      <c r="BA400" s="44"/>
      <c r="BB400" s="48" t="s">
        <v>30</v>
      </c>
      <c r="BC400" s="43" t="s">
        <v>30</v>
      </c>
      <c r="BD400" s="43"/>
      <c r="BE400" s="43"/>
      <c r="BF400" s="43">
        <v>1</v>
      </c>
      <c r="BG400" s="43">
        <v>2</v>
      </c>
      <c r="BH400" s="43">
        <v>1</v>
      </c>
      <c r="BI400" s="43" t="s">
        <v>1124</v>
      </c>
      <c r="BJ400" s="43" t="s">
        <v>1125</v>
      </c>
      <c r="BK400" s="43">
        <v>1931</v>
      </c>
      <c r="BL400" s="43" t="str">
        <f t="shared" si="39"/>
        <v>1931West Bromwich Albion</v>
      </c>
      <c r="BM400" s="49" t="str">
        <f t="shared" si="40"/>
        <v>London</v>
      </c>
      <c r="BN400" s="43"/>
      <c r="BO400" s="43"/>
      <c r="BP400" s="43"/>
      <c r="BQ400" s="43"/>
      <c r="BR400" s="43"/>
      <c r="BS400" s="43"/>
      <c r="BT400" s="43"/>
      <c r="BU400" s="43"/>
      <c r="BV400" s="43" t="s">
        <v>376</v>
      </c>
      <c r="BW400" s="43" t="s">
        <v>376</v>
      </c>
      <c r="BX400" s="43"/>
      <c r="BZ400" s="50"/>
      <c r="CA400" s="50"/>
      <c r="CB400" s="88" t="str">
        <f t="shared" si="41"/>
        <v>19310425</v>
      </c>
    </row>
    <row r="401" spans="1:80" s="49" customFormat="1" ht="12.95" customHeight="1" x14ac:dyDescent="0.2">
      <c r="A401" s="43">
        <v>4</v>
      </c>
      <c r="B401" s="43">
        <v>25</v>
      </c>
      <c r="C401" s="43">
        <v>1931</v>
      </c>
      <c r="D401" s="43" t="s">
        <v>658</v>
      </c>
      <c r="E401" s="43" t="s">
        <v>1286</v>
      </c>
      <c r="F401" s="44" t="s">
        <v>1010</v>
      </c>
      <c r="G401" s="43"/>
      <c r="H401" s="44" t="s">
        <v>1025</v>
      </c>
      <c r="I401" s="44"/>
      <c r="J401" s="45">
        <v>11438</v>
      </c>
      <c r="K401" s="43" t="s">
        <v>1125</v>
      </c>
      <c r="L401" s="43" t="s">
        <v>4</v>
      </c>
      <c r="M401" s="43" t="s">
        <v>1124</v>
      </c>
      <c r="N401" s="46">
        <v>1</v>
      </c>
      <c r="O401" s="46">
        <v>2</v>
      </c>
      <c r="P401" s="44" t="s">
        <v>1268</v>
      </c>
      <c r="Q401" s="44" t="s">
        <v>1017</v>
      </c>
      <c r="R401" s="44" t="s">
        <v>376</v>
      </c>
      <c r="S401" s="43"/>
      <c r="T401" s="43"/>
      <c r="U401" s="43"/>
      <c r="V401" s="43"/>
      <c r="W401" s="43"/>
      <c r="X401" s="43"/>
      <c r="Y401" s="43"/>
      <c r="Z401" s="43"/>
      <c r="AA401" s="43"/>
      <c r="AB401" s="43"/>
      <c r="AC401" s="43"/>
      <c r="AD401" s="43"/>
      <c r="AE401" s="47">
        <f t="shared" si="36"/>
        <v>0</v>
      </c>
      <c r="AF401" s="47">
        <f t="shared" si="37"/>
        <v>0</v>
      </c>
      <c r="AG401" s="47">
        <f t="shared" si="38"/>
        <v>1</v>
      </c>
      <c r="AH401" s="43" t="s">
        <v>1111</v>
      </c>
      <c r="AI401" s="43" t="s">
        <v>1126</v>
      </c>
      <c r="AJ401" s="43" t="s">
        <v>376</v>
      </c>
      <c r="AK401" s="43" t="s">
        <v>658</v>
      </c>
      <c r="AL401" s="43" t="s">
        <v>1111</v>
      </c>
      <c r="AM401" s="43" t="s">
        <v>1126</v>
      </c>
      <c r="AN401" s="43" t="s">
        <v>376</v>
      </c>
      <c r="AO401" s="43" t="s">
        <v>658</v>
      </c>
      <c r="AP401" s="43"/>
      <c r="AQ401" s="43">
        <v>1</v>
      </c>
      <c r="AR401" s="43"/>
      <c r="AS401" s="43"/>
      <c r="AT401" s="43"/>
      <c r="AU401" s="43" t="s">
        <v>376</v>
      </c>
      <c r="AV401" s="43"/>
      <c r="AW401" s="43" t="s">
        <v>30</v>
      </c>
      <c r="AX401" s="43"/>
      <c r="AY401" s="43" t="s">
        <v>30</v>
      </c>
      <c r="AZ401" s="43"/>
      <c r="BA401" s="44"/>
      <c r="BB401" s="48"/>
      <c r="BC401" s="43" t="s">
        <v>30</v>
      </c>
      <c r="BD401" s="43"/>
      <c r="BE401" s="43"/>
      <c r="BF401" s="43">
        <v>1</v>
      </c>
      <c r="BG401" s="43">
        <v>1</v>
      </c>
      <c r="BH401" s="43">
        <v>2</v>
      </c>
      <c r="BI401" s="43" t="s">
        <v>1125</v>
      </c>
      <c r="BJ401" s="43" t="s">
        <v>1124</v>
      </c>
      <c r="BK401" s="43">
        <v>1931</v>
      </c>
      <c r="BL401" s="43" t="str">
        <f t="shared" si="39"/>
        <v>1931Birmingham City</v>
      </c>
      <c r="BM401" s="49" t="str">
        <f t="shared" si="40"/>
        <v>London</v>
      </c>
      <c r="BN401" s="43"/>
      <c r="BO401" s="43"/>
      <c r="BP401" s="43"/>
      <c r="BQ401" s="43"/>
      <c r="BR401" s="43"/>
      <c r="BS401" s="43"/>
      <c r="BT401" s="43"/>
      <c r="BU401" s="43"/>
      <c r="BV401" s="43" t="s">
        <v>376</v>
      </c>
      <c r="BW401" s="43" t="s">
        <v>376</v>
      </c>
      <c r="BX401" s="43"/>
      <c r="BZ401" s="50"/>
      <c r="CA401" s="50"/>
      <c r="CB401" s="88" t="str">
        <f t="shared" si="41"/>
        <v>19310425</v>
      </c>
    </row>
    <row r="402" spans="1:80" s="49" customFormat="1" ht="12.95" customHeight="1" x14ac:dyDescent="0.2">
      <c r="A402" s="43">
        <v>3</v>
      </c>
      <c r="B402" s="43">
        <v>12</v>
      </c>
      <c r="C402" s="43">
        <v>1932</v>
      </c>
      <c r="D402" s="43" t="s">
        <v>658</v>
      </c>
      <c r="E402" s="43" t="s">
        <v>1287</v>
      </c>
      <c r="F402" s="44" t="s">
        <v>1010</v>
      </c>
      <c r="G402" s="43"/>
      <c r="H402" s="44" t="s">
        <v>1011</v>
      </c>
      <c r="I402" s="44"/>
      <c r="J402" s="45">
        <v>11760</v>
      </c>
      <c r="K402" s="43" t="s">
        <v>805</v>
      </c>
      <c r="L402" s="43" t="s">
        <v>3</v>
      </c>
      <c r="M402" s="43" t="s">
        <v>816</v>
      </c>
      <c r="N402" s="46">
        <v>2</v>
      </c>
      <c r="O402" s="46">
        <v>1</v>
      </c>
      <c r="P402" s="44" t="s">
        <v>1288</v>
      </c>
      <c r="Q402" s="44" t="s">
        <v>1096</v>
      </c>
      <c r="R402" s="44" t="s">
        <v>376</v>
      </c>
      <c r="S402" s="43"/>
      <c r="T402" s="43"/>
      <c r="U402" s="43"/>
      <c r="V402" s="43"/>
      <c r="W402" s="43"/>
      <c r="X402" s="43"/>
      <c r="Y402" s="43"/>
      <c r="Z402" s="43"/>
      <c r="AA402" s="43"/>
      <c r="AB402" s="43"/>
      <c r="AC402" s="43"/>
      <c r="AD402" s="43"/>
      <c r="AE402" s="47">
        <f t="shared" si="36"/>
        <v>1</v>
      </c>
      <c r="AF402" s="47">
        <f t="shared" si="37"/>
        <v>0</v>
      </c>
      <c r="AG402" s="47">
        <f t="shared" si="38"/>
        <v>0</v>
      </c>
      <c r="AH402" s="43" t="s">
        <v>1227</v>
      </c>
      <c r="AI402" s="43" t="s">
        <v>1164</v>
      </c>
      <c r="AJ402" s="43" t="s">
        <v>376</v>
      </c>
      <c r="AK402" s="43" t="s">
        <v>658</v>
      </c>
      <c r="AL402" s="43" t="s">
        <v>1017</v>
      </c>
      <c r="AM402" s="43" t="s">
        <v>1018</v>
      </c>
      <c r="AN402" s="43" t="s">
        <v>376</v>
      </c>
      <c r="AO402" s="43" t="s">
        <v>658</v>
      </c>
      <c r="AP402" s="43"/>
      <c r="AQ402" s="43">
        <v>2</v>
      </c>
      <c r="AR402" s="43"/>
      <c r="AS402" s="43"/>
      <c r="AT402" s="43"/>
      <c r="AU402" s="43" t="s">
        <v>376</v>
      </c>
      <c r="AV402" s="43"/>
      <c r="AW402" s="43" t="s">
        <v>30</v>
      </c>
      <c r="AX402" s="43"/>
      <c r="AY402" s="43" t="s">
        <v>30</v>
      </c>
      <c r="AZ402" s="43"/>
      <c r="BA402" s="44"/>
      <c r="BB402" s="48"/>
      <c r="BC402" s="43"/>
      <c r="BD402" s="43"/>
      <c r="BE402" s="43"/>
      <c r="BF402" s="43">
        <v>1</v>
      </c>
      <c r="BG402" s="43">
        <v>1</v>
      </c>
      <c r="BH402" s="43">
        <v>1</v>
      </c>
      <c r="BI402" s="43" t="s">
        <v>805</v>
      </c>
      <c r="BJ402" s="43" t="s">
        <v>816</v>
      </c>
      <c r="BK402" s="43">
        <v>1932</v>
      </c>
      <c r="BL402" s="43" t="str">
        <f t="shared" si="39"/>
        <v>1932Newcastle United</v>
      </c>
      <c r="BM402" s="49" t="str">
        <f t="shared" si="40"/>
        <v>Kirklees</v>
      </c>
      <c r="BN402" s="43"/>
      <c r="BO402" s="43"/>
      <c r="BP402" s="43"/>
      <c r="BQ402" s="43"/>
      <c r="BR402" s="43"/>
      <c r="BS402" s="43"/>
      <c r="BT402" s="43"/>
      <c r="BU402" s="43"/>
      <c r="BV402" s="43" t="s">
        <v>376</v>
      </c>
      <c r="BW402" s="43" t="s">
        <v>376</v>
      </c>
      <c r="BX402" s="43"/>
      <c r="BZ402" s="50"/>
      <c r="CA402" s="50"/>
      <c r="CB402" s="88" t="str">
        <f t="shared" si="41"/>
        <v>19320312</v>
      </c>
    </row>
    <row r="403" spans="1:80" s="49" customFormat="1" ht="12.95" customHeight="1" x14ac:dyDescent="0.2">
      <c r="A403" s="43">
        <v>3</v>
      </c>
      <c r="B403" s="43">
        <v>12</v>
      </c>
      <c r="C403" s="43">
        <v>1932</v>
      </c>
      <c r="D403" s="43" t="s">
        <v>658</v>
      </c>
      <c r="E403" s="43" t="s">
        <v>1287</v>
      </c>
      <c r="F403" s="44" t="s">
        <v>1010</v>
      </c>
      <c r="G403" s="43"/>
      <c r="H403" s="44" t="s">
        <v>1011</v>
      </c>
      <c r="I403" s="44"/>
      <c r="J403" s="45">
        <v>11760</v>
      </c>
      <c r="K403" s="43" t="s">
        <v>816</v>
      </c>
      <c r="L403" s="43" t="s">
        <v>4</v>
      </c>
      <c r="M403" s="43" t="s">
        <v>805</v>
      </c>
      <c r="N403" s="46">
        <v>1</v>
      </c>
      <c r="O403" s="46">
        <v>2</v>
      </c>
      <c r="P403" s="44" t="s">
        <v>1288</v>
      </c>
      <c r="Q403" s="44" t="s">
        <v>1096</v>
      </c>
      <c r="R403" s="44" t="s">
        <v>376</v>
      </c>
      <c r="S403" s="43"/>
      <c r="T403" s="43"/>
      <c r="U403" s="43"/>
      <c r="V403" s="43"/>
      <c r="W403" s="43"/>
      <c r="X403" s="43"/>
      <c r="Y403" s="43"/>
      <c r="Z403" s="43"/>
      <c r="AA403" s="43"/>
      <c r="AB403" s="43"/>
      <c r="AC403" s="43"/>
      <c r="AD403" s="43"/>
      <c r="AE403" s="47">
        <f t="shared" si="36"/>
        <v>0</v>
      </c>
      <c r="AF403" s="47">
        <f t="shared" si="37"/>
        <v>0</v>
      </c>
      <c r="AG403" s="47">
        <f t="shared" si="38"/>
        <v>1</v>
      </c>
      <c r="AH403" s="43" t="s">
        <v>1017</v>
      </c>
      <c r="AI403" s="43" t="s">
        <v>1018</v>
      </c>
      <c r="AJ403" s="43" t="s">
        <v>376</v>
      </c>
      <c r="AK403" s="43" t="s">
        <v>658</v>
      </c>
      <c r="AL403" s="43" t="s">
        <v>1227</v>
      </c>
      <c r="AM403" s="43" t="s">
        <v>1164</v>
      </c>
      <c r="AN403" s="43" t="s">
        <v>376</v>
      </c>
      <c r="AO403" s="43" t="s">
        <v>658</v>
      </c>
      <c r="AP403" s="43"/>
      <c r="AQ403" s="43">
        <v>2</v>
      </c>
      <c r="AR403" s="43"/>
      <c r="AS403" s="43"/>
      <c r="AT403" s="43"/>
      <c r="AU403" s="43" t="s">
        <v>376</v>
      </c>
      <c r="AV403" s="43"/>
      <c r="AW403" s="43" t="s">
        <v>30</v>
      </c>
      <c r="AX403" s="43"/>
      <c r="AY403" s="43" t="s">
        <v>30</v>
      </c>
      <c r="AZ403" s="43"/>
      <c r="BA403" s="44"/>
      <c r="BB403" s="48"/>
      <c r="BC403" s="43"/>
      <c r="BD403" s="43"/>
      <c r="BE403" s="43"/>
      <c r="BF403" s="43">
        <v>1</v>
      </c>
      <c r="BG403" s="43">
        <v>1</v>
      </c>
      <c r="BH403" s="43">
        <v>1</v>
      </c>
      <c r="BI403" s="43" t="s">
        <v>816</v>
      </c>
      <c r="BJ403" s="43" t="s">
        <v>805</v>
      </c>
      <c r="BK403" s="43">
        <v>1932</v>
      </c>
      <c r="BL403" s="43" t="str">
        <f t="shared" si="39"/>
        <v>1932Chelsea</v>
      </c>
      <c r="BM403" s="49" t="str">
        <f t="shared" si="40"/>
        <v>Kirklees</v>
      </c>
      <c r="BN403" s="43"/>
      <c r="BO403" s="43"/>
      <c r="BP403" s="43"/>
      <c r="BQ403" s="43"/>
      <c r="BR403" s="43"/>
      <c r="BS403" s="43"/>
      <c r="BT403" s="43"/>
      <c r="BU403" s="43"/>
      <c r="BV403" s="43" t="s">
        <v>376</v>
      </c>
      <c r="BW403" s="43" t="s">
        <v>376</v>
      </c>
      <c r="BX403" s="43"/>
      <c r="BZ403" s="50"/>
      <c r="CA403" s="50"/>
      <c r="CB403" s="88" t="str">
        <f t="shared" si="41"/>
        <v>19320312</v>
      </c>
    </row>
    <row r="404" spans="1:80" s="49" customFormat="1" ht="12.95" customHeight="1" x14ac:dyDescent="0.2">
      <c r="A404" s="43">
        <v>3</v>
      </c>
      <c r="B404" s="43">
        <v>12</v>
      </c>
      <c r="C404" s="43">
        <v>1932</v>
      </c>
      <c r="D404" s="43" t="s">
        <v>658</v>
      </c>
      <c r="E404" s="43" t="s">
        <v>1287</v>
      </c>
      <c r="F404" s="44" t="s">
        <v>1010</v>
      </c>
      <c r="G404" s="43"/>
      <c r="H404" s="44" t="s">
        <v>1011</v>
      </c>
      <c r="I404" s="44"/>
      <c r="J404" s="45">
        <v>11760</v>
      </c>
      <c r="K404" s="43" t="s">
        <v>587</v>
      </c>
      <c r="L404" s="43" t="s">
        <v>3</v>
      </c>
      <c r="M404" s="43" t="s">
        <v>823</v>
      </c>
      <c r="N404" s="46">
        <v>1</v>
      </c>
      <c r="O404" s="46">
        <v>0</v>
      </c>
      <c r="P404" s="44" t="s">
        <v>1219</v>
      </c>
      <c r="Q404" s="44" t="s">
        <v>1111</v>
      </c>
      <c r="R404" s="44" t="s">
        <v>376</v>
      </c>
      <c r="S404" s="43"/>
      <c r="T404" s="43"/>
      <c r="U404" s="43"/>
      <c r="V404" s="43"/>
      <c r="W404" s="43"/>
      <c r="X404" s="43"/>
      <c r="Y404" s="43"/>
      <c r="Z404" s="43"/>
      <c r="AA404" s="43"/>
      <c r="AB404" s="43"/>
      <c r="AC404" s="43"/>
      <c r="AD404" s="43"/>
      <c r="AE404" s="47">
        <f t="shared" si="36"/>
        <v>1</v>
      </c>
      <c r="AF404" s="47">
        <f t="shared" si="37"/>
        <v>0</v>
      </c>
      <c r="AG404" s="47">
        <f t="shared" si="38"/>
        <v>0</v>
      </c>
      <c r="AH404" s="43" t="s">
        <v>1017</v>
      </c>
      <c r="AI404" s="43" t="s">
        <v>1018</v>
      </c>
      <c r="AJ404" s="43" t="s">
        <v>376</v>
      </c>
      <c r="AK404" s="43" t="s">
        <v>658</v>
      </c>
      <c r="AL404" s="43" t="s">
        <v>1101</v>
      </c>
      <c r="AM404" s="43" t="s">
        <v>1159</v>
      </c>
      <c r="AN404" s="43" t="s">
        <v>376</v>
      </c>
      <c r="AO404" s="43" t="s">
        <v>658</v>
      </c>
      <c r="AP404" s="43"/>
      <c r="AQ404" s="43">
        <v>2</v>
      </c>
      <c r="AR404" s="43"/>
      <c r="AS404" s="43"/>
      <c r="AT404" s="43"/>
      <c r="AU404" s="43" t="s">
        <v>376</v>
      </c>
      <c r="AV404" s="43"/>
      <c r="AW404" s="43" t="s">
        <v>30</v>
      </c>
      <c r="AX404" s="43"/>
      <c r="AY404" s="43" t="s">
        <v>30</v>
      </c>
      <c r="AZ404" s="43"/>
      <c r="BA404" s="44"/>
      <c r="BB404" s="48"/>
      <c r="BC404" s="43"/>
      <c r="BD404" s="43"/>
      <c r="BE404" s="43"/>
      <c r="BF404" s="43">
        <v>1</v>
      </c>
      <c r="BG404" s="43">
        <v>1</v>
      </c>
      <c r="BH404" s="43">
        <v>1</v>
      </c>
      <c r="BI404" s="43" t="s">
        <v>587</v>
      </c>
      <c r="BJ404" s="43" t="s">
        <v>823</v>
      </c>
      <c r="BK404" s="43">
        <v>1932</v>
      </c>
      <c r="BL404" s="43" t="str">
        <f t="shared" si="39"/>
        <v>1932Arsenal</v>
      </c>
      <c r="BM404" s="49" t="str">
        <f t="shared" si="40"/>
        <v>Birmingham</v>
      </c>
      <c r="BN404" s="43"/>
      <c r="BO404" s="43"/>
      <c r="BP404" s="43"/>
      <c r="BQ404" s="43"/>
      <c r="BR404" s="43"/>
      <c r="BS404" s="43"/>
      <c r="BT404" s="43"/>
      <c r="BU404" s="43"/>
      <c r="BV404" s="43" t="s">
        <v>376</v>
      </c>
      <c r="BW404" s="43" t="s">
        <v>376</v>
      </c>
      <c r="BX404" s="43"/>
      <c r="BZ404" s="50"/>
      <c r="CA404" s="50"/>
      <c r="CB404" s="88" t="str">
        <f t="shared" si="41"/>
        <v>19320312</v>
      </c>
    </row>
    <row r="405" spans="1:80" s="49" customFormat="1" ht="12.95" customHeight="1" x14ac:dyDescent="0.2">
      <c r="A405" s="43">
        <v>3</v>
      </c>
      <c r="B405" s="43">
        <v>12</v>
      </c>
      <c r="C405" s="43">
        <v>1932</v>
      </c>
      <c r="D405" s="43" t="s">
        <v>658</v>
      </c>
      <c r="E405" s="43" t="s">
        <v>1287</v>
      </c>
      <c r="F405" s="44" t="s">
        <v>1010</v>
      </c>
      <c r="G405" s="43"/>
      <c r="H405" s="44" t="s">
        <v>1011</v>
      </c>
      <c r="I405" s="44"/>
      <c r="J405" s="45">
        <v>11760</v>
      </c>
      <c r="K405" s="43" t="s">
        <v>823</v>
      </c>
      <c r="L405" s="43" t="s">
        <v>4</v>
      </c>
      <c r="M405" s="43" t="s">
        <v>587</v>
      </c>
      <c r="N405" s="46">
        <v>0</v>
      </c>
      <c r="O405" s="46">
        <v>1</v>
      </c>
      <c r="P405" s="44" t="s">
        <v>1219</v>
      </c>
      <c r="Q405" s="44" t="s">
        <v>1111</v>
      </c>
      <c r="R405" s="44" t="s">
        <v>376</v>
      </c>
      <c r="S405" s="43"/>
      <c r="T405" s="43"/>
      <c r="U405" s="43"/>
      <c r="V405" s="43"/>
      <c r="W405" s="43"/>
      <c r="X405" s="43"/>
      <c r="Y405" s="43"/>
      <c r="Z405" s="43"/>
      <c r="AA405" s="43"/>
      <c r="AB405" s="43"/>
      <c r="AC405" s="43"/>
      <c r="AD405" s="43"/>
      <c r="AE405" s="47">
        <f t="shared" si="36"/>
        <v>0</v>
      </c>
      <c r="AF405" s="47">
        <f t="shared" si="37"/>
        <v>0</v>
      </c>
      <c r="AG405" s="47">
        <f t="shared" si="38"/>
        <v>1</v>
      </c>
      <c r="AH405" s="43" t="s">
        <v>1101</v>
      </c>
      <c r="AI405" s="43" t="s">
        <v>1159</v>
      </c>
      <c r="AJ405" s="43" t="s">
        <v>376</v>
      </c>
      <c r="AK405" s="43" t="s">
        <v>658</v>
      </c>
      <c r="AL405" s="43" t="s">
        <v>1017</v>
      </c>
      <c r="AM405" s="43" t="s">
        <v>1018</v>
      </c>
      <c r="AN405" s="43" t="s">
        <v>376</v>
      </c>
      <c r="AO405" s="43" t="s">
        <v>658</v>
      </c>
      <c r="AP405" s="43"/>
      <c r="AQ405" s="43">
        <v>2</v>
      </c>
      <c r="AR405" s="43"/>
      <c r="AS405" s="43"/>
      <c r="AT405" s="43"/>
      <c r="AU405" s="43" t="s">
        <v>376</v>
      </c>
      <c r="AV405" s="43"/>
      <c r="AW405" s="43" t="s">
        <v>30</v>
      </c>
      <c r="AX405" s="43"/>
      <c r="AY405" s="43" t="s">
        <v>30</v>
      </c>
      <c r="AZ405" s="43"/>
      <c r="BA405" s="44"/>
      <c r="BB405" s="48"/>
      <c r="BC405" s="43"/>
      <c r="BD405" s="43"/>
      <c r="BE405" s="43"/>
      <c r="BF405" s="43">
        <v>1</v>
      </c>
      <c r="BG405" s="43">
        <v>1</v>
      </c>
      <c r="BH405" s="43">
        <v>1</v>
      </c>
      <c r="BI405" s="43" t="s">
        <v>823</v>
      </c>
      <c r="BJ405" s="43" t="s">
        <v>587</v>
      </c>
      <c r="BK405" s="43">
        <v>1932</v>
      </c>
      <c r="BL405" s="43" t="str">
        <f t="shared" si="39"/>
        <v>1932Manchester City</v>
      </c>
      <c r="BM405" s="49" t="str">
        <f t="shared" si="40"/>
        <v>Birmingham</v>
      </c>
      <c r="BN405" s="43"/>
      <c r="BO405" s="43"/>
      <c r="BP405" s="43"/>
      <c r="BQ405" s="43"/>
      <c r="BR405" s="43"/>
      <c r="BS405" s="43"/>
      <c r="BT405" s="43"/>
      <c r="BU405" s="43"/>
      <c r="BV405" s="43" t="s">
        <v>376</v>
      </c>
      <c r="BW405" s="43" t="s">
        <v>376</v>
      </c>
      <c r="BX405" s="43"/>
      <c r="BZ405" s="50"/>
      <c r="CA405" s="50"/>
      <c r="CB405" s="88" t="str">
        <f t="shared" si="41"/>
        <v>19320312</v>
      </c>
    </row>
    <row r="406" spans="1:80" s="49" customFormat="1" ht="12.95" customHeight="1" x14ac:dyDescent="0.2">
      <c r="A406" s="43">
        <v>4</v>
      </c>
      <c r="B406" s="43">
        <v>23</v>
      </c>
      <c r="C406" s="43">
        <v>1932</v>
      </c>
      <c r="D406" s="43" t="s">
        <v>658</v>
      </c>
      <c r="E406" s="43" t="s">
        <v>1287</v>
      </c>
      <c r="F406" s="44" t="s">
        <v>1010</v>
      </c>
      <c r="G406" s="43"/>
      <c r="H406" s="44" t="s">
        <v>1025</v>
      </c>
      <c r="I406" s="44"/>
      <c r="J406" s="45">
        <v>11802</v>
      </c>
      <c r="K406" s="43" t="s">
        <v>805</v>
      </c>
      <c r="L406" s="43" t="s">
        <v>3</v>
      </c>
      <c r="M406" s="43" t="s">
        <v>587</v>
      </c>
      <c r="N406" s="46">
        <v>2</v>
      </c>
      <c r="O406" s="46">
        <v>1</v>
      </c>
      <c r="P406" s="44" t="s">
        <v>1268</v>
      </c>
      <c r="Q406" s="44" t="s">
        <v>1017</v>
      </c>
      <c r="R406" s="44" t="s">
        <v>376</v>
      </c>
      <c r="S406" s="43"/>
      <c r="T406" s="43"/>
      <c r="U406" s="43"/>
      <c r="V406" s="43"/>
      <c r="W406" s="43"/>
      <c r="X406" s="43"/>
      <c r="Y406" s="43"/>
      <c r="Z406" s="43"/>
      <c r="AA406" s="43"/>
      <c r="AB406" s="43"/>
      <c r="AC406" s="43"/>
      <c r="AD406" s="43"/>
      <c r="AE406" s="47">
        <f t="shared" si="36"/>
        <v>1</v>
      </c>
      <c r="AF406" s="47">
        <f t="shared" si="37"/>
        <v>0</v>
      </c>
      <c r="AG406" s="47">
        <f t="shared" si="38"/>
        <v>0</v>
      </c>
      <c r="AH406" s="43" t="s">
        <v>1227</v>
      </c>
      <c r="AI406" s="43" t="s">
        <v>1164</v>
      </c>
      <c r="AJ406" s="43" t="s">
        <v>376</v>
      </c>
      <c r="AK406" s="43" t="s">
        <v>658</v>
      </c>
      <c r="AL406" s="43" t="s">
        <v>1017</v>
      </c>
      <c r="AM406" s="43" t="s">
        <v>1018</v>
      </c>
      <c r="AN406" s="43" t="s">
        <v>376</v>
      </c>
      <c r="AO406" s="43" t="s">
        <v>658</v>
      </c>
      <c r="AP406" s="43"/>
      <c r="AQ406" s="43">
        <v>1</v>
      </c>
      <c r="AR406" s="43"/>
      <c r="AS406" s="43"/>
      <c r="AT406" s="43"/>
      <c r="AU406" s="43" t="s">
        <v>376</v>
      </c>
      <c r="AV406" s="43"/>
      <c r="AW406" s="43" t="s">
        <v>30</v>
      </c>
      <c r="AX406" s="43"/>
      <c r="AY406" s="43" t="s">
        <v>30</v>
      </c>
      <c r="AZ406" s="43"/>
      <c r="BA406" s="44"/>
      <c r="BB406" s="48" t="s">
        <v>30</v>
      </c>
      <c r="BC406" s="43" t="s">
        <v>30</v>
      </c>
      <c r="BD406" s="43"/>
      <c r="BE406" s="43"/>
      <c r="BF406" s="43">
        <v>1</v>
      </c>
      <c r="BG406" s="43">
        <v>1</v>
      </c>
      <c r="BH406" s="43">
        <v>1</v>
      </c>
      <c r="BI406" s="43" t="s">
        <v>805</v>
      </c>
      <c r="BJ406" s="43" t="s">
        <v>587</v>
      </c>
      <c r="BK406" s="43">
        <v>1932</v>
      </c>
      <c r="BL406" s="43" t="str">
        <f t="shared" si="39"/>
        <v>1932Newcastle United</v>
      </c>
      <c r="BM406" s="49" t="str">
        <f t="shared" si="40"/>
        <v>London</v>
      </c>
      <c r="BN406" s="43"/>
      <c r="BO406" s="43"/>
      <c r="BP406" s="43"/>
      <c r="BQ406" s="43"/>
      <c r="BR406" s="43"/>
      <c r="BS406" s="43"/>
      <c r="BT406" s="43"/>
      <c r="BU406" s="43"/>
      <c r="BV406" s="43" t="s">
        <v>376</v>
      </c>
      <c r="BW406" s="43" t="s">
        <v>376</v>
      </c>
      <c r="BX406" s="43"/>
      <c r="BZ406" s="50"/>
      <c r="CA406" s="50"/>
      <c r="CB406" s="88" t="str">
        <f t="shared" si="41"/>
        <v>19320423</v>
      </c>
    </row>
    <row r="407" spans="1:80" s="49" customFormat="1" ht="12.95" customHeight="1" x14ac:dyDescent="0.2">
      <c r="A407" s="43">
        <v>4</v>
      </c>
      <c r="B407" s="43">
        <v>23</v>
      </c>
      <c r="C407" s="43">
        <v>1932</v>
      </c>
      <c r="D407" s="43" t="s">
        <v>658</v>
      </c>
      <c r="E407" s="43" t="s">
        <v>1287</v>
      </c>
      <c r="F407" s="44" t="s">
        <v>1010</v>
      </c>
      <c r="G407" s="43"/>
      <c r="H407" s="44" t="s">
        <v>1025</v>
      </c>
      <c r="I407" s="44"/>
      <c r="J407" s="45">
        <v>11802</v>
      </c>
      <c r="K407" s="43" t="s">
        <v>587</v>
      </c>
      <c r="L407" s="43" t="s">
        <v>4</v>
      </c>
      <c r="M407" s="43" t="s">
        <v>805</v>
      </c>
      <c r="N407" s="46">
        <v>1</v>
      </c>
      <c r="O407" s="46">
        <v>2</v>
      </c>
      <c r="P407" s="44" t="s">
        <v>1268</v>
      </c>
      <c r="Q407" s="44" t="s">
        <v>1017</v>
      </c>
      <c r="R407" s="44" t="s">
        <v>376</v>
      </c>
      <c r="S407" s="43"/>
      <c r="T407" s="43"/>
      <c r="U407" s="43"/>
      <c r="V407" s="43"/>
      <c r="W407" s="43"/>
      <c r="X407" s="43"/>
      <c r="Y407" s="43"/>
      <c r="Z407" s="43"/>
      <c r="AA407" s="43"/>
      <c r="AB407" s="43"/>
      <c r="AC407" s="43"/>
      <c r="AD407" s="43"/>
      <c r="AE407" s="47">
        <f t="shared" si="36"/>
        <v>0</v>
      </c>
      <c r="AF407" s="47">
        <f t="shared" si="37"/>
        <v>0</v>
      </c>
      <c r="AG407" s="47">
        <f t="shared" si="38"/>
        <v>1</v>
      </c>
      <c r="AH407" s="43" t="s">
        <v>1017</v>
      </c>
      <c r="AI407" s="43" t="s">
        <v>1018</v>
      </c>
      <c r="AJ407" s="43" t="s">
        <v>376</v>
      </c>
      <c r="AK407" s="43" t="s">
        <v>658</v>
      </c>
      <c r="AL407" s="43" t="s">
        <v>1227</v>
      </c>
      <c r="AM407" s="43" t="s">
        <v>1164</v>
      </c>
      <c r="AN407" s="43" t="s">
        <v>376</v>
      </c>
      <c r="AO407" s="43" t="s">
        <v>658</v>
      </c>
      <c r="AP407" s="43"/>
      <c r="AQ407" s="43">
        <v>1</v>
      </c>
      <c r="AR407" s="43"/>
      <c r="AS407" s="43"/>
      <c r="AT407" s="43"/>
      <c r="AU407" s="43" t="s">
        <v>376</v>
      </c>
      <c r="AV407" s="43"/>
      <c r="AW407" s="43" t="s">
        <v>30</v>
      </c>
      <c r="AX407" s="43"/>
      <c r="AY407" s="43" t="s">
        <v>30</v>
      </c>
      <c r="AZ407" s="43"/>
      <c r="BA407" s="44"/>
      <c r="BB407" s="48"/>
      <c r="BC407" s="43" t="s">
        <v>30</v>
      </c>
      <c r="BD407" s="43"/>
      <c r="BE407" s="43"/>
      <c r="BF407" s="43">
        <v>1</v>
      </c>
      <c r="BG407" s="43">
        <v>1</v>
      </c>
      <c r="BH407" s="43">
        <v>1</v>
      </c>
      <c r="BI407" s="43" t="s">
        <v>587</v>
      </c>
      <c r="BJ407" s="43" t="s">
        <v>805</v>
      </c>
      <c r="BK407" s="43">
        <v>1932</v>
      </c>
      <c r="BL407" s="43" t="str">
        <f t="shared" si="39"/>
        <v>1932Arsenal</v>
      </c>
      <c r="BM407" s="49" t="str">
        <f t="shared" si="40"/>
        <v>London</v>
      </c>
      <c r="BN407" s="43"/>
      <c r="BO407" s="43"/>
      <c r="BP407" s="43"/>
      <c r="BQ407" s="43"/>
      <c r="BR407" s="43"/>
      <c r="BS407" s="43"/>
      <c r="BT407" s="43"/>
      <c r="BU407" s="43"/>
      <c r="BV407" s="43" t="s">
        <v>376</v>
      </c>
      <c r="BW407" s="43" t="s">
        <v>376</v>
      </c>
      <c r="BX407" s="43"/>
      <c r="BZ407" s="50"/>
      <c r="CA407" s="50"/>
      <c r="CB407" s="88" t="str">
        <f t="shared" si="41"/>
        <v>19320423</v>
      </c>
    </row>
    <row r="408" spans="1:80" s="49" customFormat="1" ht="12.95" customHeight="1" x14ac:dyDescent="0.2">
      <c r="A408" s="43">
        <v>3</v>
      </c>
      <c r="B408" s="43">
        <v>18</v>
      </c>
      <c r="C408" s="43">
        <v>1933</v>
      </c>
      <c r="D408" s="43" t="s">
        <v>658</v>
      </c>
      <c r="E408" s="43" t="s">
        <v>1289</v>
      </c>
      <c r="F408" s="44" t="s">
        <v>1010</v>
      </c>
      <c r="G408" s="43"/>
      <c r="H408" s="44" t="s">
        <v>1011</v>
      </c>
      <c r="I408" s="44"/>
      <c r="J408" s="45">
        <v>12131</v>
      </c>
      <c r="K408" s="43" t="s">
        <v>823</v>
      </c>
      <c r="L408" s="43" t="s">
        <v>3</v>
      </c>
      <c r="M408" s="43" t="s">
        <v>1191</v>
      </c>
      <c r="N408" s="46">
        <v>3</v>
      </c>
      <c r="O408" s="46">
        <v>2</v>
      </c>
      <c r="P408" s="44" t="s">
        <v>1288</v>
      </c>
      <c r="Q408" s="44" t="s">
        <v>1096</v>
      </c>
      <c r="R408" s="44" t="s">
        <v>376</v>
      </c>
      <c r="S408" s="43"/>
      <c r="T408" s="43"/>
      <c r="U408" s="43"/>
      <c r="V408" s="43"/>
      <c r="W408" s="43"/>
      <c r="X408" s="43"/>
      <c r="Y408" s="43"/>
      <c r="Z408" s="43"/>
      <c r="AA408" s="43"/>
      <c r="AB408" s="43"/>
      <c r="AC408" s="43"/>
      <c r="AD408" s="43"/>
      <c r="AE408" s="47">
        <f t="shared" si="36"/>
        <v>1</v>
      </c>
      <c r="AF408" s="47">
        <f t="shared" si="37"/>
        <v>0</v>
      </c>
      <c r="AG408" s="47">
        <f t="shared" si="38"/>
        <v>0</v>
      </c>
      <c r="AH408" s="43" t="s">
        <v>1101</v>
      </c>
      <c r="AI408" s="43" t="s">
        <v>1159</v>
      </c>
      <c r="AJ408" s="43" t="s">
        <v>376</v>
      </c>
      <c r="AK408" s="43" t="s">
        <v>658</v>
      </c>
      <c r="AL408" s="43" t="s">
        <v>979</v>
      </c>
      <c r="AM408" s="43" t="s">
        <v>1146</v>
      </c>
      <c r="AN408" s="43" t="s">
        <v>376</v>
      </c>
      <c r="AO408" s="43" t="s">
        <v>658</v>
      </c>
      <c r="AP408" s="43"/>
      <c r="AQ408" s="43">
        <v>2</v>
      </c>
      <c r="AR408" s="43"/>
      <c r="AS408" s="43"/>
      <c r="AT408" s="43"/>
      <c r="AU408" s="43" t="s">
        <v>376</v>
      </c>
      <c r="AV408" s="43"/>
      <c r="AW408" s="43" t="s">
        <v>30</v>
      </c>
      <c r="AX408" s="43"/>
      <c r="AY408" s="43" t="s">
        <v>30</v>
      </c>
      <c r="AZ408" s="43"/>
      <c r="BA408" s="44"/>
      <c r="BB408" s="48"/>
      <c r="BC408" s="43"/>
      <c r="BD408" s="43"/>
      <c r="BE408" s="43"/>
      <c r="BF408" s="43">
        <v>1</v>
      </c>
      <c r="BG408" s="43">
        <v>1</v>
      </c>
      <c r="BH408" s="43">
        <v>1</v>
      </c>
      <c r="BI408" s="43" t="s">
        <v>823</v>
      </c>
      <c r="BJ408" s="43" t="s">
        <v>1191</v>
      </c>
      <c r="BK408" s="43">
        <v>1933</v>
      </c>
      <c r="BL408" s="43" t="str">
        <f t="shared" si="39"/>
        <v>1933Manchester City</v>
      </c>
      <c r="BM408" s="49" t="str">
        <f t="shared" si="40"/>
        <v>Kirklees</v>
      </c>
      <c r="BN408" s="43"/>
      <c r="BO408" s="43"/>
      <c r="BP408" s="43"/>
      <c r="BQ408" s="43"/>
      <c r="BR408" s="43"/>
      <c r="BS408" s="43"/>
      <c r="BT408" s="43"/>
      <c r="BU408" s="43"/>
      <c r="BV408" s="43" t="s">
        <v>376</v>
      </c>
      <c r="BW408" s="43" t="s">
        <v>376</v>
      </c>
      <c r="BX408" s="43"/>
      <c r="BZ408" s="50"/>
      <c r="CA408" s="50"/>
      <c r="CB408" s="88" t="str">
        <f t="shared" si="41"/>
        <v>19330318</v>
      </c>
    </row>
    <row r="409" spans="1:80" s="49" customFormat="1" ht="12.95" customHeight="1" x14ac:dyDescent="0.2">
      <c r="A409" s="43">
        <v>3</v>
      </c>
      <c r="B409" s="43">
        <v>18</v>
      </c>
      <c r="C409" s="43">
        <v>1933</v>
      </c>
      <c r="D409" s="43" t="s">
        <v>658</v>
      </c>
      <c r="E409" s="43" t="s">
        <v>1289</v>
      </c>
      <c r="F409" s="44" t="s">
        <v>1010</v>
      </c>
      <c r="G409" s="43"/>
      <c r="H409" s="44" t="s">
        <v>1011</v>
      </c>
      <c r="I409" s="44"/>
      <c r="J409" s="45">
        <v>12131</v>
      </c>
      <c r="K409" s="43" t="s">
        <v>1191</v>
      </c>
      <c r="L409" s="43" t="s">
        <v>4</v>
      </c>
      <c r="M409" s="43" t="s">
        <v>823</v>
      </c>
      <c r="N409" s="46">
        <v>2</v>
      </c>
      <c r="O409" s="46">
        <v>3</v>
      </c>
      <c r="P409" s="44" t="s">
        <v>1288</v>
      </c>
      <c r="Q409" s="44" t="s">
        <v>1096</v>
      </c>
      <c r="R409" s="44" t="s">
        <v>376</v>
      </c>
      <c r="S409" s="43"/>
      <c r="T409" s="43"/>
      <c r="U409" s="43"/>
      <c r="V409" s="43"/>
      <c r="W409" s="43"/>
      <c r="X409" s="43"/>
      <c r="Y409" s="43"/>
      <c r="Z409" s="43"/>
      <c r="AA409" s="43"/>
      <c r="AB409" s="43"/>
      <c r="AC409" s="43"/>
      <c r="AD409" s="43"/>
      <c r="AE409" s="47">
        <f t="shared" si="36"/>
        <v>0</v>
      </c>
      <c r="AF409" s="47">
        <f t="shared" si="37"/>
        <v>0</v>
      </c>
      <c r="AG409" s="47">
        <f t="shared" si="38"/>
        <v>1</v>
      </c>
      <c r="AH409" s="43" t="s">
        <v>979</v>
      </c>
      <c r="AI409" s="43" t="s">
        <v>1146</v>
      </c>
      <c r="AJ409" s="43" t="s">
        <v>376</v>
      </c>
      <c r="AK409" s="43" t="s">
        <v>658</v>
      </c>
      <c r="AL409" s="43" t="s">
        <v>1101</v>
      </c>
      <c r="AM409" s="43" t="s">
        <v>1159</v>
      </c>
      <c r="AN409" s="43" t="s">
        <v>376</v>
      </c>
      <c r="AO409" s="43" t="s">
        <v>658</v>
      </c>
      <c r="AP409" s="43"/>
      <c r="AQ409" s="43">
        <v>2</v>
      </c>
      <c r="AR409" s="43"/>
      <c r="AS409" s="43"/>
      <c r="AT409" s="43"/>
      <c r="AU409" s="43" t="s">
        <v>376</v>
      </c>
      <c r="AV409" s="43"/>
      <c r="AW409" s="43" t="s">
        <v>30</v>
      </c>
      <c r="AX409" s="43"/>
      <c r="AY409" s="43" t="s">
        <v>30</v>
      </c>
      <c r="AZ409" s="43"/>
      <c r="BA409" s="44"/>
      <c r="BB409" s="48"/>
      <c r="BC409" s="43"/>
      <c r="BD409" s="43"/>
      <c r="BE409" s="43"/>
      <c r="BF409" s="43">
        <v>1</v>
      </c>
      <c r="BG409" s="43">
        <v>1</v>
      </c>
      <c r="BH409" s="43">
        <v>1</v>
      </c>
      <c r="BI409" s="43" t="s">
        <v>1191</v>
      </c>
      <c r="BJ409" s="43" t="s">
        <v>823</v>
      </c>
      <c r="BK409" s="43">
        <v>1933</v>
      </c>
      <c r="BL409" s="43" t="str">
        <f t="shared" si="39"/>
        <v>1933Derby County</v>
      </c>
      <c r="BM409" s="49" t="str">
        <f t="shared" si="40"/>
        <v>Kirklees</v>
      </c>
      <c r="BN409" s="43"/>
      <c r="BO409" s="43"/>
      <c r="BP409" s="43"/>
      <c r="BQ409" s="43"/>
      <c r="BR409" s="43"/>
      <c r="BS409" s="43"/>
      <c r="BT409" s="43"/>
      <c r="BU409" s="43"/>
      <c r="BV409" s="43" t="s">
        <v>376</v>
      </c>
      <c r="BW409" s="43" t="s">
        <v>376</v>
      </c>
      <c r="BX409" s="43"/>
      <c r="BZ409" s="50"/>
      <c r="CA409" s="50"/>
      <c r="CB409" s="88" t="str">
        <f t="shared" si="41"/>
        <v>19330318</v>
      </c>
    </row>
    <row r="410" spans="1:80" s="49" customFormat="1" ht="12.95" customHeight="1" x14ac:dyDescent="0.2">
      <c r="A410" s="43">
        <v>3</v>
      </c>
      <c r="B410" s="43">
        <v>18</v>
      </c>
      <c r="C410" s="43">
        <v>1933</v>
      </c>
      <c r="D410" s="43" t="s">
        <v>658</v>
      </c>
      <c r="E410" s="43" t="s">
        <v>1289</v>
      </c>
      <c r="F410" s="44" t="s">
        <v>1010</v>
      </c>
      <c r="G410" s="43"/>
      <c r="H410" s="44" t="s">
        <v>1011</v>
      </c>
      <c r="I410" s="44"/>
      <c r="J410" s="45">
        <v>12131</v>
      </c>
      <c r="K410" s="43" t="s">
        <v>804</v>
      </c>
      <c r="L410" s="43" t="s">
        <v>3</v>
      </c>
      <c r="M410" s="43" t="s">
        <v>803</v>
      </c>
      <c r="N410" s="46">
        <v>2</v>
      </c>
      <c r="O410" s="46">
        <v>1</v>
      </c>
      <c r="P410" s="44" t="s">
        <v>1152</v>
      </c>
      <c r="Q410" s="44" t="s">
        <v>1111</v>
      </c>
      <c r="R410" s="44" t="s">
        <v>376</v>
      </c>
      <c r="S410" s="43"/>
      <c r="T410" s="43"/>
      <c r="U410" s="43"/>
      <c r="V410" s="43"/>
      <c r="W410" s="43"/>
      <c r="X410" s="43"/>
      <c r="Y410" s="43"/>
      <c r="Z410" s="43"/>
      <c r="AA410" s="43"/>
      <c r="AB410" s="43"/>
      <c r="AC410" s="43"/>
      <c r="AD410" s="43"/>
      <c r="AE410" s="47">
        <f t="shared" si="36"/>
        <v>1</v>
      </c>
      <c r="AF410" s="47">
        <f t="shared" si="37"/>
        <v>0</v>
      </c>
      <c r="AG410" s="47">
        <f t="shared" si="38"/>
        <v>0</v>
      </c>
      <c r="AH410" s="43" t="s">
        <v>588</v>
      </c>
      <c r="AI410" s="43" t="s">
        <v>1175</v>
      </c>
      <c r="AJ410" s="43" t="s">
        <v>376</v>
      </c>
      <c r="AK410" s="43" t="s">
        <v>658</v>
      </c>
      <c r="AL410" s="43" t="s">
        <v>1017</v>
      </c>
      <c r="AM410" s="43" t="s">
        <v>1018</v>
      </c>
      <c r="AN410" s="43" t="s">
        <v>376</v>
      </c>
      <c r="AO410" s="43" t="s">
        <v>658</v>
      </c>
      <c r="AP410" s="43"/>
      <c r="AQ410" s="43">
        <v>2</v>
      </c>
      <c r="AR410" s="43"/>
      <c r="AS410" s="43"/>
      <c r="AT410" s="43"/>
      <c r="AU410" s="43" t="s">
        <v>376</v>
      </c>
      <c r="AV410" s="43"/>
      <c r="AW410" s="43" t="s">
        <v>30</v>
      </c>
      <c r="AX410" s="43"/>
      <c r="AY410" s="43" t="s">
        <v>30</v>
      </c>
      <c r="AZ410" s="43"/>
      <c r="BA410" s="44"/>
      <c r="BB410" s="48"/>
      <c r="BC410" s="43"/>
      <c r="BD410" s="43"/>
      <c r="BE410" s="43"/>
      <c r="BF410" s="43">
        <v>1</v>
      </c>
      <c r="BG410" s="43">
        <v>1</v>
      </c>
      <c r="BH410" s="43">
        <v>2</v>
      </c>
      <c r="BI410" s="43" t="s">
        <v>804</v>
      </c>
      <c r="BJ410" s="43" t="s">
        <v>803</v>
      </c>
      <c r="BK410" s="43">
        <v>1933</v>
      </c>
      <c r="BL410" s="43" t="str">
        <f t="shared" si="39"/>
        <v>1933Everton</v>
      </c>
      <c r="BM410" s="49" t="str">
        <f t="shared" si="40"/>
        <v>Birmingham</v>
      </c>
      <c r="BN410" s="43"/>
      <c r="BO410" s="43"/>
      <c r="BP410" s="43"/>
      <c r="BQ410" s="43"/>
      <c r="BR410" s="43"/>
      <c r="BS410" s="43"/>
      <c r="BT410" s="43"/>
      <c r="BU410" s="43"/>
      <c r="BV410" s="43" t="s">
        <v>376</v>
      </c>
      <c r="BW410" s="43" t="s">
        <v>376</v>
      </c>
      <c r="BX410" s="43"/>
      <c r="BZ410" s="50"/>
      <c r="CA410" s="50"/>
      <c r="CB410" s="88" t="str">
        <f t="shared" si="41"/>
        <v>19330318</v>
      </c>
    </row>
    <row r="411" spans="1:80" s="49" customFormat="1" ht="12.95" customHeight="1" x14ac:dyDescent="0.2">
      <c r="A411" s="43">
        <v>3</v>
      </c>
      <c r="B411" s="43">
        <v>18</v>
      </c>
      <c r="C411" s="43">
        <v>1933</v>
      </c>
      <c r="D411" s="43" t="s">
        <v>658</v>
      </c>
      <c r="E411" s="43" t="s">
        <v>1289</v>
      </c>
      <c r="F411" s="44" t="s">
        <v>1010</v>
      </c>
      <c r="G411" s="43"/>
      <c r="H411" s="44" t="s">
        <v>1011</v>
      </c>
      <c r="I411" s="44"/>
      <c r="J411" s="45">
        <v>12131</v>
      </c>
      <c r="K411" s="43" t="s">
        <v>803</v>
      </c>
      <c r="L411" s="43" t="s">
        <v>4</v>
      </c>
      <c r="M411" s="43" t="s">
        <v>804</v>
      </c>
      <c r="N411" s="46">
        <v>1</v>
      </c>
      <c r="O411" s="46">
        <v>2</v>
      </c>
      <c r="P411" s="44" t="s">
        <v>1152</v>
      </c>
      <c r="Q411" s="44" t="s">
        <v>1111</v>
      </c>
      <c r="R411" s="44" t="s">
        <v>376</v>
      </c>
      <c r="S411" s="43"/>
      <c r="T411" s="43"/>
      <c r="U411" s="43"/>
      <c r="V411" s="43"/>
      <c r="W411" s="43"/>
      <c r="X411" s="43"/>
      <c r="Y411" s="43"/>
      <c r="Z411" s="43"/>
      <c r="AA411" s="43"/>
      <c r="AB411" s="43"/>
      <c r="AC411" s="43"/>
      <c r="AD411" s="43"/>
      <c r="AE411" s="47">
        <f t="shared" si="36"/>
        <v>0</v>
      </c>
      <c r="AF411" s="47">
        <f t="shared" si="37"/>
        <v>0</v>
      </c>
      <c r="AG411" s="47">
        <f t="shared" si="38"/>
        <v>1</v>
      </c>
      <c r="AH411" s="43" t="s">
        <v>1017</v>
      </c>
      <c r="AI411" s="43" t="s">
        <v>1018</v>
      </c>
      <c r="AJ411" s="43" t="s">
        <v>376</v>
      </c>
      <c r="AK411" s="43" t="s">
        <v>658</v>
      </c>
      <c r="AL411" s="43" t="s">
        <v>588</v>
      </c>
      <c r="AM411" s="43" t="s">
        <v>1175</v>
      </c>
      <c r="AN411" s="43" t="s">
        <v>376</v>
      </c>
      <c r="AO411" s="43" t="s">
        <v>658</v>
      </c>
      <c r="AP411" s="43"/>
      <c r="AQ411" s="43">
        <v>2</v>
      </c>
      <c r="AR411" s="43"/>
      <c r="AS411" s="43"/>
      <c r="AT411" s="43"/>
      <c r="AU411" s="43" t="s">
        <v>376</v>
      </c>
      <c r="AV411" s="43"/>
      <c r="AW411" s="43" t="s">
        <v>30</v>
      </c>
      <c r="AX411" s="43"/>
      <c r="AY411" s="43" t="s">
        <v>30</v>
      </c>
      <c r="AZ411" s="43"/>
      <c r="BA411" s="44"/>
      <c r="BB411" s="48"/>
      <c r="BC411" s="43"/>
      <c r="BD411" s="43"/>
      <c r="BE411" s="43"/>
      <c r="BF411" s="43">
        <v>1</v>
      </c>
      <c r="BG411" s="43">
        <v>2</v>
      </c>
      <c r="BH411" s="43">
        <v>1</v>
      </c>
      <c r="BI411" s="43" t="s">
        <v>803</v>
      </c>
      <c r="BJ411" s="43" t="s">
        <v>804</v>
      </c>
      <c r="BK411" s="43">
        <v>1933</v>
      </c>
      <c r="BL411" s="43" t="str">
        <f t="shared" si="39"/>
        <v>1933West Ham United</v>
      </c>
      <c r="BM411" s="49" t="str">
        <f t="shared" si="40"/>
        <v>Birmingham</v>
      </c>
      <c r="BN411" s="43"/>
      <c r="BO411" s="43"/>
      <c r="BP411" s="43"/>
      <c r="BQ411" s="43"/>
      <c r="BR411" s="43"/>
      <c r="BS411" s="43"/>
      <c r="BT411" s="43"/>
      <c r="BU411" s="43"/>
      <c r="BV411" s="43" t="s">
        <v>376</v>
      </c>
      <c r="BW411" s="43" t="s">
        <v>376</v>
      </c>
      <c r="BX411" s="43"/>
      <c r="BZ411" s="50"/>
      <c r="CA411" s="50"/>
      <c r="CB411" s="88" t="str">
        <f t="shared" si="41"/>
        <v>19330318</v>
      </c>
    </row>
    <row r="412" spans="1:80" s="49" customFormat="1" ht="12.95" customHeight="1" x14ac:dyDescent="0.2">
      <c r="A412" s="43">
        <v>4</v>
      </c>
      <c r="B412" s="43">
        <v>29</v>
      </c>
      <c r="C412" s="43">
        <v>1933</v>
      </c>
      <c r="D412" s="43" t="s">
        <v>658</v>
      </c>
      <c r="E412" s="43" t="s">
        <v>1289</v>
      </c>
      <c r="F412" s="44" t="s">
        <v>1010</v>
      </c>
      <c r="G412" s="43"/>
      <c r="H412" s="44" t="s">
        <v>1025</v>
      </c>
      <c r="I412" s="44"/>
      <c r="J412" s="45">
        <v>12173</v>
      </c>
      <c r="K412" s="43" t="s">
        <v>804</v>
      </c>
      <c r="L412" s="43" t="s">
        <v>3</v>
      </c>
      <c r="M412" s="43" t="s">
        <v>823</v>
      </c>
      <c r="N412" s="46">
        <v>3</v>
      </c>
      <c r="O412" s="46">
        <v>0</v>
      </c>
      <c r="P412" s="44" t="s">
        <v>1268</v>
      </c>
      <c r="Q412" s="44" t="s">
        <v>1017</v>
      </c>
      <c r="R412" s="44" t="s">
        <v>376</v>
      </c>
      <c r="S412" s="43"/>
      <c r="T412" s="43"/>
      <c r="U412" s="43"/>
      <c r="V412" s="43"/>
      <c r="W412" s="43"/>
      <c r="X412" s="43"/>
      <c r="Y412" s="43"/>
      <c r="Z412" s="43"/>
      <c r="AA412" s="43"/>
      <c r="AB412" s="43"/>
      <c r="AC412" s="43"/>
      <c r="AD412" s="43"/>
      <c r="AE412" s="47">
        <f t="shared" si="36"/>
        <v>1</v>
      </c>
      <c r="AF412" s="47">
        <f t="shared" si="37"/>
        <v>0</v>
      </c>
      <c r="AG412" s="47">
        <f t="shared" si="38"/>
        <v>0</v>
      </c>
      <c r="AH412" s="43" t="s">
        <v>588</v>
      </c>
      <c r="AI412" s="43" t="s">
        <v>1175</v>
      </c>
      <c r="AJ412" s="43" t="s">
        <v>376</v>
      </c>
      <c r="AK412" s="43" t="s">
        <v>658</v>
      </c>
      <c r="AL412" s="43" t="s">
        <v>1101</v>
      </c>
      <c r="AM412" s="43" t="s">
        <v>1159</v>
      </c>
      <c r="AN412" s="43" t="s">
        <v>376</v>
      </c>
      <c r="AO412" s="43" t="s">
        <v>658</v>
      </c>
      <c r="AP412" s="43"/>
      <c r="AQ412" s="43">
        <v>1</v>
      </c>
      <c r="AR412" s="43"/>
      <c r="AS412" s="43"/>
      <c r="AT412" s="43"/>
      <c r="AU412" s="43" t="s">
        <v>376</v>
      </c>
      <c r="AV412" s="43"/>
      <c r="AW412" s="43" t="s">
        <v>30</v>
      </c>
      <c r="AX412" s="43"/>
      <c r="AY412" s="43" t="s">
        <v>30</v>
      </c>
      <c r="AZ412" s="43"/>
      <c r="BA412" s="44"/>
      <c r="BB412" s="48" t="s">
        <v>30</v>
      </c>
      <c r="BC412" s="43" t="s">
        <v>30</v>
      </c>
      <c r="BD412" s="43"/>
      <c r="BE412" s="43"/>
      <c r="BF412" s="43">
        <v>1</v>
      </c>
      <c r="BG412" s="43">
        <v>1</v>
      </c>
      <c r="BH412" s="43">
        <v>1</v>
      </c>
      <c r="BI412" s="43" t="s">
        <v>804</v>
      </c>
      <c r="BJ412" s="43" t="s">
        <v>823</v>
      </c>
      <c r="BK412" s="43">
        <v>1933</v>
      </c>
      <c r="BL412" s="43" t="str">
        <f t="shared" si="39"/>
        <v>1933Everton</v>
      </c>
      <c r="BM412" s="49" t="str">
        <f t="shared" si="40"/>
        <v>London</v>
      </c>
      <c r="BN412" s="43"/>
      <c r="BO412" s="43"/>
      <c r="BP412" s="43"/>
      <c r="BQ412" s="43"/>
      <c r="BR412" s="43"/>
      <c r="BS412" s="43"/>
      <c r="BT412" s="43"/>
      <c r="BU412" s="43"/>
      <c r="BV412" s="43" t="s">
        <v>376</v>
      </c>
      <c r="BW412" s="43" t="s">
        <v>376</v>
      </c>
      <c r="BX412" s="43"/>
      <c r="BZ412" s="50"/>
      <c r="CA412" s="50"/>
      <c r="CB412" s="88" t="str">
        <f t="shared" si="41"/>
        <v>19330429</v>
      </c>
    </row>
    <row r="413" spans="1:80" s="49" customFormat="1" ht="12.95" customHeight="1" x14ac:dyDescent="0.2">
      <c r="A413" s="43">
        <v>4</v>
      </c>
      <c r="B413" s="43">
        <v>29</v>
      </c>
      <c r="C413" s="43">
        <v>1933</v>
      </c>
      <c r="D413" s="43" t="s">
        <v>658</v>
      </c>
      <c r="E413" s="43" t="s">
        <v>1289</v>
      </c>
      <c r="F413" s="44" t="s">
        <v>1010</v>
      </c>
      <c r="G413" s="43"/>
      <c r="H413" s="44" t="s">
        <v>1025</v>
      </c>
      <c r="I413" s="44"/>
      <c r="J413" s="45">
        <v>12173</v>
      </c>
      <c r="K413" s="43" t="s">
        <v>823</v>
      </c>
      <c r="L413" s="43" t="s">
        <v>4</v>
      </c>
      <c r="M413" s="43" t="s">
        <v>804</v>
      </c>
      <c r="N413" s="46">
        <v>0</v>
      </c>
      <c r="O413" s="46">
        <v>3</v>
      </c>
      <c r="P413" s="44" t="s">
        <v>1268</v>
      </c>
      <c r="Q413" s="44" t="s">
        <v>1017</v>
      </c>
      <c r="R413" s="44" t="s">
        <v>376</v>
      </c>
      <c r="S413" s="43"/>
      <c r="T413" s="43"/>
      <c r="U413" s="43"/>
      <c r="V413" s="43"/>
      <c r="W413" s="43"/>
      <c r="X413" s="43"/>
      <c r="Y413" s="43"/>
      <c r="Z413" s="43"/>
      <c r="AA413" s="43"/>
      <c r="AB413" s="43"/>
      <c r="AC413" s="43"/>
      <c r="AD413" s="43"/>
      <c r="AE413" s="47">
        <f t="shared" si="36"/>
        <v>0</v>
      </c>
      <c r="AF413" s="47">
        <f t="shared" si="37"/>
        <v>0</v>
      </c>
      <c r="AG413" s="47">
        <f t="shared" si="38"/>
        <v>1</v>
      </c>
      <c r="AH413" s="43" t="s">
        <v>1101</v>
      </c>
      <c r="AI413" s="43" t="s">
        <v>1159</v>
      </c>
      <c r="AJ413" s="43" t="s">
        <v>376</v>
      </c>
      <c r="AK413" s="43" t="s">
        <v>658</v>
      </c>
      <c r="AL413" s="43" t="s">
        <v>588</v>
      </c>
      <c r="AM413" s="43" t="s">
        <v>1175</v>
      </c>
      <c r="AN413" s="43" t="s">
        <v>376</v>
      </c>
      <c r="AO413" s="43" t="s">
        <v>658</v>
      </c>
      <c r="AP413" s="43"/>
      <c r="AQ413" s="43">
        <v>1</v>
      </c>
      <c r="AR413" s="43"/>
      <c r="AS413" s="43"/>
      <c r="AT413" s="43"/>
      <c r="AU413" s="43" t="s">
        <v>376</v>
      </c>
      <c r="AV413" s="43"/>
      <c r="AW413" s="43" t="s">
        <v>30</v>
      </c>
      <c r="AX413" s="43"/>
      <c r="AY413" s="43" t="s">
        <v>30</v>
      </c>
      <c r="AZ413" s="43"/>
      <c r="BA413" s="44"/>
      <c r="BB413" s="48"/>
      <c r="BC413" s="43" t="s">
        <v>30</v>
      </c>
      <c r="BD413" s="43"/>
      <c r="BE413" s="43"/>
      <c r="BF413" s="43">
        <v>1</v>
      </c>
      <c r="BG413" s="43">
        <v>1</v>
      </c>
      <c r="BH413" s="43">
        <v>1</v>
      </c>
      <c r="BI413" s="43" t="s">
        <v>823</v>
      </c>
      <c r="BJ413" s="43" t="s">
        <v>804</v>
      </c>
      <c r="BK413" s="43">
        <v>1933</v>
      </c>
      <c r="BL413" s="43" t="str">
        <f t="shared" si="39"/>
        <v>1933Manchester City</v>
      </c>
      <c r="BM413" s="49" t="str">
        <f t="shared" si="40"/>
        <v>London</v>
      </c>
      <c r="BN413" s="43"/>
      <c r="BO413" s="43"/>
      <c r="BP413" s="43"/>
      <c r="BQ413" s="43"/>
      <c r="BR413" s="43"/>
      <c r="BS413" s="43"/>
      <c r="BT413" s="43"/>
      <c r="BU413" s="43"/>
      <c r="BV413" s="43" t="s">
        <v>376</v>
      </c>
      <c r="BW413" s="43" t="s">
        <v>376</v>
      </c>
      <c r="BX413" s="43"/>
      <c r="BZ413" s="50"/>
      <c r="CA413" s="50"/>
      <c r="CB413" s="88" t="str">
        <f t="shared" si="41"/>
        <v>19330429</v>
      </c>
    </row>
    <row r="414" spans="1:80" s="49" customFormat="1" ht="12.95" customHeight="1" x14ac:dyDescent="0.2">
      <c r="A414" s="43">
        <v>3</v>
      </c>
      <c r="B414" s="43">
        <v>17</v>
      </c>
      <c r="C414" s="43">
        <v>1934</v>
      </c>
      <c r="D414" s="43" t="s">
        <v>658</v>
      </c>
      <c r="E414" s="43" t="s">
        <v>1290</v>
      </c>
      <c r="F414" s="44" t="s">
        <v>1010</v>
      </c>
      <c r="G414" s="43"/>
      <c r="H414" s="44" t="s">
        <v>1011</v>
      </c>
      <c r="I414" s="44"/>
      <c r="J414" s="45">
        <v>12495</v>
      </c>
      <c r="K414" s="43" t="s">
        <v>823</v>
      </c>
      <c r="L414" s="43" t="s">
        <v>3</v>
      </c>
      <c r="M414" s="43" t="s">
        <v>806</v>
      </c>
      <c r="N414" s="46">
        <v>6</v>
      </c>
      <c r="O414" s="46">
        <v>1</v>
      </c>
      <c r="P414" s="44" t="s">
        <v>1288</v>
      </c>
      <c r="Q414" s="44" t="s">
        <v>1096</v>
      </c>
      <c r="R414" s="44" t="s">
        <v>376</v>
      </c>
      <c r="S414" s="43"/>
      <c r="T414" s="43"/>
      <c r="U414" s="43"/>
      <c r="V414" s="43"/>
      <c r="W414" s="43"/>
      <c r="X414" s="43"/>
      <c r="Y414" s="43"/>
      <c r="Z414" s="43"/>
      <c r="AA414" s="43"/>
      <c r="AB414" s="43"/>
      <c r="AC414" s="43"/>
      <c r="AD414" s="43"/>
      <c r="AE414" s="47">
        <f t="shared" si="36"/>
        <v>1</v>
      </c>
      <c r="AF414" s="47">
        <f t="shared" si="37"/>
        <v>0</v>
      </c>
      <c r="AG414" s="47">
        <f t="shared" si="38"/>
        <v>0</v>
      </c>
      <c r="AH414" s="43" t="s">
        <v>1101</v>
      </c>
      <c r="AI414" s="43" t="s">
        <v>1159</v>
      </c>
      <c r="AJ414" s="43" t="s">
        <v>376</v>
      </c>
      <c r="AK414" s="43" t="s">
        <v>658</v>
      </c>
      <c r="AL414" s="43" t="s">
        <v>1111</v>
      </c>
      <c r="AM414" s="43" t="s">
        <v>1126</v>
      </c>
      <c r="AN414" s="43" t="s">
        <v>376</v>
      </c>
      <c r="AO414" s="43" t="s">
        <v>658</v>
      </c>
      <c r="AP414" s="43"/>
      <c r="AQ414" s="43">
        <v>2</v>
      </c>
      <c r="AR414" s="43"/>
      <c r="AS414" s="43"/>
      <c r="AT414" s="43"/>
      <c r="AU414" s="43" t="s">
        <v>376</v>
      </c>
      <c r="AV414" s="43"/>
      <c r="AW414" s="43" t="s">
        <v>30</v>
      </c>
      <c r="AX414" s="43"/>
      <c r="AY414" s="43" t="s">
        <v>30</v>
      </c>
      <c r="AZ414" s="43"/>
      <c r="BA414" s="44"/>
      <c r="BB414" s="48"/>
      <c r="BC414" s="43"/>
      <c r="BD414" s="43"/>
      <c r="BE414" s="43"/>
      <c r="BF414" s="43">
        <v>1</v>
      </c>
      <c r="BG414" s="43">
        <v>1</v>
      </c>
      <c r="BH414" s="43">
        <v>1</v>
      </c>
      <c r="BI414" s="43" t="s">
        <v>823</v>
      </c>
      <c r="BJ414" s="43" t="s">
        <v>806</v>
      </c>
      <c r="BK414" s="43">
        <v>1934</v>
      </c>
      <c r="BL414" s="43" t="str">
        <f t="shared" si="39"/>
        <v>1934Manchester City</v>
      </c>
      <c r="BM414" s="49" t="str">
        <f t="shared" si="40"/>
        <v>Kirklees</v>
      </c>
      <c r="BN414" s="43"/>
      <c r="BO414" s="43"/>
      <c r="BP414" s="43"/>
      <c r="BQ414" s="43"/>
      <c r="BR414" s="43"/>
      <c r="BS414" s="43"/>
      <c r="BT414" s="43"/>
      <c r="BU414" s="43"/>
      <c r="BV414" s="43" t="s">
        <v>376</v>
      </c>
      <c r="BW414" s="43" t="s">
        <v>376</v>
      </c>
      <c r="BX414" s="43"/>
      <c r="BZ414" s="50"/>
      <c r="CA414" s="50"/>
      <c r="CB414" s="88" t="str">
        <f t="shared" si="41"/>
        <v>19340317</v>
      </c>
    </row>
    <row r="415" spans="1:80" s="49" customFormat="1" ht="12.95" customHeight="1" x14ac:dyDescent="0.2">
      <c r="A415" s="43">
        <v>3</v>
      </c>
      <c r="B415" s="43">
        <v>17</v>
      </c>
      <c r="C415" s="43">
        <v>1934</v>
      </c>
      <c r="D415" s="43" t="s">
        <v>658</v>
      </c>
      <c r="E415" s="43" t="s">
        <v>1290</v>
      </c>
      <c r="F415" s="44" t="s">
        <v>1010</v>
      </c>
      <c r="G415" s="43"/>
      <c r="H415" s="44" t="s">
        <v>1011</v>
      </c>
      <c r="I415" s="44"/>
      <c r="J415" s="45">
        <v>12495</v>
      </c>
      <c r="K415" s="43" t="s">
        <v>806</v>
      </c>
      <c r="L415" s="43" t="s">
        <v>4</v>
      </c>
      <c r="M415" s="43" t="s">
        <v>823</v>
      </c>
      <c r="N415" s="46">
        <v>1</v>
      </c>
      <c r="O415" s="46">
        <v>6</v>
      </c>
      <c r="P415" s="44" t="s">
        <v>1288</v>
      </c>
      <c r="Q415" s="44" t="s">
        <v>1096</v>
      </c>
      <c r="R415" s="44" t="s">
        <v>376</v>
      </c>
      <c r="S415" s="43"/>
      <c r="T415" s="43"/>
      <c r="U415" s="43"/>
      <c r="V415" s="43"/>
      <c r="W415" s="43"/>
      <c r="X415" s="43"/>
      <c r="Y415" s="43"/>
      <c r="Z415" s="43"/>
      <c r="AA415" s="43"/>
      <c r="AB415" s="43"/>
      <c r="AC415" s="43"/>
      <c r="AD415" s="43"/>
      <c r="AE415" s="47">
        <f t="shared" si="36"/>
        <v>0</v>
      </c>
      <c r="AF415" s="47">
        <f t="shared" si="37"/>
        <v>0</v>
      </c>
      <c r="AG415" s="47">
        <f t="shared" si="38"/>
        <v>1</v>
      </c>
      <c r="AH415" s="43" t="s">
        <v>1111</v>
      </c>
      <c r="AI415" s="43" t="s">
        <v>1126</v>
      </c>
      <c r="AJ415" s="43" t="s">
        <v>376</v>
      </c>
      <c r="AK415" s="43" t="s">
        <v>658</v>
      </c>
      <c r="AL415" s="43" t="s">
        <v>1101</v>
      </c>
      <c r="AM415" s="43" t="s">
        <v>1159</v>
      </c>
      <c r="AN415" s="43" t="s">
        <v>376</v>
      </c>
      <c r="AO415" s="43" t="s">
        <v>658</v>
      </c>
      <c r="AP415" s="43"/>
      <c r="AQ415" s="43">
        <v>2</v>
      </c>
      <c r="AR415" s="43"/>
      <c r="AS415" s="43"/>
      <c r="AT415" s="43"/>
      <c r="AU415" s="43" t="s">
        <v>376</v>
      </c>
      <c r="AV415" s="43"/>
      <c r="AW415" s="43" t="s">
        <v>30</v>
      </c>
      <c r="AX415" s="43"/>
      <c r="AY415" s="43" t="s">
        <v>30</v>
      </c>
      <c r="AZ415" s="43"/>
      <c r="BA415" s="44"/>
      <c r="BB415" s="48"/>
      <c r="BC415" s="43"/>
      <c r="BD415" s="43"/>
      <c r="BE415" s="43"/>
      <c r="BF415" s="43">
        <v>1</v>
      </c>
      <c r="BG415" s="43">
        <v>1</v>
      </c>
      <c r="BH415" s="43">
        <v>1</v>
      </c>
      <c r="BI415" s="43" t="s">
        <v>806</v>
      </c>
      <c r="BJ415" s="43" t="s">
        <v>823</v>
      </c>
      <c r="BK415" s="43">
        <v>1934</v>
      </c>
      <c r="BL415" s="43" t="str">
        <f t="shared" si="39"/>
        <v>1934Aston Villa</v>
      </c>
      <c r="BM415" s="49" t="str">
        <f t="shared" si="40"/>
        <v>Kirklees</v>
      </c>
      <c r="BN415" s="43"/>
      <c r="BO415" s="43"/>
      <c r="BP415" s="43"/>
      <c r="BQ415" s="43"/>
      <c r="BR415" s="43"/>
      <c r="BS415" s="43"/>
      <c r="BT415" s="43"/>
      <c r="BU415" s="43"/>
      <c r="BV415" s="43" t="s">
        <v>376</v>
      </c>
      <c r="BW415" s="43" t="s">
        <v>376</v>
      </c>
      <c r="BX415" s="43"/>
      <c r="BZ415" s="50"/>
      <c r="CA415" s="50"/>
      <c r="CB415" s="88" t="str">
        <f t="shared" si="41"/>
        <v>19340317</v>
      </c>
    </row>
    <row r="416" spans="1:80" s="49" customFormat="1" ht="12.95" customHeight="1" x14ac:dyDescent="0.2">
      <c r="A416" s="43">
        <v>3</v>
      </c>
      <c r="B416" s="43">
        <v>17</v>
      </c>
      <c r="C416" s="43">
        <v>1934</v>
      </c>
      <c r="D416" s="43" t="s">
        <v>658</v>
      </c>
      <c r="E416" s="43" t="s">
        <v>1290</v>
      </c>
      <c r="F416" s="44" t="s">
        <v>1010</v>
      </c>
      <c r="G416" s="43"/>
      <c r="H416" s="44" t="s">
        <v>1011</v>
      </c>
      <c r="I416" s="44"/>
      <c r="J416" s="45">
        <v>12495</v>
      </c>
      <c r="K416" s="43" t="s">
        <v>1280</v>
      </c>
      <c r="L416" s="43" t="s">
        <v>3</v>
      </c>
      <c r="M416" s="43" t="s">
        <v>1291</v>
      </c>
      <c r="N416" s="46">
        <v>4</v>
      </c>
      <c r="O416" s="46">
        <v>1</v>
      </c>
      <c r="P416" s="44" t="s">
        <v>1232</v>
      </c>
      <c r="Q416" s="44" t="s">
        <v>1111</v>
      </c>
      <c r="R416" s="44" t="s">
        <v>376</v>
      </c>
      <c r="S416" s="43"/>
      <c r="T416" s="43"/>
      <c r="U416" s="43"/>
      <c r="V416" s="43"/>
      <c r="W416" s="43"/>
      <c r="X416" s="43"/>
      <c r="Y416" s="43"/>
      <c r="Z416" s="43"/>
      <c r="AA416" s="43"/>
      <c r="AB416" s="43"/>
      <c r="AC416" s="43"/>
      <c r="AD416" s="43"/>
      <c r="AE416" s="47">
        <f t="shared" si="36"/>
        <v>1</v>
      </c>
      <c r="AF416" s="47">
        <f t="shared" si="37"/>
        <v>0</v>
      </c>
      <c r="AG416" s="47">
        <f t="shared" si="38"/>
        <v>0</v>
      </c>
      <c r="AH416" s="43" t="s">
        <v>1280</v>
      </c>
      <c r="AI416" s="43" t="s">
        <v>1199</v>
      </c>
      <c r="AJ416" s="43" t="s">
        <v>376</v>
      </c>
      <c r="AK416" s="43" t="s">
        <v>658</v>
      </c>
      <c r="AL416" s="43" t="s">
        <v>1278</v>
      </c>
      <c r="AM416" s="43" t="s">
        <v>1292</v>
      </c>
      <c r="AN416" s="43" t="s">
        <v>376</v>
      </c>
      <c r="AO416" s="43" t="s">
        <v>658</v>
      </c>
      <c r="AP416" s="43"/>
      <c r="AQ416" s="43">
        <v>2</v>
      </c>
      <c r="AR416" s="43"/>
      <c r="AS416" s="43"/>
      <c r="AT416" s="43"/>
      <c r="AU416" s="43" t="s">
        <v>376</v>
      </c>
      <c r="AV416" s="43"/>
      <c r="AW416" s="43" t="s">
        <v>30</v>
      </c>
      <c r="AX416" s="43"/>
      <c r="AY416" s="43" t="s">
        <v>30</v>
      </c>
      <c r="AZ416" s="43"/>
      <c r="BA416" s="44"/>
      <c r="BB416" s="48"/>
      <c r="BC416" s="43"/>
      <c r="BD416" s="43"/>
      <c r="BE416" s="43"/>
      <c r="BF416" s="43">
        <v>1</v>
      </c>
      <c r="BG416" s="43">
        <v>1</v>
      </c>
      <c r="BH416" s="43">
        <v>1</v>
      </c>
      <c r="BI416" s="43" t="s">
        <v>1280</v>
      </c>
      <c r="BJ416" s="43" t="s">
        <v>1291</v>
      </c>
      <c r="BK416" s="43">
        <v>1934</v>
      </c>
      <c r="BL416" s="43" t="str">
        <f t="shared" si="39"/>
        <v>1934Portsmouth</v>
      </c>
      <c r="BM416" s="49" t="str">
        <f t="shared" si="40"/>
        <v>Birmingham</v>
      </c>
      <c r="BN416" s="43"/>
      <c r="BO416" s="43"/>
      <c r="BP416" s="43"/>
      <c r="BQ416" s="43"/>
      <c r="BR416" s="43"/>
      <c r="BS416" s="43"/>
      <c r="BT416" s="43"/>
      <c r="BU416" s="43"/>
      <c r="BV416" s="43" t="s">
        <v>376</v>
      </c>
      <c r="BW416" s="43" t="s">
        <v>376</v>
      </c>
      <c r="BX416" s="43"/>
      <c r="BZ416" s="50"/>
      <c r="CA416" s="50"/>
      <c r="CB416" s="88" t="str">
        <f t="shared" si="41"/>
        <v>19340317</v>
      </c>
    </row>
    <row r="417" spans="1:80" s="49" customFormat="1" ht="12.95" customHeight="1" x14ac:dyDescent="0.2">
      <c r="A417" s="43">
        <v>3</v>
      </c>
      <c r="B417" s="43">
        <v>17</v>
      </c>
      <c r="C417" s="43">
        <v>1934</v>
      </c>
      <c r="D417" s="43" t="s">
        <v>658</v>
      </c>
      <c r="E417" s="43" t="s">
        <v>1290</v>
      </c>
      <c r="F417" s="44" t="s">
        <v>1010</v>
      </c>
      <c r="G417" s="43"/>
      <c r="H417" s="44" t="s">
        <v>1011</v>
      </c>
      <c r="I417" s="44"/>
      <c r="J417" s="45">
        <v>12495</v>
      </c>
      <c r="K417" s="43" t="s">
        <v>1291</v>
      </c>
      <c r="L417" s="43" t="s">
        <v>4</v>
      </c>
      <c r="M417" s="43" t="s">
        <v>1280</v>
      </c>
      <c r="N417" s="46">
        <v>1</v>
      </c>
      <c r="O417" s="46">
        <v>4</v>
      </c>
      <c r="P417" s="44" t="s">
        <v>1232</v>
      </c>
      <c r="Q417" s="44" t="s">
        <v>1111</v>
      </c>
      <c r="R417" s="44" t="s">
        <v>376</v>
      </c>
      <c r="S417" s="43"/>
      <c r="T417" s="43"/>
      <c r="U417" s="43"/>
      <c r="V417" s="43"/>
      <c r="W417" s="43"/>
      <c r="X417" s="43"/>
      <c r="Y417" s="43"/>
      <c r="Z417" s="43"/>
      <c r="AA417" s="43"/>
      <c r="AB417" s="43"/>
      <c r="AC417" s="43"/>
      <c r="AD417" s="43"/>
      <c r="AE417" s="47">
        <f t="shared" si="36"/>
        <v>0</v>
      </c>
      <c r="AF417" s="47">
        <f t="shared" si="37"/>
        <v>0</v>
      </c>
      <c r="AG417" s="47">
        <f t="shared" si="38"/>
        <v>1</v>
      </c>
      <c r="AH417" s="43" t="s">
        <v>1278</v>
      </c>
      <c r="AI417" s="43" t="s">
        <v>1292</v>
      </c>
      <c r="AJ417" s="43" t="s">
        <v>376</v>
      </c>
      <c r="AK417" s="43" t="s">
        <v>658</v>
      </c>
      <c r="AL417" s="43" t="s">
        <v>1280</v>
      </c>
      <c r="AM417" s="43" t="s">
        <v>1199</v>
      </c>
      <c r="AN417" s="43" t="s">
        <v>376</v>
      </c>
      <c r="AO417" s="43" t="s">
        <v>658</v>
      </c>
      <c r="AP417" s="43"/>
      <c r="AQ417" s="43">
        <v>2</v>
      </c>
      <c r="AR417" s="43"/>
      <c r="AS417" s="43"/>
      <c r="AT417" s="43"/>
      <c r="AU417" s="43" t="s">
        <v>376</v>
      </c>
      <c r="AV417" s="43"/>
      <c r="AW417" s="43" t="s">
        <v>30</v>
      </c>
      <c r="AX417" s="43"/>
      <c r="AY417" s="43" t="s">
        <v>30</v>
      </c>
      <c r="AZ417" s="43"/>
      <c r="BA417" s="44"/>
      <c r="BB417" s="48"/>
      <c r="BC417" s="43"/>
      <c r="BD417" s="43"/>
      <c r="BE417" s="43"/>
      <c r="BF417" s="43">
        <v>1</v>
      </c>
      <c r="BG417" s="43">
        <v>1</v>
      </c>
      <c r="BH417" s="43">
        <v>1</v>
      </c>
      <c r="BI417" s="43" t="s">
        <v>1291</v>
      </c>
      <c r="BJ417" s="43" t="s">
        <v>1280</v>
      </c>
      <c r="BK417" s="43">
        <v>1934</v>
      </c>
      <c r="BL417" s="43" t="str">
        <f t="shared" si="39"/>
        <v>1934Leicester City</v>
      </c>
      <c r="BM417" s="49" t="str">
        <f t="shared" si="40"/>
        <v>Birmingham</v>
      </c>
      <c r="BN417" s="43"/>
      <c r="BO417" s="43"/>
      <c r="BP417" s="43"/>
      <c r="BQ417" s="43"/>
      <c r="BR417" s="43"/>
      <c r="BS417" s="43"/>
      <c r="BT417" s="43"/>
      <c r="BU417" s="43"/>
      <c r="BV417" s="43" t="s">
        <v>376</v>
      </c>
      <c r="BW417" s="43" t="s">
        <v>376</v>
      </c>
      <c r="BX417" s="43"/>
      <c r="BZ417" s="50"/>
      <c r="CA417" s="50"/>
      <c r="CB417" s="88" t="str">
        <f t="shared" si="41"/>
        <v>19340317</v>
      </c>
    </row>
    <row r="418" spans="1:80" s="49" customFormat="1" ht="12.95" customHeight="1" x14ac:dyDescent="0.2">
      <c r="A418" s="43">
        <v>4</v>
      </c>
      <c r="B418" s="43">
        <v>28</v>
      </c>
      <c r="C418" s="43">
        <v>1934</v>
      </c>
      <c r="D418" s="43" t="s">
        <v>658</v>
      </c>
      <c r="E418" s="43" t="s">
        <v>1290</v>
      </c>
      <c r="F418" s="44" t="s">
        <v>1010</v>
      </c>
      <c r="G418" s="43"/>
      <c r="H418" s="44" t="s">
        <v>1025</v>
      </c>
      <c r="I418" s="44"/>
      <c r="J418" s="45">
        <v>12537</v>
      </c>
      <c r="K418" s="43" t="s">
        <v>823</v>
      </c>
      <c r="L418" s="43" t="s">
        <v>3</v>
      </c>
      <c r="M418" s="43" t="s">
        <v>1280</v>
      </c>
      <c r="N418" s="46">
        <v>2</v>
      </c>
      <c r="O418" s="46">
        <v>1</v>
      </c>
      <c r="P418" s="44" t="s">
        <v>1268</v>
      </c>
      <c r="Q418" s="44" t="s">
        <v>1017</v>
      </c>
      <c r="R418" s="44" t="s">
        <v>376</v>
      </c>
      <c r="S418" s="43"/>
      <c r="T418" s="43"/>
      <c r="U418" s="43"/>
      <c r="V418" s="43"/>
      <c r="W418" s="43"/>
      <c r="X418" s="43"/>
      <c r="Y418" s="43"/>
      <c r="Z418" s="43"/>
      <c r="AA418" s="43"/>
      <c r="AB418" s="43"/>
      <c r="AC418" s="43"/>
      <c r="AD418" s="43"/>
      <c r="AE418" s="47">
        <f t="shared" si="36"/>
        <v>1</v>
      </c>
      <c r="AF418" s="47">
        <f t="shared" si="37"/>
        <v>0</v>
      </c>
      <c r="AG418" s="47">
        <f t="shared" si="38"/>
        <v>0</v>
      </c>
      <c r="AH418" s="43" t="s">
        <v>1101</v>
      </c>
      <c r="AI418" s="43" t="s">
        <v>1159</v>
      </c>
      <c r="AJ418" s="43" t="s">
        <v>376</v>
      </c>
      <c r="AK418" s="43" t="s">
        <v>658</v>
      </c>
      <c r="AL418" s="43" t="s">
        <v>1280</v>
      </c>
      <c r="AM418" s="43" t="s">
        <v>1199</v>
      </c>
      <c r="AN418" s="43" t="s">
        <v>376</v>
      </c>
      <c r="AO418" s="43" t="s">
        <v>658</v>
      </c>
      <c r="AP418" s="43"/>
      <c r="AQ418" s="43">
        <v>1</v>
      </c>
      <c r="AR418" s="43"/>
      <c r="AS418" s="43"/>
      <c r="AT418" s="43"/>
      <c r="AU418" s="43" t="s">
        <v>376</v>
      </c>
      <c r="AV418" s="43"/>
      <c r="AW418" s="43" t="s">
        <v>30</v>
      </c>
      <c r="AX418" s="43"/>
      <c r="AY418" s="43" t="s">
        <v>30</v>
      </c>
      <c r="AZ418" s="43"/>
      <c r="BA418" s="44"/>
      <c r="BB418" s="48" t="s">
        <v>30</v>
      </c>
      <c r="BC418" s="43" t="s">
        <v>30</v>
      </c>
      <c r="BD418" s="43"/>
      <c r="BE418" s="43"/>
      <c r="BF418" s="43">
        <v>1</v>
      </c>
      <c r="BG418" s="43">
        <v>1</v>
      </c>
      <c r="BH418" s="43">
        <v>1</v>
      </c>
      <c r="BI418" s="43" t="s">
        <v>823</v>
      </c>
      <c r="BJ418" s="43" t="s">
        <v>1280</v>
      </c>
      <c r="BK418" s="43">
        <v>1934</v>
      </c>
      <c r="BL418" s="43" t="str">
        <f t="shared" si="39"/>
        <v>1934Manchester City</v>
      </c>
      <c r="BM418" s="49" t="str">
        <f t="shared" si="40"/>
        <v>London</v>
      </c>
      <c r="BN418" s="43"/>
      <c r="BO418" s="43"/>
      <c r="BP418" s="43"/>
      <c r="BQ418" s="43"/>
      <c r="BR418" s="43"/>
      <c r="BS418" s="43"/>
      <c r="BT418" s="43"/>
      <c r="BU418" s="43"/>
      <c r="BV418" s="43" t="s">
        <v>376</v>
      </c>
      <c r="BW418" s="43" t="s">
        <v>376</v>
      </c>
      <c r="BX418" s="43"/>
      <c r="BZ418" s="50"/>
      <c r="CA418" s="50"/>
      <c r="CB418" s="88" t="str">
        <f t="shared" si="41"/>
        <v>19340428</v>
      </c>
    </row>
    <row r="419" spans="1:80" s="49" customFormat="1" ht="12.95" customHeight="1" x14ac:dyDescent="0.2">
      <c r="A419" s="43">
        <v>4</v>
      </c>
      <c r="B419" s="43">
        <v>28</v>
      </c>
      <c r="C419" s="43">
        <v>1934</v>
      </c>
      <c r="D419" s="43" t="s">
        <v>658</v>
      </c>
      <c r="E419" s="43" t="s">
        <v>1290</v>
      </c>
      <c r="F419" s="44" t="s">
        <v>1010</v>
      </c>
      <c r="G419" s="43"/>
      <c r="H419" s="44" t="s">
        <v>1025</v>
      </c>
      <c r="I419" s="44"/>
      <c r="J419" s="45">
        <v>12537</v>
      </c>
      <c r="K419" s="43" t="s">
        <v>1280</v>
      </c>
      <c r="L419" s="43" t="s">
        <v>4</v>
      </c>
      <c r="M419" s="43" t="s">
        <v>823</v>
      </c>
      <c r="N419" s="46">
        <v>1</v>
      </c>
      <c r="O419" s="46">
        <v>2</v>
      </c>
      <c r="P419" s="44" t="s">
        <v>1268</v>
      </c>
      <c r="Q419" s="44" t="s">
        <v>1017</v>
      </c>
      <c r="R419" s="44" t="s">
        <v>376</v>
      </c>
      <c r="S419" s="43"/>
      <c r="T419" s="43"/>
      <c r="U419" s="43"/>
      <c r="V419" s="43"/>
      <c r="W419" s="43"/>
      <c r="X419" s="43"/>
      <c r="Y419" s="43"/>
      <c r="Z419" s="43"/>
      <c r="AA419" s="43"/>
      <c r="AB419" s="43"/>
      <c r="AC419" s="43"/>
      <c r="AD419" s="43"/>
      <c r="AE419" s="47">
        <f t="shared" si="36"/>
        <v>0</v>
      </c>
      <c r="AF419" s="47">
        <f t="shared" si="37"/>
        <v>0</v>
      </c>
      <c r="AG419" s="47">
        <f t="shared" si="38"/>
        <v>1</v>
      </c>
      <c r="AH419" s="43" t="s">
        <v>1280</v>
      </c>
      <c r="AI419" s="43" t="s">
        <v>1199</v>
      </c>
      <c r="AJ419" s="43" t="s">
        <v>376</v>
      </c>
      <c r="AK419" s="43" t="s">
        <v>658</v>
      </c>
      <c r="AL419" s="43" t="s">
        <v>1101</v>
      </c>
      <c r="AM419" s="43" t="s">
        <v>1159</v>
      </c>
      <c r="AN419" s="43" t="s">
        <v>376</v>
      </c>
      <c r="AO419" s="43" t="s">
        <v>658</v>
      </c>
      <c r="AP419" s="43"/>
      <c r="AQ419" s="43">
        <v>1</v>
      </c>
      <c r="AR419" s="43"/>
      <c r="AS419" s="43"/>
      <c r="AT419" s="43"/>
      <c r="AU419" s="43" t="s">
        <v>376</v>
      </c>
      <c r="AV419" s="43"/>
      <c r="AW419" s="43" t="s">
        <v>30</v>
      </c>
      <c r="AX419" s="43"/>
      <c r="AY419" s="43" t="s">
        <v>30</v>
      </c>
      <c r="AZ419" s="43"/>
      <c r="BA419" s="44"/>
      <c r="BB419" s="48"/>
      <c r="BC419" s="43" t="s">
        <v>30</v>
      </c>
      <c r="BD419" s="43"/>
      <c r="BE419" s="43"/>
      <c r="BF419" s="43">
        <v>1</v>
      </c>
      <c r="BG419" s="43">
        <v>1</v>
      </c>
      <c r="BH419" s="43">
        <v>1</v>
      </c>
      <c r="BI419" s="43" t="s">
        <v>1280</v>
      </c>
      <c r="BJ419" s="43" t="s">
        <v>823</v>
      </c>
      <c r="BK419" s="43">
        <v>1934</v>
      </c>
      <c r="BL419" s="43" t="str">
        <f t="shared" si="39"/>
        <v>1934Portsmouth</v>
      </c>
      <c r="BM419" s="49" t="str">
        <f t="shared" si="40"/>
        <v>London</v>
      </c>
      <c r="BN419" s="43"/>
      <c r="BO419" s="43"/>
      <c r="BP419" s="43"/>
      <c r="BQ419" s="43"/>
      <c r="BR419" s="43"/>
      <c r="BS419" s="43"/>
      <c r="BT419" s="43"/>
      <c r="BU419" s="43"/>
      <c r="BV419" s="43" t="s">
        <v>376</v>
      </c>
      <c r="BW419" s="43" t="s">
        <v>376</v>
      </c>
      <c r="BX419" s="43"/>
      <c r="BZ419" s="50"/>
      <c r="CA419" s="50"/>
      <c r="CB419" s="88" t="str">
        <f t="shared" si="41"/>
        <v>19340428</v>
      </c>
    </row>
    <row r="420" spans="1:80" s="49" customFormat="1" ht="12.95" customHeight="1" x14ac:dyDescent="0.2">
      <c r="A420" s="43">
        <v>3</v>
      </c>
      <c r="B420" s="43">
        <v>16</v>
      </c>
      <c r="C420" s="43">
        <v>1935</v>
      </c>
      <c r="D420" s="43" t="s">
        <v>658</v>
      </c>
      <c r="E420" s="43" t="s">
        <v>1293</v>
      </c>
      <c r="F420" s="44" t="s">
        <v>1010</v>
      </c>
      <c r="G420" s="43"/>
      <c r="H420" s="44" t="s">
        <v>1011</v>
      </c>
      <c r="I420" s="44"/>
      <c r="J420" s="45">
        <v>12859</v>
      </c>
      <c r="K420" s="43" t="s">
        <v>1124</v>
      </c>
      <c r="L420" s="43" t="s">
        <v>1014</v>
      </c>
      <c r="M420" s="43" t="s">
        <v>1157</v>
      </c>
      <c r="N420" s="46">
        <v>1</v>
      </c>
      <c r="O420" s="46">
        <v>1</v>
      </c>
      <c r="P420" s="44" t="s">
        <v>1240</v>
      </c>
      <c r="Q420" s="44" t="s">
        <v>1241</v>
      </c>
      <c r="R420" s="44" t="s">
        <v>376</v>
      </c>
      <c r="S420" s="43"/>
      <c r="T420" s="43"/>
      <c r="U420" s="43"/>
      <c r="V420" s="43"/>
      <c r="W420" s="43"/>
      <c r="X420" s="43"/>
      <c r="Y420" s="43"/>
      <c r="Z420" s="43"/>
      <c r="AA420" s="43"/>
      <c r="AB420" s="43"/>
      <c r="AC420" s="43"/>
      <c r="AD420" s="43"/>
      <c r="AE420" s="47">
        <f t="shared" si="36"/>
        <v>0</v>
      </c>
      <c r="AF420" s="47">
        <f t="shared" si="37"/>
        <v>1</v>
      </c>
      <c r="AG420" s="47">
        <f t="shared" si="38"/>
        <v>0</v>
      </c>
      <c r="AH420" s="43" t="s">
        <v>1111</v>
      </c>
      <c r="AI420" s="43" t="s">
        <v>1126</v>
      </c>
      <c r="AJ420" s="43" t="s">
        <v>376</v>
      </c>
      <c r="AK420" s="43" t="s">
        <v>658</v>
      </c>
      <c r="AL420" s="43" t="s">
        <v>1101</v>
      </c>
      <c r="AM420" s="43" t="s">
        <v>1159</v>
      </c>
      <c r="AN420" s="43" t="s">
        <v>376</v>
      </c>
      <c r="AO420" s="43" t="s">
        <v>658</v>
      </c>
      <c r="AP420" s="43"/>
      <c r="AQ420" s="43">
        <v>2</v>
      </c>
      <c r="AR420" s="43"/>
      <c r="AS420" s="43"/>
      <c r="AT420" s="43"/>
      <c r="AU420" s="43" t="s">
        <v>376</v>
      </c>
      <c r="AV420" s="43"/>
      <c r="AW420" s="43" t="s">
        <v>30</v>
      </c>
      <c r="AX420" s="43"/>
      <c r="AY420" s="43" t="s">
        <v>30</v>
      </c>
      <c r="AZ420" s="43"/>
      <c r="BA420" s="44"/>
      <c r="BB420" s="48"/>
      <c r="BC420" s="43"/>
      <c r="BD420" s="43"/>
      <c r="BE420" s="43"/>
      <c r="BF420" s="43">
        <v>1</v>
      </c>
      <c r="BG420" s="43">
        <v>1</v>
      </c>
      <c r="BH420" s="43">
        <v>2</v>
      </c>
      <c r="BI420" s="43" t="s">
        <v>1124</v>
      </c>
      <c r="BJ420" s="43" t="s">
        <v>1157</v>
      </c>
      <c r="BK420" s="43">
        <v>1935</v>
      </c>
      <c r="BL420" s="43" t="str">
        <f t="shared" si="39"/>
        <v>1935West Bromwich Albion</v>
      </c>
      <c r="BM420" s="49" t="str">
        <f t="shared" si="40"/>
        <v>Leeds</v>
      </c>
      <c r="BN420" s="43"/>
      <c r="BO420" s="43"/>
      <c r="BP420" s="43"/>
      <c r="BQ420" s="43"/>
      <c r="BR420" s="43"/>
      <c r="BS420" s="43"/>
      <c r="BT420" s="43"/>
      <c r="BU420" s="43"/>
      <c r="BV420" s="43" t="s">
        <v>376</v>
      </c>
      <c r="BW420" s="43" t="s">
        <v>376</v>
      </c>
      <c r="BX420" s="43"/>
      <c r="BZ420" s="50"/>
      <c r="CA420" s="50"/>
      <c r="CB420" s="88" t="str">
        <f t="shared" si="41"/>
        <v>19350316</v>
      </c>
    </row>
    <row r="421" spans="1:80" s="49" customFormat="1" ht="12.95" customHeight="1" x14ac:dyDescent="0.2">
      <c r="A421" s="43">
        <v>3</v>
      </c>
      <c r="B421" s="43">
        <v>16</v>
      </c>
      <c r="C421" s="43">
        <v>1935</v>
      </c>
      <c r="D421" s="43" t="s">
        <v>658</v>
      </c>
      <c r="E421" s="43" t="s">
        <v>1293</v>
      </c>
      <c r="F421" s="44" t="s">
        <v>1010</v>
      </c>
      <c r="G421" s="43"/>
      <c r="H421" s="44" t="s">
        <v>1011</v>
      </c>
      <c r="I421" s="44"/>
      <c r="J421" s="45">
        <v>12859</v>
      </c>
      <c r="K421" s="43" t="s">
        <v>1157</v>
      </c>
      <c r="L421" s="43" t="s">
        <v>1014</v>
      </c>
      <c r="M421" s="43" t="s">
        <v>1124</v>
      </c>
      <c r="N421" s="46">
        <v>1</v>
      </c>
      <c r="O421" s="46">
        <v>1</v>
      </c>
      <c r="P421" s="44" t="s">
        <v>1240</v>
      </c>
      <c r="Q421" s="44" t="s">
        <v>1241</v>
      </c>
      <c r="R421" s="44" t="s">
        <v>376</v>
      </c>
      <c r="S421" s="43"/>
      <c r="T421" s="43"/>
      <c r="U421" s="43"/>
      <c r="V421" s="43"/>
      <c r="W421" s="43"/>
      <c r="X421" s="43"/>
      <c r="Y421" s="43"/>
      <c r="Z421" s="43"/>
      <c r="AA421" s="43"/>
      <c r="AB421" s="43"/>
      <c r="AC421" s="43"/>
      <c r="AD421" s="43"/>
      <c r="AE421" s="47">
        <f t="shared" si="36"/>
        <v>0</v>
      </c>
      <c r="AF421" s="47">
        <f t="shared" si="37"/>
        <v>1</v>
      </c>
      <c r="AG421" s="47">
        <f t="shared" si="38"/>
        <v>0</v>
      </c>
      <c r="AH421" s="43" t="s">
        <v>1101</v>
      </c>
      <c r="AI421" s="43" t="s">
        <v>1159</v>
      </c>
      <c r="AJ421" s="43" t="s">
        <v>376</v>
      </c>
      <c r="AK421" s="43" t="s">
        <v>658</v>
      </c>
      <c r="AL421" s="43" t="s">
        <v>1111</v>
      </c>
      <c r="AM421" s="43" t="s">
        <v>1126</v>
      </c>
      <c r="AN421" s="43" t="s">
        <v>376</v>
      </c>
      <c r="AO421" s="43" t="s">
        <v>658</v>
      </c>
      <c r="AP421" s="43"/>
      <c r="AQ421" s="43">
        <v>2</v>
      </c>
      <c r="AR421" s="43"/>
      <c r="AS421" s="43"/>
      <c r="AT421" s="43"/>
      <c r="AU421" s="43" t="s">
        <v>376</v>
      </c>
      <c r="AV421" s="43"/>
      <c r="AW421" s="43" t="s">
        <v>30</v>
      </c>
      <c r="AX421" s="43"/>
      <c r="AY421" s="43" t="s">
        <v>30</v>
      </c>
      <c r="AZ421" s="43"/>
      <c r="BA421" s="44"/>
      <c r="BB421" s="48"/>
      <c r="BC421" s="43"/>
      <c r="BD421" s="43"/>
      <c r="BE421" s="43"/>
      <c r="BF421" s="43">
        <v>1</v>
      </c>
      <c r="BG421" s="43">
        <v>2</v>
      </c>
      <c r="BH421" s="43">
        <v>1</v>
      </c>
      <c r="BI421" s="43" t="s">
        <v>1157</v>
      </c>
      <c r="BJ421" s="43" t="s">
        <v>1124</v>
      </c>
      <c r="BK421" s="43">
        <v>1935</v>
      </c>
      <c r="BL421" s="43" t="str">
        <f t="shared" si="39"/>
        <v>1935Bolton Wanderers</v>
      </c>
      <c r="BM421" s="49" t="str">
        <f t="shared" si="40"/>
        <v>Leeds</v>
      </c>
      <c r="BN421" s="43"/>
      <c r="BO421" s="43"/>
      <c r="BP421" s="43"/>
      <c r="BQ421" s="43"/>
      <c r="BR421" s="43"/>
      <c r="BS421" s="43"/>
      <c r="BT421" s="43"/>
      <c r="BU421" s="43"/>
      <c r="BV421" s="43" t="s">
        <v>376</v>
      </c>
      <c r="BW421" s="43" t="s">
        <v>376</v>
      </c>
      <c r="BX421" s="43"/>
      <c r="BZ421" s="50"/>
      <c r="CA421" s="50"/>
      <c r="CB421" s="88" t="str">
        <f t="shared" si="41"/>
        <v>19350316</v>
      </c>
    </row>
    <row r="422" spans="1:80" s="49" customFormat="1" ht="12.95" customHeight="1" x14ac:dyDescent="0.2">
      <c r="A422" s="43">
        <v>3</v>
      </c>
      <c r="B422" s="43">
        <v>16</v>
      </c>
      <c r="C422" s="43">
        <v>1935</v>
      </c>
      <c r="D422" s="43" t="s">
        <v>658</v>
      </c>
      <c r="E422" s="43" t="s">
        <v>1293</v>
      </c>
      <c r="F422" s="44" t="s">
        <v>1010</v>
      </c>
      <c r="G422" s="43"/>
      <c r="H422" s="44" t="s">
        <v>1011</v>
      </c>
      <c r="I422" s="44"/>
      <c r="J422" s="45">
        <v>12859</v>
      </c>
      <c r="K422" s="43" t="s">
        <v>1093</v>
      </c>
      <c r="L422" s="43" t="s">
        <v>3</v>
      </c>
      <c r="M422" s="43" t="s">
        <v>1255</v>
      </c>
      <c r="N422" s="46">
        <v>3</v>
      </c>
      <c r="O422" s="46">
        <v>0</v>
      </c>
      <c r="P422" s="44" t="s">
        <v>1219</v>
      </c>
      <c r="Q422" s="44" t="s">
        <v>1111</v>
      </c>
      <c r="R422" s="44" t="s">
        <v>376</v>
      </c>
      <c r="S422" s="43"/>
      <c r="T422" s="43"/>
      <c r="U422" s="43"/>
      <c r="V422" s="43"/>
      <c r="W422" s="43"/>
      <c r="X422" s="43"/>
      <c r="Y422" s="43"/>
      <c r="Z422" s="43"/>
      <c r="AA422" s="43"/>
      <c r="AB422" s="43"/>
      <c r="AC422" s="43"/>
      <c r="AD422" s="43"/>
      <c r="AE422" s="47">
        <f t="shared" si="36"/>
        <v>1</v>
      </c>
      <c r="AF422" s="47">
        <f t="shared" si="37"/>
        <v>0</v>
      </c>
      <c r="AG422" s="47">
        <f t="shared" si="38"/>
        <v>0</v>
      </c>
      <c r="AH422" s="43" t="s">
        <v>1097</v>
      </c>
      <c r="AI422" s="43" t="s">
        <v>1098</v>
      </c>
      <c r="AJ422" s="43" t="s">
        <v>376</v>
      </c>
      <c r="AK422" s="43" t="s">
        <v>658</v>
      </c>
      <c r="AL422" s="43" t="s">
        <v>1255</v>
      </c>
      <c r="AM422" s="43" t="s">
        <v>1086</v>
      </c>
      <c r="AN422" s="43" t="s">
        <v>376</v>
      </c>
      <c r="AO422" s="43" t="s">
        <v>658</v>
      </c>
      <c r="AP422" s="43"/>
      <c r="AQ422" s="43">
        <v>2</v>
      </c>
      <c r="AR422" s="43"/>
      <c r="AS422" s="43"/>
      <c r="AT422" s="43"/>
      <c r="AU422" s="43" t="s">
        <v>376</v>
      </c>
      <c r="AV422" s="43"/>
      <c r="AW422" s="43" t="s">
        <v>30</v>
      </c>
      <c r="AX422" s="43"/>
      <c r="AY422" s="43" t="s">
        <v>30</v>
      </c>
      <c r="AZ422" s="43"/>
      <c r="BA422" s="44"/>
      <c r="BB422" s="48"/>
      <c r="BC422" s="43"/>
      <c r="BD422" s="43"/>
      <c r="BE422" s="43"/>
      <c r="BF422" s="43">
        <v>1</v>
      </c>
      <c r="BG422" s="43">
        <v>1</v>
      </c>
      <c r="BH422" s="43">
        <v>2</v>
      </c>
      <c r="BI422" s="43" t="s">
        <v>1093</v>
      </c>
      <c r="BJ422" s="43" t="s">
        <v>1255</v>
      </c>
      <c r="BK422" s="43">
        <v>1935</v>
      </c>
      <c r="BL422" s="43" t="str">
        <f t="shared" si="39"/>
        <v>1935Sheffield Wednesday</v>
      </c>
      <c r="BM422" s="49" t="str">
        <f t="shared" si="40"/>
        <v>Birmingham</v>
      </c>
      <c r="BN422" s="43"/>
      <c r="BO422" s="43"/>
      <c r="BP422" s="43"/>
      <c r="BQ422" s="43"/>
      <c r="BR422" s="43"/>
      <c r="BS422" s="43"/>
      <c r="BT422" s="43"/>
      <c r="BU422" s="43"/>
      <c r="BV422" s="43" t="s">
        <v>376</v>
      </c>
      <c r="BW422" s="43" t="s">
        <v>376</v>
      </c>
      <c r="BX422" s="43"/>
      <c r="BZ422" s="50"/>
      <c r="CA422" s="50"/>
      <c r="CB422" s="88" t="str">
        <f t="shared" si="41"/>
        <v>19350316</v>
      </c>
    </row>
    <row r="423" spans="1:80" s="49" customFormat="1" ht="12.95" customHeight="1" x14ac:dyDescent="0.2">
      <c r="A423" s="43">
        <v>3</v>
      </c>
      <c r="B423" s="43">
        <v>16</v>
      </c>
      <c r="C423" s="43">
        <v>1935</v>
      </c>
      <c r="D423" s="43" t="s">
        <v>658</v>
      </c>
      <c r="E423" s="43" t="s">
        <v>1293</v>
      </c>
      <c r="F423" s="44" t="s">
        <v>1010</v>
      </c>
      <c r="G423" s="43"/>
      <c r="H423" s="44" t="s">
        <v>1011</v>
      </c>
      <c r="I423" s="44"/>
      <c r="J423" s="45">
        <v>12859</v>
      </c>
      <c r="K423" s="43" t="s">
        <v>1255</v>
      </c>
      <c r="L423" s="43" t="s">
        <v>4</v>
      </c>
      <c r="M423" s="43" t="s">
        <v>1093</v>
      </c>
      <c r="N423" s="46">
        <v>0</v>
      </c>
      <c r="O423" s="46">
        <v>3</v>
      </c>
      <c r="P423" s="44" t="s">
        <v>1219</v>
      </c>
      <c r="Q423" s="44" t="s">
        <v>1111</v>
      </c>
      <c r="R423" s="44" t="s">
        <v>376</v>
      </c>
      <c r="S423" s="43"/>
      <c r="T423" s="43"/>
      <c r="U423" s="43"/>
      <c r="V423" s="43"/>
      <c r="W423" s="43"/>
      <c r="X423" s="43"/>
      <c r="Y423" s="43"/>
      <c r="Z423" s="43"/>
      <c r="AA423" s="43"/>
      <c r="AB423" s="43"/>
      <c r="AC423" s="43"/>
      <c r="AD423" s="43"/>
      <c r="AE423" s="47">
        <f t="shared" si="36"/>
        <v>0</v>
      </c>
      <c r="AF423" s="47">
        <f t="shared" si="37"/>
        <v>0</v>
      </c>
      <c r="AG423" s="47">
        <f t="shared" si="38"/>
        <v>1</v>
      </c>
      <c r="AH423" s="43" t="s">
        <v>1255</v>
      </c>
      <c r="AI423" s="43" t="s">
        <v>1086</v>
      </c>
      <c r="AJ423" s="43" t="s">
        <v>376</v>
      </c>
      <c r="AK423" s="43" t="s">
        <v>658</v>
      </c>
      <c r="AL423" s="43" t="s">
        <v>1097</v>
      </c>
      <c r="AM423" s="43" t="s">
        <v>1098</v>
      </c>
      <c r="AN423" s="43" t="s">
        <v>376</v>
      </c>
      <c r="AO423" s="43" t="s">
        <v>658</v>
      </c>
      <c r="AP423" s="43"/>
      <c r="AQ423" s="43">
        <v>2</v>
      </c>
      <c r="AR423" s="43"/>
      <c r="AS423" s="43"/>
      <c r="AT423" s="43"/>
      <c r="AU423" s="43" t="s">
        <v>376</v>
      </c>
      <c r="AV423" s="43"/>
      <c r="AW423" s="43" t="s">
        <v>30</v>
      </c>
      <c r="AX423" s="43"/>
      <c r="AY423" s="43" t="s">
        <v>30</v>
      </c>
      <c r="AZ423" s="43"/>
      <c r="BA423" s="44"/>
      <c r="BB423" s="48"/>
      <c r="BC423" s="43"/>
      <c r="BD423" s="43"/>
      <c r="BE423" s="43"/>
      <c r="BF423" s="43">
        <v>1</v>
      </c>
      <c r="BG423" s="43">
        <v>2</v>
      </c>
      <c r="BH423" s="43">
        <v>1</v>
      </c>
      <c r="BI423" s="43" t="s">
        <v>1255</v>
      </c>
      <c r="BJ423" s="43" t="s">
        <v>1093</v>
      </c>
      <c r="BK423" s="43">
        <v>1935</v>
      </c>
      <c r="BL423" s="43" t="str">
        <f t="shared" si="39"/>
        <v>1935Burnley</v>
      </c>
      <c r="BM423" s="49" t="str">
        <f t="shared" si="40"/>
        <v>Birmingham</v>
      </c>
      <c r="BN423" s="43"/>
      <c r="BO423" s="43"/>
      <c r="BP423" s="43"/>
      <c r="BQ423" s="43"/>
      <c r="BR423" s="43"/>
      <c r="BS423" s="43"/>
      <c r="BT423" s="43"/>
      <c r="BU423" s="43"/>
      <c r="BV423" s="43" t="s">
        <v>376</v>
      </c>
      <c r="BW423" s="43" t="s">
        <v>376</v>
      </c>
      <c r="BX423" s="43"/>
      <c r="BZ423" s="50"/>
      <c r="CA423" s="50"/>
      <c r="CB423" s="88" t="str">
        <f t="shared" si="41"/>
        <v>19350316</v>
      </c>
    </row>
    <row r="424" spans="1:80" s="49" customFormat="1" ht="12.95" customHeight="1" x14ac:dyDescent="0.2">
      <c r="A424" s="43">
        <v>3</v>
      </c>
      <c r="B424" s="43">
        <v>20</v>
      </c>
      <c r="C424" s="43">
        <v>1935</v>
      </c>
      <c r="D424" s="43" t="s">
        <v>658</v>
      </c>
      <c r="E424" s="43" t="s">
        <v>1293</v>
      </c>
      <c r="F424" s="44" t="s">
        <v>1010</v>
      </c>
      <c r="G424" s="43"/>
      <c r="H424" s="44" t="s">
        <v>1011</v>
      </c>
      <c r="I424" s="44" t="s">
        <v>1023</v>
      </c>
      <c r="J424" s="45">
        <v>12863</v>
      </c>
      <c r="K424" s="43" t="s">
        <v>1124</v>
      </c>
      <c r="L424" s="43" t="s">
        <v>3</v>
      </c>
      <c r="M424" s="43" t="s">
        <v>1157</v>
      </c>
      <c r="N424" s="46">
        <v>2</v>
      </c>
      <c r="O424" s="46">
        <v>0</v>
      </c>
      <c r="P424" s="44" t="s">
        <v>1144</v>
      </c>
      <c r="Q424" s="44" t="s">
        <v>1145</v>
      </c>
      <c r="R424" s="44" t="s">
        <v>376</v>
      </c>
      <c r="S424" s="43"/>
      <c r="T424" s="43"/>
      <c r="U424" s="43"/>
      <c r="V424" s="43"/>
      <c r="W424" s="43"/>
      <c r="X424" s="43"/>
      <c r="Y424" s="43"/>
      <c r="Z424" s="43"/>
      <c r="AA424" s="43"/>
      <c r="AB424" s="43"/>
      <c r="AC424" s="43"/>
      <c r="AD424" s="43"/>
      <c r="AE424" s="47">
        <f t="shared" si="36"/>
        <v>1</v>
      </c>
      <c r="AF424" s="47">
        <f t="shared" si="37"/>
        <v>0</v>
      </c>
      <c r="AG424" s="47">
        <f t="shared" si="38"/>
        <v>0</v>
      </c>
      <c r="AH424" s="43" t="s">
        <v>1111</v>
      </c>
      <c r="AI424" s="43" t="s">
        <v>1126</v>
      </c>
      <c r="AJ424" s="43" t="s">
        <v>376</v>
      </c>
      <c r="AK424" s="43" t="s">
        <v>658</v>
      </c>
      <c r="AL424" s="43" t="s">
        <v>1101</v>
      </c>
      <c r="AM424" s="43" t="s">
        <v>1159</v>
      </c>
      <c r="AN424" s="43" t="s">
        <v>376</v>
      </c>
      <c r="AO424" s="43" t="s">
        <v>658</v>
      </c>
      <c r="AP424" s="43"/>
      <c r="AQ424" s="43">
        <v>2</v>
      </c>
      <c r="AR424" s="43"/>
      <c r="AS424" s="43"/>
      <c r="AT424" s="43"/>
      <c r="AU424" s="43" t="s">
        <v>376</v>
      </c>
      <c r="AV424" s="43"/>
      <c r="AW424" s="43" t="s">
        <v>30</v>
      </c>
      <c r="AX424" s="43"/>
      <c r="AY424" s="43" t="s">
        <v>30</v>
      </c>
      <c r="AZ424" s="43"/>
      <c r="BA424" s="44"/>
      <c r="BB424" s="48"/>
      <c r="BC424" s="43"/>
      <c r="BD424" s="43"/>
      <c r="BE424" s="43"/>
      <c r="BF424" s="43">
        <v>1</v>
      </c>
      <c r="BG424" s="43">
        <v>1</v>
      </c>
      <c r="BH424" s="43">
        <v>2</v>
      </c>
      <c r="BI424" s="43" t="s">
        <v>1124</v>
      </c>
      <c r="BJ424" s="43" t="s">
        <v>1157</v>
      </c>
      <c r="BK424" s="43">
        <v>1935</v>
      </c>
      <c r="BL424" s="43" t="str">
        <f t="shared" si="39"/>
        <v>1935West Bromwich Albion</v>
      </c>
      <c r="BM424" s="49" t="str">
        <f t="shared" si="40"/>
        <v>Stoke-on-Trent</v>
      </c>
      <c r="BN424" s="43"/>
      <c r="BO424" s="43"/>
      <c r="BP424" s="43"/>
      <c r="BQ424" s="43"/>
      <c r="BR424" s="43"/>
      <c r="BS424" s="43"/>
      <c r="BT424" s="43"/>
      <c r="BU424" s="43"/>
      <c r="BV424" s="43" t="s">
        <v>376</v>
      </c>
      <c r="BW424" s="43" t="s">
        <v>376</v>
      </c>
      <c r="BX424" s="43"/>
      <c r="BY424" s="47"/>
      <c r="BZ424" s="50"/>
      <c r="CA424" s="50"/>
      <c r="CB424" s="88" t="str">
        <f t="shared" si="41"/>
        <v>19350320</v>
      </c>
    </row>
    <row r="425" spans="1:80" s="49" customFormat="1" ht="12.95" customHeight="1" x14ac:dyDescent="0.2">
      <c r="A425" s="43">
        <v>3</v>
      </c>
      <c r="B425" s="43">
        <v>20</v>
      </c>
      <c r="C425" s="43">
        <v>1935</v>
      </c>
      <c r="D425" s="43" t="s">
        <v>658</v>
      </c>
      <c r="E425" s="43" t="s">
        <v>1293</v>
      </c>
      <c r="F425" s="44" t="s">
        <v>1010</v>
      </c>
      <c r="G425" s="43"/>
      <c r="H425" s="44" t="s">
        <v>1011</v>
      </c>
      <c r="I425" s="44" t="s">
        <v>1023</v>
      </c>
      <c r="J425" s="45">
        <v>12863</v>
      </c>
      <c r="K425" s="43" t="s">
        <v>1157</v>
      </c>
      <c r="L425" s="43" t="s">
        <v>4</v>
      </c>
      <c r="M425" s="43" t="s">
        <v>1124</v>
      </c>
      <c r="N425" s="46">
        <v>0</v>
      </c>
      <c r="O425" s="46">
        <v>2</v>
      </c>
      <c r="P425" s="44" t="s">
        <v>1144</v>
      </c>
      <c r="Q425" s="44" t="s">
        <v>1145</v>
      </c>
      <c r="R425" s="44" t="s">
        <v>376</v>
      </c>
      <c r="S425" s="43"/>
      <c r="T425" s="43"/>
      <c r="U425" s="43"/>
      <c r="V425" s="43"/>
      <c r="W425" s="43"/>
      <c r="X425" s="43"/>
      <c r="Y425" s="43"/>
      <c r="Z425" s="43"/>
      <c r="AA425" s="43"/>
      <c r="AB425" s="43"/>
      <c r="AC425" s="43"/>
      <c r="AD425" s="43"/>
      <c r="AE425" s="47">
        <f t="shared" si="36"/>
        <v>0</v>
      </c>
      <c r="AF425" s="47">
        <f t="shared" si="37"/>
        <v>0</v>
      </c>
      <c r="AG425" s="47">
        <f t="shared" si="38"/>
        <v>1</v>
      </c>
      <c r="AH425" s="43" t="s">
        <v>1101</v>
      </c>
      <c r="AI425" s="43" t="s">
        <v>1159</v>
      </c>
      <c r="AJ425" s="43" t="s">
        <v>376</v>
      </c>
      <c r="AK425" s="43" t="s">
        <v>658</v>
      </c>
      <c r="AL425" s="43" t="s">
        <v>1111</v>
      </c>
      <c r="AM425" s="43" t="s">
        <v>1126</v>
      </c>
      <c r="AN425" s="43" t="s">
        <v>376</v>
      </c>
      <c r="AO425" s="43" t="s">
        <v>658</v>
      </c>
      <c r="AP425" s="43"/>
      <c r="AQ425" s="43">
        <v>2</v>
      </c>
      <c r="AR425" s="43"/>
      <c r="AS425" s="43"/>
      <c r="AT425" s="43"/>
      <c r="AU425" s="43" t="s">
        <v>376</v>
      </c>
      <c r="AV425" s="43"/>
      <c r="AW425" s="43" t="s">
        <v>30</v>
      </c>
      <c r="AX425" s="43"/>
      <c r="AY425" s="43" t="s">
        <v>30</v>
      </c>
      <c r="AZ425" s="43"/>
      <c r="BA425" s="44"/>
      <c r="BB425" s="48"/>
      <c r="BC425" s="43"/>
      <c r="BD425" s="43"/>
      <c r="BE425" s="43"/>
      <c r="BF425" s="43">
        <v>1</v>
      </c>
      <c r="BG425" s="43">
        <v>2</v>
      </c>
      <c r="BH425" s="43">
        <v>1</v>
      </c>
      <c r="BI425" s="43" t="s">
        <v>1157</v>
      </c>
      <c r="BJ425" s="43" t="s">
        <v>1124</v>
      </c>
      <c r="BK425" s="43">
        <v>1935</v>
      </c>
      <c r="BL425" s="43" t="str">
        <f t="shared" si="39"/>
        <v>1935Bolton Wanderers</v>
      </c>
      <c r="BM425" s="49" t="str">
        <f t="shared" si="40"/>
        <v>Stoke-on-Trent</v>
      </c>
      <c r="BN425" s="43"/>
      <c r="BO425" s="43"/>
      <c r="BP425" s="43"/>
      <c r="BQ425" s="43"/>
      <c r="BR425" s="43"/>
      <c r="BS425" s="43"/>
      <c r="BT425" s="43"/>
      <c r="BU425" s="43"/>
      <c r="BV425" s="43" t="s">
        <v>376</v>
      </c>
      <c r="BW425" s="43" t="s">
        <v>376</v>
      </c>
      <c r="BX425" s="43"/>
      <c r="BY425" s="47"/>
      <c r="BZ425" s="50"/>
      <c r="CA425" s="50"/>
      <c r="CB425" s="88" t="str">
        <f t="shared" si="41"/>
        <v>19350320</v>
      </c>
    </row>
    <row r="426" spans="1:80" s="49" customFormat="1" ht="12.95" customHeight="1" x14ac:dyDescent="0.2">
      <c r="A426" s="43">
        <v>4</v>
      </c>
      <c r="B426" s="43">
        <v>27</v>
      </c>
      <c r="C426" s="43">
        <v>1935</v>
      </c>
      <c r="D426" s="43" t="s">
        <v>658</v>
      </c>
      <c r="E426" s="43" t="s">
        <v>1293</v>
      </c>
      <c r="F426" s="44" t="s">
        <v>1010</v>
      </c>
      <c r="G426" s="43"/>
      <c r="H426" s="44" t="s">
        <v>1025</v>
      </c>
      <c r="I426" s="44"/>
      <c r="J426" s="45">
        <v>12901</v>
      </c>
      <c r="K426" s="43" t="s">
        <v>1093</v>
      </c>
      <c r="L426" s="43" t="s">
        <v>3</v>
      </c>
      <c r="M426" s="43" t="s">
        <v>1124</v>
      </c>
      <c r="N426" s="46">
        <v>4</v>
      </c>
      <c r="O426" s="46">
        <v>2</v>
      </c>
      <c r="P426" s="44" t="s">
        <v>1268</v>
      </c>
      <c r="Q426" s="44" t="s">
        <v>1017</v>
      </c>
      <c r="R426" s="44" t="s">
        <v>376</v>
      </c>
      <c r="S426" s="43"/>
      <c r="T426" s="43"/>
      <c r="U426" s="43"/>
      <c r="V426" s="43"/>
      <c r="W426" s="43"/>
      <c r="X426" s="43"/>
      <c r="Y426" s="43"/>
      <c r="Z426" s="43"/>
      <c r="AA426" s="43"/>
      <c r="AB426" s="43"/>
      <c r="AC426" s="43"/>
      <c r="AD426" s="43"/>
      <c r="AE426" s="47">
        <f t="shared" si="36"/>
        <v>1</v>
      </c>
      <c r="AF426" s="47">
        <f t="shared" si="37"/>
        <v>0</v>
      </c>
      <c r="AG426" s="47">
        <f t="shared" si="38"/>
        <v>0</v>
      </c>
      <c r="AH426" s="43" t="s">
        <v>1097</v>
      </c>
      <c r="AI426" s="43" t="s">
        <v>1098</v>
      </c>
      <c r="AJ426" s="43" t="s">
        <v>376</v>
      </c>
      <c r="AK426" s="43" t="s">
        <v>658</v>
      </c>
      <c r="AL426" s="43" t="s">
        <v>1111</v>
      </c>
      <c r="AM426" s="43" t="s">
        <v>1126</v>
      </c>
      <c r="AN426" s="43" t="s">
        <v>376</v>
      </c>
      <c r="AO426" s="43" t="s">
        <v>658</v>
      </c>
      <c r="AP426" s="43"/>
      <c r="AQ426" s="43">
        <v>1</v>
      </c>
      <c r="AR426" s="43"/>
      <c r="AS426" s="43"/>
      <c r="AT426" s="43"/>
      <c r="AU426" s="43" t="s">
        <v>376</v>
      </c>
      <c r="AV426" s="43"/>
      <c r="AW426" s="43" t="s">
        <v>30</v>
      </c>
      <c r="AX426" s="43"/>
      <c r="AY426" s="43" t="s">
        <v>30</v>
      </c>
      <c r="AZ426" s="43"/>
      <c r="BA426" s="44"/>
      <c r="BB426" s="48" t="s">
        <v>30</v>
      </c>
      <c r="BC426" s="43" t="s">
        <v>30</v>
      </c>
      <c r="BD426" s="43"/>
      <c r="BE426" s="43"/>
      <c r="BF426" s="43">
        <v>1</v>
      </c>
      <c r="BG426" s="43">
        <v>1</v>
      </c>
      <c r="BH426" s="43">
        <v>1</v>
      </c>
      <c r="BI426" s="43" t="s">
        <v>1093</v>
      </c>
      <c r="BJ426" s="43" t="s">
        <v>1124</v>
      </c>
      <c r="BK426" s="43">
        <v>1935</v>
      </c>
      <c r="BL426" s="43" t="str">
        <f t="shared" si="39"/>
        <v>1935Sheffield Wednesday</v>
      </c>
      <c r="BM426" s="49" t="str">
        <f t="shared" si="40"/>
        <v>London</v>
      </c>
      <c r="BN426" s="43"/>
      <c r="BO426" s="43"/>
      <c r="BP426" s="43"/>
      <c r="BQ426" s="43"/>
      <c r="BR426" s="43"/>
      <c r="BS426" s="43"/>
      <c r="BT426" s="43"/>
      <c r="BU426" s="43"/>
      <c r="BV426" s="43" t="s">
        <v>376</v>
      </c>
      <c r="BW426" s="43" t="s">
        <v>376</v>
      </c>
      <c r="BX426" s="43"/>
      <c r="BZ426" s="50"/>
      <c r="CA426" s="50"/>
      <c r="CB426" s="88" t="str">
        <f t="shared" si="41"/>
        <v>19350427</v>
      </c>
    </row>
    <row r="427" spans="1:80" s="49" customFormat="1" ht="12.95" customHeight="1" x14ac:dyDescent="0.2">
      <c r="A427" s="43">
        <v>4</v>
      </c>
      <c r="B427" s="43">
        <v>27</v>
      </c>
      <c r="C427" s="43">
        <v>1935</v>
      </c>
      <c r="D427" s="43" t="s">
        <v>658</v>
      </c>
      <c r="E427" s="43" t="s">
        <v>1293</v>
      </c>
      <c r="F427" s="44" t="s">
        <v>1010</v>
      </c>
      <c r="G427" s="43"/>
      <c r="H427" s="44" t="s">
        <v>1025</v>
      </c>
      <c r="I427" s="44"/>
      <c r="J427" s="45">
        <v>12901</v>
      </c>
      <c r="K427" s="43" t="s">
        <v>1124</v>
      </c>
      <c r="L427" s="43" t="s">
        <v>4</v>
      </c>
      <c r="M427" s="43" t="s">
        <v>1093</v>
      </c>
      <c r="N427" s="46">
        <v>2</v>
      </c>
      <c r="O427" s="46">
        <v>4</v>
      </c>
      <c r="P427" s="44" t="s">
        <v>1268</v>
      </c>
      <c r="Q427" s="44" t="s">
        <v>1017</v>
      </c>
      <c r="R427" s="44" t="s">
        <v>376</v>
      </c>
      <c r="S427" s="43"/>
      <c r="T427" s="43"/>
      <c r="U427" s="43"/>
      <c r="V427" s="43"/>
      <c r="W427" s="43"/>
      <c r="X427" s="43"/>
      <c r="Y427" s="43"/>
      <c r="Z427" s="43"/>
      <c r="AA427" s="43"/>
      <c r="AB427" s="43"/>
      <c r="AC427" s="43"/>
      <c r="AD427" s="43"/>
      <c r="AE427" s="47">
        <f t="shared" si="36"/>
        <v>0</v>
      </c>
      <c r="AF427" s="47">
        <f t="shared" si="37"/>
        <v>0</v>
      </c>
      <c r="AG427" s="47">
        <f t="shared" si="38"/>
        <v>1</v>
      </c>
      <c r="AH427" s="43" t="s">
        <v>1111</v>
      </c>
      <c r="AI427" s="43" t="s">
        <v>1126</v>
      </c>
      <c r="AJ427" s="43" t="s">
        <v>376</v>
      </c>
      <c r="AK427" s="43" t="s">
        <v>658</v>
      </c>
      <c r="AL427" s="43" t="s">
        <v>1097</v>
      </c>
      <c r="AM427" s="43" t="s">
        <v>1098</v>
      </c>
      <c r="AN427" s="43" t="s">
        <v>376</v>
      </c>
      <c r="AO427" s="43" t="s">
        <v>658</v>
      </c>
      <c r="AP427" s="43"/>
      <c r="AQ427" s="43">
        <v>1</v>
      </c>
      <c r="AR427" s="43"/>
      <c r="AS427" s="43"/>
      <c r="AT427" s="43"/>
      <c r="AU427" s="43" t="s">
        <v>376</v>
      </c>
      <c r="AV427" s="43"/>
      <c r="AW427" s="43" t="s">
        <v>30</v>
      </c>
      <c r="AX427" s="43"/>
      <c r="AY427" s="43" t="s">
        <v>30</v>
      </c>
      <c r="AZ427" s="43"/>
      <c r="BA427" s="44"/>
      <c r="BB427" s="48"/>
      <c r="BC427" s="43" t="s">
        <v>30</v>
      </c>
      <c r="BD427" s="43"/>
      <c r="BE427" s="43"/>
      <c r="BF427" s="43">
        <v>1</v>
      </c>
      <c r="BG427" s="43">
        <v>1</v>
      </c>
      <c r="BH427" s="43">
        <v>1</v>
      </c>
      <c r="BI427" s="43" t="s">
        <v>1124</v>
      </c>
      <c r="BJ427" s="43" t="s">
        <v>1093</v>
      </c>
      <c r="BK427" s="43">
        <v>1935</v>
      </c>
      <c r="BL427" s="43" t="str">
        <f t="shared" si="39"/>
        <v>1935West Bromwich Albion</v>
      </c>
      <c r="BM427" s="49" t="str">
        <f t="shared" si="40"/>
        <v>London</v>
      </c>
      <c r="BN427" s="43"/>
      <c r="BO427" s="43"/>
      <c r="BP427" s="43"/>
      <c r="BQ427" s="43"/>
      <c r="BR427" s="43"/>
      <c r="BS427" s="43"/>
      <c r="BT427" s="43"/>
      <c r="BU427" s="43"/>
      <c r="BV427" s="43" t="s">
        <v>376</v>
      </c>
      <c r="BW427" s="43" t="s">
        <v>376</v>
      </c>
      <c r="BX427" s="43"/>
      <c r="BZ427" s="50"/>
      <c r="CA427" s="50"/>
      <c r="CB427" s="88" t="str">
        <f t="shared" si="41"/>
        <v>19350427</v>
      </c>
    </row>
    <row r="428" spans="1:80" s="49" customFormat="1" ht="12.95" customHeight="1" x14ac:dyDescent="0.2">
      <c r="A428" s="43">
        <v>3</v>
      </c>
      <c r="B428" s="43">
        <v>21</v>
      </c>
      <c r="C428" s="43">
        <v>1936</v>
      </c>
      <c r="D428" s="43" t="s">
        <v>658</v>
      </c>
      <c r="E428" s="43" t="s">
        <v>1294</v>
      </c>
      <c r="F428" s="44" t="s">
        <v>1010</v>
      </c>
      <c r="G428" s="43"/>
      <c r="H428" s="44" t="s">
        <v>1011</v>
      </c>
      <c r="I428" s="44"/>
      <c r="J428" s="45">
        <v>13230</v>
      </c>
      <c r="K428" s="43" t="s">
        <v>587</v>
      </c>
      <c r="L428" s="43" t="s">
        <v>3</v>
      </c>
      <c r="M428" s="43" t="s">
        <v>1295</v>
      </c>
      <c r="N428" s="46">
        <v>1</v>
      </c>
      <c r="O428" s="46">
        <v>0</v>
      </c>
      <c r="P428" s="44" t="s">
        <v>1288</v>
      </c>
      <c r="Q428" s="44" t="s">
        <v>1096</v>
      </c>
      <c r="R428" s="44" t="s">
        <v>376</v>
      </c>
      <c r="S428" s="43"/>
      <c r="T428" s="43"/>
      <c r="U428" s="43"/>
      <c r="V428" s="43"/>
      <c r="W428" s="43"/>
      <c r="X428" s="43"/>
      <c r="Y428" s="43"/>
      <c r="Z428" s="43"/>
      <c r="AA428" s="43"/>
      <c r="AB428" s="43"/>
      <c r="AC428" s="43"/>
      <c r="AD428" s="43"/>
      <c r="AE428" s="47">
        <f t="shared" si="36"/>
        <v>1</v>
      </c>
      <c r="AF428" s="47">
        <f t="shared" si="37"/>
        <v>0</v>
      </c>
      <c r="AG428" s="47">
        <f t="shared" si="38"/>
        <v>0</v>
      </c>
      <c r="AH428" s="43" t="s">
        <v>1017</v>
      </c>
      <c r="AI428" s="43" t="s">
        <v>1018</v>
      </c>
      <c r="AJ428" s="43" t="s">
        <v>376</v>
      </c>
      <c r="AK428" s="43" t="s">
        <v>658</v>
      </c>
      <c r="AL428" s="43" t="s">
        <v>1296</v>
      </c>
      <c r="AM428" s="43" t="s">
        <v>1297</v>
      </c>
      <c r="AN428" s="43" t="s">
        <v>376</v>
      </c>
      <c r="AO428" s="43" t="s">
        <v>658</v>
      </c>
      <c r="AP428" s="43"/>
      <c r="AQ428" s="43">
        <v>2</v>
      </c>
      <c r="AR428" s="43"/>
      <c r="AS428" s="43"/>
      <c r="AT428" s="43"/>
      <c r="AU428" s="43" t="s">
        <v>376</v>
      </c>
      <c r="AV428" s="43"/>
      <c r="AW428" s="43" t="s">
        <v>30</v>
      </c>
      <c r="AX428" s="43"/>
      <c r="AY428" s="43" t="s">
        <v>30</v>
      </c>
      <c r="AZ428" s="43"/>
      <c r="BA428" s="44"/>
      <c r="BB428" s="48"/>
      <c r="BC428" s="43"/>
      <c r="BD428" s="43"/>
      <c r="BE428" s="43"/>
      <c r="BF428" s="43">
        <v>1</v>
      </c>
      <c r="BG428" s="43">
        <v>1</v>
      </c>
      <c r="BH428" s="43">
        <v>1</v>
      </c>
      <c r="BI428" s="43" t="s">
        <v>587</v>
      </c>
      <c r="BJ428" s="43" t="s">
        <v>1295</v>
      </c>
      <c r="BK428" s="43">
        <v>1936</v>
      </c>
      <c r="BL428" s="43" t="str">
        <f t="shared" si="39"/>
        <v>1936Arsenal</v>
      </c>
      <c r="BM428" s="49" t="str">
        <f t="shared" si="40"/>
        <v>Kirklees</v>
      </c>
      <c r="BN428" s="43"/>
      <c r="BO428" s="43"/>
      <c r="BP428" s="43"/>
      <c r="BQ428" s="43"/>
      <c r="BR428" s="43"/>
      <c r="BS428" s="43"/>
      <c r="BT428" s="43"/>
      <c r="BU428" s="43"/>
      <c r="BV428" s="43" t="s">
        <v>376</v>
      </c>
      <c r="BW428" s="43" t="s">
        <v>376</v>
      </c>
      <c r="BX428" s="43"/>
      <c r="BZ428" s="50"/>
      <c r="CA428" s="50"/>
      <c r="CB428" s="88" t="str">
        <f t="shared" si="41"/>
        <v>19360321</v>
      </c>
    </row>
    <row r="429" spans="1:80" s="49" customFormat="1" ht="12.95" customHeight="1" x14ac:dyDescent="0.2">
      <c r="A429" s="43">
        <v>3</v>
      </c>
      <c r="B429" s="43">
        <v>21</v>
      </c>
      <c r="C429" s="43">
        <v>1936</v>
      </c>
      <c r="D429" s="43" t="s">
        <v>658</v>
      </c>
      <c r="E429" s="43" t="s">
        <v>1294</v>
      </c>
      <c r="F429" s="44" t="s">
        <v>1010</v>
      </c>
      <c r="G429" s="43"/>
      <c r="H429" s="44" t="s">
        <v>1011</v>
      </c>
      <c r="I429" s="44"/>
      <c r="J429" s="45">
        <v>13230</v>
      </c>
      <c r="K429" s="43" t="s">
        <v>1295</v>
      </c>
      <c r="L429" s="43" t="s">
        <v>4</v>
      </c>
      <c r="M429" s="43" t="s">
        <v>587</v>
      </c>
      <c r="N429" s="46">
        <v>0</v>
      </c>
      <c r="O429" s="46">
        <v>1</v>
      </c>
      <c r="P429" s="44" t="s">
        <v>1288</v>
      </c>
      <c r="Q429" s="44" t="s">
        <v>1096</v>
      </c>
      <c r="R429" s="44" t="s">
        <v>376</v>
      </c>
      <c r="S429" s="43"/>
      <c r="T429" s="43"/>
      <c r="U429" s="43"/>
      <c r="V429" s="43"/>
      <c r="W429" s="43"/>
      <c r="X429" s="43"/>
      <c r="Y429" s="43"/>
      <c r="Z429" s="43"/>
      <c r="AA429" s="43"/>
      <c r="AB429" s="43"/>
      <c r="AC429" s="43"/>
      <c r="AD429" s="43"/>
      <c r="AE429" s="47">
        <f t="shared" si="36"/>
        <v>0</v>
      </c>
      <c r="AF429" s="47">
        <f t="shared" si="37"/>
        <v>0</v>
      </c>
      <c r="AG429" s="47">
        <f t="shared" si="38"/>
        <v>1</v>
      </c>
      <c r="AH429" s="43" t="s">
        <v>1296</v>
      </c>
      <c r="AI429" s="43" t="s">
        <v>1297</v>
      </c>
      <c r="AJ429" s="43" t="s">
        <v>376</v>
      </c>
      <c r="AK429" s="43" t="s">
        <v>658</v>
      </c>
      <c r="AL429" s="43" t="s">
        <v>1017</v>
      </c>
      <c r="AM429" s="43" t="s">
        <v>1018</v>
      </c>
      <c r="AN429" s="43" t="s">
        <v>376</v>
      </c>
      <c r="AO429" s="43" t="s">
        <v>658</v>
      </c>
      <c r="AP429" s="43"/>
      <c r="AQ429" s="43">
        <v>2</v>
      </c>
      <c r="AR429" s="43"/>
      <c r="AS429" s="43"/>
      <c r="AT429" s="43"/>
      <c r="AU429" s="43" t="s">
        <v>376</v>
      </c>
      <c r="AV429" s="43"/>
      <c r="AW429" s="43" t="s">
        <v>30</v>
      </c>
      <c r="AX429" s="43"/>
      <c r="AY429" s="43" t="s">
        <v>30</v>
      </c>
      <c r="AZ429" s="43"/>
      <c r="BA429" s="44"/>
      <c r="BB429" s="48"/>
      <c r="BC429" s="43"/>
      <c r="BD429" s="43"/>
      <c r="BE429" s="43"/>
      <c r="BF429" s="43">
        <v>1</v>
      </c>
      <c r="BG429" s="43">
        <v>1</v>
      </c>
      <c r="BH429" s="43">
        <v>1</v>
      </c>
      <c r="BI429" s="43" t="s">
        <v>1295</v>
      </c>
      <c r="BJ429" s="43" t="s">
        <v>587</v>
      </c>
      <c r="BK429" s="43">
        <v>1936</v>
      </c>
      <c r="BL429" s="43" t="str">
        <f t="shared" si="39"/>
        <v>1936Grimsby Town</v>
      </c>
      <c r="BM429" s="49" t="str">
        <f t="shared" si="40"/>
        <v>Kirklees</v>
      </c>
      <c r="BN429" s="43"/>
      <c r="BO429" s="43"/>
      <c r="BP429" s="43"/>
      <c r="BQ429" s="43"/>
      <c r="BR429" s="43"/>
      <c r="BS429" s="43"/>
      <c r="BT429" s="43"/>
      <c r="BU429" s="43"/>
      <c r="BV429" s="43" t="s">
        <v>376</v>
      </c>
      <c r="BW429" s="43" t="s">
        <v>376</v>
      </c>
      <c r="BX429" s="43"/>
      <c r="BZ429" s="50"/>
      <c r="CA429" s="50"/>
      <c r="CB429" s="88" t="str">
        <f t="shared" si="41"/>
        <v>19360321</v>
      </c>
    </row>
    <row r="430" spans="1:80" s="49" customFormat="1" ht="12.95" customHeight="1" x14ac:dyDescent="0.2">
      <c r="A430" s="43">
        <v>3</v>
      </c>
      <c r="B430" s="43">
        <v>21</v>
      </c>
      <c r="C430" s="43">
        <v>1936</v>
      </c>
      <c r="D430" s="43" t="s">
        <v>658</v>
      </c>
      <c r="E430" s="43" t="s">
        <v>1294</v>
      </c>
      <c r="F430" s="44" t="s">
        <v>1010</v>
      </c>
      <c r="G430" s="43"/>
      <c r="H430" s="44" t="s">
        <v>1011</v>
      </c>
      <c r="I430" s="44"/>
      <c r="J430" s="45">
        <v>13230</v>
      </c>
      <c r="K430" s="43" t="s">
        <v>1207</v>
      </c>
      <c r="L430" s="43" t="s">
        <v>3</v>
      </c>
      <c r="M430" s="43" t="s">
        <v>589</v>
      </c>
      <c r="N430" s="46">
        <v>2</v>
      </c>
      <c r="O430" s="46">
        <v>1</v>
      </c>
      <c r="P430" s="44" t="s">
        <v>1152</v>
      </c>
      <c r="Q430" s="44" t="s">
        <v>1111</v>
      </c>
      <c r="R430" s="44" t="s">
        <v>376</v>
      </c>
      <c r="S430" s="43"/>
      <c r="T430" s="43"/>
      <c r="U430" s="43"/>
      <c r="V430" s="43"/>
      <c r="W430" s="43"/>
      <c r="X430" s="43"/>
      <c r="Y430" s="43"/>
      <c r="Z430" s="43"/>
      <c r="AA430" s="43"/>
      <c r="AB430" s="43"/>
      <c r="AC430" s="43"/>
      <c r="AD430" s="43"/>
      <c r="AE430" s="47">
        <f t="shared" si="36"/>
        <v>1</v>
      </c>
      <c r="AF430" s="47">
        <f t="shared" si="37"/>
        <v>0</v>
      </c>
      <c r="AG430" s="47">
        <f t="shared" si="38"/>
        <v>0</v>
      </c>
      <c r="AH430" s="43" t="s">
        <v>1097</v>
      </c>
      <c r="AI430" s="43" t="s">
        <v>1098</v>
      </c>
      <c r="AJ430" s="43" t="s">
        <v>376</v>
      </c>
      <c r="AK430" s="43" t="s">
        <v>658</v>
      </c>
      <c r="AL430" s="43" t="s">
        <v>1017</v>
      </c>
      <c r="AM430" s="43" t="s">
        <v>1018</v>
      </c>
      <c r="AN430" s="43" t="s">
        <v>376</v>
      </c>
      <c r="AO430" s="43" t="s">
        <v>658</v>
      </c>
      <c r="AP430" s="43"/>
      <c r="AQ430" s="43">
        <v>2</v>
      </c>
      <c r="AR430" s="43"/>
      <c r="AS430" s="43"/>
      <c r="AT430" s="43"/>
      <c r="AU430" s="43" t="s">
        <v>376</v>
      </c>
      <c r="AV430" s="43"/>
      <c r="AW430" s="43" t="s">
        <v>30</v>
      </c>
      <c r="AX430" s="43"/>
      <c r="AY430" s="43" t="s">
        <v>30</v>
      </c>
      <c r="AZ430" s="43"/>
      <c r="BA430" s="44"/>
      <c r="BB430" s="48"/>
      <c r="BC430" s="43"/>
      <c r="BD430" s="43"/>
      <c r="BE430" s="43"/>
      <c r="BF430" s="43">
        <v>1</v>
      </c>
      <c r="BG430" s="43">
        <v>2</v>
      </c>
      <c r="BH430" s="43">
        <v>2</v>
      </c>
      <c r="BI430" s="43" t="s">
        <v>1207</v>
      </c>
      <c r="BJ430" s="43" t="s">
        <v>589</v>
      </c>
      <c r="BK430" s="43">
        <v>1936</v>
      </c>
      <c r="BL430" s="43" t="str">
        <f t="shared" si="39"/>
        <v>1936Sheffield United</v>
      </c>
      <c r="BM430" s="49" t="str">
        <f t="shared" si="40"/>
        <v>Birmingham</v>
      </c>
      <c r="BN430" s="43"/>
      <c r="BO430" s="43"/>
      <c r="BP430" s="43"/>
      <c r="BQ430" s="43"/>
      <c r="BR430" s="43"/>
      <c r="BS430" s="43"/>
      <c r="BT430" s="43"/>
      <c r="BU430" s="43"/>
      <c r="BV430" s="43" t="s">
        <v>376</v>
      </c>
      <c r="BW430" s="43" t="s">
        <v>376</v>
      </c>
      <c r="BX430" s="43"/>
      <c r="BZ430" s="50"/>
      <c r="CA430" s="50"/>
      <c r="CB430" s="88" t="str">
        <f t="shared" si="41"/>
        <v>19360321</v>
      </c>
    </row>
    <row r="431" spans="1:80" s="49" customFormat="1" ht="12.95" customHeight="1" x14ac:dyDescent="0.2">
      <c r="A431" s="43">
        <v>3</v>
      </c>
      <c r="B431" s="43">
        <v>21</v>
      </c>
      <c r="C431" s="43">
        <v>1936</v>
      </c>
      <c r="D431" s="43" t="s">
        <v>658</v>
      </c>
      <c r="E431" s="43" t="s">
        <v>1294</v>
      </c>
      <c r="F431" s="44" t="s">
        <v>1010</v>
      </c>
      <c r="G431" s="43"/>
      <c r="H431" s="44" t="s">
        <v>1011</v>
      </c>
      <c r="I431" s="44"/>
      <c r="J431" s="45">
        <v>13230</v>
      </c>
      <c r="K431" s="43" t="s">
        <v>589</v>
      </c>
      <c r="L431" s="43" t="s">
        <v>4</v>
      </c>
      <c r="M431" s="43" t="s">
        <v>1207</v>
      </c>
      <c r="N431" s="46">
        <v>1</v>
      </c>
      <c r="O431" s="46">
        <v>2</v>
      </c>
      <c r="P431" s="44" t="s">
        <v>1152</v>
      </c>
      <c r="Q431" s="44" t="s">
        <v>1111</v>
      </c>
      <c r="R431" s="44" t="s">
        <v>376</v>
      </c>
      <c r="S431" s="43"/>
      <c r="T431" s="43"/>
      <c r="U431" s="43"/>
      <c r="V431" s="43"/>
      <c r="W431" s="43"/>
      <c r="X431" s="43"/>
      <c r="Y431" s="43"/>
      <c r="Z431" s="43"/>
      <c r="AA431" s="43"/>
      <c r="AB431" s="43"/>
      <c r="AC431" s="43"/>
      <c r="AD431" s="43"/>
      <c r="AE431" s="47">
        <f t="shared" si="36"/>
        <v>0</v>
      </c>
      <c r="AF431" s="47">
        <f t="shared" si="37"/>
        <v>0</v>
      </c>
      <c r="AG431" s="47">
        <f t="shared" si="38"/>
        <v>1</v>
      </c>
      <c r="AH431" s="43" t="s">
        <v>1017</v>
      </c>
      <c r="AI431" s="43" t="s">
        <v>1018</v>
      </c>
      <c r="AJ431" s="43" t="s">
        <v>376</v>
      </c>
      <c r="AK431" s="43" t="s">
        <v>658</v>
      </c>
      <c r="AL431" s="43" t="s">
        <v>1097</v>
      </c>
      <c r="AM431" s="43" t="s">
        <v>1098</v>
      </c>
      <c r="AN431" s="43" t="s">
        <v>376</v>
      </c>
      <c r="AO431" s="43" t="s">
        <v>658</v>
      </c>
      <c r="AP431" s="43"/>
      <c r="AQ431" s="43">
        <v>2</v>
      </c>
      <c r="AR431" s="43"/>
      <c r="AS431" s="43"/>
      <c r="AT431" s="43"/>
      <c r="AU431" s="43" t="s">
        <v>376</v>
      </c>
      <c r="AV431" s="43"/>
      <c r="AW431" s="43" t="s">
        <v>30</v>
      </c>
      <c r="AX431" s="43"/>
      <c r="AY431" s="43" t="s">
        <v>30</v>
      </c>
      <c r="AZ431" s="43"/>
      <c r="BA431" s="44"/>
      <c r="BB431" s="48"/>
      <c r="BC431" s="43"/>
      <c r="BD431" s="43"/>
      <c r="BE431" s="43"/>
      <c r="BF431" s="43">
        <v>1</v>
      </c>
      <c r="BG431" s="43">
        <v>2</v>
      </c>
      <c r="BH431" s="43">
        <v>2</v>
      </c>
      <c r="BI431" s="43" t="s">
        <v>589</v>
      </c>
      <c r="BJ431" s="43" t="s">
        <v>1207</v>
      </c>
      <c r="BK431" s="43">
        <v>1936</v>
      </c>
      <c r="BL431" s="43" t="str">
        <f t="shared" si="39"/>
        <v>1936Fulham</v>
      </c>
      <c r="BM431" s="49" t="str">
        <f t="shared" si="40"/>
        <v>Birmingham</v>
      </c>
      <c r="BN431" s="43"/>
      <c r="BO431" s="43"/>
      <c r="BP431" s="43"/>
      <c r="BQ431" s="43"/>
      <c r="BR431" s="43"/>
      <c r="BS431" s="43"/>
      <c r="BT431" s="43"/>
      <c r="BU431" s="43"/>
      <c r="BV431" s="43" t="s">
        <v>376</v>
      </c>
      <c r="BW431" s="43" t="s">
        <v>376</v>
      </c>
      <c r="BX431" s="43"/>
      <c r="BZ431" s="50"/>
      <c r="CA431" s="50"/>
      <c r="CB431" s="88" t="str">
        <f t="shared" si="41"/>
        <v>19360321</v>
      </c>
    </row>
    <row r="432" spans="1:80" s="49" customFormat="1" ht="12.95" customHeight="1" x14ac:dyDescent="0.2">
      <c r="A432" s="43">
        <v>4</v>
      </c>
      <c r="B432" s="43">
        <v>25</v>
      </c>
      <c r="C432" s="43">
        <v>1936</v>
      </c>
      <c r="D432" s="43" t="s">
        <v>658</v>
      </c>
      <c r="E432" s="43" t="s">
        <v>1294</v>
      </c>
      <c r="F432" s="44" t="s">
        <v>1010</v>
      </c>
      <c r="G432" s="43"/>
      <c r="H432" s="44" t="s">
        <v>1025</v>
      </c>
      <c r="I432" s="44"/>
      <c r="J432" s="45">
        <v>13265</v>
      </c>
      <c r="K432" s="43" t="s">
        <v>587</v>
      </c>
      <c r="L432" s="43" t="s">
        <v>3</v>
      </c>
      <c r="M432" s="43" t="s">
        <v>1207</v>
      </c>
      <c r="N432" s="46">
        <v>1</v>
      </c>
      <c r="O432" s="46">
        <v>0</v>
      </c>
      <c r="P432" s="44" t="s">
        <v>1268</v>
      </c>
      <c r="Q432" s="44" t="s">
        <v>1017</v>
      </c>
      <c r="R432" s="44" t="s">
        <v>376</v>
      </c>
      <c r="S432" s="43"/>
      <c r="T432" s="43"/>
      <c r="U432" s="43"/>
      <c r="V432" s="43"/>
      <c r="W432" s="43"/>
      <c r="X432" s="43"/>
      <c r="Y432" s="43"/>
      <c r="Z432" s="43"/>
      <c r="AA432" s="43"/>
      <c r="AB432" s="43"/>
      <c r="AC432" s="43"/>
      <c r="AD432" s="43"/>
      <c r="AE432" s="47">
        <f t="shared" si="36"/>
        <v>1</v>
      </c>
      <c r="AF432" s="47">
        <f t="shared" si="37"/>
        <v>0</v>
      </c>
      <c r="AG432" s="47">
        <f t="shared" si="38"/>
        <v>0</v>
      </c>
      <c r="AH432" s="43" t="s">
        <v>1017</v>
      </c>
      <c r="AI432" s="43" t="s">
        <v>1018</v>
      </c>
      <c r="AJ432" s="43" t="s">
        <v>376</v>
      </c>
      <c r="AK432" s="43" t="s">
        <v>658</v>
      </c>
      <c r="AL432" s="43" t="s">
        <v>1097</v>
      </c>
      <c r="AM432" s="43" t="s">
        <v>1098</v>
      </c>
      <c r="AN432" s="43" t="s">
        <v>376</v>
      </c>
      <c r="AO432" s="43" t="s">
        <v>658</v>
      </c>
      <c r="AP432" s="43"/>
      <c r="AQ432" s="43">
        <v>1</v>
      </c>
      <c r="AR432" s="43"/>
      <c r="AS432" s="43"/>
      <c r="AT432" s="43"/>
      <c r="AU432" s="43" t="s">
        <v>376</v>
      </c>
      <c r="AV432" s="43"/>
      <c r="AW432" s="43" t="s">
        <v>30</v>
      </c>
      <c r="AX432" s="43"/>
      <c r="AY432" s="43" t="s">
        <v>30</v>
      </c>
      <c r="AZ432" s="43"/>
      <c r="BA432" s="44"/>
      <c r="BB432" s="48" t="s">
        <v>30</v>
      </c>
      <c r="BC432" s="43" t="s">
        <v>30</v>
      </c>
      <c r="BD432" s="43"/>
      <c r="BE432" s="43"/>
      <c r="BF432" s="43">
        <v>1</v>
      </c>
      <c r="BG432" s="43">
        <v>1</v>
      </c>
      <c r="BH432" s="43">
        <v>2</v>
      </c>
      <c r="BI432" s="43" t="s">
        <v>587</v>
      </c>
      <c r="BJ432" s="43" t="s">
        <v>1207</v>
      </c>
      <c r="BK432" s="43">
        <v>1936</v>
      </c>
      <c r="BL432" s="43" t="str">
        <f t="shared" si="39"/>
        <v>1936Arsenal</v>
      </c>
      <c r="BM432" s="49" t="str">
        <f t="shared" si="40"/>
        <v>London</v>
      </c>
      <c r="BN432" s="43"/>
      <c r="BO432" s="43"/>
      <c r="BP432" s="43"/>
      <c r="BQ432" s="43"/>
      <c r="BR432" s="43"/>
      <c r="BS432" s="43"/>
      <c r="BT432" s="43"/>
      <c r="BU432" s="43"/>
      <c r="BV432" s="43" t="s">
        <v>376</v>
      </c>
      <c r="BW432" s="43" t="s">
        <v>376</v>
      </c>
      <c r="BX432" s="43"/>
      <c r="BZ432" s="50"/>
      <c r="CA432" s="50"/>
      <c r="CB432" s="88" t="str">
        <f t="shared" si="41"/>
        <v>19360425</v>
      </c>
    </row>
    <row r="433" spans="1:80" s="49" customFormat="1" ht="12.95" customHeight="1" x14ac:dyDescent="0.2">
      <c r="A433" s="43">
        <v>4</v>
      </c>
      <c r="B433" s="43">
        <v>25</v>
      </c>
      <c r="C433" s="43">
        <v>1936</v>
      </c>
      <c r="D433" s="43" t="s">
        <v>658</v>
      </c>
      <c r="E433" s="43" t="s">
        <v>1294</v>
      </c>
      <c r="F433" s="44" t="s">
        <v>1010</v>
      </c>
      <c r="G433" s="43"/>
      <c r="H433" s="44" t="s">
        <v>1025</v>
      </c>
      <c r="I433" s="44"/>
      <c r="J433" s="45">
        <v>13265</v>
      </c>
      <c r="K433" s="43" t="s">
        <v>1207</v>
      </c>
      <c r="L433" s="43" t="s">
        <v>4</v>
      </c>
      <c r="M433" s="43" t="s">
        <v>587</v>
      </c>
      <c r="N433" s="46">
        <v>0</v>
      </c>
      <c r="O433" s="46">
        <v>1</v>
      </c>
      <c r="P433" s="44" t="s">
        <v>1268</v>
      </c>
      <c r="Q433" s="44" t="s">
        <v>1017</v>
      </c>
      <c r="R433" s="44" t="s">
        <v>376</v>
      </c>
      <c r="S433" s="43"/>
      <c r="T433" s="43"/>
      <c r="U433" s="43"/>
      <c r="V433" s="43"/>
      <c r="W433" s="43"/>
      <c r="X433" s="43"/>
      <c r="Y433" s="43"/>
      <c r="Z433" s="43"/>
      <c r="AA433" s="43"/>
      <c r="AB433" s="43"/>
      <c r="AC433" s="43"/>
      <c r="AD433" s="43"/>
      <c r="AE433" s="47">
        <f t="shared" si="36"/>
        <v>0</v>
      </c>
      <c r="AF433" s="47">
        <f t="shared" si="37"/>
        <v>0</v>
      </c>
      <c r="AG433" s="47">
        <f t="shared" si="38"/>
        <v>1</v>
      </c>
      <c r="AH433" s="43" t="s">
        <v>1097</v>
      </c>
      <c r="AI433" s="43" t="s">
        <v>1098</v>
      </c>
      <c r="AJ433" s="43" t="s">
        <v>376</v>
      </c>
      <c r="AK433" s="43" t="s">
        <v>658</v>
      </c>
      <c r="AL433" s="43" t="s">
        <v>1017</v>
      </c>
      <c r="AM433" s="43" t="s">
        <v>1018</v>
      </c>
      <c r="AN433" s="43" t="s">
        <v>376</v>
      </c>
      <c r="AO433" s="43" t="s">
        <v>658</v>
      </c>
      <c r="AP433" s="43"/>
      <c r="AQ433" s="43">
        <v>1</v>
      </c>
      <c r="AR433" s="43"/>
      <c r="AS433" s="43"/>
      <c r="AT433" s="43"/>
      <c r="AU433" s="43" t="s">
        <v>376</v>
      </c>
      <c r="AV433" s="43"/>
      <c r="AW433" s="43" t="s">
        <v>30</v>
      </c>
      <c r="AX433" s="43"/>
      <c r="AY433" s="43" t="s">
        <v>30</v>
      </c>
      <c r="AZ433" s="43"/>
      <c r="BA433" s="44"/>
      <c r="BB433" s="48"/>
      <c r="BC433" s="43" t="s">
        <v>30</v>
      </c>
      <c r="BD433" s="43"/>
      <c r="BE433" s="43"/>
      <c r="BF433" s="43">
        <v>1</v>
      </c>
      <c r="BG433" s="43">
        <v>2</v>
      </c>
      <c r="BH433" s="43">
        <v>1</v>
      </c>
      <c r="BI433" s="43" t="s">
        <v>1207</v>
      </c>
      <c r="BJ433" s="43" t="s">
        <v>587</v>
      </c>
      <c r="BK433" s="43">
        <v>1936</v>
      </c>
      <c r="BL433" s="43" t="str">
        <f t="shared" si="39"/>
        <v>1936Sheffield United</v>
      </c>
      <c r="BM433" s="49" t="str">
        <f t="shared" si="40"/>
        <v>London</v>
      </c>
      <c r="BN433" s="43"/>
      <c r="BO433" s="43"/>
      <c r="BP433" s="43"/>
      <c r="BQ433" s="43"/>
      <c r="BR433" s="43"/>
      <c r="BS433" s="43"/>
      <c r="BT433" s="43"/>
      <c r="BU433" s="43"/>
      <c r="BV433" s="43" t="s">
        <v>376</v>
      </c>
      <c r="BW433" s="43" t="s">
        <v>376</v>
      </c>
      <c r="BX433" s="43"/>
      <c r="BZ433" s="50"/>
      <c r="CA433" s="50"/>
      <c r="CB433" s="88" t="str">
        <f t="shared" si="41"/>
        <v>19360425</v>
      </c>
    </row>
    <row r="434" spans="1:80" s="49" customFormat="1" ht="12.95" customHeight="1" x14ac:dyDescent="0.2">
      <c r="A434" s="43">
        <v>4</v>
      </c>
      <c r="B434" s="43">
        <v>10</v>
      </c>
      <c r="C434" s="43">
        <v>1937</v>
      </c>
      <c r="D434" s="43" t="s">
        <v>658</v>
      </c>
      <c r="E434" s="43" t="s">
        <v>1298</v>
      </c>
      <c r="F434" s="44" t="s">
        <v>1010</v>
      </c>
      <c r="G434" s="43"/>
      <c r="H434" s="44" t="s">
        <v>1011</v>
      </c>
      <c r="I434" s="44"/>
      <c r="J434" s="45">
        <v>13615</v>
      </c>
      <c r="K434" s="43" t="s">
        <v>640</v>
      </c>
      <c r="L434" s="43" t="s">
        <v>3</v>
      </c>
      <c r="M434" s="43" t="s">
        <v>1124</v>
      </c>
      <c r="N434" s="46">
        <v>4</v>
      </c>
      <c r="O434" s="46">
        <v>1</v>
      </c>
      <c r="P434" s="44" t="s">
        <v>1281</v>
      </c>
      <c r="Q434" s="44" t="s">
        <v>1017</v>
      </c>
      <c r="R434" s="44" t="s">
        <v>376</v>
      </c>
      <c r="S434" s="43"/>
      <c r="T434" s="43"/>
      <c r="U434" s="43"/>
      <c r="V434" s="43"/>
      <c r="W434" s="43"/>
      <c r="X434" s="43"/>
      <c r="Y434" s="43"/>
      <c r="Z434" s="43"/>
      <c r="AA434" s="43"/>
      <c r="AB434" s="43"/>
      <c r="AC434" s="43"/>
      <c r="AD434" s="43"/>
      <c r="AE434" s="47">
        <f t="shared" si="36"/>
        <v>1</v>
      </c>
      <c r="AF434" s="47">
        <f t="shared" si="37"/>
        <v>0</v>
      </c>
      <c r="AG434" s="47">
        <f t="shared" si="38"/>
        <v>0</v>
      </c>
      <c r="AH434" s="43" t="s">
        <v>1136</v>
      </c>
      <c r="AI434" s="43" t="s">
        <v>1086</v>
      </c>
      <c r="AJ434" s="43" t="s">
        <v>376</v>
      </c>
      <c r="AK434" s="43" t="s">
        <v>658</v>
      </c>
      <c r="AL434" s="43" t="s">
        <v>1111</v>
      </c>
      <c r="AM434" s="43" t="s">
        <v>1126</v>
      </c>
      <c r="AN434" s="43" t="s">
        <v>376</v>
      </c>
      <c r="AO434" s="43" t="s">
        <v>658</v>
      </c>
      <c r="AP434" s="43"/>
      <c r="AQ434" s="43">
        <v>2</v>
      </c>
      <c r="AR434" s="43"/>
      <c r="AS434" s="43"/>
      <c r="AT434" s="43"/>
      <c r="AU434" s="43" t="s">
        <v>376</v>
      </c>
      <c r="AV434" s="43"/>
      <c r="AW434" s="43" t="s">
        <v>30</v>
      </c>
      <c r="AX434" s="43"/>
      <c r="AY434" s="43" t="s">
        <v>30</v>
      </c>
      <c r="AZ434" s="43"/>
      <c r="BA434" s="44"/>
      <c r="BB434" s="48"/>
      <c r="BC434" s="43"/>
      <c r="BD434" s="43"/>
      <c r="BE434" s="43"/>
      <c r="BF434" s="43">
        <v>1</v>
      </c>
      <c r="BG434" s="43">
        <v>1</v>
      </c>
      <c r="BH434" s="43">
        <v>1</v>
      </c>
      <c r="BI434" s="43" t="s">
        <v>640</v>
      </c>
      <c r="BJ434" s="43" t="s">
        <v>1124</v>
      </c>
      <c r="BK434" s="43">
        <v>1937</v>
      </c>
      <c r="BL434" s="43" t="str">
        <f t="shared" si="39"/>
        <v>1937Preston North End</v>
      </c>
      <c r="BM434" s="49" t="str">
        <f t="shared" si="40"/>
        <v>London</v>
      </c>
      <c r="BN434" s="43"/>
      <c r="BO434" s="43"/>
      <c r="BP434" s="43"/>
      <c r="BQ434" s="43"/>
      <c r="BR434" s="43"/>
      <c r="BS434" s="43"/>
      <c r="BT434" s="43"/>
      <c r="BU434" s="43"/>
      <c r="BV434" s="43" t="s">
        <v>376</v>
      </c>
      <c r="BW434" s="43" t="s">
        <v>376</v>
      </c>
      <c r="BX434" s="43"/>
      <c r="BZ434" s="50"/>
      <c r="CA434" s="50"/>
      <c r="CB434" s="88" t="str">
        <f t="shared" si="41"/>
        <v>19370410</v>
      </c>
    </row>
    <row r="435" spans="1:80" s="49" customFormat="1" ht="12.95" customHeight="1" x14ac:dyDescent="0.2">
      <c r="A435" s="43">
        <v>4</v>
      </c>
      <c r="B435" s="43">
        <v>10</v>
      </c>
      <c r="C435" s="43">
        <v>1937</v>
      </c>
      <c r="D435" s="43" t="s">
        <v>658</v>
      </c>
      <c r="E435" s="43" t="s">
        <v>1298</v>
      </c>
      <c r="F435" s="44" t="s">
        <v>1010</v>
      </c>
      <c r="G435" s="43"/>
      <c r="H435" s="44" t="s">
        <v>1011</v>
      </c>
      <c r="I435" s="44"/>
      <c r="J435" s="45">
        <v>13615</v>
      </c>
      <c r="K435" s="43" t="s">
        <v>1124</v>
      </c>
      <c r="L435" s="43" t="s">
        <v>4</v>
      </c>
      <c r="M435" s="43" t="s">
        <v>640</v>
      </c>
      <c r="N435" s="46">
        <v>1</v>
      </c>
      <c r="O435" s="46">
        <v>4</v>
      </c>
      <c r="P435" s="44" t="s">
        <v>1281</v>
      </c>
      <c r="Q435" s="44" t="s">
        <v>1017</v>
      </c>
      <c r="R435" s="44" t="s">
        <v>376</v>
      </c>
      <c r="S435" s="43"/>
      <c r="T435" s="43"/>
      <c r="U435" s="43"/>
      <c r="V435" s="43"/>
      <c r="W435" s="43"/>
      <c r="X435" s="43"/>
      <c r="Y435" s="43"/>
      <c r="Z435" s="43"/>
      <c r="AA435" s="43"/>
      <c r="AB435" s="43"/>
      <c r="AC435" s="43"/>
      <c r="AD435" s="43"/>
      <c r="AE435" s="47">
        <f t="shared" si="36"/>
        <v>0</v>
      </c>
      <c r="AF435" s="47">
        <f t="shared" si="37"/>
        <v>0</v>
      </c>
      <c r="AG435" s="47">
        <f t="shared" si="38"/>
        <v>1</v>
      </c>
      <c r="AH435" s="43" t="s">
        <v>1111</v>
      </c>
      <c r="AI435" s="43" t="s">
        <v>1126</v>
      </c>
      <c r="AJ435" s="43" t="s">
        <v>376</v>
      </c>
      <c r="AK435" s="43" t="s">
        <v>658</v>
      </c>
      <c r="AL435" s="43" t="s">
        <v>1136</v>
      </c>
      <c r="AM435" s="43" t="s">
        <v>1086</v>
      </c>
      <c r="AN435" s="43" t="s">
        <v>376</v>
      </c>
      <c r="AO435" s="43" t="s">
        <v>658</v>
      </c>
      <c r="AP435" s="43"/>
      <c r="AQ435" s="43">
        <v>2</v>
      </c>
      <c r="AR435" s="43"/>
      <c r="AS435" s="43"/>
      <c r="AT435" s="43"/>
      <c r="AU435" s="43" t="s">
        <v>376</v>
      </c>
      <c r="AV435" s="43"/>
      <c r="AW435" s="43" t="s">
        <v>30</v>
      </c>
      <c r="AX435" s="43"/>
      <c r="AY435" s="43" t="s">
        <v>30</v>
      </c>
      <c r="AZ435" s="43"/>
      <c r="BA435" s="44"/>
      <c r="BB435" s="48"/>
      <c r="BC435" s="43"/>
      <c r="BD435" s="43"/>
      <c r="BE435" s="43"/>
      <c r="BF435" s="43">
        <v>1</v>
      </c>
      <c r="BG435" s="43">
        <v>1</v>
      </c>
      <c r="BH435" s="43">
        <v>1</v>
      </c>
      <c r="BI435" s="43" t="s">
        <v>1124</v>
      </c>
      <c r="BJ435" s="43" t="s">
        <v>640</v>
      </c>
      <c r="BK435" s="43">
        <v>1937</v>
      </c>
      <c r="BL435" s="43" t="str">
        <f t="shared" si="39"/>
        <v>1937West Bromwich Albion</v>
      </c>
      <c r="BM435" s="49" t="str">
        <f t="shared" si="40"/>
        <v>London</v>
      </c>
      <c r="BN435" s="43"/>
      <c r="BO435" s="43"/>
      <c r="BP435" s="43"/>
      <c r="BQ435" s="43"/>
      <c r="BR435" s="43"/>
      <c r="BS435" s="43"/>
      <c r="BT435" s="43"/>
      <c r="BU435" s="43"/>
      <c r="BV435" s="43" t="s">
        <v>376</v>
      </c>
      <c r="BW435" s="43" t="s">
        <v>376</v>
      </c>
      <c r="BX435" s="43"/>
      <c r="BZ435" s="50"/>
      <c r="CA435" s="50"/>
      <c r="CB435" s="88" t="str">
        <f t="shared" si="41"/>
        <v>19370410</v>
      </c>
    </row>
    <row r="436" spans="1:80" s="49" customFormat="1" ht="12.95" customHeight="1" x14ac:dyDescent="0.2">
      <c r="A436" s="43">
        <v>4</v>
      </c>
      <c r="B436" s="43">
        <v>10</v>
      </c>
      <c r="C436" s="43">
        <v>1937</v>
      </c>
      <c r="D436" s="43" t="s">
        <v>658</v>
      </c>
      <c r="E436" s="43" t="s">
        <v>1298</v>
      </c>
      <c r="F436" s="44" t="s">
        <v>1010</v>
      </c>
      <c r="G436" s="43"/>
      <c r="H436" s="44" t="s">
        <v>1011</v>
      </c>
      <c r="I436" s="44"/>
      <c r="J436" s="45">
        <v>13615</v>
      </c>
      <c r="K436" s="43" t="s">
        <v>793</v>
      </c>
      <c r="L436" s="43" t="s">
        <v>3</v>
      </c>
      <c r="M436" s="43" t="s">
        <v>1214</v>
      </c>
      <c r="N436" s="46">
        <v>2</v>
      </c>
      <c r="O436" s="46">
        <v>1</v>
      </c>
      <c r="P436" s="44" t="s">
        <v>1288</v>
      </c>
      <c r="Q436" s="44" t="s">
        <v>1096</v>
      </c>
      <c r="R436" s="44" t="s">
        <v>376</v>
      </c>
      <c r="S436" s="43"/>
      <c r="T436" s="43"/>
      <c r="U436" s="43"/>
      <c r="V436" s="43"/>
      <c r="W436" s="43"/>
      <c r="X436" s="43"/>
      <c r="Y436" s="43"/>
      <c r="Z436" s="43"/>
      <c r="AA436" s="43"/>
      <c r="AB436" s="43"/>
      <c r="AC436" s="43"/>
      <c r="AD436" s="43"/>
      <c r="AE436" s="47">
        <f t="shared" si="36"/>
        <v>1</v>
      </c>
      <c r="AF436" s="47">
        <f t="shared" si="37"/>
        <v>0</v>
      </c>
      <c r="AG436" s="47">
        <f t="shared" si="38"/>
        <v>0</v>
      </c>
      <c r="AH436" s="43" t="s">
        <v>793</v>
      </c>
      <c r="AI436" s="43" t="s">
        <v>1164</v>
      </c>
      <c r="AJ436" s="43" t="s">
        <v>376</v>
      </c>
      <c r="AK436" s="43" t="s">
        <v>658</v>
      </c>
      <c r="AL436" s="43" t="s">
        <v>1017</v>
      </c>
      <c r="AM436" s="43" t="s">
        <v>1018</v>
      </c>
      <c r="AN436" s="43" t="s">
        <v>376</v>
      </c>
      <c r="AO436" s="43" t="s">
        <v>658</v>
      </c>
      <c r="AP436" s="43"/>
      <c r="AQ436" s="43">
        <v>2</v>
      </c>
      <c r="AR436" s="43"/>
      <c r="AS436" s="43"/>
      <c r="AT436" s="43"/>
      <c r="AU436" s="43" t="s">
        <v>376</v>
      </c>
      <c r="AV436" s="43"/>
      <c r="AW436" s="43" t="s">
        <v>30</v>
      </c>
      <c r="AX436" s="43"/>
      <c r="AY436" s="43" t="s">
        <v>30</v>
      </c>
      <c r="AZ436" s="43"/>
      <c r="BA436" s="44"/>
      <c r="BB436" s="48"/>
      <c r="BC436" s="43"/>
      <c r="BD436" s="43"/>
      <c r="BE436" s="43"/>
      <c r="BF436" s="43">
        <v>1</v>
      </c>
      <c r="BG436" s="43">
        <v>1</v>
      </c>
      <c r="BH436" s="43">
        <v>3</v>
      </c>
      <c r="BI436" s="43" t="s">
        <v>793</v>
      </c>
      <c r="BJ436" s="43" t="s">
        <v>1214</v>
      </c>
      <c r="BK436" s="43">
        <v>1937</v>
      </c>
      <c r="BL436" s="43" t="str">
        <f t="shared" si="39"/>
        <v>1937Sunderland</v>
      </c>
      <c r="BM436" s="49" t="str">
        <f t="shared" si="40"/>
        <v>Kirklees</v>
      </c>
      <c r="BN436" s="43"/>
      <c r="BO436" s="43"/>
      <c r="BP436" s="43"/>
      <c r="BQ436" s="43"/>
      <c r="BR436" s="43"/>
      <c r="BS436" s="43"/>
      <c r="BT436" s="43"/>
      <c r="BU436" s="43"/>
      <c r="BV436" s="43" t="s">
        <v>376</v>
      </c>
      <c r="BW436" s="43" t="s">
        <v>376</v>
      </c>
      <c r="BX436" s="43"/>
      <c r="BZ436" s="50"/>
      <c r="CA436" s="50"/>
      <c r="CB436" s="88" t="str">
        <f t="shared" si="41"/>
        <v>19370410</v>
      </c>
    </row>
    <row r="437" spans="1:80" s="49" customFormat="1" ht="12.95" customHeight="1" x14ac:dyDescent="0.2">
      <c r="A437" s="43">
        <v>4</v>
      </c>
      <c r="B437" s="43">
        <v>10</v>
      </c>
      <c r="C437" s="43">
        <v>1937</v>
      </c>
      <c r="D437" s="43" t="s">
        <v>658</v>
      </c>
      <c r="E437" s="43" t="s">
        <v>1298</v>
      </c>
      <c r="F437" s="44" t="s">
        <v>1010</v>
      </c>
      <c r="G437" s="43"/>
      <c r="H437" s="44" t="s">
        <v>1011</v>
      </c>
      <c r="I437" s="44"/>
      <c r="J437" s="45">
        <v>13615</v>
      </c>
      <c r="K437" s="43" t="s">
        <v>1214</v>
      </c>
      <c r="L437" s="43" t="s">
        <v>4</v>
      </c>
      <c r="M437" s="43" t="s">
        <v>793</v>
      </c>
      <c r="N437" s="46">
        <v>1</v>
      </c>
      <c r="O437" s="46">
        <v>2</v>
      </c>
      <c r="P437" s="44" t="s">
        <v>1288</v>
      </c>
      <c r="Q437" s="44" t="s">
        <v>1096</v>
      </c>
      <c r="R437" s="44" t="s">
        <v>376</v>
      </c>
      <c r="S437" s="43"/>
      <c r="T437" s="43"/>
      <c r="U437" s="43"/>
      <c r="V437" s="43"/>
      <c r="W437" s="43"/>
      <c r="X437" s="43"/>
      <c r="Y437" s="43"/>
      <c r="Z437" s="43"/>
      <c r="AA437" s="43"/>
      <c r="AB437" s="43"/>
      <c r="AC437" s="43"/>
      <c r="AD437" s="43"/>
      <c r="AE437" s="47">
        <f t="shared" si="36"/>
        <v>0</v>
      </c>
      <c r="AF437" s="47">
        <f t="shared" si="37"/>
        <v>0</v>
      </c>
      <c r="AG437" s="47">
        <f t="shared" si="38"/>
        <v>1</v>
      </c>
      <c r="AH437" s="43" t="s">
        <v>1017</v>
      </c>
      <c r="AI437" s="43" t="s">
        <v>1018</v>
      </c>
      <c r="AJ437" s="43" t="s">
        <v>376</v>
      </c>
      <c r="AK437" s="43" t="s">
        <v>658</v>
      </c>
      <c r="AL437" s="43" t="s">
        <v>793</v>
      </c>
      <c r="AM437" s="43" t="s">
        <v>1164</v>
      </c>
      <c r="AN437" s="43" t="s">
        <v>376</v>
      </c>
      <c r="AO437" s="43" t="s">
        <v>658</v>
      </c>
      <c r="AP437" s="43"/>
      <c r="AQ437" s="43">
        <v>2</v>
      </c>
      <c r="AR437" s="43"/>
      <c r="AS437" s="43"/>
      <c r="AT437" s="43"/>
      <c r="AU437" s="43" t="s">
        <v>376</v>
      </c>
      <c r="AV437" s="43"/>
      <c r="AW437" s="43" t="s">
        <v>30</v>
      </c>
      <c r="AX437" s="43"/>
      <c r="AY437" s="43" t="s">
        <v>30</v>
      </c>
      <c r="AZ437" s="43"/>
      <c r="BA437" s="44"/>
      <c r="BB437" s="48"/>
      <c r="BC437" s="43"/>
      <c r="BD437" s="43"/>
      <c r="BE437" s="43"/>
      <c r="BF437" s="43">
        <v>1</v>
      </c>
      <c r="BG437" s="43">
        <v>3</v>
      </c>
      <c r="BH437" s="43">
        <v>1</v>
      </c>
      <c r="BI437" s="43" t="s">
        <v>1214</v>
      </c>
      <c r="BJ437" s="43" t="s">
        <v>793</v>
      </c>
      <c r="BK437" s="43">
        <v>1937</v>
      </c>
      <c r="BL437" s="43" t="str">
        <f t="shared" si="39"/>
        <v>1937Millwall</v>
      </c>
      <c r="BM437" s="49" t="str">
        <f t="shared" si="40"/>
        <v>Kirklees</v>
      </c>
      <c r="BN437" s="43"/>
      <c r="BO437" s="43"/>
      <c r="BP437" s="43"/>
      <c r="BQ437" s="43"/>
      <c r="BR437" s="43"/>
      <c r="BS437" s="43"/>
      <c r="BT437" s="43"/>
      <c r="BU437" s="43"/>
      <c r="BV437" s="43" t="s">
        <v>376</v>
      </c>
      <c r="BW437" s="43" t="s">
        <v>376</v>
      </c>
      <c r="BX437" s="43"/>
      <c r="BZ437" s="50"/>
      <c r="CA437" s="50"/>
      <c r="CB437" s="88" t="str">
        <f t="shared" si="41"/>
        <v>19370410</v>
      </c>
    </row>
    <row r="438" spans="1:80" s="49" customFormat="1" ht="12.95" customHeight="1" x14ac:dyDescent="0.2">
      <c r="A438" s="43">
        <v>5</v>
      </c>
      <c r="B438" s="43">
        <v>1</v>
      </c>
      <c r="C438" s="43">
        <v>1937</v>
      </c>
      <c r="D438" s="43" t="s">
        <v>658</v>
      </c>
      <c r="E438" s="43" t="s">
        <v>1298</v>
      </c>
      <c r="F438" s="44" t="s">
        <v>1010</v>
      </c>
      <c r="G438" s="43"/>
      <c r="H438" s="44" t="s">
        <v>1025</v>
      </c>
      <c r="I438" s="44"/>
      <c r="J438" s="45">
        <v>13636</v>
      </c>
      <c r="K438" s="43" t="s">
        <v>793</v>
      </c>
      <c r="L438" s="43" t="s">
        <v>3</v>
      </c>
      <c r="M438" s="43" t="s">
        <v>640</v>
      </c>
      <c r="N438" s="46">
        <v>3</v>
      </c>
      <c r="O438" s="46">
        <v>1</v>
      </c>
      <c r="P438" s="44" t="s">
        <v>1268</v>
      </c>
      <c r="Q438" s="44" t="s">
        <v>1017</v>
      </c>
      <c r="R438" s="44" t="s">
        <v>376</v>
      </c>
      <c r="S438" s="43"/>
      <c r="T438" s="43"/>
      <c r="U438" s="43"/>
      <c r="V438" s="43"/>
      <c r="W438" s="43"/>
      <c r="X438" s="43"/>
      <c r="Y438" s="43"/>
      <c r="Z438" s="43"/>
      <c r="AA438" s="43"/>
      <c r="AB438" s="43"/>
      <c r="AC438" s="43"/>
      <c r="AD438" s="43"/>
      <c r="AE438" s="47">
        <f t="shared" si="36"/>
        <v>1</v>
      </c>
      <c r="AF438" s="47">
        <f t="shared" si="37"/>
        <v>0</v>
      </c>
      <c r="AG438" s="47">
        <f t="shared" si="38"/>
        <v>0</v>
      </c>
      <c r="AH438" s="43" t="s">
        <v>793</v>
      </c>
      <c r="AI438" s="43" t="s">
        <v>1164</v>
      </c>
      <c r="AJ438" s="43" t="s">
        <v>376</v>
      </c>
      <c r="AK438" s="43" t="s">
        <v>658</v>
      </c>
      <c r="AL438" s="43" t="s">
        <v>1136</v>
      </c>
      <c r="AM438" s="43" t="s">
        <v>1086</v>
      </c>
      <c r="AN438" s="43" t="s">
        <v>376</v>
      </c>
      <c r="AO438" s="43" t="s">
        <v>658</v>
      </c>
      <c r="AP438" s="43"/>
      <c r="AQ438" s="43">
        <v>1</v>
      </c>
      <c r="AR438" s="43"/>
      <c r="AS438" s="43"/>
      <c r="AT438" s="43"/>
      <c r="AU438" s="43" t="s">
        <v>376</v>
      </c>
      <c r="AV438" s="43"/>
      <c r="AW438" s="43" t="s">
        <v>30</v>
      </c>
      <c r="AX438" s="43"/>
      <c r="AY438" s="43" t="s">
        <v>30</v>
      </c>
      <c r="AZ438" s="43"/>
      <c r="BA438" s="44"/>
      <c r="BB438" s="48" t="s">
        <v>30</v>
      </c>
      <c r="BC438" s="43" t="s">
        <v>30</v>
      </c>
      <c r="BD438" s="43"/>
      <c r="BE438" s="43"/>
      <c r="BF438" s="43">
        <v>1</v>
      </c>
      <c r="BG438" s="43">
        <v>1</v>
      </c>
      <c r="BH438" s="43">
        <v>1</v>
      </c>
      <c r="BI438" s="43" t="s">
        <v>793</v>
      </c>
      <c r="BJ438" s="43" t="s">
        <v>640</v>
      </c>
      <c r="BK438" s="43">
        <v>1937</v>
      </c>
      <c r="BL438" s="43" t="str">
        <f t="shared" si="39"/>
        <v>1937Sunderland</v>
      </c>
      <c r="BM438" s="49" t="str">
        <f t="shared" si="40"/>
        <v>London</v>
      </c>
      <c r="BN438" s="43"/>
      <c r="BO438" s="43"/>
      <c r="BP438" s="43"/>
      <c r="BQ438" s="43"/>
      <c r="BR438" s="43"/>
      <c r="BS438" s="43"/>
      <c r="BT438" s="43"/>
      <c r="BU438" s="43"/>
      <c r="BV438" s="43" t="s">
        <v>376</v>
      </c>
      <c r="BW438" s="43" t="s">
        <v>376</v>
      </c>
      <c r="BX438" s="43"/>
      <c r="BZ438" s="50"/>
      <c r="CA438" s="50"/>
      <c r="CB438" s="88" t="str">
        <f t="shared" si="41"/>
        <v>19370501</v>
      </c>
    </row>
    <row r="439" spans="1:80" s="49" customFormat="1" ht="12.95" customHeight="1" x14ac:dyDescent="0.2">
      <c r="A439" s="43">
        <v>5</v>
      </c>
      <c r="B439" s="43">
        <v>1</v>
      </c>
      <c r="C439" s="43">
        <v>1937</v>
      </c>
      <c r="D439" s="43" t="s">
        <v>658</v>
      </c>
      <c r="E439" s="43" t="s">
        <v>1298</v>
      </c>
      <c r="F439" s="44" t="s">
        <v>1010</v>
      </c>
      <c r="G439" s="43"/>
      <c r="H439" s="44" t="s">
        <v>1025</v>
      </c>
      <c r="I439" s="44"/>
      <c r="J439" s="45">
        <v>13636</v>
      </c>
      <c r="K439" s="43" t="s">
        <v>640</v>
      </c>
      <c r="L439" s="43" t="s">
        <v>4</v>
      </c>
      <c r="M439" s="43" t="s">
        <v>793</v>
      </c>
      <c r="N439" s="46">
        <v>1</v>
      </c>
      <c r="O439" s="46">
        <v>3</v>
      </c>
      <c r="P439" s="44" t="s">
        <v>1268</v>
      </c>
      <c r="Q439" s="44" t="s">
        <v>1017</v>
      </c>
      <c r="R439" s="44" t="s">
        <v>376</v>
      </c>
      <c r="S439" s="43"/>
      <c r="T439" s="43"/>
      <c r="U439" s="43"/>
      <c r="V439" s="43"/>
      <c r="W439" s="43"/>
      <c r="X439" s="43"/>
      <c r="Y439" s="43"/>
      <c r="Z439" s="43"/>
      <c r="AA439" s="43"/>
      <c r="AB439" s="43"/>
      <c r="AC439" s="43"/>
      <c r="AD439" s="43"/>
      <c r="AE439" s="47">
        <f t="shared" si="36"/>
        <v>0</v>
      </c>
      <c r="AF439" s="47">
        <f t="shared" si="37"/>
        <v>0</v>
      </c>
      <c r="AG439" s="47">
        <f t="shared" si="38"/>
        <v>1</v>
      </c>
      <c r="AH439" s="43" t="s">
        <v>1136</v>
      </c>
      <c r="AI439" s="43" t="s">
        <v>1086</v>
      </c>
      <c r="AJ439" s="43" t="s">
        <v>376</v>
      </c>
      <c r="AK439" s="43" t="s">
        <v>658</v>
      </c>
      <c r="AL439" s="43" t="s">
        <v>793</v>
      </c>
      <c r="AM439" s="43" t="s">
        <v>1164</v>
      </c>
      <c r="AN439" s="43" t="s">
        <v>376</v>
      </c>
      <c r="AO439" s="43" t="s">
        <v>658</v>
      </c>
      <c r="AP439" s="43"/>
      <c r="AQ439" s="43">
        <v>1</v>
      </c>
      <c r="AR439" s="43"/>
      <c r="AS439" s="43"/>
      <c r="AT439" s="43"/>
      <c r="AU439" s="43" t="s">
        <v>376</v>
      </c>
      <c r="AV439" s="43"/>
      <c r="AW439" s="43" t="s">
        <v>30</v>
      </c>
      <c r="AX439" s="43"/>
      <c r="AY439" s="43" t="s">
        <v>30</v>
      </c>
      <c r="AZ439" s="43"/>
      <c r="BA439" s="44"/>
      <c r="BB439" s="48"/>
      <c r="BC439" s="43" t="s">
        <v>30</v>
      </c>
      <c r="BD439" s="43"/>
      <c r="BE439" s="43"/>
      <c r="BF439" s="43">
        <v>1</v>
      </c>
      <c r="BG439" s="43">
        <v>1</v>
      </c>
      <c r="BH439" s="43">
        <v>1</v>
      </c>
      <c r="BI439" s="43" t="s">
        <v>640</v>
      </c>
      <c r="BJ439" s="43" t="s">
        <v>793</v>
      </c>
      <c r="BK439" s="43">
        <v>1937</v>
      </c>
      <c r="BL439" s="43" t="str">
        <f t="shared" si="39"/>
        <v>1937Preston North End</v>
      </c>
      <c r="BM439" s="49" t="str">
        <f t="shared" si="40"/>
        <v>London</v>
      </c>
      <c r="BN439" s="43"/>
      <c r="BO439" s="43"/>
      <c r="BP439" s="43"/>
      <c r="BQ439" s="43"/>
      <c r="BR439" s="43"/>
      <c r="BS439" s="43"/>
      <c r="BT439" s="43"/>
      <c r="BU439" s="43"/>
      <c r="BV439" s="43" t="s">
        <v>376</v>
      </c>
      <c r="BW439" s="43" t="s">
        <v>376</v>
      </c>
      <c r="BX439" s="43"/>
      <c r="BZ439" s="50"/>
      <c r="CA439" s="50"/>
      <c r="CB439" s="88" t="str">
        <f t="shared" si="41"/>
        <v>19370501</v>
      </c>
    </row>
    <row r="440" spans="1:80" s="49" customFormat="1" ht="12.95" customHeight="1" x14ac:dyDescent="0.2">
      <c r="A440" s="43">
        <v>3</v>
      </c>
      <c r="B440" s="43">
        <v>26</v>
      </c>
      <c r="C440" s="43">
        <v>1938</v>
      </c>
      <c r="D440" s="43" t="s">
        <v>658</v>
      </c>
      <c r="E440" s="43" t="s">
        <v>1299</v>
      </c>
      <c r="F440" s="44" t="s">
        <v>1010</v>
      </c>
      <c r="G440" s="43"/>
      <c r="H440" s="44" t="s">
        <v>1011</v>
      </c>
      <c r="I440" s="44"/>
      <c r="J440" s="45">
        <v>13965</v>
      </c>
      <c r="K440" s="43" t="s">
        <v>640</v>
      </c>
      <c r="L440" s="43" t="s">
        <v>3</v>
      </c>
      <c r="M440" s="43" t="s">
        <v>806</v>
      </c>
      <c r="N440" s="46">
        <v>2</v>
      </c>
      <c r="O440" s="46">
        <v>1</v>
      </c>
      <c r="P440" s="44" t="s">
        <v>1163</v>
      </c>
      <c r="Q440" s="44" t="s">
        <v>1097</v>
      </c>
      <c r="R440" s="44" t="s">
        <v>376</v>
      </c>
      <c r="S440" s="43"/>
      <c r="T440" s="43"/>
      <c r="U440" s="43"/>
      <c r="V440" s="43"/>
      <c r="W440" s="43"/>
      <c r="X440" s="43"/>
      <c r="Y440" s="43"/>
      <c r="Z440" s="43"/>
      <c r="AA440" s="43"/>
      <c r="AB440" s="43"/>
      <c r="AC440" s="43"/>
      <c r="AD440" s="43"/>
      <c r="AE440" s="47">
        <f t="shared" si="36"/>
        <v>1</v>
      </c>
      <c r="AF440" s="47">
        <f t="shared" si="37"/>
        <v>0</v>
      </c>
      <c r="AG440" s="47">
        <f t="shared" si="38"/>
        <v>0</v>
      </c>
      <c r="AH440" s="43" t="s">
        <v>1136</v>
      </c>
      <c r="AI440" s="43" t="s">
        <v>1086</v>
      </c>
      <c r="AJ440" s="43" t="s">
        <v>376</v>
      </c>
      <c r="AK440" s="43" t="s">
        <v>658</v>
      </c>
      <c r="AL440" s="43" t="s">
        <v>1111</v>
      </c>
      <c r="AM440" s="43" t="s">
        <v>1126</v>
      </c>
      <c r="AN440" s="43" t="s">
        <v>376</v>
      </c>
      <c r="AO440" s="43" t="s">
        <v>658</v>
      </c>
      <c r="AP440" s="43"/>
      <c r="AQ440" s="43">
        <v>2</v>
      </c>
      <c r="AR440" s="43"/>
      <c r="AS440" s="43"/>
      <c r="AT440" s="43"/>
      <c r="AU440" s="43" t="s">
        <v>376</v>
      </c>
      <c r="AV440" s="43"/>
      <c r="AW440" s="43" t="s">
        <v>30</v>
      </c>
      <c r="AX440" s="43"/>
      <c r="AY440" s="43" t="s">
        <v>30</v>
      </c>
      <c r="AZ440" s="43"/>
      <c r="BA440" s="44"/>
      <c r="BB440" s="48"/>
      <c r="BC440" s="43"/>
      <c r="BD440" s="43"/>
      <c r="BE440" s="43"/>
      <c r="BF440" s="43">
        <v>1</v>
      </c>
      <c r="BG440" s="43">
        <v>1</v>
      </c>
      <c r="BH440" s="43">
        <v>2</v>
      </c>
      <c r="BI440" s="43" t="s">
        <v>640</v>
      </c>
      <c r="BJ440" s="43" t="s">
        <v>806</v>
      </c>
      <c r="BK440" s="43">
        <v>1938</v>
      </c>
      <c r="BL440" s="43" t="str">
        <f t="shared" si="39"/>
        <v>1938Preston North End</v>
      </c>
      <c r="BM440" s="49" t="str">
        <f t="shared" si="40"/>
        <v>Sheffield</v>
      </c>
      <c r="BN440" s="43"/>
      <c r="BO440" s="43"/>
      <c r="BP440" s="43"/>
      <c r="BQ440" s="43"/>
      <c r="BR440" s="43"/>
      <c r="BS440" s="43"/>
      <c r="BT440" s="43"/>
      <c r="BU440" s="43"/>
      <c r="BV440" s="43" t="s">
        <v>376</v>
      </c>
      <c r="BW440" s="43" t="s">
        <v>376</v>
      </c>
      <c r="BX440" s="43"/>
      <c r="BY440" s="47"/>
      <c r="BZ440" s="50"/>
      <c r="CA440" s="50"/>
      <c r="CB440" s="88" t="str">
        <f t="shared" si="41"/>
        <v>19380326</v>
      </c>
    </row>
    <row r="441" spans="1:80" s="49" customFormat="1" ht="12.95" customHeight="1" x14ac:dyDescent="0.2">
      <c r="A441" s="43">
        <v>3</v>
      </c>
      <c r="B441" s="43">
        <v>26</v>
      </c>
      <c r="C441" s="43">
        <v>1938</v>
      </c>
      <c r="D441" s="43" t="s">
        <v>658</v>
      </c>
      <c r="E441" s="43" t="s">
        <v>1299</v>
      </c>
      <c r="F441" s="44" t="s">
        <v>1010</v>
      </c>
      <c r="G441" s="43"/>
      <c r="H441" s="44" t="s">
        <v>1011</v>
      </c>
      <c r="I441" s="44"/>
      <c r="J441" s="45">
        <v>13965</v>
      </c>
      <c r="K441" s="43" t="s">
        <v>806</v>
      </c>
      <c r="L441" s="43" t="s">
        <v>4</v>
      </c>
      <c r="M441" s="43" t="s">
        <v>640</v>
      </c>
      <c r="N441" s="46">
        <v>1</v>
      </c>
      <c r="O441" s="46">
        <v>2</v>
      </c>
      <c r="P441" s="44" t="s">
        <v>1163</v>
      </c>
      <c r="Q441" s="44" t="s">
        <v>1097</v>
      </c>
      <c r="R441" s="44" t="s">
        <v>376</v>
      </c>
      <c r="S441" s="43"/>
      <c r="T441" s="43"/>
      <c r="U441" s="43"/>
      <c r="V441" s="43"/>
      <c r="W441" s="43"/>
      <c r="X441" s="43"/>
      <c r="Y441" s="43"/>
      <c r="Z441" s="43"/>
      <c r="AA441" s="43"/>
      <c r="AB441" s="43"/>
      <c r="AC441" s="43"/>
      <c r="AD441" s="43"/>
      <c r="AE441" s="47">
        <f t="shared" si="36"/>
        <v>0</v>
      </c>
      <c r="AF441" s="47">
        <f t="shared" si="37"/>
        <v>0</v>
      </c>
      <c r="AG441" s="47">
        <f t="shared" si="38"/>
        <v>1</v>
      </c>
      <c r="AH441" s="43" t="s">
        <v>1111</v>
      </c>
      <c r="AI441" s="43" t="s">
        <v>1126</v>
      </c>
      <c r="AJ441" s="43" t="s">
        <v>376</v>
      </c>
      <c r="AK441" s="43" t="s">
        <v>658</v>
      </c>
      <c r="AL441" s="43" t="s">
        <v>1136</v>
      </c>
      <c r="AM441" s="43" t="s">
        <v>1086</v>
      </c>
      <c r="AN441" s="43" t="s">
        <v>376</v>
      </c>
      <c r="AO441" s="43" t="s">
        <v>658</v>
      </c>
      <c r="AP441" s="43"/>
      <c r="AQ441" s="43">
        <v>2</v>
      </c>
      <c r="AR441" s="43"/>
      <c r="AS441" s="43"/>
      <c r="AT441" s="43"/>
      <c r="AU441" s="43" t="s">
        <v>376</v>
      </c>
      <c r="AV441" s="43"/>
      <c r="AW441" s="43" t="s">
        <v>30</v>
      </c>
      <c r="AX441" s="43"/>
      <c r="AY441" s="43" t="s">
        <v>30</v>
      </c>
      <c r="AZ441" s="43"/>
      <c r="BA441" s="44"/>
      <c r="BB441" s="48"/>
      <c r="BC441" s="43"/>
      <c r="BD441" s="43"/>
      <c r="BE441" s="43"/>
      <c r="BF441" s="43">
        <v>1</v>
      </c>
      <c r="BG441" s="43">
        <v>2</v>
      </c>
      <c r="BH441" s="43">
        <v>1</v>
      </c>
      <c r="BI441" s="43" t="s">
        <v>806</v>
      </c>
      <c r="BJ441" s="43" t="s">
        <v>640</v>
      </c>
      <c r="BK441" s="43">
        <v>1938</v>
      </c>
      <c r="BL441" s="43" t="str">
        <f t="shared" si="39"/>
        <v>1938Aston Villa</v>
      </c>
      <c r="BM441" s="49" t="str">
        <f t="shared" si="40"/>
        <v>Sheffield</v>
      </c>
      <c r="BN441" s="43"/>
      <c r="BO441" s="43"/>
      <c r="BP441" s="43"/>
      <c r="BQ441" s="43"/>
      <c r="BR441" s="43"/>
      <c r="BS441" s="43"/>
      <c r="BT441" s="43"/>
      <c r="BU441" s="43"/>
      <c r="BV441" s="43" t="s">
        <v>376</v>
      </c>
      <c r="BW441" s="43" t="s">
        <v>376</v>
      </c>
      <c r="BX441" s="43"/>
      <c r="BY441" s="47"/>
      <c r="BZ441" s="50"/>
      <c r="CA441" s="50"/>
      <c r="CB441" s="88" t="str">
        <f t="shared" si="41"/>
        <v>19380326</v>
      </c>
    </row>
    <row r="442" spans="1:80" s="49" customFormat="1" ht="12.95" customHeight="1" x14ac:dyDescent="0.2">
      <c r="A442" s="43">
        <v>3</v>
      </c>
      <c r="B442" s="43">
        <v>26</v>
      </c>
      <c r="C442" s="43">
        <v>1938</v>
      </c>
      <c r="D442" s="43" t="s">
        <v>658</v>
      </c>
      <c r="E442" s="43" t="s">
        <v>1299</v>
      </c>
      <c r="F442" s="44" t="s">
        <v>1010</v>
      </c>
      <c r="G442" s="43"/>
      <c r="H442" s="44" t="s">
        <v>1011</v>
      </c>
      <c r="I442" s="44"/>
      <c r="J442" s="45">
        <v>13965</v>
      </c>
      <c r="K442" s="43" t="s">
        <v>1259</v>
      </c>
      <c r="L442" s="43" t="s">
        <v>3</v>
      </c>
      <c r="M442" s="43" t="s">
        <v>793</v>
      </c>
      <c r="N442" s="46">
        <v>3</v>
      </c>
      <c r="O442" s="46">
        <v>1</v>
      </c>
      <c r="P442" s="44" t="s">
        <v>1178</v>
      </c>
      <c r="Q442" s="44" t="s">
        <v>1085</v>
      </c>
      <c r="R442" s="44" t="s">
        <v>376</v>
      </c>
      <c r="S442" s="43"/>
      <c r="T442" s="43"/>
      <c r="U442" s="43"/>
      <c r="V442" s="43"/>
      <c r="W442" s="43"/>
      <c r="X442" s="43"/>
      <c r="Y442" s="43"/>
      <c r="Z442" s="43"/>
      <c r="AA442" s="43"/>
      <c r="AB442" s="43"/>
      <c r="AC442" s="43"/>
      <c r="AD442" s="43"/>
      <c r="AE442" s="47">
        <f t="shared" si="36"/>
        <v>1</v>
      </c>
      <c r="AF442" s="47">
        <f t="shared" si="37"/>
        <v>0</v>
      </c>
      <c r="AG442" s="47">
        <f t="shared" si="38"/>
        <v>0</v>
      </c>
      <c r="AH442" s="43" t="s">
        <v>1096</v>
      </c>
      <c r="AI442" s="43" t="s">
        <v>1260</v>
      </c>
      <c r="AJ442" s="43" t="s">
        <v>376</v>
      </c>
      <c r="AK442" s="43" t="s">
        <v>658</v>
      </c>
      <c r="AL442" s="43" t="s">
        <v>793</v>
      </c>
      <c r="AM442" s="43" t="s">
        <v>1164</v>
      </c>
      <c r="AN442" s="43" t="s">
        <v>376</v>
      </c>
      <c r="AO442" s="43" t="s">
        <v>658</v>
      </c>
      <c r="AP442" s="43"/>
      <c r="AQ442" s="43">
        <v>2</v>
      </c>
      <c r="AR442" s="43"/>
      <c r="AS442" s="43"/>
      <c r="AT442" s="43"/>
      <c r="AU442" s="43" t="s">
        <v>376</v>
      </c>
      <c r="AV442" s="43"/>
      <c r="AW442" s="43" t="s">
        <v>30</v>
      </c>
      <c r="AX442" s="43"/>
      <c r="AY442" s="43" t="s">
        <v>30</v>
      </c>
      <c r="AZ442" s="43"/>
      <c r="BA442" s="44"/>
      <c r="BB442" s="48"/>
      <c r="BC442" s="43"/>
      <c r="BD442" s="43"/>
      <c r="BE442" s="43"/>
      <c r="BF442" s="43">
        <v>1</v>
      </c>
      <c r="BG442" s="43">
        <v>1</v>
      </c>
      <c r="BH442" s="43">
        <v>1</v>
      </c>
      <c r="BI442" s="43" t="s">
        <v>1259</v>
      </c>
      <c r="BJ442" s="43" t="s">
        <v>793</v>
      </c>
      <c r="BK442" s="43">
        <v>1938</v>
      </c>
      <c r="BL442" s="43" t="str">
        <f t="shared" si="39"/>
        <v>1938Huddersfield Town</v>
      </c>
      <c r="BM442" s="49" t="str">
        <f t="shared" si="40"/>
        <v>Blackburn</v>
      </c>
      <c r="BN442" s="43"/>
      <c r="BO442" s="43"/>
      <c r="BP442" s="43"/>
      <c r="BQ442" s="43"/>
      <c r="BR442" s="43"/>
      <c r="BS442" s="43"/>
      <c r="BT442" s="43"/>
      <c r="BU442" s="43"/>
      <c r="BV442" s="43" t="s">
        <v>376</v>
      </c>
      <c r="BW442" s="43" t="s">
        <v>376</v>
      </c>
      <c r="BX442" s="43"/>
      <c r="BZ442" s="50"/>
      <c r="CA442" s="50"/>
      <c r="CB442" s="88" t="str">
        <f t="shared" si="41"/>
        <v>19380326</v>
      </c>
    </row>
    <row r="443" spans="1:80" s="49" customFormat="1" ht="12.95" customHeight="1" x14ac:dyDescent="0.2">
      <c r="A443" s="43">
        <v>3</v>
      </c>
      <c r="B443" s="43">
        <v>26</v>
      </c>
      <c r="C443" s="43">
        <v>1938</v>
      </c>
      <c r="D443" s="43" t="s">
        <v>658</v>
      </c>
      <c r="E443" s="43" t="s">
        <v>1299</v>
      </c>
      <c r="F443" s="44" t="s">
        <v>1010</v>
      </c>
      <c r="G443" s="43"/>
      <c r="H443" s="44" t="s">
        <v>1011</v>
      </c>
      <c r="I443" s="44"/>
      <c r="J443" s="45">
        <v>13965</v>
      </c>
      <c r="K443" s="43" t="s">
        <v>793</v>
      </c>
      <c r="L443" s="43" t="s">
        <v>4</v>
      </c>
      <c r="M443" s="43" t="s">
        <v>1259</v>
      </c>
      <c r="N443" s="46">
        <v>1</v>
      </c>
      <c r="O443" s="46">
        <v>3</v>
      </c>
      <c r="P443" s="44" t="s">
        <v>1178</v>
      </c>
      <c r="Q443" s="44" t="s">
        <v>1085</v>
      </c>
      <c r="R443" s="44" t="s">
        <v>376</v>
      </c>
      <c r="S443" s="43"/>
      <c r="T443" s="43"/>
      <c r="U443" s="43"/>
      <c r="V443" s="43"/>
      <c r="W443" s="43"/>
      <c r="X443" s="43"/>
      <c r="Y443" s="43"/>
      <c r="Z443" s="43"/>
      <c r="AA443" s="43"/>
      <c r="AB443" s="43"/>
      <c r="AC443" s="43"/>
      <c r="AD443" s="43"/>
      <c r="AE443" s="47">
        <f t="shared" si="36"/>
        <v>0</v>
      </c>
      <c r="AF443" s="47">
        <f t="shared" si="37"/>
        <v>0</v>
      </c>
      <c r="AG443" s="47">
        <f t="shared" si="38"/>
        <v>1</v>
      </c>
      <c r="AH443" s="43" t="s">
        <v>793</v>
      </c>
      <c r="AI443" s="43" t="s">
        <v>1164</v>
      </c>
      <c r="AJ443" s="43" t="s">
        <v>376</v>
      </c>
      <c r="AK443" s="43" t="s">
        <v>658</v>
      </c>
      <c r="AL443" s="43" t="s">
        <v>1096</v>
      </c>
      <c r="AM443" s="43" t="s">
        <v>1260</v>
      </c>
      <c r="AN443" s="43" t="s">
        <v>376</v>
      </c>
      <c r="AO443" s="43" t="s">
        <v>658</v>
      </c>
      <c r="AP443" s="43"/>
      <c r="AQ443" s="43">
        <v>2</v>
      </c>
      <c r="AR443" s="43"/>
      <c r="AS443" s="43"/>
      <c r="AT443" s="43"/>
      <c r="AU443" s="43" t="s">
        <v>376</v>
      </c>
      <c r="AV443" s="43"/>
      <c r="AW443" s="43" t="s">
        <v>30</v>
      </c>
      <c r="AX443" s="43"/>
      <c r="AY443" s="43" t="s">
        <v>30</v>
      </c>
      <c r="AZ443" s="43"/>
      <c r="BA443" s="44"/>
      <c r="BB443" s="48"/>
      <c r="BC443" s="43"/>
      <c r="BD443" s="43"/>
      <c r="BE443" s="43"/>
      <c r="BF443" s="43">
        <v>1</v>
      </c>
      <c r="BG443" s="43">
        <v>1</v>
      </c>
      <c r="BH443" s="43">
        <v>1</v>
      </c>
      <c r="BI443" s="43" t="s">
        <v>793</v>
      </c>
      <c r="BJ443" s="43" t="s">
        <v>1259</v>
      </c>
      <c r="BK443" s="43">
        <v>1938</v>
      </c>
      <c r="BL443" s="43" t="str">
        <f t="shared" si="39"/>
        <v>1938Sunderland</v>
      </c>
      <c r="BM443" s="49" t="str">
        <f t="shared" si="40"/>
        <v>Blackburn</v>
      </c>
      <c r="BN443" s="43"/>
      <c r="BO443" s="43"/>
      <c r="BP443" s="43"/>
      <c r="BQ443" s="43"/>
      <c r="BR443" s="43"/>
      <c r="BS443" s="43"/>
      <c r="BT443" s="43"/>
      <c r="BU443" s="43"/>
      <c r="BV443" s="43" t="s">
        <v>376</v>
      </c>
      <c r="BW443" s="43" t="s">
        <v>376</v>
      </c>
      <c r="BX443" s="43"/>
      <c r="BZ443" s="50"/>
      <c r="CA443" s="50"/>
      <c r="CB443" s="88" t="str">
        <f t="shared" si="41"/>
        <v>19380326</v>
      </c>
    </row>
    <row r="444" spans="1:80" s="49" customFormat="1" ht="12.95" customHeight="1" x14ac:dyDescent="0.2">
      <c r="A444" s="43">
        <v>4</v>
      </c>
      <c r="B444" s="43">
        <v>30</v>
      </c>
      <c r="C444" s="43">
        <v>1938</v>
      </c>
      <c r="D444" s="43" t="s">
        <v>658</v>
      </c>
      <c r="E444" s="43" t="s">
        <v>1299</v>
      </c>
      <c r="F444" s="44" t="s">
        <v>1010</v>
      </c>
      <c r="G444" s="43"/>
      <c r="H444" s="44" t="s">
        <v>1025</v>
      </c>
      <c r="I444" s="44"/>
      <c r="J444" s="45">
        <v>14000</v>
      </c>
      <c r="K444" s="43" t="s">
        <v>640</v>
      </c>
      <c r="L444" s="43" t="s">
        <v>3</v>
      </c>
      <c r="M444" s="43" t="s">
        <v>1259</v>
      </c>
      <c r="N444" s="46">
        <v>1</v>
      </c>
      <c r="O444" s="46">
        <v>0</v>
      </c>
      <c r="P444" s="44" t="s">
        <v>1268</v>
      </c>
      <c r="Q444" s="44" t="s">
        <v>1017</v>
      </c>
      <c r="R444" s="44" t="s">
        <v>376</v>
      </c>
      <c r="S444" s="43"/>
      <c r="T444" s="43"/>
      <c r="U444" s="43"/>
      <c r="V444" s="43"/>
      <c r="W444" s="43"/>
      <c r="X444" s="43"/>
      <c r="Y444" s="43"/>
      <c r="Z444" s="43"/>
      <c r="AA444" s="43"/>
      <c r="AB444" s="43"/>
      <c r="AC444" s="43"/>
      <c r="AD444" s="43"/>
      <c r="AE444" s="47">
        <f t="shared" si="36"/>
        <v>1</v>
      </c>
      <c r="AF444" s="47">
        <f t="shared" si="37"/>
        <v>0</v>
      </c>
      <c r="AG444" s="47">
        <f t="shared" si="38"/>
        <v>0</v>
      </c>
      <c r="AH444" s="43" t="s">
        <v>1136</v>
      </c>
      <c r="AI444" s="43" t="s">
        <v>1086</v>
      </c>
      <c r="AJ444" s="43" t="s">
        <v>376</v>
      </c>
      <c r="AK444" s="43" t="s">
        <v>658</v>
      </c>
      <c r="AL444" s="43" t="s">
        <v>1096</v>
      </c>
      <c r="AM444" s="43" t="s">
        <v>1260</v>
      </c>
      <c r="AN444" s="43" t="s">
        <v>376</v>
      </c>
      <c r="AO444" s="43" t="s">
        <v>658</v>
      </c>
      <c r="AP444" s="43"/>
      <c r="AQ444" s="43">
        <v>1</v>
      </c>
      <c r="AR444" s="43"/>
      <c r="AS444" s="43"/>
      <c r="AT444" s="43"/>
      <c r="AU444" s="43" t="s">
        <v>376</v>
      </c>
      <c r="AV444" s="43"/>
      <c r="AW444" s="43" t="s">
        <v>30</v>
      </c>
      <c r="AX444" s="43"/>
      <c r="AY444" s="43" t="s">
        <v>30</v>
      </c>
      <c r="AZ444" s="43"/>
      <c r="BA444" s="44"/>
      <c r="BB444" s="48" t="s">
        <v>30</v>
      </c>
      <c r="BC444" s="43" t="s">
        <v>30</v>
      </c>
      <c r="BD444" s="43"/>
      <c r="BE444" s="43"/>
      <c r="BF444" s="43">
        <v>1</v>
      </c>
      <c r="BG444" s="43">
        <v>1</v>
      </c>
      <c r="BH444" s="43">
        <v>1</v>
      </c>
      <c r="BI444" s="43" t="s">
        <v>640</v>
      </c>
      <c r="BJ444" s="43" t="s">
        <v>1259</v>
      </c>
      <c r="BK444" s="43">
        <v>1938</v>
      </c>
      <c r="BL444" s="43" t="str">
        <f t="shared" si="39"/>
        <v>1938Preston North End</v>
      </c>
      <c r="BM444" s="49" t="str">
        <f t="shared" si="40"/>
        <v>London</v>
      </c>
      <c r="BN444" s="43"/>
      <c r="BO444" s="43"/>
      <c r="BP444" s="43"/>
      <c r="BQ444" s="43"/>
      <c r="BR444" s="43"/>
      <c r="BS444" s="43"/>
      <c r="BT444" s="43"/>
      <c r="BU444" s="43"/>
      <c r="BV444" s="43" t="s">
        <v>376</v>
      </c>
      <c r="BW444" s="43" t="s">
        <v>376</v>
      </c>
      <c r="BX444" s="43"/>
      <c r="BZ444" s="50"/>
      <c r="CA444" s="50"/>
      <c r="CB444" s="88" t="str">
        <f t="shared" si="41"/>
        <v>19380430</v>
      </c>
    </row>
    <row r="445" spans="1:80" s="49" customFormat="1" ht="12.95" customHeight="1" x14ac:dyDescent="0.2">
      <c r="A445" s="43">
        <v>4</v>
      </c>
      <c r="B445" s="43">
        <v>30</v>
      </c>
      <c r="C445" s="43">
        <v>1938</v>
      </c>
      <c r="D445" s="43" t="s">
        <v>658</v>
      </c>
      <c r="E445" s="43" t="s">
        <v>1299</v>
      </c>
      <c r="F445" s="44" t="s">
        <v>1010</v>
      </c>
      <c r="G445" s="43"/>
      <c r="H445" s="44" t="s">
        <v>1025</v>
      </c>
      <c r="I445" s="44"/>
      <c r="J445" s="45">
        <v>14000</v>
      </c>
      <c r="K445" s="43" t="s">
        <v>1259</v>
      </c>
      <c r="L445" s="43" t="s">
        <v>4</v>
      </c>
      <c r="M445" s="43" t="s">
        <v>640</v>
      </c>
      <c r="N445" s="46">
        <v>0</v>
      </c>
      <c r="O445" s="46">
        <v>1</v>
      </c>
      <c r="P445" s="44" t="s">
        <v>1268</v>
      </c>
      <c r="Q445" s="44" t="s">
        <v>1017</v>
      </c>
      <c r="R445" s="44" t="s">
        <v>376</v>
      </c>
      <c r="S445" s="43"/>
      <c r="T445" s="43"/>
      <c r="U445" s="43"/>
      <c r="V445" s="43"/>
      <c r="W445" s="43"/>
      <c r="X445" s="43"/>
      <c r="Y445" s="43"/>
      <c r="Z445" s="43"/>
      <c r="AA445" s="43"/>
      <c r="AB445" s="43"/>
      <c r="AC445" s="43"/>
      <c r="AD445" s="43"/>
      <c r="AE445" s="47">
        <f t="shared" si="36"/>
        <v>0</v>
      </c>
      <c r="AF445" s="47">
        <f t="shared" si="37"/>
        <v>0</v>
      </c>
      <c r="AG445" s="47">
        <f t="shared" si="38"/>
        <v>1</v>
      </c>
      <c r="AH445" s="43" t="s">
        <v>1096</v>
      </c>
      <c r="AI445" s="43" t="s">
        <v>1260</v>
      </c>
      <c r="AJ445" s="43" t="s">
        <v>376</v>
      </c>
      <c r="AK445" s="43" t="s">
        <v>658</v>
      </c>
      <c r="AL445" s="43" t="s">
        <v>1136</v>
      </c>
      <c r="AM445" s="43" t="s">
        <v>1086</v>
      </c>
      <c r="AN445" s="43" t="s">
        <v>376</v>
      </c>
      <c r="AO445" s="43" t="s">
        <v>658</v>
      </c>
      <c r="AP445" s="43"/>
      <c r="AQ445" s="43">
        <v>1</v>
      </c>
      <c r="AR445" s="43"/>
      <c r="AS445" s="43"/>
      <c r="AT445" s="43"/>
      <c r="AU445" s="43" t="s">
        <v>376</v>
      </c>
      <c r="AV445" s="43"/>
      <c r="AW445" s="43" t="s">
        <v>30</v>
      </c>
      <c r="AX445" s="43"/>
      <c r="AY445" s="43" t="s">
        <v>30</v>
      </c>
      <c r="AZ445" s="43"/>
      <c r="BA445" s="44"/>
      <c r="BB445" s="48"/>
      <c r="BC445" s="43" t="s">
        <v>30</v>
      </c>
      <c r="BD445" s="43"/>
      <c r="BE445" s="43"/>
      <c r="BF445" s="43">
        <v>1</v>
      </c>
      <c r="BG445" s="43">
        <v>1</v>
      </c>
      <c r="BH445" s="43">
        <v>1</v>
      </c>
      <c r="BI445" s="43" t="s">
        <v>1259</v>
      </c>
      <c r="BJ445" s="43" t="s">
        <v>640</v>
      </c>
      <c r="BK445" s="43">
        <v>1938</v>
      </c>
      <c r="BL445" s="43" t="str">
        <f t="shared" si="39"/>
        <v>1938Huddersfield Town</v>
      </c>
      <c r="BM445" s="49" t="str">
        <f t="shared" si="40"/>
        <v>London</v>
      </c>
      <c r="BN445" s="43"/>
      <c r="BO445" s="43"/>
      <c r="BP445" s="43"/>
      <c r="BQ445" s="43"/>
      <c r="BR445" s="43"/>
      <c r="BS445" s="43"/>
      <c r="BT445" s="43"/>
      <c r="BU445" s="43"/>
      <c r="BV445" s="43" t="s">
        <v>376</v>
      </c>
      <c r="BW445" s="43" t="s">
        <v>376</v>
      </c>
      <c r="BX445" s="43"/>
      <c r="BZ445" s="50"/>
      <c r="CA445" s="50"/>
      <c r="CB445" s="88" t="str">
        <f t="shared" si="41"/>
        <v>19380430</v>
      </c>
    </row>
    <row r="446" spans="1:80" s="49" customFormat="1" ht="12.95" customHeight="1" x14ac:dyDescent="0.2">
      <c r="A446" s="43">
        <v>3</v>
      </c>
      <c r="B446" s="43">
        <v>25</v>
      </c>
      <c r="C446" s="43">
        <v>1939</v>
      </c>
      <c r="D446" s="43" t="s">
        <v>658</v>
      </c>
      <c r="E446" s="43" t="s">
        <v>1300</v>
      </c>
      <c r="F446" s="44" t="s">
        <v>1010</v>
      </c>
      <c r="G446" s="43"/>
      <c r="H446" s="44" t="s">
        <v>1011</v>
      </c>
      <c r="I446" s="44"/>
      <c r="J446" s="45">
        <v>14329</v>
      </c>
      <c r="K446" s="43" t="s">
        <v>1280</v>
      </c>
      <c r="L446" s="43" t="s">
        <v>3</v>
      </c>
      <c r="M446" s="43" t="s">
        <v>1259</v>
      </c>
      <c r="N446" s="46">
        <v>2</v>
      </c>
      <c r="O446" s="46">
        <v>1</v>
      </c>
      <c r="P446" s="44" t="s">
        <v>1281</v>
      </c>
      <c r="Q446" s="44" t="s">
        <v>1017</v>
      </c>
      <c r="R446" s="44" t="s">
        <v>376</v>
      </c>
      <c r="S446" s="43"/>
      <c r="T446" s="43"/>
      <c r="U446" s="43"/>
      <c r="V446" s="43"/>
      <c r="W446" s="43"/>
      <c r="X446" s="43"/>
      <c r="Y446" s="43"/>
      <c r="Z446" s="43"/>
      <c r="AA446" s="43"/>
      <c r="AB446" s="43"/>
      <c r="AC446" s="43"/>
      <c r="AD446" s="43"/>
      <c r="AE446" s="47">
        <f t="shared" si="36"/>
        <v>1</v>
      </c>
      <c r="AF446" s="47">
        <f t="shared" si="37"/>
        <v>0</v>
      </c>
      <c r="AG446" s="47">
        <f t="shared" si="38"/>
        <v>0</v>
      </c>
      <c r="AH446" s="43" t="s">
        <v>1280</v>
      </c>
      <c r="AI446" s="43" t="s">
        <v>1199</v>
      </c>
      <c r="AJ446" s="43" t="s">
        <v>376</v>
      </c>
      <c r="AK446" s="43" t="s">
        <v>658</v>
      </c>
      <c r="AL446" s="43" t="s">
        <v>1096</v>
      </c>
      <c r="AM446" s="43" t="s">
        <v>1260</v>
      </c>
      <c r="AN446" s="43" t="s">
        <v>376</v>
      </c>
      <c r="AO446" s="43" t="s">
        <v>658</v>
      </c>
      <c r="AP446" s="43"/>
      <c r="AQ446" s="43">
        <v>2</v>
      </c>
      <c r="AR446" s="43"/>
      <c r="AS446" s="43"/>
      <c r="AT446" s="43"/>
      <c r="AU446" s="43" t="s">
        <v>376</v>
      </c>
      <c r="AV446" s="43"/>
      <c r="AW446" s="43" t="s">
        <v>30</v>
      </c>
      <c r="AX446" s="43"/>
      <c r="AY446" s="43" t="s">
        <v>30</v>
      </c>
      <c r="AZ446" s="43"/>
      <c r="BA446" s="44"/>
      <c r="BB446" s="48"/>
      <c r="BC446" s="43"/>
      <c r="BD446" s="43"/>
      <c r="BE446" s="43"/>
      <c r="BF446" s="43">
        <v>1</v>
      </c>
      <c r="BG446" s="43">
        <v>1</v>
      </c>
      <c r="BH446" s="43">
        <v>1</v>
      </c>
      <c r="BI446" s="43" t="s">
        <v>1280</v>
      </c>
      <c r="BJ446" s="43" t="s">
        <v>1259</v>
      </c>
      <c r="BK446" s="43">
        <v>1939</v>
      </c>
      <c r="BL446" s="43" t="str">
        <f t="shared" si="39"/>
        <v>1939Portsmouth</v>
      </c>
      <c r="BM446" s="49" t="str">
        <f t="shared" si="40"/>
        <v>London</v>
      </c>
      <c r="BN446" s="43"/>
      <c r="BO446" s="43"/>
      <c r="BP446" s="43"/>
      <c r="BQ446" s="43"/>
      <c r="BR446" s="43"/>
      <c r="BS446" s="43"/>
      <c r="BT446" s="43"/>
      <c r="BU446" s="43"/>
      <c r="BV446" s="43" t="s">
        <v>376</v>
      </c>
      <c r="BW446" s="43" t="s">
        <v>376</v>
      </c>
      <c r="BX446" s="43"/>
      <c r="BZ446" s="50"/>
      <c r="CA446" s="50"/>
      <c r="CB446" s="88" t="str">
        <f t="shared" si="41"/>
        <v>19390325</v>
      </c>
    </row>
    <row r="447" spans="1:80" s="49" customFormat="1" ht="12.95" customHeight="1" x14ac:dyDescent="0.2">
      <c r="A447" s="43">
        <v>3</v>
      </c>
      <c r="B447" s="43">
        <v>25</v>
      </c>
      <c r="C447" s="43">
        <v>1939</v>
      </c>
      <c r="D447" s="43" t="s">
        <v>658</v>
      </c>
      <c r="E447" s="43" t="s">
        <v>1300</v>
      </c>
      <c r="F447" s="44" t="s">
        <v>1010</v>
      </c>
      <c r="G447" s="43"/>
      <c r="H447" s="44" t="s">
        <v>1011</v>
      </c>
      <c r="I447" s="44"/>
      <c r="J447" s="45">
        <v>14329</v>
      </c>
      <c r="K447" s="43" t="s">
        <v>1259</v>
      </c>
      <c r="L447" s="43" t="s">
        <v>4</v>
      </c>
      <c r="M447" s="43" t="s">
        <v>1280</v>
      </c>
      <c r="N447" s="46">
        <v>1</v>
      </c>
      <c r="O447" s="46">
        <v>2</v>
      </c>
      <c r="P447" s="44" t="s">
        <v>1281</v>
      </c>
      <c r="Q447" s="44" t="s">
        <v>1017</v>
      </c>
      <c r="R447" s="44" t="s">
        <v>376</v>
      </c>
      <c r="S447" s="43"/>
      <c r="T447" s="43"/>
      <c r="U447" s="43"/>
      <c r="V447" s="43"/>
      <c r="W447" s="43"/>
      <c r="X447" s="43"/>
      <c r="Y447" s="43"/>
      <c r="Z447" s="43"/>
      <c r="AA447" s="43"/>
      <c r="AB447" s="43"/>
      <c r="AC447" s="43"/>
      <c r="AD447" s="43"/>
      <c r="AE447" s="47">
        <f t="shared" si="36"/>
        <v>0</v>
      </c>
      <c r="AF447" s="47">
        <f t="shared" si="37"/>
        <v>0</v>
      </c>
      <c r="AG447" s="47">
        <f t="shared" si="38"/>
        <v>1</v>
      </c>
      <c r="AH447" s="43" t="s">
        <v>1096</v>
      </c>
      <c r="AI447" s="43" t="s">
        <v>1260</v>
      </c>
      <c r="AJ447" s="43" t="s">
        <v>376</v>
      </c>
      <c r="AK447" s="43" t="s">
        <v>658</v>
      </c>
      <c r="AL447" s="43" t="s">
        <v>1280</v>
      </c>
      <c r="AM447" s="43" t="s">
        <v>1199</v>
      </c>
      <c r="AN447" s="43" t="s">
        <v>376</v>
      </c>
      <c r="AO447" s="43" t="s">
        <v>658</v>
      </c>
      <c r="AP447" s="43"/>
      <c r="AQ447" s="43">
        <v>2</v>
      </c>
      <c r="AR447" s="43"/>
      <c r="AS447" s="43"/>
      <c r="AT447" s="43"/>
      <c r="AU447" s="43" t="s">
        <v>376</v>
      </c>
      <c r="AV447" s="43"/>
      <c r="AW447" s="43" t="s">
        <v>30</v>
      </c>
      <c r="AX447" s="43"/>
      <c r="AY447" s="43" t="s">
        <v>30</v>
      </c>
      <c r="AZ447" s="43"/>
      <c r="BA447" s="44"/>
      <c r="BB447" s="48"/>
      <c r="BC447" s="43"/>
      <c r="BD447" s="43"/>
      <c r="BE447" s="43"/>
      <c r="BF447" s="43">
        <v>1</v>
      </c>
      <c r="BG447" s="43">
        <v>1</v>
      </c>
      <c r="BH447" s="43">
        <v>1</v>
      </c>
      <c r="BI447" s="43" t="s">
        <v>1259</v>
      </c>
      <c r="BJ447" s="43" t="s">
        <v>1280</v>
      </c>
      <c r="BK447" s="43">
        <v>1939</v>
      </c>
      <c r="BL447" s="43" t="str">
        <f t="shared" si="39"/>
        <v>1939Huddersfield Town</v>
      </c>
      <c r="BM447" s="49" t="str">
        <f t="shared" si="40"/>
        <v>London</v>
      </c>
      <c r="BN447" s="43"/>
      <c r="BO447" s="43"/>
      <c r="BP447" s="43"/>
      <c r="BQ447" s="43"/>
      <c r="BR447" s="43"/>
      <c r="BS447" s="43"/>
      <c r="BT447" s="43"/>
      <c r="BU447" s="43"/>
      <c r="BV447" s="43" t="s">
        <v>376</v>
      </c>
      <c r="BW447" s="43" t="s">
        <v>376</v>
      </c>
      <c r="BX447" s="43"/>
      <c r="BZ447" s="50"/>
      <c r="CA447" s="50"/>
      <c r="CB447" s="88" t="str">
        <f t="shared" si="41"/>
        <v>19390325</v>
      </c>
    </row>
    <row r="448" spans="1:80" s="49" customFormat="1" ht="12.95" customHeight="1" x14ac:dyDescent="0.2">
      <c r="A448" s="43">
        <v>3</v>
      </c>
      <c r="B448" s="43">
        <v>25</v>
      </c>
      <c r="C448" s="43">
        <v>1939</v>
      </c>
      <c r="D448" s="43" t="s">
        <v>658</v>
      </c>
      <c r="E448" s="43" t="s">
        <v>1300</v>
      </c>
      <c r="F448" s="44" t="s">
        <v>1010</v>
      </c>
      <c r="G448" s="43"/>
      <c r="H448" s="44" t="s">
        <v>1011</v>
      </c>
      <c r="I448" s="44"/>
      <c r="J448" s="45">
        <v>14329</v>
      </c>
      <c r="K448" s="43" t="s">
        <v>1151</v>
      </c>
      <c r="L448" s="43" t="s">
        <v>3</v>
      </c>
      <c r="M448" s="43" t="s">
        <v>1295</v>
      </c>
      <c r="N448" s="46">
        <v>5</v>
      </c>
      <c r="O448" s="46">
        <v>0</v>
      </c>
      <c r="P448" s="44" t="s">
        <v>1246</v>
      </c>
      <c r="Q448" s="44" t="s">
        <v>1101</v>
      </c>
      <c r="R448" s="44" t="s">
        <v>376</v>
      </c>
      <c r="S448" s="43"/>
      <c r="T448" s="43"/>
      <c r="U448" s="43"/>
      <c r="V448" s="43"/>
      <c r="W448" s="43"/>
      <c r="X448" s="43"/>
      <c r="Y448" s="43"/>
      <c r="Z448" s="43"/>
      <c r="AA448" s="43"/>
      <c r="AB448" s="43"/>
      <c r="AC448" s="43"/>
      <c r="AD448" s="43"/>
      <c r="AE448" s="47">
        <f t="shared" si="36"/>
        <v>1</v>
      </c>
      <c r="AF448" s="47">
        <f t="shared" si="37"/>
        <v>0</v>
      </c>
      <c r="AG448" s="47">
        <f t="shared" si="38"/>
        <v>0</v>
      </c>
      <c r="AH448" s="43" t="s">
        <v>1111</v>
      </c>
      <c r="AI448" s="43" t="s">
        <v>1126</v>
      </c>
      <c r="AJ448" s="43" t="s">
        <v>376</v>
      </c>
      <c r="AK448" s="43" t="s">
        <v>658</v>
      </c>
      <c r="AL448" s="43" t="s">
        <v>1296</v>
      </c>
      <c r="AM448" s="43" t="s">
        <v>1297</v>
      </c>
      <c r="AN448" s="43" t="s">
        <v>376</v>
      </c>
      <c r="AO448" s="43" t="s">
        <v>658</v>
      </c>
      <c r="AP448" s="43"/>
      <c r="AQ448" s="43">
        <v>2</v>
      </c>
      <c r="AR448" s="43"/>
      <c r="AS448" s="43"/>
      <c r="AT448" s="43"/>
      <c r="AU448" s="43" t="s">
        <v>376</v>
      </c>
      <c r="AV448" s="43"/>
      <c r="AW448" s="43" t="s">
        <v>30</v>
      </c>
      <c r="AX448" s="43"/>
      <c r="AY448" s="43" t="s">
        <v>30</v>
      </c>
      <c r="AZ448" s="43"/>
      <c r="BA448" s="44"/>
      <c r="BB448" s="48"/>
      <c r="BC448" s="43"/>
      <c r="BD448" s="43"/>
      <c r="BE448" s="43"/>
      <c r="BF448" s="43">
        <v>1</v>
      </c>
      <c r="BG448" s="43">
        <v>1</v>
      </c>
      <c r="BH448" s="43">
        <v>1</v>
      </c>
      <c r="BI448" s="43" t="s">
        <v>1151</v>
      </c>
      <c r="BJ448" s="43" t="s">
        <v>1295</v>
      </c>
      <c r="BK448" s="43">
        <v>1939</v>
      </c>
      <c r="BL448" s="43" t="str">
        <f t="shared" si="39"/>
        <v>1939Wolverhampton Wanderers</v>
      </c>
      <c r="BM448" s="49" t="str">
        <f t="shared" si="40"/>
        <v>Manchester</v>
      </c>
      <c r="BN448" s="43"/>
      <c r="BO448" s="43"/>
      <c r="BP448" s="43"/>
      <c r="BQ448" s="43"/>
      <c r="BR448" s="43"/>
      <c r="BS448" s="43"/>
      <c r="BT448" s="43"/>
      <c r="BU448" s="43"/>
      <c r="BV448" s="43" t="s">
        <v>376</v>
      </c>
      <c r="BW448" s="43" t="s">
        <v>376</v>
      </c>
      <c r="BX448" s="43"/>
      <c r="BZ448" s="50"/>
      <c r="CA448" s="50"/>
      <c r="CB448" s="88" t="str">
        <f t="shared" si="41"/>
        <v>19390325</v>
      </c>
    </row>
    <row r="449" spans="1:80" s="49" customFormat="1" ht="12.95" customHeight="1" x14ac:dyDescent="0.2">
      <c r="A449" s="43">
        <v>3</v>
      </c>
      <c r="B449" s="43">
        <v>25</v>
      </c>
      <c r="C449" s="43">
        <v>1939</v>
      </c>
      <c r="D449" s="43" t="s">
        <v>658</v>
      </c>
      <c r="E449" s="43" t="s">
        <v>1300</v>
      </c>
      <c r="F449" s="44" t="s">
        <v>1010</v>
      </c>
      <c r="G449" s="43"/>
      <c r="H449" s="44" t="s">
        <v>1011</v>
      </c>
      <c r="I449" s="44"/>
      <c r="J449" s="45">
        <v>14329</v>
      </c>
      <c r="K449" s="43" t="s">
        <v>1295</v>
      </c>
      <c r="L449" s="43" t="s">
        <v>4</v>
      </c>
      <c r="M449" s="43" t="s">
        <v>1151</v>
      </c>
      <c r="N449" s="46">
        <v>0</v>
      </c>
      <c r="O449" s="46">
        <v>5</v>
      </c>
      <c r="P449" s="44" t="s">
        <v>1246</v>
      </c>
      <c r="Q449" s="44" t="s">
        <v>1101</v>
      </c>
      <c r="R449" s="44" t="s">
        <v>376</v>
      </c>
      <c r="S449" s="43"/>
      <c r="T449" s="43"/>
      <c r="U449" s="43"/>
      <c r="V449" s="43"/>
      <c r="W449" s="43"/>
      <c r="X449" s="43"/>
      <c r="Y449" s="43"/>
      <c r="Z449" s="43"/>
      <c r="AA449" s="43"/>
      <c r="AB449" s="43"/>
      <c r="AC449" s="43"/>
      <c r="AD449" s="43"/>
      <c r="AE449" s="47">
        <f t="shared" si="36"/>
        <v>0</v>
      </c>
      <c r="AF449" s="47">
        <f t="shared" si="37"/>
        <v>0</v>
      </c>
      <c r="AG449" s="47">
        <f t="shared" si="38"/>
        <v>1</v>
      </c>
      <c r="AH449" s="43" t="s">
        <v>1296</v>
      </c>
      <c r="AI449" s="43" t="s">
        <v>1297</v>
      </c>
      <c r="AJ449" s="43" t="s">
        <v>376</v>
      </c>
      <c r="AK449" s="43" t="s">
        <v>658</v>
      </c>
      <c r="AL449" s="43" t="s">
        <v>1111</v>
      </c>
      <c r="AM449" s="43" t="s">
        <v>1126</v>
      </c>
      <c r="AN449" s="43" t="s">
        <v>376</v>
      </c>
      <c r="AO449" s="43" t="s">
        <v>658</v>
      </c>
      <c r="AP449" s="43"/>
      <c r="AQ449" s="43">
        <v>2</v>
      </c>
      <c r="AR449" s="43"/>
      <c r="AS449" s="43"/>
      <c r="AT449" s="43"/>
      <c r="AU449" s="43" t="s">
        <v>376</v>
      </c>
      <c r="AV449" s="43"/>
      <c r="AW449" s="43" t="s">
        <v>30</v>
      </c>
      <c r="AX449" s="43"/>
      <c r="AY449" s="43" t="s">
        <v>30</v>
      </c>
      <c r="AZ449" s="43"/>
      <c r="BA449" s="44"/>
      <c r="BB449" s="48"/>
      <c r="BC449" s="43"/>
      <c r="BD449" s="43"/>
      <c r="BE449" s="43"/>
      <c r="BF449" s="43">
        <v>1</v>
      </c>
      <c r="BG449" s="43">
        <v>1</v>
      </c>
      <c r="BH449" s="43">
        <v>1</v>
      </c>
      <c r="BI449" s="43" t="s">
        <v>1295</v>
      </c>
      <c r="BJ449" s="43" t="s">
        <v>1151</v>
      </c>
      <c r="BK449" s="43">
        <v>1939</v>
      </c>
      <c r="BL449" s="43" t="str">
        <f t="shared" si="39"/>
        <v>1939Grimsby Town</v>
      </c>
      <c r="BM449" s="49" t="str">
        <f t="shared" si="40"/>
        <v>Manchester</v>
      </c>
      <c r="BN449" s="43"/>
      <c r="BO449" s="43"/>
      <c r="BP449" s="43"/>
      <c r="BQ449" s="43"/>
      <c r="BR449" s="43"/>
      <c r="BS449" s="43"/>
      <c r="BT449" s="43"/>
      <c r="BU449" s="43"/>
      <c r="BV449" s="43" t="s">
        <v>376</v>
      </c>
      <c r="BW449" s="43" t="s">
        <v>376</v>
      </c>
      <c r="BX449" s="43"/>
      <c r="BZ449" s="50"/>
      <c r="CA449" s="50"/>
      <c r="CB449" s="88" t="str">
        <f t="shared" si="41"/>
        <v>19390325</v>
      </c>
    </row>
    <row r="450" spans="1:80" s="49" customFormat="1" ht="12.95" customHeight="1" x14ac:dyDescent="0.2">
      <c r="A450" s="43">
        <v>4</v>
      </c>
      <c r="B450" s="43">
        <v>29</v>
      </c>
      <c r="C450" s="43">
        <v>1939</v>
      </c>
      <c r="D450" s="43" t="s">
        <v>658</v>
      </c>
      <c r="E450" s="43" t="s">
        <v>1300</v>
      </c>
      <c r="F450" s="44" t="s">
        <v>1010</v>
      </c>
      <c r="G450" s="43"/>
      <c r="H450" s="44" t="s">
        <v>1025</v>
      </c>
      <c r="I450" s="44"/>
      <c r="J450" s="45">
        <v>14364</v>
      </c>
      <c r="K450" s="43" t="s">
        <v>1280</v>
      </c>
      <c r="L450" s="43" t="s">
        <v>3</v>
      </c>
      <c r="M450" s="43" t="s">
        <v>1151</v>
      </c>
      <c r="N450" s="46">
        <v>4</v>
      </c>
      <c r="O450" s="46">
        <v>1</v>
      </c>
      <c r="P450" s="44" t="s">
        <v>1268</v>
      </c>
      <c r="Q450" s="44" t="s">
        <v>1017</v>
      </c>
      <c r="R450" s="44" t="s">
        <v>376</v>
      </c>
      <c r="S450" s="43"/>
      <c r="T450" s="43"/>
      <c r="U450" s="43"/>
      <c r="V450" s="43"/>
      <c r="W450" s="43"/>
      <c r="X450" s="43"/>
      <c r="Y450" s="43"/>
      <c r="Z450" s="43"/>
      <c r="AA450" s="43"/>
      <c r="AB450" s="43"/>
      <c r="AC450" s="43"/>
      <c r="AD450" s="43"/>
      <c r="AE450" s="47">
        <f t="shared" ref="AE450:AE513" si="42">IF(L450="W",1,0)</f>
        <v>1</v>
      </c>
      <c r="AF450" s="47">
        <f t="shared" ref="AF450:AF513" si="43">IF(L450="T",1,0)</f>
        <v>0</v>
      </c>
      <c r="AG450" s="47">
        <f t="shared" ref="AG450:AG513" si="44">IF(L450="L",1,0)</f>
        <v>0</v>
      </c>
      <c r="AH450" s="43" t="s">
        <v>1280</v>
      </c>
      <c r="AI450" s="43" t="s">
        <v>1199</v>
      </c>
      <c r="AJ450" s="43" t="s">
        <v>376</v>
      </c>
      <c r="AK450" s="43" t="s">
        <v>658</v>
      </c>
      <c r="AL450" s="43" t="s">
        <v>1111</v>
      </c>
      <c r="AM450" s="43" t="s">
        <v>1126</v>
      </c>
      <c r="AN450" s="43" t="s">
        <v>376</v>
      </c>
      <c r="AO450" s="43" t="s">
        <v>658</v>
      </c>
      <c r="AP450" s="43"/>
      <c r="AQ450" s="43">
        <v>1</v>
      </c>
      <c r="AR450" s="43"/>
      <c r="AS450" s="43"/>
      <c r="AT450" s="43"/>
      <c r="AU450" s="43" t="s">
        <v>376</v>
      </c>
      <c r="AV450" s="43"/>
      <c r="AW450" s="43" t="s">
        <v>30</v>
      </c>
      <c r="AX450" s="43"/>
      <c r="AY450" s="43" t="s">
        <v>30</v>
      </c>
      <c r="AZ450" s="43"/>
      <c r="BA450" s="44"/>
      <c r="BB450" s="48" t="s">
        <v>30</v>
      </c>
      <c r="BC450" s="43" t="s">
        <v>30</v>
      </c>
      <c r="BD450" s="43"/>
      <c r="BE450" s="43"/>
      <c r="BF450" s="43">
        <v>1</v>
      </c>
      <c r="BG450" s="43">
        <v>1</v>
      </c>
      <c r="BH450" s="43">
        <v>1</v>
      </c>
      <c r="BI450" s="43" t="s">
        <v>1280</v>
      </c>
      <c r="BJ450" s="43" t="s">
        <v>1151</v>
      </c>
      <c r="BK450" s="43">
        <v>1939</v>
      </c>
      <c r="BL450" s="43" t="str">
        <f t="shared" ref="BL450:BL513" si="45">BK450&amp;BI450</f>
        <v>1939Portsmouth</v>
      </c>
      <c r="BM450" s="49" t="str">
        <f t="shared" ref="BM450:BM513" si="46">IF(AD450="Home",BI450,IF(AD450="Away",BJ450,Q450))</f>
        <v>London</v>
      </c>
      <c r="BN450" s="43"/>
      <c r="BO450" s="43"/>
      <c r="BP450" s="43"/>
      <c r="BQ450" s="43"/>
      <c r="BR450" s="43"/>
      <c r="BS450" s="43"/>
      <c r="BT450" s="43"/>
      <c r="BU450" s="43"/>
      <c r="BV450" s="43" t="s">
        <v>376</v>
      </c>
      <c r="BW450" s="43" t="s">
        <v>376</v>
      </c>
      <c r="BX450" s="43"/>
      <c r="BZ450" s="50"/>
      <c r="CA450" s="50"/>
      <c r="CB450" s="88" t="str">
        <f t="shared" ref="CB450:CB513" si="47">IF(OR(C450="",A450="",B450=""),"",TEXT(C450,"0000")&amp;TEXT(A450,"00")&amp;TEXT(B450,"00"))</f>
        <v>19390429</v>
      </c>
    </row>
    <row r="451" spans="1:80" s="49" customFormat="1" ht="12.95" customHeight="1" x14ac:dyDescent="0.2">
      <c r="A451" s="43">
        <v>4</v>
      </c>
      <c r="B451" s="43">
        <v>29</v>
      </c>
      <c r="C451" s="43">
        <v>1939</v>
      </c>
      <c r="D451" s="43" t="s">
        <v>658</v>
      </c>
      <c r="E451" s="43" t="s">
        <v>1300</v>
      </c>
      <c r="F451" s="44" t="s">
        <v>1010</v>
      </c>
      <c r="G451" s="43"/>
      <c r="H451" s="44" t="s">
        <v>1025</v>
      </c>
      <c r="I451" s="44"/>
      <c r="J451" s="45">
        <v>14364</v>
      </c>
      <c r="K451" s="43" t="s">
        <v>1151</v>
      </c>
      <c r="L451" s="43" t="s">
        <v>4</v>
      </c>
      <c r="M451" s="43" t="s">
        <v>1280</v>
      </c>
      <c r="N451" s="46">
        <v>1</v>
      </c>
      <c r="O451" s="46">
        <v>4</v>
      </c>
      <c r="P451" s="44" t="s">
        <v>1268</v>
      </c>
      <c r="Q451" s="44" t="s">
        <v>1017</v>
      </c>
      <c r="R451" s="44" t="s">
        <v>376</v>
      </c>
      <c r="S451" s="43"/>
      <c r="T451" s="43"/>
      <c r="U451" s="43"/>
      <c r="V451" s="43"/>
      <c r="W451" s="43"/>
      <c r="X451" s="43"/>
      <c r="Y451" s="43"/>
      <c r="Z451" s="43"/>
      <c r="AA451" s="43"/>
      <c r="AB451" s="43"/>
      <c r="AC451" s="43"/>
      <c r="AD451" s="43"/>
      <c r="AE451" s="47">
        <f t="shared" si="42"/>
        <v>0</v>
      </c>
      <c r="AF451" s="47">
        <f t="shared" si="43"/>
        <v>0</v>
      </c>
      <c r="AG451" s="47">
        <f t="shared" si="44"/>
        <v>1</v>
      </c>
      <c r="AH451" s="43" t="s">
        <v>1111</v>
      </c>
      <c r="AI451" s="43" t="s">
        <v>1126</v>
      </c>
      <c r="AJ451" s="43" t="s">
        <v>376</v>
      </c>
      <c r="AK451" s="43" t="s">
        <v>658</v>
      </c>
      <c r="AL451" s="43" t="s">
        <v>1280</v>
      </c>
      <c r="AM451" s="43" t="s">
        <v>1199</v>
      </c>
      <c r="AN451" s="43" t="s">
        <v>376</v>
      </c>
      <c r="AO451" s="43" t="s">
        <v>658</v>
      </c>
      <c r="AP451" s="43"/>
      <c r="AQ451" s="43">
        <v>1</v>
      </c>
      <c r="AR451" s="43"/>
      <c r="AS451" s="43"/>
      <c r="AT451" s="43"/>
      <c r="AU451" s="43" t="s">
        <v>376</v>
      </c>
      <c r="AV451" s="43"/>
      <c r="AW451" s="43" t="s">
        <v>30</v>
      </c>
      <c r="AX451" s="43"/>
      <c r="AY451" s="43" t="s">
        <v>30</v>
      </c>
      <c r="AZ451" s="43"/>
      <c r="BA451" s="44"/>
      <c r="BB451" s="48"/>
      <c r="BC451" s="43" t="s">
        <v>30</v>
      </c>
      <c r="BD451" s="43"/>
      <c r="BE451" s="43"/>
      <c r="BF451" s="43">
        <v>1</v>
      </c>
      <c r="BG451" s="43">
        <v>1</v>
      </c>
      <c r="BH451" s="43">
        <v>1</v>
      </c>
      <c r="BI451" s="43" t="s">
        <v>1151</v>
      </c>
      <c r="BJ451" s="43" t="s">
        <v>1280</v>
      </c>
      <c r="BK451" s="43">
        <v>1939</v>
      </c>
      <c r="BL451" s="43" t="str">
        <f t="shared" si="45"/>
        <v>1939Wolverhampton Wanderers</v>
      </c>
      <c r="BM451" s="49" t="str">
        <f t="shared" si="46"/>
        <v>London</v>
      </c>
      <c r="BN451" s="43"/>
      <c r="BO451" s="43"/>
      <c r="BP451" s="43"/>
      <c r="BQ451" s="43"/>
      <c r="BR451" s="43"/>
      <c r="BS451" s="43"/>
      <c r="BT451" s="43"/>
      <c r="BU451" s="43"/>
      <c r="BV451" s="43" t="s">
        <v>376</v>
      </c>
      <c r="BW451" s="43" t="s">
        <v>376</v>
      </c>
      <c r="BX451" s="43"/>
      <c r="BZ451" s="50"/>
      <c r="CA451" s="50"/>
      <c r="CB451" s="88" t="str">
        <f t="shared" si="47"/>
        <v>19390429</v>
      </c>
    </row>
    <row r="452" spans="1:80" s="49" customFormat="1" ht="12.95" customHeight="1" x14ac:dyDescent="0.2">
      <c r="A452" s="43">
        <v>3</v>
      </c>
      <c r="B452" s="43">
        <v>23</v>
      </c>
      <c r="C452" s="43">
        <v>1946</v>
      </c>
      <c r="D452" s="43" t="s">
        <v>658</v>
      </c>
      <c r="E452" s="43" t="s">
        <v>1301</v>
      </c>
      <c r="F452" s="44" t="s">
        <v>1010</v>
      </c>
      <c r="G452" s="43"/>
      <c r="H452" s="44" t="s">
        <v>1011</v>
      </c>
      <c r="I452" s="44"/>
      <c r="J452" s="45">
        <v>16884</v>
      </c>
      <c r="K452" s="43" t="s">
        <v>1191</v>
      </c>
      <c r="L452" s="43" t="s">
        <v>1014</v>
      </c>
      <c r="M452" s="43" t="s">
        <v>1125</v>
      </c>
      <c r="N452" s="46">
        <v>1</v>
      </c>
      <c r="O452" s="46">
        <v>1</v>
      </c>
      <c r="P452" s="44" t="s">
        <v>1252</v>
      </c>
      <c r="Q452" s="44" t="s">
        <v>1097</v>
      </c>
      <c r="R452" s="44" t="s">
        <v>376</v>
      </c>
      <c r="S452" s="43"/>
      <c r="T452" s="43"/>
      <c r="U452" s="43"/>
      <c r="V452" s="43"/>
      <c r="W452" s="43"/>
      <c r="X452" s="43"/>
      <c r="Y452" s="43"/>
      <c r="Z452" s="43"/>
      <c r="AA452" s="43"/>
      <c r="AB452" s="43"/>
      <c r="AC452" s="43"/>
      <c r="AD452" s="43"/>
      <c r="AE452" s="47">
        <f t="shared" si="42"/>
        <v>0</v>
      </c>
      <c r="AF452" s="47">
        <f t="shared" si="43"/>
        <v>1</v>
      </c>
      <c r="AG452" s="47">
        <f t="shared" si="44"/>
        <v>0</v>
      </c>
      <c r="AH452" s="43" t="s">
        <v>979</v>
      </c>
      <c r="AI452" s="43" t="s">
        <v>1146</v>
      </c>
      <c r="AJ452" s="43" t="s">
        <v>376</v>
      </c>
      <c r="AK452" s="43" t="s">
        <v>658</v>
      </c>
      <c r="AL452" s="43" t="s">
        <v>1111</v>
      </c>
      <c r="AM452" s="43" t="s">
        <v>1126</v>
      </c>
      <c r="AN452" s="43" t="s">
        <v>376</v>
      </c>
      <c r="AO452" s="43" t="s">
        <v>658</v>
      </c>
      <c r="AP452" s="43"/>
      <c r="AQ452" s="43">
        <v>2</v>
      </c>
      <c r="AR452" s="43"/>
      <c r="AS452" s="43"/>
      <c r="AT452" s="43"/>
      <c r="AU452" s="43" t="s">
        <v>376</v>
      </c>
      <c r="AV452" s="43"/>
      <c r="AW452" s="43" t="s">
        <v>30</v>
      </c>
      <c r="AX452" s="43"/>
      <c r="AY452" s="43" t="s">
        <v>30</v>
      </c>
      <c r="AZ452" s="43"/>
      <c r="BA452" s="44"/>
      <c r="BB452" s="48"/>
      <c r="BC452" s="43"/>
      <c r="BD452" s="43"/>
      <c r="BE452" s="43"/>
      <c r="BF452" s="43">
        <v>1</v>
      </c>
      <c r="BG452" s="43"/>
      <c r="BH452" s="43"/>
      <c r="BI452" s="43" t="s">
        <v>1191</v>
      </c>
      <c r="BJ452" s="43" t="s">
        <v>1125</v>
      </c>
      <c r="BK452" s="43">
        <v>1946</v>
      </c>
      <c r="BL452" s="43" t="str">
        <f t="shared" si="45"/>
        <v>1946Derby County</v>
      </c>
      <c r="BM452" s="49" t="str">
        <f t="shared" si="46"/>
        <v>Sheffield</v>
      </c>
      <c r="BN452" s="43"/>
      <c r="BO452" s="43"/>
      <c r="BP452" s="43"/>
      <c r="BQ452" s="43"/>
      <c r="BR452" s="43"/>
      <c r="BS452" s="43"/>
      <c r="BT452" s="43"/>
      <c r="BU452" s="43"/>
      <c r="BV452" s="43" t="s">
        <v>376</v>
      </c>
      <c r="BW452" s="43" t="s">
        <v>376</v>
      </c>
      <c r="BX452" s="43"/>
      <c r="BY452" s="47"/>
      <c r="BZ452" s="50"/>
      <c r="CA452" s="50"/>
      <c r="CB452" s="88" t="str">
        <f t="shared" si="47"/>
        <v>19460323</v>
      </c>
    </row>
    <row r="453" spans="1:80" s="49" customFormat="1" ht="12.95" customHeight="1" x14ac:dyDescent="0.2">
      <c r="A453" s="43">
        <v>3</v>
      </c>
      <c r="B453" s="43">
        <v>23</v>
      </c>
      <c r="C453" s="43">
        <v>1946</v>
      </c>
      <c r="D453" s="43" t="s">
        <v>658</v>
      </c>
      <c r="E453" s="43" t="s">
        <v>1301</v>
      </c>
      <c r="F453" s="44" t="s">
        <v>1010</v>
      </c>
      <c r="G453" s="43"/>
      <c r="H453" s="44" t="s">
        <v>1011</v>
      </c>
      <c r="I453" s="44"/>
      <c r="J453" s="45">
        <v>16884</v>
      </c>
      <c r="K453" s="43" t="s">
        <v>1125</v>
      </c>
      <c r="L453" s="43" t="s">
        <v>1014</v>
      </c>
      <c r="M453" s="43" t="s">
        <v>1191</v>
      </c>
      <c r="N453" s="46">
        <v>1</v>
      </c>
      <c r="O453" s="46">
        <v>1</v>
      </c>
      <c r="P453" s="44" t="s">
        <v>1252</v>
      </c>
      <c r="Q453" s="44" t="s">
        <v>1097</v>
      </c>
      <c r="R453" s="44" t="s">
        <v>376</v>
      </c>
      <c r="S453" s="43"/>
      <c r="T453" s="43"/>
      <c r="U453" s="43"/>
      <c r="V453" s="43"/>
      <c r="W453" s="43"/>
      <c r="X453" s="43"/>
      <c r="Y453" s="43"/>
      <c r="Z453" s="43"/>
      <c r="AA453" s="43"/>
      <c r="AB453" s="43"/>
      <c r="AC453" s="43"/>
      <c r="AD453" s="43"/>
      <c r="AE453" s="47">
        <f t="shared" si="42"/>
        <v>0</v>
      </c>
      <c r="AF453" s="47">
        <f t="shared" si="43"/>
        <v>1</v>
      </c>
      <c r="AG453" s="47">
        <f t="shared" si="44"/>
        <v>0</v>
      </c>
      <c r="AH453" s="43" t="s">
        <v>1111</v>
      </c>
      <c r="AI453" s="43" t="s">
        <v>1126</v>
      </c>
      <c r="AJ453" s="43" t="s">
        <v>376</v>
      </c>
      <c r="AK453" s="43" t="s">
        <v>658</v>
      </c>
      <c r="AL453" s="43" t="s">
        <v>979</v>
      </c>
      <c r="AM453" s="43" t="s">
        <v>1146</v>
      </c>
      <c r="AN453" s="43" t="s">
        <v>376</v>
      </c>
      <c r="AO453" s="43" t="s">
        <v>658</v>
      </c>
      <c r="AP453" s="43"/>
      <c r="AQ453" s="43">
        <v>2</v>
      </c>
      <c r="AR453" s="43"/>
      <c r="AS453" s="43"/>
      <c r="AT453" s="43"/>
      <c r="AU453" s="43" t="s">
        <v>376</v>
      </c>
      <c r="AV453" s="43"/>
      <c r="AW453" s="43" t="s">
        <v>30</v>
      </c>
      <c r="AX453" s="43"/>
      <c r="AY453" s="43" t="s">
        <v>30</v>
      </c>
      <c r="AZ453" s="43"/>
      <c r="BA453" s="44"/>
      <c r="BB453" s="48"/>
      <c r="BC453" s="43"/>
      <c r="BD453" s="43"/>
      <c r="BE453" s="43"/>
      <c r="BF453" s="43">
        <v>1</v>
      </c>
      <c r="BG453" s="43"/>
      <c r="BH453" s="43"/>
      <c r="BI453" s="43" t="s">
        <v>1125</v>
      </c>
      <c r="BJ453" s="43" t="s">
        <v>1191</v>
      </c>
      <c r="BK453" s="43">
        <v>1946</v>
      </c>
      <c r="BL453" s="43" t="str">
        <f t="shared" si="45"/>
        <v>1946Birmingham City</v>
      </c>
      <c r="BM453" s="49" t="str">
        <f t="shared" si="46"/>
        <v>Sheffield</v>
      </c>
      <c r="BN453" s="43"/>
      <c r="BO453" s="43"/>
      <c r="BP453" s="43"/>
      <c r="BQ453" s="43"/>
      <c r="BR453" s="43"/>
      <c r="BS453" s="43"/>
      <c r="BT453" s="43"/>
      <c r="BU453" s="43"/>
      <c r="BV453" s="43" t="s">
        <v>376</v>
      </c>
      <c r="BW453" s="43" t="s">
        <v>376</v>
      </c>
      <c r="BX453" s="43"/>
      <c r="BY453" s="47"/>
      <c r="BZ453" s="50"/>
      <c r="CA453" s="50"/>
      <c r="CB453" s="88" t="str">
        <f t="shared" si="47"/>
        <v>19460323</v>
      </c>
    </row>
    <row r="454" spans="1:80" s="49" customFormat="1" ht="12.95" customHeight="1" x14ac:dyDescent="0.2">
      <c r="A454" s="43">
        <v>3</v>
      </c>
      <c r="B454" s="43">
        <v>23</v>
      </c>
      <c r="C454" s="43">
        <v>1946</v>
      </c>
      <c r="D454" s="43" t="s">
        <v>658</v>
      </c>
      <c r="E454" s="43" t="s">
        <v>1301</v>
      </c>
      <c r="F454" s="44" t="s">
        <v>1010</v>
      </c>
      <c r="G454" s="43"/>
      <c r="H454" s="44" t="s">
        <v>1011</v>
      </c>
      <c r="I454" s="44"/>
      <c r="J454" s="45">
        <v>16884</v>
      </c>
      <c r="K454" s="43" t="s">
        <v>1302</v>
      </c>
      <c r="L454" s="43" t="s">
        <v>3</v>
      </c>
      <c r="M454" s="43" t="s">
        <v>1157</v>
      </c>
      <c r="N454" s="46">
        <v>2</v>
      </c>
      <c r="O454" s="46">
        <v>0</v>
      </c>
      <c r="P454" s="44" t="s">
        <v>1219</v>
      </c>
      <c r="Q454" s="44" t="s">
        <v>1111</v>
      </c>
      <c r="R454" s="44" t="s">
        <v>376</v>
      </c>
      <c r="S454" s="43"/>
      <c r="T454" s="43"/>
      <c r="U454" s="43"/>
      <c r="V454" s="43"/>
      <c r="W454" s="43"/>
      <c r="X454" s="43"/>
      <c r="Y454" s="43"/>
      <c r="Z454" s="43"/>
      <c r="AA454" s="43"/>
      <c r="AB454" s="43"/>
      <c r="AC454" s="43"/>
      <c r="AD454" s="43"/>
      <c r="AE454" s="47">
        <f t="shared" si="42"/>
        <v>1</v>
      </c>
      <c r="AF454" s="47">
        <f t="shared" si="43"/>
        <v>0</v>
      </c>
      <c r="AG454" s="47">
        <f t="shared" si="44"/>
        <v>0</v>
      </c>
      <c r="AH454" s="43" t="s">
        <v>1017</v>
      </c>
      <c r="AI454" s="43" t="s">
        <v>1018</v>
      </c>
      <c r="AJ454" s="43" t="s">
        <v>376</v>
      </c>
      <c r="AK454" s="43" t="s">
        <v>658</v>
      </c>
      <c r="AL454" s="43" t="s">
        <v>1101</v>
      </c>
      <c r="AM454" s="43" t="s">
        <v>1159</v>
      </c>
      <c r="AN454" s="43" t="s">
        <v>376</v>
      </c>
      <c r="AO454" s="43" t="s">
        <v>658</v>
      </c>
      <c r="AP454" s="43"/>
      <c r="AQ454" s="43">
        <v>2</v>
      </c>
      <c r="AR454" s="43"/>
      <c r="AS454" s="43"/>
      <c r="AT454" s="43"/>
      <c r="AU454" s="43" t="s">
        <v>376</v>
      </c>
      <c r="AV454" s="43"/>
      <c r="AW454" s="43" t="s">
        <v>30</v>
      </c>
      <c r="AX454" s="43"/>
      <c r="AY454" s="43" t="s">
        <v>30</v>
      </c>
      <c r="AZ454" s="43"/>
      <c r="BA454" s="44"/>
      <c r="BB454" s="48"/>
      <c r="BC454" s="43"/>
      <c r="BD454" s="43"/>
      <c r="BE454" s="43"/>
      <c r="BF454" s="43">
        <v>1</v>
      </c>
      <c r="BG454" s="43"/>
      <c r="BH454" s="43"/>
      <c r="BI454" s="43" t="s">
        <v>1302</v>
      </c>
      <c r="BJ454" s="43" t="s">
        <v>1157</v>
      </c>
      <c r="BK454" s="43">
        <v>1946</v>
      </c>
      <c r="BL454" s="43" t="str">
        <f t="shared" si="45"/>
        <v>1946Charlton Athletic</v>
      </c>
      <c r="BM454" s="49" t="str">
        <f t="shared" si="46"/>
        <v>Birmingham</v>
      </c>
      <c r="BN454" s="43"/>
      <c r="BO454" s="43"/>
      <c r="BP454" s="43"/>
      <c r="BQ454" s="43"/>
      <c r="BR454" s="43"/>
      <c r="BS454" s="43"/>
      <c r="BT454" s="43"/>
      <c r="BU454" s="43"/>
      <c r="BV454" s="43" t="s">
        <v>376</v>
      </c>
      <c r="BW454" s="43" t="s">
        <v>376</v>
      </c>
      <c r="BX454" s="43"/>
      <c r="BZ454" s="50"/>
      <c r="CA454" s="50"/>
      <c r="CB454" s="88" t="str">
        <f t="shared" si="47"/>
        <v>19460323</v>
      </c>
    </row>
    <row r="455" spans="1:80" s="49" customFormat="1" ht="12.95" customHeight="1" x14ac:dyDescent="0.2">
      <c r="A455" s="43">
        <v>3</v>
      </c>
      <c r="B455" s="43">
        <v>23</v>
      </c>
      <c r="C455" s="43">
        <v>1946</v>
      </c>
      <c r="D455" s="43" t="s">
        <v>658</v>
      </c>
      <c r="E455" s="43" t="s">
        <v>1301</v>
      </c>
      <c r="F455" s="44" t="s">
        <v>1010</v>
      </c>
      <c r="G455" s="43"/>
      <c r="H455" s="44" t="s">
        <v>1011</v>
      </c>
      <c r="I455" s="44"/>
      <c r="J455" s="45">
        <v>16884</v>
      </c>
      <c r="K455" s="43" t="s">
        <v>1157</v>
      </c>
      <c r="L455" s="43" t="s">
        <v>4</v>
      </c>
      <c r="M455" s="43" t="s">
        <v>1302</v>
      </c>
      <c r="N455" s="46">
        <v>0</v>
      </c>
      <c r="O455" s="46">
        <v>2</v>
      </c>
      <c r="P455" s="44" t="s">
        <v>1219</v>
      </c>
      <c r="Q455" s="44" t="s">
        <v>1111</v>
      </c>
      <c r="R455" s="44" t="s">
        <v>376</v>
      </c>
      <c r="S455" s="43"/>
      <c r="T455" s="43"/>
      <c r="U455" s="43"/>
      <c r="V455" s="43"/>
      <c r="W455" s="43"/>
      <c r="X455" s="43"/>
      <c r="Y455" s="43"/>
      <c r="Z455" s="43"/>
      <c r="AA455" s="43"/>
      <c r="AB455" s="43"/>
      <c r="AC455" s="43"/>
      <c r="AD455" s="43"/>
      <c r="AE455" s="47">
        <f t="shared" si="42"/>
        <v>0</v>
      </c>
      <c r="AF455" s="47">
        <f t="shared" si="43"/>
        <v>0</v>
      </c>
      <c r="AG455" s="47">
        <f t="shared" si="44"/>
        <v>1</v>
      </c>
      <c r="AH455" s="43" t="s">
        <v>1101</v>
      </c>
      <c r="AI455" s="43" t="s">
        <v>1159</v>
      </c>
      <c r="AJ455" s="43" t="s">
        <v>376</v>
      </c>
      <c r="AK455" s="43" t="s">
        <v>658</v>
      </c>
      <c r="AL455" s="43" t="s">
        <v>1017</v>
      </c>
      <c r="AM455" s="43" t="s">
        <v>1018</v>
      </c>
      <c r="AN455" s="43" t="s">
        <v>376</v>
      </c>
      <c r="AO455" s="43" t="s">
        <v>658</v>
      </c>
      <c r="AP455" s="43"/>
      <c r="AQ455" s="43">
        <v>2</v>
      </c>
      <c r="AR455" s="43"/>
      <c r="AS455" s="43"/>
      <c r="AT455" s="43"/>
      <c r="AU455" s="43" t="s">
        <v>376</v>
      </c>
      <c r="AV455" s="43"/>
      <c r="AW455" s="43" t="s">
        <v>30</v>
      </c>
      <c r="AX455" s="43"/>
      <c r="AY455" s="43" t="s">
        <v>30</v>
      </c>
      <c r="AZ455" s="43"/>
      <c r="BA455" s="44"/>
      <c r="BB455" s="48"/>
      <c r="BC455" s="43"/>
      <c r="BD455" s="43"/>
      <c r="BE455" s="43"/>
      <c r="BF455" s="43">
        <v>1</v>
      </c>
      <c r="BG455" s="43"/>
      <c r="BH455" s="43"/>
      <c r="BI455" s="43" t="s">
        <v>1157</v>
      </c>
      <c r="BJ455" s="43" t="s">
        <v>1302</v>
      </c>
      <c r="BK455" s="43">
        <v>1946</v>
      </c>
      <c r="BL455" s="43" t="str">
        <f t="shared" si="45"/>
        <v>1946Bolton Wanderers</v>
      </c>
      <c r="BM455" s="49" t="str">
        <f t="shared" si="46"/>
        <v>Birmingham</v>
      </c>
      <c r="BN455" s="43"/>
      <c r="BO455" s="43"/>
      <c r="BP455" s="43"/>
      <c r="BQ455" s="43"/>
      <c r="BR455" s="43"/>
      <c r="BS455" s="43"/>
      <c r="BT455" s="43"/>
      <c r="BU455" s="43"/>
      <c r="BV455" s="43" t="s">
        <v>376</v>
      </c>
      <c r="BW455" s="43" t="s">
        <v>376</v>
      </c>
      <c r="BX455" s="43"/>
      <c r="BZ455" s="50"/>
      <c r="CA455" s="50"/>
      <c r="CB455" s="88" t="str">
        <f t="shared" si="47"/>
        <v>19460323</v>
      </c>
    </row>
    <row r="456" spans="1:80" s="49" customFormat="1" ht="12.95" customHeight="1" x14ac:dyDescent="0.2">
      <c r="A456" s="43">
        <v>3</v>
      </c>
      <c r="B456" s="43">
        <v>27</v>
      </c>
      <c r="C456" s="43">
        <v>1946</v>
      </c>
      <c r="D456" s="43" t="s">
        <v>658</v>
      </c>
      <c r="E456" s="43" t="s">
        <v>1301</v>
      </c>
      <c r="F456" s="44" t="s">
        <v>1010</v>
      </c>
      <c r="G456" s="43"/>
      <c r="H456" s="44" t="s">
        <v>1011</v>
      </c>
      <c r="I456" s="44" t="s">
        <v>1023</v>
      </c>
      <c r="J456" s="45">
        <v>16888</v>
      </c>
      <c r="K456" s="43" t="s">
        <v>1191</v>
      </c>
      <c r="L456" s="43" t="s">
        <v>3</v>
      </c>
      <c r="M456" s="43" t="s">
        <v>1125</v>
      </c>
      <c r="N456" s="46">
        <v>4</v>
      </c>
      <c r="O456" s="46">
        <v>0</v>
      </c>
      <c r="P456" s="44" t="s">
        <v>1226</v>
      </c>
      <c r="Q456" s="44" t="s">
        <v>1101</v>
      </c>
      <c r="R456" s="44" t="s">
        <v>376</v>
      </c>
      <c r="S456" s="43"/>
      <c r="T456" s="43"/>
      <c r="U456" s="43"/>
      <c r="V456" s="43"/>
      <c r="W456" s="43"/>
      <c r="X456" s="43"/>
      <c r="Y456" s="43"/>
      <c r="Z456" s="43"/>
      <c r="AA456" s="43"/>
      <c r="AB456" s="43"/>
      <c r="AC456" s="43"/>
      <c r="AD456" s="43"/>
      <c r="AE456" s="47">
        <f t="shared" si="42"/>
        <v>1</v>
      </c>
      <c r="AF456" s="47">
        <f t="shared" si="43"/>
        <v>0</v>
      </c>
      <c r="AG456" s="47">
        <f t="shared" si="44"/>
        <v>0</v>
      </c>
      <c r="AH456" s="43" t="s">
        <v>979</v>
      </c>
      <c r="AI456" s="43" t="s">
        <v>1146</v>
      </c>
      <c r="AJ456" s="43" t="s">
        <v>376</v>
      </c>
      <c r="AK456" s="43" t="s">
        <v>658</v>
      </c>
      <c r="AL456" s="43" t="s">
        <v>1111</v>
      </c>
      <c r="AM456" s="43" t="s">
        <v>1126</v>
      </c>
      <c r="AN456" s="43" t="s">
        <v>376</v>
      </c>
      <c r="AO456" s="43" t="s">
        <v>658</v>
      </c>
      <c r="AP456" s="43"/>
      <c r="AQ456" s="43">
        <v>2</v>
      </c>
      <c r="AR456" s="43"/>
      <c r="AS456" s="43"/>
      <c r="AT456" s="43"/>
      <c r="AU456" s="43" t="s">
        <v>376</v>
      </c>
      <c r="AV456" s="43"/>
      <c r="AW456" s="43" t="s">
        <v>30</v>
      </c>
      <c r="AX456" s="43"/>
      <c r="AY456" s="43" t="s">
        <v>30</v>
      </c>
      <c r="AZ456" s="43"/>
      <c r="BA456" s="44"/>
      <c r="BB456" s="48"/>
      <c r="BC456" s="43"/>
      <c r="BD456" s="43"/>
      <c r="BE456" s="43"/>
      <c r="BF456" s="43">
        <v>1</v>
      </c>
      <c r="BG456" s="43"/>
      <c r="BH456" s="43"/>
      <c r="BI456" s="43" t="s">
        <v>1191</v>
      </c>
      <c r="BJ456" s="43" t="s">
        <v>1125</v>
      </c>
      <c r="BK456" s="43">
        <v>1946</v>
      </c>
      <c r="BL456" s="43" t="str">
        <f t="shared" si="45"/>
        <v>1946Derby County</v>
      </c>
      <c r="BM456" s="49" t="str">
        <f t="shared" si="46"/>
        <v>Manchester</v>
      </c>
      <c r="BN456" s="43"/>
      <c r="BO456" s="43"/>
      <c r="BP456" s="43"/>
      <c r="BQ456" s="43"/>
      <c r="BR456" s="43"/>
      <c r="BS456" s="43"/>
      <c r="BT456" s="43"/>
      <c r="BU456" s="43"/>
      <c r="BV456" s="43" t="s">
        <v>376</v>
      </c>
      <c r="BW456" s="43" t="s">
        <v>376</v>
      </c>
      <c r="BX456" s="43"/>
      <c r="BZ456" s="50"/>
      <c r="CA456" s="50"/>
      <c r="CB456" s="88" t="str">
        <f t="shared" si="47"/>
        <v>19460327</v>
      </c>
    </row>
    <row r="457" spans="1:80" s="49" customFormat="1" ht="12.95" customHeight="1" x14ac:dyDescent="0.2">
      <c r="A457" s="43">
        <v>3</v>
      </c>
      <c r="B457" s="43">
        <v>27</v>
      </c>
      <c r="C457" s="43">
        <v>1946</v>
      </c>
      <c r="D457" s="43" t="s">
        <v>658</v>
      </c>
      <c r="E457" s="43" t="s">
        <v>1301</v>
      </c>
      <c r="F457" s="44" t="s">
        <v>1010</v>
      </c>
      <c r="G457" s="43"/>
      <c r="H457" s="44" t="s">
        <v>1011</v>
      </c>
      <c r="I457" s="44" t="s">
        <v>1023</v>
      </c>
      <c r="J457" s="45">
        <v>16888</v>
      </c>
      <c r="K457" s="43" t="s">
        <v>1125</v>
      </c>
      <c r="L457" s="43" t="s">
        <v>4</v>
      </c>
      <c r="M457" s="43" t="s">
        <v>1191</v>
      </c>
      <c r="N457" s="46">
        <v>0</v>
      </c>
      <c r="O457" s="46">
        <v>4</v>
      </c>
      <c r="P457" s="44" t="s">
        <v>1226</v>
      </c>
      <c r="Q457" s="44" t="s">
        <v>1101</v>
      </c>
      <c r="R457" s="44" t="s">
        <v>376</v>
      </c>
      <c r="S457" s="43"/>
      <c r="T457" s="43"/>
      <c r="U457" s="43"/>
      <c r="V457" s="43"/>
      <c r="W457" s="43"/>
      <c r="X457" s="43"/>
      <c r="Y457" s="43"/>
      <c r="Z457" s="43"/>
      <c r="AA457" s="43"/>
      <c r="AB457" s="43"/>
      <c r="AC457" s="43"/>
      <c r="AD457" s="43"/>
      <c r="AE457" s="47">
        <f t="shared" si="42"/>
        <v>0</v>
      </c>
      <c r="AF457" s="47">
        <f t="shared" si="43"/>
        <v>0</v>
      </c>
      <c r="AG457" s="47">
        <f t="shared" si="44"/>
        <v>1</v>
      </c>
      <c r="AH457" s="43" t="s">
        <v>1111</v>
      </c>
      <c r="AI457" s="43" t="s">
        <v>1126</v>
      </c>
      <c r="AJ457" s="43" t="s">
        <v>376</v>
      </c>
      <c r="AK457" s="43" t="s">
        <v>658</v>
      </c>
      <c r="AL457" s="43" t="s">
        <v>979</v>
      </c>
      <c r="AM457" s="43" t="s">
        <v>1146</v>
      </c>
      <c r="AN457" s="43" t="s">
        <v>376</v>
      </c>
      <c r="AO457" s="43" t="s">
        <v>658</v>
      </c>
      <c r="AP457" s="43"/>
      <c r="AQ457" s="43">
        <v>2</v>
      </c>
      <c r="AR457" s="43"/>
      <c r="AS457" s="43"/>
      <c r="AT457" s="43"/>
      <c r="AU457" s="43" t="s">
        <v>376</v>
      </c>
      <c r="AV457" s="43"/>
      <c r="AW457" s="43" t="s">
        <v>30</v>
      </c>
      <c r="AX457" s="43"/>
      <c r="AY457" s="43" t="s">
        <v>30</v>
      </c>
      <c r="AZ457" s="43"/>
      <c r="BA457" s="44"/>
      <c r="BB457" s="48"/>
      <c r="BC457" s="43"/>
      <c r="BD457" s="43"/>
      <c r="BE457" s="43"/>
      <c r="BF457" s="43">
        <v>1</v>
      </c>
      <c r="BG457" s="43"/>
      <c r="BH457" s="43"/>
      <c r="BI457" s="43" t="s">
        <v>1125</v>
      </c>
      <c r="BJ457" s="43" t="s">
        <v>1191</v>
      </c>
      <c r="BK457" s="43">
        <v>1946</v>
      </c>
      <c r="BL457" s="43" t="str">
        <f t="shared" si="45"/>
        <v>1946Birmingham City</v>
      </c>
      <c r="BM457" s="49" t="str">
        <f t="shared" si="46"/>
        <v>Manchester</v>
      </c>
      <c r="BN457" s="43"/>
      <c r="BO457" s="43"/>
      <c r="BP457" s="43"/>
      <c r="BQ457" s="43"/>
      <c r="BR457" s="43"/>
      <c r="BS457" s="43"/>
      <c r="BT457" s="43"/>
      <c r="BU457" s="43"/>
      <c r="BV457" s="43" t="s">
        <v>376</v>
      </c>
      <c r="BW457" s="43" t="s">
        <v>376</v>
      </c>
      <c r="BX457" s="43"/>
      <c r="BZ457" s="50"/>
      <c r="CA457" s="50"/>
      <c r="CB457" s="88" t="str">
        <f t="shared" si="47"/>
        <v>19460327</v>
      </c>
    </row>
    <row r="458" spans="1:80" s="49" customFormat="1" ht="12.95" customHeight="1" x14ac:dyDescent="0.2">
      <c r="A458" s="43">
        <v>4</v>
      </c>
      <c r="B458" s="43">
        <v>27</v>
      </c>
      <c r="C458" s="43">
        <v>1946</v>
      </c>
      <c r="D458" s="43" t="s">
        <v>658</v>
      </c>
      <c r="E458" s="43" t="s">
        <v>1301</v>
      </c>
      <c r="F458" s="44" t="s">
        <v>1010</v>
      </c>
      <c r="G458" s="43"/>
      <c r="H458" s="44" t="s">
        <v>1025</v>
      </c>
      <c r="I458" s="44"/>
      <c r="J458" s="45">
        <v>16919</v>
      </c>
      <c r="K458" s="43" t="s">
        <v>1191</v>
      </c>
      <c r="L458" s="43" t="s">
        <v>3</v>
      </c>
      <c r="M458" s="43" t="s">
        <v>1302</v>
      </c>
      <c r="N458" s="46">
        <v>4</v>
      </c>
      <c r="O458" s="46">
        <v>1</v>
      </c>
      <c r="P458" s="44" t="s">
        <v>1268</v>
      </c>
      <c r="Q458" s="44" t="s">
        <v>1017</v>
      </c>
      <c r="R458" s="44" t="s">
        <v>376</v>
      </c>
      <c r="S458" s="43"/>
      <c r="T458" s="43"/>
      <c r="U458" s="43"/>
      <c r="V458" s="43"/>
      <c r="W458" s="43"/>
      <c r="X458" s="43"/>
      <c r="Y458" s="43"/>
      <c r="Z458" s="43"/>
      <c r="AA458" s="43"/>
      <c r="AB458" s="43"/>
      <c r="AC458" s="43"/>
      <c r="AD458" s="43"/>
      <c r="AE458" s="47">
        <f t="shared" si="42"/>
        <v>1</v>
      </c>
      <c r="AF458" s="47">
        <f t="shared" si="43"/>
        <v>0</v>
      </c>
      <c r="AG458" s="47">
        <f t="shared" si="44"/>
        <v>0</v>
      </c>
      <c r="AH458" s="43" t="s">
        <v>979</v>
      </c>
      <c r="AI458" s="43" t="s">
        <v>1146</v>
      </c>
      <c r="AJ458" s="43" t="s">
        <v>376</v>
      </c>
      <c r="AK458" s="43" t="s">
        <v>658</v>
      </c>
      <c r="AL458" s="43" t="s">
        <v>1017</v>
      </c>
      <c r="AM458" s="43" t="s">
        <v>1018</v>
      </c>
      <c r="AN458" s="43" t="s">
        <v>376</v>
      </c>
      <c r="AO458" s="43" t="s">
        <v>658</v>
      </c>
      <c r="AP458" s="43"/>
      <c r="AQ458" s="43">
        <v>1</v>
      </c>
      <c r="AR458" s="43"/>
      <c r="AS458" s="43"/>
      <c r="AT458" s="43"/>
      <c r="AU458" s="43" t="s">
        <v>376</v>
      </c>
      <c r="AV458" s="43"/>
      <c r="AW458" s="43" t="s">
        <v>30</v>
      </c>
      <c r="AX458" s="43"/>
      <c r="AY458" s="43" t="s">
        <v>30</v>
      </c>
      <c r="AZ458" s="43"/>
      <c r="BA458" s="44"/>
      <c r="BB458" s="48" t="s">
        <v>30</v>
      </c>
      <c r="BC458" s="43" t="s">
        <v>30</v>
      </c>
      <c r="BD458" s="43"/>
      <c r="BE458" s="43"/>
      <c r="BF458" s="43">
        <v>1</v>
      </c>
      <c r="BG458" s="43"/>
      <c r="BH458" s="43"/>
      <c r="BI458" s="43" t="s">
        <v>1191</v>
      </c>
      <c r="BJ458" s="43" t="s">
        <v>1302</v>
      </c>
      <c r="BK458" s="43">
        <v>1946</v>
      </c>
      <c r="BL458" s="43" t="str">
        <f t="shared" si="45"/>
        <v>1946Derby County</v>
      </c>
      <c r="BM458" s="49" t="str">
        <f t="shared" si="46"/>
        <v>London</v>
      </c>
      <c r="BN458" s="43"/>
      <c r="BO458" s="43"/>
      <c r="BP458" s="43"/>
      <c r="BQ458" s="43"/>
      <c r="BR458" s="43"/>
      <c r="BS458" s="43"/>
      <c r="BT458" s="43"/>
      <c r="BU458" s="43"/>
      <c r="BV458" s="43" t="s">
        <v>376</v>
      </c>
      <c r="BW458" s="43" t="s">
        <v>376</v>
      </c>
      <c r="BX458" s="43"/>
      <c r="BZ458" s="50"/>
      <c r="CA458" s="50"/>
      <c r="CB458" s="88" t="str">
        <f t="shared" si="47"/>
        <v>19460427</v>
      </c>
    </row>
    <row r="459" spans="1:80" s="49" customFormat="1" ht="12.95" customHeight="1" x14ac:dyDescent="0.2">
      <c r="A459" s="43">
        <v>4</v>
      </c>
      <c r="B459" s="43">
        <v>27</v>
      </c>
      <c r="C459" s="43">
        <v>1946</v>
      </c>
      <c r="D459" s="43" t="s">
        <v>658</v>
      </c>
      <c r="E459" s="43" t="s">
        <v>1301</v>
      </c>
      <c r="F459" s="44" t="s">
        <v>1010</v>
      </c>
      <c r="G459" s="43"/>
      <c r="H459" s="44" t="s">
        <v>1025</v>
      </c>
      <c r="I459" s="44"/>
      <c r="J459" s="45">
        <v>16919</v>
      </c>
      <c r="K459" s="43" t="s">
        <v>1302</v>
      </c>
      <c r="L459" s="43" t="s">
        <v>4</v>
      </c>
      <c r="M459" s="43" t="s">
        <v>1191</v>
      </c>
      <c r="N459" s="46">
        <v>1</v>
      </c>
      <c r="O459" s="46">
        <v>4</v>
      </c>
      <c r="P459" s="44" t="s">
        <v>1268</v>
      </c>
      <c r="Q459" s="44" t="s">
        <v>1017</v>
      </c>
      <c r="R459" s="44" t="s">
        <v>376</v>
      </c>
      <c r="S459" s="43"/>
      <c r="T459" s="43"/>
      <c r="U459" s="43"/>
      <c r="V459" s="43"/>
      <c r="W459" s="43"/>
      <c r="X459" s="43"/>
      <c r="Y459" s="43"/>
      <c r="Z459" s="43"/>
      <c r="AA459" s="43"/>
      <c r="AB459" s="43"/>
      <c r="AC459" s="43"/>
      <c r="AD459" s="43"/>
      <c r="AE459" s="47">
        <f t="shared" si="42"/>
        <v>0</v>
      </c>
      <c r="AF459" s="47">
        <f t="shared" si="43"/>
        <v>0</v>
      </c>
      <c r="AG459" s="47">
        <f t="shared" si="44"/>
        <v>1</v>
      </c>
      <c r="AH459" s="43" t="s">
        <v>1017</v>
      </c>
      <c r="AI459" s="43" t="s">
        <v>1018</v>
      </c>
      <c r="AJ459" s="43" t="s">
        <v>376</v>
      </c>
      <c r="AK459" s="43" t="s">
        <v>658</v>
      </c>
      <c r="AL459" s="43" t="s">
        <v>979</v>
      </c>
      <c r="AM459" s="43" t="s">
        <v>1146</v>
      </c>
      <c r="AN459" s="43" t="s">
        <v>376</v>
      </c>
      <c r="AO459" s="43" t="s">
        <v>658</v>
      </c>
      <c r="AP459" s="43"/>
      <c r="AQ459" s="43">
        <v>1</v>
      </c>
      <c r="AR459" s="43"/>
      <c r="AS459" s="43"/>
      <c r="AT459" s="43"/>
      <c r="AU459" s="43" t="s">
        <v>376</v>
      </c>
      <c r="AV459" s="43"/>
      <c r="AW459" s="43" t="s">
        <v>30</v>
      </c>
      <c r="AX459" s="43"/>
      <c r="AY459" s="43" t="s">
        <v>30</v>
      </c>
      <c r="AZ459" s="43"/>
      <c r="BA459" s="44"/>
      <c r="BB459" s="48"/>
      <c r="BC459" s="43" t="s">
        <v>30</v>
      </c>
      <c r="BD459" s="43"/>
      <c r="BE459" s="43"/>
      <c r="BF459" s="43">
        <v>1</v>
      </c>
      <c r="BG459" s="43"/>
      <c r="BH459" s="43"/>
      <c r="BI459" s="43" t="s">
        <v>1302</v>
      </c>
      <c r="BJ459" s="43" t="s">
        <v>1191</v>
      </c>
      <c r="BK459" s="43">
        <v>1946</v>
      </c>
      <c r="BL459" s="43" t="str">
        <f t="shared" si="45"/>
        <v>1946Charlton Athletic</v>
      </c>
      <c r="BM459" s="49" t="str">
        <f t="shared" si="46"/>
        <v>London</v>
      </c>
      <c r="BN459" s="43"/>
      <c r="BO459" s="43"/>
      <c r="BP459" s="43"/>
      <c r="BQ459" s="43"/>
      <c r="BR459" s="43"/>
      <c r="BS459" s="43"/>
      <c r="BT459" s="43"/>
      <c r="BU459" s="43"/>
      <c r="BV459" s="43" t="s">
        <v>376</v>
      </c>
      <c r="BW459" s="43" t="s">
        <v>376</v>
      </c>
      <c r="BX459" s="43"/>
      <c r="BZ459" s="50"/>
      <c r="CA459" s="50"/>
      <c r="CB459" s="88" t="str">
        <f t="shared" si="47"/>
        <v>19460427</v>
      </c>
    </row>
    <row r="460" spans="1:80" s="49" customFormat="1" ht="12.95" customHeight="1" x14ac:dyDescent="0.2">
      <c r="A460" s="43">
        <v>3</v>
      </c>
      <c r="B460" s="43">
        <v>29</v>
      </c>
      <c r="C460" s="43">
        <v>1947</v>
      </c>
      <c r="D460" s="43" t="s">
        <v>658</v>
      </c>
      <c r="E460" s="43" t="s">
        <v>1303</v>
      </c>
      <c r="F460" s="44" t="s">
        <v>1010</v>
      </c>
      <c r="G460" s="43"/>
      <c r="H460" s="44" t="s">
        <v>1011</v>
      </c>
      <c r="I460" s="44"/>
      <c r="J460" s="45">
        <v>17255</v>
      </c>
      <c r="K460" s="43" t="s">
        <v>1302</v>
      </c>
      <c r="L460" s="43" t="s">
        <v>3</v>
      </c>
      <c r="M460" s="43" t="s">
        <v>805</v>
      </c>
      <c r="N460" s="46">
        <v>4</v>
      </c>
      <c r="O460" s="46">
        <v>0</v>
      </c>
      <c r="P460" s="44" t="s">
        <v>1240</v>
      </c>
      <c r="Q460" s="44" t="s">
        <v>1241</v>
      </c>
      <c r="R460" s="44" t="s">
        <v>376</v>
      </c>
      <c r="S460" s="43"/>
      <c r="T460" s="43"/>
      <c r="U460" s="43"/>
      <c r="V460" s="43"/>
      <c r="W460" s="43"/>
      <c r="X460" s="43"/>
      <c r="Y460" s="43"/>
      <c r="Z460" s="43"/>
      <c r="AA460" s="43"/>
      <c r="AB460" s="43"/>
      <c r="AC460" s="43"/>
      <c r="AD460" s="43"/>
      <c r="AE460" s="47">
        <f t="shared" si="42"/>
        <v>1</v>
      </c>
      <c r="AF460" s="47">
        <f t="shared" si="43"/>
        <v>0</v>
      </c>
      <c r="AG460" s="47">
        <f t="shared" si="44"/>
        <v>0</v>
      </c>
      <c r="AH460" s="43" t="s">
        <v>1017</v>
      </c>
      <c r="AI460" s="43" t="s">
        <v>1018</v>
      </c>
      <c r="AJ460" s="43" t="s">
        <v>376</v>
      </c>
      <c r="AK460" s="43" t="s">
        <v>658</v>
      </c>
      <c r="AL460" s="43" t="s">
        <v>1227</v>
      </c>
      <c r="AM460" s="43" t="s">
        <v>1164</v>
      </c>
      <c r="AN460" s="43" t="s">
        <v>376</v>
      </c>
      <c r="AO460" s="43" t="s">
        <v>658</v>
      </c>
      <c r="AP460" s="43"/>
      <c r="AQ460" s="43">
        <v>2</v>
      </c>
      <c r="AR460" s="43"/>
      <c r="AS460" s="43"/>
      <c r="AT460" s="43"/>
      <c r="AU460" s="43" t="s">
        <v>376</v>
      </c>
      <c r="AV460" s="43"/>
      <c r="AW460" s="43" t="s">
        <v>30</v>
      </c>
      <c r="AX460" s="43"/>
      <c r="AY460" s="43" t="s">
        <v>30</v>
      </c>
      <c r="AZ460" s="43"/>
      <c r="BA460" s="44"/>
      <c r="BB460" s="48"/>
      <c r="BC460" s="43"/>
      <c r="BD460" s="43"/>
      <c r="BE460" s="43"/>
      <c r="BF460" s="43">
        <v>1</v>
      </c>
      <c r="BG460" s="43">
        <v>1</v>
      </c>
      <c r="BH460" s="43">
        <v>2</v>
      </c>
      <c r="BI460" s="43" t="s">
        <v>1302</v>
      </c>
      <c r="BJ460" s="43" t="s">
        <v>805</v>
      </c>
      <c r="BK460" s="43">
        <v>1947</v>
      </c>
      <c r="BL460" s="43" t="str">
        <f t="shared" si="45"/>
        <v>1947Charlton Athletic</v>
      </c>
      <c r="BM460" s="49" t="str">
        <f t="shared" si="46"/>
        <v>Leeds</v>
      </c>
      <c r="BN460" s="43"/>
      <c r="BO460" s="43"/>
      <c r="BP460" s="43"/>
      <c r="BQ460" s="43"/>
      <c r="BR460" s="43"/>
      <c r="BS460" s="43"/>
      <c r="BT460" s="43"/>
      <c r="BU460" s="43"/>
      <c r="BV460" s="43" t="s">
        <v>376</v>
      </c>
      <c r="BW460" s="43" t="s">
        <v>376</v>
      </c>
      <c r="BX460" s="43"/>
      <c r="BZ460" s="50"/>
      <c r="CA460" s="50"/>
      <c r="CB460" s="88" t="str">
        <f t="shared" si="47"/>
        <v>19470329</v>
      </c>
    </row>
    <row r="461" spans="1:80" s="49" customFormat="1" ht="12.95" customHeight="1" x14ac:dyDescent="0.2">
      <c r="A461" s="43">
        <v>3</v>
      </c>
      <c r="B461" s="43">
        <v>29</v>
      </c>
      <c r="C461" s="43">
        <v>1947</v>
      </c>
      <c r="D461" s="43" t="s">
        <v>658</v>
      </c>
      <c r="E461" s="43" t="s">
        <v>1303</v>
      </c>
      <c r="F461" s="44" t="s">
        <v>1010</v>
      </c>
      <c r="G461" s="43"/>
      <c r="H461" s="44" t="s">
        <v>1011</v>
      </c>
      <c r="I461" s="44"/>
      <c r="J461" s="45">
        <v>17255</v>
      </c>
      <c r="K461" s="43" t="s">
        <v>805</v>
      </c>
      <c r="L461" s="43" t="s">
        <v>4</v>
      </c>
      <c r="M461" s="43" t="s">
        <v>1302</v>
      </c>
      <c r="N461" s="46">
        <v>0</v>
      </c>
      <c r="O461" s="46">
        <v>4</v>
      </c>
      <c r="P461" s="44" t="s">
        <v>1240</v>
      </c>
      <c r="Q461" s="44" t="s">
        <v>1241</v>
      </c>
      <c r="R461" s="44" t="s">
        <v>376</v>
      </c>
      <c r="S461" s="43"/>
      <c r="T461" s="43"/>
      <c r="U461" s="43"/>
      <c r="V461" s="43"/>
      <c r="W461" s="43"/>
      <c r="X461" s="43"/>
      <c r="Y461" s="43"/>
      <c r="Z461" s="43"/>
      <c r="AA461" s="43"/>
      <c r="AB461" s="43"/>
      <c r="AC461" s="43"/>
      <c r="AD461" s="43"/>
      <c r="AE461" s="47">
        <f t="shared" si="42"/>
        <v>0</v>
      </c>
      <c r="AF461" s="47">
        <f t="shared" si="43"/>
        <v>0</v>
      </c>
      <c r="AG461" s="47">
        <f t="shared" si="44"/>
        <v>1</v>
      </c>
      <c r="AH461" s="43" t="s">
        <v>1227</v>
      </c>
      <c r="AI461" s="43" t="s">
        <v>1164</v>
      </c>
      <c r="AJ461" s="43" t="s">
        <v>376</v>
      </c>
      <c r="AK461" s="43" t="s">
        <v>658</v>
      </c>
      <c r="AL461" s="43" t="s">
        <v>1017</v>
      </c>
      <c r="AM461" s="43" t="s">
        <v>1018</v>
      </c>
      <c r="AN461" s="43" t="s">
        <v>376</v>
      </c>
      <c r="AO461" s="43" t="s">
        <v>658</v>
      </c>
      <c r="AP461" s="43"/>
      <c r="AQ461" s="43">
        <v>2</v>
      </c>
      <c r="AR461" s="43"/>
      <c r="AS461" s="43"/>
      <c r="AT461" s="43"/>
      <c r="AU461" s="43" t="s">
        <v>376</v>
      </c>
      <c r="AV461" s="43"/>
      <c r="AW461" s="43" t="s">
        <v>30</v>
      </c>
      <c r="AX461" s="43"/>
      <c r="AY461" s="43" t="s">
        <v>30</v>
      </c>
      <c r="AZ461" s="43"/>
      <c r="BA461" s="44"/>
      <c r="BB461" s="48"/>
      <c r="BC461" s="43"/>
      <c r="BD461" s="43"/>
      <c r="BE461" s="43"/>
      <c r="BF461" s="43">
        <v>1</v>
      </c>
      <c r="BG461" s="43">
        <v>2</v>
      </c>
      <c r="BH461" s="43">
        <v>1</v>
      </c>
      <c r="BI461" s="43" t="s">
        <v>805</v>
      </c>
      <c r="BJ461" s="43" t="s">
        <v>1302</v>
      </c>
      <c r="BK461" s="43">
        <v>1947</v>
      </c>
      <c r="BL461" s="43" t="str">
        <f t="shared" si="45"/>
        <v>1947Newcastle United</v>
      </c>
      <c r="BM461" s="49" t="str">
        <f t="shared" si="46"/>
        <v>Leeds</v>
      </c>
      <c r="BN461" s="43"/>
      <c r="BO461" s="43"/>
      <c r="BP461" s="43"/>
      <c r="BQ461" s="43"/>
      <c r="BR461" s="43"/>
      <c r="BS461" s="43"/>
      <c r="BT461" s="43"/>
      <c r="BU461" s="43"/>
      <c r="BV461" s="43" t="s">
        <v>376</v>
      </c>
      <c r="BW461" s="43" t="s">
        <v>376</v>
      </c>
      <c r="BX461" s="43"/>
      <c r="BZ461" s="50"/>
      <c r="CA461" s="50"/>
      <c r="CB461" s="88" t="str">
        <f t="shared" si="47"/>
        <v>19470329</v>
      </c>
    </row>
    <row r="462" spans="1:80" s="49" customFormat="1" ht="12.95" customHeight="1" x14ac:dyDescent="0.2">
      <c r="A462" s="43">
        <v>3</v>
      </c>
      <c r="B462" s="43">
        <v>29</v>
      </c>
      <c r="C462" s="43">
        <v>1947</v>
      </c>
      <c r="D462" s="43" t="s">
        <v>658</v>
      </c>
      <c r="E462" s="43" t="s">
        <v>1303</v>
      </c>
      <c r="F462" s="44" t="s">
        <v>1010</v>
      </c>
      <c r="G462" s="43"/>
      <c r="H462" s="44" t="s">
        <v>1011</v>
      </c>
      <c r="I462" s="44"/>
      <c r="J462" s="45">
        <v>17255</v>
      </c>
      <c r="K462" s="43" t="s">
        <v>588</v>
      </c>
      <c r="L462" s="43" t="s">
        <v>1014</v>
      </c>
      <c r="M462" s="43" t="s">
        <v>1255</v>
      </c>
      <c r="N462" s="46">
        <v>0</v>
      </c>
      <c r="O462" s="46">
        <v>0</v>
      </c>
      <c r="P462" s="44" t="s">
        <v>1178</v>
      </c>
      <c r="Q462" s="44" t="s">
        <v>1111</v>
      </c>
      <c r="R462" s="44" t="s">
        <v>376</v>
      </c>
      <c r="S462" s="43"/>
      <c r="T462" s="43"/>
      <c r="U462" s="43"/>
      <c r="V462" s="43"/>
      <c r="W462" s="43"/>
      <c r="X462" s="43"/>
      <c r="Y462" s="43"/>
      <c r="Z462" s="43"/>
      <c r="AA462" s="43"/>
      <c r="AB462" s="43"/>
      <c r="AC462" s="43"/>
      <c r="AD462" s="43"/>
      <c r="AE462" s="47">
        <f t="shared" si="42"/>
        <v>0</v>
      </c>
      <c r="AF462" s="47">
        <f t="shared" si="43"/>
        <v>1</v>
      </c>
      <c r="AG462" s="47">
        <f t="shared" si="44"/>
        <v>0</v>
      </c>
      <c r="AH462" s="43" t="s">
        <v>588</v>
      </c>
      <c r="AI462" s="43" t="s">
        <v>1175</v>
      </c>
      <c r="AJ462" s="43" t="s">
        <v>376</v>
      </c>
      <c r="AK462" s="43" t="s">
        <v>658</v>
      </c>
      <c r="AL462" s="43" t="s">
        <v>1255</v>
      </c>
      <c r="AM462" s="43" t="s">
        <v>1086</v>
      </c>
      <c r="AN462" s="43" t="s">
        <v>376</v>
      </c>
      <c r="AO462" s="43" t="s">
        <v>658</v>
      </c>
      <c r="AP462" s="43"/>
      <c r="AQ462" s="43">
        <v>2</v>
      </c>
      <c r="AR462" s="43"/>
      <c r="AS462" s="43"/>
      <c r="AT462" s="43"/>
      <c r="AU462" s="43" t="s">
        <v>376</v>
      </c>
      <c r="AV462" s="43"/>
      <c r="AW462" s="43" t="s">
        <v>30</v>
      </c>
      <c r="AX462" s="43"/>
      <c r="AY462" s="43" t="s">
        <v>30</v>
      </c>
      <c r="AZ462" s="43"/>
      <c r="BA462" s="44"/>
      <c r="BB462" s="48"/>
      <c r="BC462" s="43"/>
      <c r="BD462" s="43"/>
      <c r="BE462" s="43"/>
      <c r="BF462" s="43">
        <v>1</v>
      </c>
      <c r="BG462" s="43">
        <v>1</v>
      </c>
      <c r="BH462" s="43">
        <v>2</v>
      </c>
      <c r="BI462" s="43" t="s">
        <v>588</v>
      </c>
      <c r="BJ462" s="43" t="s">
        <v>1255</v>
      </c>
      <c r="BK462" s="43">
        <v>1947</v>
      </c>
      <c r="BL462" s="43" t="str">
        <f t="shared" si="45"/>
        <v>1947Liverpool</v>
      </c>
      <c r="BM462" s="49" t="str">
        <f t="shared" si="46"/>
        <v>Birmingham</v>
      </c>
      <c r="BN462" s="43"/>
      <c r="BO462" s="43"/>
      <c r="BP462" s="43"/>
      <c r="BQ462" s="43"/>
      <c r="BR462" s="43"/>
      <c r="BS462" s="43"/>
      <c r="BT462" s="43"/>
      <c r="BU462" s="43"/>
      <c r="BV462" s="43" t="s">
        <v>376</v>
      </c>
      <c r="BW462" s="43" t="s">
        <v>376</v>
      </c>
      <c r="BX462" s="43"/>
      <c r="BZ462" s="50"/>
      <c r="CA462" s="50"/>
      <c r="CB462" s="88" t="str">
        <f t="shared" si="47"/>
        <v>19470329</v>
      </c>
    </row>
    <row r="463" spans="1:80" s="49" customFormat="1" ht="12.95" customHeight="1" x14ac:dyDescent="0.2">
      <c r="A463" s="43">
        <v>3</v>
      </c>
      <c r="B463" s="43">
        <v>29</v>
      </c>
      <c r="C463" s="43">
        <v>1947</v>
      </c>
      <c r="D463" s="43" t="s">
        <v>658</v>
      </c>
      <c r="E463" s="43" t="s">
        <v>1303</v>
      </c>
      <c r="F463" s="44" t="s">
        <v>1010</v>
      </c>
      <c r="G463" s="43"/>
      <c r="H463" s="44" t="s">
        <v>1011</v>
      </c>
      <c r="I463" s="44"/>
      <c r="J463" s="45">
        <v>17255</v>
      </c>
      <c r="K463" s="43" t="s">
        <v>1255</v>
      </c>
      <c r="L463" s="43" t="s">
        <v>1014</v>
      </c>
      <c r="M463" s="43" t="s">
        <v>588</v>
      </c>
      <c r="N463" s="46">
        <v>0</v>
      </c>
      <c r="O463" s="46">
        <v>0</v>
      </c>
      <c r="P463" s="44" t="s">
        <v>1178</v>
      </c>
      <c r="Q463" s="44" t="s">
        <v>1111</v>
      </c>
      <c r="R463" s="44" t="s">
        <v>376</v>
      </c>
      <c r="S463" s="43"/>
      <c r="T463" s="43"/>
      <c r="U463" s="43"/>
      <c r="V463" s="43"/>
      <c r="W463" s="43"/>
      <c r="X463" s="43"/>
      <c r="Y463" s="43"/>
      <c r="Z463" s="43"/>
      <c r="AA463" s="43"/>
      <c r="AB463" s="43"/>
      <c r="AC463" s="43"/>
      <c r="AD463" s="43"/>
      <c r="AE463" s="47">
        <f t="shared" si="42"/>
        <v>0</v>
      </c>
      <c r="AF463" s="47">
        <f t="shared" si="43"/>
        <v>1</v>
      </c>
      <c r="AG463" s="47">
        <f t="shared" si="44"/>
        <v>0</v>
      </c>
      <c r="AH463" s="43" t="s">
        <v>1255</v>
      </c>
      <c r="AI463" s="43" t="s">
        <v>1086</v>
      </c>
      <c r="AJ463" s="43" t="s">
        <v>376</v>
      </c>
      <c r="AK463" s="43" t="s">
        <v>658</v>
      </c>
      <c r="AL463" s="43" t="s">
        <v>588</v>
      </c>
      <c r="AM463" s="43" t="s">
        <v>1175</v>
      </c>
      <c r="AN463" s="43" t="s">
        <v>376</v>
      </c>
      <c r="AO463" s="43" t="s">
        <v>658</v>
      </c>
      <c r="AP463" s="43"/>
      <c r="AQ463" s="43">
        <v>2</v>
      </c>
      <c r="AR463" s="43"/>
      <c r="AS463" s="43"/>
      <c r="AT463" s="43"/>
      <c r="AU463" s="43" t="s">
        <v>376</v>
      </c>
      <c r="AV463" s="43"/>
      <c r="AW463" s="43" t="s">
        <v>30</v>
      </c>
      <c r="AX463" s="43"/>
      <c r="AY463" s="43" t="s">
        <v>30</v>
      </c>
      <c r="AZ463" s="43"/>
      <c r="BA463" s="44"/>
      <c r="BB463" s="48"/>
      <c r="BC463" s="43"/>
      <c r="BD463" s="43"/>
      <c r="BE463" s="43"/>
      <c r="BF463" s="43">
        <v>1</v>
      </c>
      <c r="BG463" s="43">
        <v>2</v>
      </c>
      <c r="BH463" s="43">
        <v>1</v>
      </c>
      <c r="BI463" s="43" t="s">
        <v>1255</v>
      </c>
      <c r="BJ463" s="43" t="s">
        <v>588</v>
      </c>
      <c r="BK463" s="43">
        <v>1947</v>
      </c>
      <c r="BL463" s="43" t="str">
        <f t="shared" si="45"/>
        <v>1947Burnley</v>
      </c>
      <c r="BM463" s="49" t="str">
        <f t="shared" si="46"/>
        <v>Birmingham</v>
      </c>
      <c r="BN463" s="43"/>
      <c r="BO463" s="43"/>
      <c r="BP463" s="43"/>
      <c r="BQ463" s="43"/>
      <c r="BR463" s="43"/>
      <c r="BS463" s="43"/>
      <c r="BT463" s="43"/>
      <c r="BU463" s="43"/>
      <c r="BV463" s="43" t="s">
        <v>376</v>
      </c>
      <c r="BW463" s="43" t="s">
        <v>376</v>
      </c>
      <c r="BX463" s="43"/>
      <c r="BZ463" s="50"/>
      <c r="CA463" s="50"/>
      <c r="CB463" s="88" t="str">
        <f t="shared" si="47"/>
        <v>19470329</v>
      </c>
    </row>
    <row r="464" spans="1:80" s="49" customFormat="1" ht="12.95" customHeight="1" x14ac:dyDescent="0.2">
      <c r="A464" s="43">
        <v>4</v>
      </c>
      <c r="B464" s="43">
        <v>12</v>
      </c>
      <c r="C464" s="43">
        <v>1947</v>
      </c>
      <c r="D464" s="43" t="s">
        <v>658</v>
      </c>
      <c r="E464" s="43" t="s">
        <v>1303</v>
      </c>
      <c r="F464" s="44" t="s">
        <v>1010</v>
      </c>
      <c r="G464" s="43"/>
      <c r="H464" s="44" t="s">
        <v>1011</v>
      </c>
      <c r="I464" s="44" t="s">
        <v>1023</v>
      </c>
      <c r="J464" s="45">
        <v>17269</v>
      </c>
      <c r="K464" s="43" t="s">
        <v>1255</v>
      </c>
      <c r="L464" s="43" t="s">
        <v>3</v>
      </c>
      <c r="M464" s="43" t="s">
        <v>588</v>
      </c>
      <c r="N464" s="46">
        <v>1</v>
      </c>
      <c r="O464" s="46">
        <v>0</v>
      </c>
      <c r="P464" s="44" t="s">
        <v>1226</v>
      </c>
      <c r="Q464" s="44" t="s">
        <v>1101</v>
      </c>
      <c r="R464" s="44" t="s">
        <v>376</v>
      </c>
      <c r="S464" s="43"/>
      <c r="T464" s="43"/>
      <c r="U464" s="43"/>
      <c r="V464" s="43"/>
      <c r="W464" s="43"/>
      <c r="X464" s="43"/>
      <c r="Y464" s="43"/>
      <c r="Z464" s="43"/>
      <c r="AA464" s="43"/>
      <c r="AB464" s="43"/>
      <c r="AC464" s="43"/>
      <c r="AD464" s="43"/>
      <c r="AE464" s="47">
        <f t="shared" si="42"/>
        <v>1</v>
      </c>
      <c r="AF464" s="47">
        <f t="shared" si="43"/>
        <v>0</v>
      </c>
      <c r="AG464" s="47">
        <f t="shared" si="44"/>
        <v>0</v>
      </c>
      <c r="AH464" s="43" t="s">
        <v>1255</v>
      </c>
      <c r="AI464" s="43" t="s">
        <v>1086</v>
      </c>
      <c r="AJ464" s="43" t="s">
        <v>376</v>
      </c>
      <c r="AK464" s="43" t="s">
        <v>658</v>
      </c>
      <c r="AL464" s="43" t="s">
        <v>588</v>
      </c>
      <c r="AM464" s="43" t="s">
        <v>1175</v>
      </c>
      <c r="AN464" s="43" t="s">
        <v>376</v>
      </c>
      <c r="AO464" s="43" t="s">
        <v>658</v>
      </c>
      <c r="AP464" s="43"/>
      <c r="AQ464" s="43">
        <v>2</v>
      </c>
      <c r="AR464" s="43"/>
      <c r="AS464" s="43"/>
      <c r="AT464" s="43"/>
      <c r="AU464" s="43" t="s">
        <v>376</v>
      </c>
      <c r="AV464" s="43"/>
      <c r="AW464" s="43" t="s">
        <v>30</v>
      </c>
      <c r="AX464" s="43"/>
      <c r="AY464" s="43" t="s">
        <v>30</v>
      </c>
      <c r="AZ464" s="43"/>
      <c r="BA464" s="44"/>
      <c r="BB464" s="48"/>
      <c r="BC464" s="43"/>
      <c r="BD464" s="43"/>
      <c r="BE464" s="43"/>
      <c r="BF464" s="43">
        <v>1</v>
      </c>
      <c r="BG464" s="43">
        <v>2</v>
      </c>
      <c r="BH464" s="43">
        <v>1</v>
      </c>
      <c r="BI464" s="43" t="s">
        <v>1255</v>
      </c>
      <c r="BJ464" s="43" t="s">
        <v>588</v>
      </c>
      <c r="BK464" s="43">
        <v>1947</v>
      </c>
      <c r="BL464" s="43" t="str">
        <f t="shared" si="45"/>
        <v>1947Burnley</v>
      </c>
      <c r="BM464" s="49" t="str">
        <f t="shared" si="46"/>
        <v>Manchester</v>
      </c>
      <c r="BN464" s="43"/>
      <c r="BO464" s="43"/>
      <c r="BP464" s="43"/>
      <c r="BQ464" s="43"/>
      <c r="BR464" s="43"/>
      <c r="BS464" s="43"/>
      <c r="BT464" s="43"/>
      <c r="BU464" s="43"/>
      <c r="BV464" s="43" t="s">
        <v>376</v>
      </c>
      <c r="BW464" s="43" t="s">
        <v>376</v>
      </c>
      <c r="BX464" s="43"/>
      <c r="BZ464" s="50"/>
      <c r="CA464" s="50"/>
      <c r="CB464" s="88" t="str">
        <f t="shared" si="47"/>
        <v>19470412</v>
      </c>
    </row>
    <row r="465" spans="1:80" s="49" customFormat="1" ht="12.95" customHeight="1" x14ac:dyDescent="0.2">
      <c r="A465" s="43">
        <v>4</v>
      </c>
      <c r="B465" s="43">
        <v>12</v>
      </c>
      <c r="C465" s="43">
        <v>1947</v>
      </c>
      <c r="D465" s="43" t="s">
        <v>658</v>
      </c>
      <c r="E465" s="43" t="s">
        <v>1303</v>
      </c>
      <c r="F465" s="44" t="s">
        <v>1010</v>
      </c>
      <c r="G465" s="43"/>
      <c r="H465" s="44" t="s">
        <v>1011</v>
      </c>
      <c r="I465" s="44" t="s">
        <v>1023</v>
      </c>
      <c r="J465" s="45">
        <v>17269</v>
      </c>
      <c r="K465" s="43" t="s">
        <v>588</v>
      </c>
      <c r="L465" s="43" t="s">
        <v>4</v>
      </c>
      <c r="M465" s="43" t="s">
        <v>1255</v>
      </c>
      <c r="N465" s="46">
        <v>0</v>
      </c>
      <c r="O465" s="46">
        <v>1</v>
      </c>
      <c r="P465" s="44" t="s">
        <v>1226</v>
      </c>
      <c r="Q465" s="44" t="s">
        <v>1101</v>
      </c>
      <c r="R465" s="44" t="s">
        <v>376</v>
      </c>
      <c r="S465" s="43"/>
      <c r="T465" s="43"/>
      <c r="U465" s="43"/>
      <c r="V465" s="43"/>
      <c r="W465" s="43"/>
      <c r="X465" s="43"/>
      <c r="Y465" s="43"/>
      <c r="Z465" s="43"/>
      <c r="AA465" s="43"/>
      <c r="AB465" s="43"/>
      <c r="AC465" s="43"/>
      <c r="AD465" s="43"/>
      <c r="AE465" s="47">
        <f t="shared" si="42"/>
        <v>0</v>
      </c>
      <c r="AF465" s="47">
        <f t="shared" si="43"/>
        <v>0</v>
      </c>
      <c r="AG465" s="47">
        <f t="shared" si="44"/>
        <v>1</v>
      </c>
      <c r="AH465" s="43" t="s">
        <v>588</v>
      </c>
      <c r="AI465" s="43" t="s">
        <v>1175</v>
      </c>
      <c r="AJ465" s="43" t="s">
        <v>376</v>
      </c>
      <c r="AK465" s="43" t="s">
        <v>658</v>
      </c>
      <c r="AL465" s="43" t="s">
        <v>1255</v>
      </c>
      <c r="AM465" s="43" t="s">
        <v>1086</v>
      </c>
      <c r="AN465" s="43" t="s">
        <v>376</v>
      </c>
      <c r="AO465" s="43" t="s">
        <v>658</v>
      </c>
      <c r="AP465" s="43"/>
      <c r="AQ465" s="43">
        <v>2</v>
      </c>
      <c r="AR465" s="43"/>
      <c r="AS465" s="43"/>
      <c r="AT465" s="43"/>
      <c r="AU465" s="43" t="s">
        <v>376</v>
      </c>
      <c r="AV465" s="43"/>
      <c r="AW465" s="43" t="s">
        <v>30</v>
      </c>
      <c r="AX465" s="43"/>
      <c r="AY465" s="43" t="s">
        <v>30</v>
      </c>
      <c r="AZ465" s="43"/>
      <c r="BA465" s="44"/>
      <c r="BB465" s="48"/>
      <c r="BC465" s="43"/>
      <c r="BD465" s="43"/>
      <c r="BE465" s="43"/>
      <c r="BF465" s="43">
        <v>1</v>
      </c>
      <c r="BG465" s="43">
        <v>1</v>
      </c>
      <c r="BH465" s="43">
        <v>2</v>
      </c>
      <c r="BI465" s="43" t="s">
        <v>588</v>
      </c>
      <c r="BJ465" s="43" t="s">
        <v>1255</v>
      </c>
      <c r="BK465" s="43">
        <v>1947</v>
      </c>
      <c r="BL465" s="43" t="str">
        <f t="shared" si="45"/>
        <v>1947Liverpool</v>
      </c>
      <c r="BM465" s="49" t="str">
        <f t="shared" si="46"/>
        <v>Manchester</v>
      </c>
      <c r="BN465" s="43"/>
      <c r="BO465" s="43"/>
      <c r="BP465" s="43"/>
      <c r="BQ465" s="43"/>
      <c r="BR465" s="43"/>
      <c r="BS465" s="43"/>
      <c r="BT465" s="43"/>
      <c r="BU465" s="43"/>
      <c r="BV465" s="43" t="s">
        <v>376</v>
      </c>
      <c r="BW465" s="43" t="s">
        <v>376</v>
      </c>
      <c r="BX465" s="43"/>
      <c r="BZ465" s="50"/>
      <c r="CA465" s="50"/>
      <c r="CB465" s="88" t="str">
        <f t="shared" si="47"/>
        <v>19470412</v>
      </c>
    </row>
    <row r="466" spans="1:80" s="49" customFormat="1" ht="12.95" customHeight="1" x14ac:dyDescent="0.2">
      <c r="A466" s="43">
        <v>4</v>
      </c>
      <c r="B466" s="43">
        <v>26</v>
      </c>
      <c r="C466" s="43">
        <v>1947</v>
      </c>
      <c r="D466" s="43" t="s">
        <v>658</v>
      </c>
      <c r="E466" s="43" t="s">
        <v>1303</v>
      </c>
      <c r="F466" s="44" t="s">
        <v>1010</v>
      </c>
      <c r="G466" s="43"/>
      <c r="H466" s="44" t="s">
        <v>1025</v>
      </c>
      <c r="I466" s="44"/>
      <c r="J466" s="45">
        <v>17283</v>
      </c>
      <c r="K466" s="43" t="s">
        <v>1302</v>
      </c>
      <c r="L466" s="43" t="s">
        <v>3</v>
      </c>
      <c r="M466" s="43" t="s">
        <v>1255</v>
      </c>
      <c r="N466" s="46">
        <v>1</v>
      </c>
      <c r="O466" s="46">
        <v>0</v>
      </c>
      <c r="P466" s="44" t="s">
        <v>1268</v>
      </c>
      <c r="Q466" s="44" t="s">
        <v>1017</v>
      </c>
      <c r="R466" s="44" t="s">
        <v>376</v>
      </c>
      <c r="S466" s="43"/>
      <c r="T466" s="43"/>
      <c r="U466" s="43"/>
      <c r="V466" s="43"/>
      <c r="W466" s="43"/>
      <c r="X466" s="43"/>
      <c r="Y466" s="43"/>
      <c r="Z466" s="43"/>
      <c r="AA466" s="43"/>
      <c r="AB466" s="43"/>
      <c r="AC466" s="43"/>
      <c r="AD466" s="43"/>
      <c r="AE466" s="47">
        <f t="shared" si="42"/>
        <v>1</v>
      </c>
      <c r="AF466" s="47">
        <f t="shared" si="43"/>
        <v>0</v>
      </c>
      <c r="AG466" s="47">
        <f t="shared" si="44"/>
        <v>0</v>
      </c>
      <c r="AH466" s="43" t="s">
        <v>1017</v>
      </c>
      <c r="AI466" s="43" t="s">
        <v>1018</v>
      </c>
      <c r="AJ466" s="43" t="s">
        <v>376</v>
      </c>
      <c r="AK466" s="43" t="s">
        <v>658</v>
      </c>
      <c r="AL466" s="43" t="s">
        <v>1255</v>
      </c>
      <c r="AM466" s="43" t="s">
        <v>1086</v>
      </c>
      <c r="AN466" s="43" t="s">
        <v>376</v>
      </c>
      <c r="AO466" s="43" t="s">
        <v>658</v>
      </c>
      <c r="AP466" s="43"/>
      <c r="AQ466" s="43">
        <v>1</v>
      </c>
      <c r="AR466" s="43"/>
      <c r="AS466" s="43"/>
      <c r="AT466" s="43"/>
      <c r="AU466" s="43" t="s">
        <v>376</v>
      </c>
      <c r="AV466" s="43"/>
      <c r="AW466" s="43" t="s">
        <v>30</v>
      </c>
      <c r="AX466" s="43"/>
      <c r="AY466" s="43" t="s">
        <v>30</v>
      </c>
      <c r="AZ466" s="43"/>
      <c r="BA466" s="44"/>
      <c r="BB466" s="48" t="s">
        <v>30</v>
      </c>
      <c r="BC466" s="43" t="s">
        <v>30</v>
      </c>
      <c r="BD466" s="43"/>
      <c r="BE466" s="43"/>
      <c r="BF466" s="43">
        <v>1</v>
      </c>
      <c r="BG466" s="43">
        <v>1</v>
      </c>
      <c r="BH466" s="43">
        <v>2</v>
      </c>
      <c r="BI466" s="43" t="s">
        <v>1302</v>
      </c>
      <c r="BJ466" s="43" t="s">
        <v>1255</v>
      </c>
      <c r="BK466" s="43">
        <v>1947</v>
      </c>
      <c r="BL466" s="43" t="str">
        <f t="shared" si="45"/>
        <v>1947Charlton Athletic</v>
      </c>
      <c r="BM466" s="49" t="str">
        <f t="shared" si="46"/>
        <v>London</v>
      </c>
      <c r="BN466" s="43"/>
      <c r="BO466" s="43"/>
      <c r="BP466" s="43"/>
      <c r="BQ466" s="43"/>
      <c r="BR466" s="43"/>
      <c r="BS466" s="43"/>
      <c r="BT466" s="43"/>
      <c r="BU466" s="43"/>
      <c r="BV466" s="43" t="s">
        <v>376</v>
      </c>
      <c r="BW466" s="43" t="s">
        <v>376</v>
      </c>
      <c r="BX466" s="43"/>
      <c r="BZ466" s="50"/>
      <c r="CA466" s="50"/>
      <c r="CB466" s="88" t="str">
        <f t="shared" si="47"/>
        <v>19470426</v>
      </c>
    </row>
    <row r="467" spans="1:80" s="49" customFormat="1" ht="12.95" customHeight="1" x14ac:dyDescent="0.2">
      <c r="A467" s="43">
        <v>4</v>
      </c>
      <c r="B467" s="43">
        <v>26</v>
      </c>
      <c r="C467" s="43">
        <v>1947</v>
      </c>
      <c r="D467" s="43" t="s">
        <v>658</v>
      </c>
      <c r="E467" s="43" t="s">
        <v>1303</v>
      </c>
      <c r="F467" s="44" t="s">
        <v>1010</v>
      </c>
      <c r="G467" s="43"/>
      <c r="H467" s="44" t="s">
        <v>1025</v>
      </c>
      <c r="I467" s="44"/>
      <c r="J467" s="45">
        <v>17283</v>
      </c>
      <c r="K467" s="43" t="s">
        <v>1255</v>
      </c>
      <c r="L467" s="43" t="s">
        <v>4</v>
      </c>
      <c r="M467" s="43" t="s">
        <v>1302</v>
      </c>
      <c r="N467" s="46">
        <v>0</v>
      </c>
      <c r="O467" s="46">
        <v>1</v>
      </c>
      <c r="P467" s="44" t="s">
        <v>1268</v>
      </c>
      <c r="Q467" s="44" t="s">
        <v>1017</v>
      </c>
      <c r="R467" s="44" t="s">
        <v>376</v>
      </c>
      <c r="S467" s="43"/>
      <c r="T467" s="43"/>
      <c r="U467" s="43"/>
      <c r="V467" s="43"/>
      <c r="W467" s="43"/>
      <c r="X467" s="43"/>
      <c r="Y467" s="43"/>
      <c r="Z467" s="43"/>
      <c r="AA467" s="43"/>
      <c r="AB467" s="43"/>
      <c r="AC467" s="43"/>
      <c r="AD467" s="43"/>
      <c r="AE467" s="47">
        <f t="shared" si="42"/>
        <v>0</v>
      </c>
      <c r="AF467" s="47">
        <f t="shared" si="43"/>
        <v>0</v>
      </c>
      <c r="AG467" s="47">
        <f t="shared" si="44"/>
        <v>1</v>
      </c>
      <c r="AH467" s="43" t="s">
        <v>1255</v>
      </c>
      <c r="AI467" s="43" t="s">
        <v>1086</v>
      </c>
      <c r="AJ467" s="43" t="s">
        <v>376</v>
      </c>
      <c r="AK467" s="43" t="s">
        <v>658</v>
      </c>
      <c r="AL467" s="43" t="s">
        <v>1017</v>
      </c>
      <c r="AM467" s="43" t="s">
        <v>1018</v>
      </c>
      <c r="AN467" s="43" t="s">
        <v>376</v>
      </c>
      <c r="AO467" s="43" t="s">
        <v>658</v>
      </c>
      <c r="AP467" s="43"/>
      <c r="AQ467" s="43">
        <v>1</v>
      </c>
      <c r="AR467" s="43"/>
      <c r="AS467" s="43"/>
      <c r="AT467" s="43"/>
      <c r="AU467" s="43" t="s">
        <v>376</v>
      </c>
      <c r="AV467" s="43"/>
      <c r="AW467" s="43" t="s">
        <v>30</v>
      </c>
      <c r="AX467" s="43"/>
      <c r="AY467" s="43" t="s">
        <v>30</v>
      </c>
      <c r="AZ467" s="43"/>
      <c r="BA467" s="44"/>
      <c r="BB467" s="48"/>
      <c r="BC467" s="43" t="s">
        <v>30</v>
      </c>
      <c r="BD467" s="43"/>
      <c r="BE467" s="43"/>
      <c r="BF467" s="43">
        <v>1</v>
      </c>
      <c r="BG467" s="43">
        <v>2</v>
      </c>
      <c r="BH467" s="43">
        <v>1</v>
      </c>
      <c r="BI467" s="43" t="s">
        <v>1255</v>
      </c>
      <c r="BJ467" s="43" t="s">
        <v>1302</v>
      </c>
      <c r="BK467" s="43">
        <v>1947</v>
      </c>
      <c r="BL467" s="43" t="str">
        <f t="shared" si="45"/>
        <v>1947Burnley</v>
      </c>
      <c r="BM467" s="49" t="str">
        <f t="shared" si="46"/>
        <v>London</v>
      </c>
      <c r="BN467" s="43"/>
      <c r="BO467" s="43"/>
      <c r="BP467" s="43"/>
      <c r="BQ467" s="43"/>
      <c r="BR467" s="43"/>
      <c r="BS467" s="43"/>
      <c r="BT467" s="43"/>
      <c r="BU467" s="43"/>
      <c r="BV467" s="43" t="s">
        <v>376</v>
      </c>
      <c r="BW467" s="43" t="s">
        <v>376</v>
      </c>
      <c r="BX467" s="43"/>
      <c r="BZ467" s="50"/>
      <c r="CA467" s="50"/>
      <c r="CB467" s="88" t="str">
        <f t="shared" si="47"/>
        <v>19470426</v>
      </c>
    </row>
    <row r="468" spans="1:80" s="49" customFormat="1" ht="12.95" customHeight="1" x14ac:dyDescent="0.2">
      <c r="A468" s="43">
        <v>3</v>
      </c>
      <c r="B468" s="43">
        <v>13</v>
      </c>
      <c r="C468" s="43">
        <v>1948</v>
      </c>
      <c r="D468" s="43" t="s">
        <v>658</v>
      </c>
      <c r="E468" s="43" t="s">
        <v>1304</v>
      </c>
      <c r="F468" s="44" t="s">
        <v>1010</v>
      </c>
      <c r="G468" s="43"/>
      <c r="H468" s="44" t="s">
        <v>1011</v>
      </c>
      <c r="I468" s="44"/>
      <c r="J468" s="45">
        <v>17605</v>
      </c>
      <c r="K468" s="43" t="s">
        <v>1305</v>
      </c>
      <c r="L468" s="43" t="s">
        <v>3</v>
      </c>
      <c r="M468" s="43" t="s">
        <v>813</v>
      </c>
      <c r="N468" s="46">
        <v>3</v>
      </c>
      <c r="O468" s="46">
        <v>1</v>
      </c>
      <c r="P468" s="44" t="s">
        <v>1252</v>
      </c>
      <c r="Q468" s="44" t="s">
        <v>1097</v>
      </c>
      <c r="R468" s="44" t="s">
        <v>376</v>
      </c>
      <c r="S468" s="43"/>
      <c r="T468" s="43"/>
      <c r="U468" s="43"/>
      <c r="V468" s="43"/>
      <c r="W468" s="43"/>
      <c r="X468" s="43"/>
      <c r="Y468" s="43"/>
      <c r="Z468" s="43"/>
      <c r="AA468" s="43"/>
      <c r="AB468" s="43"/>
      <c r="AC468" s="43"/>
      <c r="AD468" s="43"/>
      <c r="AE468" s="47">
        <f t="shared" si="42"/>
        <v>1</v>
      </c>
      <c r="AF468" s="47">
        <f t="shared" si="43"/>
        <v>0</v>
      </c>
      <c r="AG468" s="47">
        <f t="shared" si="44"/>
        <v>0</v>
      </c>
      <c r="AH468" s="43" t="s">
        <v>1305</v>
      </c>
      <c r="AI468" s="43" t="s">
        <v>1086</v>
      </c>
      <c r="AJ468" s="43" t="s">
        <v>376</v>
      </c>
      <c r="AK468" s="43" t="s">
        <v>658</v>
      </c>
      <c r="AL468" s="43" t="s">
        <v>1017</v>
      </c>
      <c r="AM468" s="43" t="s">
        <v>1018</v>
      </c>
      <c r="AN468" s="43" t="s">
        <v>376</v>
      </c>
      <c r="AO468" s="43" t="s">
        <v>658</v>
      </c>
      <c r="AP468" s="43"/>
      <c r="AQ468" s="43">
        <v>2</v>
      </c>
      <c r="AR468" s="43"/>
      <c r="AS468" s="43"/>
      <c r="AT468" s="43"/>
      <c r="AU468" s="43" t="s">
        <v>376</v>
      </c>
      <c r="AV468" s="43"/>
      <c r="AW468" s="43" t="s">
        <v>30</v>
      </c>
      <c r="AX468" s="43"/>
      <c r="AY468" s="43" t="s">
        <v>30</v>
      </c>
      <c r="AZ468" s="43"/>
      <c r="BA468" s="44"/>
      <c r="BB468" s="48"/>
      <c r="BC468" s="43"/>
      <c r="BD468" s="43"/>
      <c r="BE468" s="43"/>
      <c r="BF468" s="43">
        <v>1</v>
      </c>
      <c r="BG468" s="43">
        <v>1</v>
      </c>
      <c r="BH468" s="43">
        <v>2</v>
      </c>
      <c r="BI468" s="43" t="s">
        <v>1305</v>
      </c>
      <c r="BJ468" s="43" t="s">
        <v>813</v>
      </c>
      <c r="BK468" s="43">
        <v>1948</v>
      </c>
      <c r="BL468" s="43" t="str">
        <f t="shared" si="45"/>
        <v>1948Blackpool</v>
      </c>
      <c r="BM468" s="49" t="str">
        <f t="shared" si="46"/>
        <v>Sheffield</v>
      </c>
      <c r="BN468" s="43"/>
      <c r="BO468" s="43"/>
      <c r="BP468" s="43"/>
      <c r="BQ468" s="43"/>
      <c r="BR468" s="43"/>
      <c r="BS468" s="43"/>
      <c r="BT468" s="43"/>
      <c r="BU468" s="43"/>
      <c r="BV468" s="43" t="s">
        <v>376</v>
      </c>
      <c r="BW468" s="43" t="s">
        <v>376</v>
      </c>
      <c r="BX468" s="43"/>
      <c r="BY468" s="47"/>
      <c r="BZ468" s="50"/>
      <c r="CA468" s="50"/>
      <c r="CB468" s="88" t="str">
        <f t="shared" si="47"/>
        <v>19480313</v>
      </c>
    </row>
    <row r="469" spans="1:80" s="49" customFormat="1" ht="12.95" customHeight="1" x14ac:dyDescent="0.2">
      <c r="A469" s="43">
        <v>3</v>
      </c>
      <c r="B469" s="43">
        <v>13</v>
      </c>
      <c r="C469" s="43">
        <v>1948</v>
      </c>
      <c r="D469" s="43" t="s">
        <v>658</v>
      </c>
      <c r="E469" s="43" t="s">
        <v>1304</v>
      </c>
      <c r="F469" s="44" t="s">
        <v>1010</v>
      </c>
      <c r="G469" s="43"/>
      <c r="H469" s="44" t="s">
        <v>1011</v>
      </c>
      <c r="I469" s="44"/>
      <c r="J469" s="45">
        <v>17605</v>
      </c>
      <c r="K469" s="43" t="s">
        <v>813</v>
      </c>
      <c r="L469" s="43" t="s">
        <v>4</v>
      </c>
      <c r="M469" s="43" t="s">
        <v>1305</v>
      </c>
      <c r="N469" s="46">
        <v>1</v>
      </c>
      <c r="O469" s="46">
        <v>3</v>
      </c>
      <c r="P469" s="44" t="s">
        <v>1252</v>
      </c>
      <c r="Q469" s="44" t="s">
        <v>1097</v>
      </c>
      <c r="R469" s="44" t="s">
        <v>376</v>
      </c>
      <c r="S469" s="43"/>
      <c r="T469" s="43"/>
      <c r="U469" s="43"/>
      <c r="V469" s="43"/>
      <c r="W469" s="43"/>
      <c r="X469" s="43"/>
      <c r="Y469" s="43"/>
      <c r="Z469" s="43"/>
      <c r="AA469" s="43"/>
      <c r="AB469" s="43"/>
      <c r="AC469" s="43"/>
      <c r="AD469" s="43"/>
      <c r="AE469" s="47">
        <f t="shared" si="42"/>
        <v>0</v>
      </c>
      <c r="AF469" s="47">
        <f t="shared" si="43"/>
        <v>0</v>
      </c>
      <c r="AG469" s="47">
        <f t="shared" si="44"/>
        <v>1</v>
      </c>
      <c r="AH469" s="43" t="s">
        <v>1017</v>
      </c>
      <c r="AI469" s="43" t="s">
        <v>1018</v>
      </c>
      <c r="AJ469" s="43" t="s">
        <v>376</v>
      </c>
      <c r="AK469" s="43" t="s">
        <v>658</v>
      </c>
      <c r="AL469" s="43" t="s">
        <v>1305</v>
      </c>
      <c r="AM469" s="43" t="s">
        <v>1086</v>
      </c>
      <c r="AN469" s="43" t="s">
        <v>376</v>
      </c>
      <c r="AO469" s="43" t="s">
        <v>658</v>
      </c>
      <c r="AP469" s="43"/>
      <c r="AQ469" s="43">
        <v>2</v>
      </c>
      <c r="AR469" s="43"/>
      <c r="AS469" s="43"/>
      <c r="AT469" s="43"/>
      <c r="AU469" s="43" t="s">
        <v>376</v>
      </c>
      <c r="AV469" s="43"/>
      <c r="AW469" s="43" t="s">
        <v>30</v>
      </c>
      <c r="AX469" s="43"/>
      <c r="AY469" s="43" t="s">
        <v>30</v>
      </c>
      <c r="AZ469" s="43"/>
      <c r="BA469" s="44"/>
      <c r="BB469" s="48"/>
      <c r="BC469" s="43"/>
      <c r="BD469" s="43"/>
      <c r="BE469" s="43"/>
      <c r="BF469" s="43">
        <v>1</v>
      </c>
      <c r="BG469" s="43">
        <v>2</v>
      </c>
      <c r="BH469" s="43">
        <v>1</v>
      </c>
      <c r="BI469" s="43" t="s">
        <v>813</v>
      </c>
      <c r="BJ469" s="43" t="s">
        <v>1305</v>
      </c>
      <c r="BK469" s="43">
        <v>1948</v>
      </c>
      <c r="BL469" s="43" t="str">
        <f t="shared" si="45"/>
        <v>1948Tottenham Hotspur</v>
      </c>
      <c r="BM469" s="49" t="str">
        <f t="shared" si="46"/>
        <v>Sheffield</v>
      </c>
      <c r="BN469" s="43"/>
      <c r="BO469" s="43"/>
      <c r="BP469" s="43"/>
      <c r="BQ469" s="43"/>
      <c r="BR469" s="43"/>
      <c r="BS469" s="43"/>
      <c r="BT469" s="43"/>
      <c r="BU469" s="43"/>
      <c r="BV469" s="43" t="s">
        <v>376</v>
      </c>
      <c r="BW469" s="43" t="s">
        <v>376</v>
      </c>
      <c r="BX469" s="43"/>
      <c r="BY469" s="47"/>
      <c r="BZ469" s="50"/>
      <c r="CA469" s="50"/>
      <c r="CB469" s="88" t="str">
        <f t="shared" si="47"/>
        <v>19480313</v>
      </c>
    </row>
    <row r="470" spans="1:80" s="49" customFormat="1" ht="12.95" customHeight="1" x14ac:dyDescent="0.2">
      <c r="A470" s="43">
        <v>3</v>
      </c>
      <c r="B470" s="43">
        <v>13</v>
      </c>
      <c r="C470" s="43">
        <v>1948</v>
      </c>
      <c r="D470" s="43" t="s">
        <v>658</v>
      </c>
      <c r="E470" s="43" t="s">
        <v>1304</v>
      </c>
      <c r="F470" s="44" t="s">
        <v>1010</v>
      </c>
      <c r="G470" s="43"/>
      <c r="H470" s="44" t="s">
        <v>1011</v>
      </c>
      <c r="I470" s="44"/>
      <c r="J470" s="45">
        <v>17605</v>
      </c>
      <c r="K470" s="43" t="s">
        <v>821</v>
      </c>
      <c r="L470" s="43" t="s">
        <v>3</v>
      </c>
      <c r="M470" s="43" t="s">
        <v>1191</v>
      </c>
      <c r="N470" s="46">
        <v>3</v>
      </c>
      <c r="O470" s="46">
        <v>1</v>
      </c>
      <c r="P470" s="44" t="s">
        <v>1219</v>
      </c>
      <c r="Q470" s="44" t="s">
        <v>1111</v>
      </c>
      <c r="R470" s="44" t="s">
        <v>376</v>
      </c>
      <c r="S470" s="43"/>
      <c r="T470" s="43"/>
      <c r="U470" s="43"/>
      <c r="V470" s="43"/>
      <c r="W470" s="43"/>
      <c r="X470" s="43"/>
      <c r="Y470" s="43"/>
      <c r="Z470" s="43"/>
      <c r="AA470" s="43"/>
      <c r="AB470" s="43"/>
      <c r="AC470" s="43"/>
      <c r="AD470" s="43"/>
      <c r="AE470" s="47">
        <f t="shared" si="42"/>
        <v>1</v>
      </c>
      <c r="AF470" s="47">
        <f t="shared" si="43"/>
        <v>0</v>
      </c>
      <c r="AG470" s="47">
        <f t="shared" si="44"/>
        <v>0</v>
      </c>
      <c r="AH470" s="43" t="s">
        <v>1101</v>
      </c>
      <c r="AI470" s="43" t="s">
        <v>1159</v>
      </c>
      <c r="AJ470" s="43" t="s">
        <v>376</v>
      </c>
      <c r="AK470" s="43" t="s">
        <v>658</v>
      </c>
      <c r="AL470" s="43" t="s">
        <v>979</v>
      </c>
      <c r="AM470" s="43" t="s">
        <v>1146</v>
      </c>
      <c r="AN470" s="43" t="s">
        <v>376</v>
      </c>
      <c r="AO470" s="43" t="s">
        <v>658</v>
      </c>
      <c r="AP470" s="43"/>
      <c r="AQ470" s="43">
        <v>2</v>
      </c>
      <c r="AR470" s="43"/>
      <c r="AS470" s="43"/>
      <c r="AT470" s="43"/>
      <c r="AU470" s="43" t="s">
        <v>376</v>
      </c>
      <c r="AV470" s="43"/>
      <c r="AW470" s="43" t="s">
        <v>30</v>
      </c>
      <c r="AX470" s="43"/>
      <c r="AY470" s="43" t="s">
        <v>30</v>
      </c>
      <c r="AZ470" s="43"/>
      <c r="BA470" s="44"/>
      <c r="BB470" s="48"/>
      <c r="BC470" s="43"/>
      <c r="BD470" s="43"/>
      <c r="BE470" s="43"/>
      <c r="BF470" s="43">
        <v>1</v>
      </c>
      <c r="BG470" s="43">
        <v>1</v>
      </c>
      <c r="BH470" s="43">
        <v>1</v>
      </c>
      <c r="BI470" s="43" t="s">
        <v>821</v>
      </c>
      <c r="BJ470" s="43" t="s">
        <v>1191</v>
      </c>
      <c r="BK470" s="43">
        <v>1948</v>
      </c>
      <c r="BL470" s="43" t="str">
        <f t="shared" si="45"/>
        <v>1948Manchester United</v>
      </c>
      <c r="BM470" s="49" t="str">
        <f t="shared" si="46"/>
        <v>Birmingham</v>
      </c>
      <c r="BN470" s="43"/>
      <c r="BO470" s="43"/>
      <c r="BP470" s="43"/>
      <c r="BQ470" s="43"/>
      <c r="BR470" s="43"/>
      <c r="BS470" s="43"/>
      <c r="BT470" s="43"/>
      <c r="BU470" s="43"/>
      <c r="BV470" s="43" t="s">
        <v>376</v>
      </c>
      <c r="BW470" s="43" t="s">
        <v>376</v>
      </c>
      <c r="BX470" s="43"/>
      <c r="BZ470" s="50"/>
      <c r="CA470" s="50"/>
      <c r="CB470" s="88" t="str">
        <f t="shared" si="47"/>
        <v>19480313</v>
      </c>
    </row>
    <row r="471" spans="1:80" s="49" customFormat="1" ht="12.95" customHeight="1" x14ac:dyDescent="0.2">
      <c r="A471" s="43">
        <v>3</v>
      </c>
      <c r="B471" s="43">
        <v>13</v>
      </c>
      <c r="C471" s="43">
        <v>1948</v>
      </c>
      <c r="D471" s="43" t="s">
        <v>658</v>
      </c>
      <c r="E471" s="43" t="s">
        <v>1304</v>
      </c>
      <c r="F471" s="44" t="s">
        <v>1010</v>
      </c>
      <c r="G471" s="43"/>
      <c r="H471" s="44" t="s">
        <v>1011</v>
      </c>
      <c r="I471" s="44"/>
      <c r="J471" s="45">
        <v>17605</v>
      </c>
      <c r="K471" s="43" t="s">
        <v>1191</v>
      </c>
      <c r="L471" s="43" t="s">
        <v>4</v>
      </c>
      <c r="M471" s="43" t="s">
        <v>821</v>
      </c>
      <c r="N471" s="46">
        <v>1</v>
      </c>
      <c r="O471" s="46">
        <v>3</v>
      </c>
      <c r="P471" s="44" t="s">
        <v>1219</v>
      </c>
      <c r="Q471" s="44" t="s">
        <v>1111</v>
      </c>
      <c r="R471" s="44" t="s">
        <v>376</v>
      </c>
      <c r="S471" s="43"/>
      <c r="T471" s="43"/>
      <c r="U471" s="43"/>
      <c r="V471" s="43"/>
      <c r="W471" s="43"/>
      <c r="X471" s="43"/>
      <c r="Y471" s="43"/>
      <c r="Z471" s="43"/>
      <c r="AA471" s="43"/>
      <c r="AB471" s="43"/>
      <c r="AC471" s="43"/>
      <c r="AD471" s="43"/>
      <c r="AE471" s="47">
        <f t="shared" si="42"/>
        <v>0</v>
      </c>
      <c r="AF471" s="47">
        <f t="shared" si="43"/>
        <v>0</v>
      </c>
      <c r="AG471" s="47">
        <f t="shared" si="44"/>
        <v>1</v>
      </c>
      <c r="AH471" s="43" t="s">
        <v>979</v>
      </c>
      <c r="AI471" s="43" t="s">
        <v>1146</v>
      </c>
      <c r="AJ471" s="43" t="s">
        <v>376</v>
      </c>
      <c r="AK471" s="43" t="s">
        <v>658</v>
      </c>
      <c r="AL471" s="43" t="s">
        <v>1101</v>
      </c>
      <c r="AM471" s="43" t="s">
        <v>1159</v>
      </c>
      <c r="AN471" s="43" t="s">
        <v>376</v>
      </c>
      <c r="AO471" s="43" t="s">
        <v>658</v>
      </c>
      <c r="AP471" s="43"/>
      <c r="AQ471" s="43">
        <v>2</v>
      </c>
      <c r="AR471" s="43"/>
      <c r="AS471" s="43"/>
      <c r="AT471" s="43"/>
      <c r="AU471" s="43" t="s">
        <v>376</v>
      </c>
      <c r="AV471" s="43"/>
      <c r="AW471" s="43" t="s">
        <v>30</v>
      </c>
      <c r="AX471" s="43"/>
      <c r="AY471" s="43" t="s">
        <v>30</v>
      </c>
      <c r="AZ471" s="43"/>
      <c r="BA471" s="44"/>
      <c r="BB471" s="48"/>
      <c r="BC471" s="43"/>
      <c r="BD471" s="43"/>
      <c r="BE471" s="43"/>
      <c r="BF471" s="43">
        <v>1</v>
      </c>
      <c r="BG471" s="43">
        <v>1</v>
      </c>
      <c r="BH471" s="43">
        <v>1</v>
      </c>
      <c r="BI471" s="43" t="s">
        <v>1191</v>
      </c>
      <c r="BJ471" s="43" t="s">
        <v>821</v>
      </c>
      <c r="BK471" s="43">
        <v>1948</v>
      </c>
      <c r="BL471" s="43" t="str">
        <f t="shared" si="45"/>
        <v>1948Derby County</v>
      </c>
      <c r="BM471" s="49" t="str">
        <f t="shared" si="46"/>
        <v>Birmingham</v>
      </c>
      <c r="BN471" s="43"/>
      <c r="BO471" s="43"/>
      <c r="BP471" s="43"/>
      <c r="BQ471" s="43"/>
      <c r="BR471" s="43"/>
      <c r="BS471" s="43"/>
      <c r="BT471" s="43"/>
      <c r="BU471" s="43"/>
      <c r="BV471" s="43" t="s">
        <v>376</v>
      </c>
      <c r="BW471" s="43" t="s">
        <v>376</v>
      </c>
      <c r="BX471" s="43"/>
      <c r="BZ471" s="50"/>
      <c r="CA471" s="50"/>
      <c r="CB471" s="88" t="str">
        <f t="shared" si="47"/>
        <v>19480313</v>
      </c>
    </row>
    <row r="472" spans="1:80" s="49" customFormat="1" ht="12.95" customHeight="1" x14ac:dyDescent="0.2">
      <c r="A472" s="43">
        <v>4</v>
      </c>
      <c r="B472" s="43">
        <v>24</v>
      </c>
      <c r="C472" s="43">
        <v>1948</v>
      </c>
      <c r="D472" s="43" t="s">
        <v>658</v>
      </c>
      <c r="E472" s="43" t="s">
        <v>1304</v>
      </c>
      <c r="F472" s="44" t="s">
        <v>1010</v>
      </c>
      <c r="G472" s="43"/>
      <c r="H472" s="44" t="s">
        <v>1025</v>
      </c>
      <c r="I472" s="44"/>
      <c r="J472" s="45">
        <v>17647</v>
      </c>
      <c r="K472" s="43" t="s">
        <v>821</v>
      </c>
      <c r="L472" s="43" t="s">
        <v>3</v>
      </c>
      <c r="M472" s="43" t="s">
        <v>1305</v>
      </c>
      <c r="N472" s="46">
        <v>4</v>
      </c>
      <c r="O472" s="46">
        <v>2</v>
      </c>
      <c r="P472" s="44" t="s">
        <v>1268</v>
      </c>
      <c r="Q472" s="44" t="s">
        <v>1017</v>
      </c>
      <c r="R472" s="44" t="s">
        <v>376</v>
      </c>
      <c r="S472" s="43"/>
      <c r="T472" s="43"/>
      <c r="U472" s="43"/>
      <c r="V472" s="43"/>
      <c r="W472" s="43"/>
      <c r="X472" s="43"/>
      <c r="Y472" s="43"/>
      <c r="Z472" s="43"/>
      <c r="AA472" s="43"/>
      <c r="AB472" s="43"/>
      <c r="AC472" s="43"/>
      <c r="AD472" s="43"/>
      <c r="AE472" s="47">
        <f t="shared" si="42"/>
        <v>1</v>
      </c>
      <c r="AF472" s="47">
        <f t="shared" si="43"/>
        <v>0</v>
      </c>
      <c r="AG472" s="47">
        <f t="shared" si="44"/>
        <v>0</v>
      </c>
      <c r="AH472" s="43" t="s">
        <v>1101</v>
      </c>
      <c r="AI472" s="43" t="s">
        <v>1159</v>
      </c>
      <c r="AJ472" s="43" t="s">
        <v>376</v>
      </c>
      <c r="AK472" s="43" t="s">
        <v>658</v>
      </c>
      <c r="AL472" s="43" t="s">
        <v>1305</v>
      </c>
      <c r="AM472" s="43" t="s">
        <v>1086</v>
      </c>
      <c r="AN472" s="43" t="s">
        <v>376</v>
      </c>
      <c r="AO472" s="43" t="s">
        <v>658</v>
      </c>
      <c r="AP472" s="43"/>
      <c r="AQ472" s="43">
        <v>1</v>
      </c>
      <c r="AR472" s="43"/>
      <c r="AS472" s="43"/>
      <c r="AT472" s="43"/>
      <c r="AU472" s="43" t="s">
        <v>376</v>
      </c>
      <c r="AV472" s="43"/>
      <c r="AW472" s="43" t="s">
        <v>30</v>
      </c>
      <c r="AX472" s="43"/>
      <c r="AY472" s="43" t="s">
        <v>30</v>
      </c>
      <c r="AZ472" s="43"/>
      <c r="BA472" s="44"/>
      <c r="BB472" s="48" t="s">
        <v>30</v>
      </c>
      <c r="BC472" s="43" t="s">
        <v>30</v>
      </c>
      <c r="BD472" s="43"/>
      <c r="BE472" s="43"/>
      <c r="BF472" s="43">
        <v>1</v>
      </c>
      <c r="BG472" s="43">
        <v>1</v>
      </c>
      <c r="BH472" s="43">
        <v>1</v>
      </c>
      <c r="BI472" s="43" t="s">
        <v>821</v>
      </c>
      <c r="BJ472" s="43" t="s">
        <v>1305</v>
      </c>
      <c r="BK472" s="43">
        <v>1948</v>
      </c>
      <c r="BL472" s="43" t="str">
        <f t="shared" si="45"/>
        <v>1948Manchester United</v>
      </c>
      <c r="BM472" s="49" t="str">
        <f t="shared" si="46"/>
        <v>London</v>
      </c>
      <c r="BN472" s="43"/>
      <c r="BO472" s="43"/>
      <c r="BP472" s="43"/>
      <c r="BQ472" s="43"/>
      <c r="BR472" s="43"/>
      <c r="BS472" s="43"/>
      <c r="BT472" s="43"/>
      <c r="BU472" s="43"/>
      <c r="BV472" s="43" t="s">
        <v>376</v>
      </c>
      <c r="BW472" s="43" t="s">
        <v>376</v>
      </c>
      <c r="BX472" s="43"/>
      <c r="BZ472" s="50"/>
      <c r="CA472" s="50"/>
      <c r="CB472" s="88" t="str">
        <f t="shared" si="47"/>
        <v>19480424</v>
      </c>
    </row>
    <row r="473" spans="1:80" s="49" customFormat="1" ht="12.95" customHeight="1" x14ac:dyDescent="0.2">
      <c r="A473" s="43">
        <v>4</v>
      </c>
      <c r="B473" s="43">
        <v>24</v>
      </c>
      <c r="C473" s="43">
        <v>1948</v>
      </c>
      <c r="D473" s="43" t="s">
        <v>658</v>
      </c>
      <c r="E473" s="43" t="s">
        <v>1304</v>
      </c>
      <c r="F473" s="44" t="s">
        <v>1010</v>
      </c>
      <c r="G473" s="43"/>
      <c r="H473" s="44" t="s">
        <v>1025</v>
      </c>
      <c r="I473" s="44"/>
      <c r="J473" s="45">
        <v>17647</v>
      </c>
      <c r="K473" s="43" t="s">
        <v>1305</v>
      </c>
      <c r="L473" s="43" t="s">
        <v>4</v>
      </c>
      <c r="M473" s="43" t="s">
        <v>821</v>
      </c>
      <c r="N473" s="46">
        <v>2</v>
      </c>
      <c r="O473" s="46">
        <v>4</v>
      </c>
      <c r="P473" s="44" t="s">
        <v>1268</v>
      </c>
      <c r="Q473" s="44" t="s">
        <v>1017</v>
      </c>
      <c r="R473" s="44" t="s">
        <v>376</v>
      </c>
      <c r="S473" s="43"/>
      <c r="T473" s="43"/>
      <c r="U473" s="43"/>
      <c r="V473" s="43"/>
      <c r="W473" s="43"/>
      <c r="X473" s="43"/>
      <c r="Y473" s="43"/>
      <c r="Z473" s="43"/>
      <c r="AA473" s="43"/>
      <c r="AB473" s="43"/>
      <c r="AC473" s="43"/>
      <c r="AD473" s="43"/>
      <c r="AE473" s="47">
        <f t="shared" si="42"/>
        <v>0</v>
      </c>
      <c r="AF473" s="47">
        <f t="shared" si="43"/>
        <v>0</v>
      </c>
      <c r="AG473" s="47">
        <f t="shared" si="44"/>
        <v>1</v>
      </c>
      <c r="AH473" s="43" t="s">
        <v>1305</v>
      </c>
      <c r="AI473" s="43" t="s">
        <v>1086</v>
      </c>
      <c r="AJ473" s="43" t="s">
        <v>376</v>
      </c>
      <c r="AK473" s="43" t="s">
        <v>658</v>
      </c>
      <c r="AL473" s="43" t="s">
        <v>1101</v>
      </c>
      <c r="AM473" s="43" t="s">
        <v>1159</v>
      </c>
      <c r="AN473" s="43" t="s">
        <v>376</v>
      </c>
      <c r="AO473" s="43" t="s">
        <v>658</v>
      </c>
      <c r="AP473" s="43"/>
      <c r="AQ473" s="43">
        <v>1</v>
      </c>
      <c r="AR473" s="43"/>
      <c r="AS473" s="43"/>
      <c r="AT473" s="43"/>
      <c r="AU473" s="43" t="s">
        <v>376</v>
      </c>
      <c r="AV473" s="43"/>
      <c r="AW473" s="43" t="s">
        <v>30</v>
      </c>
      <c r="AX473" s="43"/>
      <c r="AY473" s="43" t="s">
        <v>30</v>
      </c>
      <c r="AZ473" s="43"/>
      <c r="BA473" s="44"/>
      <c r="BB473" s="48"/>
      <c r="BC473" s="43" t="s">
        <v>30</v>
      </c>
      <c r="BD473" s="43"/>
      <c r="BE473" s="43"/>
      <c r="BF473" s="43">
        <v>1</v>
      </c>
      <c r="BG473" s="43">
        <v>1</v>
      </c>
      <c r="BH473" s="43">
        <v>1</v>
      </c>
      <c r="BI473" s="43" t="s">
        <v>1305</v>
      </c>
      <c r="BJ473" s="43" t="s">
        <v>821</v>
      </c>
      <c r="BK473" s="43">
        <v>1948</v>
      </c>
      <c r="BL473" s="43" t="str">
        <f t="shared" si="45"/>
        <v>1948Blackpool</v>
      </c>
      <c r="BM473" s="49" t="str">
        <f t="shared" si="46"/>
        <v>London</v>
      </c>
      <c r="BN473" s="43"/>
      <c r="BO473" s="43"/>
      <c r="BP473" s="43"/>
      <c r="BQ473" s="43"/>
      <c r="BR473" s="43"/>
      <c r="BS473" s="43"/>
      <c r="BT473" s="43"/>
      <c r="BU473" s="43"/>
      <c r="BV473" s="43" t="s">
        <v>376</v>
      </c>
      <c r="BW473" s="43" t="s">
        <v>376</v>
      </c>
      <c r="BX473" s="43"/>
      <c r="BZ473" s="50"/>
      <c r="CA473" s="50"/>
      <c r="CB473" s="88" t="str">
        <f t="shared" si="47"/>
        <v>19480424</v>
      </c>
    </row>
    <row r="474" spans="1:80" s="49" customFormat="1" ht="12.95" customHeight="1" x14ac:dyDescent="0.2">
      <c r="A474" s="43">
        <v>3</v>
      </c>
      <c r="B474" s="43">
        <v>26</v>
      </c>
      <c r="C474" s="43">
        <v>1949</v>
      </c>
      <c r="D474" s="43" t="s">
        <v>658</v>
      </c>
      <c r="E474" s="43" t="s">
        <v>1306</v>
      </c>
      <c r="F474" s="44" t="s">
        <v>1010</v>
      </c>
      <c r="G474" s="43"/>
      <c r="H474" s="44" t="s">
        <v>1011</v>
      </c>
      <c r="I474" s="44"/>
      <c r="J474" s="45">
        <v>17983</v>
      </c>
      <c r="K474" s="43" t="s">
        <v>1291</v>
      </c>
      <c r="L474" s="43" t="s">
        <v>3</v>
      </c>
      <c r="M474" s="43" t="s">
        <v>1280</v>
      </c>
      <c r="N474" s="46">
        <v>3</v>
      </c>
      <c r="O474" s="46">
        <v>1</v>
      </c>
      <c r="P474" s="44" t="s">
        <v>1281</v>
      </c>
      <c r="Q474" s="44" t="s">
        <v>1017</v>
      </c>
      <c r="R474" s="44" t="s">
        <v>376</v>
      </c>
      <c r="S474" s="43"/>
      <c r="T474" s="43"/>
      <c r="U474" s="43"/>
      <c r="V474" s="43"/>
      <c r="W474" s="43"/>
      <c r="X474" s="43"/>
      <c r="Y474" s="43"/>
      <c r="Z474" s="43"/>
      <c r="AA474" s="43"/>
      <c r="AB474" s="43"/>
      <c r="AC474" s="43"/>
      <c r="AD474" s="43"/>
      <c r="AE474" s="47">
        <f t="shared" si="42"/>
        <v>1</v>
      </c>
      <c r="AF474" s="47">
        <f t="shared" si="43"/>
        <v>0</v>
      </c>
      <c r="AG474" s="47">
        <f t="shared" si="44"/>
        <v>0</v>
      </c>
      <c r="AH474" s="43" t="s">
        <v>1278</v>
      </c>
      <c r="AI474" s="43" t="s">
        <v>1292</v>
      </c>
      <c r="AJ474" s="43" t="s">
        <v>376</v>
      </c>
      <c r="AK474" s="43" t="s">
        <v>658</v>
      </c>
      <c r="AL474" s="43" t="s">
        <v>1280</v>
      </c>
      <c r="AM474" s="43" t="s">
        <v>1199</v>
      </c>
      <c r="AN474" s="43" t="s">
        <v>376</v>
      </c>
      <c r="AO474" s="43" t="s">
        <v>658</v>
      </c>
      <c r="AP474" s="43"/>
      <c r="AQ474" s="43">
        <v>2</v>
      </c>
      <c r="AR474" s="43"/>
      <c r="AS474" s="43"/>
      <c r="AT474" s="43"/>
      <c r="AU474" s="43" t="s">
        <v>376</v>
      </c>
      <c r="AV474" s="43"/>
      <c r="AW474" s="43" t="s">
        <v>30</v>
      </c>
      <c r="AX474" s="43"/>
      <c r="AY474" s="43" t="s">
        <v>30</v>
      </c>
      <c r="AZ474" s="43"/>
      <c r="BA474" s="44"/>
      <c r="BB474" s="48"/>
      <c r="BC474" s="43"/>
      <c r="BD474" s="43"/>
      <c r="BE474" s="43"/>
      <c r="BF474" s="43">
        <v>1</v>
      </c>
      <c r="BG474" s="43">
        <v>2</v>
      </c>
      <c r="BH474" s="43">
        <v>1</v>
      </c>
      <c r="BI474" s="43" t="s">
        <v>1291</v>
      </c>
      <c r="BJ474" s="43" t="s">
        <v>1280</v>
      </c>
      <c r="BK474" s="43">
        <v>1949</v>
      </c>
      <c r="BL474" s="43" t="str">
        <f t="shared" si="45"/>
        <v>1949Leicester City</v>
      </c>
      <c r="BM474" s="49" t="str">
        <f t="shared" si="46"/>
        <v>London</v>
      </c>
      <c r="BN474" s="43"/>
      <c r="BO474" s="43"/>
      <c r="BP474" s="43"/>
      <c r="BQ474" s="43"/>
      <c r="BR474" s="43"/>
      <c r="BS474" s="43"/>
      <c r="BT474" s="43"/>
      <c r="BU474" s="43"/>
      <c r="BV474" s="43" t="s">
        <v>376</v>
      </c>
      <c r="BW474" s="43" t="s">
        <v>376</v>
      </c>
      <c r="BX474" s="43"/>
      <c r="BZ474" s="50"/>
      <c r="CA474" s="50"/>
      <c r="CB474" s="88" t="str">
        <f t="shared" si="47"/>
        <v>19490326</v>
      </c>
    </row>
    <row r="475" spans="1:80" s="49" customFormat="1" ht="12.95" customHeight="1" x14ac:dyDescent="0.2">
      <c r="A475" s="43">
        <v>3</v>
      </c>
      <c r="B475" s="43">
        <v>26</v>
      </c>
      <c r="C475" s="43">
        <v>1949</v>
      </c>
      <c r="D475" s="43" t="s">
        <v>658</v>
      </c>
      <c r="E475" s="43" t="s">
        <v>1306</v>
      </c>
      <c r="F475" s="44" t="s">
        <v>1010</v>
      </c>
      <c r="G475" s="43"/>
      <c r="H475" s="44" t="s">
        <v>1011</v>
      </c>
      <c r="I475" s="44"/>
      <c r="J475" s="45">
        <v>17983</v>
      </c>
      <c r="K475" s="43" t="s">
        <v>1280</v>
      </c>
      <c r="L475" s="43" t="s">
        <v>4</v>
      </c>
      <c r="M475" s="43" t="s">
        <v>1291</v>
      </c>
      <c r="N475" s="46">
        <v>1</v>
      </c>
      <c r="O475" s="46">
        <v>3</v>
      </c>
      <c r="P475" s="44" t="s">
        <v>1281</v>
      </c>
      <c r="Q475" s="44" t="s">
        <v>1017</v>
      </c>
      <c r="R475" s="44" t="s">
        <v>376</v>
      </c>
      <c r="S475" s="43"/>
      <c r="T475" s="43"/>
      <c r="U475" s="43"/>
      <c r="V475" s="43"/>
      <c r="W475" s="43"/>
      <c r="X475" s="43"/>
      <c r="Y475" s="43"/>
      <c r="Z475" s="43"/>
      <c r="AA475" s="43"/>
      <c r="AB475" s="43"/>
      <c r="AC475" s="43"/>
      <c r="AD475" s="43"/>
      <c r="AE475" s="47">
        <f t="shared" si="42"/>
        <v>0</v>
      </c>
      <c r="AF475" s="47">
        <f t="shared" si="43"/>
        <v>0</v>
      </c>
      <c r="AG475" s="47">
        <f t="shared" si="44"/>
        <v>1</v>
      </c>
      <c r="AH475" s="43" t="s">
        <v>1280</v>
      </c>
      <c r="AI475" s="43" t="s">
        <v>1199</v>
      </c>
      <c r="AJ475" s="43" t="s">
        <v>376</v>
      </c>
      <c r="AK475" s="43" t="s">
        <v>658</v>
      </c>
      <c r="AL475" s="43" t="s">
        <v>1278</v>
      </c>
      <c r="AM475" s="43" t="s">
        <v>1292</v>
      </c>
      <c r="AN475" s="43" t="s">
        <v>376</v>
      </c>
      <c r="AO475" s="43" t="s">
        <v>658</v>
      </c>
      <c r="AP475" s="43"/>
      <c r="AQ475" s="43">
        <v>2</v>
      </c>
      <c r="AR475" s="43"/>
      <c r="AS475" s="43"/>
      <c r="AT475" s="43"/>
      <c r="AU475" s="43" t="s">
        <v>376</v>
      </c>
      <c r="AV475" s="43"/>
      <c r="AW475" s="43" t="s">
        <v>30</v>
      </c>
      <c r="AX475" s="43"/>
      <c r="AY475" s="43" t="s">
        <v>30</v>
      </c>
      <c r="AZ475" s="43"/>
      <c r="BA475" s="44"/>
      <c r="BB475" s="48"/>
      <c r="BC475" s="43"/>
      <c r="BD475" s="43"/>
      <c r="BE475" s="43"/>
      <c r="BF475" s="43">
        <v>1</v>
      </c>
      <c r="BG475" s="43">
        <v>1</v>
      </c>
      <c r="BH475" s="43">
        <v>2</v>
      </c>
      <c r="BI475" s="43" t="s">
        <v>1280</v>
      </c>
      <c r="BJ475" s="43" t="s">
        <v>1291</v>
      </c>
      <c r="BK475" s="43">
        <v>1949</v>
      </c>
      <c r="BL475" s="43" t="str">
        <f t="shared" si="45"/>
        <v>1949Portsmouth</v>
      </c>
      <c r="BM475" s="49" t="str">
        <f t="shared" si="46"/>
        <v>London</v>
      </c>
      <c r="BN475" s="43"/>
      <c r="BO475" s="43"/>
      <c r="BP475" s="43"/>
      <c r="BQ475" s="43"/>
      <c r="BR475" s="43"/>
      <c r="BS475" s="43"/>
      <c r="BT475" s="43"/>
      <c r="BU475" s="43"/>
      <c r="BV475" s="43" t="s">
        <v>376</v>
      </c>
      <c r="BW475" s="43" t="s">
        <v>376</v>
      </c>
      <c r="BX475" s="43"/>
      <c r="BZ475" s="50"/>
      <c r="CA475" s="50"/>
      <c r="CB475" s="88" t="str">
        <f t="shared" si="47"/>
        <v>19490326</v>
      </c>
    </row>
    <row r="476" spans="1:80" s="49" customFormat="1" ht="12.95" customHeight="1" x14ac:dyDescent="0.2">
      <c r="A476" s="43">
        <v>3</v>
      </c>
      <c r="B476" s="43">
        <v>26</v>
      </c>
      <c r="C476" s="43">
        <v>1949</v>
      </c>
      <c r="D476" s="43" t="s">
        <v>658</v>
      </c>
      <c r="E476" s="43" t="s">
        <v>1306</v>
      </c>
      <c r="F476" s="44" t="s">
        <v>1010</v>
      </c>
      <c r="G476" s="43"/>
      <c r="H476" s="44" t="s">
        <v>1011</v>
      </c>
      <c r="I476" s="44"/>
      <c r="J476" s="45">
        <v>17983</v>
      </c>
      <c r="K476" s="43" t="s">
        <v>1151</v>
      </c>
      <c r="L476" s="43" t="s">
        <v>1014</v>
      </c>
      <c r="M476" s="43" t="s">
        <v>821</v>
      </c>
      <c r="N476" s="46">
        <v>1</v>
      </c>
      <c r="O476" s="46">
        <v>1</v>
      </c>
      <c r="P476" s="44" t="s">
        <v>1252</v>
      </c>
      <c r="Q476" s="44" t="s">
        <v>1097</v>
      </c>
      <c r="R476" s="44" t="s">
        <v>376</v>
      </c>
      <c r="S476" s="43"/>
      <c r="T476" s="43"/>
      <c r="U476" s="43"/>
      <c r="V476" s="43"/>
      <c r="W476" s="43"/>
      <c r="X476" s="43"/>
      <c r="Y476" s="43"/>
      <c r="Z476" s="43"/>
      <c r="AA476" s="43"/>
      <c r="AB476" s="43"/>
      <c r="AC476" s="43"/>
      <c r="AD476" s="43"/>
      <c r="AE476" s="47">
        <f t="shared" si="42"/>
        <v>0</v>
      </c>
      <c r="AF476" s="47">
        <f t="shared" si="43"/>
        <v>1</v>
      </c>
      <c r="AG476" s="47">
        <f t="shared" si="44"/>
        <v>0</v>
      </c>
      <c r="AH476" s="43" t="s">
        <v>1111</v>
      </c>
      <c r="AI476" s="43" t="s">
        <v>1126</v>
      </c>
      <c r="AJ476" s="43" t="s">
        <v>376</v>
      </c>
      <c r="AK476" s="43" t="s">
        <v>658</v>
      </c>
      <c r="AL476" s="43" t="s">
        <v>1101</v>
      </c>
      <c r="AM476" s="43" t="s">
        <v>1159</v>
      </c>
      <c r="AN476" s="43" t="s">
        <v>376</v>
      </c>
      <c r="AO476" s="43" t="s">
        <v>658</v>
      </c>
      <c r="AP476" s="43"/>
      <c r="AQ476" s="43">
        <v>2</v>
      </c>
      <c r="AR476" s="43"/>
      <c r="AS476" s="43"/>
      <c r="AT476" s="43"/>
      <c r="AU476" s="43" t="s">
        <v>376</v>
      </c>
      <c r="AV476" s="43"/>
      <c r="AW476" s="43" t="s">
        <v>30</v>
      </c>
      <c r="AX476" s="43"/>
      <c r="AY476" s="43" t="s">
        <v>30</v>
      </c>
      <c r="AZ476" s="43"/>
      <c r="BA476" s="44"/>
      <c r="BB476" s="48"/>
      <c r="BC476" s="43"/>
      <c r="BD476" s="43"/>
      <c r="BE476" s="43"/>
      <c r="BF476" s="43">
        <v>1</v>
      </c>
      <c r="BG476" s="43">
        <v>1</v>
      </c>
      <c r="BH476" s="43">
        <v>1</v>
      </c>
      <c r="BI476" s="43" t="s">
        <v>1151</v>
      </c>
      <c r="BJ476" s="43" t="s">
        <v>821</v>
      </c>
      <c r="BK476" s="43">
        <v>1949</v>
      </c>
      <c r="BL476" s="43" t="str">
        <f t="shared" si="45"/>
        <v>1949Wolverhampton Wanderers</v>
      </c>
      <c r="BM476" s="49" t="str">
        <f t="shared" si="46"/>
        <v>Sheffield</v>
      </c>
      <c r="BN476" s="43"/>
      <c r="BO476" s="43"/>
      <c r="BP476" s="43"/>
      <c r="BQ476" s="43"/>
      <c r="BR476" s="43"/>
      <c r="BS476" s="43"/>
      <c r="BT476" s="43"/>
      <c r="BU476" s="43"/>
      <c r="BV476" s="43" t="s">
        <v>376</v>
      </c>
      <c r="BW476" s="43" t="s">
        <v>376</v>
      </c>
      <c r="BX476" s="43"/>
      <c r="BY476" s="47"/>
      <c r="BZ476" s="50"/>
      <c r="CA476" s="50"/>
      <c r="CB476" s="88" t="str">
        <f t="shared" si="47"/>
        <v>19490326</v>
      </c>
    </row>
    <row r="477" spans="1:80" s="49" customFormat="1" ht="12.95" customHeight="1" x14ac:dyDescent="0.2">
      <c r="A477" s="43">
        <v>3</v>
      </c>
      <c r="B477" s="43">
        <v>26</v>
      </c>
      <c r="C477" s="43">
        <v>1949</v>
      </c>
      <c r="D477" s="43" t="s">
        <v>658</v>
      </c>
      <c r="E477" s="43" t="s">
        <v>1306</v>
      </c>
      <c r="F477" s="44" t="s">
        <v>1010</v>
      </c>
      <c r="G477" s="43"/>
      <c r="H477" s="44" t="s">
        <v>1011</v>
      </c>
      <c r="I477" s="44"/>
      <c r="J477" s="45">
        <v>17983</v>
      </c>
      <c r="K477" s="43" t="s">
        <v>821</v>
      </c>
      <c r="L477" s="43" t="s">
        <v>1014</v>
      </c>
      <c r="M477" s="43" t="s">
        <v>1151</v>
      </c>
      <c r="N477" s="46">
        <v>1</v>
      </c>
      <c r="O477" s="46">
        <v>1</v>
      </c>
      <c r="P477" s="44" t="s">
        <v>1252</v>
      </c>
      <c r="Q477" s="44" t="s">
        <v>1097</v>
      </c>
      <c r="R477" s="44" t="s">
        <v>376</v>
      </c>
      <c r="S477" s="43"/>
      <c r="T477" s="43"/>
      <c r="U477" s="43"/>
      <c r="V477" s="43"/>
      <c r="W477" s="43"/>
      <c r="X477" s="43"/>
      <c r="Y477" s="43"/>
      <c r="Z477" s="43"/>
      <c r="AA477" s="43"/>
      <c r="AB477" s="43"/>
      <c r="AC477" s="43"/>
      <c r="AD477" s="43"/>
      <c r="AE477" s="47">
        <f t="shared" si="42"/>
        <v>0</v>
      </c>
      <c r="AF477" s="47">
        <f t="shared" si="43"/>
        <v>1</v>
      </c>
      <c r="AG477" s="47">
        <f t="shared" si="44"/>
        <v>0</v>
      </c>
      <c r="AH477" s="43" t="s">
        <v>1101</v>
      </c>
      <c r="AI477" s="43" t="s">
        <v>1159</v>
      </c>
      <c r="AJ477" s="43" t="s">
        <v>376</v>
      </c>
      <c r="AK477" s="43" t="s">
        <v>658</v>
      </c>
      <c r="AL477" s="43" t="s">
        <v>1111</v>
      </c>
      <c r="AM477" s="43" t="s">
        <v>1126</v>
      </c>
      <c r="AN477" s="43" t="s">
        <v>376</v>
      </c>
      <c r="AO477" s="43" t="s">
        <v>658</v>
      </c>
      <c r="AP477" s="43"/>
      <c r="AQ477" s="43">
        <v>2</v>
      </c>
      <c r="AR477" s="43"/>
      <c r="AS477" s="43"/>
      <c r="AT477" s="43"/>
      <c r="AU477" s="43" t="s">
        <v>376</v>
      </c>
      <c r="AV477" s="43"/>
      <c r="AW477" s="43" t="s">
        <v>30</v>
      </c>
      <c r="AX477" s="43"/>
      <c r="AY477" s="43" t="s">
        <v>30</v>
      </c>
      <c r="AZ477" s="43"/>
      <c r="BA477" s="44"/>
      <c r="BB477" s="48"/>
      <c r="BC477" s="43"/>
      <c r="BD477" s="43"/>
      <c r="BE477" s="43"/>
      <c r="BF477" s="43">
        <v>1</v>
      </c>
      <c r="BG477" s="43">
        <v>1</v>
      </c>
      <c r="BH477" s="43">
        <v>1</v>
      </c>
      <c r="BI477" s="43" t="s">
        <v>821</v>
      </c>
      <c r="BJ477" s="43" t="s">
        <v>1151</v>
      </c>
      <c r="BK477" s="43">
        <v>1949</v>
      </c>
      <c r="BL477" s="43" t="str">
        <f t="shared" si="45"/>
        <v>1949Manchester United</v>
      </c>
      <c r="BM477" s="49" t="str">
        <f t="shared" si="46"/>
        <v>Sheffield</v>
      </c>
      <c r="BN477" s="43"/>
      <c r="BO477" s="43"/>
      <c r="BP477" s="43"/>
      <c r="BQ477" s="43"/>
      <c r="BR477" s="43"/>
      <c r="BS477" s="43"/>
      <c r="BT477" s="43"/>
      <c r="BU477" s="43"/>
      <c r="BV477" s="43" t="s">
        <v>376</v>
      </c>
      <c r="BW477" s="43" t="s">
        <v>376</v>
      </c>
      <c r="BX477" s="43"/>
      <c r="BY477" s="47"/>
      <c r="BZ477" s="50"/>
      <c r="CA477" s="50"/>
      <c r="CB477" s="88" t="str">
        <f t="shared" si="47"/>
        <v>19490326</v>
      </c>
    </row>
    <row r="478" spans="1:80" s="49" customFormat="1" ht="12.95" customHeight="1" x14ac:dyDescent="0.2">
      <c r="A478" s="43">
        <v>4</v>
      </c>
      <c r="B478" s="43">
        <v>2</v>
      </c>
      <c r="C478" s="43">
        <v>1949</v>
      </c>
      <c r="D478" s="43" t="s">
        <v>658</v>
      </c>
      <c r="E478" s="43" t="s">
        <v>1306</v>
      </c>
      <c r="F478" s="44" t="s">
        <v>1010</v>
      </c>
      <c r="G478" s="43"/>
      <c r="H478" s="44" t="s">
        <v>1011</v>
      </c>
      <c r="I478" s="44" t="s">
        <v>1023</v>
      </c>
      <c r="J478" s="45">
        <v>17990</v>
      </c>
      <c r="K478" s="43" t="s">
        <v>1151</v>
      </c>
      <c r="L478" s="43" t="s">
        <v>3</v>
      </c>
      <c r="M478" s="43" t="s">
        <v>821</v>
      </c>
      <c r="N478" s="46">
        <v>1</v>
      </c>
      <c r="O478" s="46">
        <v>0</v>
      </c>
      <c r="P478" s="44" t="s">
        <v>1184</v>
      </c>
      <c r="Q478" s="44" t="s">
        <v>588</v>
      </c>
      <c r="R478" s="44" t="s">
        <v>376</v>
      </c>
      <c r="S478" s="43"/>
      <c r="T478" s="43"/>
      <c r="U478" s="43"/>
      <c r="V478" s="43"/>
      <c r="W478" s="43"/>
      <c r="X478" s="43"/>
      <c r="Y478" s="43"/>
      <c r="Z478" s="43"/>
      <c r="AA478" s="43"/>
      <c r="AB478" s="43"/>
      <c r="AC478" s="43"/>
      <c r="AD478" s="43"/>
      <c r="AE478" s="47">
        <f t="shared" si="42"/>
        <v>1</v>
      </c>
      <c r="AF478" s="47">
        <f t="shared" si="43"/>
        <v>0</v>
      </c>
      <c r="AG478" s="47">
        <f t="shared" si="44"/>
        <v>0</v>
      </c>
      <c r="AH478" s="43" t="s">
        <v>1111</v>
      </c>
      <c r="AI478" s="43" t="s">
        <v>1126</v>
      </c>
      <c r="AJ478" s="43" t="s">
        <v>376</v>
      </c>
      <c r="AK478" s="43" t="s">
        <v>658</v>
      </c>
      <c r="AL478" s="43" t="s">
        <v>1101</v>
      </c>
      <c r="AM478" s="43" t="s">
        <v>1159</v>
      </c>
      <c r="AN478" s="43" t="s">
        <v>376</v>
      </c>
      <c r="AO478" s="43" t="s">
        <v>658</v>
      </c>
      <c r="AP478" s="43"/>
      <c r="AQ478" s="43">
        <v>2</v>
      </c>
      <c r="AR478" s="43"/>
      <c r="AS478" s="43"/>
      <c r="AT478" s="43"/>
      <c r="AU478" s="43" t="s">
        <v>376</v>
      </c>
      <c r="AV478" s="43"/>
      <c r="AW478" s="43" t="s">
        <v>30</v>
      </c>
      <c r="AX478" s="43"/>
      <c r="AY478" s="43" t="s">
        <v>30</v>
      </c>
      <c r="AZ478" s="43"/>
      <c r="BA478" s="44"/>
      <c r="BB478" s="48"/>
      <c r="BC478" s="43"/>
      <c r="BD478" s="43"/>
      <c r="BE478" s="43"/>
      <c r="BF478" s="43">
        <v>1</v>
      </c>
      <c r="BG478" s="43">
        <v>1</v>
      </c>
      <c r="BH478" s="43">
        <v>1</v>
      </c>
      <c r="BI478" s="43" t="s">
        <v>1151</v>
      </c>
      <c r="BJ478" s="43" t="s">
        <v>821</v>
      </c>
      <c r="BK478" s="43">
        <v>1949</v>
      </c>
      <c r="BL478" s="43" t="str">
        <f t="shared" si="45"/>
        <v>1949Wolverhampton Wanderers</v>
      </c>
      <c r="BM478" s="49" t="str">
        <f t="shared" si="46"/>
        <v>Liverpool</v>
      </c>
      <c r="BN478" s="43"/>
      <c r="BO478" s="43"/>
      <c r="BP478" s="43"/>
      <c r="BQ478" s="43"/>
      <c r="BR478" s="43"/>
      <c r="BS478" s="43"/>
      <c r="BT478" s="43"/>
      <c r="BU478" s="43"/>
      <c r="BV478" s="43" t="s">
        <v>376</v>
      </c>
      <c r="BW478" s="43" t="s">
        <v>376</v>
      </c>
      <c r="BX478" s="43"/>
      <c r="BZ478" s="50"/>
      <c r="CA478" s="50"/>
      <c r="CB478" s="88" t="str">
        <f t="shared" si="47"/>
        <v>19490402</v>
      </c>
    </row>
    <row r="479" spans="1:80" s="49" customFormat="1" ht="12.95" customHeight="1" x14ac:dyDescent="0.2">
      <c r="A479" s="43">
        <v>4</v>
      </c>
      <c r="B479" s="43">
        <v>2</v>
      </c>
      <c r="C479" s="43">
        <v>1949</v>
      </c>
      <c r="D479" s="43" t="s">
        <v>658</v>
      </c>
      <c r="E479" s="43" t="s">
        <v>1306</v>
      </c>
      <c r="F479" s="44" t="s">
        <v>1010</v>
      </c>
      <c r="G479" s="43"/>
      <c r="H479" s="44" t="s">
        <v>1011</v>
      </c>
      <c r="I479" s="44" t="s">
        <v>1023</v>
      </c>
      <c r="J479" s="45">
        <v>17990</v>
      </c>
      <c r="K479" s="43" t="s">
        <v>821</v>
      </c>
      <c r="L479" s="43" t="s">
        <v>4</v>
      </c>
      <c r="M479" s="43" t="s">
        <v>1151</v>
      </c>
      <c r="N479" s="46">
        <v>0</v>
      </c>
      <c r="O479" s="46">
        <v>1</v>
      </c>
      <c r="P479" s="44" t="s">
        <v>1184</v>
      </c>
      <c r="Q479" s="44" t="s">
        <v>588</v>
      </c>
      <c r="R479" s="44" t="s">
        <v>376</v>
      </c>
      <c r="S479" s="43"/>
      <c r="T479" s="43"/>
      <c r="U479" s="43"/>
      <c r="V479" s="43"/>
      <c r="W479" s="43"/>
      <c r="X479" s="43"/>
      <c r="Y479" s="43"/>
      <c r="Z479" s="43"/>
      <c r="AA479" s="43"/>
      <c r="AB479" s="43"/>
      <c r="AC479" s="43"/>
      <c r="AD479" s="43"/>
      <c r="AE479" s="47">
        <f t="shared" si="42"/>
        <v>0</v>
      </c>
      <c r="AF479" s="47">
        <f t="shared" si="43"/>
        <v>0</v>
      </c>
      <c r="AG479" s="47">
        <f t="shared" si="44"/>
        <v>1</v>
      </c>
      <c r="AH479" s="43" t="s">
        <v>1101</v>
      </c>
      <c r="AI479" s="43" t="s">
        <v>1159</v>
      </c>
      <c r="AJ479" s="43" t="s">
        <v>376</v>
      </c>
      <c r="AK479" s="43" t="s">
        <v>658</v>
      </c>
      <c r="AL479" s="43" t="s">
        <v>1111</v>
      </c>
      <c r="AM479" s="43" t="s">
        <v>1126</v>
      </c>
      <c r="AN479" s="43" t="s">
        <v>376</v>
      </c>
      <c r="AO479" s="43" t="s">
        <v>658</v>
      </c>
      <c r="AP479" s="43"/>
      <c r="AQ479" s="43">
        <v>2</v>
      </c>
      <c r="AR479" s="43"/>
      <c r="AS479" s="43"/>
      <c r="AT479" s="43"/>
      <c r="AU479" s="43" t="s">
        <v>376</v>
      </c>
      <c r="AV479" s="43"/>
      <c r="AW479" s="43" t="s">
        <v>30</v>
      </c>
      <c r="AX479" s="43"/>
      <c r="AY479" s="43" t="s">
        <v>30</v>
      </c>
      <c r="AZ479" s="43"/>
      <c r="BA479" s="44"/>
      <c r="BB479" s="48"/>
      <c r="BC479" s="43"/>
      <c r="BD479" s="43"/>
      <c r="BE479" s="43"/>
      <c r="BF479" s="43">
        <v>1</v>
      </c>
      <c r="BG479" s="43">
        <v>1</v>
      </c>
      <c r="BH479" s="43">
        <v>1</v>
      </c>
      <c r="BI479" s="43" t="s">
        <v>821</v>
      </c>
      <c r="BJ479" s="43" t="s">
        <v>1151</v>
      </c>
      <c r="BK479" s="43">
        <v>1949</v>
      </c>
      <c r="BL479" s="43" t="str">
        <f t="shared" si="45"/>
        <v>1949Manchester United</v>
      </c>
      <c r="BM479" s="49" t="str">
        <f t="shared" si="46"/>
        <v>Liverpool</v>
      </c>
      <c r="BN479" s="43"/>
      <c r="BO479" s="43"/>
      <c r="BP479" s="43"/>
      <c r="BQ479" s="43"/>
      <c r="BR479" s="43"/>
      <c r="BS479" s="43"/>
      <c r="BT479" s="43"/>
      <c r="BU479" s="43"/>
      <c r="BV479" s="43" t="s">
        <v>376</v>
      </c>
      <c r="BW479" s="43" t="s">
        <v>376</v>
      </c>
      <c r="BX479" s="43"/>
      <c r="BZ479" s="50"/>
      <c r="CA479" s="50"/>
      <c r="CB479" s="88" t="str">
        <f t="shared" si="47"/>
        <v>19490402</v>
      </c>
    </row>
    <row r="480" spans="1:80" s="49" customFormat="1" ht="12.95" customHeight="1" x14ac:dyDescent="0.2">
      <c r="A480" s="43">
        <v>4</v>
      </c>
      <c r="B480" s="43">
        <v>30</v>
      </c>
      <c r="C480" s="43">
        <v>1949</v>
      </c>
      <c r="D480" s="43" t="s">
        <v>658</v>
      </c>
      <c r="E480" s="43" t="s">
        <v>1306</v>
      </c>
      <c r="F480" s="44" t="s">
        <v>1010</v>
      </c>
      <c r="G480" s="43"/>
      <c r="H480" s="44" t="s">
        <v>1025</v>
      </c>
      <c r="I480" s="44"/>
      <c r="J480" s="45">
        <v>18018</v>
      </c>
      <c r="K480" s="43" t="s">
        <v>1151</v>
      </c>
      <c r="L480" s="43" t="s">
        <v>3</v>
      </c>
      <c r="M480" s="43" t="s">
        <v>1291</v>
      </c>
      <c r="N480" s="46">
        <v>3</v>
      </c>
      <c r="O480" s="46">
        <v>1</v>
      </c>
      <c r="P480" s="44" t="s">
        <v>1268</v>
      </c>
      <c r="Q480" s="44" t="s">
        <v>1017</v>
      </c>
      <c r="R480" s="44" t="s">
        <v>376</v>
      </c>
      <c r="S480" s="43"/>
      <c r="T480" s="43"/>
      <c r="U480" s="43"/>
      <c r="V480" s="43"/>
      <c r="W480" s="43"/>
      <c r="X480" s="43"/>
      <c r="Y480" s="43"/>
      <c r="Z480" s="43"/>
      <c r="AA480" s="43"/>
      <c r="AB480" s="43"/>
      <c r="AC480" s="43"/>
      <c r="AD480" s="43"/>
      <c r="AE480" s="47">
        <f t="shared" si="42"/>
        <v>1</v>
      </c>
      <c r="AF480" s="47">
        <f t="shared" si="43"/>
        <v>0</v>
      </c>
      <c r="AG480" s="47">
        <f t="shared" si="44"/>
        <v>0</v>
      </c>
      <c r="AH480" s="43" t="s">
        <v>1111</v>
      </c>
      <c r="AI480" s="43" t="s">
        <v>1126</v>
      </c>
      <c r="AJ480" s="43" t="s">
        <v>376</v>
      </c>
      <c r="AK480" s="43" t="s">
        <v>658</v>
      </c>
      <c r="AL480" s="43" t="s">
        <v>1278</v>
      </c>
      <c r="AM480" s="43" t="s">
        <v>1292</v>
      </c>
      <c r="AN480" s="43" t="s">
        <v>376</v>
      </c>
      <c r="AO480" s="43" t="s">
        <v>658</v>
      </c>
      <c r="AP480" s="43"/>
      <c r="AQ480" s="43">
        <v>1</v>
      </c>
      <c r="AR480" s="43"/>
      <c r="AS480" s="43"/>
      <c r="AT480" s="43"/>
      <c r="AU480" s="43" t="s">
        <v>376</v>
      </c>
      <c r="AV480" s="43"/>
      <c r="AW480" s="43" t="s">
        <v>30</v>
      </c>
      <c r="AX480" s="43"/>
      <c r="AY480" s="43" t="s">
        <v>30</v>
      </c>
      <c r="AZ480" s="43"/>
      <c r="BA480" s="44"/>
      <c r="BB480" s="48" t="s">
        <v>30</v>
      </c>
      <c r="BC480" s="43" t="s">
        <v>30</v>
      </c>
      <c r="BD480" s="43"/>
      <c r="BE480" s="43"/>
      <c r="BF480" s="43">
        <v>1</v>
      </c>
      <c r="BG480" s="43">
        <v>1</v>
      </c>
      <c r="BH480" s="43">
        <v>2</v>
      </c>
      <c r="BI480" s="43" t="s">
        <v>1151</v>
      </c>
      <c r="BJ480" s="43" t="s">
        <v>1291</v>
      </c>
      <c r="BK480" s="43">
        <v>1949</v>
      </c>
      <c r="BL480" s="43" t="str">
        <f t="shared" si="45"/>
        <v>1949Wolverhampton Wanderers</v>
      </c>
      <c r="BM480" s="49" t="str">
        <f t="shared" si="46"/>
        <v>London</v>
      </c>
      <c r="BN480" s="43"/>
      <c r="BO480" s="43"/>
      <c r="BP480" s="43"/>
      <c r="BQ480" s="43"/>
      <c r="BR480" s="43"/>
      <c r="BS480" s="43"/>
      <c r="BT480" s="43"/>
      <c r="BU480" s="43"/>
      <c r="BV480" s="43" t="s">
        <v>376</v>
      </c>
      <c r="BW480" s="43" t="s">
        <v>376</v>
      </c>
      <c r="BX480" s="43"/>
      <c r="BZ480" s="50"/>
      <c r="CA480" s="50"/>
      <c r="CB480" s="88" t="str">
        <f t="shared" si="47"/>
        <v>19490430</v>
      </c>
    </row>
    <row r="481" spans="1:80" s="49" customFormat="1" ht="12.95" customHeight="1" x14ac:dyDescent="0.2">
      <c r="A481" s="43">
        <v>4</v>
      </c>
      <c r="B481" s="43">
        <v>30</v>
      </c>
      <c r="C481" s="43">
        <v>1949</v>
      </c>
      <c r="D481" s="43" t="s">
        <v>658</v>
      </c>
      <c r="E481" s="43" t="s">
        <v>1306</v>
      </c>
      <c r="F481" s="44" t="s">
        <v>1010</v>
      </c>
      <c r="G481" s="43"/>
      <c r="H481" s="44" t="s">
        <v>1025</v>
      </c>
      <c r="I481" s="44"/>
      <c r="J481" s="45">
        <v>18018</v>
      </c>
      <c r="K481" s="43" t="s">
        <v>1291</v>
      </c>
      <c r="L481" s="43" t="s">
        <v>4</v>
      </c>
      <c r="M481" s="43" t="s">
        <v>1151</v>
      </c>
      <c r="N481" s="46">
        <v>1</v>
      </c>
      <c r="O481" s="46">
        <v>3</v>
      </c>
      <c r="P481" s="44" t="s">
        <v>1268</v>
      </c>
      <c r="Q481" s="44" t="s">
        <v>1017</v>
      </c>
      <c r="R481" s="44" t="s">
        <v>376</v>
      </c>
      <c r="S481" s="43"/>
      <c r="T481" s="43"/>
      <c r="U481" s="43"/>
      <c r="V481" s="43"/>
      <c r="W481" s="43"/>
      <c r="X481" s="43"/>
      <c r="Y481" s="43"/>
      <c r="Z481" s="43"/>
      <c r="AA481" s="43"/>
      <c r="AB481" s="43"/>
      <c r="AC481" s="43"/>
      <c r="AD481" s="43"/>
      <c r="AE481" s="47">
        <f t="shared" si="42"/>
        <v>0</v>
      </c>
      <c r="AF481" s="47">
        <f t="shared" si="43"/>
        <v>0</v>
      </c>
      <c r="AG481" s="47">
        <f t="shared" si="44"/>
        <v>1</v>
      </c>
      <c r="AH481" s="43" t="s">
        <v>1278</v>
      </c>
      <c r="AI481" s="43" t="s">
        <v>1292</v>
      </c>
      <c r="AJ481" s="43" t="s">
        <v>376</v>
      </c>
      <c r="AK481" s="43" t="s">
        <v>658</v>
      </c>
      <c r="AL481" s="43" t="s">
        <v>1111</v>
      </c>
      <c r="AM481" s="43" t="s">
        <v>1126</v>
      </c>
      <c r="AN481" s="43" t="s">
        <v>376</v>
      </c>
      <c r="AO481" s="43" t="s">
        <v>658</v>
      </c>
      <c r="AP481" s="43"/>
      <c r="AQ481" s="43">
        <v>1</v>
      </c>
      <c r="AR481" s="43"/>
      <c r="AS481" s="43"/>
      <c r="AT481" s="43"/>
      <c r="AU481" s="43" t="s">
        <v>376</v>
      </c>
      <c r="AV481" s="43"/>
      <c r="AW481" s="43" t="s">
        <v>30</v>
      </c>
      <c r="AX481" s="43"/>
      <c r="AY481" s="43" t="s">
        <v>30</v>
      </c>
      <c r="AZ481" s="43"/>
      <c r="BA481" s="44"/>
      <c r="BB481" s="48"/>
      <c r="BC481" s="43" t="s">
        <v>30</v>
      </c>
      <c r="BD481" s="43"/>
      <c r="BE481" s="43"/>
      <c r="BF481" s="43">
        <v>1</v>
      </c>
      <c r="BG481" s="43">
        <v>2</v>
      </c>
      <c r="BH481" s="43">
        <v>1</v>
      </c>
      <c r="BI481" s="43" t="s">
        <v>1291</v>
      </c>
      <c r="BJ481" s="43" t="s">
        <v>1151</v>
      </c>
      <c r="BK481" s="43">
        <v>1949</v>
      </c>
      <c r="BL481" s="43" t="str">
        <f t="shared" si="45"/>
        <v>1949Leicester City</v>
      </c>
      <c r="BM481" s="49" t="str">
        <f t="shared" si="46"/>
        <v>London</v>
      </c>
      <c r="BN481" s="43"/>
      <c r="BO481" s="43"/>
      <c r="BP481" s="43"/>
      <c r="BQ481" s="43"/>
      <c r="BR481" s="43"/>
      <c r="BS481" s="43"/>
      <c r="BT481" s="43"/>
      <c r="BU481" s="43"/>
      <c r="BV481" s="43" t="s">
        <v>376</v>
      </c>
      <c r="BW481" s="43" t="s">
        <v>376</v>
      </c>
      <c r="BX481" s="43"/>
      <c r="BZ481" s="50"/>
      <c r="CA481" s="50"/>
      <c r="CB481" s="88" t="str">
        <f t="shared" si="47"/>
        <v>19490430</v>
      </c>
    </row>
    <row r="482" spans="1:80" s="49" customFormat="1" ht="12.95" customHeight="1" x14ac:dyDescent="0.2">
      <c r="A482" s="43">
        <v>3</v>
      </c>
      <c r="B482" s="43">
        <v>18</v>
      </c>
      <c r="C482" s="43">
        <v>1950</v>
      </c>
      <c r="D482" s="43" t="s">
        <v>658</v>
      </c>
      <c r="E482" s="43" t="s">
        <v>1307</v>
      </c>
      <c r="F482" s="44" t="s">
        <v>1010</v>
      </c>
      <c r="G482" s="43"/>
      <c r="H482" s="44" t="s">
        <v>1011</v>
      </c>
      <c r="I482" s="44"/>
      <c r="J482" s="45">
        <v>18340</v>
      </c>
      <c r="K482" s="43" t="s">
        <v>816</v>
      </c>
      <c r="L482" s="43" t="s">
        <v>1014</v>
      </c>
      <c r="M482" s="43" t="s">
        <v>587</v>
      </c>
      <c r="N482" s="46">
        <v>2</v>
      </c>
      <c r="O482" s="46">
        <v>2</v>
      </c>
      <c r="P482" s="44" t="s">
        <v>1222</v>
      </c>
      <c r="Q482" s="44" t="s">
        <v>1017</v>
      </c>
      <c r="R482" s="44" t="s">
        <v>376</v>
      </c>
      <c r="S482" s="43"/>
      <c r="T482" s="43"/>
      <c r="U482" s="43"/>
      <c r="V482" s="43"/>
      <c r="W482" s="43"/>
      <c r="X482" s="43"/>
      <c r="Y482" s="43"/>
      <c r="Z482" s="43"/>
      <c r="AA482" s="43"/>
      <c r="AB482" s="43"/>
      <c r="AC482" s="43"/>
      <c r="AD482" s="43"/>
      <c r="AE482" s="47">
        <f t="shared" si="42"/>
        <v>0</v>
      </c>
      <c r="AF482" s="47">
        <f t="shared" si="43"/>
        <v>1</v>
      </c>
      <c r="AG482" s="47">
        <f t="shared" si="44"/>
        <v>0</v>
      </c>
      <c r="AH482" s="43" t="s">
        <v>1017</v>
      </c>
      <c r="AI482" s="43" t="s">
        <v>1018</v>
      </c>
      <c r="AJ482" s="43" t="s">
        <v>376</v>
      </c>
      <c r="AK482" s="43" t="s">
        <v>658</v>
      </c>
      <c r="AL482" s="43" t="s">
        <v>1017</v>
      </c>
      <c r="AM482" s="43" t="s">
        <v>1018</v>
      </c>
      <c r="AN482" s="43" t="s">
        <v>376</v>
      </c>
      <c r="AO482" s="43" t="s">
        <v>658</v>
      </c>
      <c r="AP482" s="43"/>
      <c r="AQ482" s="43">
        <v>2</v>
      </c>
      <c r="AR482" s="43"/>
      <c r="AS482" s="43"/>
      <c r="AT482" s="43" t="s">
        <v>1308</v>
      </c>
      <c r="AU482" s="43" t="s">
        <v>376</v>
      </c>
      <c r="AV482" s="43"/>
      <c r="AW482" s="43" t="s">
        <v>30</v>
      </c>
      <c r="AX482" s="43"/>
      <c r="AY482" s="43" t="s">
        <v>30</v>
      </c>
      <c r="AZ482" s="43"/>
      <c r="BA482" s="44"/>
      <c r="BB482" s="48"/>
      <c r="BC482" s="43"/>
      <c r="BD482" s="43"/>
      <c r="BE482" s="43"/>
      <c r="BF482" s="43">
        <v>1</v>
      </c>
      <c r="BG482" s="43">
        <v>1</v>
      </c>
      <c r="BH482" s="43">
        <v>1</v>
      </c>
      <c r="BI482" s="43" t="s">
        <v>816</v>
      </c>
      <c r="BJ482" s="43" t="s">
        <v>587</v>
      </c>
      <c r="BK482" s="43">
        <v>1950</v>
      </c>
      <c r="BL482" s="43" t="str">
        <f t="shared" si="45"/>
        <v>1950Chelsea</v>
      </c>
      <c r="BM482" s="49" t="str">
        <f t="shared" si="46"/>
        <v>London</v>
      </c>
      <c r="BN482" s="43"/>
      <c r="BO482" s="43"/>
      <c r="BP482" s="43"/>
      <c r="BQ482" s="43"/>
      <c r="BR482" s="43"/>
      <c r="BS482" s="43"/>
      <c r="BT482" s="43"/>
      <c r="BU482" s="43"/>
      <c r="BV482" s="43" t="s">
        <v>376</v>
      </c>
      <c r="BW482" s="43" t="s">
        <v>376</v>
      </c>
      <c r="BX482" s="43"/>
      <c r="BZ482" s="50"/>
      <c r="CA482" s="50"/>
      <c r="CB482" s="88" t="str">
        <f t="shared" si="47"/>
        <v>19500318</v>
      </c>
    </row>
    <row r="483" spans="1:80" s="49" customFormat="1" ht="12.95" customHeight="1" x14ac:dyDescent="0.2">
      <c r="A483" s="43">
        <v>3</v>
      </c>
      <c r="B483" s="43">
        <v>18</v>
      </c>
      <c r="C483" s="43">
        <v>1950</v>
      </c>
      <c r="D483" s="43" t="s">
        <v>658</v>
      </c>
      <c r="E483" s="43" t="s">
        <v>1307</v>
      </c>
      <c r="F483" s="44" t="s">
        <v>1010</v>
      </c>
      <c r="G483" s="43"/>
      <c r="H483" s="44" t="s">
        <v>1011</v>
      </c>
      <c r="I483" s="44"/>
      <c r="J483" s="45">
        <v>18340</v>
      </c>
      <c r="K483" s="43" t="s">
        <v>587</v>
      </c>
      <c r="L483" s="43" t="s">
        <v>1014</v>
      </c>
      <c r="M483" s="43" t="s">
        <v>816</v>
      </c>
      <c r="N483" s="46">
        <v>2</v>
      </c>
      <c r="O483" s="46">
        <v>2</v>
      </c>
      <c r="P483" s="44" t="s">
        <v>1222</v>
      </c>
      <c r="Q483" s="44" t="s">
        <v>1017</v>
      </c>
      <c r="R483" s="44" t="s">
        <v>376</v>
      </c>
      <c r="S483" s="43"/>
      <c r="T483" s="43"/>
      <c r="U483" s="43"/>
      <c r="V483" s="43"/>
      <c r="W483" s="43"/>
      <c r="X483" s="43"/>
      <c r="Y483" s="43"/>
      <c r="Z483" s="43"/>
      <c r="AA483" s="43"/>
      <c r="AB483" s="43"/>
      <c r="AC483" s="43"/>
      <c r="AD483" s="43"/>
      <c r="AE483" s="47">
        <f t="shared" si="42"/>
        <v>0</v>
      </c>
      <c r="AF483" s="47">
        <f t="shared" si="43"/>
        <v>1</v>
      </c>
      <c r="AG483" s="47">
        <f t="shared" si="44"/>
        <v>0</v>
      </c>
      <c r="AH483" s="43" t="s">
        <v>1017</v>
      </c>
      <c r="AI483" s="43" t="s">
        <v>1018</v>
      </c>
      <c r="AJ483" s="43" t="s">
        <v>376</v>
      </c>
      <c r="AK483" s="43" t="s">
        <v>658</v>
      </c>
      <c r="AL483" s="43" t="s">
        <v>1017</v>
      </c>
      <c r="AM483" s="43" t="s">
        <v>1018</v>
      </c>
      <c r="AN483" s="43" t="s">
        <v>376</v>
      </c>
      <c r="AO483" s="43" t="s">
        <v>658</v>
      </c>
      <c r="AP483" s="43"/>
      <c r="AQ483" s="43">
        <v>2</v>
      </c>
      <c r="AR483" s="43"/>
      <c r="AS483" s="43"/>
      <c r="AT483" s="43" t="s">
        <v>1308</v>
      </c>
      <c r="AU483" s="43" t="s">
        <v>376</v>
      </c>
      <c r="AV483" s="43"/>
      <c r="AW483" s="43" t="s">
        <v>30</v>
      </c>
      <c r="AX483" s="43"/>
      <c r="AY483" s="43" t="s">
        <v>30</v>
      </c>
      <c r="AZ483" s="43"/>
      <c r="BA483" s="44"/>
      <c r="BB483" s="48"/>
      <c r="BC483" s="43"/>
      <c r="BD483" s="43"/>
      <c r="BE483" s="43"/>
      <c r="BF483" s="43">
        <v>1</v>
      </c>
      <c r="BG483" s="43">
        <v>1</v>
      </c>
      <c r="BH483" s="43">
        <v>1</v>
      </c>
      <c r="BI483" s="43" t="s">
        <v>587</v>
      </c>
      <c r="BJ483" s="43" t="s">
        <v>816</v>
      </c>
      <c r="BK483" s="43">
        <v>1950</v>
      </c>
      <c r="BL483" s="43" t="str">
        <f t="shared" si="45"/>
        <v>1950Arsenal</v>
      </c>
      <c r="BM483" s="49" t="str">
        <f t="shared" si="46"/>
        <v>London</v>
      </c>
      <c r="BN483" s="43"/>
      <c r="BO483" s="43"/>
      <c r="BP483" s="43"/>
      <c r="BQ483" s="43"/>
      <c r="BR483" s="43"/>
      <c r="BS483" s="43"/>
      <c r="BT483" s="43"/>
      <c r="BU483" s="43"/>
      <c r="BV483" s="43" t="s">
        <v>376</v>
      </c>
      <c r="BW483" s="43" t="s">
        <v>376</v>
      </c>
      <c r="BX483" s="43"/>
      <c r="BZ483" s="50"/>
      <c r="CA483" s="50"/>
      <c r="CB483" s="88" t="str">
        <f t="shared" si="47"/>
        <v>19500318</v>
      </c>
    </row>
    <row r="484" spans="1:80" s="49" customFormat="1" ht="12.95" customHeight="1" x14ac:dyDescent="0.2">
      <c r="A484" s="43">
        <v>3</v>
      </c>
      <c r="B484" s="43">
        <v>22</v>
      </c>
      <c r="C484" s="43">
        <v>1950</v>
      </c>
      <c r="D484" s="43" t="s">
        <v>658</v>
      </c>
      <c r="E484" s="43" t="s">
        <v>1307</v>
      </c>
      <c r="F484" s="44" t="s">
        <v>1010</v>
      </c>
      <c r="G484" s="43"/>
      <c r="H484" s="44" t="s">
        <v>1011</v>
      </c>
      <c r="I484" s="44" t="s">
        <v>1023</v>
      </c>
      <c r="J484" s="45">
        <v>18344</v>
      </c>
      <c r="K484" s="43" t="s">
        <v>587</v>
      </c>
      <c r="L484" s="43" t="s">
        <v>3</v>
      </c>
      <c r="M484" s="43" t="s">
        <v>816</v>
      </c>
      <c r="N484" s="46">
        <v>1</v>
      </c>
      <c r="O484" s="46">
        <v>0</v>
      </c>
      <c r="P484" s="44" t="s">
        <v>1222</v>
      </c>
      <c r="Q484" s="44" t="s">
        <v>1017</v>
      </c>
      <c r="R484" s="44" t="s">
        <v>376</v>
      </c>
      <c r="S484" s="43"/>
      <c r="T484" s="43"/>
      <c r="U484" s="43"/>
      <c r="V484" s="43"/>
      <c r="W484" s="43"/>
      <c r="X484" s="43"/>
      <c r="Y484" s="43"/>
      <c r="Z484" s="43"/>
      <c r="AA484" s="43"/>
      <c r="AB484" s="43"/>
      <c r="AC484" s="43"/>
      <c r="AD484" s="43"/>
      <c r="AE484" s="47">
        <f t="shared" si="42"/>
        <v>1</v>
      </c>
      <c r="AF484" s="47">
        <f t="shared" si="43"/>
        <v>0</v>
      </c>
      <c r="AG484" s="47">
        <f t="shared" si="44"/>
        <v>0</v>
      </c>
      <c r="AH484" s="43" t="s">
        <v>1017</v>
      </c>
      <c r="AI484" s="43" t="s">
        <v>1018</v>
      </c>
      <c r="AJ484" s="43" t="s">
        <v>376</v>
      </c>
      <c r="AK484" s="43" t="s">
        <v>658</v>
      </c>
      <c r="AL484" s="43" t="s">
        <v>1017</v>
      </c>
      <c r="AM484" s="43" t="s">
        <v>1018</v>
      </c>
      <c r="AN484" s="43" t="s">
        <v>376</v>
      </c>
      <c r="AO484" s="43" t="s">
        <v>658</v>
      </c>
      <c r="AP484" s="43"/>
      <c r="AQ484" s="43">
        <v>2</v>
      </c>
      <c r="AR484" s="43"/>
      <c r="AS484" s="43"/>
      <c r="AT484" s="43" t="s">
        <v>1308</v>
      </c>
      <c r="AU484" s="43" t="s">
        <v>376</v>
      </c>
      <c r="AV484" s="43"/>
      <c r="AW484" s="43" t="s">
        <v>30</v>
      </c>
      <c r="AX484" s="43"/>
      <c r="AY484" s="43" t="s">
        <v>30</v>
      </c>
      <c r="AZ484" s="43"/>
      <c r="BA484" s="44"/>
      <c r="BB484" s="48"/>
      <c r="BC484" s="43"/>
      <c r="BD484" s="43"/>
      <c r="BE484" s="43"/>
      <c r="BF484" s="43">
        <v>1</v>
      </c>
      <c r="BG484" s="43">
        <v>1</v>
      </c>
      <c r="BH484" s="43">
        <v>1</v>
      </c>
      <c r="BI484" s="43" t="s">
        <v>587</v>
      </c>
      <c r="BJ484" s="43" t="s">
        <v>816</v>
      </c>
      <c r="BK484" s="43">
        <v>1950</v>
      </c>
      <c r="BL484" s="43" t="str">
        <f t="shared" si="45"/>
        <v>1950Arsenal</v>
      </c>
      <c r="BM484" s="49" t="str">
        <f t="shared" si="46"/>
        <v>London</v>
      </c>
      <c r="BN484" s="43"/>
      <c r="BO484" s="43"/>
      <c r="BP484" s="43"/>
      <c r="BQ484" s="43"/>
      <c r="BR484" s="43"/>
      <c r="BS484" s="43"/>
      <c r="BT484" s="43"/>
      <c r="BU484" s="43"/>
      <c r="BV484" s="43" t="s">
        <v>376</v>
      </c>
      <c r="BW484" s="43" t="s">
        <v>376</v>
      </c>
      <c r="BX484" s="43"/>
      <c r="BZ484" s="50"/>
      <c r="CA484" s="50"/>
      <c r="CB484" s="88" t="str">
        <f t="shared" si="47"/>
        <v>19500322</v>
      </c>
    </row>
    <row r="485" spans="1:80" s="49" customFormat="1" ht="12.95" customHeight="1" x14ac:dyDescent="0.2">
      <c r="A485" s="43">
        <v>3</v>
      </c>
      <c r="B485" s="43">
        <v>22</v>
      </c>
      <c r="C485" s="43">
        <v>1950</v>
      </c>
      <c r="D485" s="43" t="s">
        <v>658</v>
      </c>
      <c r="E485" s="43" t="s">
        <v>1307</v>
      </c>
      <c r="F485" s="44" t="s">
        <v>1010</v>
      </c>
      <c r="G485" s="43"/>
      <c r="H485" s="44" t="s">
        <v>1011</v>
      </c>
      <c r="I485" s="44" t="s">
        <v>1023</v>
      </c>
      <c r="J485" s="45">
        <v>18344</v>
      </c>
      <c r="K485" s="43" t="s">
        <v>816</v>
      </c>
      <c r="L485" s="43" t="s">
        <v>4</v>
      </c>
      <c r="M485" s="43" t="s">
        <v>587</v>
      </c>
      <c r="N485" s="46">
        <v>0</v>
      </c>
      <c r="O485" s="46">
        <v>1</v>
      </c>
      <c r="P485" s="44" t="s">
        <v>1222</v>
      </c>
      <c r="Q485" s="44" t="s">
        <v>1017</v>
      </c>
      <c r="R485" s="44" t="s">
        <v>376</v>
      </c>
      <c r="S485" s="43"/>
      <c r="T485" s="43"/>
      <c r="U485" s="43"/>
      <c r="V485" s="43"/>
      <c r="W485" s="43"/>
      <c r="X485" s="43"/>
      <c r="Y485" s="43"/>
      <c r="Z485" s="43"/>
      <c r="AA485" s="43"/>
      <c r="AB485" s="43"/>
      <c r="AC485" s="43"/>
      <c r="AD485" s="43"/>
      <c r="AE485" s="47">
        <f t="shared" si="42"/>
        <v>0</v>
      </c>
      <c r="AF485" s="47">
        <f t="shared" si="43"/>
        <v>0</v>
      </c>
      <c r="AG485" s="47">
        <f t="shared" si="44"/>
        <v>1</v>
      </c>
      <c r="AH485" s="43" t="s">
        <v>1017</v>
      </c>
      <c r="AI485" s="43" t="s">
        <v>1018</v>
      </c>
      <c r="AJ485" s="43" t="s">
        <v>376</v>
      </c>
      <c r="AK485" s="43" t="s">
        <v>658</v>
      </c>
      <c r="AL485" s="43" t="s">
        <v>1017</v>
      </c>
      <c r="AM485" s="43" t="s">
        <v>1018</v>
      </c>
      <c r="AN485" s="43" t="s">
        <v>376</v>
      </c>
      <c r="AO485" s="43" t="s">
        <v>658</v>
      </c>
      <c r="AP485" s="43"/>
      <c r="AQ485" s="43">
        <v>2</v>
      </c>
      <c r="AR485" s="43"/>
      <c r="AS485" s="43"/>
      <c r="AT485" s="43" t="s">
        <v>1308</v>
      </c>
      <c r="AU485" s="43" t="s">
        <v>376</v>
      </c>
      <c r="AV485" s="43"/>
      <c r="AW485" s="43" t="s">
        <v>30</v>
      </c>
      <c r="AX485" s="43"/>
      <c r="AY485" s="43" t="s">
        <v>30</v>
      </c>
      <c r="AZ485" s="43"/>
      <c r="BA485" s="44"/>
      <c r="BB485" s="48"/>
      <c r="BC485" s="43"/>
      <c r="BD485" s="43"/>
      <c r="BE485" s="43"/>
      <c r="BF485" s="43">
        <v>1</v>
      </c>
      <c r="BG485" s="43">
        <v>1</v>
      </c>
      <c r="BH485" s="43">
        <v>1</v>
      </c>
      <c r="BI485" s="43" t="s">
        <v>816</v>
      </c>
      <c r="BJ485" s="43" t="s">
        <v>587</v>
      </c>
      <c r="BK485" s="43">
        <v>1950</v>
      </c>
      <c r="BL485" s="43" t="str">
        <f t="shared" si="45"/>
        <v>1950Chelsea</v>
      </c>
      <c r="BM485" s="49" t="str">
        <f t="shared" si="46"/>
        <v>London</v>
      </c>
      <c r="BN485" s="43"/>
      <c r="BO485" s="43"/>
      <c r="BP485" s="43"/>
      <c r="BQ485" s="43"/>
      <c r="BR485" s="43"/>
      <c r="BS485" s="43"/>
      <c r="BT485" s="43"/>
      <c r="BU485" s="43"/>
      <c r="BV485" s="43" t="s">
        <v>376</v>
      </c>
      <c r="BW485" s="43" t="s">
        <v>376</v>
      </c>
      <c r="BX485" s="43"/>
      <c r="BZ485" s="50"/>
      <c r="CA485" s="50"/>
      <c r="CB485" s="88" t="str">
        <f t="shared" si="47"/>
        <v>19500322</v>
      </c>
    </row>
    <row r="486" spans="1:80" s="49" customFormat="1" ht="12.95" customHeight="1" x14ac:dyDescent="0.2">
      <c r="A486" s="43">
        <v>3</v>
      </c>
      <c r="B486" s="43">
        <v>25</v>
      </c>
      <c r="C486" s="43">
        <v>1950</v>
      </c>
      <c r="D486" s="43" t="s">
        <v>658</v>
      </c>
      <c r="E486" s="43" t="s">
        <v>1307</v>
      </c>
      <c r="F486" s="44" t="s">
        <v>1010</v>
      </c>
      <c r="G486" s="43"/>
      <c r="H486" s="44" t="s">
        <v>1011</v>
      </c>
      <c r="I486" s="44"/>
      <c r="J486" s="45">
        <v>18347</v>
      </c>
      <c r="K486" s="43" t="s">
        <v>588</v>
      </c>
      <c r="L486" s="43" t="s">
        <v>3</v>
      </c>
      <c r="M486" s="43" t="s">
        <v>804</v>
      </c>
      <c r="N486" s="46">
        <v>2</v>
      </c>
      <c r="O486" s="46">
        <v>0</v>
      </c>
      <c r="P486" s="44" t="s">
        <v>1226</v>
      </c>
      <c r="Q486" s="44" t="s">
        <v>1101</v>
      </c>
      <c r="R486" s="44" t="s">
        <v>376</v>
      </c>
      <c r="S486" s="43"/>
      <c r="T486" s="43"/>
      <c r="U486" s="43"/>
      <c r="V486" s="43"/>
      <c r="W486" s="43"/>
      <c r="X486" s="43"/>
      <c r="Y486" s="43"/>
      <c r="Z486" s="43"/>
      <c r="AA486" s="43"/>
      <c r="AB486" s="43"/>
      <c r="AC486" s="43"/>
      <c r="AD486" s="43"/>
      <c r="AE486" s="47">
        <f t="shared" si="42"/>
        <v>1</v>
      </c>
      <c r="AF486" s="47">
        <f t="shared" si="43"/>
        <v>0</v>
      </c>
      <c r="AG486" s="47">
        <f t="shared" si="44"/>
        <v>0</v>
      </c>
      <c r="AH486" s="43" t="s">
        <v>588</v>
      </c>
      <c r="AI486" s="43" t="s">
        <v>1175</v>
      </c>
      <c r="AJ486" s="43" t="s">
        <v>376</v>
      </c>
      <c r="AK486" s="43" t="s">
        <v>658</v>
      </c>
      <c r="AL486" s="43" t="s">
        <v>588</v>
      </c>
      <c r="AM486" s="43" t="s">
        <v>1175</v>
      </c>
      <c r="AN486" s="43" t="s">
        <v>376</v>
      </c>
      <c r="AO486" s="43" t="s">
        <v>658</v>
      </c>
      <c r="AP486" s="43"/>
      <c r="AQ486" s="43">
        <v>2</v>
      </c>
      <c r="AR486" s="43"/>
      <c r="AS486" s="43"/>
      <c r="AT486" s="43" t="s">
        <v>1229</v>
      </c>
      <c r="AU486" s="43" t="s">
        <v>376</v>
      </c>
      <c r="AV486" s="43"/>
      <c r="AW486" s="43" t="s">
        <v>30</v>
      </c>
      <c r="AX486" s="43"/>
      <c r="AY486" s="43" t="s">
        <v>30</v>
      </c>
      <c r="AZ486" s="43"/>
      <c r="BA486" s="44"/>
      <c r="BB486" s="48"/>
      <c r="BC486" s="43"/>
      <c r="BD486" s="43"/>
      <c r="BE486" s="43"/>
      <c r="BF486" s="43">
        <v>1</v>
      </c>
      <c r="BG486" s="43">
        <v>1</v>
      </c>
      <c r="BH486" s="43">
        <v>1</v>
      </c>
      <c r="BI486" s="43" t="s">
        <v>588</v>
      </c>
      <c r="BJ486" s="43" t="s">
        <v>804</v>
      </c>
      <c r="BK486" s="43">
        <v>1950</v>
      </c>
      <c r="BL486" s="43" t="str">
        <f t="shared" si="45"/>
        <v>1950Liverpool</v>
      </c>
      <c r="BM486" s="49" t="str">
        <f t="shared" si="46"/>
        <v>Manchester</v>
      </c>
      <c r="BN486" s="43"/>
      <c r="BO486" s="43"/>
      <c r="BP486" s="43"/>
      <c r="BQ486" s="43"/>
      <c r="BR486" s="43"/>
      <c r="BS486" s="43"/>
      <c r="BT486" s="43"/>
      <c r="BU486" s="43"/>
      <c r="BV486" s="43" t="s">
        <v>376</v>
      </c>
      <c r="BW486" s="43" t="s">
        <v>376</v>
      </c>
      <c r="BX486" s="43"/>
      <c r="BZ486" s="50"/>
      <c r="CA486" s="50"/>
      <c r="CB486" s="88" t="str">
        <f t="shared" si="47"/>
        <v>19500325</v>
      </c>
    </row>
    <row r="487" spans="1:80" s="49" customFormat="1" ht="12.95" customHeight="1" x14ac:dyDescent="0.2">
      <c r="A487" s="43">
        <v>3</v>
      </c>
      <c r="B487" s="43">
        <v>25</v>
      </c>
      <c r="C487" s="43">
        <v>1950</v>
      </c>
      <c r="D487" s="43" t="s">
        <v>658</v>
      </c>
      <c r="E487" s="43" t="s">
        <v>1307</v>
      </c>
      <c r="F487" s="44" t="s">
        <v>1010</v>
      </c>
      <c r="G487" s="43"/>
      <c r="H487" s="44" t="s">
        <v>1011</v>
      </c>
      <c r="I487" s="44"/>
      <c r="J487" s="45">
        <v>18347</v>
      </c>
      <c r="K487" s="43" t="s">
        <v>804</v>
      </c>
      <c r="L487" s="43" t="s">
        <v>4</v>
      </c>
      <c r="M487" s="43" t="s">
        <v>588</v>
      </c>
      <c r="N487" s="46">
        <v>0</v>
      </c>
      <c r="O487" s="46">
        <v>2</v>
      </c>
      <c r="P487" s="44" t="s">
        <v>1226</v>
      </c>
      <c r="Q487" s="44" t="s">
        <v>1101</v>
      </c>
      <c r="R487" s="44" t="s">
        <v>376</v>
      </c>
      <c r="S487" s="43"/>
      <c r="T487" s="43"/>
      <c r="U487" s="43"/>
      <c r="V487" s="43"/>
      <c r="W487" s="43"/>
      <c r="X487" s="43"/>
      <c r="Y487" s="43"/>
      <c r="Z487" s="43"/>
      <c r="AA487" s="43"/>
      <c r="AB487" s="43"/>
      <c r="AC487" s="43"/>
      <c r="AD487" s="43"/>
      <c r="AE487" s="47">
        <f t="shared" si="42"/>
        <v>0</v>
      </c>
      <c r="AF487" s="47">
        <f t="shared" si="43"/>
        <v>0</v>
      </c>
      <c r="AG487" s="47">
        <f t="shared" si="44"/>
        <v>1</v>
      </c>
      <c r="AH487" s="43" t="s">
        <v>588</v>
      </c>
      <c r="AI487" s="43" t="s">
        <v>1175</v>
      </c>
      <c r="AJ487" s="43" t="s">
        <v>376</v>
      </c>
      <c r="AK487" s="43" t="s">
        <v>658</v>
      </c>
      <c r="AL487" s="43" t="s">
        <v>588</v>
      </c>
      <c r="AM487" s="43" t="s">
        <v>1175</v>
      </c>
      <c r="AN487" s="43" t="s">
        <v>376</v>
      </c>
      <c r="AO487" s="43" t="s">
        <v>658</v>
      </c>
      <c r="AP487" s="43"/>
      <c r="AQ487" s="43">
        <v>2</v>
      </c>
      <c r="AR487" s="43"/>
      <c r="AS487" s="43"/>
      <c r="AT487" s="43" t="s">
        <v>1229</v>
      </c>
      <c r="AU487" s="43" t="s">
        <v>376</v>
      </c>
      <c r="AV487" s="43"/>
      <c r="AW487" s="43" t="s">
        <v>30</v>
      </c>
      <c r="AX487" s="43"/>
      <c r="AY487" s="43" t="s">
        <v>30</v>
      </c>
      <c r="AZ487" s="43"/>
      <c r="BA487" s="44"/>
      <c r="BB487" s="48"/>
      <c r="BC487" s="43"/>
      <c r="BD487" s="43"/>
      <c r="BE487" s="43"/>
      <c r="BF487" s="43">
        <v>1</v>
      </c>
      <c r="BG487" s="43">
        <v>1</v>
      </c>
      <c r="BH487" s="43">
        <v>1</v>
      </c>
      <c r="BI487" s="43" t="s">
        <v>804</v>
      </c>
      <c r="BJ487" s="43" t="s">
        <v>588</v>
      </c>
      <c r="BK487" s="43">
        <v>1950</v>
      </c>
      <c r="BL487" s="43" t="str">
        <f t="shared" si="45"/>
        <v>1950Everton</v>
      </c>
      <c r="BM487" s="49" t="str">
        <f t="shared" si="46"/>
        <v>Manchester</v>
      </c>
      <c r="BN487" s="43"/>
      <c r="BO487" s="43"/>
      <c r="BP487" s="43"/>
      <c r="BQ487" s="43"/>
      <c r="BR487" s="43"/>
      <c r="BS487" s="43"/>
      <c r="BT487" s="43"/>
      <c r="BU487" s="43"/>
      <c r="BV487" s="43" t="s">
        <v>376</v>
      </c>
      <c r="BW487" s="43" t="s">
        <v>376</v>
      </c>
      <c r="BX487" s="43"/>
      <c r="BZ487" s="50"/>
      <c r="CA487" s="50"/>
      <c r="CB487" s="88" t="str">
        <f t="shared" si="47"/>
        <v>19500325</v>
      </c>
    </row>
    <row r="488" spans="1:80" s="49" customFormat="1" ht="12.95" customHeight="1" x14ac:dyDescent="0.2">
      <c r="A488" s="43">
        <v>4</v>
      </c>
      <c r="B488" s="43">
        <v>29</v>
      </c>
      <c r="C488" s="43">
        <v>1950</v>
      </c>
      <c r="D488" s="43" t="s">
        <v>658</v>
      </c>
      <c r="E488" s="43" t="s">
        <v>1307</v>
      </c>
      <c r="F488" s="44" t="s">
        <v>1010</v>
      </c>
      <c r="G488" s="43"/>
      <c r="H488" s="44" t="s">
        <v>1025</v>
      </c>
      <c r="I488" s="44"/>
      <c r="J488" s="45">
        <v>18382</v>
      </c>
      <c r="K488" s="43" t="s">
        <v>587</v>
      </c>
      <c r="L488" s="43" t="s">
        <v>3</v>
      </c>
      <c r="M488" s="43" t="s">
        <v>588</v>
      </c>
      <c r="N488" s="46">
        <v>2</v>
      </c>
      <c r="O488" s="46">
        <v>0</v>
      </c>
      <c r="P488" s="44" t="s">
        <v>1268</v>
      </c>
      <c r="Q488" s="44" t="s">
        <v>1017</v>
      </c>
      <c r="R488" s="44" t="s">
        <v>376</v>
      </c>
      <c r="S488" s="43"/>
      <c r="T488" s="43"/>
      <c r="U488" s="43"/>
      <c r="V488" s="43"/>
      <c r="W488" s="43"/>
      <c r="X488" s="43"/>
      <c r="Y488" s="43"/>
      <c r="Z488" s="43"/>
      <c r="AA488" s="43"/>
      <c r="AB488" s="43"/>
      <c r="AC488" s="43"/>
      <c r="AD488" s="43"/>
      <c r="AE488" s="47">
        <f t="shared" si="42"/>
        <v>1</v>
      </c>
      <c r="AF488" s="47">
        <f t="shared" si="43"/>
        <v>0</v>
      </c>
      <c r="AG488" s="47">
        <f t="shared" si="44"/>
        <v>0</v>
      </c>
      <c r="AH488" s="43" t="s">
        <v>1017</v>
      </c>
      <c r="AI488" s="43" t="s">
        <v>1018</v>
      </c>
      <c r="AJ488" s="43" t="s">
        <v>376</v>
      </c>
      <c r="AK488" s="43" t="s">
        <v>658</v>
      </c>
      <c r="AL488" s="43" t="s">
        <v>588</v>
      </c>
      <c r="AM488" s="43" t="s">
        <v>1175</v>
      </c>
      <c r="AN488" s="43" t="s">
        <v>376</v>
      </c>
      <c r="AO488" s="43" t="s">
        <v>658</v>
      </c>
      <c r="AP488" s="43"/>
      <c r="AQ488" s="43">
        <v>1</v>
      </c>
      <c r="AR488" s="43"/>
      <c r="AS488" s="43"/>
      <c r="AT488" s="43"/>
      <c r="AU488" s="43" t="s">
        <v>376</v>
      </c>
      <c r="AV488" s="43"/>
      <c r="AW488" s="43" t="s">
        <v>30</v>
      </c>
      <c r="AX488" s="43"/>
      <c r="AY488" s="43" t="s">
        <v>30</v>
      </c>
      <c r="AZ488" s="43"/>
      <c r="BA488" s="44"/>
      <c r="BB488" s="48" t="s">
        <v>30</v>
      </c>
      <c r="BC488" s="43" t="s">
        <v>30</v>
      </c>
      <c r="BD488" s="43"/>
      <c r="BE488" s="43"/>
      <c r="BF488" s="43">
        <v>1</v>
      </c>
      <c r="BG488" s="43">
        <v>1</v>
      </c>
      <c r="BH488" s="43">
        <v>1</v>
      </c>
      <c r="BI488" s="43" t="s">
        <v>587</v>
      </c>
      <c r="BJ488" s="43" t="s">
        <v>588</v>
      </c>
      <c r="BK488" s="43">
        <v>1950</v>
      </c>
      <c r="BL488" s="43" t="str">
        <f t="shared" si="45"/>
        <v>1950Arsenal</v>
      </c>
      <c r="BM488" s="49" t="str">
        <f t="shared" si="46"/>
        <v>London</v>
      </c>
      <c r="BN488" s="43"/>
      <c r="BO488" s="43"/>
      <c r="BP488" s="43"/>
      <c r="BQ488" s="43"/>
      <c r="BR488" s="43"/>
      <c r="BS488" s="43"/>
      <c r="BT488" s="43"/>
      <c r="BU488" s="43"/>
      <c r="BV488" s="43" t="s">
        <v>376</v>
      </c>
      <c r="BW488" s="43" t="s">
        <v>376</v>
      </c>
      <c r="BX488" s="43"/>
      <c r="BZ488" s="50"/>
      <c r="CA488" s="50"/>
      <c r="CB488" s="88" t="str">
        <f t="shared" si="47"/>
        <v>19500429</v>
      </c>
    </row>
    <row r="489" spans="1:80" s="49" customFormat="1" ht="12.95" customHeight="1" x14ac:dyDescent="0.2">
      <c r="A489" s="43">
        <v>4</v>
      </c>
      <c r="B489" s="43">
        <v>29</v>
      </c>
      <c r="C489" s="43">
        <v>1950</v>
      </c>
      <c r="D489" s="43" t="s">
        <v>658</v>
      </c>
      <c r="E489" s="43" t="s">
        <v>1307</v>
      </c>
      <c r="F489" s="44" t="s">
        <v>1010</v>
      </c>
      <c r="G489" s="43"/>
      <c r="H489" s="44" t="s">
        <v>1025</v>
      </c>
      <c r="I489" s="44"/>
      <c r="J489" s="45">
        <v>18382</v>
      </c>
      <c r="K489" s="43" t="s">
        <v>588</v>
      </c>
      <c r="L489" s="43" t="s">
        <v>4</v>
      </c>
      <c r="M489" s="43" t="s">
        <v>587</v>
      </c>
      <c r="N489" s="46">
        <v>0</v>
      </c>
      <c r="O489" s="46">
        <v>2</v>
      </c>
      <c r="P489" s="44" t="s">
        <v>1268</v>
      </c>
      <c r="Q489" s="44" t="s">
        <v>1017</v>
      </c>
      <c r="R489" s="44" t="s">
        <v>376</v>
      </c>
      <c r="S489" s="43"/>
      <c r="T489" s="43"/>
      <c r="U489" s="43"/>
      <c r="V489" s="43"/>
      <c r="W489" s="43"/>
      <c r="X489" s="43"/>
      <c r="Y489" s="43"/>
      <c r="Z489" s="43"/>
      <c r="AA489" s="43"/>
      <c r="AB489" s="43"/>
      <c r="AC489" s="43"/>
      <c r="AD489" s="43"/>
      <c r="AE489" s="47">
        <f t="shared" si="42"/>
        <v>0</v>
      </c>
      <c r="AF489" s="47">
        <f t="shared" si="43"/>
        <v>0</v>
      </c>
      <c r="AG489" s="47">
        <f t="shared" si="44"/>
        <v>1</v>
      </c>
      <c r="AH489" s="43" t="s">
        <v>588</v>
      </c>
      <c r="AI489" s="43" t="s">
        <v>1175</v>
      </c>
      <c r="AJ489" s="43" t="s">
        <v>376</v>
      </c>
      <c r="AK489" s="43" t="s">
        <v>658</v>
      </c>
      <c r="AL489" s="43" t="s">
        <v>1017</v>
      </c>
      <c r="AM489" s="43" t="s">
        <v>1018</v>
      </c>
      <c r="AN489" s="43" t="s">
        <v>376</v>
      </c>
      <c r="AO489" s="43" t="s">
        <v>658</v>
      </c>
      <c r="AP489" s="43"/>
      <c r="AQ489" s="43">
        <v>1</v>
      </c>
      <c r="AR489" s="43"/>
      <c r="AS489" s="43"/>
      <c r="AT489" s="43"/>
      <c r="AU489" s="43" t="s">
        <v>376</v>
      </c>
      <c r="AV489" s="43"/>
      <c r="AW489" s="43" t="s">
        <v>30</v>
      </c>
      <c r="AX489" s="43"/>
      <c r="AY489" s="43" t="s">
        <v>30</v>
      </c>
      <c r="AZ489" s="43"/>
      <c r="BA489" s="44"/>
      <c r="BB489" s="48"/>
      <c r="BC489" s="43" t="s">
        <v>30</v>
      </c>
      <c r="BD489" s="43"/>
      <c r="BE489" s="43"/>
      <c r="BF489" s="43">
        <v>1</v>
      </c>
      <c r="BG489" s="43">
        <v>1</v>
      </c>
      <c r="BH489" s="43">
        <v>1</v>
      </c>
      <c r="BI489" s="43" t="s">
        <v>588</v>
      </c>
      <c r="BJ489" s="43" t="s">
        <v>587</v>
      </c>
      <c r="BK489" s="43">
        <v>1950</v>
      </c>
      <c r="BL489" s="43" t="str">
        <f t="shared" si="45"/>
        <v>1950Liverpool</v>
      </c>
      <c r="BM489" s="49" t="str">
        <f t="shared" si="46"/>
        <v>London</v>
      </c>
      <c r="BN489" s="43"/>
      <c r="BO489" s="43"/>
      <c r="BP489" s="43"/>
      <c r="BQ489" s="43"/>
      <c r="BR489" s="43"/>
      <c r="BS489" s="43"/>
      <c r="BT489" s="43"/>
      <c r="BU489" s="43"/>
      <c r="BV489" s="43" t="s">
        <v>376</v>
      </c>
      <c r="BW489" s="43" t="s">
        <v>376</v>
      </c>
      <c r="BX489" s="43"/>
      <c r="BZ489" s="50"/>
      <c r="CA489" s="50"/>
      <c r="CB489" s="88" t="str">
        <f t="shared" si="47"/>
        <v>19500429</v>
      </c>
    </row>
    <row r="490" spans="1:80" s="49" customFormat="1" ht="12.95" customHeight="1" x14ac:dyDescent="0.2">
      <c r="A490" s="43">
        <v>3</v>
      </c>
      <c r="B490" s="43">
        <v>10</v>
      </c>
      <c r="C490" s="43">
        <v>1951</v>
      </c>
      <c r="D490" s="43" t="s">
        <v>658</v>
      </c>
      <c r="E490" s="43" t="s">
        <v>1309</v>
      </c>
      <c r="F490" s="44" t="s">
        <v>1010</v>
      </c>
      <c r="G490" s="43"/>
      <c r="H490" s="44" t="s">
        <v>1011</v>
      </c>
      <c r="I490" s="44"/>
      <c r="J490" s="45">
        <v>18697</v>
      </c>
      <c r="K490" s="43" t="s">
        <v>1151</v>
      </c>
      <c r="L490" s="43" t="s">
        <v>1014</v>
      </c>
      <c r="M490" s="43" t="s">
        <v>805</v>
      </c>
      <c r="N490" s="46">
        <v>0</v>
      </c>
      <c r="O490" s="46">
        <v>0</v>
      </c>
      <c r="P490" s="44" t="s">
        <v>1252</v>
      </c>
      <c r="Q490" s="44" t="s">
        <v>1097</v>
      </c>
      <c r="R490" s="44" t="s">
        <v>376</v>
      </c>
      <c r="S490" s="43"/>
      <c r="T490" s="43"/>
      <c r="U490" s="43"/>
      <c r="V490" s="43"/>
      <c r="W490" s="43"/>
      <c r="X490" s="43"/>
      <c r="Y490" s="43"/>
      <c r="Z490" s="43"/>
      <c r="AA490" s="43"/>
      <c r="AB490" s="43"/>
      <c r="AC490" s="43"/>
      <c r="AD490" s="43"/>
      <c r="AE490" s="47">
        <f t="shared" si="42"/>
        <v>0</v>
      </c>
      <c r="AF490" s="47">
        <f t="shared" si="43"/>
        <v>1</v>
      </c>
      <c r="AG490" s="47">
        <f t="shared" si="44"/>
        <v>0</v>
      </c>
      <c r="AH490" s="43" t="s">
        <v>1111</v>
      </c>
      <c r="AI490" s="43" t="s">
        <v>1126</v>
      </c>
      <c r="AJ490" s="43" t="s">
        <v>376</v>
      </c>
      <c r="AK490" s="43" t="s">
        <v>658</v>
      </c>
      <c r="AL490" s="43" t="s">
        <v>1227</v>
      </c>
      <c r="AM490" s="43" t="s">
        <v>1164</v>
      </c>
      <c r="AN490" s="43" t="s">
        <v>376</v>
      </c>
      <c r="AO490" s="43" t="s">
        <v>658</v>
      </c>
      <c r="AP490" s="43"/>
      <c r="AQ490" s="43">
        <v>2</v>
      </c>
      <c r="AR490" s="43"/>
      <c r="AS490" s="43"/>
      <c r="AT490" s="43"/>
      <c r="AU490" s="43" t="s">
        <v>376</v>
      </c>
      <c r="AV490" s="43"/>
      <c r="AW490" s="43" t="s">
        <v>30</v>
      </c>
      <c r="AX490" s="43"/>
      <c r="AY490" s="43" t="s">
        <v>30</v>
      </c>
      <c r="AZ490" s="43"/>
      <c r="BA490" s="44"/>
      <c r="BB490" s="48"/>
      <c r="BC490" s="43"/>
      <c r="BD490" s="43"/>
      <c r="BE490" s="43"/>
      <c r="BF490" s="43">
        <v>1</v>
      </c>
      <c r="BG490" s="43">
        <v>1</v>
      </c>
      <c r="BH490" s="43">
        <v>1</v>
      </c>
      <c r="BI490" s="43" t="s">
        <v>1151</v>
      </c>
      <c r="BJ490" s="43" t="s">
        <v>805</v>
      </c>
      <c r="BK490" s="43">
        <v>1951</v>
      </c>
      <c r="BL490" s="43" t="str">
        <f t="shared" si="45"/>
        <v>1951Wolverhampton Wanderers</v>
      </c>
      <c r="BM490" s="49" t="str">
        <f t="shared" si="46"/>
        <v>Sheffield</v>
      </c>
      <c r="BN490" s="43"/>
      <c r="BO490" s="43"/>
      <c r="BP490" s="43"/>
      <c r="BQ490" s="43"/>
      <c r="BR490" s="43"/>
      <c r="BS490" s="43"/>
      <c r="BT490" s="43"/>
      <c r="BU490" s="43"/>
      <c r="BV490" s="43" t="s">
        <v>376</v>
      </c>
      <c r="BW490" s="43" t="s">
        <v>376</v>
      </c>
      <c r="BX490" s="43"/>
      <c r="BY490" s="47"/>
      <c r="BZ490" s="50"/>
      <c r="CA490" s="50"/>
      <c r="CB490" s="88" t="str">
        <f t="shared" si="47"/>
        <v>19510310</v>
      </c>
    </row>
    <row r="491" spans="1:80" s="49" customFormat="1" ht="12.95" customHeight="1" x14ac:dyDescent="0.2">
      <c r="A491" s="43">
        <v>3</v>
      </c>
      <c r="B491" s="43">
        <v>10</v>
      </c>
      <c r="C491" s="43">
        <v>1951</v>
      </c>
      <c r="D491" s="43" t="s">
        <v>658</v>
      </c>
      <c r="E491" s="43" t="s">
        <v>1309</v>
      </c>
      <c r="F491" s="44" t="s">
        <v>1010</v>
      </c>
      <c r="G491" s="43"/>
      <c r="H491" s="44" t="s">
        <v>1011</v>
      </c>
      <c r="I491" s="44"/>
      <c r="J491" s="45">
        <v>18697</v>
      </c>
      <c r="K491" s="43" t="s">
        <v>805</v>
      </c>
      <c r="L491" s="43" t="s">
        <v>1014</v>
      </c>
      <c r="M491" s="43" t="s">
        <v>1151</v>
      </c>
      <c r="N491" s="46">
        <v>0</v>
      </c>
      <c r="O491" s="46">
        <v>0</v>
      </c>
      <c r="P491" s="44" t="s">
        <v>1252</v>
      </c>
      <c r="Q491" s="44" t="s">
        <v>1097</v>
      </c>
      <c r="R491" s="44" t="s">
        <v>376</v>
      </c>
      <c r="S491" s="43"/>
      <c r="T491" s="43"/>
      <c r="U491" s="43"/>
      <c r="V491" s="43"/>
      <c r="W491" s="43"/>
      <c r="X491" s="43"/>
      <c r="Y491" s="43"/>
      <c r="Z491" s="43"/>
      <c r="AA491" s="43"/>
      <c r="AB491" s="43"/>
      <c r="AC491" s="43"/>
      <c r="AD491" s="43"/>
      <c r="AE491" s="47">
        <f t="shared" si="42"/>
        <v>0</v>
      </c>
      <c r="AF491" s="47">
        <f t="shared" si="43"/>
        <v>1</v>
      </c>
      <c r="AG491" s="47">
        <f t="shared" si="44"/>
        <v>0</v>
      </c>
      <c r="AH491" s="43" t="s">
        <v>1227</v>
      </c>
      <c r="AI491" s="43" t="s">
        <v>1164</v>
      </c>
      <c r="AJ491" s="43" t="s">
        <v>376</v>
      </c>
      <c r="AK491" s="43" t="s">
        <v>658</v>
      </c>
      <c r="AL491" s="43" t="s">
        <v>1111</v>
      </c>
      <c r="AM491" s="43" t="s">
        <v>1126</v>
      </c>
      <c r="AN491" s="43" t="s">
        <v>376</v>
      </c>
      <c r="AO491" s="43" t="s">
        <v>658</v>
      </c>
      <c r="AP491" s="43"/>
      <c r="AQ491" s="43">
        <v>2</v>
      </c>
      <c r="AR491" s="43"/>
      <c r="AS491" s="43"/>
      <c r="AT491" s="43"/>
      <c r="AU491" s="43" t="s">
        <v>376</v>
      </c>
      <c r="AV491" s="43"/>
      <c r="AW491" s="43" t="s">
        <v>30</v>
      </c>
      <c r="AX491" s="43"/>
      <c r="AY491" s="43" t="s">
        <v>30</v>
      </c>
      <c r="AZ491" s="43"/>
      <c r="BA491" s="44"/>
      <c r="BB491" s="48"/>
      <c r="BC491" s="43"/>
      <c r="BD491" s="43"/>
      <c r="BE491" s="43"/>
      <c r="BF491" s="43">
        <v>1</v>
      </c>
      <c r="BG491" s="43">
        <v>1</v>
      </c>
      <c r="BH491" s="43">
        <v>1</v>
      </c>
      <c r="BI491" s="43" t="s">
        <v>805</v>
      </c>
      <c r="BJ491" s="43" t="s">
        <v>1151</v>
      </c>
      <c r="BK491" s="43">
        <v>1951</v>
      </c>
      <c r="BL491" s="43" t="str">
        <f t="shared" si="45"/>
        <v>1951Newcastle United</v>
      </c>
      <c r="BM491" s="49" t="str">
        <f t="shared" si="46"/>
        <v>Sheffield</v>
      </c>
      <c r="BN491" s="43"/>
      <c r="BO491" s="43"/>
      <c r="BP491" s="43"/>
      <c r="BQ491" s="43"/>
      <c r="BR491" s="43"/>
      <c r="BS491" s="43"/>
      <c r="BT491" s="43"/>
      <c r="BU491" s="43"/>
      <c r="BV491" s="43" t="s">
        <v>376</v>
      </c>
      <c r="BW491" s="43" t="s">
        <v>376</v>
      </c>
      <c r="BX491" s="43"/>
      <c r="BY491" s="47"/>
      <c r="BZ491" s="50"/>
      <c r="CA491" s="50"/>
      <c r="CB491" s="88" t="str">
        <f t="shared" si="47"/>
        <v>19510310</v>
      </c>
    </row>
    <row r="492" spans="1:80" s="49" customFormat="1" ht="12.95" customHeight="1" x14ac:dyDescent="0.2">
      <c r="A492" s="43">
        <v>3</v>
      </c>
      <c r="B492" s="43">
        <v>10</v>
      </c>
      <c r="C492" s="43">
        <v>1951</v>
      </c>
      <c r="D492" s="43" t="s">
        <v>658</v>
      </c>
      <c r="E492" s="43" t="s">
        <v>1309</v>
      </c>
      <c r="F492" s="44" t="s">
        <v>1010</v>
      </c>
      <c r="G492" s="43"/>
      <c r="H492" s="44" t="s">
        <v>1011</v>
      </c>
      <c r="I492" s="44"/>
      <c r="J492" s="45">
        <v>18697</v>
      </c>
      <c r="K492" s="43" t="s">
        <v>1305</v>
      </c>
      <c r="L492" s="43" t="s">
        <v>1014</v>
      </c>
      <c r="M492" s="43" t="s">
        <v>1125</v>
      </c>
      <c r="N492" s="46">
        <v>0</v>
      </c>
      <c r="O492" s="46">
        <v>0</v>
      </c>
      <c r="P492" s="44" t="s">
        <v>1226</v>
      </c>
      <c r="Q492" s="44" t="s">
        <v>1101</v>
      </c>
      <c r="R492" s="44" t="s">
        <v>376</v>
      </c>
      <c r="S492" s="43"/>
      <c r="T492" s="43"/>
      <c r="U492" s="43"/>
      <c r="V492" s="43"/>
      <c r="W492" s="43"/>
      <c r="X492" s="43"/>
      <c r="Y492" s="43"/>
      <c r="Z492" s="43"/>
      <c r="AA492" s="43"/>
      <c r="AB492" s="43"/>
      <c r="AC492" s="43"/>
      <c r="AD492" s="43"/>
      <c r="AE492" s="47">
        <f t="shared" si="42"/>
        <v>0</v>
      </c>
      <c r="AF492" s="47">
        <f t="shared" si="43"/>
        <v>1</v>
      </c>
      <c r="AG492" s="47">
        <f t="shared" si="44"/>
        <v>0</v>
      </c>
      <c r="AH492" s="43" t="s">
        <v>1305</v>
      </c>
      <c r="AI492" s="43" t="s">
        <v>1086</v>
      </c>
      <c r="AJ492" s="43" t="s">
        <v>376</v>
      </c>
      <c r="AK492" s="43" t="s">
        <v>658</v>
      </c>
      <c r="AL492" s="43" t="s">
        <v>1111</v>
      </c>
      <c r="AM492" s="43" t="s">
        <v>1126</v>
      </c>
      <c r="AN492" s="43" t="s">
        <v>376</v>
      </c>
      <c r="AO492" s="43" t="s">
        <v>658</v>
      </c>
      <c r="AP492" s="43"/>
      <c r="AQ492" s="43">
        <v>2</v>
      </c>
      <c r="AR492" s="43"/>
      <c r="AS492" s="43"/>
      <c r="AT492" s="43"/>
      <c r="AU492" s="43" t="s">
        <v>376</v>
      </c>
      <c r="AV492" s="43"/>
      <c r="AW492" s="43" t="s">
        <v>30</v>
      </c>
      <c r="AX492" s="43"/>
      <c r="AY492" s="43" t="s">
        <v>30</v>
      </c>
      <c r="AZ492" s="43"/>
      <c r="BA492" s="44"/>
      <c r="BB492" s="48"/>
      <c r="BC492" s="43"/>
      <c r="BD492" s="43"/>
      <c r="BE492" s="43"/>
      <c r="BF492" s="43">
        <v>1</v>
      </c>
      <c r="BG492" s="43">
        <v>1</v>
      </c>
      <c r="BH492" s="43">
        <v>2</v>
      </c>
      <c r="BI492" s="43" t="s">
        <v>1305</v>
      </c>
      <c r="BJ492" s="43" t="s">
        <v>1125</v>
      </c>
      <c r="BK492" s="43">
        <v>1951</v>
      </c>
      <c r="BL492" s="43" t="str">
        <f t="shared" si="45"/>
        <v>1951Blackpool</v>
      </c>
      <c r="BM492" s="49" t="str">
        <f t="shared" si="46"/>
        <v>Manchester</v>
      </c>
      <c r="BN492" s="43"/>
      <c r="BO492" s="43"/>
      <c r="BP492" s="43"/>
      <c r="BQ492" s="43"/>
      <c r="BR492" s="43"/>
      <c r="BS492" s="43"/>
      <c r="BT492" s="43"/>
      <c r="BU492" s="43"/>
      <c r="BV492" s="43" t="s">
        <v>376</v>
      </c>
      <c r="BW492" s="43" t="s">
        <v>376</v>
      </c>
      <c r="BX492" s="43"/>
      <c r="BZ492" s="50"/>
      <c r="CA492" s="50"/>
      <c r="CB492" s="88" t="str">
        <f t="shared" si="47"/>
        <v>19510310</v>
      </c>
    </row>
    <row r="493" spans="1:80" s="49" customFormat="1" ht="12.95" customHeight="1" x14ac:dyDescent="0.2">
      <c r="A493" s="43">
        <v>3</v>
      </c>
      <c r="B493" s="43">
        <v>10</v>
      </c>
      <c r="C493" s="43">
        <v>1951</v>
      </c>
      <c r="D493" s="43" t="s">
        <v>658</v>
      </c>
      <c r="E493" s="43" t="s">
        <v>1309</v>
      </c>
      <c r="F493" s="44" t="s">
        <v>1010</v>
      </c>
      <c r="G493" s="43"/>
      <c r="H493" s="44" t="s">
        <v>1011</v>
      </c>
      <c r="I493" s="44"/>
      <c r="J493" s="45">
        <v>18697</v>
      </c>
      <c r="K493" s="43" t="s">
        <v>1125</v>
      </c>
      <c r="L493" s="43" t="s">
        <v>1014</v>
      </c>
      <c r="M493" s="43" t="s">
        <v>1305</v>
      </c>
      <c r="N493" s="46">
        <v>0</v>
      </c>
      <c r="O493" s="46">
        <v>0</v>
      </c>
      <c r="P493" s="44" t="s">
        <v>1226</v>
      </c>
      <c r="Q493" s="44" t="s">
        <v>1101</v>
      </c>
      <c r="R493" s="44" t="s">
        <v>376</v>
      </c>
      <c r="S493" s="43"/>
      <c r="T493" s="43"/>
      <c r="U493" s="43"/>
      <c r="V493" s="43"/>
      <c r="W493" s="43"/>
      <c r="X493" s="43"/>
      <c r="Y493" s="43"/>
      <c r="Z493" s="43"/>
      <c r="AA493" s="43"/>
      <c r="AB493" s="43"/>
      <c r="AC493" s="43"/>
      <c r="AD493" s="43"/>
      <c r="AE493" s="47">
        <f t="shared" si="42"/>
        <v>0</v>
      </c>
      <c r="AF493" s="47">
        <f t="shared" si="43"/>
        <v>1</v>
      </c>
      <c r="AG493" s="47">
        <f t="shared" si="44"/>
        <v>0</v>
      </c>
      <c r="AH493" s="43" t="s">
        <v>1111</v>
      </c>
      <c r="AI493" s="43" t="s">
        <v>1126</v>
      </c>
      <c r="AJ493" s="43" t="s">
        <v>376</v>
      </c>
      <c r="AK493" s="43" t="s">
        <v>658</v>
      </c>
      <c r="AL493" s="43" t="s">
        <v>1305</v>
      </c>
      <c r="AM493" s="43" t="s">
        <v>1086</v>
      </c>
      <c r="AN493" s="43" t="s">
        <v>376</v>
      </c>
      <c r="AO493" s="43" t="s">
        <v>658</v>
      </c>
      <c r="AP493" s="43"/>
      <c r="AQ493" s="43">
        <v>2</v>
      </c>
      <c r="AR493" s="43"/>
      <c r="AS493" s="43"/>
      <c r="AT493" s="43"/>
      <c r="AU493" s="43" t="s">
        <v>376</v>
      </c>
      <c r="AV493" s="43"/>
      <c r="AW493" s="43" t="s">
        <v>30</v>
      </c>
      <c r="AX493" s="43"/>
      <c r="AY493" s="43" t="s">
        <v>30</v>
      </c>
      <c r="AZ493" s="43"/>
      <c r="BA493" s="44"/>
      <c r="BB493" s="48"/>
      <c r="BC493" s="43"/>
      <c r="BD493" s="43"/>
      <c r="BE493" s="43"/>
      <c r="BF493" s="43">
        <v>1</v>
      </c>
      <c r="BG493" s="43">
        <v>2</v>
      </c>
      <c r="BH493" s="43">
        <v>1</v>
      </c>
      <c r="BI493" s="43" t="s">
        <v>1125</v>
      </c>
      <c r="BJ493" s="43" t="s">
        <v>1305</v>
      </c>
      <c r="BK493" s="43">
        <v>1951</v>
      </c>
      <c r="BL493" s="43" t="str">
        <f t="shared" si="45"/>
        <v>1951Birmingham City</v>
      </c>
      <c r="BM493" s="49" t="str">
        <f t="shared" si="46"/>
        <v>Manchester</v>
      </c>
      <c r="BN493" s="43"/>
      <c r="BO493" s="43"/>
      <c r="BP493" s="43"/>
      <c r="BQ493" s="43"/>
      <c r="BR493" s="43"/>
      <c r="BS493" s="43"/>
      <c r="BT493" s="43"/>
      <c r="BU493" s="43"/>
      <c r="BV493" s="43" t="s">
        <v>376</v>
      </c>
      <c r="BW493" s="43" t="s">
        <v>376</v>
      </c>
      <c r="BX493" s="43"/>
      <c r="BZ493" s="50"/>
      <c r="CA493" s="50"/>
      <c r="CB493" s="88" t="str">
        <f t="shared" si="47"/>
        <v>19510310</v>
      </c>
    </row>
    <row r="494" spans="1:80" s="49" customFormat="1" ht="12.95" customHeight="1" x14ac:dyDescent="0.2">
      <c r="A494" s="43">
        <v>3</v>
      </c>
      <c r="B494" s="43">
        <v>14</v>
      </c>
      <c r="C494" s="43">
        <v>1951</v>
      </c>
      <c r="D494" s="43" t="s">
        <v>658</v>
      </c>
      <c r="E494" s="43" t="s">
        <v>1309</v>
      </c>
      <c r="F494" s="44" t="s">
        <v>1010</v>
      </c>
      <c r="G494" s="43"/>
      <c r="H494" s="44" t="s">
        <v>1011</v>
      </c>
      <c r="I494" s="44" t="s">
        <v>1023</v>
      </c>
      <c r="J494" s="45">
        <v>18701</v>
      </c>
      <c r="K494" s="43" t="s">
        <v>1305</v>
      </c>
      <c r="L494" s="43" t="s">
        <v>3</v>
      </c>
      <c r="M494" s="43" t="s">
        <v>1125</v>
      </c>
      <c r="N494" s="46">
        <v>2</v>
      </c>
      <c r="O494" s="46">
        <v>1</v>
      </c>
      <c r="P494" s="44" t="s">
        <v>1184</v>
      </c>
      <c r="Q494" s="44" t="s">
        <v>588</v>
      </c>
      <c r="R494" s="44" t="s">
        <v>376</v>
      </c>
      <c r="S494" s="43"/>
      <c r="T494" s="43"/>
      <c r="U494" s="43"/>
      <c r="V494" s="43"/>
      <c r="W494" s="43"/>
      <c r="X494" s="43"/>
      <c r="Y494" s="43"/>
      <c r="Z494" s="43"/>
      <c r="AA494" s="43"/>
      <c r="AB494" s="43"/>
      <c r="AC494" s="43"/>
      <c r="AD494" s="43"/>
      <c r="AE494" s="47">
        <f t="shared" si="42"/>
        <v>1</v>
      </c>
      <c r="AF494" s="47">
        <f t="shared" si="43"/>
        <v>0</v>
      </c>
      <c r="AG494" s="47">
        <f t="shared" si="44"/>
        <v>0</v>
      </c>
      <c r="AH494" s="43" t="s">
        <v>1305</v>
      </c>
      <c r="AI494" s="43" t="s">
        <v>1086</v>
      </c>
      <c r="AJ494" s="43" t="s">
        <v>376</v>
      </c>
      <c r="AK494" s="43" t="s">
        <v>658</v>
      </c>
      <c r="AL494" s="43" t="s">
        <v>1111</v>
      </c>
      <c r="AM494" s="43" t="s">
        <v>1126</v>
      </c>
      <c r="AN494" s="43" t="s">
        <v>376</v>
      </c>
      <c r="AO494" s="43" t="s">
        <v>658</v>
      </c>
      <c r="AP494" s="43"/>
      <c r="AQ494" s="43">
        <v>2</v>
      </c>
      <c r="AR494" s="43"/>
      <c r="AS494" s="43"/>
      <c r="AT494" s="43"/>
      <c r="AU494" s="43" t="s">
        <v>376</v>
      </c>
      <c r="AV494" s="43"/>
      <c r="AW494" s="43" t="s">
        <v>30</v>
      </c>
      <c r="AX494" s="43"/>
      <c r="AY494" s="43" t="s">
        <v>30</v>
      </c>
      <c r="AZ494" s="43"/>
      <c r="BA494" s="44"/>
      <c r="BB494" s="48"/>
      <c r="BC494" s="43"/>
      <c r="BD494" s="43"/>
      <c r="BE494" s="43"/>
      <c r="BF494" s="43">
        <v>1</v>
      </c>
      <c r="BG494" s="43">
        <v>1</v>
      </c>
      <c r="BH494" s="43">
        <v>2</v>
      </c>
      <c r="BI494" s="43" t="s">
        <v>1305</v>
      </c>
      <c r="BJ494" s="43" t="s">
        <v>1125</v>
      </c>
      <c r="BK494" s="43">
        <v>1951</v>
      </c>
      <c r="BL494" s="43" t="str">
        <f t="shared" si="45"/>
        <v>1951Blackpool</v>
      </c>
      <c r="BM494" s="49" t="str">
        <f t="shared" si="46"/>
        <v>Liverpool</v>
      </c>
      <c r="BN494" s="43"/>
      <c r="BO494" s="43"/>
      <c r="BP494" s="43"/>
      <c r="BQ494" s="43"/>
      <c r="BR494" s="43"/>
      <c r="BS494" s="43"/>
      <c r="BT494" s="43"/>
      <c r="BU494" s="43"/>
      <c r="BV494" s="43" t="s">
        <v>376</v>
      </c>
      <c r="BW494" s="43" t="s">
        <v>376</v>
      </c>
      <c r="BX494" s="43"/>
      <c r="BZ494" s="50"/>
      <c r="CA494" s="50"/>
      <c r="CB494" s="88" t="str">
        <f t="shared" si="47"/>
        <v>19510314</v>
      </c>
    </row>
    <row r="495" spans="1:80" s="49" customFormat="1" ht="12.95" customHeight="1" x14ac:dyDescent="0.2">
      <c r="A495" s="43">
        <v>3</v>
      </c>
      <c r="B495" s="43">
        <v>14</v>
      </c>
      <c r="C495" s="43">
        <v>1951</v>
      </c>
      <c r="D495" s="43" t="s">
        <v>658</v>
      </c>
      <c r="E495" s="43" t="s">
        <v>1309</v>
      </c>
      <c r="F495" s="44" t="s">
        <v>1010</v>
      </c>
      <c r="G495" s="43"/>
      <c r="H495" s="44" t="s">
        <v>1011</v>
      </c>
      <c r="I495" s="44" t="s">
        <v>1023</v>
      </c>
      <c r="J495" s="45">
        <v>18701</v>
      </c>
      <c r="K495" s="43" t="s">
        <v>1125</v>
      </c>
      <c r="L495" s="43" t="s">
        <v>4</v>
      </c>
      <c r="M495" s="43" t="s">
        <v>1305</v>
      </c>
      <c r="N495" s="46">
        <v>1</v>
      </c>
      <c r="O495" s="46">
        <v>2</v>
      </c>
      <c r="P495" s="44" t="s">
        <v>1184</v>
      </c>
      <c r="Q495" s="44" t="s">
        <v>588</v>
      </c>
      <c r="R495" s="44" t="s">
        <v>376</v>
      </c>
      <c r="S495" s="43"/>
      <c r="T495" s="43"/>
      <c r="U495" s="43"/>
      <c r="V495" s="43"/>
      <c r="W495" s="43"/>
      <c r="X495" s="43"/>
      <c r="Y495" s="43"/>
      <c r="Z495" s="43"/>
      <c r="AA495" s="43"/>
      <c r="AB495" s="43"/>
      <c r="AC495" s="43"/>
      <c r="AD495" s="43"/>
      <c r="AE495" s="47">
        <f t="shared" si="42"/>
        <v>0</v>
      </c>
      <c r="AF495" s="47">
        <f t="shared" si="43"/>
        <v>0</v>
      </c>
      <c r="AG495" s="47">
        <f t="shared" si="44"/>
        <v>1</v>
      </c>
      <c r="AH495" s="43" t="s">
        <v>1111</v>
      </c>
      <c r="AI495" s="43" t="s">
        <v>1126</v>
      </c>
      <c r="AJ495" s="43" t="s">
        <v>376</v>
      </c>
      <c r="AK495" s="43" t="s">
        <v>658</v>
      </c>
      <c r="AL495" s="43" t="s">
        <v>1305</v>
      </c>
      <c r="AM495" s="43" t="s">
        <v>1086</v>
      </c>
      <c r="AN495" s="43" t="s">
        <v>376</v>
      </c>
      <c r="AO495" s="43" t="s">
        <v>658</v>
      </c>
      <c r="AP495" s="43"/>
      <c r="AQ495" s="43">
        <v>2</v>
      </c>
      <c r="AR495" s="43"/>
      <c r="AS495" s="43"/>
      <c r="AT495" s="43"/>
      <c r="AU495" s="43" t="s">
        <v>376</v>
      </c>
      <c r="AV495" s="43"/>
      <c r="AW495" s="43" t="s">
        <v>30</v>
      </c>
      <c r="AX495" s="43"/>
      <c r="AY495" s="43" t="s">
        <v>30</v>
      </c>
      <c r="AZ495" s="43"/>
      <c r="BA495" s="44"/>
      <c r="BB495" s="48"/>
      <c r="BC495" s="43"/>
      <c r="BD495" s="43"/>
      <c r="BE495" s="43"/>
      <c r="BF495" s="43">
        <v>1</v>
      </c>
      <c r="BG495" s="43">
        <v>2</v>
      </c>
      <c r="BH495" s="43">
        <v>1</v>
      </c>
      <c r="BI495" s="43" t="s">
        <v>1125</v>
      </c>
      <c r="BJ495" s="43" t="s">
        <v>1305</v>
      </c>
      <c r="BK495" s="43">
        <v>1951</v>
      </c>
      <c r="BL495" s="43" t="str">
        <f t="shared" si="45"/>
        <v>1951Birmingham City</v>
      </c>
      <c r="BM495" s="49" t="str">
        <f t="shared" si="46"/>
        <v>Liverpool</v>
      </c>
      <c r="BN495" s="43"/>
      <c r="BO495" s="43"/>
      <c r="BP495" s="43"/>
      <c r="BQ495" s="43"/>
      <c r="BR495" s="43"/>
      <c r="BS495" s="43"/>
      <c r="BT495" s="43"/>
      <c r="BU495" s="43"/>
      <c r="BV495" s="43" t="s">
        <v>376</v>
      </c>
      <c r="BW495" s="43" t="s">
        <v>376</v>
      </c>
      <c r="BX495" s="43"/>
      <c r="BZ495" s="50"/>
      <c r="CA495" s="50"/>
      <c r="CB495" s="88" t="str">
        <f t="shared" si="47"/>
        <v>19510314</v>
      </c>
    </row>
    <row r="496" spans="1:80" s="49" customFormat="1" ht="12.95" customHeight="1" x14ac:dyDescent="0.2">
      <c r="A496" s="43">
        <v>3</v>
      </c>
      <c r="B496" s="43">
        <v>14</v>
      </c>
      <c r="C496" s="43">
        <v>1951</v>
      </c>
      <c r="D496" s="43" t="s">
        <v>658</v>
      </c>
      <c r="E496" s="43" t="s">
        <v>1309</v>
      </c>
      <c r="F496" s="44" t="s">
        <v>1010</v>
      </c>
      <c r="G496" s="43"/>
      <c r="H496" s="44" t="s">
        <v>1011</v>
      </c>
      <c r="I496" s="44" t="s">
        <v>1023</v>
      </c>
      <c r="J496" s="45">
        <v>18701</v>
      </c>
      <c r="K496" s="43" t="s">
        <v>805</v>
      </c>
      <c r="L496" s="43" t="s">
        <v>3</v>
      </c>
      <c r="M496" s="43" t="s">
        <v>1151</v>
      </c>
      <c r="N496" s="46">
        <v>2</v>
      </c>
      <c r="O496" s="46">
        <v>1</v>
      </c>
      <c r="P496" s="44" t="s">
        <v>1288</v>
      </c>
      <c r="Q496" s="44" t="s">
        <v>1096</v>
      </c>
      <c r="R496" s="44" t="s">
        <v>376</v>
      </c>
      <c r="S496" s="43"/>
      <c r="T496" s="43"/>
      <c r="U496" s="43"/>
      <c r="V496" s="43"/>
      <c r="W496" s="43"/>
      <c r="X496" s="43"/>
      <c r="Y496" s="43"/>
      <c r="Z496" s="43"/>
      <c r="AA496" s="43"/>
      <c r="AB496" s="43"/>
      <c r="AC496" s="43"/>
      <c r="AD496" s="43"/>
      <c r="AE496" s="47">
        <f t="shared" si="42"/>
        <v>1</v>
      </c>
      <c r="AF496" s="47">
        <f t="shared" si="43"/>
        <v>0</v>
      </c>
      <c r="AG496" s="47">
        <f t="shared" si="44"/>
        <v>0</v>
      </c>
      <c r="AH496" s="43" t="s">
        <v>1227</v>
      </c>
      <c r="AI496" s="43" t="s">
        <v>1164</v>
      </c>
      <c r="AJ496" s="43" t="s">
        <v>376</v>
      </c>
      <c r="AK496" s="43" t="s">
        <v>658</v>
      </c>
      <c r="AL496" s="43" t="s">
        <v>1111</v>
      </c>
      <c r="AM496" s="43" t="s">
        <v>1126</v>
      </c>
      <c r="AN496" s="43" t="s">
        <v>376</v>
      </c>
      <c r="AO496" s="43" t="s">
        <v>658</v>
      </c>
      <c r="AP496" s="43"/>
      <c r="AQ496" s="43">
        <v>2</v>
      </c>
      <c r="AR496" s="43"/>
      <c r="AS496" s="43"/>
      <c r="AT496" s="43"/>
      <c r="AU496" s="43" t="s">
        <v>376</v>
      </c>
      <c r="AV496" s="43"/>
      <c r="AW496" s="43" t="s">
        <v>30</v>
      </c>
      <c r="AX496" s="43"/>
      <c r="AY496" s="43" t="s">
        <v>30</v>
      </c>
      <c r="AZ496" s="43"/>
      <c r="BA496" s="44"/>
      <c r="BB496" s="48"/>
      <c r="BC496" s="43"/>
      <c r="BD496" s="43"/>
      <c r="BE496" s="43"/>
      <c r="BF496" s="43">
        <v>1</v>
      </c>
      <c r="BG496" s="43">
        <v>1</v>
      </c>
      <c r="BH496" s="43">
        <v>1</v>
      </c>
      <c r="BI496" s="43" t="s">
        <v>805</v>
      </c>
      <c r="BJ496" s="43" t="s">
        <v>1151</v>
      </c>
      <c r="BK496" s="43">
        <v>1951</v>
      </c>
      <c r="BL496" s="43" t="str">
        <f t="shared" si="45"/>
        <v>1951Newcastle United</v>
      </c>
      <c r="BM496" s="49" t="str">
        <f t="shared" si="46"/>
        <v>Kirklees</v>
      </c>
      <c r="BN496" s="43"/>
      <c r="BO496" s="43"/>
      <c r="BP496" s="43"/>
      <c r="BQ496" s="43"/>
      <c r="BR496" s="43"/>
      <c r="BS496" s="43"/>
      <c r="BT496" s="43"/>
      <c r="BU496" s="43"/>
      <c r="BV496" s="43" t="s">
        <v>376</v>
      </c>
      <c r="BW496" s="43" t="s">
        <v>376</v>
      </c>
      <c r="BX496" s="43"/>
      <c r="BZ496" s="50"/>
      <c r="CA496" s="50"/>
      <c r="CB496" s="88" t="str">
        <f t="shared" si="47"/>
        <v>19510314</v>
      </c>
    </row>
    <row r="497" spans="1:80" s="49" customFormat="1" ht="12.95" customHeight="1" x14ac:dyDescent="0.2">
      <c r="A497" s="43">
        <v>3</v>
      </c>
      <c r="B497" s="43">
        <v>14</v>
      </c>
      <c r="C497" s="43">
        <v>1951</v>
      </c>
      <c r="D497" s="43" t="s">
        <v>658</v>
      </c>
      <c r="E497" s="43" t="s">
        <v>1309</v>
      </c>
      <c r="F497" s="44" t="s">
        <v>1010</v>
      </c>
      <c r="G497" s="43"/>
      <c r="H497" s="44" t="s">
        <v>1011</v>
      </c>
      <c r="I497" s="44" t="s">
        <v>1023</v>
      </c>
      <c r="J497" s="45">
        <v>18701</v>
      </c>
      <c r="K497" s="43" t="s">
        <v>1151</v>
      </c>
      <c r="L497" s="43" t="s">
        <v>4</v>
      </c>
      <c r="M497" s="43" t="s">
        <v>805</v>
      </c>
      <c r="N497" s="46">
        <v>1</v>
      </c>
      <c r="O497" s="46">
        <v>2</v>
      </c>
      <c r="P497" s="44" t="s">
        <v>1288</v>
      </c>
      <c r="Q497" s="44" t="s">
        <v>1096</v>
      </c>
      <c r="R497" s="44" t="s">
        <v>376</v>
      </c>
      <c r="S497" s="43"/>
      <c r="T497" s="43"/>
      <c r="U497" s="43"/>
      <c r="V497" s="43"/>
      <c r="W497" s="43"/>
      <c r="X497" s="43"/>
      <c r="Y497" s="43"/>
      <c r="Z497" s="43"/>
      <c r="AA497" s="43"/>
      <c r="AB497" s="43"/>
      <c r="AC497" s="43"/>
      <c r="AD497" s="43"/>
      <c r="AE497" s="47">
        <f t="shared" si="42"/>
        <v>0</v>
      </c>
      <c r="AF497" s="47">
        <f t="shared" si="43"/>
        <v>0</v>
      </c>
      <c r="AG497" s="47">
        <f t="shared" si="44"/>
        <v>1</v>
      </c>
      <c r="AH497" s="43" t="s">
        <v>1111</v>
      </c>
      <c r="AI497" s="43" t="s">
        <v>1126</v>
      </c>
      <c r="AJ497" s="43" t="s">
        <v>376</v>
      </c>
      <c r="AK497" s="43" t="s">
        <v>658</v>
      </c>
      <c r="AL497" s="43" t="s">
        <v>1227</v>
      </c>
      <c r="AM497" s="43" t="s">
        <v>1164</v>
      </c>
      <c r="AN497" s="43" t="s">
        <v>376</v>
      </c>
      <c r="AO497" s="43" t="s">
        <v>658</v>
      </c>
      <c r="AP497" s="43"/>
      <c r="AQ497" s="43">
        <v>2</v>
      </c>
      <c r="AR497" s="43"/>
      <c r="AS497" s="43"/>
      <c r="AT497" s="43"/>
      <c r="AU497" s="43" t="s">
        <v>376</v>
      </c>
      <c r="AV497" s="43"/>
      <c r="AW497" s="43" t="s">
        <v>30</v>
      </c>
      <c r="AX497" s="43"/>
      <c r="AY497" s="43" t="s">
        <v>30</v>
      </c>
      <c r="AZ497" s="43"/>
      <c r="BA497" s="44"/>
      <c r="BB497" s="48"/>
      <c r="BC497" s="43"/>
      <c r="BD497" s="43"/>
      <c r="BE497" s="43"/>
      <c r="BF497" s="43">
        <v>1</v>
      </c>
      <c r="BG497" s="43">
        <v>1</v>
      </c>
      <c r="BH497" s="43">
        <v>1</v>
      </c>
      <c r="BI497" s="43" t="s">
        <v>1151</v>
      </c>
      <c r="BJ497" s="43" t="s">
        <v>805</v>
      </c>
      <c r="BK497" s="43">
        <v>1951</v>
      </c>
      <c r="BL497" s="43" t="str">
        <f t="shared" si="45"/>
        <v>1951Wolverhampton Wanderers</v>
      </c>
      <c r="BM497" s="49" t="str">
        <f t="shared" si="46"/>
        <v>Kirklees</v>
      </c>
      <c r="BN497" s="43"/>
      <c r="BO497" s="43"/>
      <c r="BP497" s="43"/>
      <c r="BQ497" s="43"/>
      <c r="BR497" s="43"/>
      <c r="BS497" s="43"/>
      <c r="BT497" s="43"/>
      <c r="BU497" s="43"/>
      <c r="BV497" s="43" t="s">
        <v>376</v>
      </c>
      <c r="BW497" s="43" t="s">
        <v>376</v>
      </c>
      <c r="BX497" s="43"/>
      <c r="BZ497" s="50"/>
      <c r="CA497" s="50"/>
      <c r="CB497" s="88" t="str">
        <f t="shared" si="47"/>
        <v>19510314</v>
      </c>
    </row>
    <row r="498" spans="1:80" s="49" customFormat="1" ht="12.95" customHeight="1" x14ac:dyDescent="0.2">
      <c r="A498" s="43">
        <v>4</v>
      </c>
      <c r="B498" s="43">
        <v>28</v>
      </c>
      <c r="C498" s="43">
        <v>1951</v>
      </c>
      <c r="D498" s="43" t="s">
        <v>658</v>
      </c>
      <c r="E498" s="43" t="s">
        <v>1309</v>
      </c>
      <c r="F498" s="44" t="s">
        <v>1010</v>
      </c>
      <c r="G498" s="43"/>
      <c r="H498" s="44" t="s">
        <v>1025</v>
      </c>
      <c r="I498" s="44"/>
      <c r="J498" s="45">
        <v>18746</v>
      </c>
      <c r="K498" s="43" t="s">
        <v>805</v>
      </c>
      <c r="L498" s="43" t="s">
        <v>3</v>
      </c>
      <c r="M498" s="43" t="s">
        <v>1305</v>
      </c>
      <c r="N498" s="46">
        <v>2</v>
      </c>
      <c r="O498" s="46">
        <v>0</v>
      </c>
      <c r="P498" s="44" t="s">
        <v>1268</v>
      </c>
      <c r="Q498" s="44" t="s">
        <v>1017</v>
      </c>
      <c r="R498" s="44" t="s">
        <v>376</v>
      </c>
      <c r="S498" s="43"/>
      <c r="T498" s="43"/>
      <c r="U498" s="43"/>
      <c r="V498" s="43"/>
      <c r="W498" s="43"/>
      <c r="X498" s="43"/>
      <c r="Y498" s="43"/>
      <c r="Z498" s="43"/>
      <c r="AA498" s="43"/>
      <c r="AB498" s="43"/>
      <c r="AC498" s="43"/>
      <c r="AD498" s="43"/>
      <c r="AE498" s="47">
        <f t="shared" si="42"/>
        <v>1</v>
      </c>
      <c r="AF498" s="47">
        <f t="shared" si="43"/>
        <v>0</v>
      </c>
      <c r="AG498" s="47">
        <f t="shared" si="44"/>
        <v>0</v>
      </c>
      <c r="AH498" s="43" t="s">
        <v>1227</v>
      </c>
      <c r="AI498" s="43" t="s">
        <v>1164</v>
      </c>
      <c r="AJ498" s="43" t="s">
        <v>376</v>
      </c>
      <c r="AK498" s="43" t="s">
        <v>658</v>
      </c>
      <c r="AL498" s="43" t="s">
        <v>1305</v>
      </c>
      <c r="AM498" s="43" t="s">
        <v>1086</v>
      </c>
      <c r="AN498" s="43" t="s">
        <v>376</v>
      </c>
      <c r="AO498" s="43" t="s">
        <v>658</v>
      </c>
      <c r="AP498" s="43"/>
      <c r="AQ498" s="43">
        <v>1</v>
      </c>
      <c r="AR498" s="43"/>
      <c r="AS498" s="43"/>
      <c r="AT498" s="43"/>
      <c r="AU498" s="43" t="s">
        <v>376</v>
      </c>
      <c r="AV498" s="43"/>
      <c r="AW498" s="43" t="s">
        <v>30</v>
      </c>
      <c r="AX498" s="43"/>
      <c r="AY498" s="43" t="s">
        <v>30</v>
      </c>
      <c r="AZ498" s="43"/>
      <c r="BA498" s="44"/>
      <c r="BB498" s="48" t="s">
        <v>30</v>
      </c>
      <c r="BC498" s="43" t="s">
        <v>30</v>
      </c>
      <c r="BD498" s="43"/>
      <c r="BE498" s="43"/>
      <c r="BF498" s="43">
        <v>1</v>
      </c>
      <c r="BG498" s="43">
        <v>1</v>
      </c>
      <c r="BH498" s="43">
        <v>1</v>
      </c>
      <c r="BI498" s="43" t="s">
        <v>805</v>
      </c>
      <c r="BJ498" s="43" t="s">
        <v>1305</v>
      </c>
      <c r="BK498" s="43">
        <v>1951</v>
      </c>
      <c r="BL498" s="43" t="str">
        <f t="shared" si="45"/>
        <v>1951Newcastle United</v>
      </c>
      <c r="BM498" s="49" t="str">
        <f t="shared" si="46"/>
        <v>London</v>
      </c>
      <c r="BN498" s="43"/>
      <c r="BO498" s="43"/>
      <c r="BP498" s="43"/>
      <c r="BQ498" s="43"/>
      <c r="BR498" s="43"/>
      <c r="BS498" s="43"/>
      <c r="BT498" s="43"/>
      <c r="BU498" s="43"/>
      <c r="BV498" s="43" t="s">
        <v>376</v>
      </c>
      <c r="BW498" s="43" t="s">
        <v>376</v>
      </c>
      <c r="BX498" s="43"/>
      <c r="BZ498" s="50"/>
      <c r="CA498" s="50"/>
      <c r="CB498" s="88" t="str">
        <f t="shared" si="47"/>
        <v>19510428</v>
      </c>
    </row>
    <row r="499" spans="1:80" s="49" customFormat="1" ht="12.95" customHeight="1" x14ac:dyDescent="0.2">
      <c r="A499" s="43">
        <v>4</v>
      </c>
      <c r="B499" s="43">
        <v>28</v>
      </c>
      <c r="C499" s="43">
        <v>1951</v>
      </c>
      <c r="D499" s="43" t="s">
        <v>658</v>
      </c>
      <c r="E499" s="43" t="s">
        <v>1309</v>
      </c>
      <c r="F499" s="44" t="s">
        <v>1010</v>
      </c>
      <c r="G499" s="43"/>
      <c r="H499" s="44" t="s">
        <v>1025</v>
      </c>
      <c r="I499" s="44"/>
      <c r="J499" s="45">
        <v>18746</v>
      </c>
      <c r="K499" s="43" t="s">
        <v>1305</v>
      </c>
      <c r="L499" s="43" t="s">
        <v>4</v>
      </c>
      <c r="M499" s="43" t="s">
        <v>805</v>
      </c>
      <c r="N499" s="46">
        <v>0</v>
      </c>
      <c r="O499" s="46">
        <v>2</v>
      </c>
      <c r="P499" s="44" t="s">
        <v>1268</v>
      </c>
      <c r="Q499" s="44" t="s">
        <v>1017</v>
      </c>
      <c r="R499" s="44" t="s">
        <v>376</v>
      </c>
      <c r="S499" s="43"/>
      <c r="T499" s="43"/>
      <c r="U499" s="43"/>
      <c r="V499" s="43"/>
      <c r="W499" s="43"/>
      <c r="X499" s="43"/>
      <c r="Y499" s="43"/>
      <c r="Z499" s="43"/>
      <c r="AA499" s="43"/>
      <c r="AB499" s="43"/>
      <c r="AC499" s="43"/>
      <c r="AD499" s="43"/>
      <c r="AE499" s="47">
        <f t="shared" si="42"/>
        <v>0</v>
      </c>
      <c r="AF499" s="47">
        <f t="shared" si="43"/>
        <v>0</v>
      </c>
      <c r="AG499" s="47">
        <f t="shared" si="44"/>
        <v>1</v>
      </c>
      <c r="AH499" s="43" t="s">
        <v>1305</v>
      </c>
      <c r="AI499" s="43" t="s">
        <v>1086</v>
      </c>
      <c r="AJ499" s="43" t="s">
        <v>376</v>
      </c>
      <c r="AK499" s="43" t="s">
        <v>658</v>
      </c>
      <c r="AL499" s="43" t="s">
        <v>1227</v>
      </c>
      <c r="AM499" s="43" t="s">
        <v>1164</v>
      </c>
      <c r="AN499" s="43" t="s">
        <v>376</v>
      </c>
      <c r="AO499" s="43" t="s">
        <v>658</v>
      </c>
      <c r="AP499" s="43"/>
      <c r="AQ499" s="43">
        <v>1</v>
      </c>
      <c r="AR499" s="43"/>
      <c r="AS499" s="43"/>
      <c r="AT499" s="43"/>
      <c r="AU499" s="43" t="s">
        <v>376</v>
      </c>
      <c r="AV499" s="43"/>
      <c r="AW499" s="43" t="s">
        <v>30</v>
      </c>
      <c r="AX499" s="43"/>
      <c r="AY499" s="43" t="s">
        <v>30</v>
      </c>
      <c r="AZ499" s="43"/>
      <c r="BA499" s="44"/>
      <c r="BB499" s="48"/>
      <c r="BC499" s="43" t="s">
        <v>30</v>
      </c>
      <c r="BD499" s="43"/>
      <c r="BE499" s="43"/>
      <c r="BF499" s="43">
        <v>1</v>
      </c>
      <c r="BG499" s="43">
        <v>1</v>
      </c>
      <c r="BH499" s="43">
        <v>1</v>
      </c>
      <c r="BI499" s="43" t="s">
        <v>1305</v>
      </c>
      <c r="BJ499" s="43" t="s">
        <v>805</v>
      </c>
      <c r="BK499" s="43">
        <v>1951</v>
      </c>
      <c r="BL499" s="43" t="str">
        <f t="shared" si="45"/>
        <v>1951Blackpool</v>
      </c>
      <c r="BM499" s="49" t="str">
        <f t="shared" si="46"/>
        <v>London</v>
      </c>
      <c r="BN499" s="43"/>
      <c r="BO499" s="43"/>
      <c r="BP499" s="43"/>
      <c r="BQ499" s="43"/>
      <c r="BR499" s="43"/>
      <c r="BS499" s="43"/>
      <c r="BT499" s="43"/>
      <c r="BU499" s="43"/>
      <c r="BV499" s="43" t="s">
        <v>376</v>
      </c>
      <c r="BW499" s="43" t="s">
        <v>376</v>
      </c>
      <c r="BX499" s="43"/>
      <c r="BZ499" s="50"/>
      <c r="CA499" s="50"/>
      <c r="CB499" s="88" t="str">
        <f t="shared" si="47"/>
        <v>19510428</v>
      </c>
    </row>
    <row r="500" spans="1:80" s="49" customFormat="1" ht="12.95" customHeight="1" x14ac:dyDescent="0.2">
      <c r="A500" s="43">
        <v>3</v>
      </c>
      <c r="B500" s="43">
        <v>29</v>
      </c>
      <c r="C500" s="43">
        <v>1952</v>
      </c>
      <c r="D500" s="43" t="s">
        <v>658</v>
      </c>
      <c r="E500" s="43" t="s">
        <v>1310</v>
      </c>
      <c r="F500" s="44" t="s">
        <v>1010</v>
      </c>
      <c r="G500" s="43"/>
      <c r="H500" s="44" t="s">
        <v>1011</v>
      </c>
      <c r="I500" s="44"/>
      <c r="J500" s="45">
        <v>19082</v>
      </c>
      <c r="K500" s="43" t="s">
        <v>805</v>
      </c>
      <c r="L500" s="43" t="s">
        <v>1014</v>
      </c>
      <c r="M500" s="43" t="s">
        <v>1094</v>
      </c>
      <c r="N500" s="46">
        <v>0</v>
      </c>
      <c r="O500" s="46">
        <v>0</v>
      </c>
      <c r="P500" s="44" t="s">
        <v>1252</v>
      </c>
      <c r="Q500" s="44" t="s">
        <v>1097</v>
      </c>
      <c r="R500" s="44" t="s">
        <v>376</v>
      </c>
      <c r="S500" s="43"/>
      <c r="T500" s="43"/>
      <c r="U500" s="43"/>
      <c r="V500" s="43"/>
      <c r="W500" s="43"/>
      <c r="X500" s="43"/>
      <c r="Y500" s="43"/>
      <c r="Z500" s="43"/>
      <c r="AA500" s="43"/>
      <c r="AB500" s="43"/>
      <c r="AC500" s="43"/>
      <c r="AD500" s="43"/>
      <c r="AE500" s="47">
        <f t="shared" si="42"/>
        <v>0</v>
      </c>
      <c r="AF500" s="47">
        <f t="shared" si="43"/>
        <v>1</v>
      </c>
      <c r="AG500" s="47">
        <f t="shared" si="44"/>
        <v>0</v>
      </c>
      <c r="AH500" s="43" t="s">
        <v>1227</v>
      </c>
      <c r="AI500" s="43" t="s">
        <v>1164</v>
      </c>
      <c r="AJ500" s="43" t="s">
        <v>376</v>
      </c>
      <c r="AK500" s="43" t="s">
        <v>658</v>
      </c>
      <c r="AL500" s="43" t="s">
        <v>1085</v>
      </c>
      <c r="AM500" s="43" t="s">
        <v>1086</v>
      </c>
      <c r="AN500" s="43" t="s">
        <v>376</v>
      </c>
      <c r="AO500" s="43" t="s">
        <v>658</v>
      </c>
      <c r="AP500" s="43"/>
      <c r="AQ500" s="43">
        <v>2</v>
      </c>
      <c r="AR500" s="43"/>
      <c r="AS500" s="43"/>
      <c r="AT500" s="43"/>
      <c r="AU500" s="43" t="s">
        <v>376</v>
      </c>
      <c r="AV500" s="43"/>
      <c r="AW500" s="43" t="s">
        <v>30</v>
      </c>
      <c r="AX500" s="43"/>
      <c r="AY500" s="43" t="s">
        <v>30</v>
      </c>
      <c r="AZ500" s="43"/>
      <c r="BA500" s="44"/>
      <c r="BB500" s="48"/>
      <c r="BC500" s="43"/>
      <c r="BD500" s="43"/>
      <c r="BE500" s="43"/>
      <c r="BF500" s="43">
        <v>1</v>
      </c>
      <c r="BG500" s="43">
        <v>1</v>
      </c>
      <c r="BH500" s="43">
        <v>2</v>
      </c>
      <c r="BI500" s="43" t="s">
        <v>805</v>
      </c>
      <c r="BJ500" s="43" t="s">
        <v>1094</v>
      </c>
      <c r="BK500" s="43">
        <v>1952</v>
      </c>
      <c r="BL500" s="43" t="str">
        <f t="shared" si="45"/>
        <v>1952Newcastle United</v>
      </c>
      <c r="BM500" s="49" t="str">
        <f t="shared" si="46"/>
        <v>Sheffield</v>
      </c>
      <c r="BN500" s="43"/>
      <c r="BO500" s="43"/>
      <c r="BP500" s="43"/>
      <c r="BQ500" s="43"/>
      <c r="BR500" s="43"/>
      <c r="BS500" s="43"/>
      <c r="BT500" s="43"/>
      <c r="BU500" s="43"/>
      <c r="BV500" s="43" t="s">
        <v>376</v>
      </c>
      <c r="BW500" s="43" t="s">
        <v>376</v>
      </c>
      <c r="BX500" s="43"/>
      <c r="BY500" s="47"/>
      <c r="BZ500" s="50"/>
      <c r="CA500" s="50"/>
      <c r="CB500" s="88" t="str">
        <f t="shared" si="47"/>
        <v>19520329</v>
      </c>
    </row>
    <row r="501" spans="1:80" s="49" customFormat="1" ht="12.95" customHeight="1" x14ac:dyDescent="0.2">
      <c r="A501" s="43">
        <v>3</v>
      </c>
      <c r="B501" s="43">
        <v>29</v>
      </c>
      <c r="C501" s="43">
        <v>1952</v>
      </c>
      <c r="D501" s="43" t="s">
        <v>658</v>
      </c>
      <c r="E501" s="43" t="s">
        <v>1310</v>
      </c>
      <c r="F501" s="44" t="s">
        <v>1010</v>
      </c>
      <c r="G501" s="43"/>
      <c r="H501" s="44" t="s">
        <v>1011</v>
      </c>
      <c r="I501" s="44"/>
      <c r="J501" s="45">
        <v>19082</v>
      </c>
      <c r="K501" s="43" t="s">
        <v>1094</v>
      </c>
      <c r="L501" s="43" t="s">
        <v>1014</v>
      </c>
      <c r="M501" s="43" t="s">
        <v>805</v>
      </c>
      <c r="N501" s="46">
        <v>0</v>
      </c>
      <c r="O501" s="46">
        <v>0</v>
      </c>
      <c r="P501" s="44" t="s">
        <v>1252</v>
      </c>
      <c r="Q501" s="44" t="s">
        <v>1097</v>
      </c>
      <c r="R501" s="44" t="s">
        <v>376</v>
      </c>
      <c r="S501" s="43"/>
      <c r="T501" s="43"/>
      <c r="U501" s="43"/>
      <c r="V501" s="43"/>
      <c r="W501" s="43"/>
      <c r="X501" s="43"/>
      <c r="Y501" s="43"/>
      <c r="Z501" s="43"/>
      <c r="AA501" s="43"/>
      <c r="AB501" s="43"/>
      <c r="AC501" s="43"/>
      <c r="AD501" s="43"/>
      <c r="AE501" s="47">
        <f t="shared" si="42"/>
        <v>0</v>
      </c>
      <c r="AF501" s="47">
        <f t="shared" si="43"/>
        <v>1</v>
      </c>
      <c r="AG501" s="47">
        <f t="shared" si="44"/>
        <v>0</v>
      </c>
      <c r="AH501" s="43" t="s">
        <v>1085</v>
      </c>
      <c r="AI501" s="43" t="s">
        <v>1086</v>
      </c>
      <c r="AJ501" s="43" t="s">
        <v>376</v>
      </c>
      <c r="AK501" s="43" t="s">
        <v>658</v>
      </c>
      <c r="AL501" s="43" t="s">
        <v>1227</v>
      </c>
      <c r="AM501" s="43" t="s">
        <v>1164</v>
      </c>
      <c r="AN501" s="43" t="s">
        <v>376</v>
      </c>
      <c r="AO501" s="43" t="s">
        <v>658</v>
      </c>
      <c r="AP501" s="43"/>
      <c r="AQ501" s="43">
        <v>2</v>
      </c>
      <c r="AR501" s="43"/>
      <c r="AS501" s="43"/>
      <c r="AT501" s="43"/>
      <c r="AU501" s="43" t="s">
        <v>376</v>
      </c>
      <c r="AV501" s="43"/>
      <c r="AW501" s="43" t="s">
        <v>30</v>
      </c>
      <c r="AX501" s="43"/>
      <c r="AY501" s="43" t="s">
        <v>30</v>
      </c>
      <c r="AZ501" s="43"/>
      <c r="BA501" s="44"/>
      <c r="BB501" s="48"/>
      <c r="BC501" s="43"/>
      <c r="BD501" s="43"/>
      <c r="BE501" s="43"/>
      <c r="BF501" s="43">
        <v>1</v>
      </c>
      <c r="BG501" s="43">
        <v>2</v>
      </c>
      <c r="BH501" s="43">
        <v>1</v>
      </c>
      <c r="BI501" s="43" t="s">
        <v>1094</v>
      </c>
      <c r="BJ501" s="43" t="s">
        <v>805</v>
      </c>
      <c r="BK501" s="43">
        <v>1952</v>
      </c>
      <c r="BL501" s="43" t="str">
        <f t="shared" si="45"/>
        <v>1952Blackburn Rovers</v>
      </c>
      <c r="BM501" s="49" t="str">
        <f t="shared" si="46"/>
        <v>Sheffield</v>
      </c>
      <c r="BN501" s="43"/>
      <c r="BO501" s="43"/>
      <c r="BP501" s="43"/>
      <c r="BQ501" s="43"/>
      <c r="BR501" s="43"/>
      <c r="BS501" s="43"/>
      <c r="BT501" s="43"/>
      <c r="BU501" s="43"/>
      <c r="BV501" s="43" t="s">
        <v>376</v>
      </c>
      <c r="BW501" s="43" t="s">
        <v>376</v>
      </c>
      <c r="BX501" s="43"/>
      <c r="BY501" s="47"/>
      <c r="BZ501" s="50"/>
      <c r="CA501" s="50"/>
      <c r="CB501" s="88" t="str">
        <f t="shared" si="47"/>
        <v>19520329</v>
      </c>
    </row>
    <row r="502" spans="1:80" s="49" customFormat="1" ht="12.95" customHeight="1" x14ac:dyDescent="0.2">
      <c r="A502" s="43">
        <v>4</v>
      </c>
      <c r="B502" s="43">
        <v>2</v>
      </c>
      <c r="C502" s="43">
        <v>1952</v>
      </c>
      <c r="D502" s="43" t="s">
        <v>658</v>
      </c>
      <c r="E502" s="43" t="s">
        <v>1310</v>
      </c>
      <c r="F502" s="44" t="s">
        <v>1010</v>
      </c>
      <c r="G502" s="43"/>
      <c r="H502" s="44" t="s">
        <v>1011</v>
      </c>
      <c r="I502" s="44" t="s">
        <v>1023</v>
      </c>
      <c r="J502" s="45">
        <v>19086</v>
      </c>
      <c r="K502" s="43" t="s">
        <v>805</v>
      </c>
      <c r="L502" s="43" t="s">
        <v>3</v>
      </c>
      <c r="M502" s="43" t="s">
        <v>1094</v>
      </c>
      <c r="N502" s="46">
        <v>2</v>
      </c>
      <c r="O502" s="46">
        <v>1</v>
      </c>
      <c r="P502" s="44" t="s">
        <v>1240</v>
      </c>
      <c r="Q502" s="44" t="s">
        <v>1241</v>
      </c>
      <c r="R502" s="44" t="s">
        <v>376</v>
      </c>
      <c r="S502" s="43"/>
      <c r="T502" s="43"/>
      <c r="U502" s="43"/>
      <c r="V502" s="43"/>
      <c r="W502" s="43"/>
      <c r="X502" s="43"/>
      <c r="Y502" s="43"/>
      <c r="Z502" s="43"/>
      <c r="AA502" s="43"/>
      <c r="AB502" s="43"/>
      <c r="AC502" s="43"/>
      <c r="AD502" s="43"/>
      <c r="AE502" s="47">
        <f t="shared" si="42"/>
        <v>1</v>
      </c>
      <c r="AF502" s="47">
        <f t="shared" si="43"/>
        <v>0</v>
      </c>
      <c r="AG502" s="47">
        <f t="shared" si="44"/>
        <v>0</v>
      </c>
      <c r="AH502" s="43" t="s">
        <v>1227</v>
      </c>
      <c r="AI502" s="43" t="s">
        <v>1164</v>
      </c>
      <c r="AJ502" s="43" t="s">
        <v>376</v>
      </c>
      <c r="AK502" s="43" t="s">
        <v>658</v>
      </c>
      <c r="AL502" s="43" t="s">
        <v>1085</v>
      </c>
      <c r="AM502" s="43" t="s">
        <v>1086</v>
      </c>
      <c r="AN502" s="43" t="s">
        <v>376</v>
      </c>
      <c r="AO502" s="43" t="s">
        <v>658</v>
      </c>
      <c r="AP502" s="43"/>
      <c r="AQ502" s="43">
        <v>2</v>
      </c>
      <c r="AR502" s="43"/>
      <c r="AS502" s="43"/>
      <c r="AT502" s="43"/>
      <c r="AU502" s="43" t="s">
        <v>376</v>
      </c>
      <c r="AV502" s="43"/>
      <c r="AW502" s="43" t="s">
        <v>30</v>
      </c>
      <c r="AX502" s="43"/>
      <c r="AY502" s="43" t="s">
        <v>30</v>
      </c>
      <c r="AZ502" s="43"/>
      <c r="BA502" s="44"/>
      <c r="BB502" s="48"/>
      <c r="BC502" s="43"/>
      <c r="BD502" s="43"/>
      <c r="BE502" s="43"/>
      <c r="BF502" s="43">
        <v>1</v>
      </c>
      <c r="BG502" s="43">
        <v>1</v>
      </c>
      <c r="BH502" s="43">
        <v>2</v>
      </c>
      <c r="BI502" s="43" t="s">
        <v>805</v>
      </c>
      <c r="BJ502" s="43" t="s">
        <v>1094</v>
      </c>
      <c r="BK502" s="43">
        <v>1952</v>
      </c>
      <c r="BL502" s="43" t="str">
        <f t="shared" si="45"/>
        <v>1952Newcastle United</v>
      </c>
      <c r="BM502" s="49" t="str">
        <f t="shared" si="46"/>
        <v>Leeds</v>
      </c>
      <c r="BN502" s="43"/>
      <c r="BO502" s="43"/>
      <c r="BP502" s="43"/>
      <c r="BQ502" s="43"/>
      <c r="BR502" s="43"/>
      <c r="BS502" s="43"/>
      <c r="BT502" s="43"/>
      <c r="BU502" s="43"/>
      <c r="BV502" s="43" t="s">
        <v>376</v>
      </c>
      <c r="BW502" s="43" t="s">
        <v>376</v>
      </c>
      <c r="BX502" s="43"/>
      <c r="BZ502" s="50"/>
      <c r="CA502" s="50"/>
      <c r="CB502" s="88" t="str">
        <f t="shared" si="47"/>
        <v>19520402</v>
      </c>
    </row>
    <row r="503" spans="1:80" s="49" customFormat="1" ht="12.95" customHeight="1" x14ac:dyDescent="0.2">
      <c r="A503" s="43">
        <v>4</v>
      </c>
      <c r="B503" s="43">
        <v>2</v>
      </c>
      <c r="C503" s="43">
        <v>1952</v>
      </c>
      <c r="D503" s="43" t="s">
        <v>658</v>
      </c>
      <c r="E503" s="43" t="s">
        <v>1310</v>
      </c>
      <c r="F503" s="44" t="s">
        <v>1010</v>
      </c>
      <c r="G503" s="43"/>
      <c r="H503" s="44" t="s">
        <v>1011</v>
      </c>
      <c r="I503" s="44" t="s">
        <v>1023</v>
      </c>
      <c r="J503" s="45">
        <v>19086</v>
      </c>
      <c r="K503" s="43" t="s">
        <v>1094</v>
      </c>
      <c r="L503" s="43" t="s">
        <v>4</v>
      </c>
      <c r="M503" s="43" t="s">
        <v>805</v>
      </c>
      <c r="N503" s="46">
        <v>1</v>
      </c>
      <c r="O503" s="46">
        <v>2</v>
      </c>
      <c r="P503" s="44" t="s">
        <v>1240</v>
      </c>
      <c r="Q503" s="44" t="s">
        <v>1241</v>
      </c>
      <c r="R503" s="44" t="s">
        <v>376</v>
      </c>
      <c r="S503" s="43"/>
      <c r="T503" s="43"/>
      <c r="U503" s="43"/>
      <c r="V503" s="43"/>
      <c r="W503" s="43"/>
      <c r="X503" s="43"/>
      <c r="Y503" s="43"/>
      <c r="Z503" s="43"/>
      <c r="AA503" s="43"/>
      <c r="AB503" s="43"/>
      <c r="AC503" s="43"/>
      <c r="AD503" s="43"/>
      <c r="AE503" s="47">
        <f t="shared" si="42"/>
        <v>0</v>
      </c>
      <c r="AF503" s="47">
        <f t="shared" si="43"/>
        <v>0</v>
      </c>
      <c r="AG503" s="47">
        <f t="shared" si="44"/>
        <v>1</v>
      </c>
      <c r="AH503" s="43" t="s">
        <v>1085</v>
      </c>
      <c r="AI503" s="43" t="s">
        <v>1086</v>
      </c>
      <c r="AJ503" s="43" t="s">
        <v>376</v>
      </c>
      <c r="AK503" s="43" t="s">
        <v>658</v>
      </c>
      <c r="AL503" s="43" t="s">
        <v>1227</v>
      </c>
      <c r="AM503" s="43" t="s">
        <v>1164</v>
      </c>
      <c r="AN503" s="43" t="s">
        <v>376</v>
      </c>
      <c r="AO503" s="43" t="s">
        <v>658</v>
      </c>
      <c r="AP503" s="43"/>
      <c r="AQ503" s="43">
        <v>2</v>
      </c>
      <c r="AR503" s="43"/>
      <c r="AS503" s="43"/>
      <c r="AT503" s="43"/>
      <c r="AU503" s="43" t="s">
        <v>376</v>
      </c>
      <c r="AV503" s="43"/>
      <c r="AW503" s="43" t="s">
        <v>30</v>
      </c>
      <c r="AX503" s="43"/>
      <c r="AY503" s="43" t="s">
        <v>30</v>
      </c>
      <c r="AZ503" s="43"/>
      <c r="BA503" s="44"/>
      <c r="BB503" s="48"/>
      <c r="BC503" s="43"/>
      <c r="BD503" s="43"/>
      <c r="BE503" s="43"/>
      <c r="BF503" s="43">
        <v>1</v>
      </c>
      <c r="BG503" s="43">
        <v>2</v>
      </c>
      <c r="BH503" s="43">
        <v>1</v>
      </c>
      <c r="BI503" s="43" t="s">
        <v>1094</v>
      </c>
      <c r="BJ503" s="43" t="s">
        <v>805</v>
      </c>
      <c r="BK503" s="43">
        <v>1952</v>
      </c>
      <c r="BL503" s="43" t="str">
        <f t="shared" si="45"/>
        <v>1952Blackburn Rovers</v>
      </c>
      <c r="BM503" s="49" t="str">
        <f t="shared" si="46"/>
        <v>Leeds</v>
      </c>
      <c r="BN503" s="43"/>
      <c r="BO503" s="43"/>
      <c r="BP503" s="43"/>
      <c r="BQ503" s="43"/>
      <c r="BR503" s="43"/>
      <c r="BS503" s="43"/>
      <c r="BT503" s="43"/>
      <c r="BU503" s="43"/>
      <c r="BV503" s="43" t="s">
        <v>376</v>
      </c>
      <c r="BW503" s="43" t="s">
        <v>376</v>
      </c>
      <c r="BX503" s="43"/>
      <c r="BZ503" s="50"/>
      <c r="CA503" s="50"/>
      <c r="CB503" s="88" t="str">
        <f t="shared" si="47"/>
        <v>19520402</v>
      </c>
    </row>
    <row r="504" spans="1:80" s="49" customFormat="1" ht="12.95" customHeight="1" x14ac:dyDescent="0.2">
      <c r="A504" s="43">
        <v>4</v>
      </c>
      <c r="B504" s="43">
        <v>5</v>
      </c>
      <c r="C504" s="43">
        <v>1952</v>
      </c>
      <c r="D504" s="43" t="s">
        <v>658</v>
      </c>
      <c r="E504" s="43" t="s">
        <v>1310</v>
      </c>
      <c r="F504" s="44" t="s">
        <v>1010</v>
      </c>
      <c r="G504" s="43"/>
      <c r="H504" s="44" t="s">
        <v>1011</v>
      </c>
      <c r="I504" s="44"/>
      <c r="J504" s="45">
        <v>19089</v>
      </c>
      <c r="K504" s="43" t="s">
        <v>816</v>
      </c>
      <c r="L504" s="43" t="s">
        <v>1014</v>
      </c>
      <c r="M504" s="43" t="s">
        <v>587</v>
      </c>
      <c r="N504" s="46">
        <v>1</v>
      </c>
      <c r="O504" s="46">
        <v>1</v>
      </c>
      <c r="P504" s="44" t="s">
        <v>1222</v>
      </c>
      <c r="Q504" s="44" t="s">
        <v>1017</v>
      </c>
      <c r="R504" s="44" t="s">
        <v>376</v>
      </c>
      <c r="S504" s="43"/>
      <c r="T504" s="43"/>
      <c r="U504" s="43"/>
      <c r="V504" s="43"/>
      <c r="W504" s="43"/>
      <c r="X504" s="43"/>
      <c r="Y504" s="43"/>
      <c r="Z504" s="43"/>
      <c r="AA504" s="43"/>
      <c r="AB504" s="43"/>
      <c r="AC504" s="43"/>
      <c r="AD504" s="43"/>
      <c r="AE504" s="47">
        <f t="shared" si="42"/>
        <v>0</v>
      </c>
      <c r="AF504" s="47">
        <f t="shared" si="43"/>
        <v>1</v>
      </c>
      <c r="AG504" s="47">
        <f t="shared" si="44"/>
        <v>0</v>
      </c>
      <c r="AH504" s="43" t="s">
        <v>1017</v>
      </c>
      <c r="AI504" s="43" t="s">
        <v>1018</v>
      </c>
      <c r="AJ504" s="43" t="s">
        <v>376</v>
      </c>
      <c r="AK504" s="43" t="s">
        <v>658</v>
      </c>
      <c r="AL504" s="43" t="s">
        <v>1017</v>
      </c>
      <c r="AM504" s="43" t="s">
        <v>1018</v>
      </c>
      <c r="AN504" s="43" t="s">
        <v>376</v>
      </c>
      <c r="AO504" s="43" t="s">
        <v>658</v>
      </c>
      <c r="AP504" s="43"/>
      <c r="AQ504" s="43">
        <v>2</v>
      </c>
      <c r="AR504" s="43"/>
      <c r="AS504" s="43"/>
      <c r="AT504" s="43" t="s">
        <v>1308</v>
      </c>
      <c r="AU504" s="43" t="s">
        <v>376</v>
      </c>
      <c r="AV504" s="43"/>
      <c r="AW504" s="43" t="s">
        <v>30</v>
      </c>
      <c r="AX504" s="43"/>
      <c r="AY504" s="43" t="s">
        <v>30</v>
      </c>
      <c r="AZ504" s="43"/>
      <c r="BA504" s="44"/>
      <c r="BB504" s="48"/>
      <c r="BC504" s="43"/>
      <c r="BD504" s="43"/>
      <c r="BE504" s="43"/>
      <c r="BF504" s="43">
        <v>1</v>
      </c>
      <c r="BG504" s="43">
        <v>1</v>
      </c>
      <c r="BH504" s="43">
        <v>1</v>
      </c>
      <c r="BI504" s="43" t="s">
        <v>816</v>
      </c>
      <c r="BJ504" s="43" t="s">
        <v>587</v>
      </c>
      <c r="BK504" s="43">
        <v>1952</v>
      </c>
      <c r="BL504" s="43" t="str">
        <f t="shared" si="45"/>
        <v>1952Chelsea</v>
      </c>
      <c r="BM504" s="49" t="str">
        <f t="shared" si="46"/>
        <v>London</v>
      </c>
      <c r="BN504" s="43"/>
      <c r="BO504" s="43"/>
      <c r="BP504" s="43"/>
      <c r="BQ504" s="43"/>
      <c r="BR504" s="43"/>
      <c r="BS504" s="43"/>
      <c r="BT504" s="43"/>
      <c r="BU504" s="43"/>
      <c r="BV504" s="43" t="s">
        <v>376</v>
      </c>
      <c r="BW504" s="43" t="s">
        <v>376</v>
      </c>
      <c r="BX504" s="43"/>
      <c r="BZ504" s="50"/>
      <c r="CA504" s="50"/>
      <c r="CB504" s="88" t="str">
        <f t="shared" si="47"/>
        <v>19520405</v>
      </c>
    </row>
    <row r="505" spans="1:80" s="49" customFormat="1" ht="12.95" customHeight="1" x14ac:dyDescent="0.2">
      <c r="A505" s="43">
        <v>4</v>
      </c>
      <c r="B505" s="43">
        <v>5</v>
      </c>
      <c r="C505" s="43">
        <v>1952</v>
      </c>
      <c r="D505" s="43" t="s">
        <v>658</v>
      </c>
      <c r="E505" s="43" t="s">
        <v>1310</v>
      </c>
      <c r="F505" s="44" t="s">
        <v>1010</v>
      </c>
      <c r="G505" s="43"/>
      <c r="H505" s="44" t="s">
        <v>1011</v>
      </c>
      <c r="I505" s="44"/>
      <c r="J505" s="45">
        <v>19089</v>
      </c>
      <c r="K505" s="43" t="s">
        <v>587</v>
      </c>
      <c r="L505" s="43" t="s">
        <v>1014</v>
      </c>
      <c r="M505" s="43" t="s">
        <v>816</v>
      </c>
      <c r="N505" s="46">
        <v>1</v>
      </c>
      <c r="O505" s="46">
        <v>1</v>
      </c>
      <c r="P505" s="44" t="s">
        <v>1222</v>
      </c>
      <c r="Q505" s="44" t="s">
        <v>1017</v>
      </c>
      <c r="R505" s="44" t="s">
        <v>376</v>
      </c>
      <c r="S505" s="43"/>
      <c r="T505" s="43"/>
      <c r="U505" s="43"/>
      <c r="V505" s="43"/>
      <c r="W505" s="43"/>
      <c r="X505" s="43"/>
      <c r="Y505" s="43"/>
      <c r="Z505" s="43"/>
      <c r="AA505" s="43"/>
      <c r="AB505" s="43"/>
      <c r="AC505" s="43"/>
      <c r="AD505" s="43"/>
      <c r="AE505" s="47">
        <f t="shared" si="42"/>
        <v>0</v>
      </c>
      <c r="AF505" s="47">
        <f t="shared" si="43"/>
        <v>1</v>
      </c>
      <c r="AG505" s="47">
        <f t="shared" si="44"/>
        <v>0</v>
      </c>
      <c r="AH505" s="43" t="s">
        <v>1017</v>
      </c>
      <c r="AI505" s="43" t="s">
        <v>1018</v>
      </c>
      <c r="AJ505" s="43" t="s">
        <v>376</v>
      </c>
      <c r="AK505" s="43" t="s">
        <v>658</v>
      </c>
      <c r="AL505" s="43" t="s">
        <v>1017</v>
      </c>
      <c r="AM505" s="43" t="s">
        <v>1018</v>
      </c>
      <c r="AN505" s="43" t="s">
        <v>376</v>
      </c>
      <c r="AO505" s="43" t="s">
        <v>658</v>
      </c>
      <c r="AP505" s="43"/>
      <c r="AQ505" s="43">
        <v>2</v>
      </c>
      <c r="AR505" s="43"/>
      <c r="AS505" s="43"/>
      <c r="AT505" s="43" t="s">
        <v>1308</v>
      </c>
      <c r="AU505" s="43" t="s">
        <v>376</v>
      </c>
      <c r="AV505" s="43"/>
      <c r="AW505" s="43" t="s">
        <v>30</v>
      </c>
      <c r="AX505" s="43"/>
      <c r="AY505" s="43" t="s">
        <v>30</v>
      </c>
      <c r="AZ505" s="43"/>
      <c r="BA505" s="44"/>
      <c r="BB505" s="48"/>
      <c r="BC505" s="43"/>
      <c r="BD505" s="43"/>
      <c r="BE505" s="43"/>
      <c r="BF505" s="43">
        <v>1</v>
      </c>
      <c r="BG505" s="43">
        <v>1</v>
      </c>
      <c r="BH505" s="43">
        <v>1</v>
      </c>
      <c r="BI505" s="43" t="s">
        <v>587</v>
      </c>
      <c r="BJ505" s="43" t="s">
        <v>816</v>
      </c>
      <c r="BK505" s="43">
        <v>1952</v>
      </c>
      <c r="BL505" s="43" t="str">
        <f t="shared" si="45"/>
        <v>1952Arsenal</v>
      </c>
      <c r="BM505" s="49" t="str">
        <f t="shared" si="46"/>
        <v>London</v>
      </c>
      <c r="BN505" s="43"/>
      <c r="BO505" s="43"/>
      <c r="BP505" s="43"/>
      <c r="BQ505" s="43"/>
      <c r="BR505" s="43"/>
      <c r="BS505" s="43"/>
      <c r="BT505" s="43"/>
      <c r="BU505" s="43"/>
      <c r="BV505" s="43" t="s">
        <v>376</v>
      </c>
      <c r="BW505" s="43" t="s">
        <v>376</v>
      </c>
      <c r="BX505" s="43"/>
      <c r="BZ505" s="50"/>
      <c r="CA505" s="50"/>
      <c r="CB505" s="88" t="str">
        <f t="shared" si="47"/>
        <v>19520405</v>
      </c>
    </row>
    <row r="506" spans="1:80" s="49" customFormat="1" ht="12.95" customHeight="1" x14ac:dyDescent="0.2">
      <c r="A506" s="43">
        <v>4</v>
      </c>
      <c r="B506" s="43">
        <v>7</v>
      </c>
      <c r="C506" s="43">
        <v>1952</v>
      </c>
      <c r="D506" s="43" t="s">
        <v>658</v>
      </c>
      <c r="E506" s="43" t="s">
        <v>1310</v>
      </c>
      <c r="F506" s="44" t="s">
        <v>1010</v>
      </c>
      <c r="G506" s="43"/>
      <c r="H506" s="44" t="s">
        <v>1011</v>
      </c>
      <c r="I506" s="44" t="s">
        <v>1023</v>
      </c>
      <c r="J506" s="45">
        <v>19091</v>
      </c>
      <c r="K506" s="43" t="s">
        <v>587</v>
      </c>
      <c r="L506" s="43" t="s">
        <v>3</v>
      </c>
      <c r="M506" s="43" t="s">
        <v>816</v>
      </c>
      <c r="N506" s="46">
        <v>3</v>
      </c>
      <c r="O506" s="46">
        <v>0</v>
      </c>
      <c r="P506" s="44" t="s">
        <v>1222</v>
      </c>
      <c r="Q506" s="44" t="s">
        <v>1017</v>
      </c>
      <c r="R506" s="44" t="s">
        <v>376</v>
      </c>
      <c r="S506" s="43"/>
      <c r="T506" s="43"/>
      <c r="U506" s="43"/>
      <c r="V506" s="43"/>
      <c r="W506" s="43"/>
      <c r="X506" s="43"/>
      <c r="Y506" s="43"/>
      <c r="Z506" s="43"/>
      <c r="AA506" s="43"/>
      <c r="AB506" s="43"/>
      <c r="AC506" s="43"/>
      <c r="AD506" s="43"/>
      <c r="AE506" s="47">
        <f t="shared" si="42"/>
        <v>1</v>
      </c>
      <c r="AF506" s="47">
        <f t="shared" si="43"/>
        <v>0</v>
      </c>
      <c r="AG506" s="47">
        <f t="shared" si="44"/>
        <v>0</v>
      </c>
      <c r="AH506" s="43" t="s">
        <v>1017</v>
      </c>
      <c r="AI506" s="43" t="s">
        <v>1018</v>
      </c>
      <c r="AJ506" s="43" t="s">
        <v>376</v>
      </c>
      <c r="AK506" s="43" t="s">
        <v>658</v>
      </c>
      <c r="AL506" s="43" t="s">
        <v>1017</v>
      </c>
      <c r="AM506" s="43" t="s">
        <v>1018</v>
      </c>
      <c r="AN506" s="43" t="s">
        <v>376</v>
      </c>
      <c r="AO506" s="43" t="s">
        <v>658</v>
      </c>
      <c r="AP506" s="43"/>
      <c r="AQ506" s="43">
        <v>2</v>
      </c>
      <c r="AR506" s="43"/>
      <c r="AS506" s="43"/>
      <c r="AT506" s="43" t="s">
        <v>1308</v>
      </c>
      <c r="AU506" s="43" t="s">
        <v>376</v>
      </c>
      <c r="AV506" s="43"/>
      <c r="AW506" s="43" t="s">
        <v>30</v>
      </c>
      <c r="AX506" s="43"/>
      <c r="AY506" s="43" t="s">
        <v>30</v>
      </c>
      <c r="AZ506" s="43"/>
      <c r="BA506" s="44"/>
      <c r="BB506" s="48"/>
      <c r="BC506" s="43"/>
      <c r="BD506" s="43"/>
      <c r="BE506" s="43"/>
      <c r="BF506" s="43">
        <v>1</v>
      </c>
      <c r="BG506" s="43">
        <v>1</v>
      </c>
      <c r="BH506" s="43">
        <v>1</v>
      </c>
      <c r="BI506" s="43" t="s">
        <v>587</v>
      </c>
      <c r="BJ506" s="43" t="s">
        <v>816</v>
      </c>
      <c r="BK506" s="43">
        <v>1952</v>
      </c>
      <c r="BL506" s="43" t="str">
        <f t="shared" si="45"/>
        <v>1952Arsenal</v>
      </c>
      <c r="BM506" s="49" t="str">
        <f t="shared" si="46"/>
        <v>London</v>
      </c>
      <c r="BN506" s="43"/>
      <c r="BO506" s="43"/>
      <c r="BP506" s="43"/>
      <c r="BQ506" s="43"/>
      <c r="BR506" s="43"/>
      <c r="BS506" s="43"/>
      <c r="BT506" s="43"/>
      <c r="BU506" s="43"/>
      <c r="BV506" s="43" t="s">
        <v>376</v>
      </c>
      <c r="BW506" s="43" t="s">
        <v>376</v>
      </c>
      <c r="BX506" s="43"/>
      <c r="BZ506" s="50"/>
      <c r="CA506" s="50"/>
      <c r="CB506" s="88" t="str">
        <f t="shared" si="47"/>
        <v>19520407</v>
      </c>
    </row>
    <row r="507" spans="1:80" s="49" customFormat="1" ht="12.95" customHeight="1" x14ac:dyDescent="0.2">
      <c r="A507" s="43">
        <v>4</v>
      </c>
      <c r="B507" s="43">
        <v>7</v>
      </c>
      <c r="C507" s="43">
        <v>1952</v>
      </c>
      <c r="D507" s="43" t="s">
        <v>658</v>
      </c>
      <c r="E507" s="43" t="s">
        <v>1310</v>
      </c>
      <c r="F507" s="44" t="s">
        <v>1010</v>
      </c>
      <c r="G507" s="43"/>
      <c r="H507" s="44" t="s">
        <v>1011</v>
      </c>
      <c r="I507" s="44" t="s">
        <v>1023</v>
      </c>
      <c r="J507" s="45">
        <v>19091</v>
      </c>
      <c r="K507" s="43" t="s">
        <v>816</v>
      </c>
      <c r="L507" s="43" t="s">
        <v>4</v>
      </c>
      <c r="M507" s="43" t="s">
        <v>587</v>
      </c>
      <c r="N507" s="46">
        <v>0</v>
      </c>
      <c r="O507" s="46">
        <v>3</v>
      </c>
      <c r="P507" s="44" t="s">
        <v>1222</v>
      </c>
      <c r="Q507" s="44" t="s">
        <v>1017</v>
      </c>
      <c r="R507" s="44" t="s">
        <v>376</v>
      </c>
      <c r="S507" s="43"/>
      <c r="T507" s="43"/>
      <c r="U507" s="43"/>
      <c r="V507" s="43"/>
      <c r="W507" s="43"/>
      <c r="X507" s="43"/>
      <c r="Y507" s="43"/>
      <c r="Z507" s="43"/>
      <c r="AA507" s="43"/>
      <c r="AB507" s="43"/>
      <c r="AC507" s="43"/>
      <c r="AD507" s="43"/>
      <c r="AE507" s="47">
        <f t="shared" si="42"/>
        <v>0</v>
      </c>
      <c r="AF507" s="47">
        <f t="shared" si="43"/>
        <v>0</v>
      </c>
      <c r="AG507" s="47">
        <f t="shared" si="44"/>
        <v>1</v>
      </c>
      <c r="AH507" s="43" t="s">
        <v>1017</v>
      </c>
      <c r="AI507" s="43" t="s">
        <v>1018</v>
      </c>
      <c r="AJ507" s="43" t="s">
        <v>376</v>
      </c>
      <c r="AK507" s="43" t="s">
        <v>658</v>
      </c>
      <c r="AL507" s="43" t="s">
        <v>1017</v>
      </c>
      <c r="AM507" s="43" t="s">
        <v>1018</v>
      </c>
      <c r="AN507" s="43" t="s">
        <v>376</v>
      </c>
      <c r="AO507" s="43" t="s">
        <v>658</v>
      </c>
      <c r="AP507" s="43"/>
      <c r="AQ507" s="43">
        <v>2</v>
      </c>
      <c r="AR507" s="43"/>
      <c r="AS507" s="43"/>
      <c r="AT507" s="43" t="s">
        <v>1308</v>
      </c>
      <c r="AU507" s="43" t="s">
        <v>376</v>
      </c>
      <c r="AV507" s="43"/>
      <c r="AW507" s="43" t="s">
        <v>30</v>
      </c>
      <c r="AX507" s="43"/>
      <c r="AY507" s="43" t="s">
        <v>30</v>
      </c>
      <c r="AZ507" s="43"/>
      <c r="BA507" s="44"/>
      <c r="BB507" s="48"/>
      <c r="BC507" s="43"/>
      <c r="BD507" s="43"/>
      <c r="BE507" s="43"/>
      <c r="BF507" s="43">
        <v>1</v>
      </c>
      <c r="BG507" s="43">
        <v>1</v>
      </c>
      <c r="BH507" s="43">
        <v>1</v>
      </c>
      <c r="BI507" s="43" t="s">
        <v>816</v>
      </c>
      <c r="BJ507" s="43" t="s">
        <v>587</v>
      </c>
      <c r="BK507" s="43">
        <v>1952</v>
      </c>
      <c r="BL507" s="43" t="str">
        <f t="shared" si="45"/>
        <v>1952Chelsea</v>
      </c>
      <c r="BM507" s="49" t="str">
        <f t="shared" si="46"/>
        <v>London</v>
      </c>
      <c r="BN507" s="43"/>
      <c r="BO507" s="43"/>
      <c r="BP507" s="43"/>
      <c r="BQ507" s="43"/>
      <c r="BR507" s="43"/>
      <c r="BS507" s="43"/>
      <c r="BT507" s="43"/>
      <c r="BU507" s="43"/>
      <c r="BV507" s="43" t="s">
        <v>376</v>
      </c>
      <c r="BW507" s="43" t="s">
        <v>376</v>
      </c>
      <c r="BX507" s="43"/>
      <c r="BZ507" s="50"/>
      <c r="CA507" s="50"/>
      <c r="CB507" s="88" t="str">
        <f t="shared" si="47"/>
        <v>19520407</v>
      </c>
    </row>
    <row r="508" spans="1:80" s="49" customFormat="1" ht="12.95" customHeight="1" x14ac:dyDescent="0.2">
      <c r="A508" s="43">
        <v>5</v>
      </c>
      <c r="B508" s="43">
        <v>3</v>
      </c>
      <c r="C508" s="43">
        <v>1952</v>
      </c>
      <c r="D508" s="43" t="s">
        <v>658</v>
      </c>
      <c r="E508" s="43" t="s">
        <v>1310</v>
      </c>
      <c r="F508" s="44" t="s">
        <v>1010</v>
      </c>
      <c r="G508" s="43"/>
      <c r="H508" s="44" t="s">
        <v>1025</v>
      </c>
      <c r="I508" s="44"/>
      <c r="J508" s="45">
        <v>19117</v>
      </c>
      <c r="K508" s="43" t="s">
        <v>805</v>
      </c>
      <c r="L508" s="43" t="s">
        <v>3</v>
      </c>
      <c r="M508" s="43" t="s">
        <v>587</v>
      </c>
      <c r="N508" s="46">
        <v>1</v>
      </c>
      <c r="O508" s="46">
        <v>0</v>
      </c>
      <c r="P508" s="44" t="s">
        <v>1268</v>
      </c>
      <c r="Q508" s="44" t="s">
        <v>1017</v>
      </c>
      <c r="R508" s="44" t="s">
        <v>376</v>
      </c>
      <c r="S508" s="43"/>
      <c r="T508" s="43"/>
      <c r="U508" s="43"/>
      <c r="V508" s="43"/>
      <c r="W508" s="43"/>
      <c r="X508" s="43"/>
      <c r="Y508" s="43"/>
      <c r="Z508" s="43"/>
      <c r="AA508" s="43"/>
      <c r="AB508" s="43"/>
      <c r="AC508" s="43"/>
      <c r="AD508" s="43"/>
      <c r="AE508" s="47">
        <f t="shared" si="42"/>
        <v>1</v>
      </c>
      <c r="AF508" s="47">
        <f t="shared" si="43"/>
        <v>0</v>
      </c>
      <c r="AG508" s="47">
        <f t="shared" si="44"/>
        <v>0</v>
      </c>
      <c r="AH508" s="43" t="s">
        <v>1227</v>
      </c>
      <c r="AI508" s="43" t="s">
        <v>1164</v>
      </c>
      <c r="AJ508" s="43" t="s">
        <v>376</v>
      </c>
      <c r="AK508" s="43" t="s">
        <v>658</v>
      </c>
      <c r="AL508" s="43" t="s">
        <v>1017</v>
      </c>
      <c r="AM508" s="43" t="s">
        <v>1018</v>
      </c>
      <c r="AN508" s="43" t="s">
        <v>376</v>
      </c>
      <c r="AO508" s="43" t="s">
        <v>658</v>
      </c>
      <c r="AP508" s="43"/>
      <c r="AQ508" s="43">
        <v>1</v>
      </c>
      <c r="AR508" s="43"/>
      <c r="AS508" s="43"/>
      <c r="AT508" s="43"/>
      <c r="AU508" s="43" t="s">
        <v>376</v>
      </c>
      <c r="AV508" s="43"/>
      <c r="AW508" s="43" t="s">
        <v>30</v>
      </c>
      <c r="AX508" s="43"/>
      <c r="AY508" s="43" t="s">
        <v>30</v>
      </c>
      <c r="AZ508" s="43"/>
      <c r="BA508" s="44"/>
      <c r="BB508" s="48" t="s">
        <v>30</v>
      </c>
      <c r="BC508" s="43" t="s">
        <v>30</v>
      </c>
      <c r="BD508" s="43"/>
      <c r="BE508" s="43"/>
      <c r="BF508" s="43">
        <v>1</v>
      </c>
      <c r="BG508" s="43">
        <v>1</v>
      </c>
      <c r="BH508" s="43">
        <v>1</v>
      </c>
      <c r="BI508" s="43" t="s">
        <v>805</v>
      </c>
      <c r="BJ508" s="43" t="s">
        <v>587</v>
      </c>
      <c r="BK508" s="43">
        <v>1952</v>
      </c>
      <c r="BL508" s="43" t="str">
        <f t="shared" si="45"/>
        <v>1952Newcastle United</v>
      </c>
      <c r="BM508" s="49" t="str">
        <f t="shared" si="46"/>
        <v>London</v>
      </c>
      <c r="BN508" s="43"/>
      <c r="BO508" s="43"/>
      <c r="BP508" s="43"/>
      <c r="BQ508" s="43"/>
      <c r="BR508" s="43"/>
      <c r="BS508" s="43"/>
      <c r="BT508" s="43"/>
      <c r="BU508" s="43"/>
      <c r="BV508" s="43" t="s">
        <v>376</v>
      </c>
      <c r="BW508" s="43" t="s">
        <v>376</v>
      </c>
      <c r="BX508" s="43"/>
      <c r="BZ508" s="50"/>
      <c r="CA508" s="50"/>
      <c r="CB508" s="88" t="str">
        <f t="shared" si="47"/>
        <v>19520503</v>
      </c>
    </row>
    <row r="509" spans="1:80" s="49" customFormat="1" ht="12.95" customHeight="1" x14ac:dyDescent="0.2">
      <c r="A509" s="43">
        <v>5</v>
      </c>
      <c r="B509" s="43">
        <v>3</v>
      </c>
      <c r="C509" s="43">
        <v>1952</v>
      </c>
      <c r="D509" s="43" t="s">
        <v>658</v>
      </c>
      <c r="E509" s="43" t="s">
        <v>1310</v>
      </c>
      <c r="F509" s="44" t="s">
        <v>1010</v>
      </c>
      <c r="G509" s="43"/>
      <c r="H509" s="44" t="s">
        <v>1025</v>
      </c>
      <c r="I509" s="44"/>
      <c r="J509" s="45">
        <v>19117</v>
      </c>
      <c r="K509" s="43" t="s">
        <v>587</v>
      </c>
      <c r="L509" s="43" t="s">
        <v>4</v>
      </c>
      <c r="M509" s="43" t="s">
        <v>805</v>
      </c>
      <c r="N509" s="46">
        <v>0</v>
      </c>
      <c r="O509" s="46">
        <v>1</v>
      </c>
      <c r="P509" s="44" t="s">
        <v>1268</v>
      </c>
      <c r="Q509" s="44" t="s">
        <v>1017</v>
      </c>
      <c r="R509" s="44" t="s">
        <v>376</v>
      </c>
      <c r="S509" s="43"/>
      <c r="T509" s="43"/>
      <c r="U509" s="43"/>
      <c r="V509" s="43"/>
      <c r="W509" s="43"/>
      <c r="X509" s="43"/>
      <c r="Y509" s="43"/>
      <c r="Z509" s="43"/>
      <c r="AA509" s="43"/>
      <c r="AB509" s="43"/>
      <c r="AC509" s="43"/>
      <c r="AD509" s="43"/>
      <c r="AE509" s="47">
        <f t="shared" si="42"/>
        <v>0</v>
      </c>
      <c r="AF509" s="47">
        <f t="shared" si="43"/>
        <v>0</v>
      </c>
      <c r="AG509" s="47">
        <f t="shared" si="44"/>
        <v>1</v>
      </c>
      <c r="AH509" s="43" t="s">
        <v>1017</v>
      </c>
      <c r="AI509" s="43" t="s">
        <v>1018</v>
      </c>
      <c r="AJ509" s="43" t="s">
        <v>376</v>
      </c>
      <c r="AK509" s="43" t="s">
        <v>658</v>
      </c>
      <c r="AL509" s="43" t="s">
        <v>1227</v>
      </c>
      <c r="AM509" s="43" t="s">
        <v>1164</v>
      </c>
      <c r="AN509" s="43" t="s">
        <v>376</v>
      </c>
      <c r="AO509" s="43" t="s">
        <v>658</v>
      </c>
      <c r="AP509" s="43"/>
      <c r="AQ509" s="43">
        <v>1</v>
      </c>
      <c r="AR509" s="43"/>
      <c r="AS509" s="43"/>
      <c r="AT509" s="43"/>
      <c r="AU509" s="43" t="s">
        <v>376</v>
      </c>
      <c r="AV509" s="43"/>
      <c r="AW509" s="43" t="s">
        <v>30</v>
      </c>
      <c r="AX509" s="43"/>
      <c r="AY509" s="43" t="s">
        <v>30</v>
      </c>
      <c r="AZ509" s="43"/>
      <c r="BA509" s="44"/>
      <c r="BB509" s="48"/>
      <c r="BC509" s="43" t="s">
        <v>30</v>
      </c>
      <c r="BD509" s="43"/>
      <c r="BE509" s="43"/>
      <c r="BF509" s="43">
        <v>1</v>
      </c>
      <c r="BG509" s="43">
        <v>1</v>
      </c>
      <c r="BH509" s="43">
        <v>1</v>
      </c>
      <c r="BI509" s="43" t="s">
        <v>587</v>
      </c>
      <c r="BJ509" s="43" t="s">
        <v>805</v>
      </c>
      <c r="BK509" s="43">
        <v>1952</v>
      </c>
      <c r="BL509" s="43" t="str">
        <f t="shared" si="45"/>
        <v>1952Arsenal</v>
      </c>
      <c r="BM509" s="49" t="str">
        <f t="shared" si="46"/>
        <v>London</v>
      </c>
      <c r="BN509" s="43"/>
      <c r="BO509" s="43"/>
      <c r="BP509" s="43"/>
      <c r="BQ509" s="43"/>
      <c r="BR509" s="43"/>
      <c r="BS509" s="43"/>
      <c r="BT509" s="43"/>
      <c r="BU509" s="43"/>
      <c r="BV509" s="43" t="s">
        <v>376</v>
      </c>
      <c r="BW509" s="43" t="s">
        <v>376</v>
      </c>
      <c r="BX509" s="43"/>
      <c r="BZ509" s="50"/>
      <c r="CA509" s="50"/>
      <c r="CB509" s="88" t="str">
        <f t="shared" si="47"/>
        <v>19520503</v>
      </c>
    </row>
    <row r="510" spans="1:80" s="49" customFormat="1" ht="12.95" customHeight="1" x14ac:dyDescent="0.2">
      <c r="A510" s="43">
        <v>3</v>
      </c>
      <c r="B510" s="43">
        <v>21</v>
      </c>
      <c r="C510" s="43">
        <v>1953</v>
      </c>
      <c r="D510" s="43" t="s">
        <v>658</v>
      </c>
      <c r="E510" s="43" t="s">
        <v>1311</v>
      </c>
      <c r="F510" s="44" t="s">
        <v>1010</v>
      </c>
      <c r="G510" s="43"/>
      <c r="H510" s="44" t="s">
        <v>1011</v>
      </c>
      <c r="I510" s="44"/>
      <c r="J510" s="45">
        <v>19439</v>
      </c>
      <c r="K510" s="43" t="s">
        <v>1157</v>
      </c>
      <c r="L510" s="43" t="s">
        <v>3</v>
      </c>
      <c r="M510" s="43" t="s">
        <v>804</v>
      </c>
      <c r="N510" s="46">
        <v>4</v>
      </c>
      <c r="O510" s="46">
        <v>3</v>
      </c>
      <c r="P510" s="44" t="s">
        <v>1226</v>
      </c>
      <c r="Q510" s="44" t="s">
        <v>1101</v>
      </c>
      <c r="R510" s="44" t="s">
        <v>376</v>
      </c>
      <c r="S510" s="43"/>
      <c r="T510" s="43"/>
      <c r="U510" s="43"/>
      <c r="V510" s="43"/>
      <c r="W510" s="43"/>
      <c r="X510" s="43"/>
      <c r="Y510" s="43"/>
      <c r="Z510" s="43"/>
      <c r="AA510" s="43"/>
      <c r="AB510" s="43"/>
      <c r="AC510" s="43"/>
      <c r="AD510" s="43"/>
      <c r="AE510" s="47">
        <f t="shared" si="42"/>
        <v>1</v>
      </c>
      <c r="AF510" s="47">
        <f t="shared" si="43"/>
        <v>0</v>
      </c>
      <c r="AG510" s="47">
        <f t="shared" si="44"/>
        <v>0</v>
      </c>
      <c r="AH510" s="43" t="s">
        <v>1101</v>
      </c>
      <c r="AI510" s="43" t="s">
        <v>1159</v>
      </c>
      <c r="AJ510" s="43" t="s">
        <v>376</v>
      </c>
      <c r="AK510" s="43" t="s">
        <v>658</v>
      </c>
      <c r="AL510" s="43" t="s">
        <v>588</v>
      </c>
      <c r="AM510" s="43" t="s">
        <v>1175</v>
      </c>
      <c r="AN510" s="43" t="s">
        <v>376</v>
      </c>
      <c r="AO510" s="43" t="s">
        <v>658</v>
      </c>
      <c r="AP510" s="43"/>
      <c r="AQ510" s="43">
        <v>2</v>
      </c>
      <c r="AR510" s="43"/>
      <c r="AS510" s="43"/>
      <c r="AT510" s="43"/>
      <c r="AU510" s="43" t="s">
        <v>376</v>
      </c>
      <c r="AV510" s="43"/>
      <c r="AW510" s="43" t="s">
        <v>30</v>
      </c>
      <c r="AX510" s="43"/>
      <c r="AY510" s="43" t="s">
        <v>30</v>
      </c>
      <c r="AZ510" s="43"/>
      <c r="BA510" s="44"/>
      <c r="BB510" s="48"/>
      <c r="BC510" s="43"/>
      <c r="BD510" s="43"/>
      <c r="BE510" s="43"/>
      <c r="BF510" s="43">
        <v>1</v>
      </c>
      <c r="BG510" s="43">
        <v>1</v>
      </c>
      <c r="BH510" s="43">
        <v>2</v>
      </c>
      <c r="BI510" s="43" t="s">
        <v>1157</v>
      </c>
      <c r="BJ510" s="43" t="s">
        <v>804</v>
      </c>
      <c r="BK510" s="43">
        <v>1953</v>
      </c>
      <c r="BL510" s="43" t="str">
        <f t="shared" si="45"/>
        <v>1953Bolton Wanderers</v>
      </c>
      <c r="BM510" s="49" t="str">
        <f t="shared" si="46"/>
        <v>Manchester</v>
      </c>
      <c r="BN510" s="43"/>
      <c r="BO510" s="43"/>
      <c r="BP510" s="43"/>
      <c r="BQ510" s="43"/>
      <c r="BR510" s="43"/>
      <c r="BS510" s="43"/>
      <c r="BT510" s="43"/>
      <c r="BU510" s="43"/>
      <c r="BV510" s="43" t="s">
        <v>376</v>
      </c>
      <c r="BW510" s="43" t="s">
        <v>376</v>
      </c>
      <c r="BX510" s="43"/>
      <c r="BZ510" s="50"/>
      <c r="CA510" s="50"/>
      <c r="CB510" s="88" t="str">
        <f t="shared" si="47"/>
        <v>19530321</v>
      </c>
    </row>
    <row r="511" spans="1:80" s="49" customFormat="1" ht="12.95" customHeight="1" x14ac:dyDescent="0.2">
      <c r="A511" s="43">
        <v>3</v>
      </c>
      <c r="B511" s="43">
        <v>21</v>
      </c>
      <c r="C511" s="43">
        <v>1953</v>
      </c>
      <c r="D511" s="43" t="s">
        <v>658</v>
      </c>
      <c r="E511" s="43" t="s">
        <v>1311</v>
      </c>
      <c r="F511" s="44" t="s">
        <v>1010</v>
      </c>
      <c r="G511" s="43"/>
      <c r="H511" s="44" t="s">
        <v>1011</v>
      </c>
      <c r="I511" s="44"/>
      <c r="J511" s="45">
        <v>19439</v>
      </c>
      <c r="K511" s="43" t="s">
        <v>804</v>
      </c>
      <c r="L511" s="43" t="s">
        <v>4</v>
      </c>
      <c r="M511" s="43" t="s">
        <v>1157</v>
      </c>
      <c r="N511" s="46">
        <v>3</v>
      </c>
      <c r="O511" s="46">
        <v>4</v>
      </c>
      <c r="P511" s="44" t="s">
        <v>1226</v>
      </c>
      <c r="Q511" s="44" t="s">
        <v>1101</v>
      </c>
      <c r="R511" s="44" t="s">
        <v>376</v>
      </c>
      <c r="S511" s="43"/>
      <c r="T511" s="43"/>
      <c r="U511" s="43"/>
      <c r="V511" s="43"/>
      <c r="W511" s="43"/>
      <c r="X511" s="43"/>
      <c r="Y511" s="43"/>
      <c r="Z511" s="43"/>
      <c r="AA511" s="43"/>
      <c r="AB511" s="43"/>
      <c r="AC511" s="43"/>
      <c r="AD511" s="43"/>
      <c r="AE511" s="47">
        <f t="shared" si="42"/>
        <v>0</v>
      </c>
      <c r="AF511" s="47">
        <f t="shared" si="43"/>
        <v>0</v>
      </c>
      <c r="AG511" s="47">
        <f t="shared" si="44"/>
        <v>1</v>
      </c>
      <c r="AH511" s="43" t="s">
        <v>588</v>
      </c>
      <c r="AI511" s="43" t="s">
        <v>1175</v>
      </c>
      <c r="AJ511" s="43" t="s">
        <v>376</v>
      </c>
      <c r="AK511" s="43" t="s">
        <v>658</v>
      </c>
      <c r="AL511" s="43" t="s">
        <v>1101</v>
      </c>
      <c r="AM511" s="43" t="s">
        <v>1159</v>
      </c>
      <c r="AN511" s="43" t="s">
        <v>376</v>
      </c>
      <c r="AO511" s="43" t="s">
        <v>658</v>
      </c>
      <c r="AP511" s="43"/>
      <c r="AQ511" s="43">
        <v>2</v>
      </c>
      <c r="AR511" s="43"/>
      <c r="AS511" s="43"/>
      <c r="AT511" s="43"/>
      <c r="AU511" s="43" t="s">
        <v>376</v>
      </c>
      <c r="AV511" s="43"/>
      <c r="AW511" s="43" t="s">
        <v>30</v>
      </c>
      <c r="AX511" s="43"/>
      <c r="AY511" s="43" t="s">
        <v>30</v>
      </c>
      <c r="AZ511" s="43"/>
      <c r="BA511" s="44"/>
      <c r="BB511" s="48"/>
      <c r="BC511" s="43"/>
      <c r="BD511" s="43"/>
      <c r="BE511" s="43"/>
      <c r="BF511" s="43">
        <v>1</v>
      </c>
      <c r="BG511" s="43">
        <v>2</v>
      </c>
      <c r="BH511" s="43">
        <v>1</v>
      </c>
      <c r="BI511" s="43" t="s">
        <v>804</v>
      </c>
      <c r="BJ511" s="43" t="s">
        <v>1157</v>
      </c>
      <c r="BK511" s="43">
        <v>1953</v>
      </c>
      <c r="BL511" s="43" t="str">
        <f t="shared" si="45"/>
        <v>1953Everton</v>
      </c>
      <c r="BM511" s="49" t="str">
        <f t="shared" si="46"/>
        <v>Manchester</v>
      </c>
      <c r="BN511" s="43"/>
      <c r="BO511" s="43"/>
      <c r="BP511" s="43"/>
      <c r="BQ511" s="43"/>
      <c r="BR511" s="43"/>
      <c r="BS511" s="43"/>
      <c r="BT511" s="43"/>
      <c r="BU511" s="43"/>
      <c r="BV511" s="43" t="s">
        <v>376</v>
      </c>
      <c r="BW511" s="43" t="s">
        <v>376</v>
      </c>
      <c r="BX511" s="43"/>
      <c r="BZ511" s="50"/>
      <c r="CA511" s="50"/>
      <c r="CB511" s="88" t="str">
        <f t="shared" si="47"/>
        <v>19530321</v>
      </c>
    </row>
    <row r="512" spans="1:80" s="49" customFormat="1" ht="12.95" customHeight="1" x14ac:dyDescent="0.2">
      <c r="A512" s="43">
        <v>3</v>
      </c>
      <c r="B512" s="43">
        <v>21</v>
      </c>
      <c r="C512" s="43">
        <v>1953</v>
      </c>
      <c r="D512" s="43" t="s">
        <v>658</v>
      </c>
      <c r="E512" s="43" t="s">
        <v>1311</v>
      </c>
      <c r="F512" s="44" t="s">
        <v>1010</v>
      </c>
      <c r="G512" s="43"/>
      <c r="H512" s="44" t="s">
        <v>1011</v>
      </c>
      <c r="I512" s="44"/>
      <c r="J512" s="45">
        <v>19439</v>
      </c>
      <c r="K512" s="43" t="s">
        <v>1305</v>
      </c>
      <c r="L512" s="43" t="s">
        <v>3</v>
      </c>
      <c r="M512" s="43" t="s">
        <v>813</v>
      </c>
      <c r="N512" s="46">
        <v>2</v>
      </c>
      <c r="O512" s="46">
        <v>1</v>
      </c>
      <c r="P512" s="44" t="s">
        <v>1219</v>
      </c>
      <c r="Q512" s="44" t="s">
        <v>1111</v>
      </c>
      <c r="R512" s="44" t="s">
        <v>376</v>
      </c>
      <c r="S512" s="43"/>
      <c r="T512" s="43"/>
      <c r="U512" s="43"/>
      <c r="V512" s="43"/>
      <c r="W512" s="43"/>
      <c r="X512" s="43"/>
      <c r="Y512" s="43"/>
      <c r="Z512" s="43"/>
      <c r="AA512" s="43"/>
      <c r="AB512" s="43"/>
      <c r="AC512" s="43"/>
      <c r="AD512" s="43"/>
      <c r="AE512" s="47">
        <f t="shared" si="42"/>
        <v>1</v>
      </c>
      <c r="AF512" s="47">
        <f t="shared" si="43"/>
        <v>0</v>
      </c>
      <c r="AG512" s="47">
        <f t="shared" si="44"/>
        <v>0</v>
      </c>
      <c r="AH512" s="43" t="s">
        <v>1305</v>
      </c>
      <c r="AI512" s="43" t="s">
        <v>1086</v>
      </c>
      <c r="AJ512" s="43" t="s">
        <v>376</v>
      </c>
      <c r="AK512" s="43" t="s">
        <v>658</v>
      </c>
      <c r="AL512" s="43" t="s">
        <v>1017</v>
      </c>
      <c r="AM512" s="43" t="s">
        <v>1018</v>
      </c>
      <c r="AN512" s="43" t="s">
        <v>376</v>
      </c>
      <c r="AO512" s="43" t="s">
        <v>658</v>
      </c>
      <c r="AP512" s="43"/>
      <c r="AQ512" s="43">
        <v>2</v>
      </c>
      <c r="AR512" s="43"/>
      <c r="AS512" s="43"/>
      <c r="AT512" s="43"/>
      <c r="AU512" s="43" t="s">
        <v>376</v>
      </c>
      <c r="AV512" s="43"/>
      <c r="AW512" s="43" t="s">
        <v>30</v>
      </c>
      <c r="AX512" s="43"/>
      <c r="AY512" s="43" t="s">
        <v>30</v>
      </c>
      <c r="AZ512" s="43"/>
      <c r="BA512" s="44"/>
      <c r="BB512" s="48"/>
      <c r="BC512" s="43"/>
      <c r="BD512" s="43"/>
      <c r="BE512" s="43"/>
      <c r="BF512" s="43">
        <v>1</v>
      </c>
      <c r="BG512" s="43">
        <v>1</v>
      </c>
      <c r="BH512" s="43">
        <v>1</v>
      </c>
      <c r="BI512" s="43" t="s">
        <v>1305</v>
      </c>
      <c r="BJ512" s="43" t="s">
        <v>813</v>
      </c>
      <c r="BK512" s="43">
        <v>1953</v>
      </c>
      <c r="BL512" s="43" t="str">
        <f t="shared" si="45"/>
        <v>1953Blackpool</v>
      </c>
      <c r="BM512" s="49" t="str">
        <f t="shared" si="46"/>
        <v>Birmingham</v>
      </c>
      <c r="BN512" s="43"/>
      <c r="BO512" s="43"/>
      <c r="BP512" s="43"/>
      <c r="BQ512" s="43"/>
      <c r="BR512" s="43"/>
      <c r="BS512" s="43"/>
      <c r="BT512" s="43"/>
      <c r="BU512" s="43"/>
      <c r="BV512" s="43" t="s">
        <v>376</v>
      </c>
      <c r="BW512" s="43" t="s">
        <v>376</v>
      </c>
      <c r="BX512" s="43"/>
      <c r="BZ512" s="50"/>
      <c r="CA512" s="50"/>
      <c r="CB512" s="88" t="str">
        <f t="shared" si="47"/>
        <v>19530321</v>
      </c>
    </row>
    <row r="513" spans="1:80" s="49" customFormat="1" ht="12.95" customHeight="1" x14ac:dyDescent="0.2">
      <c r="A513" s="43">
        <v>3</v>
      </c>
      <c r="B513" s="43">
        <v>21</v>
      </c>
      <c r="C513" s="43">
        <v>1953</v>
      </c>
      <c r="D513" s="43" t="s">
        <v>658</v>
      </c>
      <c r="E513" s="43" t="s">
        <v>1311</v>
      </c>
      <c r="F513" s="44" t="s">
        <v>1010</v>
      </c>
      <c r="G513" s="43"/>
      <c r="H513" s="44" t="s">
        <v>1011</v>
      </c>
      <c r="I513" s="44"/>
      <c r="J513" s="45">
        <v>19439</v>
      </c>
      <c r="K513" s="43" t="s">
        <v>813</v>
      </c>
      <c r="L513" s="43" t="s">
        <v>4</v>
      </c>
      <c r="M513" s="43" t="s">
        <v>1305</v>
      </c>
      <c r="N513" s="46">
        <v>1</v>
      </c>
      <c r="O513" s="46">
        <v>2</v>
      </c>
      <c r="P513" s="44" t="s">
        <v>1219</v>
      </c>
      <c r="Q513" s="44" t="s">
        <v>1111</v>
      </c>
      <c r="R513" s="44" t="s">
        <v>376</v>
      </c>
      <c r="S513" s="43"/>
      <c r="T513" s="43"/>
      <c r="U513" s="43"/>
      <c r="V513" s="43"/>
      <c r="W513" s="43"/>
      <c r="X513" s="43"/>
      <c r="Y513" s="43"/>
      <c r="Z513" s="43"/>
      <c r="AA513" s="43"/>
      <c r="AB513" s="43"/>
      <c r="AC513" s="43"/>
      <c r="AD513" s="43"/>
      <c r="AE513" s="47">
        <f t="shared" si="42"/>
        <v>0</v>
      </c>
      <c r="AF513" s="47">
        <f t="shared" si="43"/>
        <v>0</v>
      </c>
      <c r="AG513" s="47">
        <f t="shared" si="44"/>
        <v>1</v>
      </c>
      <c r="AH513" s="43" t="s">
        <v>1017</v>
      </c>
      <c r="AI513" s="43" t="s">
        <v>1018</v>
      </c>
      <c r="AJ513" s="43" t="s">
        <v>376</v>
      </c>
      <c r="AK513" s="43" t="s">
        <v>658</v>
      </c>
      <c r="AL513" s="43" t="s">
        <v>1305</v>
      </c>
      <c r="AM513" s="43" t="s">
        <v>1086</v>
      </c>
      <c r="AN513" s="43" t="s">
        <v>376</v>
      </c>
      <c r="AO513" s="43" t="s">
        <v>658</v>
      </c>
      <c r="AP513" s="43"/>
      <c r="AQ513" s="43">
        <v>2</v>
      </c>
      <c r="AR513" s="43"/>
      <c r="AS513" s="43"/>
      <c r="AT513" s="43"/>
      <c r="AU513" s="43" t="s">
        <v>376</v>
      </c>
      <c r="AV513" s="43"/>
      <c r="AW513" s="43" t="s">
        <v>30</v>
      </c>
      <c r="AX513" s="43"/>
      <c r="AY513" s="43" t="s">
        <v>30</v>
      </c>
      <c r="AZ513" s="43"/>
      <c r="BA513" s="44"/>
      <c r="BB513" s="48"/>
      <c r="BC513" s="43"/>
      <c r="BD513" s="43"/>
      <c r="BE513" s="43"/>
      <c r="BF513" s="43">
        <v>1</v>
      </c>
      <c r="BG513" s="43">
        <v>1</v>
      </c>
      <c r="BH513" s="43">
        <v>1</v>
      </c>
      <c r="BI513" s="43" t="s">
        <v>813</v>
      </c>
      <c r="BJ513" s="43" t="s">
        <v>1305</v>
      </c>
      <c r="BK513" s="43">
        <v>1953</v>
      </c>
      <c r="BL513" s="43" t="str">
        <f t="shared" si="45"/>
        <v>1953Tottenham Hotspur</v>
      </c>
      <c r="BM513" s="49" t="str">
        <f t="shared" si="46"/>
        <v>Birmingham</v>
      </c>
      <c r="BN513" s="43"/>
      <c r="BO513" s="43"/>
      <c r="BP513" s="43"/>
      <c r="BQ513" s="43"/>
      <c r="BR513" s="43"/>
      <c r="BS513" s="43"/>
      <c r="BT513" s="43"/>
      <c r="BU513" s="43"/>
      <c r="BV513" s="43" t="s">
        <v>376</v>
      </c>
      <c r="BW513" s="43" t="s">
        <v>376</v>
      </c>
      <c r="BX513" s="43"/>
      <c r="BZ513" s="50"/>
      <c r="CA513" s="50"/>
      <c r="CB513" s="88" t="str">
        <f t="shared" si="47"/>
        <v>19530321</v>
      </c>
    </row>
    <row r="514" spans="1:80" s="49" customFormat="1" ht="12.95" customHeight="1" x14ac:dyDescent="0.2">
      <c r="A514" s="43">
        <v>5</v>
      </c>
      <c r="B514" s="43">
        <v>2</v>
      </c>
      <c r="C514" s="43">
        <v>1953</v>
      </c>
      <c r="D514" s="43" t="s">
        <v>658</v>
      </c>
      <c r="E514" s="43" t="s">
        <v>1311</v>
      </c>
      <c r="F514" s="44" t="s">
        <v>1010</v>
      </c>
      <c r="G514" s="43"/>
      <c r="H514" s="44" t="s">
        <v>1025</v>
      </c>
      <c r="I514" s="44"/>
      <c r="J514" s="45">
        <v>19481</v>
      </c>
      <c r="K514" s="43" t="s">
        <v>1305</v>
      </c>
      <c r="L514" s="43" t="s">
        <v>3</v>
      </c>
      <c r="M514" s="43" t="s">
        <v>1157</v>
      </c>
      <c r="N514" s="46">
        <v>4</v>
      </c>
      <c r="O514" s="46">
        <v>3</v>
      </c>
      <c r="P514" s="44" t="s">
        <v>1268</v>
      </c>
      <c r="Q514" s="44" t="s">
        <v>1017</v>
      </c>
      <c r="R514" s="44" t="s">
        <v>376</v>
      </c>
      <c r="S514" s="43"/>
      <c r="T514" s="43"/>
      <c r="U514" s="43"/>
      <c r="V514" s="43"/>
      <c r="W514" s="43"/>
      <c r="X514" s="43"/>
      <c r="Y514" s="43"/>
      <c r="Z514" s="43"/>
      <c r="AA514" s="43"/>
      <c r="AB514" s="43"/>
      <c r="AC514" s="43"/>
      <c r="AD514" s="43"/>
      <c r="AE514" s="47">
        <f t="shared" ref="AE514:AE577" si="48">IF(L514="W",1,0)</f>
        <v>1</v>
      </c>
      <c r="AF514" s="47">
        <f t="shared" ref="AF514:AF577" si="49">IF(L514="T",1,0)</f>
        <v>0</v>
      </c>
      <c r="AG514" s="47">
        <f t="shared" ref="AG514:AG577" si="50">IF(L514="L",1,0)</f>
        <v>0</v>
      </c>
      <c r="AH514" s="43" t="s">
        <v>1305</v>
      </c>
      <c r="AI514" s="43" t="s">
        <v>1086</v>
      </c>
      <c r="AJ514" s="43" t="s">
        <v>376</v>
      </c>
      <c r="AK514" s="43" t="s">
        <v>658</v>
      </c>
      <c r="AL514" s="43" t="s">
        <v>1101</v>
      </c>
      <c r="AM514" s="43" t="s">
        <v>1159</v>
      </c>
      <c r="AN514" s="43" t="s">
        <v>376</v>
      </c>
      <c r="AO514" s="43" t="s">
        <v>658</v>
      </c>
      <c r="AP514" s="43"/>
      <c r="AQ514" s="43">
        <v>1</v>
      </c>
      <c r="AR514" s="43"/>
      <c r="AS514" s="43"/>
      <c r="AT514" s="43"/>
      <c r="AU514" s="43" t="s">
        <v>376</v>
      </c>
      <c r="AV514" s="43"/>
      <c r="AW514" s="43" t="s">
        <v>30</v>
      </c>
      <c r="AX514" s="43"/>
      <c r="AY514" s="43" t="s">
        <v>30</v>
      </c>
      <c r="AZ514" s="43"/>
      <c r="BA514" s="44"/>
      <c r="BB514" s="48" t="s">
        <v>30</v>
      </c>
      <c r="BC514" s="43" t="s">
        <v>30</v>
      </c>
      <c r="BD514" s="43"/>
      <c r="BE514" s="43"/>
      <c r="BF514" s="43">
        <v>1</v>
      </c>
      <c r="BG514" s="43">
        <v>1</v>
      </c>
      <c r="BH514" s="43">
        <v>1</v>
      </c>
      <c r="BI514" s="43" t="s">
        <v>1305</v>
      </c>
      <c r="BJ514" s="43" t="s">
        <v>1157</v>
      </c>
      <c r="BK514" s="43">
        <v>1953</v>
      </c>
      <c r="BL514" s="43" t="str">
        <f t="shared" ref="BL514:BL577" si="51">BK514&amp;BI514</f>
        <v>1953Blackpool</v>
      </c>
      <c r="BM514" s="49" t="str">
        <f t="shared" ref="BM514:BM577" si="52">IF(AD514="Home",BI514,IF(AD514="Away",BJ514,Q514))</f>
        <v>London</v>
      </c>
      <c r="BN514" s="43"/>
      <c r="BO514" s="43"/>
      <c r="BP514" s="43"/>
      <c r="BQ514" s="43"/>
      <c r="BR514" s="43"/>
      <c r="BS514" s="43"/>
      <c r="BT514" s="43"/>
      <c r="BU514" s="43"/>
      <c r="BV514" s="43" t="s">
        <v>376</v>
      </c>
      <c r="BW514" s="43" t="s">
        <v>376</v>
      </c>
      <c r="BX514" s="43"/>
      <c r="BZ514" s="50"/>
      <c r="CA514" s="50"/>
      <c r="CB514" s="88" t="str">
        <f t="shared" ref="CB514:CB577" si="53">IF(OR(C514="",A514="",B514=""),"",TEXT(C514,"0000")&amp;TEXT(A514,"00")&amp;TEXT(B514,"00"))</f>
        <v>19530502</v>
      </c>
    </row>
    <row r="515" spans="1:80" s="49" customFormat="1" ht="12.95" customHeight="1" x14ac:dyDescent="0.2">
      <c r="A515" s="43">
        <v>5</v>
      </c>
      <c r="B515" s="43">
        <v>2</v>
      </c>
      <c r="C515" s="43">
        <v>1953</v>
      </c>
      <c r="D515" s="43" t="s">
        <v>658</v>
      </c>
      <c r="E515" s="43" t="s">
        <v>1311</v>
      </c>
      <c r="F515" s="44" t="s">
        <v>1010</v>
      </c>
      <c r="G515" s="43"/>
      <c r="H515" s="44" t="s">
        <v>1025</v>
      </c>
      <c r="I515" s="44"/>
      <c r="J515" s="45">
        <v>19481</v>
      </c>
      <c r="K515" s="43" t="s">
        <v>1157</v>
      </c>
      <c r="L515" s="43" t="s">
        <v>4</v>
      </c>
      <c r="M515" s="43" t="s">
        <v>1305</v>
      </c>
      <c r="N515" s="46">
        <v>3</v>
      </c>
      <c r="O515" s="46">
        <v>4</v>
      </c>
      <c r="P515" s="44" t="s">
        <v>1268</v>
      </c>
      <c r="Q515" s="44" t="s">
        <v>1017</v>
      </c>
      <c r="R515" s="44" t="s">
        <v>376</v>
      </c>
      <c r="S515" s="43"/>
      <c r="T515" s="43"/>
      <c r="U515" s="43"/>
      <c r="V515" s="43"/>
      <c r="W515" s="43"/>
      <c r="X515" s="43"/>
      <c r="Y515" s="43"/>
      <c r="Z515" s="43"/>
      <c r="AA515" s="43"/>
      <c r="AB515" s="43"/>
      <c r="AC515" s="43"/>
      <c r="AD515" s="43"/>
      <c r="AE515" s="47">
        <f t="shared" si="48"/>
        <v>0</v>
      </c>
      <c r="AF515" s="47">
        <f t="shared" si="49"/>
        <v>0</v>
      </c>
      <c r="AG515" s="47">
        <f t="shared" si="50"/>
        <v>1</v>
      </c>
      <c r="AH515" s="43" t="s">
        <v>1101</v>
      </c>
      <c r="AI515" s="43" t="s">
        <v>1159</v>
      </c>
      <c r="AJ515" s="43" t="s">
        <v>376</v>
      </c>
      <c r="AK515" s="43" t="s">
        <v>658</v>
      </c>
      <c r="AL515" s="43" t="s">
        <v>1305</v>
      </c>
      <c r="AM515" s="43" t="s">
        <v>1086</v>
      </c>
      <c r="AN515" s="43" t="s">
        <v>376</v>
      </c>
      <c r="AO515" s="43" t="s">
        <v>658</v>
      </c>
      <c r="AP515" s="43"/>
      <c r="AQ515" s="43">
        <v>1</v>
      </c>
      <c r="AR515" s="43"/>
      <c r="AS515" s="43"/>
      <c r="AT515" s="43"/>
      <c r="AU515" s="43" t="s">
        <v>376</v>
      </c>
      <c r="AV515" s="43"/>
      <c r="AW515" s="43" t="s">
        <v>30</v>
      </c>
      <c r="AX515" s="43"/>
      <c r="AY515" s="43" t="s">
        <v>30</v>
      </c>
      <c r="AZ515" s="43"/>
      <c r="BA515" s="44"/>
      <c r="BB515" s="48"/>
      <c r="BC515" s="43" t="s">
        <v>30</v>
      </c>
      <c r="BD515" s="43"/>
      <c r="BE515" s="43"/>
      <c r="BF515" s="43">
        <v>1</v>
      </c>
      <c r="BG515" s="43">
        <v>1</v>
      </c>
      <c r="BH515" s="43">
        <v>1</v>
      </c>
      <c r="BI515" s="43" t="s">
        <v>1157</v>
      </c>
      <c r="BJ515" s="43" t="s">
        <v>1305</v>
      </c>
      <c r="BK515" s="43">
        <v>1953</v>
      </c>
      <c r="BL515" s="43" t="str">
        <f t="shared" si="51"/>
        <v>1953Bolton Wanderers</v>
      </c>
      <c r="BM515" s="49" t="str">
        <f t="shared" si="52"/>
        <v>London</v>
      </c>
      <c r="BN515" s="43"/>
      <c r="BO515" s="43"/>
      <c r="BP515" s="43"/>
      <c r="BQ515" s="43"/>
      <c r="BR515" s="43"/>
      <c r="BS515" s="43"/>
      <c r="BT515" s="43"/>
      <c r="BU515" s="43"/>
      <c r="BV515" s="43" t="s">
        <v>376</v>
      </c>
      <c r="BW515" s="43" t="s">
        <v>376</v>
      </c>
      <c r="BX515" s="43"/>
      <c r="BZ515" s="50"/>
      <c r="CA515" s="50"/>
      <c r="CB515" s="88" t="str">
        <f t="shared" si="53"/>
        <v>19530502</v>
      </c>
    </row>
    <row r="516" spans="1:80" s="49" customFormat="1" ht="12.95" customHeight="1" x14ac:dyDescent="0.2">
      <c r="A516" s="43">
        <v>3</v>
      </c>
      <c r="B516" s="43">
        <v>27</v>
      </c>
      <c r="C516" s="43">
        <v>1954</v>
      </c>
      <c r="D516" s="43" t="s">
        <v>658</v>
      </c>
      <c r="E516" s="43" t="s">
        <v>1312</v>
      </c>
      <c r="F516" s="44" t="s">
        <v>1010</v>
      </c>
      <c r="G516" s="43"/>
      <c r="H516" s="44" t="s">
        <v>1011</v>
      </c>
      <c r="I516" s="44"/>
      <c r="J516" s="45">
        <v>19810</v>
      </c>
      <c r="K516" s="43" t="s">
        <v>640</v>
      </c>
      <c r="L516" s="43" t="s">
        <v>3</v>
      </c>
      <c r="M516" s="43" t="s">
        <v>1093</v>
      </c>
      <c r="N516" s="46">
        <v>2</v>
      </c>
      <c r="O516" s="46">
        <v>0</v>
      </c>
      <c r="P516" s="44" t="s">
        <v>1226</v>
      </c>
      <c r="Q516" s="44" t="s">
        <v>1101</v>
      </c>
      <c r="R516" s="44" t="s">
        <v>376</v>
      </c>
      <c r="S516" s="43"/>
      <c r="T516" s="43"/>
      <c r="U516" s="43"/>
      <c r="V516" s="43"/>
      <c r="W516" s="43"/>
      <c r="X516" s="43"/>
      <c r="Y516" s="43"/>
      <c r="Z516" s="43"/>
      <c r="AA516" s="43"/>
      <c r="AB516" s="43"/>
      <c r="AC516" s="43"/>
      <c r="AD516" s="43"/>
      <c r="AE516" s="47">
        <f t="shared" si="48"/>
        <v>1</v>
      </c>
      <c r="AF516" s="47">
        <f t="shared" si="49"/>
        <v>0</v>
      </c>
      <c r="AG516" s="47">
        <f t="shared" si="50"/>
        <v>0</v>
      </c>
      <c r="AH516" s="43" t="s">
        <v>1136</v>
      </c>
      <c r="AI516" s="43" t="s">
        <v>1086</v>
      </c>
      <c r="AJ516" s="43" t="s">
        <v>376</v>
      </c>
      <c r="AK516" s="43" t="s">
        <v>658</v>
      </c>
      <c r="AL516" s="43" t="s">
        <v>1097</v>
      </c>
      <c r="AM516" s="43" t="s">
        <v>1098</v>
      </c>
      <c r="AN516" s="43" t="s">
        <v>376</v>
      </c>
      <c r="AO516" s="43" t="s">
        <v>658</v>
      </c>
      <c r="AP516" s="43"/>
      <c r="AQ516" s="43">
        <v>2</v>
      </c>
      <c r="AR516" s="43"/>
      <c r="AS516" s="43"/>
      <c r="AT516" s="43"/>
      <c r="AU516" s="43" t="s">
        <v>376</v>
      </c>
      <c r="AV516" s="43"/>
      <c r="AW516" s="43" t="s">
        <v>30</v>
      </c>
      <c r="AX516" s="43"/>
      <c r="AY516" s="43" t="s">
        <v>30</v>
      </c>
      <c r="AZ516" s="43"/>
      <c r="BA516" s="44"/>
      <c r="BB516" s="48"/>
      <c r="BC516" s="43"/>
      <c r="BD516" s="43"/>
      <c r="BE516" s="43"/>
      <c r="BF516" s="43">
        <v>1</v>
      </c>
      <c r="BG516" s="43">
        <v>1</v>
      </c>
      <c r="BH516" s="43">
        <v>1</v>
      </c>
      <c r="BI516" s="43" t="s">
        <v>640</v>
      </c>
      <c r="BJ516" s="43" t="s">
        <v>1093</v>
      </c>
      <c r="BK516" s="43">
        <v>1954</v>
      </c>
      <c r="BL516" s="43" t="str">
        <f t="shared" si="51"/>
        <v>1954Preston North End</v>
      </c>
      <c r="BM516" s="49" t="str">
        <f t="shared" si="52"/>
        <v>Manchester</v>
      </c>
      <c r="BN516" s="43"/>
      <c r="BO516" s="43"/>
      <c r="BP516" s="43"/>
      <c r="BQ516" s="43"/>
      <c r="BR516" s="43"/>
      <c r="BS516" s="43"/>
      <c r="BT516" s="43"/>
      <c r="BU516" s="43"/>
      <c r="BV516" s="43" t="s">
        <v>376</v>
      </c>
      <c r="BW516" s="43" t="s">
        <v>376</v>
      </c>
      <c r="BX516" s="43"/>
      <c r="BZ516" s="50"/>
      <c r="CA516" s="50"/>
      <c r="CB516" s="88" t="str">
        <f t="shared" si="53"/>
        <v>19540327</v>
      </c>
    </row>
    <row r="517" spans="1:80" s="49" customFormat="1" ht="12.95" customHeight="1" x14ac:dyDescent="0.2">
      <c r="A517" s="43">
        <v>3</v>
      </c>
      <c r="B517" s="43">
        <v>27</v>
      </c>
      <c r="C517" s="43">
        <v>1954</v>
      </c>
      <c r="D517" s="43" t="s">
        <v>658</v>
      </c>
      <c r="E517" s="43" t="s">
        <v>1312</v>
      </c>
      <c r="F517" s="44" t="s">
        <v>1010</v>
      </c>
      <c r="G517" s="43"/>
      <c r="H517" s="44" t="s">
        <v>1011</v>
      </c>
      <c r="I517" s="44"/>
      <c r="J517" s="45">
        <v>19810</v>
      </c>
      <c r="K517" s="43" t="s">
        <v>1093</v>
      </c>
      <c r="L517" s="43" t="s">
        <v>4</v>
      </c>
      <c r="M517" s="43" t="s">
        <v>640</v>
      </c>
      <c r="N517" s="46">
        <v>0</v>
      </c>
      <c r="O517" s="46">
        <v>2</v>
      </c>
      <c r="P517" s="44" t="s">
        <v>1226</v>
      </c>
      <c r="Q517" s="44" t="s">
        <v>1101</v>
      </c>
      <c r="R517" s="44" t="s">
        <v>376</v>
      </c>
      <c r="S517" s="43"/>
      <c r="T517" s="43"/>
      <c r="U517" s="43"/>
      <c r="V517" s="43"/>
      <c r="W517" s="43"/>
      <c r="X517" s="43"/>
      <c r="Y517" s="43"/>
      <c r="Z517" s="43"/>
      <c r="AA517" s="43"/>
      <c r="AB517" s="43"/>
      <c r="AC517" s="43"/>
      <c r="AD517" s="43"/>
      <c r="AE517" s="47">
        <f t="shared" si="48"/>
        <v>0</v>
      </c>
      <c r="AF517" s="47">
        <f t="shared" si="49"/>
        <v>0</v>
      </c>
      <c r="AG517" s="47">
        <f t="shared" si="50"/>
        <v>1</v>
      </c>
      <c r="AH517" s="43" t="s">
        <v>1097</v>
      </c>
      <c r="AI517" s="43" t="s">
        <v>1098</v>
      </c>
      <c r="AJ517" s="43" t="s">
        <v>376</v>
      </c>
      <c r="AK517" s="43" t="s">
        <v>658</v>
      </c>
      <c r="AL517" s="43" t="s">
        <v>1136</v>
      </c>
      <c r="AM517" s="43" t="s">
        <v>1086</v>
      </c>
      <c r="AN517" s="43" t="s">
        <v>376</v>
      </c>
      <c r="AO517" s="43" t="s">
        <v>658</v>
      </c>
      <c r="AP517" s="43"/>
      <c r="AQ517" s="43">
        <v>2</v>
      </c>
      <c r="AR517" s="43"/>
      <c r="AS517" s="43"/>
      <c r="AT517" s="43"/>
      <c r="AU517" s="43" t="s">
        <v>376</v>
      </c>
      <c r="AV517" s="43"/>
      <c r="AW517" s="43" t="s">
        <v>30</v>
      </c>
      <c r="AX517" s="43"/>
      <c r="AY517" s="43" t="s">
        <v>30</v>
      </c>
      <c r="AZ517" s="43"/>
      <c r="BA517" s="44"/>
      <c r="BB517" s="48"/>
      <c r="BC517" s="43"/>
      <c r="BD517" s="43"/>
      <c r="BE517" s="43"/>
      <c r="BF517" s="43">
        <v>1</v>
      </c>
      <c r="BG517" s="43">
        <v>1</v>
      </c>
      <c r="BH517" s="43">
        <v>1</v>
      </c>
      <c r="BI517" s="43" t="s">
        <v>1093</v>
      </c>
      <c r="BJ517" s="43" t="s">
        <v>640</v>
      </c>
      <c r="BK517" s="43">
        <v>1954</v>
      </c>
      <c r="BL517" s="43" t="str">
        <f t="shared" si="51"/>
        <v>1954Sheffield Wednesday</v>
      </c>
      <c r="BM517" s="49" t="str">
        <f t="shared" si="52"/>
        <v>Manchester</v>
      </c>
      <c r="BN517" s="43"/>
      <c r="BO517" s="43"/>
      <c r="BP517" s="43"/>
      <c r="BQ517" s="43"/>
      <c r="BR517" s="43"/>
      <c r="BS517" s="43"/>
      <c r="BT517" s="43"/>
      <c r="BU517" s="43"/>
      <c r="BV517" s="43" t="s">
        <v>376</v>
      </c>
      <c r="BW517" s="43" t="s">
        <v>376</v>
      </c>
      <c r="BX517" s="43"/>
      <c r="BZ517" s="50"/>
      <c r="CA517" s="50"/>
      <c r="CB517" s="88" t="str">
        <f t="shared" si="53"/>
        <v>19540327</v>
      </c>
    </row>
    <row r="518" spans="1:80" s="49" customFormat="1" ht="12.95" customHeight="1" x14ac:dyDescent="0.2">
      <c r="A518" s="43">
        <v>3</v>
      </c>
      <c r="B518" s="43">
        <v>27</v>
      </c>
      <c r="C518" s="43">
        <v>1954</v>
      </c>
      <c r="D518" s="43" t="s">
        <v>658</v>
      </c>
      <c r="E518" s="43" t="s">
        <v>1312</v>
      </c>
      <c r="F518" s="44" t="s">
        <v>1010</v>
      </c>
      <c r="G518" s="43"/>
      <c r="H518" s="44" t="s">
        <v>1011</v>
      </c>
      <c r="I518" s="44"/>
      <c r="J518" s="45">
        <v>19810</v>
      </c>
      <c r="K518" s="43" t="s">
        <v>1124</v>
      </c>
      <c r="L518" s="43" t="s">
        <v>3</v>
      </c>
      <c r="M518" s="43" t="s">
        <v>1313</v>
      </c>
      <c r="N518" s="46">
        <v>2</v>
      </c>
      <c r="O518" s="46">
        <v>1</v>
      </c>
      <c r="P518" s="44" t="s">
        <v>1219</v>
      </c>
      <c r="Q518" s="44" t="s">
        <v>1111</v>
      </c>
      <c r="R518" s="44" t="s">
        <v>376</v>
      </c>
      <c r="S518" s="43"/>
      <c r="T518" s="43"/>
      <c r="U518" s="43"/>
      <c r="V518" s="43"/>
      <c r="W518" s="43"/>
      <c r="X518" s="43"/>
      <c r="Y518" s="43"/>
      <c r="Z518" s="43"/>
      <c r="AA518" s="43"/>
      <c r="AB518" s="43"/>
      <c r="AC518" s="43"/>
      <c r="AD518" s="43"/>
      <c r="AE518" s="47">
        <f t="shared" si="48"/>
        <v>1</v>
      </c>
      <c r="AF518" s="47">
        <f t="shared" si="49"/>
        <v>0</v>
      </c>
      <c r="AG518" s="47">
        <f t="shared" si="50"/>
        <v>0</v>
      </c>
      <c r="AH518" s="43" t="s">
        <v>1111</v>
      </c>
      <c r="AI518" s="43" t="s">
        <v>1126</v>
      </c>
      <c r="AJ518" s="43" t="s">
        <v>376</v>
      </c>
      <c r="AK518" s="43" t="s">
        <v>658</v>
      </c>
      <c r="AL518" s="43" t="s">
        <v>1145</v>
      </c>
      <c r="AM518" s="43" t="s">
        <v>1206</v>
      </c>
      <c r="AN518" s="43" t="s">
        <v>376</v>
      </c>
      <c r="AO518" s="43" t="s">
        <v>658</v>
      </c>
      <c r="AP518" s="43"/>
      <c r="AQ518" s="43">
        <v>2</v>
      </c>
      <c r="AR518" s="43"/>
      <c r="AS518" s="43"/>
      <c r="AT518" s="43"/>
      <c r="AU518" s="43" t="s">
        <v>376</v>
      </c>
      <c r="AV518" s="43"/>
      <c r="AW518" s="43" t="s">
        <v>30</v>
      </c>
      <c r="AX518" s="43"/>
      <c r="AY518" s="43" t="s">
        <v>30</v>
      </c>
      <c r="AZ518" s="43"/>
      <c r="BA518" s="44"/>
      <c r="BB518" s="48"/>
      <c r="BC518" s="43"/>
      <c r="BD518" s="43"/>
      <c r="BE518" s="43"/>
      <c r="BF518" s="43">
        <v>1</v>
      </c>
      <c r="BG518" s="43">
        <v>1</v>
      </c>
      <c r="BH518" s="43">
        <v>3</v>
      </c>
      <c r="BI518" s="43" t="s">
        <v>1124</v>
      </c>
      <c r="BJ518" s="43" t="s">
        <v>1313</v>
      </c>
      <c r="BK518" s="43">
        <v>1954</v>
      </c>
      <c r="BL518" s="43" t="str">
        <f t="shared" si="51"/>
        <v>1954West Bromwich Albion</v>
      </c>
      <c r="BM518" s="49" t="str">
        <f t="shared" si="52"/>
        <v>Birmingham</v>
      </c>
      <c r="BN518" s="43"/>
      <c r="BO518" s="43"/>
      <c r="BP518" s="43"/>
      <c r="BQ518" s="43"/>
      <c r="BR518" s="43"/>
      <c r="BS518" s="43"/>
      <c r="BT518" s="43"/>
      <c r="BU518" s="43"/>
      <c r="BV518" s="43" t="s">
        <v>376</v>
      </c>
      <c r="BW518" s="43" t="s">
        <v>376</v>
      </c>
      <c r="BX518" s="43"/>
      <c r="BZ518" s="50"/>
      <c r="CA518" s="50"/>
      <c r="CB518" s="88" t="str">
        <f t="shared" si="53"/>
        <v>19540327</v>
      </c>
    </row>
    <row r="519" spans="1:80" s="49" customFormat="1" ht="12.95" customHeight="1" x14ac:dyDescent="0.2">
      <c r="A519" s="43">
        <v>3</v>
      </c>
      <c r="B519" s="43">
        <v>27</v>
      </c>
      <c r="C519" s="43">
        <v>1954</v>
      </c>
      <c r="D519" s="43" t="s">
        <v>658</v>
      </c>
      <c r="E519" s="43" t="s">
        <v>1312</v>
      </c>
      <c r="F519" s="44" t="s">
        <v>1010</v>
      </c>
      <c r="G519" s="43"/>
      <c r="H519" s="44" t="s">
        <v>1011</v>
      </c>
      <c r="I519" s="44"/>
      <c r="J519" s="45">
        <v>19810</v>
      </c>
      <c r="K519" s="43" t="s">
        <v>1313</v>
      </c>
      <c r="L519" s="43" t="s">
        <v>4</v>
      </c>
      <c r="M519" s="43" t="s">
        <v>1124</v>
      </c>
      <c r="N519" s="46">
        <v>1</v>
      </c>
      <c r="O519" s="46">
        <v>2</v>
      </c>
      <c r="P519" s="44" t="s">
        <v>1219</v>
      </c>
      <c r="Q519" s="44" t="s">
        <v>1111</v>
      </c>
      <c r="R519" s="44" t="s">
        <v>376</v>
      </c>
      <c r="S519" s="43"/>
      <c r="T519" s="43"/>
      <c r="U519" s="43"/>
      <c r="V519" s="43"/>
      <c r="W519" s="43"/>
      <c r="X519" s="43"/>
      <c r="Y519" s="43"/>
      <c r="Z519" s="43"/>
      <c r="AA519" s="43"/>
      <c r="AB519" s="43"/>
      <c r="AC519" s="43"/>
      <c r="AD519" s="43"/>
      <c r="AE519" s="47">
        <f t="shared" si="48"/>
        <v>0</v>
      </c>
      <c r="AF519" s="47">
        <f t="shared" si="49"/>
        <v>0</v>
      </c>
      <c r="AG519" s="47">
        <f t="shared" si="50"/>
        <v>1</v>
      </c>
      <c r="AH519" s="43" t="s">
        <v>1145</v>
      </c>
      <c r="AI519" s="43" t="s">
        <v>1206</v>
      </c>
      <c r="AJ519" s="43" t="s">
        <v>376</v>
      </c>
      <c r="AK519" s="43" t="s">
        <v>658</v>
      </c>
      <c r="AL519" s="43" t="s">
        <v>1111</v>
      </c>
      <c r="AM519" s="43" t="s">
        <v>1126</v>
      </c>
      <c r="AN519" s="43" t="s">
        <v>376</v>
      </c>
      <c r="AO519" s="43" t="s">
        <v>658</v>
      </c>
      <c r="AP519" s="43"/>
      <c r="AQ519" s="43">
        <v>2</v>
      </c>
      <c r="AR519" s="43"/>
      <c r="AS519" s="43"/>
      <c r="AT519" s="43"/>
      <c r="AU519" s="43" t="s">
        <v>376</v>
      </c>
      <c r="AV519" s="43"/>
      <c r="AW519" s="43" t="s">
        <v>30</v>
      </c>
      <c r="AX519" s="43"/>
      <c r="AY519" s="43" t="s">
        <v>30</v>
      </c>
      <c r="AZ519" s="43"/>
      <c r="BA519" s="44"/>
      <c r="BB519" s="48"/>
      <c r="BC519" s="43"/>
      <c r="BD519" s="43"/>
      <c r="BE519" s="43"/>
      <c r="BF519" s="43">
        <v>1</v>
      </c>
      <c r="BG519" s="43">
        <v>3</v>
      </c>
      <c r="BH519" s="43">
        <v>1</v>
      </c>
      <c r="BI519" s="43" t="s">
        <v>1313</v>
      </c>
      <c r="BJ519" s="43" t="s">
        <v>1124</v>
      </c>
      <c r="BK519" s="43">
        <v>1954</v>
      </c>
      <c r="BL519" s="43" t="str">
        <f t="shared" si="51"/>
        <v>1954Port Vale</v>
      </c>
      <c r="BM519" s="49" t="str">
        <f t="shared" si="52"/>
        <v>Birmingham</v>
      </c>
      <c r="BN519" s="43"/>
      <c r="BO519" s="43"/>
      <c r="BP519" s="43"/>
      <c r="BQ519" s="43"/>
      <c r="BR519" s="43"/>
      <c r="BS519" s="43"/>
      <c r="BT519" s="43"/>
      <c r="BU519" s="43"/>
      <c r="BV519" s="43" t="s">
        <v>376</v>
      </c>
      <c r="BW519" s="43" t="s">
        <v>376</v>
      </c>
      <c r="BX519" s="43"/>
      <c r="BZ519" s="50"/>
      <c r="CA519" s="50"/>
      <c r="CB519" s="88" t="str">
        <f t="shared" si="53"/>
        <v>19540327</v>
      </c>
    </row>
    <row r="520" spans="1:80" s="49" customFormat="1" ht="12.95" customHeight="1" x14ac:dyDescent="0.2">
      <c r="A520" s="43">
        <v>5</v>
      </c>
      <c r="B520" s="43">
        <v>1</v>
      </c>
      <c r="C520" s="43">
        <v>1954</v>
      </c>
      <c r="D520" s="43" t="s">
        <v>658</v>
      </c>
      <c r="E520" s="43" t="s">
        <v>1312</v>
      </c>
      <c r="F520" s="44" t="s">
        <v>1010</v>
      </c>
      <c r="G520" s="43"/>
      <c r="H520" s="44" t="s">
        <v>1025</v>
      </c>
      <c r="I520" s="44"/>
      <c r="J520" s="45">
        <v>19845</v>
      </c>
      <c r="K520" s="43" t="s">
        <v>1124</v>
      </c>
      <c r="L520" s="43" t="s">
        <v>3</v>
      </c>
      <c r="M520" s="43" t="s">
        <v>640</v>
      </c>
      <c r="N520" s="46">
        <v>3</v>
      </c>
      <c r="O520" s="46">
        <v>2</v>
      </c>
      <c r="P520" s="44" t="s">
        <v>1268</v>
      </c>
      <c r="Q520" s="44" t="s">
        <v>1017</v>
      </c>
      <c r="R520" s="44" t="s">
        <v>376</v>
      </c>
      <c r="S520" s="43"/>
      <c r="T520" s="43"/>
      <c r="U520" s="43"/>
      <c r="V520" s="43"/>
      <c r="W520" s="43"/>
      <c r="X520" s="43"/>
      <c r="Y520" s="43"/>
      <c r="Z520" s="43"/>
      <c r="AA520" s="43"/>
      <c r="AB520" s="43"/>
      <c r="AC520" s="43"/>
      <c r="AD520" s="43"/>
      <c r="AE520" s="47">
        <f t="shared" si="48"/>
        <v>1</v>
      </c>
      <c r="AF520" s="47">
        <f t="shared" si="49"/>
        <v>0</v>
      </c>
      <c r="AG520" s="47">
        <f t="shared" si="50"/>
        <v>0</v>
      </c>
      <c r="AH520" s="43" t="s">
        <v>1111</v>
      </c>
      <c r="AI520" s="43" t="s">
        <v>1126</v>
      </c>
      <c r="AJ520" s="43" t="s">
        <v>376</v>
      </c>
      <c r="AK520" s="43" t="s">
        <v>658</v>
      </c>
      <c r="AL520" s="43" t="s">
        <v>1136</v>
      </c>
      <c r="AM520" s="43" t="s">
        <v>1086</v>
      </c>
      <c r="AN520" s="43" t="s">
        <v>376</v>
      </c>
      <c r="AO520" s="43" t="s">
        <v>658</v>
      </c>
      <c r="AP520" s="43"/>
      <c r="AQ520" s="43">
        <v>1</v>
      </c>
      <c r="AR520" s="43"/>
      <c r="AS520" s="43"/>
      <c r="AT520" s="43"/>
      <c r="AU520" s="43" t="s">
        <v>376</v>
      </c>
      <c r="AV520" s="43"/>
      <c r="AW520" s="43" t="s">
        <v>30</v>
      </c>
      <c r="AX520" s="43"/>
      <c r="AY520" s="43" t="s">
        <v>30</v>
      </c>
      <c r="AZ520" s="43"/>
      <c r="BA520" s="44"/>
      <c r="BB520" s="48" t="s">
        <v>30</v>
      </c>
      <c r="BC520" s="43" t="s">
        <v>30</v>
      </c>
      <c r="BD520" s="43"/>
      <c r="BE520" s="43"/>
      <c r="BF520" s="43">
        <v>1</v>
      </c>
      <c r="BG520" s="43">
        <v>1</v>
      </c>
      <c r="BH520" s="43">
        <v>1</v>
      </c>
      <c r="BI520" s="43" t="s">
        <v>1124</v>
      </c>
      <c r="BJ520" s="43" t="s">
        <v>640</v>
      </c>
      <c r="BK520" s="43">
        <v>1954</v>
      </c>
      <c r="BL520" s="43" t="str">
        <f t="shared" si="51"/>
        <v>1954West Bromwich Albion</v>
      </c>
      <c r="BM520" s="49" t="str">
        <f t="shared" si="52"/>
        <v>London</v>
      </c>
      <c r="BN520" s="43"/>
      <c r="BO520" s="43"/>
      <c r="BP520" s="43"/>
      <c r="BQ520" s="43"/>
      <c r="BR520" s="43"/>
      <c r="BS520" s="43"/>
      <c r="BT520" s="43"/>
      <c r="BU520" s="43"/>
      <c r="BV520" s="43" t="s">
        <v>376</v>
      </c>
      <c r="BW520" s="43" t="s">
        <v>376</v>
      </c>
      <c r="BX520" s="43"/>
      <c r="BZ520" s="50"/>
      <c r="CA520" s="50"/>
      <c r="CB520" s="88" t="str">
        <f t="shared" si="53"/>
        <v>19540501</v>
      </c>
    </row>
    <row r="521" spans="1:80" s="49" customFormat="1" ht="12.95" customHeight="1" x14ac:dyDescent="0.2">
      <c r="A521" s="43">
        <v>5</v>
      </c>
      <c r="B521" s="43">
        <v>1</v>
      </c>
      <c r="C521" s="43">
        <v>1954</v>
      </c>
      <c r="D521" s="43" t="s">
        <v>658</v>
      </c>
      <c r="E521" s="43" t="s">
        <v>1312</v>
      </c>
      <c r="F521" s="44" t="s">
        <v>1010</v>
      </c>
      <c r="G521" s="43"/>
      <c r="H521" s="44" t="s">
        <v>1025</v>
      </c>
      <c r="I521" s="44"/>
      <c r="J521" s="45">
        <v>19845</v>
      </c>
      <c r="K521" s="43" t="s">
        <v>640</v>
      </c>
      <c r="L521" s="43" t="s">
        <v>4</v>
      </c>
      <c r="M521" s="43" t="s">
        <v>1124</v>
      </c>
      <c r="N521" s="46">
        <v>2</v>
      </c>
      <c r="O521" s="46">
        <v>3</v>
      </c>
      <c r="P521" s="44" t="s">
        <v>1268</v>
      </c>
      <c r="Q521" s="44" t="s">
        <v>1017</v>
      </c>
      <c r="R521" s="44" t="s">
        <v>376</v>
      </c>
      <c r="S521" s="43"/>
      <c r="T521" s="43"/>
      <c r="U521" s="43"/>
      <c r="V521" s="43"/>
      <c r="W521" s="43"/>
      <c r="X521" s="43"/>
      <c r="Y521" s="43"/>
      <c r="Z521" s="43"/>
      <c r="AA521" s="43"/>
      <c r="AB521" s="43"/>
      <c r="AC521" s="43"/>
      <c r="AD521" s="43"/>
      <c r="AE521" s="47">
        <f t="shared" si="48"/>
        <v>0</v>
      </c>
      <c r="AF521" s="47">
        <f t="shared" si="49"/>
        <v>0</v>
      </c>
      <c r="AG521" s="47">
        <f t="shared" si="50"/>
        <v>1</v>
      </c>
      <c r="AH521" s="43" t="s">
        <v>1136</v>
      </c>
      <c r="AI521" s="43" t="s">
        <v>1086</v>
      </c>
      <c r="AJ521" s="43" t="s">
        <v>376</v>
      </c>
      <c r="AK521" s="43" t="s">
        <v>658</v>
      </c>
      <c r="AL521" s="43" t="s">
        <v>1111</v>
      </c>
      <c r="AM521" s="43" t="s">
        <v>1126</v>
      </c>
      <c r="AN521" s="43" t="s">
        <v>376</v>
      </c>
      <c r="AO521" s="43" t="s">
        <v>658</v>
      </c>
      <c r="AP521" s="43"/>
      <c r="AQ521" s="43">
        <v>1</v>
      </c>
      <c r="AR521" s="43"/>
      <c r="AS521" s="43"/>
      <c r="AT521" s="43"/>
      <c r="AU521" s="43" t="s">
        <v>376</v>
      </c>
      <c r="AV521" s="43"/>
      <c r="AW521" s="43" t="s">
        <v>30</v>
      </c>
      <c r="AX521" s="43"/>
      <c r="AY521" s="43" t="s">
        <v>30</v>
      </c>
      <c r="AZ521" s="43"/>
      <c r="BA521" s="44"/>
      <c r="BB521" s="48"/>
      <c r="BC521" s="43" t="s">
        <v>30</v>
      </c>
      <c r="BD521" s="43"/>
      <c r="BE521" s="43"/>
      <c r="BF521" s="43">
        <v>1</v>
      </c>
      <c r="BG521" s="43">
        <v>1</v>
      </c>
      <c r="BH521" s="43">
        <v>1</v>
      </c>
      <c r="BI521" s="43" t="s">
        <v>640</v>
      </c>
      <c r="BJ521" s="43" t="s">
        <v>1124</v>
      </c>
      <c r="BK521" s="43">
        <v>1954</v>
      </c>
      <c r="BL521" s="43" t="str">
        <f t="shared" si="51"/>
        <v>1954Preston North End</v>
      </c>
      <c r="BM521" s="49" t="str">
        <f t="shared" si="52"/>
        <v>London</v>
      </c>
      <c r="BN521" s="43"/>
      <c r="BO521" s="43"/>
      <c r="BP521" s="43"/>
      <c r="BQ521" s="43"/>
      <c r="BR521" s="43"/>
      <c r="BS521" s="43"/>
      <c r="BT521" s="43"/>
      <c r="BU521" s="43"/>
      <c r="BV521" s="43" t="s">
        <v>376</v>
      </c>
      <c r="BW521" s="43" t="s">
        <v>376</v>
      </c>
      <c r="BX521" s="43"/>
      <c r="BZ521" s="50"/>
      <c r="CA521" s="50"/>
      <c r="CB521" s="88" t="str">
        <f t="shared" si="53"/>
        <v>19540501</v>
      </c>
    </row>
    <row r="522" spans="1:80" s="49" customFormat="1" ht="12.95" customHeight="1" x14ac:dyDescent="0.2">
      <c r="A522" s="43">
        <v>3</v>
      </c>
      <c r="B522" s="43">
        <v>26</v>
      </c>
      <c r="C522" s="43">
        <v>1955</v>
      </c>
      <c r="D522" s="43" t="s">
        <v>658</v>
      </c>
      <c r="E522" s="43" t="s">
        <v>1314</v>
      </c>
      <c r="F522" s="44" t="s">
        <v>1010</v>
      </c>
      <c r="G522" s="43"/>
      <c r="H522" s="44" t="s">
        <v>1011</v>
      </c>
      <c r="I522" s="44"/>
      <c r="J522" s="45">
        <v>20174</v>
      </c>
      <c r="K522" s="43" t="s">
        <v>1315</v>
      </c>
      <c r="L522" s="43" t="s">
        <v>1014</v>
      </c>
      <c r="M522" s="43" t="s">
        <v>805</v>
      </c>
      <c r="N522" s="46">
        <v>1</v>
      </c>
      <c r="O522" s="46">
        <v>1</v>
      </c>
      <c r="P522" s="44" t="s">
        <v>1252</v>
      </c>
      <c r="Q522" s="44" t="s">
        <v>1097</v>
      </c>
      <c r="R522" s="44" t="s">
        <v>376</v>
      </c>
      <c r="S522" s="43"/>
      <c r="T522" s="43"/>
      <c r="U522" s="43"/>
      <c r="V522" s="43"/>
      <c r="W522" s="43"/>
      <c r="X522" s="43"/>
      <c r="Y522" s="43"/>
      <c r="Z522" s="43"/>
      <c r="AA522" s="43"/>
      <c r="AB522" s="43"/>
      <c r="AC522" s="43"/>
      <c r="AD522" s="43"/>
      <c r="AE522" s="47">
        <f t="shared" si="48"/>
        <v>0</v>
      </c>
      <c r="AF522" s="47">
        <f t="shared" si="49"/>
        <v>1</v>
      </c>
      <c r="AG522" s="47">
        <f t="shared" si="50"/>
        <v>0</v>
      </c>
      <c r="AH522" s="43" t="s">
        <v>1316</v>
      </c>
      <c r="AI522" s="43" t="s">
        <v>1317</v>
      </c>
      <c r="AJ522" s="43" t="s">
        <v>376</v>
      </c>
      <c r="AK522" s="43" t="s">
        <v>658</v>
      </c>
      <c r="AL522" s="43" t="s">
        <v>1227</v>
      </c>
      <c r="AM522" s="43" t="s">
        <v>1164</v>
      </c>
      <c r="AN522" s="43" t="s">
        <v>376</v>
      </c>
      <c r="AO522" s="43" t="s">
        <v>658</v>
      </c>
      <c r="AP522" s="43"/>
      <c r="AQ522" s="43">
        <v>2</v>
      </c>
      <c r="AR522" s="43"/>
      <c r="AS522" s="43"/>
      <c r="AT522" s="43"/>
      <c r="AU522" s="43" t="s">
        <v>376</v>
      </c>
      <c r="AV522" s="43"/>
      <c r="AW522" s="43" t="s">
        <v>30</v>
      </c>
      <c r="AX522" s="43"/>
      <c r="AY522" s="43" t="s">
        <v>30</v>
      </c>
      <c r="AZ522" s="43"/>
      <c r="BA522" s="44"/>
      <c r="BB522" s="48"/>
      <c r="BC522" s="43"/>
      <c r="BD522" s="43"/>
      <c r="BE522" s="43"/>
      <c r="BF522" s="43">
        <v>1</v>
      </c>
      <c r="BG522" s="43">
        <v>3</v>
      </c>
      <c r="BH522" s="43">
        <v>1</v>
      </c>
      <c r="BI522" s="43" t="s">
        <v>1315</v>
      </c>
      <c r="BJ522" s="43" t="s">
        <v>805</v>
      </c>
      <c r="BK522" s="43">
        <v>1955</v>
      </c>
      <c r="BL522" s="43" t="str">
        <f t="shared" si="51"/>
        <v>1955York City</v>
      </c>
      <c r="BM522" s="49" t="str">
        <f t="shared" si="52"/>
        <v>Sheffield</v>
      </c>
      <c r="BN522" s="43"/>
      <c r="BO522" s="43"/>
      <c r="BP522" s="43"/>
      <c r="BQ522" s="43"/>
      <c r="BR522" s="43"/>
      <c r="BS522" s="43"/>
      <c r="BT522" s="43"/>
      <c r="BU522" s="43"/>
      <c r="BV522" s="43" t="s">
        <v>376</v>
      </c>
      <c r="BW522" s="43" t="s">
        <v>376</v>
      </c>
      <c r="BX522" s="43"/>
      <c r="BY522" s="47"/>
      <c r="BZ522" s="50"/>
      <c r="CA522" s="50"/>
      <c r="CB522" s="88" t="str">
        <f t="shared" si="53"/>
        <v>19550326</v>
      </c>
    </row>
    <row r="523" spans="1:80" s="49" customFormat="1" ht="12.95" customHeight="1" x14ac:dyDescent="0.2">
      <c r="A523" s="43">
        <v>3</v>
      </c>
      <c r="B523" s="43">
        <v>26</v>
      </c>
      <c r="C523" s="43">
        <v>1955</v>
      </c>
      <c r="D523" s="43" t="s">
        <v>658</v>
      </c>
      <c r="E523" s="43" t="s">
        <v>1314</v>
      </c>
      <c r="F523" s="44" t="s">
        <v>1010</v>
      </c>
      <c r="G523" s="43"/>
      <c r="H523" s="44" t="s">
        <v>1011</v>
      </c>
      <c r="I523" s="44"/>
      <c r="J523" s="45">
        <v>20174</v>
      </c>
      <c r="K523" s="43" t="s">
        <v>805</v>
      </c>
      <c r="L523" s="43" t="s">
        <v>1014</v>
      </c>
      <c r="M523" s="43" t="s">
        <v>1315</v>
      </c>
      <c r="N523" s="46">
        <v>1</v>
      </c>
      <c r="O523" s="46">
        <v>1</v>
      </c>
      <c r="P523" s="44" t="s">
        <v>1252</v>
      </c>
      <c r="Q523" s="44" t="s">
        <v>1097</v>
      </c>
      <c r="R523" s="44" t="s">
        <v>376</v>
      </c>
      <c r="S523" s="43"/>
      <c r="T523" s="43"/>
      <c r="U523" s="43"/>
      <c r="V523" s="43"/>
      <c r="W523" s="43"/>
      <c r="X523" s="43"/>
      <c r="Y523" s="43"/>
      <c r="Z523" s="43"/>
      <c r="AA523" s="43"/>
      <c r="AB523" s="43"/>
      <c r="AC523" s="43"/>
      <c r="AD523" s="43"/>
      <c r="AE523" s="47">
        <f t="shared" si="48"/>
        <v>0</v>
      </c>
      <c r="AF523" s="47">
        <f t="shared" si="49"/>
        <v>1</v>
      </c>
      <c r="AG523" s="47">
        <f t="shared" si="50"/>
        <v>0</v>
      </c>
      <c r="AH523" s="43" t="s">
        <v>1227</v>
      </c>
      <c r="AI523" s="43" t="s">
        <v>1164</v>
      </c>
      <c r="AJ523" s="43" t="s">
        <v>376</v>
      </c>
      <c r="AK523" s="43" t="s">
        <v>658</v>
      </c>
      <c r="AL523" s="43" t="s">
        <v>1316</v>
      </c>
      <c r="AM523" s="43" t="s">
        <v>1317</v>
      </c>
      <c r="AN523" s="43" t="s">
        <v>376</v>
      </c>
      <c r="AO523" s="43" t="s">
        <v>658</v>
      </c>
      <c r="AP523" s="43"/>
      <c r="AQ523" s="43">
        <v>2</v>
      </c>
      <c r="AR523" s="43"/>
      <c r="AS523" s="43"/>
      <c r="AT523" s="43"/>
      <c r="AU523" s="43" t="s">
        <v>376</v>
      </c>
      <c r="AV523" s="43"/>
      <c r="AW523" s="43" t="s">
        <v>30</v>
      </c>
      <c r="AX523" s="43"/>
      <c r="AY523" s="43" t="s">
        <v>30</v>
      </c>
      <c r="AZ523" s="43"/>
      <c r="BA523" s="44"/>
      <c r="BB523" s="48"/>
      <c r="BC523" s="43"/>
      <c r="BD523" s="43"/>
      <c r="BE523" s="43"/>
      <c r="BF523" s="43">
        <v>1</v>
      </c>
      <c r="BG523" s="43">
        <v>1</v>
      </c>
      <c r="BH523" s="43">
        <v>3</v>
      </c>
      <c r="BI523" s="43" t="s">
        <v>805</v>
      </c>
      <c r="BJ523" s="43" t="s">
        <v>1315</v>
      </c>
      <c r="BK523" s="43">
        <v>1955</v>
      </c>
      <c r="BL523" s="43" t="str">
        <f t="shared" si="51"/>
        <v>1955Newcastle United</v>
      </c>
      <c r="BM523" s="49" t="str">
        <f t="shared" si="52"/>
        <v>Sheffield</v>
      </c>
      <c r="BN523" s="43"/>
      <c r="BO523" s="43"/>
      <c r="BP523" s="43"/>
      <c r="BQ523" s="43"/>
      <c r="BR523" s="43"/>
      <c r="BS523" s="43"/>
      <c r="BT523" s="43"/>
      <c r="BU523" s="43"/>
      <c r="BV523" s="43" t="s">
        <v>376</v>
      </c>
      <c r="BW523" s="43" t="s">
        <v>376</v>
      </c>
      <c r="BX523" s="43"/>
      <c r="BY523" s="47"/>
      <c r="BZ523" s="50"/>
      <c r="CA523" s="50"/>
      <c r="CB523" s="88" t="str">
        <f t="shared" si="53"/>
        <v>19550326</v>
      </c>
    </row>
    <row r="524" spans="1:80" s="49" customFormat="1" ht="12.95" customHeight="1" x14ac:dyDescent="0.2">
      <c r="A524" s="43">
        <v>3</v>
      </c>
      <c r="B524" s="43">
        <v>26</v>
      </c>
      <c r="C524" s="43">
        <v>1955</v>
      </c>
      <c r="D524" s="43" t="s">
        <v>658</v>
      </c>
      <c r="E524" s="43" t="s">
        <v>1314</v>
      </c>
      <c r="F524" s="44" t="s">
        <v>1010</v>
      </c>
      <c r="G524" s="43"/>
      <c r="H524" s="44" t="s">
        <v>1011</v>
      </c>
      <c r="I524" s="44"/>
      <c r="J524" s="45">
        <v>20174</v>
      </c>
      <c r="K524" s="43" t="s">
        <v>823</v>
      </c>
      <c r="L524" s="43" t="s">
        <v>3</v>
      </c>
      <c r="M524" s="43" t="s">
        <v>793</v>
      </c>
      <c r="N524" s="46">
        <v>1</v>
      </c>
      <c r="O524" s="46">
        <v>0</v>
      </c>
      <c r="P524" s="44" t="s">
        <v>1219</v>
      </c>
      <c r="Q524" s="44" t="s">
        <v>1111</v>
      </c>
      <c r="R524" s="44" t="s">
        <v>376</v>
      </c>
      <c r="S524" s="43"/>
      <c r="T524" s="43"/>
      <c r="U524" s="43"/>
      <c r="V524" s="43"/>
      <c r="W524" s="43"/>
      <c r="X524" s="43"/>
      <c r="Y524" s="43"/>
      <c r="Z524" s="43"/>
      <c r="AA524" s="43"/>
      <c r="AB524" s="43"/>
      <c r="AC524" s="43"/>
      <c r="AD524" s="43"/>
      <c r="AE524" s="47">
        <f t="shared" si="48"/>
        <v>1</v>
      </c>
      <c r="AF524" s="47">
        <f t="shared" si="49"/>
        <v>0</v>
      </c>
      <c r="AG524" s="47">
        <f t="shared" si="50"/>
        <v>0</v>
      </c>
      <c r="AH524" s="43" t="s">
        <v>1101</v>
      </c>
      <c r="AI524" s="43" t="s">
        <v>1159</v>
      </c>
      <c r="AJ524" s="43" t="s">
        <v>376</v>
      </c>
      <c r="AK524" s="43" t="s">
        <v>658</v>
      </c>
      <c r="AL524" s="43" t="s">
        <v>793</v>
      </c>
      <c r="AM524" s="43" t="s">
        <v>1164</v>
      </c>
      <c r="AN524" s="43" t="s">
        <v>376</v>
      </c>
      <c r="AO524" s="43" t="s">
        <v>658</v>
      </c>
      <c r="AP524" s="43"/>
      <c r="AQ524" s="43">
        <v>2</v>
      </c>
      <c r="AR524" s="43"/>
      <c r="AS524" s="43"/>
      <c r="AT524" s="43"/>
      <c r="AU524" s="43" t="s">
        <v>376</v>
      </c>
      <c r="AV524" s="43"/>
      <c r="AW524" s="43" t="s">
        <v>30</v>
      </c>
      <c r="AX524" s="43"/>
      <c r="AY524" s="43" t="s">
        <v>30</v>
      </c>
      <c r="AZ524" s="43"/>
      <c r="BA524" s="44"/>
      <c r="BB524" s="48"/>
      <c r="BC524" s="43"/>
      <c r="BD524" s="43"/>
      <c r="BE524" s="43"/>
      <c r="BF524" s="43">
        <v>1</v>
      </c>
      <c r="BG524" s="43">
        <v>1</v>
      </c>
      <c r="BH524" s="43">
        <v>1</v>
      </c>
      <c r="BI524" s="43" t="s">
        <v>823</v>
      </c>
      <c r="BJ524" s="43" t="s">
        <v>793</v>
      </c>
      <c r="BK524" s="43">
        <v>1955</v>
      </c>
      <c r="BL524" s="43" t="str">
        <f t="shared" si="51"/>
        <v>1955Manchester City</v>
      </c>
      <c r="BM524" s="49" t="str">
        <f t="shared" si="52"/>
        <v>Birmingham</v>
      </c>
      <c r="BN524" s="43"/>
      <c r="BO524" s="43"/>
      <c r="BP524" s="43"/>
      <c r="BQ524" s="43"/>
      <c r="BR524" s="43"/>
      <c r="BS524" s="43"/>
      <c r="BT524" s="43"/>
      <c r="BU524" s="43"/>
      <c r="BV524" s="43" t="s">
        <v>376</v>
      </c>
      <c r="BW524" s="43" t="s">
        <v>376</v>
      </c>
      <c r="BX524" s="43"/>
      <c r="BZ524" s="50"/>
      <c r="CA524" s="50"/>
      <c r="CB524" s="88" t="str">
        <f t="shared" si="53"/>
        <v>19550326</v>
      </c>
    </row>
    <row r="525" spans="1:80" s="49" customFormat="1" ht="12.95" customHeight="1" x14ac:dyDescent="0.2">
      <c r="A525" s="43">
        <v>3</v>
      </c>
      <c r="B525" s="43">
        <v>26</v>
      </c>
      <c r="C525" s="43">
        <v>1955</v>
      </c>
      <c r="D525" s="43" t="s">
        <v>658</v>
      </c>
      <c r="E525" s="43" t="s">
        <v>1314</v>
      </c>
      <c r="F525" s="44" t="s">
        <v>1010</v>
      </c>
      <c r="G525" s="43"/>
      <c r="H525" s="44" t="s">
        <v>1011</v>
      </c>
      <c r="I525" s="44"/>
      <c r="J525" s="45">
        <v>20174</v>
      </c>
      <c r="K525" s="43" t="s">
        <v>793</v>
      </c>
      <c r="L525" s="43" t="s">
        <v>4</v>
      </c>
      <c r="M525" s="43" t="s">
        <v>823</v>
      </c>
      <c r="N525" s="46">
        <v>0</v>
      </c>
      <c r="O525" s="46">
        <v>1</v>
      </c>
      <c r="P525" s="44" t="s">
        <v>1219</v>
      </c>
      <c r="Q525" s="44" t="s">
        <v>1111</v>
      </c>
      <c r="R525" s="44" t="s">
        <v>376</v>
      </c>
      <c r="S525" s="43"/>
      <c r="T525" s="43"/>
      <c r="U525" s="43"/>
      <c r="V525" s="43"/>
      <c r="W525" s="43"/>
      <c r="X525" s="43"/>
      <c r="Y525" s="43"/>
      <c r="Z525" s="43"/>
      <c r="AA525" s="43"/>
      <c r="AB525" s="43"/>
      <c r="AC525" s="43"/>
      <c r="AD525" s="43"/>
      <c r="AE525" s="47">
        <f t="shared" si="48"/>
        <v>0</v>
      </c>
      <c r="AF525" s="47">
        <f t="shared" si="49"/>
        <v>0</v>
      </c>
      <c r="AG525" s="47">
        <f t="shared" si="50"/>
        <v>1</v>
      </c>
      <c r="AH525" s="43" t="s">
        <v>793</v>
      </c>
      <c r="AI525" s="43" t="s">
        <v>1164</v>
      </c>
      <c r="AJ525" s="43" t="s">
        <v>376</v>
      </c>
      <c r="AK525" s="43" t="s">
        <v>658</v>
      </c>
      <c r="AL525" s="43" t="s">
        <v>1101</v>
      </c>
      <c r="AM525" s="43" t="s">
        <v>1159</v>
      </c>
      <c r="AN525" s="43" t="s">
        <v>376</v>
      </c>
      <c r="AO525" s="43" t="s">
        <v>658</v>
      </c>
      <c r="AP525" s="43"/>
      <c r="AQ525" s="43">
        <v>2</v>
      </c>
      <c r="AR525" s="43"/>
      <c r="AS525" s="43"/>
      <c r="AT525" s="43"/>
      <c r="AU525" s="43" t="s">
        <v>376</v>
      </c>
      <c r="AV525" s="43"/>
      <c r="AW525" s="43" t="s">
        <v>30</v>
      </c>
      <c r="AX525" s="43"/>
      <c r="AY525" s="43" t="s">
        <v>30</v>
      </c>
      <c r="AZ525" s="43"/>
      <c r="BA525" s="44"/>
      <c r="BB525" s="48"/>
      <c r="BC525" s="43"/>
      <c r="BD525" s="43"/>
      <c r="BE525" s="43"/>
      <c r="BF525" s="43">
        <v>1</v>
      </c>
      <c r="BG525" s="43">
        <v>1</v>
      </c>
      <c r="BH525" s="43">
        <v>1</v>
      </c>
      <c r="BI525" s="43" t="s">
        <v>793</v>
      </c>
      <c r="BJ525" s="43" t="s">
        <v>823</v>
      </c>
      <c r="BK525" s="43">
        <v>1955</v>
      </c>
      <c r="BL525" s="43" t="str">
        <f t="shared" si="51"/>
        <v>1955Sunderland</v>
      </c>
      <c r="BM525" s="49" t="str">
        <f t="shared" si="52"/>
        <v>Birmingham</v>
      </c>
      <c r="BN525" s="43"/>
      <c r="BO525" s="43"/>
      <c r="BP525" s="43"/>
      <c r="BQ525" s="43"/>
      <c r="BR525" s="43"/>
      <c r="BS525" s="43"/>
      <c r="BT525" s="43"/>
      <c r="BU525" s="43"/>
      <c r="BV525" s="43" t="s">
        <v>376</v>
      </c>
      <c r="BW525" s="43" t="s">
        <v>376</v>
      </c>
      <c r="BX525" s="43"/>
      <c r="BZ525" s="50"/>
      <c r="CA525" s="50"/>
      <c r="CB525" s="88" t="str">
        <f t="shared" si="53"/>
        <v>19550326</v>
      </c>
    </row>
    <row r="526" spans="1:80" s="49" customFormat="1" ht="12.95" customHeight="1" x14ac:dyDescent="0.2">
      <c r="A526" s="43">
        <v>3</v>
      </c>
      <c r="B526" s="43">
        <v>30</v>
      </c>
      <c r="C526" s="43">
        <v>1955</v>
      </c>
      <c r="D526" s="43" t="s">
        <v>658</v>
      </c>
      <c r="E526" s="43" t="s">
        <v>1314</v>
      </c>
      <c r="F526" s="44" t="s">
        <v>1010</v>
      </c>
      <c r="G526" s="43"/>
      <c r="H526" s="44" t="s">
        <v>1011</v>
      </c>
      <c r="I526" s="44" t="s">
        <v>1023</v>
      </c>
      <c r="J526" s="45">
        <v>20178</v>
      </c>
      <c r="K526" s="43" t="s">
        <v>805</v>
      </c>
      <c r="L526" s="43" t="s">
        <v>3</v>
      </c>
      <c r="M526" s="43" t="s">
        <v>1315</v>
      </c>
      <c r="N526" s="46">
        <v>2</v>
      </c>
      <c r="O526" s="46">
        <v>0</v>
      </c>
      <c r="P526" s="44" t="s">
        <v>1318</v>
      </c>
      <c r="Q526" s="44" t="s">
        <v>793</v>
      </c>
      <c r="R526" s="44" t="s">
        <v>376</v>
      </c>
      <c r="S526" s="43"/>
      <c r="T526" s="43"/>
      <c r="U526" s="43"/>
      <c r="V526" s="43"/>
      <c r="W526" s="43"/>
      <c r="X526" s="43"/>
      <c r="Y526" s="43"/>
      <c r="Z526" s="43"/>
      <c r="AA526" s="43"/>
      <c r="AB526" s="43"/>
      <c r="AC526" s="43"/>
      <c r="AD526" s="43"/>
      <c r="AE526" s="47">
        <f t="shared" si="48"/>
        <v>1</v>
      </c>
      <c r="AF526" s="47">
        <f t="shared" si="49"/>
        <v>0</v>
      </c>
      <c r="AG526" s="47">
        <f t="shared" si="50"/>
        <v>0</v>
      </c>
      <c r="AH526" s="43" t="s">
        <v>1227</v>
      </c>
      <c r="AI526" s="43" t="s">
        <v>1164</v>
      </c>
      <c r="AJ526" s="43" t="s">
        <v>376</v>
      </c>
      <c r="AK526" s="43" t="s">
        <v>658</v>
      </c>
      <c r="AL526" s="43" t="s">
        <v>1316</v>
      </c>
      <c r="AM526" s="43" t="s">
        <v>1317</v>
      </c>
      <c r="AN526" s="43" t="s">
        <v>376</v>
      </c>
      <c r="AO526" s="43" t="s">
        <v>658</v>
      </c>
      <c r="AP526" s="43"/>
      <c r="AQ526" s="43">
        <v>2</v>
      </c>
      <c r="AR526" s="43"/>
      <c r="AS526" s="43"/>
      <c r="AT526" s="43"/>
      <c r="AU526" s="43" t="s">
        <v>376</v>
      </c>
      <c r="AV526" s="43"/>
      <c r="AW526" s="43" t="s">
        <v>30</v>
      </c>
      <c r="AX526" s="43"/>
      <c r="AY526" s="43" t="s">
        <v>30</v>
      </c>
      <c r="AZ526" s="43"/>
      <c r="BA526" s="44"/>
      <c r="BB526" s="48"/>
      <c r="BC526" s="43"/>
      <c r="BD526" s="43"/>
      <c r="BE526" s="43"/>
      <c r="BF526" s="43">
        <v>1</v>
      </c>
      <c r="BG526" s="43">
        <v>1</v>
      </c>
      <c r="BH526" s="43">
        <v>3</v>
      </c>
      <c r="BI526" s="43" t="s">
        <v>805</v>
      </c>
      <c r="BJ526" s="43" t="s">
        <v>1315</v>
      </c>
      <c r="BK526" s="43">
        <v>1955</v>
      </c>
      <c r="BL526" s="43" t="str">
        <f t="shared" si="51"/>
        <v>1955Newcastle United</v>
      </c>
      <c r="BM526" s="49" t="str">
        <f t="shared" si="52"/>
        <v>Sunderland</v>
      </c>
      <c r="BN526" s="43"/>
      <c r="BO526" s="43"/>
      <c r="BP526" s="43"/>
      <c r="BQ526" s="43"/>
      <c r="BR526" s="43"/>
      <c r="BS526" s="43"/>
      <c r="BT526" s="43"/>
      <c r="BU526" s="43"/>
      <c r="BV526" s="43" t="s">
        <v>376</v>
      </c>
      <c r="BW526" s="43" t="s">
        <v>376</v>
      </c>
      <c r="BX526" s="43"/>
      <c r="BY526" s="47"/>
      <c r="BZ526" s="50"/>
      <c r="CA526" s="50"/>
      <c r="CB526" s="88" t="str">
        <f t="shared" si="53"/>
        <v>19550330</v>
      </c>
    </row>
    <row r="527" spans="1:80" s="49" customFormat="1" ht="12.95" customHeight="1" x14ac:dyDescent="0.2">
      <c r="A527" s="43">
        <v>3</v>
      </c>
      <c r="B527" s="43">
        <v>30</v>
      </c>
      <c r="C527" s="43">
        <v>1955</v>
      </c>
      <c r="D527" s="43" t="s">
        <v>658</v>
      </c>
      <c r="E527" s="43" t="s">
        <v>1314</v>
      </c>
      <c r="F527" s="44" t="s">
        <v>1010</v>
      </c>
      <c r="G527" s="43"/>
      <c r="H527" s="44" t="s">
        <v>1011</v>
      </c>
      <c r="I527" s="44" t="s">
        <v>1023</v>
      </c>
      <c r="J527" s="45">
        <v>20178</v>
      </c>
      <c r="K527" s="43" t="s">
        <v>1315</v>
      </c>
      <c r="L527" s="43" t="s">
        <v>4</v>
      </c>
      <c r="M527" s="43" t="s">
        <v>805</v>
      </c>
      <c r="N527" s="46">
        <v>0</v>
      </c>
      <c r="O527" s="46">
        <v>2</v>
      </c>
      <c r="P527" s="44" t="s">
        <v>1318</v>
      </c>
      <c r="Q527" s="44" t="s">
        <v>793</v>
      </c>
      <c r="R527" s="44" t="s">
        <v>376</v>
      </c>
      <c r="S527" s="43"/>
      <c r="T527" s="43"/>
      <c r="U527" s="43"/>
      <c r="V527" s="43"/>
      <c r="W527" s="43"/>
      <c r="X527" s="43"/>
      <c r="Y527" s="43"/>
      <c r="Z527" s="43"/>
      <c r="AA527" s="43"/>
      <c r="AB527" s="43"/>
      <c r="AC527" s="43"/>
      <c r="AD527" s="43"/>
      <c r="AE527" s="47">
        <f t="shared" si="48"/>
        <v>0</v>
      </c>
      <c r="AF527" s="47">
        <f t="shared" si="49"/>
        <v>0</v>
      </c>
      <c r="AG527" s="47">
        <f t="shared" si="50"/>
        <v>1</v>
      </c>
      <c r="AH527" s="43" t="s">
        <v>1316</v>
      </c>
      <c r="AI527" s="43" t="s">
        <v>1317</v>
      </c>
      <c r="AJ527" s="43" t="s">
        <v>376</v>
      </c>
      <c r="AK527" s="43" t="s">
        <v>658</v>
      </c>
      <c r="AL527" s="43" t="s">
        <v>1227</v>
      </c>
      <c r="AM527" s="43" t="s">
        <v>1164</v>
      </c>
      <c r="AN527" s="43" t="s">
        <v>376</v>
      </c>
      <c r="AO527" s="43" t="s">
        <v>658</v>
      </c>
      <c r="AP527" s="43"/>
      <c r="AQ527" s="43">
        <v>2</v>
      </c>
      <c r="AR527" s="43"/>
      <c r="AS527" s="43"/>
      <c r="AT527" s="43"/>
      <c r="AU527" s="43" t="s">
        <v>376</v>
      </c>
      <c r="AV527" s="43"/>
      <c r="AW527" s="43" t="s">
        <v>30</v>
      </c>
      <c r="AX527" s="43"/>
      <c r="AY527" s="43" t="s">
        <v>30</v>
      </c>
      <c r="AZ527" s="43"/>
      <c r="BA527" s="44"/>
      <c r="BB527" s="48"/>
      <c r="BC527" s="43"/>
      <c r="BD527" s="43"/>
      <c r="BE527" s="43"/>
      <c r="BF527" s="43">
        <v>1</v>
      </c>
      <c r="BG527" s="43">
        <v>3</v>
      </c>
      <c r="BH527" s="43">
        <v>1</v>
      </c>
      <c r="BI527" s="43" t="s">
        <v>1315</v>
      </c>
      <c r="BJ527" s="43" t="s">
        <v>805</v>
      </c>
      <c r="BK527" s="43">
        <v>1955</v>
      </c>
      <c r="BL527" s="43" t="str">
        <f t="shared" si="51"/>
        <v>1955York City</v>
      </c>
      <c r="BM527" s="49" t="str">
        <f t="shared" si="52"/>
        <v>Sunderland</v>
      </c>
      <c r="BN527" s="43"/>
      <c r="BO527" s="43"/>
      <c r="BP527" s="43"/>
      <c r="BQ527" s="43"/>
      <c r="BR527" s="43"/>
      <c r="BS527" s="43"/>
      <c r="BT527" s="43"/>
      <c r="BU527" s="43"/>
      <c r="BV527" s="43" t="s">
        <v>376</v>
      </c>
      <c r="BW527" s="43" t="s">
        <v>376</v>
      </c>
      <c r="BX527" s="43"/>
      <c r="BY527" s="47"/>
      <c r="BZ527" s="50"/>
      <c r="CA527" s="50"/>
      <c r="CB527" s="88" t="str">
        <f t="shared" si="53"/>
        <v>19550330</v>
      </c>
    </row>
    <row r="528" spans="1:80" s="49" customFormat="1" ht="12.95" customHeight="1" x14ac:dyDescent="0.2">
      <c r="A528" s="43">
        <v>5</v>
      </c>
      <c r="B528" s="43">
        <v>7</v>
      </c>
      <c r="C528" s="43">
        <v>1955</v>
      </c>
      <c r="D528" s="43" t="s">
        <v>658</v>
      </c>
      <c r="E528" s="43" t="s">
        <v>1314</v>
      </c>
      <c r="F528" s="44" t="s">
        <v>1010</v>
      </c>
      <c r="G528" s="43"/>
      <c r="H528" s="44" t="s">
        <v>1025</v>
      </c>
      <c r="I528" s="44"/>
      <c r="J528" s="45">
        <v>20216</v>
      </c>
      <c r="K528" s="43" t="s">
        <v>805</v>
      </c>
      <c r="L528" s="43" t="s">
        <v>3</v>
      </c>
      <c r="M528" s="43" t="s">
        <v>823</v>
      </c>
      <c r="N528" s="46">
        <v>3</v>
      </c>
      <c r="O528" s="46">
        <v>1</v>
      </c>
      <c r="P528" s="44" t="s">
        <v>1268</v>
      </c>
      <c r="Q528" s="44" t="s">
        <v>1017</v>
      </c>
      <c r="R528" s="44" t="s">
        <v>376</v>
      </c>
      <c r="S528" s="43"/>
      <c r="T528" s="43"/>
      <c r="U528" s="43"/>
      <c r="V528" s="43"/>
      <c r="W528" s="43"/>
      <c r="X528" s="43"/>
      <c r="Y528" s="43"/>
      <c r="Z528" s="43"/>
      <c r="AA528" s="43"/>
      <c r="AB528" s="43"/>
      <c r="AC528" s="43"/>
      <c r="AD528" s="43"/>
      <c r="AE528" s="47">
        <f t="shared" si="48"/>
        <v>1</v>
      </c>
      <c r="AF528" s="47">
        <f t="shared" si="49"/>
        <v>0</v>
      </c>
      <c r="AG528" s="47">
        <f t="shared" si="50"/>
        <v>0</v>
      </c>
      <c r="AH528" s="43" t="s">
        <v>1227</v>
      </c>
      <c r="AI528" s="43" t="s">
        <v>1164</v>
      </c>
      <c r="AJ528" s="43" t="s">
        <v>376</v>
      </c>
      <c r="AK528" s="43" t="s">
        <v>658</v>
      </c>
      <c r="AL528" s="43" t="s">
        <v>1101</v>
      </c>
      <c r="AM528" s="43" t="s">
        <v>1159</v>
      </c>
      <c r="AN528" s="43" t="s">
        <v>376</v>
      </c>
      <c r="AO528" s="43" t="s">
        <v>658</v>
      </c>
      <c r="AP528" s="43"/>
      <c r="AQ528" s="43">
        <v>1</v>
      </c>
      <c r="AR528" s="43"/>
      <c r="AS528" s="43"/>
      <c r="AT528" s="43"/>
      <c r="AU528" s="43" t="s">
        <v>376</v>
      </c>
      <c r="AV528" s="43"/>
      <c r="AW528" s="43" t="s">
        <v>30</v>
      </c>
      <c r="AX528" s="43"/>
      <c r="AY528" s="43" t="s">
        <v>30</v>
      </c>
      <c r="AZ528" s="43"/>
      <c r="BA528" s="44"/>
      <c r="BB528" s="48" t="s">
        <v>30</v>
      </c>
      <c r="BC528" s="43" t="s">
        <v>30</v>
      </c>
      <c r="BD528" s="43"/>
      <c r="BE528" s="43"/>
      <c r="BF528" s="43">
        <v>1</v>
      </c>
      <c r="BG528" s="43">
        <v>1</v>
      </c>
      <c r="BH528" s="43">
        <v>1</v>
      </c>
      <c r="BI528" s="43" t="s">
        <v>805</v>
      </c>
      <c r="BJ528" s="43" t="s">
        <v>823</v>
      </c>
      <c r="BK528" s="43">
        <v>1955</v>
      </c>
      <c r="BL528" s="43" t="str">
        <f t="shared" si="51"/>
        <v>1955Newcastle United</v>
      </c>
      <c r="BM528" s="49" t="str">
        <f t="shared" si="52"/>
        <v>London</v>
      </c>
      <c r="BN528" s="43"/>
      <c r="BO528" s="43"/>
      <c r="BP528" s="43"/>
      <c r="BQ528" s="43"/>
      <c r="BR528" s="43"/>
      <c r="BS528" s="43"/>
      <c r="BT528" s="43"/>
      <c r="BU528" s="43"/>
      <c r="BV528" s="43" t="s">
        <v>376</v>
      </c>
      <c r="BW528" s="43" t="s">
        <v>376</v>
      </c>
      <c r="BX528" s="43"/>
      <c r="BZ528" s="50"/>
      <c r="CA528" s="50"/>
      <c r="CB528" s="88" t="str">
        <f t="shared" si="53"/>
        <v>19550507</v>
      </c>
    </row>
    <row r="529" spans="1:80" s="49" customFormat="1" ht="12.95" customHeight="1" x14ac:dyDescent="0.2">
      <c r="A529" s="43">
        <v>5</v>
      </c>
      <c r="B529" s="43">
        <v>7</v>
      </c>
      <c r="C529" s="43">
        <v>1955</v>
      </c>
      <c r="D529" s="43" t="s">
        <v>658</v>
      </c>
      <c r="E529" s="43" t="s">
        <v>1314</v>
      </c>
      <c r="F529" s="44" t="s">
        <v>1010</v>
      </c>
      <c r="G529" s="43"/>
      <c r="H529" s="44" t="s">
        <v>1025</v>
      </c>
      <c r="I529" s="44"/>
      <c r="J529" s="45">
        <v>20216</v>
      </c>
      <c r="K529" s="43" t="s">
        <v>823</v>
      </c>
      <c r="L529" s="43" t="s">
        <v>4</v>
      </c>
      <c r="M529" s="43" t="s">
        <v>805</v>
      </c>
      <c r="N529" s="46">
        <v>1</v>
      </c>
      <c r="O529" s="46">
        <v>3</v>
      </c>
      <c r="P529" s="44" t="s">
        <v>1268</v>
      </c>
      <c r="Q529" s="44" t="s">
        <v>1017</v>
      </c>
      <c r="R529" s="44" t="s">
        <v>376</v>
      </c>
      <c r="S529" s="43"/>
      <c r="T529" s="43"/>
      <c r="U529" s="43"/>
      <c r="V529" s="43"/>
      <c r="W529" s="43"/>
      <c r="X529" s="43"/>
      <c r="Y529" s="43"/>
      <c r="Z529" s="43"/>
      <c r="AA529" s="43"/>
      <c r="AB529" s="43"/>
      <c r="AC529" s="43"/>
      <c r="AD529" s="43"/>
      <c r="AE529" s="47">
        <f t="shared" si="48"/>
        <v>0</v>
      </c>
      <c r="AF529" s="47">
        <f t="shared" si="49"/>
        <v>0</v>
      </c>
      <c r="AG529" s="47">
        <f t="shared" si="50"/>
        <v>1</v>
      </c>
      <c r="AH529" s="43" t="s">
        <v>1101</v>
      </c>
      <c r="AI529" s="43" t="s">
        <v>1159</v>
      </c>
      <c r="AJ529" s="43" t="s">
        <v>376</v>
      </c>
      <c r="AK529" s="43" t="s">
        <v>658</v>
      </c>
      <c r="AL529" s="43" t="s">
        <v>1227</v>
      </c>
      <c r="AM529" s="43" t="s">
        <v>1164</v>
      </c>
      <c r="AN529" s="43" t="s">
        <v>376</v>
      </c>
      <c r="AO529" s="43" t="s">
        <v>658</v>
      </c>
      <c r="AP529" s="43"/>
      <c r="AQ529" s="43">
        <v>1</v>
      </c>
      <c r="AR529" s="43"/>
      <c r="AS529" s="43"/>
      <c r="AT529" s="43"/>
      <c r="AU529" s="43" t="s">
        <v>376</v>
      </c>
      <c r="AV529" s="43"/>
      <c r="AW529" s="43" t="s">
        <v>30</v>
      </c>
      <c r="AX529" s="43"/>
      <c r="AY529" s="43" t="s">
        <v>30</v>
      </c>
      <c r="AZ529" s="43"/>
      <c r="BA529" s="44"/>
      <c r="BB529" s="48"/>
      <c r="BC529" s="43" t="s">
        <v>30</v>
      </c>
      <c r="BD529" s="43"/>
      <c r="BE529" s="43"/>
      <c r="BF529" s="43">
        <v>1</v>
      </c>
      <c r="BG529" s="43">
        <v>1</v>
      </c>
      <c r="BH529" s="43">
        <v>1</v>
      </c>
      <c r="BI529" s="43" t="s">
        <v>823</v>
      </c>
      <c r="BJ529" s="43" t="s">
        <v>805</v>
      </c>
      <c r="BK529" s="43">
        <v>1955</v>
      </c>
      <c r="BL529" s="43" t="str">
        <f t="shared" si="51"/>
        <v>1955Manchester City</v>
      </c>
      <c r="BM529" s="49" t="str">
        <f t="shared" si="52"/>
        <v>London</v>
      </c>
      <c r="BN529" s="43"/>
      <c r="BO529" s="43"/>
      <c r="BP529" s="43"/>
      <c r="BQ529" s="43"/>
      <c r="BR529" s="43"/>
      <c r="BS529" s="43"/>
      <c r="BT529" s="43"/>
      <c r="BU529" s="43"/>
      <c r="BV529" s="43" t="s">
        <v>376</v>
      </c>
      <c r="BW529" s="43" t="s">
        <v>376</v>
      </c>
      <c r="BX529" s="43"/>
      <c r="BZ529" s="50"/>
      <c r="CA529" s="50"/>
      <c r="CB529" s="88" t="str">
        <f t="shared" si="53"/>
        <v>19550507</v>
      </c>
    </row>
    <row r="530" spans="1:80" s="49" customFormat="1" ht="12.95" customHeight="1" x14ac:dyDescent="0.2">
      <c r="A530" s="43">
        <v>3</v>
      </c>
      <c r="B530" s="43">
        <v>17</v>
      </c>
      <c r="C530" s="43">
        <v>1956</v>
      </c>
      <c r="D530" s="43" t="s">
        <v>658</v>
      </c>
      <c r="E530" s="43" t="s">
        <v>1319</v>
      </c>
      <c r="F530" s="44" t="s">
        <v>1010</v>
      </c>
      <c r="G530" s="43"/>
      <c r="H530" s="44" t="s">
        <v>1011</v>
      </c>
      <c r="I530" s="44"/>
      <c r="J530" s="45">
        <v>20531</v>
      </c>
      <c r="K530" s="43" t="s">
        <v>1125</v>
      </c>
      <c r="L530" s="43" t="s">
        <v>3</v>
      </c>
      <c r="M530" s="43" t="s">
        <v>793</v>
      </c>
      <c r="N530" s="46">
        <v>3</v>
      </c>
      <c r="O530" s="46">
        <v>0</v>
      </c>
      <c r="P530" s="44" t="s">
        <v>1252</v>
      </c>
      <c r="Q530" s="44" t="s">
        <v>1097</v>
      </c>
      <c r="R530" s="44" t="s">
        <v>376</v>
      </c>
      <c r="S530" s="43"/>
      <c r="T530" s="43"/>
      <c r="U530" s="43"/>
      <c r="V530" s="43"/>
      <c r="W530" s="43"/>
      <c r="X530" s="43"/>
      <c r="Y530" s="43"/>
      <c r="Z530" s="43"/>
      <c r="AA530" s="43"/>
      <c r="AB530" s="43"/>
      <c r="AC530" s="43"/>
      <c r="AD530" s="43"/>
      <c r="AE530" s="47">
        <f t="shared" si="48"/>
        <v>1</v>
      </c>
      <c r="AF530" s="47">
        <f t="shared" si="49"/>
        <v>0</v>
      </c>
      <c r="AG530" s="47">
        <f t="shared" si="50"/>
        <v>0</v>
      </c>
      <c r="AH530" s="43" t="s">
        <v>1111</v>
      </c>
      <c r="AI530" s="43" t="s">
        <v>1126</v>
      </c>
      <c r="AJ530" s="43" t="s">
        <v>376</v>
      </c>
      <c r="AK530" s="43" t="s">
        <v>658</v>
      </c>
      <c r="AL530" s="43" t="s">
        <v>793</v>
      </c>
      <c r="AM530" s="43" t="s">
        <v>1164</v>
      </c>
      <c r="AN530" s="43" t="s">
        <v>376</v>
      </c>
      <c r="AO530" s="43" t="s">
        <v>658</v>
      </c>
      <c r="AP530" s="43"/>
      <c r="AQ530" s="43">
        <v>2</v>
      </c>
      <c r="AR530" s="43"/>
      <c r="AS530" s="43"/>
      <c r="AT530" s="43"/>
      <c r="AU530" s="43" t="s">
        <v>376</v>
      </c>
      <c r="AV530" s="43"/>
      <c r="AW530" s="43" t="s">
        <v>30</v>
      </c>
      <c r="AX530" s="43"/>
      <c r="AY530" s="43" t="s">
        <v>30</v>
      </c>
      <c r="AZ530" s="43"/>
      <c r="BA530" s="44"/>
      <c r="BB530" s="48"/>
      <c r="BC530" s="43"/>
      <c r="BD530" s="43"/>
      <c r="BE530" s="43"/>
      <c r="BF530" s="43">
        <v>1</v>
      </c>
      <c r="BG530" s="43">
        <v>1</v>
      </c>
      <c r="BH530" s="43">
        <v>1</v>
      </c>
      <c r="BI530" s="43" t="s">
        <v>1125</v>
      </c>
      <c r="BJ530" s="43" t="s">
        <v>793</v>
      </c>
      <c r="BK530" s="43">
        <v>1956</v>
      </c>
      <c r="BL530" s="43" t="str">
        <f t="shared" si="51"/>
        <v>1956Birmingham City</v>
      </c>
      <c r="BM530" s="49" t="str">
        <f t="shared" si="52"/>
        <v>Sheffield</v>
      </c>
      <c r="BN530" s="43"/>
      <c r="BO530" s="43"/>
      <c r="BP530" s="43"/>
      <c r="BQ530" s="43"/>
      <c r="BR530" s="43"/>
      <c r="BS530" s="43"/>
      <c r="BT530" s="43"/>
      <c r="BU530" s="43"/>
      <c r="BV530" s="43" t="s">
        <v>376</v>
      </c>
      <c r="BW530" s="43" t="s">
        <v>376</v>
      </c>
      <c r="BX530" s="43"/>
      <c r="BY530" s="47"/>
      <c r="BZ530" s="50"/>
      <c r="CA530" s="50"/>
      <c r="CB530" s="88" t="str">
        <f t="shared" si="53"/>
        <v>19560317</v>
      </c>
    </row>
    <row r="531" spans="1:80" s="49" customFormat="1" ht="12.95" customHeight="1" x14ac:dyDescent="0.2">
      <c r="A531" s="43">
        <v>3</v>
      </c>
      <c r="B531" s="43">
        <v>17</v>
      </c>
      <c r="C531" s="43">
        <v>1956</v>
      </c>
      <c r="D531" s="43" t="s">
        <v>658</v>
      </c>
      <c r="E531" s="43" t="s">
        <v>1319</v>
      </c>
      <c r="F531" s="44" t="s">
        <v>1010</v>
      </c>
      <c r="G531" s="43"/>
      <c r="H531" s="44" t="s">
        <v>1011</v>
      </c>
      <c r="I531" s="44"/>
      <c r="J531" s="45">
        <v>20531</v>
      </c>
      <c r="K531" s="43" t="s">
        <v>793</v>
      </c>
      <c r="L531" s="43" t="s">
        <v>4</v>
      </c>
      <c r="M531" s="43" t="s">
        <v>1125</v>
      </c>
      <c r="N531" s="46">
        <v>0</v>
      </c>
      <c r="O531" s="46">
        <v>3</v>
      </c>
      <c r="P531" s="44" t="s">
        <v>1252</v>
      </c>
      <c r="Q531" s="44" t="s">
        <v>1097</v>
      </c>
      <c r="R531" s="44" t="s">
        <v>376</v>
      </c>
      <c r="S531" s="43"/>
      <c r="T531" s="43"/>
      <c r="U531" s="43"/>
      <c r="V531" s="43"/>
      <c r="W531" s="43"/>
      <c r="X531" s="43"/>
      <c r="Y531" s="43"/>
      <c r="Z531" s="43"/>
      <c r="AA531" s="43"/>
      <c r="AB531" s="43"/>
      <c r="AC531" s="43"/>
      <c r="AD531" s="43"/>
      <c r="AE531" s="47">
        <f t="shared" si="48"/>
        <v>0</v>
      </c>
      <c r="AF531" s="47">
        <f t="shared" si="49"/>
        <v>0</v>
      </c>
      <c r="AG531" s="47">
        <f t="shared" si="50"/>
        <v>1</v>
      </c>
      <c r="AH531" s="43" t="s">
        <v>793</v>
      </c>
      <c r="AI531" s="43" t="s">
        <v>1164</v>
      </c>
      <c r="AJ531" s="43" t="s">
        <v>376</v>
      </c>
      <c r="AK531" s="43" t="s">
        <v>658</v>
      </c>
      <c r="AL531" s="43" t="s">
        <v>1111</v>
      </c>
      <c r="AM531" s="43" t="s">
        <v>1126</v>
      </c>
      <c r="AN531" s="43" t="s">
        <v>376</v>
      </c>
      <c r="AO531" s="43" t="s">
        <v>658</v>
      </c>
      <c r="AP531" s="43"/>
      <c r="AQ531" s="43">
        <v>2</v>
      </c>
      <c r="AR531" s="43"/>
      <c r="AS531" s="43"/>
      <c r="AT531" s="43"/>
      <c r="AU531" s="43" t="s">
        <v>376</v>
      </c>
      <c r="AV531" s="43"/>
      <c r="AW531" s="43" t="s">
        <v>30</v>
      </c>
      <c r="AX531" s="43"/>
      <c r="AY531" s="43" t="s">
        <v>30</v>
      </c>
      <c r="AZ531" s="43"/>
      <c r="BA531" s="44"/>
      <c r="BB531" s="48"/>
      <c r="BC531" s="43"/>
      <c r="BD531" s="43"/>
      <c r="BE531" s="43"/>
      <c r="BF531" s="43">
        <v>1</v>
      </c>
      <c r="BG531" s="43">
        <v>1</v>
      </c>
      <c r="BH531" s="43">
        <v>1</v>
      </c>
      <c r="BI531" s="43" t="s">
        <v>793</v>
      </c>
      <c r="BJ531" s="43" t="s">
        <v>1125</v>
      </c>
      <c r="BK531" s="43">
        <v>1956</v>
      </c>
      <c r="BL531" s="43" t="str">
        <f t="shared" si="51"/>
        <v>1956Sunderland</v>
      </c>
      <c r="BM531" s="49" t="str">
        <f t="shared" si="52"/>
        <v>Sheffield</v>
      </c>
      <c r="BN531" s="43"/>
      <c r="BO531" s="43"/>
      <c r="BP531" s="43"/>
      <c r="BQ531" s="43"/>
      <c r="BR531" s="43"/>
      <c r="BS531" s="43"/>
      <c r="BT531" s="43"/>
      <c r="BU531" s="43"/>
      <c r="BV531" s="43" t="s">
        <v>376</v>
      </c>
      <c r="BW531" s="43" t="s">
        <v>376</v>
      </c>
      <c r="BX531" s="43"/>
      <c r="BY531" s="47"/>
      <c r="BZ531" s="50"/>
      <c r="CA531" s="50"/>
      <c r="CB531" s="88" t="str">
        <f t="shared" si="53"/>
        <v>19560317</v>
      </c>
    </row>
    <row r="532" spans="1:80" s="49" customFormat="1" ht="12.95" customHeight="1" x14ac:dyDescent="0.2">
      <c r="A532" s="43">
        <v>3</v>
      </c>
      <c r="B532" s="43">
        <v>17</v>
      </c>
      <c r="C532" s="43">
        <v>1956</v>
      </c>
      <c r="D532" s="43" t="s">
        <v>658</v>
      </c>
      <c r="E532" s="43" t="s">
        <v>1319</v>
      </c>
      <c r="F532" s="44" t="s">
        <v>1010</v>
      </c>
      <c r="G532" s="43"/>
      <c r="H532" s="44" t="s">
        <v>1011</v>
      </c>
      <c r="I532" s="44"/>
      <c r="J532" s="45">
        <v>20531</v>
      </c>
      <c r="K532" s="43" t="s">
        <v>823</v>
      </c>
      <c r="L532" s="43" t="s">
        <v>3</v>
      </c>
      <c r="M532" s="43" t="s">
        <v>813</v>
      </c>
      <c r="N532" s="46">
        <v>1</v>
      </c>
      <c r="O532" s="46">
        <v>0</v>
      </c>
      <c r="P532" s="44" t="s">
        <v>1219</v>
      </c>
      <c r="Q532" s="44" t="s">
        <v>1111</v>
      </c>
      <c r="R532" s="44" t="s">
        <v>376</v>
      </c>
      <c r="S532" s="43"/>
      <c r="T532" s="43"/>
      <c r="U532" s="43"/>
      <c r="V532" s="43"/>
      <c r="W532" s="43"/>
      <c r="X532" s="43"/>
      <c r="Y532" s="43"/>
      <c r="Z532" s="43"/>
      <c r="AA532" s="43"/>
      <c r="AB532" s="43"/>
      <c r="AC532" s="43"/>
      <c r="AD532" s="43"/>
      <c r="AE532" s="47">
        <f t="shared" si="48"/>
        <v>1</v>
      </c>
      <c r="AF532" s="47">
        <f t="shared" si="49"/>
        <v>0</v>
      </c>
      <c r="AG532" s="47">
        <f t="shared" si="50"/>
        <v>0</v>
      </c>
      <c r="AH532" s="43" t="s">
        <v>1101</v>
      </c>
      <c r="AI532" s="43" t="s">
        <v>1159</v>
      </c>
      <c r="AJ532" s="43" t="s">
        <v>376</v>
      </c>
      <c r="AK532" s="43" t="s">
        <v>658</v>
      </c>
      <c r="AL532" s="43" t="s">
        <v>1017</v>
      </c>
      <c r="AM532" s="43" t="s">
        <v>1018</v>
      </c>
      <c r="AN532" s="43" t="s">
        <v>376</v>
      </c>
      <c r="AO532" s="43" t="s">
        <v>658</v>
      </c>
      <c r="AP532" s="43"/>
      <c r="AQ532" s="43">
        <v>2</v>
      </c>
      <c r="AR532" s="43"/>
      <c r="AS532" s="43"/>
      <c r="AT532" s="43"/>
      <c r="AU532" s="43" t="s">
        <v>376</v>
      </c>
      <c r="AV532" s="43"/>
      <c r="AW532" s="43" t="s">
        <v>30</v>
      </c>
      <c r="AX532" s="43"/>
      <c r="AY532" s="43" t="s">
        <v>30</v>
      </c>
      <c r="AZ532" s="43"/>
      <c r="BA532" s="44"/>
      <c r="BB532" s="48"/>
      <c r="BC532" s="43"/>
      <c r="BD532" s="43"/>
      <c r="BE532" s="43"/>
      <c r="BF532" s="43">
        <v>1</v>
      </c>
      <c r="BG532" s="43">
        <v>1</v>
      </c>
      <c r="BH532" s="43">
        <v>1</v>
      </c>
      <c r="BI532" s="43" t="s">
        <v>823</v>
      </c>
      <c r="BJ532" s="43" t="s">
        <v>813</v>
      </c>
      <c r="BK532" s="43">
        <v>1956</v>
      </c>
      <c r="BL532" s="43" t="str">
        <f t="shared" si="51"/>
        <v>1956Manchester City</v>
      </c>
      <c r="BM532" s="49" t="str">
        <f t="shared" si="52"/>
        <v>Birmingham</v>
      </c>
      <c r="BN532" s="43"/>
      <c r="BO532" s="43"/>
      <c r="BP532" s="43"/>
      <c r="BQ532" s="43"/>
      <c r="BR532" s="43"/>
      <c r="BS532" s="43"/>
      <c r="BT532" s="43"/>
      <c r="BU532" s="43"/>
      <c r="BV532" s="43" t="s">
        <v>376</v>
      </c>
      <c r="BW532" s="43" t="s">
        <v>376</v>
      </c>
      <c r="BX532" s="43"/>
      <c r="BZ532" s="50"/>
      <c r="CA532" s="50"/>
      <c r="CB532" s="88" t="str">
        <f t="shared" si="53"/>
        <v>19560317</v>
      </c>
    </row>
    <row r="533" spans="1:80" s="49" customFormat="1" ht="12.95" customHeight="1" x14ac:dyDescent="0.2">
      <c r="A533" s="43">
        <v>3</v>
      </c>
      <c r="B533" s="43">
        <v>17</v>
      </c>
      <c r="C533" s="43">
        <v>1956</v>
      </c>
      <c r="D533" s="43" t="s">
        <v>658</v>
      </c>
      <c r="E533" s="43" t="s">
        <v>1319</v>
      </c>
      <c r="F533" s="44" t="s">
        <v>1010</v>
      </c>
      <c r="G533" s="43"/>
      <c r="H533" s="44" t="s">
        <v>1011</v>
      </c>
      <c r="I533" s="44"/>
      <c r="J533" s="45">
        <v>20531</v>
      </c>
      <c r="K533" s="43" t="s">
        <v>813</v>
      </c>
      <c r="L533" s="43" t="s">
        <v>4</v>
      </c>
      <c r="M533" s="43" t="s">
        <v>823</v>
      </c>
      <c r="N533" s="46">
        <v>0</v>
      </c>
      <c r="O533" s="46">
        <v>1</v>
      </c>
      <c r="P533" s="44" t="s">
        <v>1219</v>
      </c>
      <c r="Q533" s="44" t="s">
        <v>1111</v>
      </c>
      <c r="R533" s="44" t="s">
        <v>376</v>
      </c>
      <c r="S533" s="43"/>
      <c r="T533" s="43"/>
      <c r="U533" s="43"/>
      <c r="V533" s="43"/>
      <c r="W533" s="43"/>
      <c r="X533" s="43"/>
      <c r="Y533" s="43"/>
      <c r="Z533" s="43"/>
      <c r="AA533" s="43"/>
      <c r="AB533" s="43"/>
      <c r="AC533" s="43"/>
      <c r="AD533" s="43"/>
      <c r="AE533" s="47">
        <f t="shared" si="48"/>
        <v>0</v>
      </c>
      <c r="AF533" s="47">
        <f t="shared" si="49"/>
        <v>0</v>
      </c>
      <c r="AG533" s="47">
        <f t="shared" si="50"/>
        <v>1</v>
      </c>
      <c r="AH533" s="43" t="s">
        <v>1017</v>
      </c>
      <c r="AI533" s="43" t="s">
        <v>1018</v>
      </c>
      <c r="AJ533" s="43" t="s">
        <v>376</v>
      </c>
      <c r="AK533" s="43" t="s">
        <v>658</v>
      </c>
      <c r="AL533" s="43" t="s">
        <v>1101</v>
      </c>
      <c r="AM533" s="43" t="s">
        <v>1159</v>
      </c>
      <c r="AN533" s="43" t="s">
        <v>376</v>
      </c>
      <c r="AO533" s="43" t="s">
        <v>658</v>
      </c>
      <c r="AP533" s="43"/>
      <c r="AQ533" s="43">
        <v>2</v>
      </c>
      <c r="AR533" s="43"/>
      <c r="AS533" s="43"/>
      <c r="AT533" s="43"/>
      <c r="AU533" s="43" t="s">
        <v>376</v>
      </c>
      <c r="AV533" s="43"/>
      <c r="AW533" s="43" t="s">
        <v>30</v>
      </c>
      <c r="AX533" s="43"/>
      <c r="AY533" s="43" t="s">
        <v>30</v>
      </c>
      <c r="AZ533" s="43"/>
      <c r="BA533" s="44"/>
      <c r="BB533" s="48"/>
      <c r="BC533" s="43"/>
      <c r="BD533" s="43"/>
      <c r="BE533" s="43"/>
      <c r="BF533" s="43">
        <v>1</v>
      </c>
      <c r="BG533" s="43">
        <v>1</v>
      </c>
      <c r="BH533" s="43">
        <v>1</v>
      </c>
      <c r="BI533" s="43" t="s">
        <v>813</v>
      </c>
      <c r="BJ533" s="43" t="s">
        <v>823</v>
      </c>
      <c r="BK533" s="43">
        <v>1956</v>
      </c>
      <c r="BL533" s="43" t="str">
        <f t="shared" si="51"/>
        <v>1956Tottenham Hotspur</v>
      </c>
      <c r="BM533" s="49" t="str">
        <f t="shared" si="52"/>
        <v>Birmingham</v>
      </c>
      <c r="BN533" s="43"/>
      <c r="BO533" s="43"/>
      <c r="BP533" s="43"/>
      <c r="BQ533" s="43"/>
      <c r="BR533" s="43"/>
      <c r="BS533" s="43"/>
      <c r="BT533" s="43"/>
      <c r="BU533" s="43"/>
      <c r="BV533" s="43" t="s">
        <v>376</v>
      </c>
      <c r="BW533" s="43" t="s">
        <v>376</v>
      </c>
      <c r="BX533" s="43"/>
      <c r="BZ533" s="50"/>
      <c r="CA533" s="50"/>
      <c r="CB533" s="88" t="str">
        <f t="shared" si="53"/>
        <v>19560317</v>
      </c>
    </row>
    <row r="534" spans="1:80" s="49" customFormat="1" ht="12.95" customHeight="1" x14ac:dyDescent="0.2">
      <c r="A534" s="43">
        <v>5</v>
      </c>
      <c r="B534" s="43">
        <v>5</v>
      </c>
      <c r="C534" s="43">
        <v>1956</v>
      </c>
      <c r="D534" s="43" t="s">
        <v>658</v>
      </c>
      <c r="E534" s="43" t="s">
        <v>1319</v>
      </c>
      <c r="F534" s="44" t="s">
        <v>1010</v>
      </c>
      <c r="G534" s="43"/>
      <c r="H534" s="44" t="s">
        <v>1025</v>
      </c>
      <c r="I534" s="44"/>
      <c r="J534" s="45">
        <v>20580</v>
      </c>
      <c r="K534" s="43" t="s">
        <v>823</v>
      </c>
      <c r="L534" s="43" t="s">
        <v>3</v>
      </c>
      <c r="M534" s="43" t="s">
        <v>1125</v>
      </c>
      <c r="N534" s="46">
        <v>3</v>
      </c>
      <c r="O534" s="46">
        <v>1</v>
      </c>
      <c r="P534" s="44" t="s">
        <v>1268</v>
      </c>
      <c r="Q534" s="44" t="s">
        <v>1017</v>
      </c>
      <c r="R534" s="44" t="s">
        <v>376</v>
      </c>
      <c r="S534" s="43"/>
      <c r="T534" s="43"/>
      <c r="U534" s="43"/>
      <c r="V534" s="43"/>
      <c r="W534" s="43"/>
      <c r="X534" s="43"/>
      <c r="Y534" s="43"/>
      <c r="Z534" s="43"/>
      <c r="AA534" s="43"/>
      <c r="AB534" s="43"/>
      <c r="AC534" s="43"/>
      <c r="AD534" s="43"/>
      <c r="AE534" s="47">
        <f t="shared" si="48"/>
        <v>1</v>
      </c>
      <c r="AF534" s="47">
        <f t="shared" si="49"/>
        <v>0</v>
      </c>
      <c r="AG534" s="47">
        <f t="shared" si="50"/>
        <v>0</v>
      </c>
      <c r="AH534" s="43" t="s">
        <v>1101</v>
      </c>
      <c r="AI534" s="43" t="s">
        <v>1159</v>
      </c>
      <c r="AJ534" s="43" t="s">
        <v>376</v>
      </c>
      <c r="AK534" s="43" t="s">
        <v>658</v>
      </c>
      <c r="AL534" s="43" t="s">
        <v>1111</v>
      </c>
      <c r="AM534" s="43" t="s">
        <v>1126</v>
      </c>
      <c r="AN534" s="43" t="s">
        <v>376</v>
      </c>
      <c r="AO534" s="43" t="s">
        <v>658</v>
      </c>
      <c r="AP534" s="43"/>
      <c r="AQ534" s="43">
        <v>1</v>
      </c>
      <c r="AR534" s="43"/>
      <c r="AS534" s="43"/>
      <c r="AT534" s="43"/>
      <c r="AU534" s="43" t="s">
        <v>376</v>
      </c>
      <c r="AV534" s="43"/>
      <c r="AW534" s="43" t="s">
        <v>30</v>
      </c>
      <c r="AX534" s="43"/>
      <c r="AY534" s="43" t="s">
        <v>30</v>
      </c>
      <c r="AZ534" s="43"/>
      <c r="BA534" s="44"/>
      <c r="BB534" s="48" t="s">
        <v>30</v>
      </c>
      <c r="BC534" s="43" t="s">
        <v>30</v>
      </c>
      <c r="BD534" s="43"/>
      <c r="BE534" s="43"/>
      <c r="BF534" s="43">
        <v>1</v>
      </c>
      <c r="BG534" s="43">
        <v>1</v>
      </c>
      <c r="BH534" s="43">
        <v>1</v>
      </c>
      <c r="BI534" s="43" t="s">
        <v>823</v>
      </c>
      <c r="BJ534" s="43" t="s">
        <v>1125</v>
      </c>
      <c r="BK534" s="43">
        <v>1956</v>
      </c>
      <c r="BL534" s="43" t="str">
        <f t="shared" si="51"/>
        <v>1956Manchester City</v>
      </c>
      <c r="BM534" s="49" t="str">
        <f t="shared" si="52"/>
        <v>London</v>
      </c>
      <c r="BN534" s="43"/>
      <c r="BO534" s="43"/>
      <c r="BP534" s="43"/>
      <c r="BQ534" s="43"/>
      <c r="BR534" s="43"/>
      <c r="BS534" s="43"/>
      <c r="BT534" s="43"/>
      <c r="BU534" s="43"/>
      <c r="BV534" s="43" t="s">
        <v>376</v>
      </c>
      <c r="BW534" s="43" t="s">
        <v>376</v>
      </c>
      <c r="BX534" s="43"/>
      <c r="BZ534" s="50"/>
      <c r="CA534" s="50"/>
      <c r="CB534" s="88" t="str">
        <f t="shared" si="53"/>
        <v>19560505</v>
      </c>
    </row>
    <row r="535" spans="1:80" s="49" customFormat="1" ht="12.95" customHeight="1" x14ac:dyDescent="0.2">
      <c r="A535" s="43">
        <v>5</v>
      </c>
      <c r="B535" s="43">
        <v>5</v>
      </c>
      <c r="C535" s="43">
        <v>1956</v>
      </c>
      <c r="D535" s="43" t="s">
        <v>658</v>
      </c>
      <c r="E535" s="43" t="s">
        <v>1319</v>
      </c>
      <c r="F535" s="44" t="s">
        <v>1010</v>
      </c>
      <c r="G535" s="43"/>
      <c r="H535" s="44" t="s">
        <v>1025</v>
      </c>
      <c r="I535" s="44"/>
      <c r="J535" s="45">
        <v>20580</v>
      </c>
      <c r="K535" s="43" t="s">
        <v>1125</v>
      </c>
      <c r="L535" s="43" t="s">
        <v>4</v>
      </c>
      <c r="M535" s="43" t="s">
        <v>823</v>
      </c>
      <c r="N535" s="46">
        <v>1</v>
      </c>
      <c r="O535" s="46">
        <v>3</v>
      </c>
      <c r="P535" s="44" t="s">
        <v>1268</v>
      </c>
      <c r="Q535" s="44" t="s">
        <v>1017</v>
      </c>
      <c r="R535" s="44" t="s">
        <v>376</v>
      </c>
      <c r="S535" s="43"/>
      <c r="T535" s="43"/>
      <c r="U535" s="43"/>
      <c r="V535" s="43"/>
      <c r="W535" s="43"/>
      <c r="X535" s="43"/>
      <c r="Y535" s="43"/>
      <c r="Z535" s="43"/>
      <c r="AA535" s="43"/>
      <c r="AB535" s="43"/>
      <c r="AC535" s="43"/>
      <c r="AD535" s="43"/>
      <c r="AE535" s="47">
        <f t="shared" si="48"/>
        <v>0</v>
      </c>
      <c r="AF535" s="47">
        <f t="shared" si="49"/>
        <v>0</v>
      </c>
      <c r="AG535" s="47">
        <f t="shared" si="50"/>
        <v>1</v>
      </c>
      <c r="AH535" s="43" t="s">
        <v>1111</v>
      </c>
      <c r="AI535" s="43" t="s">
        <v>1126</v>
      </c>
      <c r="AJ535" s="43" t="s">
        <v>376</v>
      </c>
      <c r="AK535" s="43" t="s">
        <v>658</v>
      </c>
      <c r="AL535" s="43" t="s">
        <v>1101</v>
      </c>
      <c r="AM535" s="43" t="s">
        <v>1159</v>
      </c>
      <c r="AN535" s="43" t="s">
        <v>376</v>
      </c>
      <c r="AO535" s="43" t="s">
        <v>658</v>
      </c>
      <c r="AP535" s="43"/>
      <c r="AQ535" s="43">
        <v>1</v>
      </c>
      <c r="AR535" s="43"/>
      <c r="AS535" s="43"/>
      <c r="AT535" s="43"/>
      <c r="AU535" s="43" t="s">
        <v>376</v>
      </c>
      <c r="AV535" s="43"/>
      <c r="AW535" s="43" t="s">
        <v>30</v>
      </c>
      <c r="AX535" s="43"/>
      <c r="AY535" s="43" t="s">
        <v>30</v>
      </c>
      <c r="AZ535" s="43"/>
      <c r="BA535" s="44"/>
      <c r="BB535" s="48"/>
      <c r="BC535" s="43" t="s">
        <v>30</v>
      </c>
      <c r="BD535" s="43"/>
      <c r="BE535" s="43"/>
      <c r="BF535" s="43">
        <v>1</v>
      </c>
      <c r="BG535" s="43">
        <v>1</v>
      </c>
      <c r="BH535" s="43">
        <v>1</v>
      </c>
      <c r="BI535" s="43" t="s">
        <v>1125</v>
      </c>
      <c r="BJ535" s="43" t="s">
        <v>823</v>
      </c>
      <c r="BK535" s="43">
        <v>1956</v>
      </c>
      <c r="BL535" s="43" t="str">
        <f t="shared" si="51"/>
        <v>1956Birmingham City</v>
      </c>
      <c r="BM535" s="49" t="str">
        <f t="shared" si="52"/>
        <v>London</v>
      </c>
      <c r="BN535" s="43"/>
      <c r="BO535" s="43"/>
      <c r="BP535" s="43"/>
      <c r="BQ535" s="43"/>
      <c r="BR535" s="43"/>
      <c r="BS535" s="43"/>
      <c r="BT535" s="43"/>
      <c r="BU535" s="43"/>
      <c r="BV535" s="43" t="s">
        <v>376</v>
      </c>
      <c r="BW535" s="43" t="s">
        <v>376</v>
      </c>
      <c r="BX535" s="43"/>
      <c r="BZ535" s="50"/>
      <c r="CA535" s="50"/>
      <c r="CB535" s="88" t="str">
        <f t="shared" si="53"/>
        <v>19560505</v>
      </c>
    </row>
    <row r="536" spans="1:80" s="49" customFormat="1" ht="12.95" customHeight="1" x14ac:dyDescent="0.2">
      <c r="A536" s="43">
        <v>3</v>
      </c>
      <c r="B536" s="43">
        <v>23</v>
      </c>
      <c r="C536" s="43">
        <v>1957</v>
      </c>
      <c r="D536" s="43" t="s">
        <v>658</v>
      </c>
      <c r="E536" s="43" t="s">
        <v>1320</v>
      </c>
      <c r="F536" s="44" t="s">
        <v>1010</v>
      </c>
      <c r="G536" s="43"/>
      <c r="H536" s="44" t="s">
        <v>1011</v>
      </c>
      <c r="I536" s="44"/>
      <c r="J536" s="45">
        <v>20902</v>
      </c>
      <c r="K536" s="43" t="s">
        <v>821</v>
      </c>
      <c r="L536" s="43" t="s">
        <v>3</v>
      </c>
      <c r="M536" s="43" t="s">
        <v>1125</v>
      </c>
      <c r="N536" s="46">
        <v>2</v>
      </c>
      <c r="O536" s="46">
        <v>0</v>
      </c>
      <c r="P536" s="44" t="s">
        <v>1252</v>
      </c>
      <c r="Q536" s="44" t="s">
        <v>1097</v>
      </c>
      <c r="R536" s="44" t="s">
        <v>376</v>
      </c>
      <c r="S536" s="43"/>
      <c r="T536" s="43"/>
      <c r="U536" s="43"/>
      <c r="V536" s="43"/>
      <c r="W536" s="43"/>
      <c r="X536" s="43"/>
      <c r="Y536" s="43"/>
      <c r="Z536" s="43"/>
      <c r="AA536" s="43"/>
      <c r="AB536" s="43"/>
      <c r="AC536" s="43"/>
      <c r="AD536" s="43"/>
      <c r="AE536" s="47">
        <f t="shared" si="48"/>
        <v>1</v>
      </c>
      <c r="AF536" s="47">
        <f t="shared" si="49"/>
        <v>0</v>
      </c>
      <c r="AG536" s="47">
        <f t="shared" si="50"/>
        <v>0</v>
      </c>
      <c r="AH536" s="43" t="s">
        <v>1101</v>
      </c>
      <c r="AI536" s="43" t="s">
        <v>1159</v>
      </c>
      <c r="AJ536" s="43" t="s">
        <v>376</v>
      </c>
      <c r="AK536" s="43" t="s">
        <v>658</v>
      </c>
      <c r="AL536" s="43" t="s">
        <v>1111</v>
      </c>
      <c r="AM536" s="43" t="s">
        <v>1126</v>
      </c>
      <c r="AN536" s="43" t="s">
        <v>376</v>
      </c>
      <c r="AO536" s="43" t="s">
        <v>658</v>
      </c>
      <c r="AP536" s="43"/>
      <c r="AQ536" s="43">
        <v>2</v>
      </c>
      <c r="AR536" s="43"/>
      <c r="AS536" s="43"/>
      <c r="AT536" s="43"/>
      <c r="AU536" s="43" t="s">
        <v>376</v>
      </c>
      <c r="AV536" s="43"/>
      <c r="AW536" s="43" t="s">
        <v>30</v>
      </c>
      <c r="AX536" s="43"/>
      <c r="AY536" s="43" t="s">
        <v>30</v>
      </c>
      <c r="AZ536" s="43"/>
      <c r="BA536" s="44"/>
      <c r="BB536" s="48"/>
      <c r="BC536" s="43"/>
      <c r="BD536" s="43"/>
      <c r="BE536" s="43"/>
      <c r="BF536" s="43">
        <v>1</v>
      </c>
      <c r="BG536" s="43">
        <v>1</v>
      </c>
      <c r="BH536" s="43">
        <v>1</v>
      </c>
      <c r="BI536" s="43" t="s">
        <v>821</v>
      </c>
      <c r="BJ536" s="43" t="s">
        <v>1125</v>
      </c>
      <c r="BK536" s="43">
        <v>1957</v>
      </c>
      <c r="BL536" s="43" t="str">
        <f t="shared" si="51"/>
        <v>1957Manchester United</v>
      </c>
      <c r="BM536" s="49" t="str">
        <f t="shared" si="52"/>
        <v>Sheffield</v>
      </c>
      <c r="BN536" s="43"/>
      <c r="BO536" s="43"/>
      <c r="BP536" s="43"/>
      <c r="BQ536" s="43"/>
      <c r="BR536" s="43"/>
      <c r="BS536" s="43"/>
      <c r="BT536" s="43"/>
      <c r="BU536" s="43"/>
      <c r="BV536" s="43" t="s">
        <v>376</v>
      </c>
      <c r="BW536" s="43" t="s">
        <v>376</v>
      </c>
      <c r="BX536" s="43"/>
      <c r="BY536" s="47"/>
      <c r="BZ536" s="50"/>
      <c r="CA536" s="50"/>
      <c r="CB536" s="88" t="str">
        <f t="shared" si="53"/>
        <v>19570323</v>
      </c>
    </row>
    <row r="537" spans="1:80" s="49" customFormat="1" ht="12.95" customHeight="1" x14ac:dyDescent="0.2">
      <c r="A537" s="43">
        <v>3</v>
      </c>
      <c r="B537" s="43">
        <v>23</v>
      </c>
      <c r="C537" s="43">
        <v>1957</v>
      </c>
      <c r="D537" s="43" t="s">
        <v>658</v>
      </c>
      <c r="E537" s="43" t="s">
        <v>1320</v>
      </c>
      <c r="F537" s="44" t="s">
        <v>1010</v>
      </c>
      <c r="G537" s="43"/>
      <c r="H537" s="44" t="s">
        <v>1011</v>
      </c>
      <c r="I537" s="44"/>
      <c r="J537" s="45">
        <v>20902</v>
      </c>
      <c r="K537" s="43" t="s">
        <v>1125</v>
      </c>
      <c r="L537" s="43" t="s">
        <v>4</v>
      </c>
      <c r="M537" s="43" t="s">
        <v>821</v>
      </c>
      <c r="N537" s="46">
        <v>0</v>
      </c>
      <c r="O537" s="46">
        <v>2</v>
      </c>
      <c r="P537" s="44" t="s">
        <v>1252</v>
      </c>
      <c r="Q537" s="44" t="s">
        <v>1097</v>
      </c>
      <c r="R537" s="44" t="s">
        <v>376</v>
      </c>
      <c r="S537" s="43"/>
      <c r="T537" s="43"/>
      <c r="U537" s="43"/>
      <c r="V537" s="43"/>
      <c r="W537" s="43"/>
      <c r="X537" s="43"/>
      <c r="Y537" s="43"/>
      <c r="Z537" s="43"/>
      <c r="AA537" s="43"/>
      <c r="AB537" s="43"/>
      <c r="AC537" s="43"/>
      <c r="AD537" s="43"/>
      <c r="AE537" s="47">
        <f t="shared" si="48"/>
        <v>0</v>
      </c>
      <c r="AF537" s="47">
        <f t="shared" si="49"/>
        <v>0</v>
      </c>
      <c r="AG537" s="47">
        <f t="shared" si="50"/>
        <v>1</v>
      </c>
      <c r="AH537" s="43" t="s">
        <v>1111</v>
      </c>
      <c r="AI537" s="43" t="s">
        <v>1126</v>
      </c>
      <c r="AJ537" s="43" t="s">
        <v>376</v>
      </c>
      <c r="AK537" s="43" t="s">
        <v>658</v>
      </c>
      <c r="AL537" s="43" t="s">
        <v>1101</v>
      </c>
      <c r="AM537" s="43" t="s">
        <v>1159</v>
      </c>
      <c r="AN537" s="43" t="s">
        <v>376</v>
      </c>
      <c r="AO537" s="43" t="s">
        <v>658</v>
      </c>
      <c r="AP537" s="43"/>
      <c r="AQ537" s="43">
        <v>2</v>
      </c>
      <c r="AR537" s="43"/>
      <c r="AS537" s="43"/>
      <c r="AT537" s="43"/>
      <c r="AU537" s="43" t="s">
        <v>376</v>
      </c>
      <c r="AV537" s="43"/>
      <c r="AW537" s="43" t="s">
        <v>30</v>
      </c>
      <c r="AX537" s="43"/>
      <c r="AY537" s="43" t="s">
        <v>30</v>
      </c>
      <c r="AZ537" s="43"/>
      <c r="BA537" s="44"/>
      <c r="BB537" s="48"/>
      <c r="BC537" s="43"/>
      <c r="BD537" s="43"/>
      <c r="BE537" s="43"/>
      <c r="BF537" s="43">
        <v>1</v>
      </c>
      <c r="BG537" s="43">
        <v>1</v>
      </c>
      <c r="BH537" s="43">
        <v>1</v>
      </c>
      <c r="BI537" s="43" t="s">
        <v>1125</v>
      </c>
      <c r="BJ537" s="43" t="s">
        <v>821</v>
      </c>
      <c r="BK537" s="43">
        <v>1957</v>
      </c>
      <c r="BL537" s="43" t="str">
        <f t="shared" si="51"/>
        <v>1957Birmingham City</v>
      </c>
      <c r="BM537" s="49" t="str">
        <f t="shared" si="52"/>
        <v>Sheffield</v>
      </c>
      <c r="BN537" s="43"/>
      <c r="BO537" s="43"/>
      <c r="BP537" s="43"/>
      <c r="BQ537" s="43"/>
      <c r="BR537" s="43"/>
      <c r="BS537" s="43"/>
      <c r="BT537" s="43"/>
      <c r="BU537" s="43"/>
      <c r="BV537" s="43" t="s">
        <v>376</v>
      </c>
      <c r="BW537" s="43" t="s">
        <v>376</v>
      </c>
      <c r="BX537" s="43"/>
      <c r="BY537" s="47"/>
      <c r="BZ537" s="50"/>
      <c r="CA537" s="50"/>
      <c r="CB537" s="88" t="str">
        <f t="shared" si="53"/>
        <v>19570323</v>
      </c>
    </row>
    <row r="538" spans="1:80" s="49" customFormat="1" ht="12.95" customHeight="1" x14ac:dyDescent="0.2">
      <c r="A538" s="43">
        <v>3</v>
      </c>
      <c r="B538" s="43">
        <v>23</v>
      </c>
      <c r="C538" s="43">
        <v>1957</v>
      </c>
      <c r="D538" s="43" t="s">
        <v>658</v>
      </c>
      <c r="E538" s="43" t="s">
        <v>1320</v>
      </c>
      <c r="F538" s="44" t="s">
        <v>1010</v>
      </c>
      <c r="G538" s="43"/>
      <c r="H538" s="44" t="s">
        <v>1011</v>
      </c>
      <c r="I538" s="44"/>
      <c r="J538" s="45">
        <v>20902</v>
      </c>
      <c r="K538" s="43" t="s">
        <v>1124</v>
      </c>
      <c r="L538" s="43" t="s">
        <v>1014</v>
      </c>
      <c r="M538" s="43" t="s">
        <v>806</v>
      </c>
      <c r="N538" s="46">
        <v>2</v>
      </c>
      <c r="O538" s="46">
        <v>2</v>
      </c>
      <c r="P538" s="44" t="s">
        <v>1152</v>
      </c>
      <c r="Q538" s="44" t="s">
        <v>1111</v>
      </c>
      <c r="R538" s="44" t="s">
        <v>376</v>
      </c>
      <c r="S538" s="43"/>
      <c r="T538" s="43"/>
      <c r="U538" s="43"/>
      <c r="V538" s="43"/>
      <c r="W538" s="43"/>
      <c r="X538" s="43"/>
      <c r="Y538" s="43"/>
      <c r="Z538" s="43"/>
      <c r="AA538" s="43"/>
      <c r="AB538" s="43"/>
      <c r="AC538" s="43"/>
      <c r="AD538" s="43"/>
      <c r="AE538" s="47">
        <f t="shared" si="48"/>
        <v>0</v>
      </c>
      <c r="AF538" s="47">
        <f t="shared" si="49"/>
        <v>1</v>
      </c>
      <c r="AG538" s="47">
        <f t="shared" si="50"/>
        <v>0</v>
      </c>
      <c r="AH538" s="43" t="s">
        <v>1111</v>
      </c>
      <c r="AI538" s="43" t="s">
        <v>1126</v>
      </c>
      <c r="AJ538" s="43" t="s">
        <v>376</v>
      </c>
      <c r="AK538" s="43" t="s">
        <v>658</v>
      </c>
      <c r="AL538" s="43" t="s">
        <v>1111</v>
      </c>
      <c r="AM538" s="43" t="s">
        <v>1126</v>
      </c>
      <c r="AN538" s="43" t="s">
        <v>376</v>
      </c>
      <c r="AO538" s="43" t="s">
        <v>658</v>
      </c>
      <c r="AP538" s="43"/>
      <c r="AQ538" s="43">
        <v>2</v>
      </c>
      <c r="AR538" s="43"/>
      <c r="AS538" s="43"/>
      <c r="AT538" s="43"/>
      <c r="AU538" s="43" t="s">
        <v>376</v>
      </c>
      <c r="AV538" s="43"/>
      <c r="AW538" s="43" t="s">
        <v>30</v>
      </c>
      <c r="AX538" s="43"/>
      <c r="AY538" s="43" t="s">
        <v>30</v>
      </c>
      <c r="AZ538" s="43"/>
      <c r="BA538" s="44"/>
      <c r="BB538" s="48"/>
      <c r="BC538" s="43"/>
      <c r="BD538" s="43"/>
      <c r="BE538" s="43"/>
      <c r="BF538" s="43">
        <v>1</v>
      </c>
      <c r="BG538" s="43">
        <v>1</v>
      </c>
      <c r="BH538" s="43">
        <v>1</v>
      </c>
      <c r="BI538" s="43" t="s">
        <v>1124</v>
      </c>
      <c r="BJ538" s="43" t="s">
        <v>806</v>
      </c>
      <c r="BK538" s="43">
        <v>1957</v>
      </c>
      <c r="BL538" s="43" t="str">
        <f t="shared" si="51"/>
        <v>1957West Bromwich Albion</v>
      </c>
      <c r="BM538" s="49" t="str">
        <f t="shared" si="52"/>
        <v>Birmingham</v>
      </c>
      <c r="BN538" s="43"/>
      <c r="BO538" s="43"/>
      <c r="BP538" s="43"/>
      <c r="BQ538" s="43"/>
      <c r="BR538" s="43"/>
      <c r="BS538" s="43"/>
      <c r="BT538" s="43"/>
      <c r="BU538" s="43"/>
      <c r="BV538" s="43" t="s">
        <v>376</v>
      </c>
      <c r="BW538" s="43" t="s">
        <v>376</v>
      </c>
      <c r="BX538" s="43"/>
      <c r="BZ538" s="50"/>
      <c r="CA538" s="50"/>
      <c r="CB538" s="88" t="str">
        <f t="shared" si="53"/>
        <v>19570323</v>
      </c>
    </row>
    <row r="539" spans="1:80" s="49" customFormat="1" ht="12.95" customHeight="1" x14ac:dyDescent="0.2">
      <c r="A539" s="43">
        <v>3</v>
      </c>
      <c r="B539" s="43">
        <v>23</v>
      </c>
      <c r="C539" s="43">
        <v>1957</v>
      </c>
      <c r="D539" s="43" t="s">
        <v>658</v>
      </c>
      <c r="E539" s="43" t="s">
        <v>1320</v>
      </c>
      <c r="F539" s="44" t="s">
        <v>1010</v>
      </c>
      <c r="G539" s="43"/>
      <c r="H539" s="44" t="s">
        <v>1011</v>
      </c>
      <c r="I539" s="44"/>
      <c r="J539" s="45">
        <v>20902</v>
      </c>
      <c r="K539" s="43" t="s">
        <v>806</v>
      </c>
      <c r="L539" s="43" t="s">
        <v>1014</v>
      </c>
      <c r="M539" s="43" t="s">
        <v>1124</v>
      </c>
      <c r="N539" s="46">
        <v>2</v>
      </c>
      <c r="O539" s="46">
        <v>2</v>
      </c>
      <c r="P539" s="44" t="s">
        <v>1152</v>
      </c>
      <c r="Q539" s="44" t="s">
        <v>1111</v>
      </c>
      <c r="R539" s="44" t="s">
        <v>376</v>
      </c>
      <c r="S539" s="43"/>
      <c r="T539" s="43"/>
      <c r="U539" s="43"/>
      <c r="V539" s="43"/>
      <c r="W539" s="43"/>
      <c r="X539" s="43"/>
      <c r="Y539" s="43"/>
      <c r="Z539" s="43"/>
      <c r="AA539" s="43"/>
      <c r="AB539" s="43"/>
      <c r="AC539" s="43"/>
      <c r="AD539" s="43"/>
      <c r="AE539" s="47">
        <f t="shared" si="48"/>
        <v>0</v>
      </c>
      <c r="AF539" s="47">
        <f t="shared" si="49"/>
        <v>1</v>
      </c>
      <c r="AG539" s="47">
        <f t="shared" si="50"/>
        <v>0</v>
      </c>
      <c r="AH539" s="43" t="s">
        <v>1111</v>
      </c>
      <c r="AI539" s="43" t="s">
        <v>1126</v>
      </c>
      <c r="AJ539" s="43" t="s">
        <v>376</v>
      </c>
      <c r="AK539" s="43" t="s">
        <v>658</v>
      </c>
      <c r="AL539" s="43" t="s">
        <v>1111</v>
      </c>
      <c r="AM539" s="43" t="s">
        <v>1126</v>
      </c>
      <c r="AN539" s="43" t="s">
        <v>376</v>
      </c>
      <c r="AO539" s="43" t="s">
        <v>658</v>
      </c>
      <c r="AP539" s="43"/>
      <c r="AQ539" s="43">
        <v>2</v>
      </c>
      <c r="AR539" s="43"/>
      <c r="AS539" s="43"/>
      <c r="AT539" s="43"/>
      <c r="AU539" s="43" t="s">
        <v>376</v>
      </c>
      <c r="AV539" s="43"/>
      <c r="AW539" s="43" t="s">
        <v>30</v>
      </c>
      <c r="AX539" s="43"/>
      <c r="AY539" s="43" t="s">
        <v>30</v>
      </c>
      <c r="AZ539" s="43"/>
      <c r="BA539" s="44"/>
      <c r="BB539" s="48"/>
      <c r="BC539" s="43"/>
      <c r="BD539" s="43"/>
      <c r="BE539" s="43"/>
      <c r="BF539" s="43">
        <v>1</v>
      </c>
      <c r="BG539" s="43">
        <v>1</v>
      </c>
      <c r="BH539" s="43">
        <v>1</v>
      </c>
      <c r="BI539" s="43" t="s">
        <v>806</v>
      </c>
      <c r="BJ539" s="43" t="s">
        <v>1124</v>
      </c>
      <c r="BK539" s="43">
        <v>1957</v>
      </c>
      <c r="BL539" s="43" t="str">
        <f t="shared" si="51"/>
        <v>1957Aston Villa</v>
      </c>
      <c r="BM539" s="49" t="str">
        <f t="shared" si="52"/>
        <v>Birmingham</v>
      </c>
      <c r="BN539" s="43"/>
      <c r="BO539" s="43"/>
      <c r="BP539" s="43"/>
      <c r="BQ539" s="43"/>
      <c r="BR539" s="43"/>
      <c r="BS539" s="43"/>
      <c r="BT539" s="43"/>
      <c r="BU539" s="43"/>
      <c r="BV539" s="43" t="s">
        <v>376</v>
      </c>
      <c r="BW539" s="43" t="s">
        <v>376</v>
      </c>
      <c r="BX539" s="43"/>
      <c r="BZ539" s="50"/>
      <c r="CA539" s="50"/>
      <c r="CB539" s="88" t="str">
        <f t="shared" si="53"/>
        <v>19570323</v>
      </c>
    </row>
    <row r="540" spans="1:80" s="49" customFormat="1" ht="12.95" customHeight="1" x14ac:dyDescent="0.2">
      <c r="A540" s="43">
        <v>3</v>
      </c>
      <c r="B540" s="43">
        <v>28</v>
      </c>
      <c r="C540" s="43">
        <v>1957</v>
      </c>
      <c r="D540" s="43" t="s">
        <v>658</v>
      </c>
      <c r="E540" s="43" t="s">
        <v>1320</v>
      </c>
      <c r="F540" s="44" t="s">
        <v>1010</v>
      </c>
      <c r="G540" s="43"/>
      <c r="H540" s="44" t="s">
        <v>1011</v>
      </c>
      <c r="I540" s="44" t="s">
        <v>1023</v>
      </c>
      <c r="J540" s="45">
        <v>20907</v>
      </c>
      <c r="K540" s="43" t="s">
        <v>806</v>
      </c>
      <c r="L540" s="43" t="s">
        <v>3</v>
      </c>
      <c r="M540" s="43" t="s">
        <v>1124</v>
      </c>
      <c r="N540" s="46">
        <v>1</v>
      </c>
      <c r="O540" s="46">
        <v>0</v>
      </c>
      <c r="P540" s="44" t="s">
        <v>1232</v>
      </c>
      <c r="Q540" s="44" t="s">
        <v>1111</v>
      </c>
      <c r="R540" s="44" t="s">
        <v>376</v>
      </c>
      <c r="S540" s="43"/>
      <c r="T540" s="43"/>
      <c r="U540" s="43"/>
      <c r="V540" s="43"/>
      <c r="W540" s="43"/>
      <c r="X540" s="43"/>
      <c r="Y540" s="43"/>
      <c r="Z540" s="43"/>
      <c r="AA540" s="43"/>
      <c r="AB540" s="43"/>
      <c r="AC540" s="43"/>
      <c r="AD540" s="43"/>
      <c r="AE540" s="47">
        <f t="shared" si="48"/>
        <v>1</v>
      </c>
      <c r="AF540" s="47">
        <f t="shared" si="49"/>
        <v>0</v>
      </c>
      <c r="AG540" s="47">
        <f t="shared" si="50"/>
        <v>0</v>
      </c>
      <c r="AH540" s="43" t="s">
        <v>1111</v>
      </c>
      <c r="AI540" s="43" t="s">
        <v>1126</v>
      </c>
      <c r="AJ540" s="43" t="s">
        <v>376</v>
      </c>
      <c r="AK540" s="43" t="s">
        <v>658</v>
      </c>
      <c r="AL540" s="43" t="s">
        <v>1111</v>
      </c>
      <c r="AM540" s="43" t="s">
        <v>1126</v>
      </c>
      <c r="AN540" s="43" t="s">
        <v>376</v>
      </c>
      <c r="AO540" s="43" t="s">
        <v>658</v>
      </c>
      <c r="AP540" s="43"/>
      <c r="AQ540" s="43">
        <v>2</v>
      </c>
      <c r="AR540" s="43"/>
      <c r="AS540" s="43"/>
      <c r="AT540" s="43"/>
      <c r="AU540" s="43" t="s">
        <v>376</v>
      </c>
      <c r="AV540" s="43"/>
      <c r="AW540" s="43" t="s">
        <v>30</v>
      </c>
      <c r="AX540" s="43"/>
      <c r="AY540" s="43" t="s">
        <v>30</v>
      </c>
      <c r="AZ540" s="43"/>
      <c r="BA540" s="44"/>
      <c r="BB540" s="48"/>
      <c r="BC540" s="43"/>
      <c r="BD540" s="43"/>
      <c r="BE540" s="43"/>
      <c r="BF540" s="43">
        <v>1</v>
      </c>
      <c r="BG540" s="43">
        <v>1</v>
      </c>
      <c r="BH540" s="43">
        <v>1</v>
      </c>
      <c r="BI540" s="43" t="s">
        <v>806</v>
      </c>
      <c r="BJ540" s="43" t="s">
        <v>1124</v>
      </c>
      <c r="BK540" s="43">
        <v>1957</v>
      </c>
      <c r="BL540" s="43" t="str">
        <f t="shared" si="51"/>
        <v>1957Aston Villa</v>
      </c>
      <c r="BM540" s="49" t="str">
        <f t="shared" si="52"/>
        <v>Birmingham</v>
      </c>
      <c r="BN540" s="43"/>
      <c r="BO540" s="43"/>
      <c r="BP540" s="43"/>
      <c r="BQ540" s="43"/>
      <c r="BR540" s="43"/>
      <c r="BS540" s="43"/>
      <c r="BT540" s="43"/>
      <c r="BU540" s="43"/>
      <c r="BV540" s="43" t="s">
        <v>376</v>
      </c>
      <c r="BW540" s="43" t="s">
        <v>376</v>
      </c>
      <c r="BX540" s="43"/>
      <c r="BZ540" s="50"/>
      <c r="CA540" s="50"/>
      <c r="CB540" s="88" t="str">
        <f t="shared" si="53"/>
        <v>19570328</v>
      </c>
    </row>
    <row r="541" spans="1:80" s="49" customFormat="1" ht="12.95" customHeight="1" x14ac:dyDescent="0.2">
      <c r="A541" s="43">
        <v>3</v>
      </c>
      <c r="B541" s="43">
        <v>28</v>
      </c>
      <c r="C541" s="43">
        <v>1957</v>
      </c>
      <c r="D541" s="43" t="s">
        <v>658</v>
      </c>
      <c r="E541" s="43" t="s">
        <v>1320</v>
      </c>
      <c r="F541" s="44" t="s">
        <v>1010</v>
      </c>
      <c r="G541" s="43"/>
      <c r="H541" s="44" t="s">
        <v>1011</v>
      </c>
      <c r="I541" s="44" t="s">
        <v>1023</v>
      </c>
      <c r="J541" s="45">
        <v>20907</v>
      </c>
      <c r="K541" s="43" t="s">
        <v>1124</v>
      </c>
      <c r="L541" s="43" t="s">
        <v>4</v>
      </c>
      <c r="M541" s="43" t="s">
        <v>806</v>
      </c>
      <c r="N541" s="46">
        <v>0</v>
      </c>
      <c r="O541" s="46">
        <v>1</v>
      </c>
      <c r="P541" s="44" t="s">
        <v>1232</v>
      </c>
      <c r="Q541" s="44" t="s">
        <v>1111</v>
      </c>
      <c r="R541" s="44" t="s">
        <v>376</v>
      </c>
      <c r="S541" s="43"/>
      <c r="T541" s="43"/>
      <c r="U541" s="43"/>
      <c r="V541" s="43"/>
      <c r="W541" s="43"/>
      <c r="X541" s="43"/>
      <c r="Y541" s="43"/>
      <c r="Z541" s="43"/>
      <c r="AA541" s="43"/>
      <c r="AB541" s="43"/>
      <c r="AC541" s="43"/>
      <c r="AD541" s="43"/>
      <c r="AE541" s="47">
        <f t="shared" si="48"/>
        <v>0</v>
      </c>
      <c r="AF541" s="47">
        <f t="shared" si="49"/>
        <v>0</v>
      </c>
      <c r="AG541" s="47">
        <f t="shared" si="50"/>
        <v>1</v>
      </c>
      <c r="AH541" s="43" t="s">
        <v>1111</v>
      </c>
      <c r="AI541" s="43" t="s">
        <v>1126</v>
      </c>
      <c r="AJ541" s="43" t="s">
        <v>376</v>
      </c>
      <c r="AK541" s="43" t="s">
        <v>658</v>
      </c>
      <c r="AL541" s="43" t="s">
        <v>1111</v>
      </c>
      <c r="AM541" s="43" t="s">
        <v>1126</v>
      </c>
      <c r="AN541" s="43" t="s">
        <v>376</v>
      </c>
      <c r="AO541" s="43" t="s">
        <v>658</v>
      </c>
      <c r="AP541" s="43"/>
      <c r="AQ541" s="43">
        <v>2</v>
      </c>
      <c r="AR541" s="43"/>
      <c r="AS541" s="43"/>
      <c r="AT541" s="43"/>
      <c r="AU541" s="43" t="s">
        <v>376</v>
      </c>
      <c r="AV541" s="43"/>
      <c r="AW541" s="43" t="s">
        <v>30</v>
      </c>
      <c r="AX541" s="43"/>
      <c r="AY541" s="43" t="s">
        <v>30</v>
      </c>
      <c r="AZ541" s="43"/>
      <c r="BA541" s="44"/>
      <c r="BB541" s="48"/>
      <c r="BC541" s="43"/>
      <c r="BD541" s="43"/>
      <c r="BE541" s="43"/>
      <c r="BF541" s="43">
        <v>1</v>
      </c>
      <c r="BG541" s="43">
        <v>1</v>
      </c>
      <c r="BH541" s="43">
        <v>1</v>
      </c>
      <c r="BI541" s="43" t="s">
        <v>1124</v>
      </c>
      <c r="BJ541" s="43" t="s">
        <v>806</v>
      </c>
      <c r="BK541" s="43">
        <v>1957</v>
      </c>
      <c r="BL541" s="43" t="str">
        <f t="shared" si="51"/>
        <v>1957West Bromwich Albion</v>
      </c>
      <c r="BM541" s="49" t="str">
        <f t="shared" si="52"/>
        <v>Birmingham</v>
      </c>
      <c r="BN541" s="43"/>
      <c r="BO541" s="43"/>
      <c r="BP541" s="43"/>
      <c r="BQ541" s="43"/>
      <c r="BR541" s="43"/>
      <c r="BS541" s="43"/>
      <c r="BT541" s="43"/>
      <c r="BU541" s="43"/>
      <c r="BV541" s="43" t="s">
        <v>376</v>
      </c>
      <c r="BW541" s="43" t="s">
        <v>376</v>
      </c>
      <c r="BX541" s="43"/>
      <c r="BZ541" s="50"/>
      <c r="CA541" s="50"/>
      <c r="CB541" s="88" t="str">
        <f t="shared" si="53"/>
        <v>19570328</v>
      </c>
    </row>
    <row r="542" spans="1:80" s="49" customFormat="1" ht="12.95" customHeight="1" x14ac:dyDescent="0.2">
      <c r="A542" s="43">
        <v>5</v>
      </c>
      <c r="B542" s="43">
        <v>4</v>
      </c>
      <c r="C542" s="43">
        <v>1957</v>
      </c>
      <c r="D542" s="43" t="s">
        <v>658</v>
      </c>
      <c r="E542" s="43" t="s">
        <v>1320</v>
      </c>
      <c r="F542" s="44" t="s">
        <v>1010</v>
      </c>
      <c r="G542" s="43"/>
      <c r="H542" s="44" t="s">
        <v>1025</v>
      </c>
      <c r="I542" s="44"/>
      <c r="J542" s="45">
        <v>20944</v>
      </c>
      <c r="K542" s="43" t="s">
        <v>806</v>
      </c>
      <c r="L542" s="43" t="s">
        <v>3</v>
      </c>
      <c r="M542" s="43" t="s">
        <v>821</v>
      </c>
      <c r="N542" s="46">
        <v>2</v>
      </c>
      <c r="O542" s="46">
        <v>1</v>
      </c>
      <c r="P542" s="44" t="s">
        <v>1268</v>
      </c>
      <c r="Q542" s="44" t="s">
        <v>1017</v>
      </c>
      <c r="R542" s="44" t="s">
        <v>376</v>
      </c>
      <c r="S542" s="43"/>
      <c r="T542" s="43"/>
      <c r="U542" s="43"/>
      <c r="V542" s="43"/>
      <c r="W542" s="43"/>
      <c r="X542" s="43"/>
      <c r="Y542" s="43"/>
      <c r="Z542" s="43"/>
      <c r="AA542" s="43"/>
      <c r="AB542" s="43"/>
      <c r="AC542" s="43"/>
      <c r="AD542" s="43"/>
      <c r="AE542" s="47">
        <f t="shared" si="48"/>
        <v>1</v>
      </c>
      <c r="AF542" s="47">
        <f t="shared" si="49"/>
        <v>0</v>
      </c>
      <c r="AG542" s="47">
        <f t="shared" si="50"/>
        <v>0</v>
      </c>
      <c r="AH542" s="43" t="s">
        <v>1111</v>
      </c>
      <c r="AI542" s="43" t="s">
        <v>1126</v>
      </c>
      <c r="AJ542" s="43" t="s">
        <v>376</v>
      </c>
      <c r="AK542" s="43" t="s">
        <v>658</v>
      </c>
      <c r="AL542" s="43" t="s">
        <v>1101</v>
      </c>
      <c r="AM542" s="43" t="s">
        <v>1159</v>
      </c>
      <c r="AN542" s="43" t="s">
        <v>376</v>
      </c>
      <c r="AO542" s="43" t="s">
        <v>658</v>
      </c>
      <c r="AP542" s="43"/>
      <c r="AQ542" s="43">
        <v>1</v>
      </c>
      <c r="AR542" s="43"/>
      <c r="AS542" s="43"/>
      <c r="AT542" s="43"/>
      <c r="AU542" s="43" t="s">
        <v>376</v>
      </c>
      <c r="AV542" s="43"/>
      <c r="AW542" s="43" t="s">
        <v>30</v>
      </c>
      <c r="AX542" s="43"/>
      <c r="AY542" s="43" t="s">
        <v>30</v>
      </c>
      <c r="AZ542" s="43"/>
      <c r="BA542" s="44"/>
      <c r="BB542" s="48" t="s">
        <v>30</v>
      </c>
      <c r="BC542" s="43" t="s">
        <v>30</v>
      </c>
      <c r="BD542" s="43"/>
      <c r="BE542" s="43"/>
      <c r="BF542" s="43">
        <v>1</v>
      </c>
      <c r="BG542" s="43">
        <v>1</v>
      </c>
      <c r="BH542" s="43">
        <v>1</v>
      </c>
      <c r="BI542" s="43" t="s">
        <v>806</v>
      </c>
      <c r="BJ542" s="43" t="s">
        <v>821</v>
      </c>
      <c r="BK542" s="43">
        <v>1957</v>
      </c>
      <c r="BL542" s="43" t="str">
        <f t="shared" si="51"/>
        <v>1957Aston Villa</v>
      </c>
      <c r="BM542" s="49" t="str">
        <f t="shared" si="52"/>
        <v>London</v>
      </c>
      <c r="BN542" s="43"/>
      <c r="BO542" s="43"/>
      <c r="BP542" s="43"/>
      <c r="BQ542" s="43"/>
      <c r="BR542" s="43"/>
      <c r="BS542" s="43"/>
      <c r="BT542" s="43"/>
      <c r="BU542" s="43"/>
      <c r="BV542" s="43" t="s">
        <v>376</v>
      </c>
      <c r="BW542" s="43" t="s">
        <v>376</v>
      </c>
      <c r="BX542" s="43"/>
      <c r="BZ542" s="50"/>
      <c r="CA542" s="50"/>
      <c r="CB542" s="88" t="str">
        <f t="shared" si="53"/>
        <v>19570504</v>
      </c>
    </row>
    <row r="543" spans="1:80" s="49" customFormat="1" ht="12.95" customHeight="1" x14ac:dyDescent="0.2">
      <c r="A543" s="43">
        <v>5</v>
      </c>
      <c r="B543" s="43">
        <v>4</v>
      </c>
      <c r="C543" s="43">
        <v>1957</v>
      </c>
      <c r="D543" s="43" t="s">
        <v>658</v>
      </c>
      <c r="E543" s="43" t="s">
        <v>1320</v>
      </c>
      <c r="F543" s="44" t="s">
        <v>1010</v>
      </c>
      <c r="G543" s="43"/>
      <c r="H543" s="44" t="s">
        <v>1025</v>
      </c>
      <c r="I543" s="44"/>
      <c r="J543" s="45">
        <v>20944</v>
      </c>
      <c r="K543" s="43" t="s">
        <v>821</v>
      </c>
      <c r="L543" s="43" t="s">
        <v>4</v>
      </c>
      <c r="M543" s="43" t="s">
        <v>806</v>
      </c>
      <c r="N543" s="46">
        <v>1</v>
      </c>
      <c r="O543" s="46">
        <v>2</v>
      </c>
      <c r="P543" s="44" t="s">
        <v>1268</v>
      </c>
      <c r="Q543" s="44" t="s">
        <v>1017</v>
      </c>
      <c r="R543" s="44" t="s">
        <v>376</v>
      </c>
      <c r="S543" s="43"/>
      <c r="T543" s="43"/>
      <c r="U543" s="43"/>
      <c r="V543" s="43"/>
      <c r="W543" s="43"/>
      <c r="X543" s="43"/>
      <c r="Y543" s="43"/>
      <c r="Z543" s="43"/>
      <c r="AA543" s="43"/>
      <c r="AB543" s="43"/>
      <c r="AC543" s="43"/>
      <c r="AD543" s="43"/>
      <c r="AE543" s="47">
        <f t="shared" si="48"/>
        <v>0</v>
      </c>
      <c r="AF543" s="47">
        <f t="shared" si="49"/>
        <v>0</v>
      </c>
      <c r="AG543" s="47">
        <f t="shared" si="50"/>
        <v>1</v>
      </c>
      <c r="AH543" s="43" t="s">
        <v>1101</v>
      </c>
      <c r="AI543" s="43" t="s">
        <v>1159</v>
      </c>
      <c r="AJ543" s="43" t="s">
        <v>376</v>
      </c>
      <c r="AK543" s="43" t="s">
        <v>658</v>
      </c>
      <c r="AL543" s="43" t="s">
        <v>1111</v>
      </c>
      <c r="AM543" s="43" t="s">
        <v>1126</v>
      </c>
      <c r="AN543" s="43" t="s">
        <v>376</v>
      </c>
      <c r="AO543" s="43" t="s">
        <v>658</v>
      </c>
      <c r="AP543" s="43"/>
      <c r="AQ543" s="43">
        <v>1</v>
      </c>
      <c r="AR543" s="43"/>
      <c r="AS543" s="43"/>
      <c r="AT543" s="43"/>
      <c r="AU543" s="43" t="s">
        <v>376</v>
      </c>
      <c r="AV543" s="43"/>
      <c r="AW543" s="43" t="s">
        <v>30</v>
      </c>
      <c r="AX543" s="43"/>
      <c r="AY543" s="43" t="s">
        <v>30</v>
      </c>
      <c r="AZ543" s="43"/>
      <c r="BA543" s="44"/>
      <c r="BB543" s="48"/>
      <c r="BC543" s="43" t="s">
        <v>30</v>
      </c>
      <c r="BD543" s="43"/>
      <c r="BE543" s="43"/>
      <c r="BF543" s="43">
        <v>1</v>
      </c>
      <c r="BG543" s="43">
        <v>1</v>
      </c>
      <c r="BH543" s="43">
        <v>1</v>
      </c>
      <c r="BI543" s="43" t="s">
        <v>821</v>
      </c>
      <c r="BJ543" s="43" t="s">
        <v>806</v>
      </c>
      <c r="BK543" s="43">
        <v>1957</v>
      </c>
      <c r="BL543" s="43" t="str">
        <f t="shared" si="51"/>
        <v>1957Manchester United</v>
      </c>
      <c r="BM543" s="49" t="str">
        <f t="shared" si="52"/>
        <v>London</v>
      </c>
      <c r="BN543" s="43"/>
      <c r="BO543" s="43"/>
      <c r="BP543" s="43"/>
      <c r="BQ543" s="43"/>
      <c r="BR543" s="43"/>
      <c r="BS543" s="43"/>
      <c r="BT543" s="43"/>
      <c r="BU543" s="43"/>
      <c r="BV543" s="43" t="s">
        <v>376</v>
      </c>
      <c r="BW543" s="43" t="s">
        <v>376</v>
      </c>
      <c r="BX543" s="43"/>
      <c r="BZ543" s="50"/>
      <c r="CA543" s="50"/>
      <c r="CB543" s="88" t="str">
        <f t="shared" si="53"/>
        <v>19570504</v>
      </c>
    </row>
    <row r="544" spans="1:80" s="49" customFormat="1" ht="12.95" customHeight="1" x14ac:dyDescent="0.2">
      <c r="A544" s="43">
        <v>3</v>
      </c>
      <c r="B544" s="43">
        <v>22</v>
      </c>
      <c r="C544" s="43">
        <v>1958</v>
      </c>
      <c r="D544" s="43" t="s">
        <v>658</v>
      </c>
      <c r="E544" s="43" t="s">
        <v>580</v>
      </c>
      <c r="F544" s="44" t="s">
        <v>1010</v>
      </c>
      <c r="G544" s="43"/>
      <c r="H544" s="44" t="s">
        <v>1011</v>
      </c>
      <c r="I544" s="44"/>
      <c r="J544" s="45">
        <v>21266</v>
      </c>
      <c r="K544" s="43" t="s">
        <v>1157</v>
      </c>
      <c r="L544" s="43" t="s">
        <v>3</v>
      </c>
      <c r="M544" s="43" t="s">
        <v>1094</v>
      </c>
      <c r="N544" s="46">
        <v>2</v>
      </c>
      <c r="O544" s="46">
        <v>1</v>
      </c>
      <c r="P544" s="44" t="s">
        <v>1226</v>
      </c>
      <c r="Q544" s="44" t="s">
        <v>1101</v>
      </c>
      <c r="R544" s="44" t="s">
        <v>376</v>
      </c>
      <c r="S544" s="43"/>
      <c r="T544" s="43"/>
      <c r="U544" s="43"/>
      <c r="V544" s="43"/>
      <c r="W544" s="43"/>
      <c r="X544" s="43"/>
      <c r="Y544" s="43"/>
      <c r="Z544" s="43"/>
      <c r="AA544" s="43"/>
      <c r="AB544" s="43"/>
      <c r="AC544" s="43"/>
      <c r="AD544" s="43"/>
      <c r="AE544" s="47">
        <f t="shared" si="48"/>
        <v>1</v>
      </c>
      <c r="AF544" s="47">
        <f t="shared" si="49"/>
        <v>0</v>
      </c>
      <c r="AG544" s="47">
        <f t="shared" si="50"/>
        <v>0</v>
      </c>
      <c r="AH544" s="43" t="s">
        <v>1101</v>
      </c>
      <c r="AI544" s="43" t="s">
        <v>1159</v>
      </c>
      <c r="AJ544" s="43" t="s">
        <v>376</v>
      </c>
      <c r="AK544" s="43" t="s">
        <v>658</v>
      </c>
      <c r="AL544" s="43" t="s">
        <v>1085</v>
      </c>
      <c r="AM544" s="43" t="s">
        <v>1086</v>
      </c>
      <c r="AN544" s="43" t="s">
        <v>376</v>
      </c>
      <c r="AO544" s="43" t="s">
        <v>658</v>
      </c>
      <c r="AP544" s="43"/>
      <c r="AQ544" s="43">
        <v>2</v>
      </c>
      <c r="AR544" s="43"/>
      <c r="AS544" s="43"/>
      <c r="AT544" s="43"/>
      <c r="AU544" s="43" t="s">
        <v>376</v>
      </c>
      <c r="AV544" s="43"/>
      <c r="AW544" s="43" t="s">
        <v>30</v>
      </c>
      <c r="AX544" s="43"/>
      <c r="AY544" s="43" t="s">
        <v>30</v>
      </c>
      <c r="AZ544" s="43"/>
      <c r="BA544" s="44"/>
      <c r="BB544" s="48"/>
      <c r="BC544" s="43"/>
      <c r="BD544" s="43"/>
      <c r="BE544" s="43"/>
      <c r="BF544" s="43">
        <v>1</v>
      </c>
      <c r="BG544" s="43">
        <v>1</v>
      </c>
      <c r="BH544" s="43">
        <v>2</v>
      </c>
      <c r="BI544" s="43" t="s">
        <v>1157</v>
      </c>
      <c r="BJ544" s="43" t="s">
        <v>1094</v>
      </c>
      <c r="BK544" s="43">
        <v>1958</v>
      </c>
      <c r="BL544" s="43" t="str">
        <f t="shared" si="51"/>
        <v>1958Bolton Wanderers</v>
      </c>
      <c r="BM544" s="49" t="str">
        <f t="shared" si="52"/>
        <v>Manchester</v>
      </c>
      <c r="BN544" s="43"/>
      <c r="BO544" s="43"/>
      <c r="BP544" s="43"/>
      <c r="BQ544" s="43"/>
      <c r="BR544" s="43"/>
      <c r="BS544" s="43"/>
      <c r="BT544" s="43"/>
      <c r="BU544" s="43"/>
      <c r="BV544" s="43" t="s">
        <v>376</v>
      </c>
      <c r="BW544" s="43" t="s">
        <v>376</v>
      </c>
      <c r="BX544" s="43"/>
      <c r="BZ544" s="50"/>
      <c r="CA544" s="50"/>
      <c r="CB544" s="88" t="str">
        <f t="shared" si="53"/>
        <v>19580322</v>
      </c>
    </row>
    <row r="545" spans="1:80" s="49" customFormat="1" ht="12.95" customHeight="1" x14ac:dyDescent="0.2">
      <c r="A545" s="43">
        <v>3</v>
      </c>
      <c r="B545" s="43">
        <v>22</v>
      </c>
      <c r="C545" s="43">
        <v>1958</v>
      </c>
      <c r="D545" s="43" t="s">
        <v>658</v>
      </c>
      <c r="E545" s="43" t="s">
        <v>580</v>
      </c>
      <c r="F545" s="44" t="s">
        <v>1010</v>
      </c>
      <c r="G545" s="43"/>
      <c r="H545" s="44" t="s">
        <v>1011</v>
      </c>
      <c r="I545" s="44"/>
      <c r="J545" s="45">
        <v>21266</v>
      </c>
      <c r="K545" s="43" t="s">
        <v>1094</v>
      </c>
      <c r="L545" s="43" t="s">
        <v>4</v>
      </c>
      <c r="M545" s="43" t="s">
        <v>1157</v>
      </c>
      <c r="N545" s="46">
        <v>1</v>
      </c>
      <c r="O545" s="46">
        <v>2</v>
      </c>
      <c r="P545" s="44" t="s">
        <v>1226</v>
      </c>
      <c r="Q545" s="44" t="s">
        <v>1101</v>
      </c>
      <c r="R545" s="44" t="s">
        <v>376</v>
      </c>
      <c r="S545" s="43"/>
      <c r="T545" s="43"/>
      <c r="U545" s="43"/>
      <c r="V545" s="43"/>
      <c r="W545" s="43"/>
      <c r="X545" s="43"/>
      <c r="Y545" s="43"/>
      <c r="Z545" s="43"/>
      <c r="AA545" s="43"/>
      <c r="AB545" s="43"/>
      <c r="AC545" s="43"/>
      <c r="AD545" s="43"/>
      <c r="AE545" s="47">
        <f t="shared" si="48"/>
        <v>0</v>
      </c>
      <c r="AF545" s="47">
        <f t="shared" si="49"/>
        <v>0</v>
      </c>
      <c r="AG545" s="47">
        <f t="shared" si="50"/>
        <v>1</v>
      </c>
      <c r="AH545" s="43" t="s">
        <v>1085</v>
      </c>
      <c r="AI545" s="43" t="s">
        <v>1086</v>
      </c>
      <c r="AJ545" s="43" t="s">
        <v>376</v>
      </c>
      <c r="AK545" s="43" t="s">
        <v>658</v>
      </c>
      <c r="AL545" s="43" t="s">
        <v>1101</v>
      </c>
      <c r="AM545" s="43" t="s">
        <v>1159</v>
      </c>
      <c r="AN545" s="43" t="s">
        <v>376</v>
      </c>
      <c r="AO545" s="43" t="s">
        <v>658</v>
      </c>
      <c r="AP545" s="43"/>
      <c r="AQ545" s="43">
        <v>2</v>
      </c>
      <c r="AR545" s="43"/>
      <c r="AS545" s="43"/>
      <c r="AT545" s="43"/>
      <c r="AU545" s="43" t="s">
        <v>376</v>
      </c>
      <c r="AV545" s="43"/>
      <c r="AW545" s="43" t="s">
        <v>30</v>
      </c>
      <c r="AX545" s="43"/>
      <c r="AY545" s="43" t="s">
        <v>30</v>
      </c>
      <c r="AZ545" s="43"/>
      <c r="BA545" s="44"/>
      <c r="BB545" s="48"/>
      <c r="BC545" s="43"/>
      <c r="BD545" s="43"/>
      <c r="BE545" s="43"/>
      <c r="BF545" s="43">
        <v>1</v>
      </c>
      <c r="BG545" s="43">
        <v>2</v>
      </c>
      <c r="BH545" s="43">
        <v>1</v>
      </c>
      <c r="BI545" s="43" t="s">
        <v>1094</v>
      </c>
      <c r="BJ545" s="43" t="s">
        <v>1157</v>
      </c>
      <c r="BK545" s="43">
        <v>1958</v>
      </c>
      <c r="BL545" s="43" t="str">
        <f t="shared" si="51"/>
        <v>1958Blackburn Rovers</v>
      </c>
      <c r="BM545" s="49" t="str">
        <f t="shared" si="52"/>
        <v>Manchester</v>
      </c>
      <c r="BN545" s="43"/>
      <c r="BO545" s="43"/>
      <c r="BP545" s="43"/>
      <c r="BQ545" s="43"/>
      <c r="BR545" s="43"/>
      <c r="BS545" s="43"/>
      <c r="BT545" s="43"/>
      <c r="BU545" s="43"/>
      <c r="BV545" s="43" t="s">
        <v>376</v>
      </c>
      <c r="BW545" s="43" t="s">
        <v>376</v>
      </c>
      <c r="BX545" s="43"/>
      <c r="BZ545" s="50"/>
      <c r="CA545" s="50"/>
      <c r="CB545" s="88" t="str">
        <f t="shared" si="53"/>
        <v>19580322</v>
      </c>
    </row>
    <row r="546" spans="1:80" s="49" customFormat="1" ht="12.95" customHeight="1" x14ac:dyDescent="0.2">
      <c r="A546" s="43">
        <v>3</v>
      </c>
      <c r="B546" s="43">
        <v>22</v>
      </c>
      <c r="C546" s="43">
        <v>1958</v>
      </c>
      <c r="D546" s="43" t="s">
        <v>658</v>
      </c>
      <c r="E546" s="43" t="s">
        <v>580</v>
      </c>
      <c r="F546" s="44" t="s">
        <v>1010</v>
      </c>
      <c r="G546" s="43"/>
      <c r="H546" s="44" t="s">
        <v>1011</v>
      </c>
      <c r="I546" s="44"/>
      <c r="J546" s="45">
        <v>21266</v>
      </c>
      <c r="K546" s="43" t="s">
        <v>821</v>
      </c>
      <c r="L546" s="43" t="s">
        <v>1014</v>
      </c>
      <c r="M546" s="43" t="s">
        <v>589</v>
      </c>
      <c r="N546" s="46">
        <v>2</v>
      </c>
      <c r="O546" s="46">
        <v>2</v>
      </c>
      <c r="P546" s="44" t="s">
        <v>1219</v>
      </c>
      <c r="Q546" s="44" t="s">
        <v>1111</v>
      </c>
      <c r="R546" s="44" t="s">
        <v>376</v>
      </c>
      <c r="S546" s="43"/>
      <c r="T546" s="43"/>
      <c r="U546" s="43"/>
      <c r="V546" s="43"/>
      <c r="W546" s="43"/>
      <c r="X546" s="43"/>
      <c r="Y546" s="43"/>
      <c r="Z546" s="43"/>
      <c r="AA546" s="43"/>
      <c r="AB546" s="43"/>
      <c r="AC546" s="43"/>
      <c r="AD546" s="43"/>
      <c r="AE546" s="47">
        <f t="shared" si="48"/>
        <v>0</v>
      </c>
      <c r="AF546" s="47">
        <f t="shared" si="49"/>
        <v>1</v>
      </c>
      <c r="AG546" s="47">
        <f t="shared" si="50"/>
        <v>0</v>
      </c>
      <c r="AH546" s="43" t="s">
        <v>1101</v>
      </c>
      <c r="AI546" s="43" t="s">
        <v>1159</v>
      </c>
      <c r="AJ546" s="43" t="s">
        <v>376</v>
      </c>
      <c r="AK546" s="43" t="s">
        <v>658</v>
      </c>
      <c r="AL546" s="43" t="s">
        <v>1017</v>
      </c>
      <c r="AM546" s="43" t="s">
        <v>1018</v>
      </c>
      <c r="AN546" s="43" t="s">
        <v>376</v>
      </c>
      <c r="AO546" s="43" t="s">
        <v>658</v>
      </c>
      <c r="AP546" s="43"/>
      <c r="AQ546" s="43">
        <v>2</v>
      </c>
      <c r="AR546" s="43"/>
      <c r="AS546" s="43"/>
      <c r="AT546" s="43"/>
      <c r="AU546" s="43" t="s">
        <v>376</v>
      </c>
      <c r="AV546" s="43"/>
      <c r="AW546" s="43" t="s">
        <v>30</v>
      </c>
      <c r="AX546" s="43"/>
      <c r="AY546" s="43" t="s">
        <v>30</v>
      </c>
      <c r="AZ546" s="43"/>
      <c r="BA546" s="44"/>
      <c r="BB546" s="48"/>
      <c r="BC546" s="43"/>
      <c r="BD546" s="43"/>
      <c r="BE546" s="43"/>
      <c r="BF546" s="43">
        <v>1</v>
      </c>
      <c r="BG546" s="43">
        <v>1</v>
      </c>
      <c r="BH546" s="43">
        <v>2</v>
      </c>
      <c r="BI546" s="43" t="s">
        <v>821</v>
      </c>
      <c r="BJ546" s="43" t="s">
        <v>589</v>
      </c>
      <c r="BK546" s="43">
        <v>1958</v>
      </c>
      <c r="BL546" s="43" t="str">
        <f t="shared" si="51"/>
        <v>1958Manchester United</v>
      </c>
      <c r="BM546" s="49" t="str">
        <f t="shared" si="52"/>
        <v>Birmingham</v>
      </c>
      <c r="BN546" s="43"/>
      <c r="BO546" s="43"/>
      <c r="BP546" s="43"/>
      <c r="BQ546" s="43"/>
      <c r="BR546" s="43"/>
      <c r="BS546" s="43"/>
      <c r="BT546" s="43"/>
      <c r="BU546" s="43"/>
      <c r="BV546" s="43" t="s">
        <v>376</v>
      </c>
      <c r="BW546" s="43" t="s">
        <v>376</v>
      </c>
      <c r="BX546" s="43"/>
      <c r="BZ546" s="50"/>
      <c r="CA546" s="50"/>
      <c r="CB546" s="88" t="str">
        <f t="shared" si="53"/>
        <v>19580322</v>
      </c>
    </row>
    <row r="547" spans="1:80" s="49" customFormat="1" ht="12.95" customHeight="1" x14ac:dyDescent="0.2">
      <c r="A547" s="43">
        <v>3</v>
      </c>
      <c r="B547" s="43">
        <v>22</v>
      </c>
      <c r="C547" s="43">
        <v>1958</v>
      </c>
      <c r="D547" s="43" t="s">
        <v>658</v>
      </c>
      <c r="E547" s="43" t="s">
        <v>580</v>
      </c>
      <c r="F547" s="44" t="s">
        <v>1010</v>
      </c>
      <c r="G547" s="43"/>
      <c r="H547" s="44" t="s">
        <v>1011</v>
      </c>
      <c r="I547" s="44"/>
      <c r="J547" s="45">
        <v>21266</v>
      </c>
      <c r="K547" s="43" t="s">
        <v>589</v>
      </c>
      <c r="L547" s="43" t="s">
        <v>1014</v>
      </c>
      <c r="M547" s="43" t="s">
        <v>821</v>
      </c>
      <c r="N547" s="46">
        <v>2</v>
      </c>
      <c r="O547" s="46">
        <v>2</v>
      </c>
      <c r="P547" s="44" t="s">
        <v>1219</v>
      </c>
      <c r="Q547" s="44" t="s">
        <v>1111</v>
      </c>
      <c r="R547" s="44" t="s">
        <v>376</v>
      </c>
      <c r="S547" s="43"/>
      <c r="T547" s="43"/>
      <c r="U547" s="43"/>
      <c r="V547" s="43"/>
      <c r="W547" s="43"/>
      <c r="X547" s="43"/>
      <c r="Y547" s="43"/>
      <c r="Z547" s="43"/>
      <c r="AA547" s="43"/>
      <c r="AB547" s="43"/>
      <c r="AC547" s="43"/>
      <c r="AD547" s="43"/>
      <c r="AE547" s="47">
        <f t="shared" si="48"/>
        <v>0</v>
      </c>
      <c r="AF547" s="47">
        <f t="shared" si="49"/>
        <v>1</v>
      </c>
      <c r="AG547" s="47">
        <f t="shared" si="50"/>
        <v>0</v>
      </c>
      <c r="AH547" s="43" t="s">
        <v>1017</v>
      </c>
      <c r="AI547" s="43" t="s">
        <v>1018</v>
      </c>
      <c r="AJ547" s="43" t="s">
        <v>376</v>
      </c>
      <c r="AK547" s="43" t="s">
        <v>658</v>
      </c>
      <c r="AL547" s="43" t="s">
        <v>1101</v>
      </c>
      <c r="AM547" s="43" t="s">
        <v>1159</v>
      </c>
      <c r="AN547" s="43" t="s">
        <v>376</v>
      </c>
      <c r="AO547" s="43" t="s">
        <v>658</v>
      </c>
      <c r="AP547" s="43"/>
      <c r="AQ547" s="43">
        <v>2</v>
      </c>
      <c r="AR547" s="43"/>
      <c r="AS547" s="43"/>
      <c r="AT547" s="43"/>
      <c r="AU547" s="43" t="s">
        <v>376</v>
      </c>
      <c r="AV547" s="43"/>
      <c r="AW547" s="43" t="s">
        <v>30</v>
      </c>
      <c r="AX547" s="43"/>
      <c r="AY547" s="43" t="s">
        <v>30</v>
      </c>
      <c r="AZ547" s="43"/>
      <c r="BA547" s="44"/>
      <c r="BB547" s="48"/>
      <c r="BC547" s="43"/>
      <c r="BD547" s="43"/>
      <c r="BE547" s="43"/>
      <c r="BF547" s="43">
        <v>1</v>
      </c>
      <c r="BG547" s="43">
        <v>2</v>
      </c>
      <c r="BH547" s="43">
        <v>1</v>
      </c>
      <c r="BI547" s="43" t="s">
        <v>589</v>
      </c>
      <c r="BJ547" s="43" t="s">
        <v>821</v>
      </c>
      <c r="BK547" s="43">
        <v>1958</v>
      </c>
      <c r="BL547" s="43" t="str">
        <f t="shared" si="51"/>
        <v>1958Fulham</v>
      </c>
      <c r="BM547" s="49" t="str">
        <f t="shared" si="52"/>
        <v>Birmingham</v>
      </c>
      <c r="BN547" s="43"/>
      <c r="BO547" s="43"/>
      <c r="BP547" s="43"/>
      <c r="BQ547" s="43"/>
      <c r="BR547" s="43"/>
      <c r="BS547" s="43"/>
      <c r="BT547" s="43"/>
      <c r="BU547" s="43"/>
      <c r="BV547" s="43" t="s">
        <v>376</v>
      </c>
      <c r="BW547" s="43" t="s">
        <v>376</v>
      </c>
      <c r="BX547" s="43"/>
      <c r="BZ547" s="50"/>
      <c r="CA547" s="50"/>
      <c r="CB547" s="88" t="str">
        <f t="shared" si="53"/>
        <v>19580322</v>
      </c>
    </row>
    <row r="548" spans="1:80" s="49" customFormat="1" ht="12.95" customHeight="1" x14ac:dyDescent="0.2">
      <c r="A548" s="43">
        <v>3</v>
      </c>
      <c r="B548" s="43">
        <v>26</v>
      </c>
      <c r="C548" s="43">
        <v>1958</v>
      </c>
      <c r="D548" s="43" t="s">
        <v>658</v>
      </c>
      <c r="E548" s="43" t="s">
        <v>580</v>
      </c>
      <c r="F548" s="44" t="s">
        <v>1010</v>
      </c>
      <c r="G548" s="43"/>
      <c r="H548" s="44" t="s">
        <v>1011</v>
      </c>
      <c r="I548" s="44" t="s">
        <v>1023</v>
      </c>
      <c r="J548" s="45">
        <v>21270</v>
      </c>
      <c r="K548" s="43" t="s">
        <v>821</v>
      </c>
      <c r="L548" s="43" t="s">
        <v>3</v>
      </c>
      <c r="M548" s="43" t="s">
        <v>589</v>
      </c>
      <c r="N548" s="46">
        <v>5</v>
      </c>
      <c r="O548" s="46">
        <v>3</v>
      </c>
      <c r="P548" s="44" t="s">
        <v>1281</v>
      </c>
      <c r="Q548" s="44" t="s">
        <v>1017</v>
      </c>
      <c r="R548" s="44" t="s">
        <v>376</v>
      </c>
      <c r="S548" s="43"/>
      <c r="T548" s="43"/>
      <c r="U548" s="43"/>
      <c r="V548" s="43"/>
      <c r="W548" s="43"/>
      <c r="X548" s="43"/>
      <c r="Y548" s="43"/>
      <c r="Z548" s="43"/>
      <c r="AA548" s="43"/>
      <c r="AB548" s="43"/>
      <c r="AC548" s="43"/>
      <c r="AD548" s="43"/>
      <c r="AE548" s="47">
        <f t="shared" si="48"/>
        <v>1</v>
      </c>
      <c r="AF548" s="47">
        <f t="shared" si="49"/>
        <v>0</v>
      </c>
      <c r="AG548" s="47">
        <f t="shared" si="50"/>
        <v>0</v>
      </c>
      <c r="AH548" s="43" t="s">
        <v>1101</v>
      </c>
      <c r="AI548" s="43" t="s">
        <v>1159</v>
      </c>
      <c r="AJ548" s="43" t="s">
        <v>376</v>
      </c>
      <c r="AK548" s="43" t="s">
        <v>658</v>
      </c>
      <c r="AL548" s="43" t="s">
        <v>1017</v>
      </c>
      <c r="AM548" s="43" t="s">
        <v>1018</v>
      </c>
      <c r="AN548" s="43" t="s">
        <v>376</v>
      </c>
      <c r="AO548" s="43" t="s">
        <v>658</v>
      </c>
      <c r="AP548" s="43"/>
      <c r="AQ548" s="43">
        <v>2</v>
      </c>
      <c r="AR548" s="43"/>
      <c r="AS548" s="43"/>
      <c r="AT548" s="43"/>
      <c r="AU548" s="43" t="s">
        <v>376</v>
      </c>
      <c r="AV548" s="43"/>
      <c r="AW548" s="43" t="s">
        <v>30</v>
      </c>
      <c r="AX548" s="43"/>
      <c r="AY548" s="43" t="s">
        <v>30</v>
      </c>
      <c r="AZ548" s="43"/>
      <c r="BA548" s="44"/>
      <c r="BB548" s="48"/>
      <c r="BC548" s="43"/>
      <c r="BD548" s="43"/>
      <c r="BE548" s="43"/>
      <c r="BF548" s="43">
        <v>1</v>
      </c>
      <c r="BG548" s="43">
        <v>1</v>
      </c>
      <c r="BH548" s="43">
        <v>2</v>
      </c>
      <c r="BI548" s="43" t="s">
        <v>821</v>
      </c>
      <c r="BJ548" s="43" t="s">
        <v>589</v>
      </c>
      <c r="BK548" s="43">
        <v>1958</v>
      </c>
      <c r="BL548" s="43" t="str">
        <f t="shared" si="51"/>
        <v>1958Manchester United</v>
      </c>
      <c r="BM548" s="49" t="str">
        <f t="shared" si="52"/>
        <v>London</v>
      </c>
      <c r="BN548" s="43"/>
      <c r="BO548" s="43"/>
      <c r="BP548" s="43"/>
      <c r="BQ548" s="43"/>
      <c r="BR548" s="43"/>
      <c r="BS548" s="43"/>
      <c r="BT548" s="43"/>
      <c r="BU548" s="43"/>
      <c r="BV548" s="43" t="s">
        <v>376</v>
      </c>
      <c r="BW548" s="43" t="s">
        <v>376</v>
      </c>
      <c r="BX548" s="43"/>
      <c r="BZ548" s="50"/>
      <c r="CA548" s="50"/>
      <c r="CB548" s="88" t="str">
        <f t="shared" si="53"/>
        <v>19580326</v>
      </c>
    </row>
    <row r="549" spans="1:80" s="49" customFormat="1" ht="12.95" customHeight="1" x14ac:dyDescent="0.2">
      <c r="A549" s="43">
        <v>3</v>
      </c>
      <c r="B549" s="43">
        <v>26</v>
      </c>
      <c r="C549" s="43">
        <v>1958</v>
      </c>
      <c r="D549" s="43" t="s">
        <v>658</v>
      </c>
      <c r="E549" s="43" t="s">
        <v>580</v>
      </c>
      <c r="F549" s="44" t="s">
        <v>1010</v>
      </c>
      <c r="G549" s="43"/>
      <c r="H549" s="44" t="s">
        <v>1011</v>
      </c>
      <c r="I549" s="44" t="s">
        <v>1023</v>
      </c>
      <c r="J549" s="45">
        <v>21270</v>
      </c>
      <c r="K549" s="43" t="s">
        <v>589</v>
      </c>
      <c r="L549" s="43" t="s">
        <v>4</v>
      </c>
      <c r="M549" s="43" t="s">
        <v>821</v>
      </c>
      <c r="N549" s="46">
        <v>3</v>
      </c>
      <c r="O549" s="46">
        <v>5</v>
      </c>
      <c r="P549" s="44" t="s">
        <v>1281</v>
      </c>
      <c r="Q549" s="44" t="s">
        <v>1017</v>
      </c>
      <c r="R549" s="44" t="s">
        <v>376</v>
      </c>
      <c r="S549" s="43"/>
      <c r="T549" s="43"/>
      <c r="U549" s="43"/>
      <c r="V549" s="43"/>
      <c r="W549" s="43"/>
      <c r="X549" s="43"/>
      <c r="Y549" s="43"/>
      <c r="Z549" s="43"/>
      <c r="AA549" s="43"/>
      <c r="AB549" s="43"/>
      <c r="AC549" s="43"/>
      <c r="AD549" s="43"/>
      <c r="AE549" s="47">
        <f t="shared" si="48"/>
        <v>0</v>
      </c>
      <c r="AF549" s="47">
        <f t="shared" si="49"/>
        <v>0</v>
      </c>
      <c r="AG549" s="47">
        <f t="shared" si="50"/>
        <v>1</v>
      </c>
      <c r="AH549" s="43" t="s">
        <v>1017</v>
      </c>
      <c r="AI549" s="43" t="s">
        <v>1018</v>
      </c>
      <c r="AJ549" s="43" t="s">
        <v>376</v>
      </c>
      <c r="AK549" s="43" t="s">
        <v>658</v>
      </c>
      <c r="AL549" s="43" t="s">
        <v>1101</v>
      </c>
      <c r="AM549" s="43" t="s">
        <v>1159</v>
      </c>
      <c r="AN549" s="43" t="s">
        <v>376</v>
      </c>
      <c r="AO549" s="43" t="s">
        <v>658</v>
      </c>
      <c r="AP549" s="43"/>
      <c r="AQ549" s="43">
        <v>2</v>
      </c>
      <c r="AR549" s="43"/>
      <c r="AS549" s="43"/>
      <c r="AT549" s="43"/>
      <c r="AU549" s="43" t="s">
        <v>376</v>
      </c>
      <c r="AV549" s="43"/>
      <c r="AW549" s="43" t="s">
        <v>30</v>
      </c>
      <c r="AX549" s="43"/>
      <c r="AY549" s="43" t="s">
        <v>30</v>
      </c>
      <c r="AZ549" s="43"/>
      <c r="BA549" s="44"/>
      <c r="BB549" s="48"/>
      <c r="BC549" s="43"/>
      <c r="BD549" s="43"/>
      <c r="BE549" s="43"/>
      <c r="BF549" s="43">
        <v>1</v>
      </c>
      <c r="BG549" s="43">
        <v>2</v>
      </c>
      <c r="BH549" s="43">
        <v>1</v>
      </c>
      <c r="BI549" s="43" t="s">
        <v>589</v>
      </c>
      <c r="BJ549" s="43" t="s">
        <v>821</v>
      </c>
      <c r="BK549" s="43">
        <v>1958</v>
      </c>
      <c r="BL549" s="43" t="str">
        <f t="shared" si="51"/>
        <v>1958Fulham</v>
      </c>
      <c r="BM549" s="49" t="str">
        <f t="shared" si="52"/>
        <v>London</v>
      </c>
      <c r="BN549" s="43"/>
      <c r="BO549" s="43"/>
      <c r="BP549" s="43"/>
      <c r="BQ549" s="43"/>
      <c r="BR549" s="43"/>
      <c r="BS549" s="43"/>
      <c r="BT549" s="43"/>
      <c r="BU549" s="43"/>
      <c r="BV549" s="43" t="s">
        <v>376</v>
      </c>
      <c r="BW549" s="43" t="s">
        <v>376</v>
      </c>
      <c r="BX549" s="43"/>
      <c r="BZ549" s="50"/>
      <c r="CA549" s="50"/>
      <c r="CB549" s="88" t="str">
        <f t="shared" si="53"/>
        <v>19580326</v>
      </c>
    </row>
    <row r="550" spans="1:80" s="49" customFormat="1" ht="12.95" customHeight="1" x14ac:dyDescent="0.2">
      <c r="A550" s="43">
        <v>5</v>
      </c>
      <c r="B550" s="43">
        <v>3</v>
      </c>
      <c r="C550" s="43">
        <v>1958</v>
      </c>
      <c r="D550" s="43" t="s">
        <v>658</v>
      </c>
      <c r="E550" s="43" t="s">
        <v>580</v>
      </c>
      <c r="F550" s="44" t="s">
        <v>1010</v>
      </c>
      <c r="G550" s="43"/>
      <c r="H550" s="44" t="s">
        <v>1025</v>
      </c>
      <c r="I550" s="44"/>
      <c r="J550" s="45">
        <v>21308</v>
      </c>
      <c r="K550" s="43" t="s">
        <v>1157</v>
      </c>
      <c r="L550" s="43" t="s">
        <v>3</v>
      </c>
      <c r="M550" s="43" t="s">
        <v>821</v>
      </c>
      <c r="N550" s="46">
        <v>2</v>
      </c>
      <c r="O550" s="46">
        <v>0</v>
      </c>
      <c r="P550" s="44" t="s">
        <v>1268</v>
      </c>
      <c r="Q550" s="44" t="s">
        <v>1017</v>
      </c>
      <c r="R550" s="44" t="s">
        <v>376</v>
      </c>
      <c r="S550" s="43"/>
      <c r="T550" s="43"/>
      <c r="U550" s="43"/>
      <c r="V550" s="43"/>
      <c r="W550" s="43"/>
      <c r="X550" s="43"/>
      <c r="Y550" s="43"/>
      <c r="Z550" s="43"/>
      <c r="AA550" s="43"/>
      <c r="AB550" s="43"/>
      <c r="AC550" s="43"/>
      <c r="AD550" s="43"/>
      <c r="AE550" s="47">
        <f t="shared" si="48"/>
        <v>1</v>
      </c>
      <c r="AF550" s="47">
        <f t="shared" si="49"/>
        <v>0</v>
      </c>
      <c r="AG550" s="47">
        <f t="shared" si="50"/>
        <v>0</v>
      </c>
      <c r="AH550" s="43" t="s">
        <v>1101</v>
      </c>
      <c r="AI550" s="43" t="s">
        <v>1159</v>
      </c>
      <c r="AJ550" s="43" t="s">
        <v>376</v>
      </c>
      <c r="AK550" s="43" t="s">
        <v>658</v>
      </c>
      <c r="AL550" s="43" t="s">
        <v>1101</v>
      </c>
      <c r="AM550" s="43" t="s">
        <v>1159</v>
      </c>
      <c r="AN550" s="43" t="s">
        <v>376</v>
      </c>
      <c r="AO550" s="43" t="s">
        <v>658</v>
      </c>
      <c r="AP550" s="43"/>
      <c r="AQ550" s="43">
        <v>1</v>
      </c>
      <c r="AR550" s="43"/>
      <c r="AS550" s="43"/>
      <c r="AT550" s="43"/>
      <c r="AU550" s="43" t="s">
        <v>376</v>
      </c>
      <c r="AV550" s="43"/>
      <c r="AW550" s="43" t="s">
        <v>30</v>
      </c>
      <c r="AX550" s="43"/>
      <c r="AY550" s="43" t="s">
        <v>30</v>
      </c>
      <c r="AZ550" s="43"/>
      <c r="BA550" s="44"/>
      <c r="BB550" s="48" t="s">
        <v>30</v>
      </c>
      <c r="BC550" s="43" t="s">
        <v>30</v>
      </c>
      <c r="BD550" s="43"/>
      <c r="BE550" s="43"/>
      <c r="BF550" s="43">
        <v>1</v>
      </c>
      <c r="BG550" s="43">
        <v>1</v>
      </c>
      <c r="BH550" s="43">
        <v>1</v>
      </c>
      <c r="BI550" s="43" t="s">
        <v>1157</v>
      </c>
      <c r="BJ550" s="43" t="s">
        <v>821</v>
      </c>
      <c r="BK550" s="43">
        <v>1958</v>
      </c>
      <c r="BL550" s="43" t="str">
        <f t="shared" si="51"/>
        <v>1958Bolton Wanderers</v>
      </c>
      <c r="BM550" s="49" t="str">
        <f t="shared" si="52"/>
        <v>London</v>
      </c>
      <c r="BN550" s="43"/>
      <c r="BO550" s="43"/>
      <c r="BP550" s="43"/>
      <c r="BQ550" s="43"/>
      <c r="BR550" s="43"/>
      <c r="BS550" s="43"/>
      <c r="BT550" s="43"/>
      <c r="BU550" s="43"/>
      <c r="BV550" s="43" t="s">
        <v>376</v>
      </c>
      <c r="BW550" s="43" t="s">
        <v>376</v>
      </c>
      <c r="BX550" s="43"/>
      <c r="BZ550" s="50"/>
      <c r="CA550" s="50"/>
      <c r="CB550" s="88" t="str">
        <f t="shared" si="53"/>
        <v>19580503</v>
      </c>
    </row>
    <row r="551" spans="1:80" s="49" customFormat="1" ht="12.95" customHeight="1" x14ac:dyDescent="0.2">
      <c r="A551" s="43">
        <v>5</v>
      </c>
      <c r="B551" s="43">
        <v>3</v>
      </c>
      <c r="C551" s="43">
        <v>1958</v>
      </c>
      <c r="D551" s="43" t="s">
        <v>658</v>
      </c>
      <c r="E551" s="43" t="s">
        <v>580</v>
      </c>
      <c r="F551" s="44" t="s">
        <v>1010</v>
      </c>
      <c r="G551" s="43"/>
      <c r="H551" s="44" t="s">
        <v>1025</v>
      </c>
      <c r="I551" s="44"/>
      <c r="J551" s="45">
        <v>21308</v>
      </c>
      <c r="K551" s="43" t="s">
        <v>821</v>
      </c>
      <c r="L551" s="43" t="s">
        <v>4</v>
      </c>
      <c r="M551" s="43" t="s">
        <v>1157</v>
      </c>
      <c r="N551" s="46">
        <v>0</v>
      </c>
      <c r="O551" s="46">
        <v>2</v>
      </c>
      <c r="P551" s="44" t="s">
        <v>1268</v>
      </c>
      <c r="Q551" s="44" t="s">
        <v>1017</v>
      </c>
      <c r="R551" s="44" t="s">
        <v>376</v>
      </c>
      <c r="S551" s="43"/>
      <c r="T551" s="43"/>
      <c r="U551" s="43"/>
      <c r="V551" s="43"/>
      <c r="W551" s="43"/>
      <c r="X551" s="43"/>
      <c r="Y551" s="43"/>
      <c r="Z551" s="43"/>
      <c r="AA551" s="43"/>
      <c r="AB551" s="43"/>
      <c r="AC551" s="43"/>
      <c r="AD551" s="43"/>
      <c r="AE551" s="47">
        <f t="shared" si="48"/>
        <v>0</v>
      </c>
      <c r="AF551" s="47">
        <f t="shared" si="49"/>
        <v>0</v>
      </c>
      <c r="AG551" s="47">
        <f t="shared" si="50"/>
        <v>1</v>
      </c>
      <c r="AH551" s="43" t="s">
        <v>1101</v>
      </c>
      <c r="AI551" s="43" t="s">
        <v>1159</v>
      </c>
      <c r="AJ551" s="43" t="s">
        <v>376</v>
      </c>
      <c r="AK551" s="43" t="s">
        <v>658</v>
      </c>
      <c r="AL551" s="43" t="s">
        <v>1101</v>
      </c>
      <c r="AM551" s="43" t="s">
        <v>1159</v>
      </c>
      <c r="AN551" s="43" t="s">
        <v>376</v>
      </c>
      <c r="AO551" s="43" t="s">
        <v>658</v>
      </c>
      <c r="AP551" s="43"/>
      <c r="AQ551" s="43">
        <v>1</v>
      </c>
      <c r="AR551" s="43"/>
      <c r="AS551" s="43"/>
      <c r="AT551" s="43"/>
      <c r="AU551" s="43" t="s">
        <v>376</v>
      </c>
      <c r="AV551" s="43"/>
      <c r="AW551" s="43" t="s">
        <v>30</v>
      </c>
      <c r="AX551" s="43"/>
      <c r="AY551" s="43" t="s">
        <v>30</v>
      </c>
      <c r="AZ551" s="43"/>
      <c r="BA551" s="44"/>
      <c r="BB551" s="48"/>
      <c r="BC551" s="43" t="s">
        <v>30</v>
      </c>
      <c r="BD551" s="43"/>
      <c r="BE551" s="43"/>
      <c r="BF551" s="43">
        <v>1</v>
      </c>
      <c r="BG551" s="43">
        <v>1</v>
      </c>
      <c r="BH551" s="43">
        <v>1</v>
      </c>
      <c r="BI551" s="43" t="s">
        <v>821</v>
      </c>
      <c r="BJ551" s="43" t="s">
        <v>1157</v>
      </c>
      <c r="BK551" s="43">
        <v>1958</v>
      </c>
      <c r="BL551" s="43" t="str">
        <f t="shared" si="51"/>
        <v>1958Manchester United</v>
      </c>
      <c r="BM551" s="49" t="str">
        <f t="shared" si="52"/>
        <v>London</v>
      </c>
      <c r="BN551" s="43"/>
      <c r="BO551" s="43"/>
      <c r="BP551" s="43"/>
      <c r="BQ551" s="43"/>
      <c r="BR551" s="43"/>
      <c r="BS551" s="43"/>
      <c r="BT551" s="43"/>
      <c r="BU551" s="43"/>
      <c r="BV551" s="43" t="s">
        <v>376</v>
      </c>
      <c r="BW551" s="43" t="s">
        <v>376</v>
      </c>
      <c r="BX551" s="43"/>
      <c r="BZ551" s="50"/>
      <c r="CA551" s="50"/>
      <c r="CB551" s="88" t="str">
        <f t="shared" si="53"/>
        <v>19580503</v>
      </c>
    </row>
    <row r="552" spans="1:80" s="49" customFormat="1" ht="12.95" customHeight="1" x14ac:dyDescent="0.2">
      <c r="A552" s="43">
        <v>3</v>
      </c>
      <c r="B552" s="43">
        <v>14</v>
      </c>
      <c r="C552" s="43">
        <v>1959</v>
      </c>
      <c r="D552" s="43" t="s">
        <v>658</v>
      </c>
      <c r="E552" s="43" t="s">
        <v>577</v>
      </c>
      <c r="F552" s="44" t="s">
        <v>1010</v>
      </c>
      <c r="G552" s="43"/>
      <c r="H552" s="44" t="s">
        <v>1011</v>
      </c>
      <c r="I552" s="44"/>
      <c r="J552" s="45">
        <v>21623</v>
      </c>
      <c r="K552" s="43" t="s">
        <v>1072</v>
      </c>
      <c r="L552" s="43" t="s">
        <v>3</v>
      </c>
      <c r="M552" s="43" t="s">
        <v>806</v>
      </c>
      <c r="N552" s="46">
        <v>1</v>
      </c>
      <c r="O552" s="46">
        <v>0</v>
      </c>
      <c r="P552" s="44" t="s">
        <v>1252</v>
      </c>
      <c r="Q552" s="44" t="s">
        <v>1097</v>
      </c>
      <c r="R552" s="44" t="s">
        <v>376</v>
      </c>
      <c r="S552" s="43"/>
      <c r="T552" s="43"/>
      <c r="U552" s="43"/>
      <c r="V552" s="43"/>
      <c r="W552" s="43"/>
      <c r="X552" s="43"/>
      <c r="Y552" s="43"/>
      <c r="Z552" s="43"/>
      <c r="AA552" s="43"/>
      <c r="AB552" s="43"/>
      <c r="AC552" s="43"/>
      <c r="AD552" s="43"/>
      <c r="AE552" s="47">
        <f t="shared" si="48"/>
        <v>1</v>
      </c>
      <c r="AF552" s="47">
        <f t="shared" si="49"/>
        <v>0</v>
      </c>
      <c r="AG552" s="47">
        <f t="shared" si="50"/>
        <v>0</v>
      </c>
      <c r="AH552" s="43" t="s">
        <v>1073</v>
      </c>
      <c r="AI552" s="43" t="s">
        <v>1074</v>
      </c>
      <c r="AJ552" s="43" t="s">
        <v>376</v>
      </c>
      <c r="AK552" s="43" t="s">
        <v>658</v>
      </c>
      <c r="AL552" s="43" t="s">
        <v>1111</v>
      </c>
      <c r="AM552" s="43" t="s">
        <v>1126</v>
      </c>
      <c r="AN552" s="43" t="s">
        <v>376</v>
      </c>
      <c r="AO552" s="43" t="s">
        <v>658</v>
      </c>
      <c r="AP552" s="43"/>
      <c r="AQ552" s="43">
        <v>2</v>
      </c>
      <c r="AR552" s="43"/>
      <c r="AS552" s="43"/>
      <c r="AT552" s="43"/>
      <c r="AU552" s="43" t="s">
        <v>376</v>
      </c>
      <c r="AV552" s="43"/>
      <c r="AW552" s="43" t="s">
        <v>30</v>
      </c>
      <c r="AX552" s="43"/>
      <c r="AY552" s="43" t="s">
        <v>30</v>
      </c>
      <c r="AZ552" s="43"/>
      <c r="BA552" s="44"/>
      <c r="BB552" s="48"/>
      <c r="BC552" s="43"/>
      <c r="BD552" s="43"/>
      <c r="BE552" s="43"/>
      <c r="BF552" s="43">
        <v>1</v>
      </c>
      <c r="BG552" s="43">
        <v>1</v>
      </c>
      <c r="BH552" s="43">
        <v>1</v>
      </c>
      <c r="BI552" s="43" t="s">
        <v>1072</v>
      </c>
      <c r="BJ552" s="43" t="s">
        <v>806</v>
      </c>
      <c r="BK552" s="43">
        <v>1959</v>
      </c>
      <c r="BL552" s="43" t="str">
        <f t="shared" si="51"/>
        <v>1959Nottingham Forest</v>
      </c>
      <c r="BM552" s="49" t="str">
        <f t="shared" si="52"/>
        <v>Sheffield</v>
      </c>
      <c r="BN552" s="43"/>
      <c r="BO552" s="43"/>
      <c r="BP552" s="43"/>
      <c r="BQ552" s="43"/>
      <c r="BR552" s="43"/>
      <c r="BS552" s="43"/>
      <c r="BT552" s="43"/>
      <c r="BU552" s="43"/>
      <c r="BV552" s="43" t="s">
        <v>376</v>
      </c>
      <c r="BW552" s="43" t="s">
        <v>376</v>
      </c>
      <c r="BX552" s="43"/>
      <c r="BY552" s="47"/>
      <c r="BZ552" s="50"/>
      <c r="CA552" s="50"/>
      <c r="CB552" s="88" t="str">
        <f t="shared" si="53"/>
        <v>19590314</v>
      </c>
    </row>
    <row r="553" spans="1:80" s="49" customFormat="1" ht="12.95" customHeight="1" x14ac:dyDescent="0.2">
      <c r="A553" s="43">
        <v>3</v>
      </c>
      <c r="B553" s="43">
        <v>14</v>
      </c>
      <c r="C553" s="43">
        <v>1959</v>
      </c>
      <c r="D553" s="43" t="s">
        <v>658</v>
      </c>
      <c r="E553" s="43" t="s">
        <v>577</v>
      </c>
      <c r="F553" s="44" t="s">
        <v>1010</v>
      </c>
      <c r="G553" s="43"/>
      <c r="H553" s="44" t="s">
        <v>1011</v>
      </c>
      <c r="I553" s="44"/>
      <c r="J553" s="45">
        <v>21623</v>
      </c>
      <c r="K553" s="43" t="s">
        <v>806</v>
      </c>
      <c r="L553" s="43" t="s">
        <v>4</v>
      </c>
      <c r="M553" s="43" t="s">
        <v>1072</v>
      </c>
      <c r="N553" s="46">
        <v>0</v>
      </c>
      <c r="O553" s="46">
        <v>1</v>
      </c>
      <c r="P553" s="44" t="s">
        <v>1252</v>
      </c>
      <c r="Q553" s="44" t="s">
        <v>1097</v>
      </c>
      <c r="R553" s="44" t="s">
        <v>376</v>
      </c>
      <c r="S553" s="43"/>
      <c r="T553" s="43"/>
      <c r="U553" s="43"/>
      <c r="V553" s="43"/>
      <c r="W553" s="43"/>
      <c r="X553" s="43"/>
      <c r="Y553" s="43"/>
      <c r="Z553" s="43"/>
      <c r="AA553" s="43"/>
      <c r="AB553" s="43"/>
      <c r="AC553" s="43"/>
      <c r="AD553" s="43"/>
      <c r="AE553" s="47">
        <f t="shared" si="48"/>
        <v>0</v>
      </c>
      <c r="AF553" s="47">
        <f t="shared" si="49"/>
        <v>0</v>
      </c>
      <c r="AG553" s="47">
        <f t="shared" si="50"/>
        <v>1</v>
      </c>
      <c r="AH553" s="43" t="s">
        <v>1111</v>
      </c>
      <c r="AI553" s="43" t="s">
        <v>1126</v>
      </c>
      <c r="AJ553" s="43" t="s">
        <v>376</v>
      </c>
      <c r="AK553" s="43" t="s">
        <v>658</v>
      </c>
      <c r="AL553" s="43" t="s">
        <v>1073</v>
      </c>
      <c r="AM553" s="43" t="s">
        <v>1074</v>
      </c>
      <c r="AN553" s="43" t="s">
        <v>376</v>
      </c>
      <c r="AO553" s="43" t="s">
        <v>658</v>
      </c>
      <c r="AP553" s="43"/>
      <c r="AQ553" s="43">
        <v>2</v>
      </c>
      <c r="AR553" s="43"/>
      <c r="AS553" s="43"/>
      <c r="AT553" s="43"/>
      <c r="AU553" s="43" t="s">
        <v>376</v>
      </c>
      <c r="AV553" s="43"/>
      <c r="AW553" s="43" t="s">
        <v>30</v>
      </c>
      <c r="AX553" s="43"/>
      <c r="AY553" s="43" t="s">
        <v>30</v>
      </c>
      <c r="AZ553" s="43"/>
      <c r="BA553" s="44"/>
      <c r="BB553" s="48"/>
      <c r="BC553" s="43"/>
      <c r="BD553" s="43"/>
      <c r="BE553" s="43"/>
      <c r="BF553" s="43">
        <v>1</v>
      </c>
      <c r="BG553" s="43">
        <v>1</v>
      </c>
      <c r="BH553" s="43">
        <v>1</v>
      </c>
      <c r="BI553" s="43" t="s">
        <v>806</v>
      </c>
      <c r="BJ553" s="43" t="s">
        <v>1072</v>
      </c>
      <c r="BK553" s="43">
        <v>1959</v>
      </c>
      <c r="BL553" s="43" t="str">
        <f t="shared" si="51"/>
        <v>1959Aston Villa</v>
      </c>
      <c r="BM553" s="49" t="str">
        <f t="shared" si="52"/>
        <v>Sheffield</v>
      </c>
      <c r="BN553" s="43"/>
      <c r="BO553" s="43"/>
      <c r="BP553" s="43"/>
      <c r="BQ553" s="43"/>
      <c r="BR553" s="43"/>
      <c r="BS553" s="43"/>
      <c r="BT553" s="43"/>
      <c r="BU553" s="43"/>
      <c r="BV553" s="43" t="s">
        <v>376</v>
      </c>
      <c r="BW553" s="43" t="s">
        <v>376</v>
      </c>
      <c r="BX553" s="43"/>
      <c r="BY553" s="47"/>
      <c r="BZ553" s="50"/>
      <c r="CA553" s="50"/>
      <c r="CB553" s="88" t="str">
        <f t="shared" si="53"/>
        <v>19590314</v>
      </c>
    </row>
    <row r="554" spans="1:80" s="49" customFormat="1" ht="12.95" customHeight="1" x14ac:dyDescent="0.2">
      <c r="A554" s="43">
        <v>3</v>
      </c>
      <c r="B554" s="43">
        <v>14</v>
      </c>
      <c r="C554" s="43">
        <v>1959</v>
      </c>
      <c r="D554" s="43" t="s">
        <v>658</v>
      </c>
      <c r="E554" s="43" t="s">
        <v>577</v>
      </c>
      <c r="F554" s="44" t="s">
        <v>1010</v>
      </c>
      <c r="G554" s="43"/>
      <c r="H554" s="44" t="s">
        <v>1011</v>
      </c>
      <c r="I554" s="44"/>
      <c r="J554" s="45">
        <v>21623</v>
      </c>
      <c r="K554" s="43" t="s">
        <v>1321</v>
      </c>
      <c r="L554" s="43" t="s">
        <v>1014</v>
      </c>
      <c r="M554" s="43" t="s">
        <v>1322</v>
      </c>
      <c r="N554" s="46">
        <v>1</v>
      </c>
      <c r="O554" s="46">
        <v>1</v>
      </c>
      <c r="P554" s="44" t="s">
        <v>1222</v>
      </c>
      <c r="Q554" s="44" t="s">
        <v>1017</v>
      </c>
      <c r="R554" s="44" t="s">
        <v>376</v>
      </c>
      <c r="S554" s="43"/>
      <c r="T554" s="43"/>
      <c r="U554" s="43"/>
      <c r="V554" s="43"/>
      <c r="W554" s="43"/>
      <c r="X554" s="43"/>
      <c r="Y554" s="43"/>
      <c r="Z554" s="43"/>
      <c r="AA554" s="43"/>
      <c r="AB554" s="43"/>
      <c r="AC554" s="43"/>
      <c r="AD554" s="43"/>
      <c r="AE554" s="47">
        <f t="shared" si="48"/>
        <v>0</v>
      </c>
      <c r="AF554" s="47">
        <f t="shared" si="49"/>
        <v>1</v>
      </c>
      <c r="AG554" s="47">
        <f t="shared" si="50"/>
        <v>0</v>
      </c>
      <c r="AH554" s="43" t="s">
        <v>1323</v>
      </c>
      <c r="AI554" s="43" t="s">
        <v>1324</v>
      </c>
      <c r="AJ554" s="43" t="s">
        <v>376</v>
      </c>
      <c r="AK554" s="43" t="s">
        <v>658</v>
      </c>
      <c r="AL554" s="43" t="s">
        <v>1325</v>
      </c>
      <c r="AM554" s="43" t="s">
        <v>1326</v>
      </c>
      <c r="AN554" s="43" t="s">
        <v>376</v>
      </c>
      <c r="AO554" s="43" t="s">
        <v>658</v>
      </c>
      <c r="AP554" s="43"/>
      <c r="AQ554" s="43">
        <v>2</v>
      </c>
      <c r="AR554" s="43"/>
      <c r="AS554" s="43"/>
      <c r="AT554" s="43"/>
      <c r="AU554" s="43" t="s">
        <v>376</v>
      </c>
      <c r="AV554" s="43"/>
      <c r="AW554" s="43" t="s">
        <v>30</v>
      </c>
      <c r="AX554" s="43"/>
      <c r="AY554" s="43" t="s">
        <v>30</v>
      </c>
      <c r="AZ554" s="43"/>
      <c r="BA554" s="44"/>
      <c r="BB554" s="48"/>
      <c r="BC554" s="43"/>
      <c r="BD554" s="43"/>
      <c r="BE554" s="43"/>
      <c r="BF554" s="43">
        <v>1</v>
      </c>
      <c r="BG554" s="43">
        <v>3</v>
      </c>
      <c r="BH554" s="43">
        <v>1</v>
      </c>
      <c r="BI554" s="43" t="s">
        <v>1321</v>
      </c>
      <c r="BJ554" s="43" t="s">
        <v>1322</v>
      </c>
      <c r="BK554" s="43">
        <v>1959</v>
      </c>
      <c r="BL554" s="43" t="str">
        <f t="shared" si="51"/>
        <v>1959Norwich City</v>
      </c>
      <c r="BM554" s="49" t="str">
        <f t="shared" si="52"/>
        <v>London</v>
      </c>
      <c r="BN554" s="43"/>
      <c r="BO554" s="43"/>
      <c r="BP554" s="43"/>
      <c r="BQ554" s="43"/>
      <c r="BR554" s="43"/>
      <c r="BS554" s="43"/>
      <c r="BT554" s="43"/>
      <c r="BU554" s="43"/>
      <c r="BV554" s="43" t="s">
        <v>376</v>
      </c>
      <c r="BW554" s="43" t="s">
        <v>376</v>
      </c>
      <c r="BX554" s="43"/>
      <c r="BZ554" s="50"/>
      <c r="CA554" s="50"/>
      <c r="CB554" s="88" t="str">
        <f t="shared" si="53"/>
        <v>19590314</v>
      </c>
    </row>
    <row r="555" spans="1:80" s="49" customFormat="1" ht="12.95" customHeight="1" x14ac:dyDescent="0.2">
      <c r="A555" s="43">
        <v>3</v>
      </c>
      <c r="B555" s="43">
        <v>14</v>
      </c>
      <c r="C555" s="43">
        <v>1959</v>
      </c>
      <c r="D555" s="43" t="s">
        <v>658</v>
      </c>
      <c r="E555" s="43" t="s">
        <v>577</v>
      </c>
      <c r="F555" s="44" t="s">
        <v>1010</v>
      </c>
      <c r="G555" s="43"/>
      <c r="H555" s="44" t="s">
        <v>1011</v>
      </c>
      <c r="I555" s="44"/>
      <c r="J555" s="45">
        <v>21623</v>
      </c>
      <c r="K555" s="43" t="s">
        <v>1322</v>
      </c>
      <c r="L555" s="43" t="s">
        <v>1014</v>
      </c>
      <c r="M555" s="43" t="s">
        <v>1321</v>
      </c>
      <c r="N555" s="46">
        <v>1</v>
      </c>
      <c r="O555" s="46">
        <v>1</v>
      </c>
      <c r="P555" s="44" t="s">
        <v>1222</v>
      </c>
      <c r="Q555" s="44" t="s">
        <v>1017</v>
      </c>
      <c r="R555" s="44" t="s">
        <v>376</v>
      </c>
      <c r="S555" s="43"/>
      <c r="T555" s="43"/>
      <c r="U555" s="43"/>
      <c r="V555" s="43"/>
      <c r="W555" s="43"/>
      <c r="X555" s="43"/>
      <c r="Y555" s="43"/>
      <c r="Z555" s="43"/>
      <c r="AA555" s="43"/>
      <c r="AB555" s="43"/>
      <c r="AC555" s="43"/>
      <c r="AD555" s="43"/>
      <c r="AE555" s="47">
        <f t="shared" si="48"/>
        <v>0</v>
      </c>
      <c r="AF555" s="47">
        <f t="shared" si="49"/>
        <v>1</v>
      </c>
      <c r="AG555" s="47">
        <f t="shared" si="50"/>
        <v>0</v>
      </c>
      <c r="AH555" s="43" t="s">
        <v>1325</v>
      </c>
      <c r="AI555" s="43" t="s">
        <v>1326</v>
      </c>
      <c r="AJ555" s="43" t="s">
        <v>376</v>
      </c>
      <c r="AK555" s="43" t="s">
        <v>658</v>
      </c>
      <c r="AL555" s="43" t="s">
        <v>1323</v>
      </c>
      <c r="AM555" s="43" t="s">
        <v>1324</v>
      </c>
      <c r="AN555" s="43" t="s">
        <v>376</v>
      </c>
      <c r="AO555" s="43" t="s">
        <v>658</v>
      </c>
      <c r="AP555" s="43"/>
      <c r="AQ555" s="43">
        <v>2</v>
      </c>
      <c r="AR555" s="43"/>
      <c r="AS555" s="43"/>
      <c r="AT555" s="43"/>
      <c r="AU555" s="43" t="s">
        <v>376</v>
      </c>
      <c r="AV555" s="43"/>
      <c r="AW555" s="43" t="s">
        <v>30</v>
      </c>
      <c r="AX555" s="43"/>
      <c r="AY555" s="43" t="s">
        <v>30</v>
      </c>
      <c r="AZ555" s="43"/>
      <c r="BA555" s="44"/>
      <c r="BB555" s="48"/>
      <c r="BC555" s="43"/>
      <c r="BD555" s="43"/>
      <c r="BE555" s="43"/>
      <c r="BF555" s="43">
        <v>1</v>
      </c>
      <c r="BG555" s="43">
        <v>1</v>
      </c>
      <c r="BH555" s="43">
        <v>3</v>
      </c>
      <c r="BI555" s="43" t="s">
        <v>1322</v>
      </c>
      <c r="BJ555" s="43" t="s">
        <v>1321</v>
      </c>
      <c r="BK555" s="43">
        <v>1959</v>
      </c>
      <c r="BL555" s="43" t="str">
        <f t="shared" si="51"/>
        <v>1959Luton Town</v>
      </c>
      <c r="BM555" s="49" t="str">
        <f t="shared" si="52"/>
        <v>London</v>
      </c>
      <c r="BN555" s="43"/>
      <c r="BO555" s="43"/>
      <c r="BP555" s="43"/>
      <c r="BQ555" s="43"/>
      <c r="BR555" s="43"/>
      <c r="BS555" s="43"/>
      <c r="BT555" s="43"/>
      <c r="BU555" s="43"/>
      <c r="BV555" s="43" t="s">
        <v>376</v>
      </c>
      <c r="BW555" s="43" t="s">
        <v>376</v>
      </c>
      <c r="BX555" s="43"/>
      <c r="BZ555" s="50"/>
      <c r="CA555" s="50"/>
      <c r="CB555" s="88" t="str">
        <f t="shared" si="53"/>
        <v>19590314</v>
      </c>
    </row>
    <row r="556" spans="1:80" s="49" customFormat="1" ht="12.95" customHeight="1" x14ac:dyDescent="0.2">
      <c r="A556" s="43">
        <v>3</v>
      </c>
      <c r="B556" s="43">
        <v>18</v>
      </c>
      <c r="C556" s="43">
        <v>1959</v>
      </c>
      <c r="D556" s="43" t="s">
        <v>658</v>
      </c>
      <c r="E556" s="43" t="s">
        <v>577</v>
      </c>
      <c r="F556" s="44" t="s">
        <v>1010</v>
      </c>
      <c r="G556" s="43"/>
      <c r="H556" s="44" t="s">
        <v>1011</v>
      </c>
      <c r="I556" s="44" t="s">
        <v>1023</v>
      </c>
      <c r="J556" s="45">
        <v>21627</v>
      </c>
      <c r="K556" s="43" t="s">
        <v>1322</v>
      </c>
      <c r="L556" s="43" t="s">
        <v>3</v>
      </c>
      <c r="M556" s="43" t="s">
        <v>1321</v>
      </c>
      <c r="N556" s="46">
        <v>1</v>
      </c>
      <c r="O556" s="46">
        <v>0</v>
      </c>
      <c r="P556" s="44" t="s">
        <v>1232</v>
      </c>
      <c r="Q556" s="44" t="s">
        <v>1111</v>
      </c>
      <c r="R556" s="44" t="s">
        <v>376</v>
      </c>
      <c r="S556" s="43"/>
      <c r="T556" s="43"/>
      <c r="U556" s="43"/>
      <c r="V556" s="43"/>
      <c r="W556" s="43"/>
      <c r="X556" s="43"/>
      <c r="Y556" s="43"/>
      <c r="Z556" s="43"/>
      <c r="AA556" s="43"/>
      <c r="AB556" s="43"/>
      <c r="AC556" s="43"/>
      <c r="AD556" s="43"/>
      <c r="AE556" s="47">
        <f t="shared" si="48"/>
        <v>1</v>
      </c>
      <c r="AF556" s="47">
        <f t="shared" si="49"/>
        <v>0</v>
      </c>
      <c r="AG556" s="47">
        <f t="shared" si="50"/>
        <v>0</v>
      </c>
      <c r="AH556" s="43" t="s">
        <v>1325</v>
      </c>
      <c r="AI556" s="43" t="s">
        <v>1326</v>
      </c>
      <c r="AJ556" s="43" t="s">
        <v>376</v>
      </c>
      <c r="AK556" s="43" t="s">
        <v>658</v>
      </c>
      <c r="AL556" s="43" t="s">
        <v>1323</v>
      </c>
      <c r="AM556" s="43" t="s">
        <v>1324</v>
      </c>
      <c r="AN556" s="43" t="s">
        <v>376</v>
      </c>
      <c r="AO556" s="43" t="s">
        <v>658</v>
      </c>
      <c r="AP556" s="43"/>
      <c r="AQ556" s="43">
        <v>2</v>
      </c>
      <c r="AR556" s="43"/>
      <c r="AS556" s="43"/>
      <c r="AT556" s="43"/>
      <c r="AU556" s="43" t="s">
        <v>376</v>
      </c>
      <c r="AV556" s="43"/>
      <c r="AW556" s="43" t="s">
        <v>30</v>
      </c>
      <c r="AX556" s="43"/>
      <c r="AY556" s="43" t="s">
        <v>30</v>
      </c>
      <c r="AZ556" s="43"/>
      <c r="BA556" s="44"/>
      <c r="BB556" s="48"/>
      <c r="BC556" s="43"/>
      <c r="BD556" s="43"/>
      <c r="BE556" s="43"/>
      <c r="BF556" s="43">
        <v>1</v>
      </c>
      <c r="BG556" s="43">
        <v>1</v>
      </c>
      <c r="BH556" s="43">
        <v>3</v>
      </c>
      <c r="BI556" s="43" t="s">
        <v>1322</v>
      </c>
      <c r="BJ556" s="43" t="s">
        <v>1321</v>
      </c>
      <c r="BK556" s="43">
        <v>1959</v>
      </c>
      <c r="BL556" s="43" t="str">
        <f t="shared" si="51"/>
        <v>1959Luton Town</v>
      </c>
      <c r="BM556" s="49" t="str">
        <f t="shared" si="52"/>
        <v>Birmingham</v>
      </c>
      <c r="BN556" s="43"/>
      <c r="BO556" s="43"/>
      <c r="BP556" s="43"/>
      <c r="BQ556" s="43"/>
      <c r="BR556" s="43"/>
      <c r="BS556" s="43"/>
      <c r="BT556" s="43"/>
      <c r="BU556" s="43"/>
      <c r="BV556" s="43" t="s">
        <v>376</v>
      </c>
      <c r="BW556" s="43" t="s">
        <v>376</v>
      </c>
      <c r="BX556" s="43"/>
      <c r="BZ556" s="50"/>
      <c r="CA556" s="50"/>
      <c r="CB556" s="88" t="str">
        <f t="shared" si="53"/>
        <v>19590318</v>
      </c>
    </row>
    <row r="557" spans="1:80" s="49" customFormat="1" ht="12.95" customHeight="1" x14ac:dyDescent="0.2">
      <c r="A557" s="43">
        <v>3</v>
      </c>
      <c r="B557" s="43">
        <v>18</v>
      </c>
      <c r="C557" s="43">
        <v>1959</v>
      </c>
      <c r="D557" s="43" t="s">
        <v>658</v>
      </c>
      <c r="E557" s="43" t="s">
        <v>577</v>
      </c>
      <c r="F557" s="44" t="s">
        <v>1010</v>
      </c>
      <c r="G557" s="43"/>
      <c r="H557" s="44" t="s">
        <v>1011</v>
      </c>
      <c r="I557" s="44" t="s">
        <v>1023</v>
      </c>
      <c r="J557" s="45">
        <v>21627</v>
      </c>
      <c r="K557" s="43" t="s">
        <v>1321</v>
      </c>
      <c r="L557" s="43" t="s">
        <v>4</v>
      </c>
      <c r="M557" s="43" t="s">
        <v>1322</v>
      </c>
      <c r="N557" s="46">
        <v>0</v>
      </c>
      <c r="O557" s="46">
        <v>1</v>
      </c>
      <c r="P557" s="44" t="s">
        <v>1232</v>
      </c>
      <c r="Q557" s="44" t="s">
        <v>1111</v>
      </c>
      <c r="R557" s="44" t="s">
        <v>376</v>
      </c>
      <c r="S557" s="43"/>
      <c r="T557" s="43"/>
      <c r="U557" s="43"/>
      <c r="V557" s="43"/>
      <c r="W557" s="43"/>
      <c r="X557" s="43"/>
      <c r="Y557" s="43"/>
      <c r="Z557" s="43"/>
      <c r="AA557" s="43"/>
      <c r="AB557" s="43"/>
      <c r="AC557" s="43"/>
      <c r="AD557" s="43"/>
      <c r="AE557" s="47">
        <f t="shared" si="48"/>
        <v>0</v>
      </c>
      <c r="AF557" s="47">
        <f t="shared" si="49"/>
        <v>0</v>
      </c>
      <c r="AG557" s="47">
        <f t="shared" si="50"/>
        <v>1</v>
      </c>
      <c r="AH557" s="43" t="s">
        <v>1323</v>
      </c>
      <c r="AI557" s="43" t="s">
        <v>1324</v>
      </c>
      <c r="AJ557" s="43" t="s">
        <v>376</v>
      </c>
      <c r="AK557" s="43" t="s">
        <v>658</v>
      </c>
      <c r="AL557" s="43" t="s">
        <v>1325</v>
      </c>
      <c r="AM557" s="43" t="s">
        <v>1326</v>
      </c>
      <c r="AN557" s="43" t="s">
        <v>376</v>
      </c>
      <c r="AO557" s="43" t="s">
        <v>658</v>
      </c>
      <c r="AP557" s="43"/>
      <c r="AQ557" s="43">
        <v>2</v>
      </c>
      <c r="AR557" s="43"/>
      <c r="AS557" s="43"/>
      <c r="AT557" s="43"/>
      <c r="AU557" s="43" t="s">
        <v>376</v>
      </c>
      <c r="AV557" s="43"/>
      <c r="AW557" s="43" t="s">
        <v>30</v>
      </c>
      <c r="AX557" s="43"/>
      <c r="AY557" s="43" t="s">
        <v>30</v>
      </c>
      <c r="AZ557" s="43"/>
      <c r="BA557" s="44"/>
      <c r="BB557" s="48"/>
      <c r="BC557" s="43"/>
      <c r="BD557" s="43"/>
      <c r="BE557" s="43"/>
      <c r="BF557" s="43">
        <v>1</v>
      </c>
      <c r="BG557" s="43">
        <v>3</v>
      </c>
      <c r="BH557" s="43">
        <v>1</v>
      </c>
      <c r="BI557" s="43" t="s">
        <v>1321</v>
      </c>
      <c r="BJ557" s="43" t="s">
        <v>1322</v>
      </c>
      <c r="BK557" s="43">
        <v>1959</v>
      </c>
      <c r="BL557" s="43" t="str">
        <f t="shared" si="51"/>
        <v>1959Norwich City</v>
      </c>
      <c r="BM557" s="49" t="str">
        <f t="shared" si="52"/>
        <v>Birmingham</v>
      </c>
      <c r="BN557" s="43"/>
      <c r="BO557" s="43"/>
      <c r="BP557" s="43"/>
      <c r="BQ557" s="43"/>
      <c r="BR557" s="43"/>
      <c r="BS557" s="43"/>
      <c r="BT557" s="43"/>
      <c r="BU557" s="43"/>
      <c r="BV557" s="43" t="s">
        <v>376</v>
      </c>
      <c r="BW557" s="43" t="s">
        <v>376</v>
      </c>
      <c r="BX557" s="43"/>
      <c r="BZ557" s="50"/>
      <c r="CA557" s="50"/>
      <c r="CB557" s="88" t="str">
        <f t="shared" si="53"/>
        <v>19590318</v>
      </c>
    </row>
    <row r="558" spans="1:80" s="49" customFormat="1" ht="12.95" customHeight="1" x14ac:dyDescent="0.2">
      <c r="A558" s="43">
        <v>5</v>
      </c>
      <c r="B558" s="43">
        <v>2</v>
      </c>
      <c r="C558" s="43">
        <v>1959</v>
      </c>
      <c r="D558" s="43" t="s">
        <v>658</v>
      </c>
      <c r="E558" s="43" t="s">
        <v>577</v>
      </c>
      <c r="F558" s="44" t="s">
        <v>1010</v>
      </c>
      <c r="G558" s="43"/>
      <c r="H558" s="44" t="s">
        <v>1025</v>
      </c>
      <c r="I558" s="44"/>
      <c r="J558" s="45">
        <v>21672</v>
      </c>
      <c r="K558" s="43" t="s">
        <v>1072</v>
      </c>
      <c r="L558" s="43" t="s">
        <v>3</v>
      </c>
      <c r="M558" s="43" t="s">
        <v>1322</v>
      </c>
      <c r="N558" s="46">
        <v>2</v>
      </c>
      <c r="O558" s="46">
        <v>1</v>
      </c>
      <c r="P558" s="44" t="s">
        <v>1268</v>
      </c>
      <c r="Q558" s="44" t="s">
        <v>1017</v>
      </c>
      <c r="R558" s="44" t="s">
        <v>376</v>
      </c>
      <c r="S558" s="43"/>
      <c r="T558" s="43"/>
      <c r="U558" s="43"/>
      <c r="V558" s="43"/>
      <c r="W558" s="43"/>
      <c r="X558" s="43"/>
      <c r="Y558" s="43"/>
      <c r="Z558" s="43"/>
      <c r="AA558" s="43"/>
      <c r="AB558" s="43"/>
      <c r="AC558" s="43"/>
      <c r="AD558" s="43"/>
      <c r="AE558" s="47">
        <f t="shared" si="48"/>
        <v>1</v>
      </c>
      <c r="AF558" s="47">
        <f t="shared" si="49"/>
        <v>0</v>
      </c>
      <c r="AG558" s="47">
        <f t="shared" si="50"/>
        <v>0</v>
      </c>
      <c r="AH558" s="43" t="s">
        <v>1073</v>
      </c>
      <c r="AI558" s="43" t="s">
        <v>1074</v>
      </c>
      <c r="AJ558" s="43" t="s">
        <v>376</v>
      </c>
      <c r="AK558" s="43" t="s">
        <v>658</v>
      </c>
      <c r="AL558" s="43" t="s">
        <v>1325</v>
      </c>
      <c r="AM558" s="43" t="s">
        <v>1326</v>
      </c>
      <c r="AN558" s="43" t="s">
        <v>376</v>
      </c>
      <c r="AO558" s="43" t="s">
        <v>658</v>
      </c>
      <c r="AP558" s="43"/>
      <c r="AQ558" s="43">
        <v>1</v>
      </c>
      <c r="AR558" s="43"/>
      <c r="AS558" s="43"/>
      <c r="AT558" s="43"/>
      <c r="AU558" s="43" t="s">
        <v>376</v>
      </c>
      <c r="AV558" s="43"/>
      <c r="AW558" s="43" t="s">
        <v>30</v>
      </c>
      <c r="AX558" s="43"/>
      <c r="AY558" s="43" t="s">
        <v>30</v>
      </c>
      <c r="AZ558" s="43"/>
      <c r="BA558" s="44"/>
      <c r="BB558" s="48" t="s">
        <v>30</v>
      </c>
      <c r="BC558" s="43" t="s">
        <v>30</v>
      </c>
      <c r="BD558" s="43"/>
      <c r="BE558" s="43"/>
      <c r="BF558" s="43">
        <v>1</v>
      </c>
      <c r="BG558" s="43">
        <v>1</v>
      </c>
      <c r="BH558" s="43">
        <v>1</v>
      </c>
      <c r="BI558" s="43" t="s">
        <v>1072</v>
      </c>
      <c r="BJ558" s="43" t="s">
        <v>1322</v>
      </c>
      <c r="BK558" s="43">
        <v>1959</v>
      </c>
      <c r="BL558" s="43" t="str">
        <f t="shared" si="51"/>
        <v>1959Nottingham Forest</v>
      </c>
      <c r="BM558" s="49" t="str">
        <f t="shared" si="52"/>
        <v>London</v>
      </c>
      <c r="BN558" s="43"/>
      <c r="BO558" s="43"/>
      <c r="BP558" s="43"/>
      <c r="BQ558" s="43"/>
      <c r="BR558" s="43"/>
      <c r="BS558" s="43"/>
      <c r="BT558" s="43"/>
      <c r="BU558" s="43"/>
      <c r="BV558" s="43" t="s">
        <v>376</v>
      </c>
      <c r="BW558" s="43" t="s">
        <v>376</v>
      </c>
      <c r="BX558" s="43"/>
      <c r="BZ558" s="50"/>
      <c r="CA558" s="50"/>
      <c r="CB558" s="88" t="str">
        <f t="shared" si="53"/>
        <v>19590502</v>
      </c>
    </row>
    <row r="559" spans="1:80" s="49" customFormat="1" ht="12.95" customHeight="1" x14ac:dyDescent="0.2">
      <c r="A559" s="43">
        <v>5</v>
      </c>
      <c r="B559" s="43">
        <v>2</v>
      </c>
      <c r="C559" s="43">
        <v>1959</v>
      </c>
      <c r="D559" s="43" t="s">
        <v>658</v>
      </c>
      <c r="E559" s="43" t="s">
        <v>577</v>
      </c>
      <c r="F559" s="44" t="s">
        <v>1010</v>
      </c>
      <c r="G559" s="43"/>
      <c r="H559" s="44" t="s">
        <v>1025</v>
      </c>
      <c r="I559" s="44"/>
      <c r="J559" s="45">
        <v>21672</v>
      </c>
      <c r="K559" s="43" t="s">
        <v>1322</v>
      </c>
      <c r="L559" s="43" t="s">
        <v>4</v>
      </c>
      <c r="M559" s="43" t="s">
        <v>1072</v>
      </c>
      <c r="N559" s="46">
        <v>1</v>
      </c>
      <c r="O559" s="46">
        <v>2</v>
      </c>
      <c r="P559" s="44" t="s">
        <v>1268</v>
      </c>
      <c r="Q559" s="44" t="s">
        <v>1017</v>
      </c>
      <c r="R559" s="44" t="s">
        <v>376</v>
      </c>
      <c r="S559" s="43"/>
      <c r="T559" s="43"/>
      <c r="U559" s="43"/>
      <c r="V559" s="43"/>
      <c r="W559" s="43"/>
      <c r="X559" s="43"/>
      <c r="Y559" s="43"/>
      <c r="Z559" s="43"/>
      <c r="AA559" s="43"/>
      <c r="AB559" s="43"/>
      <c r="AC559" s="43"/>
      <c r="AD559" s="43"/>
      <c r="AE559" s="47">
        <f t="shared" si="48"/>
        <v>0</v>
      </c>
      <c r="AF559" s="47">
        <f t="shared" si="49"/>
        <v>0</v>
      </c>
      <c r="AG559" s="47">
        <f t="shared" si="50"/>
        <v>1</v>
      </c>
      <c r="AH559" s="43" t="s">
        <v>1325</v>
      </c>
      <c r="AI559" s="43" t="s">
        <v>1326</v>
      </c>
      <c r="AJ559" s="43" t="s">
        <v>376</v>
      </c>
      <c r="AK559" s="43" t="s">
        <v>658</v>
      </c>
      <c r="AL559" s="43" t="s">
        <v>1073</v>
      </c>
      <c r="AM559" s="43" t="s">
        <v>1074</v>
      </c>
      <c r="AN559" s="43" t="s">
        <v>376</v>
      </c>
      <c r="AO559" s="43" t="s">
        <v>658</v>
      </c>
      <c r="AP559" s="43"/>
      <c r="AQ559" s="43">
        <v>1</v>
      </c>
      <c r="AR559" s="43"/>
      <c r="AS559" s="43"/>
      <c r="AT559" s="43"/>
      <c r="AU559" s="43" t="s">
        <v>376</v>
      </c>
      <c r="AV559" s="43"/>
      <c r="AW559" s="43" t="s">
        <v>30</v>
      </c>
      <c r="AX559" s="43"/>
      <c r="AY559" s="43" t="s">
        <v>30</v>
      </c>
      <c r="AZ559" s="43"/>
      <c r="BA559" s="44"/>
      <c r="BB559" s="48"/>
      <c r="BC559" s="43" t="s">
        <v>30</v>
      </c>
      <c r="BD559" s="43"/>
      <c r="BE559" s="43"/>
      <c r="BF559" s="43">
        <v>1</v>
      </c>
      <c r="BG559" s="43">
        <v>1</v>
      </c>
      <c r="BH559" s="43">
        <v>1</v>
      </c>
      <c r="BI559" s="43" t="s">
        <v>1322</v>
      </c>
      <c r="BJ559" s="43" t="s">
        <v>1072</v>
      </c>
      <c r="BK559" s="43">
        <v>1959</v>
      </c>
      <c r="BL559" s="43" t="str">
        <f t="shared" si="51"/>
        <v>1959Luton Town</v>
      </c>
      <c r="BM559" s="49" t="str">
        <f t="shared" si="52"/>
        <v>London</v>
      </c>
      <c r="BN559" s="43"/>
      <c r="BO559" s="43"/>
      <c r="BP559" s="43"/>
      <c r="BQ559" s="43"/>
      <c r="BR559" s="43"/>
      <c r="BS559" s="43"/>
      <c r="BT559" s="43"/>
      <c r="BU559" s="43"/>
      <c r="BV559" s="43" t="s">
        <v>376</v>
      </c>
      <c r="BW559" s="43" t="s">
        <v>376</v>
      </c>
      <c r="BX559" s="43"/>
      <c r="BZ559" s="50"/>
      <c r="CA559" s="50"/>
      <c r="CB559" s="88" t="str">
        <f t="shared" si="53"/>
        <v>19590502</v>
      </c>
    </row>
    <row r="560" spans="1:80" s="49" customFormat="1" ht="12.95" customHeight="1" x14ac:dyDescent="0.2">
      <c r="A560" s="43">
        <v>3</v>
      </c>
      <c r="B560" s="43">
        <v>26</v>
      </c>
      <c r="C560" s="43">
        <v>1960</v>
      </c>
      <c r="D560" s="43" t="s">
        <v>658</v>
      </c>
      <c r="E560" s="43" t="s">
        <v>576</v>
      </c>
      <c r="F560" s="44" t="s">
        <v>1010</v>
      </c>
      <c r="G560" s="43"/>
      <c r="H560" s="44" t="s">
        <v>1011</v>
      </c>
      <c r="I560" s="44"/>
      <c r="J560" s="45">
        <v>22001</v>
      </c>
      <c r="K560" s="43" t="s">
        <v>1094</v>
      </c>
      <c r="L560" s="43" t="s">
        <v>3</v>
      </c>
      <c r="M560" s="43" t="s">
        <v>1093</v>
      </c>
      <c r="N560" s="46">
        <v>2</v>
      </c>
      <c r="O560" s="46">
        <v>1</v>
      </c>
      <c r="P560" s="44" t="s">
        <v>1226</v>
      </c>
      <c r="Q560" s="44" t="s">
        <v>1101</v>
      </c>
      <c r="R560" s="44" t="s">
        <v>376</v>
      </c>
      <c r="S560" s="43"/>
      <c r="T560" s="43"/>
      <c r="U560" s="43"/>
      <c r="V560" s="43"/>
      <c r="W560" s="43"/>
      <c r="X560" s="43"/>
      <c r="Y560" s="43"/>
      <c r="Z560" s="43"/>
      <c r="AA560" s="43"/>
      <c r="AB560" s="43"/>
      <c r="AC560" s="43"/>
      <c r="AD560" s="43"/>
      <c r="AE560" s="47">
        <f t="shared" si="48"/>
        <v>1</v>
      </c>
      <c r="AF560" s="47">
        <f t="shared" si="49"/>
        <v>0</v>
      </c>
      <c r="AG560" s="47">
        <f t="shared" si="50"/>
        <v>0</v>
      </c>
      <c r="AH560" s="43" t="s">
        <v>1085</v>
      </c>
      <c r="AI560" s="43" t="s">
        <v>1086</v>
      </c>
      <c r="AJ560" s="43" t="s">
        <v>376</v>
      </c>
      <c r="AK560" s="43" t="s">
        <v>658</v>
      </c>
      <c r="AL560" s="43" t="s">
        <v>1097</v>
      </c>
      <c r="AM560" s="43" t="s">
        <v>1098</v>
      </c>
      <c r="AN560" s="43" t="s">
        <v>376</v>
      </c>
      <c r="AO560" s="43" t="s">
        <v>658</v>
      </c>
      <c r="AP560" s="43"/>
      <c r="AQ560" s="43">
        <v>2</v>
      </c>
      <c r="AR560" s="43"/>
      <c r="AS560" s="43"/>
      <c r="AT560" s="43"/>
      <c r="AU560" s="43" t="s">
        <v>376</v>
      </c>
      <c r="AV560" s="43"/>
      <c r="AW560" s="43" t="s">
        <v>30</v>
      </c>
      <c r="AX560" s="43"/>
      <c r="AY560" s="43" t="s">
        <v>30</v>
      </c>
      <c r="AZ560" s="43"/>
      <c r="BA560" s="44"/>
      <c r="BB560" s="48"/>
      <c r="BC560" s="43"/>
      <c r="BD560" s="43"/>
      <c r="BE560" s="43"/>
      <c r="BF560" s="43">
        <v>1</v>
      </c>
      <c r="BG560" s="43">
        <v>1</v>
      </c>
      <c r="BH560" s="43">
        <v>1</v>
      </c>
      <c r="BI560" s="43" t="s">
        <v>1094</v>
      </c>
      <c r="BJ560" s="43" t="s">
        <v>1093</v>
      </c>
      <c r="BK560" s="43">
        <v>1960</v>
      </c>
      <c r="BL560" s="43" t="str">
        <f t="shared" si="51"/>
        <v>1960Blackburn Rovers</v>
      </c>
      <c r="BM560" s="49" t="str">
        <f t="shared" si="52"/>
        <v>Manchester</v>
      </c>
      <c r="BN560" s="43"/>
      <c r="BO560" s="43"/>
      <c r="BP560" s="43"/>
      <c r="BQ560" s="43"/>
      <c r="BR560" s="43"/>
      <c r="BS560" s="43"/>
      <c r="BT560" s="43"/>
      <c r="BU560" s="43"/>
      <c r="BV560" s="43" t="s">
        <v>376</v>
      </c>
      <c r="BW560" s="43" t="s">
        <v>376</v>
      </c>
      <c r="BX560" s="43"/>
      <c r="BZ560" s="50"/>
      <c r="CA560" s="50"/>
      <c r="CB560" s="88" t="str">
        <f t="shared" si="53"/>
        <v>19600326</v>
      </c>
    </row>
    <row r="561" spans="1:80" s="49" customFormat="1" ht="12.95" customHeight="1" x14ac:dyDescent="0.2">
      <c r="A561" s="43">
        <v>3</v>
      </c>
      <c r="B561" s="43">
        <v>26</v>
      </c>
      <c r="C561" s="43">
        <v>1960</v>
      </c>
      <c r="D561" s="43" t="s">
        <v>658</v>
      </c>
      <c r="E561" s="43" t="s">
        <v>576</v>
      </c>
      <c r="F561" s="44" t="s">
        <v>1010</v>
      </c>
      <c r="G561" s="43"/>
      <c r="H561" s="44" t="s">
        <v>1011</v>
      </c>
      <c r="I561" s="44"/>
      <c r="J561" s="45">
        <v>22001</v>
      </c>
      <c r="K561" s="43" t="s">
        <v>1093</v>
      </c>
      <c r="L561" s="43" t="s">
        <v>4</v>
      </c>
      <c r="M561" s="43" t="s">
        <v>1094</v>
      </c>
      <c r="N561" s="46">
        <v>1</v>
      </c>
      <c r="O561" s="46">
        <v>2</v>
      </c>
      <c r="P561" s="44" t="s">
        <v>1226</v>
      </c>
      <c r="Q561" s="44" t="s">
        <v>1101</v>
      </c>
      <c r="R561" s="44" t="s">
        <v>376</v>
      </c>
      <c r="S561" s="43"/>
      <c r="T561" s="43"/>
      <c r="U561" s="43"/>
      <c r="V561" s="43"/>
      <c r="W561" s="43"/>
      <c r="X561" s="43"/>
      <c r="Y561" s="43"/>
      <c r="Z561" s="43"/>
      <c r="AA561" s="43"/>
      <c r="AB561" s="43"/>
      <c r="AC561" s="43"/>
      <c r="AD561" s="43"/>
      <c r="AE561" s="47">
        <f t="shared" si="48"/>
        <v>0</v>
      </c>
      <c r="AF561" s="47">
        <f t="shared" si="49"/>
        <v>0</v>
      </c>
      <c r="AG561" s="47">
        <f t="shared" si="50"/>
        <v>1</v>
      </c>
      <c r="AH561" s="43" t="s">
        <v>1097</v>
      </c>
      <c r="AI561" s="43" t="s">
        <v>1098</v>
      </c>
      <c r="AJ561" s="43" t="s">
        <v>376</v>
      </c>
      <c r="AK561" s="43" t="s">
        <v>658</v>
      </c>
      <c r="AL561" s="43" t="s">
        <v>1085</v>
      </c>
      <c r="AM561" s="43" t="s">
        <v>1086</v>
      </c>
      <c r="AN561" s="43" t="s">
        <v>376</v>
      </c>
      <c r="AO561" s="43" t="s">
        <v>658</v>
      </c>
      <c r="AP561" s="43"/>
      <c r="AQ561" s="43">
        <v>2</v>
      </c>
      <c r="AR561" s="43"/>
      <c r="AS561" s="43"/>
      <c r="AT561" s="43"/>
      <c r="AU561" s="43" t="s">
        <v>376</v>
      </c>
      <c r="AV561" s="43"/>
      <c r="AW561" s="43" t="s">
        <v>30</v>
      </c>
      <c r="AX561" s="43"/>
      <c r="AY561" s="43" t="s">
        <v>30</v>
      </c>
      <c r="AZ561" s="43"/>
      <c r="BA561" s="44"/>
      <c r="BB561" s="48"/>
      <c r="BC561" s="43"/>
      <c r="BD561" s="43"/>
      <c r="BE561" s="43"/>
      <c r="BF561" s="43">
        <v>1</v>
      </c>
      <c r="BG561" s="43">
        <v>1</v>
      </c>
      <c r="BH561" s="43">
        <v>1</v>
      </c>
      <c r="BI561" s="43" t="s">
        <v>1093</v>
      </c>
      <c r="BJ561" s="43" t="s">
        <v>1094</v>
      </c>
      <c r="BK561" s="43">
        <v>1960</v>
      </c>
      <c r="BL561" s="43" t="str">
        <f t="shared" si="51"/>
        <v>1960Sheffield Wednesday</v>
      </c>
      <c r="BM561" s="49" t="str">
        <f t="shared" si="52"/>
        <v>Manchester</v>
      </c>
      <c r="BN561" s="43"/>
      <c r="BO561" s="43"/>
      <c r="BP561" s="43"/>
      <c r="BQ561" s="43"/>
      <c r="BR561" s="43"/>
      <c r="BS561" s="43"/>
      <c r="BT561" s="43"/>
      <c r="BU561" s="43"/>
      <c r="BV561" s="43" t="s">
        <v>376</v>
      </c>
      <c r="BW561" s="43" t="s">
        <v>376</v>
      </c>
      <c r="BX561" s="43"/>
      <c r="BZ561" s="50"/>
      <c r="CA561" s="50"/>
      <c r="CB561" s="88" t="str">
        <f t="shared" si="53"/>
        <v>19600326</v>
      </c>
    </row>
    <row r="562" spans="1:80" s="49" customFormat="1" ht="12.95" customHeight="1" x14ac:dyDescent="0.2">
      <c r="A562" s="43">
        <v>3</v>
      </c>
      <c r="B562" s="43">
        <v>26</v>
      </c>
      <c r="C562" s="43">
        <v>1960</v>
      </c>
      <c r="D562" s="43" t="s">
        <v>658</v>
      </c>
      <c r="E562" s="43" t="s">
        <v>576</v>
      </c>
      <c r="F562" s="44" t="s">
        <v>1010</v>
      </c>
      <c r="G562" s="43"/>
      <c r="H562" s="44" t="s">
        <v>1011</v>
      </c>
      <c r="I562" s="44"/>
      <c r="J562" s="45">
        <v>22001</v>
      </c>
      <c r="K562" s="43" t="s">
        <v>1151</v>
      </c>
      <c r="L562" s="43" t="s">
        <v>3</v>
      </c>
      <c r="M562" s="43" t="s">
        <v>806</v>
      </c>
      <c r="N562" s="46">
        <v>1</v>
      </c>
      <c r="O562" s="46">
        <v>0</v>
      </c>
      <c r="P562" s="44" t="s">
        <v>1221</v>
      </c>
      <c r="Q562" s="44" t="s">
        <v>1111</v>
      </c>
      <c r="R562" s="44" t="s">
        <v>376</v>
      </c>
      <c r="S562" s="43"/>
      <c r="T562" s="43"/>
      <c r="U562" s="43"/>
      <c r="V562" s="43"/>
      <c r="W562" s="43"/>
      <c r="X562" s="43"/>
      <c r="Y562" s="43"/>
      <c r="Z562" s="43"/>
      <c r="AA562" s="43"/>
      <c r="AB562" s="43"/>
      <c r="AC562" s="43"/>
      <c r="AD562" s="43"/>
      <c r="AE562" s="47">
        <f t="shared" si="48"/>
        <v>1</v>
      </c>
      <c r="AF562" s="47">
        <f t="shared" si="49"/>
        <v>0</v>
      </c>
      <c r="AG562" s="47">
        <f t="shared" si="50"/>
        <v>0</v>
      </c>
      <c r="AH562" s="43" t="s">
        <v>1111</v>
      </c>
      <c r="AI562" s="43" t="s">
        <v>1126</v>
      </c>
      <c r="AJ562" s="43" t="s">
        <v>376</v>
      </c>
      <c r="AK562" s="43" t="s">
        <v>658</v>
      </c>
      <c r="AL562" s="43" t="s">
        <v>1111</v>
      </c>
      <c r="AM562" s="43" t="s">
        <v>1126</v>
      </c>
      <c r="AN562" s="43" t="s">
        <v>376</v>
      </c>
      <c r="AO562" s="43" t="s">
        <v>658</v>
      </c>
      <c r="AP562" s="43"/>
      <c r="AQ562" s="43">
        <v>2</v>
      </c>
      <c r="AR562" s="43"/>
      <c r="AS562" s="43"/>
      <c r="AT562" s="43"/>
      <c r="AU562" s="43" t="s">
        <v>376</v>
      </c>
      <c r="AV562" s="43"/>
      <c r="AW562" s="43" t="s">
        <v>30</v>
      </c>
      <c r="AX562" s="43"/>
      <c r="AY562" s="43" t="s">
        <v>30</v>
      </c>
      <c r="AZ562" s="43"/>
      <c r="BA562" s="44"/>
      <c r="BB562" s="48"/>
      <c r="BC562" s="43"/>
      <c r="BD562" s="43"/>
      <c r="BE562" s="43"/>
      <c r="BF562" s="43">
        <v>1</v>
      </c>
      <c r="BG562" s="43">
        <v>1</v>
      </c>
      <c r="BH562" s="43">
        <v>2</v>
      </c>
      <c r="BI562" s="43" t="s">
        <v>1151</v>
      </c>
      <c r="BJ562" s="43" t="s">
        <v>806</v>
      </c>
      <c r="BK562" s="43">
        <v>1960</v>
      </c>
      <c r="BL562" s="43" t="str">
        <f t="shared" si="51"/>
        <v>1960Wolverhampton Wanderers</v>
      </c>
      <c r="BM562" s="49" t="str">
        <f t="shared" si="52"/>
        <v>Birmingham</v>
      </c>
      <c r="BN562" s="43"/>
      <c r="BO562" s="43"/>
      <c r="BP562" s="43"/>
      <c r="BQ562" s="43"/>
      <c r="BR562" s="43"/>
      <c r="BS562" s="43"/>
      <c r="BT562" s="43"/>
      <c r="BU562" s="43"/>
      <c r="BV562" s="43" t="s">
        <v>376</v>
      </c>
      <c r="BW562" s="43" t="s">
        <v>376</v>
      </c>
      <c r="BX562" s="43"/>
      <c r="BZ562" s="50"/>
      <c r="CA562" s="50"/>
      <c r="CB562" s="88" t="str">
        <f t="shared" si="53"/>
        <v>19600326</v>
      </c>
    </row>
    <row r="563" spans="1:80" s="49" customFormat="1" ht="12.95" customHeight="1" x14ac:dyDescent="0.2">
      <c r="A563" s="43">
        <v>3</v>
      </c>
      <c r="B563" s="43">
        <v>26</v>
      </c>
      <c r="C563" s="43">
        <v>1960</v>
      </c>
      <c r="D563" s="43" t="s">
        <v>658</v>
      </c>
      <c r="E563" s="43" t="s">
        <v>576</v>
      </c>
      <c r="F563" s="44" t="s">
        <v>1010</v>
      </c>
      <c r="G563" s="43"/>
      <c r="H563" s="44" t="s">
        <v>1011</v>
      </c>
      <c r="I563" s="44"/>
      <c r="J563" s="45">
        <v>22001</v>
      </c>
      <c r="K563" s="43" t="s">
        <v>806</v>
      </c>
      <c r="L563" s="43" t="s">
        <v>4</v>
      </c>
      <c r="M563" s="43" t="s">
        <v>1151</v>
      </c>
      <c r="N563" s="46">
        <v>0</v>
      </c>
      <c r="O563" s="46">
        <v>1</v>
      </c>
      <c r="P563" s="44" t="s">
        <v>1221</v>
      </c>
      <c r="Q563" s="44" t="s">
        <v>1111</v>
      </c>
      <c r="R563" s="44" t="s">
        <v>376</v>
      </c>
      <c r="S563" s="43"/>
      <c r="T563" s="43"/>
      <c r="U563" s="43"/>
      <c r="V563" s="43"/>
      <c r="W563" s="43"/>
      <c r="X563" s="43"/>
      <c r="Y563" s="43"/>
      <c r="Z563" s="43"/>
      <c r="AA563" s="43"/>
      <c r="AB563" s="43"/>
      <c r="AC563" s="43"/>
      <c r="AD563" s="43"/>
      <c r="AE563" s="47">
        <f t="shared" si="48"/>
        <v>0</v>
      </c>
      <c r="AF563" s="47">
        <f t="shared" si="49"/>
        <v>0</v>
      </c>
      <c r="AG563" s="47">
        <f t="shared" si="50"/>
        <v>1</v>
      </c>
      <c r="AH563" s="43" t="s">
        <v>1111</v>
      </c>
      <c r="AI563" s="43" t="s">
        <v>1126</v>
      </c>
      <c r="AJ563" s="43" t="s">
        <v>376</v>
      </c>
      <c r="AK563" s="43" t="s">
        <v>658</v>
      </c>
      <c r="AL563" s="43" t="s">
        <v>1111</v>
      </c>
      <c r="AM563" s="43" t="s">
        <v>1126</v>
      </c>
      <c r="AN563" s="43" t="s">
        <v>376</v>
      </c>
      <c r="AO563" s="43" t="s">
        <v>658</v>
      </c>
      <c r="AP563" s="43"/>
      <c r="AQ563" s="43">
        <v>2</v>
      </c>
      <c r="AR563" s="43"/>
      <c r="AS563" s="43"/>
      <c r="AT563" s="43"/>
      <c r="AU563" s="43" t="s">
        <v>376</v>
      </c>
      <c r="AV563" s="43"/>
      <c r="AW563" s="43" t="s">
        <v>30</v>
      </c>
      <c r="AX563" s="43"/>
      <c r="AY563" s="43" t="s">
        <v>30</v>
      </c>
      <c r="AZ563" s="43"/>
      <c r="BA563" s="44"/>
      <c r="BB563" s="48"/>
      <c r="BC563" s="43"/>
      <c r="BD563" s="43"/>
      <c r="BE563" s="43"/>
      <c r="BF563" s="43">
        <v>1</v>
      </c>
      <c r="BG563" s="43">
        <v>2</v>
      </c>
      <c r="BH563" s="43">
        <v>1</v>
      </c>
      <c r="BI563" s="43" t="s">
        <v>806</v>
      </c>
      <c r="BJ563" s="43" t="s">
        <v>1151</v>
      </c>
      <c r="BK563" s="43">
        <v>1960</v>
      </c>
      <c r="BL563" s="43" t="str">
        <f t="shared" si="51"/>
        <v>1960Aston Villa</v>
      </c>
      <c r="BM563" s="49" t="str">
        <f t="shared" si="52"/>
        <v>Birmingham</v>
      </c>
      <c r="BN563" s="43"/>
      <c r="BO563" s="43"/>
      <c r="BP563" s="43"/>
      <c r="BQ563" s="43"/>
      <c r="BR563" s="43"/>
      <c r="BS563" s="43"/>
      <c r="BT563" s="43"/>
      <c r="BU563" s="43"/>
      <c r="BV563" s="43" t="s">
        <v>376</v>
      </c>
      <c r="BW563" s="43" t="s">
        <v>376</v>
      </c>
      <c r="BX563" s="43"/>
      <c r="BZ563" s="50"/>
      <c r="CA563" s="50"/>
      <c r="CB563" s="88" t="str">
        <f t="shared" si="53"/>
        <v>19600326</v>
      </c>
    </row>
    <row r="564" spans="1:80" s="49" customFormat="1" ht="12.95" customHeight="1" x14ac:dyDescent="0.2">
      <c r="A564" s="43">
        <v>5</v>
      </c>
      <c r="B564" s="43">
        <v>7</v>
      </c>
      <c r="C564" s="43">
        <v>1960</v>
      </c>
      <c r="D564" s="43" t="s">
        <v>658</v>
      </c>
      <c r="E564" s="43" t="s">
        <v>576</v>
      </c>
      <c r="F564" s="44" t="s">
        <v>1010</v>
      </c>
      <c r="G564" s="43"/>
      <c r="H564" s="44" t="s">
        <v>1025</v>
      </c>
      <c r="I564" s="44"/>
      <c r="J564" s="45">
        <v>22043</v>
      </c>
      <c r="K564" s="43" t="s">
        <v>1151</v>
      </c>
      <c r="L564" s="43" t="s">
        <v>3</v>
      </c>
      <c r="M564" s="43" t="s">
        <v>1094</v>
      </c>
      <c r="N564" s="46">
        <v>3</v>
      </c>
      <c r="O564" s="46">
        <v>0</v>
      </c>
      <c r="P564" s="44" t="s">
        <v>1268</v>
      </c>
      <c r="Q564" s="44" t="s">
        <v>1017</v>
      </c>
      <c r="R564" s="44" t="s">
        <v>376</v>
      </c>
      <c r="S564" s="43"/>
      <c r="T564" s="43"/>
      <c r="U564" s="43"/>
      <c r="V564" s="43"/>
      <c r="W564" s="43"/>
      <c r="X564" s="43"/>
      <c r="Y564" s="43"/>
      <c r="Z564" s="43"/>
      <c r="AA564" s="43"/>
      <c r="AB564" s="43"/>
      <c r="AC564" s="43"/>
      <c r="AD564" s="43"/>
      <c r="AE564" s="47">
        <f t="shared" si="48"/>
        <v>1</v>
      </c>
      <c r="AF564" s="47">
        <f t="shared" si="49"/>
        <v>0</v>
      </c>
      <c r="AG564" s="47">
        <f t="shared" si="50"/>
        <v>0</v>
      </c>
      <c r="AH564" s="43" t="s">
        <v>1111</v>
      </c>
      <c r="AI564" s="43" t="s">
        <v>1126</v>
      </c>
      <c r="AJ564" s="43" t="s">
        <v>376</v>
      </c>
      <c r="AK564" s="43" t="s">
        <v>658</v>
      </c>
      <c r="AL564" s="43" t="s">
        <v>1085</v>
      </c>
      <c r="AM564" s="43" t="s">
        <v>1086</v>
      </c>
      <c r="AN564" s="43" t="s">
        <v>376</v>
      </c>
      <c r="AO564" s="43" t="s">
        <v>658</v>
      </c>
      <c r="AP564" s="43"/>
      <c r="AQ564" s="43">
        <v>1</v>
      </c>
      <c r="AR564" s="43"/>
      <c r="AS564" s="43"/>
      <c r="AT564" s="43"/>
      <c r="AU564" s="43" t="s">
        <v>376</v>
      </c>
      <c r="AV564" s="43"/>
      <c r="AW564" s="43" t="s">
        <v>30</v>
      </c>
      <c r="AX564" s="43"/>
      <c r="AY564" s="43" t="s">
        <v>30</v>
      </c>
      <c r="AZ564" s="43"/>
      <c r="BA564" s="44"/>
      <c r="BB564" s="48" t="s">
        <v>30</v>
      </c>
      <c r="BC564" s="43" t="s">
        <v>30</v>
      </c>
      <c r="BD564" s="43"/>
      <c r="BE564" s="43"/>
      <c r="BF564" s="43">
        <v>1</v>
      </c>
      <c r="BG564" s="43">
        <v>1</v>
      </c>
      <c r="BH564" s="43">
        <v>1</v>
      </c>
      <c r="BI564" s="43" t="s">
        <v>1151</v>
      </c>
      <c r="BJ564" s="43" t="s">
        <v>1094</v>
      </c>
      <c r="BK564" s="43">
        <v>1960</v>
      </c>
      <c r="BL564" s="43" t="str">
        <f t="shared" si="51"/>
        <v>1960Wolverhampton Wanderers</v>
      </c>
      <c r="BM564" s="49" t="str">
        <f t="shared" si="52"/>
        <v>London</v>
      </c>
      <c r="BN564" s="43"/>
      <c r="BO564" s="43"/>
      <c r="BP564" s="43"/>
      <c r="BQ564" s="43"/>
      <c r="BR564" s="43"/>
      <c r="BS564" s="43"/>
      <c r="BT564" s="43"/>
      <c r="BU564" s="43"/>
      <c r="BV564" s="43" t="s">
        <v>376</v>
      </c>
      <c r="BW564" s="43" t="s">
        <v>376</v>
      </c>
      <c r="BX564" s="43"/>
      <c r="BZ564" s="50"/>
      <c r="CA564" s="50"/>
      <c r="CB564" s="88" t="str">
        <f t="shared" si="53"/>
        <v>19600507</v>
      </c>
    </row>
    <row r="565" spans="1:80" s="49" customFormat="1" ht="12.95" customHeight="1" x14ac:dyDescent="0.2">
      <c r="A565" s="43">
        <v>5</v>
      </c>
      <c r="B565" s="43">
        <v>7</v>
      </c>
      <c r="C565" s="43">
        <v>1960</v>
      </c>
      <c r="D565" s="43" t="s">
        <v>658</v>
      </c>
      <c r="E565" s="43" t="s">
        <v>576</v>
      </c>
      <c r="F565" s="44" t="s">
        <v>1010</v>
      </c>
      <c r="G565" s="43"/>
      <c r="H565" s="44" t="s">
        <v>1025</v>
      </c>
      <c r="I565" s="44"/>
      <c r="J565" s="45">
        <v>22043</v>
      </c>
      <c r="K565" s="43" t="s">
        <v>1094</v>
      </c>
      <c r="L565" s="43" t="s">
        <v>4</v>
      </c>
      <c r="M565" s="43" t="s">
        <v>1151</v>
      </c>
      <c r="N565" s="46">
        <v>0</v>
      </c>
      <c r="O565" s="46">
        <v>3</v>
      </c>
      <c r="P565" s="44" t="s">
        <v>1268</v>
      </c>
      <c r="Q565" s="44" t="s">
        <v>1017</v>
      </c>
      <c r="R565" s="44" t="s">
        <v>376</v>
      </c>
      <c r="S565" s="43"/>
      <c r="T565" s="43"/>
      <c r="U565" s="43"/>
      <c r="V565" s="43"/>
      <c r="W565" s="43"/>
      <c r="X565" s="43"/>
      <c r="Y565" s="43"/>
      <c r="Z565" s="43"/>
      <c r="AA565" s="43"/>
      <c r="AB565" s="43"/>
      <c r="AC565" s="43"/>
      <c r="AD565" s="43"/>
      <c r="AE565" s="47">
        <f t="shared" si="48"/>
        <v>0</v>
      </c>
      <c r="AF565" s="47">
        <f t="shared" si="49"/>
        <v>0</v>
      </c>
      <c r="AG565" s="47">
        <f t="shared" si="50"/>
        <v>1</v>
      </c>
      <c r="AH565" s="43" t="s">
        <v>1085</v>
      </c>
      <c r="AI565" s="43" t="s">
        <v>1086</v>
      </c>
      <c r="AJ565" s="43" t="s">
        <v>376</v>
      </c>
      <c r="AK565" s="43" t="s">
        <v>658</v>
      </c>
      <c r="AL565" s="43" t="s">
        <v>1111</v>
      </c>
      <c r="AM565" s="43" t="s">
        <v>1126</v>
      </c>
      <c r="AN565" s="43" t="s">
        <v>376</v>
      </c>
      <c r="AO565" s="43" t="s">
        <v>658</v>
      </c>
      <c r="AP565" s="43"/>
      <c r="AQ565" s="43">
        <v>1</v>
      </c>
      <c r="AR565" s="43"/>
      <c r="AS565" s="43"/>
      <c r="AT565" s="43"/>
      <c r="AU565" s="43" t="s">
        <v>376</v>
      </c>
      <c r="AV565" s="43"/>
      <c r="AW565" s="43" t="s">
        <v>30</v>
      </c>
      <c r="AX565" s="43"/>
      <c r="AY565" s="43" t="s">
        <v>30</v>
      </c>
      <c r="AZ565" s="43"/>
      <c r="BA565" s="44"/>
      <c r="BB565" s="48"/>
      <c r="BC565" s="43" t="s">
        <v>30</v>
      </c>
      <c r="BD565" s="43"/>
      <c r="BE565" s="43"/>
      <c r="BF565" s="43">
        <v>1</v>
      </c>
      <c r="BG565" s="43">
        <v>1</v>
      </c>
      <c r="BH565" s="43">
        <v>1</v>
      </c>
      <c r="BI565" s="43" t="s">
        <v>1094</v>
      </c>
      <c r="BJ565" s="43" t="s">
        <v>1151</v>
      </c>
      <c r="BK565" s="43">
        <v>1960</v>
      </c>
      <c r="BL565" s="43" t="str">
        <f t="shared" si="51"/>
        <v>1960Blackburn Rovers</v>
      </c>
      <c r="BM565" s="49" t="str">
        <f t="shared" si="52"/>
        <v>London</v>
      </c>
      <c r="BN565" s="43"/>
      <c r="BO565" s="43"/>
      <c r="BP565" s="43"/>
      <c r="BQ565" s="43"/>
      <c r="BR565" s="43"/>
      <c r="BS565" s="43"/>
      <c r="BT565" s="43"/>
      <c r="BU565" s="43"/>
      <c r="BV565" s="43" t="s">
        <v>376</v>
      </c>
      <c r="BW565" s="43" t="s">
        <v>376</v>
      </c>
      <c r="BX565" s="43"/>
      <c r="BZ565" s="50"/>
      <c r="CA565" s="50"/>
      <c r="CB565" s="88" t="str">
        <f t="shared" si="53"/>
        <v>19600507</v>
      </c>
    </row>
    <row r="566" spans="1:80" s="49" customFormat="1" ht="12.95" customHeight="1" x14ac:dyDescent="0.2">
      <c r="A566" s="43">
        <v>3</v>
      </c>
      <c r="B566" s="43">
        <v>18</v>
      </c>
      <c r="C566" s="43">
        <v>1961</v>
      </c>
      <c r="D566" s="43" t="s">
        <v>658</v>
      </c>
      <c r="E566" s="43" t="s">
        <v>574</v>
      </c>
      <c r="F566" s="44" t="s">
        <v>1010</v>
      </c>
      <c r="G566" s="43"/>
      <c r="H566" s="44" t="s">
        <v>1011</v>
      </c>
      <c r="I566" s="44"/>
      <c r="J566" s="45">
        <v>22358</v>
      </c>
      <c r="K566" s="43" t="s">
        <v>1207</v>
      </c>
      <c r="L566" s="43" t="s">
        <v>1014</v>
      </c>
      <c r="M566" s="43" t="s">
        <v>1291</v>
      </c>
      <c r="N566" s="46">
        <v>0</v>
      </c>
      <c r="O566" s="46">
        <v>0</v>
      </c>
      <c r="P566" s="44" t="s">
        <v>1240</v>
      </c>
      <c r="Q566" s="44" t="s">
        <v>1241</v>
      </c>
      <c r="R566" s="44" t="s">
        <v>376</v>
      </c>
      <c r="S566" s="43"/>
      <c r="T566" s="43"/>
      <c r="U566" s="43"/>
      <c r="V566" s="43"/>
      <c r="W566" s="43"/>
      <c r="X566" s="43"/>
      <c r="Y566" s="43"/>
      <c r="Z566" s="43"/>
      <c r="AA566" s="43"/>
      <c r="AB566" s="43"/>
      <c r="AC566" s="43"/>
      <c r="AD566" s="43"/>
      <c r="AE566" s="47">
        <f t="shared" si="48"/>
        <v>0</v>
      </c>
      <c r="AF566" s="47">
        <f t="shared" si="49"/>
        <v>1</v>
      </c>
      <c r="AG566" s="47">
        <f t="shared" si="50"/>
        <v>0</v>
      </c>
      <c r="AH566" s="43" t="s">
        <v>1097</v>
      </c>
      <c r="AI566" s="43" t="s">
        <v>1098</v>
      </c>
      <c r="AJ566" s="43" t="s">
        <v>376</v>
      </c>
      <c r="AK566" s="43" t="s">
        <v>658</v>
      </c>
      <c r="AL566" s="43" t="s">
        <v>1278</v>
      </c>
      <c r="AM566" s="43" t="s">
        <v>1292</v>
      </c>
      <c r="AN566" s="43" t="s">
        <v>376</v>
      </c>
      <c r="AO566" s="43" t="s">
        <v>658</v>
      </c>
      <c r="AP566" s="43"/>
      <c r="AQ566" s="43">
        <v>2</v>
      </c>
      <c r="AR566" s="43"/>
      <c r="AS566" s="43"/>
      <c r="AT566" s="43"/>
      <c r="AU566" s="43" t="s">
        <v>376</v>
      </c>
      <c r="AV566" s="43"/>
      <c r="AW566" s="43" t="s">
        <v>30</v>
      </c>
      <c r="AX566" s="43"/>
      <c r="AY566" s="43" t="s">
        <v>30</v>
      </c>
      <c r="AZ566" s="43"/>
      <c r="BA566" s="44"/>
      <c r="BB566" s="48"/>
      <c r="BC566" s="43"/>
      <c r="BD566" s="43"/>
      <c r="BE566" s="43"/>
      <c r="BF566" s="43">
        <v>1</v>
      </c>
      <c r="BG566" s="43">
        <v>2</v>
      </c>
      <c r="BH566" s="43">
        <v>1</v>
      </c>
      <c r="BI566" s="43" t="s">
        <v>1207</v>
      </c>
      <c r="BJ566" s="43" t="s">
        <v>1291</v>
      </c>
      <c r="BK566" s="43">
        <v>1961</v>
      </c>
      <c r="BL566" s="43" t="str">
        <f t="shared" si="51"/>
        <v>1961Sheffield United</v>
      </c>
      <c r="BM566" s="49" t="str">
        <f t="shared" si="52"/>
        <v>Leeds</v>
      </c>
      <c r="BN566" s="43"/>
      <c r="BO566" s="43"/>
      <c r="BP566" s="43"/>
      <c r="BQ566" s="43"/>
      <c r="BR566" s="43"/>
      <c r="BS566" s="43"/>
      <c r="BT566" s="43"/>
      <c r="BU566" s="43"/>
      <c r="BV566" s="43" t="s">
        <v>376</v>
      </c>
      <c r="BW566" s="43" t="s">
        <v>376</v>
      </c>
      <c r="BX566" s="43"/>
      <c r="BZ566" s="50"/>
      <c r="CA566" s="50"/>
      <c r="CB566" s="88" t="str">
        <f t="shared" si="53"/>
        <v>19610318</v>
      </c>
    </row>
    <row r="567" spans="1:80" s="49" customFormat="1" ht="12.95" customHeight="1" x14ac:dyDescent="0.2">
      <c r="A567" s="43">
        <v>3</v>
      </c>
      <c r="B567" s="43">
        <v>18</v>
      </c>
      <c r="C567" s="43">
        <v>1961</v>
      </c>
      <c r="D567" s="43" t="s">
        <v>658</v>
      </c>
      <c r="E567" s="43" t="s">
        <v>574</v>
      </c>
      <c r="F567" s="44" t="s">
        <v>1010</v>
      </c>
      <c r="G567" s="43"/>
      <c r="H567" s="44" t="s">
        <v>1011</v>
      </c>
      <c r="I567" s="44"/>
      <c r="J567" s="45">
        <v>22358</v>
      </c>
      <c r="K567" s="43" t="s">
        <v>1291</v>
      </c>
      <c r="L567" s="43" t="s">
        <v>1014</v>
      </c>
      <c r="M567" s="43" t="s">
        <v>1207</v>
      </c>
      <c r="N567" s="46">
        <v>0</v>
      </c>
      <c r="O567" s="46">
        <v>0</v>
      </c>
      <c r="P567" s="44" t="s">
        <v>1240</v>
      </c>
      <c r="Q567" s="44" t="s">
        <v>1241</v>
      </c>
      <c r="R567" s="44" t="s">
        <v>376</v>
      </c>
      <c r="S567" s="43"/>
      <c r="T567" s="43"/>
      <c r="U567" s="43"/>
      <c r="V567" s="43"/>
      <c r="W567" s="43"/>
      <c r="X567" s="43"/>
      <c r="Y567" s="43"/>
      <c r="Z567" s="43"/>
      <c r="AA567" s="43"/>
      <c r="AB567" s="43"/>
      <c r="AC567" s="43"/>
      <c r="AD567" s="43"/>
      <c r="AE567" s="47">
        <f t="shared" si="48"/>
        <v>0</v>
      </c>
      <c r="AF567" s="47">
        <f t="shared" si="49"/>
        <v>1</v>
      </c>
      <c r="AG567" s="47">
        <f t="shared" si="50"/>
        <v>0</v>
      </c>
      <c r="AH567" s="43" t="s">
        <v>1278</v>
      </c>
      <c r="AI567" s="43" t="s">
        <v>1292</v>
      </c>
      <c r="AJ567" s="43" t="s">
        <v>376</v>
      </c>
      <c r="AK567" s="43" t="s">
        <v>658</v>
      </c>
      <c r="AL567" s="43" t="s">
        <v>1097</v>
      </c>
      <c r="AM567" s="43" t="s">
        <v>1098</v>
      </c>
      <c r="AN567" s="43" t="s">
        <v>376</v>
      </c>
      <c r="AO567" s="43" t="s">
        <v>658</v>
      </c>
      <c r="AP567" s="43"/>
      <c r="AQ567" s="43">
        <v>2</v>
      </c>
      <c r="AR567" s="43"/>
      <c r="AS567" s="43"/>
      <c r="AT567" s="43"/>
      <c r="AU567" s="43" t="s">
        <v>376</v>
      </c>
      <c r="AV567" s="43"/>
      <c r="AW567" s="43" t="s">
        <v>30</v>
      </c>
      <c r="AX567" s="43"/>
      <c r="AY567" s="43" t="s">
        <v>30</v>
      </c>
      <c r="AZ567" s="43"/>
      <c r="BA567" s="44"/>
      <c r="BB567" s="48"/>
      <c r="BC567" s="43"/>
      <c r="BD567" s="43"/>
      <c r="BE567" s="43"/>
      <c r="BF567" s="43">
        <v>1</v>
      </c>
      <c r="BG567" s="43">
        <v>1</v>
      </c>
      <c r="BH567" s="43">
        <v>2</v>
      </c>
      <c r="BI567" s="43" t="s">
        <v>1291</v>
      </c>
      <c r="BJ567" s="43" t="s">
        <v>1207</v>
      </c>
      <c r="BK567" s="43">
        <v>1961</v>
      </c>
      <c r="BL567" s="43" t="str">
        <f t="shared" si="51"/>
        <v>1961Leicester City</v>
      </c>
      <c r="BM567" s="49" t="str">
        <f t="shared" si="52"/>
        <v>Leeds</v>
      </c>
      <c r="BN567" s="43"/>
      <c r="BO567" s="43"/>
      <c r="BP567" s="43"/>
      <c r="BQ567" s="43"/>
      <c r="BR567" s="43"/>
      <c r="BS567" s="43"/>
      <c r="BT567" s="43"/>
      <c r="BU567" s="43"/>
      <c r="BV567" s="43" t="s">
        <v>376</v>
      </c>
      <c r="BW567" s="43" t="s">
        <v>376</v>
      </c>
      <c r="BX567" s="43"/>
      <c r="BZ567" s="50"/>
      <c r="CA567" s="50"/>
      <c r="CB567" s="88" t="str">
        <f t="shared" si="53"/>
        <v>19610318</v>
      </c>
    </row>
    <row r="568" spans="1:80" s="49" customFormat="1" ht="12.95" customHeight="1" x14ac:dyDescent="0.2">
      <c r="A568" s="43">
        <v>3</v>
      </c>
      <c r="B568" s="43">
        <v>18</v>
      </c>
      <c r="C568" s="43">
        <v>1961</v>
      </c>
      <c r="D568" s="43" t="s">
        <v>658</v>
      </c>
      <c r="E568" s="43" t="s">
        <v>574</v>
      </c>
      <c r="F568" s="44" t="s">
        <v>1010</v>
      </c>
      <c r="G568" s="43"/>
      <c r="H568" s="44" t="s">
        <v>1011</v>
      </c>
      <c r="I568" s="44"/>
      <c r="J568" s="45">
        <v>22358</v>
      </c>
      <c r="K568" s="43" t="s">
        <v>813</v>
      </c>
      <c r="L568" s="43" t="s">
        <v>3</v>
      </c>
      <c r="M568" s="43" t="s">
        <v>1255</v>
      </c>
      <c r="N568" s="46">
        <v>3</v>
      </c>
      <c r="O568" s="46">
        <v>0</v>
      </c>
      <c r="P568" s="44" t="s">
        <v>1219</v>
      </c>
      <c r="Q568" s="44" t="s">
        <v>1111</v>
      </c>
      <c r="R568" s="44" t="s">
        <v>376</v>
      </c>
      <c r="S568" s="43"/>
      <c r="T568" s="43"/>
      <c r="U568" s="43"/>
      <c r="V568" s="43"/>
      <c r="W568" s="43"/>
      <c r="X568" s="43"/>
      <c r="Y568" s="43"/>
      <c r="Z568" s="43"/>
      <c r="AA568" s="43"/>
      <c r="AB568" s="43"/>
      <c r="AC568" s="43"/>
      <c r="AD568" s="43"/>
      <c r="AE568" s="47">
        <f t="shared" si="48"/>
        <v>1</v>
      </c>
      <c r="AF568" s="47">
        <f t="shared" si="49"/>
        <v>0</v>
      </c>
      <c r="AG568" s="47">
        <f t="shared" si="50"/>
        <v>0</v>
      </c>
      <c r="AH568" s="43" t="s">
        <v>1017</v>
      </c>
      <c r="AI568" s="43" t="s">
        <v>1018</v>
      </c>
      <c r="AJ568" s="43" t="s">
        <v>376</v>
      </c>
      <c r="AK568" s="43" t="s">
        <v>658</v>
      </c>
      <c r="AL568" s="43" t="s">
        <v>1255</v>
      </c>
      <c r="AM568" s="43" t="s">
        <v>1086</v>
      </c>
      <c r="AN568" s="43" t="s">
        <v>376</v>
      </c>
      <c r="AO568" s="43" t="s">
        <v>658</v>
      </c>
      <c r="AP568" s="43"/>
      <c r="AQ568" s="43">
        <v>2</v>
      </c>
      <c r="AR568" s="43"/>
      <c r="AS568" s="43"/>
      <c r="AT568" s="43"/>
      <c r="AU568" s="43" t="s">
        <v>376</v>
      </c>
      <c r="AV568" s="43"/>
      <c r="AW568" s="43" t="s">
        <v>30</v>
      </c>
      <c r="AX568" s="43"/>
      <c r="AY568" s="43" t="s">
        <v>30</v>
      </c>
      <c r="AZ568" s="43"/>
      <c r="BA568" s="44"/>
      <c r="BB568" s="48"/>
      <c r="BC568" s="43"/>
      <c r="BD568" s="43"/>
      <c r="BE568" s="43"/>
      <c r="BF568" s="43">
        <v>1</v>
      </c>
      <c r="BG568" s="43">
        <v>1</v>
      </c>
      <c r="BH568" s="43">
        <v>1</v>
      </c>
      <c r="BI568" s="43" t="s">
        <v>813</v>
      </c>
      <c r="BJ568" s="43" t="s">
        <v>1255</v>
      </c>
      <c r="BK568" s="43">
        <v>1961</v>
      </c>
      <c r="BL568" s="43" t="str">
        <f t="shared" si="51"/>
        <v>1961Tottenham Hotspur</v>
      </c>
      <c r="BM568" s="49" t="str">
        <f t="shared" si="52"/>
        <v>Birmingham</v>
      </c>
      <c r="BN568" s="43"/>
      <c r="BO568" s="43"/>
      <c r="BP568" s="43"/>
      <c r="BQ568" s="43"/>
      <c r="BR568" s="43"/>
      <c r="BS568" s="43"/>
      <c r="BT568" s="43"/>
      <c r="BU568" s="43"/>
      <c r="BV568" s="43" t="s">
        <v>376</v>
      </c>
      <c r="BW568" s="43" t="s">
        <v>376</v>
      </c>
      <c r="BX568" s="43"/>
      <c r="BZ568" s="50"/>
      <c r="CA568" s="50"/>
      <c r="CB568" s="88" t="str">
        <f t="shared" si="53"/>
        <v>19610318</v>
      </c>
    </row>
    <row r="569" spans="1:80" s="49" customFormat="1" ht="12.95" customHeight="1" x14ac:dyDescent="0.2">
      <c r="A569" s="43">
        <v>3</v>
      </c>
      <c r="B569" s="43">
        <v>18</v>
      </c>
      <c r="C569" s="43">
        <v>1961</v>
      </c>
      <c r="D569" s="43" t="s">
        <v>658</v>
      </c>
      <c r="E569" s="43" t="s">
        <v>574</v>
      </c>
      <c r="F569" s="44" t="s">
        <v>1010</v>
      </c>
      <c r="G569" s="43"/>
      <c r="H569" s="44" t="s">
        <v>1011</v>
      </c>
      <c r="I569" s="44"/>
      <c r="J569" s="45">
        <v>22358</v>
      </c>
      <c r="K569" s="43" t="s">
        <v>1255</v>
      </c>
      <c r="L569" s="43" t="s">
        <v>4</v>
      </c>
      <c r="M569" s="43" t="s">
        <v>813</v>
      </c>
      <c r="N569" s="46">
        <v>0</v>
      </c>
      <c r="O569" s="46">
        <v>3</v>
      </c>
      <c r="P569" s="44" t="s">
        <v>1219</v>
      </c>
      <c r="Q569" s="44" t="s">
        <v>1111</v>
      </c>
      <c r="R569" s="44" t="s">
        <v>376</v>
      </c>
      <c r="S569" s="43"/>
      <c r="T569" s="43"/>
      <c r="U569" s="43"/>
      <c r="V569" s="43"/>
      <c r="W569" s="43"/>
      <c r="X569" s="43"/>
      <c r="Y569" s="43"/>
      <c r="Z569" s="43"/>
      <c r="AA569" s="43"/>
      <c r="AB569" s="43"/>
      <c r="AC569" s="43"/>
      <c r="AD569" s="43"/>
      <c r="AE569" s="47">
        <f t="shared" si="48"/>
        <v>0</v>
      </c>
      <c r="AF569" s="47">
        <f t="shared" si="49"/>
        <v>0</v>
      </c>
      <c r="AG569" s="47">
        <f t="shared" si="50"/>
        <v>1</v>
      </c>
      <c r="AH569" s="43" t="s">
        <v>1255</v>
      </c>
      <c r="AI569" s="43" t="s">
        <v>1086</v>
      </c>
      <c r="AJ569" s="43" t="s">
        <v>376</v>
      </c>
      <c r="AK569" s="43" t="s">
        <v>658</v>
      </c>
      <c r="AL569" s="43" t="s">
        <v>1017</v>
      </c>
      <c r="AM569" s="43" t="s">
        <v>1018</v>
      </c>
      <c r="AN569" s="43" t="s">
        <v>376</v>
      </c>
      <c r="AO569" s="43" t="s">
        <v>658</v>
      </c>
      <c r="AP569" s="43"/>
      <c r="AQ569" s="43">
        <v>2</v>
      </c>
      <c r="AR569" s="43"/>
      <c r="AS569" s="43"/>
      <c r="AT569" s="43"/>
      <c r="AU569" s="43" t="s">
        <v>376</v>
      </c>
      <c r="AV569" s="43"/>
      <c r="AW569" s="43" t="s">
        <v>30</v>
      </c>
      <c r="AX569" s="43"/>
      <c r="AY569" s="43" t="s">
        <v>30</v>
      </c>
      <c r="AZ569" s="43"/>
      <c r="BA569" s="44"/>
      <c r="BB569" s="48"/>
      <c r="BC569" s="43"/>
      <c r="BD569" s="43"/>
      <c r="BE569" s="43"/>
      <c r="BF569" s="43">
        <v>1</v>
      </c>
      <c r="BG569" s="43">
        <v>1</v>
      </c>
      <c r="BH569" s="43">
        <v>1</v>
      </c>
      <c r="BI569" s="43" t="s">
        <v>1255</v>
      </c>
      <c r="BJ569" s="43" t="s">
        <v>813</v>
      </c>
      <c r="BK569" s="43">
        <v>1961</v>
      </c>
      <c r="BL569" s="43" t="str">
        <f t="shared" si="51"/>
        <v>1961Burnley</v>
      </c>
      <c r="BM569" s="49" t="str">
        <f t="shared" si="52"/>
        <v>Birmingham</v>
      </c>
      <c r="BN569" s="43"/>
      <c r="BO569" s="43"/>
      <c r="BP569" s="43"/>
      <c r="BQ569" s="43"/>
      <c r="BR569" s="43"/>
      <c r="BS569" s="43"/>
      <c r="BT569" s="43"/>
      <c r="BU569" s="43"/>
      <c r="BV569" s="43" t="s">
        <v>376</v>
      </c>
      <c r="BW569" s="43" t="s">
        <v>376</v>
      </c>
      <c r="BX569" s="43"/>
      <c r="BZ569" s="50"/>
      <c r="CA569" s="50"/>
      <c r="CB569" s="88" t="str">
        <f t="shared" si="53"/>
        <v>19610318</v>
      </c>
    </row>
    <row r="570" spans="1:80" s="49" customFormat="1" ht="12.95" customHeight="1" x14ac:dyDescent="0.2">
      <c r="A570" s="43">
        <v>3</v>
      </c>
      <c r="B570" s="43">
        <v>21</v>
      </c>
      <c r="C570" s="43">
        <v>1961</v>
      </c>
      <c r="D570" s="43" t="s">
        <v>658</v>
      </c>
      <c r="E570" s="43" t="s">
        <v>574</v>
      </c>
      <c r="F570" s="51" t="s">
        <v>1327</v>
      </c>
      <c r="G570" s="43"/>
      <c r="H570" s="51" t="s">
        <v>1011</v>
      </c>
      <c r="I570" s="51">
        <v>1</v>
      </c>
      <c r="J570" s="52">
        <v>22361</v>
      </c>
      <c r="K570" s="43" t="s">
        <v>1328</v>
      </c>
      <c r="L570" s="43" t="s">
        <v>3</v>
      </c>
      <c r="M570" s="43" t="s">
        <v>1329</v>
      </c>
      <c r="N570" s="46">
        <v>3</v>
      </c>
      <c r="O570" s="46">
        <v>2</v>
      </c>
      <c r="P570" s="51" t="s">
        <v>1330</v>
      </c>
      <c r="Q570" s="51" t="s">
        <v>1331</v>
      </c>
      <c r="R570" s="51" t="s">
        <v>376</v>
      </c>
      <c r="S570" s="43"/>
      <c r="T570" s="43"/>
      <c r="U570" s="43"/>
      <c r="V570" s="43"/>
      <c r="W570" s="43"/>
      <c r="X570" s="43"/>
      <c r="Y570" s="43"/>
      <c r="Z570" s="43"/>
      <c r="AA570" s="43"/>
      <c r="AB570" s="43"/>
      <c r="AC570" s="43"/>
      <c r="AD570" s="43" t="s">
        <v>1033</v>
      </c>
      <c r="AE570" s="47">
        <f t="shared" si="48"/>
        <v>1</v>
      </c>
      <c r="AF570" s="47">
        <f t="shared" si="49"/>
        <v>0</v>
      </c>
      <c r="AG570" s="47">
        <f t="shared" si="50"/>
        <v>0</v>
      </c>
      <c r="AH570" s="43"/>
      <c r="AI570" s="43"/>
      <c r="AJ570" s="43" t="s">
        <v>376</v>
      </c>
      <c r="AK570" s="43" t="s">
        <v>658</v>
      </c>
      <c r="AL570" s="43"/>
      <c r="AM570" s="43"/>
      <c r="AN570" s="43" t="s">
        <v>376</v>
      </c>
      <c r="AO570" s="43" t="s">
        <v>658</v>
      </c>
      <c r="AP570" s="43"/>
      <c r="AQ570" s="43">
        <v>2</v>
      </c>
      <c r="AR570" s="43"/>
      <c r="AS570" s="43"/>
      <c r="AT570" s="43"/>
      <c r="AU570" s="43" t="s">
        <v>376</v>
      </c>
      <c r="AV570" s="43"/>
      <c r="AW570" s="43" t="s">
        <v>30</v>
      </c>
      <c r="AX570" s="43"/>
      <c r="AY570" s="43"/>
      <c r="AZ570" s="43" t="s">
        <v>30</v>
      </c>
      <c r="BA570" s="51"/>
      <c r="BB570" s="48"/>
      <c r="BC570" s="43"/>
      <c r="BD570" s="43"/>
      <c r="BE570" s="43"/>
      <c r="BF570" s="43">
        <v>1</v>
      </c>
      <c r="BG570" s="43">
        <v>2</v>
      </c>
      <c r="BH570" s="43">
        <v>3</v>
      </c>
      <c r="BI570" s="43" t="s">
        <v>1328</v>
      </c>
      <c r="BJ570" s="43" t="s">
        <v>1329</v>
      </c>
      <c r="BK570" s="43">
        <v>1961</v>
      </c>
      <c r="BL570" s="43" t="str">
        <f t="shared" si="51"/>
        <v>1961Rotherham United</v>
      </c>
      <c r="BM570" s="49" t="str">
        <f t="shared" si="52"/>
        <v>Rotherham United</v>
      </c>
      <c r="BN570" s="43"/>
      <c r="BO570" s="43"/>
      <c r="BP570" s="43"/>
      <c r="BQ570" s="43"/>
      <c r="BR570" s="43"/>
      <c r="BS570" s="43"/>
      <c r="BT570" s="43"/>
      <c r="BU570" s="43"/>
      <c r="BV570" s="43" t="s">
        <v>376</v>
      </c>
      <c r="BW570" s="43" t="s">
        <v>376</v>
      </c>
      <c r="BX570" s="43"/>
      <c r="BY570" s="47"/>
      <c r="BZ570" s="50"/>
      <c r="CA570" s="50"/>
      <c r="CB570" s="88" t="str">
        <f t="shared" si="53"/>
        <v>19610321</v>
      </c>
    </row>
    <row r="571" spans="1:80" s="49" customFormat="1" ht="12.95" customHeight="1" x14ac:dyDescent="0.2">
      <c r="A571" s="43">
        <v>3</v>
      </c>
      <c r="B571" s="43">
        <v>21</v>
      </c>
      <c r="C571" s="43">
        <v>1961</v>
      </c>
      <c r="D571" s="43" t="s">
        <v>658</v>
      </c>
      <c r="E571" s="43" t="s">
        <v>574</v>
      </c>
      <c r="F571" s="51" t="s">
        <v>1327</v>
      </c>
      <c r="G571" s="43"/>
      <c r="H571" s="51" t="s">
        <v>1011</v>
      </c>
      <c r="I571" s="51">
        <v>1</v>
      </c>
      <c r="J571" s="52">
        <v>22361</v>
      </c>
      <c r="K571" s="43" t="s">
        <v>1329</v>
      </c>
      <c r="L571" s="43" t="s">
        <v>4</v>
      </c>
      <c r="M571" s="43" t="s">
        <v>1328</v>
      </c>
      <c r="N571" s="46">
        <v>2</v>
      </c>
      <c r="O571" s="46">
        <v>3</v>
      </c>
      <c r="P571" s="51" t="s">
        <v>1330</v>
      </c>
      <c r="Q571" s="51" t="s">
        <v>1331</v>
      </c>
      <c r="R571" s="51" t="s">
        <v>376</v>
      </c>
      <c r="S571" s="43"/>
      <c r="T571" s="43"/>
      <c r="U571" s="43"/>
      <c r="V571" s="43"/>
      <c r="W571" s="43"/>
      <c r="X571" s="43"/>
      <c r="Y571" s="43"/>
      <c r="Z571" s="43"/>
      <c r="AA571" s="43"/>
      <c r="AB571" s="43"/>
      <c r="AC571" s="43"/>
      <c r="AD571" s="43" t="s">
        <v>1037</v>
      </c>
      <c r="AE571" s="47">
        <f t="shared" si="48"/>
        <v>0</v>
      </c>
      <c r="AF571" s="47">
        <f t="shared" si="49"/>
        <v>0</v>
      </c>
      <c r="AG571" s="47">
        <f t="shared" si="50"/>
        <v>1</v>
      </c>
      <c r="AH571" s="43"/>
      <c r="AI571" s="43"/>
      <c r="AJ571" s="43" t="s">
        <v>376</v>
      </c>
      <c r="AK571" s="43" t="s">
        <v>658</v>
      </c>
      <c r="AL571" s="43"/>
      <c r="AM571" s="43"/>
      <c r="AN571" s="43" t="s">
        <v>376</v>
      </c>
      <c r="AO571" s="43" t="s">
        <v>658</v>
      </c>
      <c r="AP571" s="43"/>
      <c r="AQ571" s="43">
        <v>2</v>
      </c>
      <c r="AR571" s="43"/>
      <c r="AS571" s="43"/>
      <c r="AT571" s="43"/>
      <c r="AU571" s="43" t="s">
        <v>376</v>
      </c>
      <c r="AV571" s="43"/>
      <c r="AW571" s="43" t="s">
        <v>30</v>
      </c>
      <c r="AX571" s="43"/>
      <c r="AY571" s="43"/>
      <c r="AZ571" s="43" t="s">
        <v>30</v>
      </c>
      <c r="BA571" s="51"/>
      <c r="BB571" s="48"/>
      <c r="BC571" s="43"/>
      <c r="BD571" s="43"/>
      <c r="BE571" s="43"/>
      <c r="BF571" s="43">
        <v>1</v>
      </c>
      <c r="BG571" s="43">
        <v>3</v>
      </c>
      <c r="BH571" s="43">
        <v>2</v>
      </c>
      <c r="BI571" s="43" t="s">
        <v>1329</v>
      </c>
      <c r="BJ571" s="43" t="s">
        <v>1328</v>
      </c>
      <c r="BK571" s="43">
        <v>1961</v>
      </c>
      <c r="BL571" s="43" t="str">
        <f t="shared" si="51"/>
        <v>1961Shrewsbury Town</v>
      </c>
      <c r="BM571" s="49" t="str">
        <f t="shared" si="52"/>
        <v>Rotherham United</v>
      </c>
      <c r="BN571" s="43"/>
      <c r="BO571" s="43"/>
      <c r="BP571" s="43"/>
      <c r="BQ571" s="43"/>
      <c r="BR571" s="43"/>
      <c r="BS571" s="43"/>
      <c r="BT571" s="43"/>
      <c r="BU571" s="43"/>
      <c r="BV571" s="43" t="s">
        <v>376</v>
      </c>
      <c r="BW571" s="43" t="s">
        <v>376</v>
      </c>
      <c r="BX571" s="43"/>
      <c r="BY571" s="47"/>
      <c r="BZ571" s="50"/>
      <c r="CA571" s="50"/>
      <c r="CB571" s="88" t="str">
        <f t="shared" si="53"/>
        <v>19610321</v>
      </c>
    </row>
    <row r="572" spans="1:80" s="49" customFormat="1" ht="12.95" customHeight="1" x14ac:dyDescent="0.2">
      <c r="A572" s="43">
        <v>3</v>
      </c>
      <c r="B572" s="43">
        <v>23</v>
      </c>
      <c r="C572" s="43">
        <v>1961</v>
      </c>
      <c r="D572" s="43" t="s">
        <v>658</v>
      </c>
      <c r="E572" s="43" t="s">
        <v>574</v>
      </c>
      <c r="F572" s="44" t="s">
        <v>1010</v>
      </c>
      <c r="G572" s="43"/>
      <c r="H572" s="44" t="s">
        <v>1011</v>
      </c>
      <c r="I572" s="44" t="s">
        <v>1023</v>
      </c>
      <c r="J572" s="45">
        <v>22363</v>
      </c>
      <c r="K572" s="43" t="s">
        <v>1207</v>
      </c>
      <c r="L572" s="43" t="s">
        <v>1014</v>
      </c>
      <c r="M572" s="43" t="s">
        <v>1291</v>
      </c>
      <c r="N572" s="46">
        <v>0</v>
      </c>
      <c r="O572" s="46">
        <v>0</v>
      </c>
      <c r="P572" s="44" t="s">
        <v>1135</v>
      </c>
      <c r="Q572" s="44" t="s">
        <v>1073</v>
      </c>
      <c r="R572" s="44" t="s">
        <v>376</v>
      </c>
      <c r="S572" s="43"/>
      <c r="T572" s="43"/>
      <c r="U572" s="43"/>
      <c r="V572" s="43"/>
      <c r="W572" s="43"/>
      <c r="X572" s="43"/>
      <c r="Y572" s="43"/>
      <c r="Z572" s="43"/>
      <c r="AA572" s="43"/>
      <c r="AB572" s="43"/>
      <c r="AC572" s="43"/>
      <c r="AD572" s="43"/>
      <c r="AE572" s="47">
        <f t="shared" si="48"/>
        <v>0</v>
      </c>
      <c r="AF572" s="47">
        <f t="shared" si="49"/>
        <v>1</v>
      </c>
      <c r="AG572" s="47">
        <f t="shared" si="50"/>
        <v>0</v>
      </c>
      <c r="AH572" s="43" t="s">
        <v>1097</v>
      </c>
      <c r="AI572" s="43" t="s">
        <v>1098</v>
      </c>
      <c r="AJ572" s="43" t="s">
        <v>376</v>
      </c>
      <c r="AK572" s="43" t="s">
        <v>658</v>
      </c>
      <c r="AL572" s="43" t="s">
        <v>1278</v>
      </c>
      <c r="AM572" s="43" t="s">
        <v>1292</v>
      </c>
      <c r="AN572" s="43" t="s">
        <v>376</v>
      </c>
      <c r="AO572" s="43" t="s">
        <v>658</v>
      </c>
      <c r="AP572" s="43"/>
      <c r="AQ572" s="43">
        <v>2</v>
      </c>
      <c r="AR572" s="43"/>
      <c r="AS572" s="43"/>
      <c r="AT572" s="43"/>
      <c r="AU572" s="43" t="s">
        <v>376</v>
      </c>
      <c r="AV572" s="43"/>
      <c r="AW572" s="43" t="s">
        <v>30</v>
      </c>
      <c r="AX572" s="43"/>
      <c r="AY572" s="43" t="s">
        <v>30</v>
      </c>
      <c r="AZ572" s="43"/>
      <c r="BA572" s="44"/>
      <c r="BB572" s="48"/>
      <c r="BC572" s="43"/>
      <c r="BD572" s="43"/>
      <c r="BE572" s="43"/>
      <c r="BF572" s="43">
        <v>1</v>
      </c>
      <c r="BG572" s="43">
        <v>2</v>
      </c>
      <c r="BH572" s="43">
        <v>1</v>
      </c>
      <c r="BI572" s="43" t="s">
        <v>1207</v>
      </c>
      <c r="BJ572" s="43" t="s">
        <v>1291</v>
      </c>
      <c r="BK572" s="43">
        <v>1961</v>
      </c>
      <c r="BL572" s="43" t="str">
        <f t="shared" si="51"/>
        <v>1961Sheffield United</v>
      </c>
      <c r="BM572" s="49" t="str">
        <f t="shared" si="52"/>
        <v>Nottingham</v>
      </c>
      <c r="BN572" s="43"/>
      <c r="BO572" s="43"/>
      <c r="BP572" s="43"/>
      <c r="BQ572" s="43"/>
      <c r="BR572" s="43"/>
      <c r="BS572" s="43"/>
      <c r="BT572" s="43"/>
      <c r="BU572" s="43"/>
      <c r="BV572" s="43" t="s">
        <v>376</v>
      </c>
      <c r="BW572" s="43" t="s">
        <v>376</v>
      </c>
      <c r="BX572" s="43"/>
      <c r="BY572" s="32"/>
      <c r="BZ572" s="50"/>
      <c r="CA572" s="50"/>
      <c r="CB572" s="88" t="str">
        <f t="shared" si="53"/>
        <v>19610323</v>
      </c>
    </row>
    <row r="573" spans="1:80" s="49" customFormat="1" ht="12.95" customHeight="1" x14ac:dyDescent="0.2">
      <c r="A573" s="43">
        <v>3</v>
      </c>
      <c r="B573" s="43">
        <v>23</v>
      </c>
      <c r="C573" s="43">
        <v>1961</v>
      </c>
      <c r="D573" s="43" t="s">
        <v>658</v>
      </c>
      <c r="E573" s="43" t="s">
        <v>574</v>
      </c>
      <c r="F573" s="44" t="s">
        <v>1010</v>
      </c>
      <c r="G573" s="43"/>
      <c r="H573" s="44" t="s">
        <v>1011</v>
      </c>
      <c r="I573" s="44" t="s">
        <v>1023</v>
      </c>
      <c r="J573" s="45">
        <v>22363</v>
      </c>
      <c r="K573" s="43" t="s">
        <v>1291</v>
      </c>
      <c r="L573" s="43" t="s">
        <v>1014</v>
      </c>
      <c r="M573" s="43" t="s">
        <v>1207</v>
      </c>
      <c r="N573" s="46">
        <v>0</v>
      </c>
      <c r="O573" s="46">
        <v>0</v>
      </c>
      <c r="P573" s="44" t="s">
        <v>1135</v>
      </c>
      <c r="Q573" s="44" t="s">
        <v>1073</v>
      </c>
      <c r="R573" s="44" t="s">
        <v>376</v>
      </c>
      <c r="S573" s="43"/>
      <c r="T573" s="43"/>
      <c r="U573" s="43"/>
      <c r="V573" s="43"/>
      <c r="W573" s="43"/>
      <c r="X573" s="43"/>
      <c r="Y573" s="43"/>
      <c r="Z573" s="43"/>
      <c r="AA573" s="43"/>
      <c r="AB573" s="43"/>
      <c r="AC573" s="43"/>
      <c r="AD573" s="43"/>
      <c r="AE573" s="47">
        <f t="shared" si="48"/>
        <v>0</v>
      </c>
      <c r="AF573" s="47">
        <f t="shared" si="49"/>
        <v>1</v>
      </c>
      <c r="AG573" s="47">
        <f t="shared" si="50"/>
        <v>0</v>
      </c>
      <c r="AH573" s="43" t="s">
        <v>1278</v>
      </c>
      <c r="AI573" s="43" t="s">
        <v>1292</v>
      </c>
      <c r="AJ573" s="43" t="s">
        <v>376</v>
      </c>
      <c r="AK573" s="43" t="s">
        <v>658</v>
      </c>
      <c r="AL573" s="43" t="s">
        <v>1097</v>
      </c>
      <c r="AM573" s="43" t="s">
        <v>1098</v>
      </c>
      <c r="AN573" s="43" t="s">
        <v>376</v>
      </c>
      <c r="AO573" s="43" t="s">
        <v>658</v>
      </c>
      <c r="AP573" s="43"/>
      <c r="AQ573" s="43">
        <v>2</v>
      </c>
      <c r="AR573" s="43"/>
      <c r="AS573" s="43"/>
      <c r="AT573" s="43"/>
      <c r="AU573" s="43" t="s">
        <v>376</v>
      </c>
      <c r="AV573" s="43"/>
      <c r="AW573" s="43" t="s">
        <v>30</v>
      </c>
      <c r="AX573" s="43"/>
      <c r="AY573" s="43" t="s">
        <v>30</v>
      </c>
      <c r="AZ573" s="43"/>
      <c r="BA573" s="44"/>
      <c r="BB573" s="48"/>
      <c r="BC573" s="43"/>
      <c r="BD573" s="43"/>
      <c r="BE573" s="43"/>
      <c r="BF573" s="43">
        <v>1</v>
      </c>
      <c r="BG573" s="43">
        <v>1</v>
      </c>
      <c r="BH573" s="43">
        <v>2</v>
      </c>
      <c r="BI573" s="43" t="s">
        <v>1291</v>
      </c>
      <c r="BJ573" s="43" t="s">
        <v>1207</v>
      </c>
      <c r="BK573" s="43">
        <v>1961</v>
      </c>
      <c r="BL573" s="43" t="str">
        <f t="shared" si="51"/>
        <v>1961Leicester City</v>
      </c>
      <c r="BM573" s="49" t="str">
        <f t="shared" si="52"/>
        <v>Nottingham</v>
      </c>
      <c r="BN573" s="43"/>
      <c r="BO573" s="43"/>
      <c r="BP573" s="43"/>
      <c r="BQ573" s="43"/>
      <c r="BR573" s="43"/>
      <c r="BS573" s="43"/>
      <c r="BT573" s="43"/>
      <c r="BU573" s="43"/>
      <c r="BV573" s="43" t="s">
        <v>376</v>
      </c>
      <c r="BW573" s="43" t="s">
        <v>376</v>
      </c>
      <c r="BX573" s="43"/>
      <c r="BY573" s="32"/>
      <c r="BZ573" s="50"/>
      <c r="CA573" s="50"/>
      <c r="CB573" s="88" t="str">
        <f t="shared" si="53"/>
        <v>19610323</v>
      </c>
    </row>
    <row r="574" spans="1:80" s="49" customFormat="1" ht="12.95" customHeight="1" x14ac:dyDescent="0.2">
      <c r="A574" s="43">
        <v>3</v>
      </c>
      <c r="B574" s="43">
        <v>27</v>
      </c>
      <c r="C574" s="43">
        <v>1961</v>
      </c>
      <c r="D574" s="43" t="s">
        <v>658</v>
      </c>
      <c r="E574" s="43" t="s">
        <v>574</v>
      </c>
      <c r="F574" s="44" t="s">
        <v>1010</v>
      </c>
      <c r="G574" s="43"/>
      <c r="H574" s="44" t="s">
        <v>1011</v>
      </c>
      <c r="I574" s="44" t="s">
        <v>1170</v>
      </c>
      <c r="J574" s="45">
        <v>22367</v>
      </c>
      <c r="K574" s="43" t="s">
        <v>1291</v>
      </c>
      <c r="L574" s="43" t="s">
        <v>3</v>
      </c>
      <c r="M574" s="43" t="s">
        <v>1207</v>
      </c>
      <c r="N574" s="46">
        <v>2</v>
      </c>
      <c r="O574" s="46">
        <v>0</v>
      </c>
      <c r="P574" s="44" t="s">
        <v>1232</v>
      </c>
      <c r="Q574" s="44" t="s">
        <v>1111</v>
      </c>
      <c r="R574" s="44" t="s">
        <v>376</v>
      </c>
      <c r="S574" s="43"/>
      <c r="T574" s="43"/>
      <c r="U574" s="43"/>
      <c r="V574" s="43"/>
      <c r="W574" s="43"/>
      <c r="X574" s="43"/>
      <c r="Y574" s="43"/>
      <c r="Z574" s="43"/>
      <c r="AA574" s="43"/>
      <c r="AB574" s="43"/>
      <c r="AC574" s="43"/>
      <c r="AD574" s="43"/>
      <c r="AE574" s="47">
        <f t="shared" si="48"/>
        <v>1</v>
      </c>
      <c r="AF574" s="47">
        <f t="shared" si="49"/>
        <v>0</v>
      </c>
      <c r="AG574" s="47">
        <f t="shared" si="50"/>
        <v>0</v>
      </c>
      <c r="AH574" s="43" t="s">
        <v>1278</v>
      </c>
      <c r="AI574" s="43" t="s">
        <v>1292</v>
      </c>
      <c r="AJ574" s="43" t="s">
        <v>376</v>
      </c>
      <c r="AK574" s="43" t="s">
        <v>658</v>
      </c>
      <c r="AL574" s="43" t="s">
        <v>1097</v>
      </c>
      <c r="AM574" s="43" t="s">
        <v>1098</v>
      </c>
      <c r="AN574" s="43" t="s">
        <v>376</v>
      </c>
      <c r="AO574" s="43" t="s">
        <v>658</v>
      </c>
      <c r="AP574" s="43"/>
      <c r="AQ574" s="43">
        <v>2</v>
      </c>
      <c r="AR574" s="43"/>
      <c r="AS574" s="43"/>
      <c r="AT574" s="43"/>
      <c r="AU574" s="43" t="s">
        <v>376</v>
      </c>
      <c r="AV574" s="43"/>
      <c r="AW574" s="43" t="s">
        <v>30</v>
      </c>
      <c r="AX574" s="43"/>
      <c r="AY574" s="43" t="s">
        <v>30</v>
      </c>
      <c r="AZ574" s="43"/>
      <c r="BA574" s="44"/>
      <c r="BB574" s="48"/>
      <c r="BC574" s="43"/>
      <c r="BD574" s="43"/>
      <c r="BE574" s="43"/>
      <c r="BF574" s="43">
        <v>1</v>
      </c>
      <c r="BG574" s="43">
        <v>1</v>
      </c>
      <c r="BH574" s="43">
        <v>2</v>
      </c>
      <c r="BI574" s="43" t="s">
        <v>1291</v>
      </c>
      <c r="BJ574" s="43" t="s">
        <v>1207</v>
      </c>
      <c r="BK574" s="43">
        <v>1961</v>
      </c>
      <c r="BL574" s="43" t="str">
        <f t="shared" si="51"/>
        <v>1961Leicester City</v>
      </c>
      <c r="BM574" s="49" t="str">
        <f t="shared" si="52"/>
        <v>Birmingham</v>
      </c>
      <c r="BN574" s="43"/>
      <c r="BO574" s="43"/>
      <c r="BP574" s="43"/>
      <c r="BQ574" s="43"/>
      <c r="BR574" s="43"/>
      <c r="BS574" s="43"/>
      <c r="BT574" s="43"/>
      <c r="BU574" s="43"/>
      <c r="BV574" s="43" t="s">
        <v>376</v>
      </c>
      <c r="BW574" s="43" t="s">
        <v>376</v>
      </c>
      <c r="BX574" s="43"/>
      <c r="BZ574" s="50"/>
      <c r="CA574" s="50"/>
      <c r="CB574" s="88" t="str">
        <f t="shared" si="53"/>
        <v>19610327</v>
      </c>
    </row>
    <row r="575" spans="1:80" s="49" customFormat="1" ht="12.95" customHeight="1" x14ac:dyDescent="0.2">
      <c r="A575" s="43">
        <v>3</v>
      </c>
      <c r="B575" s="43">
        <v>27</v>
      </c>
      <c r="C575" s="43">
        <v>1961</v>
      </c>
      <c r="D575" s="43" t="s">
        <v>658</v>
      </c>
      <c r="E575" s="43" t="s">
        <v>574</v>
      </c>
      <c r="F575" s="44" t="s">
        <v>1010</v>
      </c>
      <c r="G575" s="43"/>
      <c r="H575" s="44" t="s">
        <v>1011</v>
      </c>
      <c r="I575" s="44" t="s">
        <v>1170</v>
      </c>
      <c r="J575" s="45">
        <v>22367</v>
      </c>
      <c r="K575" s="43" t="s">
        <v>1207</v>
      </c>
      <c r="L575" s="43" t="s">
        <v>4</v>
      </c>
      <c r="M575" s="43" t="s">
        <v>1291</v>
      </c>
      <c r="N575" s="46">
        <v>0</v>
      </c>
      <c r="O575" s="46">
        <v>2</v>
      </c>
      <c r="P575" s="44" t="s">
        <v>1232</v>
      </c>
      <c r="Q575" s="44" t="s">
        <v>1111</v>
      </c>
      <c r="R575" s="44" t="s">
        <v>376</v>
      </c>
      <c r="S575" s="43"/>
      <c r="T575" s="43"/>
      <c r="U575" s="43"/>
      <c r="V575" s="43"/>
      <c r="W575" s="43"/>
      <c r="X575" s="43"/>
      <c r="Y575" s="43"/>
      <c r="Z575" s="43"/>
      <c r="AA575" s="43"/>
      <c r="AB575" s="43"/>
      <c r="AC575" s="43"/>
      <c r="AD575" s="43"/>
      <c r="AE575" s="47">
        <f t="shared" si="48"/>
        <v>0</v>
      </c>
      <c r="AF575" s="47">
        <f t="shared" si="49"/>
        <v>0</v>
      </c>
      <c r="AG575" s="47">
        <f t="shared" si="50"/>
        <v>1</v>
      </c>
      <c r="AH575" s="43" t="s">
        <v>1097</v>
      </c>
      <c r="AI575" s="43" t="s">
        <v>1098</v>
      </c>
      <c r="AJ575" s="43" t="s">
        <v>376</v>
      </c>
      <c r="AK575" s="43" t="s">
        <v>658</v>
      </c>
      <c r="AL575" s="43" t="s">
        <v>1278</v>
      </c>
      <c r="AM575" s="43" t="s">
        <v>1292</v>
      </c>
      <c r="AN575" s="43" t="s">
        <v>376</v>
      </c>
      <c r="AO575" s="43" t="s">
        <v>658</v>
      </c>
      <c r="AP575" s="43"/>
      <c r="AQ575" s="43">
        <v>2</v>
      </c>
      <c r="AR575" s="43"/>
      <c r="AS575" s="43"/>
      <c r="AT575" s="43"/>
      <c r="AU575" s="43" t="s">
        <v>376</v>
      </c>
      <c r="AV575" s="43"/>
      <c r="AW575" s="43" t="s">
        <v>30</v>
      </c>
      <c r="AX575" s="43"/>
      <c r="AY575" s="43" t="s">
        <v>30</v>
      </c>
      <c r="AZ575" s="43"/>
      <c r="BA575" s="44"/>
      <c r="BB575" s="48"/>
      <c r="BC575" s="43"/>
      <c r="BD575" s="43"/>
      <c r="BE575" s="43"/>
      <c r="BF575" s="43">
        <v>1</v>
      </c>
      <c r="BG575" s="43">
        <v>2</v>
      </c>
      <c r="BH575" s="43">
        <v>1</v>
      </c>
      <c r="BI575" s="43" t="s">
        <v>1207</v>
      </c>
      <c r="BJ575" s="43" t="s">
        <v>1291</v>
      </c>
      <c r="BK575" s="43">
        <v>1961</v>
      </c>
      <c r="BL575" s="43" t="str">
        <f t="shared" si="51"/>
        <v>1961Sheffield United</v>
      </c>
      <c r="BM575" s="49" t="str">
        <f t="shared" si="52"/>
        <v>Birmingham</v>
      </c>
      <c r="BN575" s="43"/>
      <c r="BO575" s="43"/>
      <c r="BP575" s="43"/>
      <c r="BQ575" s="43"/>
      <c r="BR575" s="43"/>
      <c r="BS575" s="43"/>
      <c r="BT575" s="43"/>
      <c r="BU575" s="43"/>
      <c r="BV575" s="43" t="s">
        <v>376</v>
      </c>
      <c r="BW575" s="43" t="s">
        <v>376</v>
      </c>
      <c r="BX575" s="43"/>
      <c r="BZ575" s="50"/>
      <c r="CA575" s="50"/>
      <c r="CB575" s="88" t="str">
        <f t="shared" si="53"/>
        <v>19610327</v>
      </c>
    </row>
    <row r="576" spans="1:80" s="49" customFormat="1" ht="12.95" customHeight="1" x14ac:dyDescent="0.2">
      <c r="A576" s="43">
        <v>3</v>
      </c>
      <c r="B576" s="43">
        <v>29</v>
      </c>
      <c r="C576" s="43">
        <v>1961</v>
      </c>
      <c r="D576" s="43" t="s">
        <v>658</v>
      </c>
      <c r="E576" s="43" t="s">
        <v>574</v>
      </c>
      <c r="F576" s="51" t="s">
        <v>1327</v>
      </c>
      <c r="G576" s="43"/>
      <c r="H576" s="51" t="s">
        <v>1011</v>
      </c>
      <c r="I576" s="51">
        <v>2</v>
      </c>
      <c r="J576" s="52">
        <v>22369</v>
      </c>
      <c r="K576" s="43" t="s">
        <v>1329</v>
      </c>
      <c r="L576" s="43" t="s">
        <v>1014</v>
      </c>
      <c r="M576" s="43" t="s">
        <v>1328</v>
      </c>
      <c r="N576" s="46">
        <v>1</v>
      </c>
      <c r="O576" s="46">
        <v>1</v>
      </c>
      <c r="P576" s="51" t="s">
        <v>1332</v>
      </c>
      <c r="Q576" s="51" t="s">
        <v>1333</v>
      </c>
      <c r="R576" s="51" t="s">
        <v>376</v>
      </c>
      <c r="S576" s="43"/>
      <c r="T576" s="43"/>
      <c r="U576" s="43"/>
      <c r="V576" s="43"/>
      <c r="W576" s="43"/>
      <c r="X576" s="43"/>
      <c r="Y576" s="43"/>
      <c r="Z576" s="43"/>
      <c r="AA576" s="43"/>
      <c r="AB576" s="43"/>
      <c r="AC576" s="43"/>
      <c r="AD576" s="43" t="s">
        <v>1033</v>
      </c>
      <c r="AE576" s="47">
        <f t="shared" si="48"/>
        <v>0</v>
      </c>
      <c r="AF576" s="47">
        <f t="shared" si="49"/>
        <v>1</v>
      </c>
      <c r="AG576" s="47">
        <f t="shared" si="50"/>
        <v>0</v>
      </c>
      <c r="AH576" s="43"/>
      <c r="AI576" s="43"/>
      <c r="AJ576" s="43" t="s">
        <v>376</v>
      </c>
      <c r="AK576" s="43" t="s">
        <v>658</v>
      </c>
      <c r="AL576" s="43"/>
      <c r="AM576" s="43"/>
      <c r="AN576" s="43" t="s">
        <v>376</v>
      </c>
      <c r="AO576" s="43" t="s">
        <v>658</v>
      </c>
      <c r="AP576" s="43"/>
      <c r="AQ576" s="43">
        <v>2</v>
      </c>
      <c r="AR576" s="43"/>
      <c r="AS576" s="43"/>
      <c r="AT576" s="43"/>
      <c r="AU576" s="43" t="s">
        <v>376</v>
      </c>
      <c r="AV576" s="43"/>
      <c r="AW576" s="43" t="s">
        <v>30</v>
      </c>
      <c r="AX576" s="43"/>
      <c r="AY576" s="43"/>
      <c r="AZ576" s="43" t="s">
        <v>30</v>
      </c>
      <c r="BA576" s="51"/>
      <c r="BB576" s="48"/>
      <c r="BC576" s="43"/>
      <c r="BD576" s="43"/>
      <c r="BE576" s="43"/>
      <c r="BF576" s="43">
        <v>1</v>
      </c>
      <c r="BG576" s="43">
        <v>3</v>
      </c>
      <c r="BH576" s="43">
        <v>2</v>
      </c>
      <c r="BI576" s="43" t="s">
        <v>1329</v>
      </c>
      <c r="BJ576" s="43" t="s">
        <v>1328</v>
      </c>
      <c r="BK576" s="43">
        <v>1961</v>
      </c>
      <c r="BL576" s="43" t="str">
        <f t="shared" si="51"/>
        <v>1961Shrewsbury Town</v>
      </c>
      <c r="BM576" s="49" t="str">
        <f t="shared" si="52"/>
        <v>Shrewsbury Town</v>
      </c>
      <c r="BN576" s="43"/>
      <c r="BO576" s="43"/>
      <c r="BP576" s="43"/>
      <c r="BQ576" s="43"/>
      <c r="BR576" s="43"/>
      <c r="BS576" s="43"/>
      <c r="BT576" s="43"/>
      <c r="BU576" s="43"/>
      <c r="BV576" s="43" t="s">
        <v>376</v>
      </c>
      <c r="BW576" s="43" t="s">
        <v>376</v>
      </c>
      <c r="BX576" s="43"/>
      <c r="BY576" s="47"/>
      <c r="BZ576" s="50"/>
      <c r="CA576" s="50"/>
      <c r="CB576" s="88" t="str">
        <f t="shared" si="53"/>
        <v>19610329</v>
      </c>
    </row>
    <row r="577" spans="1:80" s="49" customFormat="1" ht="12.95" customHeight="1" x14ac:dyDescent="0.2">
      <c r="A577" s="43">
        <v>3</v>
      </c>
      <c r="B577" s="43">
        <v>29</v>
      </c>
      <c r="C577" s="43">
        <v>1961</v>
      </c>
      <c r="D577" s="43" t="s">
        <v>658</v>
      </c>
      <c r="E577" s="43" t="s">
        <v>574</v>
      </c>
      <c r="F577" s="51" t="s">
        <v>1327</v>
      </c>
      <c r="G577" s="43"/>
      <c r="H577" s="51" t="s">
        <v>1011</v>
      </c>
      <c r="I577" s="51">
        <v>2</v>
      </c>
      <c r="J577" s="52">
        <v>22369</v>
      </c>
      <c r="K577" s="43" t="s">
        <v>1328</v>
      </c>
      <c r="L577" s="43" t="s">
        <v>1014</v>
      </c>
      <c r="M577" s="43" t="s">
        <v>1329</v>
      </c>
      <c r="N577" s="46">
        <v>1</v>
      </c>
      <c r="O577" s="46">
        <v>1</v>
      </c>
      <c r="P577" s="51" t="s">
        <v>1332</v>
      </c>
      <c r="Q577" s="51" t="s">
        <v>1333</v>
      </c>
      <c r="R577" s="51" t="s">
        <v>376</v>
      </c>
      <c r="S577" s="43"/>
      <c r="T577" s="43"/>
      <c r="U577" s="43"/>
      <c r="V577" s="43"/>
      <c r="W577" s="43"/>
      <c r="X577" s="43"/>
      <c r="Y577" s="43"/>
      <c r="Z577" s="43"/>
      <c r="AA577" s="43"/>
      <c r="AB577" s="43"/>
      <c r="AC577" s="43"/>
      <c r="AD577" s="43" t="s">
        <v>1037</v>
      </c>
      <c r="AE577" s="47">
        <f t="shared" si="48"/>
        <v>0</v>
      </c>
      <c r="AF577" s="47">
        <f t="shared" si="49"/>
        <v>1</v>
      </c>
      <c r="AG577" s="47">
        <f t="shared" si="50"/>
        <v>0</v>
      </c>
      <c r="AH577" s="43"/>
      <c r="AI577" s="43"/>
      <c r="AJ577" s="43" t="s">
        <v>376</v>
      </c>
      <c r="AK577" s="43" t="s">
        <v>658</v>
      </c>
      <c r="AL577" s="43"/>
      <c r="AM577" s="43"/>
      <c r="AN577" s="43" t="s">
        <v>376</v>
      </c>
      <c r="AO577" s="43" t="s">
        <v>658</v>
      </c>
      <c r="AP577" s="43"/>
      <c r="AQ577" s="43">
        <v>2</v>
      </c>
      <c r="AR577" s="43"/>
      <c r="AS577" s="43"/>
      <c r="AT577" s="43"/>
      <c r="AU577" s="43" t="s">
        <v>376</v>
      </c>
      <c r="AV577" s="43"/>
      <c r="AW577" s="43" t="s">
        <v>30</v>
      </c>
      <c r="AX577" s="43"/>
      <c r="AY577" s="43"/>
      <c r="AZ577" s="43" t="s">
        <v>30</v>
      </c>
      <c r="BA577" s="51"/>
      <c r="BB577" s="48"/>
      <c r="BC577" s="43"/>
      <c r="BD577" s="43"/>
      <c r="BE577" s="43"/>
      <c r="BF577" s="43">
        <v>1</v>
      </c>
      <c r="BG577" s="43">
        <v>2</v>
      </c>
      <c r="BH577" s="43">
        <v>3</v>
      </c>
      <c r="BI577" s="43" t="s">
        <v>1328</v>
      </c>
      <c r="BJ577" s="43" t="s">
        <v>1329</v>
      </c>
      <c r="BK577" s="43">
        <v>1961</v>
      </c>
      <c r="BL577" s="43" t="str">
        <f t="shared" si="51"/>
        <v>1961Rotherham United</v>
      </c>
      <c r="BM577" s="49" t="str">
        <f t="shared" si="52"/>
        <v>Shrewsbury Town</v>
      </c>
      <c r="BN577" s="43"/>
      <c r="BO577" s="43"/>
      <c r="BP577" s="43"/>
      <c r="BQ577" s="43"/>
      <c r="BR577" s="43"/>
      <c r="BS577" s="43"/>
      <c r="BT577" s="43"/>
      <c r="BU577" s="43"/>
      <c r="BV577" s="43" t="s">
        <v>376</v>
      </c>
      <c r="BW577" s="43" t="s">
        <v>376</v>
      </c>
      <c r="BX577" s="43"/>
      <c r="BY577" s="47"/>
      <c r="BZ577" s="50"/>
      <c r="CA577" s="50"/>
      <c r="CB577" s="88" t="str">
        <f t="shared" si="53"/>
        <v>19610329</v>
      </c>
    </row>
    <row r="578" spans="1:80" s="49" customFormat="1" ht="12.95" customHeight="1" x14ac:dyDescent="0.2">
      <c r="A578" s="43">
        <v>4</v>
      </c>
      <c r="B578" s="43">
        <v>10</v>
      </c>
      <c r="C578" s="43">
        <v>1961</v>
      </c>
      <c r="D578" s="43" t="s">
        <v>658</v>
      </c>
      <c r="E578" s="43" t="s">
        <v>574</v>
      </c>
      <c r="F578" s="51" t="s">
        <v>1327</v>
      </c>
      <c r="G578" s="43"/>
      <c r="H578" s="51" t="s">
        <v>1011</v>
      </c>
      <c r="I578" s="51">
        <v>1</v>
      </c>
      <c r="J578" s="52">
        <v>22381</v>
      </c>
      <c r="K578" s="43" t="s">
        <v>1255</v>
      </c>
      <c r="L578" s="43" t="s">
        <v>1014</v>
      </c>
      <c r="M578" s="43" t="s">
        <v>806</v>
      </c>
      <c r="N578" s="46">
        <v>1</v>
      </c>
      <c r="O578" s="46">
        <v>1</v>
      </c>
      <c r="P578" s="51" t="s">
        <v>1266</v>
      </c>
      <c r="Q578" s="51" t="s">
        <v>1255</v>
      </c>
      <c r="R578" s="51" t="s">
        <v>376</v>
      </c>
      <c r="S578" s="43"/>
      <c r="T578" s="43"/>
      <c r="U578" s="43"/>
      <c r="V578" s="43"/>
      <c r="W578" s="43"/>
      <c r="X578" s="43"/>
      <c r="Y578" s="43"/>
      <c r="Z578" s="43"/>
      <c r="AA578" s="43"/>
      <c r="AB578" s="43"/>
      <c r="AC578" s="43"/>
      <c r="AD578" s="43" t="s">
        <v>1033</v>
      </c>
      <c r="AE578" s="47">
        <f t="shared" ref="AE578:AE641" si="54">IF(L578="W",1,0)</f>
        <v>0</v>
      </c>
      <c r="AF578" s="47">
        <f t="shared" ref="AF578:AF641" si="55">IF(L578="T",1,0)</f>
        <v>1</v>
      </c>
      <c r="AG578" s="47">
        <f t="shared" ref="AG578:AG641" si="56">IF(L578="L",1,0)</f>
        <v>0</v>
      </c>
      <c r="AH578" s="43"/>
      <c r="AI578" s="43"/>
      <c r="AJ578" s="43" t="s">
        <v>376</v>
      </c>
      <c r="AK578" s="43" t="s">
        <v>658</v>
      </c>
      <c r="AL578" s="43"/>
      <c r="AM578" s="43"/>
      <c r="AN578" s="43" t="s">
        <v>376</v>
      </c>
      <c r="AO578" s="43" t="s">
        <v>658</v>
      </c>
      <c r="AP578" s="43"/>
      <c r="AQ578" s="43">
        <v>2</v>
      </c>
      <c r="AR578" s="43"/>
      <c r="AS578" s="43"/>
      <c r="AT578" s="43"/>
      <c r="AU578" s="43" t="s">
        <v>376</v>
      </c>
      <c r="AV578" s="43"/>
      <c r="AW578" s="43" t="s">
        <v>30</v>
      </c>
      <c r="AX578" s="43"/>
      <c r="AY578" s="43"/>
      <c r="AZ578" s="43" t="s">
        <v>30</v>
      </c>
      <c r="BA578" s="51"/>
      <c r="BB578" s="48"/>
      <c r="BC578" s="43"/>
      <c r="BD578" s="43"/>
      <c r="BE578" s="43"/>
      <c r="BF578" s="43">
        <v>1</v>
      </c>
      <c r="BG578" s="43">
        <v>1</v>
      </c>
      <c r="BH578" s="43">
        <v>1</v>
      </c>
      <c r="BI578" s="43" t="s">
        <v>1255</v>
      </c>
      <c r="BJ578" s="43" t="s">
        <v>806</v>
      </c>
      <c r="BK578" s="43">
        <v>1961</v>
      </c>
      <c r="BL578" s="43" t="str">
        <f t="shared" ref="BL578:BL641" si="57">BK578&amp;BI578</f>
        <v>1961Burnley</v>
      </c>
      <c r="BM578" s="49" t="str">
        <f t="shared" ref="BM578:BM641" si="58">IF(AD578="Home",BI578,IF(AD578="Away",BJ578,Q578))</f>
        <v>Burnley</v>
      </c>
      <c r="BN578" s="43"/>
      <c r="BO578" s="43"/>
      <c r="BP578" s="43"/>
      <c r="BQ578" s="43"/>
      <c r="BR578" s="43"/>
      <c r="BS578" s="43"/>
      <c r="BT578" s="43"/>
      <c r="BU578" s="43"/>
      <c r="BV578" s="43" t="s">
        <v>376</v>
      </c>
      <c r="BW578" s="43" t="s">
        <v>376</v>
      </c>
      <c r="BX578" s="43"/>
      <c r="BZ578" s="50"/>
      <c r="CA578" s="50"/>
      <c r="CB578" s="88" t="str">
        <f t="shared" ref="CB578:CB641" si="59">IF(OR(C578="",A578="",B578=""),"",TEXT(C578,"0000")&amp;TEXT(A578,"00")&amp;TEXT(B578,"00"))</f>
        <v>19610410</v>
      </c>
    </row>
    <row r="579" spans="1:80" s="49" customFormat="1" ht="12.95" customHeight="1" x14ac:dyDescent="0.2">
      <c r="A579" s="43">
        <v>4</v>
      </c>
      <c r="B579" s="43">
        <v>10</v>
      </c>
      <c r="C579" s="43">
        <v>1961</v>
      </c>
      <c r="D579" s="43" t="s">
        <v>658</v>
      </c>
      <c r="E579" s="43" t="s">
        <v>574</v>
      </c>
      <c r="F579" s="51" t="s">
        <v>1327</v>
      </c>
      <c r="G579" s="43"/>
      <c r="H579" s="51" t="s">
        <v>1011</v>
      </c>
      <c r="I579" s="51">
        <v>1</v>
      </c>
      <c r="J579" s="52">
        <v>22381</v>
      </c>
      <c r="K579" s="43" t="s">
        <v>806</v>
      </c>
      <c r="L579" s="43" t="s">
        <v>1014</v>
      </c>
      <c r="M579" s="43" t="s">
        <v>1255</v>
      </c>
      <c r="N579" s="46">
        <v>1</v>
      </c>
      <c r="O579" s="46">
        <v>1</v>
      </c>
      <c r="P579" s="51" t="s">
        <v>1266</v>
      </c>
      <c r="Q579" s="51" t="s">
        <v>1255</v>
      </c>
      <c r="R579" s="51" t="s">
        <v>376</v>
      </c>
      <c r="S579" s="43"/>
      <c r="T579" s="43"/>
      <c r="U579" s="43"/>
      <c r="V579" s="43"/>
      <c r="W579" s="43"/>
      <c r="X579" s="43"/>
      <c r="Y579" s="43"/>
      <c r="Z579" s="43"/>
      <c r="AA579" s="43"/>
      <c r="AB579" s="43"/>
      <c r="AC579" s="43"/>
      <c r="AD579" s="43" t="s">
        <v>1037</v>
      </c>
      <c r="AE579" s="47">
        <f t="shared" si="54"/>
        <v>0</v>
      </c>
      <c r="AF579" s="47">
        <f t="shared" si="55"/>
        <v>1</v>
      </c>
      <c r="AG579" s="47">
        <f t="shared" si="56"/>
        <v>0</v>
      </c>
      <c r="AH579" s="43"/>
      <c r="AI579" s="43"/>
      <c r="AJ579" s="43" t="s">
        <v>376</v>
      </c>
      <c r="AK579" s="43" t="s">
        <v>658</v>
      </c>
      <c r="AL579" s="43"/>
      <c r="AM579" s="43"/>
      <c r="AN579" s="43" t="s">
        <v>376</v>
      </c>
      <c r="AO579" s="43" t="s">
        <v>658</v>
      </c>
      <c r="AP579" s="43"/>
      <c r="AQ579" s="43">
        <v>2</v>
      </c>
      <c r="AR579" s="43"/>
      <c r="AS579" s="43"/>
      <c r="AT579" s="43"/>
      <c r="AU579" s="43" t="s">
        <v>376</v>
      </c>
      <c r="AV579" s="43"/>
      <c r="AW579" s="43" t="s">
        <v>30</v>
      </c>
      <c r="AX579" s="43"/>
      <c r="AY579" s="43"/>
      <c r="AZ579" s="43" t="s">
        <v>30</v>
      </c>
      <c r="BA579" s="51"/>
      <c r="BB579" s="48"/>
      <c r="BC579" s="43"/>
      <c r="BD579" s="43"/>
      <c r="BE579" s="43"/>
      <c r="BF579" s="43">
        <v>1</v>
      </c>
      <c r="BG579" s="43">
        <v>1</v>
      </c>
      <c r="BH579" s="43">
        <v>1</v>
      </c>
      <c r="BI579" s="43" t="s">
        <v>806</v>
      </c>
      <c r="BJ579" s="43" t="s">
        <v>1255</v>
      </c>
      <c r="BK579" s="43">
        <v>1961</v>
      </c>
      <c r="BL579" s="43" t="str">
        <f t="shared" si="57"/>
        <v>1961Aston Villa</v>
      </c>
      <c r="BM579" s="49" t="str">
        <f t="shared" si="58"/>
        <v>Burnley</v>
      </c>
      <c r="BN579" s="43"/>
      <c r="BO579" s="43"/>
      <c r="BP579" s="43"/>
      <c r="BQ579" s="43"/>
      <c r="BR579" s="43"/>
      <c r="BS579" s="43"/>
      <c r="BT579" s="43"/>
      <c r="BU579" s="43"/>
      <c r="BV579" s="43" t="s">
        <v>376</v>
      </c>
      <c r="BW579" s="43" t="s">
        <v>376</v>
      </c>
      <c r="BX579" s="43"/>
      <c r="BZ579" s="50"/>
      <c r="CA579" s="50"/>
      <c r="CB579" s="88" t="str">
        <f t="shared" si="59"/>
        <v>19610410</v>
      </c>
    </row>
    <row r="580" spans="1:80" s="49" customFormat="1" ht="12.95" customHeight="1" x14ac:dyDescent="0.2">
      <c r="A580" s="43">
        <v>4</v>
      </c>
      <c r="B580" s="43">
        <v>26</v>
      </c>
      <c r="C580" s="43">
        <v>1961</v>
      </c>
      <c r="D580" s="43" t="s">
        <v>658</v>
      </c>
      <c r="E580" s="43" t="s">
        <v>574</v>
      </c>
      <c r="F580" s="51" t="s">
        <v>1327</v>
      </c>
      <c r="G580" s="43"/>
      <c r="H580" s="51" t="s">
        <v>1011</v>
      </c>
      <c r="I580" s="51">
        <v>2</v>
      </c>
      <c r="J580" s="52">
        <v>22397</v>
      </c>
      <c r="K580" s="43" t="s">
        <v>806</v>
      </c>
      <c r="L580" s="43" t="s">
        <v>1014</v>
      </c>
      <c r="M580" s="43" t="s">
        <v>1255</v>
      </c>
      <c r="N580" s="46">
        <v>2</v>
      </c>
      <c r="O580" s="46">
        <v>2</v>
      </c>
      <c r="P580" s="51" t="s">
        <v>1219</v>
      </c>
      <c r="Q580" s="51" t="s">
        <v>1111</v>
      </c>
      <c r="R580" s="51" t="s">
        <v>376</v>
      </c>
      <c r="S580" s="43" t="s">
        <v>1023</v>
      </c>
      <c r="T580" s="43"/>
      <c r="U580" s="43"/>
      <c r="V580" s="43"/>
      <c r="W580" s="43"/>
      <c r="X580" s="43"/>
      <c r="Y580" s="43"/>
      <c r="Z580" s="43"/>
      <c r="AA580" s="43"/>
      <c r="AB580" s="43"/>
      <c r="AC580" s="43"/>
      <c r="AD580" s="43" t="s">
        <v>1033</v>
      </c>
      <c r="AE580" s="47">
        <f t="shared" si="54"/>
        <v>0</v>
      </c>
      <c r="AF580" s="47">
        <f t="shared" si="55"/>
        <v>1</v>
      </c>
      <c r="AG580" s="47">
        <f t="shared" si="56"/>
        <v>0</v>
      </c>
      <c r="AH580" s="43"/>
      <c r="AI580" s="43"/>
      <c r="AJ580" s="43" t="s">
        <v>376</v>
      </c>
      <c r="AK580" s="43" t="s">
        <v>658</v>
      </c>
      <c r="AL580" s="43"/>
      <c r="AM580" s="43"/>
      <c r="AN580" s="43" t="s">
        <v>376</v>
      </c>
      <c r="AO580" s="43" t="s">
        <v>658</v>
      </c>
      <c r="AP580" s="43"/>
      <c r="AQ580" s="43">
        <v>2</v>
      </c>
      <c r="AR580" s="43"/>
      <c r="AS580" s="43"/>
      <c r="AT580" s="43"/>
      <c r="AU580" s="43" t="s">
        <v>376</v>
      </c>
      <c r="AV580" s="43"/>
      <c r="AW580" s="43" t="s">
        <v>30</v>
      </c>
      <c r="AX580" s="43"/>
      <c r="AY580" s="43"/>
      <c r="AZ580" s="43" t="s">
        <v>30</v>
      </c>
      <c r="BA580" s="51"/>
      <c r="BB580" s="48"/>
      <c r="BC580" s="43"/>
      <c r="BD580" s="43"/>
      <c r="BE580" s="43"/>
      <c r="BF580" s="43">
        <v>1</v>
      </c>
      <c r="BG580" s="43">
        <v>1</v>
      </c>
      <c r="BH580" s="43">
        <v>1</v>
      </c>
      <c r="BI580" s="43" t="s">
        <v>806</v>
      </c>
      <c r="BJ580" s="43" t="s">
        <v>1255</v>
      </c>
      <c r="BK580" s="43">
        <v>1961</v>
      </c>
      <c r="BL580" s="43" t="str">
        <f t="shared" si="57"/>
        <v>1961Aston Villa</v>
      </c>
      <c r="BM580" s="49" t="str">
        <f t="shared" si="58"/>
        <v>Aston Villa</v>
      </c>
      <c r="BN580" s="43"/>
      <c r="BO580" s="43"/>
      <c r="BP580" s="43"/>
      <c r="BQ580" s="43"/>
      <c r="BR580" s="43"/>
      <c r="BS580" s="43"/>
      <c r="BT580" s="43"/>
      <c r="BU580" s="43"/>
      <c r="BV580" s="43" t="s">
        <v>376</v>
      </c>
      <c r="BW580" s="43" t="s">
        <v>376</v>
      </c>
      <c r="BX580" s="43"/>
      <c r="BZ580" s="50"/>
      <c r="CA580" s="50"/>
      <c r="CB580" s="88" t="str">
        <f t="shared" si="59"/>
        <v>19610426</v>
      </c>
    </row>
    <row r="581" spans="1:80" s="49" customFormat="1" ht="12.95" customHeight="1" x14ac:dyDescent="0.2">
      <c r="A581" s="43">
        <v>4</v>
      </c>
      <c r="B581" s="43">
        <v>26</v>
      </c>
      <c r="C581" s="43">
        <v>1961</v>
      </c>
      <c r="D581" s="43" t="s">
        <v>658</v>
      </c>
      <c r="E581" s="43" t="s">
        <v>574</v>
      </c>
      <c r="F581" s="51" t="s">
        <v>1327</v>
      </c>
      <c r="G581" s="43"/>
      <c r="H581" s="51" t="s">
        <v>1011</v>
      </c>
      <c r="I581" s="51">
        <v>2</v>
      </c>
      <c r="J581" s="52">
        <v>22397</v>
      </c>
      <c r="K581" s="43" t="s">
        <v>1255</v>
      </c>
      <c r="L581" s="43" t="s">
        <v>1014</v>
      </c>
      <c r="M581" s="43" t="s">
        <v>806</v>
      </c>
      <c r="N581" s="46">
        <v>2</v>
      </c>
      <c r="O581" s="46">
        <v>2</v>
      </c>
      <c r="P581" s="51" t="s">
        <v>1219</v>
      </c>
      <c r="Q581" s="51" t="s">
        <v>1111</v>
      </c>
      <c r="R581" s="51" t="s">
        <v>376</v>
      </c>
      <c r="S581" s="43" t="s">
        <v>1023</v>
      </c>
      <c r="T581" s="43"/>
      <c r="U581" s="43"/>
      <c r="V581" s="43"/>
      <c r="W581" s="43"/>
      <c r="X581" s="43"/>
      <c r="Y581" s="43"/>
      <c r="Z581" s="43"/>
      <c r="AA581" s="43"/>
      <c r="AB581" s="43"/>
      <c r="AC581" s="43"/>
      <c r="AD581" s="43" t="s">
        <v>1037</v>
      </c>
      <c r="AE581" s="47">
        <f t="shared" si="54"/>
        <v>0</v>
      </c>
      <c r="AF581" s="47">
        <f t="shared" si="55"/>
        <v>1</v>
      </c>
      <c r="AG581" s="47">
        <f t="shared" si="56"/>
        <v>0</v>
      </c>
      <c r="AH581" s="43"/>
      <c r="AI581" s="43"/>
      <c r="AJ581" s="43" t="s">
        <v>376</v>
      </c>
      <c r="AK581" s="43" t="s">
        <v>658</v>
      </c>
      <c r="AL581" s="43"/>
      <c r="AM581" s="43"/>
      <c r="AN581" s="43" t="s">
        <v>376</v>
      </c>
      <c r="AO581" s="43" t="s">
        <v>658</v>
      </c>
      <c r="AP581" s="43"/>
      <c r="AQ581" s="43">
        <v>2</v>
      </c>
      <c r="AR581" s="43"/>
      <c r="AS581" s="43"/>
      <c r="AT581" s="43"/>
      <c r="AU581" s="43" t="s">
        <v>376</v>
      </c>
      <c r="AV581" s="43"/>
      <c r="AW581" s="43" t="s">
        <v>30</v>
      </c>
      <c r="AX581" s="43"/>
      <c r="AY581" s="43"/>
      <c r="AZ581" s="43" t="s">
        <v>30</v>
      </c>
      <c r="BA581" s="51"/>
      <c r="BB581" s="48"/>
      <c r="BC581" s="43"/>
      <c r="BD581" s="43"/>
      <c r="BE581" s="43"/>
      <c r="BF581" s="43">
        <v>1</v>
      </c>
      <c r="BG581" s="43">
        <v>1</v>
      </c>
      <c r="BH581" s="43">
        <v>1</v>
      </c>
      <c r="BI581" s="43" t="s">
        <v>1255</v>
      </c>
      <c r="BJ581" s="43" t="s">
        <v>806</v>
      </c>
      <c r="BK581" s="43">
        <v>1961</v>
      </c>
      <c r="BL581" s="43" t="str">
        <f t="shared" si="57"/>
        <v>1961Burnley</v>
      </c>
      <c r="BM581" s="49" t="str">
        <f t="shared" si="58"/>
        <v>Aston Villa</v>
      </c>
      <c r="BN581" s="43"/>
      <c r="BO581" s="43"/>
      <c r="BP581" s="43"/>
      <c r="BQ581" s="43"/>
      <c r="BR581" s="43"/>
      <c r="BS581" s="43"/>
      <c r="BT581" s="43"/>
      <c r="BU581" s="43"/>
      <c r="BV581" s="43" t="s">
        <v>376</v>
      </c>
      <c r="BW581" s="43" t="s">
        <v>376</v>
      </c>
      <c r="BX581" s="43"/>
      <c r="BZ581" s="50"/>
      <c r="CA581" s="50"/>
      <c r="CB581" s="88" t="str">
        <f t="shared" si="59"/>
        <v>19610426</v>
      </c>
    </row>
    <row r="582" spans="1:80" s="49" customFormat="1" ht="12.95" customHeight="1" x14ac:dyDescent="0.2">
      <c r="A582" s="43">
        <v>5</v>
      </c>
      <c r="B582" s="43">
        <v>2</v>
      </c>
      <c r="C582" s="43">
        <v>1961</v>
      </c>
      <c r="D582" s="43" t="s">
        <v>658</v>
      </c>
      <c r="E582" s="43" t="s">
        <v>574</v>
      </c>
      <c r="F582" s="51" t="s">
        <v>1327</v>
      </c>
      <c r="G582" s="43"/>
      <c r="H582" s="51" t="s">
        <v>1011</v>
      </c>
      <c r="I582" s="51" t="s">
        <v>1023</v>
      </c>
      <c r="J582" s="52">
        <v>22403</v>
      </c>
      <c r="K582" s="43" t="s">
        <v>1255</v>
      </c>
      <c r="L582" s="43" t="s">
        <v>4</v>
      </c>
      <c r="M582" s="43" t="s">
        <v>806</v>
      </c>
      <c r="N582" s="46">
        <v>1</v>
      </c>
      <c r="O582" s="46">
        <v>2</v>
      </c>
      <c r="P582" s="51" t="s">
        <v>1266</v>
      </c>
      <c r="Q582" s="51" t="s">
        <v>1255</v>
      </c>
      <c r="R582" s="51" t="s">
        <v>376</v>
      </c>
      <c r="S582" s="43"/>
      <c r="T582" s="43"/>
      <c r="U582" s="43"/>
      <c r="V582" s="43"/>
      <c r="W582" s="43"/>
      <c r="X582" s="43"/>
      <c r="Y582" s="43"/>
      <c r="Z582" s="43"/>
      <c r="AA582" s="43"/>
      <c r="AB582" s="43"/>
      <c r="AC582" s="43"/>
      <c r="AD582" s="43" t="s">
        <v>1033</v>
      </c>
      <c r="AE582" s="47">
        <f t="shared" si="54"/>
        <v>0</v>
      </c>
      <c r="AF582" s="47">
        <f t="shared" si="55"/>
        <v>0</v>
      </c>
      <c r="AG582" s="47">
        <f t="shared" si="56"/>
        <v>1</v>
      </c>
      <c r="AH582" s="43"/>
      <c r="AI582" s="43"/>
      <c r="AJ582" s="43" t="s">
        <v>376</v>
      </c>
      <c r="AK582" s="43" t="s">
        <v>658</v>
      </c>
      <c r="AL582" s="43"/>
      <c r="AM582" s="43"/>
      <c r="AN582" s="43" t="s">
        <v>376</v>
      </c>
      <c r="AO582" s="43" t="s">
        <v>658</v>
      </c>
      <c r="AP582" s="43"/>
      <c r="AQ582" s="43">
        <v>2</v>
      </c>
      <c r="AR582" s="43"/>
      <c r="AS582" s="43"/>
      <c r="AT582" s="43"/>
      <c r="AU582" s="43" t="s">
        <v>376</v>
      </c>
      <c r="AV582" s="43"/>
      <c r="AW582" s="43" t="s">
        <v>30</v>
      </c>
      <c r="AX582" s="43"/>
      <c r="AY582" s="43"/>
      <c r="AZ582" s="43" t="s">
        <v>30</v>
      </c>
      <c r="BA582" s="51"/>
      <c r="BB582" s="48"/>
      <c r="BC582" s="43"/>
      <c r="BD582" s="43"/>
      <c r="BE582" s="43"/>
      <c r="BF582" s="43">
        <v>1</v>
      </c>
      <c r="BG582" s="43">
        <v>1</v>
      </c>
      <c r="BH582" s="43">
        <v>1</v>
      </c>
      <c r="BI582" s="43" t="s">
        <v>1255</v>
      </c>
      <c r="BJ582" s="43" t="s">
        <v>806</v>
      </c>
      <c r="BK582" s="43">
        <v>1961</v>
      </c>
      <c r="BL582" s="43" t="str">
        <f t="shared" si="57"/>
        <v>1961Burnley</v>
      </c>
      <c r="BM582" s="49" t="str">
        <f t="shared" si="58"/>
        <v>Burnley</v>
      </c>
      <c r="BN582" s="43"/>
      <c r="BO582" s="43"/>
      <c r="BP582" s="43"/>
      <c r="BQ582" s="43"/>
      <c r="BR582" s="43"/>
      <c r="BS582" s="43"/>
      <c r="BT582" s="43"/>
      <c r="BU582" s="43"/>
      <c r="BV582" s="43" t="s">
        <v>376</v>
      </c>
      <c r="BW582" s="43" t="s">
        <v>376</v>
      </c>
      <c r="BX582" s="43"/>
      <c r="BZ582" s="50"/>
      <c r="CA582" s="50"/>
      <c r="CB582" s="88" t="str">
        <f t="shared" si="59"/>
        <v>19610502</v>
      </c>
    </row>
    <row r="583" spans="1:80" s="49" customFormat="1" ht="12.95" customHeight="1" x14ac:dyDescent="0.2">
      <c r="A583" s="43">
        <v>5</v>
      </c>
      <c r="B583" s="43">
        <v>2</v>
      </c>
      <c r="C583" s="43">
        <v>1961</v>
      </c>
      <c r="D583" s="43" t="s">
        <v>658</v>
      </c>
      <c r="E583" s="43" t="s">
        <v>574</v>
      </c>
      <c r="F583" s="51" t="s">
        <v>1327</v>
      </c>
      <c r="G583" s="43"/>
      <c r="H583" s="51" t="s">
        <v>1011</v>
      </c>
      <c r="I583" s="51" t="s">
        <v>1023</v>
      </c>
      <c r="J583" s="52">
        <v>22403</v>
      </c>
      <c r="K583" s="43" t="s">
        <v>806</v>
      </c>
      <c r="L583" s="43" t="s">
        <v>3</v>
      </c>
      <c r="M583" s="43" t="s">
        <v>1255</v>
      </c>
      <c r="N583" s="46">
        <v>2</v>
      </c>
      <c r="O583" s="46">
        <v>1</v>
      </c>
      <c r="P583" s="51" t="s">
        <v>1266</v>
      </c>
      <c r="Q583" s="51" t="s">
        <v>1255</v>
      </c>
      <c r="R583" s="51" t="s">
        <v>376</v>
      </c>
      <c r="S583" s="43"/>
      <c r="T583" s="43"/>
      <c r="U583" s="43"/>
      <c r="V583" s="43"/>
      <c r="W583" s="43"/>
      <c r="X583" s="43"/>
      <c r="Y583" s="43"/>
      <c r="Z583" s="43"/>
      <c r="AA583" s="43"/>
      <c r="AB583" s="43"/>
      <c r="AC583" s="43"/>
      <c r="AD583" s="43" t="s">
        <v>1037</v>
      </c>
      <c r="AE583" s="47">
        <f t="shared" si="54"/>
        <v>1</v>
      </c>
      <c r="AF583" s="47">
        <f t="shared" si="55"/>
        <v>0</v>
      </c>
      <c r="AG583" s="47">
        <f t="shared" si="56"/>
        <v>0</v>
      </c>
      <c r="AH583" s="43"/>
      <c r="AI583" s="43"/>
      <c r="AJ583" s="43" t="s">
        <v>376</v>
      </c>
      <c r="AK583" s="43" t="s">
        <v>658</v>
      </c>
      <c r="AL583" s="43"/>
      <c r="AM583" s="43"/>
      <c r="AN583" s="43" t="s">
        <v>376</v>
      </c>
      <c r="AO583" s="43" t="s">
        <v>658</v>
      </c>
      <c r="AP583" s="43"/>
      <c r="AQ583" s="43">
        <v>2</v>
      </c>
      <c r="AR583" s="43"/>
      <c r="AS583" s="43"/>
      <c r="AT583" s="43"/>
      <c r="AU583" s="43" t="s">
        <v>376</v>
      </c>
      <c r="AV583" s="43"/>
      <c r="AW583" s="43" t="s">
        <v>30</v>
      </c>
      <c r="AX583" s="43"/>
      <c r="AY583" s="43"/>
      <c r="AZ583" s="43" t="s">
        <v>30</v>
      </c>
      <c r="BA583" s="51"/>
      <c r="BB583" s="48"/>
      <c r="BC583" s="43"/>
      <c r="BD583" s="43"/>
      <c r="BE583" s="43"/>
      <c r="BF583" s="43">
        <v>1</v>
      </c>
      <c r="BG583" s="43">
        <v>1</v>
      </c>
      <c r="BH583" s="43">
        <v>1</v>
      </c>
      <c r="BI583" s="43" t="s">
        <v>806</v>
      </c>
      <c r="BJ583" s="43" t="s">
        <v>1255</v>
      </c>
      <c r="BK583" s="43">
        <v>1961</v>
      </c>
      <c r="BL583" s="43" t="str">
        <f t="shared" si="57"/>
        <v>1961Aston Villa</v>
      </c>
      <c r="BM583" s="49" t="str">
        <f t="shared" si="58"/>
        <v>Burnley</v>
      </c>
      <c r="BN583" s="43"/>
      <c r="BO583" s="43"/>
      <c r="BP583" s="43"/>
      <c r="BQ583" s="43"/>
      <c r="BR583" s="43"/>
      <c r="BS583" s="43"/>
      <c r="BT583" s="43"/>
      <c r="BU583" s="43"/>
      <c r="BV583" s="43" t="s">
        <v>376</v>
      </c>
      <c r="BW583" s="43" t="s">
        <v>376</v>
      </c>
      <c r="BX583" s="43"/>
      <c r="BZ583" s="50"/>
      <c r="CA583" s="50"/>
      <c r="CB583" s="88" t="str">
        <f t="shared" si="59"/>
        <v>19610502</v>
      </c>
    </row>
    <row r="584" spans="1:80" s="49" customFormat="1" ht="12.95" customHeight="1" x14ac:dyDescent="0.2">
      <c r="A584" s="43">
        <v>5</v>
      </c>
      <c r="B584" s="43">
        <v>6</v>
      </c>
      <c r="C584" s="43">
        <v>1961</v>
      </c>
      <c r="D584" s="43" t="s">
        <v>658</v>
      </c>
      <c r="E584" s="43" t="s">
        <v>574</v>
      </c>
      <c r="F584" s="44" t="s">
        <v>1010</v>
      </c>
      <c r="G584" s="43"/>
      <c r="H584" s="44" t="s">
        <v>1025</v>
      </c>
      <c r="I584" s="44"/>
      <c r="J584" s="45">
        <v>22407</v>
      </c>
      <c r="K584" s="43" t="s">
        <v>813</v>
      </c>
      <c r="L584" s="43" t="s">
        <v>3</v>
      </c>
      <c r="M584" s="43" t="s">
        <v>1291</v>
      </c>
      <c r="N584" s="46">
        <v>2</v>
      </c>
      <c r="O584" s="46">
        <v>0</v>
      </c>
      <c r="P584" s="44" t="s">
        <v>1268</v>
      </c>
      <c r="Q584" s="44" t="s">
        <v>1017</v>
      </c>
      <c r="R584" s="44" t="s">
        <v>376</v>
      </c>
      <c r="S584" s="43"/>
      <c r="T584" s="43"/>
      <c r="U584" s="43"/>
      <c r="V584" s="43"/>
      <c r="W584" s="43"/>
      <c r="X584" s="43"/>
      <c r="Y584" s="43"/>
      <c r="Z584" s="43"/>
      <c r="AA584" s="43"/>
      <c r="AB584" s="43"/>
      <c r="AC584" s="43"/>
      <c r="AD584" s="43"/>
      <c r="AE584" s="47">
        <f t="shared" si="54"/>
        <v>1</v>
      </c>
      <c r="AF584" s="47">
        <f t="shared" si="55"/>
        <v>0</v>
      </c>
      <c r="AG584" s="47">
        <f t="shared" si="56"/>
        <v>0</v>
      </c>
      <c r="AH584" s="43" t="s">
        <v>1017</v>
      </c>
      <c r="AI584" s="43" t="s">
        <v>1018</v>
      </c>
      <c r="AJ584" s="43" t="s">
        <v>376</v>
      </c>
      <c r="AK584" s="43" t="s">
        <v>658</v>
      </c>
      <c r="AL584" s="43" t="s">
        <v>1278</v>
      </c>
      <c r="AM584" s="43" t="s">
        <v>1292</v>
      </c>
      <c r="AN584" s="43" t="s">
        <v>376</v>
      </c>
      <c r="AO584" s="43" t="s">
        <v>658</v>
      </c>
      <c r="AP584" s="43"/>
      <c r="AQ584" s="43">
        <v>1</v>
      </c>
      <c r="AR584" s="43"/>
      <c r="AS584" s="43"/>
      <c r="AT584" s="43"/>
      <c r="AU584" s="43" t="s">
        <v>376</v>
      </c>
      <c r="AV584" s="43"/>
      <c r="AW584" s="43" t="s">
        <v>30</v>
      </c>
      <c r="AX584" s="43"/>
      <c r="AY584" s="43" t="s">
        <v>30</v>
      </c>
      <c r="AZ584" s="43"/>
      <c r="BA584" s="44"/>
      <c r="BB584" s="48" t="s">
        <v>30</v>
      </c>
      <c r="BC584" s="43" t="s">
        <v>30</v>
      </c>
      <c r="BD584" s="43"/>
      <c r="BE584" s="43"/>
      <c r="BF584" s="43">
        <v>1</v>
      </c>
      <c r="BG584" s="43">
        <v>1</v>
      </c>
      <c r="BH584" s="43">
        <v>1</v>
      </c>
      <c r="BI584" s="43" t="s">
        <v>813</v>
      </c>
      <c r="BJ584" s="43" t="s">
        <v>1291</v>
      </c>
      <c r="BK584" s="43">
        <v>1961</v>
      </c>
      <c r="BL584" s="43" t="str">
        <f t="shared" si="57"/>
        <v>1961Tottenham Hotspur</v>
      </c>
      <c r="BM584" s="49" t="str">
        <f t="shared" si="58"/>
        <v>London</v>
      </c>
      <c r="BN584" s="43"/>
      <c r="BO584" s="43"/>
      <c r="BP584" s="43"/>
      <c r="BQ584" s="43"/>
      <c r="BR584" s="43"/>
      <c r="BS584" s="43"/>
      <c r="BT584" s="43"/>
      <c r="BU584" s="43"/>
      <c r="BV584" s="43" t="s">
        <v>376</v>
      </c>
      <c r="BW584" s="43" t="s">
        <v>376</v>
      </c>
      <c r="BX584" s="43"/>
      <c r="BZ584" s="50"/>
      <c r="CA584" s="50"/>
      <c r="CB584" s="88" t="str">
        <f t="shared" si="59"/>
        <v>19610506</v>
      </c>
    </row>
    <row r="585" spans="1:80" s="49" customFormat="1" ht="12.95" customHeight="1" x14ac:dyDescent="0.2">
      <c r="A585" s="43">
        <v>5</v>
      </c>
      <c r="B585" s="43">
        <v>6</v>
      </c>
      <c r="C585" s="43">
        <v>1961</v>
      </c>
      <c r="D585" s="43" t="s">
        <v>658</v>
      </c>
      <c r="E585" s="43" t="s">
        <v>574</v>
      </c>
      <c r="F585" s="44" t="s">
        <v>1010</v>
      </c>
      <c r="G585" s="43"/>
      <c r="H585" s="44" t="s">
        <v>1025</v>
      </c>
      <c r="I585" s="44"/>
      <c r="J585" s="45">
        <v>22407</v>
      </c>
      <c r="K585" s="43" t="s">
        <v>1291</v>
      </c>
      <c r="L585" s="43" t="s">
        <v>4</v>
      </c>
      <c r="M585" s="43" t="s">
        <v>813</v>
      </c>
      <c r="N585" s="46">
        <v>0</v>
      </c>
      <c r="O585" s="46">
        <v>2</v>
      </c>
      <c r="P585" s="44" t="s">
        <v>1268</v>
      </c>
      <c r="Q585" s="44" t="s">
        <v>1017</v>
      </c>
      <c r="R585" s="44" t="s">
        <v>376</v>
      </c>
      <c r="S585" s="43"/>
      <c r="T585" s="43"/>
      <c r="U585" s="43"/>
      <c r="V585" s="43"/>
      <c r="W585" s="43"/>
      <c r="X585" s="43"/>
      <c r="Y585" s="43"/>
      <c r="Z585" s="43"/>
      <c r="AA585" s="43"/>
      <c r="AB585" s="43"/>
      <c r="AC585" s="43"/>
      <c r="AD585" s="43"/>
      <c r="AE585" s="47">
        <f t="shared" si="54"/>
        <v>0</v>
      </c>
      <c r="AF585" s="47">
        <f t="shared" si="55"/>
        <v>0</v>
      </c>
      <c r="AG585" s="47">
        <f t="shared" si="56"/>
        <v>1</v>
      </c>
      <c r="AH585" s="43" t="s">
        <v>1278</v>
      </c>
      <c r="AI585" s="43" t="s">
        <v>1292</v>
      </c>
      <c r="AJ585" s="43" t="s">
        <v>376</v>
      </c>
      <c r="AK585" s="43" t="s">
        <v>658</v>
      </c>
      <c r="AL585" s="43" t="s">
        <v>1017</v>
      </c>
      <c r="AM585" s="43" t="s">
        <v>1018</v>
      </c>
      <c r="AN585" s="43" t="s">
        <v>376</v>
      </c>
      <c r="AO585" s="43" t="s">
        <v>658</v>
      </c>
      <c r="AP585" s="43"/>
      <c r="AQ585" s="43">
        <v>1</v>
      </c>
      <c r="AR585" s="43"/>
      <c r="AS585" s="43"/>
      <c r="AT585" s="43"/>
      <c r="AU585" s="43" t="s">
        <v>376</v>
      </c>
      <c r="AV585" s="43"/>
      <c r="AW585" s="43" t="s">
        <v>30</v>
      </c>
      <c r="AX585" s="43"/>
      <c r="AY585" s="43" t="s">
        <v>30</v>
      </c>
      <c r="AZ585" s="43"/>
      <c r="BA585" s="44"/>
      <c r="BB585" s="48"/>
      <c r="BC585" s="43" t="s">
        <v>30</v>
      </c>
      <c r="BD585" s="43"/>
      <c r="BE585" s="43"/>
      <c r="BF585" s="43">
        <v>1</v>
      </c>
      <c r="BG585" s="43">
        <v>1</v>
      </c>
      <c r="BH585" s="43">
        <v>1</v>
      </c>
      <c r="BI585" s="43" t="s">
        <v>1291</v>
      </c>
      <c r="BJ585" s="43" t="s">
        <v>813</v>
      </c>
      <c r="BK585" s="43">
        <v>1961</v>
      </c>
      <c r="BL585" s="43" t="str">
        <f t="shared" si="57"/>
        <v>1961Leicester City</v>
      </c>
      <c r="BM585" s="49" t="str">
        <f t="shared" si="58"/>
        <v>London</v>
      </c>
      <c r="BN585" s="43"/>
      <c r="BO585" s="43"/>
      <c r="BP585" s="43"/>
      <c r="BQ585" s="43"/>
      <c r="BR585" s="43"/>
      <c r="BS585" s="43"/>
      <c r="BT585" s="43"/>
      <c r="BU585" s="43"/>
      <c r="BV585" s="43" t="s">
        <v>376</v>
      </c>
      <c r="BW585" s="43" t="s">
        <v>376</v>
      </c>
      <c r="BX585" s="43"/>
      <c r="BZ585" s="50"/>
      <c r="CA585" s="50"/>
      <c r="CB585" s="88" t="str">
        <f t="shared" si="59"/>
        <v>19610506</v>
      </c>
    </row>
    <row r="586" spans="1:80" s="49" customFormat="1" ht="12.95" customHeight="1" x14ac:dyDescent="0.2">
      <c r="A586" s="43">
        <v>8</v>
      </c>
      <c r="B586" s="43">
        <v>22</v>
      </c>
      <c r="C586" s="43">
        <v>1961</v>
      </c>
      <c r="D586" s="43" t="s">
        <v>658</v>
      </c>
      <c r="E586" s="43" t="s">
        <v>574</v>
      </c>
      <c r="F586" s="51" t="s">
        <v>1327</v>
      </c>
      <c r="G586" s="43"/>
      <c r="H586" s="43" t="s">
        <v>1334</v>
      </c>
      <c r="I586" s="51">
        <v>1</v>
      </c>
      <c r="J586" s="52">
        <v>22515</v>
      </c>
      <c r="K586" s="43" t="s">
        <v>1328</v>
      </c>
      <c r="L586" s="43" t="s">
        <v>3</v>
      </c>
      <c r="M586" s="43" t="s">
        <v>806</v>
      </c>
      <c r="N586" s="46">
        <v>2</v>
      </c>
      <c r="O586" s="46">
        <v>0</v>
      </c>
      <c r="P586" s="51" t="s">
        <v>1330</v>
      </c>
      <c r="Q586" s="51" t="s">
        <v>1331</v>
      </c>
      <c r="R586" s="51" t="s">
        <v>376</v>
      </c>
      <c r="S586" s="43"/>
      <c r="T586" s="43"/>
      <c r="U586" s="43"/>
      <c r="V586" s="43"/>
      <c r="W586" s="43"/>
      <c r="X586" s="43"/>
      <c r="Y586" s="43"/>
      <c r="Z586" s="43"/>
      <c r="AA586" s="43"/>
      <c r="AB586" s="43"/>
      <c r="AC586" s="43"/>
      <c r="AD586" s="43" t="s">
        <v>1033</v>
      </c>
      <c r="AE586" s="47">
        <f t="shared" si="54"/>
        <v>1</v>
      </c>
      <c r="AF586" s="47">
        <f t="shared" si="55"/>
        <v>0</v>
      </c>
      <c r="AG586" s="47">
        <f t="shared" si="56"/>
        <v>0</v>
      </c>
      <c r="AH586" s="43"/>
      <c r="AI586" s="43"/>
      <c r="AJ586" s="43" t="s">
        <v>376</v>
      </c>
      <c r="AK586" s="43" t="s">
        <v>658</v>
      </c>
      <c r="AL586" s="43"/>
      <c r="AM586" s="43"/>
      <c r="AN586" s="43" t="s">
        <v>376</v>
      </c>
      <c r="AO586" s="43" t="s">
        <v>658</v>
      </c>
      <c r="AP586" s="43"/>
      <c r="AQ586" s="43">
        <v>1</v>
      </c>
      <c r="AR586" s="43"/>
      <c r="AS586" s="43"/>
      <c r="AT586" s="43"/>
      <c r="AU586" s="43" t="s">
        <v>376</v>
      </c>
      <c r="AV586" s="43"/>
      <c r="AW586" s="43" t="s">
        <v>30</v>
      </c>
      <c r="AX586" s="43"/>
      <c r="AY586" s="43"/>
      <c r="AZ586" s="43" t="s">
        <v>30</v>
      </c>
      <c r="BA586" s="51"/>
      <c r="BB586" s="48" t="s">
        <v>30</v>
      </c>
      <c r="BC586" s="43" t="s">
        <v>30</v>
      </c>
      <c r="BD586" s="43"/>
      <c r="BE586" s="43"/>
      <c r="BF586" s="43">
        <v>1</v>
      </c>
      <c r="BG586" s="43">
        <v>2</v>
      </c>
      <c r="BH586" s="43">
        <v>1</v>
      </c>
      <c r="BI586" s="43" t="s">
        <v>1328</v>
      </c>
      <c r="BJ586" s="43" t="s">
        <v>806</v>
      </c>
      <c r="BK586" s="43">
        <v>1961</v>
      </c>
      <c r="BL586" s="43" t="str">
        <f t="shared" si="57"/>
        <v>1961Rotherham United</v>
      </c>
      <c r="BM586" s="49" t="str">
        <f t="shared" si="58"/>
        <v>Rotherham United</v>
      </c>
      <c r="BN586" s="43"/>
      <c r="BO586" s="43"/>
      <c r="BP586" s="43"/>
      <c r="BQ586" s="43"/>
      <c r="BR586" s="43"/>
      <c r="BS586" s="43"/>
      <c r="BT586" s="43"/>
      <c r="BU586" s="43"/>
      <c r="BV586" s="43" t="s">
        <v>376</v>
      </c>
      <c r="BW586" s="43" t="s">
        <v>376</v>
      </c>
      <c r="BX586" s="43"/>
      <c r="BY586" s="47"/>
      <c r="BZ586" s="50"/>
      <c r="CA586" s="50"/>
      <c r="CB586" s="88" t="str">
        <f t="shared" si="59"/>
        <v>19610822</v>
      </c>
    </row>
    <row r="587" spans="1:80" s="49" customFormat="1" ht="12.95" customHeight="1" x14ac:dyDescent="0.2">
      <c r="A587" s="43">
        <v>8</v>
      </c>
      <c r="B587" s="43">
        <v>22</v>
      </c>
      <c r="C587" s="43">
        <v>1961</v>
      </c>
      <c r="D587" s="43" t="s">
        <v>658</v>
      </c>
      <c r="E587" s="43" t="s">
        <v>574</v>
      </c>
      <c r="F587" s="51" t="s">
        <v>1327</v>
      </c>
      <c r="G587" s="43"/>
      <c r="H587" s="43" t="s">
        <v>1334</v>
      </c>
      <c r="I587" s="51">
        <v>1</v>
      </c>
      <c r="J587" s="52">
        <v>22515</v>
      </c>
      <c r="K587" s="43" t="s">
        <v>806</v>
      </c>
      <c r="L587" s="43" t="s">
        <v>4</v>
      </c>
      <c r="M587" s="43" t="s">
        <v>1328</v>
      </c>
      <c r="N587" s="46">
        <v>0</v>
      </c>
      <c r="O587" s="46">
        <v>2</v>
      </c>
      <c r="P587" s="51" t="s">
        <v>1330</v>
      </c>
      <c r="Q587" s="51" t="s">
        <v>1331</v>
      </c>
      <c r="R587" s="51" t="s">
        <v>376</v>
      </c>
      <c r="S587" s="43"/>
      <c r="T587" s="43"/>
      <c r="U587" s="43"/>
      <c r="V587" s="43"/>
      <c r="W587" s="43"/>
      <c r="X587" s="43"/>
      <c r="Y587" s="43"/>
      <c r="Z587" s="43"/>
      <c r="AA587" s="43"/>
      <c r="AB587" s="43"/>
      <c r="AC587" s="43"/>
      <c r="AD587" s="43" t="s">
        <v>1037</v>
      </c>
      <c r="AE587" s="47">
        <f t="shared" si="54"/>
        <v>0</v>
      </c>
      <c r="AF587" s="47">
        <f t="shared" si="55"/>
        <v>0</v>
      </c>
      <c r="AG587" s="47">
        <f t="shared" si="56"/>
        <v>1</v>
      </c>
      <c r="AH587" s="43"/>
      <c r="AI587" s="43"/>
      <c r="AJ587" s="43" t="s">
        <v>376</v>
      </c>
      <c r="AK587" s="43" t="s">
        <v>658</v>
      </c>
      <c r="AL587" s="43"/>
      <c r="AM587" s="43"/>
      <c r="AN587" s="43" t="s">
        <v>376</v>
      </c>
      <c r="AO587" s="43" t="s">
        <v>658</v>
      </c>
      <c r="AP587" s="43"/>
      <c r="AQ587" s="43">
        <v>1</v>
      </c>
      <c r="AR587" s="43"/>
      <c r="AS587" s="43"/>
      <c r="AT587" s="43"/>
      <c r="AU587" s="43" t="s">
        <v>376</v>
      </c>
      <c r="AV587" s="43"/>
      <c r="AW587" s="43" t="s">
        <v>30</v>
      </c>
      <c r="AX587" s="43"/>
      <c r="AY587" s="43"/>
      <c r="AZ587" s="43" t="s">
        <v>30</v>
      </c>
      <c r="BA587" s="51"/>
      <c r="BB587" s="48"/>
      <c r="BC587" s="43" t="s">
        <v>30</v>
      </c>
      <c r="BD587" s="43"/>
      <c r="BE587" s="43"/>
      <c r="BF587" s="43">
        <v>1</v>
      </c>
      <c r="BG587" s="43">
        <v>1</v>
      </c>
      <c r="BH587" s="43">
        <v>2</v>
      </c>
      <c r="BI587" s="43" t="s">
        <v>806</v>
      </c>
      <c r="BJ587" s="43" t="s">
        <v>1328</v>
      </c>
      <c r="BK587" s="43">
        <v>1961</v>
      </c>
      <c r="BL587" s="43" t="str">
        <f t="shared" si="57"/>
        <v>1961Aston Villa</v>
      </c>
      <c r="BM587" s="49" t="str">
        <f t="shared" si="58"/>
        <v>Rotherham United</v>
      </c>
      <c r="BN587" s="43"/>
      <c r="BO587" s="43"/>
      <c r="BP587" s="43"/>
      <c r="BQ587" s="43"/>
      <c r="BR587" s="43"/>
      <c r="BS587" s="43"/>
      <c r="BT587" s="43"/>
      <c r="BU587" s="43"/>
      <c r="BV587" s="43" t="s">
        <v>376</v>
      </c>
      <c r="BW587" s="43" t="s">
        <v>376</v>
      </c>
      <c r="BX587" s="43"/>
      <c r="BY587" s="47"/>
      <c r="BZ587" s="50"/>
      <c r="CA587" s="50"/>
      <c r="CB587" s="88" t="str">
        <f t="shared" si="59"/>
        <v>19610822</v>
      </c>
    </row>
    <row r="588" spans="1:80" s="49" customFormat="1" ht="12.95" customHeight="1" x14ac:dyDescent="0.2">
      <c r="A588" s="43">
        <v>9</v>
      </c>
      <c r="B588" s="43">
        <v>5</v>
      </c>
      <c r="C588" s="43">
        <v>1961</v>
      </c>
      <c r="D588" s="43" t="s">
        <v>658</v>
      </c>
      <c r="E588" s="43" t="s">
        <v>574</v>
      </c>
      <c r="F588" s="51" t="s">
        <v>1327</v>
      </c>
      <c r="G588" s="43"/>
      <c r="H588" s="43" t="s">
        <v>1334</v>
      </c>
      <c r="I588" s="51">
        <v>2</v>
      </c>
      <c r="J588" s="52">
        <v>22529</v>
      </c>
      <c r="K588" s="43" t="s">
        <v>806</v>
      </c>
      <c r="L588" s="43" t="s">
        <v>3</v>
      </c>
      <c r="M588" s="43" t="s">
        <v>1328</v>
      </c>
      <c r="N588" s="46">
        <v>3</v>
      </c>
      <c r="O588" s="46">
        <v>0</v>
      </c>
      <c r="P588" s="51" t="s">
        <v>1219</v>
      </c>
      <c r="Q588" s="51" t="s">
        <v>1111</v>
      </c>
      <c r="R588" s="51" t="s">
        <v>376</v>
      </c>
      <c r="S588" s="43"/>
      <c r="T588" s="43"/>
      <c r="U588" s="43"/>
      <c r="V588" s="43"/>
      <c r="W588" s="43"/>
      <c r="X588" s="43"/>
      <c r="Y588" s="43"/>
      <c r="Z588" s="43"/>
      <c r="AA588" s="43"/>
      <c r="AB588" s="43"/>
      <c r="AC588" s="43"/>
      <c r="AD588" s="43" t="s">
        <v>1033</v>
      </c>
      <c r="AE588" s="47">
        <f t="shared" si="54"/>
        <v>1</v>
      </c>
      <c r="AF588" s="47">
        <f t="shared" si="55"/>
        <v>0</v>
      </c>
      <c r="AG588" s="47">
        <f t="shared" si="56"/>
        <v>0</v>
      </c>
      <c r="AH588" s="43"/>
      <c r="AI588" s="43"/>
      <c r="AJ588" s="43" t="s">
        <v>376</v>
      </c>
      <c r="AK588" s="43" t="s">
        <v>658</v>
      </c>
      <c r="AL588" s="43"/>
      <c r="AM588" s="43"/>
      <c r="AN588" s="43" t="s">
        <v>376</v>
      </c>
      <c r="AO588" s="43" t="s">
        <v>658</v>
      </c>
      <c r="AP588" s="43"/>
      <c r="AQ588" s="43">
        <v>1</v>
      </c>
      <c r="AR588" s="43"/>
      <c r="AS588" s="43"/>
      <c r="AT588" s="43"/>
      <c r="AU588" s="43" t="s">
        <v>376</v>
      </c>
      <c r="AV588" s="43"/>
      <c r="AW588" s="43" t="s">
        <v>30</v>
      </c>
      <c r="AX588" s="43"/>
      <c r="AY588" s="43"/>
      <c r="AZ588" s="43" t="s">
        <v>30</v>
      </c>
      <c r="BA588" s="51"/>
      <c r="BB588" s="48" t="s">
        <v>30</v>
      </c>
      <c r="BC588" s="43" t="s">
        <v>30</v>
      </c>
      <c r="BD588" s="43"/>
      <c r="BE588" s="43"/>
      <c r="BF588" s="43">
        <v>1</v>
      </c>
      <c r="BG588" s="43">
        <v>1</v>
      </c>
      <c r="BH588" s="43">
        <v>2</v>
      </c>
      <c r="BI588" s="43" t="s">
        <v>806</v>
      </c>
      <c r="BJ588" s="43" t="s">
        <v>1328</v>
      </c>
      <c r="BK588" s="43">
        <v>1961</v>
      </c>
      <c r="BL588" s="43" t="str">
        <f t="shared" si="57"/>
        <v>1961Aston Villa</v>
      </c>
      <c r="BM588" s="49" t="str">
        <f t="shared" si="58"/>
        <v>Aston Villa</v>
      </c>
      <c r="BN588" s="43"/>
      <c r="BO588" s="43"/>
      <c r="BP588" s="43"/>
      <c r="BQ588" s="43"/>
      <c r="BR588" s="43"/>
      <c r="BS588" s="43"/>
      <c r="BT588" s="43"/>
      <c r="BU588" s="43"/>
      <c r="BV588" s="43" t="s">
        <v>376</v>
      </c>
      <c r="BW588" s="43" t="s">
        <v>376</v>
      </c>
      <c r="BX588" s="43"/>
      <c r="BZ588" s="50"/>
      <c r="CA588" s="50"/>
      <c r="CB588" s="88" t="str">
        <f t="shared" si="59"/>
        <v>19610905</v>
      </c>
    </row>
    <row r="589" spans="1:80" s="49" customFormat="1" ht="12.95" customHeight="1" x14ac:dyDescent="0.2">
      <c r="A589" s="43">
        <v>9</v>
      </c>
      <c r="B589" s="43">
        <v>5</v>
      </c>
      <c r="C589" s="43">
        <v>1961</v>
      </c>
      <c r="D589" s="43" t="s">
        <v>658</v>
      </c>
      <c r="E589" s="43" t="s">
        <v>574</v>
      </c>
      <c r="F589" s="51" t="s">
        <v>1327</v>
      </c>
      <c r="G589" s="43"/>
      <c r="H589" s="43" t="s">
        <v>1334</v>
      </c>
      <c r="I589" s="51">
        <v>2</v>
      </c>
      <c r="J589" s="52">
        <v>22529</v>
      </c>
      <c r="K589" s="43" t="s">
        <v>1328</v>
      </c>
      <c r="L589" s="43" t="s">
        <v>4</v>
      </c>
      <c r="M589" s="43" t="s">
        <v>806</v>
      </c>
      <c r="N589" s="46">
        <v>0</v>
      </c>
      <c r="O589" s="46">
        <v>3</v>
      </c>
      <c r="P589" s="51" t="s">
        <v>1219</v>
      </c>
      <c r="Q589" s="51" t="s">
        <v>1111</v>
      </c>
      <c r="R589" s="51" t="s">
        <v>376</v>
      </c>
      <c r="S589" s="43"/>
      <c r="T589" s="43"/>
      <c r="U589" s="43"/>
      <c r="V589" s="43"/>
      <c r="W589" s="43"/>
      <c r="X589" s="43"/>
      <c r="Y589" s="43"/>
      <c r="Z589" s="43"/>
      <c r="AA589" s="43"/>
      <c r="AB589" s="43"/>
      <c r="AC589" s="43"/>
      <c r="AD589" s="43" t="s">
        <v>1037</v>
      </c>
      <c r="AE589" s="47">
        <f t="shared" si="54"/>
        <v>0</v>
      </c>
      <c r="AF589" s="47">
        <f t="shared" si="55"/>
        <v>0</v>
      </c>
      <c r="AG589" s="47">
        <f t="shared" si="56"/>
        <v>1</v>
      </c>
      <c r="AH589" s="43"/>
      <c r="AI589" s="43"/>
      <c r="AJ589" s="43" t="s">
        <v>376</v>
      </c>
      <c r="AK589" s="43" t="s">
        <v>658</v>
      </c>
      <c r="AL589" s="43"/>
      <c r="AM589" s="43"/>
      <c r="AN589" s="43" t="s">
        <v>376</v>
      </c>
      <c r="AO589" s="43" t="s">
        <v>658</v>
      </c>
      <c r="AP589" s="43"/>
      <c r="AQ589" s="43">
        <v>1</v>
      </c>
      <c r="AR589" s="43"/>
      <c r="AS589" s="43"/>
      <c r="AT589" s="43"/>
      <c r="AU589" s="43" t="s">
        <v>376</v>
      </c>
      <c r="AV589" s="43"/>
      <c r="AW589" s="43" t="s">
        <v>30</v>
      </c>
      <c r="AX589" s="43"/>
      <c r="AY589" s="43"/>
      <c r="AZ589" s="43" t="s">
        <v>30</v>
      </c>
      <c r="BA589" s="51"/>
      <c r="BB589" s="48"/>
      <c r="BC589" s="43" t="s">
        <v>30</v>
      </c>
      <c r="BD589" s="43"/>
      <c r="BE589" s="43"/>
      <c r="BF589" s="43">
        <v>1</v>
      </c>
      <c r="BG589" s="43">
        <v>2</v>
      </c>
      <c r="BH589" s="43">
        <v>1</v>
      </c>
      <c r="BI589" s="43" t="s">
        <v>1328</v>
      </c>
      <c r="BJ589" s="43" t="s">
        <v>806</v>
      </c>
      <c r="BK589" s="43">
        <v>1961</v>
      </c>
      <c r="BL589" s="43" t="str">
        <f t="shared" si="57"/>
        <v>1961Rotherham United</v>
      </c>
      <c r="BM589" s="49" t="str">
        <f t="shared" si="58"/>
        <v>Aston Villa</v>
      </c>
      <c r="BN589" s="43"/>
      <c r="BO589" s="43"/>
      <c r="BP589" s="43"/>
      <c r="BQ589" s="43"/>
      <c r="BR589" s="43"/>
      <c r="BS589" s="43"/>
      <c r="BT589" s="43"/>
      <c r="BU589" s="43"/>
      <c r="BV589" s="43" t="s">
        <v>376</v>
      </c>
      <c r="BW589" s="43" t="s">
        <v>376</v>
      </c>
      <c r="BX589" s="43"/>
      <c r="BZ589" s="50"/>
      <c r="CA589" s="50"/>
      <c r="CB589" s="88" t="str">
        <f t="shared" si="59"/>
        <v>19610905</v>
      </c>
    </row>
    <row r="590" spans="1:80" s="49" customFormat="1" ht="12.95" customHeight="1" x14ac:dyDescent="0.2">
      <c r="A590" s="43">
        <v>3</v>
      </c>
      <c r="B590" s="43">
        <v>19</v>
      </c>
      <c r="C590" s="43">
        <v>1962</v>
      </c>
      <c r="D590" s="43" t="s">
        <v>658</v>
      </c>
      <c r="E590" s="43" t="s">
        <v>572</v>
      </c>
      <c r="F590" s="51" t="s">
        <v>1327</v>
      </c>
      <c r="G590" s="43"/>
      <c r="H590" s="51" t="s">
        <v>1011</v>
      </c>
      <c r="I590" s="51">
        <v>1</v>
      </c>
      <c r="J590" s="52">
        <v>22724</v>
      </c>
      <c r="K590" s="43" t="s">
        <v>1335</v>
      </c>
      <c r="L590" s="43" t="s">
        <v>3</v>
      </c>
      <c r="M590" s="43" t="s">
        <v>1094</v>
      </c>
      <c r="N590" s="46">
        <v>3</v>
      </c>
      <c r="O590" s="46">
        <v>1</v>
      </c>
      <c r="P590" s="51" t="s">
        <v>1336</v>
      </c>
      <c r="Q590" s="51" t="s">
        <v>1101</v>
      </c>
      <c r="R590" s="51" t="s">
        <v>376</v>
      </c>
      <c r="S590" s="43"/>
      <c r="T590" s="43"/>
      <c r="U590" s="43"/>
      <c r="V590" s="43"/>
      <c r="W590" s="43"/>
      <c r="X590" s="43"/>
      <c r="Y590" s="43"/>
      <c r="Z590" s="43"/>
      <c r="AA590" s="43"/>
      <c r="AB590" s="43"/>
      <c r="AC590" s="43"/>
      <c r="AD590" s="43" t="s">
        <v>1033</v>
      </c>
      <c r="AE590" s="47">
        <f t="shared" si="54"/>
        <v>1</v>
      </c>
      <c r="AF590" s="47">
        <f t="shared" si="55"/>
        <v>0</v>
      </c>
      <c r="AG590" s="47">
        <f t="shared" si="56"/>
        <v>0</v>
      </c>
      <c r="AH590" s="43"/>
      <c r="AI590" s="43"/>
      <c r="AJ590" s="43" t="s">
        <v>376</v>
      </c>
      <c r="AK590" s="43" t="s">
        <v>658</v>
      </c>
      <c r="AL590" s="43"/>
      <c r="AM590" s="43"/>
      <c r="AN590" s="43" t="s">
        <v>376</v>
      </c>
      <c r="AO590" s="43" t="s">
        <v>658</v>
      </c>
      <c r="AP590" s="43"/>
      <c r="AQ590" s="43">
        <v>2</v>
      </c>
      <c r="AR590" s="43"/>
      <c r="AS590" s="43"/>
      <c r="AT590" s="43"/>
      <c r="AU590" s="43" t="s">
        <v>376</v>
      </c>
      <c r="AV590" s="43"/>
      <c r="AW590" s="43" t="s">
        <v>30</v>
      </c>
      <c r="AX590" s="43"/>
      <c r="AY590" s="43"/>
      <c r="AZ590" s="43" t="s">
        <v>30</v>
      </c>
      <c r="BA590" s="51"/>
      <c r="BB590" s="48"/>
      <c r="BC590" s="43"/>
      <c r="BD590" s="43"/>
      <c r="BE590" s="43"/>
      <c r="BF590" s="43">
        <v>1</v>
      </c>
      <c r="BG590" s="43">
        <v>4</v>
      </c>
      <c r="BH590" s="43">
        <v>1</v>
      </c>
      <c r="BI590" s="43" t="s">
        <v>1335</v>
      </c>
      <c r="BJ590" s="43" t="s">
        <v>1094</v>
      </c>
      <c r="BK590" s="43">
        <v>1962</v>
      </c>
      <c r="BL590" s="43" t="str">
        <f t="shared" si="57"/>
        <v>1962Rochdale</v>
      </c>
      <c r="BM590" s="49" t="str">
        <f t="shared" si="58"/>
        <v>Rochdale</v>
      </c>
      <c r="BN590" s="43"/>
      <c r="BO590" s="43"/>
      <c r="BP590" s="43"/>
      <c r="BQ590" s="43"/>
      <c r="BR590" s="43"/>
      <c r="BS590" s="43"/>
      <c r="BT590" s="43"/>
      <c r="BU590" s="43"/>
      <c r="BV590" s="43" t="s">
        <v>376</v>
      </c>
      <c r="BW590" s="43" t="s">
        <v>376</v>
      </c>
      <c r="BX590" s="43"/>
      <c r="BZ590" s="50"/>
      <c r="CA590" s="50"/>
      <c r="CB590" s="88" t="str">
        <f t="shared" si="59"/>
        <v>19620319</v>
      </c>
    </row>
    <row r="591" spans="1:80" s="49" customFormat="1" ht="12.95" customHeight="1" x14ac:dyDescent="0.2">
      <c r="A591" s="43">
        <v>3</v>
      </c>
      <c r="B591" s="43">
        <v>19</v>
      </c>
      <c r="C591" s="43">
        <v>1962</v>
      </c>
      <c r="D591" s="43" t="s">
        <v>658</v>
      </c>
      <c r="E591" s="43" t="s">
        <v>572</v>
      </c>
      <c r="F591" s="51" t="s">
        <v>1327</v>
      </c>
      <c r="G591" s="43"/>
      <c r="H591" s="51" t="s">
        <v>1011</v>
      </c>
      <c r="I591" s="51">
        <v>1</v>
      </c>
      <c r="J591" s="52">
        <v>22724</v>
      </c>
      <c r="K591" s="43" t="s">
        <v>1094</v>
      </c>
      <c r="L591" s="43" t="s">
        <v>4</v>
      </c>
      <c r="M591" s="43" t="s">
        <v>1335</v>
      </c>
      <c r="N591" s="46">
        <v>1</v>
      </c>
      <c r="O591" s="46">
        <v>3</v>
      </c>
      <c r="P591" s="51" t="s">
        <v>1336</v>
      </c>
      <c r="Q591" s="51" t="s">
        <v>1101</v>
      </c>
      <c r="R591" s="51" t="s">
        <v>376</v>
      </c>
      <c r="S591" s="43"/>
      <c r="T591" s="43"/>
      <c r="U591" s="43"/>
      <c r="V591" s="43"/>
      <c r="W591" s="43"/>
      <c r="X591" s="43"/>
      <c r="Y591" s="43"/>
      <c r="Z591" s="43"/>
      <c r="AA591" s="43"/>
      <c r="AB591" s="43"/>
      <c r="AC591" s="43"/>
      <c r="AD591" s="43" t="s">
        <v>1037</v>
      </c>
      <c r="AE591" s="47">
        <f t="shared" si="54"/>
        <v>0</v>
      </c>
      <c r="AF591" s="47">
        <f t="shared" si="55"/>
        <v>0</v>
      </c>
      <c r="AG591" s="47">
        <f t="shared" si="56"/>
        <v>1</v>
      </c>
      <c r="AH591" s="43"/>
      <c r="AI591" s="43"/>
      <c r="AJ591" s="43" t="s">
        <v>376</v>
      </c>
      <c r="AK591" s="43" t="s">
        <v>658</v>
      </c>
      <c r="AL591" s="43"/>
      <c r="AM591" s="43"/>
      <c r="AN591" s="43" t="s">
        <v>376</v>
      </c>
      <c r="AO591" s="43" t="s">
        <v>658</v>
      </c>
      <c r="AP591" s="43"/>
      <c r="AQ591" s="43">
        <v>2</v>
      </c>
      <c r="AR591" s="43"/>
      <c r="AS591" s="43"/>
      <c r="AT591" s="43"/>
      <c r="AU591" s="43" t="s">
        <v>376</v>
      </c>
      <c r="AV591" s="43"/>
      <c r="AW591" s="43" t="s">
        <v>30</v>
      </c>
      <c r="AX591" s="43"/>
      <c r="AY591" s="43"/>
      <c r="AZ591" s="43" t="s">
        <v>30</v>
      </c>
      <c r="BA591" s="51"/>
      <c r="BB591" s="48"/>
      <c r="BC591" s="43"/>
      <c r="BD591" s="43"/>
      <c r="BE591" s="43"/>
      <c r="BF591" s="43">
        <v>1</v>
      </c>
      <c r="BG591" s="43">
        <v>1</v>
      </c>
      <c r="BH591" s="43">
        <v>4</v>
      </c>
      <c r="BI591" s="43" t="s">
        <v>1094</v>
      </c>
      <c r="BJ591" s="43" t="s">
        <v>1335</v>
      </c>
      <c r="BK591" s="43">
        <v>1962</v>
      </c>
      <c r="BL591" s="43" t="str">
        <f t="shared" si="57"/>
        <v>1962Blackburn Rovers</v>
      </c>
      <c r="BM591" s="49" t="str">
        <f t="shared" si="58"/>
        <v>Rochdale</v>
      </c>
      <c r="BN591" s="43"/>
      <c r="BO591" s="43"/>
      <c r="BP591" s="43"/>
      <c r="BQ591" s="43"/>
      <c r="BR591" s="43"/>
      <c r="BS591" s="43"/>
      <c r="BT591" s="43"/>
      <c r="BU591" s="43"/>
      <c r="BV591" s="43" t="s">
        <v>376</v>
      </c>
      <c r="BW591" s="43" t="s">
        <v>376</v>
      </c>
      <c r="BX591" s="43"/>
      <c r="BZ591" s="50"/>
      <c r="CA591" s="50"/>
      <c r="CB591" s="88" t="str">
        <f t="shared" si="59"/>
        <v>19620319</v>
      </c>
    </row>
    <row r="592" spans="1:80" s="49" customFormat="1" ht="12.95" customHeight="1" x14ac:dyDescent="0.2">
      <c r="A592" s="43">
        <v>3</v>
      </c>
      <c r="B592" s="43">
        <v>31</v>
      </c>
      <c r="C592" s="43">
        <v>1962</v>
      </c>
      <c r="D592" s="43" t="s">
        <v>658</v>
      </c>
      <c r="E592" s="43" t="s">
        <v>572</v>
      </c>
      <c r="F592" s="44" t="s">
        <v>1010</v>
      </c>
      <c r="G592" s="43"/>
      <c r="H592" s="44" t="s">
        <v>1011</v>
      </c>
      <c r="I592" s="44"/>
      <c r="J592" s="45">
        <v>22736</v>
      </c>
      <c r="K592" s="43" t="s">
        <v>813</v>
      </c>
      <c r="L592" s="43" t="s">
        <v>3</v>
      </c>
      <c r="M592" s="43" t="s">
        <v>821</v>
      </c>
      <c r="N592" s="46">
        <v>3</v>
      </c>
      <c r="O592" s="46">
        <v>1</v>
      </c>
      <c r="P592" s="44" t="s">
        <v>1252</v>
      </c>
      <c r="Q592" s="44" t="s">
        <v>1097</v>
      </c>
      <c r="R592" s="44" t="s">
        <v>376</v>
      </c>
      <c r="S592" s="43"/>
      <c r="T592" s="43"/>
      <c r="U592" s="43"/>
      <c r="V592" s="43"/>
      <c r="W592" s="43"/>
      <c r="X592" s="43"/>
      <c r="Y592" s="43"/>
      <c r="Z592" s="43"/>
      <c r="AA592" s="43"/>
      <c r="AB592" s="43"/>
      <c r="AC592" s="43"/>
      <c r="AD592" s="43"/>
      <c r="AE592" s="47">
        <f t="shared" si="54"/>
        <v>1</v>
      </c>
      <c r="AF592" s="47">
        <f t="shared" si="55"/>
        <v>0</v>
      </c>
      <c r="AG592" s="47">
        <f t="shared" si="56"/>
        <v>0</v>
      </c>
      <c r="AH592" s="43" t="s">
        <v>1017</v>
      </c>
      <c r="AI592" s="43" t="s">
        <v>1018</v>
      </c>
      <c r="AJ592" s="43" t="s">
        <v>376</v>
      </c>
      <c r="AK592" s="43" t="s">
        <v>658</v>
      </c>
      <c r="AL592" s="43" t="s">
        <v>1101</v>
      </c>
      <c r="AM592" s="43" t="s">
        <v>1159</v>
      </c>
      <c r="AN592" s="43" t="s">
        <v>376</v>
      </c>
      <c r="AO592" s="43" t="s">
        <v>658</v>
      </c>
      <c r="AP592" s="43"/>
      <c r="AQ592" s="43">
        <v>2</v>
      </c>
      <c r="AR592" s="43"/>
      <c r="AS592" s="43"/>
      <c r="AT592" s="43"/>
      <c r="AU592" s="43" t="s">
        <v>376</v>
      </c>
      <c r="AV592" s="43"/>
      <c r="AW592" s="43" t="s">
        <v>30</v>
      </c>
      <c r="AX592" s="43"/>
      <c r="AY592" s="43" t="s">
        <v>30</v>
      </c>
      <c r="AZ592" s="43"/>
      <c r="BA592" s="44"/>
      <c r="BB592" s="48"/>
      <c r="BC592" s="43"/>
      <c r="BD592" s="43"/>
      <c r="BE592" s="43"/>
      <c r="BF592" s="43">
        <v>1</v>
      </c>
      <c r="BG592" s="43">
        <v>1</v>
      </c>
      <c r="BH592" s="43">
        <v>1</v>
      </c>
      <c r="BI592" s="43" t="s">
        <v>813</v>
      </c>
      <c r="BJ592" s="43" t="s">
        <v>821</v>
      </c>
      <c r="BK592" s="43">
        <v>1962</v>
      </c>
      <c r="BL592" s="43" t="str">
        <f t="shared" si="57"/>
        <v>1962Tottenham Hotspur</v>
      </c>
      <c r="BM592" s="49" t="str">
        <f t="shared" si="58"/>
        <v>Sheffield</v>
      </c>
      <c r="BN592" s="43"/>
      <c r="BO592" s="43"/>
      <c r="BP592" s="43"/>
      <c r="BQ592" s="43"/>
      <c r="BR592" s="43"/>
      <c r="BS592" s="43"/>
      <c r="BT592" s="43"/>
      <c r="BU592" s="43"/>
      <c r="BV592" s="43" t="s">
        <v>376</v>
      </c>
      <c r="BW592" s="43" t="s">
        <v>376</v>
      </c>
      <c r="BX592" s="43"/>
      <c r="BY592" s="47"/>
      <c r="BZ592" s="50"/>
      <c r="CA592" s="50"/>
      <c r="CB592" s="88" t="str">
        <f t="shared" si="59"/>
        <v>19620331</v>
      </c>
    </row>
    <row r="593" spans="1:80" s="49" customFormat="1" ht="12.95" customHeight="1" x14ac:dyDescent="0.2">
      <c r="A593" s="43">
        <v>3</v>
      </c>
      <c r="B593" s="43">
        <v>31</v>
      </c>
      <c r="C593" s="43">
        <v>1962</v>
      </c>
      <c r="D593" s="43" t="s">
        <v>658</v>
      </c>
      <c r="E593" s="43" t="s">
        <v>572</v>
      </c>
      <c r="F593" s="44" t="s">
        <v>1010</v>
      </c>
      <c r="G593" s="43"/>
      <c r="H593" s="44" t="s">
        <v>1011</v>
      </c>
      <c r="I593" s="44"/>
      <c r="J593" s="45">
        <v>22736</v>
      </c>
      <c r="K593" s="43" t="s">
        <v>821</v>
      </c>
      <c r="L593" s="43" t="s">
        <v>4</v>
      </c>
      <c r="M593" s="43" t="s">
        <v>813</v>
      </c>
      <c r="N593" s="46">
        <v>1</v>
      </c>
      <c r="O593" s="46">
        <v>3</v>
      </c>
      <c r="P593" s="44" t="s">
        <v>1252</v>
      </c>
      <c r="Q593" s="44" t="s">
        <v>1097</v>
      </c>
      <c r="R593" s="44" t="s">
        <v>376</v>
      </c>
      <c r="S593" s="43"/>
      <c r="T593" s="43"/>
      <c r="U593" s="43"/>
      <c r="V593" s="43"/>
      <c r="W593" s="43"/>
      <c r="X593" s="43"/>
      <c r="Y593" s="43"/>
      <c r="Z593" s="43"/>
      <c r="AA593" s="43"/>
      <c r="AB593" s="43"/>
      <c r="AC593" s="43"/>
      <c r="AD593" s="43"/>
      <c r="AE593" s="47">
        <f t="shared" si="54"/>
        <v>0</v>
      </c>
      <c r="AF593" s="47">
        <f t="shared" si="55"/>
        <v>0</v>
      </c>
      <c r="AG593" s="47">
        <f t="shared" si="56"/>
        <v>1</v>
      </c>
      <c r="AH593" s="43" t="s">
        <v>1101</v>
      </c>
      <c r="AI593" s="43" t="s">
        <v>1159</v>
      </c>
      <c r="AJ593" s="43" t="s">
        <v>376</v>
      </c>
      <c r="AK593" s="43" t="s">
        <v>658</v>
      </c>
      <c r="AL593" s="43" t="s">
        <v>1017</v>
      </c>
      <c r="AM593" s="43" t="s">
        <v>1018</v>
      </c>
      <c r="AN593" s="43" t="s">
        <v>376</v>
      </c>
      <c r="AO593" s="43" t="s">
        <v>658</v>
      </c>
      <c r="AP593" s="43"/>
      <c r="AQ593" s="43">
        <v>2</v>
      </c>
      <c r="AR593" s="43"/>
      <c r="AS593" s="43"/>
      <c r="AT593" s="43"/>
      <c r="AU593" s="43" t="s">
        <v>376</v>
      </c>
      <c r="AV593" s="43"/>
      <c r="AW593" s="43" t="s">
        <v>30</v>
      </c>
      <c r="AX593" s="43"/>
      <c r="AY593" s="43" t="s">
        <v>30</v>
      </c>
      <c r="AZ593" s="43"/>
      <c r="BA593" s="44"/>
      <c r="BB593" s="48"/>
      <c r="BC593" s="43"/>
      <c r="BD593" s="43"/>
      <c r="BE593" s="43"/>
      <c r="BF593" s="43">
        <v>1</v>
      </c>
      <c r="BG593" s="43">
        <v>1</v>
      </c>
      <c r="BH593" s="43">
        <v>1</v>
      </c>
      <c r="BI593" s="43" t="s">
        <v>821</v>
      </c>
      <c r="BJ593" s="43" t="s">
        <v>813</v>
      </c>
      <c r="BK593" s="43">
        <v>1962</v>
      </c>
      <c r="BL593" s="43" t="str">
        <f t="shared" si="57"/>
        <v>1962Manchester United</v>
      </c>
      <c r="BM593" s="49" t="str">
        <f t="shared" si="58"/>
        <v>Sheffield</v>
      </c>
      <c r="BN593" s="43"/>
      <c r="BO593" s="43"/>
      <c r="BP593" s="43"/>
      <c r="BQ593" s="43"/>
      <c r="BR593" s="43"/>
      <c r="BS593" s="43"/>
      <c r="BT593" s="43"/>
      <c r="BU593" s="43"/>
      <c r="BV593" s="43" t="s">
        <v>376</v>
      </c>
      <c r="BW593" s="43" t="s">
        <v>376</v>
      </c>
      <c r="BX593" s="43"/>
      <c r="BY593" s="47"/>
      <c r="BZ593" s="50"/>
      <c r="CA593" s="50"/>
      <c r="CB593" s="88" t="str">
        <f t="shared" si="59"/>
        <v>19620331</v>
      </c>
    </row>
    <row r="594" spans="1:80" s="49" customFormat="1" ht="12.95" customHeight="1" x14ac:dyDescent="0.2">
      <c r="A594" s="43">
        <v>3</v>
      </c>
      <c r="B594" s="43">
        <v>31</v>
      </c>
      <c r="C594" s="43">
        <v>1962</v>
      </c>
      <c r="D594" s="43" t="s">
        <v>658</v>
      </c>
      <c r="E594" s="43" t="s">
        <v>572</v>
      </c>
      <c r="F594" s="44" t="s">
        <v>1010</v>
      </c>
      <c r="G594" s="43"/>
      <c r="H594" s="44" t="s">
        <v>1011</v>
      </c>
      <c r="I594" s="44"/>
      <c r="J594" s="45">
        <v>22736</v>
      </c>
      <c r="K594" s="43" t="s">
        <v>589</v>
      </c>
      <c r="L594" s="43" t="s">
        <v>1014</v>
      </c>
      <c r="M594" s="43" t="s">
        <v>1255</v>
      </c>
      <c r="N594" s="46">
        <v>1</v>
      </c>
      <c r="O594" s="46">
        <v>1</v>
      </c>
      <c r="P594" s="44" t="s">
        <v>1219</v>
      </c>
      <c r="Q594" s="44" t="s">
        <v>1111</v>
      </c>
      <c r="R594" s="44" t="s">
        <v>376</v>
      </c>
      <c r="S594" s="43"/>
      <c r="T594" s="43"/>
      <c r="U594" s="43"/>
      <c r="V594" s="43"/>
      <c r="W594" s="43"/>
      <c r="X594" s="43"/>
      <c r="Y594" s="43"/>
      <c r="Z594" s="43"/>
      <c r="AA594" s="43"/>
      <c r="AB594" s="43"/>
      <c r="AC594" s="43"/>
      <c r="AD594" s="43"/>
      <c r="AE594" s="47">
        <f t="shared" si="54"/>
        <v>0</v>
      </c>
      <c r="AF594" s="47">
        <f t="shared" si="55"/>
        <v>1</v>
      </c>
      <c r="AG594" s="47">
        <f t="shared" si="56"/>
        <v>0</v>
      </c>
      <c r="AH594" s="43" t="s">
        <v>1017</v>
      </c>
      <c r="AI594" s="43" t="s">
        <v>1018</v>
      </c>
      <c r="AJ594" s="43" t="s">
        <v>376</v>
      </c>
      <c r="AK594" s="43" t="s">
        <v>658</v>
      </c>
      <c r="AL594" s="43" t="s">
        <v>1255</v>
      </c>
      <c r="AM594" s="43" t="s">
        <v>1086</v>
      </c>
      <c r="AN594" s="43" t="s">
        <v>376</v>
      </c>
      <c r="AO594" s="43" t="s">
        <v>658</v>
      </c>
      <c r="AP594" s="43"/>
      <c r="AQ594" s="43">
        <v>2</v>
      </c>
      <c r="AR594" s="43"/>
      <c r="AS594" s="43"/>
      <c r="AT594" s="43"/>
      <c r="AU594" s="43" t="s">
        <v>376</v>
      </c>
      <c r="AV594" s="43"/>
      <c r="AW594" s="43" t="s">
        <v>30</v>
      </c>
      <c r="AX594" s="43"/>
      <c r="AY594" s="43" t="s">
        <v>30</v>
      </c>
      <c r="AZ594" s="43"/>
      <c r="BA594" s="44"/>
      <c r="BB594" s="48"/>
      <c r="BC594" s="43"/>
      <c r="BD594" s="43"/>
      <c r="BE594" s="43"/>
      <c r="BF594" s="43">
        <v>1</v>
      </c>
      <c r="BG594" s="43">
        <v>1</v>
      </c>
      <c r="BH594" s="43">
        <v>1</v>
      </c>
      <c r="BI594" s="43" t="s">
        <v>589</v>
      </c>
      <c r="BJ594" s="43" t="s">
        <v>1255</v>
      </c>
      <c r="BK594" s="43">
        <v>1962</v>
      </c>
      <c r="BL594" s="43" t="str">
        <f t="shared" si="57"/>
        <v>1962Fulham</v>
      </c>
      <c r="BM594" s="49" t="str">
        <f t="shared" si="58"/>
        <v>Birmingham</v>
      </c>
      <c r="BN594" s="43"/>
      <c r="BO594" s="43"/>
      <c r="BP594" s="43"/>
      <c r="BQ594" s="43"/>
      <c r="BR594" s="43"/>
      <c r="BS594" s="43"/>
      <c r="BT594" s="43"/>
      <c r="BU594" s="43"/>
      <c r="BV594" s="43" t="s">
        <v>376</v>
      </c>
      <c r="BW594" s="43" t="s">
        <v>376</v>
      </c>
      <c r="BX594" s="43"/>
      <c r="BZ594" s="50"/>
      <c r="CA594" s="50"/>
      <c r="CB594" s="88" t="str">
        <f t="shared" si="59"/>
        <v>19620331</v>
      </c>
    </row>
    <row r="595" spans="1:80" s="49" customFormat="1" ht="12.95" customHeight="1" x14ac:dyDescent="0.2">
      <c r="A595" s="43">
        <v>3</v>
      </c>
      <c r="B595" s="43">
        <v>31</v>
      </c>
      <c r="C595" s="43">
        <v>1962</v>
      </c>
      <c r="D595" s="43" t="s">
        <v>658</v>
      </c>
      <c r="E595" s="43" t="s">
        <v>572</v>
      </c>
      <c r="F595" s="44" t="s">
        <v>1010</v>
      </c>
      <c r="G595" s="43"/>
      <c r="H595" s="44" t="s">
        <v>1011</v>
      </c>
      <c r="I595" s="44"/>
      <c r="J595" s="45">
        <v>22736</v>
      </c>
      <c r="K595" s="43" t="s">
        <v>1255</v>
      </c>
      <c r="L595" s="43" t="s">
        <v>1014</v>
      </c>
      <c r="M595" s="43" t="s">
        <v>589</v>
      </c>
      <c r="N595" s="46">
        <v>1</v>
      </c>
      <c r="O595" s="46">
        <v>1</v>
      </c>
      <c r="P595" s="44" t="s">
        <v>1219</v>
      </c>
      <c r="Q595" s="44" t="s">
        <v>1111</v>
      </c>
      <c r="R595" s="44" t="s">
        <v>376</v>
      </c>
      <c r="S595" s="43"/>
      <c r="T595" s="43"/>
      <c r="U595" s="43"/>
      <c r="V595" s="43"/>
      <c r="W595" s="43"/>
      <c r="X595" s="43"/>
      <c r="Y595" s="43"/>
      <c r="Z595" s="43"/>
      <c r="AA595" s="43"/>
      <c r="AB595" s="43"/>
      <c r="AC595" s="43"/>
      <c r="AD595" s="43"/>
      <c r="AE595" s="47">
        <f t="shared" si="54"/>
        <v>0</v>
      </c>
      <c r="AF595" s="47">
        <f t="shared" si="55"/>
        <v>1</v>
      </c>
      <c r="AG595" s="47">
        <f t="shared" si="56"/>
        <v>0</v>
      </c>
      <c r="AH595" s="43" t="s">
        <v>1255</v>
      </c>
      <c r="AI595" s="43" t="s">
        <v>1086</v>
      </c>
      <c r="AJ595" s="43" t="s">
        <v>376</v>
      </c>
      <c r="AK595" s="43" t="s">
        <v>658</v>
      </c>
      <c r="AL595" s="43" t="s">
        <v>1017</v>
      </c>
      <c r="AM595" s="43" t="s">
        <v>1018</v>
      </c>
      <c r="AN595" s="43" t="s">
        <v>376</v>
      </c>
      <c r="AO595" s="43" t="s">
        <v>658</v>
      </c>
      <c r="AP595" s="43"/>
      <c r="AQ595" s="43">
        <v>2</v>
      </c>
      <c r="AR595" s="43"/>
      <c r="AS595" s="43"/>
      <c r="AT595" s="43"/>
      <c r="AU595" s="43" t="s">
        <v>376</v>
      </c>
      <c r="AV595" s="43"/>
      <c r="AW595" s="43" t="s">
        <v>30</v>
      </c>
      <c r="AX595" s="43"/>
      <c r="AY595" s="43" t="s">
        <v>30</v>
      </c>
      <c r="AZ595" s="43"/>
      <c r="BA595" s="44"/>
      <c r="BB595" s="48"/>
      <c r="BC595" s="43"/>
      <c r="BD595" s="43"/>
      <c r="BE595" s="43"/>
      <c r="BF595" s="43">
        <v>1</v>
      </c>
      <c r="BG595" s="43">
        <v>1</v>
      </c>
      <c r="BH595" s="43">
        <v>1</v>
      </c>
      <c r="BI595" s="43" t="s">
        <v>1255</v>
      </c>
      <c r="BJ595" s="43" t="s">
        <v>589</v>
      </c>
      <c r="BK595" s="43">
        <v>1962</v>
      </c>
      <c r="BL595" s="43" t="str">
        <f t="shared" si="57"/>
        <v>1962Burnley</v>
      </c>
      <c r="BM595" s="49" t="str">
        <f t="shared" si="58"/>
        <v>Birmingham</v>
      </c>
      <c r="BN595" s="43"/>
      <c r="BO595" s="43"/>
      <c r="BP595" s="43"/>
      <c r="BQ595" s="43"/>
      <c r="BR595" s="43"/>
      <c r="BS595" s="43"/>
      <c r="BT595" s="43"/>
      <c r="BU595" s="43"/>
      <c r="BV595" s="43" t="s">
        <v>376</v>
      </c>
      <c r="BW595" s="43" t="s">
        <v>376</v>
      </c>
      <c r="BX595" s="43"/>
      <c r="BZ595" s="50"/>
      <c r="CA595" s="50"/>
      <c r="CB595" s="88" t="str">
        <f t="shared" si="59"/>
        <v>19620331</v>
      </c>
    </row>
    <row r="596" spans="1:80" s="49" customFormat="1" ht="12.95" customHeight="1" x14ac:dyDescent="0.2">
      <c r="A596" s="43">
        <v>4</v>
      </c>
      <c r="B596" s="43">
        <v>4</v>
      </c>
      <c r="C596" s="43">
        <v>1962</v>
      </c>
      <c r="D596" s="43" t="s">
        <v>658</v>
      </c>
      <c r="E596" s="43" t="s">
        <v>572</v>
      </c>
      <c r="F596" s="51" t="s">
        <v>1327</v>
      </c>
      <c r="G596" s="43"/>
      <c r="H596" s="51" t="s">
        <v>1011</v>
      </c>
      <c r="I596" s="51">
        <v>2</v>
      </c>
      <c r="J596" s="52">
        <v>22740</v>
      </c>
      <c r="K596" s="43" t="s">
        <v>1094</v>
      </c>
      <c r="L596" s="43" t="s">
        <v>3</v>
      </c>
      <c r="M596" s="43" t="s">
        <v>1335</v>
      </c>
      <c r="N596" s="46">
        <v>2</v>
      </c>
      <c r="O596" s="46">
        <v>1</v>
      </c>
      <c r="P596" s="51" t="s">
        <v>1178</v>
      </c>
      <c r="Q596" s="51" t="s">
        <v>1085</v>
      </c>
      <c r="R596" s="51" t="s">
        <v>376</v>
      </c>
      <c r="S596" s="43"/>
      <c r="T596" s="43"/>
      <c r="U596" s="43"/>
      <c r="V596" s="43"/>
      <c r="W596" s="43"/>
      <c r="X596" s="43"/>
      <c r="Y596" s="43"/>
      <c r="Z596" s="43"/>
      <c r="AA596" s="43"/>
      <c r="AB596" s="43"/>
      <c r="AC596" s="43"/>
      <c r="AD596" s="43" t="s">
        <v>1033</v>
      </c>
      <c r="AE596" s="47">
        <f t="shared" si="54"/>
        <v>1</v>
      </c>
      <c r="AF596" s="47">
        <f t="shared" si="55"/>
        <v>0</v>
      </c>
      <c r="AG596" s="47">
        <f t="shared" si="56"/>
        <v>0</v>
      </c>
      <c r="AH596" s="43"/>
      <c r="AI596" s="43"/>
      <c r="AJ596" s="43" t="s">
        <v>376</v>
      </c>
      <c r="AK596" s="43" t="s">
        <v>658</v>
      </c>
      <c r="AL596" s="43"/>
      <c r="AM596" s="43"/>
      <c r="AN596" s="43" t="s">
        <v>376</v>
      </c>
      <c r="AO596" s="43" t="s">
        <v>658</v>
      </c>
      <c r="AP596" s="43"/>
      <c r="AQ596" s="43">
        <v>2</v>
      </c>
      <c r="AR596" s="43"/>
      <c r="AS596" s="43"/>
      <c r="AT596" s="43"/>
      <c r="AU596" s="43" t="s">
        <v>376</v>
      </c>
      <c r="AV596" s="43"/>
      <c r="AW596" s="43" t="s">
        <v>30</v>
      </c>
      <c r="AX596" s="43"/>
      <c r="AY596" s="43"/>
      <c r="AZ596" s="43" t="s">
        <v>30</v>
      </c>
      <c r="BA596" s="51"/>
      <c r="BB596" s="48"/>
      <c r="BC596" s="43"/>
      <c r="BD596" s="43"/>
      <c r="BE596" s="43"/>
      <c r="BF596" s="43">
        <v>1</v>
      </c>
      <c r="BG596" s="43">
        <v>1</v>
      </c>
      <c r="BH596" s="43">
        <v>4</v>
      </c>
      <c r="BI596" s="43" t="s">
        <v>1094</v>
      </c>
      <c r="BJ596" s="43" t="s">
        <v>1335</v>
      </c>
      <c r="BK596" s="43">
        <v>1962</v>
      </c>
      <c r="BL596" s="43" t="str">
        <f t="shared" si="57"/>
        <v>1962Blackburn Rovers</v>
      </c>
      <c r="BM596" s="49" t="str">
        <f t="shared" si="58"/>
        <v>Blackburn Rovers</v>
      </c>
      <c r="BN596" s="43"/>
      <c r="BO596" s="43"/>
      <c r="BP596" s="43"/>
      <c r="BQ596" s="43"/>
      <c r="BR596" s="43"/>
      <c r="BS596" s="43"/>
      <c r="BT596" s="43"/>
      <c r="BU596" s="43"/>
      <c r="BV596" s="43" t="s">
        <v>376</v>
      </c>
      <c r="BW596" s="43" t="s">
        <v>376</v>
      </c>
      <c r="BX596" s="43"/>
      <c r="BZ596" s="50"/>
      <c r="CA596" s="50"/>
      <c r="CB596" s="88" t="str">
        <f t="shared" si="59"/>
        <v>19620404</v>
      </c>
    </row>
    <row r="597" spans="1:80" s="49" customFormat="1" ht="12.95" customHeight="1" x14ac:dyDescent="0.2">
      <c r="A597" s="43">
        <v>4</v>
      </c>
      <c r="B597" s="43">
        <v>4</v>
      </c>
      <c r="C597" s="43">
        <v>1962</v>
      </c>
      <c r="D597" s="43" t="s">
        <v>658</v>
      </c>
      <c r="E597" s="43" t="s">
        <v>572</v>
      </c>
      <c r="F597" s="51" t="s">
        <v>1327</v>
      </c>
      <c r="G597" s="43"/>
      <c r="H597" s="51" t="s">
        <v>1011</v>
      </c>
      <c r="I597" s="51">
        <v>2</v>
      </c>
      <c r="J597" s="52">
        <v>22740</v>
      </c>
      <c r="K597" s="43" t="s">
        <v>1335</v>
      </c>
      <c r="L597" s="43" t="s">
        <v>4</v>
      </c>
      <c r="M597" s="43" t="s">
        <v>1094</v>
      </c>
      <c r="N597" s="46">
        <v>1</v>
      </c>
      <c r="O597" s="46">
        <v>2</v>
      </c>
      <c r="P597" s="51" t="s">
        <v>1178</v>
      </c>
      <c r="Q597" s="51" t="s">
        <v>1085</v>
      </c>
      <c r="R597" s="51" t="s">
        <v>376</v>
      </c>
      <c r="S597" s="43"/>
      <c r="T597" s="43"/>
      <c r="U597" s="43"/>
      <c r="V597" s="43"/>
      <c r="W597" s="43"/>
      <c r="X597" s="43"/>
      <c r="Y597" s="43"/>
      <c r="Z597" s="43"/>
      <c r="AA597" s="43"/>
      <c r="AB597" s="43"/>
      <c r="AC597" s="43"/>
      <c r="AD597" s="43" t="s">
        <v>1037</v>
      </c>
      <c r="AE597" s="47">
        <f t="shared" si="54"/>
        <v>0</v>
      </c>
      <c r="AF597" s="47">
        <f t="shared" si="55"/>
        <v>0</v>
      </c>
      <c r="AG597" s="47">
        <f t="shared" si="56"/>
        <v>1</v>
      </c>
      <c r="AH597" s="43"/>
      <c r="AI597" s="43"/>
      <c r="AJ597" s="43" t="s">
        <v>376</v>
      </c>
      <c r="AK597" s="43" t="s">
        <v>658</v>
      </c>
      <c r="AL597" s="43"/>
      <c r="AM597" s="43"/>
      <c r="AN597" s="43" t="s">
        <v>376</v>
      </c>
      <c r="AO597" s="43" t="s">
        <v>658</v>
      </c>
      <c r="AP597" s="43"/>
      <c r="AQ597" s="43">
        <v>2</v>
      </c>
      <c r="AR597" s="43"/>
      <c r="AS597" s="43"/>
      <c r="AT597" s="43"/>
      <c r="AU597" s="43" t="s">
        <v>376</v>
      </c>
      <c r="AV597" s="43"/>
      <c r="AW597" s="43" t="s">
        <v>30</v>
      </c>
      <c r="AX597" s="43"/>
      <c r="AY597" s="43"/>
      <c r="AZ597" s="43" t="s">
        <v>30</v>
      </c>
      <c r="BA597" s="51"/>
      <c r="BB597" s="48"/>
      <c r="BC597" s="43"/>
      <c r="BD597" s="43"/>
      <c r="BE597" s="43"/>
      <c r="BF597" s="43">
        <v>1</v>
      </c>
      <c r="BG597" s="43">
        <v>4</v>
      </c>
      <c r="BH597" s="43">
        <v>1</v>
      </c>
      <c r="BI597" s="43" t="s">
        <v>1335</v>
      </c>
      <c r="BJ597" s="43" t="s">
        <v>1094</v>
      </c>
      <c r="BK597" s="43">
        <v>1962</v>
      </c>
      <c r="BL597" s="43" t="str">
        <f t="shared" si="57"/>
        <v>1962Rochdale</v>
      </c>
      <c r="BM597" s="49" t="str">
        <f t="shared" si="58"/>
        <v>Blackburn Rovers</v>
      </c>
      <c r="BN597" s="43"/>
      <c r="BO597" s="43"/>
      <c r="BP597" s="43"/>
      <c r="BQ597" s="43"/>
      <c r="BR597" s="43"/>
      <c r="BS597" s="43"/>
      <c r="BT597" s="43"/>
      <c r="BU597" s="43"/>
      <c r="BV597" s="43" t="s">
        <v>376</v>
      </c>
      <c r="BW597" s="43" t="s">
        <v>376</v>
      </c>
      <c r="BX597" s="43"/>
      <c r="BZ597" s="50"/>
      <c r="CA597" s="50"/>
      <c r="CB597" s="88" t="str">
        <f t="shared" si="59"/>
        <v>19620404</v>
      </c>
    </row>
    <row r="598" spans="1:80" s="49" customFormat="1" ht="12.95" customHeight="1" x14ac:dyDescent="0.2">
      <c r="A598" s="43">
        <v>4</v>
      </c>
      <c r="B598" s="43">
        <v>9</v>
      </c>
      <c r="C598" s="43">
        <v>1962</v>
      </c>
      <c r="D598" s="43" t="s">
        <v>658</v>
      </c>
      <c r="E598" s="43" t="s">
        <v>572</v>
      </c>
      <c r="F598" s="44" t="s">
        <v>1010</v>
      </c>
      <c r="G598" s="43"/>
      <c r="H598" s="44" t="s">
        <v>1011</v>
      </c>
      <c r="I598" s="44" t="s">
        <v>1023</v>
      </c>
      <c r="J598" s="45">
        <v>22745</v>
      </c>
      <c r="K598" s="43" t="s">
        <v>1255</v>
      </c>
      <c r="L598" s="43" t="s">
        <v>3</v>
      </c>
      <c r="M598" s="43" t="s">
        <v>589</v>
      </c>
      <c r="N598" s="46">
        <v>2</v>
      </c>
      <c r="O598" s="46">
        <v>1</v>
      </c>
      <c r="P598" s="44" t="s">
        <v>1277</v>
      </c>
      <c r="Q598" s="44" t="s">
        <v>1278</v>
      </c>
      <c r="R598" s="44" t="s">
        <v>376</v>
      </c>
      <c r="S598" s="43"/>
      <c r="T598" s="43"/>
      <c r="U598" s="43"/>
      <c r="V598" s="43"/>
      <c r="W598" s="43"/>
      <c r="X598" s="43"/>
      <c r="Y598" s="43"/>
      <c r="Z598" s="43"/>
      <c r="AA598" s="43"/>
      <c r="AB598" s="43"/>
      <c r="AC598" s="43"/>
      <c r="AD598" s="43"/>
      <c r="AE598" s="47">
        <f t="shared" si="54"/>
        <v>1</v>
      </c>
      <c r="AF598" s="47">
        <f t="shared" si="55"/>
        <v>0</v>
      </c>
      <c r="AG598" s="47">
        <f t="shared" si="56"/>
        <v>0</v>
      </c>
      <c r="AH598" s="43" t="s">
        <v>1255</v>
      </c>
      <c r="AI598" s="43" t="s">
        <v>1086</v>
      </c>
      <c r="AJ598" s="43" t="s">
        <v>376</v>
      </c>
      <c r="AK598" s="43" t="s">
        <v>658</v>
      </c>
      <c r="AL598" s="43" t="s">
        <v>1017</v>
      </c>
      <c r="AM598" s="43" t="s">
        <v>1018</v>
      </c>
      <c r="AN598" s="43" t="s">
        <v>376</v>
      </c>
      <c r="AO598" s="43" t="s">
        <v>658</v>
      </c>
      <c r="AP598" s="43"/>
      <c r="AQ598" s="43">
        <v>2</v>
      </c>
      <c r="AR598" s="43"/>
      <c r="AS598" s="43"/>
      <c r="AT598" s="43"/>
      <c r="AU598" s="43" t="s">
        <v>376</v>
      </c>
      <c r="AV598" s="43"/>
      <c r="AW598" s="43" t="s">
        <v>30</v>
      </c>
      <c r="AX598" s="43"/>
      <c r="AY598" s="43" t="s">
        <v>30</v>
      </c>
      <c r="AZ598" s="43"/>
      <c r="BA598" s="44"/>
      <c r="BB598" s="48"/>
      <c r="BC598" s="43"/>
      <c r="BD598" s="43"/>
      <c r="BE598" s="43"/>
      <c r="BF598" s="43">
        <v>1</v>
      </c>
      <c r="BG598" s="43">
        <v>1</v>
      </c>
      <c r="BH598" s="43">
        <v>1</v>
      </c>
      <c r="BI598" s="43" t="s">
        <v>1255</v>
      </c>
      <c r="BJ598" s="43" t="s">
        <v>589</v>
      </c>
      <c r="BK598" s="43">
        <v>1962</v>
      </c>
      <c r="BL598" s="43" t="str">
        <f t="shared" si="57"/>
        <v>1962Burnley</v>
      </c>
      <c r="BM598" s="49" t="str">
        <f t="shared" si="58"/>
        <v>Leicester</v>
      </c>
      <c r="BN598" s="43"/>
      <c r="BO598" s="43"/>
      <c r="BP598" s="43"/>
      <c r="BQ598" s="43"/>
      <c r="BR598" s="43"/>
      <c r="BS598" s="43"/>
      <c r="BT598" s="43"/>
      <c r="BU598" s="43"/>
      <c r="BV598" s="43" t="s">
        <v>376</v>
      </c>
      <c r="BW598" s="43" t="s">
        <v>376</v>
      </c>
      <c r="BX598" s="43"/>
      <c r="BZ598" s="50"/>
      <c r="CA598" s="50"/>
      <c r="CB598" s="88" t="str">
        <f t="shared" si="59"/>
        <v>19620409</v>
      </c>
    </row>
    <row r="599" spans="1:80" s="49" customFormat="1" ht="12.95" customHeight="1" x14ac:dyDescent="0.2">
      <c r="A599" s="43">
        <v>4</v>
      </c>
      <c r="B599" s="43">
        <v>9</v>
      </c>
      <c r="C599" s="43">
        <v>1962</v>
      </c>
      <c r="D599" s="43" t="s">
        <v>658</v>
      </c>
      <c r="E599" s="43" t="s">
        <v>572</v>
      </c>
      <c r="F599" s="44" t="s">
        <v>1010</v>
      </c>
      <c r="G599" s="43"/>
      <c r="H599" s="44" t="s">
        <v>1011</v>
      </c>
      <c r="I599" s="44" t="s">
        <v>1023</v>
      </c>
      <c r="J599" s="45">
        <v>22745</v>
      </c>
      <c r="K599" s="43" t="s">
        <v>589</v>
      </c>
      <c r="L599" s="43" t="s">
        <v>4</v>
      </c>
      <c r="M599" s="43" t="s">
        <v>1255</v>
      </c>
      <c r="N599" s="46">
        <v>1</v>
      </c>
      <c r="O599" s="46">
        <v>2</v>
      </c>
      <c r="P599" s="44" t="s">
        <v>1277</v>
      </c>
      <c r="Q599" s="44" t="s">
        <v>1278</v>
      </c>
      <c r="R599" s="44" t="s">
        <v>376</v>
      </c>
      <c r="S599" s="43"/>
      <c r="T599" s="43"/>
      <c r="U599" s="43"/>
      <c r="V599" s="43"/>
      <c r="W599" s="43"/>
      <c r="X599" s="43"/>
      <c r="Y599" s="43"/>
      <c r="Z599" s="43"/>
      <c r="AA599" s="43"/>
      <c r="AB599" s="43"/>
      <c r="AC599" s="43"/>
      <c r="AD599" s="43"/>
      <c r="AE599" s="47">
        <f t="shared" si="54"/>
        <v>0</v>
      </c>
      <c r="AF599" s="47">
        <f t="shared" si="55"/>
        <v>0</v>
      </c>
      <c r="AG599" s="47">
        <f t="shared" si="56"/>
        <v>1</v>
      </c>
      <c r="AH599" s="43" t="s">
        <v>1017</v>
      </c>
      <c r="AI599" s="43" t="s">
        <v>1018</v>
      </c>
      <c r="AJ599" s="43" t="s">
        <v>376</v>
      </c>
      <c r="AK599" s="43" t="s">
        <v>658</v>
      </c>
      <c r="AL599" s="43" t="s">
        <v>1255</v>
      </c>
      <c r="AM599" s="43" t="s">
        <v>1086</v>
      </c>
      <c r="AN599" s="43" t="s">
        <v>376</v>
      </c>
      <c r="AO599" s="43" t="s">
        <v>658</v>
      </c>
      <c r="AP599" s="43"/>
      <c r="AQ599" s="43">
        <v>2</v>
      </c>
      <c r="AR599" s="43"/>
      <c r="AS599" s="43"/>
      <c r="AT599" s="43"/>
      <c r="AU599" s="43" t="s">
        <v>376</v>
      </c>
      <c r="AV599" s="43"/>
      <c r="AW599" s="43" t="s">
        <v>30</v>
      </c>
      <c r="AX599" s="43"/>
      <c r="AY599" s="43" t="s">
        <v>30</v>
      </c>
      <c r="AZ599" s="43"/>
      <c r="BA599" s="44"/>
      <c r="BB599" s="48"/>
      <c r="BC599" s="43"/>
      <c r="BD599" s="43"/>
      <c r="BE599" s="43"/>
      <c r="BF599" s="43">
        <v>1</v>
      </c>
      <c r="BG599" s="43">
        <v>1</v>
      </c>
      <c r="BH599" s="43">
        <v>1</v>
      </c>
      <c r="BI599" s="43" t="s">
        <v>589</v>
      </c>
      <c r="BJ599" s="43" t="s">
        <v>1255</v>
      </c>
      <c r="BK599" s="43">
        <v>1962</v>
      </c>
      <c r="BL599" s="43" t="str">
        <f t="shared" si="57"/>
        <v>1962Fulham</v>
      </c>
      <c r="BM599" s="49" t="str">
        <f t="shared" si="58"/>
        <v>Leicester</v>
      </c>
      <c r="BN599" s="43"/>
      <c r="BO599" s="43"/>
      <c r="BP599" s="43"/>
      <c r="BQ599" s="43"/>
      <c r="BR599" s="43"/>
      <c r="BS599" s="43"/>
      <c r="BT599" s="43"/>
      <c r="BU599" s="43"/>
      <c r="BV599" s="43" t="s">
        <v>376</v>
      </c>
      <c r="BW599" s="43" t="s">
        <v>376</v>
      </c>
      <c r="BX599" s="43"/>
      <c r="BZ599" s="50"/>
      <c r="CA599" s="50"/>
      <c r="CB599" s="88" t="str">
        <f t="shared" si="59"/>
        <v>19620409</v>
      </c>
    </row>
    <row r="600" spans="1:80" s="49" customFormat="1" ht="12.95" customHeight="1" x14ac:dyDescent="0.2">
      <c r="A600" s="43">
        <v>4</v>
      </c>
      <c r="B600" s="43">
        <v>11</v>
      </c>
      <c r="C600" s="43">
        <v>1962</v>
      </c>
      <c r="D600" s="43" t="s">
        <v>658</v>
      </c>
      <c r="E600" s="43" t="s">
        <v>572</v>
      </c>
      <c r="F600" s="51" t="s">
        <v>1327</v>
      </c>
      <c r="G600" s="43"/>
      <c r="H600" s="51" t="s">
        <v>1011</v>
      </c>
      <c r="I600" s="51">
        <v>1</v>
      </c>
      <c r="J600" s="52">
        <v>22747</v>
      </c>
      <c r="K600" s="43" t="s">
        <v>1321</v>
      </c>
      <c r="L600" s="43" t="s">
        <v>3</v>
      </c>
      <c r="M600" s="43" t="s">
        <v>1305</v>
      </c>
      <c r="N600" s="46">
        <v>4</v>
      </c>
      <c r="O600" s="46">
        <v>1</v>
      </c>
      <c r="P600" s="51" t="s">
        <v>1337</v>
      </c>
      <c r="Q600" s="51" t="s">
        <v>1323</v>
      </c>
      <c r="R600" s="51" t="s">
        <v>376</v>
      </c>
      <c r="S600" s="43"/>
      <c r="T600" s="43"/>
      <c r="U600" s="43"/>
      <c r="V600" s="43"/>
      <c r="W600" s="43"/>
      <c r="X600" s="43"/>
      <c r="Y600" s="43"/>
      <c r="Z600" s="43"/>
      <c r="AA600" s="43"/>
      <c r="AB600" s="43"/>
      <c r="AC600" s="43"/>
      <c r="AD600" s="43" t="s">
        <v>1033</v>
      </c>
      <c r="AE600" s="47">
        <f t="shared" si="54"/>
        <v>1</v>
      </c>
      <c r="AF600" s="47">
        <f t="shared" si="55"/>
        <v>0</v>
      </c>
      <c r="AG600" s="47">
        <f t="shared" si="56"/>
        <v>0</v>
      </c>
      <c r="AH600" s="43"/>
      <c r="AI600" s="43"/>
      <c r="AJ600" s="43" t="s">
        <v>376</v>
      </c>
      <c r="AK600" s="43" t="s">
        <v>658</v>
      </c>
      <c r="AL600" s="43"/>
      <c r="AM600" s="43"/>
      <c r="AN600" s="43" t="s">
        <v>376</v>
      </c>
      <c r="AO600" s="43" t="s">
        <v>658</v>
      </c>
      <c r="AP600" s="43"/>
      <c r="AQ600" s="43">
        <v>2</v>
      </c>
      <c r="AR600" s="43"/>
      <c r="AS600" s="43"/>
      <c r="AT600" s="43"/>
      <c r="AU600" s="43" t="s">
        <v>376</v>
      </c>
      <c r="AV600" s="43"/>
      <c r="AW600" s="43" t="s">
        <v>30</v>
      </c>
      <c r="AX600" s="43"/>
      <c r="AY600" s="43"/>
      <c r="AZ600" s="43" t="s">
        <v>30</v>
      </c>
      <c r="BA600" s="51"/>
      <c r="BB600" s="48"/>
      <c r="BC600" s="43"/>
      <c r="BD600" s="43"/>
      <c r="BE600" s="43"/>
      <c r="BF600" s="43">
        <v>1</v>
      </c>
      <c r="BG600" s="43">
        <v>2</v>
      </c>
      <c r="BH600" s="43">
        <v>1</v>
      </c>
      <c r="BI600" s="43" t="s">
        <v>1321</v>
      </c>
      <c r="BJ600" s="43" t="s">
        <v>1305</v>
      </c>
      <c r="BK600" s="43">
        <v>1962</v>
      </c>
      <c r="BL600" s="43" t="str">
        <f t="shared" si="57"/>
        <v>1962Norwich City</v>
      </c>
      <c r="BM600" s="49" t="str">
        <f t="shared" si="58"/>
        <v>Norwich City</v>
      </c>
      <c r="BN600" s="43"/>
      <c r="BO600" s="43"/>
      <c r="BP600" s="43"/>
      <c r="BQ600" s="43"/>
      <c r="BR600" s="43"/>
      <c r="BS600" s="43"/>
      <c r="BT600" s="43"/>
      <c r="BU600" s="43"/>
      <c r="BV600" s="43" t="s">
        <v>376</v>
      </c>
      <c r="BW600" s="43" t="s">
        <v>376</v>
      </c>
      <c r="BX600" s="43"/>
      <c r="BZ600" s="50"/>
      <c r="CA600" s="50"/>
      <c r="CB600" s="88" t="str">
        <f t="shared" si="59"/>
        <v>19620411</v>
      </c>
    </row>
    <row r="601" spans="1:80" s="49" customFormat="1" ht="12.95" customHeight="1" x14ac:dyDescent="0.2">
      <c r="A601" s="43">
        <v>4</v>
      </c>
      <c r="B601" s="43">
        <v>11</v>
      </c>
      <c r="C601" s="43">
        <v>1962</v>
      </c>
      <c r="D601" s="43" t="s">
        <v>658</v>
      </c>
      <c r="E601" s="43" t="s">
        <v>572</v>
      </c>
      <c r="F601" s="51" t="s">
        <v>1327</v>
      </c>
      <c r="G601" s="43"/>
      <c r="H601" s="51" t="s">
        <v>1011</v>
      </c>
      <c r="I601" s="51">
        <v>1</v>
      </c>
      <c r="J601" s="52">
        <v>22747</v>
      </c>
      <c r="K601" s="43" t="s">
        <v>1305</v>
      </c>
      <c r="L601" s="43" t="s">
        <v>4</v>
      </c>
      <c r="M601" s="43" t="s">
        <v>1321</v>
      </c>
      <c r="N601" s="46">
        <v>1</v>
      </c>
      <c r="O601" s="46">
        <v>4</v>
      </c>
      <c r="P601" s="51" t="s">
        <v>1337</v>
      </c>
      <c r="Q601" s="51" t="s">
        <v>1323</v>
      </c>
      <c r="R601" s="51" t="s">
        <v>376</v>
      </c>
      <c r="S601" s="43"/>
      <c r="T601" s="43"/>
      <c r="U601" s="43"/>
      <c r="V601" s="43"/>
      <c r="W601" s="43"/>
      <c r="X601" s="43"/>
      <c r="Y601" s="43"/>
      <c r="Z601" s="43"/>
      <c r="AA601" s="43"/>
      <c r="AB601" s="43"/>
      <c r="AC601" s="43"/>
      <c r="AD601" s="43" t="s">
        <v>1037</v>
      </c>
      <c r="AE601" s="47">
        <f t="shared" si="54"/>
        <v>0</v>
      </c>
      <c r="AF601" s="47">
        <f t="shared" si="55"/>
        <v>0</v>
      </c>
      <c r="AG601" s="47">
        <f t="shared" si="56"/>
        <v>1</v>
      </c>
      <c r="AH601" s="43"/>
      <c r="AI601" s="43"/>
      <c r="AJ601" s="43" t="s">
        <v>376</v>
      </c>
      <c r="AK601" s="43" t="s">
        <v>658</v>
      </c>
      <c r="AL601" s="43"/>
      <c r="AM601" s="43"/>
      <c r="AN601" s="43" t="s">
        <v>376</v>
      </c>
      <c r="AO601" s="43" t="s">
        <v>658</v>
      </c>
      <c r="AP601" s="43"/>
      <c r="AQ601" s="43">
        <v>2</v>
      </c>
      <c r="AR601" s="43"/>
      <c r="AS601" s="43"/>
      <c r="AT601" s="43"/>
      <c r="AU601" s="43" t="s">
        <v>376</v>
      </c>
      <c r="AV601" s="43"/>
      <c r="AW601" s="43" t="s">
        <v>30</v>
      </c>
      <c r="AX601" s="43"/>
      <c r="AY601" s="43"/>
      <c r="AZ601" s="43" t="s">
        <v>30</v>
      </c>
      <c r="BA601" s="51"/>
      <c r="BB601" s="48"/>
      <c r="BC601" s="43"/>
      <c r="BD601" s="43"/>
      <c r="BE601" s="43"/>
      <c r="BF601" s="43">
        <v>1</v>
      </c>
      <c r="BG601" s="43">
        <v>1</v>
      </c>
      <c r="BH601" s="43">
        <v>2</v>
      </c>
      <c r="BI601" s="43" t="s">
        <v>1305</v>
      </c>
      <c r="BJ601" s="43" t="s">
        <v>1321</v>
      </c>
      <c r="BK601" s="43">
        <v>1962</v>
      </c>
      <c r="BL601" s="43" t="str">
        <f t="shared" si="57"/>
        <v>1962Blackpool</v>
      </c>
      <c r="BM601" s="49" t="str">
        <f t="shared" si="58"/>
        <v>Norwich City</v>
      </c>
      <c r="BN601" s="43"/>
      <c r="BO601" s="43"/>
      <c r="BP601" s="43"/>
      <c r="BQ601" s="43"/>
      <c r="BR601" s="43"/>
      <c r="BS601" s="43"/>
      <c r="BT601" s="43"/>
      <c r="BU601" s="43"/>
      <c r="BV601" s="43" t="s">
        <v>376</v>
      </c>
      <c r="BW601" s="43" t="s">
        <v>376</v>
      </c>
      <c r="BX601" s="43"/>
      <c r="BZ601" s="50"/>
      <c r="CA601" s="50"/>
      <c r="CB601" s="88" t="str">
        <f t="shared" si="59"/>
        <v>19620411</v>
      </c>
    </row>
    <row r="602" spans="1:80" s="49" customFormat="1" ht="12.95" customHeight="1" x14ac:dyDescent="0.2">
      <c r="A602" s="43">
        <v>4</v>
      </c>
      <c r="B602" s="43">
        <v>16</v>
      </c>
      <c r="C602" s="43">
        <v>1962</v>
      </c>
      <c r="D602" s="43" t="s">
        <v>658</v>
      </c>
      <c r="E602" s="43" t="s">
        <v>572</v>
      </c>
      <c r="F602" s="51" t="s">
        <v>1327</v>
      </c>
      <c r="G602" s="43"/>
      <c r="H602" s="51" t="s">
        <v>1011</v>
      </c>
      <c r="I602" s="51">
        <v>2</v>
      </c>
      <c r="J602" s="52">
        <v>22752</v>
      </c>
      <c r="K602" s="43" t="s">
        <v>1305</v>
      </c>
      <c r="L602" s="43" t="s">
        <v>3</v>
      </c>
      <c r="M602" s="43" t="s">
        <v>1321</v>
      </c>
      <c r="N602" s="46">
        <v>2</v>
      </c>
      <c r="O602" s="46">
        <v>0</v>
      </c>
      <c r="P602" s="51" t="s">
        <v>1338</v>
      </c>
      <c r="Q602" s="51" t="s">
        <v>1305</v>
      </c>
      <c r="R602" s="51" t="s">
        <v>376</v>
      </c>
      <c r="S602" s="43"/>
      <c r="T602" s="43"/>
      <c r="U602" s="43"/>
      <c r="V602" s="43"/>
      <c r="W602" s="43"/>
      <c r="X602" s="43"/>
      <c r="Y602" s="43"/>
      <c r="Z602" s="43"/>
      <c r="AA602" s="43"/>
      <c r="AB602" s="43"/>
      <c r="AC602" s="43"/>
      <c r="AD602" s="43" t="s">
        <v>1033</v>
      </c>
      <c r="AE602" s="47">
        <f t="shared" si="54"/>
        <v>1</v>
      </c>
      <c r="AF602" s="47">
        <f t="shared" si="55"/>
        <v>0</v>
      </c>
      <c r="AG602" s="47">
        <f t="shared" si="56"/>
        <v>0</v>
      </c>
      <c r="AH602" s="43"/>
      <c r="AI602" s="43"/>
      <c r="AJ602" s="43" t="s">
        <v>376</v>
      </c>
      <c r="AK602" s="43" t="s">
        <v>658</v>
      </c>
      <c r="AL602" s="43"/>
      <c r="AM602" s="43"/>
      <c r="AN602" s="43" t="s">
        <v>376</v>
      </c>
      <c r="AO602" s="43" t="s">
        <v>658</v>
      </c>
      <c r="AP602" s="43"/>
      <c r="AQ602" s="43">
        <v>2</v>
      </c>
      <c r="AR602" s="43"/>
      <c r="AS602" s="43"/>
      <c r="AT602" s="43"/>
      <c r="AU602" s="43" t="s">
        <v>376</v>
      </c>
      <c r="AV602" s="43"/>
      <c r="AW602" s="43" t="s">
        <v>30</v>
      </c>
      <c r="AX602" s="43"/>
      <c r="AY602" s="43"/>
      <c r="AZ602" s="43" t="s">
        <v>30</v>
      </c>
      <c r="BA602" s="51"/>
      <c r="BB602" s="48"/>
      <c r="BC602" s="43"/>
      <c r="BD602" s="43"/>
      <c r="BE602" s="43"/>
      <c r="BF602" s="43">
        <v>1</v>
      </c>
      <c r="BG602" s="43">
        <v>1</v>
      </c>
      <c r="BH602" s="43">
        <v>2</v>
      </c>
      <c r="BI602" s="43" t="s">
        <v>1305</v>
      </c>
      <c r="BJ602" s="43" t="s">
        <v>1321</v>
      </c>
      <c r="BK602" s="43">
        <v>1962</v>
      </c>
      <c r="BL602" s="43" t="str">
        <f t="shared" si="57"/>
        <v>1962Blackpool</v>
      </c>
      <c r="BM602" s="49" t="str">
        <f t="shared" si="58"/>
        <v>Blackpool</v>
      </c>
      <c r="BN602" s="43"/>
      <c r="BO602" s="43"/>
      <c r="BP602" s="43"/>
      <c r="BQ602" s="43"/>
      <c r="BR602" s="43"/>
      <c r="BS602" s="43"/>
      <c r="BT602" s="43"/>
      <c r="BU602" s="43"/>
      <c r="BV602" s="43" t="s">
        <v>376</v>
      </c>
      <c r="BW602" s="43" t="s">
        <v>376</v>
      </c>
      <c r="BX602" s="43"/>
      <c r="BZ602" s="50"/>
      <c r="CA602" s="50"/>
      <c r="CB602" s="88" t="str">
        <f t="shared" si="59"/>
        <v>19620416</v>
      </c>
    </row>
    <row r="603" spans="1:80" s="49" customFormat="1" ht="12.95" customHeight="1" x14ac:dyDescent="0.2">
      <c r="A603" s="43">
        <v>4</v>
      </c>
      <c r="B603" s="43">
        <v>16</v>
      </c>
      <c r="C603" s="43">
        <v>1962</v>
      </c>
      <c r="D603" s="43" t="s">
        <v>658</v>
      </c>
      <c r="E603" s="43" t="s">
        <v>572</v>
      </c>
      <c r="F603" s="51" t="s">
        <v>1327</v>
      </c>
      <c r="G603" s="43"/>
      <c r="H603" s="51" t="s">
        <v>1011</v>
      </c>
      <c r="I603" s="51">
        <v>2</v>
      </c>
      <c r="J603" s="52">
        <v>22752</v>
      </c>
      <c r="K603" s="43" t="s">
        <v>1321</v>
      </c>
      <c r="L603" s="43" t="s">
        <v>4</v>
      </c>
      <c r="M603" s="43" t="s">
        <v>1305</v>
      </c>
      <c r="N603" s="46">
        <v>0</v>
      </c>
      <c r="O603" s="46">
        <v>2</v>
      </c>
      <c r="P603" s="51" t="s">
        <v>1338</v>
      </c>
      <c r="Q603" s="51" t="s">
        <v>1305</v>
      </c>
      <c r="R603" s="51" t="s">
        <v>376</v>
      </c>
      <c r="S603" s="43"/>
      <c r="T603" s="43"/>
      <c r="U603" s="43"/>
      <c r="V603" s="43"/>
      <c r="W603" s="43"/>
      <c r="X603" s="43"/>
      <c r="Y603" s="43"/>
      <c r="Z603" s="43"/>
      <c r="AA603" s="43"/>
      <c r="AB603" s="43"/>
      <c r="AC603" s="43"/>
      <c r="AD603" s="43" t="s">
        <v>1037</v>
      </c>
      <c r="AE603" s="47">
        <f t="shared" si="54"/>
        <v>0</v>
      </c>
      <c r="AF603" s="47">
        <f t="shared" si="55"/>
        <v>0</v>
      </c>
      <c r="AG603" s="47">
        <f t="shared" si="56"/>
        <v>1</v>
      </c>
      <c r="AH603" s="43"/>
      <c r="AI603" s="43"/>
      <c r="AJ603" s="43" t="s">
        <v>376</v>
      </c>
      <c r="AK603" s="43" t="s">
        <v>658</v>
      </c>
      <c r="AL603" s="43"/>
      <c r="AM603" s="43"/>
      <c r="AN603" s="43" t="s">
        <v>376</v>
      </c>
      <c r="AO603" s="43" t="s">
        <v>658</v>
      </c>
      <c r="AP603" s="43"/>
      <c r="AQ603" s="43">
        <v>2</v>
      </c>
      <c r="AR603" s="43"/>
      <c r="AS603" s="43"/>
      <c r="AT603" s="43"/>
      <c r="AU603" s="43" t="s">
        <v>376</v>
      </c>
      <c r="AV603" s="43"/>
      <c r="AW603" s="43" t="s">
        <v>30</v>
      </c>
      <c r="AX603" s="43"/>
      <c r="AY603" s="43"/>
      <c r="AZ603" s="43" t="s">
        <v>30</v>
      </c>
      <c r="BA603" s="51"/>
      <c r="BB603" s="48"/>
      <c r="BC603" s="43"/>
      <c r="BD603" s="43"/>
      <c r="BE603" s="43"/>
      <c r="BF603" s="43">
        <v>1</v>
      </c>
      <c r="BG603" s="43">
        <v>2</v>
      </c>
      <c r="BH603" s="43">
        <v>1</v>
      </c>
      <c r="BI603" s="43" t="s">
        <v>1321</v>
      </c>
      <c r="BJ603" s="43" t="s">
        <v>1305</v>
      </c>
      <c r="BK603" s="43">
        <v>1962</v>
      </c>
      <c r="BL603" s="43" t="str">
        <f t="shared" si="57"/>
        <v>1962Norwich City</v>
      </c>
      <c r="BM603" s="49" t="str">
        <f t="shared" si="58"/>
        <v>Blackpool</v>
      </c>
      <c r="BN603" s="43"/>
      <c r="BO603" s="43"/>
      <c r="BP603" s="43"/>
      <c r="BQ603" s="43"/>
      <c r="BR603" s="43"/>
      <c r="BS603" s="43"/>
      <c r="BT603" s="43"/>
      <c r="BU603" s="43"/>
      <c r="BV603" s="43" t="s">
        <v>376</v>
      </c>
      <c r="BW603" s="43" t="s">
        <v>376</v>
      </c>
      <c r="BX603" s="43"/>
      <c r="BZ603" s="50"/>
      <c r="CA603" s="50"/>
      <c r="CB603" s="88" t="str">
        <f t="shared" si="59"/>
        <v>19620416</v>
      </c>
    </row>
    <row r="604" spans="1:80" s="49" customFormat="1" ht="12.95" customHeight="1" x14ac:dyDescent="0.2">
      <c r="A604" s="43">
        <v>4</v>
      </c>
      <c r="B604" s="43">
        <v>26</v>
      </c>
      <c r="C604" s="43">
        <v>1962</v>
      </c>
      <c r="D604" s="43" t="s">
        <v>658</v>
      </c>
      <c r="E604" s="43" t="s">
        <v>572</v>
      </c>
      <c r="F604" s="51" t="s">
        <v>1327</v>
      </c>
      <c r="G604" s="43"/>
      <c r="H604" s="43" t="s">
        <v>1334</v>
      </c>
      <c r="I604" s="51">
        <v>1</v>
      </c>
      <c r="J604" s="52">
        <v>22762</v>
      </c>
      <c r="K604" s="43" t="s">
        <v>1335</v>
      </c>
      <c r="L604" s="43" t="s">
        <v>4</v>
      </c>
      <c r="M604" s="43" t="s">
        <v>1321</v>
      </c>
      <c r="N604" s="46">
        <v>0</v>
      </c>
      <c r="O604" s="46">
        <v>3</v>
      </c>
      <c r="P604" s="51" t="s">
        <v>1336</v>
      </c>
      <c r="Q604" s="51" t="s">
        <v>1101</v>
      </c>
      <c r="R604" s="51" t="s">
        <v>376</v>
      </c>
      <c r="S604" s="43"/>
      <c r="T604" s="43"/>
      <c r="U604" s="43"/>
      <c r="V604" s="43"/>
      <c r="W604" s="43"/>
      <c r="X604" s="43"/>
      <c r="Y604" s="43"/>
      <c r="Z604" s="43"/>
      <c r="AA604" s="43"/>
      <c r="AB604" s="43"/>
      <c r="AC604" s="43"/>
      <c r="AD604" s="43" t="s">
        <v>1033</v>
      </c>
      <c r="AE604" s="47">
        <f t="shared" si="54"/>
        <v>0</v>
      </c>
      <c r="AF604" s="47">
        <f t="shared" si="55"/>
        <v>0</v>
      </c>
      <c r="AG604" s="47">
        <f t="shared" si="56"/>
        <v>1</v>
      </c>
      <c r="AH604" s="43"/>
      <c r="AI604" s="43"/>
      <c r="AJ604" s="43" t="s">
        <v>376</v>
      </c>
      <c r="AK604" s="43" t="s">
        <v>658</v>
      </c>
      <c r="AL604" s="43"/>
      <c r="AM604" s="43"/>
      <c r="AN604" s="43" t="s">
        <v>376</v>
      </c>
      <c r="AO604" s="43" t="s">
        <v>658</v>
      </c>
      <c r="AP604" s="43"/>
      <c r="AQ604" s="43">
        <v>1</v>
      </c>
      <c r="AR604" s="43"/>
      <c r="AS604" s="43"/>
      <c r="AT604" s="43"/>
      <c r="AU604" s="43" t="s">
        <v>376</v>
      </c>
      <c r="AV604" s="43"/>
      <c r="AW604" s="43" t="s">
        <v>30</v>
      </c>
      <c r="AX604" s="43"/>
      <c r="AY604" s="43"/>
      <c r="AZ604" s="43" t="s">
        <v>30</v>
      </c>
      <c r="BA604" s="51"/>
      <c r="BB604" s="48"/>
      <c r="BC604" s="43" t="s">
        <v>30</v>
      </c>
      <c r="BD604" s="43"/>
      <c r="BE604" s="43"/>
      <c r="BF604" s="43">
        <v>1</v>
      </c>
      <c r="BG604" s="43">
        <v>4</v>
      </c>
      <c r="BH604" s="43">
        <v>2</v>
      </c>
      <c r="BI604" s="43" t="s">
        <v>1335</v>
      </c>
      <c r="BJ604" s="43" t="s">
        <v>1321</v>
      </c>
      <c r="BK604" s="43">
        <v>1962</v>
      </c>
      <c r="BL604" s="43" t="str">
        <f t="shared" si="57"/>
        <v>1962Rochdale</v>
      </c>
      <c r="BM604" s="49" t="str">
        <f t="shared" si="58"/>
        <v>Rochdale</v>
      </c>
      <c r="BN604" s="43"/>
      <c r="BO604" s="43"/>
      <c r="BP604" s="43"/>
      <c r="BQ604" s="43"/>
      <c r="BR604" s="43"/>
      <c r="BS604" s="43"/>
      <c r="BT604" s="43"/>
      <c r="BU604" s="43"/>
      <c r="BV604" s="43" t="s">
        <v>376</v>
      </c>
      <c r="BW604" s="43" t="s">
        <v>376</v>
      </c>
      <c r="BX604" s="43"/>
      <c r="BZ604" s="50"/>
      <c r="CA604" s="50"/>
      <c r="CB604" s="88" t="str">
        <f t="shared" si="59"/>
        <v>19620426</v>
      </c>
    </row>
    <row r="605" spans="1:80" s="49" customFormat="1" ht="12.95" customHeight="1" x14ac:dyDescent="0.2">
      <c r="A605" s="43">
        <v>4</v>
      </c>
      <c r="B605" s="43">
        <v>26</v>
      </c>
      <c r="C605" s="43">
        <v>1962</v>
      </c>
      <c r="D605" s="43" t="s">
        <v>658</v>
      </c>
      <c r="E605" s="43" t="s">
        <v>572</v>
      </c>
      <c r="F605" s="51" t="s">
        <v>1327</v>
      </c>
      <c r="G605" s="43"/>
      <c r="H605" s="43" t="s">
        <v>1334</v>
      </c>
      <c r="I605" s="51">
        <v>1</v>
      </c>
      <c r="J605" s="52">
        <v>22762</v>
      </c>
      <c r="K605" s="43" t="s">
        <v>1321</v>
      </c>
      <c r="L605" s="43" t="s">
        <v>3</v>
      </c>
      <c r="M605" s="43" t="s">
        <v>1335</v>
      </c>
      <c r="N605" s="46">
        <v>3</v>
      </c>
      <c r="O605" s="46">
        <v>0</v>
      </c>
      <c r="P605" s="51" t="s">
        <v>1336</v>
      </c>
      <c r="Q605" s="51" t="s">
        <v>1101</v>
      </c>
      <c r="R605" s="51" t="s">
        <v>376</v>
      </c>
      <c r="S605" s="43"/>
      <c r="T605" s="43"/>
      <c r="U605" s="43"/>
      <c r="V605" s="43"/>
      <c r="W605" s="43"/>
      <c r="X605" s="43"/>
      <c r="Y605" s="43"/>
      <c r="Z605" s="43"/>
      <c r="AA605" s="43"/>
      <c r="AB605" s="43"/>
      <c r="AC605" s="43"/>
      <c r="AD605" s="43" t="s">
        <v>1037</v>
      </c>
      <c r="AE605" s="47">
        <f t="shared" si="54"/>
        <v>1</v>
      </c>
      <c r="AF605" s="47">
        <f t="shared" si="55"/>
        <v>0</v>
      </c>
      <c r="AG605" s="47">
        <f t="shared" si="56"/>
        <v>0</v>
      </c>
      <c r="AH605" s="43"/>
      <c r="AI605" s="43"/>
      <c r="AJ605" s="43" t="s">
        <v>376</v>
      </c>
      <c r="AK605" s="43" t="s">
        <v>658</v>
      </c>
      <c r="AL605" s="43"/>
      <c r="AM605" s="43"/>
      <c r="AN605" s="43" t="s">
        <v>376</v>
      </c>
      <c r="AO605" s="43" t="s">
        <v>658</v>
      </c>
      <c r="AP605" s="43"/>
      <c r="AQ605" s="43">
        <v>1</v>
      </c>
      <c r="AR605" s="43"/>
      <c r="AS605" s="43"/>
      <c r="AT605" s="43"/>
      <c r="AU605" s="43" t="s">
        <v>376</v>
      </c>
      <c r="AV605" s="43"/>
      <c r="AW605" s="43" t="s">
        <v>30</v>
      </c>
      <c r="AX605" s="43"/>
      <c r="AY605" s="43"/>
      <c r="AZ605" s="43" t="s">
        <v>30</v>
      </c>
      <c r="BA605" s="51"/>
      <c r="BB605" s="48" t="s">
        <v>30</v>
      </c>
      <c r="BC605" s="43" t="s">
        <v>30</v>
      </c>
      <c r="BD605" s="43"/>
      <c r="BE605" s="43"/>
      <c r="BF605" s="43">
        <v>1</v>
      </c>
      <c r="BG605" s="43">
        <v>2</v>
      </c>
      <c r="BH605" s="43">
        <v>4</v>
      </c>
      <c r="BI605" s="43" t="s">
        <v>1321</v>
      </c>
      <c r="BJ605" s="43" t="s">
        <v>1335</v>
      </c>
      <c r="BK605" s="43">
        <v>1962</v>
      </c>
      <c r="BL605" s="43" t="str">
        <f t="shared" si="57"/>
        <v>1962Norwich City</v>
      </c>
      <c r="BM605" s="49" t="str">
        <f t="shared" si="58"/>
        <v>Rochdale</v>
      </c>
      <c r="BN605" s="43"/>
      <c r="BO605" s="43"/>
      <c r="BP605" s="43"/>
      <c r="BQ605" s="43"/>
      <c r="BR605" s="43"/>
      <c r="BS605" s="43"/>
      <c r="BT605" s="43"/>
      <c r="BU605" s="43"/>
      <c r="BV605" s="43" t="s">
        <v>376</v>
      </c>
      <c r="BW605" s="43" t="s">
        <v>376</v>
      </c>
      <c r="BX605" s="43"/>
      <c r="BZ605" s="50"/>
      <c r="CA605" s="50"/>
      <c r="CB605" s="88" t="str">
        <f t="shared" si="59"/>
        <v>19620426</v>
      </c>
    </row>
    <row r="606" spans="1:80" s="49" customFormat="1" ht="12.95" customHeight="1" x14ac:dyDescent="0.2">
      <c r="A606" s="43">
        <v>5</v>
      </c>
      <c r="B606" s="43">
        <v>1</v>
      </c>
      <c r="C606" s="43">
        <v>1962</v>
      </c>
      <c r="D606" s="43" t="s">
        <v>658</v>
      </c>
      <c r="E606" s="43" t="s">
        <v>572</v>
      </c>
      <c r="F606" s="51" t="s">
        <v>1327</v>
      </c>
      <c r="G606" s="43"/>
      <c r="H606" s="43" t="s">
        <v>1334</v>
      </c>
      <c r="I606" s="51">
        <v>2</v>
      </c>
      <c r="J606" s="52">
        <v>22767</v>
      </c>
      <c r="K606" s="43" t="s">
        <v>1321</v>
      </c>
      <c r="L606" s="43" t="s">
        <v>3</v>
      </c>
      <c r="M606" s="43" t="s">
        <v>1335</v>
      </c>
      <c r="N606" s="46">
        <v>1</v>
      </c>
      <c r="O606" s="46">
        <v>0</v>
      </c>
      <c r="P606" s="51" t="s">
        <v>1337</v>
      </c>
      <c r="Q606" s="51" t="s">
        <v>1323</v>
      </c>
      <c r="R606" s="51" t="s">
        <v>376</v>
      </c>
      <c r="S606" s="43"/>
      <c r="T606" s="43"/>
      <c r="U606" s="43"/>
      <c r="V606" s="43"/>
      <c r="W606" s="43"/>
      <c r="X606" s="43"/>
      <c r="Y606" s="43"/>
      <c r="Z606" s="43"/>
      <c r="AA606" s="43"/>
      <c r="AB606" s="43"/>
      <c r="AC606" s="43"/>
      <c r="AD606" s="43" t="s">
        <v>1033</v>
      </c>
      <c r="AE606" s="47">
        <f t="shared" si="54"/>
        <v>1</v>
      </c>
      <c r="AF606" s="47">
        <f t="shared" si="55"/>
        <v>0</v>
      </c>
      <c r="AG606" s="47">
        <f t="shared" si="56"/>
        <v>0</v>
      </c>
      <c r="AH606" s="43"/>
      <c r="AI606" s="43"/>
      <c r="AJ606" s="43" t="s">
        <v>376</v>
      </c>
      <c r="AK606" s="43" t="s">
        <v>658</v>
      </c>
      <c r="AL606" s="43"/>
      <c r="AM606" s="43"/>
      <c r="AN606" s="43" t="s">
        <v>376</v>
      </c>
      <c r="AO606" s="43" t="s">
        <v>658</v>
      </c>
      <c r="AP606" s="43"/>
      <c r="AQ606" s="43">
        <v>1</v>
      </c>
      <c r="AR606" s="43"/>
      <c r="AS606" s="43"/>
      <c r="AT606" s="43"/>
      <c r="AU606" s="43" t="s">
        <v>376</v>
      </c>
      <c r="AV606" s="43"/>
      <c r="AW606" s="43" t="s">
        <v>30</v>
      </c>
      <c r="AX606" s="43"/>
      <c r="AY606" s="43"/>
      <c r="AZ606" s="43" t="s">
        <v>30</v>
      </c>
      <c r="BA606" s="51"/>
      <c r="BB606" s="48" t="s">
        <v>30</v>
      </c>
      <c r="BC606" s="43" t="s">
        <v>30</v>
      </c>
      <c r="BD606" s="43"/>
      <c r="BE606" s="43"/>
      <c r="BF606" s="43">
        <v>1</v>
      </c>
      <c r="BG606" s="43">
        <v>2</v>
      </c>
      <c r="BH606" s="43">
        <v>4</v>
      </c>
      <c r="BI606" s="43" t="s">
        <v>1321</v>
      </c>
      <c r="BJ606" s="43" t="s">
        <v>1335</v>
      </c>
      <c r="BK606" s="43">
        <v>1962</v>
      </c>
      <c r="BL606" s="43" t="str">
        <f t="shared" si="57"/>
        <v>1962Norwich City</v>
      </c>
      <c r="BM606" s="49" t="str">
        <f t="shared" si="58"/>
        <v>Norwich City</v>
      </c>
      <c r="BN606" s="43"/>
      <c r="BO606" s="43"/>
      <c r="BP606" s="43"/>
      <c r="BQ606" s="43"/>
      <c r="BR606" s="43"/>
      <c r="BS606" s="43"/>
      <c r="BT606" s="43"/>
      <c r="BU606" s="43"/>
      <c r="BV606" s="43" t="s">
        <v>376</v>
      </c>
      <c r="BW606" s="43" t="s">
        <v>376</v>
      </c>
      <c r="BX606" s="43"/>
      <c r="BZ606" s="50"/>
      <c r="CA606" s="50"/>
      <c r="CB606" s="88" t="str">
        <f t="shared" si="59"/>
        <v>19620501</v>
      </c>
    </row>
    <row r="607" spans="1:80" s="49" customFormat="1" ht="12.95" customHeight="1" x14ac:dyDescent="0.2">
      <c r="A607" s="43">
        <v>5</v>
      </c>
      <c r="B607" s="43">
        <v>1</v>
      </c>
      <c r="C607" s="43">
        <v>1962</v>
      </c>
      <c r="D607" s="43" t="s">
        <v>658</v>
      </c>
      <c r="E607" s="43" t="s">
        <v>572</v>
      </c>
      <c r="F607" s="51" t="s">
        <v>1327</v>
      </c>
      <c r="G607" s="43"/>
      <c r="H607" s="43" t="s">
        <v>1334</v>
      </c>
      <c r="I607" s="51">
        <v>2</v>
      </c>
      <c r="J607" s="52">
        <v>22767</v>
      </c>
      <c r="K607" s="43" t="s">
        <v>1335</v>
      </c>
      <c r="L607" s="43" t="s">
        <v>4</v>
      </c>
      <c r="M607" s="43" t="s">
        <v>1321</v>
      </c>
      <c r="N607" s="46">
        <v>0</v>
      </c>
      <c r="O607" s="46">
        <v>1</v>
      </c>
      <c r="P607" s="51" t="s">
        <v>1337</v>
      </c>
      <c r="Q607" s="51" t="s">
        <v>1323</v>
      </c>
      <c r="R607" s="51" t="s">
        <v>376</v>
      </c>
      <c r="S607" s="43"/>
      <c r="T607" s="43"/>
      <c r="U607" s="43"/>
      <c r="V607" s="43"/>
      <c r="W607" s="43"/>
      <c r="X607" s="43"/>
      <c r="Y607" s="43"/>
      <c r="Z607" s="43"/>
      <c r="AA607" s="43"/>
      <c r="AB607" s="43"/>
      <c r="AC607" s="43"/>
      <c r="AD607" s="43" t="s">
        <v>1037</v>
      </c>
      <c r="AE607" s="47">
        <f t="shared" si="54"/>
        <v>0</v>
      </c>
      <c r="AF607" s="47">
        <f t="shared" si="55"/>
        <v>0</v>
      </c>
      <c r="AG607" s="47">
        <f t="shared" si="56"/>
        <v>1</v>
      </c>
      <c r="AH607" s="43"/>
      <c r="AI607" s="43"/>
      <c r="AJ607" s="43" t="s">
        <v>376</v>
      </c>
      <c r="AK607" s="43" t="s">
        <v>658</v>
      </c>
      <c r="AL607" s="43"/>
      <c r="AM607" s="43"/>
      <c r="AN607" s="43" t="s">
        <v>376</v>
      </c>
      <c r="AO607" s="43" t="s">
        <v>658</v>
      </c>
      <c r="AP607" s="43"/>
      <c r="AQ607" s="43">
        <v>1</v>
      </c>
      <c r="AR607" s="43"/>
      <c r="AS607" s="43"/>
      <c r="AT607" s="43"/>
      <c r="AU607" s="43" t="s">
        <v>376</v>
      </c>
      <c r="AV607" s="43"/>
      <c r="AW607" s="43" t="s">
        <v>30</v>
      </c>
      <c r="AX607" s="43"/>
      <c r="AY607" s="43"/>
      <c r="AZ607" s="43" t="s">
        <v>30</v>
      </c>
      <c r="BA607" s="51"/>
      <c r="BB607" s="48"/>
      <c r="BC607" s="43" t="s">
        <v>30</v>
      </c>
      <c r="BD607" s="43"/>
      <c r="BE607" s="43"/>
      <c r="BF607" s="43">
        <v>1</v>
      </c>
      <c r="BG607" s="43">
        <v>4</v>
      </c>
      <c r="BH607" s="43">
        <v>2</v>
      </c>
      <c r="BI607" s="43" t="s">
        <v>1335</v>
      </c>
      <c r="BJ607" s="43" t="s">
        <v>1321</v>
      </c>
      <c r="BK607" s="43">
        <v>1962</v>
      </c>
      <c r="BL607" s="43" t="str">
        <f t="shared" si="57"/>
        <v>1962Rochdale</v>
      </c>
      <c r="BM607" s="49" t="str">
        <f t="shared" si="58"/>
        <v>Norwich City</v>
      </c>
      <c r="BN607" s="43"/>
      <c r="BO607" s="43"/>
      <c r="BP607" s="43"/>
      <c r="BQ607" s="43"/>
      <c r="BR607" s="43"/>
      <c r="BS607" s="43"/>
      <c r="BT607" s="43"/>
      <c r="BU607" s="43"/>
      <c r="BV607" s="43" t="s">
        <v>376</v>
      </c>
      <c r="BW607" s="43" t="s">
        <v>376</v>
      </c>
      <c r="BX607" s="43"/>
      <c r="BZ607" s="50"/>
      <c r="CA607" s="50"/>
      <c r="CB607" s="88" t="str">
        <f t="shared" si="59"/>
        <v>19620501</v>
      </c>
    </row>
    <row r="608" spans="1:80" s="49" customFormat="1" ht="12.95" customHeight="1" x14ac:dyDescent="0.2">
      <c r="A608" s="43">
        <v>5</v>
      </c>
      <c r="B608" s="43">
        <v>5</v>
      </c>
      <c r="C608" s="43">
        <v>1962</v>
      </c>
      <c r="D608" s="43" t="s">
        <v>658</v>
      </c>
      <c r="E608" s="43" t="s">
        <v>572</v>
      </c>
      <c r="F608" s="44" t="s">
        <v>1010</v>
      </c>
      <c r="G608" s="43"/>
      <c r="H608" s="44" t="s">
        <v>1025</v>
      </c>
      <c r="I608" s="44"/>
      <c r="J608" s="45">
        <v>22771</v>
      </c>
      <c r="K608" s="43" t="s">
        <v>813</v>
      </c>
      <c r="L608" s="43" t="s">
        <v>3</v>
      </c>
      <c r="M608" s="43" t="s">
        <v>1255</v>
      </c>
      <c r="N608" s="46">
        <v>3</v>
      </c>
      <c r="O608" s="46">
        <v>1</v>
      </c>
      <c r="P608" s="44" t="s">
        <v>1268</v>
      </c>
      <c r="Q608" s="44" t="s">
        <v>1017</v>
      </c>
      <c r="R608" s="44" t="s">
        <v>376</v>
      </c>
      <c r="S608" s="43"/>
      <c r="T608" s="43"/>
      <c r="U608" s="43"/>
      <c r="V608" s="43"/>
      <c r="W608" s="43"/>
      <c r="X608" s="43"/>
      <c r="Y608" s="43"/>
      <c r="Z608" s="43"/>
      <c r="AA608" s="43"/>
      <c r="AB608" s="43"/>
      <c r="AC608" s="43"/>
      <c r="AD608" s="43"/>
      <c r="AE608" s="47">
        <f t="shared" si="54"/>
        <v>1</v>
      </c>
      <c r="AF608" s="47">
        <f t="shared" si="55"/>
        <v>0</v>
      </c>
      <c r="AG608" s="47">
        <f t="shared" si="56"/>
        <v>0</v>
      </c>
      <c r="AH608" s="43" t="s">
        <v>1017</v>
      </c>
      <c r="AI608" s="43" t="s">
        <v>1018</v>
      </c>
      <c r="AJ608" s="43" t="s">
        <v>376</v>
      </c>
      <c r="AK608" s="43" t="s">
        <v>658</v>
      </c>
      <c r="AL608" s="43" t="s">
        <v>1255</v>
      </c>
      <c r="AM608" s="43" t="s">
        <v>1086</v>
      </c>
      <c r="AN608" s="43" t="s">
        <v>376</v>
      </c>
      <c r="AO608" s="43" t="s">
        <v>658</v>
      </c>
      <c r="AP608" s="43"/>
      <c r="AQ608" s="43">
        <v>1</v>
      </c>
      <c r="AR608" s="43"/>
      <c r="AS608" s="43"/>
      <c r="AT608" s="43"/>
      <c r="AU608" s="43" t="s">
        <v>376</v>
      </c>
      <c r="AV608" s="43"/>
      <c r="AW608" s="43" t="s">
        <v>30</v>
      </c>
      <c r="AX608" s="43"/>
      <c r="AY608" s="43" t="s">
        <v>30</v>
      </c>
      <c r="AZ608" s="43"/>
      <c r="BA608" s="44"/>
      <c r="BB608" s="48" t="s">
        <v>30</v>
      </c>
      <c r="BC608" s="43" t="s">
        <v>30</v>
      </c>
      <c r="BD608" s="43"/>
      <c r="BE608" s="43"/>
      <c r="BF608" s="43">
        <v>1</v>
      </c>
      <c r="BG608" s="43">
        <v>1</v>
      </c>
      <c r="BH608" s="43">
        <v>1</v>
      </c>
      <c r="BI608" s="43" t="s">
        <v>813</v>
      </c>
      <c r="BJ608" s="43" t="s">
        <v>1255</v>
      </c>
      <c r="BK608" s="43">
        <v>1962</v>
      </c>
      <c r="BL608" s="43" t="str">
        <f t="shared" si="57"/>
        <v>1962Tottenham Hotspur</v>
      </c>
      <c r="BM608" s="49" t="str">
        <f t="shared" si="58"/>
        <v>London</v>
      </c>
      <c r="BN608" s="43"/>
      <c r="BO608" s="43"/>
      <c r="BP608" s="43"/>
      <c r="BQ608" s="43"/>
      <c r="BR608" s="43"/>
      <c r="BS608" s="43"/>
      <c r="BT608" s="43"/>
      <c r="BU608" s="43"/>
      <c r="BV608" s="43" t="s">
        <v>376</v>
      </c>
      <c r="BW608" s="43" t="s">
        <v>376</v>
      </c>
      <c r="BX608" s="43"/>
      <c r="BZ608" s="50"/>
      <c r="CA608" s="50"/>
      <c r="CB608" s="88" t="str">
        <f t="shared" si="59"/>
        <v>19620505</v>
      </c>
    </row>
    <row r="609" spans="1:80" s="49" customFormat="1" ht="12.95" customHeight="1" x14ac:dyDescent="0.2">
      <c r="A609" s="43">
        <v>5</v>
      </c>
      <c r="B609" s="43">
        <v>5</v>
      </c>
      <c r="C609" s="43">
        <v>1962</v>
      </c>
      <c r="D609" s="43" t="s">
        <v>658</v>
      </c>
      <c r="E609" s="43" t="s">
        <v>572</v>
      </c>
      <c r="F609" s="44" t="s">
        <v>1010</v>
      </c>
      <c r="G609" s="43"/>
      <c r="H609" s="44" t="s">
        <v>1025</v>
      </c>
      <c r="I609" s="44"/>
      <c r="J609" s="45">
        <v>22771</v>
      </c>
      <c r="K609" s="43" t="s">
        <v>1255</v>
      </c>
      <c r="L609" s="43" t="s">
        <v>4</v>
      </c>
      <c r="M609" s="43" t="s">
        <v>813</v>
      </c>
      <c r="N609" s="46">
        <v>1</v>
      </c>
      <c r="O609" s="46">
        <v>3</v>
      </c>
      <c r="P609" s="44" t="s">
        <v>1268</v>
      </c>
      <c r="Q609" s="44" t="s">
        <v>1017</v>
      </c>
      <c r="R609" s="44" t="s">
        <v>376</v>
      </c>
      <c r="S609" s="43"/>
      <c r="T609" s="43"/>
      <c r="U609" s="43"/>
      <c r="V609" s="43"/>
      <c r="W609" s="43"/>
      <c r="X609" s="43"/>
      <c r="Y609" s="43"/>
      <c r="Z609" s="43"/>
      <c r="AA609" s="43"/>
      <c r="AB609" s="43"/>
      <c r="AC609" s="43"/>
      <c r="AD609" s="43"/>
      <c r="AE609" s="47">
        <f t="shared" si="54"/>
        <v>0</v>
      </c>
      <c r="AF609" s="47">
        <f t="shared" si="55"/>
        <v>0</v>
      </c>
      <c r="AG609" s="47">
        <f t="shared" si="56"/>
        <v>1</v>
      </c>
      <c r="AH609" s="43" t="s">
        <v>1255</v>
      </c>
      <c r="AI609" s="43" t="s">
        <v>1086</v>
      </c>
      <c r="AJ609" s="43" t="s">
        <v>376</v>
      </c>
      <c r="AK609" s="43" t="s">
        <v>658</v>
      </c>
      <c r="AL609" s="43" t="s">
        <v>1017</v>
      </c>
      <c r="AM609" s="43" t="s">
        <v>1018</v>
      </c>
      <c r="AN609" s="43" t="s">
        <v>376</v>
      </c>
      <c r="AO609" s="43" t="s">
        <v>658</v>
      </c>
      <c r="AP609" s="43"/>
      <c r="AQ609" s="43">
        <v>1</v>
      </c>
      <c r="AR609" s="43"/>
      <c r="AS609" s="43"/>
      <c r="AT609" s="43"/>
      <c r="AU609" s="43" t="s">
        <v>376</v>
      </c>
      <c r="AV609" s="43"/>
      <c r="AW609" s="43" t="s">
        <v>30</v>
      </c>
      <c r="AX609" s="43"/>
      <c r="AY609" s="43" t="s">
        <v>30</v>
      </c>
      <c r="AZ609" s="43"/>
      <c r="BA609" s="44"/>
      <c r="BB609" s="48"/>
      <c r="BC609" s="43" t="s">
        <v>30</v>
      </c>
      <c r="BD609" s="43"/>
      <c r="BE609" s="43"/>
      <c r="BF609" s="43">
        <v>1</v>
      </c>
      <c r="BG609" s="43">
        <v>1</v>
      </c>
      <c r="BH609" s="43">
        <v>1</v>
      </c>
      <c r="BI609" s="43" t="s">
        <v>1255</v>
      </c>
      <c r="BJ609" s="43" t="s">
        <v>813</v>
      </c>
      <c r="BK609" s="43">
        <v>1962</v>
      </c>
      <c r="BL609" s="43" t="str">
        <f t="shared" si="57"/>
        <v>1962Burnley</v>
      </c>
      <c r="BM609" s="49" t="str">
        <f t="shared" si="58"/>
        <v>London</v>
      </c>
      <c r="BN609" s="43"/>
      <c r="BO609" s="43"/>
      <c r="BP609" s="43"/>
      <c r="BQ609" s="43"/>
      <c r="BR609" s="43"/>
      <c r="BS609" s="43"/>
      <c r="BT609" s="43"/>
      <c r="BU609" s="43"/>
      <c r="BV609" s="43" t="s">
        <v>376</v>
      </c>
      <c r="BW609" s="43" t="s">
        <v>376</v>
      </c>
      <c r="BX609" s="43"/>
      <c r="BZ609" s="50"/>
      <c r="CA609" s="50"/>
      <c r="CB609" s="88" t="str">
        <f t="shared" si="59"/>
        <v>19620505</v>
      </c>
    </row>
    <row r="610" spans="1:80" s="49" customFormat="1" ht="12.95" customHeight="1" x14ac:dyDescent="0.2">
      <c r="A610" s="43">
        <v>1</v>
      </c>
      <c r="B610" s="43">
        <v>12</v>
      </c>
      <c r="C610" s="43">
        <v>1963</v>
      </c>
      <c r="D610" s="43" t="s">
        <v>658</v>
      </c>
      <c r="E610" s="43" t="s">
        <v>570</v>
      </c>
      <c r="F610" s="51" t="s">
        <v>1327</v>
      </c>
      <c r="G610" s="43"/>
      <c r="H610" s="51" t="s">
        <v>1011</v>
      </c>
      <c r="I610" s="51">
        <v>1</v>
      </c>
      <c r="J610" s="52">
        <v>23023</v>
      </c>
      <c r="K610" s="43" t="s">
        <v>793</v>
      </c>
      <c r="L610" s="43" t="s">
        <v>4</v>
      </c>
      <c r="M610" s="43" t="s">
        <v>806</v>
      </c>
      <c r="N610" s="46">
        <v>1</v>
      </c>
      <c r="O610" s="46">
        <v>3</v>
      </c>
      <c r="P610" s="51" t="s">
        <v>1318</v>
      </c>
      <c r="Q610" s="51" t="s">
        <v>793</v>
      </c>
      <c r="R610" s="51" t="s">
        <v>376</v>
      </c>
      <c r="S610" s="43"/>
      <c r="T610" s="43"/>
      <c r="U610" s="43"/>
      <c r="V610" s="43"/>
      <c r="W610" s="43"/>
      <c r="X610" s="43"/>
      <c r="Y610" s="43"/>
      <c r="Z610" s="43"/>
      <c r="AA610" s="43"/>
      <c r="AB610" s="43"/>
      <c r="AC610" s="43"/>
      <c r="AD610" s="43" t="s">
        <v>1033</v>
      </c>
      <c r="AE610" s="47">
        <f t="shared" si="54"/>
        <v>0</v>
      </c>
      <c r="AF610" s="47">
        <f t="shared" si="55"/>
        <v>0</v>
      </c>
      <c r="AG610" s="47">
        <f t="shared" si="56"/>
        <v>1</v>
      </c>
      <c r="AH610" s="43"/>
      <c r="AI610" s="43"/>
      <c r="AJ610" s="43" t="s">
        <v>376</v>
      </c>
      <c r="AK610" s="43" t="s">
        <v>658</v>
      </c>
      <c r="AL610" s="43"/>
      <c r="AM610" s="43"/>
      <c r="AN610" s="43" t="s">
        <v>376</v>
      </c>
      <c r="AO610" s="43" t="s">
        <v>658</v>
      </c>
      <c r="AP610" s="43"/>
      <c r="AQ610" s="43">
        <v>2</v>
      </c>
      <c r="AR610" s="43"/>
      <c r="AS610" s="43"/>
      <c r="AT610" s="43"/>
      <c r="AU610" s="43" t="s">
        <v>376</v>
      </c>
      <c r="AV610" s="43"/>
      <c r="AW610" s="43" t="s">
        <v>30</v>
      </c>
      <c r="AX610" s="43"/>
      <c r="AY610" s="43"/>
      <c r="AZ610" s="43" t="s">
        <v>30</v>
      </c>
      <c r="BA610" s="51"/>
      <c r="BB610" s="48"/>
      <c r="BC610" s="43"/>
      <c r="BD610" s="43"/>
      <c r="BE610" s="43"/>
      <c r="BF610" s="43">
        <v>1</v>
      </c>
      <c r="BG610" s="43">
        <v>2</v>
      </c>
      <c r="BH610" s="43">
        <v>1</v>
      </c>
      <c r="BI610" s="43" t="s">
        <v>793</v>
      </c>
      <c r="BJ610" s="43" t="s">
        <v>806</v>
      </c>
      <c r="BK610" s="43">
        <v>1963</v>
      </c>
      <c r="BL610" s="43" t="str">
        <f t="shared" si="57"/>
        <v>1963Sunderland</v>
      </c>
      <c r="BM610" s="49" t="str">
        <f t="shared" si="58"/>
        <v>Sunderland</v>
      </c>
      <c r="BN610" s="43"/>
      <c r="BO610" s="43"/>
      <c r="BP610" s="43"/>
      <c r="BQ610" s="43"/>
      <c r="BR610" s="43"/>
      <c r="BS610" s="43"/>
      <c r="BT610" s="43"/>
      <c r="BU610" s="43"/>
      <c r="BV610" s="43" t="s">
        <v>376</v>
      </c>
      <c r="BW610" s="43" t="s">
        <v>376</v>
      </c>
      <c r="BX610" s="43"/>
      <c r="BY610" s="47"/>
      <c r="BZ610" s="50"/>
      <c r="CA610" s="50"/>
      <c r="CB610" s="88" t="str">
        <f t="shared" si="59"/>
        <v>19630112</v>
      </c>
    </row>
    <row r="611" spans="1:80" s="49" customFormat="1" ht="12.95" customHeight="1" x14ac:dyDescent="0.2">
      <c r="A611" s="43">
        <v>1</v>
      </c>
      <c r="B611" s="43">
        <v>12</v>
      </c>
      <c r="C611" s="43">
        <v>1963</v>
      </c>
      <c r="D611" s="43" t="s">
        <v>658</v>
      </c>
      <c r="E611" s="43" t="s">
        <v>570</v>
      </c>
      <c r="F611" s="51" t="s">
        <v>1327</v>
      </c>
      <c r="G611" s="43"/>
      <c r="H611" s="51" t="s">
        <v>1011</v>
      </c>
      <c r="I611" s="51">
        <v>1</v>
      </c>
      <c r="J611" s="52">
        <v>23023</v>
      </c>
      <c r="K611" s="43" t="s">
        <v>806</v>
      </c>
      <c r="L611" s="43" t="s">
        <v>3</v>
      </c>
      <c r="M611" s="43" t="s">
        <v>793</v>
      </c>
      <c r="N611" s="46">
        <v>3</v>
      </c>
      <c r="O611" s="46">
        <v>1</v>
      </c>
      <c r="P611" s="51" t="s">
        <v>1318</v>
      </c>
      <c r="Q611" s="51" t="s">
        <v>793</v>
      </c>
      <c r="R611" s="51" t="s">
        <v>376</v>
      </c>
      <c r="S611" s="43"/>
      <c r="T611" s="43"/>
      <c r="U611" s="43"/>
      <c r="V611" s="43"/>
      <c r="W611" s="43"/>
      <c r="X611" s="43"/>
      <c r="Y611" s="43"/>
      <c r="Z611" s="43"/>
      <c r="AA611" s="43"/>
      <c r="AB611" s="43"/>
      <c r="AC611" s="43"/>
      <c r="AD611" s="43" t="s">
        <v>1037</v>
      </c>
      <c r="AE611" s="47">
        <f t="shared" si="54"/>
        <v>1</v>
      </c>
      <c r="AF611" s="47">
        <f t="shared" si="55"/>
        <v>0</v>
      </c>
      <c r="AG611" s="47">
        <f t="shared" si="56"/>
        <v>0</v>
      </c>
      <c r="AH611" s="43"/>
      <c r="AI611" s="43"/>
      <c r="AJ611" s="43" t="s">
        <v>376</v>
      </c>
      <c r="AK611" s="43" t="s">
        <v>658</v>
      </c>
      <c r="AL611" s="43"/>
      <c r="AM611" s="43"/>
      <c r="AN611" s="43" t="s">
        <v>376</v>
      </c>
      <c r="AO611" s="43" t="s">
        <v>658</v>
      </c>
      <c r="AP611" s="43"/>
      <c r="AQ611" s="43">
        <v>2</v>
      </c>
      <c r="AR611" s="43"/>
      <c r="AS611" s="43"/>
      <c r="AT611" s="43"/>
      <c r="AU611" s="43" t="s">
        <v>376</v>
      </c>
      <c r="AV611" s="43"/>
      <c r="AW611" s="43" t="s">
        <v>30</v>
      </c>
      <c r="AX611" s="43"/>
      <c r="AY611" s="43"/>
      <c r="AZ611" s="43" t="s">
        <v>30</v>
      </c>
      <c r="BA611" s="51"/>
      <c r="BB611" s="48"/>
      <c r="BC611" s="43"/>
      <c r="BD611" s="43"/>
      <c r="BE611" s="43"/>
      <c r="BF611" s="43">
        <v>1</v>
      </c>
      <c r="BG611" s="43">
        <v>1</v>
      </c>
      <c r="BH611" s="43">
        <v>2</v>
      </c>
      <c r="BI611" s="43" t="s">
        <v>806</v>
      </c>
      <c r="BJ611" s="43" t="s">
        <v>793</v>
      </c>
      <c r="BK611" s="43">
        <v>1963</v>
      </c>
      <c r="BL611" s="43" t="str">
        <f t="shared" si="57"/>
        <v>1963Aston Villa</v>
      </c>
      <c r="BM611" s="49" t="str">
        <f t="shared" si="58"/>
        <v>Sunderland</v>
      </c>
      <c r="BN611" s="43"/>
      <c r="BO611" s="43"/>
      <c r="BP611" s="43"/>
      <c r="BQ611" s="43"/>
      <c r="BR611" s="43"/>
      <c r="BS611" s="43"/>
      <c r="BT611" s="43"/>
      <c r="BU611" s="43"/>
      <c r="BV611" s="43" t="s">
        <v>376</v>
      </c>
      <c r="BW611" s="43" t="s">
        <v>376</v>
      </c>
      <c r="BX611" s="43"/>
      <c r="BY611" s="47"/>
      <c r="BZ611" s="50"/>
      <c r="CA611" s="50"/>
      <c r="CB611" s="88" t="str">
        <f t="shared" si="59"/>
        <v>19630112</v>
      </c>
    </row>
    <row r="612" spans="1:80" s="49" customFormat="1" ht="12.95" customHeight="1" x14ac:dyDescent="0.2">
      <c r="A612" s="43">
        <v>3</v>
      </c>
      <c r="B612" s="43">
        <v>27</v>
      </c>
      <c r="C612" s="43">
        <v>1963</v>
      </c>
      <c r="D612" s="43" t="s">
        <v>658</v>
      </c>
      <c r="E612" s="43" t="s">
        <v>570</v>
      </c>
      <c r="F612" s="51" t="s">
        <v>1327</v>
      </c>
      <c r="G612" s="43"/>
      <c r="H612" s="51" t="s">
        <v>1011</v>
      </c>
      <c r="I612" s="51">
        <v>1</v>
      </c>
      <c r="J612" s="52">
        <v>23097</v>
      </c>
      <c r="K612" s="43" t="s">
        <v>1125</v>
      </c>
      <c r="L612" s="43" t="s">
        <v>3</v>
      </c>
      <c r="M612" s="43" t="s">
        <v>1215</v>
      </c>
      <c r="N612" s="46">
        <v>3</v>
      </c>
      <c r="O612" s="46">
        <v>2</v>
      </c>
      <c r="P612" s="51" t="s">
        <v>1232</v>
      </c>
      <c r="Q612" s="51" t="s">
        <v>1111</v>
      </c>
      <c r="R612" s="51" t="s">
        <v>376</v>
      </c>
      <c r="S612" s="43"/>
      <c r="T612" s="43"/>
      <c r="U612" s="43"/>
      <c r="V612" s="43"/>
      <c r="W612" s="43"/>
      <c r="X612" s="43"/>
      <c r="Y612" s="43"/>
      <c r="Z612" s="43"/>
      <c r="AA612" s="43"/>
      <c r="AB612" s="43"/>
      <c r="AC612" s="43"/>
      <c r="AD612" s="43" t="s">
        <v>1033</v>
      </c>
      <c r="AE612" s="47">
        <f t="shared" si="54"/>
        <v>1</v>
      </c>
      <c r="AF612" s="47">
        <f t="shared" si="55"/>
        <v>0</v>
      </c>
      <c r="AG612" s="47">
        <f t="shared" si="56"/>
        <v>0</v>
      </c>
      <c r="AH612" s="43"/>
      <c r="AI612" s="43"/>
      <c r="AJ612" s="43" t="s">
        <v>376</v>
      </c>
      <c r="AK612" s="43" t="s">
        <v>658</v>
      </c>
      <c r="AL612" s="43"/>
      <c r="AM612" s="43"/>
      <c r="AN612" s="43" t="s">
        <v>376</v>
      </c>
      <c r="AO612" s="43" t="s">
        <v>658</v>
      </c>
      <c r="AP612" s="43"/>
      <c r="AQ612" s="43">
        <v>2</v>
      </c>
      <c r="AR612" s="43"/>
      <c r="AS612" s="43"/>
      <c r="AT612" s="43"/>
      <c r="AU612" s="43" t="s">
        <v>376</v>
      </c>
      <c r="AV612" s="43"/>
      <c r="AW612" s="43" t="s">
        <v>30</v>
      </c>
      <c r="AX612" s="43"/>
      <c r="AY612" s="43"/>
      <c r="AZ612" s="43" t="s">
        <v>30</v>
      </c>
      <c r="BA612" s="51"/>
      <c r="BB612" s="48"/>
      <c r="BC612" s="43"/>
      <c r="BD612" s="43"/>
      <c r="BE612" s="43"/>
      <c r="BF612" s="43">
        <v>1</v>
      </c>
      <c r="BG612" s="43">
        <v>1</v>
      </c>
      <c r="BH612" s="43">
        <v>2</v>
      </c>
      <c r="BI612" s="43" t="s">
        <v>1125</v>
      </c>
      <c r="BJ612" s="43" t="s">
        <v>1215</v>
      </c>
      <c r="BK612" s="43">
        <v>1963</v>
      </c>
      <c r="BL612" s="43" t="str">
        <f t="shared" si="57"/>
        <v>1963Birmingham City</v>
      </c>
      <c r="BM612" s="49" t="str">
        <f t="shared" si="58"/>
        <v>Birmingham City</v>
      </c>
      <c r="BN612" s="43"/>
      <c r="BO612" s="43"/>
      <c r="BP612" s="43"/>
      <c r="BQ612" s="43"/>
      <c r="BR612" s="43"/>
      <c r="BS612" s="43"/>
      <c r="BT612" s="43"/>
      <c r="BU612" s="43"/>
      <c r="BV612" s="43" t="s">
        <v>376</v>
      </c>
      <c r="BW612" s="43" t="s">
        <v>376</v>
      </c>
      <c r="BX612" s="43"/>
      <c r="BZ612" s="50"/>
      <c r="CA612" s="50"/>
      <c r="CB612" s="88" t="str">
        <f t="shared" si="59"/>
        <v>19630327</v>
      </c>
    </row>
    <row r="613" spans="1:80" s="49" customFormat="1" ht="12.95" customHeight="1" x14ac:dyDescent="0.2">
      <c r="A613" s="43">
        <v>3</v>
      </c>
      <c r="B613" s="43">
        <v>27</v>
      </c>
      <c r="C613" s="43">
        <v>1963</v>
      </c>
      <c r="D613" s="43" t="s">
        <v>658</v>
      </c>
      <c r="E613" s="43" t="s">
        <v>570</v>
      </c>
      <c r="F613" s="51" t="s">
        <v>1327</v>
      </c>
      <c r="G613" s="43"/>
      <c r="H613" s="51" t="s">
        <v>1011</v>
      </c>
      <c r="I613" s="51">
        <v>1</v>
      </c>
      <c r="J613" s="52">
        <v>23097</v>
      </c>
      <c r="K613" s="43" t="s">
        <v>1215</v>
      </c>
      <c r="L613" s="43" t="s">
        <v>4</v>
      </c>
      <c r="M613" s="43" t="s">
        <v>1125</v>
      </c>
      <c r="N613" s="46">
        <v>2</v>
      </c>
      <c r="O613" s="46">
        <v>3</v>
      </c>
      <c r="P613" s="51" t="s">
        <v>1232</v>
      </c>
      <c r="Q613" s="51" t="s">
        <v>1111</v>
      </c>
      <c r="R613" s="51" t="s">
        <v>376</v>
      </c>
      <c r="S613" s="43"/>
      <c r="T613" s="43"/>
      <c r="U613" s="43"/>
      <c r="V613" s="43"/>
      <c r="W613" s="43"/>
      <c r="X613" s="43"/>
      <c r="Y613" s="43"/>
      <c r="Z613" s="43"/>
      <c r="AA613" s="43"/>
      <c r="AB613" s="43"/>
      <c r="AC613" s="43"/>
      <c r="AD613" s="43" t="s">
        <v>1037</v>
      </c>
      <c r="AE613" s="47">
        <f t="shared" si="54"/>
        <v>0</v>
      </c>
      <c r="AF613" s="47">
        <f t="shared" si="55"/>
        <v>0</v>
      </c>
      <c r="AG613" s="47">
        <f t="shared" si="56"/>
        <v>1</v>
      </c>
      <c r="AH613" s="43"/>
      <c r="AI613" s="43"/>
      <c r="AJ613" s="43" t="s">
        <v>376</v>
      </c>
      <c r="AK613" s="43" t="s">
        <v>658</v>
      </c>
      <c r="AL613" s="43"/>
      <c r="AM613" s="43"/>
      <c r="AN613" s="43" t="s">
        <v>376</v>
      </c>
      <c r="AO613" s="43" t="s">
        <v>658</v>
      </c>
      <c r="AP613" s="43"/>
      <c r="AQ613" s="43">
        <v>2</v>
      </c>
      <c r="AR613" s="43"/>
      <c r="AS613" s="43"/>
      <c r="AT613" s="43"/>
      <c r="AU613" s="43" t="s">
        <v>376</v>
      </c>
      <c r="AV613" s="43"/>
      <c r="AW613" s="43" t="s">
        <v>30</v>
      </c>
      <c r="AX613" s="43"/>
      <c r="AY613" s="43"/>
      <c r="AZ613" s="43" t="s">
        <v>30</v>
      </c>
      <c r="BA613" s="51"/>
      <c r="BB613" s="48"/>
      <c r="BC613" s="43"/>
      <c r="BD613" s="43"/>
      <c r="BE613" s="43"/>
      <c r="BF613" s="43">
        <v>1</v>
      </c>
      <c r="BG613" s="43">
        <v>2</v>
      </c>
      <c r="BH613" s="43">
        <v>1</v>
      </c>
      <c r="BI613" s="43" t="s">
        <v>1215</v>
      </c>
      <c r="BJ613" s="43" t="s">
        <v>1125</v>
      </c>
      <c r="BK613" s="43">
        <v>1963</v>
      </c>
      <c r="BL613" s="43" t="str">
        <f t="shared" si="57"/>
        <v>1963Bury</v>
      </c>
      <c r="BM613" s="49" t="str">
        <f t="shared" si="58"/>
        <v>Birmingham City</v>
      </c>
      <c r="BN613" s="43"/>
      <c r="BO613" s="43"/>
      <c r="BP613" s="43"/>
      <c r="BQ613" s="43"/>
      <c r="BR613" s="43"/>
      <c r="BS613" s="43"/>
      <c r="BT613" s="43"/>
      <c r="BU613" s="43"/>
      <c r="BV613" s="43" t="s">
        <v>376</v>
      </c>
      <c r="BW613" s="43" t="s">
        <v>376</v>
      </c>
      <c r="BX613" s="43"/>
      <c r="BZ613" s="50"/>
      <c r="CA613" s="50"/>
      <c r="CB613" s="88" t="str">
        <f t="shared" si="59"/>
        <v>19630327</v>
      </c>
    </row>
    <row r="614" spans="1:80" s="49" customFormat="1" ht="12.95" customHeight="1" x14ac:dyDescent="0.2">
      <c r="A614" s="43">
        <v>4</v>
      </c>
      <c r="B614" s="43">
        <v>8</v>
      </c>
      <c r="C614" s="43">
        <v>1963</v>
      </c>
      <c r="D614" s="43" t="s">
        <v>658</v>
      </c>
      <c r="E614" s="43" t="s">
        <v>570</v>
      </c>
      <c r="F614" s="51" t="s">
        <v>1327</v>
      </c>
      <c r="G614" s="43"/>
      <c r="H614" s="51" t="s">
        <v>1011</v>
      </c>
      <c r="I614" s="51">
        <v>2</v>
      </c>
      <c r="J614" s="52">
        <v>23109</v>
      </c>
      <c r="K614" s="43" t="s">
        <v>1215</v>
      </c>
      <c r="L614" s="43" t="s">
        <v>1014</v>
      </c>
      <c r="M614" s="43" t="s">
        <v>1125</v>
      </c>
      <c r="N614" s="46">
        <v>1</v>
      </c>
      <c r="O614" s="46">
        <v>1</v>
      </c>
      <c r="P614" s="51" t="s">
        <v>1339</v>
      </c>
      <c r="Q614" s="51" t="s">
        <v>1101</v>
      </c>
      <c r="R614" s="51" t="s">
        <v>376</v>
      </c>
      <c r="S614" s="43"/>
      <c r="T614" s="43"/>
      <c r="U614" s="43"/>
      <c r="V614" s="43"/>
      <c r="W614" s="43"/>
      <c r="X614" s="43"/>
      <c r="Y614" s="43"/>
      <c r="Z614" s="43"/>
      <c r="AA614" s="43"/>
      <c r="AB614" s="43"/>
      <c r="AC614" s="43"/>
      <c r="AD614" s="43" t="s">
        <v>1033</v>
      </c>
      <c r="AE614" s="47">
        <f t="shared" si="54"/>
        <v>0</v>
      </c>
      <c r="AF614" s="47">
        <f t="shared" si="55"/>
        <v>1</v>
      </c>
      <c r="AG614" s="47">
        <f t="shared" si="56"/>
        <v>0</v>
      </c>
      <c r="AH614" s="43"/>
      <c r="AI614" s="43"/>
      <c r="AJ614" s="43" t="s">
        <v>376</v>
      </c>
      <c r="AK614" s="43" t="s">
        <v>658</v>
      </c>
      <c r="AL614" s="43"/>
      <c r="AM614" s="43"/>
      <c r="AN614" s="43" t="s">
        <v>376</v>
      </c>
      <c r="AO614" s="43" t="s">
        <v>658</v>
      </c>
      <c r="AP614" s="43"/>
      <c r="AQ614" s="43">
        <v>2</v>
      </c>
      <c r="AR614" s="43"/>
      <c r="AS614" s="43"/>
      <c r="AT614" s="43"/>
      <c r="AU614" s="43" t="s">
        <v>376</v>
      </c>
      <c r="AV614" s="43"/>
      <c r="AW614" s="43" t="s">
        <v>30</v>
      </c>
      <c r="AX614" s="43"/>
      <c r="AY614" s="43"/>
      <c r="AZ614" s="43" t="s">
        <v>30</v>
      </c>
      <c r="BA614" s="51"/>
      <c r="BB614" s="48"/>
      <c r="BC614" s="43"/>
      <c r="BD614" s="43"/>
      <c r="BE614" s="43"/>
      <c r="BF614" s="43">
        <v>1</v>
      </c>
      <c r="BG614" s="43">
        <v>2</v>
      </c>
      <c r="BH614" s="43">
        <v>1</v>
      </c>
      <c r="BI614" s="43" t="s">
        <v>1215</v>
      </c>
      <c r="BJ614" s="43" t="s">
        <v>1125</v>
      </c>
      <c r="BK614" s="43">
        <v>1963</v>
      </c>
      <c r="BL614" s="43" t="str">
        <f t="shared" si="57"/>
        <v>1963Bury</v>
      </c>
      <c r="BM614" s="49" t="str">
        <f t="shared" si="58"/>
        <v>Bury</v>
      </c>
      <c r="BN614" s="43"/>
      <c r="BO614" s="43"/>
      <c r="BP614" s="43"/>
      <c r="BQ614" s="43"/>
      <c r="BR614" s="43"/>
      <c r="BS614" s="43"/>
      <c r="BT614" s="43"/>
      <c r="BU614" s="43"/>
      <c r="BV614" s="43" t="s">
        <v>376</v>
      </c>
      <c r="BW614" s="43" t="s">
        <v>376</v>
      </c>
      <c r="BX614" s="43"/>
      <c r="BZ614" s="50"/>
      <c r="CA614" s="50"/>
      <c r="CB614" s="88" t="str">
        <f t="shared" si="59"/>
        <v>19630408</v>
      </c>
    </row>
    <row r="615" spans="1:80" s="49" customFormat="1" ht="12.95" customHeight="1" x14ac:dyDescent="0.2">
      <c r="A615" s="43">
        <v>4</v>
      </c>
      <c r="B615" s="43">
        <v>8</v>
      </c>
      <c r="C615" s="43">
        <v>1963</v>
      </c>
      <c r="D615" s="43" t="s">
        <v>658</v>
      </c>
      <c r="E615" s="43" t="s">
        <v>570</v>
      </c>
      <c r="F615" s="51" t="s">
        <v>1327</v>
      </c>
      <c r="G615" s="43"/>
      <c r="H615" s="51" t="s">
        <v>1011</v>
      </c>
      <c r="I615" s="51">
        <v>2</v>
      </c>
      <c r="J615" s="52">
        <v>23109</v>
      </c>
      <c r="K615" s="43" t="s">
        <v>1125</v>
      </c>
      <c r="L615" s="43" t="s">
        <v>1014</v>
      </c>
      <c r="M615" s="43" t="s">
        <v>1215</v>
      </c>
      <c r="N615" s="46">
        <v>1</v>
      </c>
      <c r="O615" s="46">
        <v>1</v>
      </c>
      <c r="P615" s="51" t="s">
        <v>1339</v>
      </c>
      <c r="Q615" s="51" t="s">
        <v>1101</v>
      </c>
      <c r="R615" s="51" t="s">
        <v>376</v>
      </c>
      <c r="S615" s="43"/>
      <c r="T615" s="43"/>
      <c r="U615" s="43"/>
      <c r="V615" s="43"/>
      <c r="W615" s="43"/>
      <c r="X615" s="43"/>
      <c r="Y615" s="43"/>
      <c r="Z615" s="43"/>
      <c r="AA615" s="43"/>
      <c r="AB615" s="43"/>
      <c r="AC615" s="43"/>
      <c r="AD615" s="43" t="s">
        <v>1037</v>
      </c>
      <c r="AE615" s="47">
        <f t="shared" si="54"/>
        <v>0</v>
      </c>
      <c r="AF615" s="47">
        <f t="shared" si="55"/>
        <v>1</v>
      </c>
      <c r="AG615" s="47">
        <f t="shared" si="56"/>
        <v>0</v>
      </c>
      <c r="AH615" s="43"/>
      <c r="AI615" s="43"/>
      <c r="AJ615" s="43" t="s">
        <v>376</v>
      </c>
      <c r="AK615" s="43" t="s">
        <v>658</v>
      </c>
      <c r="AL615" s="43"/>
      <c r="AM615" s="43"/>
      <c r="AN615" s="43" t="s">
        <v>376</v>
      </c>
      <c r="AO615" s="43" t="s">
        <v>658</v>
      </c>
      <c r="AP615" s="43"/>
      <c r="AQ615" s="43">
        <v>2</v>
      </c>
      <c r="AR615" s="43"/>
      <c r="AS615" s="43"/>
      <c r="AT615" s="43"/>
      <c r="AU615" s="43" t="s">
        <v>376</v>
      </c>
      <c r="AV615" s="43"/>
      <c r="AW615" s="43" t="s">
        <v>30</v>
      </c>
      <c r="AX615" s="43"/>
      <c r="AY615" s="43"/>
      <c r="AZ615" s="43" t="s">
        <v>30</v>
      </c>
      <c r="BA615" s="51"/>
      <c r="BB615" s="48"/>
      <c r="BC615" s="43"/>
      <c r="BD615" s="43"/>
      <c r="BE615" s="43"/>
      <c r="BF615" s="43">
        <v>1</v>
      </c>
      <c r="BG615" s="43">
        <v>1</v>
      </c>
      <c r="BH615" s="43">
        <v>2</v>
      </c>
      <c r="BI615" s="43" t="s">
        <v>1125</v>
      </c>
      <c r="BJ615" s="43" t="s">
        <v>1215</v>
      </c>
      <c r="BK615" s="43">
        <v>1963</v>
      </c>
      <c r="BL615" s="43" t="str">
        <f t="shared" si="57"/>
        <v>1963Birmingham City</v>
      </c>
      <c r="BM615" s="49" t="str">
        <f t="shared" si="58"/>
        <v>Bury</v>
      </c>
      <c r="BN615" s="43"/>
      <c r="BO615" s="43"/>
      <c r="BP615" s="43"/>
      <c r="BQ615" s="43"/>
      <c r="BR615" s="43"/>
      <c r="BS615" s="43"/>
      <c r="BT615" s="43"/>
      <c r="BU615" s="43"/>
      <c r="BV615" s="43" t="s">
        <v>376</v>
      </c>
      <c r="BW615" s="43" t="s">
        <v>376</v>
      </c>
      <c r="BX615" s="43"/>
      <c r="BZ615" s="50"/>
      <c r="CA615" s="50"/>
      <c r="CB615" s="88" t="str">
        <f t="shared" si="59"/>
        <v>19630408</v>
      </c>
    </row>
    <row r="616" spans="1:80" s="49" customFormat="1" ht="12.95" customHeight="1" x14ac:dyDescent="0.2">
      <c r="A616" s="43">
        <v>4</v>
      </c>
      <c r="B616" s="43">
        <v>22</v>
      </c>
      <c r="C616" s="43">
        <v>1963</v>
      </c>
      <c r="D616" s="43" t="s">
        <v>658</v>
      </c>
      <c r="E616" s="43" t="s">
        <v>570</v>
      </c>
      <c r="F616" s="51" t="s">
        <v>1327</v>
      </c>
      <c r="G616" s="43"/>
      <c r="H616" s="51" t="s">
        <v>1011</v>
      </c>
      <c r="I616" s="51">
        <v>2</v>
      </c>
      <c r="J616" s="52">
        <v>23123</v>
      </c>
      <c r="K616" s="43" t="s">
        <v>806</v>
      </c>
      <c r="L616" s="43" t="s">
        <v>1014</v>
      </c>
      <c r="M616" s="43" t="s">
        <v>793</v>
      </c>
      <c r="N616" s="46">
        <v>0</v>
      </c>
      <c r="O616" s="46">
        <v>0</v>
      </c>
      <c r="P616" s="51" t="s">
        <v>1219</v>
      </c>
      <c r="Q616" s="51" t="s">
        <v>1111</v>
      </c>
      <c r="R616" s="51" t="s">
        <v>376</v>
      </c>
      <c r="S616" s="43"/>
      <c r="T616" s="43"/>
      <c r="U616" s="43"/>
      <c r="V616" s="43"/>
      <c r="W616" s="43"/>
      <c r="X616" s="43"/>
      <c r="Y616" s="43"/>
      <c r="Z616" s="43"/>
      <c r="AA616" s="43"/>
      <c r="AB616" s="43"/>
      <c r="AC616" s="43"/>
      <c r="AD616" s="43" t="s">
        <v>1033</v>
      </c>
      <c r="AE616" s="47">
        <f t="shared" si="54"/>
        <v>0</v>
      </c>
      <c r="AF616" s="47">
        <f t="shared" si="55"/>
        <v>1</v>
      </c>
      <c r="AG616" s="47">
        <f t="shared" si="56"/>
        <v>0</v>
      </c>
      <c r="AH616" s="43"/>
      <c r="AI616" s="43"/>
      <c r="AJ616" s="43" t="s">
        <v>376</v>
      </c>
      <c r="AK616" s="43" t="s">
        <v>658</v>
      </c>
      <c r="AL616" s="43"/>
      <c r="AM616" s="43"/>
      <c r="AN616" s="43" t="s">
        <v>376</v>
      </c>
      <c r="AO616" s="43" t="s">
        <v>658</v>
      </c>
      <c r="AP616" s="43"/>
      <c r="AQ616" s="43">
        <v>2</v>
      </c>
      <c r="AR616" s="43"/>
      <c r="AS616" s="43"/>
      <c r="AT616" s="43"/>
      <c r="AU616" s="43" t="s">
        <v>376</v>
      </c>
      <c r="AV616" s="43"/>
      <c r="AW616" s="43" t="s">
        <v>30</v>
      </c>
      <c r="AX616" s="43"/>
      <c r="AY616" s="43"/>
      <c r="AZ616" s="43" t="s">
        <v>30</v>
      </c>
      <c r="BA616" s="51"/>
      <c r="BB616" s="48"/>
      <c r="BC616" s="43"/>
      <c r="BD616" s="43"/>
      <c r="BE616" s="43"/>
      <c r="BF616" s="43">
        <v>1</v>
      </c>
      <c r="BG616" s="43">
        <v>1</v>
      </c>
      <c r="BH616" s="43">
        <v>2</v>
      </c>
      <c r="BI616" s="43" t="s">
        <v>806</v>
      </c>
      <c r="BJ616" s="43" t="s">
        <v>793</v>
      </c>
      <c r="BK616" s="43">
        <v>1963</v>
      </c>
      <c r="BL616" s="43" t="str">
        <f t="shared" si="57"/>
        <v>1963Aston Villa</v>
      </c>
      <c r="BM616" s="49" t="str">
        <f t="shared" si="58"/>
        <v>Aston Villa</v>
      </c>
      <c r="BN616" s="43"/>
      <c r="BO616" s="43"/>
      <c r="BP616" s="43"/>
      <c r="BQ616" s="43"/>
      <c r="BR616" s="43"/>
      <c r="BS616" s="43"/>
      <c r="BT616" s="43"/>
      <c r="BU616" s="43"/>
      <c r="BV616" s="43" t="s">
        <v>376</v>
      </c>
      <c r="BW616" s="43" t="s">
        <v>376</v>
      </c>
      <c r="BX616" s="43"/>
      <c r="BZ616" s="50"/>
      <c r="CA616" s="50"/>
      <c r="CB616" s="88" t="str">
        <f t="shared" si="59"/>
        <v>19630422</v>
      </c>
    </row>
    <row r="617" spans="1:80" s="49" customFormat="1" ht="12.95" customHeight="1" x14ac:dyDescent="0.2">
      <c r="A617" s="43">
        <v>4</v>
      </c>
      <c r="B617" s="43">
        <v>22</v>
      </c>
      <c r="C617" s="43">
        <v>1963</v>
      </c>
      <c r="D617" s="43" t="s">
        <v>658</v>
      </c>
      <c r="E617" s="43" t="s">
        <v>570</v>
      </c>
      <c r="F617" s="51" t="s">
        <v>1327</v>
      </c>
      <c r="G617" s="43"/>
      <c r="H617" s="51" t="s">
        <v>1011</v>
      </c>
      <c r="I617" s="51">
        <v>2</v>
      </c>
      <c r="J617" s="52">
        <v>23123</v>
      </c>
      <c r="K617" s="43" t="s">
        <v>793</v>
      </c>
      <c r="L617" s="43" t="s">
        <v>1014</v>
      </c>
      <c r="M617" s="43" t="s">
        <v>806</v>
      </c>
      <c r="N617" s="46">
        <v>0</v>
      </c>
      <c r="O617" s="46">
        <v>0</v>
      </c>
      <c r="P617" s="51" t="s">
        <v>1219</v>
      </c>
      <c r="Q617" s="51" t="s">
        <v>1111</v>
      </c>
      <c r="R617" s="51" t="s">
        <v>376</v>
      </c>
      <c r="S617" s="43"/>
      <c r="T617" s="43"/>
      <c r="U617" s="43"/>
      <c r="V617" s="43"/>
      <c r="W617" s="43"/>
      <c r="X617" s="43"/>
      <c r="Y617" s="43"/>
      <c r="Z617" s="43"/>
      <c r="AA617" s="43"/>
      <c r="AB617" s="43"/>
      <c r="AC617" s="43"/>
      <c r="AD617" s="43" t="s">
        <v>1037</v>
      </c>
      <c r="AE617" s="47">
        <f t="shared" si="54"/>
        <v>0</v>
      </c>
      <c r="AF617" s="47">
        <f t="shared" si="55"/>
        <v>1</v>
      </c>
      <c r="AG617" s="47">
        <f t="shared" si="56"/>
        <v>0</v>
      </c>
      <c r="AH617" s="43"/>
      <c r="AI617" s="43"/>
      <c r="AJ617" s="43" t="s">
        <v>376</v>
      </c>
      <c r="AK617" s="43" t="s">
        <v>658</v>
      </c>
      <c r="AL617" s="43"/>
      <c r="AM617" s="43"/>
      <c r="AN617" s="43" t="s">
        <v>376</v>
      </c>
      <c r="AO617" s="43" t="s">
        <v>658</v>
      </c>
      <c r="AP617" s="43"/>
      <c r="AQ617" s="43">
        <v>2</v>
      </c>
      <c r="AR617" s="43"/>
      <c r="AS617" s="43"/>
      <c r="AT617" s="43"/>
      <c r="AU617" s="43" t="s">
        <v>376</v>
      </c>
      <c r="AV617" s="43"/>
      <c r="AW617" s="43" t="s">
        <v>30</v>
      </c>
      <c r="AX617" s="43"/>
      <c r="AY617" s="43"/>
      <c r="AZ617" s="43" t="s">
        <v>30</v>
      </c>
      <c r="BA617" s="51"/>
      <c r="BB617" s="48"/>
      <c r="BC617" s="43"/>
      <c r="BD617" s="43"/>
      <c r="BE617" s="43"/>
      <c r="BF617" s="43">
        <v>1</v>
      </c>
      <c r="BG617" s="43">
        <v>2</v>
      </c>
      <c r="BH617" s="43">
        <v>1</v>
      </c>
      <c r="BI617" s="43" t="s">
        <v>793</v>
      </c>
      <c r="BJ617" s="43" t="s">
        <v>806</v>
      </c>
      <c r="BK617" s="43">
        <v>1963</v>
      </c>
      <c r="BL617" s="43" t="str">
        <f t="shared" si="57"/>
        <v>1963Sunderland</v>
      </c>
      <c r="BM617" s="49" t="str">
        <f t="shared" si="58"/>
        <v>Aston Villa</v>
      </c>
      <c r="BN617" s="43"/>
      <c r="BO617" s="43"/>
      <c r="BP617" s="43"/>
      <c r="BQ617" s="43"/>
      <c r="BR617" s="43"/>
      <c r="BS617" s="43"/>
      <c r="BT617" s="43"/>
      <c r="BU617" s="43"/>
      <c r="BV617" s="43" t="s">
        <v>376</v>
      </c>
      <c r="BW617" s="43" t="s">
        <v>376</v>
      </c>
      <c r="BX617" s="43"/>
      <c r="BZ617" s="50"/>
      <c r="CA617" s="50"/>
      <c r="CB617" s="88" t="str">
        <f t="shared" si="59"/>
        <v>19630422</v>
      </c>
    </row>
    <row r="618" spans="1:80" s="49" customFormat="1" ht="12.95" customHeight="1" x14ac:dyDescent="0.2">
      <c r="A618" s="43">
        <v>4</v>
      </c>
      <c r="B618" s="43">
        <v>27</v>
      </c>
      <c r="C618" s="43">
        <v>1963</v>
      </c>
      <c r="D618" s="43" t="s">
        <v>658</v>
      </c>
      <c r="E618" s="43" t="s">
        <v>570</v>
      </c>
      <c r="F618" s="44" t="s">
        <v>1010</v>
      </c>
      <c r="G618" s="43"/>
      <c r="H618" s="44" t="s">
        <v>1011</v>
      </c>
      <c r="I618" s="44"/>
      <c r="J618" s="45">
        <v>23128</v>
      </c>
      <c r="K618" s="43" t="s">
        <v>1291</v>
      </c>
      <c r="L618" s="43" t="s">
        <v>3</v>
      </c>
      <c r="M618" s="43" t="s">
        <v>588</v>
      </c>
      <c r="N618" s="46">
        <v>1</v>
      </c>
      <c r="O618" s="46">
        <v>0</v>
      </c>
      <c r="P618" s="44" t="s">
        <v>1252</v>
      </c>
      <c r="Q618" s="44" t="s">
        <v>1097</v>
      </c>
      <c r="R618" s="44" t="s">
        <v>376</v>
      </c>
      <c r="S618" s="43"/>
      <c r="T618" s="43"/>
      <c r="U618" s="43"/>
      <c r="V618" s="43"/>
      <c r="W618" s="43"/>
      <c r="X618" s="43"/>
      <c r="Y618" s="43"/>
      <c r="Z618" s="43"/>
      <c r="AA618" s="43"/>
      <c r="AB618" s="43"/>
      <c r="AC618" s="43"/>
      <c r="AD618" s="43"/>
      <c r="AE618" s="47">
        <f t="shared" si="54"/>
        <v>1</v>
      </c>
      <c r="AF618" s="47">
        <f t="shared" si="55"/>
        <v>0</v>
      </c>
      <c r="AG618" s="47">
        <f t="shared" si="56"/>
        <v>0</v>
      </c>
      <c r="AH618" s="43" t="s">
        <v>1278</v>
      </c>
      <c r="AI618" s="43" t="s">
        <v>1292</v>
      </c>
      <c r="AJ618" s="43" t="s">
        <v>376</v>
      </c>
      <c r="AK618" s="43" t="s">
        <v>658</v>
      </c>
      <c r="AL618" s="43" t="s">
        <v>588</v>
      </c>
      <c r="AM618" s="43" t="s">
        <v>1175</v>
      </c>
      <c r="AN618" s="43" t="s">
        <v>376</v>
      </c>
      <c r="AO618" s="43" t="s">
        <v>658</v>
      </c>
      <c r="AP618" s="43"/>
      <c r="AQ618" s="43">
        <v>2</v>
      </c>
      <c r="AR618" s="43"/>
      <c r="AS618" s="43"/>
      <c r="AT618" s="43"/>
      <c r="AU618" s="43" t="s">
        <v>376</v>
      </c>
      <c r="AV618" s="43"/>
      <c r="AW618" s="43" t="s">
        <v>30</v>
      </c>
      <c r="AX618" s="43"/>
      <c r="AY618" s="43" t="s">
        <v>30</v>
      </c>
      <c r="AZ618" s="43"/>
      <c r="BA618" s="44"/>
      <c r="BB618" s="48"/>
      <c r="BC618" s="43"/>
      <c r="BD618" s="43"/>
      <c r="BE618" s="43"/>
      <c r="BF618" s="43">
        <v>1</v>
      </c>
      <c r="BG618" s="43">
        <v>1</v>
      </c>
      <c r="BH618" s="43">
        <v>1</v>
      </c>
      <c r="BI618" s="43" t="s">
        <v>1291</v>
      </c>
      <c r="BJ618" s="43" t="s">
        <v>588</v>
      </c>
      <c r="BK618" s="43">
        <v>1963</v>
      </c>
      <c r="BL618" s="43" t="str">
        <f t="shared" si="57"/>
        <v>1963Leicester City</v>
      </c>
      <c r="BM618" s="49" t="str">
        <f t="shared" si="58"/>
        <v>Sheffield</v>
      </c>
      <c r="BN618" s="43"/>
      <c r="BO618" s="43"/>
      <c r="BP618" s="43"/>
      <c r="BQ618" s="43"/>
      <c r="BR618" s="43"/>
      <c r="BS618" s="43"/>
      <c r="BT618" s="43"/>
      <c r="BU618" s="43"/>
      <c r="BV618" s="43" t="s">
        <v>376</v>
      </c>
      <c r="BW618" s="43" t="s">
        <v>376</v>
      </c>
      <c r="BX618" s="43"/>
      <c r="BY618" s="47"/>
      <c r="BZ618" s="50"/>
      <c r="CA618" s="50"/>
      <c r="CB618" s="88" t="str">
        <f t="shared" si="59"/>
        <v>19630427</v>
      </c>
    </row>
    <row r="619" spans="1:80" s="49" customFormat="1" ht="12.95" customHeight="1" x14ac:dyDescent="0.2">
      <c r="A619" s="43">
        <v>4</v>
      </c>
      <c r="B619" s="43">
        <v>27</v>
      </c>
      <c r="C619" s="43">
        <v>1963</v>
      </c>
      <c r="D619" s="43" t="s">
        <v>658</v>
      </c>
      <c r="E619" s="43" t="s">
        <v>570</v>
      </c>
      <c r="F619" s="44" t="s">
        <v>1010</v>
      </c>
      <c r="G619" s="43"/>
      <c r="H619" s="44" t="s">
        <v>1011</v>
      </c>
      <c r="I619" s="44"/>
      <c r="J619" s="45">
        <v>23128</v>
      </c>
      <c r="K619" s="43" t="s">
        <v>588</v>
      </c>
      <c r="L619" s="43" t="s">
        <v>4</v>
      </c>
      <c r="M619" s="43" t="s">
        <v>1291</v>
      </c>
      <c r="N619" s="46">
        <v>0</v>
      </c>
      <c r="O619" s="46">
        <v>1</v>
      </c>
      <c r="P619" s="44" t="s">
        <v>1252</v>
      </c>
      <c r="Q619" s="44" t="s">
        <v>1097</v>
      </c>
      <c r="R619" s="44" t="s">
        <v>376</v>
      </c>
      <c r="S619" s="43"/>
      <c r="T619" s="43"/>
      <c r="U619" s="43"/>
      <c r="V619" s="43"/>
      <c r="W619" s="43"/>
      <c r="X619" s="43"/>
      <c r="Y619" s="43"/>
      <c r="Z619" s="43"/>
      <c r="AA619" s="43"/>
      <c r="AB619" s="43"/>
      <c r="AC619" s="43"/>
      <c r="AD619" s="43"/>
      <c r="AE619" s="47">
        <f t="shared" si="54"/>
        <v>0</v>
      </c>
      <c r="AF619" s="47">
        <f t="shared" si="55"/>
        <v>0</v>
      </c>
      <c r="AG619" s="47">
        <f t="shared" si="56"/>
        <v>1</v>
      </c>
      <c r="AH619" s="43" t="s">
        <v>588</v>
      </c>
      <c r="AI619" s="43" t="s">
        <v>1175</v>
      </c>
      <c r="AJ619" s="43" t="s">
        <v>376</v>
      </c>
      <c r="AK619" s="43" t="s">
        <v>658</v>
      </c>
      <c r="AL619" s="43" t="s">
        <v>1278</v>
      </c>
      <c r="AM619" s="43" t="s">
        <v>1292</v>
      </c>
      <c r="AN619" s="43" t="s">
        <v>376</v>
      </c>
      <c r="AO619" s="43" t="s">
        <v>658</v>
      </c>
      <c r="AP619" s="43"/>
      <c r="AQ619" s="43">
        <v>2</v>
      </c>
      <c r="AR619" s="43"/>
      <c r="AS619" s="43"/>
      <c r="AT619" s="43"/>
      <c r="AU619" s="43" t="s">
        <v>376</v>
      </c>
      <c r="AV619" s="43"/>
      <c r="AW619" s="43" t="s">
        <v>30</v>
      </c>
      <c r="AX619" s="43"/>
      <c r="AY619" s="43" t="s">
        <v>30</v>
      </c>
      <c r="AZ619" s="43"/>
      <c r="BA619" s="44"/>
      <c r="BB619" s="48"/>
      <c r="BC619" s="43"/>
      <c r="BD619" s="43"/>
      <c r="BE619" s="43"/>
      <c r="BF619" s="43">
        <v>1</v>
      </c>
      <c r="BG619" s="43">
        <v>1</v>
      </c>
      <c r="BH619" s="43">
        <v>1</v>
      </c>
      <c r="BI619" s="43" t="s">
        <v>588</v>
      </c>
      <c r="BJ619" s="43" t="s">
        <v>1291</v>
      </c>
      <c r="BK619" s="43">
        <v>1963</v>
      </c>
      <c r="BL619" s="43" t="str">
        <f t="shared" si="57"/>
        <v>1963Liverpool</v>
      </c>
      <c r="BM619" s="49" t="str">
        <f t="shared" si="58"/>
        <v>Sheffield</v>
      </c>
      <c r="BN619" s="43"/>
      <c r="BO619" s="43"/>
      <c r="BP619" s="43"/>
      <c r="BQ619" s="43"/>
      <c r="BR619" s="43"/>
      <c r="BS619" s="43"/>
      <c r="BT619" s="43"/>
      <c r="BU619" s="43"/>
      <c r="BV619" s="43" t="s">
        <v>376</v>
      </c>
      <c r="BW619" s="43" t="s">
        <v>376</v>
      </c>
      <c r="BX619" s="43"/>
      <c r="BY619" s="47"/>
      <c r="BZ619" s="50"/>
      <c r="CA619" s="50"/>
      <c r="CB619" s="88" t="str">
        <f t="shared" si="59"/>
        <v>19630427</v>
      </c>
    </row>
    <row r="620" spans="1:80" s="49" customFormat="1" ht="12.95" customHeight="1" x14ac:dyDescent="0.2">
      <c r="A620" s="43">
        <v>4</v>
      </c>
      <c r="B620" s="43">
        <v>27</v>
      </c>
      <c r="C620" s="43">
        <v>1963</v>
      </c>
      <c r="D620" s="43" t="s">
        <v>658</v>
      </c>
      <c r="E620" s="43" t="s">
        <v>570</v>
      </c>
      <c r="F620" s="44" t="s">
        <v>1010</v>
      </c>
      <c r="G620" s="43"/>
      <c r="H620" s="44" t="s">
        <v>1011</v>
      </c>
      <c r="I620" s="44"/>
      <c r="J620" s="45">
        <v>23128</v>
      </c>
      <c r="K620" s="43" t="s">
        <v>821</v>
      </c>
      <c r="L620" s="43" t="s">
        <v>3</v>
      </c>
      <c r="M620" s="43" t="s">
        <v>629</v>
      </c>
      <c r="N620" s="46">
        <v>1</v>
      </c>
      <c r="O620" s="46">
        <v>0</v>
      </c>
      <c r="P620" s="44" t="s">
        <v>1219</v>
      </c>
      <c r="Q620" s="44" t="s">
        <v>1111</v>
      </c>
      <c r="R620" s="44" t="s">
        <v>376</v>
      </c>
      <c r="S620" s="43"/>
      <c r="T620" s="43"/>
      <c r="U620" s="43"/>
      <c r="V620" s="43"/>
      <c r="W620" s="43"/>
      <c r="X620" s="43"/>
      <c r="Y620" s="43"/>
      <c r="Z620" s="43"/>
      <c r="AA620" s="43"/>
      <c r="AB620" s="43"/>
      <c r="AC620" s="43"/>
      <c r="AD620" s="43"/>
      <c r="AE620" s="47">
        <f t="shared" si="54"/>
        <v>1</v>
      </c>
      <c r="AF620" s="47">
        <f t="shared" si="55"/>
        <v>0</v>
      </c>
      <c r="AG620" s="47">
        <f t="shared" si="56"/>
        <v>0</v>
      </c>
      <c r="AH620" s="43" t="s">
        <v>1101</v>
      </c>
      <c r="AI620" s="43" t="s">
        <v>1159</v>
      </c>
      <c r="AJ620" s="43" t="s">
        <v>376</v>
      </c>
      <c r="AK620" s="43" t="s">
        <v>658</v>
      </c>
      <c r="AL620" s="43" t="s">
        <v>629</v>
      </c>
      <c r="AM620" s="43" t="s">
        <v>1199</v>
      </c>
      <c r="AN620" s="43" t="s">
        <v>376</v>
      </c>
      <c r="AO620" s="43" t="s">
        <v>658</v>
      </c>
      <c r="AP620" s="43"/>
      <c r="AQ620" s="43">
        <v>2</v>
      </c>
      <c r="AR620" s="43"/>
      <c r="AS620" s="43"/>
      <c r="AT620" s="43"/>
      <c r="AU620" s="43" t="s">
        <v>376</v>
      </c>
      <c r="AV620" s="43"/>
      <c r="AW620" s="43" t="s">
        <v>30</v>
      </c>
      <c r="AX620" s="43"/>
      <c r="AY620" s="43" t="s">
        <v>30</v>
      </c>
      <c r="AZ620" s="43"/>
      <c r="BA620" s="44"/>
      <c r="BB620" s="48"/>
      <c r="BC620" s="43"/>
      <c r="BD620" s="43"/>
      <c r="BE620" s="43"/>
      <c r="BF620" s="43">
        <v>1</v>
      </c>
      <c r="BG620" s="43">
        <v>1</v>
      </c>
      <c r="BH620" s="43">
        <v>2</v>
      </c>
      <c r="BI620" s="43" t="s">
        <v>821</v>
      </c>
      <c r="BJ620" s="43" t="s">
        <v>629</v>
      </c>
      <c r="BK620" s="43">
        <v>1963</v>
      </c>
      <c r="BL620" s="43" t="str">
        <f t="shared" si="57"/>
        <v>1963Manchester United</v>
      </c>
      <c r="BM620" s="49" t="str">
        <f t="shared" si="58"/>
        <v>Birmingham</v>
      </c>
      <c r="BN620" s="43"/>
      <c r="BO620" s="43"/>
      <c r="BP620" s="43"/>
      <c r="BQ620" s="43"/>
      <c r="BR620" s="43"/>
      <c r="BS620" s="43"/>
      <c r="BT620" s="43"/>
      <c r="BU620" s="43"/>
      <c r="BV620" s="43" t="s">
        <v>376</v>
      </c>
      <c r="BW620" s="43" t="s">
        <v>376</v>
      </c>
      <c r="BX620" s="43"/>
      <c r="BZ620" s="50"/>
      <c r="CA620" s="50"/>
      <c r="CB620" s="88" t="str">
        <f t="shared" si="59"/>
        <v>19630427</v>
      </c>
    </row>
    <row r="621" spans="1:80" s="49" customFormat="1" ht="12.95" customHeight="1" x14ac:dyDescent="0.2">
      <c r="A621" s="43">
        <v>4</v>
      </c>
      <c r="B621" s="43">
        <v>27</v>
      </c>
      <c r="C621" s="43">
        <v>1963</v>
      </c>
      <c r="D621" s="43" t="s">
        <v>658</v>
      </c>
      <c r="E621" s="43" t="s">
        <v>570</v>
      </c>
      <c r="F621" s="44" t="s">
        <v>1010</v>
      </c>
      <c r="G621" s="43"/>
      <c r="H621" s="44" t="s">
        <v>1011</v>
      </c>
      <c r="I621" s="44"/>
      <c r="J621" s="45">
        <v>23128</v>
      </c>
      <c r="K621" s="43" t="s">
        <v>629</v>
      </c>
      <c r="L621" s="43" t="s">
        <v>4</v>
      </c>
      <c r="M621" s="43" t="s">
        <v>821</v>
      </c>
      <c r="N621" s="46">
        <v>0</v>
      </c>
      <c r="O621" s="46">
        <v>1</v>
      </c>
      <c r="P621" s="44" t="s">
        <v>1219</v>
      </c>
      <c r="Q621" s="44" t="s">
        <v>1111</v>
      </c>
      <c r="R621" s="44" t="s">
        <v>376</v>
      </c>
      <c r="S621" s="43"/>
      <c r="T621" s="43"/>
      <c r="U621" s="43"/>
      <c r="V621" s="43"/>
      <c r="W621" s="43"/>
      <c r="X621" s="43"/>
      <c r="Y621" s="43"/>
      <c r="Z621" s="43"/>
      <c r="AA621" s="43"/>
      <c r="AB621" s="43"/>
      <c r="AC621" s="43"/>
      <c r="AD621" s="43"/>
      <c r="AE621" s="47">
        <f t="shared" si="54"/>
        <v>0</v>
      </c>
      <c r="AF621" s="47">
        <f t="shared" si="55"/>
        <v>0</v>
      </c>
      <c r="AG621" s="47">
        <f t="shared" si="56"/>
        <v>1</v>
      </c>
      <c r="AH621" s="43" t="s">
        <v>629</v>
      </c>
      <c r="AI621" s="43" t="s">
        <v>1199</v>
      </c>
      <c r="AJ621" s="43" t="s">
        <v>376</v>
      </c>
      <c r="AK621" s="43" t="s">
        <v>658</v>
      </c>
      <c r="AL621" s="43" t="s">
        <v>1101</v>
      </c>
      <c r="AM621" s="43" t="s">
        <v>1159</v>
      </c>
      <c r="AN621" s="43" t="s">
        <v>376</v>
      </c>
      <c r="AO621" s="43" t="s">
        <v>658</v>
      </c>
      <c r="AP621" s="43"/>
      <c r="AQ621" s="43">
        <v>2</v>
      </c>
      <c r="AR621" s="43"/>
      <c r="AS621" s="43"/>
      <c r="AT621" s="43"/>
      <c r="AU621" s="43" t="s">
        <v>376</v>
      </c>
      <c r="AV621" s="43"/>
      <c r="AW621" s="43" t="s">
        <v>30</v>
      </c>
      <c r="AX621" s="43"/>
      <c r="AY621" s="43" t="s">
        <v>30</v>
      </c>
      <c r="AZ621" s="43"/>
      <c r="BA621" s="44"/>
      <c r="BB621" s="48"/>
      <c r="BC621" s="43"/>
      <c r="BD621" s="43"/>
      <c r="BE621" s="43"/>
      <c r="BF621" s="43">
        <v>1</v>
      </c>
      <c r="BG621" s="43">
        <v>2</v>
      </c>
      <c r="BH621" s="43">
        <v>1</v>
      </c>
      <c r="BI621" s="43" t="s">
        <v>629</v>
      </c>
      <c r="BJ621" s="43" t="s">
        <v>821</v>
      </c>
      <c r="BK621" s="43">
        <v>1963</v>
      </c>
      <c r="BL621" s="43" t="str">
        <f t="shared" si="57"/>
        <v>1963Southampton</v>
      </c>
      <c r="BM621" s="49" t="str">
        <f t="shared" si="58"/>
        <v>Birmingham</v>
      </c>
      <c r="BN621" s="43"/>
      <c r="BO621" s="43"/>
      <c r="BP621" s="43"/>
      <c r="BQ621" s="43"/>
      <c r="BR621" s="43"/>
      <c r="BS621" s="43"/>
      <c r="BT621" s="43"/>
      <c r="BU621" s="43"/>
      <c r="BV621" s="43" t="s">
        <v>376</v>
      </c>
      <c r="BW621" s="43" t="s">
        <v>376</v>
      </c>
      <c r="BX621" s="43"/>
      <c r="BZ621" s="50"/>
      <c r="CA621" s="50"/>
      <c r="CB621" s="88" t="str">
        <f t="shared" si="59"/>
        <v>19630427</v>
      </c>
    </row>
    <row r="622" spans="1:80" s="49" customFormat="1" ht="12.95" customHeight="1" x14ac:dyDescent="0.2">
      <c r="A622" s="43">
        <v>5</v>
      </c>
      <c r="B622" s="43">
        <v>23</v>
      </c>
      <c r="C622" s="43">
        <v>1963</v>
      </c>
      <c r="D622" s="43" t="s">
        <v>658</v>
      </c>
      <c r="E622" s="43" t="s">
        <v>570</v>
      </c>
      <c r="F622" s="51" t="s">
        <v>1327</v>
      </c>
      <c r="G622" s="43"/>
      <c r="H622" s="43" t="s">
        <v>1334</v>
      </c>
      <c r="I622" s="51">
        <v>1</v>
      </c>
      <c r="J622" s="52">
        <v>23154</v>
      </c>
      <c r="K622" s="43" t="s">
        <v>1125</v>
      </c>
      <c r="L622" s="43" t="s">
        <v>3</v>
      </c>
      <c r="M622" s="43" t="s">
        <v>806</v>
      </c>
      <c r="N622" s="46">
        <v>3</v>
      </c>
      <c r="O622" s="46">
        <v>1</v>
      </c>
      <c r="P622" s="51" t="s">
        <v>1232</v>
      </c>
      <c r="Q622" s="51" t="s">
        <v>1111</v>
      </c>
      <c r="R622" s="51" t="s">
        <v>376</v>
      </c>
      <c r="S622" s="43"/>
      <c r="T622" s="43"/>
      <c r="U622" s="43"/>
      <c r="V622" s="43"/>
      <c r="W622" s="43"/>
      <c r="X622" s="43"/>
      <c r="Y622" s="43"/>
      <c r="Z622" s="43"/>
      <c r="AA622" s="43"/>
      <c r="AB622" s="43"/>
      <c r="AC622" s="43"/>
      <c r="AD622" s="43" t="s">
        <v>1033</v>
      </c>
      <c r="AE622" s="47">
        <f t="shared" si="54"/>
        <v>1</v>
      </c>
      <c r="AF622" s="47">
        <f t="shared" si="55"/>
        <v>0</v>
      </c>
      <c r="AG622" s="47">
        <f t="shared" si="56"/>
        <v>0</v>
      </c>
      <c r="AH622" s="43"/>
      <c r="AI622" s="43"/>
      <c r="AJ622" s="43" t="s">
        <v>376</v>
      </c>
      <c r="AK622" s="43" t="s">
        <v>658</v>
      </c>
      <c r="AL622" s="43"/>
      <c r="AM622" s="43"/>
      <c r="AN622" s="43" t="s">
        <v>376</v>
      </c>
      <c r="AO622" s="43" t="s">
        <v>658</v>
      </c>
      <c r="AP622" s="43"/>
      <c r="AQ622" s="43">
        <v>1</v>
      </c>
      <c r="AR622" s="43"/>
      <c r="AS622" s="43"/>
      <c r="AT622" s="43" t="s">
        <v>1340</v>
      </c>
      <c r="AU622" s="43" t="s">
        <v>376</v>
      </c>
      <c r="AV622" s="43"/>
      <c r="AW622" s="43" t="s">
        <v>30</v>
      </c>
      <c r="AX622" s="43"/>
      <c r="AY622" s="43"/>
      <c r="AZ622" s="43" t="s">
        <v>30</v>
      </c>
      <c r="BA622" s="51"/>
      <c r="BB622" s="48" t="s">
        <v>30</v>
      </c>
      <c r="BC622" s="43" t="s">
        <v>30</v>
      </c>
      <c r="BD622" s="43"/>
      <c r="BE622" s="43"/>
      <c r="BF622" s="43">
        <v>1</v>
      </c>
      <c r="BG622" s="43">
        <v>1</v>
      </c>
      <c r="BH622" s="43">
        <v>1</v>
      </c>
      <c r="BI622" s="43" t="s">
        <v>1125</v>
      </c>
      <c r="BJ622" s="43" t="s">
        <v>806</v>
      </c>
      <c r="BK622" s="43">
        <v>1963</v>
      </c>
      <c r="BL622" s="43" t="str">
        <f t="shared" si="57"/>
        <v>1963Birmingham City</v>
      </c>
      <c r="BM622" s="49" t="str">
        <f t="shared" si="58"/>
        <v>Birmingham City</v>
      </c>
      <c r="BN622" s="43"/>
      <c r="BO622" s="43"/>
      <c r="BP622" s="43"/>
      <c r="BQ622" s="43"/>
      <c r="BR622" s="43"/>
      <c r="BS622" s="43"/>
      <c r="BT622" s="43"/>
      <c r="BU622" s="43"/>
      <c r="BV622" s="43" t="s">
        <v>376</v>
      </c>
      <c r="BW622" s="43" t="s">
        <v>376</v>
      </c>
      <c r="BX622" s="43"/>
      <c r="BZ622" s="50"/>
      <c r="CA622" s="50"/>
      <c r="CB622" s="88" t="str">
        <f t="shared" si="59"/>
        <v>19630523</v>
      </c>
    </row>
    <row r="623" spans="1:80" s="49" customFormat="1" ht="12.95" customHeight="1" x14ac:dyDescent="0.2">
      <c r="A623" s="43">
        <v>5</v>
      </c>
      <c r="B623" s="43">
        <v>23</v>
      </c>
      <c r="C623" s="43">
        <v>1963</v>
      </c>
      <c r="D623" s="43" t="s">
        <v>658</v>
      </c>
      <c r="E623" s="43" t="s">
        <v>570</v>
      </c>
      <c r="F623" s="51" t="s">
        <v>1327</v>
      </c>
      <c r="G623" s="43"/>
      <c r="H623" s="43" t="s">
        <v>1334</v>
      </c>
      <c r="I623" s="51">
        <v>1</v>
      </c>
      <c r="J623" s="52">
        <v>23154</v>
      </c>
      <c r="K623" s="43" t="s">
        <v>806</v>
      </c>
      <c r="L623" s="43" t="s">
        <v>4</v>
      </c>
      <c r="M623" s="43" t="s">
        <v>1125</v>
      </c>
      <c r="N623" s="46">
        <v>1</v>
      </c>
      <c r="O623" s="46">
        <v>3</v>
      </c>
      <c r="P623" s="51" t="s">
        <v>1232</v>
      </c>
      <c r="Q623" s="51" t="s">
        <v>1111</v>
      </c>
      <c r="R623" s="51" t="s">
        <v>376</v>
      </c>
      <c r="S623" s="43"/>
      <c r="T623" s="43"/>
      <c r="U623" s="43"/>
      <c r="V623" s="43"/>
      <c r="W623" s="43"/>
      <c r="X623" s="43"/>
      <c r="Y623" s="43"/>
      <c r="Z623" s="43"/>
      <c r="AA623" s="43"/>
      <c r="AB623" s="43"/>
      <c r="AC623" s="43"/>
      <c r="AD623" s="43" t="s">
        <v>1037</v>
      </c>
      <c r="AE623" s="47">
        <f t="shared" si="54"/>
        <v>0</v>
      </c>
      <c r="AF623" s="47">
        <f t="shared" si="55"/>
        <v>0</v>
      </c>
      <c r="AG623" s="47">
        <f t="shared" si="56"/>
        <v>1</v>
      </c>
      <c r="AH623" s="43"/>
      <c r="AI623" s="43"/>
      <c r="AJ623" s="43" t="s">
        <v>376</v>
      </c>
      <c r="AK623" s="43" t="s">
        <v>658</v>
      </c>
      <c r="AL623" s="43"/>
      <c r="AM623" s="43"/>
      <c r="AN623" s="43" t="s">
        <v>376</v>
      </c>
      <c r="AO623" s="43" t="s">
        <v>658</v>
      </c>
      <c r="AP623" s="43"/>
      <c r="AQ623" s="43">
        <v>1</v>
      </c>
      <c r="AR623" s="43"/>
      <c r="AS623" s="43"/>
      <c r="AT623" s="43" t="s">
        <v>1340</v>
      </c>
      <c r="AU623" s="43" t="s">
        <v>376</v>
      </c>
      <c r="AV623" s="43"/>
      <c r="AW623" s="43" t="s">
        <v>30</v>
      </c>
      <c r="AX623" s="43"/>
      <c r="AY623" s="43"/>
      <c r="AZ623" s="43" t="s">
        <v>30</v>
      </c>
      <c r="BA623" s="51"/>
      <c r="BB623" s="48"/>
      <c r="BC623" s="43" t="s">
        <v>30</v>
      </c>
      <c r="BD623" s="43"/>
      <c r="BE623" s="43"/>
      <c r="BF623" s="43">
        <v>1</v>
      </c>
      <c r="BG623" s="43">
        <v>1</v>
      </c>
      <c r="BH623" s="43">
        <v>1</v>
      </c>
      <c r="BI623" s="43" t="s">
        <v>806</v>
      </c>
      <c r="BJ623" s="43" t="s">
        <v>1125</v>
      </c>
      <c r="BK623" s="43">
        <v>1963</v>
      </c>
      <c r="BL623" s="43" t="str">
        <f t="shared" si="57"/>
        <v>1963Aston Villa</v>
      </c>
      <c r="BM623" s="49" t="str">
        <f t="shared" si="58"/>
        <v>Birmingham City</v>
      </c>
      <c r="BN623" s="43"/>
      <c r="BO623" s="43"/>
      <c r="BP623" s="43"/>
      <c r="BQ623" s="43"/>
      <c r="BR623" s="43"/>
      <c r="BS623" s="43"/>
      <c r="BT623" s="43"/>
      <c r="BU623" s="43"/>
      <c r="BV623" s="43" t="s">
        <v>376</v>
      </c>
      <c r="BW623" s="43" t="s">
        <v>376</v>
      </c>
      <c r="BX623" s="43"/>
      <c r="BZ623" s="50"/>
      <c r="CA623" s="50"/>
      <c r="CB623" s="88" t="str">
        <f t="shared" si="59"/>
        <v>19630523</v>
      </c>
    </row>
    <row r="624" spans="1:80" s="49" customFormat="1" ht="12.95" customHeight="1" x14ac:dyDescent="0.2">
      <c r="A624" s="43">
        <v>5</v>
      </c>
      <c r="B624" s="43">
        <v>25</v>
      </c>
      <c r="C624" s="43">
        <v>1963</v>
      </c>
      <c r="D624" s="43" t="s">
        <v>658</v>
      </c>
      <c r="E624" s="43" t="s">
        <v>570</v>
      </c>
      <c r="F624" s="44" t="s">
        <v>1010</v>
      </c>
      <c r="G624" s="43"/>
      <c r="H624" s="44" t="s">
        <v>1025</v>
      </c>
      <c r="I624" s="44"/>
      <c r="J624" s="45">
        <v>23156</v>
      </c>
      <c r="K624" s="43" t="s">
        <v>821</v>
      </c>
      <c r="L624" s="43" t="s">
        <v>3</v>
      </c>
      <c r="M624" s="43" t="s">
        <v>1291</v>
      </c>
      <c r="N624" s="46">
        <v>3</v>
      </c>
      <c r="O624" s="46">
        <v>1</v>
      </c>
      <c r="P624" s="44" t="s">
        <v>1268</v>
      </c>
      <c r="Q624" s="44" t="s">
        <v>1017</v>
      </c>
      <c r="R624" s="44" t="s">
        <v>376</v>
      </c>
      <c r="S624" s="43"/>
      <c r="T624" s="43"/>
      <c r="U624" s="43"/>
      <c r="V624" s="43"/>
      <c r="W624" s="43"/>
      <c r="X624" s="43"/>
      <c r="Y624" s="43"/>
      <c r="Z624" s="43"/>
      <c r="AA624" s="43"/>
      <c r="AB624" s="43"/>
      <c r="AC624" s="43"/>
      <c r="AD624" s="43"/>
      <c r="AE624" s="47">
        <f t="shared" si="54"/>
        <v>1</v>
      </c>
      <c r="AF624" s="47">
        <f t="shared" si="55"/>
        <v>0</v>
      </c>
      <c r="AG624" s="47">
        <f t="shared" si="56"/>
        <v>0</v>
      </c>
      <c r="AH624" s="43" t="s">
        <v>1101</v>
      </c>
      <c r="AI624" s="43" t="s">
        <v>1159</v>
      </c>
      <c r="AJ624" s="43" t="s">
        <v>376</v>
      </c>
      <c r="AK624" s="43" t="s">
        <v>658</v>
      </c>
      <c r="AL624" s="43" t="s">
        <v>1278</v>
      </c>
      <c r="AM624" s="43" t="s">
        <v>1292</v>
      </c>
      <c r="AN624" s="43" t="s">
        <v>376</v>
      </c>
      <c r="AO624" s="43" t="s">
        <v>658</v>
      </c>
      <c r="AP624" s="43"/>
      <c r="AQ624" s="43">
        <v>1</v>
      </c>
      <c r="AR624" s="43"/>
      <c r="AS624" s="43"/>
      <c r="AT624" s="43"/>
      <c r="AU624" s="43" t="s">
        <v>376</v>
      </c>
      <c r="AV624" s="43"/>
      <c r="AW624" s="43" t="s">
        <v>30</v>
      </c>
      <c r="AX624" s="43"/>
      <c r="AY624" s="43" t="s">
        <v>30</v>
      </c>
      <c r="AZ624" s="43"/>
      <c r="BA624" s="44"/>
      <c r="BB624" s="48" t="s">
        <v>30</v>
      </c>
      <c r="BC624" s="43" t="s">
        <v>30</v>
      </c>
      <c r="BD624" s="43"/>
      <c r="BE624" s="43"/>
      <c r="BF624" s="43">
        <v>1</v>
      </c>
      <c r="BG624" s="43">
        <v>1</v>
      </c>
      <c r="BH624" s="43">
        <v>1</v>
      </c>
      <c r="BI624" s="43" t="s">
        <v>821</v>
      </c>
      <c r="BJ624" s="43" t="s">
        <v>1291</v>
      </c>
      <c r="BK624" s="43">
        <v>1963</v>
      </c>
      <c r="BL624" s="43" t="str">
        <f t="shared" si="57"/>
        <v>1963Manchester United</v>
      </c>
      <c r="BM624" s="49" t="str">
        <f t="shared" si="58"/>
        <v>London</v>
      </c>
      <c r="BN624" s="43"/>
      <c r="BO624" s="43"/>
      <c r="BP624" s="43"/>
      <c r="BQ624" s="43"/>
      <c r="BR624" s="43"/>
      <c r="BS624" s="43"/>
      <c r="BT624" s="43"/>
      <c r="BU624" s="43"/>
      <c r="BV624" s="43" t="s">
        <v>376</v>
      </c>
      <c r="BW624" s="43" t="s">
        <v>376</v>
      </c>
      <c r="BX624" s="43"/>
      <c r="BZ624" s="50"/>
      <c r="CA624" s="50"/>
      <c r="CB624" s="88" t="str">
        <f t="shared" si="59"/>
        <v>19630525</v>
      </c>
    </row>
    <row r="625" spans="1:80" s="49" customFormat="1" ht="12.95" customHeight="1" x14ac:dyDescent="0.2">
      <c r="A625" s="43">
        <v>5</v>
      </c>
      <c r="B625" s="43">
        <v>25</v>
      </c>
      <c r="C625" s="43">
        <v>1963</v>
      </c>
      <c r="D625" s="43" t="s">
        <v>658</v>
      </c>
      <c r="E625" s="43" t="s">
        <v>570</v>
      </c>
      <c r="F625" s="44" t="s">
        <v>1010</v>
      </c>
      <c r="G625" s="43"/>
      <c r="H625" s="44" t="s">
        <v>1025</v>
      </c>
      <c r="I625" s="44"/>
      <c r="J625" s="45">
        <v>23156</v>
      </c>
      <c r="K625" s="43" t="s">
        <v>1291</v>
      </c>
      <c r="L625" s="43" t="s">
        <v>4</v>
      </c>
      <c r="M625" s="43" t="s">
        <v>821</v>
      </c>
      <c r="N625" s="46">
        <v>1</v>
      </c>
      <c r="O625" s="46">
        <v>3</v>
      </c>
      <c r="P625" s="44" t="s">
        <v>1268</v>
      </c>
      <c r="Q625" s="44" t="s">
        <v>1017</v>
      </c>
      <c r="R625" s="44" t="s">
        <v>376</v>
      </c>
      <c r="S625" s="43"/>
      <c r="T625" s="43"/>
      <c r="U625" s="43"/>
      <c r="V625" s="43"/>
      <c r="W625" s="43"/>
      <c r="X625" s="43"/>
      <c r="Y625" s="43"/>
      <c r="Z625" s="43"/>
      <c r="AA625" s="43"/>
      <c r="AB625" s="43"/>
      <c r="AC625" s="43"/>
      <c r="AD625" s="43"/>
      <c r="AE625" s="47">
        <f t="shared" si="54"/>
        <v>0</v>
      </c>
      <c r="AF625" s="47">
        <f t="shared" si="55"/>
        <v>0</v>
      </c>
      <c r="AG625" s="47">
        <f t="shared" si="56"/>
        <v>1</v>
      </c>
      <c r="AH625" s="43" t="s">
        <v>1278</v>
      </c>
      <c r="AI625" s="43" t="s">
        <v>1292</v>
      </c>
      <c r="AJ625" s="43" t="s">
        <v>376</v>
      </c>
      <c r="AK625" s="43" t="s">
        <v>658</v>
      </c>
      <c r="AL625" s="43" t="s">
        <v>1101</v>
      </c>
      <c r="AM625" s="43" t="s">
        <v>1159</v>
      </c>
      <c r="AN625" s="43" t="s">
        <v>376</v>
      </c>
      <c r="AO625" s="43" t="s">
        <v>658</v>
      </c>
      <c r="AP625" s="43"/>
      <c r="AQ625" s="43">
        <v>1</v>
      </c>
      <c r="AR625" s="43"/>
      <c r="AS625" s="43"/>
      <c r="AT625" s="43"/>
      <c r="AU625" s="43" t="s">
        <v>376</v>
      </c>
      <c r="AV625" s="43"/>
      <c r="AW625" s="43" t="s">
        <v>30</v>
      </c>
      <c r="AX625" s="43"/>
      <c r="AY625" s="43" t="s">
        <v>30</v>
      </c>
      <c r="AZ625" s="43"/>
      <c r="BA625" s="44"/>
      <c r="BB625" s="48"/>
      <c r="BC625" s="43" t="s">
        <v>30</v>
      </c>
      <c r="BD625" s="43"/>
      <c r="BE625" s="43"/>
      <c r="BF625" s="43">
        <v>1</v>
      </c>
      <c r="BG625" s="43">
        <v>1</v>
      </c>
      <c r="BH625" s="43">
        <v>1</v>
      </c>
      <c r="BI625" s="43" t="s">
        <v>1291</v>
      </c>
      <c r="BJ625" s="43" t="s">
        <v>821</v>
      </c>
      <c r="BK625" s="43">
        <v>1963</v>
      </c>
      <c r="BL625" s="43" t="str">
        <f t="shared" si="57"/>
        <v>1963Leicester City</v>
      </c>
      <c r="BM625" s="49" t="str">
        <f t="shared" si="58"/>
        <v>London</v>
      </c>
      <c r="BN625" s="43"/>
      <c r="BO625" s="43"/>
      <c r="BP625" s="43"/>
      <c r="BQ625" s="43"/>
      <c r="BR625" s="43"/>
      <c r="BS625" s="43"/>
      <c r="BT625" s="43"/>
      <c r="BU625" s="43"/>
      <c r="BV625" s="43" t="s">
        <v>376</v>
      </c>
      <c r="BW625" s="43" t="s">
        <v>376</v>
      </c>
      <c r="BX625" s="43"/>
      <c r="BZ625" s="50"/>
      <c r="CA625" s="50"/>
      <c r="CB625" s="88" t="str">
        <f t="shared" si="59"/>
        <v>19630525</v>
      </c>
    </row>
    <row r="626" spans="1:80" s="49" customFormat="1" ht="12.95" customHeight="1" x14ac:dyDescent="0.2">
      <c r="A626" s="43">
        <v>5</v>
      </c>
      <c r="B626" s="43">
        <v>27</v>
      </c>
      <c r="C626" s="43">
        <v>1963</v>
      </c>
      <c r="D626" s="43" t="s">
        <v>658</v>
      </c>
      <c r="E626" s="43" t="s">
        <v>570</v>
      </c>
      <c r="F626" s="51" t="s">
        <v>1327</v>
      </c>
      <c r="G626" s="43"/>
      <c r="H626" s="43" t="s">
        <v>1334</v>
      </c>
      <c r="I626" s="51">
        <v>2</v>
      </c>
      <c r="J626" s="52">
        <v>23158</v>
      </c>
      <c r="K626" s="43" t="s">
        <v>806</v>
      </c>
      <c r="L626" s="43" t="s">
        <v>1014</v>
      </c>
      <c r="M626" s="43" t="s">
        <v>1125</v>
      </c>
      <c r="N626" s="46">
        <v>0</v>
      </c>
      <c r="O626" s="46">
        <v>0</v>
      </c>
      <c r="P626" s="51" t="s">
        <v>1219</v>
      </c>
      <c r="Q626" s="51" t="s">
        <v>1111</v>
      </c>
      <c r="R626" s="51" t="s">
        <v>376</v>
      </c>
      <c r="S626" s="43"/>
      <c r="T626" s="43"/>
      <c r="U626" s="43"/>
      <c r="V626" s="43"/>
      <c r="W626" s="43"/>
      <c r="X626" s="43"/>
      <c r="Y626" s="43"/>
      <c r="Z626" s="43"/>
      <c r="AA626" s="43"/>
      <c r="AB626" s="43"/>
      <c r="AC626" s="43"/>
      <c r="AD626" s="43" t="s">
        <v>1033</v>
      </c>
      <c r="AE626" s="47">
        <f t="shared" si="54"/>
        <v>0</v>
      </c>
      <c r="AF626" s="47">
        <f t="shared" si="55"/>
        <v>1</v>
      </c>
      <c r="AG626" s="47">
        <f t="shared" si="56"/>
        <v>0</v>
      </c>
      <c r="AH626" s="43"/>
      <c r="AI626" s="43"/>
      <c r="AJ626" s="43" t="s">
        <v>376</v>
      </c>
      <c r="AK626" s="43" t="s">
        <v>658</v>
      </c>
      <c r="AL626" s="43"/>
      <c r="AM626" s="43"/>
      <c r="AN626" s="43" t="s">
        <v>376</v>
      </c>
      <c r="AO626" s="43" t="s">
        <v>658</v>
      </c>
      <c r="AP626" s="43"/>
      <c r="AQ626" s="43">
        <v>1</v>
      </c>
      <c r="AR626" s="43"/>
      <c r="AS626" s="43"/>
      <c r="AT626" s="43" t="s">
        <v>1340</v>
      </c>
      <c r="AU626" s="43" t="s">
        <v>376</v>
      </c>
      <c r="AV626" s="43"/>
      <c r="AW626" s="43" t="s">
        <v>30</v>
      </c>
      <c r="AX626" s="43"/>
      <c r="AY626" s="43"/>
      <c r="AZ626" s="43" t="s">
        <v>30</v>
      </c>
      <c r="BA626" s="51"/>
      <c r="BB626" s="48"/>
      <c r="BC626" s="43" t="s">
        <v>30</v>
      </c>
      <c r="BD626" s="43"/>
      <c r="BE626" s="43"/>
      <c r="BF626" s="43">
        <v>1</v>
      </c>
      <c r="BG626" s="43">
        <v>1</v>
      </c>
      <c r="BH626" s="43">
        <v>1</v>
      </c>
      <c r="BI626" s="43" t="s">
        <v>806</v>
      </c>
      <c r="BJ626" s="43" t="s">
        <v>1125</v>
      </c>
      <c r="BK626" s="43">
        <v>1963</v>
      </c>
      <c r="BL626" s="43" t="str">
        <f t="shared" si="57"/>
        <v>1963Aston Villa</v>
      </c>
      <c r="BM626" s="49" t="str">
        <f t="shared" si="58"/>
        <v>Aston Villa</v>
      </c>
      <c r="BN626" s="43"/>
      <c r="BO626" s="43"/>
      <c r="BP626" s="43"/>
      <c r="BQ626" s="43"/>
      <c r="BR626" s="43"/>
      <c r="BS626" s="43"/>
      <c r="BT626" s="43"/>
      <c r="BU626" s="43"/>
      <c r="BV626" s="43" t="s">
        <v>376</v>
      </c>
      <c r="BW626" s="43" t="s">
        <v>376</v>
      </c>
      <c r="BX626" s="43"/>
      <c r="BZ626" s="50"/>
      <c r="CA626" s="50"/>
      <c r="CB626" s="88" t="str">
        <f t="shared" si="59"/>
        <v>19630527</v>
      </c>
    </row>
    <row r="627" spans="1:80" s="49" customFormat="1" ht="12.95" customHeight="1" x14ac:dyDescent="0.2">
      <c r="A627" s="43">
        <v>5</v>
      </c>
      <c r="B627" s="43">
        <v>27</v>
      </c>
      <c r="C627" s="43">
        <v>1963</v>
      </c>
      <c r="D627" s="43" t="s">
        <v>658</v>
      </c>
      <c r="E627" s="43" t="s">
        <v>570</v>
      </c>
      <c r="F627" s="51" t="s">
        <v>1327</v>
      </c>
      <c r="G627" s="43"/>
      <c r="H627" s="43" t="s">
        <v>1334</v>
      </c>
      <c r="I627" s="51">
        <v>2</v>
      </c>
      <c r="J627" s="52">
        <v>23158</v>
      </c>
      <c r="K627" s="43" t="s">
        <v>1125</v>
      </c>
      <c r="L627" s="43" t="s">
        <v>1014</v>
      </c>
      <c r="M627" s="43" t="s">
        <v>806</v>
      </c>
      <c r="N627" s="46">
        <v>0</v>
      </c>
      <c r="O627" s="46">
        <v>0</v>
      </c>
      <c r="P627" s="51" t="s">
        <v>1219</v>
      </c>
      <c r="Q627" s="51" t="s">
        <v>1111</v>
      </c>
      <c r="R627" s="51" t="s">
        <v>376</v>
      </c>
      <c r="S627" s="43"/>
      <c r="T627" s="43"/>
      <c r="U627" s="43"/>
      <c r="V627" s="43"/>
      <c r="W627" s="43"/>
      <c r="X627" s="43"/>
      <c r="Y627" s="43"/>
      <c r="Z627" s="43"/>
      <c r="AA627" s="43"/>
      <c r="AB627" s="43"/>
      <c r="AC627" s="43"/>
      <c r="AD627" s="43" t="s">
        <v>1037</v>
      </c>
      <c r="AE627" s="47">
        <f t="shared" si="54"/>
        <v>0</v>
      </c>
      <c r="AF627" s="47">
        <f t="shared" si="55"/>
        <v>1</v>
      </c>
      <c r="AG627" s="47">
        <f t="shared" si="56"/>
        <v>0</v>
      </c>
      <c r="AH627" s="43"/>
      <c r="AI627" s="43"/>
      <c r="AJ627" s="43" t="s">
        <v>376</v>
      </c>
      <c r="AK627" s="43" t="s">
        <v>658</v>
      </c>
      <c r="AL627" s="43"/>
      <c r="AM627" s="43"/>
      <c r="AN627" s="43" t="s">
        <v>376</v>
      </c>
      <c r="AO627" s="43" t="s">
        <v>658</v>
      </c>
      <c r="AP627" s="43"/>
      <c r="AQ627" s="43">
        <v>1</v>
      </c>
      <c r="AR627" s="43"/>
      <c r="AS627" s="43"/>
      <c r="AT627" s="43" t="s">
        <v>1340</v>
      </c>
      <c r="AU627" s="43" t="s">
        <v>376</v>
      </c>
      <c r="AV627" s="43"/>
      <c r="AW627" s="43" t="s">
        <v>30</v>
      </c>
      <c r="AX627" s="43"/>
      <c r="AY627" s="43"/>
      <c r="AZ627" s="43" t="s">
        <v>30</v>
      </c>
      <c r="BA627" s="51"/>
      <c r="BB627" s="48"/>
      <c r="BC627" s="43" t="s">
        <v>30</v>
      </c>
      <c r="BD627" s="43"/>
      <c r="BE627" s="43"/>
      <c r="BF627" s="43">
        <v>1</v>
      </c>
      <c r="BG627" s="43">
        <v>1</v>
      </c>
      <c r="BH627" s="43">
        <v>1</v>
      </c>
      <c r="BI627" s="43" t="s">
        <v>1125</v>
      </c>
      <c r="BJ627" s="43" t="s">
        <v>806</v>
      </c>
      <c r="BK627" s="43">
        <v>1963</v>
      </c>
      <c r="BL627" s="43" t="str">
        <f t="shared" si="57"/>
        <v>1963Birmingham City</v>
      </c>
      <c r="BM627" s="49" t="str">
        <f t="shared" si="58"/>
        <v>Aston Villa</v>
      </c>
      <c r="BN627" s="43"/>
      <c r="BO627" s="43"/>
      <c r="BP627" s="43"/>
      <c r="BQ627" s="43"/>
      <c r="BR627" s="43"/>
      <c r="BS627" s="43"/>
      <c r="BT627" s="43"/>
      <c r="BU627" s="43"/>
      <c r="BV627" s="43" t="s">
        <v>376</v>
      </c>
      <c r="BW627" s="43" t="s">
        <v>376</v>
      </c>
      <c r="BX627" s="43"/>
      <c r="BZ627" s="50"/>
      <c r="CA627" s="50"/>
      <c r="CB627" s="88" t="str">
        <f t="shared" si="59"/>
        <v>19630527</v>
      </c>
    </row>
    <row r="628" spans="1:80" s="49" customFormat="1" ht="12.95" customHeight="1" x14ac:dyDescent="0.2">
      <c r="A628" s="43">
        <v>1</v>
      </c>
      <c r="B628" s="43">
        <v>15</v>
      </c>
      <c r="C628" s="43">
        <v>1964</v>
      </c>
      <c r="D628" s="43" t="s">
        <v>658</v>
      </c>
      <c r="E628" s="43" t="s">
        <v>569</v>
      </c>
      <c r="F628" s="51" t="s">
        <v>1327</v>
      </c>
      <c r="G628" s="43"/>
      <c r="H628" s="51" t="s">
        <v>1011</v>
      </c>
      <c r="I628" s="51">
        <v>1</v>
      </c>
      <c r="J628" s="52">
        <v>23391</v>
      </c>
      <c r="K628" s="43" t="s">
        <v>1205</v>
      </c>
      <c r="L628" s="43" t="s">
        <v>3</v>
      </c>
      <c r="M628" s="43" t="s">
        <v>823</v>
      </c>
      <c r="N628" s="46">
        <v>2</v>
      </c>
      <c r="O628" s="46">
        <v>0</v>
      </c>
      <c r="P628" s="51" t="s">
        <v>1144</v>
      </c>
      <c r="Q628" s="51" t="s">
        <v>1145</v>
      </c>
      <c r="R628" s="51" t="s">
        <v>376</v>
      </c>
      <c r="S628" s="43"/>
      <c r="T628" s="43"/>
      <c r="U628" s="43"/>
      <c r="V628" s="43"/>
      <c r="W628" s="43"/>
      <c r="X628" s="43"/>
      <c r="Y628" s="43"/>
      <c r="Z628" s="43"/>
      <c r="AA628" s="43"/>
      <c r="AB628" s="43"/>
      <c r="AC628" s="43"/>
      <c r="AD628" s="43" t="s">
        <v>1033</v>
      </c>
      <c r="AE628" s="47">
        <f t="shared" si="54"/>
        <v>1</v>
      </c>
      <c r="AF628" s="47">
        <f t="shared" si="55"/>
        <v>0</v>
      </c>
      <c r="AG628" s="47">
        <f t="shared" si="56"/>
        <v>0</v>
      </c>
      <c r="AH628" s="43"/>
      <c r="AI628" s="43"/>
      <c r="AJ628" s="43" t="s">
        <v>376</v>
      </c>
      <c r="AK628" s="43" t="s">
        <v>658</v>
      </c>
      <c r="AL628" s="43"/>
      <c r="AM628" s="43"/>
      <c r="AN628" s="43" t="s">
        <v>376</v>
      </c>
      <c r="AO628" s="43" t="s">
        <v>658</v>
      </c>
      <c r="AP628" s="43"/>
      <c r="AQ628" s="43">
        <v>2</v>
      </c>
      <c r="AR628" s="43"/>
      <c r="AS628" s="43"/>
      <c r="AT628" s="43"/>
      <c r="AU628" s="43" t="s">
        <v>376</v>
      </c>
      <c r="AV628" s="43"/>
      <c r="AW628" s="43" t="s">
        <v>30</v>
      </c>
      <c r="AX628" s="43"/>
      <c r="AY628" s="43"/>
      <c r="AZ628" s="43" t="s">
        <v>30</v>
      </c>
      <c r="BA628" s="51"/>
      <c r="BB628" s="48"/>
      <c r="BC628" s="43"/>
      <c r="BD628" s="43"/>
      <c r="BE628" s="43"/>
      <c r="BF628" s="43">
        <v>1</v>
      </c>
      <c r="BG628" s="43">
        <v>1</v>
      </c>
      <c r="BH628" s="43">
        <v>2</v>
      </c>
      <c r="BI628" s="43" t="s">
        <v>1205</v>
      </c>
      <c r="BJ628" s="43" t="s">
        <v>823</v>
      </c>
      <c r="BK628" s="43">
        <v>1964</v>
      </c>
      <c r="BL628" s="43" t="str">
        <f t="shared" si="57"/>
        <v>1964Stoke City</v>
      </c>
      <c r="BM628" s="49" t="str">
        <f t="shared" si="58"/>
        <v>Stoke City</v>
      </c>
      <c r="BN628" s="43"/>
      <c r="BO628" s="43"/>
      <c r="BP628" s="43"/>
      <c r="BQ628" s="43"/>
      <c r="BR628" s="43"/>
      <c r="BS628" s="43"/>
      <c r="BT628" s="43"/>
      <c r="BU628" s="43"/>
      <c r="BV628" s="43" t="s">
        <v>376</v>
      </c>
      <c r="BW628" s="43" t="s">
        <v>376</v>
      </c>
      <c r="BX628" s="43"/>
      <c r="BY628" s="47"/>
      <c r="BZ628" s="50"/>
      <c r="CA628" s="50"/>
      <c r="CB628" s="88" t="str">
        <f t="shared" si="59"/>
        <v>19640115</v>
      </c>
    </row>
    <row r="629" spans="1:80" s="49" customFormat="1" ht="12.95" customHeight="1" x14ac:dyDescent="0.2">
      <c r="A629" s="43">
        <v>1</v>
      </c>
      <c r="B629" s="43">
        <v>15</v>
      </c>
      <c r="C629" s="43">
        <v>1964</v>
      </c>
      <c r="D629" s="43" t="s">
        <v>658</v>
      </c>
      <c r="E629" s="43" t="s">
        <v>569</v>
      </c>
      <c r="F629" s="51" t="s">
        <v>1327</v>
      </c>
      <c r="G629" s="43"/>
      <c r="H629" s="51" t="s">
        <v>1011</v>
      </c>
      <c r="I629" s="51">
        <v>1</v>
      </c>
      <c r="J629" s="52">
        <v>23391</v>
      </c>
      <c r="K629" s="43" t="s">
        <v>823</v>
      </c>
      <c r="L629" s="43" t="s">
        <v>4</v>
      </c>
      <c r="M629" s="43" t="s">
        <v>1205</v>
      </c>
      <c r="N629" s="46">
        <v>0</v>
      </c>
      <c r="O629" s="46">
        <v>2</v>
      </c>
      <c r="P629" s="51" t="s">
        <v>1144</v>
      </c>
      <c r="Q629" s="51" t="s">
        <v>1145</v>
      </c>
      <c r="R629" s="51" t="s">
        <v>376</v>
      </c>
      <c r="S629" s="43"/>
      <c r="T629" s="43"/>
      <c r="U629" s="43"/>
      <c r="V629" s="43"/>
      <c r="W629" s="43"/>
      <c r="X629" s="43"/>
      <c r="Y629" s="43"/>
      <c r="Z629" s="43"/>
      <c r="AA629" s="43"/>
      <c r="AB629" s="43"/>
      <c r="AC629" s="43"/>
      <c r="AD629" s="43" t="s">
        <v>1037</v>
      </c>
      <c r="AE629" s="47">
        <f t="shared" si="54"/>
        <v>0</v>
      </c>
      <c r="AF629" s="47">
        <f t="shared" si="55"/>
        <v>0</v>
      </c>
      <c r="AG629" s="47">
        <f t="shared" si="56"/>
        <v>1</v>
      </c>
      <c r="AH629" s="43"/>
      <c r="AI629" s="43"/>
      <c r="AJ629" s="43" t="s">
        <v>376</v>
      </c>
      <c r="AK629" s="43" t="s">
        <v>658</v>
      </c>
      <c r="AL629" s="43"/>
      <c r="AM629" s="43"/>
      <c r="AN629" s="43" t="s">
        <v>376</v>
      </c>
      <c r="AO629" s="43" t="s">
        <v>658</v>
      </c>
      <c r="AP629" s="43"/>
      <c r="AQ629" s="43">
        <v>2</v>
      </c>
      <c r="AR629" s="43"/>
      <c r="AS629" s="43"/>
      <c r="AT629" s="43"/>
      <c r="AU629" s="43" t="s">
        <v>376</v>
      </c>
      <c r="AV629" s="43"/>
      <c r="AW629" s="43" t="s">
        <v>30</v>
      </c>
      <c r="AX629" s="43"/>
      <c r="AY629" s="43"/>
      <c r="AZ629" s="43" t="s">
        <v>30</v>
      </c>
      <c r="BA629" s="51"/>
      <c r="BB629" s="48"/>
      <c r="BC629" s="43"/>
      <c r="BD629" s="43"/>
      <c r="BE629" s="43"/>
      <c r="BF629" s="43">
        <v>1</v>
      </c>
      <c r="BG629" s="43">
        <v>2</v>
      </c>
      <c r="BH629" s="43">
        <v>1</v>
      </c>
      <c r="BI629" s="43" t="s">
        <v>823</v>
      </c>
      <c r="BJ629" s="43" t="s">
        <v>1205</v>
      </c>
      <c r="BK629" s="43">
        <v>1964</v>
      </c>
      <c r="BL629" s="43" t="str">
        <f t="shared" si="57"/>
        <v>1964Manchester City</v>
      </c>
      <c r="BM629" s="49" t="str">
        <f t="shared" si="58"/>
        <v>Stoke City</v>
      </c>
      <c r="BN629" s="43"/>
      <c r="BO629" s="43"/>
      <c r="BP629" s="43"/>
      <c r="BQ629" s="43"/>
      <c r="BR629" s="43"/>
      <c r="BS629" s="43"/>
      <c r="BT629" s="43"/>
      <c r="BU629" s="43"/>
      <c r="BV629" s="43" t="s">
        <v>376</v>
      </c>
      <c r="BW629" s="43" t="s">
        <v>376</v>
      </c>
      <c r="BX629" s="43"/>
      <c r="BY629" s="47"/>
      <c r="BZ629" s="50"/>
      <c r="CA629" s="50"/>
      <c r="CB629" s="88" t="str">
        <f t="shared" si="59"/>
        <v>19640115</v>
      </c>
    </row>
    <row r="630" spans="1:80" s="49" customFormat="1" ht="12.95" customHeight="1" x14ac:dyDescent="0.2">
      <c r="A630" s="43">
        <v>2</v>
      </c>
      <c r="B630" s="43">
        <v>5</v>
      </c>
      <c r="C630" s="43">
        <v>1964</v>
      </c>
      <c r="D630" s="43" t="s">
        <v>658</v>
      </c>
      <c r="E630" s="43" t="s">
        <v>569</v>
      </c>
      <c r="F630" s="51" t="s">
        <v>1327</v>
      </c>
      <c r="G630" s="43"/>
      <c r="H630" s="51" t="s">
        <v>1011</v>
      </c>
      <c r="I630" s="51">
        <v>1</v>
      </c>
      <c r="J630" s="52">
        <v>23412</v>
      </c>
      <c r="K630" s="43" t="s">
        <v>1291</v>
      </c>
      <c r="L630" s="43" t="s">
        <v>3</v>
      </c>
      <c r="M630" s="43" t="s">
        <v>803</v>
      </c>
      <c r="N630" s="46">
        <v>4</v>
      </c>
      <c r="O630" s="46">
        <v>3</v>
      </c>
      <c r="P630" s="51" t="s">
        <v>1277</v>
      </c>
      <c r="Q630" s="51" t="s">
        <v>1278</v>
      </c>
      <c r="R630" s="51" t="s">
        <v>376</v>
      </c>
      <c r="S630" s="43"/>
      <c r="T630" s="43"/>
      <c r="U630" s="43"/>
      <c r="V630" s="43"/>
      <c r="W630" s="43"/>
      <c r="X630" s="43"/>
      <c r="Y630" s="43"/>
      <c r="Z630" s="43"/>
      <c r="AA630" s="43"/>
      <c r="AB630" s="43"/>
      <c r="AC630" s="43"/>
      <c r="AD630" s="43" t="s">
        <v>1033</v>
      </c>
      <c r="AE630" s="47">
        <f t="shared" si="54"/>
        <v>1</v>
      </c>
      <c r="AF630" s="47">
        <f t="shared" si="55"/>
        <v>0</v>
      </c>
      <c r="AG630" s="47">
        <f t="shared" si="56"/>
        <v>0</v>
      </c>
      <c r="AH630" s="43"/>
      <c r="AI630" s="43"/>
      <c r="AJ630" s="43" t="s">
        <v>376</v>
      </c>
      <c r="AK630" s="43" t="s">
        <v>658</v>
      </c>
      <c r="AL630" s="43"/>
      <c r="AM630" s="43"/>
      <c r="AN630" s="43" t="s">
        <v>376</v>
      </c>
      <c r="AO630" s="43" t="s">
        <v>658</v>
      </c>
      <c r="AP630" s="43"/>
      <c r="AQ630" s="43">
        <v>2</v>
      </c>
      <c r="AR630" s="43"/>
      <c r="AS630" s="43"/>
      <c r="AT630" s="43"/>
      <c r="AU630" s="43" t="s">
        <v>376</v>
      </c>
      <c r="AV630" s="43"/>
      <c r="AW630" s="43" t="s">
        <v>30</v>
      </c>
      <c r="AX630" s="43"/>
      <c r="AY630" s="43"/>
      <c r="AZ630" s="43" t="s">
        <v>30</v>
      </c>
      <c r="BA630" s="51"/>
      <c r="BB630" s="48"/>
      <c r="BC630" s="43"/>
      <c r="BD630" s="43"/>
      <c r="BE630" s="43"/>
      <c r="BF630" s="43">
        <v>1</v>
      </c>
      <c r="BG630" s="43">
        <v>1</v>
      </c>
      <c r="BH630" s="43">
        <v>1</v>
      </c>
      <c r="BI630" s="43" t="s">
        <v>1291</v>
      </c>
      <c r="BJ630" s="43" t="s">
        <v>803</v>
      </c>
      <c r="BK630" s="43">
        <v>1964</v>
      </c>
      <c r="BL630" s="43" t="str">
        <f t="shared" si="57"/>
        <v>1964Leicester City</v>
      </c>
      <c r="BM630" s="49" t="str">
        <f t="shared" si="58"/>
        <v>Leicester City</v>
      </c>
      <c r="BN630" s="43"/>
      <c r="BO630" s="43"/>
      <c r="BP630" s="43"/>
      <c r="BQ630" s="43"/>
      <c r="BR630" s="43"/>
      <c r="BS630" s="43"/>
      <c r="BT630" s="43"/>
      <c r="BU630" s="43"/>
      <c r="BV630" s="43" t="s">
        <v>376</v>
      </c>
      <c r="BW630" s="43" t="s">
        <v>376</v>
      </c>
      <c r="BX630" s="43"/>
      <c r="BZ630" s="50"/>
      <c r="CA630" s="50"/>
      <c r="CB630" s="88" t="str">
        <f t="shared" si="59"/>
        <v>19640205</v>
      </c>
    </row>
    <row r="631" spans="1:80" s="49" customFormat="1" ht="12.95" customHeight="1" x14ac:dyDescent="0.2">
      <c r="A631" s="43">
        <v>2</v>
      </c>
      <c r="B631" s="43">
        <v>5</v>
      </c>
      <c r="C631" s="43">
        <v>1964</v>
      </c>
      <c r="D631" s="43" t="s">
        <v>658</v>
      </c>
      <c r="E631" s="43" t="s">
        <v>569</v>
      </c>
      <c r="F631" s="51" t="s">
        <v>1327</v>
      </c>
      <c r="G631" s="43"/>
      <c r="H631" s="51" t="s">
        <v>1011</v>
      </c>
      <c r="I631" s="51">
        <v>1</v>
      </c>
      <c r="J631" s="52">
        <v>23412</v>
      </c>
      <c r="K631" s="43" t="s">
        <v>803</v>
      </c>
      <c r="L631" s="43" t="s">
        <v>4</v>
      </c>
      <c r="M631" s="43" t="s">
        <v>1291</v>
      </c>
      <c r="N631" s="46">
        <v>3</v>
      </c>
      <c r="O631" s="46">
        <v>4</v>
      </c>
      <c r="P631" s="51" t="s">
        <v>1277</v>
      </c>
      <c r="Q631" s="51" t="s">
        <v>1278</v>
      </c>
      <c r="R631" s="51" t="s">
        <v>376</v>
      </c>
      <c r="S631" s="43"/>
      <c r="T631" s="43"/>
      <c r="U631" s="43"/>
      <c r="V631" s="43"/>
      <c r="W631" s="43"/>
      <c r="X631" s="43"/>
      <c r="Y631" s="43"/>
      <c r="Z631" s="43"/>
      <c r="AA631" s="43"/>
      <c r="AB631" s="43"/>
      <c r="AC631" s="43"/>
      <c r="AD631" s="43" t="s">
        <v>1037</v>
      </c>
      <c r="AE631" s="47">
        <f t="shared" si="54"/>
        <v>0</v>
      </c>
      <c r="AF631" s="47">
        <f t="shared" si="55"/>
        <v>0</v>
      </c>
      <c r="AG631" s="47">
        <f t="shared" si="56"/>
        <v>1</v>
      </c>
      <c r="AH631" s="43"/>
      <c r="AI631" s="43"/>
      <c r="AJ631" s="43" t="s">
        <v>376</v>
      </c>
      <c r="AK631" s="43" t="s">
        <v>658</v>
      </c>
      <c r="AL631" s="43"/>
      <c r="AM631" s="43"/>
      <c r="AN631" s="43" t="s">
        <v>376</v>
      </c>
      <c r="AO631" s="43" t="s">
        <v>658</v>
      </c>
      <c r="AP631" s="43"/>
      <c r="AQ631" s="43">
        <v>2</v>
      </c>
      <c r="AR631" s="43"/>
      <c r="AS631" s="43"/>
      <c r="AT631" s="43"/>
      <c r="AU631" s="43" t="s">
        <v>376</v>
      </c>
      <c r="AV631" s="43"/>
      <c r="AW631" s="43" t="s">
        <v>30</v>
      </c>
      <c r="AX631" s="43"/>
      <c r="AY631" s="43"/>
      <c r="AZ631" s="43" t="s">
        <v>30</v>
      </c>
      <c r="BA631" s="51"/>
      <c r="BB631" s="48"/>
      <c r="BC631" s="43"/>
      <c r="BD631" s="43"/>
      <c r="BE631" s="43"/>
      <c r="BF631" s="43">
        <v>1</v>
      </c>
      <c r="BG631" s="43">
        <v>1</v>
      </c>
      <c r="BH631" s="43">
        <v>1</v>
      </c>
      <c r="BI631" s="43" t="s">
        <v>803</v>
      </c>
      <c r="BJ631" s="43" t="s">
        <v>1291</v>
      </c>
      <c r="BK631" s="43">
        <v>1964</v>
      </c>
      <c r="BL631" s="43" t="str">
        <f t="shared" si="57"/>
        <v>1964West Ham United</v>
      </c>
      <c r="BM631" s="49" t="str">
        <f t="shared" si="58"/>
        <v>Leicester City</v>
      </c>
      <c r="BN631" s="43"/>
      <c r="BO631" s="43"/>
      <c r="BP631" s="43"/>
      <c r="BQ631" s="43"/>
      <c r="BR631" s="43"/>
      <c r="BS631" s="43"/>
      <c r="BT631" s="43"/>
      <c r="BU631" s="43"/>
      <c r="BV631" s="43" t="s">
        <v>376</v>
      </c>
      <c r="BW631" s="43" t="s">
        <v>376</v>
      </c>
      <c r="BX631" s="43"/>
      <c r="BZ631" s="50"/>
      <c r="CA631" s="50"/>
      <c r="CB631" s="88" t="str">
        <f t="shared" si="59"/>
        <v>19640205</v>
      </c>
    </row>
    <row r="632" spans="1:80" s="49" customFormat="1" ht="12.95" customHeight="1" x14ac:dyDescent="0.2">
      <c r="A632" s="43">
        <v>2</v>
      </c>
      <c r="B632" s="43">
        <v>5</v>
      </c>
      <c r="C632" s="43">
        <v>1964</v>
      </c>
      <c r="D632" s="43" t="s">
        <v>658</v>
      </c>
      <c r="E632" s="43" t="s">
        <v>569</v>
      </c>
      <c r="F632" s="51" t="s">
        <v>1327</v>
      </c>
      <c r="G632" s="43"/>
      <c r="H632" s="51" t="s">
        <v>1011</v>
      </c>
      <c r="I632" s="51">
        <v>2</v>
      </c>
      <c r="J632" s="52">
        <v>23412</v>
      </c>
      <c r="K632" s="43" t="s">
        <v>823</v>
      </c>
      <c r="L632" s="43" t="s">
        <v>3</v>
      </c>
      <c r="M632" s="43" t="s">
        <v>1205</v>
      </c>
      <c r="N632" s="46">
        <v>1</v>
      </c>
      <c r="O632" s="46">
        <v>0</v>
      </c>
      <c r="P632" s="51" t="s">
        <v>1226</v>
      </c>
      <c r="Q632" s="51" t="s">
        <v>1101</v>
      </c>
      <c r="R632" s="51" t="s">
        <v>376</v>
      </c>
      <c r="S632" s="43"/>
      <c r="T632" s="43"/>
      <c r="U632" s="43"/>
      <c r="V632" s="43"/>
      <c r="W632" s="43"/>
      <c r="X632" s="43"/>
      <c r="Y632" s="43"/>
      <c r="Z632" s="43"/>
      <c r="AA632" s="43"/>
      <c r="AB632" s="43"/>
      <c r="AC632" s="43"/>
      <c r="AD632" s="43" t="s">
        <v>1033</v>
      </c>
      <c r="AE632" s="47">
        <f t="shared" si="54"/>
        <v>1</v>
      </c>
      <c r="AF632" s="47">
        <f t="shared" si="55"/>
        <v>0</v>
      </c>
      <c r="AG632" s="47">
        <f t="shared" si="56"/>
        <v>0</v>
      </c>
      <c r="AH632" s="43"/>
      <c r="AI632" s="43"/>
      <c r="AJ632" s="43" t="s">
        <v>376</v>
      </c>
      <c r="AK632" s="43" t="s">
        <v>658</v>
      </c>
      <c r="AL632" s="43"/>
      <c r="AM632" s="43"/>
      <c r="AN632" s="43" t="s">
        <v>376</v>
      </c>
      <c r="AO632" s="43" t="s">
        <v>658</v>
      </c>
      <c r="AP632" s="43"/>
      <c r="AQ632" s="43">
        <v>2</v>
      </c>
      <c r="AR632" s="43"/>
      <c r="AS632" s="43"/>
      <c r="AT632" s="43"/>
      <c r="AU632" s="43" t="s">
        <v>376</v>
      </c>
      <c r="AV632" s="43"/>
      <c r="AW632" s="43" t="s">
        <v>30</v>
      </c>
      <c r="AX632" s="43"/>
      <c r="AY632" s="43"/>
      <c r="AZ632" s="43" t="s">
        <v>30</v>
      </c>
      <c r="BA632" s="51"/>
      <c r="BB632" s="48"/>
      <c r="BC632" s="43"/>
      <c r="BD632" s="43"/>
      <c r="BE632" s="43"/>
      <c r="BF632" s="43">
        <v>1</v>
      </c>
      <c r="BG632" s="43">
        <v>2</v>
      </c>
      <c r="BH632" s="43">
        <v>1</v>
      </c>
      <c r="BI632" s="43" t="s">
        <v>823</v>
      </c>
      <c r="BJ632" s="43" t="s">
        <v>1205</v>
      </c>
      <c r="BK632" s="43">
        <v>1964</v>
      </c>
      <c r="BL632" s="43" t="str">
        <f t="shared" si="57"/>
        <v>1964Manchester City</v>
      </c>
      <c r="BM632" s="49" t="str">
        <f t="shared" si="58"/>
        <v>Manchester City</v>
      </c>
      <c r="BN632" s="43"/>
      <c r="BO632" s="43"/>
      <c r="BP632" s="43"/>
      <c r="BQ632" s="43"/>
      <c r="BR632" s="43"/>
      <c r="BS632" s="43"/>
      <c r="BT632" s="43"/>
      <c r="BU632" s="43"/>
      <c r="BV632" s="43" t="s">
        <v>376</v>
      </c>
      <c r="BW632" s="43" t="s">
        <v>376</v>
      </c>
      <c r="BX632" s="43"/>
      <c r="BZ632" s="50"/>
      <c r="CA632" s="50"/>
      <c r="CB632" s="88" t="str">
        <f t="shared" si="59"/>
        <v>19640205</v>
      </c>
    </row>
    <row r="633" spans="1:80" s="49" customFormat="1" ht="12.95" customHeight="1" x14ac:dyDescent="0.2">
      <c r="A633" s="43">
        <v>2</v>
      </c>
      <c r="B633" s="43">
        <v>5</v>
      </c>
      <c r="C633" s="43">
        <v>1964</v>
      </c>
      <c r="D633" s="43" t="s">
        <v>658</v>
      </c>
      <c r="E633" s="43" t="s">
        <v>569</v>
      </c>
      <c r="F633" s="51" t="s">
        <v>1327</v>
      </c>
      <c r="G633" s="43"/>
      <c r="H633" s="51" t="s">
        <v>1011</v>
      </c>
      <c r="I633" s="51">
        <v>2</v>
      </c>
      <c r="J633" s="52">
        <v>23412</v>
      </c>
      <c r="K633" s="43" t="s">
        <v>1205</v>
      </c>
      <c r="L633" s="43" t="s">
        <v>4</v>
      </c>
      <c r="M633" s="43" t="s">
        <v>823</v>
      </c>
      <c r="N633" s="46">
        <v>0</v>
      </c>
      <c r="O633" s="46">
        <v>1</v>
      </c>
      <c r="P633" s="51" t="s">
        <v>1226</v>
      </c>
      <c r="Q633" s="51" t="s">
        <v>1101</v>
      </c>
      <c r="R633" s="51" t="s">
        <v>376</v>
      </c>
      <c r="S633" s="43"/>
      <c r="T633" s="43"/>
      <c r="U633" s="43"/>
      <c r="V633" s="43"/>
      <c r="W633" s="43"/>
      <c r="X633" s="43"/>
      <c r="Y633" s="43"/>
      <c r="Z633" s="43"/>
      <c r="AA633" s="43"/>
      <c r="AB633" s="43"/>
      <c r="AC633" s="43"/>
      <c r="AD633" s="43" t="s">
        <v>1037</v>
      </c>
      <c r="AE633" s="47">
        <f t="shared" si="54"/>
        <v>0</v>
      </c>
      <c r="AF633" s="47">
        <f t="shared" si="55"/>
        <v>0</v>
      </c>
      <c r="AG633" s="47">
        <f t="shared" si="56"/>
        <v>1</v>
      </c>
      <c r="AH633" s="43"/>
      <c r="AI633" s="43"/>
      <c r="AJ633" s="43" t="s">
        <v>376</v>
      </c>
      <c r="AK633" s="43" t="s">
        <v>658</v>
      </c>
      <c r="AL633" s="43"/>
      <c r="AM633" s="43"/>
      <c r="AN633" s="43" t="s">
        <v>376</v>
      </c>
      <c r="AO633" s="43" t="s">
        <v>658</v>
      </c>
      <c r="AP633" s="43"/>
      <c r="AQ633" s="43">
        <v>2</v>
      </c>
      <c r="AR633" s="43"/>
      <c r="AS633" s="43"/>
      <c r="AT633" s="43"/>
      <c r="AU633" s="43" t="s">
        <v>376</v>
      </c>
      <c r="AV633" s="43"/>
      <c r="AW633" s="43" t="s">
        <v>30</v>
      </c>
      <c r="AX633" s="43"/>
      <c r="AY633" s="43"/>
      <c r="AZ633" s="43" t="s">
        <v>30</v>
      </c>
      <c r="BA633" s="51"/>
      <c r="BB633" s="48"/>
      <c r="BC633" s="43"/>
      <c r="BD633" s="43"/>
      <c r="BE633" s="43"/>
      <c r="BF633" s="43">
        <v>1</v>
      </c>
      <c r="BG633" s="43">
        <v>1</v>
      </c>
      <c r="BH633" s="43">
        <v>2</v>
      </c>
      <c r="BI633" s="43" t="s">
        <v>1205</v>
      </c>
      <c r="BJ633" s="43" t="s">
        <v>823</v>
      </c>
      <c r="BK633" s="43">
        <v>1964</v>
      </c>
      <c r="BL633" s="43" t="str">
        <f t="shared" si="57"/>
        <v>1964Stoke City</v>
      </c>
      <c r="BM633" s="49" t="str">
        <f t="shared" si="58"/>
        <v>Manchester City</v>
      </c>
      <c r="BN633" s="43"/>
      <c r="BO633" s="43"/>
      <c r="BP633" s="43"/>
      <c r="BQ633" s="43"/>
      <c r="BR633" s="43"/>
      <c r="BS633" s="43"/>
      <c r="BT633" s="43"/>
      <c r="BU633" s="43"/>
      <c r="BV633" s="43" t="s">
        <v>376</v>
      </c>
      <c r="BW633" s="43" t="s">
        <v>376</v>
      </c>
      <c r="BX633" s="43"/>
      <c r="BZ633" s="50"/>
      <c r="CA633" s="50"/>
      <c r="CB633" s="88" t="str">
        <f t="shared" si="59"/>
        <v>19640205</v>
      </c>
    </row>
    <row r="634" spans="1:80" s="49" customFormat="1" ht="12.95" customHeight="1" x14ac:dyDescent="0.2">
      <c r="A634" s="43">
        <v>3</v>
      </c>
      <c r="B634" s="43">
        <v>14</v>
      </c>
      <c r="C634" s="43">
        <v>1964</v>
      </c>
      <c r="D634" s="43" t="s">
        <v>658</v>
      </c>
      <c r="E634" s="43" t="s">
        <v>569</v>
      </c>
      <c r="F634" s="44" t="s">
        <v>1010</v>
      </c>
      <c r="G634" s="43"/>
      <c r="H634" s="44" t="s">
        <v>1011</v>
      </c>
      <c r="I634" s="44"/>
      <c r="J634" s="45">
        <v>23450</v>
      </c>
      <c r="K634" s="43" t="s">
        <v>803</v>
      </c>
      <c r="L634" s="43" t="s">
        <v>3</v>
      </c>
      <c r="M634" s="43" t="s">
        <v>821</v>
      </c>
      <c r="N634" s="46">
        <v>3</v>
      </c>
      <c r="O634" s="46">
        <v>1</v>
      </c>
      <c r="P634" s="44" t="s">
        <v>1252</v>
      </c>
      <c r="Q634" s="44" t="s">
        <v>1097</v>
      </c>
      <c r="R634" s="44" t="s">
        <v>376</v>
      </c>
      <c r="S634" s="43"/>
      <c r="T634" s="43"/>
      <c r="U634" s="43"/>
      <c r="V634" s="43"/>
      <c r="W634" s="43"/>
      <c r="X634" s="43"/>
      <c r="Y634" s="43"/>
      <c r="Z634" s="43"/>
      <c r="AA634" s="43"/>
      <c r="AB634" s="43"/>
      <c r="AC634" s="43"/>
      <c r="AD634" s="43"/>
      <c r="AE634" s="47">
        <f t="shared" si="54"/>
        <v>1</v>
      </c>
      <c r="AF634" s="47">
        <f t="shared" si="55"/>
        <v>0</v>
      </c>
      <c r="AG634" s="47">
        <f t="shared" si="56"/>
        <v>0</v>
      </c>
      <c r="AH634" s="43" t="s">
        <v>1017</v>
      </c>
      <c r="AI634" s="43" t="s">
        <v>1018</v>
      </c>
      <c r="AJ634" s="43" t="s">
        <v>376</v>
      </c>
      <c r="AK634" s="43" t="s">
        <v>658</v>
      </c>
      <c r="AL634" s="43" t="s">
        <v>1101</v>
      </c>
      <c r="AM634" s="43" t="s">
        <v>1159</v>
      </c>
      <c r="AN634" s="43" t="s">
        <v>376</v>
      </c>
      <c r="AO634" s="43" t="s">
        <v>658</v>
      </c>
      <c r="AP634" s="43"/>
      <c r="AQ634" s="43">
        <v>2</v>
      </c>
      <c r="AR634" s="43"/>
      <c r="AS634" s="43"/>
      <c r="AT634" s="43"/>
      <c r="AU634" s="43" t="s">
        <v>376</v>
      </c>
      <c r="AV634" s="43"/>
      <c r="AW634" s="43" t="s">
        <v>30</v>
      </c>
      <c r="AX634" s="43"/>
      <c r="AY634" s="43" t="s">
        <v>30</v>
      </c>
      <c r="AZ634" s="43"/>
      <c r="BA634" s="44"/>
      <c r="BB634" s="48"/>
      <c r="BC634" s="43"/>
      <c r="BD634" s="43"/>
      <c r="BE634" s="43"/>
      <c r="BF634" s="43">
        <v>1</v>
      </c>
      <c r="BG634" s="43">
        <v>1</v>
      </c>
      <c r="BH634" s="43">
        <v>1</v>
      </c>
      <c r="BI634" s="43" t="s">
        <v>803</v>
      </c>
      <c r="BJ634" s="43" t="s">
        <v>821</v>
      </c>
      <c r="BK634" s="43">
        <v>1964</v>
      </c>
      <c r="BL634" s="43" t="str">
        <f t="shared" si="57"/>
        <v>1964West Ham United</v>
      </c>
      <c r="BM634" s="49" t="str">
        <f t="shared" si="58"/>
        <v>Sheffield</v>
      </c>
      <c r="BN634" s="43"/>
      <c r="BO634" s="43"/>
      <c r="BP634" s="43"/>
      <c r="BQ634" s="43"/>
      <c r="BR634" s="43"/>
      <c r="BS634" s="43"/>
      <c r="BT634" s="43"/>
      <c r="BU634" s="43"/>
      <c r="BV634" s="43" t="s">
        <v>376</v>
      </c>
      <c r="BW634" s="43" t="s">
        <v>376</v>
      </c>
      <c r="BX634" s="43"/>
      <c r="BY634" s="47"/>
      <c r="BZ634" s="50"/>
      <c r="CA634" s="50"/>
      <c r="CB634" s="88" t="str">
        <f t="shared" si="59"/>
        <v>19640314</v>
      </c>
    </row>
    <row r="635" spans="1:80" s="49" customFormat="1" ht="12.95" customHeight="1" x14ac:dyDescent="0.2">
      <c r="A635" s="43">
        <v>3</v>
      </c>
      <c r="B635" s="43">
        <v>14</v>
      </c>
      <c r="C635" s="43">
        <v>1964</v>
      </c>
      <c r="D635" s="43" t="s">
        <v>658</v>
      </c>
      <c r="E635" s="43" t="s">
        <v>569</v>
      </c>
      <c r="F635" s="44" t="s">
        <v>1010</v>
      </c>
      <c r="G635" s="43"/>
      <c r="H635" s="44" t="s">
        <v>1011</v>
      </c>
      <c r="I635" s="44"/>
      <c r="J635" s="45">
        <v>23450</v>
      </c>
      <c r="K635" s="43" t="s">
        <v>821</v>
      </c>
      <c r="L635" s="43" t="s">
        <v>4</v>
      </c>
      <c r="M635" s="43" t="s">
        <v>803</v>
      </c>
      <c r="N635" s="46">
        <v>1</v>
      </c>
      <c r="O635" s="46">
        <v>3</v>
      </c>
      <c r="P635" s="44" t="s">
        <v>1252</v>
      </c>
      <c r="Q635" s="44" t="s">
        <v>1097</v>
      </c>
      <c r="R635" s="44" t="s">
        <v>376</v>
      </c>
      <c r="S635" s="43"/>
      <c r="T635" s="43"/>
      <c r="U635" s="43"/>
      <c r="V635" s="43"/>
      <c r="W635" s="43"/>
      <c r="X635" s="43"/>
      <c r="Y635" s="43"/>
      <c r="Z635" s="43"/>
      <c r="AA635" s="43"/>
      <c r="AB635" s="43"/>
      <c r="AC635" s="43"/>
      <c r="AD635" s="43"/>
      <c r="AE635" s="47">
        <f t="shared" si="54"/>
        <v>0</v>
      </c>
      <c r="AF635" s="47">
        <f t="shared" si="55"/>
        <v>0</v>
      </c>
      <c r="AG635" s="47">
        <f t="shared" si="56"/>
        <v>1</v>
      </c>
      <c r="AH635" s="43" t="s">
        <v>1101</v>
      </c>
      <c r="AI635" s="43" t="s">
        <v>1159</v>
      </c>
      <c r="AJ635" s="43" t="s">
        <v>376</v>
      </c>
      <c r="AK635" s="43" t="s">
        <v>658</v>
      </c>
      <c r="AL635" s="43" t="s">
        <v>1017</v>
      </c>
      <c r="AM635" s="43" t="s">
        <v>1018</v>
      </c>
      <c r="AN635" s="43" t="s">
        <v>376</v>
      </c>
      <c r="AO635" s="43" t="s">
        <v>658</v>
      </c>
      <c r="AP635" s="43"/>
      <c r="AQ635" s="43">
        <v>2</v>
      </c>
      <c r="AR635" s="43"/>
      <c r="AS635" s="43"/>
      <c r="AT635" s="43"/>
      <c r="AU635" s="43" t="s">
        <v>376</v>
      </c>
      <c r="AV635" s="43"/>
      <c r="AW635" s="43" t="s">
        <v>30</v>
      </c>
      <c r="AX635" s="43"/>
      <c r="AY635" s="43" t="s">
        <v>30</v>
      </c>
      <c r="AZ635" s="43"/>
      <c r="BA635" s="44"/>
      <c r="BB635" s="48"/>
      <c r="BC635" s="43"/>
      <c r="BD635" s="43"/>
      <c r="BE635" s="43"/>
      <c r="BF635" s="43">
        <v>1</v>
      </c>
      <c r="BG635" s="43">
        <v>1</v>
      </c>
      <c r="BH635" s="43">
        <v>1</v>
      </c>
      <c r="BI635" s="43" t="s">
        <v>821</v>
      </c>
      <c r="BJ635" s="43" t="s">
        <v>803</v>
      </c>
      <c r="BK635" s="43">
        <v>1964</v>
      </c>
      <c r="BL635" s="43" t="str">
        <f t="shared" si="57"/>
        <v>1964Manchester United</v>
      </c>
      <c r="BM635" s="49" t="str">
        <f t="shared" si="58"/>
        <v>Sheffield</v>
      </c>
      <c r="BN635" s="43"/>
      <c r="BO635" s="43"/>
      <c r="BP635" s="43"/>
      <c r="BQ635" s="43"/>
      <c r="BR635" s="43"/>
      <c r="BS635" s="43"/>
      <c r="BT635" s="43"/>
      <c r="BU635" s="43"/>
      <c r="BV635" s="43" t="s">
        <v>376</v>
      </c>
      <c r="BW635" s="43" t="s">
        <v>376</v>
      </c>
      <c r="BX635" s="43"/>
      <c r="BY635" s="47"/>
      <c r="BZ635" s="50"/>
      <c r="CA635" s="50"/>
      <c r="CB635" s="88" t="str">
        <f t="shared" si="59"/>
        <v>19640314</v>
      </c>
    </row>
    <row r="636" spans="1:80" s="49" customFormat="1" ht="12.95" customHeight="1" x14ac:dyDescent="0.2">
      <c r="A636" s="43">
        <v>3</v>
      </c>
      <c r="B636" s="43">
        <v>14</v>
      </c>
      <c r="C636" s="43">
        <v>1964</v>
      </c>
      <c r="D636" s="43" t="s">
        <v>658</v>
      </c>
      <c r="E636" s="43" t="s">
        <v>569</v>
      </c>
      <c r="F636" s="44" t="s">
        <v>1010</v>
      </c>
      <c r="G636" s="43"/>
      <c r="H636" s="44" t="s">
        <v>1011</v>
      </c>
      <c r="I636" s="44"/>
      <c r="J636" s="45">
        <v>23450</v>
      </c>
      <c r="K636" s="43" t="s">
        <v>640</v>
      </c>
      <c r="L636" s="43" t="s">
        <v>3</v>
      </c>
      <c r="M636" s="43" t="s">
        <v>1273</v>
      </c>
      <c r="N636" s="46">
        <v>2</v>
      </c>
      <c r="O636" s="46">
        <v>1</v>
      </c>
      <c r="P636" s="44" t="s">
        <v>1219</v>
      </c>
      <c r="Q636" s="44" t="s">
        <v>1111</v>
      </c>
      <c r="R636" s="44" t="s">
        <v>376</v>
      </c>
      <c r="S636" s="43"/>
      <c r="T636" s="43"/>
      <c r="U636" s="43"/>
      <c r="V636" s="43"/>
      <c r="W636" s="43"/>
      <c r="X636" s="43"/>
      <c r="Y636" s="43"/>
      <c r="Z636" s="43"/>
      <c r="AA636" s="43"/>
      <c r="AB636" s="43"/>
      <c r="AC636" s="43"/>
      <c r="AD636" s="43"/>
      <c r="AE636" s="47">
        <f t="shared" si="54"/>
        <v>1</v>
      </c>
      <c r="AF636" s="47">
        <f t="shared" si="55"/>
        <v>0</v>
      </c>
      <c r="AG636" s="47">
        <f t="shared" si="56"/>
        <v>0</v>
      </c>
      <c r="AH636" s="43" t="s">
        <v>1136</v>
      </c>
      <c r="AI636" s="43" t="s">
        <v>1086</v>
      </c>
      <c r="AJ636" s="43" t="s">
        <v>376</v>
      </c>
      <c r="AK636" s="43" t="s">
        <v>658</v>
      </c>
      <c r="AL636" s="43" t="s">
        <v>1274</v>
      </c>
      <c r="AM636" s="43" t="s">
        <v>1264</v>
      </c>
      <c r="AN636" s="43" t="s">
        <v>376</v>
      </c>
      <c r="AO636" s="43" t="s">
        <v>658</v>
      </c>
      <c r="AP636" s="43"/>
      <c r="AQ636" s="43">
        <v>2</v>
      </c>
      <c r="AR636" s="43"/>
      <c r="AS636" s="43"/>
      <c r="AT636" s="43"/>
      <c r="AU636" s="43" t="s">
        <v>376</v>
      </c>
      <c r="AV636" s="43"/>
      <c r="AW636" s="43" t="s">
        <v>30</v>
      </c>
      <c r="AX636" s="43"/>
      <c r="AY636" s="43" t="s">
        <v>30</v>
      </c>
      <c r="AZ636" s="43"/>
      <c r="BA636" s="44"/>
      <c r="BB636" s="48"/>
      <c r="BC636" s="43"/>
      <c r="BD636" s="43"/>
      <c r="BE636" s="43"/>
      <c r="BF636" s="43">
        <v>1</v>
      </c>
      <c r="BG636" s="43">
        <v>2</v>
      </c>
      <c r="BH636" s="43">
        <v>2</v>
      </c>
      <c r="BI636" s="43" t="s">
        <v>640</v>
      </c>
      <c r="BJ636" s="43" t="s">
        <v>1273</v>
      </c>
      <c r="BK636" s="43">
        <v>1964</v>
      </c>
      <c r="BL636" s="43" t="str">
        <f t="shared" si="57"/>
        <v>1964Preston North End</v>
      </c>
      <c r="BM636" s="49" t="str">
        <f t="shared" si="58"/>
        <v>Birmingham</v>
      </c>
      <c r="BN636" s="43"/>
      <c r="BO636" s="43"/>
      <c r="BP636" s="43"/>
      <c r="BQ636" s="43"/>
      <c r="BR636" s="43"/>
      <c r="BS636" s="43"/>
      <c r="BT636" s="43"/>
      <c r="BU636" s="43"/>
      <c r="BV636" s="43" t="s">
        <v>376</v>
      </c>
      <c r="BW636" s="43" t="s">
        <v>376</v>
      </c>
      <c r="BX636" s="43"/>
      <c r="BZ636" s="50"/>
      <c r="CA636" s="50"/>
      <c r="CB636" s="88" t="str">
        <f t="shared" si="59"/>
        <v>19640314</v>
      </c>
    </row>
    <row r="637" spans="1:80" s="49" customFormat="1" ht="12.95" customHeight="1" x14ac:dyDescent="0.2">
      <c r="A637" s="43">
        <v>3</v>
      </c>
      <c r="B637" s="43">
        <v>14</v>
      </c>
      <c r="C637" s="43">
        <v>1964</v>
      </c>
      <c r="D637" s="43" t="s">
        <v>658</v>
      </c>
      <c r="E637" s="43" t="s">
        <v>569</v>
      </c>
      <c r="F637" s="44" t="s">
        <v>1010</v>
      </c>
      <c r="G637" s="43"/>
      <c r="H637" s="44" t="s">
        <v>1011</v>
      </c>
      <c r="I637" s="44"/>
      <c r="J637" s="45">
        <v>23450</v>
      </c>
      <c r="K637" s="43" t="s">
        <v>1273</v>
      </c>
      <c r="L637" s="43" t="s">
        <v>4</v>
      </c>
      <c r="M637" s="43" t="s">
        <v>640</v>
      </c>
      <c r="N637" s="46">
        <v>1</v>
      </c>
      <c r="O637" s="46">
        <v>2</v>
      </c>
      <c r="P637" s="44" t="s">
        <v>1219</v>
      </c>
      <c r="Q637" s="44" t="s">
        <v>1111</v>
      </c>
      <c r="R637" s="44" t="s">
        <v>376</v>
      </c>
      <c r="S637" s="43"/>
      <c r="T637" s="43"/>
      <c r="U637" s="43"/>
      <c r="V637" s="43"/>
      <c r="W637" s="43"/>
      <c r="X637" s="43"/>
      <c r="Y637" s="43"/>
      <c r="Z637" s="43"/>
      <c r="AA637" s="43"/>
      <c r="AB637" s="43"/>
      <c r="AC637" s="43"/>
      <c r="AD637" s="43"/>
      <c r="AE637" s="47">
        <f t="shared" si="54"/>
        <v>0</v>
      </c>
      <c r="AF637" s="47">
        <f t="shared" si="55"/>
        <v>0</v>
      </c>
      <c r="AG637" s="47">
        <f t="shared" si="56"/>
        <v>1</v>
      </c>
      <c r="AH637" s="43" t="s">
        <v>1274</v>
      </c>
      <c r="AI637" s="43" t="s">
        <v>1264</v>
      </c>
      <c r="AJ637" s="43" t="s">
        <v>376</v>
      </c>
      <c r="AK637" s="43" t="s">
        <v>658</v>
      </c>
      <c r="AL637" s="43" t="s">
        <v>1136</v>
      </c>
      <c r="AM637" s="43" t="s">
        <v>1086</v>
      </c>
      <c r="AN637" s="43" t="s">
        <v>376</v>
      </c>
      <c r="AO637" s="43" t="s">
        <v>658</v>
      </c>
      <c r="AP637" s="43"/>
      <c r="AQ637" s="43">
        <v>2</v>
      </c>
      <c r="AR637" s="43"/>
      <c r="AS637" s="43"/>
      <c r="AT637" s="43"/>
      <c r="AU637" s="43" t="s">
        <v>376</v>
      </c>
      <c r="AV637" s="43"/>
      <c r="AW637" s="43" t="s">
        <v>30</v>
      </c>
      <c r="AX637" s="43"/>
      <c r="AY637" s="43" t="s">
        <v>30</v>
      </c>
      <c r="AZ637" s="43"/>
      <c r="BA637" s="44"/>
      <c r="BB637" s="48"/>
      <c r="BC637" s="43"/>
      <c r="BD637" s="43"/>
      <c r="BE637" s="43"/>
      <c r="BF637" s="43">
        <v>1</v>
      </c>
      <c r="BG637" s="43">
        <v>2</v>
      </c>
      <c r="BH637" s="43">
        <v>2</v>
      </c>
      <c r="BI637" s="43" t="s">
        <v>1273</v>
      </c>
      <c r="BJ637" s="43" t="s">
        <v>640</v>
      </c>
      <c r="BK637" s="43">
        <v>1964</v>
      </c>
      <c r="BL637" s="43" t="str">
        <f t="shared" si="57"/>
        <v>1964Swansea City</v>
      </c>
      <c r="BM637" s="49" t="str">
        <f t="shared" si="58"/>
        <v>Birmingham</v>
      </c>
      <c r="BN637" s="43"/>
      <c r="BO637" s="43"/>
      <c r="BP637" s="43"/>
      <c r="BQ637" s="43"/>
      <c r="BR637" s="43"/>
      <c r="BS637" s="43"/>
      <c r="BT637" s="43"/>
      <c r="BU637" s="43"/>
      <c r="BV637" s="43" t="s">
        <v>376</v>
      </c>
      <c r="BW637" s="43" t="s">
        <v>376</v>
      </c>
      <c r="BX637" s="43"/>
      <c r="BZ637" s="50"/>
      <c r="CA637" s="50"/>
      <c r="CB637" s="88" t="str">
        <f t="shared" si="59"/>
        <v>19640314</v>
      </c>
    </row>
    <row r="638" spans="1:80" s="49" customFormat="1" ht="12.95" customHeight="1" x14ac:dyDescent="0.2">
      <c r="A638" s="43">
        <v>3</v>
      </c>
      <c r="B638" s="43">
        <v>23</v>
      </c>
      <c r="C638" s="43">
        <v>1964</v>
      </c>
      <c r="D638" s="43" t="s">
        <v>658</v>
      </c>
      <c r="E638" s="43" t="s">
        <v>569</v>
      </c>
      <c r="F638" s="51" t="s">
        <v>1327</v>
      </c>
      <c r="G638" s="43"/>
      <c r="H638" s="51" t="s">
        <v>1011</v>
      </c>
      <c r="I638" s="51">
        <v>2</v>
      </c>
      <c r="J638" s="52">
        <v>23459</v>
      </c>
      <c r="K638" s="43" t="s">
        <v>803</v>
      </c>
      <c r="L638" s="43" t="s">
        <v>4</v>
      </c>
      <c r="M638" s="43" t="s">
        <v>1291</v>
      </c>
      <c r="N638" s="46">
        <v>0</v>
      </c>
      <c r="O638" s="46">
        <v>2</v>
      </c>
      <c r="P638" s="51" t="s">
        <v>1341</v>
      </c>
      <c r="Q638" s="51" t="s">
        <v>1017</v>
      </c>
      <c r="R638" s="51" t="s">
        <v>376</v>
      </c>
      <c r="S638" s="43"/>
      <c r="T638" s="43"/>
      <c r="U638" s="43"/>
      <c r="V638" s="43"/>
      <c r="W638" s="43"/>
      <c r="X638" s="43"/>
      <c r="Y638" s="43"/>
      <c r="Z638" s="43"/>
      <c r="AA638" s="43"/>
      <c r="AB638" s="43"/>
      <c r="AC638" s="43"/>
      <c r="AD638" s="43" t="s">
        <v>1033</v>
      </c>
      <c r="AE638" s="47">
        <f t="shared" si="54"/>
        <v>0</v>
      </c>
      <c r="AF638" s="47">
        <f t="shared" si="55"/>
        <v>0</v>
      </c>
      <c r="AG638" s="47">
        <f t="shared" si="56"/>
        <v>1</v>
      </c>
      <c r="AH638" s="43"/>
      <c r="AI638" s="43"/>
      <c r="AJ638" s="43" t="s">
        <v>376</v>
      </c>
      <c r="AK638" s="43" t="s">
        <v>658</v>
      </c>
      <c r="AL638" s="43"/>
      <c r="AM638" s="43"/>
      <c r="AN638" s="43" t="s">
        <v>376</v>
      </c>
      <c r="AO638" s="43" t="s">
        <v>658</v>
      </c>
      <c r="AP638" s="43"/>
      <c r="AQ638" s="43">
        <v>2</v>
      </c>
      <c r="AR638" s="43"/>
      <c r="AS638" s="43"/>
      <c r="AT638" s="43"/>
      <c r="AU638" s="43" t="s">
        <v>376</v>
      </c>
      <c r="AV638" s="43"/>
      <c r="AW638" s="43" t="s">
        <v>30</v>
      </c>
      <c r="AX638" s="43"/>
      <c r="AY638" s="43"/>
      <c r="AZ638" s="43" t="s">
        <v>30</v>
      </c>
      <c r="BA638" s="51"/>
      <c r="BB638" s="48"/>
      <c r="BC638" s="43"/>
      <c r="BD638" s="43"/>
      <c r="BE638" s="43"/>
      <c r="BF638" s="43">
        <v>1</v>
      </c>
      <c r="BG638" s="43">
        <v>1</v>
      </c>
      <c r="BH638" s="43">
        <v>1</v>
      </c>
      <c r="BI638" s="43" t="s">
        <v>803</v>
      </c>
      <c r="BJ638" s="43" t="s">
        <v>1291</v>
      </c>
      <c r="BK638" s="43">
        <v>1964</v>
      </c>
      <c r="BL638" s="43" t="str">
        <f t="shared" si="57"/>
        <v>1964West Ham United</v>
      </c>
      <c r="BM638" s="49" t="str">
        <f t="shared" si="58"/>
        <v>West Ham United</v>
      </c>
      <c r="BN638" s="43"/>
      <c r="BO638" s="43"/>
      <c r="BP638" s="43"/>
      <c r="BQ638" s="43"/>
      <c r="BR638" s="43"/>
      <c r="BS638" s="43"/>
      <c r="BT638" s="43"/>
      <c r="BU638" s="43"/>
      <c r="BV638" s="43" t="s">
        <v>376</v>
      </c>
      <c r="BW638" s="43" t="s">
        <v>376</v>
      </c>
      <c r="BX638" s="43"/>
      <c r="BZ638" s="50"/>
      <c r="CA638" s="50"/>
      <c r="CB638" s="88" t="str">
        <f t="shared" si="59"/>
        <v>19640323</v>
      </c>
    </row>
    <row r="639" spans="1:80" s="49" customFormat="1" ht="12.95" customHeight="1" x14ac:dyDescent="0.2">
      <c r="A639" s="43">
        <v>3</v>
      </c>
      <c r="B639" s="43">
        <v>23</v>
      </c>
      <c r="C639" s="43">
        <v>1964</v>
      </c>
      <c r="D639" s="43" t="s">
        <v>658</v>
      </c>
      <c r="E639" s="43" t="s">
        <v>569</v>
      </c>
      <c r="F639" s="51" t="s">
        <v>1327</v>
      </c>
      <c r="G639" s="43"/>
      <c r="H639" s="51" t="s">
        <v>1011</v>
      </c>
      <c r="I639" s="51">
        <v>2</v>
      </c>
      <c r="J639" s="52">
        <v>23459</v>
      </c>
      <c r="K639" s="43" t="s">
        <v>1291</v>
      </c>
      <c r="L639" s="43" t="s">
        <v>3</v>
      </c>
      <c r="M639" s="43" t="s">
        <v>803</v>
      </c>
      <c r="N639" s="46">
        <v>2</v>
      </c>
      <c r="O639" s="46">
        <v>0</v>
      </c>
      <c r="P639" s="51" t="s">
        <v>1341</v>
      </c>
      <c r="Q639" s="51" t="s">
        <v>1017</v>
      </c>
      <c r="R639" s="51" t="s">
        <v>376</v>
      </c>
      <c r="S639" s="43"/>
      <c r="T639" s="43"/>
      <c r="U639" s="43"/>
      <c r="V639" s="43"/>
      <c r="W639" s="43"/>
      <c r="X639" s="43"/>
      <c r="Y639" s="43"/>
      <c r="Z639" s="43"/>
      <c r="AA639" s="43"/>
      <c r="AB639" s="43"/>
      <c r="AC639" s="43"/>
      <c r="AD639" s="43" t="s">
        <v>1037</v>
      </c>
      <c r="AE639" s="47">
        <f t="shared" si="54"/>
        <v>1</v>
      </c>
      <c r="AF639" s="47">
        <f t="shared" si="55"/>
        <v>0</v>
      </c>
      <c r="AG639" s="47">
        <f t="shared" si="56"/>
        <v>0</v>
      </c>
      <c r="AH639" s="43"/>
      <c r="AI639" s="43"/>
      <c r="AJ639" s="43" t="s">
        <v>376</v>
      </c>
      <c r="AK639" s="43" t="s">
        <v>658</v>
      </c>
      <c r="AL639" s="43"/>
      <c r="AM639" s="43"/>
      <c r="AN639" s="43" t="s">
        <v>376</v>
      </c>
      <c r="AO639" s="43" t="s">
        <v>658</v>
      </c>
      <c r="AP639" s="43"/>
      <c r="AQ639" s="43">
        <v>2</v>
      </c>
      <c r="AR639" s="43"/>
      <c r="AS639" s="43"/>
      <c r="AT639" s="43"/>
      <c r="AU639" s="43" t="s">
        <v>376</v>
      </c>
      <c r="AV639" s="43"/>
      <c r="AW639" s="43" t="s">
        <v>30</v>
      </c>
      <c r="AX639" s="43"/>
      <c r="AY639" s="43"/>
      <c r="AZ639" s="43" t="s">
        <v>30</v>
      </c>
      <c r="BA639" s="51"/>
      <c r="BB639" s="48"/>
      <c r="BC639" s="43"/>
      <c r="BD639" s="43"/>
      <c r="BE639" s="43"/>
      <c r="BF639" s="43">
        <v>1</v>
      </c>
      <c r="BG639" s="43">
        <v>1</v>
      </c>
      <c r="BH639" s="43">
        <v>1</v>
      </c>
      <c r="BI639" s="43" t="s">
        <v>1291</v>
      </c>
      <c r="BJ639" s="43" t="s">
        <v>803</v>
      </c>
      <c r="BK639" s="43">
        <v>1964</v>
      </c>
      <c r="BL639" s="43" t="str">
        <f t="shared" si="57"/>
        <v>1964Leicester City</v>
      </c>
      <c r="BM639" s="49" t="str">
        <f t="shared" si="58"/>
        <v>West Ham United</v>
      </c>
      <c r="BN639" s="43"/>
      <c r="BO639" s="43"/>
      <c r="BP639" s="43"/>
      <c r="BQ639" s="43"/>
      <c r="BR639" s="43"/>
      <c r="BS639" s="43"/>
      <c r="BT639" s="43"/>
      <c r="BU639" s="43"/>
      <c r="BV639" s="43" t="s">
        <v>376</v>
      </c>
      <c r="BW639" s="43" t="s">
        <v>376</v>
      </c>
      <c r="BX639" s="43"/>
      <c r="BZ639" s="50"/>
      <c r="CA639" s="50"/>
      <c r="CB639" s="88" t="str">
        <f t="shared" si="59"/>
        <v>19640323</v>
      </c>
    </row>
    <row r="640" spans="1:80" s="49" customFormat="1" ht="12.95" customHeight="1" x14ac:dyDescent="0.2">
      <c r="A640" s="43">
        <v>4</v>
      </c>
      <c r="B640" s="43">
        <v>15</v>
      </c>
      <c r="C640" s="43">
        <v>1964</v>
      </c>
      <c r="D640" s="43" t="s">
        <v>658</v>
      </c>
      <c r="E640" s="43" t="s">
        <v>569</v>
      </c>
      <c r="F640" s="51" t="s">
        <v>1327</v>
      </c>
      <c r="G640" s="43"/>
      <c r="H640" s="43" t="s">
        <v>1334</v>
      </c>
      <c r="I640" s="51">
        <v>1</v>
      </c>
      <c r="J640" s="52">
        <v>23482</v>
      </c>
      <c r="K640" s="43" t="s">
        <v>1205</v>
      </c>
      <c r="L640" s="43" t="s">
        <v>1014</v>
      </c>
      <c r="M640" s="43" t="s">
        <v>1291</v>
      </c>
      <c r="N640" s="46">
        <v>1</v>
      </c>
      <c r="O640" s="46">
        <v>1</v>
      </c>
      <c r="P640" s="51" t="s">
        <v>1144</v>
      </c>
      <c r="Q640" s="51" t="s">
        <v>1145</v>
      </c>
      <c r="R640" s="51" t="s">
        <v>376</v>
      </c>
      <c r="S640" s="43"/>
      <c r="T640" s="43"/>
      <c r="U640" s="43"/>
      <c r="V640" s="43"/>
      <c r="W640" s="43"/>
      <c r="X640" s="43"/>
      <c r="Y640" s="43"/>
      <c r="Z640" s="43"/>
      <c r="AA640" s="43"/>
      <c r="AB640" s="43"/>
      <c r="AC640" s="43"/>
      <c r="AD640" s="43" t="s">
        <v>1033</v>
      </c>
      <c r="AE640" s="47">
        <f t="shared" si="54"/>
        <v>0</v>
      </c>
      <c r="AF640" s="47">
        <f t="shared" si="55"/>
        <v>1</v>
      </c>
      <c r="AG640" s="47">
        <f t="shared" si="56"/>
        <v>0</v>
      </c>
      <c r="AH640" s="43"/>
      <c r="AI640" s="43"/>
      <c r="AJ640" s="43" t="s">
        <v>376</v>
      </c>
      <c r="AK640" s="43" t="s">
        <v>658</v>
      </c>
      <c r="AL640" s="43"/>
      <c r="AM640" s="43"/>
      <c r="AN640" s="43" t="s">
        <v>376</v>
      </c>
      <c r="AO640" s="43" t="s">
        <v>658</v>
      </c>
      <c r="AP640" s="43"/>
      <c r="AQ640" s="43">
        <v>1</v>
      </c>
      <c r="AR640" s="43"/>
      <c r="AS640" s="43"/>
      <c r="AT640" s="43"/>
      <c r="AU640" s="43" t="s">
        <v>376</v>
      </c>
      <c r="AV640" s="43"/>
      <c r="AW640" s="43" t="s">
        <v>30</v>
      </c>
      <c r="AX640" s="43"/>
      <c r="AY640" s="43"/>
      <c r="AZ640" s="43" t="s">
        <v>30</v>
      </c>
      <c r="BA640" s="51"/>
      <c r="BB640" s="48"/>
      <c r="BC640" s="43" t="s">
        <v>30</v>
      </c>
      <c r="BD640" s="43"/>
      <c r="BE640" s="43"/>
      <c r="BF640" s="43">
        <v>1</v>
      </c>
      <c r="BG640" s="43">
        <v>1</v>
      </c>
      <c r="BH640" s="43">
        <v>1</v>
      </c>
      <c r="BI640" s="43" t="s">
        <v>1205</v>
      </c>
      <c r="BJ640" s="43" t="s">
        <v>1291</v>
      </c>
      <c r="BK640" s="43">
        <v>1964</v>
      </c>
      <c r="BL640" s="43" t="str">
        <f t="shared" si="57"/>
        <v>1964Stoke City</v>
      </c>
      <c r="BM640" s="49" t="str">
        <f t="shared" si="58"/>
        <v>Stoke City</v>
      </c>
      <c r="BN640" s="43"/>
      <c r="BO640" s="43"/>
      <c r="BP640" s="43"/>
      <c r="BQ640" s="43"/>
      <c r="BR640" s="43"/>
      <c r="BS640" s="43"/>
      <c r="BT640" s="43"/>
      <c r="BU640" s="43"/>
      <c r="BV640" s="43" t="s">
        <v>376</v>
      </c>
      <c r="BW640" s="43" t="s">
        <v>376</v>
      </c>
      <c r="BX640" s="43"/>
      <c r="BY640" s="47"/>
      <c r="BZ640" s="50"/>
      <c r="CA640" s="50"/>
      <c r="CB640" s="88" t="str">
        <f t="shared" si="59"/>
        <v>19640415</v>
      </c>
    </row>
    <row r="641" spans="1:80" s="49" customFormat="1" ht="12.95" customHeight="1" x14ac:dyDescent="0.2">
      <c r="A641" s="43">
        <v>4</v>
      </c>
      <c r="B641" s="43">
        <v>15</v>
      </c>
      <c r="C641" s="43">
        <v>1964</v>
      </c>
      <c r="D641" s="43" t="s">
        <v>658</v>
      </c>
      <c r="E641" s="43" t="s">
        <v>569</v>
      </c>
      <c r="F641" s="51" t="s">
        <v>1327</v>
      </c>
      <c r="G641" s="43"/>
      <c r="H641" s="43" t="s">
        <v>1334</v>
      </c>
      <c r="I641" s="51">
        <v>1</v>
      </c>
      <c r="J641" s="52">
        <v>23482</v>
      </c>
      <c r="K641" s="43" t="s">
        <v>1291</v>
      </c>
      <c r="L641" s="43" t="s">
        <v>1014</v>
      </c>
      <c r="M641" s="43" t="s">
        <v>1205</v>
      </c>
      <c r="N641" s="46">
        <v>1</v>
      </c>
      <c r="O641" s="46">
        <v>1</v>
      </c>
      <c r="P641" s="51" t="s">
        <v>1144</v>
      </c>
      <c r="Q641" s="51" t="s">
        <v>1145</v>
      </c>
      <c r="R641" s="51" t="s">
        <v>376</v>
      </c>
      <c r="S641" s="43"/>
      <c r="T641" s="43"/>
      <c r="U641" s="43"/>
      <c r="V641" s="43"/>
      <c r="W641" s="43"/>
      <c r="X641" s="43"/>
      <c r="Y641" s="43"/>
      <c r="Z641" s="43"/>
      <c r="AA641" s="43"/>
      <c r="AB641" s="43"/>
      <c r="AC641" s="43"/>
      <c r="AD641" s="43" t="s">
        <v>1037</v>
      </c>
      <c r="AE641" s="47">
        <f t="shared" si="54"/>
        <v>0</v>
      </c>
      <c r="AF641" s="47">
        <f t="shared" si="55"/>
        <v>1</v>
      </c>
      <c r="AG641" s="47">
        <f t="shared" si="56"/>
        <v>0</v>
      </c>
      <c r="AH641" s="43"/>
      <c r="AI641" s="43"/>
      <c r="AJ641" s="43" t="s">
        <v>376</v>
      </c>
      <c r="AK641" s="43" t="s">
        <v>658</v>
      </c>
      <c r="AL641" s="43"/>
      <c r="AM641" s="43"/>
      <c r="AN641" s="43" t="s">
        <v>376</v>
      </c>
      <c r="AO641" s="43" t="s">
        <v>658</v>
      </c>
      <c r="AP641" s="43"/>
      <c r="AQ641" s="43">
        <v>1</v>
      </c>
      <c r="AR641" s="43"/>
      <c r="AS641" s="43"/>
      <c r="AT641" s="43"/>
      <c r="AU641" s="43" t="s">
        <v>376</v>
      </c>
      <c r="AV641" s="43"/>
      <c r="AW641" s="43" t="s">
        <v>30</v>
      </c>
      <c r="AX641" s="43"/>
      <c r="AY641" s="43"/>
      <c r="AZ641" s="43" t="s">
        <v>30</v>
      </c>
      <c r="BA641" s="51"/>
      <c r="BB641" s="48"/>
      <c r="BC641" s="43" t="s">
        <v>30</v>
      </c>
      <c r="BD641" s="43"/>
      <c r="BE641" s="43"/>
      <c r="BF641" s="43">
        <v>1</v>
      </c>
      <c r="BG641" s="43">
        <v>1</v>
      </c>
      <c r="BH641" s="43">
        <v>1</v>
      </c>
      <c r="BI641" s="43" t="s">
        <v>1291</v>
      </c>
      <c r="BJ641" s="43" t="s">
        <v>1205</v>
      </c>
      <c r="BK641" s="43">
        <v>1964</v>
      </c>
      <c r="BL641" s="43" t="str">
        <f t="shared" si="57"/>
        <v>1964Leicester City</v>
      </c>
      <c r="BM641" s="49" t="str">
        <f t="shared" si="58"/>
        <v>Stoke City</v>
      </c>
      <c r="BN641" s="43"/>
      <c r="BO641" s="43"/>
      <c r="BP641" s="43"/>
      <c r="BQ641" s="43"/>
      <c r="BR641" s="43"/>
      <c r="BS641" s="43"/>
      <c r="BT641" s="43"/>
      <c r="BU641" s="43"/>
      <c r="BV641" s="43" t="s">
        <v>376</v>
      </c>
      <c r="BW641" s="43" t="s">
        <v>376</v>
      </c>
      <c r="BX641" s="43"/>
      <c r="BY641" s="47"/>
      <c r="BZ641" s="50"/>
      <c r="CA641" s="50"/>
      <c r="CB641" s="88" t="str">
        <f t="shared" si="59"/>
        <v>19640415</v>
      </c>
    </row>
    <row r="642" spans="1:80" s="49" customFormat="1" ht="12.95" customHeight="1" x14ac:dyDescent="0.2">
      <c r="A642" s="43">
        <v>4</v>
      </c>
      <c r="B642" s="43">
        <v>22</v>
      </c>
      <c r="C642" s="43">
        <v>1964</v>
      </c>
      <c r="D642" s="43" t="s">
        <v>658</v>
      </c>
      <c r="E642" s="43" t="s">
        <v>569</v>
      </c>
      <c r="F642" s="51" t="s">
        <v>1327</v>
      </c>
      <c r="G642" s="43"/>
      <c r="H642" s="43" t="s">
        <v>1334</v>
      </c>
      <c r="I642" s="51">
        <v>2</v>
      </c>
      <c r="J642" s="52">
        <v>23489</v>
      </c>
      <c r="K642" s="43" t="s">
        <v>1291</v>
      </c>
      <c r="L642" s="43" t="s">
        <v>3</v>
      </c>
      <c r="M642" s="43" t="s">
        <v>1205</v>
      </c>
      <c r="N642" s="46">
        <v>3</v>
      </c>
      <c r="O642" s="46">
        <v>2</v>
      </c>
      <c r="P642" s="51" t="s">
        <v>1277</v>
      </c>
      <c r="Q642" s="51" t="s">
        <v>1278</v>
      </c>
      <c r="R642" s="51" t="s">
        <v>376</v>
      </c>
      <c r="S642" s="43"/>
      <c r="T642" s="43"/>
      <c r="U642" s="43"/>
      <c r="V642" s="43"/>
      <c r="W642" s="43"/>
      <c r="X642" s="43"/>
      <c r="Y642" s="43"/>
      <c r="Z642" s="43"/>
      <c r="AA642" s="43"/>
      <c r="AB642" s="43"/>
      <c r="AC642" s="43"/>
      <c r="AD642" s="43" t="s">
        <v>1033</v>
      </c>
      <c r="AE642" s="47">
        <f t="shared" ref="AE642:AE705" si="60">IF(L642="W",1,0)</f>
        <v>1</v>
      </c>
      <c r="AF642" s="47">
        <f t="shared" ref="AF642:AF705" si="61">IF(L642="T",1,0)</f>
        <v>0</v>
      </c>
      <c r="AG642" s="47">
        <f t="shared" ref="AG642:AG705" si="62">IF(L642="L",1,0)</f>
        <v>0</v>
      </c>
      <c r="AH642" s="43"/>
      <c r="AI642" s="43"/>
      <c r="AJ642" s="43" t="s">
        <v>376</v>
      </c>
      <c r="AK642" s="43" t="s">
        <v>658</v>
      </c>
      <c r="AL642" s="43"/>
      <c r="AM642" s="43"/>
      <c r="AN642" s="43" t="s">
        <v>376</v>
      </c>
      <c r="AO642" s="43" t="s">
        <v>658</v>
      </c>
      <c r="AP642" s="43"/>
      <c r="AQ642" s="43">
        <v>1</v>
      </c>
      <c r="AR642" s="43"/>
      <c r="AS642" s="43"/>
      <c r="AT642" s="43"/>
      <c r="AU642" s="43" t="s">
        <v>376</v>
      </c>
      <c r="AV642" s="43"/>
      <c r="AW642" s="43" t="s">
        <v>30</v>
      </c>
      <c r="AX642" s="43"/>
      <c r="AY642" s="43"/>
      <c r="AZ642" s="43" t="s">
        <v>30</v>
      </c>
      <c r="BA642" s="51"/>
      <c r="BB642" s="48" t="s">
        <v>30</v>
      </c>
      <c r="BC642" s="43" t="s">
        <v>30</v>
      </c>
      <c r="BD642" s="43"/>
      <c r="BE642" s="43"/>
      <c r="BF642" s="43">
        <v>1</v>
      </c>
      <c r="BG642" s="43">
        <v>1</v>
      </c>
      <c r="BH642" s="43">
        <v>1</v>
      </c>
      <c r="BI642" s="43" t="s">
        <v>1291</v>
      </c>
      <c r="BJ642" s="43" t="s">
        <v>1205</v>
      </c>
      <c r="BK642" s="43">
        <v>1964</v>
      </c>
      <c r="BL642" s="43" t="str">
        <f t="shared" ref="BL642:BL705" si="63">BK642&amp;BI642</f>
        <v>1964Leicester City</v>
      </c>
      <c r="BM642" s="49" t="str">
        <f t="shared" ref="BM642:BM705" si="64">IF(AD642="Home",BI642,IF(AD642="Away",BJ642,Q642))</f>
        <v>Leicester City</v>
      </c>
      <c r="BN642" s="43"/>
      <c r="BO642" s="43"/>
      <c r="BP642" s="43"/>
      <c r="BQ642" s="43"/>
      <c r="BR642" s="43"/>
      <c r="BS642" s="43"/>
      <c r="BT642" s="43"/>
      <c r="BU642" s="43"/>
      <c r="BV642" s="43" t="s">
        <v>376</v>
      </c>
      <c r="BW642" s="43" t="s">
        <v>376</v>
      </c>
      <c r="BX642" s="43"/>
      <c r="BZ642" s="50"/>
      <c r="CA642" s="50"/>
      <c r="CB642" s="88" t="str">
        <f t="shared" ref="CB642:CB705" si="65">IF(OR(C642="",A642="",B642=""),"",TEXT(C642,"0000")&amp;TEXT(A642,"00")&amp;TEXT(B642,"00"))</f>
        <v>19640422</v>
      </c>
    </row>
    <row r="643" spans="1:80" s="49" customFormat="1" ht="12.95" customHeight="1" x14ac:dyDescent="0.2">
      <c r="A643" s="43">
        <v>4</v>
      </c>
      <c r="B643" s="43">
        <v>22</v>
      </c>
      <c r="C643" s="43">
        <v>1964</v>
      </c>
      <c r="D643" s="43" t="s">
        <v>658</v>
      </c>
      <c r="E643" s="43" t="s">
        <v>569</v>
      </c>
      <c r="F643" s="51" t="s">
        <v>1327</v>
      </c>
      <c r="G643" s="43"/>
      <c r="H643" s="43" t="s">
        <v>1334</v>
      </c>
      <c r="I643" s="51">
        <v>2</v>
      </c>
      <c r="J643" s="52">
        <v>23489</v>
      </c>
      <c r="K643" s="43" t="s">
        <v>1205</v>
      </c>
      <c r="L643" s="43" t="s">
        <v>4</v>
      </c>
      <c r="M643" s="43" t="s">
        <v>1291</v>
      </c>
      <c r="N643" s="46">
        <v>2</v>
      </c>
      <c r="O643" s="46">
        <v>3</v>
      </c>
      <c r="P643" s="51" t="s">
        <v>1277</v>
      </c>
      <c r="Q643" s="51" t="s">
        <v>1278</v>
      </c>
      <c r="R643" s="51" t="s">
        <v>376</v>
      </c>
      <c r="S643" s="43"/>
      <c r="T643" s="43"/>
      <c r="U643" s="43"/>
      <c r="V643" s="43"/>
      <c r="W643" s="43"/>
      <c r="X643" s="43"/>
      <c r="Y643" s="43"/>
      <c r="Z643" s="43"/>
      <c r="AA643" s="43"/>
      <c r="AB643" s="43"/>
      <c r="AC643" s="43"/>
      <c r="AD643" s="43" t="s">
        <v>1037</v>
      </c>
      <c r="AE643" s="47">
        <f t="shared" si="60"/>
        <v>0</v>
      </c>
      <c r="AF643" s="47">
        <f t="shared" si="61"/>
        <v>0</v>
      </c>
      <c r="AG643" s="47">
        <f t="shared" si="62"/>
        <v>1</v>
      </c>
      <c r="AH643" s="43"/>
      <c r="AI643" s="43"/>
      <c r="AJ643" s="43" t="s">
        <v>376</v>
      </c>
      <c r="AK643" s="43" t="s">
        <v>658</v>
      </c>
      <c r="AL643" s="43"/>
      <c r="AM643" s="43"/>
      <c r="AN643" s="43" t="s">
        <v>376</v>
      </c>
      <c r="AO643" s="43" t="s">
        <v>658</v>
      </c>
      <c r="AP643" s="43"/>
      <c r="AQ643" s="43">
        <v>1</v>
      </c>
      <c r="AR643" s="43"/>
      <c r="AS643" s="43"/>
      <c r="AT643" s="43"/>
      <c r="AU643" s="43" t="s">
        <v>376</v>
      </c>
      <c r="AV643" s="43"/>
      <c r="AW643" s="43" t="s">
        <v>30</v>
      </c>
      <c r="AX643" s="43"/>
      <c r="AY643" s="43"/>
      <c r="AZ643" s="43" t="s">
        <v>30</v>
      </c>
      <c r="BA643" s="51"/>
      <c r="BB643" s="48"/>
      <c r="BC643" s="43" t="s">
        <v>30</v>
      </c>
      <c r="BD643" s="43"/>
      <c r="BE643" s="43"/>
      <c r="BF643" s="43">
        <v>1</v>
      </c>
      <c r="BG643" s="43">
        <v>1</v>
      </c>
      <c r="BH643" s="43">
        <v>1</v>
      </c>
      <c r="BI643" s="43" t="s">
        <v>1205</v>
      </c>
      <c r="BJ643" s="43" t="s">
        <v>1291</v>
      </c>
      <c r="BK643" s="43">
        <v>1964</v>
      </c>
      <c r="BL643" s="43" t="str">
        <f t="shared" si="63"/>
        <v>1964Stoke City</v>
      </c>
      <c r="BM643" s="49" t="str">
        <f t="shared" si="64"/>
        <v>Leicester City</v>
      </c>
      <c r="BN643" s="43"/>
      <c r="BO643" s="43"/>
      <c r="BP643" s="43"/>
      <c r="BQ643" s="43"/>
      <c r="BR643" s="43"/>
      <c r="BS643" s="43"/>
      <c r="BT643" s="43"/>
      <c r="BU643" s="43"/>
      <c r="BV643" s="43" t="s">
        <v>376</v>
      </c>
      <c r="BW643" s="43" t="s">
        <v>376</v>
      </c>
      <c r="BX643" s="43"/>
      <c r="BZ643" s="50"/>
      <c r="CA643" s="50"/>
      <c r="CB643" s="88" t="str">
        <f t="shared" si="65"/>
        <v>19640422</v>
      </c>
    </row>
    <row r="644" spans="1:80" s="49" customFormat="1" ht="12.95" customHeight="1" x14ac:dyDescent="0.2">
      <c r="A644" s="43">
        <v>5</v>
      </c>
      <c r="B644" s="43">
        <v>2</v>
      </c>
      <c r="C644" s="43">
        <v>1964</v>
      </c>
      <c r="D644" s="43" t="s">
        <v>658</v>
      </c>
      <c r="E644" s="43" t="s">
        <v>569</v>
      </c>
      <c r="F644" s="44" t="s">
        <v>1010</v>
      </c>
      <c r="G644" s="43"/>
      <c r="H644" s="44" t="s">
        <v>1025</v>
      </c>
      <c r="I644" s="44"/>
      <c r="J644" s="45">
        <v>23499</v>
      </c>
      <c r="K644" s="43" t="s">
        <v>803</v>
      </c>
      <c r="L644" s="43" t="s">
        <v>3</v>
      </c>
      <c r="M644" s="43" t="s">
        <v>640</v>
      </c>
      <c r="N644" s="46">
        <v>3</v>
      </c>
      <c r="O644" s="46">
        <v>2</v>
      </c>
      <c r="P644" s="44" t="s">
        <v>1268</v>
      </c>
      <c r="Q644" s="44" t="s">
        <v>1017</v>
      </c>
      <c r="R644" s="44" t="s">
        <v>376</v>
      </c>
      <c r="S644" s="43"/>
      <c r="T644" s="43"/>
      <c r="U644" s="43"/>
      <c r="V644" s="43"/>
      <c r="W644" s="43"/>
      <c r="X644" s="43"/>
      <c r="Y644" s="43"/>
      <c r="Z644" s="43"/>
      <c r="AA644" s="43"/>
      <c r="AB644" s="43"/>
      <c r="AC644" s="43"/>
      <c r="AD644" s="43"/>
      <c r="AE644" s="47">
        <f t="shared" si="60"/>
        <v>1</v>
      </c>
      <c r="AF644" s="47">
        <f t="shared" si="61"/>
        <v>0</v>
      </c>
      <c r="AG644" s="47">
        <f t="shared" si="62"/>
        <v>0</v>
      </c>
      <c r="AH644" s="43" t="s">
        <v>1017</v>
      </c>
      <c r="AI644" s="43" t="s">
        <v>1018</v>
      </c>
      <c r="AJ644" s="43" t="s">
        <v>376</v>
      </c>
      <c r="AK644" s="43" t="s">
        <v>658</v>
      </c>
      <c r="AL644" s="43" t="s">
        <v>1136</v>
      </c>
      <c r="AM644" s="43" t="s">
        <v>1086</v>
      </c>
      <c r="AN644" s="43" t="s">
        <v>376</v>
      </c>
      <c r="AO644" s="43" t="s">
        <v>658</v>
      </c>
      <c r="AP644" s="43"/>
      <c r="AQ644" s="43">
        <v>1</v>
      </c>
      <c r="AR644" s="43"/>
      <c r="AS644" s="43"/>
      <c r="AT644" s="43"/>
      <c r="AU644" s="43" t="s">
        <v>376</v>
      </c>
      <c r="AV644" s="43"/>
      <c r="AW644" s="43" t="s">
        <v>30</v>
      </c>
      <c r="AX644" s="43"/>
      <c r="AY644" s="43" t="s">
        <v>30</v>
      </c>
      <c r="AZ644" s="43"/>
      <c r="BA644" s="44"/>
      <c r="BB644" s="48" t="s">
        <v>30</v>
      </c>
      <c r="BC644" s="43" t="s">
        <v>30</v>
      </c>
      <c r="BD644" s="43"/>
      <c r="BE644" s="43"/>
      <c r="BF644" s="43">
        <v>1</v>
      </c>
      <c r="BG644" s="43">
        <v>1</v>
      </c>
      <c r="BH644" s="43">
        <v>2</v>
      </c>
      <c r="BI644" s="43" t="s">
        <v>803</v>
      </c>
      <c r="BJ644" s="43" t="s">
        <v>640</v>
      </c>
      <c r="BK644" s="43">
        <v>1964</v>
      </c>
      <c r="BL644" s="43" t="str">
        <f t="shared" si="63"/>
        <v>1964West Ham United</v>
      </c>
      <c r="BM644" s="49" t="str">
        <f t="shared" si="64"/>
        <v>London</v>
      </c>
      <c r="BN644" s="43"/>
      <c r="BO644" s="43"/>
      <c r="BP644" s="43"/>
      <c r="BQ644" s="43"/>
      <c r="BR644" s="43"/>
      <c r="BS644" s="43"/>
      <c r="BT644" s="43"/>
      <c r="BU644" s="43"/>
      <c r="BV644" s="43" t="s">
        <v>376</v>
      </c>
      <c r="BW644" s="43" t="s">
        <v>376</v>
      </c>
      <c r="BX644" s="43"/>
      <c r="BZ644" s="50"/>
      <c r="CA644" s="50"/>
      <c r="CB644" s="88" t="str">
        <f t="shared" si="65"/>
        <v>19640502</v>
      </c>
    </row>
    <row r="645" spans="1:80" s="49" customFormat="1" ht="12.95" customHeight="1" x14ac:dyDescent="0.2">
      <c r="A645" s="43">
        <v>5</v>
      </c>
      <c r="B645" s="43">
        <v>2</v>
      </c>
      <c r="C645" s="43">
        <v>1964</v>
      </c>
      <c r="D645" s="43" t="s">
        <v>658</v>
      </c>
      <c r="E645" s="43" t="s">
        <v>569</v>
      </c>
      <c r="F645" s="44" t="s">
        <v>1010</v>
      </c>
      <c r="G645" s="43"/>
      <c r="H645" s="44" t="s">
        <v>1025</v>
      </c>
      <c r="I645" s="44"/>
      <c r="J645" s="45">
        <v>23499</v>
      </c>
      <c r="K645" s="43" t="s">
        <v>640</v>
      </c>
      <c r="L645" s="43" t="s">
        <v>4</v>
      </c>
      <c r="M645" s="43" t="s">
        <v>803</v>
      </c>
      <c r="N645" s="46">
        <v>2</v>
      </c>
      <c r="O645" s="46">
        <v>3</v>
      </c>
      <c r="P645" s="44" t="s">
        <v>1268</v>
      </c>
      <c r="Q645" s="44" t="s">
        <v>1017</v>
      </c>
      <c r="R645" s="44" t="s">
        <v>376</v>
      </c>
      <c r="S645" s="43"/>
      <c r="T645" s="43"/>
      <c r="U645" s="43"/>
      <c r="V645" s="43"/>
      <c r="W645" s="43"/>
      <c r="X645" s="43"/>
      <c r="Y645" s="43"/>
      <c r="Z645" s="43"/>
      <c r="AA645" s="43"/>
      <c r="AB645" s="43"/>
      <c r="AC645" s="43"/>
      <c r="AD645" s="43"/>
      <c r="AE645" s="47">
        <f t="shared" si="60"/>
        <v>0</v>
      </c>
      <c r="AF645" s="47">
        <f t="shared" si="61"/>
        <v>0</v>
      </c>
      <c r="AG645" s="47">
        <f t="shared" si="62"/>
        <v>1</v>
      </c>
      <c r="AH645" s="43" t="s">
        <v>1136</v>
      </c>
      <c r="AI645" s="43" t="s">
        <v>1086</v>
      </c>
      <c r="AJ645" s="43" t="s">
        <v>376</v>
      </c>
      <c r="AK645" s="43" t="s">
        <v>658</v>
      </c>
      <c r="AL645" s="43" t="s">
        <v>1017</v>
      </c>
      <c r="AM645" s="43" t="s">
        <v>1018</v>
      </c>
      <c r="AN645" s="43" t="s">
        <v>376</v>
      </c>
      <c r="AO645" s="43" t="s">
        <v>658</v>
      </c>
      <c r="AP645" s="43"/>
      <c r="AQ645" s="43">
        <v>1</v>
      </c>
      <c r="AR645" s="43"/>
      <c r="AS645" s="43"/>
      <c r="AT645" s="43"/>
      <c r="AU645" s="43" t="s">
        <v>376</v>
      </c>
      <c r="AV645" s="43"/>
      <c r="AW645" s="43" t="s">
        <v>30</v>
      </c>
      <c r="AX645" s="43"/>
      <c r="AY645" s="43" t="s">
        <v>30</v>
      </c>
      <c r="AZ645" s="43"/>
      <c r="BA645" s="44"/>
      <c r="BB645" s="48"/>
      <c r="BC645" s="43" t="s">
        <v>30</v>
      </c>
      <c r="BD645" s="43"/>
      <c r="BE645" s="43"/>
      <c r="BF645" s="43">
        <v>1</v>
      </c>
      <c r="BG645" s="43">
        <v>2</v>
      </c>
      <c r="BH645" s="43">
        <v>1</v>
      </c>
      <c r="BI645" s="43" t="s">
        <v>640</v>
      </c>
      <c r="BJ645" s="43" t="s">
        <v>803</v>
      </c>
      <c r="BK645" s="43">
        <v>1964</v>
      </c>
      <c r="BL645" s="43" t="str">
        <f t="shared" si="63"/>
        <v>1964Preston North End</v>
      </c>
      <c r="BM645" s="49" t="str">
        <f t="shared" si="64"/>
        <v>London</v>
      </c>
      <c r="BN645" s="43"/>
      <c r="BO645" s="43"/>
      <c r="BP645" s="43"/>
      <c r="BQ645" s="43"/>
      <c r="BR645" s="43"/>
      <c r="BS645" s="43"/>
      <c r="BT645" s="43"/>
      <c r="BU645" s="43"/>
      <c r="BV645" s="43" t="s">
        <v>376</v>
      </c>
      <c r="BW645" s="43" t="s">
        <v>376</v>
      </c>
      <c r="BX645" s="43"/>
      <c r="BZ645" s="50"/>
      <c r="CA645" s="50"/>
      <c r="CB645" s="88" t="str">
        <f t="shared" si="65"/>
        <v>19640502</v>
      </c>
    </row>
    <row r="646" spans="1:80" s="49" customFormat="1" ht="12.95" customHeight="1" x14ac:dyDescent="0.2">
      <c r="A646" s="43">
        <v>1</v>
      </c>
      <c r="B646" s="43">
        <v>20</v>
      </c>
      <c r="C646" s="43">
        <v>1965</v>
      </c>
      <c r="D646" s="43" t="s">
        <v>658</v>
      </c>
      <c r="E646" s="43" t="s">
        <v>568</v>
      </c>
      <c r="F646" s="51" t="s">
        <v>1327</v>
      </c>
      <c r="G646" s="43"/>
      <c r="H646" s="51" t="s">
        <v>1011</v>
      </c>
      <c r="I646" s="51">
        <v>1</v>
      </c>
      <c r="J646" s="52">
        <v>23762</v>
      </c>
      <c r="K646" s="43" t="s">
        <v>1291</v>
      </c>
      <c r="L646" s="43" t="s">
        <v>3</v>
      </c>
      <c r="M646" s="43" t="s">
        <v>1342</v>
      </c>
      <c r="N646" s="46">
        <v>3</v>
      </c>
      <c r="O646" s="46">
        <v>2</v>
      </c>
      <c r="P646" s="51" t="s">
        <v>1277</v>
      </c>
      <c r="Q646" s="51" t="s">
        <v>1278</v>
      </c>
      <c r="R646" s="51" t="s">
        <v>376</v>
      </c>
      <c r="S646" s="43"/>
      <c r="T646" s="43"/>
      <c r="U646" s="43"/>
      <c r="V646" s="43"/>
      <c r="W646" s="43"/>
      <c r="X646" s="43"/>
      <c r="Y646" s="43"/>
      <c r="Z646" s="43"/>
      <c r="AA646" s="43"/>
      <c r="AB646" s="43"/>
      <c r="AC646" s="43"/>
      <c r="AD646" s="43" t="s">
        <v>1033</v>
      </c>
      <c r="AE646" s="47">
        <f t="shared" si="60"/>
        <v>1</v>
      </c>
      <c r="AF646" s="47">
        <f t="shared" si="61"/>
        <v>0</v>
      </c>
      <c r="AG646" s="47">
        <f t="shared" si="62"/>
        <v>0</v>
      </c>
      <c r="AH646" s="43"/>
      <c r="AI646" s="43"/>
      <c r="AJ646" s="43" t="s">
        <v>376</v>
      </c>
      <c r="AK646" s="43" t="s">
        <v>658</v>
      </c>
      <c r="AL646" s="43"/>
      <c r="AM646" s="43"/>
      <c r="AN646" s="43" t="s">
        <v>376</v>
      </c>
      <c r="AO646" s="43" t="s">
        <v>658</v>
      </c>
      <c r="AP646" s="43"/>
      <c r="AQ646" s="43">
        <v>2</v>
      </c>
      <c r="AR646" s="43"/>
      <c r="AS646" s="43"/>
      <c r="AT646" s="43"/>
      <c r="AU646" s="43" t="s">
        <v>376</v>
      </c>
      <c r="AV646" s="43"/>
      <c r="AW646" s="43" t="s">
        <v>30</v>
      </c>
      <c r="AX646" s="43"/>
      <c r="AY646" s="43"/>
      <c r="AZ646" s="43" t="s">
        <v>30</v>
      </c>
      <c r="BA646" s="51"/>
      <c r="BB646" s="48"/>
      <c r="BC646" s="43"/>
      <c r="BD646" s="43"/>
      <c r="BE646" s="43"/>
      <c r="BF646" s="43">
        <v>1</v>
      </c>
      <c r="BG646" s="43">
        <v>1</v>
      </c>
      <c r="BH646" s="43">
        <v>2</v>
      </c>
      <c r="BI646" s="43" t="s">
        <v>1291</v>
      </c>
      <c r="BJ646" s="43" t="s">
        <v>1342</v>
      </c>
      <c r="BK646" s="43">
        <v>1965</v>
      </c>
      <c r="BL646" s="43" t="str">
        <f t="shared" si="63"/>
        <v>1965Leicester City</v>
      </c>
      <c r="BM646" s="49" t="str">
        <f t="shared" si="64"/>
        <v>Leicester City</v>
      </c>
      <c r="BN646" s="43"/>
      <c r="BO646" s="43"/>
      <c r="BP646" s="43"/>
      <c r="BQ646" s="43"/>
      <c r="BR646" s="43"/>
      <c r="BS646" s="43"/>
      <c r="BT646" s="43"/>
      <c r="BU646" s="43"/>
      <c r="BV646" s="43" t="s">
        <v>376</v>
      </c>
      <c r="BW646" s="43" t="s">
        <v>376</v>
      </c>
      <c r="BX646" s="43"/>
      <c r="BZ646" s="50"/>
      <c r="CA646" s="50"/>
      <c r="CB646" s="88" t="str">
        <f t="shared" si="65"/>
        <v>19650120</v>
      </c>
    </row>
    <row r="647" spans="1:80" s="49" customFormat="1" ht="12.95" customHeight="1" x14ac:dyDescent="0.2">
      <c r="A647" s="43">
        <v>1</v>
      </c>
      <c r="B647" s="43">
        <v>20</v>
      </c>
      <c r="C647" s="43">
        <v>1965</v>
      </c>
      <c r="D647" s="43" t="s">
        <v>658</v>
      </c>
      <c r="E647" s="43" t="s">
        <v>568</v>
      </c>
      <c r="F647" s="51" t="s">
        <v>1327</v>
      </c>
      <c r="G647" s="43"/>
      <c r="H647" s="51" t="s">
        <v>1011</v>
      </c>
      <c r="I647" s="51">
        <v>1</v>
      </c>
      <c r="J647" s="52">
        <v>23762</v>
      </c>
      <c r="K647" s="43" t="s">
        <v>1342</v>
      </c>
      <c r="L647" s="43" t="s">
        <v>4</v>
      </c>
      <c r="M647" s="43" t="s">
        <v>1291</v>
      </c>
      <c r="N647" s="46">
        <v>2</v>
      </c>
      <c r="O647" s="46">
        <v>3</v>
      </c>
      <c r="P647" s="51" t="s">
        <v>1277</v>
      </c>
      <c r="Q647" s="51" t="s">
        <v>1278</v>
      </c>
      <c r="R647" s="51" t="s">
        <v>376</v>
      </c>
      <c r="S647" s="43"/>
      <c r="T647" s="43"/>
      <c r="U647" s="43"/>
      <c r="V647" s="43"/>
      <c r="W647" s="43"/>
      <c r="X647" s="43"/>
      <c r="Y647" s="43"/>
      <c r="Z647" s="43"/>
      <c r="AA647" s="43"/>
      <c r="AB647" s="43"/>
      <c r="AC647" s="43"/>
      <c r="AD647" s="43" t="s">
        <v>1037</v>
      </c>
      <c r="AE647" s="47">
        <f t="shared" si="60"/>
        <v>0</v>
      </c>
      <c r="AF647" s="47">
        <f t="shared" si="61"/>
        <v>0</v>
      </c>
      <c r="AG647" s="47">
        <f t="shared" si="62"/>
        <v>1</v>
      </c>
      <c r="AH647" s="43"/>
      <c r="AI647" s="43"/>
      <c r="AJ647" s="43" t="s">
        <v>376</v>
      </c>
      <c r="AK647" s="43" t="s">
        <v>658</v>
      </c>
      <c r="AL647" s="43"/>
      <c r="AM647" s="43"/>
      <c r="AN647" s="43" t="s">
        <v>376</v>
      </c>
      <c r="AO647" s="43" t="s">
        <v>658</v>
      </c>
      <c r="AP647" s="43"/>
      <c r="AQ647" s="43">
        <v>2</v>
      </c>
      <c r="AR647" s="43"/>
      <c r="AS647" s="43"/>
      <c r="AT647" s="43"/>
      <c r="AU647" s="43" t="s">
        <v>376</v>
      </c>
      <c r="AV647" s="43"/>
      <c r="AW647" s="43" t="s">
        <v>30</v>
      </c>
      <c r="AX647" s="43"/>
      <c r="AY647" s="43"/>
      <c r="AZ647" s="43" t="s">
        <v>30</v>
      </c>
      <c r="BA647" s="51"/>
      <c r="BB647" s="48"/>
      <c r="BC647" s="43"/>
      <c r="BD647" s="43"/>
      <c r="BE647" s="43"/>
      <c r="BF647" s="43">
        <v>1</v>
      </c>
      <c r="BG647" s="43">
        <v>2</v>
      </c>
      <c r="BH647" s="43">
        <v>1</v>
      </c>
      <c r="BI647" s="43" t="s">
        <v>1342</v>
      </c>
      <c r="BJ647" s="43" t="s">
        <v>1291</v>
      </c>
      <c r="BK647" s="43">
        <v>1965</v>
      </c>
      <c r="BL647" s="43" t="str">
        <f t="shared" si="63"/>
        <v>1965Plymouth Argyle</v>
      </c>
      <c r="BM647" s="49" t="str">
        <f t="shared" si="64"/>
        <v>Leicester City</v>
      </c>
      <c r="BN647" s="43"/>
      <c r="BO647" s="43"/>
      <c r="BP647" s="43"/>
      <c r="BQ647" s="43"/>
      <c r="BR647" s="43"/>
      <c r="BS647" s="43"/>
      <c r="BT647" s="43"/>
      <c r="BU647" s="43"/>
      <c r="BV647" s="43" t="s">
        <v>376</v>
      </c>
      <c r="BW647" s="43" t="s">
        <v>376</v>
      </c>
      <c r="BX647" s="43"/>
      <c r="BZ647" s="50"/>
      <c r="CA647" s="50"/>
      <c r="CB647" s="88" t="str">
        <f t="shared" si="65"/>
        <v>19650120</v>
      </c>
    </row>
    <row r="648" spans="1:80" s="49" customFormat="1" ht="12.95" customHeight="1" x14ac:dyDescent="0.2">
      <c r="A648" s="43">
        <v>1</v>
      </c>
      <c r="B648" s="43">
        <v>20</v>
      </c>
      <c r="C648" s="43">
        <v>1965</v>
      </c>
      <c r="D648" s="43" t="s">
        <v>658</v>
      </c>
      <c r="E648" s="43" t="s">
        <v>568</v>
      </c>
      <c r="F648" s="51" t="s">
        <v>1327</v>
      </c>
      <c r="G648" s="43"/>
      <c r="H648" s="51" t="s">
        <v>1011</v>
      </c>
      <c r="I648" s="51">
        <v>1</v>
      </c>
      <c r="J648" s="52">
        <v>23762</v>
      </c>
      <c r="K648" s="43" t="s">
        <v>806</v>
      </c>
      <c r="L648" s="43" t="s">
        <v>4</v>
      </c>
      <c r="M648" s="43" t="s">
        <v>816</v>
      </c>
      <c r="N648" s="46">
        <v>2</v>
      </c>
      <c r="O648" s="46">
        <v>3</v>
      </c>
      <c r="P648" s="51" t="s">
        <v>1219</v>
      </c>
      <c r="Q648" s="51" t="s">
        <v>1111</v>
      </c>
      <c r="R648" s="51" t="s">
        <v>376</v>
      </c>
      <c r="S648" s="43"/>
      <c r="T648" s="43"/>
      <c r="U648" s="43"/>
      <c r="V648" s="43"/>
      <c r="W648" s="43"/>
      <c r="X648" s="43"/>
      <c r="Y648" s="43"/>
      <c r="Z648" s="43"/>
      <c r="AA648" s="43"/>
      <c r="AB648" s="43"/>
      <c r="AC648" s="43"/>
      <c r="AD648" s="43" t="s">
        <v>1033</v>
      </c>
      <c r="AE648" s="47">
        <f t="shared" si="60"/>
        <v>0</v>
      </c>
      <c r="AF648" s="47">
        <f t="shared" si="61"/>
        <v>0</v>
      </c>
      <c r="AG648" s="47">
        <f t="shared" si="62"/>
        <v>1</v>
      </c>
      <c r="AH648" s="43"/>
      <c r="AI648" s="43"/>
      <c r="AJ648" s="43" t="s">
        <v>376</v>
      </c>
      <c r="AK648" s="43" t="s">
        <v>658</v>
      </c>
      <c r="AL648" s="43"/>
      <c r="AM648" s="43"/>
      <c r="AN648" s="43" t="s">
        <v>376</v>
      </c>
      <c r="AO648" s="43" t="s">
        <v>658</v>
      </c>
      <c r="AP648" s="43"/>
      <c r="AQ648" s="43">
        <v>2</v>
      </c>
      <c r="AR648" s="43"/>
      <c r="AS648" s="43"/>
      <c r="AT648" s="43"/>
      <c r="AU648" s="43" t="s">
        <v>376</v>
      </c>
      <c r="AV648" s="43"/>
      <c r="AW648" s="43" t="s">
        <v>30</v>
      </c>
      <c r="AX648" s="43"/>
      <c r="AY648" s="43"/>
      <c r="AZ648" s="43" t="s">
        <v>30</v>
      </c>
      <c r="BA648" s="51"/>
      <c r="BB648" s="48"/>
      <c r="BC648" s="43"/>
      <c r="BD648" s="43"/>
      <c r="BE648" s="43"/>
      <c r="BF648" s="43">
        <v>1</v>
      </c>
      <c r="BG648" s="43">
        <v>1</v>
      </c>
      <c r="BH648" s="43">
        <v>1</v>
      </c>
      <c r="BI648" s="43" t="s">
        <v>806</v>
      </c>
      <c r="BJ648" s="43" t="s">
        <v>816</v>
      </c>
      <c r="BK648" s="43">
        <v>1965</v>
      </c>
      <c r="BL648" s="43" t="str">
        <f t="shared" si="63"/>
        <v>1965Aston Villa</v>
      </c>
      <c r="BM648" s="49" t="str">
        <f t="shared" si="64"/>
        <v>Aston Villa</v>
      </c>
      <c r="BN648" s="43"/>
      <c r="BO648" s="43"/>
      <c r="BP648" s="43"/>
      <c r="BQ648" s="43"/>
      <c r="BR648" s="43"/>
      <c r="BS648" s="43"/>
      <c r="BT648" s="43"/>
      <c r="BU648" s="43"/>
      <c r="BV648" s="43" t="s">
        <v>376</v>
      </c>
      <c r="BW648" s="43" t="s">
        <v>376</v>
      </c>
      <c r="BX648" s="43"/>
      <c r="BZ648" s="50"/>
      <c r="CA648" s="50"/>
      <c r="CB648" s="88" t="str">
        <f t="shared" si="65"/>
        <v>19650120</v>
      </c>
    </row>
    <row r="649" spans="1:80" s="49" customFormat="1" ht="12.95" customHeight="1" x14ac:dyDescent="0.2">
      <c r="A649" s="43">
        <v>1</v>
      </c>
      <c r="B649" s="43">
        <v>20</v>
      </c>
      <c r="C649" s="43">
        <v>1965</v>
      </c>
      <c r="D649" s="43" t="s">
        <v>658</v>
      </c>
      <c r="E649" s="43" t="s">
        <v>568</v>
      </c>
      <c r="F649" s="51" t="s">
        <v>1327</v>
      </c>
      <c r="G649" s="43"/>
      <c r="H649" s="51" t="s">
        <v>1011</v>
      </c>
      <c r="I649" s="51">
        <v>1</v>
      </c>
      <c r="J649" s="52">
        <v>23762</v>
      </c>
      <c r="K649" s="43" t="s">
        <v>816</v>
      </c>
      <c r="L649" s="43" t="s">
        <v>3</v>
      </c>
      <c r="M649" s="43" t="s">
        <v>806</v>
      </c>
      <c r="N649" s="46">
        <v>3</v>
      </c>
      <c r="O649" s="46">
        <v>2</v>
      </c>
      <c r="P649" s="51" t="s">
        <v>1219</v>
      </c>
      <c r="Q649" s="51" t="s">
        <v>1111</v>
      </c>
      <c r="R649" s="51" t="s">
        <v>376</v>
      </c>
      <c r="S649" s="43"/>
      <c r="T649" s="43"/>
      <c r="U649" s="43"/>
      <c r="V649" s="43"/>
      <c r="W649" s="43"/>
      <c r="X649" s="43"/>
      <c r="Y649" s="43"/>
      <c r="Z649" s="43"/>
      <c r="AA649" s="43"/>
      <c r="AB649" s="43"/>
      <c r="AC649" s="43"/>
      <c r="AD649" s="43" t="s">
        <v>1037</v>
      </c>
      <c r="AE649" s="47">
        <f t="shared" si="60"/>
        <v>1</v>
      </c>
      <c r="AF649" s="47">
        <f t="shared" si="61"/>
        <v>0</v>
      </c>
      <c r="AG649" s="47">
        <f t="shared" si="62"/>
        <v>0</v>
      </c>
      <c r="AH649" s="43"/>
      <c r="AI649" s="43"/>
      <c r="AJ649" s="43" t="s">
        <v>376</v>
      </c>
      <c r="AK649" s="43" t="s">
        <v>658</v>
      </c>
      <c r="AL649" s="43"/>
      <c r="AM649" s="43"/>
      <c r="AN649" s="43" t="s">
        <v>376</v>
      </c>
      <c r="AO649" s="43" t="s">
        <v>658</v>
      </c>
      <c r="AP649" s="43"/>
      <c r="AQ649" s="43">
        <v>2</v>
      </c>
      <c r="AR649" s="43"/>
      <c r="AS649" s="43"/>
      <c r="AT649" s="43"/>
      <c r="AU649" s="43" t="s">
        <v>376</v>
      </c>
      <c r="AV649" s="43"/>
      <c r="AW649" s="43" t="s">
        <v>30</v>
      </c>
      <c r="AX649" s="43"/>
      <c r="AY649" s="43"/>
      <c r="AZ649" s="43" t="s">
        <v>30</v>
      </c>
      <c r="BA649" s="51"/>
      <c r="BB649" s="48"/>
      <c r="BC649" s="43"/>
      <c r="BD649" s="43"/>
      <c r="BE649" s="43"/>
      <c r="BF649" s="43">
        <v>1</v>
      </c>
      <c r="BG649" s="43">
        <v>1</v>
      </c>
      <c r="BH649" s="43">
        <v>1</v>
      </c>
      <c r="BI649" s="43" t="s">
        <v>816</v>
      </c>
      <c r="BJ649" s="43" t="s">
        <v>806</v>
      </c>
      <c r="BK649" s="43">
        <v>1965</v>
      </c>
      <c r="BL649" s="43" t="str">
        <f t="shared" si="63"/>
        <v>1965Chelsea</v>
      </c>
      <c r="BM649" s="49" t="str">
        <f t="shared" si="64"/>
        <v>Aston Villa</v>
      </c>
      <c r="BN649" s="43"/>
      <c r="BO649" s="43"/>
      <c r="BP649" s="43"/>
      <c r="BQ649" s="43"/>
      <c r="BR649" s="43"/>
      <c r="BS649" s="43"/>
      <c r="BT649" s="43"/>
      <c r="BU649" s="43"/>
      <c r="BV649" s="43" t="s">
        <v>376</v>
      </c>
      <c r="BW649" s="43" t="s">
        <v>376</v>
      </c>
      <c r="BX649" s="43"/>
      <c r="BZ649" s="50"/>
      <c r="CA649" s="50"/>
      <c r="CB649" s="88" t="str">
        <f t="shared" si="65"/>
        <v>19650120</v>
      </c>
    </row>
    <row r="650" spans="1:80" s="49" customFormat="1" ht="12.95" customHeight="1" x14ac:dyDescent="0.2">
      <c r="A650" s="43">
        <v>2</v>
      </c>
      <c r="B650" s="43">
        <v>10</v>
      </c>
      <c r="C650" s="43">
        <v>1965</v>
      </c>
      <c r="D650" s="43" t="s">
        <v>658</v>
      </c>
      <c r="E650" s="43" t="s">
        <v>568</v>
      </c>
      <c r="F650" s="51" t="s">
        <v>1327</v>
      </c>
      <c r="G650" s="43"/>
      <c r="H650" s="51" t="s">
        <v>1011</v>
      </c>
      <c r="I650" s="51">
        <v>2</v>
      </c>
      <c r="J650" s="52">
        <v>23783</v>
      </c>
      <c r="K650" s="43" t="s">
        <v>1342</v>
      </c>
      <c r="L650" s="43" t="s">
        <v>4</v>
      </c>
      <c r="M650" s="43" t="s">
        <v>1291</v>
      </c>
      <c r="N650" s="46">
        <v>0</v>
      </c>
      <c r="O650" s="46">
        <v>1</v>
      </c>
      <c r="P650" s="51" t="s">
        <v>1343</v>
      </c>
      <c r="Q650" s="51" t="s">
        <v>1344</v>
      </c>
      <c r="R650" s="51" t="s">
        <v>376</v>
      </c>
      <c r="S650" s="43"/>
      <c r="T650" s="43"/>
      <c r="U650" s="43"/>
      <c r="V650" s="43"/>
      <c r="W650" s="43"/>
      <c r="X650" s="43"/>
      <c r="Y650" s="43"/>
      <c r="Z650" s="43"/>
      <c r="AA650" s="43"/>
      <c r="AB650" s="43"/>
      <c r="AC650" s="43"/>
      <c r="AD650" s="43" t="s">
        <v>1033</v>
      </c>
      <c r="AE650" s="47">
        <f t="shared" si="60"/>
        <v>0</v>
      </c>
      <c r="AF650" s="47">
        <f t="shared" si="61"/>
        <v>0</v>
      </c>
      <c r="AG650" s="47">
        <f t="shared" si="62"/>
        <v>1</v>
      </c>
      <c r="AH650" s="43"/>
      <c r="AI650" s="43"/>
      <c r="AJ650" s="43" t="s">
        <v>376</v>
      </c>
      <c r="AK650" s="43" t="s">
        <v>658</v>
      </c>
      <c r="AL650" s="43"/>
      <c r="AM650" s="43"/>
      <c r="AN650" s="43" t="s">
        <v>376</v>
      </c>
      <c r="AO650" s="43" t="s">
        <v>658</v>
      </c>
      <c r="AP650" s="43"/>
      <c r="AQ650" s="43">
        <v>2</v>
      </c>
      <c r="AR650" s="43"/>
      <c r="AS650" s="43"/>
      <c r="AT650" s="43"/>
      <c r="AU650" s="43" t="s">
        <v>376</v>
      </c>
      <c r="AV650" s="43"/>
      <c r="AW650" s="43" t="s">
        <v>30</v>
      </c>
      <c r="AX650" s="43"/>
      <c r="AY650" s="43"/>
      <c r="AZ650" s="43" t="s">
        <v>30</v>
      </c>
      <c r="BA650" s="51"/>
      <c r="BB650" s="48"/>
      <c r="BC650" s="43"/>
      <c r="BD650" s="43"/>
      <c r="BE650" s="43"/>
      <c r="BF650" s="43">
        <v>1</v>
      </c>
      <c r="BG650" s="43">
        <v>2</v>
      </c>
      <c r="BH650" s="43">
        <v>1</v>
      </c>
      <c r="BI650" s="43" t="s">
        <v>1342</v>
      </c>
      <c r="BJ650" s="43" t="s">
        <v>1291</v>
      </c>
      <c r="BK650" s="43">
        <v>1965</v>
      </c>
      <c r="BL650" s="43" t="str">
        <f t="shared" si="63"/>
        <v>1965Plymouth Argyle</v>
      </c>
      <c r="BM650" s="49" t="str">
        <f t="shared" si="64"/>
        <v>Plymouth Argyle</v>
      </c>
      <c r="BN650" s="43"/>
      <c r="BO650" s="43"/>
      <c r="BP650" s="43"/>
      <c r="BQ650" s="43"/>
      <c r="BR650" s="43"/>
      <c r="BS650" s="43"/>
      <c r="BT650" s="43"/>
      <c r="BU650" s="43"/>
      <c r="BV650" s="43" t="s">
        <v>376</v>
      </c>
      <c r="BW650" s="43" t="s">
        <v>376</v>
      </c>
      <c r="BX650" s="43"/>
      <c r="BY650" s="32"/>
      <c r="BZ650" s="50"/>
      <c r="CA650" s="50"/>
      <c r="CB650" s="88" t="str">
        <f t="shared" si="65"/>
        <v>19650210</v>
      </c>
    </row>
    <row r="651" spans="1:80" s="49" customFormat="1" ht="12.95" customHeight="1" x14ac:dyDescent="0.2">
      <c r="A651" s="43">
        <v>2</v>
      </c>
      <c r="B651" s="43">
        <v>10</v>
      </c>
      <c r="C651" s="43">
        <v>1965</v>
      </c>
      <c r="D651" s="43" t="s">
        <v>658</v>
      </c>
      <c r="E651" s="43" t="s">
        <v>568</v>
      </c>
      <c r="F651" s="51" t="s">
        <v>1327</v>
      </c>
      <c r="G651" s="43"/>
      <c r="H651" s="51" t="s">
        <v>1011</v>
      </c>
      <c r="I651" s="51">
        <v>2</v>
      </c>
      <c r="J651" s="52">
        <v>23783</v>
      </c>
      <c r="K651" s="43" t="s">
        <v>1291</v>
      </c>
      <c r="L651" s="43" t="s">
        <v>3</v>
      </c>
      <c r="M651" s="43" t="s">
        <v>1342</v>
      </c>
      <c r="N651" s="46">
        <v>1</v>
      </c>
      <c r="O651" s="46">
        <v>0</v>
      </c>
      <c r="P651" s="51" t="s">
        <v>1343</v>
      </c>
      <c r="Q651" s="51" t="s">
        <v>1344</v>
      </c>
      <c r="R651" s="51" t="s">
        <v>376</v>
      </c>
      <c r="S651" s="43"/>
      <c r="T651" s="43"/>
      <c r="U651" s="43"/>
      <c r="V651" s="43"/>
      <c r="W651" s="43"/>
      <c r="X651" s="43"/>
      <c r="Y651" s="43"/>
      <c r="Z651" s="43"/>
      <c r="AA651" s="43"/>
      <c r="AB651" s="43"/>
      <c r="AC651" s="43"/>
      <c r="AD651" s="43" t="s">
        <v>1037</v>
      </c>
      <c r="AE651" s="47">
        <f t="shared" si="60"/>
        <v>1</v>
      </c>
      <c r="AF651" s="47">
        <f t="shared" si="61"/>
        <v>0</v>
      </c>
      <c r="AG651" s="47">
        <f t="shared" si="62"/>
        <v>0</v>
      </c>
      <c r="AH651" s="43"/>
      <c r="AI651" s="43"/>
      <c r="AJ651" s="43" t="s">
        <v>376</v>
      </c>
      <c r="AK651" s="43" t="s">
        <v>658</v>
      </c>
      <c r="AL651" s="43"/>
      <c r="AM651" s="43"/>
      <c r="AN651" s="43" t="s">
        <v>376</v>
      </c>
      <c r="AO651" s="43" t="s">
        <v>658</v>
      </c>
      <c r="AP651" s="43"/>
      <c r="AQ651" s="43">
        <v>2</v>
      </c>
      <c r="AR651" s="43"/>
      <c r="AS651" s="43"/>
      <c r="AT651" s="43"/>
      <c r="AU651" s="43" t="s">
        <v>376</v>
      </c>
      <c r="AV651" s="43"/>
      <c r="AW651" s="43" t="s">
        <v>30</v>
      </c>
      <c r="AX651" s="43"/>
      <c r="AY651" s="43"/>
      <c r="AZ651" s="43" t="s">
        <v>30</v>
      </c>
      <c r="BA651" s="51"/>
      <c r="BB651" s="48"/>
      <c r="BC651" s="43"/>
      <c r="BD651" s="43"/>
      <c r="BE651" s="43"/>
      <c r="BF651" s="43">
        <v>1</v>
      </c>
      <c r="BG651" s="43">
        <v>1</v>
      </c>
      <c r="BH651" s="43">
        <v>2</v>
      </c>
      <c r="BI651" s="43" t="s">
        <v>1291</v>
      </c>
      <c r="BJ651" s="43" t="s">
        <v>1342</v>
      </c>
      <c r="BK651" s="43">
        <v>1965</v>
      </c>
      <c r="BL651" s="43" t="str">
        <f t="shared" si="63"/>
        <v>1965Leicester City</v>
      </c>
      <c r="BM651" s="49" t="str">
        <f t="shared" si="64"/>
        <v>Plymouth Argyle</v>
      </c>
      <c r="BN651" s="43"/>
      <c r="BO651" s="43"/>
      <c r="BP651" s="43"/>
      <c r="BQ651" s="43"/>
      <c r="BR651" s="43"/>
      <c r="BS651" s="43"/>
      <c r="BT651" s="43"/>
      <c r="BU651" s="43"/>
      <c r="BV651" s="43" t="s">
        <v>376</v>
      </c>
      <c r="BW651" s="43" t="s">
        <v>376</v>
      </c>
      <c r="BX651" s="43"/>
      <c r="BY651" s="32"/>
      <c r="BZ651" s="50"/>
      <c r="CA651" s="50"/>
      <c r="CB651" s="88" t="str">
        <f t="shared" si="65"/>
        <v>19650210</v>
      </c>
    </row>
    <row r="652" spans="1:80" s="49" customFormat="1" ht="12.95" customHeight="1" x14ac:dyDescent="0.2">
      <c r="A652" s="43">
        <v>2</v>
      </c>
      <c r="B652" s="43">
        <v>10</v>
      </c>
      <c r="C652" s="43">
        <v>1965</v>
      </c>
      <c r="D652" s="43" t="s">
        <v>658</v>
      </c>
      <c r="E652" s="43" t="s">
        <v>568</v>
      </c>
      <c r="F652" s="51" t="s">
        <v>1327</v>
      </c>
      <c r="G652" s="43"/>
      <c r="H652" s="51" t="s">
        <v>1011</v>
      </c>
      <c r="I652" s="51">
        <v>2</v>
      </c>
      <c r="J652" s="52">
        <v>23783</v>
      </c>
      <c r="K652" s="43" t="s">
        <v>816</v>
      </c>
      <c r="L652" s="43" t="s">
        <v>1014</v>
      </c>
      <c r="M652" s="43" t="s">
        <v>806</v>
      </c>
      <c r="N652" s="46">
        <v>1</v>
      </c>
      <c r="O652" s="46">
        <v>1</v>
      </c>
      <c r="P652" s="51" t="s">
        <v>1234</v>
      </c>
      <c r="Q652" s="51" t="s">
        <v>1017</v>
      </c>
      <c r="R652" s="51" t="s">
        <v>376</v>
      </c>
      <c r="S652" s="43"/>
      <c r="T652" s="43"/>
      <c r="U652" s="43"/>
      <c r="V652" s="43"/>
      <c r="W652" s="43"/>
      <c r="X652" s="43"/>
      <c r="Y652" s="43"/>
      <c r="Z652" s="43"/>
      <c r="AA652" s="43"/>
      <c r="AB652" s="43"/>
      <c r="AC652" s="43"/>
      <c r="AD652" s="43" t="s">
        <v>1033</v>
      </c>
      <c r="AE652" s="47">
        <f t="shared" si="60"/>
        <v>0</v>
      </c>
      <c r="AF652" s="47">
        <f t="shared" si="61"/>
        <v>1</v>
      </c>
      <c r="AG652" s="47">
        <f t="shared" si="62"/>
        <v>0</v>
      </c>
      <c r="AH652" s="43"/>
      <c r="AI652" s="43"/>
      <c r="AJ652" s="43" t="s">
        <v>376</v>
      </c>
      <c r="AK652" s="43" t="s">
        <v>658</v>
      </c>
      <c r="AL652" s="43"/>
      <c r="AM652" s="43"/>
      <c r="AN652" s="43" t="s">
        <v>376</v>
      </c>
      <c r="AO652" s="43" t="s">
        <v>658</v>
      </c>
      <c r="AP652" s="43"/>
      <c r="AQ652" s="43">
        <v>2</v>
      </c>
      <c r="AR652" s="43"/>
      <c r="AS652" s="43"/>
      <c r="AT652" s="43"/>
      <c r="AU652" s="43" t="s">
        <v>376</v>
      </c>
      <c r="AV652" s="43"/>
      <c r="AW652" s="43" t="s">
        <v>30</v>
      </c>
      <c r="AX652" s="43"/>
      <c r="AY652" s="43"/>
      <c r="AZ652" s="43" t="s">
        <v>30</v>
      </c>
      <c r="BA652" s="51"/>
      <c r="BB652" s="48"/>
      <c r="BC652" s="43"/>
      <c r="BD652" s="43"/>
      <c r="BE652" s="43"/>
      <c r="BF652" s="43">
        <v>1</v>
      </c>
      <c r="BG652" s="43">
        <v>1</v>
      </c>
      <c r="BH652" s="43">
        <v>1</v>
      </c>
      <c r="BI652" s="43" t="s">
        <v>816</v>
      </c>
      <c r="BJ652" s="43" t="s">
        <v>806</v>
      </c>
      <c r="BK652" s="43">
        <v>1965</v>
      </c>
      <c r="BL652" s="43" t="str">
        <f t="shared" si="63"/>
        <v>1965Chelsea</v>
      </c>
      <c r="BM652" s="49" t="str">
        <f t="shared" si="64"/>
        <v>Chelsea</v>
      </c>
      <c r="BN652" s="43"/>
      <c r="BO652" s="43"/>
      <c r="BP652" s="43"/>
      <c r="BQ652" s="43"/>
      <c r="BR652" s="43"/>
      <c r="BS652" s="43"/>
      <c r="BT652" s="43"/>
      <c r="BU652" s="43"/>
      <c r="BV652" s="43" t="s">
        <v>376</v>
      </c>
      <c r="BW652" s="43" t="s">
        <v>376</v>
      </c>
      <c r="BX652" s="43"/>
      <c r="BZ652" s="50"/>
      <c r="CA652" s="50"/>
      <c r="CB652" s="88" t="str">
        <f t="shared" si="65"/>
        <v>19650210</v>
      </c>
    </row>
    <row r="653" spans="1:80" s="49" customFormat="1" ht="12.95" customHeight="1" x14ac:dyDescent="0.2">
      <c r="A653" s="43">
        <v>2</v>
      </c>
      <c r="B653" s="43">
        <v>10</v>
      </c>
      <c r="C653" s="43">
        <v>1965</v>
      </c>
      <c r="D653" s="43" t="s">
        <v>658</v>
      </c>
      <c r="E653" s="43" t="s">
        <v>568</v>
      </c>
      <c r="F653" s="51" t="s">
        <v>1327</v>
      </c>
      <c r="G653" s="43"/>
      <c r="H653" s="51" t="s">
        <v>1011</v>
      </c>
      <c r="I653" s="51">
        <v>2</v>
      </c>
      <c r="J653" s="52">
        <v>23783</v>
      </c>
      <c r="K653" s="43" t="s">
        <v>806</v>
      </c>
      <c r="L653" s="43" t="s">
        <v>1014</v>
      </c>
      <c r="M653" s="43" t="s">
        <v>816</v>
      </c>
      <c r="N653" s="46">
        <v>1</v>
      </c>
      <c r="O653" s="46">
        <v>1</v>
      </c>
      <c r="P653" s="51" t="s">
        <v>1234</v>
      </c>
      <c r="Q653" s="51" t="s">
        <v>1017</v>
      </c>
      <c r="R653" s="51" t="s">
        <v>376</v>
      </c>
      <c r="S653" s="43"/>
      <c r="T653" s="43"/>
      <c r="U653" s="43"/>
      <c r="V653" s="43"/>
      <c r="W653" s="43"/>
      <c r="X653" s="43"/>
      <c r="Y653" s="43"/>
      <c r="Z653" s="43"/>
      <c r="AA653" s="43"/>
      <c r="AB653" s="43"/>
      <c r="AC653" s="43"/>
      <c r="AD653" s="43" t="s">
        <v>1037</v>
      </c>
      <c r="AE653" s="47">
        <f t="shared" si="60"/>
        <v>0</v>
      </c>
      <c r="AF653" s="47">
        <f t="shared" si="61"/>
        <v>1</v>
      </c>
      <c r="AG653" s="47">
        <f t="shared" si="62"/>
        <v>0</v>
      </c>
      <c r="AH653" s="43"/>
      <c r="AI653" s="43"/>
      <c r="AJ653" s="43" t="s">
        <v>376</v>
      </c>
      <c r="AK653" s="43" t="s">
        <v>658</v>
      </c>
      <c r="AL653" s="43"/>
      <c r="AM653" s="43"/>
      <c r="AN653" s="43" t="s">
        <v>376</v>
      </c>
      <c r="AO653" s="43" t="s">
        <v>658</v>
      </c>
      <c r="AP653" s="43"/>
      <c r="AQ653" s="43">
        <v>2</v>
      </c>
      <c r="AR653" s="43"/>
      <c r="AS653" s="43"/>
      <c r="AT653" s="43"/>
      <c r="AU653" s="43" t="s">
        <v>376</v>
      </c>
      <c r="AV653" s="43"/>
      <c r="AW653" s="43" t="s">
        <v>30</v>
      </c>
      <c r="AX653" s="43"/>
      <c r="AY653" s="43"/>
      <c r="AZ653" s="43" t="s">
        <v>30</v>
      </c>
      <c r="BA653" s="51"/>
      <c r="BB653" s="48"/>
      <c r="BC653" s="43"/>
      <c r="BD653" s="43"/>
      <c r="BE653" s="43"/>
      <c r="BF653" s="43">
        <v>1</v>
      </c>
      <c r="BG653" s="43">
        <v>1</v>
      </c>
      <c r="BH653" s="43">
        <v>1</v>
      </c>
      <c r="BI653" s="43" t="s">
        <v>806</v>
      </c>
      <c r="BJ653" s="43" t="s">
        <v>816</v>
      </c>
      <c r="BK653" s="43">
        <v>1965</v>
      </c>
      <c r="BL653" s="43" t="str">
        <f t="shared" si="63"/>
        <v>1965Aston Villa</v>
      </c>
      <c r="BM653" s="49" t="str">
        <f t="shared" si="64"/>
        <v>Chelsea</v>
      </c>
      <c r="BN653" s="43"/>
      <c r="BO653" s="43"/>
      <c r="BP653" s="43"/>
      <c r="BQ653" s="43"/>
      <c r="BR653" s="43"/>
      <c r="BS653" s="43"/>
      <c r="BT653" s="43"/>
      <c r="BU653" s="43"/>
      <c r="BV653" s="43" t="s">
        <v>376</v>
      </c>
      <c r="BW653" s="43" t="s">
        <v>376</v>
      </c>
      <c r="BX653" s="43"/>
      <c r="BZ653" s="50"/>
      <c r="CA653" s="50"/>
      <c r="CB653" s="88" t="str">
        <f t="shared" si="65"/>
        <v>19650210</v>
      </c>
    </row>
    <row r="654" spans="1:80" s="49" customFormat="1" ht="12.95" customHeight="1" x14ac:dyDescent="0.2">
      <c r="A654" s="43">
        <v>3</v>
      </c>
      <c r="B654" s="43">
        <v>15</v>
      </c>
      <c r="C654" s="43">
        <v>1965</v>
      </c>
      <c r="D654" s="43" t="s">
        <v>658</v>
      </c>
      <c r="E654" s="43" t="s">
        <v>568</v>
      </c>
      <c r="F654" s="51" t="s">
        <v>1327</v>
      </c>
      <c r="G654" s="43"/>
      <c r="H654" s="43" t="s">
        <v>1334</v>
      </c>
      <c r="I654" s="51">
        <v>1</v>
      </c>
      <c r="J654" s="52">
        <v>23816</v>
      </c>
      <c r="K654" s="43" t="s">
        <v>816</v>
      </c>
      <c r="L654" s="43" t="s">
        <v>3</v>
      </c>
      <c r="M654" s="43" t="s">
        <v>1291</v>
      </c>
      <c r="N654" s="46">
        <v>3</v>
      </c>
      <c r="O654" s="46">
        <v>2</v>
      </c>
      <c r="P654" s="51" t="s">
        <v>1234</v>
      </c>
      <c r="Q654" s="51" t="s">
        <v>1017</v>
      </c>
      <c r="R654" s="51" t="s">
        <v>376</v>
      </c>
      <c r="S654" s="43"/>
      <c r="T654" s="43"/>
      <c r="U654" s="43"/>
      <c r="V654" s="43"/>
      <c r="W654" s="43"/>
      <c r="X654" s="43"/>
      <c r="Y654" s="43"/>
      <c r="Z654" s="43"/>
      <c r="AA654" s="43"/>
      <c r="AB654" s="43"/>
      <c r="AC654" s="43"/>
      <c r="AD654" s="43" t="s">
        <v>1033</v>
      </c>
      <c r="AE654" s="47">
        <f t="shared" si="60"/>
        <v>1</v>
      </c>
      <c r="AF654" s="47">
        <f t="shared" si="61"/>
        <v>0</v>
      </c>
      <c r="AG654" s="47">
        <f t="shared" si="62"/>
        <v>0</v>
      </c>
      <c r="AH654" s="43"/>
      <c r="AI654" s="43"/>
      <c r="AJ654" s="43" t="s">
        <v>376</v>
      </c>
      <c r="AK654" s="43" t="s">
        <v>658</v>
      </c>
      <c r="AL654" s="43"/>
      <c r="AM654" s="43"/>
      <c r="AN654" s="43" t="s">
        <v>376</v>
      </c>
      <c r="AO654" s="43" t="s">
        <v>658</v>
      </c>
      <c r="AP654" s="43"/>
      <c r="AQ654" s="43">
        <v>1</v>
      </c>
      <c r="AR654" s="43"/>
      <c r="AS654" s="43"/>
      <c r="AT654" s="43"/>
      <c r="AU654" s="43" t="s">
        <v>376</v>
      </c>
      <c r="AV654" s="43"/>
      <c r="AW654" s="43" t="s">
        <v>30</v>
      </c>
      <c r="AX654" s="43"/>
      <c r="AY654" s="43"/>
      <c r="AZ654" s="43" t="s">
        <v>30</v>
      </c>
      <c r="BA654" s="51"/>
      <c r="BB654" s="48" t="s">
        <v>30</v>
      </c>
      <c r="BC654" s="43" t="s">
        <v>30</v>
      </c>
      <c r="BD654" s="43"/>
      <c r="BE654" s="43"/>
      <c r="BF654" s="43">
        <v>1</v>
      </c>
      <c r="BG654" s="43">
        <v>1</v>
      </c>
      <c r="BH654" s="43">
        <v>1</v>
      </c>
      <c r="BI654" s="43" t="s">
        <v>816</v>
      </c>
      <c r="BJ654" s="43" t="s">
        <v>1291</v>
      </c>
      <c r="BK654" s="43">
        <v>1965</v>
      </c>
      <c r="BL654" s="43" t="str">
        <f t="shared" si="63"/>
        <v>1965Chelsea</v>
      </c>
      <c r="BM654" s="49" t="str">
        <f t="shared" si="64"/>
        <v>Chelsea</v>
      </c>
      <c r="BN654" s="43"/>
      <c r="BO654" s="43"/>
      <c r="BP654" s="43"/>
      <c r="BQ654" s="43"/>
      <c r="BR654" s="43"/>
      <c r="BS654" s="43"/>
      <c r="BT654" s="43"/>
      <c r="BU654" s="43"/>
      <c r="BV654" s="43" t="s">
        <v>376</v>
      </c>
      <c r="BW654" s="43" t="s">
        <v>376</v>
      </c>
      <c r="BX654" s="43"/>
      <c r="BZ654" s="50"/>
      <c r="CA654" s="50"/>
      <c r="CB654" s="88" t="str">
        <f t="shared" si="65"/>
        <v>19650315</v>
      </c>
    </row>
    <row r="655" spans="1:80" s="49" customFormat="1" ht="12.95" customHeight="1" x14ac:dyDescent="0.2">
      <c r="A655" s="43">
        <v>3</v>
      </c>
      <c r="B655" s="43">
        <v>15</v>
      </c>
      <c r="C655" s="43">
        <v>1965</v>
      </c>
      <c r="D655" s="43" t="s">
        <v>658</v>
      </c>
      <c r="E655" s="43" t="s">
        <v>568</v>
      </c>
      <c r="F655" s="51" t="s">
        <v>1327</v>
      </c>
      <c r="G655" s="43"/>
      <c r="H655" s="43" t="s">
        <v>1334</v>
      </c>
      <c r="I655" s="51">
        <v>1</v>
      </c>
      <c r="J655" s="52">
        <v>23816</v>
      </c>
      <c r="K655" s="43" t="s">
        <v>1291</v>
      </c>
      <c r="L655" s="43" t="s">
        <v>4</v>
      </c>
      <c r="M655" s="43" t="s">
        <v>816</v>
      </c>
      <c r="N655" s="46">
        <v>2</v>
      </c>
      <c r="O655" s="46">
        <v>3</v>
      </c>
      <c r="P655" s="51" t="s">
        <v>1234</v>
      </c>
      <c r="Q655" s="51" t="s">
        <v>1017</v>
      </c>
      <c r="R655" s="51" t="s">
        <v>376</v>
      </c>
      <c r="S655" s="43"/>
      <c r="T655" s="43"/>
      <c r="U655" s="43"/>
      <c r="V655" s="43"/>
      <c r="W655" s="43"/>
      <c r="X655" s="43"/>
      <c r="Y655" s="43"/>
      <c r="Z655" s="43"/>
      <c r="AA655" s="43"/>
      <c r="AB655" s="43"/>
      <c r="AC655" s="43"/>
      <c r="AD655" s="43" t="s">
        <v>1037</v>
      </c>
      <c r="AE655" s="47">
        <f t="shared" si="60"/>
        <v>0</v>
      </c>
      <c r="AF655" s="47">
        <f t="shared" si="61"/>
        <v>0</v>
      </c>
      <c r="AG655" s="47">
        <f t="shared" si="62"/>
        <v>1</v>
      </c>
      <c r="AH655" s="43"/>
      <c r="AI655" s="43"/>
      <c r="AJ655" s="43" t="s">
        <v>376</v>
      </c>
      <c r="AK655" s="43" t="s">
        <v>658</v>
      </c>
      <c r="AL655" s="43"/>
      <c r="AM655" s="43"/>
      <c r="AN655" s="43" t="s">
        <v>376</v>
      </c>
      <c r="AO655" s="43" t="s">
        <v>658</v>
      </c>
      <c r="AP655" s="43"/>
      <c r="AQ655" s="43">
        <v>1</v>
      </c>
      <c r="AR655" s="43"/>
      <c r="AS655" s="43"/>
      <c r="AT655" s="43"/>
      <c r="AU655" s="43" t="s">
        <v>376</v>
      </c>
      <c r="AV655" s="43"/>
      <c r="AW655" s="43" t="s">
        <v>30</v>
      </c>
      <c r="AX655" s="43"/>
      <c r="AY655" s="43"/>
      <c r="AZ655" s="43" t="s">
        <v>30</v>
      </c>
      <c r="BA655" s="51"/>
      <c r="BB655" s="48"/>
      <c r="BC655" s="43" t="s">
        <v>30</v>
      </c>
      <c r="BD655" s="43"/>
      <c r="BE655" s="43"/>
      <c r="BF655" s="43">
        <v>1</v>
      </c>
      <c r="BG655" s="43">
        <v>1</v>
      </c>
      <c r="BH655" s="43">
        <v>1</v>
      </c>
      <c r="BI655" s="43" t="s">
        <v>1291</v>
      </c>
      <c r="BJ655" s="43" t="s">
        <v>816</v>
      </c>
      <c r="BK655" s="43">
        <v>1965</v>
      </c>
      <c r="BL655" s="43" t="str">
        <f t="shared" si="63"/>
        <v>1965Leicester City</v>
      </c>
      <c r="BM655" s="49" t="str">
        <f t="shared" si="64"/>
        <v>Chelsea</v>
      </c>
      <c r="BN655" s="43"/>
      <c r="BO655" s="43"/>
      <c r="BP655" s="43"/>
      <c r="BQ655" s="43"/>
      <c r="BR655" s="43"/>
      <c r="BS655" s="43"/>
      <c r="BT655" s="43"/>
      <c r="BU655" s="43"/>
      <c r="BV655" s="43" t="s">
        <v>376</v>
      </c>
      <c r="BW655" s="43" t="s">
        <v>376</v>
      </c>
      <c r="BX655" s="43"/>
      <c r="BZ655" s="50"/>
      <c r="CA655" s="50"/>
      <c r="CB655" s="88" t="str">
        <f t="shared" si="65"/>
        <v>19650315</v>
      </c>
    </row>
    <row r="656" spans="1:80" s="49" customFormat="1" ht="12.95" customHeight="1" x14ac:dyDescent="0.2">
      <c r="A656" s="43">
        <v>3</v>
      </c>
      <c r="B656" s="43">
        <v>27</v>
      </c>
      <c r="C656" s="43">
        <v>1965</v>
      </c>
      <c r="D656" s="43" t="s">
        <v>658</v>
      </c>
      <c r="E656" s="43" t="s">
        <v>568</v>
      </c>
      <c r="F656" s="44" t="s">
        <v>1010</v>
      </c>
      <c r="G656" s="43"/>
      <c r="H656" s="44" t="s">
        <v>1011</v>
      </c>
      <c r="I656" s="44"/>
      <c r="J656" s="45">
        <v>23828</v>
      </c>
      <c r="K656" s="43" t="s">
        <v>821</v>
      </c>
      <c r="L656" s="43" t="s">
        <v>1014</v>
      </c>
      <c r="M656" s="43" t="s">
        <v>794</v>
      </c>
      <c r="N656" s="46">
        <v>0</v>
      </c>
      <c r="O656" s="46">
        <v>0</v>
      </c>
      <c r="P656" s="44" t="s">
        <v>1252</v>
      </c>
      <c r="Q656" s="44" t="s">
        <v>1097</v>
      </c>
      <c r="R656" s="44" t="s">
        <v>376</v>
      </c>
      <c r="S656" s="43"/>
      <c r="T656" s="43"/>
      <c r="U656" s="43"/>
      <c r="V656" s="43"/>
      <c r="W656" s="43"/>
      <c r="X656" s="43"/>
      <c r="Y656" s="43"/>
      <c r="Z656" s="43"/>
      <c r="AA656" s="43"/>
      <c r="AB656" s="43"/>
      <c r="AC656" s="43"/>
      <c r="AD656" s="43"/>
      <c r="AE656" s="47">
        <f t="shared" si="60"/>
        <v>0</v>
      </c>
      <c r="AF656" s="47">
        <f t="shared" si="61"/>
        <v>1</v>
      </c>
      <c r="AG656" s="47">
        <f t="shared" si="62"/>
        <v>0</v>
      </c>
      <c r="AH656" s="43" t="s">
        <v>1101</v>
      </c>
      <c r="AI656" s="43" t="s">
        <v>1159</v>
      </c>
      <c r="AJ656" s="43" t="s">
        <v>376</v>
      </c>
      <c r="AK656" s="43" t="s">
        <v>658</v>
      </c>
      <c r="AL656" s="43" t="s">
        <v>1241</v>
      </c>
      <c r="AM656" s="43" t="s">
        <v>1260</v>
      </c>
      <c r="AN656" s="43" t="s">
        <v>376</v>
      </c>
      <c r="AO656" s="43" t="s">
        <v>658</v>
      </c>
      <c r="AP656" s="43"/>
      <c r="AQ656" s="43">
        <v>2</v>
      </c>
      <c r="AR656" s="43"/>
      <c r="AS656" s="43"/>
      <c r="AT656" s="43"/>
      <c r="AU656" s="43" t="s">
        <v>376</v>
      </c>
      <c r="AV656" s="43"/>
      <c r="AW656" s="43" t="s">
        <v>30</v>
      </c>
      <c r="AX656" s="43"/>
      <c r="AY656" s="43" t="s">
        <v>30</v>
      </c>
      <c r="AZ656" s="43"/>
      <c r="BA656" s="44"/>
      <c r="BB656" s="48"/>
      <c r="BC656" s="43"/>
      <c r="BD656" s="43"/>
      <c r="BE656" s="43"/>
      <c r="BF656" s="43">
        <v>1</v>
      </c>
      <c r="BG656" s="43">
        <v>1</v>
      </c>
      <c r="BH656" s="43">
        <v>1</v>
      </c>
      <c r="BI656" s="43" t="s">
        <v>821</v>
      </c>
      <c r="BJ656" s="43" t="s">
        <v>794</v>
      </c>
      <c r="BK656" s="43">
        <v>1965</v>
      </c>
      <c r="BL656" s="43" t="str">
        <f t="shared" si="63"/>
        <v>1965Manchester United</v>
      </c>
      <c r="BM656" s="49" t="str">
        <f t="shared" si="64"/>
        <v>Sheffield</v>
      </c>
      <c r="BN656" s="43"/>
      <c r="BO656" s="43"/>
      <c r="BP656" s="43"/>
      <c r="BQ656" s="43"/>
      <c r="BR656" s="43"/>
      <c r="BS656" s="43"/>
      <c r="BT656" s="43"/>
      <c r="BU656" s="43"/>
      <c r="BV656" s="43" t="s">
        <v>376</v>
      </c>
      <c r="BW656" s="43" t="s">
        <v>376</v>
      </c>
      <c r="BX656" s="43"/>
      <c r="BY656" s="47"/>
      <c r="BZ656" s="50"/>
      <c r="CA656" s="50"/>
      <c r="CB656" s="88" t="str">
        <f t="shared" si="65"/>
        <v>19650327</v>
      </c>
    </row>
    <row r="657" spans="1:80" s="49" customFormat="1" ht="12.95" customHeight="1" x14ac:dyDescent="0.2">
      <c r="A657" s="43">
        <v>3</v>
      </c>
      <c r="B657" s="43">
        <v>27</v>
      </c>
      <c r="C657" s="43">
        <v>1965</v>
      </c>
      <c r="D657" s="43" t="s">
        <v>658</v>
      </c>
      <c r="E657" s="43" t="s">
        <v>568</v>
      </c>
      <c r="F657" s="44" t="s">
        <v>1010</v>
      </c>
      <c r="G657" s="43"/>
      <c r="H657" s="44" t="s">
        <v>1011</v>
      </c>
      <c r="I657" s="44"/>
      <c r="J657" s="45">
        <v>23828</v>
      </c>
      <c r="K657" s="43" t="s">
        <v>794</v>
      </c>
      <c r="L657" s="43" t="s">
        <v>1014</v>
      </c>
      <c r="M657" s="43" t="s">
        <v>821</v>
      </c>
      <c r="N657" s="46">
        <v>0</v>
      </c>
      <c r="O657" s="46">
        <v>0</v>
      </c>
      <c r="P657" s="44" t="s">
        <v>1252</v>
      </c>
      <c r="Q657" s="44" t="s">
        <v>1097</v>
      </c>
      <c r="R657" s="44" t="s">
        <v>376</v>
      </c>
      <c r="S657" s="43"/>
      <c r="T657" s="43"/>
      <c r="U657" s="43"/>
      <c r="V657" s="43"/>
      <c r="W657" s="43"/>
      <c r="X657" s="43"/>
      <c r="Y657" s="43"/>
      <c r="Z657" s="43"/>
      <c r="AA657" s="43"/>
      <c r="AB657" s="43"/>
      <c r="AC657" s="43"/>
      <c r="AD657" s="43"/>
      <c r="AE657" s="47">
        <f t="shared" si="60"/>
        <v>0</v>
      </c>
      <c r="AF657" s="47">
        <f t="shared" si="61"/>
        <v>1</v>
      </c>
      <c r="AG657" s="47">
        <f t="shared" si="62"/>
        <v>0</v>
      </c>
      <c r="AH657" s="43" t="s">
        <v>1241</v>
      </c>
      <c r="AI657" s="43" t="s">
        <v>1260</v>
      </c>
      <c r="AJ657" s="43" t="s">
        <v>376</v>
      </c>
      <c r="AK657" s="43" t="s">
        <v>658</v>
      </c>
      <c r="AL657" s="43" t="s">
        <v>1101</v>
      </c>
      <c r="AM657" s="43" t="s">
        <v>1159</v>
      </c>
      <c r="AN657" s="43" t="s">
        <v>376</v>
      </c>
      <c r="AO657" s="43" t="s">
        <v>658</v>
      </c>
      <c r="AP657" s="43"/>
      <c r="AQ657" s="43">
        <v>2</v>
      </c>
      <c r="AR657" s="43"/>
      <c r="AS657" s="43"/>
      <c r="AT657" s="43"/>
      <c r="AU657" s="43" t="s">
        <v>376</v>
      </c>
      <c r="AV657" s="43"/>
      <c r="AW657" s="43" t="s">
        <v>30</v>
      </c>
      <c r="AX657" s="43"/>
      <c r="AY657" s="43" t="s">
        <v>30</v>
      </c>
      <c r="AZ657" s="43"/>
      <c r="BA657" s="44"/>
      <c r="BB657" s="48"/>
      <c r="BC657" s="43"/>
      <c r="BD657" s="43"/>
      <c r="BE657" s="43"/>
      <c r="BF657" s="43">
        <v>1</v>
      </c>
      <c r="BG657" s="43">
        <v>1</v>
      </c>
      <c r="BH657" s="43">
        <v>1</v>
      </c>
      <c r="BI657" s="43" t="s">
        <v>794</v>
      </c>
      <c r="BJ657" s="43" t="s">
        <v>821</v>
      </c>
      <c r="BK657" s="43">
        <v>1965</v>
      </c>
      <c r="BL657" s="43" t="str">
        <f t="shared" si="63"/>
        <v>1965Leeds United</v>
      </c>
      <c r="BM657" s="49" t="str">
        <f t="shared" si="64"/>
        <v>Sheffield</v>
      </c>
      <c r="BN657" s="43"/>
      <c r="BO657" s="43"/>
      <c r="BP657" s="43"/>
      <c r="BQ657" s="43"/>
      <c r="BR657" s="43"/>
      <c r="BS657" s="43"/>
      <c r="BT657" s="43"/>
      <c r="BU657" s="43"/>
      <c r="BV657" s="43" t="s">
        <v>376</v>
      </c>
      <c r="BW657" s="43" t="s">
        <v>376</v>
      </c>
      <c r="BX657" s="43"/>
      <c r="BY657" s="47"/>
      <c r="BZ657" s="50"/>
      <c r="CA657" s="50"/>
      <c r="CB657" s="88" t="str">
        <f t="shared" si="65"/>
        <v>19650327</v>
      </c>
    </row>
    <row r="658" spans="1:80" s="49" customFormat="1" ht="12.95" customHeight="1" x14ac:dyDescent="0.2">
      <c r="A658" s="43">
        <v>3</v>
      </c>
      <c r="B658" s="43">
        <v>27</v>
      </c>
      <c r="C658" s="43">
        <v>1965</v>
      </c>
      <c r="D658" s="43" t="s">
        <v>658</v>
      </c>
      <c r="E658" s="43" t="s">
        <v>568</v>
      </c>
      <c r="F658" s="44" t="s">
        <v>1010</v>
      </c>
      <c r="G658" s="43"/>
      <c r="H658" s="44" t="s">
        <v>1011</v>
      </c>
      <c r="I658" s="44"/>
      <c r="J658" s="45">
        <v>23828</v>
      </c>
      <c r="K658" s="43" t="s">
        <v>588</v>
      </c>
      <c r="L658" s="43" t="s">
        <v>3</v>
      </c>
      <c r="M658" s="43" t="s">
        <v>816</v>
      </c>
      <c r="N658" s="46">
        <v>2</v>
      </c>
      <c r="O658" s="46">
        <v>0</v>
      </c>
      <c r="P658" s="44" t="s">
        <v>1219</v>
      </c>
      <c r="Q658" s="44" t="s">
        <v>1111</v>
      </c>
      <c r="R658" s="44" t="s">
        <v>376</v>
      </c>
      <c r="S658" s="43"/>
      <c r="T658" s="43"/>
      <c r="U658" s="43"/>
      <c r="V658" s="43"/>
      <c r="W658" s="43"/>
      <c r="X658" s="43"/>
      <c r="Y658" s="43"/>
      <c r="Z658" s="43"/>
      <c r="AA658" s="43"/>
      <c r="AB658" s="43"/>
      <c r="AC658" s="43"/>
      <c r="AD658" s="43"/>
      <c r="AE658" s="47">
        <f t="shared" si="60"/>
        <v>1</v>
      </c>
      <c r="AF658" s="47">
        <f t="shared" si="61"/>
        <v>0</v>
      </c>
      <c r="AG658" s="47">
        <f t="shared" si="62"/>
        <v>0</v>
      </c>
      <c r="AH658" s="43" t="s">
        <v>588</v>
      </c>
      <c r="AI658" s="43" t="s">
        <v>1175</v>
      </c>
      <c r="AJ658" s="43" t="s">
        <v>376</v>
      </c>
      <c r="AK658" s="43" t="s">
        <v>658</v>
      </c>
      <c r="AL658" s="43" t="s">
        <v>1017</v>
      </c>
      <c r="AM658" s="43" t="s">
        <v>1018</v>
      </c>
      <c r="AN658" s="43" t="s">
        <v>376</v>
      </c>
      <c r="AO658" s="43" t="s">
        <v>658</v>
      </c>
      <c r="AP658" s="43"/>
      <c r="AQ658" s="43">
        <v>2</v>
      </c>
      <c r="AR658" s="43"/>
      <c r="AS658" s="43"/>
      <c r="AT658" s="43"/>
      <c r="AU658" s="43" t="s">
        <v>376</v>
      </c>
      <c r="AV658" s="43"/>
      <c r="AW658" s="43" t="s">
        <v>30</v>
      </c>
      <c r="AX658" s="43"/>
      <c r="AY658" s="43" t="s">
        <v>30</v>
      </c>
      <c r="AZ658" s="43"/>
      <c r="BA658" s="44"/>
      <c r="BB658" s="48"/>
      <c r="BC658" s="43"/>
      <c r="BD658" s="43"/>
      <c r="BE658" s="43"/>
      <c r="BF658" s="43">
        <v>1</v>
      </c>
      <c r="BG658" s="43">
        <v>1</v>
      </c>
      <c r="BH658" s="43">
        <v>1</v>
      </c>
      <c r="BI658" s="43" t="s">
        <v>588</v>
      </c>
      <c r="BJ658" s="43" t="s">
        <v>816</v>
      </c>
      <c r="BK658" s="43">
        <v>1965</v>
      </c>
      <c r="BL658" s="43" t="str">
        <f t="shared" si="63"/>
        <v>1965Liverpool</v>
      </c>
      <c r="BM658" s="49" t="str">
        <f t="shared" si="64"/>
        <v>Birmingham</v>
      </c>
      <c r="BN658" s="43"/>
      <c r="BO658" s="43"/>
      <c r="BP658" s="43"/>
      <c r="BQ658" s="43"/>
      <c r="BR658" s="43"/>
      <c r="BS658" s="43"/>
      <c r="BT658" s="43"/>
      <c r="BU658" s="43"/>
      <c r="BV658" s="43" t="s">
        <v>376</v>
      </c>
      <c r="BW658" s="43" t="s">
        <v>376</v>
      </c>
      <c r="BX658" s="43"/>
      <c r="BZ658" s="50"/>
      <c r="CA658" s="50"/>
      <c r="CB658" s="88" t="str">
        <f t="shared" si="65"/>
        <v>19650327</v>
      </c>
    </row>
    <row r="659" spans="1:80" s="49" customFormat="1" ht="12.95" customHeight="1" x14ac:dyDescent="0.2">
      <c r="A659" s="43">
        <v>3</v>
      </c>
      <c r="B659" s="43">
        <v>27</v>
      </c>
      <c r="C659" s="43">
        <v>1965</v>
      </c>
      <c r="D659" s="43" t="s">
        <v>658</v>
      </c>
      <c r="E659" s="43" t="s">
        <v>568</v>
      </c>
      <c r="F659" s="44" t="s">
        <v>1010</v>
      </c>
      <c r="G659" s="43"/>
      <c r="H659" s="44" t="s">
        <v>1011</v>
      </c>
      <c r="I659" s="44"/>
      <c r="J659" s="45">
        <v>23828</v>
      </c>
      <c r="K659" s="43" t="s">
        <v>816</v>
      </c>
      <c r="L659" s="43" t="s">
        <v>4</v>
      </c>
      <c r="M659" s="43" t="s">
        <v>588</v>
      </c>
      <c r="N659" s="46">
        <v>0</v>
      </c>
      <c r="O659" s="46">
        <v>2</v>
      </c>
      <c r="P659" s="44" t="s">
        <v>1219</v>
      </c>
      <c r="Q659" s="44" t="s">
        <v>1111</v>
      </c>
      <c r="R659" s="44" t="s">
        <v>376</v>
      </c>
      <c r="S659" s="43"/>
      <c r="T659" s="43"/>
      <c r="U659" s="43"/>
      <c r="V659" s="43"/>
      <c r="W659" s="43"/>
      <c r="X659" s="43"/>
      <c r="Y659" s="43"/>
      <c r="Z659" s="43"/>
      <c r="AA659" s="43"/>
      <c r="AB659" s="43"/>
      <c r="AC659" s="43"/>
      <c r="AD659" s="43"/>
      <c r="AE659" s="47">
        <f t="shared" si="60"/>
        <v>0</v>
      </c>
      <c r="AF659" s="47">
        <f t="shared" si="61"/>
        <v>0</v>
      </c>
      <c r="AG659" s="47">
        <f t="shared" si="62"/>
        <v>1</v>
      </c>
      <c r="AH659" s="43" t="s">
        <v>1017</v>
      </c>
      <c r="AI659" s="43" t="s">
        <v>1018</v>
      </c>
      <c r="AJ659" s="43" t="s">
        <v>376</v>
      </c>
      <c r="AK659" s="43" t="s">
        <v>658</v>
      </c>
      <c r="AL659" s="43" t="s">
        <v>588</v>
      </c>
      <c r="AM659" s="43" t="s">
        <v>1175</v>
      </c>
      <c r="AN659" s="43" t="s">
        <v>376</v>
      </c>
      <c r="AO659" s="43" t="s">
        <v>658</v>
      </c>
      <c r="AP659" s="43"/>
      <c r="AQ659" s="43">
        <v>2</v>
      </c>
      <c r="AR659" s="43"/>
      <c r="AS659" s="43"/>
      <c r="AT659" s="43"/>
      <c r="AU659" s="43" t="s">
        <v>376</v>
      </c>
      <c r="AV659" s="43"/>
      <c r="AW659" s="43" t="s">
        <v>30</v>
      </c>
      <c r="AX659" s="43"/>
      <c r="AY659" s="43" t="s">
        <v>30</v>
      </c>
      <c r="AZ659" s="43"/>
      <c r="BA659" s="44"/>
      <c r="BB659" s="48"/>
      <c r="BC659" s="43"/>
      <c r="BD659" s="43"/>
      <c r="BE659" s="43"/>
      <c r="BF659" s="43">
        <v>1</v>
      </c>
      <c r="BG659" s="43">
        <v>1</v>
      </c>
      <c r="BH659" s="43">
        <v>1</v>
      </c>
      <c r="BI659" s="43" t="s">
        <v>816</v>
      </c>
      <c r="BJ659" s="43" t="s">
        <v>588</v>
      </c>
      <c r="BK659" s="43">
        <v>1965</v>
      </c>
      <c r="BL659" s="43" t="str">
        <f t="shared" si="63"/>
        <v>1965Chelsea</v>
      </c>
      <c r="BM659" s="49" t="str">
        <f t="shared" si="64"/>
        <v>Birmingham</v>
      </c>
      <c r="BN659" s="43"/>
      <c r="BO659" s="43"/>
      <c r="BP659" s="43"/>
      <c r="BQ659" s="43"/>
      <c r="BR659" s="43"/>
      <c r="BS659" s="43"/>
      <c r="BT659" s="43"/>
      <c r="BU659" s="43"/>
      <c r="BV659" s="43" t="s">
        <v>376</v>
      </c>
      <c r="BW659" s="43" t="s">
        <v>376</v>
      </c>
      <c r="BX659" s="43"/>
      <c r="BZ659" s="50"/>
      <c r="CA659" s="50"/>
      <c r="CB659" s="88" t="str">
        <f t="shared" si="65"/>
        <v>19650327</v>
      </c>
    </row>
    <row r="660" spans="1:80" s="49" customFormat="1" ht="12.95" customHeight="1" x14ac:dyDescent="0.2">
      <c r="A660" s="43">
        <v>3</v>
      </c>
      <c r="B660" s="43">
        <v>31</v>
      </c>
      <c r="C660" s="43">
        <v>1965</v>
      </c>
      <c r="D660" s="43" t="s">
        <v>658</v>
      </c>
      <c r="E660" s="43" t="s">
        <v>568</v>
      </c>
      <c r="F660" s="44" t="s">
        <v>1010</v>
      </c>
      <c r="G660" s="43"/>
      <c r="H660" s="44" t="s">
        <v>1011</v>
      </c>
      <c r="I660" s="44" t="s">
        <v>1023</v>
      </c>
      <c r="J660" s="45">
        <v>23832</v>
      </c>
      <c r="K660" s="43" t="s">
        <v>794</v>
      </c>
      <c r="L660" s="43" t="s">
        <v>3</v>
      </c>
      <c r="M660" s="43" t="s">
        <v>821</v>
      </c>
      <c r="N660" s="46">
        <v>1</v>
      </c>
      <c r="O660" s="46">
        <v>0</v>
      </c>
      <c r="P660" s="44" t="s">
        <v>1135</v>
      </c>
      <c r="Q660" s="44" t="s">
        <v>1073</v>
      </c>
      <c r="R660" s="44" t="s">
        <v>376</v>
      </c>
      <c r="S660" s="43"/>
      <c r="T660" s="43"/>
      <c r="U660" s="43"/>
      <c r="V660" s="43"/>
      <c r="W660" s="43"/>
      <c r="X660" s="43"/>
      <c r="Y660" s="43"/>
      <c r="Z660" s="43"/>
      <c r="AA660" s="43"/>
      <c r="AB660" s="43"/>
      <c r="AC660" s="43"/>
      <c r="AD660" s="43"/>
      <c r="AE660" s="47">
        <f t="shared" si="60"/>
        <v>1</v>
      </c>
      <c r="AF660" s="47">
        <f t="shared" si="61"/>
        <v>0</v>
      </c>
      <c r="AG660" s="47">
        <f t="shared" si="62"/>
        <v>0</v>
      </c>
      <c r="AH660" s="43" t="s">
        <v>1241</v>
      </c>
      <c r="AI660" s="43" t="s">
        <v>1260</v>
      </c>
      <c r="AJ660" s="43" t="s">
        <v>376</v>
      </c>
      <c r="AK660" s="43" t="s">
        <v>658</v>
      </c>
      <c r="AL660" s="43" t="s">
        <v>1101</v>
      </c>
      <c r="AM660" s="43" t="s">
        <v>1159</v>
      </c>
      <c r="AN660" s="43" t="s">
        <v>376</v>
      </c>
      <c r="AO660" s="43" t="s">
        <v>658</v>
      </c>
      <c r="AP660" s="43"/>
      <c r="AQ660" s="43">
        <v>2</v>
      </c>
      <c r="AR660" s="43"/>
      <c r="AS660" s="43"/>
      <c r="AT660" s="43"/>
      <c r="AU660" s="43" t="s">
        <v>376</v>
      </c>
      <c r="AV660" s="43"/>
      <c r="AW660" s="43" t="s">
        <v>30</v>
      </c>
      <c r="AX660" s="43"/>
      <c r="AY660" s="43" t="s">
        <v>30</v>
      </c>
      <c r="AZ660" s="43"/>
      <c r="BA660" s="44"/>
      <c r="BB660" s="48"/>
      <c r="BC660" s="43"/>
      <c r="BD660" s="43"/>
      <c r="BE660" s="43"/>
      <c r="BF660" s="43">
        <v>1</v>
      </c>
      <c r="BG660" s="43">
        <v>1</v>
      </c>
      <c r="BH660" s="43">
        <v>1</v>
      </c>
      <c r="BI660" s="43" t="s">
        <v>794</v>
      </c>
      <c r="BJ660" s="43" t="s">
        <v>821</v>
      </c>
      <c r="BK660" s="43">
        <v>1965</v>
      </c>
      <c r="BL660" s="43" t="str">
        <f t="shared" si="63"/>
        <v>1965Leeds United</v>
      </c>
      <c r="BM660" s="49" t="str">
        <f t="shared" si="64"/>
        <v>Nottingham</v>
      </c>
      <c r="BN660" s="43"/>
      <c r="BO660" s="43"/>
      <c r="BP660" s="43"/>
      <c r="BQ660" s="43"/>
      <c r="BR660" s="43"/>
      <c r="BS660" s="43"/>
      <c r="BT660" s="43"/>
      <c r="BU660" s="43"/>
      <c r="BV660" s="43" t="s">
        <v>376</v>
      </c>
      <c r="BW660" s="43" t="s">
        <v>376</v>
      </c>
      <c r="BX660" s="43"/>
      <c r="BY660" s="32"/>
      <c r="BZ660" s="50"/>
      <c r="CA660" s="50"/>
      <c r="CB660" s="88" t="str">
        <f t="shared" si="65"/>
        <v>19650331</v>
      </c>
    </row>
    <row r="661" spans="1:80" s="49" customFormat="1" ht="12.95" customHeight="1" x14ac:dyDescent="0.2">
      <c r="A661" s="43">
        <v>3</v>
      </c>
      <c r="B661" s="43">
        <v>31</v>
      </c>
      <c r="C661" s="43">
        <v>1965</v>
      </c>
      <c r="D661" s="43" t="s">
        <v>658</v>
      </c>
      <c r="E661" s="43" t="s">
        <v>568</v>
      </c>
      <c r="F661" s="44" t="s">
        <v>1010</v>
      </c>
      <c r="G661" s="43"/>
      <c r="H661" s="44" t="s">
        <v>1011</v>
      </c>
      <c r="I661" s="44" t="s">
        <v>1023</v>
      </c>
      <c r="J661" s="45">
        <v>23832</v>
      </c>
      <c r="K661" s="43" t="s">
        <v>821</v>
      </c>
      <c r="L661" s="43" t="s">
        <v>4</v>
      </c>
      <c r="M661" s="43" t="s">
        <v>794</v>
      </c>
      <c r="N661" s="46">
        <v>0</v>
      </c>
      <c r="O661" s="46">
        <v>1</v>
      </c>
      <c r="P661" s="44" t="s">
        <v>1135</v>
      </c>
      <c r="Q661" s="44" t="s">
        <v>1073</v>
      </c>
      <c r="R661" s="44" t="s">
        <v>376</v>
      </c>
      <c r="S661" s="43"/>
      <c r="T661" s="43"/>
      <c r="U661" s="43"/>
      <c r="V661" s="43"/>
      <c r="W661" s="43"/>
      <c r="X661" s="43"/>
      <c r="Y661" s="43"/>
      <c r="Z661" s="43"/>
      <c r="AA661" s="43"/>
      <c r="AB661" s="43"/>
      <c r="AC661" s="43"/>
      <c r="AD661" s="43"/>
      <c r="AE661" s="47">
        <f t="shared" si="60"/>
        <v>0</v>
      </c>
      <c r="AF661" s="47">
        <f t="shared" si="61"/>
        <v>0</v>
      </c>
      <c r="AG661" s="47">
        <f t="shared" si="62"/>
        <v>1</v>
      </c>
      <c r="AH661" s="43" t="s">
        <v>1101</v>
      </c>
      <c r="AI661" s="43" t="s">
        <v>1159</v>
      </c>
      <c r="AJ661" s="43" t="s">
        <v>376</v>
      </c>
      <c r="AK661" s="43" t="s">
        <v>658</v>
      </c>
      <c r="AL661" s="43" t="s">
        <v>1241</v>
      </c>
      <c r="AM661" s="43" t="s">
        <v>1260</v>
      </c>
      <c r="AN661" s="43" t="s">
        <v>376</v>
      </c>
      <c r="AO661" s="43" t="s">
        <v>658</v>
      </c>
      <c r="AP661" s="43"/>
      <c r="AQ661" s="43">
        <v>2</v>
      </c>
      <c r="AR661" s="43"/>
      <c r="AS661" s="43"/>
      <c r="AT661" s="43"/>
      <c r="AU661" s="43" t="s">
        <v>376</v>
      </c>
      <c r="AV661" s="43"/>
      <c r="AW661" s="43" t="s">
        <v>30</v>
      </c>
      <c r="AX661" s="43"/>
      <c r="AY661" s="43" t="s">
        <v>30</v>
      </c>
      <c r="AZ661" s="43"/>
      <c r="BA661" s="44"/>
      <c r="BB661" s="48"/>
      <c r="BC661" s="43"/>
      <c r="BD661" s="43"/>
      <c r="BE661" s="43"/>
      <c r="BF661" s="43">
        <v>1</v>
      </c>
      <c r="BG661" s="43">
        <v>1</v>
      </c>
      <c r="BH661" s="43">
        <v>1</v>
      </c>
      <c r="BI661" s="43" t="s">
        <v>821</v>
      </c>
      <c r="BJ661" s="43" t="s">
        <v>794</v>
      </c>
      <c r="BK661" s="43">
        <v>1965</v>
      </c>
      <c r="BL661" s="43" t="str">
        <f t="shared" si="63"/>
        <v>1965Manchester United</v>
      </c>
      <c r="BM661" s="49" t="str">
        <f t="shared" si="64"/>
        <v>Nottingham</v>
      </c>
      <c r="BN661" s="43"/>
      <c r="BO661" s="43"/>
      <c r="BP661" s="43"/>
      <c r="BQ661" s="43"/>
      <c r="BR661" s="43"/>
      <c r="BS661" s="43"/>
      <c r="BT661" s="43"/>
      <c r="BU661" s="43"/>
      <c r="BV661" s="43" t="s">
        <v>376</v>
      </c>
      <c r="BW661" s="43" t="s">
        <v>376</v>
      </c>
      <c r="BX661" s="43"/>
      <c r="BY661" s="32"/>
      <c r="BZ661" s="50"/>
      <c r="CA661" s="50"/>
      <c r="CB661" s="88" t="str">
        <f t="shared" si="65"/>
        <v>19650331</v>
      </c>
    </row>
    <row r="662" spans="1:80" s="49" customFormat="1" ht="12.95" customHeight="1" x14ac:dyDescent="0.2">
      <c r="A662" s="43">
        <v>4</v>
      </c>
      <c r="B662" s="43">
        <v>5</v>
      </c>
      <c r="C662" s="43">
        <v>1965</v>
      </c>
      <c r="D662" s="43" t="s">
        <v>658</v>
      </c>
      <c r="E662" s="43" t="s">
        <v>568</v>
      </c>
      <c r="F662" s="51" t="s">
        <v>1327</v>
      </c>
      <c r="G662" s="43"/>
      <c r="H662" s="43" t="s">
        <v>1334</v>
      </c>
      <c r="I662" s="51">
        <v>2</v>
      </c>
      <c r="J662" s="52">
        <v>23837</v>
      </c>
      <c r="K662" s="43" t="s">
        <v>1291</v>
      </c>
      <c r="L662" s="43" t="s">
        <v>1014</v>
      </c>
      <c r="M662" s="43" t="s">
        <v>816</v>
      </c>
      <c r="N662" s="46">
        <v>0</v>
      </c>
      <c r="O662" s="46">
        <v>0</v>
      </c>
      <c r="P662" s="51" t="s">
        <v>1277</v>
      </c>
      <c r="Q662" s="51" t="s">
        <v>1278</v>
      </c>
      <c r="R662" s="51" t="s">
        <v>376</v>
      </c>
      <c r="S662" s="43"/>
      <c r="T662" s="43"/>
      <c r="U662" s="43"/>
      <c r="V662" s="43"/>
      <c r="W662" s="43"/>
      <c r="X662" s="43"/>
      <c r="Y662" s="43"/>
      <c r="Z662" s="43"/>
      <c r="AA662" s="43"/>
      <c r="AB662" s="43"/>
      <c r="AC662" s="43"/>
      <c r="AD662" s="43" t="s">
        <v>1033</v>
      </c>
      <c r="AE662" s="47">
        <f t="shared" si="60"/>
        <v>0</v>
      </c>
      <c r="AF662" s="47">
        <f t="shared" si="61"/>
        <v>1</v>
      </c>
      <c r="AG662" s="47">
        <f t="shared" si="62"/>
        <v>0</v>
      </c>
      <c r="AH662" s="43"/>
      <c r="AI662" s="43"/>
      <c r="AJ662" s="43" t="s">
        <v>376</v>
      </c>
      <c r="AK662" s="43" t="s">
        <v>658</v>
      </c>
      <c r="AL662" s="43"/>
      <c r="AM662" s="43"/>
      <c r="AN662" s="43" t="s">
        <v>376</v>
      </c>
      <c r="AO662" s="43" t="s">
        <v>658</v>
      </c>
      <c r="AP662" s="43"/>
      <c r="AQ662" s="43">
        <v>1</v>
      </c>
      <c r="AR662" s="43"/>
      <c r="AS662" s="43"/>
      <c r="AT662" s="43"/>
      <c r="AU662" s="43" t="s">
        <v>376</v>
      </c>
      <c r="AV662" s="43"/>
      <c r="AW662" s="43" t="s">
        <v>30</v>
      </c>
      <c r="AX662" s="43"/>
      <c r="AY662" s="43"/>
      <c r="AZ662" s="43" t="s">
        <v>30</v>
      </c>
      <c r="BA662" s="51"/>
      <c r="BB662" s="48"/>
      <c r="BC662" s="43" t="s">
        <v>30</v>
      </c>
      <c r="BD662" s="43"/>
      <c r="BE662" s="43"/>
      <c r="BF662" s="43">
        <v>1</v>
      </c>
      <c r="BG662" s="43">
        <v>1</v>
      </c>
      <c r="BH662" s="43">
        <v>1</v>
      </c>
      <c r="BI662" s="43" t="s">
        <v>1291</v>
      </c>
      <c r="BJ662" s="43" t="s">
        <v>816</v>
      </c>
      <c r="BK662" s="43">
        <v>1965</v>
      </c>
      <c r="BL662" s="43" t="str">
        <f t="shared" si="63"/>
        <v>1965Leicester City</v>
      </c>
      <c r="BM662" s="49" t="str">
        <f t="shared" si="64"/>
        <v>Leicester City</v>
      </c>
      <c r="BN662" s="43"/>
      <c r="BO662" s="43"/>
      <c r="BP662" s="43"/>
      <c r="BQ662" s="43"/>
      <c r="BR662" s="43"/>
      <c r="BS662" s="43"/>
      <c r="BT662" s="43"/>
      <c r="BU662" s="43"/>
      <c r="BV662" s="43" t="s">
        <v>376</v>
      </c>
      <c r="BW662" s="43" t="s">
        <v>376</v>
      </c>
      <c r="BX662" s="43"/>
      <c r="BZ662" s="50"/>
      <c r="CA662" s="50"/>
      <c r="CB662" s="88" t="str">
        <f t="shared" si="65"/>
        <v>19650405</v>
      </c>
    </row>
    <row r="663" spans="1:80" s="49" customFormat="1" ht="12.95" customHeight="1" x14ac:dyDescent="0.2">
      <c r="A663" s="43">
        <v>4</v>
      </c>
      <c r="B663" s="43">
        <v>5</v>
      </c>
      <c r="C663" s="43">
        <v>1965</v>
      </c>
      <c r="D663" s="43" t="s">
        <v>658</v>
      </c>
      <c r="E663" s="43" t="s">
        <v>568</v>
      </c>
      <c r="F663" s="51" t="s">
        <v>1327</v>
      </c>
      <c r="G663" s="43"/>
      <c r="H663" s="43" t="s">
        <v>1334</v>
      </c>
      <c r="I663" s="51">
        <v>2</v>
      </c>
      <c r="J663" s="52">
        <v>23837</v>
      </c>
      <c r="K663" s="43" t="s">
        <v>816</v>
      </c>
      <c r="L663" s="43" t="s">
        <v>1014</v>
      </c>
      <c r="M663" s="43" t="s">
        <v>1291</v>
      </c>
      <c r="N663" s="46">
        <v>0</v>
      </c>
      <c r="O663" s="46">
        <v>0</v>
      </c>
      <c r="P663" s="51" t="s">
        <v>1277</v>
      </c>
      <c r="Q663" s="51" t="s">
        <v>1278</v>
      </c>
      <c r="R663" s="51" t="s">
        <v>376</v>
      </c>
      <c r="S663" s="43"/>
      <c r="T663" s="43"/>
      <c r="U663" s="43"/>
      <c r="V663" s="43"/>
      <c r="W663" s="43"/>
      <c r="X663" s="43"/>
      <c r="Y663" s="43"/>
      <c r="Z663" s="43"/>
      <c r="AA663" s="43"/>
      <c r="AB663" s="43"/>
      <c r="AC663" s="43"/>
      <c r="AD663" s="43" t="s">
        <v>1037</v>
      </c>
      <c r="AE663" s="47">
        <f t="shared" si="60"/>
        <v>0</v>
      </c>
      <c r="AF663" s="47">
        <f t="shared" si="61"/>
        <v>1</v>
      </c>
      <c r="AG663" s="47">
        <f t="shared" si="62"/>
        <v>0</v>
      </c>
      <c r="AH663" s="43"/>
      <c r="AI663" s="43"/>
      <c r="AJ663" s="43" t="s">
        <v>376</v>
      </c>
      <c r="AK663" s="43" t="s">
        <v>658</v>
      </c>
      <c r="AL663" s="43"/>
      <c r="AM663" s="43"/>
      <c r="AN663" s="43" t="s">
        <v>376</v>
      </c>
      <c r="AO663" s="43" t="s">
        <v>658</v>
      </c>
      <c r="AP663" s="43"/>
      <c r="AQ663" s="43">
        <v>1</v>
      </c>
      <c r="AR663" s="43"/>
      <c r="AS663" s="43"/>
      <c r="AT663" s="43"/>
      <c r="AU663" s="43" t="s">
        <v>376</v>
      </c>
      <c r="AV663" s="43"/>
      <c r="AW663" s="43" t="s">
        <v>30</v>
      </c>
      <c r="AX663" s="43"/>
      <c r="AY663" s="43"/>
      <c r="AZ663" s="43" t="s">
        <v>30</v>
      </c>
      <c r="BA663" s="51"/>
      <c r="BB663" s="48"/>
      <c r="BC663" s="43" t="s">
        <v>30</v>
      </c>
      <c r="BD663" s="43"/>
      <c r="BE663" s="43"/>
      <c r="BF663" s="43">
        <v>1</v>
      </c>
      <c r="BG663" s="43">
        <v>1</v>
      </c>
      <c r="BH663" s="43">
        <v>1</v>
      </c>
      <c r="BI663" s="43" t="s">
        <v>816</v>
      </c>
      <c r="BJ663" s="43" t="s">
        <v>1291</v>
      </c>
      <c r="BK663" s="43">
        <v>1965</v>
      </c>
      <c r="BL663" s="43" t="str">
        <f t="shared" si="63"/>
        <v>1965Chelsea</v>
      </c>
      <c r="BM663" s="49" t="str">
        <f t="shared" si="64"/>
        <v>Leicester City</v>
      </c>
      <c r="BN663" s="43"/>
      <c r="BO663" s="43"/>
      <c r="BP663" s="43"/>
      <c r="BQ663" s="43"/>
      <c r="BR663" s="43"/>
      <c r="BS663" s="43"/>
      <c r="BT663" s="43"/>
      <c r="BU663" s="43"/>
      <c r="BV663" s="43" t="s">
        <v>376</v>
      </c>
      <c r="BW663" s="43" t="s">
        <v>376</v>
      </c>
      <c r="BX663" s="43"/>
      <c r="BZ663" s="50"/>
      <c r="CA663" s="50"/>
      <c r="CB663" s="88" t="str">
        <f t="shared" si="65"/>
        <v>19650405</v>
      </c>
    </row>
    <row r="664" spans="1:80" s="49" customFormat="1" ht="12.95" customHeight="1" x14ac:dyDescent="0.2">
      <c r="A664" s="43">
        <v>5</v>
      </c>
      <c r="B664" s="43">
        <v>1</v>
      </c>
      <c r="C664" s="43">
        <v>1965</v>
      </c>
      <c r="D664" s="43" t="s">
        <v>658</v>
      </c>
      <c r="E664" s="43" t="s">
        <v>568</v>
      </c>
      <c r="F664" s="44" t="s">
        <v>1010</v>
      </c>
      <c r="G664" s="43"/>
      <c r="H664" s="44" t="s">
        <v>1025</v>
      </c>
      <c r="I664" s="44"/>
      <c r="J664" s="45">
        <v>23863</v>
      </c>
      <c r="K664" s="43" t="s">
        <v>588</v>
      </c>
      <c r="L664" s="43" t="s">
        <v>3</v>
      </c>
      <c r="M664" s="43" t="s">
        <v>794</v>
      </c>
      <c r="N664" s="46">
        <v>2</v>
      </c>
      <c r="O664" s="46">
        <v>1</v>
      </c>
      <c r="P664" s="44" t="s">
        <v>1268</v>
      </c>
      <c r="Q664" s="44" t="s">
        <v>1017</v>
      </c>
      <c r="R664" s="44" t="s">
        <v>376</v>
      </c>
      <c r="S664" s="43"/>
      <c r="T664" s="43"/>
      <c r="U664" s="43"/>
      <c r="V664" s="43"/>
      <c r="W664" s="43"/>
      <c r="X664" s="43"/>
      <c r="Y664" s="43"/>
      <c r="Z664" s="43"/>
      <c r="AA664" s="43"/>
      <c r="AB664" s="43"/>
      <c r="AC664" s="43"/>
      <c r="AD664" s="43"/>
      <c r="AE664" s="47">
        <f t="shared" si="60"/>
        <v>1</v>
      </c>
      <c r="AF664" s="47">
        <f t="shared" si="61"/>
        <v>0</v>
      </c>
      <c r="AG664" s="47">
        <f t="shared" si="62"/>
        <v>0</v>
      </c>
      <c r="AH664" s="43" t="s">
        <v>588</v>
      </c>
      <c r="AI664" s="43" t="s">
        <v>1175</v>
      </c>
      <c r="AJ664" s="43" t="s">
        <v>376</v>
      </c>
      <c r="AK664" s="43" t="s">
        <v>658</v>
      </c>
      <c r="AL664" s="43" t="s">
        <v>1241</v>
      </c>
      <c r="AM664" s="43" t="s">
        <v>1260</v>
      </c>
      <c r="AN664" s="43" t="s">
        <v>376</v>
      </c>
      <c r="AO664" s="43" t="s">
        <v>658</v>
      </c>
      <c r="AP664" s="43"/>
      <c r="AQ664" s="43">
        <v>1</v>
      </c>
      <c r="AR664" s="43"/>
      <c r="AS664" s="43"/>
      <c r="AT664" s="43"/>
      <c r="AU664" s="43" t="s">
        <v>376</v>
      </c>
      <c r="AV664" s="43"/>
      <c r="AW664" s="43" t="s">
        <v>30</v>
      </c>
      <c r="AX664" s="43"/>
      <c r="AY664" s="43" t="s">
        <v>30</v>
      </c>
      <c r="AZ664" s="43"/>
      <c r="BA664" s="44"/>
      <c r="BB664" s="48" t="s">
        <v>30</v>
      </c>
      <c r="BC664" s="43" t="s">
        <v>30</v>
      </c>
      <c r="BD664" s="43"/>
      <c r="BE664" s="43"/>
      <c r="BF664" s="43">
        <v>1</v>
      </c>
      <c r="BG664" s="43">
        <v>1</v>
      </c>
      <c r="BH664" s="43">
        <v>1</v>
      </c>
      <c r="BI664" s="43" t="s">
        <v>588</v>
      </c>
      <c r="BJ664" s="43" t="s">
        <v>794</v>
      </c>
      <c r="BK664" s="43">
        <v>1965</v>
      </c>
      <c r="BL664" s="43" t="str">
        <f t="shared" si="63"/>
        <v>1965Liverpool</v>
      </c>
      <c r="BM664" s="49" t="str">
        <f t="shared" si="64"/>
        <v>London</v>
      </c>
      <c r="BN664" s="43"/>
      <c r="BO664" s="43"/>
      <c r="BP664" s="43"/>
      <c r="BQ664" s="43"/>
      <c r="BR664" s="43"/>
      <c r="BS664" s="43"/>
      <c r="BT664" s="43"/>
      <c r="BU664" s="43"/>
      <c r="BV664" s="43" t="s">
        <v>376</v>
      </c>
      <c r="BW664" s="43" t="s">
        <v>376</v>
      </c>
      <c r="BX664" s="43"/>
      <c r="BZ664" s="50"/>
      <c r="CA664" s="50"/>
      <c r="CB664" s="88" t="str">
        <f t="shared" si="65"/>
        <v>19650501</v>
      </c>
    </row>
    <row r="665" spans="1:80" s="49" customFormat="1" ht="12.95" customHeight="1" x14ac:dyDescent="0.2">
      <c r="A665" s="43">
        <v>5</v>
      </c>
      <c r="B665" s="43">
        <v>1</v>
      </c>
      <c r="C665" s="43">
        <v>1965</v>
      </c>
      <c r="D665" s="43" t="s">
        <v>658</v>
      </c>
      <c r="E665" s="43" t="s">
        <v>568</v>
      </c>
      <c r="F665" s="44" t="s">
        <v>1010</v>
      </c>
      <c r="G665" s="43"/>
      <c r="H665" s="44" t="s">
        <v>1025</v>
      </c>
      <c r="I665" s="44"/>
      <c r="J665" s="45">
        <v>23863</v>
      </c>
      <c r="K665" s="43" t="s">
        <v>794</v>
      </c>
      <c r="L665" s="43" t="s">
        <v>4</v>
      </c>
      <c r="M665" s="43" t="s">
        <v>588</v>
      </c>
      <c r="N665" s="46">
        <v>1</v>
      </c>
      <c r="O665" s="46">
        <v>2</v>
      </c>
      <c r="P665" s="44" t="s">
        <v>1268</v>
      </c>
      <c r="Q665" s="44" t="s">
        <v>1017</v>
      </c>
      <c r="R665" s="44" t="s">
        <v>376</v>
      </c>
      <c r="S665" s="43"/>
      <c r="T665" s="43"/>
      <c r="U665" s="43"/>
      <c r="V665" s="43"/>
      <c r="W665" s="43"/>
      <c r="X665" s="43"/>
      <c r="Y665" s="43"/>
      <c r="Z665" s="43"/>
      <c r="AA665" s="43"/>
      <c r="AB665" s="43"/>
      <c r="AC665" s="43"/>
      <c r="AD665" s="43"/>
      <c r="AE665" s="47">
        <f t="shared" si="60"/>
        <v>0</v>
      </c>
      <c r="AF665" s="47">
        <f t="shared" si="61"/>
        <v>0</v>
      </c>
      <c r="AG665" s="47">
        <f t="shared" si="62"/>
        <v>1</v>
      </c>
      <c r="AH665" s="43" t="s">
        <v>1241</v>
      </c>
      <c r="AI665" s="43" t="s">
        <v>1260</v>
      </c>
      <c r="AJ665" s="43" t="s">
        <v>376</v>
      </c>
      <c r="AK665" s="43" t="s">
        <v>658</v>
      </c>
      <c r="AL665" s="43" t="s">
        <v>588</v>
      </c>
      <c r="AM665" s="43" t="s">
        <v>1175</v>
      </c>
      <c r="AN665" s="43" t="s">
        <v>376</v>
      </c>
      <c r="AO665" s="43" t="s">
        <v>658</v>
      </c>
      <c r="AP665" s="43"/>
      <c r="AQ665" s="43">
        <v>1</v>
      </c>
      <c r="AR665" s="43"/>
      <c r="AS665" s="43"/>
      <c r="AT665" s="43"/>
      <c r="AU665" s="43" t="s">
        <v>376</v>
      </c>
      <c r="AV665" s="43"/>
      <c r="AW665" s="43" t="s">
        <v>30</v>
      </c>
      <c r="AX665" s="43"/>
      <c r="AY665" s="43" t="s">
        <v>30</v>
      </c>
      <c r="AZ665" s="43"/>
      <c r="BA665" s="44"/>
      <c r="BB665" s="48"/>
      <c r="BC665" s="43" t="s">
        <v>30</v>
      </c>
      <c r="BD665" s="43"/>
      <c r="BE665" s="43"/>
      <c r="BF665" s="43">
        <v>1</v>
      </c>
      <c r="BG665" s="43">
        <v>1</v>
      </c>
      <c r="BH665" s="43">
        <v>1</v>
      </c>
      <c r="BI665" s="43" t="s">
        <v>794</v>
      </c>
      <c r="BJ665" s="43" t="s">
        <v>588</v>
      </c>
      <c r="BK665" s="43">
        <v>1965</v>
      </c>
      <c r="BL665" s="43" t="str">
        <f t="shared" si="63"/>
        <v>1965Leeds United</v>
      </c>
      <c r="BM665" s="49" t="str">
        <f t="shared" si="64"/>
        <v>London</v>
      </c>
      <c r="BN665" s="43"/>
      <c r="BO665" s="43"/>
      <c r="BP665" s="43"/>
      <c r="BQ665" s="43"/>
      <c r="BR665" s="43"/>
      <c r="BS665" s="43"/>
      <c r="BT665" s="43"/>
      <c r="BU665" s="43"/>
      <c r="BV665" s="43" t="s">
        <v>376</v>
      </c>
      <c r="BW665" s="43" t="s">
        <v>376</v>
      </c>
      <c r="BX665" s="43"/>
      <c r="BZ665" s="50"/>
      <c r="CA665" s="50"/>
      <c r="CB665" s="88" t="str">
        <f t="shared" si="65"/>
        <v>19650501</v>
      </c>
    </row>
    <row r="666" spans="1:80" s="49" customFormat="1" ht="12.95" customHeight="1" x14ac:dyDescent="0.2">
      <c r="A666" s="43">
        <v>12</v>
      </c>
      <c r="B666" s="43">
        <v>1</v>
      </c>
      <c r="C666" s="43">
        <v>1965</v>
      </c>
      <c r="D666" s="43" t="s">
        <v>658</v>
      </c>
      <c r="E666" s="43" t="s">
        <v>566</v>
      </c>
      <c r="F666" s="51" t="s">
        <v>1327</v>
      </c>
      <c r="G666" s="43"/>
      <c r="H666" s="51" t="s">
        <v>1011</v>
      </c>
      <c r="I666" s="51">
        <v>1</v>
      </c>
      <c r="J666" s="52">
        <v>24077</v>
      </c>
      <c r="K666" s="43" t="s">
        <v>1124</v>
      </c>
      <c r="L666" s="43" t="s">
        <v>3</v>
      </c>
      <c r="M666" s="43" t="s">
        <v>1345</v>
      </c>
      <c r="N666" s="46">
        <v>2</v>
      </c>
      <c r="O666" s="46">
        <v>1</v>
      </c>
      <c r="P666" s="51" t="s">
        <v>1221</v>
      </c>
      <c r="Q666" s="51" t="s">
        <v>1111</v>
      </c>
      <c r="R666" s="51" t="s">
        <v>376</v>
      </c>
      <c r="S666" s="43"/>
      <c r="T666" s="43"/>
      <c r="U666" s="43"/>
      <c r="V666" s="43"/>
      <c r="W666" s="43"/>
      <c r="X666" s="43"/>
      <c r="Y666" s="43"/>
      <c r="Z666" s="43"/>
      <c r="AA666" s="43"/>
      <c r="AB666" s="43"/>
      <c r="AC666" s="43"/>
      <c r="AD666" s="43" t="s">
        <v>1033</v>
      </c>
      <c r="AE666" s="47">
        <f t="shared" si="60"/>
        <v>1</v>
      </c>
      <c r="AF666" s="47">
        <f t="shared" si="61"/>
        <v>0</v>
      </c>
      <c r="AG666" s="47">
        <f t="shared" si="62"/>
        <v>0</v>
      </c>
      <c r="AH666" s="43"/>
      <c r="AI666" s="43"/>
      <c r="AJ666" s="43" t="s">
        <v>376</v>
      </c>
      <c r="AK666" s="43" t="s">
        <v>658</v>
      </c>
      <c r="AL666" s="43"/>
      <c r="AM666" s="43"/>
      <c r="AN666" s="43" t="s">
        <v>376</v>
      </c>
      <c r="AO666" s="43" t="s">
        <v>658</v>
      </c>
      <c r="AP666" s="43"/>
      <c r="AQ666" s="43">
        <v>2</v>
      </c>
      <c r="AR666" s="43"/>
      <c r="AS666" s="43"/>
      <c r="AT666" s="43"/>
      <c r="AU666" s="43" t="s">
        <v>376</v>
      </c>
      <c r="AV666" s="43"/>
      <c r="AW666" s="43" t="s">
        <v>30</v>
      </c>
      <c r="AX666" s="43"/>
      <c r="AY666" s="43"/>
      <c r="AZ666" s="43" t="s">
        <v>30</v>
      </c>
      <c r="BA666" s="51"/>
      <c r="BB666" s="48"/>
      <c r="BC666" s="43"/>
      <c r="BD666" s="43"/>
      <c r="BE666" s="43"/>
      <c r="BF666" s="43">
        <v>1</v>
      </c>
      <c r="BG666" s="43">
        <v>1</v>
      </c>
      <c r="BH666" s="43">
        <v>3</v>
      </c>
      <c r="BI666" s="43" t="s">
        <v>1124</v>
      </c>
      <c r="BJ666" s="43" t="s">
        <v>1345</v>
      </c>
      <c r="BK666" s="43">
        <v>1966</v>
      </c>
      <c r="BL666" s="43" t="str">
        <f t="shared" si="63"/>
        <v>1966West Bromwich Albion</v>
      </c>
      <c r="BM666" s="49" t="str">
        <f t="shared" si="64"/>
        <v>West Bromwich Albion</v>
      </c>
      <c r="BN666" s="43"/>
      <c r="BO666" s="43"/>
      <c r="BP666" s="43"/>
      <c r="BQ666" s="43"/>
      <c r="BR666" s="43"/>
      <c r="BS666" s="43"/>
      <c r="BT666" s="43"/>
      <c r="BU666" s="43"/>
      <c r="BV666" s="43" t="s">
        <v>376</v>
      </c>
      <c r="BW666" s="43" t="s">
        <v>376</v>
      </c>
      <c r="BX666" s="43"/>
      <c r="BZ666" s="50"/>
      <c r="CA666" s="50"/>
      <c r="CB666" s="88" t="str">
        <f t="shared" si="65"/>
        <v>19651201</v>
      </c>
    </row>
    <row r="667" spans="1:80" s="49" customFormat="1" ht="12.95" customHeight="1" x14ac:dyDescent="0.2">
      <c r="A667" s="43">
        <v>12</v>
      </c>
      <c r="B667" s="43">
        <v>1</v>
      </c>
      <c r="C667" s="43">
        <v>1965</v>
      </c>
      <c r="D667" s="43" t="s">
        <v>658</v>
      </c>
      <c r="E667" s="43" t="s">
        <v>566</v>
      </c>
      <c r="F667" s="51" t="s">
        <v>1327</v>
      </c>
      <c r="G667" s="43"/>
      <c r="H667" s="51" t="s">
        <v>1011</v>
      </c>
      <c r="I667" s="51">
        <v>1</v>
      </c>
      <c r="J667" s="52">
        <v>24077</v>
      </c>
      <c r="K667" s="43" t="s">
        <v>1345</v>
      </c>
      <c r="L667" s="43" t="s">
        <v>4</v>
      </c>
      <c r="M667" s="43" t="s">
        <v>1124</v>
      </c>
      <c r="N667" s="46">
        <v>1</v>
      </c>
      <c r="O667" s="46">
        <v>2</v>
      </c>
      <c r="P667" s="51" t="s">
        <v>1221</v>
      </c>
      <c r="Q667" s="51" t="s">
        <v>1111</v>
      </c>
      <c r="R667" s="51" t="s">
        <v>376</v>
      </c>
      <c r="S667" s="43"/>
      <c r="T667" s="43"/>
      <c r="U667" s="43"/>
      <c r="V667" s="43"/>
      <c r="W667" s="43"/>
      <c r="X667" s="43"/>
      <c r="Y667" s="43"/>
      <c r="Z667" s="43"/>
      <c r="AA667" s="43"/>
      <c r="AB667" s="43"/>
      <c r="AC667" s="43"/>
      <c r="AD667" s="43" t="s">
        <v>1037</v>
      </c>
      <c r="AE667" s="47">
        <f t="shared" si="60"/>
        <v>0</v>
      </c>
      <c r="AF667" s="47">
        <f t="shared" si="61"/>
        <v>0</v>
      </c>
      <c r="AG667" s="47">
        <f t="shared" si="62"/>
        <v>1</v>
      </c>
      <c r="AH667" s="43"/>
      <c r="AI667" s="43"/>
      <c r="AJ667" s="43" t="s">
        <v>376</v>
      </c>
      <c r="AK667" s="43" t="s">
        <v>658</v>
      </c>
      <c r="AL667" s="43"/>
      <c r="AM667" s="43"/>
      <c r="AN667" s="43" t="s">
        <v>376</v>
      </c>
      <c r="AO667" s="43" t="s">
        <v>658</v>
      </c>
      <c r="AP667" s="43"/>
      <c r="AQ667" s="43">
        <v>2</v>
      </c>
      <c r="AR667" s="43"/>
      <c r="AS667" s="43"/>
      <c r="AT667" s="43"/>
      <c r="AU667" s="43" t="s">
        <v>376</v>
      </c>
      <c r="AV667" s="43"/>
      <c r="AW667" s="43" t="s">
        <v>30</v>
      </c>
      <c r="AX667" s="43"/>
      <c r="AY667" s="43"/>
      <c r="AZ667" s="43" t="s">
        <v>30</v>
      </c>
      <c r="BA667" s="51"/>
      <c r="BB667" s="48"/>
      <c r="BC667" s="43"/>
      <c r="BD667" s="43"/>
      <c r="BE667" s="43"/>
      <c r="BF667" s="43">
        <v>1</v>
      </c>
      <c r="BG667" s="43">
        <v>3</v>
      </c>
      <c r="BH667" s="43">
        <v>1</v>
      </c>
      <c r="BI667" s="43" t="s">
        <v>1345</v>
      </c>
      <c r="BJ667" s="43" t="s">
        <v>1124</v>
      </c>
      <c r="BK667" s="43">
        <v>1966</v>
      </c>
      <c r="BL667" s="43" t="str">
        <f t="shared" si="63"/>
        <v>1966Peterborough United</v>
      </c>
      <c r="BM667" s="49" t="str">
        <f t="shared" si="64"/>
        <v>West Bromwich Albion</v>
      </c>
      <c r="BN667" s="43"/>
      <c r="BO667" s="43"/>
      <c r="BP667" s="43"/>
      <c r="BQ667" s="43"/>
      <c r="BR667" s="43"/>
      <c r="BS667" s="43"/>
      <c r="BT667" s="43"/>
      <c r="BU667" s="43"/>
      <c r="BV667" s="43" t="s">
        <v>376</v>
      </c>
      <c r="BW667" s="43" t="s">
        <v>376</v>
      </c>
      <c r="BX667" s="43"/>
      <c r="BZ667" s="50"/>
      <c r="CA667" s="50"/>
      <c r="CB667" s="88" t="str">
        <f t="shared" si="65"/>
        <v>19651201</v>
      </c>
    </row>
    <row r="668" spans="1:80" s="49" customFormat="1" ht="12.95" customHeight="1" x14ac:dyDescent="0.2">
      <c r="A668" s="43">
        <v>12</v>
      </c>
      <c r="B668" s="43">
        <v>15</v>
      </c>
      <c r="C668" s="43">
        <v>1965</v>
      </c>
      <c r="D668" s="43" t="s">
        <v>658</v>
      </c>
      <c r="E668" s="43" t="s">
        <v>566</v>
      </c>
      <c r="F668" s="51" t="s">
        <v>1327</v>
      </c>
      <c r="G668" s="43"/>
      <c r="H668" s="51" t="s">
        <v>1011</v>
      </c>
      <c r="I668" s="51">
        <v>2</v>
      </c>
      <c r="J668" s="52">
        <v>24091</v>
      </c>
      <c r="K668" s="43" t="s">
        <v>1345</v>
      </c>
      <c r="L668" s="43" t="s">
        <v>4</v>
      </c>
      <c r="M668" s="43" t="s">
        <v>1124</v>
      </c>
      <c r="N668" s="46">
        <v>2</v>
      </c>
      <c r="O668" s="46">
        <v>4</v>
      </c>
      <c r="P668" s="51" t="s">
        <v>1346</v>
      </c>
      <c r="Q668" s="51" t="s">
        <v>1347</v>
      </c>
      <c r="R668" s="51" t="s">
        <v>376</v>
      </c>
      <c r="S668" s="43"/>
      <c r="T668" s="43"/>
      <c r="U668" s="43"/>
      <c r="V668" s="43"/>
      <c r="W668" s="43"/>
      <c r="X668" s="43"/>
      <c r="Y668" s="43"/>
      <c r="Z668" s="43"/>
      <c r="AA668" s="43"/>
      <c r="AB668" s="43"/>
      <c r="AC668" s="43"/>
      <c r="AD668" s="43" t="s">
        <v>1033</v>
      </c>
      <c r="AE668" s="47">
        <f t="shared" si="60"/>
        <v>0</v>
      </c>
      <c r="AF668" s="47">
        <f t="shared" si="61"/>
        <v>0</v>
      </c>
      <c r="AG668" s="47">
        <f t="shared" si="62"/>
        <v>1</v>
      </c>
      <c r="AH668" s="43"/>
      <c r="AI668" s="43"/>
      <c r="AJ668" s="43" t="s">
        <v>376</v>
      </c>
      <c r="AK668" s="43" t="s">
        <v>658</v>
      </c>
      <c r="AL668" s="43"/>
      <c r="AM668" s="43"/>
      <c r="AN668" s="43" t="s">
        <v>376</v>
      </c>
      <c r="AO668" s="43" t="s">
        <v>658</v>
      </c>
      <c r="AP668" s="43"/>
      <c r="AQ668" s="43">
        <v>2</v>
      </c>
      <c r="AR668" s="43"/>
      <c r="AS668" s="43"/>
      <c r="AT668" s="43"/>
      <c r="AU668" s="43" t="s">
        <v>376</v>
      </c>
      <c r="AV668" s="43"/>
      <c r="AW668" s="43" t="s">
        <v>30</v>
      </c>
      <c r="AX668" s="43"/>
      <c r="AY668" s="43"/>
      <c r="AZ668" s="43" t="s">
        <v>30</v>
      </c>
      <c r="BA668" s="51"/>
      <c r="BB668" s="48"/>
      <c r="BC668" s="43"/>
      <c r="BD668" s="43"/>
      <c r="BE668" s="43"/>
      <c r="BF668" s="43">
        <v>1</v>
      </c>
      <c r="BG668" s="43">
        <v>3</v>
      </c>
      <c r="BH668" s="43">
        <v>1</v>
      </c>
      <c r="BI668" s="43" t="s">
        <v>1345</v>
      </c>
      <c r="BJ668" s="43" t="s">
        <v>1124</v>
      </c>
      <c r="BK668" s="43">
        <v>1966</v>
      </c>
      <c r="BL668" s="43" t="str">
        <f t="shared" si="63"/>
        <v>1966Peterborough United</v>
      </c>
      <c r="BM668" s="49" t="str">
        <f t="shared" si="64"/>
        <v>Peterborough United</v>
      </c>
      <c r="BN668" s="43"/>
      <c r="BO668" s="43"/>
      <c r="BP668" s="43"/>
      <c r="BQ668" s="43"/>
      <c r="BR668" s="43"/>
      <c r="BS668" s="43"/>
      <c r="BT668" s="43"/>
      <c r="BU668" s="43"/>
      <c r="BV668" s="43" t="s">
        <v>376</v>
      </c>
      <c r="BW668" s="43" t="s">
        <v>376</v>
      </c>
      <c r="BX668" s="43"/>
      <c r="BY668" s="32"/>
      <c r="BZ668" s="50"/>
      <c r="CA668" s="50"/>
      <c r="CB668" s="88" t="str">
        <f t="shared" si="65"/>
        <v>19651215</v>
      </c>
    </row>
    <row r="669" spans="1:80" s="49" customFormat="1" ht="12.95" customHeight="1" x14ac:dyDescent="0.2">
      <c r="A669" s="43">
        <v>12</v>
      </c>
      <c r="B669" s="43">
        <v>15</v>
      </c>
      <c r="C669" s="43">
        <v>1965</v>
      </c>
      <c r="D669" s="43" t="s">
        <v>658</v>
      </c>
      <c r="E669" s="43" t="s">
        <v>566</v>
      </c>
      <c r="F669" s="51" t="s">
        <v>1327</v>
      </c>
      <c r="G669" s="43"/>
      <c r="H669" s="51" t="s">
        <v>1011</v>
      </c>
      <c r="I669" s="51">
        <v>2</v>
      </c>
      <c r="J669" s="52">
        <v>24091</v>
      </c>
      <c r="K669" s="43" t="s">
        <v>1124</v>
      </c>
      <c r="L669" s="43" t="s">
        <v>3</v>
      </c>
      <c r="M669" s="43" t="s">
        <v>1345</v>
      </c>
      <c r="N669" s="46">
        <v>4</v>
      </c>
      <c r="O669" s="46">
        <v>2</v>
      </c>
      <c r="P669" s="51" t="s">
        <v>1346</v>
      </c>
      <c r="Q669" s="51" t="s">
        <v>1347</v>
      </c>
      <c r="R669" s="51" t="s">
        <v>376</v>
      </c>
      <c r="S669" s="43"/>
      <c r="T669" s="43"/>
      <c r="U669" s="43"/>
      <c r="V669" s="43"/>
      <c r="W669" s="43"/>
      <c r="X669" s="43"/>
      <c r="Y669" s="43"/>
      <c r="Z669" s="43"/>
      <c r="AA669" s="43"/>
      <c r="AB669" s="43"/>
      <c r="AC669" s="43"/>
      <c r="AD669" s="43" t="s">
        <v>1037</v>
      </c>
      <c r="AE669" s="47">
        <f t="shared" si="60"/>
        <v>1</v>
      </c>
      <c r="AF669" s="47">
        <f t="shared" si="61"/>
        <v>0</v>
      </c>
      <c r="AG669" s="47">
        <f t="shared" si="62"/>
        <v>0</v>
      </c>
      <c r="AH669" s="43"/>
      <c r="AI669" s="43"/>
      <c r="AJ669" s="43" t="s">
        <v>376</v>
      </c>
      <c r="AK669" s="43" t="s">
        <v>658</v>
      </c>
      <c r="AL669" s="43"/>
      <c r="AM669" s="43"/>
      <c r="AN669" s="43" t="s">
        <v>376</v>
      </c>
      <c r="AO669" s="43" t="s">
        <v>658</v>
      </c>
      <c r="AP669" s="43"/>
      <c r="AQ669" s="43">
        <v>2</v>
      </c>
      <c r="AR669" s="43"/>
      <c r="AS669" s="43"/>
      <c r="AT669" s="43"/>
      <c r="AU669" s="43" t="s">
        <v>376</v>
      </c>
      <c r="AV669" s="43"/>
      <c r="AW669" s="43" t="s">
        <v>30</v>
      </c>
      <c r="AX669" s="43"/>
      <c r="AY669" s="43"/>
      <c r="AZ669" s="43" t="s">
        <v>30</v>
      </c>
      <c r="BA669" s="51"/>
      <c r="BB669" s="48"/>
      <c r="BC669" s="43"/>
      <c r="BD669" s="43"/>
      <c r="BE669" s="43"/>
      <c r="BF669" s="43">
        <v>1</v>
      </c>
      <c r="BG669" s="43">
        <v>1</v>
      </c>
      <c r="BH669" s="43">
        <v>3</v>
      </c>
      <c r="BI669" s="43" t="s">
        <v>1124</v>
      </c>
      <c r="BJ669" s="43" t="s">
        <v>1345</v>
      </c>
      <c r="BK669" s="43">
        <v>1966</v>
      </c>
      <c r="BL669" s="43" t="str">
        <f t="shared" si="63"/>
        <v>1966West Bromwich Albion</v>
      </c>
      <c r="BM669" s="49" t="str">
        <f t="shared" si="64"/>
        <v>Peterborough United</v>
      </c>
      <c r="BN669" s="43"/>
      <c r="BO669" s="43"/>
      <c r="BP669" s="43"/>
      <c r="BQ669" s="43"/>
      <c r="BR669" s="43"/>
      <c r="BS669" s="43"/>
      <c r="BT669" s="43"/>
      <c r="BU669" s="43"/>
      <c r="BV669" s="43" t="s">
        <v>376</v>
      </c>
      <c r="BW669" s="43" t="s">
        <v>376</v>
      </c>
      <c r="BX669" s="43"/>
      <c r="BY669" s="32"/>
      <c r="BZ669" s="50"/>
      <c r="CA669" s="50"/>
      <c r="CB669" s="88" t="str">
        <f t="shared" si="65"/>
        <v>19651215</v>
      </c>
    </row>
    <row r="670" spans="1:80" s="49" customFormat="1" ht="12.95" customHeight="1" x14ac:dyDescent="0.2">
      <c r="A670" s="43">
        <v>12</v>
      </c>
      <c r="B670" s="43">
        <v>20</v>
      </c>
      <c r="C670" s="43">
        <v>1965</v>
      </c>
      <c r="D670" s="43" t="s">
        <v>658</v>
      </c>
      <c r="E670" s="43" t="s">
        <v>566</v>
      </c>
      <c r="F670" s="51" t="s">
        <v>1327</v>
      </c>
      <c r="G670" s="43"/>
      <c r="H670" s="51" t="s">
        <v>1011</v>
      </c>
      <c r="I670" s="51">
        <v>1</v>
      </c>
      <c r="J670" s="52">
        <v>24096</v>
      </c>
      <c r="K670" s="43" t="s">
        <v>803</v>
      </c>
      <c r="L670" s="43" t="s">
        <v>3</v>
      </c>
      <c r="M670" s="43" t="s">
        <v>1262</v>
      </c>
      <c r="N670" s="46">
        <v>5</v>
      </c>
      <c r="O670" s="46">
        <v>2</v>
      </c>
      <c r="P670" s="51" t="s">
        <v>1341</v>
      </c>
      <c r="Q670" s="51" t="s">
        <v>1017</v>
      </c>
      <c r="R670" s="51" t="s">
        <v>376</v>
      </c>
      <c r="S670" s="43"/>
      <c r="T670" s="43"/>
      <c r="U670" s="43"/>
      <c r="V670" s="43"/>
      <c r="W670" s="43"/>
      <c r="X670" s="43"/>
      <c r="Y670" s="43"/>
      <c r="Z670" s="43"/>
      <c r="AA670" s="43"/>
      <c r="AB670" s="43"/>
      <c r="AC670" s="43"/>
      <c r="AD670" s="43" t="s">
        <v>1033</v>
      </c>
      <c r="AE670" s="47">
        <f t="shared" si="60"/>
        <v>1</v>
      </c>
      <c r="AF670" s="47">
        <f t="shared" si="61"/>
        <v>0</v>
      </c>
      <c r="AG670" s="47">
        <f t="shared" si="62"/>
        <v>0</v>
      </c>
      <c r="AH670" s="43"/>
      <c r="AI670" s="43"/>
      <c r="AJ670" s="43" t="s">
        <v>376</v>
      </c>
      <c r="AK670" s="43" t="s">
        <v>658</v>
      </c>
      <c r="AL670" s="43"/>
      <c r="AM670" s="43"/>
      <c r="AN670" s="43" t="s">
        <v>376</v>
      </c>
      <c r="AO670" s="43" t="s">
        <v>658</v>
      </c>
      <c r="AP670" s="43"/>
      <c r="AQ670" s="43">
        <v>2</v>
      </c>
      <c r="AR670" s="43"/>
      <c r="AS670" s="43"/>
      <c r="AT670" s="43"/>
      <c r="AU670" s="43" t="s">
        <v>376</v>
      </c>
      <c r="AV670" s="43"/>
      <c r="AW670" s="43" t="s">
        <v>30</v>
      </c>
      <c r="AX670" s="43"/>
      <c r="AY670" s="43"/>
      <c r="AZ670" s="43" t="s">
        <v>30</v>
      </c>
      <c r="BA670" s="51"/>
      <c r="BB670" s="48"/>
      <c r="BC670" s="43"/>
      <c r="BD670" s="43"/>
      <c r="BE670" s="43"/>
      <c r="BF670" s="43">
        <v>1</v>
      </c>
      <c r="BG670" s="43">
        <v>1</v>
      </c>
      <c r="BH670" s="43">
        <v>2</v>
      </c>
      <c r="BI670" s="43" t="s">
        <v>803</v>
      </c>
      <c r="BJ670" s="43" t="s">
        <v>1262</v>
      </c>
      <c r="BK670" s="43">
        <v>1966</v>
      </c>
      <c r="BL670" s="43" t="str">
        <f t="shared" si="63"/>
        <v>1966West Ham United</v>
      </c>
      <c r="BM670" s="49" t="str">
        <f t="shared" si="64"/>
        <v>West Ham United</v>
      </c>
      <c r="BN670" s="43"/>
      <c r="BO670" s="43"/>
      <c r="BP670" s="43"/>
      <c r="BQ670" s="43"/>
      <c r="BR670" s="43"/>
      <c r="BS670" s="43"/>
      <c r="BT670" s="43"/>
      <c r="BU670" s="43"/>
      <c r="BV670" s="43" t="s">
        <v>376</v>
      </c>
      <c r="BW670" s="43" t="s">
        <v>376</v>
      </c>
      <c r="BX670" s="43"/>
      <c r="BZ670" s="50"/>
      <c r="CA670" s="50"/>
      <c r="CB670" s="88" t="str">
        <f t="shared" si="65"/>
        <v>19651220</v>
      </c>
    </row>
    <row r="671" spans="1:80" s="49" customFormat="1" ht="12.95" customHeight="1" x14ac:dyDescent="0.2">
      <c r="A671" s="43">
        <v>12</v>
      </c>
      <c r="B671" s="43">
        <v>20</v>
      </c>
      <c r="C671" s="43">
        <v>1965</v>
      </c>
      <c r="D671" s="43" t="s">
        <v>658</v>
      </c>
      <c r="E671" s="43" t="s">
        <v>566</v>
      </c>
      <c r="F671" s="51" t="s">
        <v>1327</v>
      </c>
      <c r="G671" s="43"/>
      <c r="H671" s="51" t="s">
        <v>1011</v>
      </c>
      <c r="I671" s="51">
        <v>1</v>
      </c>
      <c r="J671" s="52">
        <v>24096</v>
      </c>
      <c r="K671" s="43" t="s">
        <v>1262</v>
      </c>
      <c r="L671" s="43" t="s">
        <v>4</v>
      </c>
      <c r="M671" s="43" t="s">
        <v>803</v>
      </c>
      <c r="N671" s="46">
        <v>2</v>
      </c>
      <c r="O671" s="46">
        <v>5</v>
      </c>
      <c r="P671" s="51" t="s">
        <v>1341</v>
      </c>
      <c r="Q671" s="51" t="s">
        <v>1017</v>
      </c>
      <c r="R671" s="51" t="s">
        <v>376</v>
      </c>
      <c r="S671" s="43"/>
      <c r="T671" s="43"/>
      <c r="U671" s="43"/>
      <c r="V671" s="43"/>
      <c r="W671" s="43"/>
      <c r="X671" s="43"/>
      <c r="Y671" s="43"/>
      <c r="Z671" s="43"/>
      <c r="AA671" s="43"/>
      <c r="AB671" s="43"/>
      <c r="AC671" s="43"/>
      <c r="AD671" s="43" t="s">
        <v>1037</v>
      </c>
      <c r="AE671" s="47">
        <f t="shared" si="60"/>
        <v>0</v>
      </c>
      <c r="AF671" s="47">
        <f t="shared" si="61"/>
        <v>0</v>
      </c>
      <c r="AG671" s="47">
        <f t="shared" si="62"/>
        <v>1</v>
      </c>
      <c r="AH671" s="43"/>
      <c r="AI671" s="43"/>
      <c r="AJ671" s="43" t="s">
        <v>376</v>
      </c>
      <c r="AK671" s="43" t="s">
        <v>658</v>
      </c>
      <c r="AL671" s="43"/>
      <c r="AM671" s="43"/>
      <c r="AN671" s="43" t="s">
        <v>376</v>
      </c>
      <c r="AO671" s="43" t="s">
        <v>658</v>
      </c>
      <c r="AP671" s="43"/>
      <c r="AQ671" s="43">
        <v>2</v>
      </c>
      <c r="AR671" s="43"/>
      <c r="AS671" s="43"/>
      <c r="AT671" s="43"/>
      <c r="AU671" s="43" t="s">
        <v>376</v>
      </c>
      <c r="AV671" s="43"/>
      <c r="AW671" s="43" t="s">
        <v>30</v>
      </c>
      <c r="AX671" s="43"/>
      <c r="AY671" s="43"/>
      <c r="AZ671" s="43" t="s">
        <v>30</v>
      </c>
      <c r="BA671" s="51"/>
      <c r="BB671" s="48"/>
      <c r="BC671" s="43"/>
      <c r="BD671" s="43"/>
      <c r="BE671" s="43"/>
      <c r="BF671" s="43">
        <v>1</v>
      </c>
      <c r="BG671" s="43">
        <v>2</v>
      </c>
      <c r="BH671" s="43">
        <v>1</v>
      </c>
      <c r="BI671" s="43" t="s">
        <v>1262</v>
      </c>
      <c r="BJ671" s="43" t="s">
        <v>803</v>
      </c>
      <c r="BK671" s="43">
        <v>1966</v>
      </c>
      <c r="BL671" s="43" t="str">
        <f t="shared" si="63"/>
        <v>1966Cardiff City</v>
      </c>
      <c r="BM671" s="49" t="str">
        <f t="shared" si="64"/>
        <v>West Ham United</v>
      </c>
      <c r="BN671" s="43"/>
      <c r="BO671" s="43"/>
      <c r="BP671" s="43"/>
      <c r="BQ671" s="43"/>
      <c r="BR671" s="43"/>
      <c r="BS671" s="43"/>
      <c r="BT671" s="43"/>
      <c r="BU671" s="43"/>
      <c r="BV671" s="43" t="s">
        <v>376</v>
      </c>
      <c r="BW671" s="43" t="s">
        <v>376</v>
      </c>
      <c r="BX671" s="43"/>
      <c r="BZ671" s="50"/>
      <c r="CA671" s="50"/>
      <c r="CB671" s="88" t="str">
        <f t="shared" si="65"/>
        <v>19651220</v>
      </c>
    </row>
    <row r="672" spans="1:80" s="49" customFormat="1" ht="12.95" customHeight="1" x14ac:dyDescent="0.2">
      <c r="A672" s="43">
        <v>2</v>
      </c>
      <c r="B672" s="43">
        <v>2</v>
      </c>
      <c r="C672" s="43">
        <v>1966</v>
      </c>
      <c r="D672" s="43" t="s">
        <v>658</v>
      </c>
      <c r="E672" s="43" t="s">
        <v>566</v>
      </c>
      <c r="F672" s="51" t="s">
        <v>1327</v>
      </c>
      <c r="G672" s="43"/>
      <c r="H672" s="51" t="s">
        <v>1011</v>
      </c>
      <c r="I672" s="51">
        <v>2</v>
      </c>
      <c r="J672" s="52">
        <v>24140</v>
      </c>
      <c r="K672" s="43" t="s">
        <v>1262</v>
      </c>
      <c r="L672" s="43" t="s">
        <v>4</v>
      </c>
      <c r="M672" s="43" t="s">
        <v>803</v>
      </c>
      <c r="N672" s="46">
        <v>1</v>
      </c>
      <c r="O672" s="46">
        <v>5</v>
      </c>
      <c r="P672" s="51" t="s">
        <v>1348</v>
      </c>
      <c r="Q672" s="43" t="s">
        <v>1263</v>
      </c>
      <c r="R672" s="43" t="s">
        <v>1264</v>
      </c>
      <c r="S672" s="43"/>
      <c r="T672" s="43"/>
      <c r="U672" s="43"/>
      <c r="V672" s="43"/>
      <c r="W672" s="43"/>
      <c r="X672" s="43"/>
      <c r="Y672" s="43"/>
      <c r="Z672" s="43"/>
      <c r="AA672" s="43"/>
      <c r="AB672" s="43"/>
      <c r="AC672" s="43"/>
      <c r="AD672" s="43" t="s">
        <v>1033</v>
      </c>
      <c r="AE672" s="47">
        <f t="shared" si="60"/>
        <v>0</v>
      </c>
      <c r="AF672" s="47">
        <f t="shared" si="61"/>
        <v>0</v>
      </c>
      <c r="AG672" s="47">
        <f t="shared" si="62"/>
        <v>1</v>
      </c>
      <c r="AH672" s="43"/>
      <c r="AI672" s="43"/>
      <c r="AJ672" s="43" t="s">
        <v>376</v>
      </c>
      <c r="AK672" s="43" t="s">
        <v>658</v>
      </c>
      <c r="AL672" s="43"/>
      <c r="AM672" s="43"/>
      <c r="AN672" s="43" t="s">
        <v>376</v>
      </c>
      <c r="AO672" s="43" t="s">
        <v>658</v>
      </c>
      <c r="AP672" s="43"/>
      <c r="AQ672" s="43">
        <v>2</v>
      </c>
      <c r="AR672" s="43"/>
      <c r="AS672" s="43"/>
      <c r="AT672" s="43"/>
      <c r="AU672" s="43" t="s">
        <v>376</v>
      </c>
      <c r="AV672" s="43"/>
      <c r="AW672" s="43" t="s">
        <v>30</v>
      </c>
      <c r="AX672" s="43"/>
      <c r="AY672" s="43"/>
      <c r="AZ672" s="43" t="s">
        <v>30</v>
      </c>
      <c r="BA672" s="51"/>
      <c r="BB672" s="48"/>
      <c r="BC672" s="43"/>
      <c r="BD672" s="43"/>
      <c r="BE672" s="43"/>
      <c r="BF672" s="43">
        <v>1</v>
      </c>
      <c r="BG672" s="43">
        <v>2</v>
      </c>
      <c r="BH672" s="43">
        <v>1</v>
      </c>
      <c r="BI672" s="43" t="s">
        <v>1262</v>
      </c>
      <c r="BJ672" s="43" t="s">
        <v>803</v>
      </c>
      <c r="BK672" s="43">
        <v>1966</v>
      </c>
      <c r="BL672" s="43" t="str">
        <f t="shared" si="63"/>
        <v>1966Cardiff City</v>
      </c>
      <c r="BM672" s="49" t="str">
        <f t="shared" si="64"/>
        <v>Cardiff City</v>
      </c>
      <c r="BN672" s="43"/>
      <c r="BO672" s="43"/>
      <c r="BP672" s="43"/>
      <c r="BQ672" s="43"/>
      <c r="BR672" s="43"/>
      <c r="BS672" s="43"/>
      <c r="BT672" s="43"/>
      <c r="BU672" s="43"/>
      <c r="BV672" s="43" t="s">
        <v>376</v>
      </c>
      <c r="BW672" s="43" t="s">
        <v>376</v>
      </c>
      <c r="BX672" s="43"/>
      <c r="BZ672" s="50"/>
      <c r="CA672" s="50"/>
      <c r="CB672" s="88" t="str">
        <f t="shared" si="65"/>
        <v>19660202</v>
      </c>
    </row>
    <row r="673" spans="1:80" s="49" customFormat="1" ht="12.95" customHeight="1" x14ac:dyDescent="0.2">
      <c r="A673" s="43">
        <v>2</v>
      </c>
      <c r="B673" s="43">
        <v>2</v>
      </c>
      <c r="C673" s="43">
        <v>1966</v>
      </c>
      <c r="D673" s="43" t="s">
        <v>658</v>
      </c>
      <c r="E673" s="43" t="s">
        <v>566</v>
      </c>
      <c r="F673" s="51" t="s">
        <v>1327</v>
      </c>
      <c r="G673" s="43"/>
      <c r="H673" s="51" t="s">
        <v>1011</v>
      </c>
      <c r="I673" s="51">
        <v>2</v>
      </c>
      <c r="J673" s="52">
        <v>24140</v>
      </c>
      <c r="K673" s="43" t="s">
        <v>803</v>
      </c>
      <c r="L673" s="43" t="s">
        <v>3</v>
      </c>
      <c r="M673" s="43" t="s">
        <v>1262</v>
      </c>
      <c r="N673" s="46">
        <v>5</v>
      </c>
      <c r="O673" s="46">
        <v>1</v>
      </c>
      <c r="P673" s="51" t="s">
        <v>1348</v>
      </c>
      <c r="Q673" s="43" t="s">
        <v>1263</v>
      </c>
      <c r="R673" s="43" t="s">
        <v>1264</v>
      </c>
      <c r="S673" s="43"/>
      <c r="T673" s="43"/>
      <c r="U673" s="43"/>
      <c r="V673" s="43"/>
      <c r="W673" s="43"/>
      <c r="X673" s="43"/>
      <c r="Y673" s="43"/>
      <c r="Z673" s="43"/>
      <c r="AA673" s="43"/>
      <c r="AB673" s="43"/>
      <c r="AC673" s="43"/>
      <c r="AD673" s="43" t="s">
        <v>1037</v>
      </c>
      <c r="AE673" s="47">
        <f t="shared" si="60"/>
        <v>1</v>
      </c>
      <c r="AF673" s="47">
        <f t="shared" si="61"/>
        <v>0</v>
      </c>
      <c r="AG673" s="47">
        <f t="shared" si="62"/>
        <v>0</v>
      </c>
      <c r="AH673" s="43"/>
      <c r="AI673" s="43"/>
      <c r="AJ673" s="43" t="s">
        <v>376</v>
      </c>
      <c r="AK673" s="43" t="s">
        <v>658</v>
      </c>
      <c r="AL673" s="43"/>
      <c r="AM673" s="43"/>
      <c r="AN673" s="43" t="s">
        <v>376</v>
      </c>
      <c r="AO673" s="43" t="s">
        <v>658</v>
      </c>
      <c r="AP673" s="43"/>
      <c r="AQ673" s="43">
        <v>2</v>
      </c>
      <c r="AR673" s="43"/>
      <c r="AS673" s="43"/>
      <c r="AT673" s="43"/>
      <c r="AU673" s="43" t="s">
        <v>376</v>
      </c>
      <c r="AV673" s="43"/>
      <c r="AW673" s="43" t="s">
        <v>30</v>
      </c>
      <c r="AX673" s="43"/>
      <c r="AY673" s="43"/>
      <c r="AZ673" s="43" t="s">
        <v>30</v>
      </c>
      <c r="BA673" s="51"/>
      <c r="BB673" s="48"/>
      <c r="BC673" s="43"/>
      <c r="BD673" s="43"/>
      <c r="BE673" s="43"/>
      <c r="BF673" s="43">
        <v>1</v>
      </c>
      <c r="BG673" s="43">
        <v>1</v>
      </c>
      <c r="BH673" s="43">
        <v>2</v>
      </c>
      <c r="BI673" s="43" t="s">
        <v>803</v>
      </c>
      <c r="BJ673" s="43" t="s">
        <v>1262</v>
      </c>
      <c r="BK673" s="43">
        <v>1966</v>
      </c>
      <c r="BL673" s="43" t="str">
        <f t="shared" si="63"/>
        <v>1966West Ham United</v>
      </c>
      <c r="BM673" s="49" t="str">
        <f t="shared" si="64"/>
        <v>Cardiff City</v>
      </c>
      <c r="BN673" s="43"/>
      <c r="BO673" s="43"/>
      <c r="BP673" s="43"/>
      <c r="BQ673" s="43"/>
      <c r="BR673" s="43"/>
      <c r="BS673" s="43"/>
      <c r="BT673" s="43"/>
      <c r="BU673" s="43"/>
      <c r="BV673" s="43" t="s">
        <v>376</v>
      </c>
      <c r="BW673" s="43" t="s">
        <v>376</v>
      </c>
      <c r="BX673" s="43"/>
      <c r="BZ673" s="50"/>
      <c r="CA673" s="50"/>
      <c r="CB673" s="88" t="str">
        <f t="shared" si="65"/>
        <v>19660202</v>
      </c>
    </row>
    <row r="674" spans="1:80" s="49" customFormat="1" ht="12.95" customHeight="1" x14ac:dyDescent="0.2">
      <c r="A674" s="43">
        <v>3</v>
      </c>
      <c r="B674" s="43">
        <v>9</v>
      </c>
      <c r="C674" s="43">
        <v>1966</v>
      </c>
      <c r="D674" s="43" t="s">
        <v>658</v>
      </c>
      <c r="E674" s="43" t="s">
        <v>566</v>
      </c>
      <c r="F674" s="51" t="s">
        <v>1327</v>
      </c>
      <c r="G674" s="43"/>
      <c r="H674" s="43" t="s">
        <v>1334</v>
      </c>
      <c r="I674" s="51">
        <v>1</v>
      </c>
      <c r="J674" s="52">
        <v>24175</v>
      </c>
      <c r="K674" s="43" t="s">
        <v>803</v>
      </c>
      <c r="L674" s="43" t="s">
        <v>3</v>
      </c>
      <c r="M674" s="43" t="s">
        <v>1124</v>
      </c>
      <c r="N674" s="46">
        <v>2</v>
      </c>
      <c r="O674" s="46">
        <v>1</v>
      </c>
      <c r="P674" s="51" t="s">
        <v>1341</v>
      </c>
      <c r="Q674" s="51" t="s">
        <v>1017</v>
      </c>
      <c r="R674" s="51" t="s">
        <v>376</v>
      </c>
      <c r="S674" s="43"/>
      <c r="T674" s="43"/>
      <c r="U674" s="43"/>
      <c r="V674" s="43"/>
      <c r="W674" s="43"/>
      <c r="X674" s="43"/>
      <c r="Y674" s="43"/>
      <c r="Z674" s="43"/>
      <c r="AA674" s="43"/>
      <c r="AB674" s="43"/>
      <c r="AC674" s="43"/>
      <c r="AD674" s="43" t="s">
        <v>1033</v>
      </c>
      <c r="AE674" s="47">
        <f t="shared" si="60"/>
        <v>1</v>
      </c>
      <c r="AF674" s="47">
        <f t="shared" si="61"/>
        <v>0</v>
      </c>
      <c r="AG674" s="47">
        <f t="shared" si="62"/>
        <v>0</v>
      </c>
      <c r="AH674" s="43"/>
      <c r="AI674" s="43"/>
      <c r="AJ674" s="43" t="s">
        <v>376</v>
      </c>
      <c r="AK674" s="43" t="s">
        <v>658</v>
      </c>
      <c r="AL674" s="43"/>
      <c r="AM674" s="43"/>
      <c r="AN674" s="43" t="s">
        <v>376</v>
      </c>
      <c r="AO674" s="43" t="s">
        <v>658</v>
      </c>
      <c r="AP674" s="43"/>
      <c r="AQ674" s="43">
        <v>1</v>
      </c>
      <c r="AR674" s="43"/>
      <c r="AS674" s="43"/>
      <c r="AT674" s="43"/>
      <c r="AU674" s="43" t="s">
        <v>376</v>
      </c>
      <c r="AV674" s="43"/>
      <c r="AW674" s="43" t="s">
        <v>30</v>
      </c>
      <c r="AX674" s="43"/>
      <c r="AY674" s="43"/>
      <c r="AZ674" s="43" t="s">
        <v>30</v>
      </c>
      <c r="BA674" s="51"/>
      <c r="BB674" s="48" t="s">
        <v>30</v>
      </c>
      <c r="BC674" s="43" t="s">
        <v>30</v>
      </c>
      <c r="BD674" s="43"/>
      <c r="BE674" s="43"/>
      <c r="BF674" s="43">
        <v>1</v>
      </c>
      <c r="BG674" s="43">
        <v>1</v>
      </c>
      <c r="BH674" s="43">
        <v>1</v>
      </c>
      <c r="BI674" s="43" t="s">
        <v>803</v>
      </c>
      <c r="BJ674" s="43" t="s">
        <v>1124</v>
      </c>
      <c r="BK674" s="43">
        <v>1966</v>
      </c>
      <c r="BL674" s="43" t="str">
        <f t="shared" si="63"/>
        <v>1966West Ham United</v>
      </c>
      <c r="BM674" s="49" t="str">
        <f t="shared" si="64"/>
        <v>West Ham United</v>
      </c>
      <c r="BN674" s="43"/>
      <c r="BO674" s="43"/>
      <c r="BP674" s="43"/>
      <c r="BQ674" s="43"/>
      <c r="BR674" s="43"/>
      <c r="BS674" s="43"/>
      <c r="BT674" s="43"/>
      <c r="BU674" s="43"/>
      <c r="BV674" s="43" t="s">
        <v>376</v>
      </c>
      <c r="BW674" s="43" t="s">
        <v>376</v>
      </c>
      <c r="BX674" s="43"/>
      <c r="BZ674" s="50"/>
      <c r="CA674" s="50"/>
      <c r="CB674" s="88" t="str">
        <f t="shared" si="65"/>
        <v>19660309</v>
      </c>
    </row>
    <row r="675" spans="1:80" s="49" customFormat="1" ht="12.95" customHeight="1" x14ac:dyDescent="0.2">
      <c r="A675" s="43">
        <v>3</v>
      </c>
      <c r="B675" s="43">
        <v>9</v>
      </c>
      <c r="C675" s="43">
        <v>1966</v>
      </c>
      <c r="D675" s="43" t="s">
        <v>658</v>
      </c>
      <c r="E675" s="43" t="s">
        <v>566</v>
      </c>
      <c r="F675" s="51" t="s">
        <v>1327</v>
      </c>
      <c r="G675" s="43"/>
      <c r="H675" s="43" t="s">
        <v>1334</v>
      </c>
      <c r="I675" s="51">
        <v>1</v>
      </c>
      <c r="J675" s="52">
        <v>24175</v>
      </c>
      <c r="K675" s="43" t="s">
        <v>1124</v>
      </c>
      <c r="L675" s="43" t="s">
        <v>4</v>
      </c>
      <c r="M675" s="43" t="s">
        <v>803</v>
      </c>
      <c r="N675" s="46">
        <v>1</v>
      </c>
      <c r="O675" s="46">
        <v>2</v>
      </c>
      <c r="P675" s="51" t="s">
        <v>1341</v>
      </c>
      <c r="Q675" s="51" t="s">
        <v>1017</v>
      </c>
      <c r="R675" s="51" t="s">
        <v>376</v>
      </c>
      <c r="S675" s="43"/>
      <c r="T675" s="43"/>
      <c r="U675" s="43"/>
      <c r="V675" s="43"/>
      <c r="W675" s="43"/>
      <c r="X675" s="43"/>
      <c r="Y675" s="43"/>
      <c r="Z675" s="43"/>
      <c r="AA675" s="43"/>
      <c r="AB675" s="43"/>
      <c r="AC675" s="43"/>
      <c r="AD675" s="43" t="s">
        <v>1037</v>
      </c>
      <c r="AE675" s="47">
        <f t="shared" si="60"/>
        <v>0</v>
      </c>
      <c r="AF675" s="47">
        <f t="shared" si="61"/>
        <v>0</v>
      </c>
      <c r="AG675" s="47">
        <f t="shared" si="62"/>
        <v>1</v>
      </c>
      <c r="AH675" s="43"/>
      <c r="AI675" s="43"/>
      <c r="AJ675" s="43" t="s">
        <v>376</v>
      </c>
      <c r="AK675" s="43" t="s">
        <v>658</v>
      </c>
      <c r="AL675" s="43"/>
      <c r="AM675" s="43"/>
      <c r="AN675" s="43" t="s">
        <v>376</v>
      </c>
      <c r="AO675" s="43" t="s">
        <v>658</v>
      </c>
      <c r="AP675" s="43"/>
      <c r="AQ675" s="43">
        <v>1</v>
      </c>
      <c r="AR675" s="43"/>
      <c r="AS675" s="43"/>
      <c r="AT675" s="43"/>
      <c r="AU675" s="43" t="s">
        <v>376</v>
      </c>
      <c r="AV675" s="43"/>
      <c r="AW675" s="43" t="s">
        <v>30</v>
      </c>
      <c r="AX675" s="43"/>
      <c r="AY675" s="43"/>
      <c r="AZ675" s="43" t="s">
        <v>30</v>
      </c>
      <c r="BA675" s="51"/>
      <c r="BB675" s="48"/>
      <c r="BC675" s="43" t="s">
        <v>30</v>
      </c>
      <c r="BD675" s="43"/>
      <c r="BE675" s="43"/>
      <c r="BF675" s="43">
        <v>1</v>
      </c>
      <c r="BG675" s="43">
        <v>1</v>
      </c>
      <c r="BH675" s="43">
        <v>1</v>
      </c>
      <c r="BI675" s="43" t="s">
        <v>1124</v>
      </c>
      <c r="BJ675" s="43" t="s">
        <v>803</v>
      </c>
      <c r="BK675" s="43">
        <v>1966</v>
      </c>
      <c r="BL675" s="43" t="str">
        <f t="shared" si="63"/>
        <v>1966West Bromwich Albion</v>
      </c>
      <c r="BM675" s="49" t="str">
        <f t="shared" si="64"/>
        <v>West Ham United</v>
      </c>
      <c r="BN675" s="43"/>
      <c r="BO675" s="43"/>
      <c r="BP675" s="43"/>
      <c r="BQ675" s="43"/>
      <c r="BR675" s="43"/>
      <c r="BS675" s="43"/>
      <c r="BT675" s="43"/>
      <c r="BU675" s="43"/>
      <c r="BV675" s="43" t="s">
        <v>376</v>
      </c>
      <c r="BW675" s="43" t="s">
        <v>376</v>
      </c>
      <c r="BX675" s="43"/>
      <c r="BZ675" s="50"/>
      <c r="CA675" s="50"/>
      <c r="CB675" s="88" t="str">
        <f t="shared" si="65"/>
        <v>19660309</v>
      </c>
    </row>
    <row r="676" spans="1:80" s="49" customFormat="1" ht="12.95" customHeight="1" x14ac:dyDescent="0.2">
      <c r="A676" s="43">
        <v>3</v>
      </c>
      <c r="B676" s="43">
        <v>23</v>
      </c>
      <c r="C676" s="43">
        <v>1966</v>
      </c>
      <c r="D676" s="43" t="s">
        <v>658</v>
      </c>
      <c r="E676" s="43" t="s">
        <v>566</v>
      </c>
      <c r="F676" s="51" t="s">
        <v>1327</v>
      </c>
      <c r="G676" s="43"/>
      <c r="H676" s="43" t="s">
        <v>1334</v>
      </c>
      <c r="I676" s="51">
        <v>2</v>
      </c>
      <c r="J676" s="52">
        <v>24189</v>
      </c>
      <c r="K676" s="43" t="s">
        <v>1124</v>
      </c>
      <c r="L676" s="43" t="s">
        <v>3</v>
      </c>
      <c r="M676" s="43" t="s">
        <v>803</v>
      </c>
      <c r="N676" s="46">
        <v>4</v>
      </c>
      <c r="O676" s="46">
        <v>1</v>
      </c>
      <c r="P676" s="51" t="s">
        <v>1221</v>
      </c>
      <c r="Q676" s="51" t="s">
        <v>1111</v>
      </c>
      <c r="R676" s="51" t="s">
        <v>376</v>
      </c>
      <c r="S676" s="43"/>
      <c r="T676" s="43"/>
      <c r="U676" s="43"/>
      <c r="V676" s="43"/>
      <c r="W676" s="43"/>
      <c r="X676" s="43"/>
      <c r="Y676" s="43"/>
      <c r="Z676" s="43"/>
      <c r="AA676" s="43"/>
      <c r="AB676" s="43"/>
      <c r="AC676" s="43"/>
      <c r="AD676" s="43" t="s">
        <v>1033</v>
      </c>
      <c r="AE676" s="47">
        <f t="shared" si="60"/>
        <v>1</v>
      </c>
      <c r="AF676" s="47">
        <f t="shared" si="61"/>
        <v>0</v>
      </c>
      <c r="AG676" s="47">
        <f t="shared" si="62"/>
        <v>0</v>
      </c>
      <c r="AH676" s="43"/>
      <c r="AI676" s="43"/>
      <c r="AJ676" s="43" t="s">
        <v>376</v>
      </c>
      <c r="AK676" s="43" t="s">
        <v>658</v>
      </c>
      <c r="AL676" s="43"/>
      <c r="AM676" s="43"/>
      <c r="AN676" s="43" t="s">
        <v>376</v>
      </c>
      <c r="AO676" s="43" t="s">
        <v>658</v>
      </c>
      <c r="AP676" s="43"/>
      <c r="AQ676" s="43">
        <v>1</v>
      </c>
      <c r="AR676" s="43"/>
      <c r="AS676" s="43"/>
      <c r="AT676" s="43"/>
      <c r="AU676" s="43" t="s">
        <v>376</v>
      </c>
      <c r="AV676" s="43"/>
      <c r="AW676" s="43" t="s">
        <v>30</v>
      </c>
      <c r="AX676" s="43"/>
      <c r="AY676" s="43"/>
      <c r="AZ676" s="43" t="s">
        <v>30</v>
      </c>
      <c r="BA676" s="51"/>
      <c r="BB676" s="48" t="s">
        <v>30</v>
      </c>
      <c r="BC676" s="43" t="s">
        <v>30</v>
      </c>
      <c r="BD676" s="43"/>
      <c r="BE676" s="43"/>
      <c r="BF676" s="43">
        <v>1</v>
      </c>
      <c r="BG676" s="43">
        <v>1</v>
      </c>
      <c r="BH676" s="43">
        <v>1</v>
      </c>
      <c r="BI676" s="43" t="s">
        <v>1124</v>
      </c>
      <c r="BJ676" s="43" t="s">
        <v>803</v>
      </c>
      <c r="BK676" s="43">
        <v>1966</v>
      </c>
      <c r="BL676" s="43" t="str">
        <f t="shared" si="63"/>
        <v>1966West Bromwich Albion</v>
      </c>
      <c r="BM676" s="49" t="str">
        <f t="shared" si="64"/>
        <v>West Bromwich Albion</v>
      </c>
      <c r="BN676" s="43"/>
      <c r="BO676" s="43"/>
      <c r="BP676" s="43"/>
      <c r="BQ676" s="43"/>
      <c r="BR676" s="43"/>
      <c r="BS676" s="43"/>
      <c r="BT676" s="43"/>
      <c r="BU676" s="43"/>
      <c r="BV676" s="43" t="s">
        <v>376</v>
      </c>
      <c r="BW676" s="43" t="s">
        <v>376</v>
      </c>
      <c r="BX676" s="43"/>
      <c r="BZ676" s="50"/>
      <c r="CA676" s="50"/>
      <c r="CB676" s="88" t="str">
        <f t="shared" si="65"/>
        <v>19660323</v>
      </c>
    </row>
    <row r="677" spans="1:80" s="49" customFormat="1" ht="12.95" customHeight="1" x14ac:dyDescent="0.2">
      <c r="A677" s="43">
        <v>3</v>
      </c>
      <c r="B677" s="43">
        <v>23</v>
      </c>
      <c r="C677" s="43">
        <v>1966</v>
      </c>
      <c r="D677" s="43" t="s">
        <v>658</v>
      </c>
      <c r="E677" s="43" t="s">
        <v>566</v>
      </c>
      <c r="F677" s="51" t="s">
        <v>1327</v>
      </c>
      <c r="G677" s="43"/>
      <c r="H677" s="43" t="s">
        <v>1334</v>
      </c>
      <c r="I677" s="51">
        <v>2</v>
      </c>
      <c r="J677" s="52">
        <v>24189</v>
      </c>
      <c r="K677" s="43" t="s">
        <v>803</v>
      </c>
      <c r="L677" s="43" t="s">
        <v>4</v>
      </c>
      <c r="M677" s="43" t="s">
        <v>1124</v>
      </c>
      <c r="N677" s="46">
        <v>1</v>
      </c>
      <c r="O677" s="46">
        <v>4</v>
      </c>
      <c r="P677" s="51" t="s">
        <v>1221</v>
      </c>
      <c r="Q677" s="51" t="s">
        <v>1111</v>
      </c>
      <c r="R677" s="51" t="s">
        <v>376</v>
      </c>
      <c r="S677" s="43"/>
      <c r="T677" s="43"/>
      <c r="U677" s="43"/>
      <c r="V677" s="43"/>
      <c r="W677" s="43"/>
      <c r="X677" s="43"/>
      <c r="Y677" s="43"/>
      <c r="Z677" s="43"/>
      <c r="AA677" s="43"/>
      <c r="AB677" s="43"/>
      <c r="AC677" s="43"/>
      <c r="AD677" s="43" t="s">
        <v>1037</v>
      </c>
      <c r="AE677" s="47">
        <f t="shared" si="60"/>
        <v>0</v>
      </c>
      <c r="AF677" s="47">
        <f t="shared" si="61"/>
        <v>0</v>
      </c>
      <c r="AG677" s="47">
        <f t="shared" si="62"/>
        <v>1</v>
      </c>
      <c r="AH677" s="43"/>
      <c r="AI677" s="43"/>
      <c r="AJ677" s="43" t="s">
        <v>376</v>
      </c>
      <c r="AK677" s="43" t="s">
        <v>658</v>
      </c>
      <c r="AL677" s="43"/>
      <c r="AM677" s="43"/>
      <c r="AN677" s="43" t="s">
        <v>376</v>
      </c>
      <c r="AO677" s="43" t="s">
        <v>658</v>
      </c>
      <c r="AP677" s="43"/>
      <c r="AQ677" s="43">
        <v>1</v>
      </c>
      <c r="AR677" s="43"/>
      <c r="AS677" s="43"/>
      <c r="AT677" s="43"/>
      <c r="AU677" s="43" t="s">
        <v>376</v>
      </c>
      <c r="AV677" s="43"/>
      <c r="AW677" s="43" t="s">
        <v>30</v>
      </c>
      <c r="AX677" s="43"/>
      <c r="AY677" s="43"/>
      <c r="AZ677" s="43" t="s">
        <v>30</v>
      </c>
      <c r="BA677" s="51"/>
      <c r="BB677" s="48"/>
      <c r="BC677" s="43" t="s">
        <v>30</v>
      </c>
      <c r="BD677" s="43"/>
      <c r="BE677" s="43"/>
      <c r="BF677" s="43">
        <v>1</v>
      </c>
      <c r="BG677" s="43">
        <v>1</v>
      </c>
      <c r="BH677" s="43">
        <v>1</v>
      </c>
      <c r="BI677" s="43" t="s">
        <v>803</v>
      </c>
      <c r="BJ677" s="43" t="s">
        <v>1124</v>
      </c>
      <c r="BK677" s="43">
        <v>1966</v>
      </c>
      <c r="BL677" s="43" t="str">
        <f t="shared" si="63"/>
        <v>1966West Ham United</v>
      </c>
      <c r="BM677" s="49" t="str">
        <f t="shared" si="64"/>
        <v>West Bromwich Albion</v>
      </c>
      <c r="BN677" s="43"/>
      <c r="BO677" s="43"/>
      <c r="BP677" s="43"/>
      <c r="BQ677" s="43"/>
      <c r="BR677" s="43"/>
      <c r="BS677" s="43"/>
      <c r="BT677" s="43"/>
      <c r="BU677" s="43"/>
      <c r="BV677" s="43" t="s">
        <v>376</v>
      </c>
      <c r="BW677" s="43" t="s">
        <v>376</v>
      </c>
      <c r="BX677" s="43"/>
      <c r="BZ677" s="50"/>
      <c r="CA677" s="50"/>
      <c r="CB677" s="88" t="str">
        <f t="shared" si="65"/>
        <v>19660323</v>
      </c>
    </row>
    <row r="678" spans="1:80" s="49" customFormat="1" ht="12.95" customHeight="1" x14ac:dyDescent="0.2">
      <c r="A678" s="43">
        <v>4</v>
      </c>
      <c r="B678" s="43">
        <v>23</v>
      </c>
      <c r="C678" s="43">
        <v>1966</v>
      </c>
      <c r="D678" s="43" t="s">
        <v>658</v>
      </c>
      <c r="E678" s="43" t="s">
        <v>566</v>
      </c>
      <c r="F678" s="44" t="s">
        <v>1010</v>
      </c>
      <c r="G678" s="43"/>
      <c r="H678" s="44" t="s">
        <v>1011</v>
      </c>
      <c r="I678" s="44"/>
      <c r="J678" s="45">
        <v>24220</v>
      </c>
      <c r="K678" s="43" t="s">
        <v>804</v>
      </c>
      <c r="L678" s="43" t="s">
        <v>3</v>
      </c>
      <c r="M678" s="43" t="s">
        <v>821</v>
      </c>
      <c r="N678" s="46">
        <v>1</v>
      </c>
      <c r="O678" s="46">
        <v>0</v>
      </c>
      <c r="P678" s="44" t="s">
        <v>1209</v>
      </c>
      <c r="Q678" s="44" t="s">
        <v>1101</v>
      </c>
      <c r="R678" s="44" t="s">
        <v>376</v>
      </c>
      <c r="S678" s="43"/>
      <c r="T678" s="43"/>
      <c r="U678" s="43"/>
      <c r="V678" s="43"/>
      <c r="W678" s="43"/>
      <c r="X678" s="43"/>
      <c r="Y678" s="43"/>
      <c r="Z678" s="43"/>
      <c r="AA678" s="43"/>
      <c r="AB678" s="43"/>
      <c r="AC678" s="43"/>
      <c r="AD678" s="43"/>
      <c r="AE678" s="47">
        <f t="shared" si="60"/>
        <v>1</v>
      </c>
      <c r="AF678" s="47">
        <f t="shared" si="61"/>
        <v>0</v>
      </c>
      <c r="AG678" s="47">
        <f t="shared" si="62"/>
        <v>0</v>
      </c>
      <c r="AH678" s="43" t="s">
        <v>588</v>
      </c>
      <c r="AI678" s="43" t="s">
        <v>1175</v>
      </c>
      <c r="AJ678" s="43" t="s">
        <v>376</v>
      </c>
      <c r="AK678" s="43" t="s">
        <v>658</v>
      </c>
      <c r="AL678" s="43" t="s">
        <v>1101</v>
      </c>
      <c r="AM678" s="43" t="s">
        <v>1159</v>
      </c>
      <c r="AN678" s="43" t="s">
        <v>376</v>
      </c>
      <c r="AO678" s="43" t="s">
        <v>658</v>
      </c>
      <c r="AP678" s="43"/>
      <c r="AQ678" s="43">
        <v>2</v>
      </c>
      <c r="AR678" s="43"/>
      <c r="AS678" s="43"/>
      <c r="AT678" s="43"/>
      <c r="AU678" s="43" t="s">
        <v>376</v>
      </c>
      <c r="AV678" s="43"/>
      <c r="AW678" s="43" t="s">
        <v>30</v>
      </c>
      <c r="AX678" s="43"/>
      <c r="AY678" s="43" t="s">
        <v>30</v>
      </c>
      <c r="AZ678" s="43"/>
      <c r="BA678" s="44"/>
      <c r="BB678" s="48"/>
      <c r="BC678" s="43"/>
      <c r="BD678" s="43"/>
      <c r="BE678" s="43"/>
      <c r="BF678" s="43">
        <v>1</v>
      </c>
      <c r="BG678" s="43">
        <v>1</v>
      </c>
      <c r="BH678" s="43">
        <v>1</v>
      </c>
      <c r="BI678" s="43" t="s">
        <v>804</v>
      </c>
      <c r="BJ678" s="43" t="s">
        <v>821</v>
      </c>
      <c r="BK678" s="43">
        <v>1966</v>
      </c>
      <c r="BL678" s="43" t="str">
        <f t="shared" si="63"/>
        <v>1966Everton</v>
      </c>
      <c r="BM678" s="49" t="str">
        <f t="shared" si="64"/>
        <v>Manchester</v>
      </c>
      <c r="BN678" s="43"/>
      <c r="BO678" s="43"/>
      <c r="BP678" s="43"/>
      <c r="BQ678" s="43"/>
      <c r="BR678" s="43"/>
      <c r="BS678" s="43"/>
      <c r="BT678" s="43"/>
      <c r="BU678" s="43"/>
      <c r="BV678" s="43" t="s">
        <v>376</v>
      </c>
      <c r="BW678" s="43" t="s">
        <v>376</v>
      </c>
      <c r="BX678" s="43"/>
      <c r="BZ678" s="50"/>
      <c r="CA678" s="50"/>
      <c r="CB678" s="88" t="str">
        <f t="shared" si="65"/>
        <v>19660423</v>
      </c>
    </row>
    <row r="679" spans="1:80" s="49" customFormat="1" ht="12.95" customHeight="1" x14ac:dyDescent="0.2">
      <c r="A679" s="43">
        <v>4</v>
      </c>
      <c r="B679" s="43">
        <v>23</v>
      </c>
      <c r="C679" s="43">
        <v>1966</v>
      </c>
      <c r="D679" s="43" t="s">
        <v>658</v>
      </c>
      <c r="E679" s="43" t="s">
        <v>566</v>
      </c>
      <c r="F679" s="44" t="s">
        <v>1010</v>
      </c>
      <c r="G679" s="43"/>
      <c r="H679" s="44" t="s">
        <v>1011</v>
      </c>
      <c r="I679" s="44"/>
      <c r="J679" s="45">
        <v>24220</v>
      </c>
      <c r="K679" s="43" t="s">
        <v>821</v>
      </c>
      <c r="L679" s="43" t="s">
        <v>4</v>
      </c>
      <c r="M679" s="43" t="s">
        <v>804</v>
      </c>
      <c r="N679" s="46">
        <v>0</v>
      </c>
      <c r="O679" s="46">
        <v>1</v>
      </c>
      <c r="P679" s="44" t="s">
        <v>1209</v>
      </c>
      <c r="Q679" s="44" t="s">
        <v>1101</v>
      </c>
      <c r="R679" s="44" t="s">
        <v>376</v>
      </c>
      <c r="S679" s="43"/>
      <c r="T679" s="43"/>
      <c r="U679" s="43"/>
      <c r="V679" s="43"/>
      <c r="W679" s="43"/>
      <c r="X679" s="43"/>
      <c r="Y679" s="43"/>
      <c r="Z679" s="43"/>
      <c r="AA679" s="43"/>
      <c r="AB679" s="43"/>
      <c r="AC679" s="43"/>
      <c r="AD679" s="43"/>
      <c r="AE679" s="47">
        <f t="shared" si="60"/>
        <v>0</v>
      </c>
      <c r="AF679" s="47">
        <f t="shared" si="61"/>
        <v>0</v>
      </c>
      <c r="AG679" s="47">
        <f t="shared" si="62"/>
        <v>1</v>
      </c>
      <c r="AH679" s="43" t="s">
        <v>1101</v>
      </c>
      <c r="AI679" s="43" t="s">
        <v>1159</v>
      </c>
      <c r="AJ679" s="43" t="s">
        <v>376</v>
      </c>
      <c r="AK679" s="43" t="s">
        <v>658</v>
      </c>
      <c r="AL679" s="43" t="s">
        <v>588</v>
      </c>
      <c r="AM679" s="43" t="s">
        <v>1175</v>
      </c>
      <c r="AN679" s="43" t="s">
        <v>376</v>
      </c>
      <c r="AO679" s="43" t="s">
        <v>658</v>
      </c>
      <c r="AP679" s="43"/>
      <c r="AQ679" s="43">
        <v>2</v>
      </c>
      <c r="AR679" s="43"/>
      <c r="AS679" s="43"/>
      <c r="AT679" s="43"/>
      <c r="AU679" s="43" t="s">
        <v>376</v>
      </c>
      <c r="AV679" s="43"/>
      <c r="AW679" s="43" t="s">
        <v>30</v>
      </c>
      <c r="AX679" s="43"/>
      <c r="AY679" s="43" t="s">
        <v>30</v>
      </c>
      <c r="AZ679" s="43"/>
      <c r="BA679" s="44"/>
      <c r="BB679" s="48"/>
      <c r="BC679" s="43"/>
      <c r="BD679" s="43"/>
      <c r="BE679" s="43"/>
      <c r="BF679" s="43">
        <v>1</v>
      </c>
      <c r="BG679" s="43">
        <v>1</v>
      </c>
      <c r="BH679" s="43">
        <v>1</v>
      </c>
      <c r="BI679" s="43" t="s">
        <v>821</v>
      </c>
      <c r="BJ679" s="43" t="s">
        <v>804</v>
      </c>
      <c r="BK679" s="43">
        <v>1966</v>
      </c>
      <c r="BL679" s="43" t="str">
        <f t="shared" si="63"/>
        <v>1966Manchester United</v>
      </c>
      <c r="BM679" s="49" t="str">
        <f t="shared" si="64"/>
        <v>Manchester</v>
      </c>
      <c r="BN679" s="43"/>
      <c r="BO679" s="43"/>
      <c r="BP679" s="43"/>
      <c r="BQ679" s="43"/>
      <c r="BR679" s="43"/>
      <c r="BS679" s="43"/>
      <c r="BT679" s="43"/>
      <c r="BU679" s="43"/>
      <c r="BV679" s="43" t="s">
        <v>376</v>
      </c>
      <c r="BW679" s="43" t="s">
        <v>376</v>
      </c>
      <c r="BX679" s="43"/>
      <c r="BZ679" s="50"/>
      <c r="CA679" s="50"/>
      <c r="CB679" s="88" t="str">
        <f t="shared" si="65"/>
        <v>19660423</v>
      </c>
    </row>
    <row r="680" spans="1:80" s="49" customFormat="1" ht="12.95" customHeight="1" x14ac:dyDescent="0.2">
      <c r="A680" s="43">
        <v>4</v>
      </c>
      <c r="B680" s="43">
        <v>23</v>
      </c>
      <c r="C680" s="43">
        <v>1966</v>
      </c>
      <c r="D680" s="43" t="s">
        <v>658</v>
      </c>
      <c r="E680" s="43" t="s">
        <v>566</v>
      </c>
      <c r="F680" s="44" t="s">
        <v>1010</v>
      </c>
      <c r="G680" s="43"/>
      <c r="H680" s="44" t="s">
        <v>1011</v>
      </c>
      <c r="I680" s="44"/>
      <c r="J680" s="45">
        <v>24220</v>
      </c>
      <c r="K680" s="43" t="s">
        <v>1093</v>
      </c>
      <c r="L680" s="43" t="s">
        <v>3</v>
      </c>
      <c r="M680" s="43" t="s">
        <v>816</v>
      </c>
      <c r="N680" s="46">
        <v>2</v>
      </c>
      <c r="O680" s="46">
        <v>0</v>
      </c>
      <c r="P680" s="44" t="s">
        <v>1219</v>
      </c>
      <c r="Q680" s="44" t="s">
        <v>1111</v>
      </c>
      <c r="R680" s="44" t="s">
        <v>376</v>
      </c>
      <c r="S680" s="43"/>
      <c r="T680" s="43"/>
      <c r="U680" s="43"/>
      <c r="V680" s="43"/>
      <c r="W680" s="43"/>
      <c r="X680" s="43"/>
      <c r="Y680" s="43"/>
      <c r="Z680" s="43"/>
      <c r="AA680" s="43"/>
      <c r="AB680" s="43"/>
      <c r="AC680" s="43"/>
      <c r="AD680" s="43"/>
      <c r="AE680" s="47">
        <f t="shared" si="60"/>
        <v>1</v>
      </c>
      <c r="AF680" s="47">
        <f t="shared" si="61"/>
        <v>0</v>
      </c>
      <c r="AG680" s="47">
        <f t="shared" si="62"/>
        <v>0</v>
      </c>
      <c r="AH680" s="43" t="s">
        <v>1097</v>
      </c>
      <c r="AI680" s="43" t="s">
        <v>1098</v>
      </c>
      <c r="AJ680" s="43" t="s">
        <v>376</v>
      </c>
      <c r="AK680" s="43" t="s">
        <v>658</v>
      </c>
      <c r="AL680" s="43" t="s">
        <v>1017</v>
      </c>
      <c r="AM680" s="43" t="s">
        <v>1018</v>
      </c>
      <c r="AN680" s="43" t="s">
        <v>376</v>
      </c>
      <c r="AO680" s="43" t="s">
        <v>658</v>
      </c>
      <c r="AP680" s="43"/>
      <c r="AQ680" s="43">
        <v>2</v>
      </c>
      <c r="AR680" s="43"/>
      <c r="AS680" s="43"/>
      <c r="AT680" s="43"/>
      <c r="AU680" s="43" t="s">
        <v>376</v>
      </c>
      <c r="AV680" s="43"/>
      <c r="AW680" s="43" t="s">
        <v>30</v>
      </c>
      <c r="AX680" s="43"/>
      <c r="AY680" s="43" t="s">
        <v>30</v>
      </c>
      <c r="AZ680" s="43"/>
      <c r="BA680" s="44"/>
      <c r="BB680" s="48"/>
      <c r="BC680" s="43"/>
      <c r="BD680" s="43"/>
      <c r="BE680" s="43"/>
      <c r="BF680" s="43">
        <v>1</v>
      </c>
      <c r="BG680" s="43">
        <v>1</v>
      </c>
      <c r="BH680" s="43">
        <v>1</v>
      </c>
      <c r="BI680" s="43" t="s">
        <v>1093</v>
      </c>
      <c r="BJ680" s="43" t="s">
        <v>816</v>
      </c>
      <c r="BK680" s="43">
        <v>1966</v>
      </c>
      <c r="BL680" s="43" t="str">
        <f t="shared" si="63"/>
        <v>1966Sheffield Wednesday</v>
      </c>
      <c r="BM680" s="49" t="str">
        <f t="shared" si="64"/>
        <v>Birmingham</v>
      </c>
      <c r="BN680" s="43"/>
      <c r="BO680" s="43"/>
      <c r="BP680" s="43"/>
      <c r="BQ680" s="43"/>
      <c r="BR680" s="43"/>
      <c r="BS680" s="43"/>
      <c r="BT680" s="43"/>
      <c r="BU680" s="43"/>
      <c r="BV680" s="43" t="s">
        <v>376</v>
      </c>
      <c r="BW680" s="43" t="s">
        <v>376</v>
      </c>
      <c r="BX680" s="43"/>
      <c r="BZ680" s="50"/>
      <c r="CA680" s="50"/>
      <c r="CB680" s="88" t="str">
        <f t="shared" si="65"/>
        <v>19660423</v>
      </c>
    </row>
    <row r="681" spans="1:80" s="49" customFormat="1" ht="12.95" customHeight="1" x14ac:dyDescent="0.2">
      <c r="A681" s="43">
        <v>4</v>
      </c>
      <c r="B681" s="43">
        <v>23</v>
      </c>
      <c r="C681" s="43">
        <v>1966</v>
      </c>
      <c r="D681" s="43" t="s">
        <v>658</v>
      </c>
      <c r="E681" s="43" t="s">
        <v>566</v>
      </c>
      <c r="F681" s="44" t="s">
        <v>1010</v>
      </c>
      <c r="G681" s="43"/>
      <c r="H681" s="44" t="s">
        <v>1011</v>
      </c>
      <c r="I681" s="44"/>
      <c r="J681" s="45">
        <v>24220</v>
      </c>
      <c r="K681" s="43" t="s">
        <v>816</v>
      </c>
      <c r="L681" s="43" t="s">
        <v>4</v>
      </c>
      <c r="M681" s="43" t="s">
        <v>1093</v>
      </c>
      <c r="N681" s="46">
        <v>0</v>
      </c>
      <c r="O681" s="46">
        <v>2</v>
      </c>
      <c r="P681" s="44" t="s">
        <v>1219</v>
      </c>
      <c r="Q681" s="44" t="s">
        <v>1111</v>
      </c>
      <c r="R681" s="44" t="s">
        <v>376</v>
      </c>
      <c r="S681" s="43"/>
      <c r="T681" s="43"/>
      <c r="U681" s="43"/>
      <c r="V681" s="43"/>
      <c r="W681" s="43"/>
      <c r="X681" s="43"/>
      <c r="Y681" s="43"/>
      <c r="Z681" s="43"/>
      <c r="AA681" s="43"/>
      <c r="AB681" s="43"/>
      <c r="AC681" s="43"/>
      <c r="AD681" s="43"/>
      <c r="AE681" s="47">
        <f t="shared" si="60"/>
        <v>0</v>
      </c>
      <c r="AF681" s="47">
        <f t="shared" si="61"/>
        <v>0</v>
      </c>
      <c r="AG681" s="47">
        <f t="shared" si="62"/>
        <v>1</v>
      </c>
      <c r="AH681" s="43" t="s">
        <v>1017</v>
      </c>
      <c r="AI681" s="43" t="s">
        <v>1018</v>
      </c>
      <c r="AJ681" s="43" t="s">
        <v>376</v>
      </c>
      <c r="AK681" s="43" t="s">
        <v>658</v>
      </c>
      <c r="AL681" s="43" t="s">
        <v>1097</v>
      </c>
      <c r="AM681" s="43" t="s">
        <v>1098</v>
      </c>
      <c r="AN681" s="43" t="s">
        <v>376</v>
      </c>
      <c r="AO681" s="43" t="s">
        <v>658</v>
      </c>
      <c r="AP681" s="43"/>
      <c r="AQ681" s="43">
        <v>2</v>
      </c>
      <c r="AR681" s="43"/>
      <c r="AS681" s="43"/>
      <c r="AT681" s="43"/>
      <c r="AU681" s="43" t="s">
        <v>376</v>
      </c>
      <c r="AV681" s="43"/>
      <c r="AW681" s="43" t="s">
        <v>30</v>
      </c>
      <c r="AX681" s="43"/>
      <c r="AY681" s="43" t="s">
        <v>30</v>
      </c>
      <c r="AZ681" s="43"/>
      <c r="BA681" s="44"/>
      <c r="BB681" s="48"/>
      <c r="BC681" s="43"/>
      <c r="BD681" s="43"/>
      <c r="BE681" s="43"/>
      <c r="BF681" s="43">
        <v>1</v>
      </c>
      <c r="BG681" s="43">
        <v>1</v>
      </c>
      <c r="BH681" s="43">
        <v>1</v>
      </c>
      <c r="BI681" s="43" t="s">
        <v>816</v>
      </c>
      <c r="BJ681" s="43" t="s">
        <v>1093</v>
      </c>
      <c r="BK681" s="43">
        <v>1966</v>
      </c>
      <c r="BL681" s="43" t="str">
        <f t="shared" si="63"/>
        <v>1966Chelsea</v>
      </c>
      <c r="BM681" s="49" t="str">
        <f t="shared" si="64"/>
        <v>Birmingham</v>
      </c>
      <c r="BN681" s="43"/>
      <c r="BO681" s="43"/>
      <c r="BP681" s="43"/>
      <c r="BQ681" s="43"/>
      <c r="BR681" s="43"/>
      <c r="BS681" s="43"/>
      <c r="BT681" s="43"/>
      <c r="BU681" s="43"/>
      <c r="BV681" s="43" t="s">
        <v>376</v>
      </c>
      <c r="BW681" s="43" t="s">
        <v>376</v>
      </c>
      <c r="BX681" s="43"/>
      <c r="BZ681" s="50"/>
      <c r="CA681" s="50"/>
      <c r="CB681" s="88" t="str">
        <f t="shared" si="65"/>
        <v>19660423</v>
      </c>
    </row>
    <row r="682" spans="1:80" s="49" customFormat="1" ht="12.95" customHeight="1" x14ac:dyDescent="0.2">
      <c r="A682" s="43">
        <v>5</v>
      </c>
      <c r="B682" s="43">
        <v>14</v>
      </c>
      <c r="C682" s="43">
        <v>1966</v>
      </c>
      <c r="D682" s="43" t="s">
        <v>658</v>
      </c>
      <c r="E682" s="43" t="s">
        <v>566</v>
      </c>
      <c r="F682" s="44" t="s">
        <v>1010</v>
      </c>
      <c r="G682" s="43"/>
      <c r="H682" s="44" t="s">
        <v>1025</v>
      </c>
      <c r="I682" s="44"/>
      <c r="J682" s="45">
        <v>24241</v>
      </c>
      <c r="K682" s="43" t="s">
        <v>804</v>
      </c>
      <c r="L682" s="43" t="s">
        <v>3</v>
      </c>
      <c r="M682" s="43" t="s">
        <v>1093</v>
      </c>
      <c r="N682" s="46">
        <v>3</v>
      </c>
      <c r="O682" s="46">
        <v>2</v>
      </c>
      <c r="P682" s="44" t="s">
        <v>1268</v>
      </c>
      <c r="Q682" s="44" t="s">
        <v>1017</v>
      </c>
      <c r="R682" s="44" t="s">
        <v>376</v>
      </c>
      <c r="S682" s="43"/>
      <c r="T682" s="43"/>
      <c r="U682" s="43"/>
      <c r="V682" s="43"/>
      <c r="W682" s="43"/>
      <c r="X682" s="43"/>
      <c r="Y682" s="43"/>
      <c r="Z682" s="43"/>
      <c r="AA682" s="43"/>
      <c r="AB682" s="43"/>
      <c r="AC682" s="43"/>
      <c r="AD682" s="43"/>
      <c r="AE682" s="47">
        <f t="shared" si="60"/>
        <v>1</v>
      </c>
      <c r="AF682" s="47">
        <f t="shared" si="61"/>
        <v>0</v>
      </c>
      <c r="AG682" s="47">
        <f t="shared" si="62"/>
        <v>0</v>
      </c>
      <c r="AH682" s="43" t="s">
        <v>588</v>
      </c>
      <c r="AI682" s="43" t="s">
        <v>1175</v>
      </c>
      <c r="AJ682" s="43" t="s">
        <v>376</v>
      </c>
      <c r="AK682" s="43" t="s">
        <v>658</v>
      </c>
      <c r="AL682" s="43" t="s">
        <v>1097</v>
      </c>
      <c r="AM682" s="43" t="s">
        <v>1098</v>
      </c>
      <c r="AN682" s="43" t="s">
        <v>376</v>
      </c>
      <c r="AO682" s="43" t="s">
        <v>658</v>
      </c>
      <c r="AP682" s="43"/>
      <c r="AQ682" s="43">
        <v>1</v>
      </c>
      <c r="AR682" s="43"/>
      <c r="AS682" s="43"/>
      <c r="AT682" s="43"/>
      <c r="AU682" s="43" t="s">
        <v>376</v>
      </c>
      <c r="AV682" s="43"/>
      <c r="AW682" s="43" t="s">
        <v>30</v>
      </c>
      <c r="AX682" s="43"/>
      <c r="AY682" s="43" t="s">
        <v>30</v>
      </c>
      <c r="AZ682" s="43"/>
      <c r="BA682" s="44"/>
      <c r="BB682" s="48" t="s">
        <v>30</v>
      </c>
      <c r="BC682" s="43" t="s">
        <v>30</v>
      </c>
      <c r="BD682" s="43"/>
      <c r="BE682" s="43"/>
      <c r="BF682" s="43">
        <v>1</v>
      </c>
      <c r="BG682" s="43">
        <v>1</v>
      </c>
      <c r="BH682" s="43">
        <v>1</v>
      </c>
      <c r="BI682" s="43" t="s">
        <v>804</v>
      </c>
      <c r="BJ682" s="43" t="s">
        <v>1093</v>
      </c>
      <c r="BK682" s="43">
        <v>1966</v>
      </c>
      <c r="BL682" s="43" t="str">
        <f t="shared" si="63"/>
        <v>1966Everton</v>
      </c>
      <c r="BM682" s="49" t="str">
        <f t="shared" si="64"/>
        <v>London</v>
      </c>
      <c r="BN682" s="43"/>
      <c r="BO682" s="43"/>
      <c r="BP682" s="43"/>
      <c r="BQ682" s="43"/>
      <c r="BR682" s="43"/>
      <c r="BS682" s="43"/>
      <c r="BT682" s="43"/>
      <c r="BU682" s="43"/>
      <c r="BV682" s="43" t="s">
        <v>376</v>
      </c>
      <c r="BW682" s="43" t="s">
        <v>376</v>
      </c>
      <c r="BX682" s="43"/>
      <c r="BZ682" s="50"/>
      <c r="CA682" s="50"/>
      <c r="CB682" s="88" t="str">
        <f t="shared" si="65"/>
        <v>19660514</v>
      </c>
    </row>
    <row r="683" spans="1:80" s="49" customFormat="1" ht="12.95" customHeight="1" x14ac:dyDescent="0.2">
      <c r="A683" s="43">
        <v>5</v>
      </c>
      <c r="B683" s="43">
        <v>14</v>
      </c>
      <c r="C683" s="43">
        <v>1966</v>
      </c>
      <c r="D683" s="43" t="s">
        <v>658</v>
      </c>
      <c r="E683" s="43" t="s">
        <v>566</v>
      </c>
      <c r="F683" s="44" t="s">
        <v>1010</v>
      </c>
      <c r="G683" s="43"/>
      <c r="H683" s="44" t="s">
        <v>1025</v>
      </c>
      <c r="I683" s="44"/>
      <c r="J683" s="45">
        <v>24241</v>
      </c>
      <c r="K683" s="43" t="s">
        <v>1093</v>
      </c>
      <c r="L683" s="43" t="s">
        <v>4</v>
      </c>
      <c r="M683" s="43" t="s">
        <v>804</v>
      </c>
      <c r="N683" s="46">
        <v>2</v>
      </c>
      <c r="O683" s="46">
        <v>3</v>
      </c>
      <c r="P683" s="44" t="s">
        <v>1268</v>
      </c>
      <c r="Q683" s="44" t="s">
        <v>1017</v>
      </c>
      <c r="R683" s="44" t="s">
        <v>376</v>
      </c>
      <c r="S683" s="43"/>
      <c r="T683" s="43"/>
      <c r="U683" s="43"/>
      <c r="V683" s="43"/>
      <c r="W683" s="43"/>
      <c r="X683" s="43"/>
      <c r="Y683" s="43"/>
      <c r="Z683" s="43"/>
      <c r="AA683" s="43"/>
      <c r="AB683" s="43"/>
      <c r="AC683" s="43"/>
      <c r="AD683" s="43"/>
      <c r="AE683" s="47">
        <f t="shared" si="60"/>
        <v>0</v>
      </c>
      <c r="AF683" s="47">
        <f t="shared" si="61"/>
        <v>0</v>
      </c>
      <c r="AG683" s="47">
        <f t="shared" si="62"/>
        <v>1</v>
      </c>
      <c r="AH683" s="43" t="s">
        <v>1097</v>
      </c>
      <c r="AI683" s="43" t="s">
        <v>1098</v>
      </c>
      <c r="AJ683" s="43" t="s">
        <v>376</v>
      </c>
      <c r="AK683" s="43" t="s">
        <v>658</v>
      </c>
      <c r="AL683" s="43" t="s">
        <v>588</v>
      </c>
      <c r="AM683" s="43" t="s">
        <v>1175</v>
      </c>
      <c r="AN683" s="43" t="s">
        <v>376</v>
      </c>
      <c r="AO683" s="43" t="s">
        <v>658</v>
      </c>
      <c r="AP683" s="43"/>
      <c r="AQ683" s="43">
        <v>1</v>
      </c>
      <c r="AR683" s="43"/>
      <c r="AS683" s="43"/>
      <c r="AT683" s="43"/>
      <c r="AU683" s="43" t="s">
        <v>376</v>
      </c>
      <c r="AV683" s="43"/>
      <c r="AW683" s="43" t="s">
        <v>30</v>
      </c>
      <c r="AX683" s="43"/>
      <c r="AY683" s="43" t="s">
        <v>30</v>
      </c>
      <c r="AZ683" s="43"/>
      <c r="BA683" s="44"/>
      <c r="BB683" s="48"/>
      <c r="BC683" s="43" t="s">
        <v>30</v>
      </c>
      <c r="BD683" s="43"/>
      <c r="BE683" s="43"/>
      <c r="BF683" s="43">
        <v>1</v>
      </c>
      <c r="BG683" s="43">
        <v>1</v>
      </c>
      <c r="BH683" s="43">
        <v>1</v>
      </c>
      <c r="BI683" s="43" t="s">
        <v>1093</v>
      </c>
      <c r="BJ683" s="43" t="s">
        <v>804</v>
      </c>
      <c r="BK683" s="43">
        <v>1966</v>
      </c>
      <c r="BL683" s="43" t="str">
        <f t="shared" si="63"/>
        <v>1966Sheffield Wednesday</v>
      </c>
      <c r="BM683" s="49" t="str">
        <f t="shared" si="64"/>
        <v>London</v>
      </c>
      <c r="BN683" s="43"/>
      <c r="BO683" s="43"/>
      <c r="BP683" s="43"/>
      <c r="BQ683" s="43"/>
      <c r="BR683" s="43"/>
      <c r="BS683" s="43"/>
      <c r="BT683" s="43"/>
      <c r="BU683" s="43"/>
      <c r="BV683" s="43" t="s">
        <v>376</v>
      </c>
      <c r="BW683" s="43" t="s">
        <v>376</v>
      </c>
      <c r="BX683" s="43"/>
      <c r="BZ683" s="50"/>
      <c r="CA683" s="50"/>
      <c r="CB683" s="88" t="str">
        <f t="shared" si="65"/>
        <v>19660514</v>
      </c>
    </row>
    <row r="684" spans="1:80" s="49" customFormat="1" ht="12.95" customHeight="1" x14ac:dyDescent="0.2">
      <c r="A684" s="43">
        <v>1</v>
      </c>
      <c r="B684" s="43">
        <v>17</v>
      </c>
      <c r="C684" s="43">
        <v>1967</v>
      </c>
      <c r="D684" s="43" t="s">
        <v>658</v>
      </c>
      <c r="E684" s="43" t="s">
        <v>564</v>
      </c>
      <c r="F684" s="51" t="s">
        <v>1327</v>
      </c>
      <c r="G684" s="43"/>
      <c r="H684" s="51" t="s">
        <v>1011</v>
      </c>
      <c r="I684" s="51">
        <v>1</v>
      </c>
      <c r="J684" s="52">
        <v>24489</v>
      </c>
      <c r="K684" s="43" t="s">
        <v>1125</v>
      </c>
      <c r="L684" s="43" t="s">
        <v>4</v>
      </c>
      <c r="M684" s="43" t="s">
        <v>1349</v>
      </c>
      <c r="N684" s="46">
        <v>1</v>
      </c>
      <c r="O684" s="46">
        <v>4</v>
      </c>
      <c r="P684" s="51" t="s">
        <v>1232</v>
      </c>
      <c r="Q684" s="51" t="s">
        <v>1111</v>
      </c>
      <c r="R684" s="51" t="s">
        <v>376</v>
      </c>
      <c r="S684" s="43"/>
      <c r="T684" s="43"/>
      <c r="U684" s="43"/>
      <c r="V684" s="43"/>
      <c r="W684" s="43"/>
      <c r="X684" s="43"/>
      <c r="Y684" s="43"/>
      <c r="Z684" s="43"/>
      <c r="AA684" s="43"/>
      <c r="AB684" s="43"/>
      <c r="AC684" s="43"/>
      <c r="AD684" s="43" t="s">
        <v>1033</v>
      </c>
      <c r="AE684" s="47">
        <f t="shared" si="60"/>
        <v>0</v>
      </c>
      <c r="AF684" s="47">
        <f t="shared" si="61"/>
        <v>0</v>
      </c>
      <c r="AG684" s="47">
        <f t="shared" si="62"/>
        <v>1</v>
      </c>
      <c r="AH684" s="43"/>
      <c r="AI684" s="43"/>
      <c r="AJ684" s="43" t="s">
        <v>376</v>
      </c>
      <c r="AK684" s="43" t="s">
        <v>658</v>
      </c>
      <c r="AL684" s="43"/>
      <c r="AM684" s="43"/>
      <c r="AN684" s="43" t="s">
        <v>376</v>
      </c>
      <c r="AO684" s="43" t="s">
        <v>658</v>
      </c>
      <c r="AP684" s="43"/>
      <c r="AQ684" s="43">
        <v>2</v>
      </c>
      <c r="AR684" s="43"/>
      <c r="AS684" s="43"/>
      <c r="AT684" s="43"/>
      <c r="AU684" s="43" t="s">
        <v>376</v>
      </c>
      <c r="AV684" s="43"/>
      <c r="AW684" s="43" t="s">
        <v>30</v>
      </c>
      <c r="AX684" s="43"/>
      <c r="AY684" s="43"/>
      <c r="AZ684" s="43" t="s">
        <v>30</v>
      </c>
      <c r="BA684" s="51"/>
      <c r="BB684" s="48"/>
      <c r="BC684" s="43"/>
      <c r="BD684" s="43"/>
      <c r="BE684" s="43"/>
      <c r="BF684" s="43">
        <v>1</v>
      </c>
      <c r="BG684" s="43">
        <v>2</v>
      </c>
      <c r="BH684" s="43">
        <v>3</v>
      </c>
      <c r="BI684" s="43" t="s">
        <v>1125</v>
      </c>
      <c r="BJ684" s="43" t="s">
        <v>1349</v>
      </c>
      <c r="BK684" s="43">
        <v>1967</v>
      </c>
      <c r="BL684" s="43" t="str">
        <f t="shared" si="63"/>
        <v>1967Birmingham City</v>
      </c>
      <c r="BM684" s="49" t="str">
        <f t="shared" si="64"/>
        <v>Birmingham City</v>
      </c>
      <c r="BN684" s="43"/>
      <c r="BO684" s="43"/>
      <c r="BP684" s="43"/>
      <c r="BQ684" s="43"/>
      <c r="BR684" s="43"/>
      <c r="BS684" s="43"/>
      <c r="BT684" s="43"/>
      <c r="BU684" s="43"/>
      <c r="BV684" s="43" t="s">
        <v>376</v>
      </c>
      <c r="BW684" s="43" t="s">
        <v>376</v>
      </c>
      <c r="BX684" s="43"/>
      <c r="BZ684" s="50"/>
      <c r="CA684" s="50"/>
      <c r="CB684" s="88" t="str">
        <f t="shared" si="65"/>
        <v>19670117</v>
      </c>
    </row>
    <row r="685" spans="1:80" s="49" customFormat="1" ht="12.95" customHeight="1" x14ac:dyDescent="0.2">
      <c r="A685" s="43">
        <v>1</v>
      </c>
      <c r="B685" s="43">
        <v>17</v>
      </c>
      <c r="C685" s="43">
        <v>1967</v>
      </c>
      <c r="D685" s="43" t="s">
        <v>658</v>
      </c>
      <c r="E685" s="43" t="s">
        <v>564</v>
      </c>
      <c r="F685" s="51" t="s">
        <v>1327</v>
      </c>
      <c r="G685" s="43"/>
      <c r="H685" s="51" t="s">
        <v>1011</v>
      </c>
      <c r="I685" s="51">
        <v>1</v>
      </c>
      <c r="J685" s="52">
        <v>24489</v>
      </c>
      <c r="K685" s="43" t="s">
        <v>1349</v>
      </c>
      <c r="L685" s="43" t="s">
        <v>3</v>
      </c>
      <c r="M685" s="43" t="s">
        <v>1125</v>
      </c>
      <c r="N685" s="46">
        <v>4</v>
      </c>
      <c r="O685" s="46">
        <v>1</v>
      </c>
      <c r="P685" s="51" t="s">
        <v>1232</v>
      </c>
      <c r="Q685" s="51" t="s">
        <v>1111</v>
      </c>
      <c r="R685" s="51" t="s">
        <v>376</v>
      </c>
      <c r="S685" s="43"/>
      <c r="T685" s="43"/>
      <c r="U685" s="43"/>
      <c r="V685" s="43"/>
      <c r="W685" s="43"/>
      <c r="X685" s="43"/>
      <c r="Y685" s="43"/>
      <c r="Z685" s="43"/>
      <c r="AA685" s="43"/>
      <c r="AB685" s="43"/>
      <c r="AC685" s="43"/>
      <c r="AD685" s="43" t="s">
        <v>1037</v>
      </c>
      <c r="AE685" s="47">
        <f t="shared" si="60"/>
        <v>1</v>
      </c>
      <c r="AF685" s="47">
        <f t="shared" si="61"/>
        <v>0</v>
      </c>
      <c r="AG685" s="47">
        <f t="shared" si="62"/>
        <v>0</v>
      </c>
      <c r="AH685" s="43"/>
      <c r="AI685" s="43"/>
      <c r="AJ685" s="43" t="s">
        <v>376</v>
      </c>
      <c r="AK685" s="43" t="s">
        <v>658</v>
      </c>
      <c r="AL685" s="43"/>
      <c r="AM685" s="43"/>
      <c r="AN685" s="43" t="s">
        <v>376</v>
      </c>
      <c r="AO685" s="43" t="s">
        <v>658</v>
      </c>
      <c r="AP685" s="43"/>
      <c r="AQ685" s="43">
        <v>2</v>
      </c>
      <c r="AR685" s="43"/>
      <c r="AS685" s="43"/>
      <c r="AT685" s="43"/>
      <c r="AU685" s="43" t="s">
        <v>376</v>
      </c>
      <c r="AV685" s="43"/>
      <c r="AW685" s="43" t="s">
        <v>30</v>
      </c>
      <c r="AX685" s="43"/>
      <c r="AY685" s="43"/>
      <c r="AZ685" s="43" t="s">
        <v>30</v>
      </c>
      <c r="BA685" s="51"/>
      <c r="BB685" s="48"/>
      <c r="BC685" s="43"/>
      <c r="BD685" s="43"/>
      <c r="BE685" s="43"/>
      <c r="BF685" s="43">
        <v>1</v>
      </c>
      <c r="BG685" s="43">
        <v>3</v>
      </c>
      <c r="BH685" s="43">
        <v>2</v>
      </c>
      <c r="BI685" s="43" t="s">
        <v>1349</v>
      </c>
      <c r="BJ685" s="43" t="s">
        <v>1125</v>
      </c>
      <c r="BK685" s="43">
        <v>1967</v>
      </c>
      <c r="BL685" s="43" t="str">
        <f t="shared" si="63"/>
        <v>1967Queens Park Rangers</v>
      </c>
      <c r="BM685" s="49" t="str">
        <f t="shared" si="64"/>
        <v>Birmingham City</v>
      </c>
      <c r="BN685" s="43"/>
      <c r="BO685" s="43"/>
      <c r="BP685" s="43"/>
      <c r="BQ685" s="43"/>
      <c r="BR685" s="43"/>
      <c r="BS685" s="43"/>
      <c r="BT685" s="43"/>
      <c r="BU685" s="43"/>
      <c r="BV685" s="43" t="s">
        <v>376</v>
      </c>
      <c r="BW685" s="43" t="s">
        <v>376</v>
      </c>
      <c r="BX685" s="43"/>
      <c r="BZ685" s="50"/>
      <c r="CA685" s="50"/>
      <c r="CB685" s="88" t="str">
        <f t="shared" si="65"/>
        <v>19670117</v>
      </c>
    </row>
    <row r="686" spans="1:80" s="49" customFormat="1" ht="12.95" customHeight="1" x14ac:dyDescent="0.2">
      <c r="A686" s="43">
        <v>1</v>
      </c>
      <c r="B686" s="43">
        <v>18</v>
      </c>
      <c r="C686" s="43">
        <v>1967</v>
      </c>
      <c r="D686" s="43" t="s">
        <v>658</v>
      </c>
      <c r="E686" s="43" t="s">
        <v>564</v>
      </c>
      <c r="F686" s="51" t="s">
        <v>1327</v>
      </c>
      <c r="G686" s="43"/>
      <c r="H686" s="51" t="s">
        <v>1011</v>
      </c>
      <c r="I686" s="51">
        <v>1</v>
      </c>
      <c r="J686" s="52">
        <v>24490</v>
      </c>
      <c r="K686" s="43" t="s">
        <v>1124</v>
      </c>
      <c r="L686" s="43" t="s">
        <v>3</v>
      </c>
      <c r="M686" s="43" t="s">
        <v>803</v>
      </c>
      <c r="N686" s="46">
        <v>4</v>
      </c>
      <c r="O686" s="46">
        <v>0</v>
      </c>
      <c r="P686" s="51" t="s">
        <v>1221</v>
      </c>
      <c r="Q686" s="51" t="s">
        <v>1111</v>
      </c>
      <c r="R686" s="51" t="s">
        <v>376</v>
      </c>
      <c r="S686" s="43"/>
      <c r="T686" s="43"/>
      <c r="U686" s="43"/>
      <c r="V686" s="43"/>
      <c r="W686" s="43"/>
      <c r="X686" s="43"/>
      <c r="Y686" s="43"/>
      <c r="Z686" s="43"/>
      <c r="AA686" s="43"/>
      <c r="AB686" s="43"/>
      <c r="AC686" s="43"/>
      <c r="AD686" s="43" t="s">
        <v>1033</v>
      </c>
      <c r="AE686" s="47">
        <f t="shared" si="60"/>
        <v>1</v>
      </c>
      <c r="AF686" s="47">
        <f t="shared" si="61"/>
        <v>0</v>
      </c>
      <c r="AG686" s="47">
        <f t="shared" si="62"/>
        <v>0</v>
      </c>
      <c r="AH686" s="43"/>
      <c r="AI686" s="43"/>
      <c r="AJ686" s="43" t="s">
        <v>376</v>
      </c>
      <c r="AK686" s="43" t="s">
        <v>658</v>
      </c>
      <c r="AL686" s="43"/>
      <c r="AM686" s="43"/>
      <c r="AN686" s="43" t="s">
        <v>376</v>
      </c>
      <c r="AO686" s="43" t="s">
        <v>658</v>
      </c>
      <c r="AP686" s="43"/>
      <c r="AQ686" s="43">
        <v>2</v>
      </c>
      <c r="AR686" s="43"/>
      <c r="AS686" s="43"/>
      <c r="AT686" s="43"/>
      <c r="AU686" s="43" t="s">
        <v>376</v>
      </c>
      <c r="AV686" s="43"/>
      <c r="AW686" s="43" t="s">
        <v>30</v>
      </c>
      <c r="AX686" s="43"/>
      <c r="AY686" s="43"/>
      <c r="AZ686" s="43" t="s">
        <v>30</v>
      </c>
      <c r="BA686" s="51"/>
      <c r="BB686" s="48"/>
      <c r="BC686" s="43"/>
      <c r="BD686" s="43"/>
      <c r="BE686" s="43"/>
      <c r="BF686" s="43">
        <v>1</v>
      </c>
      <c r="BG686" s="43">
        <v>1</v>
      </c>
      <c r="BH686" s="43">
        <v>1</v>
      </c>
      <c r="BI686" s="43" t="s">
        <v>1124</v>
      </c>
      <c r="BJ686" s="43" t="s">
        <v>803</v>
      </c>
      <c r="BK686" s="43">
        <v>1967</v>
      </c>
      <c r="BL686" s="43" t="str">
        <f t="shared" si="63"/>
        <v>1967West Bromwich Albion</v>
      </c>
      <c r="BM686" s="49" t="str">
        <f t="shared" si="64"/>
        <v>West Bromwich Albion</v>
      </c>
      <c r="BN686" s="43"/>
      <c r="BO686" s="43"/>
      <c r="BP686" s="43"/>
      <c r="BQ686" s="43"/>
      <c r="BR686" s="43"/>
      <c r="BS686" s="43"/>
      <c r="BT686" s="43"/>
      <c r="BU686" s="43"/>
      <c r="BV686" s="43" t="s">
        <v>376</v>
      </c>
      <c r="BW686" s="43" t="s">
        <v>376</v>
      </c>
      <c r="BX686" s="43"/>
      <c r="BZ686" s="50"/>
      <c r="CA686" s="50"/>
      <c r="CB686" s="88" t="str">
        <f t="shared" si="65"/>
        <v>19670118</v>
      </c>
    </row>
    <row r="687" spans="1:80" s="49" customFormat="1" ht="12.95" customHeight="1" x14ac:dyDescent="0.2">
      <c r="A687" s="43">
        <v>1</v>
      </c>
      <c r="B687" s="43">
        <v>18</v>
      </c>
      <c r="C687" s="43">
        <v>1967</v>
      </c>
      <c r="D687" s="43" t="s">
        <v>658</v>
      </c>
      <c r="E687" s="43" t="s">
        <v>564</v>
      </c>
      <c r="F687" s="51" t="s">
        <v>1327</v>
      </c>
      <c r="G687" s="43"/>
      <c r="H687" s="51" t="s">
        <v>1011</v>
      </c>
      <c r="I687" s="51">
        <v>1</v>
      </c>
      <c r="J687" s="52">
        <v>24490</v>
      </c>
      <c r="K687" s="43" t="s">
        <v>803</v>
      </c>
      <c r="L687" s="43" t="s">
        <v>4</v>
      </c>
      <c r="M687" s="43" t="s">
        <v>1124</v>
      </c>
      <c r="N687" s="46">
        <v>0</v>
      </c>
      <c r="O687" s="46">
        <v>4</v>
      </c>
      <c r="P687" s="51" t="s">
        <v>1221</v>
      </c>
      <c r="Q687" s="51" t="s">
        <v>1111</v>
      </c>
      <c r="R687" s="51" t="s">
        <v>376</v>
      </c>
      <c r="S687" s="43"/>
      <c r="T687" s="43"/>
      <c r="U687" s="43"/>
      <c r="V687" s="43"/>
      <c r="W687" s="43"/>
      <c r="X687" s="43"/>
      <c r="Y687" s="43"/>
      <c r="Z687" s="43"/>
      <c r="AA687" s="43"/>
      <c r="AB687" s="43"/>
      <c r="AC687" s="43"/>
      <c r="AD687" s="43" t="s">
        <v>1037</v>
      </c>
      <c r="AE687" s="47">
        <f t="shared" si="60"/>
        <v>0</v>
      </c>
      <c r="AF687" s="47">
        <f t="shared" si="61"/>
        <v>0</v>
      </c>
      <c r="AG687" s="47">
        <f t="shared" si="62"/>
        <v>1</v>
      </c>
      <c r="AH687" s="43"/>
      <c r="AI687" s="43"/>
      <c r="AJ687" s="43" t="s">
        <v>376</v>
      </c>
      <c r="AK687" s="43" t="s">
        <v>658</v>
      </c>
      <c r="AL687" s="43"/>
      <c r="AM687" s="43"/>
      <c r="AN687" s="43" t="s">
        <v>376</v>
      </c>
      <c r="AO687" s="43" t="s">
        <v>658</v>
      </c>
      <c r="AP687" s="43"/>
      <c r="AQ687" s="43">
        <v>2</v>
      </c>
      <c r="AR687" s="43"/>
      <c r="AS687" s="43"/>
      <c r="AT687" s="43"/>
      <c r="AU687" s="43" t="s">
        <v>376</v>
      </c>
      <c r="AV687" s="43"/>
      <c r="AW687" s="43" t="s">
        <v>30</v>
      </c>
      <c r="AX687" s="43"/>
      <c r="AY687" s="43"/>
      <c r="AZ687" s="43" t="s">
        <v>30</v>
      </c>
      <c r="BA687" s="51"/>
      <c r="BB687" s="48"/>
      <c r="BC687" s="43"/>
      <c r="BD687" s="43"/>
      <c r="BE687" s="43"/>
      <c r="BF687" s="43">
        <v>1</v>
      </c>
      <c r="BG687" s="43">
        <v>1</v>
      </c>
      <c r="BH687" s="43">
        <v>1</v>
      </c>
      <c r="BI687" s="43" t="s">
        <v>803</v>
      </c>
      <c r="BJ687" s="43" t="s">
        <v>1124</v>
      </c>
      <c r="BK687" s="43">
        <v>1967</v>
      </c>
      <c r="BL687" s="43" t="str">
        <f t="shared" si="63"/>
        <v>1967West Ham United</v>
      </c>
      <c r="BM687" s="49" t="str">
        <f t="shared" si="64"/>
        <v>West Bromwich Albion</v>
      </c>
      <c r="BN687" s="43"/>
      <c r="BO687" s="43"/>
      <c r="BP687" s="43"/>
      <c r="BQ687" s="43"/>
      <c r="BR687" s="43"/>
      <c r="BS687" s="43"/>
      <c r="BT687" s="43"/>
      <c r="BU687" s="43"/>
      <c r="BV687" s="43" t="s">
        <v>376</v>
      </c>
      <c r="BW687" s="43" t="s">
        <v>376</v>
      </c>
      <c r="BX687" s="43"/>
      <c r="BZ687" s="50"/>
      <c r="CA687" s="50"/>
      <c r="CB687" s="88" t="str">
        <f t="shared" si="65"/>
        <v>19670118</v>
      </c>
    </row>
    <row r="688" spans="1:80" s="49" customFormat="1" ht="12.95" customHeight="1" x14ac:dyDescent="0.2">
      <c r="A688" s="43">
        <v>2</v>
      </c>
      <c r="B688" s="43">
        <v>7</v>
      </c>
      <c r="C688" s="43">
        <v>1967</v>
      </c>
      <c r="D688" s="43" t="s">
        <v>658</v>
      </c>
      <c r="E688" s="43" t="s">
        <v>564</v>
      </c>
      <c r="F688" s="51" t="s">
        <v>1327</v>
      </c>
      <c r="G688" s="43"/>
      <c r="H688" s="51" t="s">
        <v>1011</v>
      </c>
      <c r="I688" s="51">
        <v>2</v>
      </c>
      <c r="J688" s="52">
        <v>24510</v>
      </c>
      <c r="K688" s="43" t="s">
        <v>1349</v>
      </c>
      <c r="L688" s="43" t="s">
        <v>3</v>
      </c>
      <c r="M688" s="43" t="s">
        <v>1125</v>
      </c>
      <c r="N688" s="46">
        <v>3</v>
      </c>
      <c r="O688" s="46">
        <v>1</v>
      </c>
      <c r="P688" s="51" t="s">
        <v>1350</v>
      </c>
      <c r="Q688" s="51" t="s">
        <v>1017</v>
      </c>
      <c r="R688" s="51" t="s">
        <v>376</v>
      </c>
      <c r="S688" s="43"/>
      <c r="T688" s="43"/>
      <c r="U688" s="43"/>
      <c r="V688" s="43"/>
      <c r="W688" s="43"/>
      <c r="X688" s="43"/>
      <c r="Y688" s="43"/>
      <c r="Z688" s="43"/>
      <c r="AA688" s="43"/>
      <c r="AB688" s="43"/>
      <c r="AC688" s="43"/>
      <c r="AD688" s="43" t="s">
        <v>1033</v>
      </c>
      <c r="AE688" s="47">
        <f t="shared" si="60"/>
        <v>1</v>
      </c>
      <c r="AF688" s="47">
        <f t="shared" si="61"/>
        <v>0</v>
      </c>
      <c r="AG688" s="47">
        <f t="shared" si="62"/>
        <v>0</v>
      </c>
      <c r="AH688" s="43"/>
      <c r="AI688" s="43"/>
      <c r="AJ688" s="43" t="s">
        <v>376</v>
      </c>
      <c r="AK688" s="43" t="s">
        <v>658</v>
      </c>
      <c r="AL688" s="43"/>
      <c r="AM688" s="43"/>
      <c r="AN688" s="43" t="s">
        <v>376</v>
      </c>
      <c r="AO688" s="43" t="s">
        <v>658</v>
      </c>
      <c r="AP688" s="43"/>
      <c r="AQ688" s="43">
        <v>2</v>
      </c>
      <c r="AR688" s="43"/>
      <c r="AS688" s="43"/>
      <c r="AT688" s="43"/>
      <c r="AU688" s="43" t="s">
        <v>376</v>
      </c>
      <c r="AV688" s="43"/>
      <c r="AW688" s="43" t="s">
        <v>30</v>
      </c>
      <c r="AX688" s="43"/>
      <c r="AY688" s="43"/>
      <c r="AZ688" s="43" t="s">
        <v>30</v>
      </c>
      <c r="BA688" s="51"/>
      <c r="BB688" s="48"/>
      <c r="BC688" s="43"/>
      <c r="BD688" s="43"/>
      <c r="BE688" s="43"/>
      <c r="BF688" s="43">
        <v>1</v>
      </c>
      <c r="BG688" s="43">
        <v>3</v>
      </c>
      <c r="BH688" s="43">
        <v>2</v>
      </c>
      <c r="BI688" s="43" t="s">
        <v>1349</v>
      </c>
      <c r="BJ688" s="43" t="s">
        <v>1125</v>
      </c>
      <c r="BK688" s="43">
        <v>1967</v>
      </c>
      <c r="BL688" s="43" t="str">
        <f t="shared" si="63"/>
        <v>1967Queens Park Rangers</v>
      </c>
      <c r="BM688" s="49" t="str">
        <f t="shared" si="64"/>
        <v>Queens Park Rangers</v>
      </c>
      <c r="BN688" s="43"/>
      <c r="BO688" s="43"/>
      <c r="BP688" s="43"/>
      <c r="BQ688" s="43"/>
      <c r="BR688" s="43"/>
      <c r="BS688" s="43"/>
      <c r="BT688" s="43"/>
      <c r="BU688" s="43"/>
      <c r="BV688" s="43" t="s">
        <v>376</v>
      </c>
      <c r="BW688" s="43" t="s">
        <v>376</v>
      </c>
      <c r="BX688" s="43"/>
      <c r="BZ688" s="50"/>
      <c r="CA688" s="50"/>
      <c r="CB688" s="88" t="str">
        <f t="shared" si="65"/>
        <v>19670207</v>
      </c>
    </row>
    <row r="689" spans="1:80" s="49" customFormat="1" ht="12.95" customHeight="1" x14ac:dyDescent="0.2">
      <c r="A689" s="43">
        <v>2</v>
      </c>
      <c r="B689" s="43">
        <v>7</v>
      </c>
      <c r="C689" s="43">
        <v>1967</v>
      </c>
      <c r="D689" s="43" t="s">
        <v>658</v>
      </c>
      <c r="E689" s="43" t="s">
        <v>564</v>
      </c>
      <c r="F689" s="51" t="s">
        <v>1327</v>
      </c>
      <c r="G689" s="43"/>
      <c r="H689" s="51" t="s">
        <v>1011</v>
      </c>
      <c r="I689" s="51">
        <v>2</v>
      </c>
      <c r="J689" s="52">
        <v>24510</v>
      </c>
      <c r="K689" s="43" t="s">
        <v>1125</v>
      </c>
      <c r="L689" s="43" t="s">
        <v>4</v>
      </c>
      <c r="M689" s="43" t="s">
        <v>1349</v>
      </c>
      <c r="N689" s="46">
        <v>1</v>
      </c>
      <c r="O689" s="46">
        <v>3</v>
      </c>
      <c r="P689" s="51" t="s">
        <v>1350</v>
      </c>
      <c r="Q689" s="51" t="s">
        <v>1017</v>
      </c>
      <c r="R689" s="51" t="s">
        <v>376</v>
      </c>
      <c r="S689" s="43"/>
      <c r="T689" s="43"/>
      <c r="U689" s="43"/>
      <c r="V689" s="43"/>
      <c r="W689" s="43"/>
      <c r="X689" s="43"/>
      <c r="Y689" s="43"/>
      <c r="Z689" s="43"/>
      <c r="AA689" s="43"/>
      <c r="AB689" s="43"/>
      <c r="AC689" s="43"/>
      <c r="AD689" s="43" t="s">
        <v>1037</v>
      </c>
      <c r="AE689" s="47">
        <f t="shared" si="60"/>
        <v>0</v>
      </c>
      <c r="AF689" s="47">
        <f t="shared" si="61"/>
        <v>0</v>
      </c>
      <c r="AG689" s="47">
        <f t="shared" si="62"/>
        <v>1</v>
      </c>
      <c r="AH689" s="43"/>
      <c r="AI689" s="43"/>
      <c r="AJ689" s="43" t="s">
        <v>376</v>
      </c>
      <c r="AK689" s="43" t="s">
        <v>658</v>
      </c>
      <c r="AL689" s="43"/>
      <c r="AM689" s="43"/>
      <c r="AN689" s="43" t="s">
        <v>376</v>
      </c>
      <c r="AO689" s="43" t="s">
        <v>658</v>
      </c>
      <c r="AP689" s="43"/>
      <c r="AQ689" s="43">
        <v>2</v>
      </c>
      <c r="AR689" s="43"/>
      <c r="AS689" s="43"/>
      <c r="AT689" s="43"/>
      <c r="AU689" s="43" t="s">
        <v>376</v>
      </c>
      <c r="AV689" s="43"/>
      <c r="AW689" s="43" t="s">
        <v>30</v>
      </c>
      <c r="AX689" s="43"/>
      <c r="AY689" s="43"/>
      <c r="AZ689" s="43" t="s">
        <v>30</v>
      </c>
      <c r="BA689" s="51"/>
      <c r="BB689" s="48"/>
      <c r="BC689" s="43"/>
      <c r="BD689" s="43"/>
      <c r="BE689" s="43"/>
      <c r="BF689" s="43">
        <v>1</v>
      </c>
      <c r="BG689" s="43">
        <v>2</v>
      </c>
      <c r="BH689" s="43">
        <v>3</v>
      </c>
      <c r="BI689" s="43" t="s">
        <v>1125</v>
      </c>
      <c r="BJ689" s="43" t="s">
        <v>1349</v>
      </c>
      <c r="BK689" s="43">
        <v>1967</v>
      </c>
      <c r="BL689" s="43" t="str">
        <f t="shared" si="63"/>
        <v>1967Birmingham City</v>
      </c>
      <c r="BM689" s="49" t="str">
        <f t="shared" si="64"/>
        <v>Queens Park Rangers</v>
      </c>
      <c r="BN689" s="43"/>
      <c r="BO689" s="43"/>
      <c r="BP689" s="43"/>
      <c r="BQ689" s="43"/>
      <c r="BR689" s="43"/>
      <c r="BS689" s="43"/>
      <c r="BT689" s="43"/>
      <c r="BU689" s="43"/>
      <c r="BV689" s="43" t="s">
        <v>376</v>
      </c>
      <c r="BW689" s="43" t="s">
        <v>376</v>
      </c>
      <c r="BX689" s="43"/>
      <c r="BZ689" s="50"/>
      <c r="CA689" s="50"/>
      <c r="CB689" s="88" t="str">
        <f t="shared" si="65"/>
        <v>19670207</v>
      </c>
    </row>
    <row r="690" spans="1:80" s="49" customFormat="1" ht="12.95" customHeight="1" x14ac:dyDescent="0.2">
      <c r="A690" s="43">
        <v>2</v>
      </c>
      <c r="B690" s="43">
        <v>8</v>
      </c>
      <c r="C690" s="43">
        <v>1967</v>
      </c>
      <c r="D690" s="43" t="s">
        <v>658</v>
      </c>
      <c r="E690" s="43" t="s">
        <v>564</v>
      </c>
      <c r="F690" s="51" t="s">
        <v>1327</v>
      </c>
      <c r="G690" s="43"/>
      <c r="H690" s="51" t="s">
        <v>1011</v>
      </c>
      <c r="I690" s="51">
        <v>2</v>
      </c>
      <c r="J690" s="52">
        <v>24511</v>
      </c>
      <c r="K690" s="43" t="s">
        <v>803</v>
      </c>
      <c r="L690" s="43" t="s">
        <v>1014</v>
      </c>
      <c r="M690" s="43" t="s">
        <v>1124</v>
      </c>
      <c r="N690" s="46">
        <v>2</v>
      </c>
      <c r="O690" s="46">
        <v>2</v>
      </c>
      <c r="P690" s="51" t="s">
        <v>1341</v>
      </c>
      <c r="Q690" s="51" t="s">
        <v>1017</v>
      </c>
      <c r="R690" s="51" t="s">
        <v>376</v>
      </c>
      <c r="S690" s="43"/>
      <c r="T690" s="43"/>
      <c r="U690" s="43"/>
      <c r="V690" s="43"/>
      <c r="W690" s="43"/>
      <c r="X690" s="43"/>
      <c r="Y690" s="43"/>
      <c r="Z690" s="43"/>
      <c r="AA690" s="43"/>
      <c r="AB690" s="43"/>
      <c r="AC690" s="43"/>
      <c r="AD690" s="43" t="s">
        <v>1033</v>
      </c>
      <c r="AE690" s="47">
        <f t="shared" si="60"/>
        <v>0</v>
      </c>
      <c r="AF690" s="47">
        <f t="shared" si="61"/>
        <v>1</v>
      </c>
      <c r="AG690" s="47">
        <f t="shared" si="62"/>
        <v>0</v>
      </c>
      <c r="AH690" s="43"/>
      <c r="AI690" s="43"/>
      <c r="AJ690" s="43" t="s">
        <v>376</v>
      </c>
      <c r="AK690" s="43" t="s">
        <v>658</v>
      </c>
      <c r="AL690" s="43"/>
      <c r="AM690" s="43"/>
      <c r="AN690" s="43" t="s">
        <v>376</v>
      </c>
      <c r="AO690" s="43" t="s">
        <v>658</v>
      </c>
      <c r="AP690" s="43"/>
      <c r="AQ690" s="43">
        <v>2</v>
      </c>
      <c r="AR690" s="43"/>
      <c r="AS690" s="43"/>
      <c r="AT690" s="43"/>
      <c r="AU690" s="43" t="s">
        <v>376</v>
      </c>
      <c r="AV690" s="43"/>
      <c r="AW690" s="43" t="s">
        <v>30</v>
      </c>
      <c r="AX690" s="43"/>
      <c r="AY690" s="43"/>
      <c r="AZ690" s="43" t="s">
        <v>30</v>
      </c>
      <c r="BA690" s="51"/>
      <c r="BB690" s="48"/>
      <c r="BC690" s="43"/>
      <c r="BD690" s="43"/>
      <c r="BE690" s="43"/>
      <c r="BF690" s="43">
        <v>1</v>
      </c>
      <c r="BG690" s="43">
        <v>1</v>
      </c>
      <c r="BH690" s="43">
        <v>1</v>
      </c>
      <c r="BI690" s="43" t="s">
        <v>803</v>
      </c>
      <c r="BJ690" s="43" t="s">
        <v>1124</v>
      </c>
      <c r="BK690" s="43">
        <v>1967</v>
      </c>
      <c r="BL690" s="43" t="str">
        <f t="shared" si="63"/>
        <v>1967West Ham United</v>
      </c>
      <c r="BM690" s="49" t="str">
        <f t="shared" si="64"/>
        <v>West Ham United</v>
      </c>
      <c r="BN690" s="43"/>
      <c r="BO690" s="43"/>
      <c r="BP690" s="43"/>
      <c r="BQ690" s="43"/>
      <c r="BR690" s="43"/>
      <c r="BS690" s="43"/>
      <c r="BT690" s="43"/>
      <c r="BU690" s="43"/>
      <c r="BV690" s="43" t="s">
        <v>376</v>
      </c>
      <c r="BW690" s="43" t="s">
        <v>376</v>
      </c>
      <c r="BX690" s="43"/>
      <c r="BZ690" s="50"/>
      <c r="CA690" s="50"/>
      <c r="CB690" s="88" t="str">
        <f t="shared" si="65"/>
        <v>19670208</v>
      </c>
    </row>
    <row r="691" spans="1:80" s="49" customFormat="1" ht="12.95" customHeight="1" x14ac:dyDescent="0.2">
      <c r="A691" s="43">
        <v>2</v>
      </c>
      <c r="B691" s="43">
        <v>8</v>
      </c>
      <c r="C691" s="43">
        <v>1967</v>
      </c>
      <c r="D691" s="43" t="s">
        <v>658</v>
      </c>
      <c r="E691" s="43" t="s">
        <v>564</v>
      </c>
      <c r="F691" s="51" t="s">
        <v>1327</v>
      </c>
      <c r="G691" s="43"/>
      <c r="H691" s="51" t="s">
        <v>1011</v>
      </c>
      <c r="I691" s="51">
        <v>2</v>
      </c>
      <c r="J691" s="52">
        <v>24511</v>
      </c>
      <c r="K691" s="43" t="s">
        <v>1124</v>
      </c>
      <c r="L691" s="43" t="s">
        <v>1014</v>
      </c>
      <c r="M691" s="43" t="s">
        <v>803</v>
      </c>
      <c r="N691" s="46">
        <v>2</v>
      </c>
      <c r="O691" s="46">
        <v>2</v>
      </c>
      <c r="P691" s="51" t="s">
        <v>1341</v>
      </c>
      <c r="Q691" s="51" t="s">
        <v>1017</v>
      </c>
      <c r="R691" s="51" t="s">
        <v>376</v>
      </c>
      <c r="S691" s="43"/>
      <c r="T691" s="43"/>
      <c r="U691" s="43"/>
      <c r="V691" s="43"/>
      <c r="W691" s="43"/>
      <c r="X691" s="43"/>
      <c r="Y691" s="43"/>
      <c r="Z691" s="43"/>
      <c r="AA691" s="43"/>
      <c r="AB691" s="43"/>
      <c r="AC691" s="43"/>
      <c r="AD691" s="43" t="s">
        <v>1037</v>
      </c>
      <c r="AE691" s="47">
        <f t="shared" si="60"/>
        <v>0</v>
      </c>
      <c r="AF691" s="47">
        <f t="shared" si="61"/>
        <v>1</v>
      </c>
      <c r="AG691" s="47">
        <f t="shared" si="62"/>
        <v>0</v>
      </c>
      <c r="AH691" s="43"/>
      <c r="AI691" s="43"/>
      <c r="AJ691" s="43" t="s">
        <v>376</v>
      </c>
      <c r="AK691" s="43" t="s">
        <v>658</v>
      </c>
      <c r="AL691" s="43"/>
      <c r="AM691" s="43"/>
      <c r="AN691" s="43" t="s">
        <v>376</v>
      </c>
      <c r="AO691" s="43" t="s">
        <v>658</v>
      </c>
      <c r="AP691" s="43"/>
      <c r="AQ691" s="43">
        <v>2</v>
      </c>
      <c r="AR691" s="43"/>
      <c r="AS691" s="43"/>
      <c r="AT691" s="43"/>
      <c r="AU691" s="43" t="s">
        <v>376</v>
      </c>
      <c r="AV691" s="43"/>
      <c r="AW691" s="43" t="s">
        <v>30</v>
      </c>
      <c r="AX691" s="43"/>
      <c r="AY691" s="43"/>
      <c r="AZ691" s="43" t="s">
        <v>30</v>
      </c>
      <c r="BA691" s="51"/>
      <c r="BB691" s="48"/>
      <c r="BC691" s="43"/>
      <c r="BD691" s="43"/>
      <c r="BE691" s="43"/>
      <c r="BF691" s="43">
        <v>1</v>
      </c>
      <c r="BG691" s="43">
        <v>1</v>
      </c>
      <c r="BH691" s="43">
        <v>1</v>
      </c>
      <c r="BI691" s="43" t="s">
        <v>1124</v>
      </c>
      <c r="BJ691" s="43" t="s">
        <v>803</v>
      </c>
      <c r="BK691" s="43">
        <v>1967</v>
      </c>
      <c r="BL691" s="43" t="str">
        <f t="shared" si="63"/>
        <v>1967West Bromwich Albion</v>
      </c>
      <c r="BM691" s="49" t="str">
        <f t="shared" si="64"/>
        <v>West Ham United</v>
      </c>
      <c r="BN691" s="43"/>
      <c r="BO691" s="43"/>
      <c r="BP691" s="43"/>
      <c r="BQ691" s="43"/>
      <c r="BR691" s="43"/>
      <c r="BS691" s="43"/>
      <c r="BT691" s="43"/>
      <c r="BU691" s="43"/>
      <c r="BV691" s="43" t="s">
        <v>376</v>
      </c>
      <c r="BW691" s="43" t="s">
        <v>376</v>
      </c>
      <c r="BX691" s="43"/>
      <c r="BZ691" s="50"/>
      <c r="CA691" s="50"/>
      <c r="CB691" s="88" t="str">
        <f t="shared" si="65"/>
        <v>19670208</v>
      </c>
    </row>
    <row r="692" spans="1:80" s="49" customFormat="1" ht="12.95" customHeight="1" x14ac:dyDescent="0.2">
      <c r="A692" s="43">
        <v>3</v>
      </c>
      <c r="B692" s="43">
        <v>4</v>
      </c>
      <c r="C692" s="43">
        <v>1967</v>
      </c>
      <c r="D692" s="43" t="s">
        <v>658</v>
      </c>
      <c r="E692" s="43" t="s">
        <v>564</v>
      </c>
      <c r="F692" s="51" t="s">
        <v>1327</v>
      </c>
      <c r="G692" s="43"/>
      <c r="H692" s="51" t="s">
        <v>40</v>
      </c>
      <c r="I692" s="51"/>
      <c r="J692" s="52">
        <v>24535</v>
      </c>
      <c r="K692" s="43" t="s">
        <v>1349</v>
      </c>
      <c r="L692" s="43" t="s">
        <v>3</v>
      </c>
      <c r="M692" s="43" t="s">
        <v>1124</v>
      </c>
      <c r="N692" s="46">
        <v>3</v>
      </c>
      <c r="O692" s="46">
        <v>2</v>
      </c>
      <c r="P692" s="51" t="s">
        <v>1268</v>
      </c>
      <c r="Q692" s="51" t="s">
        <v>1017</v>
      </c>
      <c r="R692" s="51" t="s">
        <v>376</v>
      </c>
      <c r="S692" s="43"/>
      <c r="T692" s="43"/>
      <c r="U692" s="43"/>
      <c r="V692" s="43"/>
      <c r="W692" s="43"/>
      <c r="X692" s="43"/>
      <c r="Y692" s="43"/>
      <c r="Z692" s="43"/>
      <c r="AA692" s="43"/>
      <c r="AB692" s="43"/>
      <c r="AC692" s="43"/>
      <c r="AD692" s="43"/>
      <c r="AE692" s="47">
        <f t="shared" si="60"/>
        <v>1</v>
      </c>
      <c r="AF692" s="47">
        <f t="shared" si="61"/>
        <v>0</v>
      </c>
      <c r="AG692" s="47">
        <f t="shared" si="62"/>
        <v>0</v>
      </c>
      <c r="AH692" s="43" t="s">
        <v>1017</v>
      </c>
      <c r="AI692" s="43" t="s">
        <v>1018</v>
      </c>
      <c r="AJ692" s="43" t="s">
        <v>376</v>
      </c>
      <c r="AK692" s="43" t="s">
        <v>658</v>
      </c>
      <c r="AL692" s="43" t="s">
        <v>1111</v>
      </c>
      <c r="AM692" s="43" t="s">
        <v>1126</v>
      </c>
      <c r="AN692" s="43" t="s">
        <v>376</v>
      </c>
      <c r="AO692" s="43" t="s">
        <v>658</v>
      </c>
      <c r="AP692" s="43"/>
      <c r="AQ692" s="43">
        <v>1</v>
      </c>
      <c r="AR692" s="43"/>
      <c r="AS692" s="43"/>
      <c r="AT692" s="43"/>
      <c r="AU692" s="43" t="s">
        <v>376</v>
      </c>
      <c r="AV692" s="43"/>
      <c r="AW692" s="43" t="s">
        <v>30</v>
      </c>
      <c r="AX692" s="43"/>
      <c r="AY692" s="43"/>
      <c r="AZ692" s="43" t="s">
        <v>30</v>
      </c>
      <c r="BA692" s="51"/>
      <c r="BB692" s="48" t="s">
        <v>30</v>
      </c>
      <c r="BC692" s="43" t="s">
        <v>30</v>
      </c>
      <c r="BD692" s="43"/>
      <c r="BE692" s="43"/>
      <c r="BF692" s="43">
        <v>1</v>
      </c>
      <c r="BG692" s="43">
        <v>3</v>
      </c>
      <c r="BH692" s="43">
        <v>1</v>
      </c>
      <c r="BI692" s="43" t="s">
        <v>1349</v>
      </c>
      <c r="BJ692" s="43" t="s">
        <v>1124</v>
      </c>
      <c r="BK692" s="43">
        <v>1967</v>
      </c>
      <c r="BL692" s="43" t="str">
        <f t="shared" si="63"/>
        <v>1967Queens Park Rangers</v>
      </c>
      <c r="BM692" s="49" t="str">
        <f t="shared" si="64"/>
        <v>London</v>
      </c>
      <c r="BN692" s="43"/>
      <c r="BO692" s="43"/>
      <c r="BP692" s="43"/>
      <c r="BQ692" s="43"/>
      <c r="BR692" s="43"/>
      <c r="BS692" s="43"/>
      <c r="BT692" s="43"/>
      <c r="BU692" s="43"/>
      <c r="BV692" s="43" t="s">
        <v>376</v>
      </c>
      <c r="BW692" s="43" t="s">
        <v>376</v>
      </c>
      <c r="BX692" s="43"/>
      <c r="BZ692" s="50"/>
      <c r="CA692" s="50"/>
      <c r="CB692" s="88" t="str">
        <f t="shared" si="65"/>
        <v>19670304</v>
      </c>
    </row>
    <row r="693" spans="1:80" s="49" customFormat="1" ht="12.95" customHeight="1" x14ac:dyDescent="0.2">
      <c r="A693" s="43">
        <v>3</v>
      </c>
      <c r="B693" s="43">
        <v>4</v>
      </c>
      <c r="C693" s="43">
        <v>1967</v>
      </c>
      <c r="D693" s="43" t="s">
        <v>658</v>
      </c>
      <c r="E693" s="43" t="s">
        <v>564</v>
      </c>
      <c r="F693" s="51" t="s">
        <v>1327</v>
      </c>
      <c r="G693" s="43"/>
      <c r="H693" s="51" t="s">
        <v>40</v>
      </c>
      <c r="I693" s="51"/>
      <c r="J693" s="52">
        <v>24535</v>
      </c>
      <c r="K693" s="43" t="s">
        <v>1124</v>
      </c>
      <c r="L693" s="43" t="s">
        <v>4</v>
      </c>
      <c r="M693" s="43" t="s">
        <v>1349</v>
      </c>
      <c r="N693" s="46">
        <v>2</v>
      </c>
      <c r="O693" s="46">
        <v>3</v>
      </c>
      <c r="P693" s="51" t="s">
        <v>1268</v>
      </c>
      <c r="Q693" s="51" t="s">
        <v>1017</v>
      </c>
      <c r="R693" s="51" t="s">
        <v>376</v>
      </c>
      <c r="S693" s="43"/>
      <c r="T693" s="43"/>
      <c r="U693" s="43"/>
      <c r="V693" s="43"/>
      <c r="W693" s="43"/>
      <c r="X693" s="43"/>
      <c r="Y693" s="43"/>
      <c r="Z693" s="43"/>
      <c r="AA693" s="43"/>
      <c r="AB693" s="43"/>
      <c r="AC693" s="43"/>
      <c r="AD693" s="43"/>
      <c r="AE693" s="47">
        <f t="shared" si="60"/>
        <v>0</v>
      </c>
      <c r="AF693" s="47">
        <f t="shared" si="61"/>
        <v>0</v>
      </c>
      <c r="AG693" s="47">
        <f t="shared" si="62"/>
        <v>1</v>
      </c>
      <c r="AH693" s="43" t="s">
        <v>1111</v>
      </c>
      <c r="AI693" s="43" t="s">
        <v>1126</v>
      </c>
      <c r="AJ693" s="43" t="s">
        <v>376</v>
      </c>
      <c r="AK693" s="43" t="s">
        <v>658</v>
      </c>
      <c r="AL693" s="43" t="s">
        <v>1017</v>
      </c>
      <c r="AM693" s="43" t="s">
        <v>1018</v>
      </c>
      <c r="AN693" s="43" t="s">
        <v>376</v>
      </c>
      <c r="AO693" s="43" t="s">
        <v>658</v>
      </c>
      <c r="AP693" s="43"/>
      <c r="AQ693" s="43">
        <v>1</v>
      </c>
      <c r="AR693" s="43"/>
      <c r="AS693" s="43"/>
      <c r="AT693" s="43"/>
      <c r="AU693" s="43" t="s">
        <v>376</v>
      </c>
      <c r="AV693" s="43"/>
      <c r="AW693" s="43" t="s">
        <v>30</v>
      </c>
      <c r="AX693" s="43"/>
      <c r="AY693" s="43"/>
      <c r="AZ693" s="43" t="s">
        <v>30</v>
      </c>
      <c r="BA693" s="51"/>
      <c r="BB693" s="48"/>
      <c r="BC693" s="43" t="s">
        <v>30</v>
      </c>
      <c r="BD693" s="43"/>
      <c r="BE693" s="43"/>
      <c r="BF693" s="43">
        <v>1</v>
      </c>
      <c r="BG693" s="43">
        <v>1</v>
      </c>
      <c r="BH693" s="43">
        <v>3</v>
      </c>
      <c r="BI693" s="43" t="s">
        <v>1124</v>
      </c>
      <c r="BJ693" s="43" t="s">
        <v>1349</v>
      </c>
      <c r="BK693" s="43">
        <v>1967</v>
      </c>
      <c r="BL693" s="43" t="str">
        <f t="shared" si="63"/>
        <v>1967West Bromwich Albion</v>
      </c>
      <c r="BM693" s="49" t="str">
        <f t="shared" si="64"/>
        <v>London</v>
      </c>
      <c r="BN693" s="43"/>
      <c r="BO693" s="43"/>
      <c r="BP693" s="43"/>
      <c r="BQ693" s="43"/>
      <c r="BR693" s="43"/>
      <c r="BS693" s="43"/>
      <c r="BT693" s="43"/>
      <c r="BU693" s="43"/>
      <c r="BV693" s="43" t="s">
        <v>376</v>
      </c>
      <c r="BW693" s="43" t="s">
        <v>376</v>
      </c>
      <c r="BX693" s="43"/>
      <c r="BZ693" s="50"/>
      <c r="CA693" s="50"/>
      <c r="CB693" s="88" t="str">
        <f t="shared" si="65"/>
        <v>19670304</v>
      </c>
    </row>
    <row r="694" spans="1:80" s="49" customFormat="1" ht="12.95" customHeight="1" x14ac:dyDescent="0.2">
      <c r="A694" s="43">
        <v>4</v>
      </c>
      <c r="B694" s="43">
        <v>29</v>
      </c>
      <c r="C694" s="43">
        <v>1967</v>
      </c>
      <c r="D694" s="43" t="s">
        <v>658</v>
      </c>
      <c r="E694" s="43" t="s">
        <v>564</v>
      </c>
      <c r="F694" s="44" t="s">
        <v>1010</v>
      </c>
      <c r="G694" s="43"/>
      <c r="H694" s="44" t="s">
        <v>1011</v>
      </c>
      <c r="I694" s="44"/>
      <c r="J694" s="45">
        <v>24591</v>
      </c>
      <c r="K694" s="43" t="s">
        <v>813</v>
      </c>
      <c r="L694" s="43" t="s">
        <v>3</v>
      </c>
      <c r="M694" s="43" t="s">
        <v>1072</v>
      </c>
      <c r="N694" s="46">
        <v>2</v>
      </c>
      <c r="O694" s="46">
        <v>1</v>
      </c>
      <c r="P694" s="44" t="s">
        <v>1252</v>
      </c>
      <c r="Q694" s="44" t="s">
        <v>1097</v>
      </c>
      <c r="R694" s="44" t="s">
        <v>376</v>
      </c>
      <c r="S694" s="43"/>
      <c r="T694" s="43"/>
      <c r="U694" s="43"/>
      <c r="V694" s="43"/>
      <c r="W694" s="43"/>
      <c r="X694" s="43"/>
      <c r="Y694" s="43"/>
      <c r="Z694" s="43"/>
      <c r="AA694" s="43"/>
      <c r="AB694" s="43"/>
      <c r="AC694" s="43"/>
      <c r="AD694" s="43"/>
      <c r="AE694" s="47">
        <f t="shared" si="60"/>
        <v>1</v>
      </c>
      <c r="AF694" s="47">
        <f t="shared" si="61"/>
        <v>0</v>
      </c>
      <c r="AG694" s="47">
        <f t="shared" si="62"/>
        <v>0</v>
      </c>
      <c r="AH694" s="43" t="s">
        <v>1017</v>
      </c>
      <c r="AI694" s="43" t="s">
        <v>1018</v>
      </c>
      <c r="AJ694" s="43" t="s">
        <v>376</v>
      </c>
      <c r="AK694" s="43" t="s">
        <v>658</v>
      </c>
      <c r="AL694" s="43" t="s">
        <v>1073</v>
      </c>
      <c r="AM694" s="43" t="s">
        <v>1074</v>
      </c>
      <c r="AN694" s="43" t="s">
        <v>376</v>
      </c>
      <c r="AO694" s="43" t="s">
        <v>658</v>
      </c>
      <c r="AP694" s="43"/>
      <c r="AQ694" s="43">
        <v>2</v>
      </c>
      <c r="AR694" s="43"/>
      <c r="AS694" s="43"/>
      <c r="AT694" s="43"/>
      <c r="AU694" s="43" t="s">
        <v>376</v>
      </c>
      <c r="AV694" s="43"/>
      <c r="AW694" s="43" t="s">
        <v>30</v>
      </c>
      <c r="AX694" s="43"/>
      <c r="AY694" s="43" t="s">
        <v>30</v>
      </c>
      <c r="AZ694" s="43"/>
      <c r="BA694" s="44"/>
      <c r="BB694" s="48"/>
      <c r="BC694" s="43"/>
      <c r="BD694" s="43"/>
      <c r="BE694" s="43"/>
      <c r="BF694" s="43">
        <v>1</v>
      </c>
      <c r="BG694" s="43">
        <v>1</v>
      </c>
      <c r="BH694" s="43">
        <v>1</v>
      </c>
      <c r="BI694" s="43" t="s">
        <v>813</v>
      </c>
      <c r="BJ694" s="43" t="s">
        <v>1072</v>
      </c>
      <c r="BK694" s="43">
        <v>1967</v>
      </c>
      <c r="BL694" s="43" t="str">
        <f t="shared" si="63"/>
        <v>1967Tottenham Hotspur</v>
      </c>
      <c r="BM694" s="49" t="str">
        <f t="shared" si="64"/>
        <v>Sheffield</v>
      </c>
      <c r="BN694" s="43"/>
      <c r="BO694" s="43"/>
      <c r="BP694" s="43"/>
      <c r="BQ694" s="43"/>
      <c r="BR694" s="43"/>
      <c r="BS694" s="43"/>
      <c r="BT694" s="43"/>
      <c r="BU694" s="43"/>
      <c r="BV694" s="43" t="s">
        <v>376</v>
      </c>
      <c r="BW694" s="43" t="s">
        <v>376</v>
      </c>
      <c r="BX694" s="43"/>
      <c r="BY694" s="47"/>
      <c r="BZ694" s="50"/>
      <c r="CA694" s="50"/>
      <c r="CB694" s="88" t="str">
        <f t="shared" si="65"/>
        <v>19670429</v>
      </c>
    </row>
    <row r="695" spans="1:80" s="49" customFormat="1" ht="12.95" customHeight="1" x14ac:dyDescent="0.2">
      <c r="A695" s="43">
        <v>4</v>
      </c>
      <c r="B695" s="43">
        <v>29</v>
      </c>
      <c r="C695" s="43">
        <v>1967</v>
      </c>
      <c r="D695" s="43" t="s">
        <v>658</v>
      </c>
      <c r="E695" s="43" t="s">
        <v>564</v>
      </c>
      <c r="F695" s="44" t="s">
        <v>1010</v>
      </c>
      <c r="G695" s="43"/>
      <c r="H695" s="44" t="s">
        <v>1011</v>
      </c>
      <c r="I695" s="44"/>
      <c r="J695" s="45">
        <v>24591</v>
      </c>
      <c r="K695" s="43" t="s">
        <v>1072</v>
      </c>
      <c r="L695" s="43" t="s">
        <v>4</v>
      </c>
      <c r="M695" s="43" t="s">
        <v>813</v>
      </c>
      <c r="N695" s="46">
        <v>1</v>
      </c>
      <c r="O695" s="46">
        <v>2</v>
      </c>
      <c r="P695" s="44" t="s">
        <v>1252</v>
      </c>
      <c r="Q695" s="44" t="s">
        <v>1097</v>
      </c>
      <c r="R695" s="44" t="s">
        <v>376</v>
      </c>
      <c r="S695" s="43"/>
      <c r="T695" s="43"/>
      <c r="U695" s="43"/>
      <c r="V695" s="43"/>
      <c r="W695" s="43"/>
      <c r="X695" s="43"/>
      <c r="Y695" s="43"/>
      <c r="Z695" s="43"/>
      <c r="AA695" s="43"/>
      <c r="AB695" s="43"/>
      <c r="AC695" s="43"/>
      <c r="AD695" s="43"/>
      <c r="AE695" s="47">
        <f t="shared" si="60"/>
        <v>0</v>
      </c>
      <c r="AF695" s="47">
        <f t="shared" si="61"/>
        <v>0</v>
      </c>
      <c r="AG695" s="47">
        <f t="shared" si="62"/>
        <v>1</v>
      </c>
      <c r="AH695" s="43" t="s">
        <v>1073</v>
      </c>
      <c r="AI695" s="43" t="s">
        <v>1074</v>
      </c>
      <c r="AJ695" s="43" t="s">
        <v>376</v>
      </c>
      <c r="AK695" s="43" t="s">
        <v>658</v>
      </c>
      <c r="AL695" s="43" t="s">
        <v>1017</v>
      </c>
      <c r="AM695" s="43" t="s">
        <v>1018</v>
      </c>
      <c r="AN695" s="43" t="s">
        <v>376</v>
      </c>
      <c r="AO695" s="43" t="s">
        <v>658</v>
      </c>
      <c r="AP695" s="43"/>
      <c r="AQ695" s="43">
        <v>2</v>
      </c>
      <c r="AR695" s="43"/>
      <c r="AS695" s="43"/>
      <c r="AT695" s="43"/>
      <c r="AU695" s="43" t="s">
        <v>376</v>
      </c>
      <c r="AV695" s="43"/>
      <c r="AW695" s="43" t="s">
        <v>30</v>
      </c>
      <c r="AX695" s="43"/>
      <c r="AY695" s="43" t="s">
        <v>30</v>
      </c>
      <c r="AZ695" s="43"/>
      <c r="BA695" s="44"/>
      <c r="BB695" s="48"/>
      <c r="BC695" s="43"/>
      <c r="BD695" s="43"/>
      <c r="BE695" s="43"/>
      <c r="BF695" s="43">
        <v>1</v>
      </c>
      <c r="BG695" s="43">
        <v>1</v>
      </c>
      <c r="BH695" s="43">
        <v>1</v>
      </c>
      <c r="BI695" s="43" t="s">
        <v>1072</v>
      </c>
      <c r="BJ695" s="43" t="s">
        <v>813</v>
      </c>
      <c r="BK695" s="43">
        <v>1967</v>
      </c>
      <c r="BL695" s="43" t="str">
        <f t="shared" si="63"/>
        <v>1967Nottingham Forest</v>
      </c>
      <c r="BM695" s="49" t="str">
        <f t="shared" si="64"/>
        <v>Sheffield</v>
      </c>
      <c r="BN695" s="43"/>
      <c r="BO695" s="43"/>
      <c r="BP695" s="43"/>
      <c r="BQ695" s="43"/>
      <c r="BR695" s="43"/>
      <c r="BS695" s="43"/>
      <c r="BT695" s="43"/>
      <c r="BU695" s="43"/>
      <c r="BV695" s="43" t="s">
        <v>376</v>
      </c>
      <c r="BW695" s="43" t="s">
        <v>376</v>
      </c>
      <c r="BX695" s="43"/>
      <c r="BY695" s="47"/>
      <c r="BZ695" s="50"/>
      <c r="CA695" s="50"/>
      <c r="CB695" s="88" t="str">
        <f t="shared" si="65"/>
        <v>19670429</v>
      </c>
    </row>
    <row r="696" spans="1:80" s="49" customFormat="1" ht="12.95" customHeight="1" x14ac:dyDescent="0.2">
      <c r="A696" s="43">
        <v>4</v>
      </c>
      <c r="B696" s="43">
        <v>29</v>
      </c>
      <c r="C696" s="43">
        <v>1967</v>
      </c>
      <c r="D696" s="43" t="s">
        <v>658</v>
      </c>
      <c r="E696" s="43" t="s">
        <v>564</v>
      </c>
      <c r="F696" s="44" t="s">
        <v>1010</v>
      </c>
      <c r="G696" s="43"/>
      <c r="H696" s="44" t="s">
        <v>1011</v>
      </c>
      <c r="I696" s="44"/>
      <c r="J696" s="45">
        <v>24591</v>
      </c>
      <c r="K696" s="43" t="s">
        <v>816</v>
      </c>
      <c r="L696" s="43" t="s">
        <v>3</v>
      </c>
      <c r="M696" s="43" t="s">
        <v>794</v>
      </c>
      <c r="N696" s="46">
        <v>1</v>
      </c>
      <c r="O696" s="46">
        <v>0</v>
      </c>
      <c r="P696" s="44" t="s">
        <v>1219</v>
      </c>
      <c r="Q696" s="44" t="s">
        <v>1111</v>
      </c>
      <c r="R696" s="44" t="s">
        <v>376</v>
      </c>
      <c r="S696" s="43"/>
      <c r="T696" s="43"/>
      <c r="U696" s="43"/>
      <c r="V696" s="43"/>
      <c r="W696" s="43"/>
      <c r="X696" s="43"/>
      <c r="Y696" s="43"/>
      <c r="Z696" s="43"/>
      <c r="AA696" s="43"/>
      <c r="AB696" s="43"/>
      <c r="AC696" s="43"/>
      <c r="AD696" s="43"/>
      <c r="AE696" s="47">
        <f t="shared" si="60"/>
        <v>1</v>
      </c>
      <c r="AF696" s="47">
        <f t="shared" si="61"/>
        <v>0</v>
      </c>
      <c r="AG696" s="47">
        <f t="shared" si="62"/>
        <v>0</v>
      </c>
      <c r="AH696" s="43" t="s">
        <v>1017</v>
      </c>
      <c r="AI696" s="43" t="s">
        <v>1018</v>
      </c>
      <c r="AJ696" s="43" t="s">
        <v>376</v>
      </c>
      <c r="AK696" s="43" t="s">
        <v>658</v>
      </c>
      <c r="AL696" s="43" t="s">
        <v>1241</v>
      </c>
      <c r="AM696" s="43" t="s">
        <v>1260</v>
      </c>
      <c r="AN696" s="43" t="s">
        <v>376</v>
      </c>
      <c r="AO696" s="43" t="s">
        <v>658</v>
      </c>
      <c r="AP696" s="43"/>
      <c r="AQ696" s="43">
        <v>2</v>
      </c>
      <c r="AR696" s="43"/>
      <c r="AS696" s="43"/>
      <c r="AT696" s="43"/>
      <c r="AU696" s="43" t="s">
        <v>376</v>
      </c>
      <c r="AV696" s="43"/>
      <c r="AW696" s="43" t="s">
        <v>30</v>
      </c>
      <c r="AX696" s="43"/>
      <c r="AY696" s="43" t="s">
        <v>30</v>
      </c>
      <c r="AZ696" s="43"/>
      <c r="BA696" s="44"/>
      <c r="BB696" s="48"/>
      <c r="BC696" s="43"/>
      <c r="BD696" s="43"/>
      <c r="BE696" s="43"/>
      <c r="BF696" s="43">
        <v>1</v>
      </c>
      <c r="BG696" s="43">
        <v>1</v>
      </c>
      <c r="BH696" s="43">
        <v>1</v>
      </c>
      <c r="BI696" s="43" t="s">
        <v>816</v>
      </c>
      <c r="BJ696" s="43" t="s">
        <v>794</v>
      </c>
      <c r="BK696" s="43">
        <v>1967</v>
      </c>
      <c r="BL696" s="43" t="str">
        <f t="shared" si="63"/>
        <v>1967Chelsea</v>
      </c>
      <c r="BM696" s="49" t="str">
        <f t="shared" si="64"/>
        <v>Birmingham</v>
      </c>
      <c r="BN696" s="43"/>
      <c r="BO696" s="43"/>
      <c r="BP696" s="43"/>
      <c r="BQ696" s="43"/>
      <c r="BR696" s="43"/>
      <c r="BS696" s="43"/>
      <c r="BT696" s="43"/>
      <c r="BU696" s="43"/>
      <c r="BV696" s="43" t="s">
        <v>376</v>
      </c>
      <c r="BW696" s="43" t="s">
        <v>376</v>
      </c>
      <c r="BX696" s="43"/>
      <c r="BZ696" s="50"/>
      <c r="CA696" s="50"/>
      <c r="CB696" s="88" t="str">
        <f t="shared" si="65"/>
        <v>19670429</v>
      </c>
    </row>
    <row r="697" spans="1:80" s="49" customFormat="1" ht="12.95" customHeight="1" x14ac:dyDescent="0.2">
      <c r="A697" s="43">
        <v>4</v>
      </c>
      <c r="B697" s="43">
        <v>29</v>
      </c>
      <c r="C697" s="43">
        <v>1967</v>
      </c>
      <c r="D697" s="43" t="s">
        <v>658</v>
      </c>
      <c r="E697" s="43" t="s">
        <v>564</v>
      </c>
      <c r="F697" s="44" t="s">
        <v>1010</v>
      </c>
      <c r="G697" s="43"/>
      <c r="H697" s="44" t="s">
        <v>1011</v>
      </c>
      <c r="I697" s="44"/>
      <c r="J697" s="45">
        <v>24591</v>
      </c>
      <c r="K697" s="43" t="s">
        <v>794</v>
      </c>
      <c r="L697" s="43" t="s">
        <v>4</v>
      </c>
      <c r="M697" s="43" t="s">
        <v>816</v>
      </c>
      <c r="N697" s="46">
        <v>0</v>
      </c>
      <c r="O697" s="46">
        <v>1</v>
      </c>
      <c r="P697" s="44" t="s">
        <v>1219</v>
      </c>
      <c r="Q697" s="44" t="s">
        <v>1111</v>
      </c>
      <c r="R697" s="44" t="s">
        <v>376</v>
      </c>
      <c r="S697" s="43"/>
      <c r="T697" s="43"/>
      <c r="U697" s="43"/>
      <c r="V697" s="43"/>
      <c r="W697" s="43"/>
      <c r="X697" s="43"/>
      <c r="Y697" s="43"/>
      <c r="Z697" s="43"/>
      <c r="AA697" s="43"/>
      <c r="AB697" s="43"/>
      <c r="AC697" s="43"/>
      <c r="AD697" s="43"/>
      <c r="AE697" s="47">
        <f t="shared" si="60"/>
        <v>0</v>
      </c>
      <c r="AF697" s="47">
        <f t="shared" si="61"/>
        <v>0</v>
      </c>
      <c r="AG697" s="47">
        <f t="shared" si="62"/>
        <v>1</v>
      </c>
      <c r="AH697" s="43" t="s">
        <v>1241</v>
      </c>
      <c r="AI697" s="43" t="s">
        <v>1260</v>
      </c>
      <c r="AJ697" s="43" t="s">
        <v>376</v>
      </c>
      <c r="AK697" s="43" t="s">
        <v>658</v>
      </c>
      <c r="AL697" s="43" t="s">
        <v>1017</v>
      </c>
      <c r="AM697" s="43" t="s">
        <v>1018</v>
      </c>
      <c r="AN697" s="43" t="s">
        <v>376</v>
      </c>
      <c r="AO697" s="43" t="s">
        <v>658</v>
      </c>
      <c r="AP697" s="43"/>
      <c r="AQ697" s="43">
        <v>2</v>
      </c>
      <c r="AR697" s="43"/>
      <c r="AS697" s="43"/>
      <c r="AT697" s="43"/>
      <c r="AU697" s="43" t="s">
        <v>376</v>
      </c>
      <c r="AV697" s="43"/>
      <c r="AW697" s="43" t="s">
        <v>30</v>
      </c>
      <c r="AX697" s="43"/>
      <c r="AY697" s="43" t="s">
        <v>30</v>
      </c>
      <c r="AZ697" s="43"/>
      <c r="BA697" s="44"/>
      <c r="BB697" s="48"/>
      <c r="BC697" s="43"/>
      <c r="BD697" s="43"/>
      <c r="BE697" s="43"/>
      <c r="BF697" s="43">
        <v>1</v>
      </c>
      <c r="BG697" s="43">
        <v>1</v>
      </c>
      <c r="BH697" s="43">
        <v>1</v>
      </c>
      <c r="BI697" s="43" t="s">
        <v>794</v>
      </c>
      <c r="BJ697" s="43" t="s">
        <v>816</v>
      </c>
      <c r="BK697" s="43">
        <v>1967</v>
      </c>
      <c r="BL697" s="43" t="str">
        <f t="shared" si="63"/>
        <v>1967Leeds United</v>
      </c>
      <c r="BM697" s="49" t="str">
        <f t="shared" si="64"/>
        <v>Birmingham</v>
      </c>
      <c r="BN697" s="43"/>
      <c r="BO697" s="43"/>
      <c r="BP697" s="43"/>
      <c r="BQ697" s="43"/>
      <c r="BR697" s="43"/>
      <c r="BS697" s="43"/>
      <c r="BT697" s="43"/>
      <c r="BU697" s="43"/>
      <c r="BV697" s="43" t="s">
        <v>376</v>
      </c>
      <c r="BW697" s="43" t="s">
        <v>376</v>
      </c>
      <c r="BX697" s="43"/>
      <c r="BZ697" s="50"/>
      <c r="CA697" s="50"/>
      <c r="CB697" s="88" t="str">
        <f t="shared" si="65"/>
        <v>19670429</v>
      </c>
    </row>
    <row r="698" spans="1:80" s="49" customFormat="1" ht="12.95" customHeight="1" x14ac:dyDescent="0.2">
      <c r="A698" s="43">
        <v>5</v>
      </c>
      <c r="B698" s="43">
        <v>20</v>
      </c>
      <c r="C698" s="43">
        <v>1967</v>
      </c>
      <c r="D698" s="43" t="s">
        <v>658</v>
      </c>
      <c r="E698" s="43" t="s">
        <v>564</v>
      </c>
      <c r="F698" s="44" t="s">
        <v>1010</v>
      </c>
      <c r="G698" s="43"/>
      <c r="H698" s="44" t="s">
        <v>1025</v>
      </c>
      <c r="I698" s="44"/>
      <c r="J698" s="45">
        <v>24612</v>
      </c>
      <c r="K698" s="43" t="s">
        <v>813</v>
      </c>
      <c r="L698" s="43" t="s">
        <v>3</v>
      </c>
      <c r="M698" s="43" t="s">
        <v>816</v>
      </c>
      <c r="N698" s="46">
        <v>2</v>
      </c>
      <c r="O698" s="46">
        <v>1</v>
      </c>
      <c r="P698" s="44" t="s">
        <v>1268</v>
      </c>
      <c r="Q698" s="44" t="s">
        <v>1017</v>
      </c>
      <c r="R698" s="44" t="s">
        <v>376</v>
      </c>
      <c r="S698" s="43"/>
      <c r="T698" s="43"/>
      <c r="U698" s="43"/>
      <c r="V698" s="43"/>
      <c r="W698" s="43"/>
      <c r="X698" s="43"/>
      <c r="Y698" s="43"/>
      <c r="Z698" s="43"/>
      <c r="AA698" s="43"/>
      <c r="AB698" s="43"/>
      <c r="AC698" s="43"/>
      <c r="AD698" s="43"/>
      <c r="AE698" s="47">
        <f t="shared" si="60"/>
        <v>1</v>
      </c>
      <c r="AF698" s="47">
        <f t="shared" si="61"/>
        <v>0</v>
      </c>
      <c r="AG698" s="47">
        <f t="shared" si="62"/>
        <v>0</v>
      </c>
      <c r="AH698" s="43" t="s">
        <v>1017</v>
      </c>
      <c r="AI698" s="43" t="s">
        <v>1018</v>
      </c>
      <c r="AJ698" s="43" t="s">
        <v>376</v>
      </c>
      <c r="AK698" s="43" t="s">
        <v>658</v>
      </c>
      <c r="AL698" s="43" t="s">
        <v>1017</v>
      </c>
      <c r="AM698" s="43" t="s">
        <v>1018</v>
      </c>
      <c r="AN698" s="43" t="s">
        <v>376</v>
      </c>
      <c r="AO698" s="43" t="s">
        <v>658</v>
      </c>
      <c r="AP698" s="43"/>
      <c r="AQ698" s="43">
        <v>1</v>
      </c>
      <c r="AR698" s="43"/>
      <c r="AS698" s="43"/>
      <c r="AT698" s="43"/>
      <c r="AU698" s="43" t="s">
        <v>376</v>
      </c>
      <c r="AV698" s="43"/>
      <c r="AW698" s="43" t="s">
        <v>30</v>
      </c>
      <c r="AX698" s="43"/>
      <c r="AY698" s="43" t="s">
        <v>30</v>
      </c>
      <c r="AZ698" s="43"/>
      <c r="BA698" s="44"/>
      <c r="BB698" s="48" t="s">
        <v>30</v>
      </c>
      <c r="BC698" s="43" t="s">
        <v>30</v>
      </c>
      <c r="BD698" s="43"/>
      <c r="BE698" s="43"/>
      <c r="BF698" s="43">
        <v>1</v>
      </c>
      <c r="BG698" s="43">
        <v>1</v>
      </c>
      <c r="BH698" s="43">
        <v>1</v>
      </c>
      <c r="BI698" s="43" t="s">
        <v>813</v>
      </c>
      <c r="BJ698" s="43" t="s">
        <v>816</v>
      </c>
      <c r="BK698" s="43">
        <v>1967</v>
      </c>
      <c r="BL698" s="43" t="str">
        <f t="shared" si="63"/>
        <v>1967Tottenham Hotspur</v>
      </c>
      <c r="BM698" s="49" t="str">
        <f t="shared" si="64"/>
        <v>London</v>
      </c>
      <c r="BN698" s="43"/>
      <c r="BO698" s="43"/>
      <c r="BP698" s="43"/>
      <c r="BQ698" s="43"/>
      <c r="BR698" s="43"/>
      <c r="BS698" s="43"/>
      <c r="BT698" s="43"/>
      <c r="BU698" s="43"/>
      <c r="BV698" s="43" t="s">
        <v>376</v>
      </c>
      <c r="BW698" s="43" t="s">
        <v>376</v>
      </c>
      <c r="BX698" s="43"/>
      <c r="BZ698" s="50"/>
      <c r="CA698" s="50"/>
      <c r="CB698" s="88" t="str">
        <f t="shared" si="65"/>
        <v>19670520</v>
      </c>
    </row>
    <row r="699" spans="1:80" s="49" customFormat="1" ht="12.95" customHeight="1" x14ac:dyDescent="0.2">
      <c r="A699" s="43">
        <v>5</v>
      </c>
      <c r="B699" s="43">
        <v>20</v>
      </c>
      <c r="C699" s="43">
        <v>1967</v>
      </c>
      <c r="D699" s="43" t="s">
        <v>658</v>
      </c>
      <c r="E699" s="43" t="s">
        <v>564</v>
      </c>
      <c r="F699" s="44" t="s">
        <v>1010</v>
      </c>
      <c r="G699" s="43"/>
      <c r="H699" s="44" t="s">
        <v>1025</v>
      </c>
      <c r="I699" s="44"/>
      <c r="J699" s="45">
        <v>24612</v>
      </c>
      <c r="K699" s="43" t="s">
        <v>816</v>
      </c>
      <c r="L699" s="43" t="s">
        <v>4</v>
      </c>
      <c r="M699" s="43" t="s">
        <v>813</v>
      </c>
      <c r="N699" s="46">
        <v>1</v>
      </c>
      <c r="O699" s="46">
        <v>2</v>
      </c>
      <c r="P699" s="44" t="s">
        <v>1268</v>
      </c>
      <c r="Q699" s="44" t="s">
        <v>1017</v>
      </c>
      <c r="R699" s="44" t="s">
        <v>376</v>
      </c>
      <c r="S699" s="43"/>
      <c r="T699" s="43"/>
      <c r="U699" s="43"/>
      <c r="V699" s="43"/>
      <c r="W699" s="43"/>
      <c r="X699" s="43"/>
      <c r="Y699" s="43"/>
      <c r="Z699" s="43"/>
      <c r="AA699" s="43"/>
      <c r="AB699" s="43"/>
      <c r="AC699" s="43"/>
      <c r="AD699" s="43"/>
      <c r="AE699" s="47">
        <f t="shared" si="60"/>
        <v>0</v>
      </c>
      <c r="AF699" s="47">
        <f t="shared" si="61"/>
        <v>0</v>
      </c>
      <c r="AG699" s="47">
        <f t="shared" si="62"/>
        <v>1</v>
      </c>
      <c r="AH699" s="43" t="s">
        <v>1017</v>
      </c>
      <c r="AI699" s="43" t="s">
        <v>1018</v>
      </c>
      <c r="AJ699" s="43" t="s">
        <v>376</v>
      </c>
      <c r="AK699" s="43" t="s">
        <v>658</v>
      </c>
      <c r="AL699" s="43" t="s">
        <v>1017</v>
      </c>
      <c r="AM699" s="43" t="s">
        <v>1018</v>
      </c>
      <c r="AN699" s="43" t="s">
        <v>376</v>
      </c>
      <c r="AO699" s="43" t="s">
        <v>658</v>
      </c>
      <c r="AP699" s="43"/>
      <c r="AQ699" s="43">
        <v>1</v>
      </c>
      <c r="AR699" s="43"/>
      <c r="AS699" s="43"/>
      <c r="AT699" s="43"/>
      <c r="AU699" s="43" t="s">
        <v>376</v>
      </c>
      <c r="AV699" s="43"/>
      <c r="AW699" s="43" t="s">
        <v>30</v>
      </c>
      <c r="AX699" s="43"/>
      <c r="AY699" s="43" t="s">
        <v>30</v>
      </c>
      <c r="AZ699" s="43"/>
      <c r="BA699" s="44"/>
      <c r="BB699" s="48"/>
      <c r="BC699" s="43" t="s">
        <v>30</v>
      </c>
      <c r="BD699" s="43"/>
      <c r="BE699" s="43"/>
      <c r="BF699" s="43">
        <v>1</v>
      </c>
      <c r="BG699" s="43">
        <v>1</v>
      </c>
      <c r="BH699" s="43">
        <v>1</v>
      </c>
      <c r="BI699" s="43" t="s">
        <v>816</v>
      </c>
      <c r="BJ699" s="43" t="s">
        <v>813</v>
      </c>
      <c r="BK699" s="43">
        <v>1967</v>
      </c>
      <c r="BL699" s="43" t="str">
        <f t="shared" si="63"/>
        <v>1967Chelsea</v>
      </c>
      <c r="BM699" s="49" t="str">
        <f t="shared" si="64"/>
        <v>London</v>
      </c>
      <c r="BN699" s="43"/>
      <c r="BO699" s="43"/>
      <c r="BP699" s="43"/>
      <c r="BQ699" s="43"/>
      <c r="BR699" s="43"/>
      <c r="BS699" s="43"/>
      <c r="BT699" s="43"/>
      <c r="BU699" s="43"/>
      <c r="BV699" s="43" t="s">
        <v>376</v>
      </c>
      <c r="BW699" s="43" t="s">
        <v>376</v>
      </c>
      <c r="BX699" s="43"/>
      <c r="BZ699" s="50"/>
      <c r="CA699" s="50"/>
      <c r="CB699" s="88" t="str">
        <f t="shared" si="65"/>
        <v>19670520</v>
      </c>
    </row>
    <row r="700" spans="1:80" s="49" customFormat="1" ht="12.95" customHeight="1" x14ac:dyDescent="0.2">
      <c r="A700" s="43">
        <v>1</v>
      </c>
      <c r="B700" s="43">
        <v>17</v>
      </c>
      <c r="C700" s="43">
        <v>1968</v>
      </c>
      <c r="D700" s="43" t="s">
        <v>658</v>
      </c>
      <c r="E700" s="43" t="s">
        <v>561</v>
      </c>
      <c r="F700" s="51" t="s">
        <v>1327</v>
      </c>
      <c r="G700" s="43"/>
      <c r="H700" s="51" t="s">
        <v>1011</v>
      </c>
      <c r="I700" s="51">
        <v>1</v>
      </c>
      <c r="J700" s="52">
        <v>24854</v>
      </c>
      <c r="K700" s="43" t="s">
        <v>587</v>
      </c>
      <c r="L700" s="43" t="s">
        <v>3</v>
      </c>
      <c r="M700" s="43" t="s">
        <v>1259</v>
      </c>
      <c r="N700" s="46">
        <v>3</v>
      </c>
      <c r="O700" s="46">
        <v>2</v>
      </c>
      <c r="P700" s="51" t="s">
        <v>1281</v>
      </c>
      <c r="Q700" s="51" t="s">
        <v>1017</v>
      </c>
      <c r="R700" s="51" t="s">
        <v>376</v>
      </c>
      <c r="S700" s="43"/>
      <c r="T700" s="43"/>
      <c r="U700" s="43"/>
      <c r="V700" s="43"/>
      <c r="W700" s="43"/>
      <c r="X700" s="43"/>
      <c r="Y700" s="43"/>
      <c r="Z700" s="43"/>
      <c r="AA700" s="43"/>
      <c r="AB700" s="43"/>
      <c r="AC700" s="43"/>
      <c r="AD700" s="43" t="s">
        <v>1033</v>
      </c>
      <c r="AE700" s="47">
        <f t="shared" si="60"/>
        <v>1</v>
      </c>
      <c r="AF700" s="47">
        <f t="shared" si="61"/>
        <v>0</v>
      </c>
      <c r="AG700" s="47">
        <f t="shared" si="62"/>
        <v>0</v>
      </c>
      <c r="AH700" s="43" t="s">
        <v>1017</v>
      </c>
      <c r="AI700" s="43" t="s">
        <v>1018</v>
      </c>
      <c r="AJ700" s="43" t="s">
        <v>376</v>
      </c>
      <c r="AK700" s="43" t="s">
        <v>658</v>
      </c>
      <c r="AL700" s="43" t="s">
        <v>1096</v>
      </c>
      <c r="AM700" s="43" t="s">
        <v>1260</v>
      </c>
      <c r="AN700" s="43" t="s">
        <v>376</v>
      </c>
      <c r="AO700" s="43" t="s">
        <v>658</v>
      </c>
      <c r="AP700" s="43"/>
      <c r="AQ700" s="43">
        <v>2</v>
      </c>
      <c r="AR700" s="43"/>
      <c r="AS700" s="43"/>
      <c r="AT700" s="43"/>
      <c r="AU700" s="43" t="s">
        <v>376</v>
      </c>
      <c r="AV700" s="43"/>
      <c r="AW700" s="43" t="s">
        <v>30</v>
      </c>
      <c r="AX700" s="43"/>
      <c r="AY700" s="43"/>
      <c r="AZ700" s="43" t="s">
        <v>30</v>
      </c>
      <c r="BA700" s="51"/>
      <c r="BB700" s="48"/>
      <c r="BC700" s="43"/>
      <c r="BD700" s="43"/>
      <c r="BE700" s="43"/>
      <c r="BF700" s="43">
        <v>1</v>
      </c>
      <c r="BG700" s="43">
        <v>1</v>
      </c>
      <c r="BH700" s="43">
        <v>2</v>
      </c>
      <c r="BI700" s="43" t="s">
        <v>587</v>
      </c>
      <c r="BJ700" s="43" t="s">
        <v>1259</v>
      </c>
      <c r="BK700" s="43">
        <v>1968</v>
      </c>
      <c r="BL700" s="43" t="str">
        <f t="shared" si="63"/>
        <v>1968Arsenal</v>
      </c>
      <c r="BM700" s="49" t="str">
        <f t="shared" si="64"/>
        <v>Arsenal</v>
      </c>
      <c r="BN700" s="43"/>
      <c r="BO700" s="43"/>
      <c r="BP700" s="43"/>
      <c r="BQ700" s="43"/>
      <c r="BR700" s="43"/>
      <c r="BS700" s="43"/>
      <c r="BT700" s="43"/>
      <c r="BU700" s="43"/>
      <c r="BV700" s="43" t="s">
        <v>376</v>
      </c>
      <c r="BW700" s="43" t="s">
        <v>376</v>
      </c>
      <c r="BX700" s="43"/>
      <c r="BZ700" s="50"/>
      <c r="CA700" s="50"/>
      <c r="CB700" s="88" t="str">
        <f t="shared" si="65"/>
        <v>19680117</v>
      </c>
    </row>
    <row r="701" spans="1:80" s="49" customFormat="1" ht="12.95" customHeight="1" x14ac:dyDescent="0.2">
      <c r="A701" s="43">
        <v>1</v>
      </c>
      <c r="B701" s="43">
        <v>17</v>
      </c>
      <c r="C701" s="43">
        <v>1968</v>
      </c>
      <c r="D701" s="43" t="s">
        <v>658</v>
      </c>
      <c r="E701" s="43" t="s">
        <v>561</v>
      </c>
      <c r="F701" s="51" t="s">
        <v>1327</v>
      </c>
      <c r="G701" s="43"/>
      <c r="H701" s="51" t="s">
        <v>1011</v>
      </c>
      <c r="I701" s="51">
        <v>1</v>
      </c>
      <c r="J701" s="52">
        <v>24854</v>
      </c>
      <c r="K701" s="43" t="s">
        <v>1259</v>
      </c>
      <c r="L701" s="43" t="s">
        <v>4</v>
      </c>
      <c r="M701" s="43" t="s">
        <v>587</v>
      </c>
      <c r="N701" s="46">
        <v>2</v>
      </c>
      <c r="O701" s="46">
        <v>3</v>
      </c>
      <c r="P701" s="51" t="s">
        <v>1281</v>
      </c>
      <c r="Q701" s="51" t="s">
        <v>1017</v>
      </c>
      <c r="R701" s="51" t="s">
        <v>376</v>
      </c>
      <c r="S701" s="43"/>
      <c r="T701" s="43"/>
      <c r="U701" s="43"/>
      <c r="V701" s="43"/>
      <c r="W701" s="43"/>
      <c r="X701" s="43"/>
      <c r="Y701" s="43"/>
      <c r="Z701" s="43"/>
      <c r="AA701" s="43"/>
      <c r="AB701" s="43"/>
      <c r="AC701" s="43"/>
      <c r="AD701" s="43" t="s">
        <v>1037</v>
      </c>
      <c r="AE701" s="47">
        <f t="shared" si="60"/>
        <v>0</v>
      </c>
      <c r="AF701" s="47">
        <f t="shared" si="61"/>
        <v>0</v>
      </c>
      <c r="AG701" s="47">
        <f t="shared" si="62"/>
        <v>1</v>
      </c>
      <c r="AH701" s="43" t="s">
        <v>1096</v>
      </c>
      <c r="AI701" s="43" t="s">
        <v>1260</v>
      </c>
      <c r="AJ701" s="43" t="s">
        <v>376</v>
      </c>
      <c r="AK701" s="43" t="s">
        <v>658</v>
      </c>
      <c r="AL701" s="43" t="s">
        <v>1017</v>
      </c>
      <c r="AM701" s="43" t="s">
        <v>1018</v>
      </c>
      <c r="AN701" s="43" t="s">
        <v>376</v>
      </c>
      <c r="AO701" s="43" t="s">
        <v>658</v>
      </c>
      <c r="AP701" s="43"/>
      <c r="AQ701" s="43">
        <v>2</v>
      </c>
      <c r="AR701" s="43"/>
      <c r="AS701" s="43"/>
      <c r="AT701" s="43"/>
      <c r="AU701" s="43" t="s">
        <v>376</v>
      </c>
      <c r="AV701" s="43"/>
      <c r="AW701" s="43" t="s">
        <v>30</v>
      </c>
      <c r="AX701" s="43"/>
      <c r="AY701" s="43"/>
      <c r="AZ701" s="43" t="s">
        <v>30</v>
      </c>
      <c r="BA701" s="51"/>
      <c r="BB701" s="48"/>
      <c r="BC701" s="43"/>
      <c r="BD701" s="43"/>
      <c r="BE701" s="43"/>
      <c r="BF701" s="43">
        <v>1</v>
      </c>
      <c r="BG701" s="43">
        <v>2</v>
      </c>
      <c r="BH701" s="43">
        <v>1</v>
      </c>
      <c r="BI701" s="43" t="s">
        <v>1259</v>
      </c>
      <c r="BJ701" s="43" t="s">
        <v>587</v>
      </c>
      <c r="BK701" s="43">
        <v>1968</v>
      </c>
      <c r="BL701" s="43" t="str">
        <f t="shared" si="63"/>
        <v>1968Huddersfield Town</v>
      </c>
      <c r="BM701" s="49" t="str">
        <f t="shared" si="64"/>
        <v>Arsenal</v>
      </c>
      <c r="BN701" s="43"/>
      <c r="BO701" s="43"/>
      <c r="BP701" s="43"/>
      <c r="BQ701" s="43"/>
      <c r="BR701" s="43"/>
      <c r="BS701" s="43"/>
      <c r="BT701" s="43"/>
      <c r="BU701" s="43"/>
      <c r="BV701" s="43" t="s">
        <v>376</v>
      </c>
      <c r="BW701" s="43" t="s">
        <v>376</v>
      </c>
      <c r="BX701" s="43"/>
      <c r="BZ701" s="50"/>
      <c r="CA701" s="50"/>
      <c r="CB701" s="88" t="str">
        <f t="shared" si="65"/>
        <v>19680117</v>
      </c>
    </row>
    <row r="702" spans="1:80" s="49" customFormat="1" ht="12.95" customHeight="1" x14ac:dyDescent="0.2">
      <c r="A702" s="43">
        <v>1</v>
      </c>
      <c r="B702" s="43">
        <v>17</v>
      </c>
      <c r="C702" s="43">
        <v>1968</v>
      </c>
      <c r="D702" s="43" t="s">
        <v>658</v>
      </c>
      <c r="E702" s="43" t="s">
        <v>561</v>
      </c>
      <c r="F702" s="51" t="s">
        <v>1327</v>
      </c>
      <c r="G702" s="43"/>
      <c r="H702" s="51" t="s">
        <v>1011</v>
      </c>
      <c r="I702" s="51">
        <v>1</v>
      </c>
      <c r="J702" s="52">
        <v>24854</v>
      </c>
      <c r="K702" s="43" t="s">
        <v>1191</v>
      </c>
      <c r="L702" s="43" t="s">
        <v>4</v>
      </c>
      <c r="M702" s="43" t="s">
        <v>794</v>
      </c>
      <c r="N702" s="46">
        <v>0</v>
      </c>
      <c r="O702" s="46">
        <v>1</v>
      </c>
      <c r="P702" s="51" t="s">
        <v>1211</v>
      </c>
      <c r="Q702" s="51" t="s">
        <v>979</v>
      </c>
      <c r="R702" s="51" t="s">
        <v>376</v>
      </c>
      <c r="S702" s="43"/>
      <c r="T702" s="43"/>
      <c r="U702" s="43"/>
      <c r="V702" s="43"/>
      <c r="W702" s="43"/>
      <c r="X702" s="43"/>
      <c r="Y702" s="43"/>
      <c r="Z702" s="43"/>
      <c r="AA702" s="43"/>
      <c r="AB702" s="43"/>
      <c r="AC702" s="43"/>
      <c r="AD702" s="43" t="s">
        <v>1033</v>
      </c>
      <c r="AE702" s="47">
        <f t="shared" si="60"/>
        <v>0</v>
      </c>
      <c r="AF702" s="47">
        <f t="shared" si="61"/>
        <v>0</v>
      </c>
      <c r="AG702" s="47">
        <f t="shared" si="62"/>
        <v>1</v>
      </c>
      <c r="AH702" s="43" t="s">
        <v>979</v>
      </c>
      <c r="AI702" s="43" t="s">
        <v>1146</v>
      </c>
      <c r="AJ702" s="43" t="s">
        <v>376</v>
      </c>
      <c r="AK702" s="43" t="s">
        <v>658</v>
      </c>
      <c r="AL702" s="43" t="s">
        <v>1241</v>
      </c>
      <c r="AM702" s="43" t="s">
        <v>1260</v>
      </c>
      <c r="AN702" s="43" t="s">
        <v>376</v>
      </c>
      <c r="AO702" s="43" t="s">
        <v>658</v>
      </c>
      <c r="AP702" s="43"/>
      <c r="AQ702" s="43">
        <v>2</v>
      </c>
      <c r="AR702" s="43"/>
      <c r="AS702" s="43"/>
      <c r="AT702" s="43"/>
      <c r="AU702" s="43" t="s">
        <v>376</v>
      </c>
      <c r="AV702" s="43"/>
      <c r="AW702" s="43" t="s">
        <v>30</v>
      </c>
      <c r="AX702" s="43"/>
      <c r="AY702" s="43"/>
      <c r="AZ702" s="43" t="s">
        <v>30</v>
      </c>
      <c r="BA702" s="51"/>
      <c r="BB702" s="48"/>
      <c r="BC702" s="43"/>
      <c r="BD702" s="43"/>
      <c r="BE702" s="43"/>
      <c r="BF702" s="43">
        <v>1</v>
      </c>
      <c r="BG702" s="43">
        <v>2</v>
      </c>
      <c r="BH702" s="43">
        <v>1</v>
      </c>
      <c r="BI702" s="43" t="s">
        <v>1191</v>
      </c>
      <c r="BJ702" s="43" t="s">
        <v>794</v>
      </c>
      <c r="BK702" s="43">
        <v>1968</v>
      </c>
      <c r="BL702" s="43" t="str">
        <f t="shared" si="63"/>
        <v>1968Derby County</v>
      </c>
      <c r="BM702" s="49" t="str">
        <f t="shared" si="64"/>
        <v>Derby County</v>
      </c>
      <c r="BN702" s="43"/>
      <c r="BO702" s="43"/>
      <c r="BP702" s="43"/>
      <c r="BQ702" s="43"/>
      <c r="BR702" s="43"/>
      <c r="BS702" s="43"/>
      <c r="BT702" s="43"/>
      <c r="BU702" s="43"/>
      <c r="BV702" s="43" t="s">
        <v>376</v>
      </c>
      <c r="BW702" s="43" t="s">
        <v>376</v>
      </c>
      <c r="BX702" s="43"/>
      <c r="BZ702" s="50"/>
      <c r="CA702" s="50"/>
      <c r="CB702" s="88" t="str">
        <f t="shared" si="65"/>
        <v>19680117</v>
      </c>
    </row>
    <row r="703" spans="1:80" s="49" customFormat="1" ht="12.95" customHeight="1" x14ac:dyDescent="0.2">
      <c r="A703" s="43">
        <v>1</v>
      </c>
      <c r="B703" s="43">
        <v>17</v>
      </c>
      <c r="C703" s="43">
        <v>1968</v>
      </c>
      <c r="D703" s="43" t="s">
        <v>658</v>
      </c>
      <c r="E703" s="43" t="s">
        <v>561</v>
      </c>
      <c r="F703" s="51" t="s">
        <v>1327</v>
      </c>
      <c r="G703" s="43"/>
      <c r="H703" s="51" t="s">
        <v>1011</v>
      </c>
      <c r="I703" s="51">
        <v>1</v>
      </c>
      <c r="J703" s="52">
        <v>24854</v>
      </c>
      <c r="K703" s="43" t="s">
        <v>794</v>
      </c>
      <c r="L703" s="43" t="s">
        <v>3</v>
      </c>
      <c r="M703" s="43" t="s">
        <v>1191</v>
      </c>
      <c r="N703" s="46">
        <v>1</v>
      </c>
      <c r="O703" s="46">
        <v>0</v>
      </c>
      <c r="P703" s="51" t="s">
        <v>1211</v>
      </c>
      <c r="Q703" s="51" t="s">
        <v>979</v>
      </c>
      <c r="R703" s="51" t="s">
        <v>376</v>
      </c>
      <c r="S703" s="43"/>
      <c r="T703" s="43"/>
      <c r="U703" s="43"/>
      <c r="V703" s="43"/>
      <c r="W703" s="43"/>
      <c r="X703" s="43"/>
      <c r="Y703" s="43"/>
      <c r="Z703" s="43"/>
      <c r="AA703" s="43"/>
      <c r="AB703" s="43"/>
      <c r="AC703" s="43"/>
      <c r="AD703" s="43" t="s">
        <v>1037</v>
      </c>
      <c r="AE703" s="47">
        <f t="shared" si="60"/>
        <v>1</v>
      </c>
      <c r="AF703" s="47">
        <f t="shared" si="61"/>
        <v>0</v>
      </c>
      <c r="AG703" s="47">
        <f t="shared" si="62"/>
        <v>0</v>
      </c>
      <c r="AH703" s="43" t="s">
        <v>1241</v>
      </c>
      <c r="AI703" s="43" t="s">
        <v>1260</v>
      </c>
      <c r="AJ703" s="43" t="s">
        <v>376</v>
      </c>
      <c r="AK703" s="43" t="s">
        <v>658</v>
      </c>
      <c r="AL703" s="43" t="s">
        <v>979</v>
      </c>
      <c r="AM703" s="43" t="s">
        <v>1146</v>
      </c>
      <c r="AN703" s="43" t="s">
        <v>376</v>
      </c>
      <c r="AO703" s="43" t="s">
        <v>658</v>
      </c>
      <c r="AP703" s="43"/>
      <c r="AQ703" s="43">
        <v>2</v>
      </c>
      <c r="AR703" s="43"/>
      <c r="AS703" s="43"/>
      <c r="AT703" s="43"/>
      <c r="AU703" s="43" t="s">
        <v>376</v>
      </c>
      <c r="AV703" s="43"/>
      <c r="AW703" s="43" t="s">
        <v>30</v>
      </c>
      <c r="AX703" s="43"/>
      <c r="AY703" s="43"/>
      <c r="AZ703" s="43" t="s">
        <v>30</v>
      </c>
      <c r="BA703" s="51"/>
      <c r="BB703" s="48"/>
      <c r="BC703" s="43"/>
      <c r="BD703" s="43"/>
      <c r="BE703" s="43"/>
      <c r="BF703" s="43">
        <v>1</v>
      </c>
      <c r="BG703" s="43">
        <v>1</v>
      </c>
      <c r="BH703" s="43">
        <v>2</v>
      </c>
      <c r="BI703" s="43" t="s">
        <v>794</v>
      </c>
      <c r="BJ703" s="43" t="s">
        <v>1191</v>
      </c>
      <c r="BK703" s="43">
        <v>1968</v>
      </c>
      <c r="BL703" s="43" t="str">
        <f t="shared" si="63"/>
        <v>1968Leeds United</v>
      </c>
      <c r="BM703" s="49" t="str">
        <f t="shared" si="64"/>
        <v>Derby County</v>
      </c>
      <c r="BN703" s="43"/>
      <c r="BO703" s="43"/>
      <c r="BP703" s="43"/>
      <c r="BQ703" s="43"/>
      <c r="BR703" s="43"/>
      <c r="BS703" s="43"/>
      <c r="BT703" s="43"/>
      <c r="BU703" s="43"/>
      <c r="BV703" s="43" t="s">
        <v>376</v>
      </c>
      <c r="BW703" s="43" t="s">
        <v>376</v>
      </c>
      <c r="BX703" s="43"/>
      <c r="BZ703" s="50"/>
      <c r="CA703" s="50"/>
      <c r="CB703" s="88" t="str">
        <f t="shared" si="65"/>
        <v>19680117</v>
      </c>
    </row>
    <row r="704" spans="1:80" s="49" customFormat="1" ht="12.95" customHeight="1" x14ac:dyDescent="0.2">
      <c r="A704" s="43">
        <v>2</v>
      </c>
      <c r="B704" s="43">
        <v>6</v>
      </c>
      <c r="C704" s="43">
        <v>1968</v>
      </c>
      <c r="D704" s="43" t="s">
        <v>658</v>
      </c>
      <c r="E704" s="43" t="s">
        <v>561</v>
      </c>
      <c r="F704" s="51" t="s">
        <v>1327</v>
      </c>
      <c r="G704" s="43"/>
      <c r="H704" s="51" t="s">
        <v>1011</v>
      </c>
      <c r="I704" s="51">
        <v>2</v>
      </c>
      <c r="J704" s="52">
        <v>24874</v>
      </c>
      <c r="K704" s="43" t="s">
        <v>1259</v>
      </c>
      <c r="L704" s="43" t="s">
        <v>4</v>
      </c>
      <c r="M704" s="43" t="s">
        <v>587</v>
      </c>
      <c r="N704" s="46">
        <v>1</v>
      </c>
      <c r="O704" s="46">
        <v>3</v>
      </c>
      <c r="P704" s="51" t="s">
        <v>1288</v>
      </c>
      <c r="Q704" s="51" t="s">
        <v>1096</v>
      </c>
      <c r="R704" s="51" t="s">
        <v>376</v>
      </c>
      <c r="S704" s="43"/>
      <c r="T704" s="43"/>
      <c r="U704" s="43"/>
      <c r="V704" s="43"/>
      <c r="W704" s="43"/>
      <c r="X704" s="43"/>
      <c r="Y704" s="43"/>
      <c r="Z704" s="43"/>
      <c r="AA704" s="43"/>
      <c r="AB704" s="43"/>
      <c r="AC704" s="43"/>
      <c r="AD704" s="43" t="s">
        <v>1033</v>
      </c>
      <c r="AE704" s="47">
        <f t="shared" si="60"/>
        <v>0</v>
      </c>
      <c r="AF704" s="47">
        <f t="shared" si="61"/>
        <v>0</v>
      </c>
      <c r="AG704" s="47">
        <f t="shared" si="62"/>
        <v>1</v>
      </c>
      <c r="AH704" s="43" t="s">
        <v>1096</v>
      </c>
      <c r="AI704" s="43" t="s">
        <v>1260</v>
      </c>
      <c r="AJ704" s="43" t="s">
        <v>376</v>
      </c>
      <c r="AK704" s="43" t="s">
        <v>658</v>
      </c>
      <c r="AL704" s="43" t="s">
        <v>1017</v>
      </c>
      <c r="AM704" s="43" t="s">
        <v>1018</v>
      </c>
      <c r="AN704" s="43" t="s">
        <v>376</v>
      </c>
      <c r="AO704" s="43" t="s">
        <v>658</v>
      </c>
      <c r="AP704" s="43"/>
      <c r="AQ704" s="43">
        <v>2</v>
      </c>
      <c r="AR704" s="43"/>
      <c r="AS704" s="43"/>
      <c r="AT704" s="43"/>
      <c r="AU704" s="43" t="s">
        <v>376</v>
      </c>
      <c r="AV704" s="43"/>
      <c r="AW704" s="43" t="s">
        <v>30</v>
      </c>
      <c r="AX704" s="43"/>
      <c r="AY704" s="43"/>
      <c r="AZ704" s="43" t="s">
        <v>30</v>
      </c>
      <c r="BA704" s="51"/>
      <c r="BB704" s="48"/>
      <c r="BC704" s="43"/>
      <c r="BD704" s="43"/>
      <c r="BE704" s="43"/>
      <c r="BF704" s="43">
        <v>1</v>
      </c>
      <c r="BG704" s="43">
        <v>2</v>
      </c>
      <c r="BH704" s="43">
        <v>1</v>
      </c>
      <c r="BI704" s="43" t="s">
        <v>1259</v>
      </c>
      <c r="BJ704" s="43" t="s">
        <v>587</v>
      </c>
      <c r="BK704" s="43">
        <v>1968</v>
      </c>
      <c r="BL704" s="43" t="str">
        <f t="shared" si="63"/>
        <v>1968Huddersfield Town</v>
      </c>
      <c r="BM704" s="49" t="str">
        <f t="shared" si="64"/>
        <v>Huddersfield Town</v>
      </c>
      <c r="BN704" s="43"/>
      <c r="BO704" s="43"/>
      <c r="BP704" s="43"/>
      <c r="BQ704" s="43"/>
      <c r="BR704" s="43"/>
      <c r="BS704" s="43"/>
      <c r="BT704" s="43"/>
      <c r="BU704" s="43"/>
      <c r="BV704" s="43" t="s">
        <v>376</v>
      </c>
      <c r="BW704" s="43" t="s">
        <v>376</v>
      </c>
      <c r="BX704" s="43"/>
      <c r="BZ704" s="50"/>
      <c r="CA704" s="50"/>
      <c r="CB704" s="88" t="str">
        <f t="shared" si="65"/>
        <v>19680206</v>
      </c>
    </row>
    <row r="705" spans="1:80" s="49" customFormat="1" ht="12.95" customHeight="1" x14ac:dyDescent="0.2">
      <c r="A705" s="43">
        <v>2</v>
      </c>
      <c r="B705" s="43">
        <v>6</v>
      </c>
      <c r="C705" s="43">
        <v>1968</v>
      </c>
      <c r="D705" s="43" t="s">
        <v>658</v>
      </c>
      <c r="E705" s="43" t="s">
        <v>561</v>
      </c>
      <c r="F705" s="51" t="s">
        <v>1327</v>
      </c>
      <c r="G705" s="43"/>
      <c r="H705" s="51" t="s">
        <v>1011</v>
      </c>
      <c r="I705" s="51">
        <v>2</v>
      </c>
      <c r="J705" s="52">
        <v>24874</v>
      </c>
      <c r="K705" s="43" t="s">
        <v>587</v>
      </c>
      <c r="L705" s="43" t="s">
        <v>3</v>
      </c>
      <c r="M705" s="43" t="s">
        <v>1259</v>
      </c>
      <c r="N705" s="46">
        <v>3</v>
      </c>
      <c r="O705" s="46">
        <v>1</v>
      </c>
      <c r="P705" s="51" t="s">
        <v>1288</v>
      </c>
      <c r="Q705" s="51" t="s">
        <v>1096</v>
      </c>
      <c r="R705" s="51" t="s">
        <v>376</v>
      </c>
      <c r="S705" s="43"/>
      <c r="T705" s="43"/>
      <c r="U705" s="43"/>
      <c r="V705" s="43"/>
      <c r="W705" s="43"/>
      <c r="X705" s="43"/>
      <c r="Y705" s="43"/>
      <c r="Z705" s="43"/>
      <c r="AA705" s="43"/>
      <c r="AB705" s="43"/>
      <c r="AC705" s="43"/>
      <c r="AD705" s="43" t="s">
        <v>1037</v>
      </c>
      <c r="AE705" s="47">
        <f t="shared" si="60"/>
        <v>1</v>
      </c>
      <c r="AF705" s="47">
        <f t="shared" si="61"/>
        <v>0</v>
      </c>
      <c r="AG705" s="47">
        <f t="shared" si="62"/>
        <v>0</v>
      </c>
      <c r="AH705" s="43" t="s">
        <v>1017</v>
      </c>
      <c r="AI705" s="43" t="s">
        <v>1018</v>
      </c>
      <c r="AJ705" s="43" t="s">
        <v>376</v>
      </c>
      <c r="AK705" s="43" t="s">
        <v>658</v>
      </c>
      <c r="AL705" s="43" t="s">
        <v>1096</v>
      </c>
      <c r="AM705" s="43" t="s">
        <v>1260</v>
      </c>
      <c r="AN705" s="43" t="s">
        <v>376</v>
      </c>
      <c r="AO705" s="43" t="s">
        <v>658</v>
      </c>
      <c r="AP705" s="43"/>
      <c r="AQ705" s="43">
        <v>2</v>
      </c>
      <c r="AR705" s="43"/>
      <c r="AS705" s="43"/>
      <c r="AT705" s="43"/>
      <c r="AU705" s="43" t="s">
        <v>376</v>
      </c>
      <c r="AV705" s="43"/>
      <c r="AW705" s="43" t="s">
        <v>30</v>
      </c>
      <c r="AX705" s="43"/>
      <c r="AY705" s="43"/>
      <c r="AZ705" s="43" t="s">
        <v>30</v>
      </c>
      <c r="BA705" s="51"/>
      <c r="BB705" s="48"/>
      <c r="BC705" s="43"/>
      <c r="BD705" s="43"/>
      <c r="BE705" s="43"/>
      <c r="BF705" s="43">
        <v>1</v>
      </c>
      <c r="BG705" s="43">
        <v>1</v>
      </c>
      <c r="BH705" s="43">
        <v>2</v>
      </c>
      <c r="BI705" s="43" t="s">
        <v>587</v>
      </c>
      <c r="BJ705" s="43" t="s">
        <v>1259</v>
      </c>
      <c r="BK705" s="43">
        <v>1968</v>
      </c>
      <c r="BL705" s="43" t="str">
        <f t="shared" si="63"/>
        <v>1968Arsenal</v>
      </c>
      <c r="BM705" s="49" t="str">
        <f t="shared" si="64"/>
        <v>Huddersfield Town</v>
      </c>
      <c r="BN705" s="43"/>
      <c r="BO705" s="43"/>
      <c r="BP705" s="43"/>
      <c r="BQ705" s="43"/>
      <c r="BR705" s="43"/>
      <c r="BS705" s="43"/>
      <c r="BT705" s="43"/>
      <c r="BU705" s="43"/>
      <c r="BV705" s="43" t="s">
        <v>376</v>
      </c>
      <c r="BW705" s="43" t="s">
        <v>376</v>
      </c>
      <c r="BX705" s="43"/>
      <c r="BZ705" s="50"/>
      <c r="CA705" s="50"/>
      <c r="CB705" s="88" t="str">
        <f t="shared" si="65"/>
        <v>19680206</v>
      </c>
    </row>
    <row r="706" spans="1:80" s="49" customFormat="1" ht="12.95" customHeight="1" x14ac:dyDescent="0.2">
      <c r="A706" s="43">
        <v>2</v>
      </c>
      <c r="B706" s="43">
        <v>7</v>
      </c>
      <c r="C706" s="43">
        <v>1968</v>
      </c>
      <c r="D706" s="43" t="s">
        <v>658</v>
      </c>
      <c r="E706" s="43" t="s">
        <v>561</v>
      </c>
      <c r="F706" s="51" t="s">
        <v>1327</v>
      </c>
      <c r="G706" s="43"/>
      <c r="H706" s="51" t="s">
        <v>1011</v>
      </c>
      <c r="I706" s="51">
        <v>2</v>
      </c>
      <c r="J706" s="52">
        <v>24875</v>
      </c>
      <c r="K706" s="43" t="s">
        <v>794</v>
      </c>
      <c r="L706" s="43" t="s">
        <v>3</v>
      </c>
      <c r="M706" s="43" t="s">
        <v>1191</v>
      </c>
      <c r="N706" s="46">
        <v>3</v>
      </c>
      <c r="O706" s="46">
        <v>2</v>
      </c>
      <c r="P706" s="51" t="s">
        <v>1240</v>
      </c>
      <c r="Q706" s="51" t="s">
        <v>1241</v>
      </c>
      <c r="R706" s="51" t="s">
        <v>376</v>
      </c>
      <c r="S706" s="43"/>
      <c r="T706" s="43"/>
      <c r="U706" s="43"/>
      <c r="V706" s="43"/>
      <c r="W706" s="43"/>
      <c r="X706" s="43"/>
      <c r="Y706" s="43"/>
      <c r="Z706" s="43"/>
      <c r="AA706" s="43"/>
      <c r="AB706" s="43"/>
      <c r="AC706" s="43"/>
      <c r="AD706" s="43" t="s">
        <v>1033</v>
      </c>
      <c r="AE706" s="47">
        <f t="shared" ref="AE706:AE769" si="66">IF(L706="W",1,0)</f>
        <v>1</v>
      </c>
      <c r="AF706" s="47">
        <f t="shared" ref="AF706:AF769" si="67">IF(L706="T",1,0)</f>
        <v>0</v>
      </c>
      <c r="AG706" s="47">
        <f t="shared" ref="AG706:AG769" si="68">IF(L706="L",1,0)</f>
        <v>0</v>
      </c>
      <c r="AH706" s="43" t="s">
        <v>1241</v>
      </c>
      <c r="AI706" s="43" t="s">
        <v>1260</v>
      </c>
      <c r="AJ706" s="43" t="s">
        <v>376</v>
      </c>
      <c r="AK706" s="43" t="s">
        <v>658</v>
      </c>
      <c r="AL706" s="43" t="s">
        <v>979</v>
      </c>
      <c r="AM706" s="43" t="s">
        <v>1146</v>
      </c>
      <c r="AN706" s="43" t="s">
        <v>376</v>
      </c>
      <c r="AO706" s="43" t="s">
        <v>658</v>
      </c>
      <c r="AP706" s="43"/>
      <c r="AQ706" s="43">
        <v>2</v>
      </c>
      <c r="AR706" s="43"/>
      <c r="AS706" s="43"/>
      <c r="AT706" s="43"/>
      <c r="AU706" s="43" t="s">
        <v>376</v>
      </c>
      <c r="AV706" s="43"/>
      <c r="AW706" s="43" t="s">
        <v>30</v>
      </c>
      <c r="AX706" s="43"/>
      <c r="AY706" s="43"/>
      <c r="AZ706" s="43" t="s">
        <v>30</v>
      </c>
      <c r="BA706" s="51"/>
      <c r="BB706" s="48"/>
      <c r="BC706" s="43"/>
      <c r="BD706" s="43"/>
      <c r="BE706" s="43"/>
      <c r="BF706" s="43">
        <v>1</v>
      </c>
      <c r="BG706" s="43">
        <v>1</v>
      </c>
      <c r="BH706" s="43">
        <v>2</v>
      </c>
      <c r="BI706" s="43" t="s">
        <v>794</v>
      </c>
      <c r="BJ706" s="43" t="s">
        <v>1191</v>
      </c>
      <c r="BK706" s="43">
        <v>1968</v>
      </c>
      <c r="BL706" s="43" t="str">
        <f t="shared" ref="BL706:BL769" si="69">BK706&amp;BI706</f>
        <v>1968Leeds United</v>
      </c>
      <c r="BM706" s="49" t="str">
        <f t="shared" ref="BM706:BM769" si="70">IF(AD706="Home",BI706,IF(AD706="Away",BJ706,Q706))</f>
        <v>Leeds United</v>
      </c>
      <c r="BN706" s="43"/>
      <c r="BO706" s="43"/>
      <c r="BP706" s="43"/>
      <c r="BQ706" s="43"/>
      <c r="BR706" s="43"/>
      <c r="BS706" s="43"/>
      <c r="BT706" s="43"/>
      <c r="BU706" s="43"/>
      <c r="BV706" s="43" t="s">
        <v>376</v>
      </c>
      <c r="BW706" s="43" t="s">
        <v>376</v>
      </c>
      <c r="BX706" s="43"/>
      <c r="BZ706" s="50"/>
      <c r="CA706" s="50"/>
      <c r="CB706" s="88" t="str">
        <f t="shared" ref="CB706:CB769" si="71">IF(OR(C706="",A706="",B706=""),"",TEXT(C706,"0000")&amp;TEXT(A706,"00")&amp;TEXT(B706,"00"))</f>
        <v>19680207</v>
      </c>
    </row>
    <row r="707" spans="1:80" s="49" customFormat="1" ht="12.95" customHeight="1" x14ac:dyDescent="0.2">
      <c r="A707" s="43">
        <v>2</v>
      </c>
      <c r="B707" s="43">
        <v>7</v>
      </c>
      <c r="C707" s="43">
        <v>1968</v>
      </c>
      <c r="D707" s="43" t="s">
        <v>658</v>
      </c>
      <c r="E707" s="43" t="s">
        <v>561</v>
      </c>
      <c r="F707" s="51" t="s">
        <v>1327</v>
      </c>
      <c r="G707" s="43"/>
      <c r="H707" s="51" t="s">
        <v>1011</v>
      </c>
      <c r="I707" s="51">
        <v>2</v>
      </c>
      <c r="J707" s="52">
        <v>24875</v>
      </c>
      <c r="K707" s="43" t="s">
        <v>1191</v>
      </c>
      <c r="L707" s="43" t="s">
        <v>4</v>
      </c>
      <c r="M707" s="43" t="s">
        <v>794</v>
      </c>
      <c r="N707" s="46">
        <v>2</v>
      </c>
      <c r="O707" s="46">
        <v>3</v>
      </c>
      <c r="P707" s="51" t="s">
        <v>1240</v>
      </c>
      <c r="Q707" s="51" t="s">
        <v>1241</v>
      </c>
      <c r="R707" s="51" t="s">
        <v>376</v>
      </c>
      <c r="S707" s="43"/>
      <c r="T707" s="43"/>
      <c r="U707" s="43"/>
      <c r="V707" s="43"/>
      <c r="W707" s="43"/>
      <c r="X707" s="43"/>
      <c r="Y707" s="43"/>
      <c r="Z707" s="43"/>
      <c r="AA707" s="43"/>
      <c r="AB707" s="43"/>
      <c r="AC707" s="43"/>
      <c r="AD707" s="43" t="s">
        <v>1037</v>
      </c>
      <c r="AE707" s="47">
        <f t="shared" si="66"/>
        <v>0</v>
      </c>
      <c r="AF707" s="47">
        <f t="shared" si="67"/>
        <v>0</v>
      </c>
      <c r="AG707" s="47">
        <f t="shared" si="68"/>
        <v>1</v>
      </c>
      <c r="AH707" s="43" t="s">
        <v>979</v>
      </c>
      <c r="AI707" s="43" t="s">
        <v>1146</v>
      </c>
      <c r="AJ707" s="43" t="s">
        <v>376</v>
      </c>
      <c r="AK707" s="43" t="s">
        <v>658</v>
      </c>
      <c r="AL707" s="43" t="s">
        <v>1241</v>
      </c>
      <c r="AM707" s="43" t="s">
        <v>1260</v>
      </c>
      <c r="AN707" s="43" t="s">
        <v>376</v>
      </c>
      <c r="AO707" s="43" t="s">
        <v>658</v>
      </c>
      <c r="AP707" s="43"/>
      <c r="AQ707" s="43">
        <v>2</v>
      </c>
      <c r="AR707" s="43"/>
      <c r="AS707" s="43"/>
      <c r="AT707" s="43"/>
      <c r="AU707" s="43" t="s">
        <v>376</v>
      </c>
      <c r="AV707" s="43"/>
      <c r="AW707" s="43" t="s">
        <v>30</v>
      </c>
      <c r="AX707" s="43"/>
      <c r="AY707" s="43"/>
      <c r="AZ707" s="43" t="s">
        <v>30</v>
      </c>
      <c r="BA707" s="51"/>
      <c r="BB707" s="48"/>
      <c r="BC707" s="43"/>
      <c r="BD707" s="43"/>
      <c r="BE707" s="43"/>
      <c r="BF707" s="43">
        <v>1</v>
      </c>
      <c r="BG707" s="43">
        <v>2</v>
      </c>
      <c r="BH707" s="43">
        <v>1</v>
      </c>
      <c r="BI707" s="43" t="s">
        <v>1191</v>
      </c>
      <c r="BJ707" s="43" t="s">
        <v>794</v>
      </c>
      <c r="BK707" s="43">
        <v>1968</v>
      </c>
      <c r="BL707" s="43" t="str">
        <f t="shared" si="69"/>
        <v>1968Derby County</v>
      </c>
      <c r="BM707" s="49" t="str">
        <f t="shared" si="70"/>
        <v>Leeds United</v>
      </c>
      <c r="BN707" s="43"/>
      <c r="BO707" s="43"/>
      <c r="BP707" s="43"/>
      <c r="BQ707" s="43"/>
      <c r="BR707" s="43"/>
      <c r="BS707" s="43"/>
      <c r="BT707" s="43"/>
      <c r="BU707" s="43"/>
      <c r="BV707" s="43" t="s">
        <v>376</v>
      </c>
      <c r="BW707" s="43" t="s">
        <v>376</v>
      </c>
      <c r="BX707" s="43"/>
      <c r="BZ707" s="50"/>
      <c r="CA707" s="50"/>
      <c r="CB707" s="88" t="str">
        <f t="shared" si="71"/>
        <v>19680207</v>
      </c>
    </row>
    <row r="708" spans="1:80" s="49" customFormat="1" ht="12.95" customHeight="1" x14ac:dyDescent="0.2">
      <c r="A708" s="43">
        <v>3</v>
      </c>
      <c r="B708" s="43">
        <v>2</v>
      </c>
      <c r="C708" s="43">
        <v>1968</v>
      </c>
      <c r="D708" s="43" t="s">
        <v>658</v>
      </c>
      <c r="E708" s="43" t="s">
        <v>561</v>
      </c>
      <c r="F708" s="51" t="s">
        <v>1327</v>
      </c>
      <c r="G708" s="43"/>
      <c r="H708" s="51" t="s">
        <v>40</v>
      </c>
      <c r="I708" s="51"/>
      <c r="J708" s="52">
        <v>24899</v>
      </c>
      <c r="K708" s="43" t="s">
        <v>794</v>
      </c>
      <c r="L708" s="43" t="s">
        <v>3</v>
      </c>
      <c r="M708" s="43" t="s">
        <v>587</v>
      </c>
      <c r="N708" s="46">
        <v>1</v>
      </c>
      <c r="O708" s="46">
        <v>0</v>
      </c>
      <c r="P708" s="51" t="s">
        <v>1268</v>
      </c>
      <c r="Q708" s="51" t="s">
        <v>1017</v>
      </c>
      <c r="R708" s="51" t="s">
        <v>376</v>
      </c>
      <c r="S708" s="43"/>
      <c r="T708" s="43"/>
      <c r="U708" s="43"/>
      <c r="V708" s="43"/>
      <c r="W708" s="43"/>
      <c r="X708" s="43"/>
      <c r="Y708" s="43"/>
      <c r="Z708" s="43"/>
      <c r="AA708" s="43"/>
      <c r="AB708" s="43"/>
      <c r="AC708" s="43"/>
      <c r="AD708" s="43"/>
      <c r="AE708" s="47">
        <f t="shared" si="66"/>
        <v>1</v>
      </c>
      <c r="AF708" s="47">
        <f t="shared" si="67"/>
        <v>0</v>
      </c>
      <c r="AG708" s="47">
        <f t="shared" si="68"/>
        <v>0</v>
      </c>
      <c r="AH708" s="43" t="s">
        <v>1241</v>
      </c>
      <c r="AI708" s="43" t="s">
        <v>1260</v>
      </c>
      <c r="AJ708" s="43" t="s">
        <v>376</v>
      </c>
      <c r="AK708" s="43" t="s">
        <v>658</v>
      </c>
      <c r="AL708" s="43" t="s">
        <v>1017</v>
      </c>
      <c r="AM708" s="43" t="s">
        <v>1018</v>
      </c>
      <c r="AN708" s="43" t="s">
        <v>376</v>
      </c>
      <c r="AO708" s="43" t="s">
        <v>658</v>
      </c>
      <c r="AP708" s="43"/>
      <c r="AQ708" s="43">
        <v>1</v>
      </c>
      <c r="AR708" s="43"/>
      <c r="AS708" s="43"/>
      <c r="AT708" s="43"/>
      <c r="AU708" s="43" t="s">
        <v>376</v>
      </c>
      <c r="AV708" s="43"/>
      <c r="AW708" s="43" t="s">
        <v>30</v>
      </c>
      <c r="AX708" s="43"/>
      <c r="AY708" s="43"/>
      <c r="AZ708" s="43" t="s">
        <v>30</v>
      </c>
      <c r="BA708" s="51"/>
      <c r="BB708" s="48" t="s">
        <v>30</v>
      </c>
      <c r="BC708" s="43" t="s">
        <v>30</v>
      </c>
      <c r="BD708" s="43"/>
      <c r="BE708" s="43"/>
      <c r="BF708" s="43">
        <v>1</v>
      </c>
      <c r="BG708" s="43">
        <v>1</v>
      </c>
      <c r="BH708" s="43">
        <v>1</v>
      </c>
      <c r="BI708" s="43" t="s">
        <v>794</v>
      </c>
      <c r="BJ708" s="43" t="s">
        <v>587</v>
      </c>
      <c r="BK708" s="43">
        <v>1968</v>
      </c>
      <c r="BL708" s="43" t="str">
        <f t="shared" si="69"/>
        <v>1968Leeds United</v>
      </c>
      <c r="BM708" s="49" t="str">
        <f t="shared" si="70"/>
        <v>London</v>
      </c>
      <c r="BN708" s="43"/>
      <c r="BO708" s="43"/>
      <c r="BP708" s="43"/>
      <c r="BQ708" s="43"/>
      <c r="BR708" s="43"/>
      <c r="BS708" s="43"/>
      <c r="BT708" s="43"/>
      <c r="BU708" s="43"/>
      <c r="BV708" s="43" t="s">
        <v>376</v>
      </c>
      <c r="BW708" s="43" t="s">
        <v>376</v>
      </c>
      <c r="BX708" s="43"/>
      <c r="BZ708" s="50"/>
      <c r="CA708" s="50"/>
      <c r="CB708" s="88" t="str">
        <f t="shared" si="71"/>
        <v>19680302</v>
      </c>
    </row>
    <row r="709" spans="1:80" s="49" customFormat="1" ht="12.95" customHeight="1" x14ac:dyDescent="0.2">
      <c r="A709" s="43">
        <v>3</v>
      </c>
      <c r="B709" s="43">
        <v>2</v>
      </c>
      <c r="C709" s="43">
        <v>1968</v>
      </c>
      <c r="D709" s="43" t="s">
        <v>658</v>
      </c>
      <c r="E709" s="43" t="s">
        <v>561</v>
      </c>
      <c r="F709" s="51" t="s">
        <v>1327</v>
      </c>
      <c r="G709" s="43"/>
      <c r="H709" s="51" t="s">
        <v>40</v>
      </c>
      <c r="I709" s="51"/>
      <c r="J709" s="52">
        <v>24899</v>
      </c>
      <c r="K709" s="43" t="s">
        <v>587</v>
      </c>
      <c r="L709" s="43" t="s">
        <v>4</v>
      </c>
      <c r="M709" s="43" t="s">
        <v>794</v>
      </c>
      <c r="N709" s="46">
        <v>0</v>
      </c>
      <c r="O709" s="46">
        <v>1</v>
      </c>
      <c r="P709" s="51" t="s">
        <v>1268</v>
      </c>
      <c r="Q709" s="51" t="s">
        <v>1017</v>
      </c>
      <c r="R709" s="51" t="s">
        <v>376</v>
      </c>
      <c r="S709" s="43"/>
      <c r="T709" s="43"/>
      <c r="U709" s="43"/>
      <c r="V709" s="43"/>
      <c r="W709" s="43"/>
      <c r="X709" s="43"/>
      <c r="Y709" s="43"/>
      <c r="Z709" s="43"/>
      <c r="AA709" s="43"/>
      <c r="AB709" s="43"/>
      <c r="AC709" s="43"/>
      <c r="AD709" s="43"/>
      <c r="AE709" s="47">
        <f t="shared" si="66"/>
        <v>0</v>
      </c>
      <c r="AF709" s="47">
        <f t="shared" si="67"/>
        <v>0</v>
      </c>
      <c r="AG709" s="47">
        <f t="shared" si="68"/>
        <v>1</v>
      </c>
      <c r="AH709" s="43" t="s">
        <v>1017</v>
      </c>
      <c r="AI709" s="43" t="s">
        <v>1018</v>
      </c>
      <c r="AJ709" s="43" t="s">
        <v>376</v>
      </c>
      <c r="AK709" s="43" t="s">
        <v>658</v>
      </c>
      <c r="AL709" s="43" t="s">
        <v>1241</v>
      </c>
      <c r="AM709" s="43" t="s">
        <v>1260</v>
      </c>
      <c r="AN709" s="43" t="s">
        <v>376</v>
      </c>
      <c r="AO709" s="43" t="s">
        <v>658</v>
      </c>
      <c r="AP709" s="43"/>
      <c r="AQ709" s="43">
        <v>1</v>
      </c>
      <c r="AR709" s="43"/>
      <c r="AS709" s="43"/>
      <c r="AT709" s="43"/>
      <c r="AU709" s="43" t="s">
        <v>376</v>
      </c>
      <c r="AV709" s="43"/>
      <c r="AW709" s="43" t="s">
        <v>30</v>
      </c>
      <c r="AX709" s="43"/>
      <c r="AY709" s="43"/>
      <c r="AZ709" s="43" t="s">
        <v>30</v>
      </c>
      <c r="BA709" s="51"/>
      <c r="BB709" s="48"/>
      <c r="BC709" s="43" t="s">
        <v>30</v>
      </c>
      <c r="BD709" s="43"/>
      <c r="BE709" s="43"/>
      <c r="BF709" s="43">
        <v>1</v>
      </c>
      <c r="BG709" s="43">
        <v>1</v>
      </c>
      <c r="BH709" s="43">
        <v>1</v>
      </c>
      <c r="BI709" s="43" t="s">
        <v>587</v>
      </c>
      <c r="BJ709" s="43" t="s">
        <v>794</v>
      </c>
      <c r="BK709" s="43">
        <v>1968</v>
      </c>
      <c r="BL709" s="43" t="str">
        <f t="shared" si="69"/>
        <v>1968Arsenal</v>
      </c>
      <c r="BM709" s="49" t="str">
        <f t="shared" si="70"/>
        <v>London</v>
      </c>
      <c r="BN709" s="43"/>
      <c r="BO709" s="43"/>
      <c r="BP709" s="43"/>
      <c r="BQ709" s="43"/>
      <c r="BR709" s="43"/>
      <c r="BS709" s="43"/>
      <c r="BT709" s="43"/>
      <c r="BU709" s="43"/>
      <c r="BV709" s="43" t="s">
        <v>376</v>
      </c>
      <c r="BW709" s="43" t="s">
        <v>376</v>
      </c>
      <c r="BX709" s="43"/>
      <c r="BZ709" s="50"/>
      <c r="CA709" s="50"/>
      <c r="CB709" s="88" t="str">
        <f t="shared" si="71"/>
        <v>19680302</v>
      </c>
    </row>
    <row r="710" spans="1:80" s="49" customFormat="1" ht="12.95" customHeight="1" x14ac:dyDescent="0.2">
      <c r="A710" s="43">
        <v>4</v>
      </c>
      <c r="B710" s="43">
        <v>27</v>
      </c>
      <c r="C710" s="43">
        <v>1968</v>
      </c>
      <c r="D710" s="43" t="s">
        <v>658</v>
      </c>
      <c r="E710" s="43" t="s">
        <v>561</v>
      </c>
      <c r="F710" s="44" t="s">
        <v>1010</v>
      </c>
      <c r="G710" s="43"/>
      <c r="H710" s="44" t="s">
        <v>1011</v>
      </c>
      <c r="I710" s="44"/>
      <c r="J710" s="45">
        <v>24955</v>
      </c>
      <c r="K710" s="43" t="s">
        <v>804</v>
      </c>
      <c r="L710" s="43" t="s">
        <v>3</v>
      </c>
      <c r="M710" s="43" t="s">
        <v>794</v>
      </c>
      <c r="N710" s="46">
        <v>1</v>
      </c>
      <c r="O710" s="46">
        <v>0</v>
      </c>
      <c r="P710" s="44" t="s">
        <v>1246</v>
      </c>
      <c r="Q710" s="44" t="s">
        <v>1101</v>
      </c>
      <c r="R710" s="44" t="s">
        <v>376</v>
      </c>
      <c r="S710" s="43"/>
      <c r="T710" s="43"/>
      <c r="U710" s="43"/>
      <c r="V710" s="43"/>
      <c r="W710" s="43"/>
      <c r="X710" s="43"/>
      <c r="Y710" s="43"/>
      <c r="Z710" s="43"/>
      <c r="AA710" s="43"/>
      <c r="AB710" s="43"/>
      <c r="AC710" s="43"/>
      <c r="AD710" s="43"/>
      <c r="AE710" s="47">
        <f t="shared" si="66"/>
        <v>1</v>
      </c>
      <c r="AF710" s="47">
        <f t="shared" si="67"/>
        <v>0</v>
      </c>
      <c r="AG710" s="47">
        <f t="shared" si="68"/>
        <v>0</v>
      </c>
      <c r="AH710" s="43" t="s">
        <v>588</v>
      </c>
      <c r="AI710" s="43" t="s">
        <v>1175</v>
      </c>
      <c r="AJ710" s="43" t="s">
        <v>376</v>
      </c>
      <c r="AK710" s="43" t="s">
        <v>658</v>
      </c>
      <c r="AL710" s="43" t="s">
        <v>1241</v>
      </c>
      <c r="AM710" s="43" t="s">
        <v>1260</v>
      </c>
      <c r="AN710" s="43" t="s">
        <v>376</v>
      </c>
      <c r="AO710" s="43" t="s">
        <v>658</v>
      </c>
      <c r="AP710" s="43"/>
      <c r="AQ710" s="43">
        <v>2</v>
      </c>
      <c r="AR710" s="43"/>
      <c r="AS710" s="43"/>
      <c r="AT710" s="43"/>
      <c r="AU710" s="43" t="s">
        <v>376</v>
      </c>
      <c r="AV710" s="43"/>
      <c r="AW710" s="43" t="s">
        <v>30</v>
      </c>
      <c r="AX710" s="43"/>
      <c r="AY710" s="43" t="s">
        <v>30</v>
      </c>
      <c r="AZ710" s="43"/>
      <c r="BA710" s="44"/>
      <c r="BB710" s="48"/>
      <c r="BC710" s="43"/>
      <c r="BD710" s="43"/>
      <c r="BE710" s="43"/>
      <c r="BF710" s="43">
        <v>1</v>
      </c>
      <c r="BG710" s="43">
        <v>1</v>
      </c>
      <c r="BH710" s="43">
        <v>1</v>
      </c>
      <c r="BI710" s="43" t="s">
        <v>804</v>
      </c>
      <c r="BJ710" s="43" t="s">
        <v>794</v>
      </c>
      <c r="BK710" s="43">
        <v>1968</v>
      </c>
      <c r="BL710" s="43" t="str">
        <f t="shared" si="69"/>
        <v>1968Everton</v>
      </c>
      <c r="BM710" s="49" t="str">
        <f t="shared" si="70"/>
        <v>Manchester</v>
      </c>
      <c r="BN710" s="43"/>
      <c r="BO710" s="43"/>
      <c r="BP710" s="43"/>
      <c r="BQ710" s="43"/>
      <c r="BR710" s="43"/>
      <c r="BS710" s="43"/>
      <c r="BT710" s="43"/>
      <c r="BU710" s="43"/>
      <c r="BV710" s="43" t="s">
        <v>376</v>
      </c>
      <c r="BW710" s="43" t="s">
        <v>376</v>
      </c>
      <c r="BX710" s="43"/>
      <c r="BZ710" s="50"/>
      <c r="CA710" s="50"/>
      <c r="CB710" s="88" t="str">
        <f t="shared" si="71"/>
        <v>19680427</v>
      </c>
    </row>
    <row r="711" spans="1:80" s="49" customFormat="1" ht="12.95" customHeight="1" x14ac:dyDescent="0.2">
      <c r="A711" s="43">
        <v>4</v>
      </c>
      <c r="B711" s="43">
        <v>27</v>
      </c>
      <c r="C711" s="43">
        <v>1968</v>
      </c>
      <c r="D711" s="43" t="s">
        <v>658</v>
      </c>
      <c r="E711" s="43" t="s">
        <v>561</v>
      </c>
      <c r="F711" s="44" t="s">
        <v>1010</v>
      </c>
      <c r="G711" s="43"/>
      <c r="H711" s="44" t="s">
        <v>1011</v>
      </c>
      <c r="I711" s="44"/>
      <c r="J711" s="45">
        <v>24955</v>
      </c>
      <c r="K711" s="43" t="s">
        <v>794</v>
      </c>
      <c r="L711" s="43" t="s">
        <v>4</v>
      </c>
      <c r="M711" s="43" t="s">
        <v>804</v>
      </c>
      <c r="N711" s="46">
        <v>0</v>
      </c>
      <c r="O711" s="46">
        <v>1</v>
      </c>
      <c r="P711" s="44" t="s">
        <v>1246</v>
      </c>
      <c r="Q711" s="44" t="s">
        <v>1101</v>
      </c>
      <c r="R711" s="44" t="s">
        <v>376</v>
      </c>
      <c r="S711" s="43"/>
      <c r="T711" s="43"/>
      <c r="U711" s="43"/>
      <c r="V711" s="43"/>
      <c r="W711" s="43"/>
      <c r="X711" s="43"/>
      <c r="Y711" s="43"/>
      <c r="Z711" s="43"/>
      <c r="AA711" s="43"/>
      <c r="AB711" s="43"/>
      <c r="AC711" s="43"/>
      <c r="AD711" s="43"/>
      <c r="AE711" s="47">
        <f t="shared" si="66"/>
        <v>0</v>
      </c>
      <c r="AF711" s="47">
        <f t="shared" si="67"/>
        <v>0</v>
      </c>
      <c r="AG711" s="47">
        <f t="shared" si="68"/>
        <v>1</v>
      </c>
      <c r="AH711" s="43" t="s">
        <v>1241</v>
      </c>
      <c r="AI711" s="43" t="s">
        <v>1260</v>
      </c>
      <c r="AJ711" s="43" t="s">
        <v>376</v>
      </c>
      <c r="AK711" s="43" t="s">
        <v>658</v>
      </c>
      <c r="AL711" s="43" t="s">
        <v>588</v>
      </c>
      <c r="AM711" s="43" t="s">
        <v>1175</v>
      </c>
      <c r="AN711" s="43" t="s">
        <v>376</v>
      </c>
      <c r="AO711" s="43" t="s">
        <v>658</v>
      </c>
      <c r="AP711" s="43"/>
      <c r="AQ711" s="43">
        <v>2</v>
      </c>
      <c r="AR711" s="43"/>
      <c r="AS711" s="43"/>
      <c r="AT711" s="43"/>
      <c r="AU711" s="43" t="s">
        <v>376</v>
      </c>
      <c r="AV711" s="43"/>
      <c r="AW711" s="43" t="s">
        <v>30</v>
      </c>
      <c r="AX711" s="43"/>
      <c r="AY711" s="43" t="s">
        <v>30</v>
      </c>
      <c r="AZ711" s="43"/>
      <c r="BA711" s="44"/>
      <c r="BB711" s="48"/>
      <c r="BC711" s="43"/>
      <c r="BD711" s="43"/>
      <c r="BE711" s="43"/>
      <c r="BF711" s="43">
        <v>1</v>
      </c>
      <c r="BG711" s="43">
        <v>1</v>
      </c>
      <c r="BH711" s="43">
        <v>1</v>
      </c>
      <c r="BI711" s="43" t="s">
        <v>794</v>
      </c>
      <c r="BJ711" s="43" t="s">
        <v>804</v>
      </c>
      <c r="BK711" s="43">
        <v>1968</v>
      </c>
      <c r="BL711" s="43" t="str">
        <f t="shared" si="69"/>
        <v>1968Leeds United</v>
      </c>
      <c r="BM711" s="49" t="str">
        <f t="shared" si="70"/>
        <v>Manchester</v>
      </c>
      <c r="BN711" s="43"/>
      <c r="BO711" s="43"/>
      <c r="BP711" s="43"/>
      <c r="BQ711" s="43"/>
      <c r="BR711" s="43"/>
      <c r="BS711" s="43"/>
      <c r="BT711" s="43"/>
      <c r="BU711" s="43"/>
      <c r="BV711" s="43" t="s">
        <v>376</v>
      </c>
      <c r="BW711" s="43" t="s">
        <v>376</v>
      </c>
      <c r="BX711" s="43"/>
      <c r="BZ711" s="50"/>
      <c r="CA711" s="50"/>
      <c r="CB711" s="88" t="str">
        <f t="shared" si="71"/>
        <v>19680427</v>
      </c>
    </row>
    <row r="712" spans="1:80" s="49" customFormat="1" ht="12.95" customHeight="1" x14ac:dyDescent="0.2">
      <c r="A712" s="43">
        <v>4</v>
      </c>
      <c r="B712" s="43">
        <v>27</v>
      </c>
      <c r="C712" s="43">
        <v>1968</v>
      </c>
      <c r="D712" s="43" t="s">
        <v>658</v>
      </c>
      <c r="E712" s="43" t="s">
        <v>561</v>
      </c>
      <c r="F712" s="44" t="s">
        <v>1010</v>
      </c>
      <c r="G712" s="43"/>
      <c r="H712" s="44" t="s">
        <v>1011</v>
      </c>
      <c r="I712" s="44"/>
      <c r="J712" s="45">
        <v>24955</v>
      </c>
      <c r="K712" s="43" t="s">
        <v>1124</v>
      </c>
      <c r="L712" s="43" t="s">
        <v>3</v>
      </c>
      <c r="M712" s="43" t="s">
        <v>1125</v>
      </c>
      <c r="N712" s="46">
        <v>2</v>
      </c>
      <c r="O712" s="46">
        <v>0</v>
      </c>
      <c r="P712" s="44" t="s">
        <v>1219</v>
      </c>
      <c r="Q712" s="44" t="s">
        <v>1111</v>
      </c>
      <c r="R712" s="44" t="s">
        <v>376</v>
      </c>
      <c r="S712" s="43"/>
      <c r="T712" s="43"/>
      <c r="U712" s="43"/>
      <c r="V712" s="43"/>
      <c r="W712" s="43"/>
      <c r="X712" s="43"/>
      <c r="Y712" s="43"/>
      <c r="Z712" s="43"/>
      <c r="AA712" s="43"/>
      <c r="AB712" s="43"/>
      <c r="AC712" s="43"/>
      <c r="AD712" s="43"/>
      <c r="AE712" s="47">
        <f t="shared" si="66"/>
        <v>1</v>
      </c>
      <c r="AF712" s="47">
        <f t="shared" si="67"/>
        <v>0</v>
      </c>
      <c r="AG712" s="47">
        <f t="shared" si="68"/>
        <v>0</v>
      </c>
      <c r="AH712" s="43" t="s">
        <v>1111</v>
      </c>
      <c r="AI712" s="43" t="s">
        <v>1126</v>
      </c>
      <c r="AJ712" s="43" t="s">
        <v>376</v>
      </c>
      <c r="AK712" s="43" t="s">
        <v>658</v>
      </c>
      <c r="AL712" s="43" t="s">
        <v>1111</v>
      </c>
      <c r="AM712" s="43" t="s">
        <v>1126</v>
      </c>
      <c r="AN712" s="43" t="s">
        <v>376</v>
      </c>
      <c r="AO712" s="43" t="s">
        <v>658</v>
      </c>
      <c r="AP712" s="43"/>
      <c r="AQ712" s="43">
        <v>2</v>
      </c>
      <c r="AR712" s="43"/>
      <c r="AS712" s="43"/>
      <c r="AT712" s="43"/>
      <c r="AU712" s="43" t="s">
        <v>376</v>
      </c>
      <c r="AV712" s="43"/>
      <c r="AW712" s="43" t="s">
        <v>30</v>
      </c>
      <c r="AX712" s="43"/>
      <c r="AY712" s="43" t="s">
        <v>30</v>
      </c>
      <c r="AZ712" s="43"/>
      <c r="BA712" s="44"/>
      <c r="BB712" s="48"/>
      <c r="BC712" s="43"/>
      <c r="BD712" s="43"/>
      <c r="BE712" s="43"/>
      <c r="BF712" s="43">
        <v>1</v>
      </c>
      <c r="BG712" s="43">
        <v>1</v>
      </c>
      <c r="BH712" s="43">
        <v>2</v>
      </c>
      <c r="BI712" s="43" t="s">
        <v>1124</v>
      </c>
      <c r="BJ712" s="43" t="s">
        <v>1125</v>
      </c>
      <c r="BK712" s="43">
        <v>1968</v>
      </c>
      <c r="BL712" s="43" t="str">
        <f t="shared" si="69"/>
        <v>1968West Bromwich Albion</v>
      </c>
      <c r="BM712" s="49" t="str">
        <f t="shared" si="70"/>
        <v>Birmingham</v>
      </c>
      <c r="BN712" s="43"/>
      <c r="BO712" s="43"/>
      <c r="BP712" s="43"/>
      <c r="BQ712" s="43"/>
      <c r="BR712" s="43"/>
      <c r="BS712" s="43"/>
      <c r="BT712" s="43"/>
      <c r="BU712" s="43"/>
      <c r="BV712" s="43" t="s">
        <v>376</v>
      </c>
      <c r="BW712" s="43" t="s">
        <v>376</v>
      </c>
      <c r="BX712" s="43"/>
      <c r="BZ712" s="50"/>
      <c r="CA712" s="50"/>
      <c r="CB712" s="88" t="str">
        <f t="shared" si="71"/>
        <v>19680427</v>
      </c>
    </row>
    <row r="713" spans="1:80" s="49" customFormat="1" ht="12.95" customHeight="1" x14ac:dyDescent="0.2">
      <c r="A713" s="43">
        <v>4</v>
      </c>
      <c r="B713" s="43">
        <v>27</v>
      </c>
      <c r="C713" s="43">
        <v>1968</v>
      </c>
      <c r="D713" s="43" t="s">
        <v>658</v>
      </c>
      <c r="E713" s="43" t="s">
        <v>561</v>
      </c>
      <c r="F713" s="44" t="s">
        <v>1010</v>
      </c>
      <c r="G713" s="43"/>
      <c r="H713" s="44" t="s">
        <v>1011</v>
      </c>
      <c r="I713" s="44"/>
      <c r="J713" s="45">
        <v>24955</v>
      </c>
      <c r="K713" s="43" t="s">
        <v>1125</v>
      </c>
      <c r="L713" s="43" t="s">
        <v>4</v>
      </c>
      <c r="M713" s="43" t="s">
        <v>1124</v>
      </c>
      <c r="N713" s="46">
        <v>0</v>
      </c>
      <c r="O713" s="46">
        <v>2</v>
      </c>
      <c r="P713" s="44" t="s">
        <v>1219</v>
      </c>
      <c r="Q713" s="44" t="s">
        <v>1111</v>
      </c>
      <c r="R713" s="44" t="s">
        <v>376</v>
      </c>
      <c r="S713" s="43"/>
      <c r="T713" s="43"/>
      <c r="U713" s="43"/>
      <c r="V713" s="43"/>
      <c r="W713" s="43"/>
      <c r="X713" s="43"/>
      <c r="Y713" s="43"/>
      <c r="Z713" s="43"/>
      <c r="AA713" s="43"/>
      <c r="AB713" s="43"/>
      <c r="AC713" s="43"/>
      <c r="AD713" s="43"/>
      <c r="AE713" s="47">
        <f t="shared" si="66"/>
        <v>0</v>
      </c>
      <c r="AF713" s="47">
        <f t="shared" si="67"/>
        <v>0</v>
      </c>
      <c r="AG713" s="47">
        <f t="shared" si="68"/>
        <v>1</v>
      </c>
      <c r="AH713" s="43" t="s">
        <v>1111</v>
      </c>
      <c r="AI713" s="43" t="s">
        <v>1126</v>
      </c>
      <c r="AJ713" s="43" t="s">
        <v>376</v>
      </c>
      <c r="AK713" s="43" t="s">
        <v>658</v>
      </c>
      <c r="AL713" s="43" t="s">
        <v>1111</v>
      </c>
      <c r="AM713" s="43" t="s">
        <v>1126</v>
      </c>
      <c r="AN713" s="43" t="s">
        <v>376</v>
      </c>
      <c r="AO713" s="43" t="s">
        <v>658</v>
      </c>
      <c r="AP713" s="43"/>
      <c r="AQ713" s="43">
        <v>2</v>
      </c>
      <c r="AR713" s="43"/>
      <c r="AS713" s="43"/>
      <c r="AT713" s="43"/>
      <c r="AU713" s="43" t="s">
        <v>376</v>
      </c>
      <c r="AV713" s="43"/>
      <c r="AW713" s="43" t="s">
        <v>30</v>
      </c>
      <c r="AX713" s="43"/>
      <c r="AY713" s="43" t="s">
        <v>30</v>
      </c>
      <c r="AZ713" s="43"/>
      <c r="BA713" s="44"/>
      <c r="BB713" s="48"/>
      <c r="BC713" s="43"/>
      <c r="BD713" s="43"/>
      <c r="BE713" s="43"/>
      <c r="BF713" s="43">
        <v>1</v>
      </c>
      <c r="BG713" s="43">
        <v>2</v>
      </c>
      <c r="BH713" s="43">
        <v>1</v>
      </c>
      <c r="BI713" s="43" t="s">
        <v>1125</v>
      </c>
      <c r="BJ713" s="43" t="s">
        <v>1124</v>
      </c>
      <c r="BK713" s="43">
        <v>1968</v>
      </c>
      <c r="BL713" s="43" t="str">
        <f t="shared" si="69"/>
        <v>1968Birmingham City</v>
      </c>
      <c r="BM713" s="49" t="str">
        <f t="shared" si="70"/>
        <v>Birmingham</v>
      </c>
      <c r="BN713" s="43"/>
      <c r="BO713" s="43"/>
      <c r="BP713" s="43"/>
      <c r="BQ713" s="43"/>
      <c r="BR713" s="43"/>
      <c r="BS713" s="43"/>
      <c r="BT713" s="43"/>
      <c r="BU713" s="43"/>
      <c r="BV713" s="43" t="s">
        <v>376</v>
      </c>
      <c r="BW713" s="43" t="s">
        <v>376</v>
      </c>
      <c r="BX713" s="43"/>
      <c r="BZ713" s="50"/>
      <c r="CA713" s="50"/>
      <c r="CB713" s="88" t="str">
        <f t="shared" si="71"/>
        <v>19680427</v>
      </c>
    </row>
    <row r="714" spans="1:80" s="49" customFormat="1" ht="12.95" customHeight="1" x14ac:dyDescent="0.2">
      <c r="A714" s="43">
        <v>5</v>
      </c>
      <c r="B714" s="43">
        <v>18</v>
      </c>
      <c r="C714" s="43">
        <v>1968</v>
      </c>
      <c r="D714" s="43" t="s">
        <v>658</v>
      </c>
      <c r="E714" s="43" t="s">
        <v>561</v>
      </c>
      <c r="F714" s="44" t="s">
        <v>1010</v>
      </c>
      <c r="G714" s="43"/>
      <c r="H714" s="44" t="s">
        <v>1025</v>
      </c>
      <c r="I714" s="44"/>
      <c r="J714" s="45">
        <v>24976</v>
      </c>
      <c r="K714" s="43" t="s">
        <v>1124</v>
      </c>
      <c r="L714" s="43" t="s">
        <v>3</v>
      </c>
      <c r="M714" s="43" t="s">
        <v>804</v>
      </c>
      <c r="N714" s="46">
        <v>1</v>
      </c>
      <c r="O714" s="46">
        <v>0</v>
      </c>
      <c r="P714" s="44" t="s">
        <v>1268</v>
      </c>
      <c r="Q714" s="44" t="s">
        <v>1017</v>
      </c>
      <c r="R714" s="44" t="s">
        <v>376</v>
      </c>
      <c r="S714" s="43"/>
      <c r="T714" s="43"/>
      <c r="U714" s="43"/>
      <c r="V714" s="43"/>
      <c r="W714" s="43"/>
      <c r="X714" s="43"/>
      <c r="Y714" s="43"/>
      <c r="Z714" s="43"/>
      <c r="AA714" s="43"/>
      <c r="AB714" s="43"/>
      <c r="AC714" s="43"/>
      <c r="AD714" s="43"/>
      <c r="AE714" s="47">
        <f t="shared" si="66"/>
        <v>1</v>
      </c>
      <c r="AF714" s="47">
        <f t="shared" si="67"/>
        <v>0</v>
      </c>
      <c r="AG714" s="47">
        <f t="shared" si="68"/>
        <v>0</v>
      </c>
      <c r="AH714" s="43" t="s">
        <v>1111</v>
      </c>
      <c r="AI714" s="43" t="s">
        <v>1126</v>
      </c>
      <c r="AJ714" s="43" t="s">
        <v>376</v>
      </c>
      <c r="AK714" s="43" t="s">
        <v>658</v>
      </c>
      <c r="AL714" s="43" t="s">
        <v>588</v>
      </c>
      <c r="AM714" s="43" t="s">
        <v>1175</v>
      </c>
      <c r="AN714" s="43" t="s">
        <v>376</v>
      </c>
      <c r="AO714" s="43" t="s">
        <v>658</v>
      </c>
      <c r="AP714" s="43"/>
      <c r="AQ714" s="43">
        <v>1</v>
      </c>
      <c r="AR714" s="43"/>
      <c r="AS714" s="43"/>
      <c r="AT714" s="43"/>
      <c r="AU714" s="43" t="s">
        <v>376</v>
      </c>
      <c r="AV714" s="43"/>
      <c r="AW714" s="43" t="s">
        <v>30</v>
      </c>
      <c r="AX714" s="43"/>
      <c r="AY714" s="43" t="s">
        <v>30</v>
      </c>
      <c r="AZ714" s="43"/>
      <c r="BA714" s="44"/>
      <c r="BB714" s="48" t="s">
        <v>30</v>
      </c>
      <c r="BC714" s="43" t="s">
        <v>30</v>
      </c>
      <c r="BD714" s="43"/>
      <c r="BE714" s="43"/>
      <c r="BF714" s="43">
        <v>1</v>
      </c>
      <c r="BG714" s="43">
        <v>1</v>
      </c>
      <c r="BH714" s="43">
        <v>1</v>
      </c>
      <c r="BI714" s="43" t="s">
        <v>1124</v>
      </c>
      <c r="BJ714" s="43" t="s">
        <v>804</v>
      </c>
      <c r="BK714" s="43">
        <v>1968</v>
      </c>
      <c r="BL714" s="43" t="str">
        <f t="shared" si="69"/>
        <v>1968West Bromwich Albion</v>
      </c>
      <c r="BM714" s="49" t="str">
        <f t="shared" si="70"/>
        <v>London</v>
      </c>
      <c r="BN714" s="43"/>
      <c r="BO714" s="43"/>
      <c r="BP714" s="43"/>
      <c r="BQ714" s="43"/>
      <c r="BR714" s="43"/>
      <c r="BS714" s="43"/>
      <c r="BT714" s="43"/>
      <c r="BU714" s="43"/>
      <c r="BV714" s="43" t="s">
        <v>376</v>
      </c>
      <c r="BW714" s="43" t="s">
        <v>376</v>
      </c>
      <c r="BX714" s="43"/>
      <c r="BZ714" s="50"/>
      <c r="CA714" s="50"/>
      <c r="CB714" s="88" t="str">
        <f t="shared" si="71"/>
        <v>19680518</v>
      </c>
    </row>
    <row r="715" spans="1:80" s="49" customFormat="1" ht="12.95" customHeight="1" x14ac:dyDescent="0.2">
      <c r="A715" s="43">
        <v>5</v>
      </c>
      <c r="B715" s="43">
        <v>18</v>
      </c>
      <c r="C715" s="43">
        <v>1968</v>
      </c>
      <c r="D715" s="43" t="s">
        <v>658</v>
      </c>
      <c r="E715" s="43" t="s">
        <v>561</v>
      </c>
      <c r="F715" s="44" t="s">
        <v>1010</v>
      </c>
      <c r="G715" s="43"/>
      <c r="H715" s="44" t="s">
        <v>1025</v>
      </c>
      <c r="I715" s="44"/>
      <c r="J715" s="45">
        <v>24976</v>
      </c>
      <c r="K715" s="43" t="s">
        <v>804</v>
      </c>
      <c r="L715" s="43" t="s">
        <v>4</v>
      </c>
      <c r="M715" s="43" t="s">
        <v>1124</v>
      </c>
      <c r="N715" s="46">
        <v>0</v>
      </c>
      <c r="O715" s="46">
        <v>1</v>
      </c>
      <c r="P715" s="44" t="s">
        <v>1268</v>
      </c>
      <c r="Q715" s="44" t="s">
        <v>1017</v>
      </c>
      <c r="R715" s="44" t="s">
        <v>376</v>
      </c>
      <c r="S715" s="43"/>
      <c r="T715" s="43"/>
      <c r="U715" s="43"/>
      <c r="V715" s="43"/>
      <c r="W715" s="43"/>
      <c r="X715" s="43"/>
      <c r="Y715" s="43"/>
      <c r="Z715" s="43"/>
      <c r="AA715" s="43"/>
      <c r="AB715" s="43"/>
      <c r="AC715" s="43"/>
      <c r="AD715" s="43"/>
      <c r="AE715" s="47">
        <f t="shared" si="66"/>
        <v>0</v>
      </c>
      <c r="AF715" s="47">
        <f t="shared" si="67"/>
        <v>0</v>
      </c>
      <c r="AG715" s="47">
        <f t="shared" si="68"/>
        <v>1</v>
      </c>
      <c r="AH715" s="43" t="s">
        <v>588</v>
      </c>
      <c r="AI715" s="43" t="s">
        <v>1175</v>
      </c>
      <c r="AJ715" s="43" t="s">
        <v>376</v>
      </c>
      <c r="AK715" s="43" t="s">
        <v>658</v>
      </c>
      <c r="AL715" s="43" t="s">
        <v>1111</v>
      </c>
      <c r="AM715" s="43" t="s">
        <v>1126</v>
      </c>
      <c r="AN715" s="43" t="s">
        <v>376</v>
      </c>
      <c r="AO715" s="43" t="s">
        <v>658</v>
      </c>
      <c r="AP715" s="43"/>
      <c r="AQ715" s="43">
        <v>1</v>
      </c>
      <c r="AR715" s="43"/>
      <c r="AS715" s="43"/>
      <c r="AT715" s="43"/>
      <c r="AU715" s="43" t="s">
        <v>376</v>
      </c>
      <c r="AV715" s="43"/>
      <c r="AW715" s="43" t="s">
        <v>30</v>
      </c>
      <c r="AX715" s="43"/>
      <c r="AY715" s="43" t="s">
        <v>30</v>
      </c>
      <c r="AZ715" s="43"/>
      <c r="BA715" s="44"/>
      <c r="BB715" s="48"/>
      <c r="BC715" s="43" t="s">
        <v>30</v>
      </c>
      <c r="BD715" s="43"/>
      <c r="BE715" s="43"/>
      <c r="BF715" s="43">
        <v>1</v>
      </c>
      <c r="BG715" s="43">
        <v>1</v>
      </c>
      <c r="BH715" s="43">
        <v>1</v>
      </c>
      <c r="BI715" s="43" t="s">
        <v>804</v>
      </c>
      <c r="BJ715" s="43" t="s">
        <v>1124</v>
      </c>
      <c r="BK715" s="43">
        <v>1968</v>
      </c>
      <c r="BL715" s="43" t="str">
        <f t="shared" si="69"/>
        <v>1968Everton</v>
      </c>
      <c r="BM715" s="49" t="str">
        <f t="shared" si="70"/>
        <v>London</v>
      </c>
      <c r="BN715" s="43"/>
      <c r="BO715" s="43"/>
      <c r="BP715" s="43"/>
      <c r="BQ715" s="43"/>
      <c r="BR715" s="43"/>
      <c r="BS715" s="43"/>
      <c r="BT715" s="43"/>
      <c r="BU715" s="43"/>
      <c r="BV715" s="43" t="s">
        <v>376</v>
      </c>
      <c r="BW715" s="43" t="s">
        <v>376</v>
      </c>
      <c r="BX715" s="43"/>
      <c r="BZ715" s="50"/>
      <c r="CA715" s="50"/>
      <c r="CB715" s="88" t="str">
        <f t="shared" si="71"/>
        <v>19680518</v>
      </c>
    </row>
    <row r="716" spans="1:80" s="49" customFormat="1" ht="12.95" customHeight="1" x14ac:dyDescent="0.2">
      <c r="A716" s="43">
        <v>11</v>
      </c>
      <c r="B716" s="43">
        <v>20</v>
      </c>
      <c r="C716" s="43">
        <v>1968</v>
      </c>
      <c r="D716" s="43" t="s">
        <v>658</v>
      </c>
      <c r="E716" s="43" t="s">
        <v>560</v>
      </c>
      <c r="F716" s="51" t="s">
        <v>1327</v>
      </c>
      <c r="G716" s="43"/>
      <c r="H716" s="51" t="s">
        <v>1011</v>
      </c>
      <c r="I716" s="51">
        <v>1</v>
      </c>
      <c r="J716" s="52">
        <v>25162</v>
      </c>
      <c r="K716" s="43" t="s">
        <v>587</v>
      </c>
      <c r="L716" s="43" t="s">
        <v>3</v>
      </c>
      <c r="M716" s="43" t="s">
        <v>813</v>
      </c>
      <c r="N716" s="46">
        <v>1</v>
      </c>
      <c r="O716" s="46">
        <v>0</v>
      </c>
      <c r="P716" s="51" t="s">
        <v>1281</v>
      </c>
      <c r="Q716" s="51" t="s">
        <v>1017</v>
      </c>
      <c r="R716" s="51" t="s">
        <v>376</v>
      </c>
      <c r="S716" s="43"/>
      <c r="T716" s="43"/>
      <c r="U716" s="43"/>
      <c r="V716" s="43"/>
      <c r="W716" s="43"/>
      <c r="X716" s="43"/>
      <c r="Y716" s="43"/>
      <c r="Z716" s="43"/>
      <c r="AA716" s="43"/>
      <c r="AB716" s="43"/>
      <c r="AC716" s="43"/>
      <c r="AD716" s="43" t="s">
        <v>1033</v>
      </c>
      <c r="AE716" s="47">
        <f t="shared" si="66"/>
        <v>1</v>
      </c>
      <c r="AF716" s="47">
        <f t="shared" si="67"/>
        <v>0</v>
      </c>
      <c r="AG716" s="47">
        <f t="shared" si="68"/>
        <v>0</v>
      </c>
      <c r="AH716" s="43" t="s">
        <v>1017</v>
      </c>
      <c r="AI716" s="43" t="s">
        <v>1018</v>
      </c>
      <c r="AJ716" s="43" t="s">
        <v>376</v>
      </c>
      <c r="AK716" s="43" t="s">
        <v>658</v>
      </c>
      <c r="AL716" s="43" t="s">
        <v>1017</v>
      </c>
      <c r="AM716" s="43" t="s">
        <v>1018</v>
      </c>
      <c r="AN716" s="43" t="s">
        <v>376</v>
      </c>
      <c r="AO716" s="43" t="s">
        <v>658</v>
      </c>
      <c r="AP716" s="43"/>
      <c r="AQ716" s="43">
        <v>2</v>
      </c>
      <c r="AR716" s="43"/>
      <c r="AS716" s="43"/>
      <c r="AT716" s="43" t="s">
        <v>1351</v>
      </c>
      <c r="AU716" s="43" t="s">
        <v>376</v>
      </c>
      <c r="AV716" s="43"/>
      <c r="AW716" s="43" t="s">
        <v>30</v>
      </c>
      <c r="AX716" s="43"/>
      <c r="AY716" s="43"/>
      <c r="AZ716" s="43" t="s">
        <v>30</v>
      </c>
      <c r="BA716" s="51"/>
      <c r="BB716" s="48"/>
      <c r="BC716" s="43"/>
      <c r="BD716" s="43"/>
      <c r="BE716" s="43"/>
      <c r="BF716" s="43">
        <v>1</v>
      </c>
      <c r="BG716" s="43">
        <v>1</v>
      </c>
      <c r="BH716" s="43">
        <v>1</v>
      </c>
      <c r="BI716" s="43" t="s">
        <v>587</v>
      </c>
      <c r="BJ716" s="43" t="s">
        <v>813</v>
      </c>
      <c r="BK716" s="43">
        <v>1969</v>
      </c>
      <c r="BL716" s="43" t="str">
        <f t="shared" si="69"/>
        <v>1969Arsenal</v>
      </c>
      <c r="BM716" s="49" t="str">
        <f t="shared" si="70"/>
        <v>Arsenal</v>
      </c>
      <c r="BN716" s="43"/>
      <c r="BO716" s="43"/>
      <c r="BP716" s="43"/>
      <c r="BQ716" s="43"/>
      <c r="BR716" s="43"/>
      <c r="BS716" s="43"/>
      <c r="BT716" s="43"/>
      <c r="BU716" s="43"/>
      <c r="BV716" s="43" t="s">
        <v>376</v>
      </c>
      <c r="BW716" s="43" t="s">
        <v>376</v>
      </c>
      <c r="BX716" s="43"/>
      <c r="BZ716" s="50"/>
      <c r="CA716" s="50"/>
      <c r="CB716" s="88" t="str">
        <f t="shared" si="71"/>
        <v>19681120</v>
      </c>
    </row>
    <row r="717" spans="1:80" s="49" customFormat="1" ht="12.95" customHeight="1" x14ac:dyDescent="0.2">
      <c r="A717" s="43">
        <v>11</v>
      </c>
      <c r="B717" s="43">
        <v>20</v>
      </c>
      <c r="C717" s="43">
        <v>1968</v>
      </c>
      <c r="D717" s="43" t="s">
        <v>658</v>
      </c>
      <c r="E717" s="43" t="s">
        <v>560</v>
      </c>
      <c r="F717" s="51" t="s">
        <v>1327</v>
      </c>
      <c r="G717" s="43"/>
      <c r="H717" s="51" t="s">
        <v>1011</v>
      </c>
      <c r="I717" s="51">
        <v>1</v>
      </c>
      <c r="J717" s="52">
        <v>25162</v>
      </c>
      <c r="K717" s="43" t="s">
        <v>813</v>
      </c>
      <c r="L717" s="43" t="s">
        <v>4</v>
      </c>
      <c r="M717" s="43" t="s">
        <v>587</v>
      </c>
      <c r="N717" s="46">
        <v>0</v>
      </c>
      <c r="O717" s="46">
        <v>1</v>
      </c>
      <c r="P717" s="51" t="s">
        <v>1281</v>
      </c>
      <c r="Q717" s="51" t="s">
        <v>1017</v>
      </c>
      <c r="R717" s="51" t="s">
        <v>376</v>
      </c>
      <c r="S717" s="43"/>
      <c r="T717" s="43"/>
      <c r="U717" s="43"/>
      <c r="V717" s="43"/>
      <c r="W717" s="43"/>
      <c r="X717" s="43"/>
      <c r="Y717" s="43"/>
      <c r="Z717" s="43"/>
      <c r="AA717" s="43"/>
      <c r="AB717" s="43"/>
      <c r="AC717" s="43"/>
      <c r="AD717" s="43" t="s">
        <v>1037</v>
      </c>
      <c r="AE717" s="47">
        <f t="shared" si="66"/>
        <v>0</v>
      </c>
      <c r="AF717" s="47">
        <f t="shared" si="67"/>
        <v>0</v>
      </c>
      <c r="AG717" s="47">
        <f t="shared" si="68"/>
        <v>1</v>
      </c>
      <c r="AH717" s="43" t="s">
        <v>1017</v>
      </c>
      <c r="AI717" s="43" t="s">
        <v>1018</v>
      </c>
      <c r="AJ717" s="43" t="s">
        <v>376</v>
      </c>
      <c r="AK717" s="43" t="s">
        <v>658</v>
      </c>
      <c r="AL717" s="43" t="s">
        <v>1017</v>
      </c>
      <c r="AM717" s="43" t="s">
        <v>1018</v>
      </c>
      <c r="AN717" s="43" t="s">
        <v>376</v>
      </c>
      <c r="AO717" s="43" t="s">
        <v>658</v>
      </c>
      <c r="AP717" s="43"/>
      <c r="AQ717" s="43">
        <v>2</v>
      </c>
      <c r="AR717" s="43"/>
      <c r="AS717" s="43"/>
      <c r="AT717" s="43" t="s">
        <v>1351</v>
      </c>
      <c r="AU717" s="43" t="s">
        <v>376</v>
      </c>
      <c r="AV717" s="43"/>
      <c r="AW717" s="43" t="s">
        <v>30</v>
      </c>
      <c r="AX717" s="43"/>
      <c r="AY717" s="43"/>
      <c r="AZ717" s="43" t="s">
        <v>30</v>
      </c>
      <c r="BA717" s="51"/>
      <c r="BB717" s="48"/>
      <c r="BC717" s="43"/>
      <c r="BD717" s="43"/>
      <c r="BE717" s="43"/>
      <c r="BF717" s="43">
        <v>1</v>
      </c>
      <c r="BG717" s="43">
        <v>1</v>
      </c>
      <c r="BH717" s="43">
        <v>1</v>
      </c>
      <c r="BI717" s="43" t="s">
        <v>813</v>
      </c>
      <c r="BJ717" s="43" t="s">
        <v>587</v>
      </c>
      <c r="BK717" s="43">
        <v>1969</v>
      </c>
      <c r="BL717" s="43" t="str">
        <f t="shared" si="69"/>
        <v>1969Tottenham Hotspur</v>
      </c>
      <c r="BM717" s="49" t="str">
        <f t="shared" si="70"/>
        <v>Arsenal</v>
      </c>
      <c r="BN717" s="43"/>
      <c r="BO717" s="43"/>
      <c r="BP717" s="43"/>
      <c r="BQ717" s="43"/>
      <c r="BR717" s="43"/>
      <c r="BS717" s="43"/>
      <c r="BT717" s="43"/>
      <c r="BU717" s="43"/>
      <c r="BV717" s="43" t="s">
        <v>376</v>
      </c>
      <c r="BW717" s="43" t="s">
        <v>376</v>
      </c>
      <c r="BX717" s="43"/>
      <c r="BZ717" s="50"/>
      <c r="CA717" s="50"/>
      <c r="CB717" s="88" t="str">
        <f t="shared" si="71"/>
        <v>19681120</v>
      </c>
    </row>
    <row r="718" spans="1:80" s="49" customFormat="1" ht="12.95" customHeight="1" x14ac:dyDescent="0.2">
      <c r="A718" s="43">
        <v>11</v>
      </c>
      <c r="B718" s="43">
        <v>20</v>
      </c>
      <c r="C718" s="43">
        <v>1968</v>
      </c>
      <c r="D718" s="43" t="s">
        <v>658</v>
      </c>
      <c r="E718" s="43" t="s">
        <v>560</v>
      </c>
      <c r="F718" s="51" t="s">
        <v>1327</v>
      </c>
      <c r="G718" s="43"/>
      <c r="H718" s="51" t="s">
        <v>1011</v>
      </c>
      <c r="I718" s="51">
        <v>1</v>
      </c>
      <c r="J718" s="52">
        <v>25162</v>
      </c>
      <c r="K718" s="43" t="s">
        <v>1255</v>
      </c>
      <c r="L718" s="43" t="s">
        <v>4</v>
      </c>
      <c r="M718" s="43" t="s">
        <v>1243</v>
      </c>
      <c r="N718" s="46">
        <v>1</v>
      </c>
      <c r="O718" s="46">
        <v>2</v>
      </c>
      <c r="P718" s="51" t="s">
        <v>1266</v>
      </c>
      <c r="Q718" s="51" t="s">
        <v>1255</v>
      </c>
      <c r="R718" s="51" t="s">
        <v>376</v>
      </c>
      <c r="S718" s="43"/>
      <c r="T718" s="43"/>
      <c r="U718" s="43"/>
      <c r="V718" s="43"/>
      <c r="W718" s="43"/>
      <c r="X718" s="43"/>
      <c r="Y718" s="43"/>
      <c r="Z718" s="43"/>
      <c r="AA718" s="43"/>
      <c r="AB718" s="43"/>
      <c r="AC718" s="43"/>
      <c r="AD718" s="43" t="s">
        <v>1033</v>
      </c>
      <c r="AE718" s="47">
        <f t="shared" si="66"/>
        <v>0</v>
      </c>
      <c r="AF718" s="47">
        <f t="shared" si="67"/>
        <v>0</v>
      </c>
      <c r="AG718" s="47">
        <f t="shared" si="68"/>
        <v>1</v>
      </c>
      <c r="AH718" s="43" t="s">
        <v>1255</v>
      </c>
      <c r="AI718" s="43" t="s">
        <v>1086</v>
      </c>
      <c r="AJ718" s="43" t="s">
        <v>376</v>
      </c>
      <c r="AK718" s="43" t="s">
        <v>658</v>
      </c>
      <c r="AL718" s="43" t="s">
        <v>1244</v>
      </c>
      <c r="AM718" s="43" t="s">
        <v>1245</v>
      </c>
      <c r="AN718" s="43" t="s">
        <v>376</v>
      </c>
      <c r="AO718" s="43" t="s">
        <v>658</v>
      </c>
      <c r="AP718" s="43"/>
      <c r="AQ718" s="43">
        <v>2</v>
      </c>
      <c r="AR718" s="43"/>
      <c r="AS718" s="43"/>
      <c r="AT718" s="43"/>
      <c r="AU718" s="43" t="s">
        <v>376</v>
      </c>
      <c r="AV718" s="43"/>
      <c r="AW718" s="43" t="s">
        <v>30</v>
      </c>
      <c r="AX718" s="43"/>
      <c r="AY718" s="43"/>
      <c r="AZ718" s="43" t="s">
        <v>30</v>
      </c>
      <c r="BA718" s="51"/>
      <c r="BB718" s="48"/>
      <c r="BC718" s="43"/>
      <c r="BD718" s="43"/>
      <c r="BE718" s="43"/>
      <c r="BF718" s="43">
        <v>1</v>
      </c>
      <c r="BG718" s="43">
        <v>1</v>
      </c>
      <c r="BH718" s="43">
        <v>3</v>
      </c>
      <c r="BI718" s="43" t="s">
        <v>1255</v>
      </c>
      <c r="BJ718" s="43" t="s">
        <v>1243</v>
      </c>
      <c r="BK718" s="43">
        <v>1969</v>
      </c>
      <c r="BL718" s="43" t="str">
        <f t="shared" si="69"/>
        <v>1969Burnley</v>
      </c>
      <c r="BM718" s="49" t="str">
        <f t="shared" si="70"/>
        <v>Burnley</v>
      </c>
      <c r="BN718" s="43"/>
      <c r="BO718" s="43"/>
      <c r="BP718" s="43"/>
      <c r="BQ718" s="43"/>
      <c r="BR718" s="43"/>
      <c r="BS718" s="43"/>
      <c r="BT718" s="43"/>
      <c r="BU718" s="43"/>
      <c r="BV718" s="43" t="s">
        <v>376</v>
      </c>
      <c r="BW718" s="43" t="s">
        <v>376</v>
      </c>
      <c r="BX718" s="43"/>
      <c r="BZ718" s="50"/>
      <c r="CA718" s="50"/>
      <c r="CB718" s="88" t="str">
        <f t="shared" si="71"/>
        <v>19681120</v>
      </c>
    </row>
    <row r="719" spans="1:80" s="49" customFormat="1" ht="12.95" customHeight="1" x14ac:dyDescent="0.2">
      <c r="A719" s="43">
        <v>11</v>
      </c>
      <c r="B719" s="43">
        <v>20</v>
      </c>
      <c r="C719" s="43">
        <v>1968</v>
      </c>
      <c r="D719" s="43" t="s">
        <v>658</v>
      </c>
      <c r="E719" s="43" t="s">
        <v>560</v>
      </c>
      <c r="F719" s="51" t="s">
        <v>1327</v>
      </c>
      <c r="G719" s="43"/>
      <c r="H719" s="51" t="s">
        <v>1011</v>
      </c>
      <c r="I719" s="51">
        <v>1</v>
      </c>
      <c r="J719" s="52">
        <v>25162</v>
      </c>
      <c r="K719" s="43" t="s">
        <v>1243</v>
      </c>
      <c r="L719" s="43" t="s">
        <v>3</v>
      </c>
      <c r="M719" s="43" t="s">
        <v>1255</v>
      </c>
      <c r="N719" s="46">
        <v>2</v>
      </c>
      <c r="O719" s="46">
        <v>1</v>
      </c>
      <c r="P719" s="51" t="s">
        <v>1266</v>
      </c>
      <c r="Q719" s="51" t="s">
        <v>1255</v>
      </c>
      <c r="R719" s="51" t="s">
        <v>376</v>
      </c>
      <c r="S719" s="43"/>
      <c r="T719" s="43"/>
      <c r="U719" s="43"/>
      <c r="V719" s="43"/>
      <c r="W719" s="43"/>
      <c r="X719" s="43"/>
      <c r="Y719" s="43"/>
      <c r="Z719" s="43"/>
      <c r="AA719" s="43"/>
      <c r="AB719" s="43"/>
      <c r="AC719" s="43"/>
      <c r="AD719" s="43" t="s">
        <v>1037</v>
      </c>
      <c r="AE719" s="47">
        <f t="shared" si="66"/>
        <v>1</v>
      </c>
      <c r="AF719" s="47">
        <f t="shared" si="67"/>
        <v>0</v>
      </c>
      <c r="AG719" s="47">
        <f t="shared" si="68"/>
        <v>0</v>
      </c>
      <c r="AH719" s="43" t="s">
        <v>1244</v>
      </c>
      <c r="AI719" s="43" t="s">
        <v>1245</v>
      </c>
      <c r="AJ719" s="43" t="s">
        <v>376</v>
      </c>
      <c r="AK719" s="43" t="s">
        <v>658</v>
      </c>
      <c r="AL719" s="43" t="s">
        <v>1255</v>
      </c>
      <c r="AM719" s="43" t="s">
        <v>1086</v>
      </c>
      <c r="AN719" s="43" t="s">
        <v>376</v>
      </c>
      <c r="AO719" s="43" t="s">
        <v>658</v>
      </c>
      <c r="AP719" s="43"/>
      <c r="AQ719" s="43">
        <v>2</v>
      </c>
      <c r="AR719" s="43"/>
      <c r="AS719" s="43"/>
      <c r="AT719" s="43"/>
      <c r="AU719" s="43" t="s">
        <v>376</v>
      </c>
      <c r="AV719" s="43"/>
      <c r="AW719" s="43" t="s">
        <v>30</v>
      </c>
      <c r="AX719" s="43"/>
      <c r="AY719" s="43"/>
      <c r="AZ719" s="43" t="s">
        <v>30</v>
      </c>
      <c r="BA719" s="51"/>
      <c r="BB719" s="48"/>
      <c r="BC719" s="43"/>
      <c r="BD719" s="43"/>
      <c r="BE719" s="43"/>
      <c r="BF719" s="43">
        <v>1</v>
      </c>
      <c r="BG719" s="43">
        <v>3</v>
      </c>
      <c r="BH719" s="43">
        <v>1</v>
      </c>
      <c r="BI719" s="43" t="s">
        <v>1243</v>
      </c>
      <c r="BJ719" s="43" t="s">
        <v>1255</v>
      </c>
      <c r="BK719" s="43">
        <v>1969</v>
      </c>
      <c r="BL719" s="43" t="str">
        <f t="shared" si="69"/>
        <v>1969Swindon Town</v>
      </c>
      <c r="BM719" s="49" t="str">
        <f t="shared" si="70"/>
        <v>Burnley</v>
      </c>
      <c r="BN719" s="43"/>
      <c r="BO719" s="43"/>
      <c r="BP719" s="43"/>
      <c r="BQ719" s="43"/>
      <c r="BR719" s="43"/>
      <c r="BS719" s="43"/>
      <c r="BT719" s="43"/>
      <c r="BU719" s="43"/>
      <c r="BV719" s="43" t="s">
        <v>376</v>
      </c>
      <c r="BW719" s="43" t="s">
        <v>376</v>
      </c>
      <c r="BX719" s="43"/>
      <c r="BZ719" s="50"/>
      <c r="CA719" s="50"/>
      <c r="CB719" s="88" t="str">
        <f t="shared" si="71"/>
        <v>19681120</v>
      </c>
    </row>
    <row r="720" spans="1:80" s="49" customFormat="1" ht="12.95" customHeight="1" x14ac:dyDescent="0.2">
      <c r="A720" s="43">
        <v>12</v>
      </c>
      <c r="B720" s="43">
        <v>4</v>
      </c>
      <c r="C720" s="43">
        <v>1968</v>
      </c>
      <c r="D720" s="43" t="s">
        <v>658</v>
      </c>
      <c r="E720" s="43" t="s">
        <v>560</v>
      </c>
      <c r="F720" s="51" t="s">
        <v>1327</v>
      </c>
      <c r="G720" s="43"/>
      <c r="H720" s="51" t="s">
        <v>1011</v>
      </c>
      <c r="I720" s="51">
        <v>2</v>
      </c>
      <c r="J720" s="52">
        <v>25176</v>
      </c>
      <c r="K720" s="43" t="s">
        <v>1243</v>
      </c>
      <c r="L720" s="43" t="s">
        <v>4</v>
      </c>
      <c r="M720" s="43" t="s">
        <v>1255</v>
      </c>
      <c r="N720" s="46">
        <v>1</v>
      </c>
      <c r="O720" s="46">
        <v>2</v>
      </c>
      <c r="P720" s="51" t="s">
        <v>1352</v>
      </c>
      <c r="Q720" s="51" t="s">
        <v>1244</v>
      </c>
      <c r="R720" s="51" t="s">
        <v>376</v>
      </c>
      <c r="S720" s="43" t="s">
        <v>1023</v>
      </c>
      <c r="T720" s="43"/>
      <c r="U720" s="43"/>
      <c r="V720" s="43"/>
      <c r="W720" s="43"/>
      <c r="X720" s="43"/>
      <c r="Y720" s="43"/>
      <c r="Z720" s="43"/>
      <c r="AA720" s="43"/>
      <c r="AB720" s="43"/>
      <c r="AC720" s="43"/>
      <c r="AD720" s="43" t="s">
        <v>1033</v>
      </c>
      <c r="AE720" s="47">
        <f t="shared" si="66"/>
        <v>0</v>
      </c>
      <c r="AF720" s="47">
        <f t="shared" si="67"/>
        <v>0</v>
      </c>
      <c r="AG720" s="47">
        <f t="shared" si="68"/>
        <v>1</v>
      </c>
      <c r="AH720" s="43" t="s">
        <v>1244</v>
      </c>
      <c r="AI720" s="43" t="s">
        <v>1245</v>
      </c>
      <c r="AJ720" s="43" t="s">
        <v>376</v>
      </c>
      <c r="AK720" s="43" t="s">
        <v>658</v>
      </c>
      <c r="AL720" s="43" t="s">
        <v>1255</v>
      </c>
      <c r="AM720" s="43" t="s">
        <v>1086</v>
      </c>
      <c r="AN720" s="43" t="s">
        <v>376</v>
      </c>
      <c r="AO720" s="43" t="s">
        <v>658</v>
      </c>
      <c r="AP720" s="43"/>
      <c r="AQ720" s="43">
        <v>2</v>
      </c>
      <c r="AR720" s="43"/>
      <c r="AS720" s="43"/>
      <c r="AT720" s="43"/>
      <c r="AU720" s="43" t="s">
        <v>376</v>
      </c>
      <c r="AV720" s="43"/>
      <c r="AW720" s="43" t="s">
        <v>30</v>
      </c>
      <c r="AX720" s="43"/>
      <c r="AY720" s="43"/>
      <c r="AZ720" s="43" t="s">
        <v>30</v>
      </c>
      <c r="BA720" s="51"/>
      <c r="BB720" s="48"/>
      <c r="BC720" s="43"/>
      <c r="BD720" s="43"/>
      <c r="BE720" s="43"/>
      <c r="BF720" s="43">
        <v>1</v>
      </c>
      <c r="BG720" s="43">
        <v>3</v>
      </c>
      <c r="BH720" s="43">
        <v>1</v>
      </c>
      <c r="BI720" s="43" t="s">
        <v>1243</v>
      </c>
      <c r="BJ720" s="43" t="s">
        <v>1255</v>
      </c>
      <c r="BK720" s="43">
        <v>1969</v>
      </c>
      <c r="BL720" s="43" t="str">
        <f t="shared" si="69"/>
        <v>1969Swindon Town</v>
      </c>
      <c r="BM720" s="49" t="str">
        <f t="shared" si="70"/>
        <v>Swindon Town</v>
      </c>
      <c r="BN720" s="43"/>
      <c r="BO720" s="43"/>
      <c r="BP720" s="43"/>
      <c r="BQ720" s="43"/>
      <c r="BR720" s="43"/>
      <c r="BS720" s="43"/>
      <c r="BT720" s="43"/>
      <c r="BU720" s="43"/>
      <c r="BV720" s="43" t="s">
        <v>376</v>
      </c>
      <c r="BW720" s="43" t="s">
        <v>376</v>
      </c>
      <c r="BX720" s="43"/>
      <c r="BY720" s="47"/>
      <c r="BZ720" s="50"/>
      <c r="CA720" s="50"/>
      <c r="CB720" s="88" t="str">
        <f t="shared" si="71"/>
        <v>19681204</v>
      </c>
    </row>
    <row r="721" spans="1:80" s="49" customFormat="1" ht="12.95" customHeight="1" x14ac:dyDescent="0.2">
      <c r="A721" s="43">
        <v>12</v>
      </c>
      <c r="B721" s="43">
        <v>4</v>
      </c>
      <c r="C721" s="43">
        <v>1968</v>
      </c>
      <c r="D721" s="43" t="s">
        <v>658</v>
      </c>
      <c r="E721" s="43" t="s">
        <v>560</v>
      </c>
      <c r="F721" s="51" t="s">
        <v>1327</v>
      </c>
      <c r="G721" s="43"/>
      <c r="H721" s="51" t="s">
        <v>1011</v>
      </c>
      <c r="I721" s="51">
        <v>2</v>
      </c>
      <c r="J721" s="52">
        <v>25176</v>
      </c>
      <c r="K721" s="43" t="s">
        <v>1255</v>
      </c>
      <c r="L721" s="43" t="s">
        <v>3</v>
      </c>
      <c r="M721" s="43" t="s">
        <v>1243</v>
      </c>
      <c r="N721" s="46">
        <v>2</v>
      </c>
      <c r="O721" s="46">
        <v>1</v>
      </c>
      <c r="P721" s="51" t="s">
        <v>1352</v>
      </c>
      <c r="Q721" s="51" t="s">
        <v>1244</v>
      </c>
      <c r="R721" s="51" t="s">
        <v>376</v>
      </c>
      <c r="S721" s="43" t="s">
        <v>1023</v>
      </c>
      <c r="T721" s="43"/>
      <c r="U721" s="43"/>
      <c r="V721" s="43"/>
      <c r="W721" s="43"/>
      <c r="X721" s="43"/>
      <c r="Y721" s="43"/>
      <c r="Z721" s="43"/>
      <c r="AA721" s="43"/>
      <c r="AB721" s="43"/>
      <c r="AC721" s="43"/>
      <c r="AD721" s="43" t="s">
        <v>1037</v>
      </c>
      <c r="AE721" s="47">
        <f t="shared" si="66"/>
        <v>1</v>
      </c>
      <c r="AF721" s="47">
        <f t="shared" si="67"/>
        <v>0</v>
      </c>
      <c r="AG721" s="47">
        <f t="shared" si="68"/>
        <v>0</v>
      </c>
      <c r="AH721" s="43" t="s">
        <v>1255</v>
      </c>
      <c r="AI721" s="43" t="s">
        <v>1086</v>
      </c>
      <c r="AJ721" s="43" t="s">
        <v>376</v>
      </c>
      <c r="AK721" s="43" t="s">
        <v>658</v>
      </c>
      <c r="AL721" s="43" t="s">
        <v>1244</v>
      </c>
      <c r="AM721" s="43" t="s">
        <v>1245</v>
      </c>
      <c r="AN721" s="43" t="s">
        <v>376</v>
      </c>
      <c r="AO721" s="43" t="s">
        <v>658</v>
      </c>
      <c r="AP721" s="43"/>
      <c r="AQ721" s="43">
        <v>2</v>
      </c>
      <c r="AR721" s="43"/>
      <c r="AS721" s="43"/>
      <c r="AT721" s="43"/>
      <c r="AU721" s="43" t="s">
        <v>376</v>
      </c>
      <c r="AV721" s="43"/>
      <c r="AW721" s="43" t="s">
        <v>30</v>
      </c>
      <c r="AX721" s="43"/>
      <c r="AY721" s="43"/>
      <c r="AZ721" s="43" t="s">
        <v>30</v>
      </c>
      <c r="BA721" s="51"/>
      <c r="BB721" s="48"/>
      <c r="BC721" s="43"/>
      <c r="BD721" s="43"/>
      <c r="BE721" s="43"/>
      <c r="BF721" s="43">
        <v>1</v>
      </c>
      <c r="BG721" s="43">
        <v>1</v>
      </c>
      <c r="BH721" s="43">
        <v>3</v>
      </c>
      <c r="BI721" s="43" t="s">
        <v>1255</v>
      </c>
      <c r="BJ721" s="43" t="s">
        <v>1243</v>
      </c>
      <c r="BK721" s="43">
        <v>1969</v>
      </c>
      <c r="BL721" s="43" t="str">
        <f t="shared" si="69"/>
        <v>1969Burnley</v>
      </c>
      <c r="BM721" s="49" t="str">
        <f t="shared" si="70"/>
        <v>Swindon Town</v>
      </c>
      <c r="BN721" s="43"/>
      <c r="BO721" s="43"/>
      <c r="BP721" s="43"/>
      <c r="BQ721" s="43"/>
      <c r="BR721" s="43"/>
      <c r="BS721" s="43"/>
      <c r="BT721" s="43"/>
      <c r="BU721" s="43"/>
      <c r="BV721" s="43" t="s">
        <v>376</v>
      </c>
      <c r="BW721" s="43" t="s">
        <v>376</v>
      </c>
      <c r="BX721" s="43"/>
      <c r="BY721" s="47"/>
      <c r="BZ721" s="50"/>
      <c r="CA721" s="50"/>
      <c r="CB721" s="88" t="str">
        <f t="shared" si="71"/>
        <v>19681204</v>
      </c>
    </row>
    <row r="722" spans="1:80" s="49" customFormat="1" ht="12.95" customHeight="1" x14ac:dyDescent="0.2">
      <c r="A722" s="43">
        <v>12</v>
      </c>
      <c r="B722" s="43">
        <v>4</v>
      </c>
      <c r="C722" s="43">
        <v>1968</v>
      </c>
      <c r="D722" s="43" t="s">
        <v>658</v>
      </c>
      <c r="E722" s="43" t="s">
        <v>560</v>
      </c>
      <c r="F722" s="51" t="s">
        <v>1327</v>
      </c>
      <c r="G722" s="43"/>
      <c r="H722" s="51" t="s">
        <v>1011</v>
      </c>
      <c r="I722" s="51">
        <v>2</v>
      </c>
      <c r="J722" s="52">
        <v>25176</v>
      </c>
      <c r="K722" s="43" t="s">
        <v>813</v>
      </c>
      <c r="L722" s="43" t="s">
        <v>1014</v>
      </c>
      <c r="M722" s="43" t="s">
        <v>587</v>
      </c>
      <c r="N722" s="46">
        <v>1</v>
      </c>
      <c r="O722" s="46">
        <v>1</v>
      </c>
      <c r="P722" s="51" t="s">
        <v>1222</v>
      </c>
      <c r="Q722" s="51" t="s">
        <v>1017</v>
      </c>
      <c r="R722" s="51" t="s">
        <v>376</v>
      </c>
      <c r="S722" s="43"/>
      <c r="T722" s="43"/>
      <c r="U722" s="43"/>
      <c r="V722" s="43"/>
      <c r="W722" s="43"/>
      <c r="X722" s="43"/>
      <c r="Y722" s="43"/>
      <c r="Z722" s="43"/>
      <c r="AA722" s="43"/>
      <c r="AB722" s="43"/>
      <c r="AC722" s="43"/>
      <c r="AD722" s="43" t="s">
        <v>1033</v>
      </c>
      <c r="AE722" s="47">
        <f t="shared" si="66"/>
        <v>0</v>
      </c>
      <c r="AF722" s="47">
        <f t="shared" si="67"/>
        <v>1</v>
      </c>
      <c r="AG722" s="47">
        <f t="shared" si="68"/>
        <v>0</v>
      </c>
      <c r="AH722" s="43" t="s">
        <v>1017</v>
      </c>
      <c r="AI722" s="43" t="s">
        <v>1018</v>
      </c>
      <c r="AJ722" s="43" t="s">
        <v>376</v>
      </c>
      <c r="AK722" s="43" t="s">
        <v>658</v>
      </c>
      <c r="AL722" s="43" t="s">
        <v>1017</v>
      </c>
      <c r="AM722" s="43" t="s">
        <v>1018</v>
      </c>
      <c r="AN722" s="43" t="s">
        <v>376</v>
      </c>
      <c r="AO722" s="43" t="s">
        <v>658</v>
      </c>
      <c r="AP722" s="43"/>
      <c r="AQ722" s="43">
        <v>2</v>
      </c>
      <c r="AR722" s="43"/>
      <c r="AS722" s="43"/>
      <c r="AT722" s="43" t="s">
        <v>1351</v>
      </c>
      <c r="AU722" s="43" t="s">
        <v>376</v>
      </c>
      <c r="AV722" s="43"/>
      <c r="AW722" s="43" t="s">
        <v>30</v>
      </c>
      <c r="AX722" s="43"/>
      <c r="AY722" s="43"/>
      <c r="AZ722" s="43" t="s">
        <v>30</v>
      </c>
      <c r="BA722" s="51"/>
      <c r="BB722" s="48"/>
      <c r="BC722" s="43"/>
      <c r="BD722" s="43"/>
      <c r="BE722" s="43"/>
      <c r="BF722" s="43">
        <v>1</v>
      </c>
      <c r="BG722" s="43">
        <v>1</v>
      </c>
      <c r="BH722" s="43">
        <v>1</v>
      </c>
      <c r="BI722" s="43" t="s">
        <v>813</v>
      </c>
      <c r="BJ722" s="43" t="s">
        <v>587</v>
      </c>
      <c r="BK722" s="43">
        <v>1969</v>
      </c>
      <c r="BL722" s="43" t="str">
        <f t="shared" si="69"/>
        <v>1969Tottenham Hotspur</v>
      </c>
      <c r="BM722" s="49" t="str">
        <f t="shared" si="70"/>
        <v>Tottenham Hotspur</v>
      </c>
      <c r="BN722" s="43"/>
      <c r="BO722" s="43"/>
      <c r="BP722" s="43"/>
      <c r="BQ722" s="43"/>
      <c r="BR722" s="43"/>
      <c r="BS722" s="43"/>
      <c r="BT722" s="43"/>
      <c r="BU722" s="43"/>
      <c r="BV722" s="43" t="s">
        <v>376</v>
      </c>
      <c r="BW722" s="43" t="s">
        <v>376</v>
      </c>
      <c r="BX722" s="43"/>
      <c r="BZ722" s="50"/>
      <c r="CA722" s="50"/>
      <c r="CB722" s="88" t="str">
        <f t="shared" si="71"/>
        <v>19681204</v>
      </c>
    </row>
    <row r="723" spans="1:80" s="49" customFormat="1" ht="12.95" customHeight="1" x14ac:dyDescent="0.2">
      <c r="A723" s="43">
        <v>12</v>
      </c>
      <c r="B723" s="43">
        <v>4</v>
      </c>
      <c r="C723" s="43">
        <v>1968</v>
      </c>
      <c r="D723" s="43" t="s">
        <v>658</v>
      </c>
      <c r="E723" s="43" t="s">
        <v>560</v>
      </c>
      <c r="F723" s="51" t="s">
        <v>1327</v>
      </c>
      <c r="G723" s="43"/>
      <c r="H723" s="51" t="s">
        <v>1011</v>
      </c>
      <c r="I723" s="51">
        <v>2</v>
      </c>
      <c r="J723" s="52">
        <v>25176</v>
      </c>
      <c r="K723" s="43" t="s">
        <v>587</v>
      </c>
      <c r="L723" s="43" t="s">
        <v>1014</v>
      </c>
      <c r="M723" s="43" t="s">
        <v>813</v>
      </c>
      <c r="N723" s="46">
        <v>1</v>
      </c>
      <c r="O723" s="46">
        <v>1</v>
      </c>
      <c r="P723" s="51" t="s">
        <v>1222</v>
      </c>
      <c r="Q723" s="51" t="s">
        <v>1017</v>
      </c>
      <c r="R723" s="51" t="s">
        <v>376</v>
      </c>
      <c r="S723" s="43"/>
      <c r="T723" s="43"/>
      <c r="U723" s="43"/>
      <c r="V723" s="43"/>
      <c r="W723" s="43"/>
      <c r="X723" s="43"/>
      <c r="Y723" s="43"/>
      <c r="Z723" s="43"/>
      <c r="AA723" s="43"/>
      <c r="AB723" s="43"/>
      <c r="AC723" s="43"/>
      <c r="AD723" s="43" t="s">
        <v>1037</v>
      </c>
      <c r="AE723" s="47">
        <f t="shared" si="66"/>
        <v>0</v>
      </c>
      <c r="AF723" s="47">
        <f t="shared" si="67"/>
        <v>1</v>
      </c>
      <c r="AG723" s="47">
        <f t="shared" si="68"/>
        <v>0</v>
      </c>
      <c r="AH723" s="43" t="s">
        <v>1017</v>
      </c>
      <c r="AI723" s="43" t="s">
        <v>1018</v>
      </c>
      <c r="AJ723" s="43" t="s">
        <v>376</v>
      </c>
      <c r="AK723" s="43" t="s">
        <v>658</v>
      </c>
      <c r="AL723" s="43" t="s">
        <v>1017</v>
      </c>
      <c r="AM723" s="43" t="s">
        <v>1018</v>
      </c>
      <c r="AN723" s="43" t="s">
        <v>376</v>
      </c>
      <c r="AO723" s="43" t="s">
        <v>658</v>
      </c>
      <c r="AP723" s="43"/>
      <c r="AQ723" s="43">
        <v>2</v>
      </c>
      <c r="AR723" s="43"/>
      <c r="AS723" s="43"/>
      <c r="AT723" s="43" t="s">
        <v>1351</v>
      </c>
      <c r="AU723" s="43" t="s">
        <v>376</v>
      </c>
      <c r="AV723" s="43"/>
      <c r="AW723" s="43" t="s">
        <v>30</v>
      </c>
      <c r="AX723" s="43"/>
      <c r="AY723" s="43"/>
      <c r="AZ723" s="43" t="s">
        <v>30</v>
      </c>
      <c r="BA723" s="51"/>
      <c r="BB723" s="48"/>
      <c r="BC723" s="43"/>
      <c r="BD723" s="43"/>
      <c r="BE723" s="43"/>
      <c r="BF723" s="43">
        <v>1</v>
      </c>
      <c r="BG723" s="43">
        <v>1</v>
      </c>
      <c r="BH723" s="43">
        <v>1</v>
      </c>
      <c r="BI723" s="43" t="s">
        <v>587</v>
      </c>
      <c r="BJ723" s="43" t="s">
        <v>813</v>
      </c>
      <c r="BK723" s="43">
        <v>1969</v>
      </c>
      <c r="BL723" s="43" t="str">
        <f t="shared" si="69"/>
        <v>1969Arsenal</v>
      </c>
      <c r="BM723" s="49" t="str">
        <f t="shared" si="70"/>
        <v>Tottenham Hotspur</v>
      </c>
      <c r="BN723" s="43"/>
      <c r="BO723" s="43"/>
      <c r="BP723" s="43"/>
      <c r="BQ723" s="43"/>
      <c r="BR723" s="43"/>
      <c r="BS723" s="43"/>
      <c r="BT723" s="43"/>
      <c r="BU723" s="43"/>
      <c r="BV723" s="43" t="s">
        <v>376</v>
      </c>
      <c r="BW723" s="43" t="s">
        <v>376</v>
      </c>
      <c r="BX723" s="43"/>
      <c r="BZ723" s="50"/>
      <c r="CA723" s="50"/>
      <c r="CB723" s="88" t="str">
        <f t="shared" si="71"/>
        <v>19681204</v>
      </c>
    </row>
    <row r="724" spans="1:80" s="49" customFormat="1" ht="12.95" customHeight="1" x14ac:dyDescent="0.2">
      <c r="A724" s="43">
        <v>3</v>
      </c>
      <c r="B724" s="43">
        <v>11</v>
      </c>
      <c r="C724" s="43">
        <v>1969</v>
      </c>
      <c r="D724" s="43" t="s">
        <v>658</v>
      </c>
      <c r="E724" s="43" t="s">
        <v>560</v>
      </c>
      <c r="F724" s="51" t="s">
        <v>1327</v>
      </c>
      <c r="G724" s="43"/>
      <c r="H724" s="51" t="s">
        <v>1011</v>
      </c>
      <c r="I724" s="51" t="s">
        <v>1023</v>
      </c>
      <c r="J724" s="52">
        <v>25273</v>
      </c>
      <c r="K724" s="43" t="s">
        <v>1255</v>
      </c>
      <c r="L724" s="43" t="s">
        <v>4</v>
      </c>
      <c r="M724" s="43" t="s">
        <v>1243</v>
      </c>
      <c r="N724" s="46">
        <v>2</v>
      </c>
      <c r="O724" s="46">
        <v>3</v>
      </c>
      <c r="P724" s="51" t="s">
        <v>1266</v>
      </c>
      <c r="Q724" s="51" t="s">
        <v>1255</v>
      </c>
      <c r="R724" s="51" t="s">
        <v>376</v>
      </c>
      <c r="S724" s="43"/>
      <c r="T724" s="43"/>
      <c r="U724" s="43"/>
      <c r="V724" s="43"/>
      <c r="W724" s="43"/>
      <c r="X724" s="43"/>
      <c r="Y724" s="43"/>
      <c r="Z724" s="43"/>
      <c r="AA724" s="43"/>
      <c r="AB724" s="43"/>
      <c r="AC724" s="43"/>
      <c r="AD724" s="43" t="s">
        <v>1033</v>
      </c>
      <c r="AE724" s="47">
        <f t="shared" si="66"/>
        <v>0</v>
      </c>
      <c r="AF724" s="47">
        <f t="shared" si="67"/>
        <v>0</v>
      </c>
      <c r="AG724" s="47">
        <f t="shared" si="68"/>
        <v>1</v>
      </c>
      <c r="AH724" s="43" t="s">
        <v>1255</v>
      </c>
      <c r="AI724" s="43" t="s">
        <v>1086</v>
      </c>
      <c r="AJ724" s="43" t="s">
        <v>376</v>
      </c>
      <c r="AK724" s="43" t="s">
        <v>658</v>
      </c>
      <c r="AL724" s="43" t="s">
        <v>1244</v>
      </c>
      <c r="AM724" s="43" t="s">
        <v>1245</v>
      </c>
      <c r="AN724" s="43" t="s">
        <v>376</v>
      </c>
      <c r="AO724" s="43" t="s">
        <v>658</v>
      </c>
      <c r="AP724" s="43"/>
      <c r="AQ724" s="43">
        <v>2</v>
      </c>
      <c r="AR724" s="43"/>
      <c r="AS724" s="43"/>
      <c r="AT724" s="43"/>
      <c r="AU724" s="43" t="s">
        <v>376</v>
      </c>
      <c r="AV724" s="43"/>
      <c r="AW724" s="43" t="s">
        <v>30</v>
      </c>
      <c r="AX724" s="43"/>
      <c r="AY724" s="43"/>
      <c r="AZ724" s="43" t="s">
        <v>30</v>
      </c>
      <c r="BA724" s="51"/>
      <c r="BB724" s="48"/>
      <c r="BC724" s="43"/>
      <c r="BD724" s="43"/>
      <c r="BE724" s="43"/>
      <c r="BF724" s="43">
        <v>1</v>
      </c>
      <c r="BG724" s="43">
        <v>1</v>
      </c>
      <c r="BH724" s="43">
        <v>3</v>
      </c>
      <c r="BI724" s="43" t="s">
        <v>1255</v>
      </c>
      <c r="BJ724" s="43" t="s">
        <v>1243</v>
      </c>
      <c r="BK724" s="43">
        <v>1969</v>
      </c>
      <c r="BL724" s="43" t="str">
        <f t="shared" si="69"/>
        <v>1969Burnley</v>
      </c>
      <c r="BM724" s="49" t="str">
        <f t="shared" si="70"/>
        <v>Burnley</v>
      </c>
      <c r="BN724" s="43"/>
      <c r="BO724" s="43"/>
      <c r="BP724" s="43"/>
      <c r="BQ724" s="43"/>
      <c r="BR724" s="43"/>
      <c r="BS724" s="43"/>
      <c r="BT724" s="43"/>
      <c r="BU724" s="43"/>
      <c r="BV724" s="43" t="s">
        <v>376</v>
      </c>
      <c r="BW724" s="43" t="s">
        <v>376</v>
      </c>
      <c r="BX724" s="43"/>
      <c r="BZ724" s="50"/>
      <c r="CA724" s="50"/>
      <c r="CB724" s="88" t="str">
        <f t="shared" si="71"/>
        <v>19690311</v>
      </c>
    </row>
    <row r="725" spans="1:80" s="49" customFormat="1" ht="12.95" customHeight="1" x14ac:dyDescent="0.2">
      <c r="A725" s="43">
        <v>3</v>
      </c>
      <c r="B725" s="43">
        <v>11</v>
      </c>
      <c r="C725" s="43">
        <v>1969</v>
      </c>
      <c r="D725" s="43" t="s">
        <v>658</v>
      </c>
      <c r="E725" s="43" t="s">
        <v>560</v>
      </c>
      <c r="F725" s="51" t="s">
        <v>1327</v>
      </c>
      <c r="G725" s="43"/>
      <c r="H725" s="51" t="s">
        <v>1011</v>
      </c>
      <c r="I725" s="51" t="s">
        <v>1023</v>
      </c>
      <c r="J725" s="52">
        <v>25273</v>
      </c>
      <c r="K725" s="43" t="s">
        <v>1243</v>
      </c>
      <c r="L725" s="43" t="s">
        <v>3</v>
      </c>
      <c r="M725" s="43" t="s">
        <v>1255</v>
      </c>
      <c r="N725" s="46">
        <v>3</v>
      </c>
      <c r="O725" s="46">
        <v>2</v>
      </c>
      <c r="P725" s="51" t="s">
        <v>1266</v>
      </c>
      <c r="Q725" s="51" t="s">
        <v>1255</v>
      </c>
      <c r="R725" s="51" t="s">
        <v>376</v>
      </c>
      <c r="S725" s="43"/>
      <c r="T725" s="43"/>
      <c r="U725" s="43"/>
      <c r="V725" s="43"/>
      <c r="W725" s="43"/>
      <c r="X725" s="43"/>
      <c r="Y725" s="43"/>
      <c r="Z725" s="43"/>
      <c r="AA725" s="43"/>
      <c r="AB725" s="43"/>
      <c r="AC725" s="43"/>
      <c r="AD725" s="43" t="s">
        <v>1037</v>
      </c>
      <c r="AE725" s="47">
        <f t="shared" si="66"/>
        <v>1</v>
      </c>
      <c r="AF725" s="47">
        <f t="shared" si="67"/>
        <v>0</v>
      </c>
      <c r="AG725" s="47">
        <f t="shared" si="68"/>
        <v>0</v>
      </c>
      <c r="AH725" s="43" t="s">
        <v>1244</v>
      </c>
      <c r="AI725" s="43" t="s">
        <v>1245</v>
      </c>
      <c r="AJ725" s="43" t="s">
        <v>376</v>
      </c>
      <c r="AK725" s="43" t="s">
        <v>658</v>
      </c>
      <c r="AL725" s="43" t="s">
        <v>1255</v>
      </c>
      <c r="AM725" s="43" t="s">
        <v>1086</v>
      </c>
      <c r="AN725" s="43" t="s">
        <v>376</v>
      </c>
      <c r="AO725" s="43" t="s">
        <v>658</v>
      </c>
      <c r="AP725" s="43"/>
      <c r="AQ725" s="43">
        <v>2</v>
      </c>
      <c r="AR725" s="43"/>
      <c r="AS725" s="43"/>
      <c r="AT725" s="43"/>
      <c r="AU725" s="43" t="s">
        <v>376</v>
      </c>
      <c r="AV725" s="43"/>
      <c r="AW725" s="43" t="s">
        <v>30</v>
      </c>
      <c r="AX725" s="43"/>
      <c r="AY725" s="43"/>
      <c r="AZ725" s="43" t="s">
        <v>30</v>
      </c>
      <c r="BA725" s="51"/>
      <c r="BB725" s="48"/>
      <c r="BC725" s="43"/>
      <c r="BD725" s="43"/>
      <c r="BE725" s="43"/>
      <c r="BF725" s="43">
        <v>1</v>
      </c>
      <c r="BG725" s="43">
        <v>3</v>
      </c>
      <c r="BH725" s="43">
        <v>1</v>
      </c>
      <c r="BI725" s="43" t="s">
        <v>1243</v>
      </c>
      <c r="BJ725" s="43" t="s">
        <v>1255</v>
      </c>
      <c r="BK725" s="43">
        <v>1969</v>
      </c>
      <c r="BL725" s="43" t="str">
        <f t="shared" si="69"/>
        <v>1969Swindon Town</v>
      </c>
      <c r="BM725" s="49" t="str">
        <f t="shared" si="70"/>
        <v>Burnley</v>
      </c>
      <c r="BN725" s="43"/>
      <c r="BO725" s="43"/>
      <c r="BP725" s="43"/>
      <c r="BQ725" s="43"/>
      <c r="BR725" s="43"/>
      <c r="BS725" s="43"/>
      <c r="BT725" s="43"/>
      <c r="BU725" s="43"/>
      <c r="BV725" s="43" t="s">
        <v>376</v>
      </c>
      <c r="BW725" s="43" t="s">
        <v>376</v>
      </c>
      <c r="BX725" s="43"/>
      <c r="BZ725" s="50"/>
      <c r="CA725" s="50"/>
      <c r="CB725" s="88" t="str">
        <f t="shared" si="71"/>
        <v>19690311</v>
      </c>
    </row>
    <row r="726" spans="1:80" s="49" customFormat="1" ht="12.95" customHeight="1" x14ac:dyDescent="0.2">
      <c r="A726" s="43">
        <v>3</v>
      </c>
      <c r="B726" s="43">
        <v>15</v>
      </c>
      <c r="C726" s="43">
        <v>1969</v>
      </c>
      <c r="D726" s="43" t="s">
        <v>658</v>
      </c>
      <c r="E726" s="43" t="s">
        <v>560</v>
      </c>
      <c r="F726" s="51" t="s">
        <v>1327</v>
      </c>
      <c r="G726" s="43"/>
      <c r="H726" s="51" t="s">
        <v>40</v>
      </c>
      <c r="I726" s="51"/>
      <c r="J726" s="52">
        <v>25277</v>
      </c>
      <c r="K726" s="43" t="s">
        <v>1243</v>
      </c>
      <c r="L726" s="43" t="s">
        <v>3</v>
      </c>
      <c r="M726" s="43" t="s">
        <v>587</v>
      </c>
      <c r="N726" s="46">
        <v>3</v>
      </c>
      <c r="O726" s="46">
        <v>1</v>
      </c>
      <c r="P726" s="51" t="s">
        <v>1268</v>
      </c>
      <c r="Q726" s="51" t="s">
        <v>1017</v>
      </c>
      <c r="R726" s="51" t="s">
        <v>376</v>
      </c>
      <c r="S726" s="43"/>
      <c r="T726" s="43"/>
      <c r="U726" s="43"/>
      <c r="V726" s="43"/>
      <c r="W726" s="43"/>
      <c r="X726" s="43"/>
      <c r="Y726" s="43"/>
      <c r="Z726" s="43"/>
      <c r="AA726" s="43"/>
      <c r="AB726" s="43"/>
      <c r="AC726" s="43"/>
      <c r="AD726" s="43"/>
      <c r="AE726" s="47">
        <f t="shared" si="66"/>
        <v>1</v>
      </c>
      <c r="AF726" s="47">
        <f t="shared" si="67"/>
        <v>0</v>
      </c>
      <c r="AG726" s="47">
        <f t="shared" si="68"/>
        <v>0</v>
      </c>
      <c r="AH726" s="43" t="s">
        <v>1244</v>
      </c>
      <c r="AI726" s="43" t="s">
        <v>1245</v>
      </c>
      <c r="AJ726" s="43" t="s">
        <v>376</v>
      </c>
      <c r="AK726" s="43" t="s">
        <v>658</v>
      </c>
      <c r="AL726" s="43" t="s">
        <v>1017</v>
      </c>
      <c r="AM726" s="43" t="s">
        <v>1018</v>
      </c>
      <c r="AN726" s="43" t="s">
        <v>376</v>
      </c>
      <c r="AO726" s="43" t="s">
        <v>658</v>
      </c>
      <c r="AP726" s="43"/>
      <c r="AQ726" s="43">
        <v>1</v>
      </c>
      <c r="AR726" s="43"/>
      <c r="AS726" s="43"/>
      <c r="AT726" s="43"/>
      <c r="AU726" s="43" t="s">
        <v>376</v>
      </c>
      <c r="AV726" s="43"/>
      <c r="AW726" s="43" t="s">
        <v>30</v>
      </c>
      <c r="AX726" s="43"/>
      <c r="AY726" s="43"/>
      <c r="AZ726" s="43" t="s">
        <v>30</v>
      </c>
      <c r="BA726" s="51"/>
      <c r="BB726" s="48" t="s">
        <v>30</v>
      </c>
      <c r="BC726" s="43" t="s">
        <v>30</v>
      </c>
      <c r="BD726" s="43"/>
      <c r="BE726" s="43"/>
      <c r="BF726" s="43">
        <v>1</v>
      </c>
      <c r="BG726" s="43">
        <v>3</v>
      </c>
      <c r="BH726" s="43">
        <v>1</v>
      </c>
      <c r="BI726" s="43" t="s">
        <v>1243</v>
      </c>
      <c r="BJ726" s="43" t="s">
        <v>587</v>
      </c>
      <c r="BK726" s="43">
        <v>1969</v>
      </c>
      <c r="BL726" s="43" t="str">
        <f t="shared" si="69"/>
        <v>1969Swindon Town</v>
      </c>
      <c r="BM726" s="49" t="str">
        <f t="shared" si="70"/>
        <v>London</v>
      </c>
      <c r="BN726" s="43"/>
      <c r="BO726" s="43"/>
      <c r="BP726" s="43"/>
      <c r="BQ726" s="43"/>
      <c r="BR726" s="43"/>
      <c r="BS726" s="43"/>
      <c r="BT726" s="43"/>
      <c r="BU726" s="43"/>
      <c r="BV726" s="43" t="s">
        <v>376</v>
      </c>
      <c r="BW726" s="43" t="s">
        <v>376</v>
      </c>
      <c r="BX726" s="43"/>
      <c r="BZ726" s="50"/>
      <c r="CA726" s="50"/>
      <c r="CB726" s="88" t="str">
        <f t="shared" si="71"/>
        <v>19690315</v>
      </c>
    </row>
    <row r="727" spans="1:80" s="49" customFormat="1" ht="12.95" customHeight="1" x14ac:dyDescent="0.2">
      <c r="A727" s="43">
        <v>3</v>
      </c>
      <c r="B727" s="43">
        <v>15</v>
      </c>
      <c r="C727" s="43">
        <v>1969</v>
      </c>
      <c r="D727" s="43" t="s">
        <v>658</v>
      </c>
      <c r="E727" s="43" t="s">
        <v>560</v>
      </c>
      <c r="F727" s="51" t="s">
        <v>1327</v>
      </c>
      <c r="G727" s="43"/>
      <c r="H727" s="51" t="s">
        <v>40</v>
      </c>
      <c r="I727" s="51"/>
      <c r="J727" s="52">
        <v>25277</v>
      </c>
      <c r="K727" s="43" t="s">
        <v>587</v>
      </c>
      <c r="L727" s="43" t="s">
        <v>4</v>
      </c>
      <c r="M727" s="43" t="s">
        <v>1243</v>
      </c>
      <c r="N727" s="46">
        <v>1</v>
      </c>
      <c r="O727" s="46">
        <v>3</v>
      </c>
      <c r="P727" s="51" t="s">
        <v>1268</v>
      </c>
      <c r="Q727" s="51" t="s">
        <v>1017</v>
      </c>
      <c r="R727" s="51" t="s">
        <v>376</v>
      </c>
      <c r="S727" s="43"/>
      <c r="T727" s="43"/>
      <c r="U727" s="43"/>
      <c r="V727" s="43"/>
      <c r="W727" s="43"/>
      <c r="X727" s="43"/>
      <c r="Y727" s="43"/>
      <c r="Z727" s="43"/>
      <c r="AA727" s="43"/>
      <c r="AB727" s="43"/>
      <c r="AC727" s="43"/>
      <c r="AD727" s="43"/>
      <c r="AE727" s="47">
        <f t="shared" si="66"/>
        <v>0</v>
      </c>
      <c r="AF727" s="47">
        <f t="shared" si="67"/>
        <v>0</v>
      </c>
      <c r="AG727" s="47">
        <f t="shared" si="68"/>
        <v>1</v>
      </c>
      <c r="AH727" s="43" t="s">
        <v>1017</v>
      </c>
      <c r="AI727" s="43" t="s">
        <v>1018</v>
      </c>
      <c r="AJ727" s="43" t="s">
        <v>376</v>
      </c>
      <c r="AK727" s="43" t="s">
        <v>658</v>
      </c>
      <c r="AL727" s="43" t="s">
        <v>1244</v>
      </c>
      <c r="AM727" s="43" t="s">
        <v>1245</v>
      </c>
      <c r="AN727" s="43" t="s">
        <v>376</v>
      </c>
      <c r="AO727" s="43" t="s">
        <v>658</v>
      </c>
      <c r="AP727" s="43"/>
      <c r="AQ727" s="43">
        <v>1</v>
      </c>
      <c r="AR727" s="43"/>
      <c r="AS727" s="43"/>
      <c r="AT727" s="43"/>
      <c r="AU727" s="43" t="s">
        <v>376</v>
      </c>
      <c r="AV727" s="43"/>
      <c r="AW727" s="43" t="s">
        <v>30</v>
      </c>
      <c r="AX727" s="43"/>
      <c r="AY727" s="43"/>
      <c r="AZ727" s="43" t="s">
        <v>30</v>
      </c>
      <c r="BA727" s="51"/>
      <c r="BB727" s="48"/>
      <c r="BC727" s="43" t="s">
        <v>30</v>
      </c>
      <c r="BD727" s="43"/>
      <c r="BE727" s="43"/>
      <c r="BF727" s="43">
        <v>1</v>
      </c>
      <c r="BG727" s="43">
        <v>1</v>
      </c>
      <c r="BH727" s="43">
        <v>3</v>
      </c>
      <c r="BI727" s="43" t="s">
        <v>587</v>
      </c>
      <c r="BJ727" s="43" t="s">
        <v>1243</v>
      </c>
      <c r="BK727" s="43">
        <v>1969</v>
      </c>
      <c r="BL727" s="43" t="str">
        <f t="shared" si="69"/>
        <v>1969Arsenal</v>
      </c>
      <c r="BM727" s="49" t="str">
        <f t="shared" si="70"/>
        <v>London</v>
      </c>
      <c r="BN727" s="43"/>
      <c r="BO727" s="43"/>
      <c r="BP727" s="43"/>
      <c r="BQ727" s="43"/>
      <c r="BR727" s="43"/>
      <c r="BS727" s="43"/>
      <c r="BT727" s="43"/>
      <c r="BU727" s="43"/>
      <c r="BV727" s="43" t="s">
        <v>376</v>
      </c>
      <c r="BW727" s="43" t="s">
        <v>376</v>
      </c>
      <c r="BX727" s="43"/>
      <c r="BZ727" s="50"/>
      <c r="CA727" s="50"/>
      <c r="CB727" s="88" t="str">
        <f t="shared" si="71"/>
        <v>19690315</v>
      </c>
    </row>
    <row r="728" spans="1:80" s="49" customFormat="1" ht="12.95" customHeight="1" x14ac:dyDescent="0.2">
      <c r="A728" s="43">
        <v>3</v>
      </c>
      <c r="B728" s="43">
        <v>22</v>
      </c>
      <c r="C728" s="43">
        <v>1969</v>
      </c>
      <c r="D728" s="43" t="s">
        <v>658</v>
      </c>
      <c r="E728" s="43" t="s">
        <v>560</v>
      </c>
      <c r="F728" s="44" t="s">
        <v>1010</v>
      </c>
      <c r="G728" s="43"/>
      <c r="H728" s="44" t="s">
        <v>1011</v>
      </c>
      <c r="I728" s="44"/>
      <c r="J728" s="45">
        <v>25284</v>
      </c>
      <c r="K728" s="43" t="s">
        <v>823</v>
      </c>
      <c r="L728" s="43" t="s">
        <v>3</v>
      </c>
      <c r="M728" s="43" t="s">
        <v>804</v>
      </c>
      <c r="N728" s="46">
        <v>1</v>
      </c>
      <c r="O728" s="46">
        <v>0</v>
      </c>
      <c r="P728" s="44" t="s">
        <v>1219</v>
      </c>
      <c r="Q728" s="44" t="s">
        <v>1111</v>
      </c>
      <c r="R728" s="44" t="s">
        <v>376</v>
      </c>
      <c r="S728" s="43"/>
      <c r="T728" s="43"/>
      <c r="U728" s="43"/>
      <c r="V728" s="43"/>
      <c r="W728" s="43"/>
      <c r="X728" s="43"/>
      <c r="Y728" s="43"/>
      <c r="Z728" s="43"/>
      <c r="AA728" s="43"/>
      <c r="AB728" s="43"/>
      <c r="AC728" s="43"/>
      <c r="AD728" s="43"/>
      <c r="AE728" s="47">
        <f t="shared" si="66"/>
        <v>1</v>
      </c>
      <c r="AF728" s="47">
        <f t="shared" si="67"/>
        <v>0</v>
      </c>
      <c r="AG728" s="47">
        <f t="shared" si="68"/>
        <v>0</v>
      </c>
      <c r="AH728" s="43" t="s">
        <v>1101</v>
      </c>
      <c r="AI728" s="43" t="s">
        <v>1159</v>
      </c>
      <c r="AJ728" s="43" t="s">
        <v>376</v>
      </c>
      <c r="AK728" s="43" t="s">
        <v>658</v>
      </c>
      <c r="AL728" s="43" t="s">
        <v>588</v>
      </c>
      <c r="AM728" s="43" t="s">
        <v>1175</v>
      </c>
      <c r="AN728" s="43" t="s">
        <v>376</v>
      </c>
      <c r="AO728" s="43" t="s">
        <v>658</v>
      </c>
      <c r="AP728" s="43"/>
      <c r="AQ728" s="43">
        <v>2</v>
      </c>
      <c r="AR728" s="43"/>
      <c r="AS728" s="43"/>
      <c r="AT728" s="43"/>
      <c r="AU728" s="43" t="s">
        <v>376</v>
      </c>
      <c r="AV728" s="43"/>
      <c r="AW728" s="43" t="s">
        <v>30</v>
      </c>
      <c r="AX728" s="43"/>
      <c r="AY728" s="43" t="s">
        <v>30</v>
      </c>
      <c r="AZ728" s="43"/>
      <c r="BA728" s="44"/>
      <c r="BB728" s="48"/>
      <c r="BC728" s="43"/>
      <c r="BD728" s="43"/>
      <c r="BE728" s="43"/>
      <c r="BF728" s="43">
        <v>1</v>
      </c>
      <c r="BG728" s="43">
        <v>1</v>
      </c>
      <c r="BH728" s="43">
        <v>1</v>
      </c>
      <c r="BI728" s="43" t="s">
        <v>823</v>
      </c>
      <c r="BJ728" s="43" t="s">
        <v>804</v>
      </c>
      <c r="BK728" s="43">
        <v>1969</v>
      </c>
      <c r="BL728" s="43" t="str">
        <f t="shared" si="69"/>
        <v>1969Manchester City</v>
      </c>
      <c r="BM728" s="49" t="str">
        <f t="shared" si="70"/>
        <v>Birmingham</v>
      </c>
      <c r="BN728" s="43"/>
      <c r="BO728" s="43"/>
      <c r="BP728" s="43"/>
      <c r="BQ728" s="43"/>
      <c r="BR728" s="43"/>
      <c r="BS728" s="43"/>
      <c r="BT728" s="43"/>
      <c r="BU728" s="43"/>
      <c r="BV728" s="43" t="s">
        <v>376</v>
      </c>
      <c r="BW728" s="43" t="s">
        <v>376</v>
      </c>
      <c r="BX728" s="43"/>
      <c r="BZ728" s="50"/>
      <c r="CA728" s="50"/>
      <c r="CB728" s="88" t="str">
        <f t="shared" si="71"/>
        <v>19690322</v>
      </c>
    </row>
    <row r="729" spans="1:80" s="49" customFormat="1" ht="12.95" customHeight="1" x14ac:dyDescent="0.2">
      <c r="A729" s="43">
        <v>3</v>
      </c>
      <c r="B729" s="43">
        <v>22</v>
      </c>
      <c r="C729" s="43">
        <v>1969</v>
      </c>
      <c r="D729" s="43" t="s">
        <v>658</v>
      </c>
      <c r="E729" s="43" t="s">
        <v>560</v>
      </c>
      <c r="F729" s="44" t="s">
        <v>1010</v>
      </c>
      <c r="G729" s="43"/>
      <c r="H729" s="44" t="s">
        <v>1011</v>
      </c>
      <c r="I729" s="44"/>
      <c r="J729" s="45">
        <v>25284</v>
      </c>
      <c r="K729" s="43" t="s">
        <v>804</v>
      </c>
      <c r="L729" s="43" t="s">
        <v>4</v>
      </c>
      <c r="M729" s="43" t="s">
        <v>823</v>
      </c>
      <c r="N729" s="46">
        <v>0</v>
      </c>
      <c r="O729" s="46">
        <v>1</v>
      </c>
      <c r="P729" s="44" t="s">
        <v>1219</v>
      </c>
      <c r="Q729" s="44" t="s">
        <v>1111</v>
      </c>
      <c r="R729" s="44" t="s">
        <v>376</v>
      </c>
      <c r="S729" s="43"/>
      <c r="T729" s="43"/>
      <c r="U729" s="43"/>
      <c r="V729" s="43"/>
      <c r="W729" s="43"/>
      <c r="X729" s="43"/>
      <c r="Y729" s="43"/>
      <c r="Z729" s="43"/>
      <c r="AA729" s="43"/>
      <c r="AB729" s="43"/>
      <c r="AC729" s="43"/>
      <c r="AD729" s="43"/>
      <c r="AE729" s="47">
        <f t="shared" si="66"/>
        <v>0</v>
      </c>
      <c r="AF729" s="47">
        <f t="shared" si="67"/>
        <v>0</v>
      </c>
      <c r="AG729" s="47">
        <f t="shared" si="68"/>
        <v>1</v>
      </c>
      <c r="AH729" s="43" t="s">
        <v>588</v>
      </c>
      <c r="AI729" s="43" t="s">
        <v>1175</v>
      </c>
      <c r="AJ729" s="43" t="s">
        <v>376</v>
      </c>
      <c r="AK729" s="43" t="s">
        <v>658</v>
      </c>
      <c r="AL729" s="43" t="s">
        <v>1101</v>
      </c>
      <c r="AM729" s="43" t="s">
        <v>1159</v>
      </c>
      <c r="AN729" s="43" t="s">
        <v>376</v>
      </c>
      <c r="AO729" s="43" t="s">
        <v>658</v>
      </c>
      <c r="AP729" s="43"/>
      <c r="AQ729" s="43">
        <v>2</v>
      </c>
      <c r="AR729" s="43"/>
      <c r="AS729" s="43"/>
      <c r="AT729" s="43"/>
      <c r="AU729" s="43" t="s">
        <v>376</v>
      </c>
      <c r="AV729" s="43"/>
      <c r="AW729" s="43" t="s">
        <v>30</v>
      </c>
      <c r="AX729" s="43"/>
      <c r="AY729" s="43" t="s">
        <v>30</v>
      </c>
      <c r="AZ729" s="43"/>
      <c r="BA729" s="44"/>
      <c r="BB729" s="48"/>
      <c r="BC729" s="43"/>
      <c r="BD729" s="43"/>
      <c r="BE729" s="43"/>
      <c r="BF729" s="43">
        <v>1</v>
      </c>
      <c r="BG729" s="43">
        <v>1</v>
      </c>
      <c r="BH729" s="43">
        <v>1</v>
      </c>
      <c r="BI729" s="43" t="s">
        <v>804</v>
      </c>
      <c r="BJ729" s="43" t="s">
        <v>823</v>
      </c>
      <c r="BK729" s="43">
        <v>1969</v>
      </c>
      <c r="BL729" s="43" t="str">
        <f t="shared" si="69"/>
        <v>1969Everton</v>
      </c>
      <c r="BM729" s="49" t="str">
        <f t="shared" si="70"/>
        <v>Birmingham</v>
      </c>
      <c r="BN729" s="43"/>
      <c r="BO729" s="43"/>
      <c r="BP729" s="43"/>
      <c r="BQ729" s="43"/>
      <c r="BR729" s="43"/>
      <c r="BS729" s="43"/>
      <c r="BT729" s="43"/>
      <c r="BU729" s="43"/>
      <c r="BV729" s="43" t="s">
        <v>376</v>
      </c>
      <c r="BW729" s="43" t="s">
        <v>376</v>
      </c>
      <c r="BX729" s="43"/>
      <c r="BZ729" s="50"/>
      <c r="CA729" s="50"/>
      <c r="CB729" s="88" t="str">
        <f t="shared" si="71"/>
        <v>19690322</v>
      </c>
    </row>
    <row r="730" spans="1:80" s="49" customFormat="1" ht="12.95" customHeight="1" x14ac:dyDescent="0.2">
      <c r="A730" s="43">
        <v>3</v>
      </c>
      <c r="B730" s="43">
        <v>29</v>
      </c>
      <c r="C730" s="43">
        <v>1969</v>
      </c>
      <c r="D730" s="43" t="s">
        <v>658</v>
      </c>
      <c r="E730" s="43" t="s">
        <v>560</v>
      </c>
      <c r="F730" s="44" t="s">
        <v>1010</v>
      </c>
      <c r="G730" s="43"/>
      <c r="H730" s="44" t="s">
        <v>1011</v>
      </c>
      <c r="I730" s="44"/>
      <c r="J730" s="45">
        <v>25291</v>
      </c>
      <c r="K730" s="43" t="s">
        <v>1291</v>
      </c>
      <c r="L730" s="43" t="s">
        <v>3</v>
      </c>
      <c r="M730" s="43" t="s">
        <v>1124</v>
      </c>
      <c r="N730" s="46">
        <v>1</v>
      </c>
      <c r="O730" s="46">
        <v>0</v>
      </c>
      <c r="P730" s="44" t="s">
        <v>1252</v>
      </c>
      <c r="Q730" s="44" t="s">
        <v>1097</v>
      </c>
      <c r="R730" s="44" t="s">
        <v>376</v>
      </c>
      <c r="S730" s="43"/>
      <c r="T730" s="43"/>
      <c r="U730" s="43"/>
      <c r="V730" s="43"/>
      <c r="W730" s="43"/>
      <c r="X730" s="43"/>
      <c r="Y730" s="43"/>
      <c r="Z730" s="43"/>
      <c r="AA730" s="43"/>
      <c r="AB730" s="43"/>
      <c r="AC730" s="43"/>
      <c r="AD730" s="43"/>
      <c r="AE730" s="47">
        <f t="shared" si="66"/>
        <v>1</v>
      </c>
      <c r="AF730" s="47">
        <f t="shared" si="67"/>
        <v>0</v>
      </c>
      <c r="AG730" s="47">
        <f t="shared" si="68"/>
        <v>0</v>
      </c>
      <c r="AH730" s="43" t="s">
        <v>1278</v>
      </c>
      <c r="AI730" s="43" t="s">
        <v>1292</v>
      </c>
      <c r="AJ730" s="43" t="s">
        <v>376</v>
      </c>
      <c r="AK730" s="43" t="s">
        <v>658</v>
      </c>
      <c r="AL730" s="43" t="s">
        <v>1111</v>
      </c>
      <c r="AM730" s="43" t="s">
        <v>1126</v>
      </c>
      <c r="AN730" s="43" t="s">
        <v>376</v>
      </c>
      <c r="AO730" s="43" t="s">
        <v>658</v>
      </c>
      <c r="AP730" s="43"/>
      <c r="AQ730" s="43">
        <v>2</v>
      </c>
      <c r="AR730" s="43"/>
      <c r="AS730" s="43"/>
      <c r="AT730" s="43"/>
      <c r="AU730" s="43" t="s">
        <v>376</v>
      </c>
      <c r="AV730" s="43"/>
      <c r="AW730" s="43" t="s">
        <v>30</v>
      </c>
      <c r="AX730" s="43"/>
      <c r="AY730" s="43" t="s">
        <v>30</v>
      </c>
      <c r="AZ730" s="43"/>
      <c r="BA730" s="44"/>
      <c r="BB730" s="48"/>
      <c r="BC730" s="43"/>
      <c r="BD730" s="43"/>
      <c r="BE730" s="43"/>
      <c r="BF730" s="43">
        <v>1</v>
      </c>
      <c r="BG730" s="43">
        <v>1</v>
      </c>
      <c r="BH730" s="43">
        <v>1</v>
      </c>
      <c r="BI730" s="43" t="s">
        <v>1291</v>
      </c>
      <c r="BJ730" s="43" t="s">
        <v>1124</v>
      </c>
      <c r="BK730" s="43">
        <v>1969</v>
      </c>
      <c r="BL730" s="43" t="str">
        <f t="shared" si="69"/>
        <v>1969Leicester City</v>
      </c>
      <c r="BM730" s="49" t="str">
        <f t="shared" si="70"/>
        <v>Sheffield</v>
      </c>
      <c r="BN730" s="43"/>
      <c r="BO730" s="43"/>
      <c r="BP730" s="43"/>
      <c r="BQ730" s="43"/>
      <c r="BR730" s="43"/>
      <c r="BS730" s="43"/>
      <c r="BT730" s="43"/>
      <c r="BU730" s="43"/>
      <c r="BV730" s="43" t="s">
        <v>376</v>
      </c>
      <c r="BW730" s="43" t="s">
        <v>376</v>
      </c>
      <c r="BX730" s="43"/>
      <c r="BY730" s="47"/>
      <c r="BZ730" s="50"/>
      <c r="CA730" s="50"/>
      <c r="CB730" s="88" t="str">
        <f t="shared" si="71"/>
        <v>19690329</v>
      </c>
    </row>
    <row r="731" spans="1:80" s="49" customFormat="1" ht="12.95" customHeight="1" x14ac:dyDescent="0.2">
      <c r="A731" s="43">
        <v>3</v>
      </c>
      <c r="B731" s="43">
        <v>29</v>
      </c>
      <c r="C731" s="43">
        <v>1969</v>
      </c>
      <c r="D731" s="43" t="s">
        <v>658</v>
      </c>
      <c r="E731" s="43" t="s">
        <v>560</v>
      </c>
      <c r="F731" s="44" t="s">
        <v>1010</v>
      </c>
      <c r="G731" s="43"/>
      <c r="H731" s="44" t="s">
        <v>1011</v>
      </c>
      <c r="I731" s="44"/>
      <c r="J731" s="45">
        <v>25291</v>
      </c>
      <c r="K731" s="43" t="s">
        <v>1124</v>
      </c>
      <c r="L731" s="43" t="s">
        <v>4</v>
      </c>
      <c r="M731" s="43" t="s">
        <v>1291</v>
      </c>
      <c r="N731" s="46">
        <v>0</v>
      </c>
      <c r="O731" s="46">
        <v>1</v>
      </c>
      <c r="P731" s="44" t="s">
        <v>1252</v>
      </c>
      <c r="Q731" s="44" t="s">
        <v>1097</v>
      </c>
      <c r="R731" s="44" t="s">
        <v>376</v>
      </c>
      <c r="S731" s="43"/>
      <c r="T731" s="43"/>
      <c r="U731" s="43"/>
      <c r="V731" s="43"/>
      <c r="W731" s="43"/>
      <c r="X731" s="43"/>
      <c r="Y731" s="43"/>
      <c r="Z731" s="43"/>
      <c r="AA731" s="43"/>
      <c r="AB731" s="43"/>
      <c r="AC731" s="43"/>
      <c r="AD731" s="43"/>
      <c r="AE731" s="47">
        <f t="shared" si="66"/>
        <v>0</v>
      </c>
      <c r="AF731" s="47">
        <f t="shared" si="67"/>
        <v>0</v>
      </c>
      <c r="AG731" s="47">
        <f t="shared" si="68"/>
        <v>1</v>
      </c>
      <c r="AH731" s="43" t="s">
        <v>1111</v>
      </c>
      <c r="AI731" s="43" t="s">
        <v>1126</v>
      </c>
      <c r="AJ731" s="43" t="s">
        <v>376</v>
      </c>
      <c r="AK731" s="43" t="s">
        <v>658</v>
      </c>
      <c r="AL731" s="43" t="s">
        <v>1278</v>
      </c>
      <c r="AM731" s="43" t="s">
        <v>1292</v>
      </c>
      <c r="AN731" s="43" t="s">
        <v>376</v>
      </c>
      <c r="AO731" s="43" t="s">
        <v>658</v>
      </c>
      <c r="AP731" s="43"/>
      <c r="AQ731" s="43">
        <v>2</v>
      </c>
      <c r="AR731" s="43"/>
      <c r="AS731" s="43"/>
      <c r="AT731" s="43"/>
      <c r="AU731" s="43" t="s">
        <v>376</v>
      </c>
      <c r="AV731" s="43"/>
      <c r="AW731" s="43" t="s">
        <v>30</v>
      </c>
      <c r="AX731" s="43"/>
      <c r="AY731" s="43" t="s">
        <v>30</v>
      </c>
      <c r="AZ731" s="43"/>
      <c r="BA731" s="44"/>
      <c r="BB731" s="48"/>
      <c r="BC731" s="43"/>
      <c r="BD731" s="43"/>
      <c r="BE731" s="43"/>
      <c r="BF731" s="43">
        <v>1</v>
      </c>
      <c r="BG731" s="43">
        <v>1</v>
      </c>
      <c r="BH731" s="43">
        <v>1</v>
      </c>
      <c r="BI731" s="43" t="s">
        <v>1124</v>
      </c>
      <c r="BJ731" s="43" t="s">
        <v>1291</v>
      </c>
      <c r="BK731" s="43">
        <v>1969</v>
      </c>
      <c r="BL731" s="43" t="str">
        <f t="shared" si="69"/>
        <v>1969West Bromwich Albion</v>
      </c>
      <c r="BM731" s="49" t="str">
        <f t="shared" si="70"/>
        <v>Sheffield</v>
      </c>
      <c r="BN731" s="43"/>
      <c r="BO731" s="43"/>
      <c r="BP731" s="43"/>
      <c r="BQ731" s="43"/>
      <c r="BR731" s="43"/>
      <c r="BS731" s="43"/>
      <c r="BT731" s="43"/>
      <c r="BU731" s="43"/>
      <c r="BV731" s="43" t="s">
        <v>376</v>
      </c>
      <c r="BW731" s="43" t="s">
        <v>376</v>
      </c>
      <c r="BX731" s="43"/>
      <c r="BY731" s="47"/>
      <c r="BZ731" s="50"/>
      <c r="CA731" s="50"/>
      <c r="CB731" s="88" t="str">
        <f t="shared" si="71"/>
        <v>19690329</v>
      </c>
    </row>
    <row r="732" spans="1:80" s="49" customFormat="1" ht="12.95" customHeight="1" x14ac:dyDescent="0.2">
      <c r="A732" s="43">
        <v>4</v>
      </c>
      <c r="B732" s="43">
        <v>26</v>
      </c>
      <c r="C732" s="43">
        <v>1969</v>
      </c>
      <c r="D732" s="43" t="s">
        <v>658</v>
      </c>
      <c r="E732" s="43" t="s">
        <v>560</v>
      </c>
      <c r="F732" s="44" t="s">
        <v>1010</v>
      </c>
      <c r="G732" s="43"/>
      <c r="H732" s="44" t="s">
        <v>1025</v>
      </c>
      <c r="I732" s="44"/>
      <c r="J732" s="45">
        <v>25319</v>
      </c>
      <c r="K732" s="43" t="s">
        <v>823</v>
      </c>
      <c r="L732" s="43" t="s">
        <v>3</v>
      </c>
      <c r="M732" s="43" t="s">
        <v>1291</v>
      </c>
      <c r="N732" s="46">
        <v>1</v>
      </c>
      <c r="O732" s="46">
        <v>0</v>
      </c>
      <c r="P732" s="44" t="s">
        <v>1268</v>
      </c>
      <c r="Q732" s="44" t="s">
        <v>1017</v>
      </c>
      <c r="R732" s="44" t="s">
        <v>376</v>
      </c>
      <c r="S732" s="43"/>
      <c r="T732" s="43"/>
      <c r="U732" s="43"/>
      <c r="V732" s="43"/>
      <c r="W732" s="43"/>
      <c r="X732" s="43"/>
      <c r="Y732" s="43"/>
      <c r="Z732" s="43"/>
      <c r="AA732" s="43"/>
      <c r="AB732" s="43"/>
      <c r="AC732" s="43"/>
      <c r="AD732" s="43"/>
      <c r="AE732" s="47">
        <f t="shared" si="66"/>
        <v>1</v>
      </c>
      <c r="AF732" s="47">
        <f t="shared" si="67"/>
        <v>0</v>
      </c>
      <c r="AG732" s="47">
        <f t="shared" si="68"/>
        <v>0</v>
      </c>
      <c r="AH732" s="43" t="s">
        <v>1101</v>
      </c>
      <c r="AI732" s="43" t="s">
        <v>1159</v>
      </c>
      <c r="AJ732" s="43" t="s">
        <v>376</v>
      </c>
      <c r="AK732" s="43" t="s">
        <v>658</v>
      </c>
      <c r="AL732" s="43" t="s">
        <v>1278</v>
      </c>
      <c r="AM732" s="43" t="s">
        <v>1292</v>
      </c>
      <c r="AN732" s="43" t="s">
        <v>376</v>
      </c>
      <c r="AO732" s="43" t="s">
        <v>658</v>
      </c>
      <c r="AP732" s="43"/>
      <c r="AQ732" s="43">
        <v>1</v>
      </c>
      <c r="AR732" s="43"/>
      <c r="AS732" s="43"/>
      <c r="AT732" s="43"/>
      <c r="AU732" s="43" t="s">
        <v>376</v>
      </c>
      <c r="AV732" s="43"/>
      <c r="AW732" s="43" t="s">
        <v>30</v>
      </c>
      <c r="AX732" s="43"/>
      <c r="AY732" s="43" t="s">
        <v>30</v>
      </c>
      <c r="AZ732" s="43"/>
      <c r="BA732" s="44"/>
      <c r="BB732" s="48" t="s">
        <v>30</v>
      </c>
      <c r="BC732" s="43" t="s">
        <v>30</v>
      </c>
      <c r="BD732" s="43"/>
      <c r="BE732" s="43"/>
      <c r="BF732" s="43">
        <v>1</v>
      </c>
      <c r="BG732" s="43">
        <v>1</v>
      </c>
      <c r="BH732" s="43">
        <v>1</v>
      </c>
      <c r="BI732" s="43" t="s">
        <v>823</v>
      </c>
      <c r="BJ732" s="43" t="s">
        <v>1291</v>
      </c>
      <c r="BK732" s="43">
        <v>1969</v>
      </c>
      <c r="BL732" s="43" t="str">
        <f t="shared" si="69"/>
        <v>1969Manchester City</v>
      </c>
      <c r="BM732" s="49" t="str">
        <f t="shared" si="70"/>
        <v>London</v>
      </c>
      <c r="BN732" s="43"/>
      <c r="BO732" s="43"/>
      <c r="BP732" s="43"/>
      <c r="BQ732" s="43"/>
      <c r="BR732" s="43"/>
      <c r="BS732" s="43"/>
      <c r="BT732" s="43"/>
      <c r="BU732" s="43"/>
      <c r="BV732" s="43" t="s">
        <v>376</v>
      </c>
      <c r="BW732" s="43" t="s">
        <v>376</v>
      </c>
      <c r="BX732" s="43"/>
      <c r="BZ732" s="50"/>
      <c r="CA732" s="50"/>
      <c r="CB732" s="88" t="str">
        <f t="shared" si="71"/>
        <v>19690426</v>
      </c>
    </row>
    <row r="733" spans="1:80" s="49" customFormat="1" ht="12.95" customHeight="1" x14ac:dyDescent="0.2">
      <c r="A733" s="43">
        <v>4</v>
      </c>
      <c r="B733" s="43">
        <v>26</v>
      </c>
      <c r="C733" s="43">
        <v>1969</v>
      </c>
      <c r="D733" s="43" t="s">
        <v>658</v>
      </c>
      <c r="E733" s="43" t="s">
        <v>560</v>
      </c>
      <c r="F733" s="44" t="s">
        <v>1010</v>
      </c>
      <c r="G733" s="43"/>
      <c r="H733" s="44" t="s">
        <v>1025</v>
      </c>
      <c r="I733" s="44"/>
      <c r="J733" s="45">
        <v>25319</v>
      </c>
      <c r="K733" s="43" t="s">
        <v>1291</v>
      </c>
      <c r="L733" s="43" t="s">
        <v>4</v>
      </c>
      <c r="M733" s="43" t="s">
        <v>823</v>
      </c>
      <c r="N733" s="46">
        <v>0</v>
      </c>
      <c r="O733" s="46">
        <v>1</v>
      </c>
      <c r="P733" s="44" t="s">
        <v>1268</v>
      </c>
      <c r="Q733" s="44" t="s">
        <v>1017</v>
      </c>
      <c r="R733" s="44" t="s">
        <v>376</v>
      </c>
      <c r="S733" s="43"/>
      <c r="T733" s="43"/>
      <c r="U733" s="43"/>
      <c r="V733" s="43"/>
      <c r="W733" s="43"/>
      <c r="X733" s="43"/>
      <c r="Y733" s="43"/>
      <c r="Z733" s="43"/>
      <c r="AA733" s="43"/>
      <c r="AB733" s="43"/>
      <c r="AC733" s="43"/>
      <c r="AD733" s="43"/>
      <c r="AE733" s="47">
        <f t="shared" si="66"/>
        <v>0</v>
      </c>
      <c r="AF733" s="47">
        <f t="shared" si="67"/>
        <v>0</v>
      </c>
      <c r="AG733" s="47">
        <f t="shared" si="68"/>
        <v>1</v>
      </c>
      <c r="AH733" s="43" t="s">
        <v>1278</v>
      </c>
      <c r="AI733" s="43" t="s">
        <v>1292</v>
      </c>
      <c r="AJ733" s="43" t="s">
        <v>376</v>
      </c>
      <c r="AK733" s="43" t="s">
        <v>658</v>
      </c>
      <c r="AL733" s="43" t="s">
        <v>1101</v>
      </c>
      <c r="AM733" s="43" t="s">
        <v>1159</v>
      </c>
      <c r="AN733" s="43" t="s">
        <v>376</v>
      </c>
      <c r="AO733" s="43" t="s">
        <v>658</v>
      </c>
      <c r="AP733" s="43"/>
      <c r="AQ733" s="43">
        <v>1</v>
      </c>
      <c r="AR733" s="43"/>
      <c r="AS733" s="43"/>
      <c r="AT733" s="43"/>
      <c r="AU733" s="43" t="s">
        <v>376</v>
      </c>
      <c r="AV733" s="43"/>
      <c r="AW733" s="43" t="s">
        <v>30</v>
      </c>
      <c r="AX733" s="43"/>
      <c r="AY733" s="43" t="s">
        <v>30</v>
      </c>
      <c r="AZ733" s="43"/>
      <c r="BA733" s="44"/>
      <c r="BB733" s="48"/>
      <c r="BC733" s="43" t="s">
        <v>30</v>
      </c>
      <c r="BD733" s="43"/>
      <c r="BE733" s="43"/>
      <c r="BF733" s="43">
        <v>1</v>
      </c>
      <c r="BG733" s="43">
        <v>1</v>
      </c>
      <c r="BH733" s="43">
        <v>1</v>
      </c>
      <c r="BI733" s="43" t="s">
        <v>1291</v>
      </c>
      <c r="BJ733" s="43" t="s">
        <v>823</v>
      </c>
      <c r="BK733" s="43">
        <v>1969</v>
      </c>
      <c r="BL733" s="43" t="str">
        <f t="shared" si="69"/>
        <v>1969Leicester City</v>
      </c>
      <c r="BM733" s="49" t="str">
        <f t="shared" si="70"/>
        <v>London</v>
      </c>
      <c r="BN733" s="43"/>
      <c r="BO733" s="43"/>
      <c r="BP733" s="43"/>
      <c r="BQ733" s="43"/>
      <c r="BR733" s="43"/>
      <c r="BS733" s="43"/>
      <c r="BT733" s="43"/>
      <c r="BU733" s="43"/>
      <c r="BV733" s="43" t="s">
        <v>376</v>
      </c>
      <c r="BW733" s="43" t="s">
        <v>376</v>
      </c>
      <c r="BX733" s="43"/>
      <c r="BZ733" s="50"/>
      <c r="CA733" s="50"/>
      <c r="CB733" s="88" t="str">
        <f t="shared" si="71"/>
        <v>19690426</v>
      </c>
    </row>
    <row r="734" spans="1:80" s="49" customFormat="1" ht="12.95" customHeight="1" x14ac:dyDescent="0.2">
      <c r="A734" s="43">
        <v>11</v>
      </c>
      <c r="B734" s="43">
        <v>19</v>
      </c>
      <c r="C734" s="43">
        <v>1969</v>
      </c>
      <c r="D734" s="43" t="s">
        <v>658</v>
      </c>
      <c r="E734" s="43" t="s">
        <v>559</v>
      </c>
      <c r="F734" s="51" t="s">
        <v>1327</v>
      </c>
      <c r="G734" s="43"/>
      <c r="H734" s="51" t="s">
        <v>1011</v>
      </c>
      <c r="I734" s="51">
        <v>1</v>
      </c>
      <c r="J734" s="52">
        <v>25526</v>
      </c>
      <c r="K734" s="43" t="s">
        <v>1353</v>
      </c>
      <c r="L734" s="43" t="s">
        <v>3</v>
      </c>
      <c r="M734" s="43" t="s">
        <v>1124</v>
      </c>
      <c r="N734" s="46">
        <v>1</v>
      </c>
      <c r="O734" s="46">
        <v>0</v>
      </c>
      <c r="P734" s="51" t="s">
        <v>1354</v>
      </c>
      <c r="Q734" s="51" t="s">
        <v>1355</v>
      </c>
      <c r="R734" s="51" t="s">
        <v>376</v>
      </c>
      <c r="S734" s="43"/>
      <c r="T734" s="43"/>
      <c r="U734" s="43"/>
      <c r="V734" s="43"/>
      <c r="W734" s="43"/>
      <c r="X734" s="43"/>
      <c r="Y734" s="43"/>
      <c r="Z734" s="43"/>
      <c r="AA734" s="43"/>
      <c r="AB734" s="43"/>
      <c r="AC734" s="43"/>
      <c r="AD734" s="43" t="s">
        <v>1033</v>
      </c>
      <c r="AE734" s="47">
        <f t="shared" si="66"/>
        <v>1</v>
      </c>
      <c r="AF734" s="47">
        <f t="shared" si="67"/>
        <v>0</v>
      </c>
      <c r="AG734" s="47">
        <f t="shared" si="68"/>
        <v>0</v>
      </c>
      <c r="AH734" s="43" t="s">
        <v>1355</v>
      </c>
      <c r="AI734" s="43" t="s">
        <v>1356</v>
      </c>
      <c r="AJ734" s="43" t="s">
        <v>376</v>
      </c>
      <c r="AK734" s="43" t="s">
        <v>658</v>
      </c>
      <c r="AL734" s="43" t="s">
        <v>1111</v>
      </c>
      <c r="AM734" s="43" t="s">
        <v>1126</v>
      </c>
      <c r="AN734" s="43" t="s">
        <v>376</v>
      </c>
      <c r="AO734" s="43" t="s">
        <v>658</v>
      </c>
      <c r="AP734" s="43"/>
      <c r="AQ734" s="43">
        <v>2</v>
      </c>
      <c r="AR734" s="43"/>
      <c r="AS734" s="43"/>
      <c r="AT734" s="43"/>
      <c r="AU734" s="43" t="s">
        <v>376</v>
      </c>
      <c r="AV734" s="43"/>
      <c r="AW734" s="43" t="s">
        <v>30</v>
      </c>
      <c r="AX734" s="43"/>
      <c r="AY734" s="43"/>
      <c r="AZ734" s="43" t="s">
        <v>30</v>
      </c>
      <c r="BA734" s="51"/>
      <c r="BB734" s="48"/>
      <c r="BC734" s="43"/>
      <c r="BD734" s="43"/>
      <c r="BE734" s="43"/>
      <c r="BF734" s="43">
        <v>1</v>
      </c>
      <c r="BG734" s="43">
        <v>2</v>
      </c>
      <c r="BH734" s="43">
        <v>1</v>
      </c>
      <c r="BI734" s="43" t="s">
        <v>1353</v>
      </c>
      <c r="BJ734" s="43" t="s">
        <v>1124</v>
      </c>
      <c r="BK734" s="43">
        <v>1970</v>
      </c>
      <c r="BL734" s="43" t="str">
        <f t="shared" si="69"/>
        <v>1970Carlisle United</v>
      </c>
      <c r="BM734" s="49" t="str">
        <f t="shared" si="70"/>
        <v>Carlisle United</v>
      </c>
      <c r="BN734" s="43"/>
      <c r="BO734" s="43"/>
      <c r="BP734" s="43"/>
      <c r="BQ734" s="43"/>
      <c r="BR734" s="43"/>
      <c r="BS734" s="43"/>
      <c r="BT734" s="43"/>
      <c r="BU734" s="43"/>
      <c r="BV734" s="43" t="s">
        <v>376</v>
      </c>
      <c r="BW734" s="43" t="s">
        <v>376</v>
      </c>
      <c r="BX734" s="43"/>
      <c r="BZ734" s="50"/>
      <c r="CA734" s="50"/>
      <c r="CB734" s="88" t="str">
        <f t="shared" si="71"/>
        <v>19691119</v>
      </c>
    </row>
    <row r="735" spans="1:80" s="49" customFormat="1" ht="12.95" customHeight="1" x14ac:dyDescent="0.2">
      <c r="A735" s="43">
        <v>11</v>
      </c>
      <c r="B735" s="43">
        <v>19</v>
      </c>
      <c r="C735" s="43">
        <v>1969</v>
      </c>
      <c r="D735" s="43" t="s">
        <v>658</v>
      </c>
      <c r="E735" s="43" t="s">
        <v>559</v>
      </c>
      <c r="F735" s="51" t="s">
        <v>1327</v>
      </c>
      <c r="G735" s="43"/>
      <c r="H735" s="51" t="s">
        <v>1011</v>
      </c>
      <c r="I735" s="51">
        <v>1</v>
      </c>
      <c r="J735" s="52">
        <v>25526</v>
      </c>
      <c r="K735" s="43" t="s">
        <v>1124</v>
      </c>
      <c r="L735" s="43" t="s">
        <v>4</v>
      </c>
      <c r="M735" s="43" t="s">
        <v>1353</v>
      </c>
      <c r="N735" s="46">
        <v>0</v>
      </c>
      <c r="O735" s="46">
        <v>1</v>
      </c>
      <c r="P735" s="51" t="s">
        <v>1354</v>
      </c>
      <c r="Q735" s="51" t="s">
        <v>1355</v>
      </c>
      <c r="R735" s="51" t="s">
        <v>376</v>
      </c>
      <c r="S735" s="43"/>
      <c r="T735" s="43"/>
      <c r="U735" s="43"/>
      <c r="V735" s="43"/>
      <c r="W735" s="43"/>
      <c r="X735" s="43"/>
      <c r="Y735" s="43"/>
      <c r="Z735" s="43"/>
      <c r="AA735" s="43"/>
      <c r="AB735" s="43"/>
      <c r="AC735" s="43"/>
      <c r="AD735" s="43" t="s">
        <v>1037</v>
      </c>
      <c r="AE735" s="47">
        <f t="shared" si="66"/>
        <v>0</v>
      </c>
      <c r="AF735" s="47">
        <f t="shared" si="67"/>
        <v>0</v>
      </c>
      <c r="AG735" s="47">
        <f t="shared" si="68"/>
        <v>1</v>
      </c>
      <c r="AH735" s="43" t="s">
        <v>1111</v>
      </c>
      <c r="AI735" s="43" t="s">
        <v>1126</v>
      </c>
      <c r="AJ735" s="43" t="s">
        <v>376</v>
      </c>
      <c r="AK735" s="43" t="s">
        <v>658</v>
      </c>
      <c r="AL735" s="43" t="s">
        <v>1355</v>
      </c>
      <c r="AM735" s="43" t="s">
        <v>1356</v>
      </c>
      <c r="AN735" s="43" t="s">
        <v>376</v>
      </c>
      <c r="AO735" s="43" t="s">
        <v>658</v>
      </c>
      <c r="AP735" s="43"/>
      <c r="AQ735" s="43">
        <v>2</v>
      </c>
      <c r="AR735" s="43"/>
      <c r="AS735" s="43"/>
      <c r="AT735" s="43"/>
      <c r="AU735" s="43" t="s">
        <v>376</v>
      </c>
      <c r="AV735" s="43"/>
      <c r="AW735" s="43" t="s">
        <v>30</v>
      </c>
      <c r="AX735" s="43"/>
      <c r="AY735" s="43"/>
      <c r="AZ735" s="43" t="s">
        <v>30</v>
      </c>
      <c r="BA735" s="51"/>
      <c r="BB735" s="48"/>
      <c r="BC735" s="43"/>
      <c r="BD735" s="43"/>
      <c r="BE735" s="43"/>
      <c r="BF735" s="43">
        <v>1</v>
      </c>
      <c r="BG735" s="43">
        <v>1</v>
      </c>
      <c r="BH735" s="43">
        <v>2</v>
      </c>
      <c r="BI735" s="43" t="s">
        <v>1124</v>
      </c>
      <c r="BJ735" s="43" t="s">
        <v>1353</v>
      </c>
      <c r="BK735" s="43">
        <v>1970</v>
      </c>
      <c r="BL735" s="43" t="str">
        <f t="shared" si="69"/>
        <v>1970West Bromwich Albion</v>
      </c>
      <c r="BM735" s="49" t="str">
        <f t="shared" si="70"/>
        <v>Carlisle United</v>
      </c>
      <c r="BN735" s="43"/>
      <c r="BO735" s="43"/>
      <c r="BP735" s="43"/>
      <c r="BQ735" s="43"/>
      <c r="BR735" s="43"/>
      <c r="BS735" s="43"/>
      <c r="BT735" s="43"/>
      <c r="BU735" s="43"/>
      <c r="BV735" s="43" t="s">
        <v>376</v>
      </c>
      <c r="BW735" s="43" t="s">
        <v>376</v>
      </c>
      <c r="BX735" s="43"/>
      <c r="BZ735" s="50"/>
      <c r="CA735" s="50"/>
      <c r="CB735" s="88" t="str">
        <f t="shared" si="71"/>
        <v>19691119</v>
      </c>
    </row>
    <row r="736" spans="1:80" s="49" customFormat="1" ht="12.95" customHeight="1" x14ac:dyDescent="0.2">
      <c r="A736" s="43">
        <v>12</v>
      </c>
      <c r="B736" s="43">
        <v>3</v>
      </c>
      <c r="C736" s="43">
        <v>1969</v>
      </c>
      <c r="D736" s="43" t="s">
        <v>658</v>
      </c>
      <c r="E736" s="43" t="s">
        <v>559</v>
      </c>
      <c r="F736" s="51" t="s">
        <v>1327</v>
      </c>
      <c r="G736" s="43"/>
      <c r="H736" s="51" t="s">
        <v>1011</v>
      </c>
      <c r="I736" s="51">
        <v>1</v>
      </c>
      <c r="J736" s="52">
        <v>25540</v>
      </c>
      <c r="K736" s="43" t="s">
        <v>823</v>
      </c>
      <c r="L736" s="43" t="s">
        <v>3</v>
      </c>
      <c r="M736" s="43" t="s">
        <v>821</v>
      </c>
      <c r="N736" s="46">
        <v>2</v>
      </c>
      <c r="O736" s="46">
        <v>1</v>
      </c>
      <c r="P736" s="51" t="s">
        <v>1226</v>
      </c>
      <c r="Q736" s="51" t="s">
        <v>1101</v>
      </c>
      <c r="R736" s="51" t="s">
        <v>376</v>
      </c>
      <c r="S736" s="43"/>
      <c r="T736" s="43"/>
      <c r="U736" s="43"/>
      <c r="V736" s="43"/>
      <c r="W736" s="43"/>
      <c r="X736" s="43"/>
      <c r="Y736" s="43"/>
      <c r="Z736" s="43"/>
      <c r="AA736" s="43"/>
      <c r="AB736" s="43"/>
      <c r="AC736" s="43"/>
      <c r="AD736" s="43" t="s">
        <v>1033</v>
      </c>
      <c r="AE736" s="47">
        <f t="shared" si="66"/>
        <v>1</v>
      </c>
      <c r="AF736" s="47">
        <f t="shared" si="67"/>
        <v>0</v>
      </c>
      <c r="AG736" s="47">
        <f t="shared" si="68"/>
        <v>0</v>
      </c>
      <c r="AH736" s="43" t="s">
        <v>1101</v>
      </c>
      <c r="AI736" s="43" t="s">
        <v>1159</v>
      </c>
      <c r="AJ736" s="43" t="s">
        <v>376</v>
      </c>
      <c r="AK736" s="43" t="s">
        <v>658</v>
      </c>
      <c r="AL736" s="43" t="s">
        <v>1101</v>
      </c>
      <c r="AM736" s="43" t="s">
        <v>1159</v>
      </c>
      <c r="AN736" s="43" t="s">
        <v>376</v>
      </c>
      <c r="AO736" s="43" t="s">
        <v>658</v>
      </c>
      <c r="AP736" s="43"/>
      <c r="AQ736" s="43">
        <v>2</v>
      </c>
      <c r="AR736" s="43"/>
      <c r="AS736" s="43"/>
      <c r="AT736" s="43" t="s">
        <v>1272</v>
      </c>
      <c r="AU736" s="43" t="s">
        <v>376</v>
      </c>
      <c r="AV736" s="43"/>
      <c r="AW736" s="43" t="s">
        <v>30</v>
      </c>
      <c r="AX736" s="43"/>
      <c r="AY736" s="43"/>
      <c r="AZ736" s="43" t="s">
        <v>30</v>
      </c>
      <c r="BA736" s="51"/>
      <c r="BB736" s="48"/>
      <c r="BC736" s="43"/>
      <c r="BD736" s="43"/>
      <c r="BE736" s="43"/>
      <c r="BF736" s="43">
        <v>1</v>
      </c>
      <c r="BG736" s="43">
        <v>1</v>
      </c>
      <c r="BH736" s="43">
        <v>1</v>
      </c>
      <c r="BI736" s="43" t="s">
        <v>823</v>
      </c>
      <c r="BJ736" s="43" t="s">
        <v>821</v>
      </c>
      <c r="BK736" s="43">
        <v>1970</v>
      </c>
      <c r="BL736" s="43" t="str">
        <f t="shared" si="69"/>
        <v>1970Manchester City</v>
      </c>
      <c r="BM736" s="49" t="str">
        <f t="shared" si="70"/>
        <v>Manchester City</v>
      </c>
      <c r="BN736" s="43"/>
      <c r="BO736" s="43"/>
      <c r="BP736" s="43"/>
      <c r="BQ736" s="43"/>
      <c r="BR736" s="43"/>
      <c r="BS736" s="43"/>
      <c r="BT736" s="43"/>
      <c r="BU736" s="43"/>
      <c r="BV736" s="43" t="s">
        <v>376</v>
      </c>
      <c r="BW736" s="43" t="s">
        <v>376</v>
      </c>
      <c r="BX736" s="43"/>
      <c r="BZ736" s="50"/>
      <c r="CA736" s="50"/>
      <c r="CB736" s="88" t="str">
        <f t="shared" si="71"/>
        <v>19691203</v>
      </c>
    </row>
    <row r="737" spans="1:80" s="49" customFormat="1" ht="12.95" customHeight="1" x14ac:dyDescent="0.2">
      <c r="A737" s="43">
        <v>12</v>
      </c>
      <c r="B737" s="43">
        <v>3</v>
      </c>
      <c r="C737" s="43">
        <v>1969</v>
      </c>
      <c r="D737" s="43" t="s">
        <v>658</v>
      </c>
      <c r="E737" s="43" t="s">
        <v>559</v>
      </c>
      <c r="F737" s="51" t="s">
        <v>1327</v>
      </c>
      <c r="G737" s="43"/>
      <c r="H737" s="51" t="s">
        <v>1011</v>
      </c>
      <c r="I737" s="51">
        <v>1</v>
      </c>
      <c r="J737" s="52">
        <v>25540</v>
      </c>
      <c r="K737" s="43" t="s">
        <v>821</v>
      </c>
      <c r="L737" s="43" t="s">
        <v>4</v>
      </c>
      <c r="M737" s="43" t="s">
        <v>823</v>
      </c>
      <c r="N737" s="46">
        <v>1</v>
      </c>
      <c r="O737" s="46">
        <v>2</v>
      </c>
      <c r="P737" s="51" t="s">
        <v>1226</v>
      </c>
      <c r="Q737" s="51" t="s">
        <v>1101</v>
      </c>
      <c r="R737" s="51" t="s">
        <v>376</v>
      </c>
      <c r="S737" s="43"/>
      <c r="T737" s="43"/>
      <c r="U737" s="43"/>
      <c r="V737" s="43"/>
      <c r="W737" s="43"/>
      <c r="X737" s="43"/>
      <c r="Y737" s="43"/>
      <c r="Z737" s="43"/>
      <c r="AA737" s="43"/>
      <c r="AB737" s="43"/>
      <c r="AC737" s="43"/>
      <c r="AD737" s="43" t="s">
        <v>1037</v>
      </c>
      <c r="AE737" s="47">
        <f t="shared" si="66"/>
        <v>0</v>
      </c>
      <c r="AF737" s="47">
        <f t="shared" si="67"/>
        <v>0</v>
      </c>
      <c r="AG737" s="47">
        <f t="shared" si="68"/>
        <v>1</v>
      </c>
      <c r="AH737" s="43" t="s">
        <v>1101</v>
      </c>
      <c r="AI737" s="43" t="s">
        <v>1159</v>
      </c>
      <c r="AJ737" s="43" t="s">
        <v>376</v>
      </c>
      <c r="AK737" s="43" t="s">
        <v>658</v>
      </c>
      <c r="AL737" s="43" t="s">
        <v>1101</v>
      </c>
      <c r="AM737" s="43" t="s">
        <v>1159</v>
      </c>
      <c r="AN737" s="43" t="s">
        <v>376</v>
      </c>
      <c r="AO737" s="43" t="s">
        <v>658</v>
      </c>
      <c r="AP737" s="43"/>
      <c r="AQ737" s="43">
        <v>2</v>
      </c>
      <c r="AR737" s="43"/>
      <c r="AS737" s="43"/>
      <c r="AT737" s="43" t="s">
        <v>1272</v>
      </c>
      <c r="AU737" s="43" t="s">
        <v>376</v>
      </c>
      <c r="AV737" s="43"/>
      <c r="AW737" s="43" t="s">
        <v>30</v>
      </c>
      <c r="AX737" s="43"/>
      <c r="AY737" s="43"/>
      <c r="AZ737" s="43" t="s">
        <v>30</v>
      </c>
      <c r="BA737" s="51"/>
      <c r="BB737" s="48"/>
      <c r="BC737" s="43"/>
      <c r="BD737" s="43"/>
      <c r="BE737" s="43"/>
      <c r="BF737" s="43">
        <v>1</v>
      </c>
      <c r="BG737" s="43">
        <v>1</v>
      </c>
      <c r="BH737" s="43">
        <v>1</v>
      </c>
      <c r="BI737" s="43" t="s">
        <v>821</v>
      </c>
      <c r="BJ737" s="43" t="s">
        <v>823</v>
      </c>
      <c r="BK737" s="43">
        <v>1970</v>
      </c>
      <c r="BL737" s="43" t="str">
        <f t="shared" si="69"/>
        <v>1970Manchester United</v>
      </c>
      <c r="BM737" s="49" t="str">
        <f t="shared" si="70"/>
        <v>Manchester City</v>
      </c>
      <c r="BN737" s="43"/>
      <c r="BO737" s="43"/>
      <c r="BP737" s="43"/>
      <c r="BQ737" s="43"/>
      <c r="BR737" s="43"/>
      <c r="BS737" s="43"/>
      <c r="BT737" s="43"/>
      <c r="BU737" s="43"/>
      <c r="BV737" s="43" t="s">
        <v>376</v>
      </c>
      <c r="BW737" s="43" t="s">
        <v>376</v>
      </c>
      <c r="BX737" s="43"/>
      <c r="BZ737" s="50"/>
      <c r="CA737" s="50"/>
      <c r="CB737" s="88" t="str">
        <f t="shared" si="71"/>
        <v>19691203</v>
      </c>
    </row>
    <row r="738" spans="1:80" s="49" customFormat="1" ht="12.95" customHeight="1" x14ac:dyDescent="0.2">
      <c r="A738" s="43">
        <v>12</v>
      </c>
      <c r="B738" s="43">
        <v>3</v>
      </c>
      <c r="C738" s="43">
        <v>1969</v>
      </c>
      <c r="D738" s="43" t="s">
        <v>658</v>
      </c>
      <c r="E738" s="43" t="s">
        <v>559</v>
      </c>
      <c r="F738" s="51" t="s">
        <v>1327</v>
      </c>
      <c r="G738" s="43"/>
      <c r="H738" s="51" t="s">
        <v>1011</v>
      </c>
      <c r="I738" s="51">
        <v>2</v>
      </c>
      <c r="J738" s="52">
        <v>25540</v>
      </c>
      <c r="K738" s="43" t="s">
        <v>1124</v>
      </c>
      <c r="L738" s="43" t="s">
        <v>3</v>
      </c>
      <c r="M738" s="43" t="s">
        <v>1353</v>
      </c>
      <c r="N738" s="46">
        <v>4</v>
      </c>
      <c r="O738" s="46">
        <v>1</v>
      </c>
      <c r="P738" s="51" t="s">
        <v>1221</v>
      </c>
      <c r="Q738" s="51" t="s">
        <v>1111</v>
      </c>
      <c r="R738" s="51" t="s">
        <v>376</v>
      </c>
      <c r="S738" s="43"/>
      <c r="T738" s="43"/>
      <c r="U738" s="43"/>
      <c r="V738" s="43"/>
      <c r="W738" s="43"/>
      <c r="X738" s="43"/>
      <c r="Y738" s="43"/>
      <c r="Z738" s="43"/>
      <c r="AA738" s="43"/>
      <c r="AB738" s="43"/>
      <c r="AC738" s="43"/>
      <c r="AD738" s="43" t="s">
        <v>1033</v>
      </c>
      <c r="AE738" s="47">
        <f t="shared" si="66"/>
        <v>1</v>
      </c>
      <c r="AF738" s="47">
        <f t="shared" si="67"/>
        <v>0</v>
      </c>
      <c r="AG738" s="47">
        <f t="shared" si="68"/>
        <v>0</v>
      </c>
      <c r="AH738" s="43" t="s">
        <v>1111</v>
      </c>
      <c r="AI738" s="43" t="s">
        <v>1126</v>
      </c>
      <c r="AJ738" s="43" t="s">
        <v>376</v>
      </c>
      <c r="AK738" s="43" t="s">
        <v>658</v>
      </c>
      <c r="AL738" s="43" t="s">
        <v>1355</v>
      </c>
      <c r="AM738" s="43" t="s">
        <v>1356</v>
      </c>
      <c r="AN738" s="43" t="s">
        <v>376</v>
      </c>
      <c r="AO738" s="43" t="s">
        <v>658</v>
      </c>
      <c r="AP738" s="43"/>
      <c r="AQ738" s="43">
        <v>2</v>
      </c>
      <c r="AR738" s="43"/>
      <c r="AS738" s="43"/>
      <c r="AT738" s="43"/>
      <c r="AU738" s="43" t="s">
        <v>376</v>
      </c>
      <c r="AV738" s="43"/>
      <c r="AW738" s="43" t="s">
        <v>30</v>
      </c>
      <c r="AX738" s="43"/>
      <c r="AY738" s="43"/>
      <c r="AZ738" s="43" t="s">
        <v>30</v>
      </c>
      <c r="BA738" s="51"/>
      <c r="BB738" s="48"/>
      <c r="BC738" s="43"/>
      <c r="BD738" s="43"/>
      <c r="BE738" s="43"/>
      <c r="BF738" s="43">
        <v>1</v>
      </c>
      <c r="BG738" s="43">
        <v>1</v>
      </c>
      <c r="BH738" s="43">
        <v>2</v>
      </c>
      <c r="BI738" s="43" t="s">
        <v>1124</v>
      </c>
      <c r="BJ738" s="43" t="s">
        <v>1353</v>
      </c>
      <c r="BK738" s="43">
        <v>1970</v>
      </c>
      <c r="BL738" s="43" t="str">
        <f t="shared" si="69"/>
        <v>1970West Bromwich Albion</v>
      </c>
      <c r="BM738" s="49" t="str">
        <f t="shared" si="70"/>
        <v>West Bromwich Albion</v>
      </c>
      <c r="BN738" s="43"/>
      <c r="BO738" s="43"/>
      <c r="BP738" s="43"/>
      <c r="BQ738" s="43"/>
      <c r="BR738" s="43"/>
      <c r="BS738" s="43"/>
      <c r="BT738" s="43"/>
      <c r="BU738" s="43"/>
      <c r="BV738" s="43" t="s">
        <v>376</v>
      </c>
      <c r="BW738" s="43" t="s">
        <v>376</v>
      </c>
      <c r="BX738" s="43"/>
      <c r="BZ738" s="50"/>
      <c r="CA738" s="50"/>
      <c r="CB738" s="88" t="str">
        <f t="shared" si="71"/>
        <v>19691203</v>
      </c>
    </row>
    <row r="739" spans="1:80" s="49" customFormat="1" ht="12.95" customHeight="1" x14ac:dyDescent="0.2">
      <c r="A739" s="43">
        <v>12</v>
      </c>
      <c r="B739" s="43">
        <v>3</v>
      </c>
      <c r="C739" s="43">
        <v>1969</v>
      </c>
      <c r="D739" s="43" t="s">
        <v>658</v>
      </c>
      <c r="E739" s="43" t="s">
        <v>559</v>
      </c>
      <c r="F739" s="51" t="s">
        <v>1327</v>
      </c>
      <c r="G739" s="43"/>
      <c r="H739" s="51" t="s">
        <v>1011</v>
      </c>
      <c r="I739" s="51">
        <v>2</v>
      </c>
      <c r="J739" s="52">
        <v>25540</v>
      </c>
      <c r="K739" s="43" t="s">
        <v>1353</v>
      </c>
      <c r="L739" s="43" t="s">
        <v>4</v>
      </c>
      <c r="M739" s="43" t="s">
        <v>1124</v>
      </c>
      <c r="N739" s="46">
        <v>1</v>
      </c>
      <c r="O739" s="46">
        <v>4</v>
      </c>
      <c r="P739" s="51" t="s">
        <v>1221</v>
      </c>
      <c r="Q739" s="51" t="s">
        <v>1111</v>
      </c>
      <c r="R739" s="51" t="s">
        <v>376</v>
      </c>
      <c r="S739" s="43"/>
      <c r="T739" s="43"/>
      <c r="U739" s="43"/>
      <c r="V739" s="43"/>
      <c r="W739" s="43"/>
      <c r="X739" s="43"/>
      <c r="Y739" s="43"/>
      <c r="Z739" s="43"/>
      <c r="AA739" s="43"/>
      <c r="AB739" s="43"/>
      <c r="AC739" s="43"/>
      <c r="AD739" s="43" t="s">
        <v>1037</v>
      </c>
      <c r="AE739" s="47">
        <f t="shared" si="66"/>
        <v>0</v>
      </c>
      <c r="AF739" s="47">
        <f t="shared" si="67"/>
        <v>0</v>
      </c>
      <c r="AG739" s="47">
        <f t="shared" si="68"/>
        <v>1</v>
      </c>
      <c r="AH739" s="43" t="s">
        <v>1355</v>
      </c>
      <c r="AI739" s="43" t="s">
        <v>1356</v>
      </c>
      <c r="AJ739" s="43" t="s">
        <v>376</v>
      </c>
      <c r="AK739" s="43" t="s">
        <v>658</v>
      </c>
      <c r="AL739" s="43" t="s">
        <v>1111</v>
      </c>
      <c r="AM739" s="43" t="s">
        <v>1126</v>
      </c>
      <c r="AN739" s="43" t="s">
        <v>376</v>
      </c>
      <c r="AO739" s="43" t="s">
        <v>658</v>
      </c>
      <c r="AP739" s="43"/>
      <c r="AQ739" s="43">
        <v>2</v>
      </c>
      <c r="AR739" s="43"/>
      <c r="AS739" s="43"/>
      <c r="AT739" s="43"/>
      <c r="AU739" s="43" t="s">
        <v>376</v>
      </c>
      <c r="AV739" s="43"/>
      <c r="AW739" s="43" t="s">
        <v>30</v>
      </c>
      <c r="AX739" s="43"/>
      <c r="AY739" s="43"/>
      <c r="AZ739" s="43" t="s">
        <v>30</v>
      </c>
      <c r="BA739" s="51"/>
      <c r="BB739" s="48"/>
      <c r="BC739" s="43"/>
      <c r="BD739" s="43"/>
      <c r="BE739" s="43"/>
      <c r="BF739" s="43">
        <v>1</v>
      </c>
      <c r="BG739" s="43">
        <v>2</v>
      </c>
      <c r="BH739" s="43">
        <v>1</v>
      </c>
      <c r="BI739" s="43" t="s">
        <v>1353</v>
      </c>
      <c r="BJ739" s="43" t="s">
        <v>1124</v>
      </c>
      <c r="BK739" s="43">
        <v>1970</v>
      </c>
      <c r="BL739" s="43" t="str">
        <f t="shared" si="69"/>
        <v>1970Carlisle United</v>
      </c>
      <c r="BM739" s="49" t="str">
        <f t="shared" si="70"/>
        <v>West Bromwich Albion</v>
      </c>
      <c r="BN739" s="43"/>
      <c r="BO739" s="43"/>
      <c r="BP739" s="43"/>
      <c r="BQ739" s="43"/>
      <c r="BR739" s="43"/>
      <c r="BS739" s="43"/>
      <c r="BT739" s="43"/>
      <c r="BU739" s="43"/>
      <c r="BV739" s="43" t="s">
        <v>376</v>
      </c>
      <c r="BW739" s="43" t="s">
        <v>376</v>
      </c>
      <c r="BX739" s="43"/>
      <c r="BZ739" s="50"/>
      <c r="CA739" s="50"/>
      <c r="CB739" s="88" t="str">
        <f t="shared" si="71"/>
        <v>19691203</v>
      </c>
    </row>
    <row r="740" spans="1:80" s="49" customFormat="1" ht="12.95" customHeight="1" x14ac:dyDescent="0.2">
      <c r="A740" s="43">
        <v>12</v>
      </c>
      <c r="B740" s="43">
        <v>17</v>
      </c>
      <c r="C740" s="43">
        <v>1969</v>
      </c>
      <c r="D740" s="43" t="s">
        <v>658</v>
      </c>
      <c r="E740" s="43" t="s">
        <v>559</v>
      </c>
      <c r="F740" s="51" t="s">
        <v>1327</v>
      </c>
      <c r="G740" s="43"/>
      <c r="H740" s="51" t="s">
        <v>1011</v>
      </c>
      <c r="I740" s="51">
        <v>2</v>
      </c>
      <c r="J740" s="52">
        <v>25554</v>
      </c>
      <c r="K740" s="43" t="s">
        <v>821</v>
      </c>
      <c r="L740" s="43" t="s">
        <v>1014</v>
      </c>
      <c r="M740" s="43" t="s">
        <v>823</v>
      </c>
      <c r="N740" s="46">
        <v>2</v>
      </c>
      <c r="O740" s="46">
        <v>2</v>
      </c>
      <c r="P740" s="51" t="s">
        <v>1246</v>
      </c>
      <c r="Q740" s="51" t="s">
        <v>1101</v>
      </c>
      <c r="R740" s="51" t="s">
        <v>376</v>
      </c>
      <c r="S740" s="43"/>
      <c r="T740" s="43"/>
      <c r="U740" s="43"/>
      <c r="V740" s="43"/>
      <c r="W740" s="43"/>
      <c r="X740" s="43"/>
      <c r="Y740" s="43"/>
      <c r="Z740" s="43"/>
      <c r="AA740" s="43"/>
      <c r="AB740" s="43"/>
      <c r="AC740" s="43"/>
      <c r="AD740" s="43" t="s">
        <v>1033</v>
      </c>
      <c r="AE740" s="47">
        <f t="shared" si="66"/>
        <v>0</v>
      </c>
      <c r="AF740" s="47">
        <f t="shared" si="67"/>
        <v>1</v>
      </c>
      <c r="AG740" s="47">
        <f t="shared" si="68"/>
        <v>0</v>
      </c>
      <c r="AH740" s="43" t="s">
        <v>1101</v>
      </c>
      <c r="AI740" s="43" t="s">
        <v>1159</v>
      </c>
      <c r="AJ740" s="43" t="s">
        <v>376</v>
      </c>
      <c r="AK740" s="43" t="s">
        <v>658</v>
      </c>
      <c r="AL740" s="43" t="s">
        <v>1101</v>
      </c>
      <c r="AM740" s="43" t="s">
        <v>1159</v>
      </c>
      <c r="AN740" s="43" t="s">
        <v>376</v>
      </c>
      <c r="AO740" s="43" t="s">
        <v>658</v>
      </c>
      <c r="AP740" s="43"/>
      <c r="AQ740" s="43">
        <v>2</v>
      </c>
      <c r="AR740" s="43"/>
      <c r="AS740" s="43"/>
      <c r="AT740" s="43" t="s">
        <v>1272</v>
      </c>
      <c r="AU740" s="43" t="s">
        <v>376</v>
      </c>
      <c r="AV740" s="43"/>
      <c r="AW740" s="43" t="s">
        <v>30</v>
      </c>
      <c r="AX740" s="43"/>
      <c r="AY740" s="43"/>
      <c r="AZ740" s="43" t="s">
        <v>30</v>
      </c>
      <c r="BA740" s="51"/>
      <c r="BB740" s="48"/>
      <c r="BC740" s="43"/>
      <c r="BD740" s="43"/>
      <c r="BE740" s="43"/>
      <c r="BF740" s="43">
        <v>1</v>
      </c>
      <c r="BG740" s="43">
        <v>1</v>
      </c>
      <c r="BH740" s="43">
        <v>1</v>
      </c>
      <c r="BI740" s="43" t="s">
        <v>821</v>
      </c>
      <c r="BJ740" s="43" t="s">
        <v>823</v>
      </c>
      <c r="BK740" s="43">
        <v>1970</v>
      </c>
      <c r="BL740" s="43" t="str">
        <f t="shared" si="69"/>
        <v>1970Manchester United</v>
      </c>
      <c r="BM740" s="49" t="str">
        <f t="shared" si="70"/>
        <v>Manchester United</v>
      </c>
      <c r="BN740" s="43"/>
      <c r="BO740" s="43"/>
      <c r="BP740" s="43"/>
      <c r="BQ740" s="43"/>
      <c r="BR740" s="43"/>
      <c r="BS740" s="43"/>
      <c r="BT740" s="43"/>
      <c r="BU740" s="43"/>
      <c r="BV740" s="43" t="s">
        <v>376</v>
      </c>
      <c r="BW740" s="43" t="s">
        <v>376</v>
      </c>
      <c r="BX740" s="43"/>
      <c r="BZ740" s="50"/>
      <c r="CA740" s="50"/>
      <c r="CB740" s="88" t="str">
        <f t="shared" si="71"/>
        <v>19691217</v>
      </c>
    </row>
    <row r="741" spans="1:80" s="49" customFormat="1" ht="12.95" customHeight="1" x14ac:dyDescent="0.2">
      <c r="A741" s="43">
        <v>12</v>
      </c>
      <c r="B741" s="43">
        <v>17</v>
      </c>
      <c r="C741" s="43">
        <v>1969</v>
      </c>
      <c r="D741" s="43" t="s">
        <v>658</v>
      </c>
      <c r="E741" s="43" t="s">
        <v>559</v>
      </c>
      <c r="F741" s="51" t="s">
        <v>1327</v>
      </c>
      <c r="G741" s="43"/>
      <c r="H741" s="51" t="s">
        <v>1011</v>
      </c>
      <c r="I741" s="51">
        <v>2</v>
      </c>
      <c r="J741" s="52">
        <v>25554</v>
      </c>
      <c r="K741" s="43" t="s">
        <v>823</v>
      </c>
      <c r="L741" s="43" t="s">
        <v>1014</v>
      </c>
      <c r="M741" s="43" t="s">
        <v>821</v>
      </c>
      <c r="N741" s="46">
        <v>2</v>
      </c>
      <c r="O741" s="46">
        <v>2</v>
      </c>
      <c r="P741" s="51" t="s">
        <v>1246</v>
      </c>
      <c r="Q741" s="51" t="s">
        <v>1101</v>
      </c>
      <c r="R741" s="51" t="s">
        <v>376</v>
      </c>
      <c r="S741" s="43"/>
      <c r="T741" s="43"/>
      <c r="U741" s="43"/>
      <c r="V741" s="43"/>
      <c r="W741" s="43"/>
      <c r="X741" s="43"/>
      <c r="Y741" s="43"/>
      <c r="Z741" s="43"/>
      <c r="AA741" s="43"/>
      <c r="AB741" s="43"/>
      <c r="AC741" s="43"/>
      <c r="AD741" s="43" t="s">
        <v>1037</v>
      </c>
      <c r="AE741" s="47">
        <f t="shared" si="66"/>
        <v>0</v>
      </c>
      <c r="AF741" s="47">
        <f t="shared" si="67"/>
        <v>1</v>
      </c>
      <c r="AG741" s="47">
        <f t="shared" si="68"/>
        <v>0</v>
      </c>
      <c r="AH741" s="43" t="s">
        <v>1101</v>
      </c>
      <c r="AI741" s="43" t="s">
        <v>1159</v>
      </c>
      <c r="AJ741" s="43" t="s">
        <v>376</v>
      </c>
      <c r="AK741" s="43" t="s">
        <v>658</v>
      </c>
      <c r="AL741" s="43" t="s">
        <v>1101</v>
      </c>
      <c r="AM741" s="43" t="s">
        <v>1159</v>
      </c>
      <c r="AN741" s="43" t="s">
        <v>376</v>
      </c>
      <c r="AO741" s="43" t="s">
        <v>658</v>
      </c>
      <c r="AP741" s="43"/>
      <c r="AQ741" s="43">
        <v>2</v>
      </c>
      <c r="AR741" s="43"/>
      <c r="AS741" s="43"/>
      <c r="AT741" s="43" t="s">
        <v>1272</v>
      </c>
      <c r="AU741" s="43" t="s">
        <v>376</v>
      </c>
      <c r="AV741" s="43"/>
      <c r="AW741" s="43" t="s">
        <v>30</v>
      </c>
      <c r="AX741" s="43"/>
      <c r="AY741" s="43"/>
      <c r="AZ741" s="43" t="s">
        <v>30</v>
      </c>
      <c r="BA741" s="51"/>
      <c r="BB741" s="48"/>
      <c r="BC741" s="43"/>
      <c r="BD741" s="43"/>
      <c r="BE741" s="43"/>
      <c r="BF741" s="43">
        <v>1</v>
      </c>
      <c r="BG741" s="43">
        <v>1</v>
      </c>
      <c r="BH741" s="43">
        <v>1</v>
      </c>
      <c r="BI741" s="43" t="s">
        <v>823</v>
      </c>
      <c r="BJ741" s="43" t="s">
        <v>821</v>
      </c>
      <c r="BK741" s="43">
        <v>1970</v>
      </c>
      <c r="BL741" s="43" t="str">
        <f t="shared" si="69"/>
        <v>1970Manchester City</v>
      </c>
      <c r="BM741" s="49" t="str">
        <f t="shared" si="70"/>
        <v>Manchester United</v>
      </c>
      <c r="BN741" s="43"/>
      <c r="BO741" s="43"/>
      <c r="BP741" s="43"/>
      <c r="BQ741" s="43"/>
      <c r="BR741" s="43"/>
      <c r="BS741" s="43"/>
      <c r="BT741" s="43"/>
      <c r="BU741" s="43"/>
      <c r="BV741" s="43" t="s">
        <v>376</v>
      </c>
      <c r="BW741" s="43" t="s">
        <v>376</v>
      </c>
      <c r="BX741" s="43"/>
      <c r="BZ741" s="50"/>
      <c r="CA741" s="50"/>
      <c r="CB741" s="88" t="str">
        <f t="shared" si="71"/>
        <v>19691217</v>
      </c>
    </row>
    <row r="742" spans="1:80" s="49" customFormat="1" ht="12.95" customHeight="1" x14ac:dyDescent="0.2">
      <c r="A742" s="43">
        <v>3</v>
      </c>
      <c r="B742" s="43">
        <v>7</v>
      </c>
      <c r="C742" s="43">
        <v>1970</v>
      </c>
      <c r="D742" s="43" t="s">
        <v>658</v>
      </c>
      <c r="E742" s="43" t="s">
        <v>559</v>
      </c>
      <c r="F742" s="51" t="s">
        <v>1327</v>
      </c>
      <c r="G742" s="43"/>
      <c r="H742" s="51" t="s">
        <v>40</v>
      </c>
      <c r="I742" s="51"/>
      <c r="J742" s="52">
        <v>25634</v>
      </c>
      <c r="K742" s="43" t="s">
        <v>823</v>
      </c>
      <c r="L742" s="43" t="s">
        <v>3</v>
      </c>
      <c r="M742" s="43" t="s">
        <v>1124</v>
      </c>
      <c r="N742" s="46">
        <v>2</v>
      </c>
      <c r="O742" s="46">
        <v>1</v>
      </c>
      <c r="P742" s="51" t="s">
        <v>1268</v>
      </c>
      <c r="Q742" s="51" t="s">
        <v>1017</v>
      </c>
      <c r="R742" s="51" t="s">
        <v>376</v>
      </c>
      <c r="S742" s="43"/>
      <c r="T742" s="43"/>
      <c r="U742" s="43"/>
      <c r="V742" s="43"/>
      <c r="W742" s="43"/>
      <c r="X742" s="43"/>
      <c r="Y742" s="43"/>
      <c r="Z742" s="43"/>
      <c r="AA742" s="43"/>
      <c r="AB742" s="43"/>
      <c r="AC742" s="43"/>
      <c r="AD742" s="43"/>
      <c r="AE742" s="47">
        <f t="shared" si="66"/>
        <v>1</v>
      </c>
      <c r="AF742" s="47">
        <f t="shared" si="67"/>
        <v>0</v>
      </c>
      <c r="AG742" s="47">
        <f t="shared" si="68"/>
        <v>0</v>
      </c>
      <c r="AH742" s="43" t="s">
        <v>1101</v>
      </c>
      <c r="AI742" s="43" t="s">
        <v>1159</v>
      </c>
      <c r="AJ742" s="43" t="s">
        <v>376</v>
      </c>
      <c r="AK742" s="43" t="s">
        <v>658</v>
      </c>
      <c r="AL742" s="43" t="s">
        <v>1111</v>
      </c>
      <c r="AM742" s="43" t="s">
        <v>1126</v>
      </c>
      <c r="AN742" s="43" t="s">
        <v>376</v>
      </c>
      <c r="AO742" s="43" t="s">
        <v>658</v>
      </c>
      <c r="AP742" s="43"/>
      <c r="AQ742" s="43">
        <v>1</v>
      </c>
      <c r="AR742" s="43"/>
      <c r="AS742" s="43"/>
      <c r="AT742" s="43"/>
      <c r="AU742" s="43" t="s">
        <v>376</v>
      </c>
      <c r="AV742" s="43"/>
      <c r="AW742" s="43" t="s">
        <v>30</v>
      </c>
      <c r="AX742" s="43"/>
      <c r="AY742" s="43"/>
      <c r="AZ742" s="43" t="s">
        <v>30</v>
      </c>
      <c r="BA742" s="51"/>
      <c r="BB742" s="48" t="s">
        <v>30</v>
      </c>
      <c r="BC742" s="43" t="s">
        <v>30</v>
      </c>
      <c r="BD742" s="43"/>
      <c r="BE742" s="43"/>
      <c r="BF742" s="43">
        <v>1</v>
      </c>
      <c r="BG742" s="43">
        <v>1</v>
      </c>
      <c r="BH742" s="43">
        <v>1</v>
      </c>
      <c r="BI742" s="43" t="s">
        <v>823</v>
      </c>
      <c r="BJ742" s="43" t="s">
        <v>1124</v>
      </c>
      <c r="BK742" s="43">
        <v>1970</v>
      </c>
      <c r="BL742" s="43" t="str">
        <f t="shared" si="69"/>
        <v>1970Manchester City</v>
      </c>
      <c r="BM742" s="49" t="str">
        <f t="shared" si="70"/>
        <v>London</v>
      </c>
      <c r="BN742" s="43"/>
      <c r="BO742" s="43"/>
      <c r="BP742" s="43"/>
      <c r="BQ742" s="43"/>
      <c r="BR742" s="43"/>
      <c r="BS742" s="43"/>
      <c r="BT742" s="43"/>
      <c r="BU742" s="43"/>
      <c r="BV742" s="43" t="s">
        <v>376</v>
      </c>
      <c r="BW742" s="43" t="s">
        <v>376</v>
      </c>
      <c r="BX742" s="43"/>
      <c r="BZ742" s="50"/>
      <c r="CA742" s="50"/>
      <c r="CB742" s="88" t="str">
        <f t="shared" si="71"/>
        <v>19700307</v>
      </c>
    </row>
    <row r="743" spans="1:80" s="49" customFormat="1" ht="12.95" customHeight="1" x14ac:dyDescent="0.2">
      <c r="A743" s="43">
        <v>3</v>
      </c>
      <c r="B743" s="43">
        <v>7</v>
      </c>
      <c r="C743" s="43">
        <v>1970</v>
      </c>
      <c r="D743" s="43" t="s">
        <v>658</v>
      </c>
      <c r="E743" s="43" t="s">
        <v>559</v>
      </c>
      <c r="F743" s="51" t="s">
        <v>1327</v>
      </c>
      <c r="G743" s="43"/>
      <c r="H743" s="51" t="s">
        <v>40</v>
      </c>
      <c r="I743" s="51"/>
      <c r="J743" s="52">
        <v>25634</v>
      </c>
      <c r="K743" s="43" t="s">
        <v>1124</v>
      </c>
      <c r="L743" s="43" t="s">
        <v>4</v>
      </c>
      <c r="M743" s="43" t="s">
        <v>823</v>
      </c>
      <c r="N743" s="46">
        <v>1</v>
      </c>
      <c r="O743" s="46">
        <v>2</v>
      </c>
      <c r="P743" s="51" t="s">
        <v>1268</v>
      </c>
      <c r="Q743" s="51" t="s">
        <v>1017</v>
      </c>
      <c r="R743" s="51" t="s">
        <v>376</v>
      </c>
      <c r="S743" s="43"/>
      <c r="T743" s="43"/>
      <c r="U743" s="43"/>
      <c r="V743" s="43"/>
      <c r="W743" s="43"/>
      <c r="X743" s="43"/>
      <c r="Y743" s="43"/>
      <c r="Z743" s="43"/>
      <c r="AA743" s="43"/>
      <c r="AB743" s="43"/>
      <c r="AC743" s="43"/>
      <c r="AD743" s="43"/>
      <c r="AE743" s="47">
        <f t="shared" si="66"/>
        <v>0</v>
      </c>
      <c r="AF743" s="47">
        <f t="shared" si="67"/>
        <v>0</v>
      </c>
      <c r="AG743" s="47">
        <f t="shared" si="68"/>
        <v>1</v>
      </c>
      <c r="AH743" s="43" t="s">
        <v>1111</v>
      </c>
      <c r="AI743" s="43" t="s">
        <v>1126</v>
      </c>
      <c r="AJ743" s="43" t="s">
        <v>376</v>
      </c>
      <c r="AK743" s="43" t="s">
        <v>658</v>
      </c>
      <c r="AL743" s="43" t="s">
        <v>1101</v>
      </c>
      <c r="AM743" s="43" t="s">
        <v>1159</v>
      </c>
      <c r="AN743" s="43" t="s">
        <v>376</v>
      </c>
      <c r="AO743" s="43" t="s">
        <v>658</v>
      </c>
      <c r="AP743" s="43"/>
      <c r="AQ743" s="43">
        <v>1</v>
      </c>
      <c r="AR743" s="43"/>
      <c r="AS743" s="43"/>
      <c r="AT743" s="43"/>
      <c r="AU743" s="43" t="s">
        <v>376</v>
      </c>
      <c r="AV743" s="43"/>
      <c r="AW743" s="43" t="s">
        <v>30</v>
      </c>
      <c r="AX743" s="43"/>
      <c r="AY743" s="43"/>
      <c r="AZ743" s="43" t="s">
        <v>30</v>
      </c>
      <c r="BA743" s="51"/>
      <c r="BB743" s="48"/>
      <c r="BC743" s="43" t="s">
        <v>30</v>
      </c>
      <c r="BD743" s="43"/>
      <c r="BE743" s="43"/>
      <c r="BF743" s="43">
        <v>1</v>
      </c>
      <c r="BG743" s="43">
        <v>1</v>
      </c>
      <c r="BH743" s="43">
        <v>1</v>
      </c>
      <c r="BI743" s="43" t="s">
        <v>1124</v>
      </c>
      <c r="BJ743" s="43" t="s">
        <v>823</v>
      </c>
      <c r="BK743" s="43">
        <v>1970</v>
      </c>
      <c r="BL743" s="43" t="str">
        <f t="shared" si="69"/>
        <v>1970West Bromwich Albion</v>
      </c>
      <c r="BM743" s="49" t="str">
        <f t="shared" si="70"/>
        <v>London</v>
      </c>
      <c r="BN743" s="43"/>
      <c r="BO743" s="43"/>
      <c r="BP743" s="43"/>
      <c r="BQ743" s="43"/>
      <c r="BR743" s="43"/>
      <c r="BS743" s="43"/>
      <c r="BT743" s="43"/>
      <c r="BU743" s="43"/>
      <c r="BV743" s="43" t="s">
        <v>376</v>
      </c>
      <c r="BW743" s="43" t="s">
        <v>376</v>
      </c>
      <c r="BX743" s="43"/>
      <c r="BZ743" s="50"/>
      <c r="CA743" s="50"/>
      <c r="CB743" s="88" t="str">
        <f t="shared" si="71"/>
        <v>19700307</v>
      </c>
    </row>
    <row r="744" spans="1:80" s="49" customFormat="1" ht="12.95" customHeight="1" x14ac:dyDescent="0.2">
      <c r="A744" s="43">
        <v>3</v>
      </c>
      <c r="B744" s="43">
        <v>14</v>
      </c>
      <c r="C744" s="43">
        <v>1970</v>
      </c>
      <c r="D744" s="43" t="s">
        <v>658</v>
      </c>
      <c r="E744" s="43" t="s">
        <v>559</v>
      </c>
      <c r="F744" s="44" t="s">
        <v>1010</v>
      </c>
      <c r="G744" s="43"/>
      <c r="H744" s="44" t="s">
        <v>1011</v>
      </c>
      <c r="I744" s="44"/>
      <c r="J744" s="45">
        <v>25641</v>
      </c>
      <c r="K744" s="43" t="s">
        <v>821</v>
      </c>
      <c r="L744" s="43" t="s">
        <v>1014</v>
      </c>
      <c r="M744" s="43" t="s">
        <v>794</v>
      </c>
      <c r="N744" s="46">
        <v>0</v>
      </c>
      <c r="O744" s="46">
        <v>0</v>
      </c>
      <c r="P744" s="44" t="s">
        <v>1252</v>
      </c>
      <c r="Q744" s="44" t="s">
        <v>1097</v>
      </c>
      <c r="R744" s="44" t="s">
        <v>376</v>
      </c>
      <c r="S744" s="43"/>
      <c r="T744" s="43"/>
      <c r="U744" s="43"/>
      <c r="V744" s="43"/>
      <c r="W744" s="43"/>
      <c r="X744" s="43"/>
      <c r="Y744" s="43"/>
      <c r="Z744" s="43"/>
      <c r="AA744" s="43"/>
      <c r="AB744" s="43"/>
      <c r="AC744" s="43"/>
      <c r="AD744" s="43"/>
      <c r="AE744" s="47">
        <f t="shared" si="66"/>
        <v>0</v>
      </c>
      <c r="AF744" s="47">
        <f t="shared" si="67"/>
        <v>1</v>
      </c>
      <c r="AG744" s="47">
        <f t="shared" si="68"/>
        <v>0</v>
      </c>
      <c r="AH744" s="43" t="s">
        <v>1101</v>
      </c>
      <c r="AI744" s="43" t="s">
        <v>1159</v>
      </c>
      <c r="AJ744" s="43" t="s">
        <v>376</v>
      </c>
      <c r="AK744" s="43" t="s">
        <v>658</v>
      </c>
      <c r="AL744" s="43" t="s">
        <v>1241</v>
      </c>
      <c r="AM744" s="43" t="s">
        <v>1260</v>
      </c>
      <c r="AN744" s="43" t="s">
        <v>376</v>
      </c>
      <c r="AO744" s="43" t="s">
        <v>658</v>
      </c>
      <c r="AP744" s="43"/>
      <c r="AQ744" s="43">
        <v>2</v>
      </c>
      <c r="AR744" s="43"/>
      <c r="AS744" s="43"/>
      <c r="AT744" s="43"/>
      <c r="AU744" s="43" t="s">
        <v>376</v>
      </c>
      <c r="AV744" s="43"/>
      <c r="AW744" s="43" t="s">
        <v>30</v>
      </c>
      <c r="AX744" s="43"/>
      <c r="AY744" s="43" t="s">
        <v>30</v>
      </c>
      <c r="AZ744" s="43"/>
      <c r="BA744" s="44"/>
      <c r="BB744" s="48"/>
      <c r="BC744" s="43"/>
      <c r="BD744" s="43"/>
      <c r="BE744" s="43"/>
      <c r="BF744" s="43">
        <v>1</v>
      </c>
      <c r="BG744" s="43">
        <v>1</v>
      </c>
      <c r="BH744" s="43">
        <v>1</v>
      </c>
      <c r="BI744" s="43" t="s">
        <v>821</v>
      </c>
      <c r="BJ744" s="43" t="s">
        <v>794</v>
      </c>
      <c r="BK744" s="43">
        <v>1970</v>
      </c>
      <c r="BL744" s="43" t="str">
        <f t="shared" si="69"/>
        <v>1970Manchester United</v>
      </c>
      <c r="BM744" s="49" t="str">
        <f t="shared" si="70"/>
        <v>Sheffield</v>
      </c>
      <c r="BN744" s="43"/>
      <c r="BO744" s="43"/>
      <c r="BP744" s="43"/>
      <c r="BQ744" s="43"/>
      <c r="BR744" s="43"/>
      <c r="BS744" s="43"/>
      <c r="BT744" s="43"/>
      <c r="BU744" s="43"/>
      <c r="BV744" s="43" t="s">
        <v>376</v>
      </c>
      <c r="BW744" s="43" t="s">
        <v>376</v>
      </c>
      <c r="BX744" s="43"/>
      <c r="BY744" s="47"/>
      <c r="BZ744" s="50"/>
      <c r="CA744" s="50"/>
      <c r="CB744" s="88" t="str">
        <f t="shared" si="71"/>
        <v>19700314</v>
      </c>
    </row>
    <row r="745" spans="1:80" s="49" customFormat="1" ht="12.95" customHeight="1" x14ac:dyDescent="0.2">
      <c r="A745" s="43">
        <v>3</v>
      </c>
      <c r="B745" s="43">
        <v>14</v>
      </c>
      <c r="C745" s="43">
        <v>1970</v>
      </c>
      <c r="D745" s="43" t="s">
        <v>658</v>
      </c>
      <c r="E745" s="43" t="s">
        <v>559</v>
      </c>
      <c r="F745" s="44" t="s">
        <v>1010</v>
      </c>
      <c r="G745" s="43"/>
      <c r="H745" s="44" t="s">
        <v>1011</v>
      </c>
      <c r="I745" s="44"/>
      <c r="J745" s="45">
        <v>25641</v>
      </c>
      <c r="K745" s="43" t="s">
        <v>794</v>
      </c>
      <c r="L745" s="43" t="s">
        <v>1014</v>
      </c>
      <c r="M745" s="43" t="s">
        <v>821</v>
      </c>
      <c r="N745" s="46">
        <v>0</v>
      </c>
      <c r="O745" s="46">
        <v>0</v>
      </c>
      <c r="P745" s="44" t="s">
        <v>1252</v>
      </c>
      <c r="Q745" s="44" t="s">
        <v>1097</v>
      </c>
      <c r="R745" s="44" t="s">
        <v>376</v>
      </c>
      <c r="S745" s="43"/>
      <c r="T745" s="43"/>
      <c r="U745" s="43"/>
      <c r="V745" s="43"/>
      <c r="W745" s="43"/>
      <c r="X745" s="43"/>
      <c r="Y745" s="43"/>
      <c r="Z745" s="43"/>
      <c r="AA745" s="43"/>
      <c r="AB745" s="43"/>
      <c r="AC745" s="43"/>
      <c r="AD745" s="43"/>
      <c r="AE745" s="47">
        <f t="shared" si="66"/>
        <v>0</v>
      </c>
      <c r="AF745" s="47">
        <f t="shared" si="67"/>
        <v>1</v>
      </c>
      <c r="AG745" s="47">
        <f t="shared" si="68"/>
        <v>0</v>
      </c>
      <c r="AH745" s="43" t="s">
        <v>1241</v>
      </c>
      <c r="AI745" s="43" t="s">
        <v>1260</v>
      </c>
      <c r="AJ745" s="43" t="s">
        <v>376</v>
      </c>
      <c r="AK745" s="43" t="s">
        <v>658</v>
      </c>
      <c r="AL745" s="43" t="s">
        <v>1101</v>
      </c>
      <c r="AM745" s="43" t="s">
        <v>1159</v>
      </c>
      <c r="AN745" s="43" t="s">
        <v>376</v>
      </c>
      <c r="AO745" s="43" t="s">
        <v>658</v>
      </c>
      <c r="AP745" s="43"/>
      <c r="AQ745" s="43">
        <v>2</v>
      </c>
      <c r="AR745" s="43"/>
      <c r="AS745" s="43"/>
      <c r="AT745" s="43"/>
      <c r="AU745" s="43" t="s">
        <v>376</v>
      </c>
      <c r="AV745" s="43"/>
      <c r="AW745" s="43" t="s">
        <v>30</v>
      </c>
      <c r="AX745" s="43"/>
      <c r="AY745" s="43" t="s">
        <v>30</v>
      </c>
      <c r="AZ745" s="43"/>
      <c r="BA745" s="44"/>
      <c r="BB745" s="48"/>
      <c r="BC745" s="43"/>
      <c r="BD745" s="43"/>
      <c r="BE745" s="43"/>
      <c r="BF745" s="43">
        <v>1</v>
      </c>
      <c r="BG745" s="43">
        <v>1</v>
      </c>
      <c r="BH745" s="43">
        <v>1</v>
      </c>
      <c r="BI745" s="43" t="s">
        <v>794</v>
      </c>
      <c r="BJ745" s="43" t="s">
        <v>821</v>
      </c>
      <c r="BK745" s="43">
        <v>1970</v>
      </c>
      <c r="BL745" s="43" t="str">
        <f t="shared" si="69"/>
        <v>1970Leeds United</v>
      </c>
      <c r="BM745" s="49" t="str">
        <f t="shared" si="70"/>
        <v>Sheffield</v>
      </c>
      <c r="BN745" s="43"/>
      <c r="BO745" s="43"/>
      <c r="BP745" s="43"/>
      <c r="BQ745" s="43"/>
      <c r="BR745" s="43"/>
      <c r="BS745" s="43"/>
      <c r="BT745" s="43"/>
      <c r="BU745" s="43"/>
      <c r="BV745" s="43" t="s">
        <v>376</v>
      </c>
      <c r="BW745" s="43" t="s">
        <v>376</v>
      </c>
      <c r="BX745" s="43"/>
      <c r="BY745" s="47"/>
      <c r="BZ745" s="50"/>
      <c r="CA745" s="50"/>
      <c r="CB745" s="88" t="str">
        <f t="shared" si="71"/>
        <v>19700314</v>
      </c>
    </row>
    <row r="746" spans="1:80" s="49" customFormat="1" ht="12.95" customHeight="1" x14ac:dyDescent="0.2">
      <c r="A746" s="43">
        <v>3</v>
      </c>
      <c r="B746" s="43">
        <v>14</v>
      </c>
      <c r="C746" s="43">
        <v>1970</v>
      </c>
      <c r="D746" s="43" t="s">
        <v>658</v>
      </c>
      <c r="E746" s="43" t="s">
        <v>559</v>
      </c>
      <c r="F746" s="44" t="s">
        <v>1010</v>
      </c>
      <c r="G746" s="43"/>
      <c r="H746" s="44" t="s">
        <v>1011</v>
      </c>
      <c r="I746" s="44"/>
      <c r="J746" s="45">
        <v>25641</v>
      </c>
      <c r="K746" s="43" t="s">
        <v>816</v>
      </c>
      <c r="L746" s="43" t="s">
        <v>3</v>
      </c>
      <c r="M746" s="43" t="s">
        <v>1357</v>
      </c>
      <c r="N746" s="46">
        <v>5</v>
      </c>
      <c r="O746" s="46">
        <v>1</v>
      </c>
      <c r="P746" s="44" t="s">
        <v>1222</v>
      </c>
      <c r="Q746" s="44" t="s">
        <v>1017</v>
      </c>
      <c r="R746" s="44" t="s">
        <v>376</v>
      </c>
      <c r="S746" s="43"/>
      <c r="T746" s="43"/>
      <c r="U746" s="43"/>
      <c r="V746" s="43"/>
      <c r="W746" s="43"/>
      <c r="X746" s="43"/>
      <c r="Y746" s="43"/>
      <c r="Z746" s="43"/>
      <c r="AA746" s="43"/>
      <c r="AB746" s="43"/>
      <c r="AC746" s="43"/>
      <c r="AD746" s="43"/>
      <c r="AE746" s="47">
        <f t="shared" si="66"/>
        <v>1</v>
      </c>
      <c r="AF746" s="47">
        <f t="shared" si="67"/>
        <v>0</v>
      </c>
      <c r="AG746" s="47">
        <f t="shared" si="68"/>
        <v>0</v>
      </c>
      <c r="AH746" s="43" t="s">
        <v>1017</v>
      </c>
      <c r="AI746" s="43" t="s">
        <v>1018</v>
      </c>
      <c r="AJ746" s="43" t="s">
        <v>376</v>
      </c>
      <c r="AK746" s="43" t="s">
        <v>658</v>
      </c>
      <c r="AL746" s="43" t="s">
        <v>1017</v>
      </c>
      <c r="AM746" s="43" t="s">
        <v>1018</v>
      </c>
      <c r="AN746" s="43" t="s">
        <v>376</v>
      </c>
      <c r="AO746" s="43" t="s">
        <v>658</v>
      </c>
      <c r="AP746" s="43"/>
      <c r="AQ746" s="43">
        <v>2</v>
      </c>
      <c r="AR746" s="43"/>
      <c r="AS746" s="43"/>
      <c r="AT746" s="43"/>
      <c r="AU746" s="43" t="s">
        <v>376</v>
      </c>
      <c r="AV746" s="43"/>
      <c r="AW746" s="43" t="s">
        <v>30</v>
      </c>
      <c r="AX746" s="43"/>
      <c r="AY746" s="43" t="s">
        <v>30</v>
      </c>
      <c r="AZ746" s="43"/>
      <c r="BA746" s="44"/>
      <c r="BB746" s="48"/>
      <c r="BC746" s="43"/>
      <c r="BD746" s="43"/>
      <c r="BE746" s="43"/>
      <c r="BF746" s="43">
        <v>1</v>
      </c>
      <c r="BG746" s="43">
        <v>1</v>
      </c>
      <c r="BH746" s="43">
        <v>2</v>
      </c>
      <c r="BI746" s="43" t="s">
        <v>816</v>
      </c>
      <c r="BJ746" s="43" t="s">
        <v>1357</v>
      </c>
      <c r="BK746" s="43">
        <v>1970</v>
      </c>
      <c r="BL746" s="43" t="str">
        <f t="shared" si="69"/>
        <v>1970Chelsea</v>
      </c>
      <c r="BM746" s="49" t="str">
        <f t="shared" si="70"/>
        <v>London</v>
      </c>
      <c r="BN746" s="43"/>
      <c r="BO746" s="43"/>
      <c r="BP746" s="43"/>
      <c r="BQ746" s="43"/>
      <c r="BR746" s="43"/>
      <c r="BS746" s="43"/>
      <c r="BT746" s="43"/>
      <c r="BU746" s="43"/>
      <c r="BV746" s="43" t="s">
        <v>376</v>
      </c>
      <c r="BW746" s="43" t="s">
        <v>376</v>
      </c>
      <c r="BX746" s="43"/>
      <c r="BZ746" s="50"/>
      <c r="CA746" s="50"/>
      <c r="CB746" s="88" t="str">
        <f t="shared" si="71"/>
        <v>19700314</v>
      </c>
    </row>
    <row r="747" spans="1:80" s="49" customFormat="1" ht="12.95" customHeight="1" x14ac:dyDescent="0.2">
      <c r="A747" s="43">
        <v>3</v>
      </c>
      <c r="B747" s="43">
        <v>14</v>
      </c>
      <c r="C747" s="43">
        <v>1970</v>
      </c>
      <c r="D747" s="43" t="s">
        <v>658</v>
      </c>
      <c r="E747" s="43" t="s">
        <v>559</v>
      </c>
      <c r="F747" s="44" t="s">
        <v>1010</v>
      </c>
      <c r="G747" s="43"/>
      <c r="H747" s="44" t="s">
        <v>1011</v>
      </c>
      <c r="I747" s="44"/>
      <c r="J747" s="45">
        <v>25641</v>
      </c>
      <c r="K747" s="43" t="s">
        <v>1357</v>
      </c>
      <c r="L747" s="43" t="s">
        <v>4</v>
      </c>
      <c r="M747" s="43" t="s">
        <v>816</v>
      </c>
      <c r="N747" s="46">
        <v>1</v>
      </c>
      <c r="O747" s="46">
        <v>5</v>
      </c>
      <c r="P747" s="44" t="s">
        <v>1222</v>
      </c>
      <c r="Q747" s="44" t="s">
        <v>1017</v>
      </c>
      <c r="R747" s="44" t="s">
        <v>376</v>
      </c>
      <c r="S747" s="43"/>
      <c r="T747" s="43"/>
      <c r="U747" s="43"/>
      <c r="V747" s="43"/>
      <c r="W747" s="43"/>
      <c r="X747" s="43"/>
      <c r="Y747" s="43"/>
      <c r="Z747" s="43"/>
      <c r="AA747" s="43"/>
      <c r="AB747" s="43"/>
      <c r="AC747" s="43"/>
      <c r="AD747" s="43"/>
      <c r="AE747" s="47">
        <f t="shared" si="66"/>
        <v>0</v>
      </c>
      <c r="AF747" s="47">
        <f t="shared" si="67"/>
        <v>0</v>
      </c>
      <c r="AG747" s="47">
        <f t="shared" si="68"/>
        <v>1</v>
      </c>
      <c r="AH747" s="43" t="s">
        <v>1017</v>
      </c>
      <c r="AI747" s="43" t="s">
        <v>1018</v>
      </c>
      <c r="AJ747" s="43" t="s">
        <v>376</v>
      </c>
      <c r="AK747" s="43" t="s">
        <v>658</v>
      </c>
      <c r="AL747" s="43" t="s">
        <v>1017</v>
      </c>
      <c r="AM747" s="43" t="s">
        <v>1018</v>
      </c>
      <c r="AN747" s="43" t="s">
        <v>376</v>
      </c>
      <c r="AO747" s="43" t="s">
        <v>658</v>
      </c>
      <c r="AP747" s="43"/>
      <c r="AQ747" s="43">
        <v>2</v>
      </c>
      <c r="AR747" s="43"/>
      <c r="AS747" s="43"/>
      <c r="AT747" s="43"/>
      <c r="AU747" s="43" t="s">
        <v>376</v>
      </c>
      <c r="AV747" s="43"/>
      <c r="AW747" s="43" t="s">
        <v>30</v>
      </c>
      <c r="AX747" s="43"/>
      <c r="AY747" s="43" t="s">
        <v>30</v>
      </c>
      <c r="AZ747" s="43"/>
      <c r="BA747" s="44"/>
      <c r="BB747" s="48"/>
      <c r="BC747" s="43"/>
      <c r="BD747" s="43"/>
      <c r="BE747" s="43"/>
      <c r="BF747" s="43">
        <v>1</v>
      </c>
      <c r="BG747" s="43">
        <v>2</v>
      </c>
      <c r="BH747" s="43">
        <v>1</v>
      </c>
      <c r="BI747" s="43" t="s">
        <v>1357</v>
      </c>
      <c r="BJ747" s="43" t="s">
        <v>816</v>
      </c>
      <c r="BK747" s="43">
        <v>1970</v>
      </c>
      <c r="BL747" s="43" t="str">
        <f t="shared" si="69"/>
        <v>1970Watford</v>
      </c>
      <c r="BM747" s="49" t="str">
        <f t="shared" si="70"/>
        <v>London</v>
      </c>
      <c r="BN747" s="43"/>
      <c r="BO747" s="43"/>
      <c r="BP747" s="43"/>
      <c r="BQ747" s="43"/>
      <c r="BR747" s="43"/>
      <c r="BS747" s="43"/>
      <c r="BT747" s="43"/>
      <c r="BU747" s="43"/>
      <c r="BV747" s="43" t="s">
        <v>376</v>
      </c>
      <c r="BW747" s="43" t="s">
        <v>376</v>
      </c>
      <c r="BX747" s="43"/>
      <c r="BZ747" s="50"/>
      <c r="CA747" s="50"/>
      <c r="CB747" s="88" t="str">
        <f t="shared" si="71"/>
        <v>19700314</v>
      </c>
    </row>
    <row r="748" spans="1:80" s="49" customFormat="1" ht="12.95" customHeight="1" x14ac:dyDescent="0.2">
      <c r="A748" s="43">
        <v>3</v>
      </c>
      <c r="B748" s="43">
        <v>23</v>
      </c>
      <c r="C748" s="43">
        <v>1970</v>
      </c>
      <c r="D748" s="43" t="s">
        <v>658</v>
      </c>
      <c r="E748" s="43" t="s">
        <v>559</v>
      </c>
      <c r="F748" s="44" t="s">
        <v>1010</v>
      </c>
      <c r="G748" s="43"/>
      <c r="H748" s="44" t="s">
        <v>1011</v>
      </c>
      <c r="I748" s="44" t="s">
        <v>1023</v>
      </c>
      <c r="J748" s="45">
        <v>25650</v>
      </c>
      <c r="K748" s="43" t="s">
        <v>821</v>
      </c>
      <c r="L748" s="43" t="s">
        <v>1014</v>
      </c>
      <c r="M748" s="43" t="s">
        <v>794</v>
      </c>
      <c r="N748" s="46">
        <v>0</v>
      </c>
      <c r="O748" s="46">
        <v>0</v>
      </c>
      <c r="P748" s="44" t="s">
        <v>1219</v>
      </c>
      <c r="Q748" s="44" t="s">
        <v>1111</v>
      </c>
      <c r="R748" s="44" t="s">
        <v>376</v>
      </c>
      <c r="S748" s="43"/>
      <c r="T748" s="43"/>
      <c r="U748" s="43"/>
      <c r="V748" s="43"/>
      <c r="W748" s="43"/>
      <c r="X748" s="43"/>
      <c r="Y748" s="43"/>
      <c r="Z748" s="43"/>
      <c r="AA748" s="43"/>
      <c r="AB748" s="43"/>
      <c r="AC748" s="43"/>
      <c r="AD748" s="43"/>
      <c r="AE748" s="47">
        <f t="shared" si="66"/>
        <v>0</v>
      </c>
      <c r="AF748" s="47">
        <f t="shared" si="67"/>
        <v>1</v>
      </c>
      <c r="AG748" s="47">
        <f t="shared" si="68"/>
        <v>0</v>
      </c>
      <c r="AH748" s="43" t="s">
        <v>1101</v>
      </c>
      <c r="AI748" s="43" t="s">
        <v>1159</v>
      </c>
      <c r="AJ748" s="43" t="s">
        <v>376</v>
      </c>
      <c r="AK748" s="43" t="s">
        <v>658</v>
      </c>
      <c r="AL748" s="43" t="s">
        <v>1241</v>
      </c>
      <c r="AM748" s="43" t="s">
        <v>1260</v>
      </c>
      <c r="AN748" s="43" t="s">
        <v>376</v>
      </c>
      <c r="AO748" s="43" t="s">
        <v>658</v>
      </c>
      <c r="AP748" s="43"/>
      <c r="AQ748" s="43">
        <v>2</v>
      </c>
      <c r="AR748" s="43"/>
      <c r="AS748" s="43"/>
      <c r="AT748" s="43"/>
      <c r="AU748" s="43" t="s">
        <v>376</v>
      </c>
      <c r="AV748" s="43"/>
      <c r="AW748" s="43" t="s">
        <v>30</v>
      </c>
      <c r="AX748" s="43"/>
      <c r="AY748" s="43" t="s">
        <v>30</v>
      </c>
      <c r="AZ748" s="43"/>
      <c r="BA748" s="44"/>
      <c r="BB748" s="48"/>
      <c r="BC748" s="43"/>
      <c r="BD748" s="43"/>
      <c r="BE748" s="43"/>
      <c r="BF748" s="43">
        <v>1</v>
      </c>
      <c r="BG748" s="43">
        <v>1</v>
      </c>
      <c r="BH748" s="43">
        <v>1</v>
      </c>
      <c r="BI748" s="43" t="s">
        <v>821</v>
      </c>
      <c r="BJ748" s="43" t="s">
        <v>794</v>
      </c>
      <c r="BK748" s="43">
        <v>1970</v>
      </c>
      <c r="BL748" s="43" t="str">
        <f t="shared" si="69"/>
        <v>1970Manchester United</v>
      </c>
      <c r="BM748" s="49" t="str">
        <f t="shared" si="70"/>
        <v>Birmingham</v>
      </c>
      <c r="BN748" s="43"/>
      <c r="BO748" s="43"/>
      <c r="BP748" s="43"/>
      <c r="BQ748" s="43"/>
      <c r="BR748" s="43"/>
      <c r="BS748" s="43"/>
      <c r="BT748" s="43"/>
      <c r="BU748" s="43"/>
      <c r="BV748" s="43" t="s">
        <v>376</v>
      </c>
      <c r="BW748" s="43" t="s">
        <v>376</v>
      </c>
      <c r="BX748" s="43"/>
      <c r="BZ748" s="50"/>
      <c r="CA748" s="50"/>
      <c r="CB748" s="88" t="str">
        <f t="shared" si="71"/>
        <v>19700323</v>
      </c>
    </row>
    <row r="749" spans="1:80" s="49" customFormat="1" ht="12.95" customHeight="1" x14ac:dyDescent="0.2">
      <c r="A749" s="43">
        <v>3</v>
      </c>
      <c r="B749" s="43">
        <v>23</v>
      </c>
      <c r="C749" s="43">
        <v>1970</v>
      </c>
      <c r="D749" s="43" t="s">
        <v>658</v>
      </c>
      <c r="E749" s="43" t="s">
        <v>559</v>
      </c>
      <c r="F749" s="44" t="s">
        <v>1010</v>
      </c>
      <c r="G749" s="43"/>
      <c r="H749" s="44" t="s">
        <v>1011</v>
      </c>
      <c r="I749" s="44" t="s">
        <v>1023</v>
      </c>
      <c r="J749" s="45">
        <v>25650</v>
      </c>
      <c r="K749" s="43" t="s">
        <v>794</v>
      </c>
      <c r="L749" s="43" t="s">
        <v>1014</v>
      </c>
      <c r="M749" s="43" t="s">
        <v>821</v>
      </c>
      <c r="N749" s="46">
        <v>0</v>
      </c>
      <c r="O749" s="46">
        <v>0</v>
      </c>
      <c r="P749" s="44" t="s">
        <v>1219</v>
      </c>
      <c r="Q749" s="44" t="s">
        <v>1111</v>
      </c>
      <c r="R749" s="44" t="s">
        <v>376</v>
      </c>
      <c r="S749" s="43"/>
      <c r="T749" s="43"/>
      <c r="U749" s="43"/>
      <c r="V749" s="43"/>
      <c r="W749" s="43"/>
      <c r="X749" s="43"/>
      <c r="Y749" s="43"/>
      <c r="Z749" s="43"/>
      <c r="AA749" s="43"/>
      <c r="AB749" s="43"/>
      <c r="AC749" s="43"/>
      <c r="AD749" s="43"/>
      <c r="AE749" s="47">
        <f t="shared" si="66"/>
        <v>0</v>
      </c>
      <c r="AF749" s="47">
        <f t="shared" si="67"/>
        <v>1</v>
      </c>
      <c r="AG749" s="47">
        <f t="shared" si="68"/>
        <v>0</v>
      </c>
      <c r="AH749" s="43" t="s">
        <v>1241</v>
      </c>
      <c r="AI749" s="43" t="s">
        <v>1260</v>
      </c>
      <c r="AJ749" s="43" t="s">
        <v>376</v>
      </c>
      <c r="AK749" s="43" t="s">
        <v>658</v>
      </c>
      <c r="AL749" s="43" t="s">
        <v>1101</v>
      </c>
      <c r="AM749" s="43" t="s">
        <v>1159</v>
      </c>
      <c r="AN749" s="43" t="s">
        <v>376</v>
      </c>
      <c r="AO749" s="43" t="s">
        <v>658</v>
      </c>
      <c r="AP749" s="43"/>
      <c r="AQ749" s="43">
        <v>2</v>
      </c>
      <c r="AR749" s="43"/>
      <c r="AS749" s="43"/>
      <c r="AT749" s="43"/>
      <c r="AU749" s="43" t="s">
        <v>376</v>
      </c>
      <c r="AV749" s="43"/>
      <c r="AW749" s="43" t="s">
        <v>30</v>
      </c>
      <c r="AX749" s="43"/>
      <c r="AY749" s="43" t="s">
        <v>30</v>
      </c>
      <c r="AZ749" s="43"/>
      <c r="BA749" s="44"/>
      <c r="BB749" s="48"/>
      <c r="BC749" s="43"/>
      <c r="BD749" s="43"/>
      <c r="BE749" s="43"/>
      <c r="BF749" s="43">
        <v>1</v>
      </c>
      <c r="BG749" s="43">
        <v>1</v>
      </c>
      <c r="BH749" s="43">
        <v>1</v>
      </c>
      <c r="BI749" s="43" t="s">
        <v>794</v>
      </c>
      <c r="BJ749" s="43" t="s">
        <v>821</v>
      </c>
      <c r="BK749" s="43">
        <v>1970</v>
      </c>
      <c r="BL749" s="43" t="str">
        <f t="shared" si="69"/>
        <v>1970Leeds United</v>
      </c>
      <c r="BM749" s="49" t="str">
        <f t="shared" si="70"/>
        <v>Birmingham</v>
      </c>
      <c r="BN749" s="43"/>
      <c r="BO749" s="43"/>
      <c r="BP749" s="43"/>
      <c r="BQ749" s="43"/>
      <c r="BR749" s="43"/>
      <c r="BS749" s="43"/>
      <c r="BT749" s="43"/>
      <c r="BU749" s="43"/>
      <c r="BV749" s="43" t="s">
        <v>376</v>
      </c>
      <c r="BW749" s="43" t="s">
        <v>376</v>
      </c>
      <c r="BX749" s="43"/>
      <c r="BZ749" s="50"/>
      <c r="CA749" s="50"/>
      <c r="CB749" s="88" t="str">
        <f t="shared" si="71"/>
        <v>19700323</v>
      </c>
    </row>
    <row r="750" spans="1:80" s="49" customFormat="1" ht="12.95" customHeight="1" x14ac:dyDescent="0.2">
      <c r="A750" s="43">
        <v>3</v>
      </c>
      <c r="B750" s="43">
        <v>26</v>
      </c>
      <c r="C750" s="43">
        <v>1970</v>
      </c>
      <c r="D750" s="43" t="s">
        <v>658</v>
      </c>
      <c r="E750" s="43" t="s">
        <v>559</v>
      </c>
      <c r="F750" s="44" t="s">
        <v>1010</v>
      </c>
      <c r="G750" s="43"/>
      <c r="H750" s="44" t="s">
        <v>1011</v>
      </c>
      <c r="I750" s="44" t="s">
        <v>1170</v>
      </c>
      <c r="J750" s="45">
        <v>25653</v>
      </c>
      <c r="K750" s="43" t="s">
        <v>794</v>
      </c>
      <c r="L750" s="43" t="s">
        <v>3</v>
      </c>
      <c r="M750" s="43" t="s">
        <v>821</v>
      </c>
      <c r="N750" s="46">
        <v>1</v>
      </c>
      <c r="O750" s="46">
        <v>0</v>
      </c>
      <c r="P750" s="44" t="s">
        <v>1209</v>
      </c>
      <c r="Q750" s="44" t="s">
        <v>1101</v>
      </c>
      <c r="R750" s="44" t="s">
        <v>376</v>
      </c>
      <c r="S750" s="43"/>
      <c r="T750" s="43"/>
      <c r="U750" s="43"/>
      <c r="V750" s="43"/>
      <c r="W750" s="43"/>
      <c r="X750" s="43"/>
      <c r="Y750" s="43"/>
      <c r="Z750" s="43"/>
      <c r="AA750" s="43"/>
      <c r="AB750" s="43"/>
      <c r="AC750" s="43"/>
      <c r="AD750" s="43"/>
      <c r="AE750" s="47">
        <f t="shared" si="66"/>
        <v>1</v>
      </c>
      <c r="AF750" s="47">
        <f t="shared" si="67"/>
        <v>0</v>
      </c>
      <c r="AG750" s="47">
        <f t="shared" si="68"/>
        <v>0</v>
      </c>
      <c r="AH750" s="43" t="s">
        <v>1241</v>
      </c>
      <c r="AI750" s="43" t="s">
        <v>1260</v>
      </c>
      <c r="AJ750" s="43" t="s">
        <v>376</v>
      </c>
      <c r="AK750" s="43" t="s">
        <v>658</v>
      </c>
      <c r="AL750" s="43" t="s">
        <v>1101</v>
      </c>
      <c r="AM750" s="43" t="s">
        <v>1159</v>
      </c>
      <c r="AN750" s="43" t="s">
        <v>376</v>
      </c>
      <c r="AO750" s="43" t="s">
        <v>658</v>
      </c>
      <c r="AP750" s="43"/>
      <c r="AQ750" s="43">
        <v>2</v>
      </c>
      <c r="AR750" s="43"/>
      <c r="AS750" s="43"/>
      <c r="AT750" s="43"/>
      <c r="AU750" s="43" t="s">
        <v>376</v>
      </c>
      <c r="AV750" s="43"/>
      <c r="AW750" s="43" t="s">
        <v>30</v>
      </c>
      <c r="AX750" s="43"/>
      <c r="AY750" s="43" t="s">
        <v>30</v>
      </c>
      <c r="AZ750" s="43"/>
      <c r="BA750" s="44"/>
      <c r="BB750" s="48"/>
      <c r="BC750" s="43"/>
      <c r="BD750" s="43"/>
      <c r="BE750" s="43"/>
      <c r="BF750" s="43">
        <v>1</v>
      </c>
      <c r="BG750" s="43">
        <v>1</v>
      </c>
      <c r="BH750" s="43">
        <v>1</v>
      </c>
      <c r="BI750" s="43" t="s">
        <v>794</v>
      </c>
      <c r="BJ750" s="43" t="s">
        <v>821</v>
      </c>
      <c r="BK750" s="43">
        <v>1970</v>
      </c>
      <c r="BL750" s="43" t="str">
        <f t="shared" si="69"/>
        <v>1970Leeds United</v>
      </c>
      <c r="BM750" s="49" t="str">
        <f t="shared" si="70"/>
        <v>Manchester</v>
      </c>
      <c r="BN750" s="43"/>
      <c r="BO750" s="43"/>
      <c r="BP750" s="43"/>
      <c r="BQ750" s="43"/>
      <c r="BR750" s="43"/>
      <c r="BS750" s="43"/>
      <c r="BT750" s="43"/>
      <c r="BU750" s="43"/>
      <c r="BV750" s="43" t="s">
        <v>376</v>
      </c>
      <c r="BW750" s="43" t="s">
        <v>376</v>
      </c>
      <c r="BX750" s="43"/>
      <c r="BZ750" s="50"/>
      <c r="CA750" s="50"/>
      <c r="CB750" s="88" t="str">
        <f t="shared" si="71"/>
        <v>19700326</v>
      </c>
    </row>
    <row r="751" spans="1:80" s="49" customFormat="1" ht="12.95" customHeight="1" x14ac:dyDescent="0.2">
      <c r="A751" s="43">
        <v>3</v>
      </c>
      <c r="B751" s="43">
        <v>26</v>
      </c>
      <c r="C751" s="43">
        <v>1970</v>
      </c>
      <c r="D751" s="43" t="s">
        <v>658</v>
      </c>
      <c r="E751" s="43" t="s">
        <v>559</v>
      </c>
      <c r="F751" s="44" t="s">
        <v>1010</v>
      </c>
      <c r="G751" s="43"/>
      <c r="H751" s="44" t="s">
        <v>1011</v>
      </c>
      <c r="I751" s="44" t="s">
        <v>1170</v>
      </c>
      <c r="J751" s="45">
        <v>25653</v>
      </c>
      <c r="K751" s="43" t="s">
        <v>821</v>
      </c>
      <c r="L751" s="43" t="s">
        <v>4</v>
      </c>
      <c r="M751" s="43" t="s">
        <v>794</v>
      </c>
      <c r="N751" s="46">
        <v>0</v>
      </c>
      <c r="O751" s="46">
        <v>1</v>
      </c>
      <c r="P751" s="44" t="s">
        <v>1209</v>
      </c>
      <c r="Q751" s="44" t="s">
        <v>1101</v>
      </c>
      <c r="R751" s="44" t="s">
        <v>376</v>
      </c>
      <c r="S751" s="43"/>
      <c r="T751" s="43"/>
      <c r="U751" s="43"/>
      <c r="V751" s="43"/>
      <c r="W751" s="43"/>
      <c r="X751" s="43"/>
      <c r="Y751" s="43"/>
      <c r="Z751" s="43"/>
      <c r="AA751" s="43"/>
      <c r="AB751" s="43"/>
      <c r="AC751" s="43"/>
      <c r="AD751" s="43"/>
      <c r="AE751" s="47">
        <f t="shared" si="66"/>
        <v>0</v>
      </c>
      <c r="AF751" s="47">
        <f t="shared" si="67"/>
        <v>0</v>
      </c>
      <c r="AG751" s="47">
        <f t="shared" si="68"/>
        <v>1</v>
      </c>
      <c r="AH751" s="43" t="s">
        <v>1101</v>
      </c>
      <c r="AI751" s="43" t="s">
        <v>1159</v>
      </c>
      <c r="AJ751" s="43" t="s">
        <v>376</v>
      </c>
      <c r="AK751" s="43" t="s">
        <v>658</v>
      </c>
      <c r="AL751" s="43" t="s">
        <v>1241</v>
      </c>
      <c r="AM751" s="43" t="s">
        <v>1260</v>
      </c>
      <c r="AN751" s="43" t="s">
        <v>376</v>
      </c>
      <c r="AO751" s="43" t="s">
        <v>658</v>
      </c>
      <c r="AP751" s="43"/>
      <c r="AQ751" s="43">
        <v>2</v>
      </c>
      <c r="AR751" s="43"/>
      <c r="AS751" s="43"/>
      <c r="AT751" s="43"/>
      <c r="AU751" s="43" t="s">
        <v>376</v>
      </c>
      <c r="AV751" s="43"/>
      <c r="AW751" s="43" t="s">
        <v>30</v>
      </c>
      <c r="AX751" s="43"/>
      <c r="AY751" s="43" t="s">
        <v>30</v>
      </c>
      <c r="AZ751" s="43"/>
      <c r="BA751" s="44"/>
      <c r="BB751" s="48"/>
      <c r="BC751" s="43"/>
      <c r="BD751" s="43"/>
      <c r="BE751" s="43"/>
      <c r="BF751" s="43">
        <v>1</v>
      </c>
      <c r="BG751" s="43">
        <v>1</v>
      </c>
      <c r="BH751" s="43">
        <v>1</v>
      </c>
      <c r="BI751" s="43" t="s">
        <v>821</v>
      </c>
      <c r="BJ751" s="43" t="s">
        <v>794</v>
      </c>
      <c r="BK751" s="43">
        <v>1970</v>
      </c>
      <c r="BL751" s="43" t="str">
        <f t="shared" si="69"/>
        <v>1970Manchester United</v>
      </c>
      <c r="BM751" s="49" t="str">
        <f t="shared" si="70"/>
        <v>Manchester</v>
      </c>
      <c r="BN751" s="43"/>
      <c r="BO751" s="43"/>
      <c r="BP751" s="43"/>
      <c r="BQ751" s="43"/>
      <c r="BR751" s="43"/>
      <c r="BS751" s="43"/>
      <c r="BT751" s="43"/>
      <c r="BU751" s="43"/>
      <c r="BV751" s="43" t="s">
        <v>376</v>
      </c>
      <c r="BW751" s="43" t="s">
        <v>376</v>
      </c>
      <c r="BX751" s="43"/>
      <c r="BZ751" s="50"/>
      <c r="CA751" s="50"/>
      <c r="CB751" s="88" t="str">
        <f t="shared" si="71"/>
        <v>19700326</v>
      </c>
    </row>
    <row r="752" spans="1:80" s="49" customFormat="1" ht="12.95" customHeight="1" x14ac:dyDescent="0.2">
      <c r="A752" s="43">
        <v>4</v>
      </c>
      <c r="B752" s="43">
        <v>11</v>
      </c>
      <c r="C752" s="43">
        <v>1970</v>
      </c>
      <c r="D752" s="43" t="s">
        <v>658</v>
      </c>
      <c r="E752" s="43" t="s">
        <v>559</v>
      </c>
      <c r="F752" s="44" t="s">
        <v>1010</v>
      </c>
      <c r="G752" s="43"/>
      <c r="H752" s="44" t="s">
        <v>1025</v>
      </c>
      <c r="I752" s="44"/>
      <c r="J752" s="45">
        <v>25669</v>
      </c>
      <c r="K752" s="43" t="s">
        <v>794</v>
      </c>
      <c r="L752" s="43" t="s">
        <v>1014</v>
      </c>
      <c r="M752" s="43" t="s">
        <v>816</v>
      </c>
      <c r="N752" s="46">
        <v>2</v>
      </c>
      <c r="O752" s="46">
        <v>2</v>
      </c>
      <c r="P752" s="44" t="s">
        <v>1268</v>
      </c>
      <c r="Q752" s="44" t="s">
        <v>1017</v>
      </c>
      <c r="R752" s="44" t="s">
        <v>376</v>
      </c>
      <c r="S752" s="43"/>
      <c r="T752" s="43"/>
      <c r="U752" s="43"/>
      <c r="V752" s="43"/>
      <c r="W752" s="43"/>
      <c r="X752" s="43"/>
      <c r="Y752" s="43"/>
      <c r="Z752" s="43"/>
      <c r="AA752" s="43"/>
      <c r="AB752" s="43"/>
      <c r="AC752" s="43"/>
      <c r="AD752" s="43"/>
      <c r="AE752" s="47">
        <f t="shared" si="66"/>
        <v>0</v>
      </c>
      <c r="AF752" s="47">
        <f t="shared" si="67"/>
        <v>1</v>
      </c>
      <c r="AG752" s="47">
        <f t="shared" si="68"/>
        <v>0</v>
      </c>
      <c r="AH752" s="43" t="s">
        <v>1241</v>
      </c>
      <c r="AI752" s="43" t="s">
        <v>1260</v>
      </c>
      <c r="AJ752" s="43" t="s">
        <v>376</v>
      </c>
      <c r="AK752" s="43" t="s">
        <v>658</v>
      </c>
      <c r="AL752" s="43" t="s">
        <v>1017</v>
      </c>
      <c r="AM752" s="43" t="s">
        <v>1018</v>
      </c>
      <c r="AN752" s="43" t="s">
        <v>376</v>
      </c>
      <c r="AO752" s="43" t="s">
        <v>658</v>
      </c>
      <c r="AP752" s="43"/>
      <c r="AQ752" s="43">
        <v>1</v>
      </c>
      <c r="AR752" s="43"/>
      <c r="AS752" s="43"/>
      <c r="AT752" s="43"/>
      <c r="AU752" s="43" t="s">
        <v>376</v>
      </c>
      <c r="AV752" s="43"/>
      <c r="AW752" s="43" t="s">
        <v>30</v>
      </c>
      <c r="AX752" s="43"/>
      <c r="AY752" s="43" t="s">
        <v>30</v>
      </c>
      <c r="AZ752" s="43"/>
      <c r="BA752" s="44"/>
      <c r="BB752" s="48"/>
      <c r="BC752" s="43" t="s">
        <v>30</v>
      </c>
      <c r="BD752" s="43"/>
      <c r="BE752" s="43"/>
      <c r="BF752" s="43">
        <v>1</v>
      </c>
      <c r="BG752" s="43">
        <v>1</v>
      </c>
      <c r="BH752" s="43">
        <v>1</v>
      </c>
      <c r="BI752" s="43" t="s">
        <v>794</v>
      </c>
      <c r="BJ752" s="43" t="s">
        <v>816</v>
      </c>
      <c r="BK752" s="43">
        <v>1970</v>
      </c>
      <c r="BL752" s="43" t="str">
        <f t="shared" si="69"/>
        <v>1970Leeds United</v>
      </c>
      <c r="BM752" s="49" t="str">
        <f t="shared" si="70"/>
        <v>London</v>
      </c>
      <c r="BN752" s="43"/>
      <c r="BO752" s="43"/>
      <c r="BP752" s="43"/>
      <c r="BQ752" s="43"/>
      <c r="BR752" s="43"/>
      <c r="BS752" s="43"/>
      <c r="BT752" s="43"/>
      <c r="BU752" s="43"/>
      <c r="BV752" s="43" t="s">
        <v>376</v>
      </c>
      <c r="BW752" s="43" t="s">
        <v>376</v>
      </c>
      <c r="BX752" s="43"/>
      <c r="BZ752" s="50"/>
      <c r="CA752" s="50"/>
      <c r="CB752" s="88" t="str">
        <f t="shared" si="71"/>
        <v>19700411</v>
      </c>
    </row>
    <row r="753" spans="1:80" s="49" customFormat="1" ht="12.95" customHeight="1" x14ac:dyDescent="0.2">
      <c r="A753" s="43">
        <v>4</v>
      </c>
      <c r="B753" s="43">
        <v>11</v>
      </c>
      <c r="C753" s="43">
        <v>1970</v>
      </c>
      <c r="D753" s="43" t="s">
        <v>658</v>
      </c>
      <c r="E753" s="43" t="s">
        <v>559</v>
      </c>
      <c r="F753" s="44" t="s">
        <v>1010</v>
      </c>
      <c r="G753" s="43"/>
      <c r="H753" s="44" t="s">
        <v>1025</v>
      </c>
      <c r="I753" s="44"/>
      <c r="J753" s="45">
        <v>25669</v>
      </c>
      <c r="K753" s="43" t="s">
        <v>816</v>
      </c>
      <c r="L753" s="43" t="s">
        <v>1014</v>
      </c>
      <c r="M753" s="43" t="s">
        <v>794</v>
      </c>
      <c r="N753" s="46">
        <v>2</v>
      </c>
      <c r="O753" s="46">
        <v>2</v>
      </c>
      <c r="P753" s="44" t="s">
        <v>1268</v>
      </c>
      <c r="Q753" s="44" t="s">
        <v>1017</v>
      </c>
      <c r="R753" s="44" t="s">
        <v>376</v>
      </c>
      <c r="S753" s="43"/>
      <c r="T753" s="43"/>
      <c r="U753" s="43"/>
      <c r="V753" s="43"/>
      <c r="W753" s="43"/>
      <c r="X753" s="43"/>
      <c r="Y753" s="43"/>
      <c r="Z753" s="43"/>
      <c r="AA753" s="43"/>
      <c r="AB753" s="43"/>
      <c r="AC753" s="43"/>
      <c r="AD753" s="43"/>
      <c r="AE753" s="47">
        <f t="shared" si="66"/>
        <v>0</v>
      </c>
      <c r="AF753" s="47">
        <f t="shared" si="67"/>
        <v>1</v>
      </c>
      <c r="AG753" s="47">
        <f t="shared" si="68"/>
        <v>0</v>
      </c>
      <c r="AH753" s="43" t="s">
        <v>1017</v>
      </c>
      <c r="AI753" s="43" t="s">
        <v>1018</v>
      </c>
      <c r="AJ753" s="43" t="s">
        <v>376</v>
      </c>
      <c r="AK753" s="43" t="s">
        <v>658</v>
      </c>
      <c r="AL753" s="43" t="s">
        <v>1241</v>
      </c>
      <c r="AM753" s="43" t="s">
        <v>1260</v>
      </c>
      <c r="AN753" s="43" t="s">
        <v>376</v>
      </c>
      <c r="AO753" s="43" t="s">
        <v>658</v>
      </c>
      <c r="AP753" s="43"/>
      <c r="AQ753" s="43">
        <v>1</v>
      </c>
      <c r="AR753" s="43"/>
      <c r="AS753" s="43"/>
      <c r="AT753" s="43"/>
      <c r="AU753" s="43" t="s">
        <v>376</v>
      </c>
      <c r="AV753" s="43"/>
      <c r="AW753" s="43" t="s">
        <v>30</v>
      </c>
      <c r="AX753" s="43"/>
      <c r="AY753" s="43" t="s">
        <v>30</v>
      </c>
      <c r="AZ753" s="43"/>
      <c r="BA753" s="44"/>
      <c r="BB753" s="48"/>
      <c r="BC753" s="43" t="s">
        <v>30</v>
      </c>
      <c r="BD753" s="43"/>
      <c r="BE753" s="43"/>
      <c r="BF753" s="43">
        <v>1</v>
      </c>
      <c r="BG753" s="43">
        <v>1</v>
      </c>
      <c r="BH753" s="43">
        <v>1</v>
      </c>
      <c r="BI753" s="43" t="s">
        <v>816</v>
      </c>
      <c r="BJ753" s="43" t="s">
        <v>794</v>
      </c>
      <c r="BK753" s="43">
        <v>1970</v>
      </c>
      <c r="BL753" s="43" t="str">
        <f t="shared" si="69"/>
        <v>1970Chelsea</v>
      </c>
      <c r="BM753" s="49" t="str">
        <f t="shared" si="70"/>
        <v>London</v>
      </c>
      <c r="BN753" s="43"/>
      <c r="BO753" s="43"/>
      <c r="BP753" s="43"/>
      <c r="BQ753" s="43"/>
      <c r="BR753" s="43"/>
      <c r="BS753" s="43"/>
      <c r="BT753" s="43"/>
      <c r="BU753" s="43"/>
      <c r="BV753" s="43" t="s">
        <v>376</v>
      </c>
      <c r="BW753" s="43" t="s">
        <v>376</v>
      </c>
      <c r="BX753" s="43"/>
      <c r="BZ753" s="50"/>
      <c r="CA753" s="50"/>
      <c r="CB753" s="88" t="str">
        <f t="shared" si="71"/>
        <v>19700411</v>
      </c>
    </row>
    <row r="754" spans="1:80" s="49" customFormat="1" ht="12.95" customHeight="1" x14ac:dyDescent="0.2">
      <c r="A754" s="43">
        <v>4</v>
      </c>
      <c r="B754" s="43">
        <v>29</v>
      </c>
      <c r="C754" s="43">
        <v>1970</v>
      </c>
      <c r="D754" s="43" t="s">
        <v>658</v>
      </c>
      <c r="E754" s="43" t="s">
        <v>559</v>
      </c>
      <c r="F754" s="44" t="s">
        <v>1010</v>
      </c>
      <c r="G754" s="43"/>
      <c r="H754" s="44" t="s">
        <v>1025</v>
      </c>
      <c r="I754" s="44" t="s">
        <v>1023</v>
      </c>
      <c r="J754" s="45">
        <v>25687</v>
      </c>
      <c r="K754" s="43" t="s">
        <v>816</v>
      </c>
      <c r="L754" s="43" t="s">
        <v>3</v>
      </c>
      <c r="M754" s="43" t="s">
        <v>794</v>
      </c>
      <c r="N754" s="46">
        <v>2</v>
      </c>
      <c r="O754" s="46">
        <v>1</v>
      </c>
      <c r="P754" s="44" t="s">
        <v>1246</v>
      </c>
      <c r="Q754" s="44" t="s">
        <v>1101</v>
      </c>
      <c r="R754" s="44" t="s">
        <v>376</v>
      </c>
      <c r="S754" s="43"/>
      <c r="T754" s="43"/>
      <c r="U754" s="43"/>
      <c r="V754" s="43"/>
      <c r="W754" s="43"/>
      <c r="X754" s="43"/>
      <c r="Y754" s="43"/>
      <c r="Z754" s="43"/>
      <c r="AA754" s="43"/>
      <c r="AB754" s="43"/>
      <c r="AC754" s="43"/>
      <c r="AD754" s="43"/>
      <c r="AE754" s="47">
        <f t="shared" si="66"/>
        <v>1</v>
      </c>
      <c r="AF754" s="47">
        <f t="shared" si="67"/>
        <v>0</v>
      </c>
      <c r="AG754" s="47">
        <f t="shared" si="68"/>
        <v>0</v>
      </c>
      <c r="AH754" s="43" t="s">
        <v>1017</v>
      </c>
      <c r="AI754" s="43" t="s">
        <v>1018</v>
      </c>
      <c r="AJ754" s="43" t="s">
        <v>376</v>
      </c>
      <c r="AK754" s="43" t="s">
        <v>658</v>
      </c>
      <c r="AL754" s="43" t="s">
        <v>1241</v>
      </c>
      <c r="AM754" s="43" t="s">
        <v>1260</v>
      </c>
      <c r="AN754" s="43" t="s">
        <v>376</v>
      </c>
      <c r="AO754" s="43" t="s">
        <v>658</v>
      </c>
      <c r="AP754" s="43"/>
      <c r="AQ754" s="43">
        <v>1</v>
      </c>
      <c r="AR754" s="43"/>
      <c r="AS754" s="43"/>
      <c r="AT754" s="43"/>
      <c r="AU754" s="43" t="s">
        <v>376</v>
      </c>
      <c r="AV754" s="43"/>
      <c r="AW754" s="43" t="s">
        <v>30</v>
      </c>
      <c r="AX754" s="43"/>
      <c r="AY754" s="43" t="s">
        <v>30</v>
      </c>
      <c r="AZ754" s="43"/>
      <c r="BA754" s="44"/>
      <c r="BB754" s="48" t="s">
        <v>30</v>
      </c>
      <c r="BC754" s="43" t="s">
        <v>30</v>
      </c>
      <c r="BD754" s="43"/>
      <c r="BE754" s="43"/>
      <c r="BF754" s="43">
        <v>1</v>
      </c>
      <c r="BG754" s="43">
        <v>1</v>
      </c>
      <c r="BH754" s="43">
        <v>1</v>
      </c>
      <c r="BI754" s="43" t="s">
        <v>816</v>
      </c>
      <c r="BJ754" s="43" t="s">
        <v>794</v>
      </c>
      <c r="BK754" s="43">
        <v>1970</v>
      </c>
      <c r="BL754" s="43" t="str">
        <f t="shared" si="69"/>
        <v>1970Chelsea</v>
      </c>
      <c r="BM754" s="49" t="str">
        <f t="shared" si="70"/>
        <v>Manchester</v>
      </c>
      <c r="BN754" s="43"/>
      <c r="BO754" s="43"/>
      <c r="BP754" s="43"/>
      <c r="BQ754" s="43"/>
      <c r="BR754" s="43"/>
      <c r="BS754" s="43"/>
      <c r="BT754" s="43"/>
      <c r="BU754" s="43"/>
      <c r="BV754" s="43" t="s">
        <v>376</v>
      </c>
      <c r="BW754" s="43" t="s">
        <v>376</v>
      </c>
      <c r="BX754" s="43"/>
      <c r="BZ754" s="50"/>
      <c r="CA754" s="50"/>
      <c r="CB754" s="88" t="str">
        <f t="shared" si="71"/>
        <v>19700429</v>
      </c>
    </row>
    <row r="755" spans="1:80" s="49" customFormat="1" ht="12.95" customHeight="1" x14ac:dyDescent="0.2">
      <c r="A755" s="43">
        <v>4</v>
      </c>
      <c r="B755" s="43">
        <v>29</v>
      </c>
      <c r="C755" s="43">
        <v>1970</v>
      </c>
      <c r="D755" s="43" t="s">
        <v>658</v>
      </c>
      <c r="E755" s="43" t="s">
        <v>559</v>
      </c>
      <c r="F755" s="44" t="s">
        <v>1010</v>
      </c>
      <c r="G755" s="43"/>
      <c r="H755" s="44" t="s">
        <v>1025</v>
      </c>
      <c r="I755" s="44" t="s">
        <v>1023</v>
      </c>
      <c r="J755" s="45">
        <v>25687</v>
      </c>
      <c r="K755" s="43" t="s">
        <v>794</v>
      </c>
      <c r="L755" s="43" t="s">
        <v>4</v>
      </c>
      <c r="M755" s="43" t="s">
        <v>816</v>
      </c>
      <c r="N755" s="46">
        <v>1</v>
      </c>
      <c r="O755" s="46">
        <v>2</v>
      </c>
      <c r="P755" s="44" t="s">
        <v>1246</v>
      </c>
      <c r="Q755" s="44" t="s">
        <v>1101</v>
      </c>
      <c r="R755" s="44" t="s">
        <v>376</v>
      </c>
      <c r="S755" s="43"/>
      <c r="T755" s="43"/>
      <c r="U755" s="43"/>
      <c r="V755" s="43"/>
      <c r="W755" s="43"/>
      <c r="X755" s="43"/>
      <c r="Y755" s="43"/>
      <c r="Z755" s="43"/>
      <c r="AA755" s="43"/>
      <c r="AB755" s="43"/>
      <c r="AC755" s="43"/>
      <c r="AD755" s="43"/>
      <c r="AE755" s="47">
        <f t="shared" si="66"/>
        <v>0</v>
      </c>
      <c r="AF755" s="47">
        <f t="shared" si="67"/>
        <v>0</v>
      </c>
      <c r="AG755" s="47">
        <f t="shared" si="68"/>
        <v>1</v>
      </c>
      <c r="AH755" s="43" t="s">
        <v>1241</v>
      </c>
      <c r="AI755" s="43" t="s">
        <v>1260</v>
      </c>
      <c r="AJ755" s="43" t="s">
        <v>376</v>
      </c>
      <c r="AK755" s="43" t="s">
        <v>658</v>
      </c>
      <c r="AL755" s="43" t="s">
        <v>1017</v>
      </c>
      <c r="AM755" s="43" t="s">
        <v>1018</v>
      </c>
      <c r="AN755" s="43" t="s">
        <v>376</v>
      </c>
      <c r="AO755" s="43" t="s">
        <v>658</v>
      </c>
      <c r="AP755" s="43"/>
      <c r="AQ755" s="43">
        <v>1</v>
      </c>
      <c r="AR755" s="43"/>
      <c r="AS755" s="43"/>
      <c r="AT755" s="43"/>
      <c r="AU755" s="43" t="s">
        <v>376</v>
      </c>
      <c r="AV755" s="43"/>
      <c r="AW755" s="43" t="s">
        <v>30</v>
      </c>
      <c r="AX755" s="43"/>
      <c r="AY755" s="43" t="s">
        <v>30</v>
      </c>
      <c r="AZ755" s="43"/>
      <c r="BA755" s="44"/>
      <c r="BB755" s="48"/>
      <c r="BC755" s="43" t="s">
        <v>30</v>
      </c>
      <c r="BD755" s="43"/>
      <c r="BE755" s="43"/>
      <c r="BF755" s="43">
        <v>1</v>
      </c>
      <c r="BG755" s="43">
        <v>1</v>
      </c>
      <c r="BH755" s="43">
        <v>1</v>
      </c>
      <c r="BI755" s="43" t="s">
        <v>794</v>
      </c>
      <c r="BJ755" s="43" t="s">
        <v>816</v>
      </c>
      <c r="BK755" s="43">
        <v>1970</v>
      </c>
      <c r="BL755" s="43" t="str">
        <f t="shared" si="69"/>
        <v>1970Leeds United</v>
      </c>
      <c r="BM755" s="49" t="str">
        <f t="shared" si="70"/>
        <v>Manchester</v>
      </c>
      <c r="BN755" s="43"/>
      <c r="BO755" s="43"/>
      <c r="BP755" s="43"/>
      <c r="BQ755" s="43"/>
      <c r="BR755" s="43"/>
      <c r="BS755" s="43"/>
      <c r="BT755" s="43"/>
      <c r="BU755" s="43"/>
      <c r="BV755" s="43" t="s">
        <v>376</v>
      </c>
      <c r="BW755" s="43" t="s">
        <v>376</v>
      </c>
      <c r="BX755" s="43"/>
      <c r="BZ755" s="50"/>
      <c r="CA755" s="50"/>
      <c r="CB755" s="88" t="str">
        <f t="shared" si="71"/>
        <v>19700429</v>
      </c>
    </row>
    <row r="756" spans="1:80" s="49" customFormat="1" ht="12.95" customHeight="1" x14ac:dyDescent="0.2">
      <c r="A756" s="43">
        <v>12</v>
      </c>
      <c r="B756" s="43">
        <v>16</v>
      </c>
      <c r="C756" s="43">
        <v>1970</v>
      </c>
      <c r="D756" s="43" t="s">
        <v>658</v>
      </c>
      <c r="E756" s="43" t="s">
        <v>558</v>
      </c>
      <c r="F756" s="51" t="s">
        <v>1327</v>
      </c>
      <c r="G756" s="43"/>
      <c r="H756" s="51" t="s">
        <v>1011</v>
      </c>
      <c r="I756" s="51">
        <v>1</v>
      </c>
      <c r="J756" s="52">
        <v>25918</v>
      </c>
      <c r="K756" s="43" t="s">
        <v>1236</v>
      </c>
      <c r="L756" s="43" t="s">
        <v>1014</v>
      </c>
      <c r="M756" s="43" t="s">
        <v>813</v>
      </c>
      <c r="N756" s="46">
        <v>1</v>
      </c>
      <c r="O756" s="46">
        <v>1</v>
      </c>
      <c r="P756" s="51" t="s">
        <v>1358</v>
      </c>
      <c r="Q756" s="51" t="s">
        <v>1237</v>
      </c>
      <c r="R756" s="51" t="s">
        <v>376</v>
      </c>
      <c r="S756" s="43"/>
      <c r="T756" s="43"/>
      <c r="U756" s="43"/>
      <c r="V756" s="43"/>
      <c r="W756" s="43"/>
      <c r="X756" s="43"/>
      <c r="Y756" s="43"/>
      <c r="Z756" s="43"/>
      <c r="AA756" s="43"/>
      <c r="AB756" s="43"/>
      <c r="AC756" s="43"/>
      <c r="AD756" s="43" t="s">
        <v>1033</v>
      </c>
      <c r="AE756" s="47">
        <f t="shared" si="66"/>
        <v>0</v>
      </c>
      <c r="AF756" s="47">
        <f t="shared" si="67"/>
        <v>1</v>
      </c>
      <c r="AG756" s="47">
        <f t="shared" si="68"/>
        <v>0</v>
      </c>
      <c r="AH756" s="43" t="s">
        <v>1237</v>
      </c>
      <c r="AI756" s="43" t="s">
        <v>1237</v>
      </c>
      <c r="AJ756" s="43" t="s">
        <v>376</v>
      </c>
      <c r="AK756" s="43" t="s">
        <v>658</v>
      </c>
      <c r="AL756" s="43" t="s">
        <v>1017</v>
      </c>
      <c r="AM756" s="43" t="s">
        <v>1018</v>
      </c>
      <c r="AN756" s="43" t="s">
        <v>376</v>
      </c>
      <c r="AO756" s="43" t="s">
        <v>658</v>
      </c>
      <c r="AP756" s="43"/>
      <c r="AQ756" s="43">
        <v>2</v>
      </c>
      <c r="AR756" s="43"/>
      <c r="AS756" s="43"/>
      <c r="AT756" s="43"/>
      <c r="AU756" s="43" t="s">
        <v>376</v>
      </c>
      <c r="AV756" s="43"/>
      <c r="AW756" s="43" t="s">
        <v>30</v>
      </c>
      <c r="AX756" s="43"/>
      <c r="AY756" s="43"/>
      <c r="AZ756" s="43" t="s">
        <v>30</v>
      </c>
      <c r="BA756" s="51"/>
      <c r="BB756" s="48"/>
      <c r="BC756" s="43"/>
      <c r="BD756" s="43"/>
      <c r="BE756" s="43"/>
      <c r="BF756" s="43">
        <v>1</v>
      </c>
      <c r="BG756" s="43">
        <v>2</v>
      </c>
      <c r="BH756" s="43">
        <v>1</v>
      </c>
      <c r="BI756" s="43" t="s">
        <v>1236</v>
      </c>
      <c r="BJ756" s="43" t="s">
        <v>813</v>
      </c>
      <c r="BK756" s="43">
        <v>1971</v>
      </c>
      <c r="BL756" s="43" t="str">
        <f t="shared" si="69"/>
        <v>1971Bristol City</v>
      </c>
      <c r="BM756" s="49" t="str">
        <f t="shared" si="70"/>
        <v>Bristol City</v>
      </c>
      <c r="BN756" s="43"/>
      <c r="BO756" s="43"/>
      <c r="BP756" s="43"/>
      <c r="BQ756" s="43"/>
      <c r="BR756" s="43"/>
      <c r="BS756" s="43"/>
      <c r="BT756" s="43"/>
      <c r="BU756" s="43"/>
      <c r="BV756" s="43" t="s">
        <v>376</v>
      </c>
      <c r="BW756" s="43" t="s">
        <v>376</v>
      </c>
      <c r="BX756" s="43"/>
      <c r="BZ756" s="50"/>
      <c r="CA756" s="50"/>
      <c r="CB756" s="88" t="str">
        <f t="shared" si="71"/>
        <v>19701216</v>
      </c>
    </row>
    <row r="757" spans="1:80" s="49" customFormat="1" ht="12.95" customHeight="1" x14ac:dyDescent="0.2">
      <c r="A757" s="43">
        <v>12</v>
      </c>
      <c r="B757" s="43">
        <v>16</v>
      </c>
      <c r="C757" s="43">
        <v>1970</v>
      </c>
      <c r="D757" s="43" t="s">
        <v>658</v>
      </c>
      <c r="E757" s="43" t="s">
        <v>558</v>
      </c>
      <c r="F757" s="51" t="s">
        <v>1327</v>
      </c>
      <c r="G757" s="43"/>
      <c r="H757" s="51" t="s">
        <v>1011</v>
      </c>
      <c r="I757" s="51">
        <v>1</v>
      </c>
      <c r="J757" s="52">
        <v>25918</v>
      </c>
      <c r="K757" s="43" t="s">
        <v>813</v>
      </c>
      <c r="L757" s="43" t="s">
        <v>1014</v>
      </c>
      <c r="M757" s="43" t="s">
        <v>1236</v>
      </c>
      <c r="N757" s="46">
        <v>1</v>
      </c>
      <c r="O757" s="46">
        <v>1</v>
      </c>
      <c r="P757" s="51" t="s">
        <v>1358</v>
      </c>
      <c r="Q757" s="51" t="s">
        <v>1237</v>
      </c>
      <c r="R757" s="51" t="s">
        <v>376</v>
      </c>
      <c r="S757" s="43"/>
      <c r="T757" s="43"/>
      <c r="U757" s="43"/>
      <c r="V757" s="43"/>
      <c r="W757" s="43"/>
      <c r="X757" s="43"/>
      <c r="Y757" s="43"/>
      <c r="Z757" s="43"/>
      <c r="AA757" s="43"/>
      <c r="AB757" s="43"/>
      <c r="AC757" s="43"/>
      <c r="AD757" s="43" t="s">
        <v>1037</v>
      </c>
      <c r="AE757" s="47">
        <f t="shared" si="66"/>
        <v>0</v>
      </c>
      <c r="AF757" s="47">
        <f t="shared" si="67"/>
        <v>1</v>
      </c>
      <c r="AG757" s="47">
        <f t="shared" si="68"/>
        <v>0</v>
      </c>
      <c r="AH757" s="43" t="s">
        <v>1017</v>
      </c>
      <c r="AI757" s="43" t="s">
        <v>1018</v>
      </c>
      <c r="AJ757" s="43" t="s">
        <v>376</v>
      </c>
      <c r="AK757" s="43" t="s">
        <v>658</v>
      </c>
      <c r="AL757" s="43" t="s">
        <v>1237</v>
      </c>
      <c r="AM757" s="43" t="s">
        <v>1237</v>
      </c>
      <c r="AN757" s="43" t="s">
        <v>376</v>
      </c>
      <c r="AO757" s="43" t="s">
        <v>658</v>
      </c>
      <c r="AP757" s="43"/>
      <c r="AQ757" s="43">
        <v>2</v>
      </c>
      <c r="AR757" s="43"/>
      <c r="AS757" s="43"/>
      <c r="AT757" s="43"/>
      <c r="AU757" s="43" t="s">
        <v>376</v>
      </c>
      <c r="AV757" s="43"/>
      <c r="AW757" s="43" t="s">
        <v>30</v>
      </c>
      <c r="AX757" s="43"/>
      <c r="AY757" s="43"/>
      <c r="AZ757" s="43" t="s">
        <v>30</v>
      </c>
      <c r="BA757" s="51"/>
      <c r="BB757" s="48"/>
      <c r="BC757" s="43"/>
      <c r="BD757" s="43"/>
      <c r="BE757" s="43"/>
      <c r="BF757" s="43">
        <v>1</v>
      </c>
      <c r="BG757" s="43">
        <v>1</v>
      </c>
      <c r="BH757" s="43">
        <v>2</v>
      </c>
      <c r="BI757" s="43" t="s">
        <v>813</v>
      </c>
      <c r="BJ757" s="43" t="s">
        <v>1236</v>
      </c>
      <c r="BK757" s="43">
        <v>1971</v>
      </c>
      <c r="BL757" s="43" t="str">
        <f t="shared" si="69"/>
        <v>1971Tottenham Hotspur</v>
      </c>
      <c r="BM757" s="49" t="str">
        <f t="shared" si="70"/>
        <v>Bristol City</v>
      </c>
      <c r="BN757" s="43"/>
      <c r="BO757" s="43"/>
      <c r="BP757" s="43"/>
      <c r="BQ757" s="43"/>
      <c r="BR757" s="43"/>
      <c r="BS757" s="43"/>
      <c r="BT757" s="43"/>
      <c r="BU757" s="43"/>
      <c r="BV757" s="43" t="s">
        <v>376</v>
      </c>
      <c r="BW757" s="43" t="s">
        <v>376</v>
      </c>
      <c r="BX757" s="43"/>
      <c r="BZ757" s="50"/>
      <c r="CA757" s="50"/>
      <c r="CB757" s="88" t="str">
        <f t="shared" si="71"/>
        <v>19701216</v>
      </c>
    </row>
    <row r="758" spans="1:80" s="49" customFormat="1" ht="12.95" customHeight="1" x14ac:dyDescent="0.2">
      <c r="A758" s="43">
        <v>12</v>
      </c>
      <c r="B758" s="43">
        <v>16</v>
      </c>
      <c r="C758" s="43">
        <v>1970</v>
      </c>
      <c r="D758" s="43" t="s">
        <v>658</v>
      </c>
      <c r="E758" s="43" t="s">
        <v>558</v>
      </c>
      <c r="F758" s="51" t="s">
        <v>1327</v>
      </c>
      <c r="G758" s="43"/>
      <c r="H758" s="51" t="s">
        <v>1011</v>
      </c>
      <c r="I758" s="51">
        <v>1</v>
      </c>
      <c r="J758" s="52">
        <v>25918</v>
      </c>
      <c r="K758" s="43" t="s">
        <v>821</v>
      </c>
      <c r="L758" s="43" t="s">
        <v>1014</v>
      </c>
      <c r="M758" s="43" t="s">
        <v>806</v>
      </c>
      <c r="N758" s="46">
        <v>1</v>
      </c>
      <c r="O758" s="46">
        <v>1</v>
      </c>
      <c r="P758" s="51" t="s">
        <v>1246</v>
      </c>
      <c r="Q758" s="51" t="s">
        <v>1101</v>
      </c>
      <c r="R758" s="51" t="s">
        <v>376</v>
      </c>
      <c r="S758" s="43"/>
      <c r="T758" s="43"/>
      <c r="U758" s="43"/>
      <c r="V758" s="43"/>
      <c r="W758" s="43"/>
      <c r="X758" s="43"/>
      <c r="Y758" s="43"/>
      <c r="Z758" s="43"/>
      <c r="AA758" s="43"/>
      <c r="AB758" s="43"/>
      <c r="AC758" s="43"/>
      <c r="AD758" s="43" t="s">
        <v>1033</v>
      </c>
      <c r="AE758" s="47">
        <f t="shared" si="66"/>
        <v>0</v>
      </c>
      <c r="AF758" s="47">
        <f t="shared" si="67"/>
        <v>1</v>
      </c>
      <c r="AG758" s="47">
        <f t="shared" si="68"/>
        <v>0</v>
      </c>
      <c r="AH758" s="43" t="s">
        <v>1101</v>
      </c>
      <c r="AI758" s="43" t="s">
        <v>1159</v>
      </c>
      <c r="AJ758" s="43" t="s">
        <v>376</v>
      </c>
      <c r="AK758" s="43" t="s">
        <v>658</v>
      </c>
      <c r="AL758" s="43" t="s">
        <v>1111</v>
      </c>
      <c r="AM758" s="43" t="s">
        <v>1126</v>
      </c>
      <c r="AN758" s="43" t="s">
        <v>376</v>
      </c>
      <c r="AO758" s="43" t="s">
        <v>658</v>
      </c>
      <c r="AP758" s="43"/>
      <c r="AQ758" s="43">
        <v>2</v>
      </c>
      <c r="AR758" s="43"/>
      <c r="AS758" s="43"/>
      <c r="AT758" s="43"/>
      <c r="AU758" s="43" t="s">
        <v>376</v>
      </c>
      <c r="AV758" s="43"/>
      <c r="AW758" s="43" t="s">
        <v>30</v>
      </c>
      <c r="AX758" s="43"/>
      <c r="AY758" s="43"/>
      <c r="AZ758" s="43" t="s">
        <v>30</v>
      </c>
      <c r="BA758" s="51"/>
      <c r="BB758" s="48"/>
      <c r="BC758" s="43"/>
      <c r="BD758" s="43"/>
      <c r="BE758" s="43"/>
      <c r="BF758" s="43">
        <v>1</v>
      </c>
      <c r="BG758" s="43">
        <v>1</v>
      </c>
      <c r="BH758" s="43">
        <v>3</v>
      </c>
      <c r="BI758" s="43" t="s">
        <v>821</v>
      </c>
      <c r="BJ758" s="43" t="s">
        <v>806</v>
      </c>
      <c r="BK758" s="43">
        <v>1971</v>
      </c>
      <c r="BL758" s="43" t="str">
        <f t="shared" si="69"/>
        <v>1971Manchester United</v>
      </c>
      <c r="BM758" s="49" t="str">
        <f t="shared" si="70"/>
        <v>Manchester United</v>
      </c>
      <c r="BN758" s="43"/>
      <c r="BO758" s="43"/>
      <c r="BP758" s="43"/>
      <c r="BQ758" s="43"/>
      <c r="BR758" s="43"/>
      <c r="BS758" s="43"/>
      <c r="BT758" s="43"/>
      <c r="BU758" s="43"/>
      <c r="BV758" s="43" t="s">
        <v>376</v>
      </c>
      <c r="BW758" s="43" t="s">
        <v>376</v>
      </c>
      <c r="BX758" s="43"/>
      <c r="BZ758" s="50"/>
      <c r="CA758" s="50"/>
      <c r="CB758" s="88" t="str">
        <f t="shared" si="71"/>
        <v>19701216</v>
      </c>
    </row>
    <row r="759" spans="1:80" s="49" customFormat="1" ht="12.95" customHeight="1" x14ac:dyDescent="0.2">
      <c r="A759" s="43">
        <v>12</v>
      </c>
      <c r="B759" s="43">
        <v>16</v>
      </c>
      <c r="C759" s="43">
        <v>1970</v>
      </c>
      <c r="D759" s="43" t="s">
        <v>658</v>
      </c>
      <c r="E759" s="43" t="s">
        <v>558</v>
      </c>
      <c r="F759" s="51" t="s">
        <v>1327</v>
      </c>
      <c r="G759" s="43"/>
      <c r="H759" s="51" t="s">
        <v>1011</v>
      </c>
      <c r="I759" s="51">
        <v>1</v>
      </c>
      <c r="J759" s="52">
        <v>25918</v>
      </c>
      <c r="K759" s="43" t="s">
        <v>806</v>
      </c>
      <c r="L759" s="43" t="s">
        <v>1014</v>
      </c>
      <c r="M759" s="43" t="s">
        <v>821</v>
      </c>
      <c r="N759" s="46">
        <v>1</v>
      </c>
      <c r="O759" s="46">
        <v>1</v>
      </c>
      <c r="P759" s="51" t="s">
        <v>1246</v>
      </c>
      <c r="Q759" s="51" t="s">
        <v>1101</v>
      </c>
      <c r="R759" s="51" t="s">
        <v>376</v>
      </c>
      <c r="S759" s="43"/>
      <c r="T759" s="43"/>
      <c r="U759" s="43"/>
      <c r="V759" s="43"/>
      <c r="W759" s="43"/>
      <c r="X759" s="43"/>
      <c r="Y759" s="43"/>
      <c r="Z759" s="43"/>
      <c r="AA759" s="43"/>
      <c r="AB759" s="43"/>
      <c r="AC759" s="43"/>
      <c r="AD759" s="43" t="s">
        <v>1037</v>
      </c>
      <c r="AE759" s="47">
        <f t="shared" si="66"/>
        <v>0</v>
      </c>
      <c r="AF759" s="47">
        <f t="shared" si="67"/>
        <v>1</v>
      </c>
      <c r="AG759" s="47">
        <f t="shared" si="68"/>
        <v>0</v>
      </c>
      <c r="AH759" s="43" t="s">
        <v>1111</v>
      </c>
      <c r="AI759" s="43" t="s">
        <v>1126</v>
      </c>
      <c r="AJ759" s="43" t="s">
        <v>376</v>
      </c>
      <c r="AK759" s="43" t="s">
        <v>658</v>
      </c>
      <c r="AL759" s="43" t="s">
        <v>1101</v>
      </c>
      <c r="AM759" s="43" t="s">
        <v>1159</v>
      </c>
      <c r="AN759" s="43" t="s">
        <v>376</v>
      </c>
      <c r="AO759" s="43" t="s">
        <v>658</v>
      </c>
      <c r="AP759" s="43"/>
      <c r="AQ759" s="43">
        <v>2</v>
      </c>
      <c r="AR759" s="43"/>
      <c r="AS759" s="43"/>
      <c r="AT759" s="43"/>
      <c r="AU759" s="43" t="s">
        <v>376</v>
      </c>
      <c r="AV759" s="43"/>
      <c r="AW759" s="43" t="s">
        <v>30</v>
      </c>
      <c r="AX759" s="43"/>
      <c r="AY759" s="43"/>
      <c r="AZ759" s="43" t="s">
        <v>30</v>
      </c>
      <c r="BA759" s="51"/>
      <c r="BB759" s="48"/>
      <c r="BC759" s="43"/>
      <c r="BD759" s="43"/>
      <c r="BE759" s="43"/>
      <c r="BF759" s="43">
        <v>1</v>
      </c>
      <c r="BG759" s="43">
        <v>3</v>
      </c>
      <c r="BH759" s="43">
        <v>1</v>
      </c>
      <c r="BI759" s="43" t="s">
        <v>806</v>
      </c>
      <c r="BJ759" s="43" t="s">
        <v>821</v>
      </c>
      <c r="BK759" s="43">
        <v>1971</v>
      </c>
      <c r="BL759" s="43" t="str">
        <f t="shared" si="69"/>
        <v>1971Aston Villa</v>
      </c>
      <c r="BM759" s="49" t="str">
        <f t="shared" si="70"/>
        <v>Manchester United</v>
      </c>
      <c r="BN759" s="43"/>
      <c r="BO759" s="43"/>
      <c r="BP759" s="43"/>
      <c r="BQ759" s="43"/>
      <c r="BR759" s="43"/>
      <c r="BS759" s="43"/>
      <c r="BT759" s="43"/>
      <c r="BU759" s="43"/>
      <c r="BV759" s="43" t="s">
        <v>376</v>
      </c>
      <c r="BW759" s="43" t="s">
        <v>376</v>
      </c>
      <c r="BX759" s="43"/>
      <c r="BZ759" s="50"/>
      <c r="CA759" s="50"/>
      <c r="CB759" s="88" t="str">
        <f t="shared" si="71"/>
        <v>19701216</v>
      </c>
    </row>
    <row r="760" spans="1:80" s="49" customFormat="1" ht="12.95" customHeight="1" x14ac:dyDescent="0.2">
      <c r="A760" s="43">
        <v>12</v>
      </c>
      <c r="B760" s="43">
        <v>23</v>
      </c>
      <c r="C760" s="43">
        <v>1970</v>
      </c>
      <c r="D760" s="43" t="s">
        <v>658</v>
      </c>
      <c r="E760" s="43" t="s">
        <v>558</v>
      </c>
      <c r="F760" s="51" t="s">
        <v>1327</v>
      </c>
      <c r="G760" s="43"/>
      <c r="H760" s="51" t="s">
        <v>1011</v>
      </c>
      <c r="I760" s="51">
        <v>2</v>
      </c>
      <c r="J760" s="52">
        <v>25925</v>
      </c>
      <c r="K760" s="43" t="s">
        <v>806</v>
      </c>
      <c r="L760" s="43" t="s">
        <v>3</v>
      </c>
      <c r="M760" s="43" t="s">
        <v>821</v>
      </c>
      <c r="N760" s="46">
        <v>2</v>
      </c>
      <c r="O760" s="46">
        <v>1</v>
      </c>
      <c r="P760" s="51" t="s">
        <v>1219</v>
      </c>
      <c r="Q760" s="51" t="s">
        <v>1111</v>
      </c>
      <c r="R760" s="51" t="s">
        <v>376</v>
      </c>
      <c r="S760" s="43"/>
      <c r="T760" s="43"/>
      <c r="U760" s="43"/>
      <c r="V760" s="43"/>
      <c r="W760" s="43"/>
      <c r="X760" s="43"/>
      <c r="Y760" s="43"/>
      <c r="Z760" s="43"/>
      <c r="AA760" s="43"/>
      <c r="AB760" s="43"/>
      <c r="AC760" s="43"/>
      <c r="AD760" s="43" t="s">
        <v>1033</v>
      </c>
      <c r="AE760" s="47">
        <f t="shared" si="66"/>
        <v>1</v>
      </c>
      <c r="AF760" s="47">
        <f t="shared" si="67"/>
        <v>0</v>
      </c>
      <c r="AG760" s="47">
        <f t="shared" si="68"/>
        <v>0</v>
      </c>
      <c r="AH760" s="43" t="s">
        <v>1111</v>
      </c>
      <c r="AI760" s="43" t="s">
        <v>1126</v>
      </c>
      <c r="AJ760" s="43" t="s">
        <v>376</v>
      </c>
      <c r="AK760" s="43" t="s">
        <v>658</v>
      </c>
      <c r="AL760" s="43" t="s">
        <v>1101</v>
      </c>
      <c r="AM760" s="43" t="s">
        <v>1159</v>
      </c>
      <c r="AN760" s="43" t="s">
        <v>376</v>
      </c>
      <c r="AO760" s="43" t="s">
        <v>658</v>
      </c>
      <c r="AP760" s="43"/>
      <c r="AQ760" s="43">
        <v>2</v>
      </c>
      <c r="AR760" s="43"/>
      <c r="AS760" s="43"/>
      <c r="AT760" s="43"/>
      <c r="AU760" s="43" t="s">
        <v>376</v>
      </c>
      <c r="AV760" s="43"/>
      <c r="AW760" s="43" t="s">
        <v>30</v>
      </c>
      <c r="AX760" s="43"/>
      <c r="AY760" s="43"/>
      <c r="AZ760" s="43" t="s">
        <v>30</v>
      </c>
      <c r="BA760" s="51"/>
      <c r="BB760" s="48"/>
      <c r="BC760" s="43"/>
      <c r="BD760" s="43"/>
      <c r="BE760" s="43"/>
      <c r="BF760" s="43">
        <v>1</v>
      </c>
      <c r="BG760" s="43">
        <v>3</v>
      </c>
      <c r="BH760" s="43">
        <v>1</v>
      </c>
      <c r="BI760" s="43" t="s">
        <v>806</v>
      </c>
      <c r="BJ760" s="43" t="s">
        <v>821</v>
      </c>
      <c r="BK760" s="43">
        <v>1971</v>
      </c>
      <c r="BL760" s="43" t="str">
        <f t="shared" si="69"/>
        <v>1971Aston Villa</v>
      </c>
      <c r="BM760" s="49" t="str">
        <f t="shared" si="70"/>
        <v>Aston Villa</v>
      </c>
      <c r="BN760" s="43"/>
      <c r="BO760" s="43"/>
      <c r="BP760" s="43"/>
      <c r="BQ760" s="43"/>
      <c r="BR760" s="43"/>
      <c r="BS760" s="43"/>
      <c r="BT760" s="43"/>
      <c r="BU760" s="43"/>
      <c r="BV760" s="43" t="s">
        <v>376</v>
      </c>
      <c r="BW760" s="43" t="s">
        <v>376</v>
      </c>
      <c r="BX760" s="43"/>
      <c r="BZ760" s="50"/>
      <c r="CA760" s="50"/>
      <c r="CB760" s="88" t="str">
        <f t="shared" si="71"/>
        <v>19701223</v>
      </c>
    </row>
    <row r="761" spans="1:80" s="49" customFormat="1" ht="12.95" customHeight="1" x14ac:dyDescent="0.2">
      <c r="A761" s="43">
        <v>12</v>
      </c>
      <c r="B761" s="43">
        <v>23</v>
      </c>
      <c r="C761" s="43">
        <v>1970</v>
      </c>
      <c r="D761" s="43" t="s">
        <v>658</v>
      </c>
      <c r="E761" s="43" t="s">
        <v>558</v>
      </c>
      <c r="F761" s="51" t="s">
        <v>1327</v>
      </c>
      <c r="G761" s="43"/>
      <c r="H761" s="51" t="s">
        <v>1011</v>
      </c>
      <c r="I761" s="51">
        <v>2</v>
      </c>
      <c r="J761" s="52">
        <v>25925</v>
      </c>
      <c r="K761" s="43" t="s">
        <v>821</v>
      </c>
      <c r="L761" s="43" t="s">
        <v>4</v>
      </c>
      <c r="M761" s="43" t="s">
        <v>806</v>
      </c>
      <c r="N761" s="46">
        <v>1</v>
      </c>
      <c r="O761" s="46">
        <v>2</v>
      </c>
      <c r="P761" s="51" t="s">
        <v>1219</v>
      </c>
      <c r="Q761" s="51" t="s">
        <v>1111</v>
      </c>
      <c r="R761" s="51" t="s">
        <v>376</v>
      </c>
      <c r="S761" s="43"/>
      <c r="T761" s="43"/>
      <c r="U761" s="43"/>
      <c r="V761" s="43"/>
      <c r="W761" s="43"/>
      <c r="X761" s="43"/>
      <c r="Y761" s="43"/>
      <c r="Z761" s="43"/>
      <c r="AA761" s="43"/>
      <c r="AB761" s="43"/>
      <c r="AC761" s="43"/>
      <c r="AD761" s="43" t="s">
        <v>1037</v>
      </c>
      <c r="AE761" s="47">
        <f t="shared" si="66"/>
        <v>0</v>
      </c>
      <c r="AF761" s="47">
        <f t="shared" si="67"/>
        <v>0</v>
      </c>
      <c r="AG761" s="47">
        <f t="shared" si="68"/>
        <v>1</v>
      </c>
      <c r="AH761" s="43" t="s">
        <v>1101</v>
      </c>
      <c r="AI761" s="43" t="s">
        <v>1159</v>
      </c>
      <c r="AJ761" s="43" t="s">
        <v>376</v>
      </c>
      <c r="AK761" s="43" t="s">
        <v>658</v>
      </c>
      <c r="AL761" s="43" t="s">
        <v>1111</v>
      </c>
      <c r="AM761" s="43" t="s">
        <v>1126</v>
      </c>
      <c r="AN761" s="43" t="s">
        <v>376</v>
      </c>
      <c r="AO761" s="43" t="s">
        <v>658</v>
      </c>
      <c r="AP761" s="43"/>
      <c r="AQ761" s="43">
        <v>2</v>
      </c>
      <c r="AR761" s="43"/>
      <c r="AS761" s="43"/>
      <c r="AT761" s="43"/>
      <c r="AU761" s="43" t="s">
        <v>376</v>
      </c>
      <c r="AV761" s="43"/>
      <c r="AW761" s="43" t="s">
        <v>30</v>
      </c>
      <c r="AX761" s="43"/>
      <c r="AY761" s="43"/>
      <c r="AZ761" s="43" t="s">
        <v>30</v>
      </c>
      <c r="BA761" s="51"/>
      <c r="BB761" s="48"/>
      <c r="BC761" s="43"/>
      <c r="BD761" s="43"/>
      <c r="BE761" s="43"/>
      <c r="BF761" s="43">
        <v>1</v>
      </c>
      <c r="BG761" s="43">
        <v>1</v>
      </c>
      <c r="BH761" s="43">
        <v>3</v>
      </c>
      <c r="BI761" s="43" t="s">
        <v>821</v>
      </c>
      <c r="BJ761" s="43" t="s">
        <v>806</v>
      </c>
      <c r="BK761" s="43">
        <v>1971</v>
      </c>
      <c r="BL761" s="43" t="str">
        <f t="shared" si="69"/>
        <v>1971Manchester United</v>
      </c>
      <c r="BM761" s="49" t="str">
        <f t="shared" si="70"/>
        <v>Aston Villa</v>
      </c>
      <c r="BN761" s="43"/>
      <c r="BO761" s="43"/>
      <c r="BP761" s="43"/>
      <c r="BQ761" s="43"/>
      <c r="BR761" s="43"/>
      <c r="BS761" s="43"/>
      <c r="BT761" s="43"/>
      <c r="BU761" s="43"/>
      <c r="BV761" s="43" t="s">
        <v>376</v>
      </c>
      <c r="BW761" s="43" t="s">
        <v>376</v>
      </c>
      <c r="BX761" s="43"/>
      <c r="BZ761" s="50"/>
      <c r="CA761" s="50"/>
      <c r="CB761" s="88" t="str">
        <f t="shared" si="71"/>
        <v>19701223</v>
      </c>
    </row>
    <row r="762" spans="1:80" s="49" customFormat="1" ht="12.95" customHeight="1" x14ac:dyDescent="0.2">
      <c r="A762" s="43">
        <v>12</v>
      </c>
      <c r="B762" s="43">
        <v>23</v>
      </c>
      <c r="C762" s="43">
        <v>1970</v>
      </c>
      <c r="D762" s="43" t="s">
        <v>658</v>
      </c>
      <c r="E762" s="43" t="s">
        <v>558</v>
      </c>
      <c r="F762" s="51" t="s">
        <v>1327</v>
      </c>
      <c r="G762" s="43"/>
      <c r="H762" s="51" t="s">
        <v>1011</v>
      </c>
      <c r="I762" s="51">
        <v>2</v>
      </c>
      <c r="J762" s="52">
        <v>25925</v>
      </c>
      <c r="K762" s="43" t="s">
        <v>813</v>
      </c>
      <c r="L762" s="43" t="s">
        <v>3</v>
      </c>
      <c r="M762" s="43" t="s">
        <v>1236</v>
      </c>
      <c r="N762" s="46">
        <v>2</v>
      </c>
      <c r="O762" s="46">
        <v>0</v>
      </c>
      <c r="P762" s="51" t="s">
        <v>1222</v>
      </c>
      <c r="Q762" s="51" t="s">
        <v>1017</v>
      </c>
      <c r="R762" s="51" t="s">
        <v>376</v>
      </c>
      <c r="S762" s="43"/>
      <c r="T762" s="43"/>
      <c r="U762" s="43"/>
      <c r="V762" s="43"/>
      <c r="W762" s="43"/>
      <c r="X762" s="43"/>
      <c r="Y762" s="43"/>
      <c r="Z762" s="43"/>
      <c r="AA762" s="43"/>
      <c r="AB762" s="43"/>
      <c r="AC762" s="43"/>
      <c r="AD762" s="43" t="s">
        <v>1033</v>
      </c>
      <c r="AE762" s="47">
        <f t="shared" si="66"/>
        <v>1</v>
      </c>
      <c r="AF762" s="47">
        <f t="shared" si="67"/>
        <v>0</v>
      </c>
      <c r="AG762" s="47">
        <f t="shared" si="68"/>
        <v>0</v>
      </c>
      <c r="AH762" s="43" t="s">
        <v>1017</v>
      </c>
      <c r="AI762" s="43" t="s">
        <v>1018</v>
      </c>
      <c r="AJ762" s="43" t="s">
        <v>376</v>
      </c>
      <c r="AK762" s="43" t="s">
        <v>658</v>
      </c>
      <c r="AL762" s="43" t="s">
        <v>1237</v>
      </c>
      <c r="AM762" s="43" t="s">
        <v>1237</v>
      </c>
      <c r="AN762" s="43" t="s">
        <v>376</v>
      </c>
      <c r="AO762" s="43" t="s">
        <v>658</v>
      </c>
      <c r="AP762" s="43"/>
      <c r="AQ762" s="43">
        <v>2</v>
      </c>
      <c r="AR762" s="43"/>
      <c r="AS762" s="43"/>
      <c r="AT762" s="43"/>
      <c r="AU762" s="43" t="s">
        <v>376</v>
      </c>
      <c r="AV762" s="43"/>
      <c r="AW762" s="43" t="s">
        <v>30</v>
      </c>
      <c r="AX762" s="43"/>
      <c r="AY762" s="43"/>
      <c r="AZ762" s="43" t="s">
        <v>30</v>
      </c>
      <c r="BA762" s="51"/>
      <c r="BB762" s="48"/>
      <c r="BC762" s="43"/>
      <c r="BD762" s="43"/>
      <c r="BE762" s="43"/>
      <c r="BF762" s="43">
        <v>1</v>
      </c>
      <c r="BG762" s="43">
        <v>1</v>
      </c>
      <c r="BH762" s="43">
        <v>2</v>
      </c>
      <c r="BI762" s="43" t="s">
        <v>813</v>
      </c>
      <c r="BJ762" s="43" t="s">
        <v>1236</v>
      </c>
      <c r="BK762" s="43">
        <v>1971</v>
      </c>
      <c r="BL762" s="43" t="str">
        <f t="shared" si="69"/>
        <v>1971Tottenham Hotspur</v>
      </c>
      <c r="BM762" s="49" t="str">
        <f t="shared" si="70"/>
        <v>Tottenham Hotspur</v>
      </c>
      <c r="BN762" s="43"/>
      <c r="BO762" s="43"/>
      <c r="BP762" s="43"/>
      <c r="BQ762" s="43"/>
      <c r="BR762" s="43"/>
      <c r="BS762" s="43"/>
      <c r="BT762" s="43"/>
      <c r="BU762" s="43"/>
      <c r="BV762" s="43" t="s">
        <v>376</v>
      </c>
      <c r="BW762" s="43" t="s">
        <v>376</v>
      </c>
      <c r="BX762" s="43"/>
      <c r="BZ762" s="50"/>
      <c r="CA762" s="50"/>
      <c r="CB762" s="88" t="str">
        <f t="shared" si="71"/>
        <v>19701223</v>
      </c>
    </row>
    <row r="763" spans="1:80" s="49" customFormat="1" ht="12.95" customHeight="1" x14ac:dyDescent="0.2">
      <c r="A763" s="43">
        <v>12</v>
      </c>
      <c r="B763" s="43">
        <v>23</v>
      </c>
      <c r="C763" s="43">
        <v>1970</v>
      </c>
      <c r="D763" s="43" t="s">
        <v>658</v>
      </c>
      <c r="E763" s="43" t="s">
        <v>558</v>
      </c>
      <c r="F763" s="51" t="s">
        <v>1327</v>
      </c>
      <c r="G763" s="43"/>
      <c r="H763" s="51" t="s">
        <v>1011</v>
      </c>
      <c r="I763" s="51">
        <v>2</v>
      </c>
      <c r="J763" s="52">
        <v>25925</v>
      </c>
      <c r="K763" s="43" t="s">
        <v>1236</v>
      </c>
      <c r="L763" s="43" t="s">
        <v>4</v>
      </c>
      <c r="M763" s="43" t="s">
        <v>813</v>
      </c>
      <c r="N763" s="46">
        <v>0</v>
      </c>
      <c r="O763" s="46">
        <v>2</v>
      </c>
      <c r="P763" s="51" t="s">
        <v>1222</v>
      </c>
      <c r="Q763" s="51" t="s">
        <v>1017</v>
      </c>
      <c r="R763" s="51" t="s">
        <v>376</v>
      </c>
      <c r="S763" s="43"/>
      <c r="T763" s="43"/>
      <c r="U763" s="43"/>
      <c r="V763" s="43"/>
      <c r="W763" s="43"/>
      <c r="X763" s="43"/>
      <c r="Y763" s="43"/>
      <c r="Z763" s="43"/>
      <c r="AA763" s="43"/>
      <c r="AB763" s="43"/>
      <c r="AC763" s="43"/>
      <c r="AD763" s="43" t="s">
        <v>1037</v>
      </c>
      <c r="AE763" s="47">
        <f t="shared" si="66"/>
        <v>0</v>
      </c>
      <c r="AF763" s="47">
        <f t="shared" si="67"/>
        <v>0</v>
      </c>
      <c r="AG763" s="47">
        <f t="shared" si="68"/>
        <v>1</v>
      </c>
      <c r="AH763" s="43" t="s">
        <v>1237</v>
      </c>
      <c r="AI763" s="43" t="s">
        <v>1237</v>
      </c>
      <c r="AJ763" s="43" t="s">
        <v>376</v>
      </c>
      <c r="AK763" s="43" t="s">
        <v>658</v>
      </c>
      <c r="AL763" s="43" t="s">
        <v>1017</v>
      </c>
      <c r="AM763" s="43" t="s">
        <v>1018</v>
      </c>
      <c r="AN763" s="43" t="s">
        <v>376</v>
      </c>
      <c r="AO763" s="43" t="s">
        <v>658</v>
      </c>
      <c r="AP763" s="43"/>
      <c r="AQ763" s="43">
        <v>2</v>
      </c>
      <c r="AR763" s="43"/>
      <c r="AS763" s="43"/>
      <c r="AT763" s="43"/>
      <c r="AU763" s="43" t="s">
        <v>376</v>
      </c>
      <c r="AV763" s="43"/>
      <c r="AW763" s="43" t="s">
        <v>30</v>
      </c>
      <c r="AX763" s="43"/>
      <c r="AY763" s="43"/>
      <c r="AZ763" s="43" t="s">
        <v>30</v>
      </c>
      <c r="BA763" s="51"/>
      <c r="BB763" s="48"/>
      <c r="BC763" s="43"/>
      <c r="BD763" s="43"/>
      <c r="BE763" s="43"/>
      <c r="BF763" s="43">
        <v>1</v>
      </c>
      <c r="BG763" s="43">
        <v>2</v>
      </c>
      <c r="BH763" s="43">
        <v>1</v>
      </c>
      <c r="BI763" s="43" t="s">
        <v>1236</v>
      </c>
      <c r="BJ763" s="43" t="s">
        <v>813</v>
      </c>
      <c r="BK763" s="43">
        <v>1971</v>
      </c>
      <c r="BL763" s="43" t="str">
        <f t="shared" si="69"/>
        <v>1971Bristol City</v>
      </c>
      <c r="BM763" s="49" t="str">
        <f t="shared" si="70"/>
        <v>Tottenham Hotspur</v>
      </c>
      <c r="BN763" s="43"/>
      <c r="BO763" s="43"/>
      <c r="BP763" s="43"/>
      <c r="BQ763" s="43"/>
      <c r="BR763" s="43"/>
      <c r="BS763" s="43"/>
      <c r="BT763" s="43"/>
      <c r="BU763" s="43"/>
      <c r="BV763" s="43" t="s">
        <v>376</v>
      </c>
      <c r="BW763" s="43" t="s">
        <v>376</v>
      </c>
      <c r="BX763" s="43"/>
      <c r="BZ763" s="50"/>
      <c r="CA763" s="50"/>
      <c r="CB763" s="88" t="str">
        <f t="shared" si="71"/>
        <v>19701223</v>
      </c>
    </row>
    <row r="764" spans="1:80" s="49" customFormat="1" ht="12.95" customHeight="1" x14ac:dyDescent="0.2">
      <c r="A764" s="43">
        <v>2</v>
      </c>
      <c r="B764" s="43">
        <v>27</v>
      </c>
      <c r="C764" s="43">
        <v>1971</v>
      </c>
      <c r="D764" s="43" t="s">
        <v>658</v>
      </c>
      <c r="E764" s="43" t="s">
        <v>558</v>
      </c>
      <c r="F764" s="51" t="s">
        <v>1327</v>
      </c>
      <c r="G764" s="43"/>
      <c r="H764" s="51" t="s">
        <v>40</v>
      </c>
      <c r="I764" s="51"/>
      <c r="J764" s="52">
        <v>25991</v>
      </c>
      <c r="K764" s="43" t="s">
        <v>813</v>
      </c>
      <c r="L764" s="43" t="s">
        <v>3</v>
      </c>
      <c r="M764" s="43" t="s">
        <v>806</v>
      </c>
      <c r="N764" s="46">
        <v>2</v>
      </c>
      <c r="O764" s="46">
        <v>0</v>
      </c>
      <c r="P764" s="51" t="s">
        <v>1268</v>
      </c>
      <c r="Q764" s="51" t="s">
        <v>1017</v>
      </c>
      <c r="R764" s="51" t="s">
        <v>376</v>
      </c>
      <c r="S764" s="43"/>
      <c r="T764" s="43"/>
      <c r="U764" s="43"/>
      <c r="V764" s="43"/>
      <c r="W764" s="43"/>
      <c r="X764" s="43"/>
      <c r="Y764" s="43"/>
      <c r="Z764" s="43"/>
      <c r="AA764" s="43"/>
      <c r="AB764" s="43"/>
      <c r="AC764" s="43"/>
      <c r="AD764" s="43"/>
      <c r="AE764" s="47">
        <f t="shared" si="66"/>
        <v>1</v>
      </c>
      <c r="AF764" s="47">
        <f t="shared" si="67"/>
        <v>0</v>
      </c>
      <c r="AG764" s="47">
        <f t="shared" si="68"/>
        <v>0</v>
      </c>
      <c r="AH764" s="43" t="s">
        <v>1017</v>
      </c>
      <c r="AI764" s="43" t="s">
        <v>1018</v>
      </c>
      <c r="AJ764" s="43" t="s">
        <v>376</v>
      </c>
      <c r="AK764" s="43" t="s">
        <v>658</v>
      </c>
      <c r="AL764" s="43" t="s">
        <v>1111</v>
      </c>
      <c r="AM764" s="43" t="s">
        <v>1126</v>
      </c>
      <c r="AN764" s="43" t="s">
        <v>376</v>
      </c>
      <c r="AO764" s="43" t="s">
        <v>658</v>
      </c>
      <c r="AP764" s="43"/>
      <c r="AQ764" s="43">
        <v>1</v>
      </c>
      <c r="AR764" s="43"/>
      <c r="AS764" s="43"/>
      <c r="AT764" s="43"/>
      <c r="AU764" s="43" t="s">
        <v>376</v>
      </c>
      <c r="AV764" s="43"/>
      <c r="AW764" s="43" t="s">
        <v>30</v>
      </c>
      <c r="AX764" s="43"/>
      <c r="AY764" s="43"/>
      <c r="AZ764" s="43" t="s">
        <v>30</v>
      </c>
      <c r="BA764" s="51"/>
      <c r="BB764" s="48" t="s">
        <v>30</v>
      </c>
      <c r="BC764" s="43" t="s">
        <v>30</v>
      </c>
      <c r="BD764" s="43"/>
      <c r="BE764" s="43"/>
      <c r="BF764" s="43">
        <v>1</v>
      </c>
      <c r="BG764" s="43">
        <v>1</v>
      </c>
      <c r="BH764" s="43">
        <v>3</v>
      </c>
      <c r="BI764" s="43" t="s">
        <v>813</v>
      </c>
      <c r="BJ764" s="43" t="s">
        <v>806</v>
      </c>
      <c r="BK764" s="43">
        <v>1971</v>
      </c>
      <c r="BL764" s="43" t="str">
        <f t="shared" si="69"/>
        <v>1971Tottenham Hotspur</v>
      </c>
      <c r="BM764" s="49" t="str">
        <f t="shared" si="70"/>
        <v>London</v>
      </c>
      <c r="BN764" s="43"/>
      <c r="BO764" s="43"/>
      <c r="BP764" s="43"/>
      <c r="BQ764" s="43"/>
      <c r="BR764" s="43"/>
      <c r="BS764" s="43"/>
      <c r="BT764" s="43"/>
      <c r="BU764" s="43"/>
      <c r="BV764" s="43" t="s">
        <v>376</v>
      </c>
      <c r="BW764" s="43" t="s">
        <v>376</v>
      </c>
      <c r="BX764" s="43"/>
      <c r="BZ764" s="50"/>
      <c r="CA764" s="50"/>
      <c r="CB764" s="88" t="str">
        <f t="shared" si="71"/>
        <v>19710227</v>
      </c>
    </row>
    <row r="765" spans="1:80" s="49" customFormat="1" ht="12.95" customHeight="1" x14ac:dyDescent="0.2">
      <c r="A765" s="43">
        <v>2</v>
      </c>
      <c r="B765" s="43">
        <v>27</v>
      </c>
      <c r="C765" s="43">
        <v>1971</v>
      </c>
      <c r="D765" s="43" t="s">
        <v>658</v>
      </c>
      <c r="E765" s="43" t="s">
        <v>558</v>
      </c>
      <c r="F765" s="51" t="s">
        <v>1327</v>
      </c>
      <c r="G765" s="43"/>
      <c r="H765" s="51" t="s">
        <v>40</v>
      </c>
      <c r="I765" s="51"/>
      <c r="J765" s="52">
        <v>25991</v>
      </c>
      <c r="K765" s="43" t="s">
        <v>806</v>
      </c>
      <c r="L765" s="43" t="s">
        <v>4</v>
      </c>
      <c r="M765" s="43" t="s">
        <v>813</v>
      </c>
      <c r="N765" s="46">
        <v>0</v>
      </c>
      <c r="O765" s="46">
        <v>2</v>
      </c>
      <c r="P765" s="51" t="s">
        <v>1268</v>
      </c>
      <c r="Q765" s="51" t="s">
        <v>1017</v>
      </c>
      <c r="R765" s="51" t="s">
        <v>376</v>
      </c>
      <c r="S765" s="43"/>
      <c r="T765" s="43"/>
      <c r="U765" s="43"/>
      <c r="V765" s="43"/>
      <c r="W765" s="43"/>
      <c r="X765" s="43"/>
      <c r="Y765" s="43"/>
      <c r="Z765" s="43"/>
      <c r="AA765" s="43"/>
      <c r="AB765" s="43"/>
      <c r="AC765" s="43"/>
      <c r="AD765" s="43"/>
      <c r="AE765" s="47">
        <f t="shared" si="66"/>
        <v>0</v>
      </c>
      <c r="AF765" s="47">
        <f t="shared" si="67"/>
        <v>0</v>
      </c>
      <c r="AG765" s="47">
        <f t="shared" si="68"/>
        <v>1</v>
      </c>
      <c r="AH765" s="43" t="s">
        <v>1111</v>
      </c>
      <c r="AI765" s="43" t="s">
        <v>1126</v>
      </c>
      <c r="AJ765" s="43" t="s">
        <v>376</v>
      </c>
      <c r="AK765" s="43" t="s">
        <v>658</v>
      </c>
      <c r="AL765" s="43" t="s">
        <v>1017</v>
      </c>
      <c r="AM765" s="43" t="s">
        <v>1018</v>
      </c>
      <c r="AN765" s="43" t="s">
        <v>376</v>
      </c>
      <c r="AO765" s="43" t="s">
        <v>658</v>
      </c>
      <c r="AP765" s="43"/>
      <c r="AQ765" s="43">
        <v>1</v>
      </c>
      <c r="AR765" s="43"/>
      <c r="AS765" s="43"/>
      <c r="AT765" s="43"/>
      <c r="AU765" s="43" t="s">
        <v>376</v>
      </c>
      <c r="AV765" s="43"/>
      <c r="AW765" s="43" t="s">
        <v>30</v>
      </c>
      <c r="AX765" s="43"/>
      <c r="AY765" s="43"/>
      <c r="AZ765" s="43" t="s">
        <v>30</v>
      </c>
      <c r="BA765" s="51"/>
      <c r="BB765" s="48"/>
      <c r="BC765" s="43" t="s">
        <v>30</v>
      </c>
      <c r="BD765" s="43"/>
      <c r="BE765" s="43"/>
      <c r="BF765" s="43">
        <v>1</v>
      </c>
      <c r="BG765" s="43">
        <v>3</v>
      </c>
      <c r="BH765" s="43">
        <v>1</v>
      </c>
      <c r="BI765" s="43" t="s">
        <v>806</v>
      </c>
      <c r="BJ765" s="43" t="s">
        <v>813</v>
      </c>
      <c r="BK765" s="43">
        <v>1971</v>
      </c>
      <c r="BL765" s="43" t="str">
        <f t="shared" si="69"/>
        <v>1971Aston Villa</v>
      </c>
      <c r="BM765" s="49" t="str">
        <f t="shared" si="70"/>
        <v>London</v>
      </c>
      <c r="BN765" s="43"/>
      <c r="BO765" s="43"/>
      <c r="BP765" s="43"/>
      <c r="BQ765" s="43"/>
      <c r="BR765" s="43"/>
      <c r="BS765" s="43"/>
      <c r="BT765" s="43"/>
      <c r="BU765" s="43"/>
      <c r="BV765" s="43" t="s">
        <v>376</v>
      </c>
      <c r="BW765" s="43" t="s">
        <v>376</v>
      </c>
      <c r="BX765" s="43"/>
      <c r="BZ765" s="50"/>
      <c r="CA765" s="50"/>
      <c r="CB765" s="88" t="str">
        <f t="shared" si="71"/>
        <v>19710227</v>
      </c>
    </row>
    <row r="766" spans="1:80" s="49" customFormat="1" ht="12.95" customHeight="1" x14ac:dyDescent="0.2">
      <c r="A766" s="43">
        <v>3</v>
      </c>
      <c r="B766" s="43">
        <v>27</v>
      </c>
      <c r="C766" s="43">
        <v>1971</v>
      </c>
      <c r="D766" s="43" t="s">
        <v>658</v>
      </c>
      <c r="E766" s="43" t="s">
        <v>558</v>
      </c>
      <c r="F766" s="44" t="s">
        <v>1010</v>
      </c>
      <c r="G766" s="43"/>
      <c r="H766" s="44" t="s">
        <v>1011</v>
      </c>
      <c r="I766" s="44"/>
      <c r="J766" s="45">
        <v>26019</v>
      </c>
      <c r="K766" s="43" t="s">
        <v>1205</v>
      </c>
      <c r="L766" s="43" t="s">
        <v>1014</v>
      </c>
      <c r="M766" s="43" t="s">
        <v>587</v>
      </c>
      <c r="N766" s="46">
        <v>2</v>
      </c>
      <c r="O766" s="46">
        <v>2</v>
      </c>
      <c r="P766" s="44" t="s">
        <v>1252</v>
      </c>
      <c r="Q766" s="44" t="s">
        <v>1097</v>
      </c>
      <c r="R766" s="44" t="s">
        <v>376</v>
      </c>
      <c r="S766" s="43"/>
      <c r="T766" s="43"/>
      <c r="U766" s="43"/>
      <c r="V766" s="43"/>
      <c r="W766" s="43"/>
      <c r="X766" s="43"/>
      <c r="Y766" s="43"/>
      <c r="Z766" s="43"/>
      <c r="AA766" s="43"/>
      <c r="AB766" s="43"/>
      <c r="AC766" s="43"/>
      <c r="AD766" s="43"/>
      <c r="AE766" s="47">
        <f t="shared" si="66"/>
        <v>0</v>
      </c>
      <c r="AF766" s="47">
        <f t="shared" si="67"/>
        <v>1</v>
      </c>
      <c r="AG766" s="47">
        <f t="shared" si="68"/>
        <v>0</v>
      </c>
      <c r="AH766" s="43" t="s">
        <v>1145</v>
      </c>
      <c r="AI766" s="43" t="s">
        <v>1206</v>
      </c>
      <c r="AJ766" s="43" t="s">
        <v>376</v>
      </c>
      <c r="AK766" s="43" t="s">
        <v>658</v>
      </c>
      <c r="AL766" s="43" t="s">
        <v>1017</v>
      </c>
      <c r="AM766" s="43" t="s">
        <v>1018</v>
      </c>
      <c r="AN766" s="43" t="s">
        <v>376</v>
      </c>
      <c r="AO766" s="43" t="s">
        <v>658</v>
      </c>
      <c r="AP766" s="43"/>
      <c r="AQ766" s="43">
        <v>2</v>
      </c>
      <c r="AR766" s="43"/>
      <c r="AS766" s="43"/>
      <c r="AT766" s="43"/>
      <c r="AU766" s="43" t="s">
        <v>376</v>
      </c>
      <c r="AV766" s="43"/>
      <c r="AW766" s="43" t="s">
        <v>30</v>
      </c>
      <c r="AX766" s="43"/>
      <c r="AY766" s="43" t="s">
        <v>30</v>
      </c>
      <c r="AZ766" s="43"/>
      <c r="BA766" s="44"/>
      <c r="BB766" s="48"/>
      <c r="BC766" s="43"/>
      <c r="BD766" s="43"/>
      <c r="BE766" s="43"/>
      <c r="BF766" s="43">
        <v>1</v>
      </c>
      <c r="BG766" s="43">
        <v>1</v>
      </c>
      <c r="BH766" s="43">
        <v>1</v>
      </c>
      <c r="BI766" s="43" t="s">
        <v>1205</v>
      </c>
      <c r="BJ766" s="43" t="s">
        <v>587</v>
      </c>
      <c r="BK766" s="43">
        <v>1971</v>
      </c>
      <c r="BL766" s="43" t="str">
        <f t="shared" si="69"/>
        <v>1971Stoke City</v>
      </c>
      <c r="BM766" s="49" t="str">
        <f t="shared" si="70"/>
        <v>Sheffield</v>
      </c>
      <c r="BN766" s="43"/>
      <c r="BO766" s="43"/>
      <c r="BP766" s="43"/>
      <c r="BQ766" s="43"/>
      <c r="BR766" s="43"/>
      <c r="BS766" s="43"/>
      <c r="BT766" s="43"/>
      <c r="BU766" s="43"/>
      <c r="BV766" s="43" t="s">
        <v>376</v>
      </c>
      <c r="BW766" s="43" t="s">
        <v>376</v>
      </c>
      <c r="BX766" s="43"/>
      <c r="BY766" s="47"/>
      <c r="BZ766" s="50"/>
      <c r="CA766" s="50"/>
      <c r="CB766" s="88" t="str">
        <f t="shared" si="71"/>
        <v>19710327</v>
      </c>
    </row>
    <row r="767" spans="1:80" s="49" customFormat="1" ht="12.95" customHeight="1" x14ac:dyDescent="0.2">
      <c r="A767" s="43">
        <v>3</v>
      </c>
      <c r="B767" s="43">
        <v>27</v>
      </c>
      <c r="C767" s="43">
        <v>1971</v>
      </c>
      <c r="D767" s="43" t="s">
        <v>658</v>
      </c>
      <c r="E767" s="43" t="s">
        <v>558</v>
      </c>
      <c r="F767" s="44" t="s">
        <v>1010</v>
      </c>
      <c r="G767" s="43"/>
      <c r="H767" s="44" t="s">
        <v>1011</v>
      </c>
      <c r="I767" s="44"/>
      <c r="J767" s="45">
        <v>26019</v>
      </c>
      <c r="K767" s="43" t="s">
        <v>587</v>
      </c>
      <c r="L767" s="43" t="s">
        <v>1014</v>
      </c>
      <c r="M767" s="43" t="s">
        <v>1205</v>
      </c>
      <c r="N767" s="46">
        <v>2</v>
      </c>
      <c r="O767" s="46">
        <v>2</v>
      </c>
      <c r="P767" s="44" t="s">
        <v>1252</v>
      </c>
      <c r="Q767" s="44" t="s">
        <v>1097</v>
      </c>
      <c r="R767" s="44" t="s">
        <v>376</v>
      </c>
      <c r="S767" s="43"/>
      <c r="T767" s="43"/>
      <c r="U767" s="43"/>
      <c r="V767" s="43"/>
      <c r="W767" s="43"/>
      <c r="X767" s="43"/>
      <c r="Y767" s="43"/>
      <c r="Z767" s="43"/>
      <c r="AA767" s="43"/>
      <c r="AB767" s="43"/>
      <c r="AC767" s="43"/>
      <c r="AD767" s="43"/>
      <c r="AE767" s="47">
        <f t="shared" si="66"/>
        <v>0</v>
      </c>
      <c r="AF767" s="47">
        <f t="shared" si="67"/>
        <v>1</v>
      </c>
      <c r="AG767" s="47">
        <f t="shared" si="68"/>
        <v>0</v>
      </c>
      <c r="AH767" s="43" t="s">
        <v>1017</v>
      </c>
      <c r="AI767" s="43" t="s">
        <v>1018</v>
      </c>
      <c r="AJ767" s="43" t="s">
        <v>376</v>
      </c>
      <c r="AK767" s="43" t="s">
        <v>658</v>
      </c>
      <c r="AL767" s="43" t="s">
        <v>1145</v>
      </c>
      <c r="AM767" s="43" t="s">
        <v>1206</v>
      </c>
      <c r="AN767" s="43" t="s">
        <v>376</v>
      </c>
      <c r="AO767" s="43" t="s">
        <v>658</v>
      </c>
      <c r="AP767" s="43"/>
      <c r="AQ767" s="43">
        <v>2</v>
      </c>
      <c r="AR767" s="43"/>
      <c r="AS767" s="43"/>
      <c r="AT767" s="43"/>
      <c r="AU767" s="43" t="s">
        <v>376</v>
      </c>
      <c r="AV767" s="43"/>
      <c r="AW767" s="43" t="s">
        <v>30</v>
      </c>
      <c r="AX767" s="43"/>
      <c r="AY767" s="43" t="s">
        <v>30</v>
      </c>
      <c r="AZ767" s="43"/>
      <c r="BA767" s="44"/>
      <c r="BB767" s="48"/>
      <c r="BC767" s="43"/>
      <c r="BD767" s="43"/>
      <c r="BE767" s="43"/>
      <c r="BF767" s="43">
        <v>1</v>
      </c>
      <c r="BG767" s="43">
        <v>1</v>
      </c>
      <c r="BH767" s="43">
        <v>1</v>
      </c>
      <c r="BI767" s="43" t="s">
        <v>587</v>
      </c>
      <c r="BJ767" s="43" t="s">
        <v>1205</v>
      </c>
      <c r="BK767" s="43">
        <v>1971</v>
      </c>
      <c r="BL767" s="43" t="str">
        <f t="shared" si="69"/>
        <v>1971Arsenal</v>
      </c>
      <c r="BM767" s="49" t="str">
        <f t="shared" si="70"/>
        <v>Sheffield</v>
      </c>
      <c r="BN767" s="43"/>
      <c r="BO767" s="43"/>
      <c r="BP767" s="43"/>
      <c r="BQ767" s="43"/>
      <c r="BR767" s="43"/>
      <c r="BS767" s="43"/>
      <c r="BT767" s="43"/>
      <c r="BU767" s="43"/>
      <c r="BV767" s="43" t="s">
        <v>376</v>
      </c>
      <c r="BW767" s="43" t="s">
        <v>376</v>
      </c>
      <c r="BX767" s="43"/>
      <c r="BY767" s="47"/>
      <c r="BZ767" s="50"/>
      <c r="CA767" s="50"/>
      <c r="CB767" s="88" t="str">
        <f t="shared" si="71"/>
        <v>19710327</v>
      </c>
    </row>
    <row r="768" spans="1:80" s="49" customFormat="1" ht="12.95" customHeight="1" x14ac:dyDescent="0.2">
      <c r="A768" s="43">
        <v>3</v>
      </c>
      <c r="B768" s="43">
        <v>27</v>
      </c>
      <c r="C768" s="43">
        <v>1971</v>
      </c>
      <c r="D768" s="43" t="s">
        <v>658</v>
      </c>
      <c r="E768" s="43" t="s">
        <v>558</v>
      </c>
      <c r="F768" s="44" t="s">
        <v>1010</v>
      </c>
      <c r="G768" s="43"/>
      <c r="H768" s="44" t="s">
        <v>1011</v>
      </c>
      <c r="I768" s="44"/>
      <c r="J768" s="45">
        <v>26019</v>
      </c>
      <c r="K768" s="43" t="s">
        <v>588</v>
      </c>
      <c r="L768" s="43" t="s">
        <v>3</v>
      </c>
      <c r="M768" s="43" t="s">
        <v>804</v>
      </c>
      <c r="N768" s="46">
        <v>2</v>
      </c>
      <c r="O768" s="46">
        <v>1</v>
      </c>
      <c r="P768" s="44" t="s">
        <v>1246</v>
      </c>
      <c r="Q768" s="44" t="s">
        <v>1101</v>
      </c>
      <c r="R768" s="44" t="s">
        <v>376</v>
      </c>
      <c r="S768" s="43"/>
      <c r="T768" s="43"/>
      <c r="U768" s="43"/>
      <c r="V768" s="43"/>
      <c r="W768" s="43"/>
      <c r="X768" s="43"/>
      <c r="Y768" s="43"/>
      <c r="Z768" s="43"/>
      <c r="AA768" s="43"/>
      <c r="AB768" s="43"/>
      <c r="AC768" s="43"/>
      <c r="AD768" s="43"/>
      <c r="AE768" s="47">
        <f t="shared" si="66"/>
        <v>1</v>
      </c>
      <c r="AF768" s="47">
        <f t="shared" si="67"/>
        <v>0</v>
      </c>
      <c r="AG768" s="47">
        <f t="shared" si="68"/>
        <v>0</v>
      </c>
      <c r="AH768" s="43" t="s">
        <v>588</v>
      </c>
      <c r="AI768" s="43" t="s">
        <v>1175</v>
      </c>
      <c r="AJ768" s="43" t="s">
        <v>376</v>
      </c>
      <c r="AK768" s="43" t="s">
        <v>658</v>
      </c>
      <c r="AL768" s="43" t="s">
        <v>588</v>
      </c>
      <c r="AM768" s="43" t="s">
        <v>1175</v>
      </c>
      <c r="AN768" s="43" t="s">
        <v>376</v>
      </c>
      <c r="AO768" s="43" t="s">
        <v>658</v>
      </c>
      <c r="AP768" s="43"/>
      <c r="AQ768" s="43">
        <v>2</v>
      </c>
      <c r="AR768" s="43"/>
      <c r="AS768" s="43"/>
      <c r="AT768" s="43" t="s">
        <v>1229</v>
      </c>
      <c r="AU768" s="43" t="s">
        <v>376</v>
      </c>
      <c r="AV768" s="43"/>
      <c r="AW768" s="43" t="s">
        <v>30</v>
      </c>
      <c r="AX768" s="43"/>
      <c r="AY768" s="43" t="s">
        <v>30</v>
      </c>
      <c r="AZ768" s="43"/>
      <c r="BA768" s="44"/>
      <c r="BB768" s="48"/>
      <c r="BC768" s="43"/>
      <c r="BD768" s="43"/>
      <c r="BE768" s="43"/>
      <c r="BF768" s="43">
        <v>1</v>
      </c>
      <c r="BG768" s="43">
        <v>1</v>
      </c>
      <c r="BH768" s="43">
        <v>1</v>
      </c>
      <c r="BI768" s="43" t="s">
        <v>588</v>
      </c>
      <c r="BJ768" s="43" t="s">
        <v>804</v>
      </c>
      <c r="BK768" s="43">
        <v>1971</v>
      </c>
      <c r="BL768" s="43" t="str">
        <f t="shared" si="69"/>
        <v>1971Liverpool</v>
      </c>
      <c r="BM768" s="49" t="str">
        <f t="shared" si="70"/>
        <v>Manchester</v>
      </c>
      <c r="BN768" s="43"/>
      <c r="BO768" s="43"/>
      <c r="BP768" s="43"/>
      <c r="BQ768" s="43"/>
      <c r="BR768" s="43"/>
      <c r="BS768" s="43"/>
      <c r="BT768" s="43"/>
      <c r="BU768" s="43"/>
      <c r="BV768" s="43" t="s">
        <v>376</v>
      </c>
      <c r="BW768" s="43" t="s">
        <v>376</v>
      </c>
      <c r="BX768" s="43"/>
      <c r="BZ768" s="50"/>
      <c r="CA768" s="50"/>
      <c r="CB768" s="88" t="str">
        <f t="shared" si="71"/>
        <v>19710327</v>
      </c>
    </row>
    <row r="769" spans="1:80" s="49" customFormat="1" ht="12.95" customHeight="1" x14ac:dyDescent="0.2">
      <c r="A769" s="43">
        <v>3</v>
      </c>
      <c r="B769" s="43">
        <v>27</v>
      </c>
      <c r="C769" s="43">
        <v>1971</v>
      </c>
      <c r="D769" s="43" t="s">
        <v>658</v>
      </c>
      <c r="E769" s="43" t="s">
        <v>558</v>
      </c>
      <c r="F769" s="44" t="s">
        <v>1010</v>
      </c>
      <c r="G769" s="43"/>
      <c r="H769" s="44" t="s">
        <v>1011</v>
      </c>
      <c r="I769" s="44"/>
      <c r="J769" s="45">
        <v>26019</v>
      </c>
      <c r="K769" s="43" t="s">
        <v>804</v>
      </c>
      <c r="L769" s="43" t="s">
        <v>4</v>
      </c>
      <c r="M769" s="43" t="s">
        <v>588</v>
      </c>
      <c r="N769" s="46">
        <v>1</v>
      </c>
      <c r="O769" s="46">
        <v>2</v>
      </c>
      <c r="P769" s="44" t="s">
        <v>1246</v>
      </c>
      <c r="Q769" s="44" t="s">
        <v>1101</v>
      </c>
      <c r="R769" s="44" t="s">
        <v>376</v>
      </c>
      <c r="S769" s="43"/>
      <c r="T769" s="43"/>
      <c r="U769" s="43"/>
      <c r="V769" s="43"/>
      <c r="W769" s="43"/>
      <c r="X769" s="43"/>
      <c r="Y769" s="43"/>
      <c r="Z769" s="43"/>
      <c r="AA769" s="43"/>
      <c r="AB769" s="43"/>
      <c r="AC769" s="43"/>
      <c r="AD769" s="43"/>
      <c r="AE769" s="47">
        <f t="shared" si="66"/>
        <v>0</v>
      </c>
      <c r="AF769" s="47">
        <f t="shared" si="67"/>
        <v>0</v>
      </c>
      <c r="AG769" s="47">
        <f t="shared" si="68"/>
        <v>1</v>
      </c>
      <c r="AH769" s="43" t="s">
        <v>588</v>
      </c>
      <c r="AI769" s="43" t="s">
        <v>1175</v>
      </c>
      <c r="AJ769" s="43" t="s">
        <v>376</v>
      </c>
      <c r="AK769" s="43" t="s">
        <v>658</v>
      </c>
      <c r="AL769" s="43" t="s">
        <v>588</v>
      </c>
      <c r="AM769" s="43" t="s">
        <v>1175</v>
      </c>
      <c r="AN769" s="43" t="s">
        <v>376</v>
      </c>
      <c r="AO769" s="43" t="s">
        <v>658</v>
      </c>
      <c r="AP769" s="43"/>
      <c r="AQ769" s="43">
        <v>2</v>
      </c>
      <c r="AR769" s="43"/>
      <c r="AS769" s="43"/>
      <c r="AT769" s="43" t="s">
        <v>1229</v>
      </c>
      <c r="AU769" s="43" t="s">
        <v>376</v>
      </c>
      <c r="AV769" s="43"/>
      <c r="AW769" s="43" t="s">
        <v>30</v>
      </c>
      <c r="AX769" s="43"/>
      <c r="AY769" s="43" t="s">
        <v>30</v>
      </c>
      <c r="AZ769" s="43"/>
      <c r="BA769" s="44"/>
      <c r="BB769" s="48"/>
      <c r="BC769" s="43"/>
      <c r="BD769" s="43"/>
      <c r="BE769" s="43"/>
      <c r="BF769" s="43">
        <v>1</v>
      </c>
      <c r="BG769" s="43">
        <v>1</v>
      </c>
      <c r="BH769" s="43">
        <v>1</v>
      </c>
      <c r="BI769" s="43" t="s">
        <v>804</v>
      </c>
      <c r="BJ769" s="43" t="s">
        <v>588</v>
      </c>
      <c r="BK769" s="43">
        <v>1971</v>
      </c>
      <c r="BL769" s="43" t="str">
        <f t="shared" si="69"/>
        <v>1971Everton</v>
      </c>
      <c r="BM769" s="49" t="str">
        <f t="shared" si="70"/>
        <v>Manchester</v>
      </c>
      <c r="BN769" s="43"/>
      <c r="BO769" s="43"/>
      <c r="BP769" s="43"/>
      <c r="BQ769" s="43"/>
      <c r="BR769" s="43"/>
      <c r="BS769" s="43"/>
      <c r="BT769" s="43"/>
      <c r="BU769" s="43"/>
      <c r="BV769" s="43" t="s">
        <v>376</v>
      </c>
      <c r="BW769" s="43" t="s">
        <v>376</v>
      </c>
      <c r="BX769" s="43"/>
      <c r="BZ769" s="50"/>
      <c r="CA769" s="50"/>
      <c r="CB769" s="88" t="str">
        <f t="shared" si="71"/>
        <v>19710327</v>
      </c>
    </row>
    <row r="770" spans="1:80" s="49" customFormat="1" ht="12.95" customHeight="1" x14ac:dyDescent="0.2">
      <c r="A770" s="43">
        <v>3</v>
      </c>
      <c r="B770" s="43">
        <v>31</v>
      </c>
      <c r="C770" s="43">
        <v>1971</v>
      </c>
      <c r="D770" s="43" t="s">
        <v>658</v>
      </c>
      <c r="E770" s="43" t="s">
        <v>558</v>
      </c>
      <c r="F770" s="44" t="s">
        <v>1010</v>
      </c>
      <c r="G770" s="43"/>
      <c r="H770" s="44" t="s">
        <v>1011</v>
      </c>
      <c r="I770" s="44" t="s">
        <v>1023</v>
      </c>
      <c r="J770" s="45">
        <v>26023</v>
      </c>
      <c r="K770" s="43" t="s">
        <v>587</v>
      </c>
      <c r="L770" s="43" t="s">
        <v>3</v>
      </c>
      <c r="M770" s="43" t="s">
        <v>1205</v>
      </c>
      <c r="N770" s="46">
        <v>2</v>
      </c>
      <c r="O770" s="46">
        <v>0</v>
      </c>
      <c r="P770" s="44" t="s">
        <v>1219</v>
      </c>
      <c r="Q770" s="44" t="s">
        <v>1111</v>
      </c>
      <c r="R770" s="44" t="s">
        <v>376</v>
      </c>
      <c r="S770" s="43"/>
      <c r="T770" s="43"/>
      <c r="U770" s="43"/>
      <c r="V770" s="43"/>
      <c r="W770" s="43"/>
      <c r="X770" s="43"/>
      <c r="Y770" s="43"/>
      <c r="Z770" s="43"/>
      <c r="AA770" s="43"/>
      <c r="AB770" s="43"/>
      <c r="AC770" s="43"/>
      <c r="AD770" s="43"/>
      <c r="AE770" s="47">
        <f t="shared" ref="AE770:AE833" si="72">IF(L770="W",1,0)</f>
        <v>1</v>
      </c>
      <c r="AF770" s="47">
        <f t="shared" ref="AF770:AF833" si="73">IF(L770="T",1,0)</f>
        <v>0</v>
      </c>
      <c r="AG770" s="47">
        <f t="shared" ref="AG770:AG833" si="74">IF(L770="L",1,0)</f>
        <v>0</v>
      </c>
      <c r="AH770" s="43" t="s">
        <v>1017</v>
      </c>
      <c r="AI770" s="43" t="s">
        <v>1018</v>
      </c>
      <c r="AJ770" s="43" t="s">
        <v>376</v>
      </c>
      <c r="AK770" s="43" t="s">
        <v>658</v>
      </c>
      <c r="AL770" s="43" t="s">
        <v>1145</v>
      </c>
      <c r="AM770" s="43" t="s">
        <v>1206</v>
      </c>
      <c r="AN770" s="43" t="s">
        <v>376</v>
      </c>
      <c r="AO770" s="43" t="s">
        <v>658</v>
      </c>
      <c r="AP770" s="43"/>
      <c r="AQ770" s="43">
        <v>2</v>
      </c>
      <c r="AR770" s="43"/>
      <c r="AS770" s="43"/>
      <c r="AT770" s="43"/>
      <c r="AU770" s="43" t="s">
        <v>376</v>
      </c>
      <c r="AV770" s="43"/>
      <c r="AW770" s="43" t="s">
        <v>30</v>
      </c>
      <c r="AX770" s="43"/>
      <c r="AY770" s="43" t="s">
        <v>30</v>
      </c>
      <c r="AZ770" s="43"/>
      <c r="BA770" s="44"/>
      <c r="BB770" s="48"/>
      <c r="BC770" s="43"/>
      <c r="BD770" s="43"/>
      <c r="BE770" s="43"/>
      <c r="BF770" s="43">
        <v>1</v>
      </c>
      <c r="BG770" s="43">
        <v>1</v>
      </c>
      <c r="BH770" s="43">
        <v>1</v>
      </c>
      <c r="BI770" s="43" t="s">
        <v>587</v>
      </c>
      <c r="BJ770" s="43" t="s">
        <v>1205</v>
      </c>
      <c r="BK770" s="43">
        <v>1971</v>
      </c>
      <c r="BL770" s="43" t="str">
        <f t="shared" ref="BL770:BL833" si="75">BK770&amp;BI770</f>
        <v>1971Arsenal</v>
      </c>
      <c r="BM770" s="49" t="str">
        <f t="shared" ref="BM770:BM833" si="76">IF(AD770="Home",BI770,IF(AD770="Away",BJ770,Q770))</f>
        <v>Birmingham</v>
      </c>
      <c r="BN770" s="43"/>
      <c r="BO770" s="43"/>
      <c r="BP770" s="43"/>
      <c r="BQ770" s="43"/>
      <c r="BR770" s="43"/>
      <c r="BS770" s="43"/>
      <c r="BT770" s="43"/>
      <c r="BU770" s="43"/>
      <c r="BV770" s="43" t="s">
        <v>376</v>
      </c>
      <c r="BW770" s="43" t="s">
        <v>376</v>
      </c>
      <c r="BX770" s="43"/>
      <c r="BZ770" s="50"/>
      <c r="CA770" s="50"/>
      <c r="CB770" s="88" t="str">
        <f t="shared" ref="CB770:CB833" si="77">IF(OR(C770="",A770="",B770=""),"",TEXT(C770,"0000")&amp;TEXT(A770,"00")&amp;TEXT(B770,"00"))</f>
        <v>19710331</v>
      </c>
    </row>
    <row r="771" spans="1:80" s="49" customFormat="1" ht="12.95" customHeight="1" x14ac:dyDescent="0.2">
      <c r="A771" s="43">
        <v>3</v>
      </c>
      <c r="B771" s="43">
        <v>31</v>
      </c>
      <c r="C771" s="43">
        <v>1971</v>
      </c>
      <c r="D771" s="43" t="s">
        <v>658</v>
      </c>
      <c r="E771" s="43" t="s">
        <v>558</v>
      </c>
      <c r="F771" s="44" t="s">
        <v>1010</v>
      </c>
      <c r="G771" s="43"/>
      <c r="H771" s="44" t="s">
        <v>1011</v>
      </c>
      <c r="I771" s="44" t="s">
        <v>1023</v>
      </c>
      <c r="J771" s="45">
        <v>26023</v>
      </c>
      <c r="K771" s="43" t="s">
        <v>1205</v>
      </c>
      <c r="L771" s="43" t="s">
        <v>4</v>
      </c>
      <c r="M771" s="43" t="s">
        <v>587</v>
      </c>
      <c r="N771" s="46">
        <v>0</v>
      </c>
      <c r="O771" s="46">
        <v>2</v>
      </c>
      <c r="P771" s="44" t="s">
        <v>1219</v>
      </c>
      <c r="Q771" s="44" t="s">
        <v>1111</v>
      </c>
      <c r="R771" s="44" t="s">
        <v>376</v>
      </c>
      <c r="S771" s="43"/>
      <c r="T771" s="43"/>
      <c r="U771" s="43"/>
      <c r="V771" s="43"/>
      <c r="W771" s="43"/>
      <c r="X771" s="43"/>
      <c r="Y771" s="43"/>
      <c r="Z771" s="43"/>
      <c r="AA771" s="43"/>
      <c r="AB771" s="43"/>
      <c r="AC771" s="43"/>
      <c r="AD771" s="43"/>
      <c r="AE771" s="47">
        <f t="shared" si="72"/>
        <v>0</v>
      </c>
      <c r="AF771" s="47">
        <f t="shared" si="73"/>
        <v>0</v>
      </c>
      <c r="AG771" s="47">
        <f t="shared" si="74"/>
        <v>1</v>
      </c>
      <c r="AH771" s="43" t="s">
        <v>1145</v>
      </c>
      <c r="AI771" s="43" t="s">
        <v>1206</v>
      </c>
      <c r="AJ771" s="43" t="s">
        <v>376</v>
      </c>
      <c r="AK771" s="43" t="s">
        <v>658</v>
      </c>
      <c r="AL771" s="43" t="s">
        <v>1017</v>
      </c>
      <c r="AM771" s="43" t="s">
        <v>1018</v>
      </c>
      <c r="AN771" s="43" t="s">
        <v>376</v>
      </c>
      <c r="AO771" s="43" t="s">
        <v>658</v>
      </c>
      <c r="AP771" s="43"/>
      <c r="AQ771" s="43">
        <v>2</v>
      </c>
      <c r="AR771" s="43"/>
      <c r="AS771" s="43"/>
      <c r="AT771" s="43"/>
      <c r="AU771" s="43" t="s">
        <v>376</v>
      </c>
      <c r="AV771" s="43"/>
      <c r="AW771" s="43" t="s">
        <v>30</v>
      </c>
      <c r="AX771" s="43"/>
      <c r="AY771" s="43" t="s">
        <v>30</v>
      </c>
      <c r="AZ771" s="43"/>
      <c r="BA771" s="44"/>
      <c r="BB771" s="48"/>
      <c r="BC771" s="43"/>
      <c r="BD771" s="43"/>
      <c r="BE771" s="43"/>
      <c r="BF771" s="43">
        <v>1</v>
      </c>
      <c r="BG771" s="43">
        <v>1</v>
      </c>
      <c r="BH771" s="43">
        <v>1</v>
      </c>
      <c r="BI771" s="43" t="s">
        <v>1205</v>
      </c>
      <c r="BJ771" s="43" t="s">
        <v>587</v>
      </c>
      <c r="BK771" s="43">
        <v>1971</v>
      </c>
      <c r="BL771" s="43" t="str">
        <f t="shared" si="75"/>
        <v>1971Stoke City</v>
      </c>
      <c r="BM771" s="49" t="str">
        <f t="shared" si="76"/>
        <v>Birmingham</v>
      </c>
      <c r="BN771" s="43"/>
      <c r="BO771" s="43"/>
      <c r="BP771" s="43"/>
      <c r="BQ771" s="43"/>
      <c r="BR771" s="43"/>
      <c r="BS771" s="43"/>
      <c r="BT771" s="43"/>
      <c r="BU771" s="43"/>
      <c r="BV771" s="43" t="s">
        <v>376</v>
      </c>
      <c r="BW771" s="43" t="s">
        <v>376</v>
      </c>
      <c r="BX771" s="43"/>
      <c r="BZ771" s="50"/>
      <c r="CA771" s="50"/>
      <c r="CB771" s="88" t="str">
        <f t="shared" si="77"/>
        <v>19710331</v>
      </c>
    </row>
    <row r="772" spans="1:80" s="49" customFormat="1" ht="12.95" customHeight="1" x14ac:dyDescent="0.2">
      <c r="A772" s="43">
        <v>5</v>
      </c>
      <c r="B772" s="43">
        <v>8</v>
      </c>
      <c r="C772" s="43">
        <v>1971</v>
      </c>
      <c r="D772" s="43" t="s">
        <v>658</v>
      </c>
      <c r="E772" s="43" t="s">
        <v>558</v>
      </c>
      <c r="F772" s="44" t="s">
        <v>1010</v>
      </c>
      <c r="G772" s="43"/>
      <c r="H772" s="44" t="s">
        <v>1025</v>
      </c>
      <c r="I772" s="44"/>
      <c r="J772" s="45">
        <v>26061</v>
      </c>
      <c r="K772" s="43" t="s">
        <v>587</v>
      </c>
      <c r="L772" s="43" t="s">
        <v>3</v>
      </c>
      <c r="M772" s="43" t="s">
        <v>588</v>
      </c>
      <c r="N772" s="46">
        <v>2</v>
      </c>
      <c r="O772" s="46">
        <v>1</v>
      </c>
      <c r="P772" s="44" t="s">
        <v>1268</v>
      </c>
      <c r="Q772" s="44" t="s">
        <v>1017</v>
      </c>
      <c r="R772" s="44" t="s">
        <v>376</v>
      </c>
      <c r="S772" s="43"/>
      <c r="T772" s="43"/>
      <c r="U772" s="43"/>
      <c r="V772" s="43"/>
      <c r="W772" s="43"/>
      <c r="X772" s="43"/>
      <c r="Y772" s="43"/>
      <c r="Z772" s="43"/>
      <c r="AA772" s="43"/>
      <c r="AB772" s="43"/>
      <c r="AC772" s="43"/>
      <c r="AD772" s="43"/>
      <c r="AE772" s="47">
        <f t="shared" si="72"/>
        <v>1</v>
      </c>
      <c r="AF772" s="47">
        <f t="shared" si="73"/>
        <v>0</v>
      </c>
      <c r="AG772" s="47">
        <f t="shared" si="74"/>
        <v>0</v>
      </c>
      <c r="AH772" s="43" t="s">
        <v>1017</v>
      </c>
      <c r="AI772" s="43" t="s">
        <v>1018</v>
      </c>
      <c r="AJ772" s="43" t="s">
        <v>376</v>
      </c>
      <c r="AK772" s="43" t="s">
        <v>658</v>
      </c>
      <c r="AL772" s="43" t="s">
        <v>588</v>
      </c>
      <c r="AM772" s="43" t="s">
        <v>1175</v>
      </c>
      <c r="AN772" s="43" t="s">
        <v>376</v>
      </c>
      <c r="AO772" s="43" t="s">
        <v>658</v>
      </c>
      <c r="AP772" s="43"/>
      <c r="AQ772" s="43">
        <v>1</v>
      </c>
      <c r="AR772" s="43"/>
      <c r="AS772" s="43"/>
      <c r="AT772" s="43"/>
      <c r="AU772" s="43" t="s">
        <v>376</v>
      </c>
      <c r="AV772" s="43"/>
      <c r="AW772" s="43" t="s">
        <v>30</v>
      </c>
      <c r="AX772" s="43"/>
      <c r="AY772" s="43" t="s">
        <v>30</v>
      </c>
      <c r="AZ772" s="43"/>
      <c r="BA772" s="44"/>
      <c r="BB772" s="48" t="s">
        <v>30</v>
      </c>
      <c r="BC772" s="43" t="s">
        <v>30</v>
      </c>
      <c r="BD772" s="43"/>
      <c r="BE772" s="43"/>
      <c r="BF772" s="43">
        <v>1</v>
      </c>
      <c r="BG772" s="43">
        <v>1</v>
      </c>
      <c r="BH772" s="43">
        <v>1</v>
      </c>
      <c r="BI772" s="43" t="s">
        <v>587</v>
      </c>
      <c r="BJ772" s="43" t="s">
        <v>588</v>
      </c>
      <c r="BK772" s="43">
        <v>1971</v>
      </c>
      <c r="BL772" s="43" t="str">
        <f t="shared" si="75"/>
        <v>1971Arsenal</v>
      </c>
      <c r="BM772" s="49" t="str">
        <f t="shared" si="76"/>
        <v>London</v>
      </c>
      <c r="BN772" s="43"/>
      <c r="BO772" s="43"/>
      <c r="BP772" s="43"/>
      <c r="BQ772" s="43"/>
      <c r="BR772" s="43"/>
      <c r="BS772" s="43"/>
      <c r="BT772" s="43"/>
      <c r="BU772" s="43"/>
      <c r="BV772" s="43" t="s">
        <v>376</v>
      </c>
      <c r="BW772" s="43" t="s">
        <v>376</v>
      </c>
      <c r="BX772" s="43"/>
      <c r="BZ772" s="50"/>
      <c r="CA772" s="50"/>
      <c r="CB772" s="88" t="str">
        <f t="shared" si="77"/>
        <v>19710508</v>
      </c>
    </row>
    <row r="773" spans="1:80" s="49" customFormat="1" ht="12.95" customHeight="1" x14ac:dyDescent="0.2">
      <c r="A773" s="43">
        <v>5</v>
      </c>
      <c r="B773" s="43">
        <v>8</v>
      </c>
      <c r="C773" s="43">
        <v>1971</v>
      </c>
      <c r="D773" s="43" t="s">
        <v>658</v>
      </c>
      <c r="E773" s="43" t="s">
        <v>558</v>
      </c>
      <c r="F773" s="44" t="s">
        <v>1010</v>
      </c>
      <c r="G773" s="43"/>
      <c r="H773" s="44" t="s">
        <v>1025</v>
      </c>
      <c r="I773" s="44"/>
      <c r="J773" s="45">
        <v>26061</v>
      </c>
      <c r="K773" s="43" t="s">
        <v>588</v>
      </c>
      <c r="L773" s="43" t="s">
        <v>4</v>
      </c>
      <c r="M773" s="43" t="s">
        <v>587</v>
      </c>
      <c r="N773" s="46">
        <v>1</v>
      </c>
      <c r="O773" s="46">
        <v>2</v>
      </c>
      <c r="P773" s="44" t="s">
        <v>1268</v>
      </c>
      <c r="Q773" s="44" t="s">
        <v>1017</v>
      </c>
      <c r="R773" s="44" t="s">
        <v>376</v>
      </c>
      <c r="S773" s="43"/>
      <c r="T773" s="43"/>
      <c r="U773" s="43"/>
      <c r="V773" s="43"/>
      <c r="W773" s="43"/>
      <c r="X773" s="43"/>
      <c r="Y773" s="43"/>
      <c r="Z773" s="43"/>
      <c r="AA773" s="43"/>
      <c r="AB773" s="43"/>
      <c r="AC773" s="43"/>
      <c r="AD773" s="43"/>
      <c r="AE773" s="47">
        <f t="shared" si="72"/>
        <v>0</v>
      </c>
      <c r="AF773" s="47">
        <f t="shared" si="73"/>
        <v>0</v>
      </c>
      <c r="AG773" s="47">
        <f t="shared" si="74"/>
        <v>1</v>
      </c>
      <c r="AH773" s="43" t="s">
        <v>588</v>
      </c>
      <c r="AI773" s="43" t="s">
        <v>1175</v>
      </c>
      <c r="AJ773" s="43" t="s">
        <v>376</v>
      </c>
      <c r="AK773" s="43" t="s">
        <v>658</v>
      </c>
      <c r="AL773" s="43" t="s">
        <v>1017</v>
      </c>
      <c r="AM773" s="43" t="s">
        <v>1018</v>
      </c>
      <c r="AN773" s="43" t="s">
        <v>376</v>
      </c>
      <c r="AO773" s="43" t="s">
        <v>658</v>
      </c>
      <c r="AP773" s="43"/>
      <c r="AQ773" s="43">
        <v>1</v>
      </c>
      <c r="AR773" s="43"/>
      <c r="AS773" s="43"/>
      <c r="AT773" s="43"/>
      <c r="AU773" s="43" t="s">
        <v>376</v>
      </c>
      <c r="AV773" s="43"/>
      <c r="AW773" s="43" t="s">
        <v>30</v>
      </c>
      <c r="AX773" s="43"/>
      <c r="AY773" s="43" t="s">
        <v>30</v>
      </c>
      <c r="AZ773" s="43"/>
      <c r="BA773" s="44"/>
      <c r="BB773" s="48"/>
      <c r="BC773" s="43" t="s">
        <v>30</v>
      </c>
      <c r="BD773" s="43"/>
      <c r="BE773" s="43"/>
      <c r="BF773" s="43">
        <v>1</v>
      </c>
      <c r="BG773" s="43">
        <v>1</v>
      </c>
      <c r="BH773" s="43">
        <v>1</v>
      </c>
      <c r="BI773" s="43" t="s">
        <v>588</v>
      </c>
      <c r="BJ773" s="43" t="s">
        <v>587</v>
      </c>
      <c r="BK773" s="43">
        <v>1971</v>
      </c>
      <c r="BL773" s="43" t="str">
        <f t="shared" si="75"/>
        <v>1971Liverpool</v>
      </c>
      <c r="BM773" s="49" t="str">
        <f t="shared" si="76"/>
        <v>London</v>
      </c>
      <c r="BN773" s="43"/>
      <c r="BO773" s="43"/>
      <c r="BP773" s="43"/>
      <c r="BQ773" s="43"/>
      <c r="BR773" s="43"/>
      <c r="BS773" s="43"/>
      <c r="BT773" s="43"/>
      <c r="BU773" s="43"/>
      <c r="BV773" s="43" t="s">
        <v>376</v>
      </c>
      <c r="BW773" s="43" t="s">
        <v>376</v>
      </c>
      <c r="BX773" s="43"/>
      <c r="BZ773" s="50"/>
      <c r="CA773" s="50"/>
      <c r="CB773" s="88" t="str">
        <f t="shared" si="77"/>
        <v>19710508</v>
      </c>
    </row>
    <row r="774" spans="1:80" s="49" customFormat="1" ht="12.95" customHeight="1" x14ac:dyDescent="0.2">
      <c r="A774" s="43">
        <v>12</v>
      </c>
      <c r="B774" s="43">
        <v>8</v>
      </c>
      <c r="C774" s="43">
        <v>1971</v>
      </c>
      <c r="D774" s="43" t="s">
        <v>658</v>
      </c>
      <c r="E774" s="43" t="s">
        <v>557</v>
      </c>
      <c r="F774" s="51" t="s">
        <v>1327</v>
      </c>
      <c r="G774" s="43"/>
      <c r="H774" s="51" t="s">
        <v>1011</v>
      </c>
      <c r="I774" s="51">
        <v>1</v>
      </c>
      <c r="J774" s="52">
        <v>26275</v>
      </c>
      <c r="K774" s="43" t="s">
        <v>1205</v>
      </c>
      <c r="L774" s="43" t="s">
        <v>4</v>
      </c>
      <c r="M774" s="43" t="s">
        <v>803</v>
      </c>
      <c r="N774" s="46">
        <v>1</v>
      </c>
      <c r="O774" s="46">
        <v>2</v>
      </c>
      <c r="P774" s="51" t="s">
        <v>1144</v>
      </c>
      <c r="Q774" s="51" t="s">
        <v>1145</v>
      </c>
      <c r="R774" s="51" t="s">
        <v>376</v>
      </c>
      <c r="S774" s="43"/>
      <c r="T774" s="43"/>
      <c r="U774" s="43"/>
      <c r="V774" s="43"/>
      <c r="W774" s="43"/>
      <c r="X774" s="43"/>
      <c r="Y774" s="43"/>
      <c r="Z774" s="43"/>
      <c r="AA774" s="43"/>
      <c r="AB774" s="43"/>
      <c r="AC774" s="43"/>
      <c r="AD774" s="43" t="s">
        <v>1033</v>
      </c>
      <c r="AE774" s="47">
        <f t="shared" si="72"/>
        <v>0</v>
      </c>
      <c r="AF774" s="47">
        <f t="shared" si="73"/>
        <v>0</v>
      </c>
      <c r="AG774" s="47">
        <f t="shared" si="74"/>
        <v>1</v>
      </c>
      <c r="AH774" s="43" t="s">
        <v>1145</v>
      </c>
      <c r="AI774" s="43" t="s">
        <v>1206</v>
      </c>
      <c r="AJ774" s="43" t="s">
        <v>376</v>
      </c>
      <c r="AK774" s="43" t="s">
        <v>658</v>
      </c>
      <c r="AL774" s="43" t="s">
        <v>1017</v>
      </c>
      <c r="AM774" s="43" t="s">
        <v>1018</v>
      </c>
      <c r="AN774" s="43" t="s">
        <v>376</v>
      </c>
      <c r="AO774" s="43" t="s">
        <v>658</v>
      </c>
      <c r="AP774" s="43"/>
      <c r="AQ774" s="43">
        <v>2</v>
      </c>
      <c r="AR774" s="43"/>
      <c r="AS774" s="43"/>
      <c r="AT774" s="43"/>
      <c r="AU774" s="43" t="s">
        <v>376</v>
      </c>
      <c r="AV774" s="43"/>
      <c r="AW774" s="43" t="s">
        <v>30</v>
      </c>
      <c r="AX774" s="43"/>
      <c r="AY774" s="43"/>
      <c r="AZ774" s="43" t="s">
        <v>30</v>
      </c>
      <c r="BA774" s="51"/>
      <c r="BB774" s="48"/>
      <c r="BC774" s="43"/>
      <c r="BD774" s="43"/>
      <c r="BE774" s="43"/>
      <c r="BF774" s="43">
        <v>1</v>
      </c>
      <c r="BG774" s="43">
        <v>1</v>
      </c>
      <c r="BH774" s="43">
        <v>1</v>
      </c>
      <c r="BI774" s="43" t="s">
        <v>1205</v>
      </c>
      <c r="BJ774" s="43" t="s">
        <v>803</v>
      </c>
      <c r="BK774" s="43">
        <v>1972</v>
      </c>
      <c r="BL774" s="43" t="str">
        <f t="shared" si="75"/>
        <v>1972Stoke City</v>
      </c>
      <c r="BM774" s="49" t="str">
        <f t="shared" si="76"/>
        <v>Stoke City</v>
      </c>
      <c r="BN774" s="43"/>
      <c r="BO774" s="43"/>
      <c r="BP774" s="43"/>
      <c r="BQ774" s="43"/>
      <c r="BR774" s="43"/>
      <c r="BS774" s="43"/>
      <c r="BT774" s="43"/>
      <c r="BU774" s="43"/>
      <c r="BV774" s="43" t="s">
        <v>376</v>
      </c>
      <c r="BW774" s="43" t="s">
        <v>376</v>
      </c>
      <c r="BX774" s="43"/>
      <c r="BY774" s="47"/>
      <c r="BZ774" s="50"/>
      <c r="CA774" s="50"/>
      <c r="CB774" s="88" t="str">
        <f t="shared" si="77"/>
        <v>19711208</v>
      </c>
    </row>
    <row r="775" spans="1:80" s="49" customFormat="1" ht="12.95" customHeight="1" x14ac:dyDescent="0.2">
      <c r="A775" s="43">
        <v>12</v>
      </c>
      <c r="B775" s="43">
        <v>8</v>
      </c>
      <c r="C775" s="43">
        <v>1971</v>
      </c>
      <c r="D775" s="43" t="s">
        <v>658</v>
      </c>
      <c r="E775" s="43" t="s">
        <v>557</v>
      </c>
      <c r="F775" s="51" t="s">
        <v>1327</v>
      </c>
      <c r="G775" s="43"/>
      <c r="H775" s="51" t="s">
        <v>1011</v>
      </c>
      <c r="I775" s="51">
        <v>1</v>
      </c>
      <c r="J775" s="52">
        <v>26275</v>
      </c>
      <c r="K775" s="43" t="s">
        <v>803</v>
      </c>
      <c r="L775" s="43" t="s">
        <v>3</v>
      </c>
      <c r="M775" s="43" t="s">
        <v>1205</v>
      </c>
      <c r="N775" s="46">
        <v>2</v>
      </c>
      <c r="O775" s="46">
        <v>1</v>
      </c>
      <c r="P775" s="51" t="s">
        <v>1144</v>
      </c>
      <c r="Q775" s="51" t="s">
        <v>1145</v>
      </c>
      <c r="R775" s="51" t="s">
        <v>376</v>
      </c>
      <c r="S775" s="43"/>
      <c r="T775" s="43"/>
      <c r="U775" s="43"/>
      <c r="V775" s="43"/>
      <c r="W775" s="43"/>
      <c r="X775" s="43"/>
      <c r="Y775" s="43"/>
      <c r="Z775" s="43"/>
      <c r="AA775" s="43"/>
      <c r="AB775" s="43"/>
      <c r="AC775" s="43"/>
      <c r="AD775" s="43" t="s">
        <v>1037</v>
      </c>
      <c r="AE775" s="47">
        <f t="shared" si="72"/>
        <v>1</v>
      </c>
      <c r="AF775" s="47">
        <f t="shared" si="73"/>
        <v>0</v>
      </c>
      <c r="AG775" s="47">
        <f t="shared" si="74"/>
        <v>0</v>
      </c>
      <c r="AH775" s="43" t="s">
        <v>1017</v>
      </c>
      <c r="AI775" s="43" t="s">
        <v>1018</v>
      </c>
      <c r="AJ775" s="43" t="s">
        <v>376</v>
      </c>
      <c r="AK775" s="43" t="s">
        <v>658</v>
      </c>
      <c r="AL775" s="43" t="s">
        <v>1145</v>
      </c>
      <c r="AM775" s="43" t="s">
        <v>1206</v>
      </c>
      <c r="AN775" s="43" t="s">
        <v>376</v>
      </c>
      <c r="AO775" s="43" t="s">
        <v>658</v>
      </c>
      <c r="AP775" s="43"/>
      <c r="AQ775" s="43">
        <v>2</v>
      </c>
      <c r="AR775" s="43"/>
      <c r="AS775" s="43"/>
      <c r="AT775" s="43"/>
      <c r="AU775" s="43" t="s">
        <v>376</v>
      </c>
      <c r="AV775" s="43"/>
      <c r="AW775" s="43" t="s">
        <v>30</v>
      </c>
      <c r="AX775" s="43"/>
      <c r="AY775" s="43"/>
      <c r="AZ775" s="43" t="s">
        <v>30</v>
      </c>
      <c r="BA775" s="51"/>
      <c r="BB775" s="48"/>
      <c r="BC775" s="43"/>
      <c r="BD775" s="43"/>
      <c r="BE775" s="43"/>
      <c r="BF775" s="43">
        <v>1</v>
      </c>
      <c r="BG775" s="43">
        <v>1</v>
      </c>
      <c r="BH775" s="43">
        <v>1</v>
      </c>
      <c r="BI775" s="43" t="s">
        <v>803</v>
      </c>
      <c r="BJ775" s="43" t="s">
        <v>1205</v>
      </c>
      <c r="BK775" s="43">
        <v>1972</v>
      </c>
      <c r="BL775" s="43" t="str">
        <f t="shared" si="75"/>
        <v>1972West Ham United</v>
      </c>
      <c r="BM775" s="49" t="str">
        <f t="shared" si="76"/>
        <v>Stoke City</v>
      </c>
      <c r="BN775" s="43"/>
      <c r="BO775" s="43"/>
      <c r="BP775" s="43"/>
      <c r="BQ775" s="43"/>
      <c r="BR775" s="43"/>
      <c r="BS775" s="43"/>
      <c r="BT775" s="43"/>
      <c r="BU775" s="43"/>
      <c r="BV775" s="43" t="s">
        <v>376</v>
      </c>
      <c r="BW775" s="43" t="s">
        <v>376</v>
      </c>
      <c r="BX775" s="43"/>
      <c r="BY775" s="47"/>
      <c r="BZ775" s="50"/>
      <c r="CA775" s="50"/>
      <c r="CB775" s="88" t="str">
        <f t="shared" si="77"/>
        <v>19711208</v>
      </c>
    </row>
    <row r="776" spans="1:80" s="49" customFormat="1" ht="12.95" customHeight="1" x14ac:dyDescent="0.2">
      <c r="A776" s="43">
        <v>12</v>
      </c>
      <c r="B776" s="43">
        <v>15</v>
      </c>
      <c r="C776" s="43">
        <v>1971</v>
      </c>
      <c r="D776" s="43" t="s">
        <v>658</v>
      </c>
      <c r="E776" s="43" t="s">
        <v>557</v>
      </c>
      <c r="F776" s="51" t="s">
        <v>1327</v>
      </c>
      <c r="G776" s="43"/>
      <c r="H776" s="51" t="s">
        <v>1011</v>
      </c>
      <c r="I776" s="51">
        <v>2</v>
      </c>
      <c r="J776" s="52">
        <v>26282</v>
      </c>
      <c r="K776" s="43" t="s">
        <v>803</v>
      </c>
      <c r="L776" s="43" t="s">
        <v>4</v>
      </c>
      <c r="M776" s="43" t="s">
        <v>1205</v>
      </c>
      <c r="N776" s="46">
        <v>0</v>
      </c>
      <c r="O776" s="46">
        <v>1</v>
      </c>
      <c r="P776" s="51" t="s">
        <v>1341</v>
      </c>
      <c r="Q776" s="51" t="s">
        <v>1017</v>
      </c>
      <c r="R776" s="51" t="s">
        <v>376</v>
      </c>
      <c r="S776" s="43" t="s">
        <v>1023</v>
      </c>
      <c r="T776" s="43"/>
      <c r="U776" s="43"/>
      <c r="V776" s="43"/>
      <c r="W776" s="43"/>
      <c r="X776" s="43"/>
      <c r="Y776" s="43"/>
      <c r="Z776" s="43"/>
      <c r="AA776" s="43"/>
      <c r="AB776" s="43"/>
      <c r="AC776" s="43"/>
      <c r="AD776" s="43" t="s">
        <v>1033</v>
      </c>
      <c r="AE776" s="47">
        <f t="shared" si="72"/>
        <v>0</v>
      </c>
      <c r="AF776" s="47">
        <f t="shared" si="73"/>
        <v>0</v>
      </c>
      <c r="AG776" s="47">
        <f t="shared" si="74"/>
        <v>1</v>
      </c>
      <c r="AH776" s="43" t="s">
        <v>1017</v>
      </c>
      <c r="AI776" s="43" t="s">
        <v>1018</v>
      </c>
      <c r="AJ776" s="43" t="s">
        <v>376</v>
      </c>
      <c r="AK776" s="43" t="s">
        <v>658</v>
      </c>
      <c r="AL776" s="43" t="s">
        <v>1145</v>
      </c>
      <c r="AM776" s="43" t="s">
        <v>1206</v>
      </c>
      <c r="AN776" s="43" t="s">
        <v>376</v>
      </c>
      <c r="AO776" s="43" t="s">
        <v>658</v>
      </c>
      <c r="AP776" s="43"/>
      <c r="AQ776" s="43">
        <v>2</v>
      </c>
      <c r="AR776" s="43"/>
      <c r="AS776" s="43"/>
      <c r="AT776" s="43"/>
      <c r="AU776" s="43" t="s">
        <v>376</v>
      </c>
      <c r="AV776" s="43"/>
      <c r="AW776" s="43" t="s">
        <v>30</v>
      </c>
      <c r="AX776" s="43"/>
      <c r="AY776" s="43"/>
      <c r="AZ776" s="43" t="s">
        <v>30</v>
      </c>
      <c r="BA776" s="51"/>
      <c r="BB776" s="48"/>
      <c r="BC776" s="43"/>
      <c r="BD776" s="43"/>
      <c r="BE776" s="43"/>
      <c r="BF776" s="43">
        <v>1</v>
      </c>
      <c r="BG776" s="43">
        <v>1</v>
      </c>
      <c r="BH776" s="43">
        <v>1</v>
      </c>
      <c r="BI776" s="43" t="s">
        <v>803</v>
      </c>
      <c r="BJ776" s="43" t="s">
        <v>1205</v>
      </c>
      <c r="BK776" s="43">
        <v>1972</v>
      </c>
      <c r="BL776" s="43" t="str">
        <f t="shared" si="75"/>
        <v>1972West Ham United</v>
      </c>
      <c r="BM776" s="49" t="str">
        <f t="shared" si="76"/>
        <v>West Ham United</v>
      </c>
      <c r="BN776" s="43"/>
      <c r="BO776" s="43"/>
      <c r="BP776" s="43"/>
      <c r="BQ776" s="43"/>
      <c r="BR776" s="43"/>
      <c r="BS776" s="43"/>
      <c r="BT776" s="43"/>
      <c r="BU776" s="43"/>
      <c r="BV776" s="43" t="s">
        <v>376</v>
      </c>
      <c r="BW776" s="43" t="s">
        <v>376</v>
      </c>
      <c r="BX776" s="43"/>
      <c r="BZ776" s="50"/>
      <c r="CA776" s="50"/>
      <c r="CB776" s="88" t="str">
        <f t="shared" si="77"/>
        <v>19711215</v>
      </c>
    </row>
    <row r="777" spans="1:80" s="49" customFormat="1" ht="12.95" customHeight="1" x14ac:dyDescent="0.2">
      <c r="A777" s="43">
        <v>12</v>
      </c>
      <c r="B777" s="43">
        <v>15</v>
      </c>
      <c r="C777" s="43">
        <v>1971</v>
      </c>
      <c r="D777" s="43" t="s">
        <v>658</v>
      </c>
      <c r="E777" s="43" t="s">
        <v>557</v>
      </c>
      <c r="F777" s="51" t="s">
        <v>1327</v>
      </c>
      <c r="G777" s="43"/>
      <c r="H777" s="51" t="s">
        <v>1011</v>
      </c>
      <c r="I777" s="51">
        <v>2</v>
      </c>
      <c r="J777" s="52">
        <v>26282</v>
      </c>
      <c r="K777" s="43" t="s">
        <v>1205</v>
      </c>
      <c r="L777" s="43" t="s">
        <v>3</v>
      </c>
      <c r="M777" s="43" t="s">
        <v>803</v>
      </c>
      <c r="N777" s="46">
        <v>1</v>
      </c>
      <c r="O777" s="46">
        <v>0</v>
      </c>
      <c r="P777" s="51" t="s">
        <v>1341</v>
      </c>
      <c r="Q777" s="51" t="s">
        <v>1017</v>
      </c>
      <c r="R777" s="51" t="s">
        <v>376</v>
      </c>
      <c r="S777" s="43" t="s">
        <v>1023</v>
      </c>
      <c r="T777" s="43"/>
      <c r="U777" s="43"/>
      <c r="V777" s="43"/>
      <c r="W777" s="43"/>
      <c r="X777" s="43"/>
      <c r="Y777" s="43"/>
      <c r="Z777" s="43"/>
      <c r="AA777" s="43"/>
      <c r="AB777" s="43"/>
      <c r="AC777" s="43"/>
      <c r="AD777" s="43" t="s">
        <v>1037</v>
      </c>
      <c r="AE777" s="47">
        <f t="shared" si="72"/>
        <v>1</v>
      </c>
      <c r="AF777" s="47">
        <f t="shared" si="73"/>
        <v>0</v>
      </c>
      <c r="AG777" s="47">
        <f t="shared" si="74"/>
        <v>0</v>
      </c>
      <c r="AH777" s="43" t="s">
        <v>1145</v>
      </c>
      <c r="AI777" s="43" t="s">
        <v>1206</v>
      </c>
      <c r="AJ777" s="43" t="s">
        <v>376</v>
      </c>
      <c r="AK777" s="43" t="s">
        <v>658</v>
      </c>
      <c r="AL777" s="43" t="s">
        <v>1017</v>
      </c>
      <c r="AM777" s="43" t="s">
        <v>1018</v>
      </c>
      <c r="AN777" s="43" t="s">
        <v>376</v>
      </c>
      <c r="AO777" s="43" t="s">
        <v>658</v>
      </c>
      <c r="AP777" s="43"/>
      <c r="AQ777" s="43">
        <v>2</v>
      </c>
      <c r="AR777" s="43"/>
      <c r="AS777" s="43"/>
      <c r="AT777" s="43"/>
      <c r="AU777" s="43" t="s">
        <v>376</v>
      </c>
      <c r="AV777" s="43"/>
      <c r="AW777" s="43" t="s">
        <v>30</v>
      </c>
      <c r="AX777" s="43"/>
      <c r="AY777" s="43"/>
      <c r="AZ777" s="43" t="s">
        <v>30</v>
      </c>
      <c r="BA777" s="51"/>
      <c r="BB777" s="48"/>
      <c r="BC777" s="43"/>
      <c r="BD777" s="43"/>
      <c r="BE777" s="43"/>
      <c r="BF777" s="43">
        <v>1</v>
      </c>
      <c r="BG777" s="43">
        <v>1</v>
      </c>
      <c r="BH777" s="43">
        <v>1</v>
      </c>
      <c r="BI777" s="43" t="s">
        <v>1205</v>
      </c>
      <c r="BJ777" s="43" t="s">
        <v>803</v>
      </c>
      <c r="BK777" s="43">
        <v>1972</v>
      </c>
      <c r="BL777" s="43" t="str">
        <f t="shared" si="75"/>
        <v>1972Stoke City</v>
      </c>
      <c r="BM777" s="49" t="str">
        <f t="shared" si="76"/>
        <v>West Ham United</v>
      </c>
      <c r="BN777" s="43"/>
      <c r="BO777" s="43"/>
      <c r="BP777" s="43"/>
      <c r="BQ777" s="43"/>
      <c r="BR777" s="43"/>
      <c r="BS777" s="43"/>
      <c r="BT777" s="43"/>
      <c r="BU777" s="43"/>
      <c r="BV777" s="43" t="s">
        <v>376</v>
      </c>
      <c r="BW777" s="43" t="s">
        <v>376</v>
      </c>
      <c r="BX777" s="43"/>
      <c r="BZ777" s="50"/>
      <c r="CA777" s="50"/>
      <c r="CB777" s="88" t="str">
        <f t="shared" si="77"/>
        <v>19711215</v>
      </c>
    </row>
    <row r="778" spans="1:80" s="49" customFormat="1" ht="12.95" customHeight="1" x14ac:dyDescent="0.2">
      <c r="A778" s="43">
        <v>12</v>
      </c>
      <c r="B778" s="43">
        <v>22</v>
      </c>
      <c r="C778" s="43">
        <v>1971</v>
      </c>
      <c r="D778" s="43" t="s">
        <v>658</v>
      </c>
      <c r="E778" s="43" t="s">
        <v>557</v>
      </c>
      <c r="F778" s="51" t="s">
        <v>1327</v>
      </c>
      <c r="G778" s="43"/>
      <c r="H778" s="51" t="s">
        <v>1011</v>
      </c>
      <c r="I778" s="51">
        <v>1</v>
      </c>
      <c r="J778" s="52">
        <v>26289</v>
      </c>
      <c r="K778" s="43" t="s">
        <v>816</v>
      </c>
      <c r="L778" s="43" t="s">
        <v>3</v>
      </c>
      <c r="M778" s="43" t="s">
        <v>813</v>
      </c>
      <c r="N778" s="46">
        <v>3</v>
      </c>
      <c r="O778" s="46">
        <v>2</v>
      </c>
      <c r="P778" s="51" t="s">
        <v>1234</v>
      </c>
      <c r="Q778" s="51" t="s">
        <v>1017</v>
      </c>
      <c r="R778" s="51" t="s">
        <v>376</v>
      </c>
      <c r="S778" s="43"/>
      <c r="T778" s="43"/>
      <c r="U778" s="43"/>
      <c r="V778" s="43"/>
      <c r="W778" s="43"/>
      <c r="X778" s="43"/>
      <c r="Y778" s="43"/>
      <c r="Z778" s="43"/>
      <c r="AA778" s="43"/>
      <c r="AB778" s="43"/>
      <c r="AC778" s="43"/>
      <c r="AD778" s="43" t="s">
        <v>1033</v>
      </c>
      <c r="AE778" s="47">
        <f t="shared" si="72"/>
        <v>1</v>
      </c>
      <c r="AF778" s="47">
        <f t="shared" si="73"/>
        <v>0</v>
      </c>
      <c r="AG778" s="47">
        <f t="shared" si="74"/>
        <v>0</v>
      </c>
      <c r="AH778" s="43" t="s">
        <v>1017</v>
      </c>
      <c r="AI778" s="43" t="s">
        <v>1018</v>
      </c>
      <c r="AJ778" s="43" t="s">
        <v>376</v>
      </c>
      <c r="AK778" s="43" t="s">
        <v>658</v>
      </c>
      <c r="AL778" s="43" t="s">
        <v>1017</v>
      </c>
      <c r="AM778" s="43" t="s">
        <v>1018</v>
      </c>
      <c r="AN778" s="43" t="s">
        <v>376</v>
      </c>
      <c r="AO778" s="43" t="s">
        <v>658</v>
      </c>
      <c r="AP778" s="43"/>
      <c r="AQ778" s="43">
        <v>2</v>
      </c>
      <c r="AR778" s="43"/>
      <c r="AS778" s="43"/>
      <c r="AT778" s="43"/>
      <c r="AU778" s="43" t="s">
        <v>376</v>
      </c>
      <c r="AV778" s="43"/>
      <c r="AW778" s="43" t="s">
        <v>30</v>
      </c>
      <c r="AX778" s="43"/>
      <c r="AY778" s="43"/>
      <c r="AZ778" s="43" t="s">
        <v>30</v>
      </c>
      <c r="BA778" s="51"/>
      <c r="BB778" s="48"/>
      <c r="BC778" s="43"/>
      <c r="BD778" s="43"/>
      <c r="BE778" s="43"/>
      <c r="BF778" s="43">
        <v>1</v>
      </c>
      <c r="BG778" s="43">
        <v>1</v>
      </c>
      <c r="BH778" s="43">
        <v>1</v>
      </c>
      <c r="BI778" s="43" t="s">
        <v>816</v>
      </c>
      <c r="BJ778" s="43" t="s">
        <v>813</v>
      </c>
      <c r="BK778" s="43">
        <v>1972</v>
      </c>
      <c r="BL778" s="43" t="str">
        <f t="shared" si="75"/>
        <v>1972Chelsea</v>
      </c>
      <c r="BM778" s="49" t="str">
        <f t="shared" si="76"/>
        <v>Chelsea</v>
      </c>
      <c r="BN778" s="43"/>
      <c r="BO778" s="43"/>
      <c r="BP778" s="43"/>
      <c r="BQ778" s="43"/>
      <c r="BR778" s="43"/>
      <c r="BS778" s="43"/>
      <c r="BT778" s="43"/>
      <c r="BU778" s="43"/>
      <c r="BV778" s="43" t="s">
        <v>376</v>
      </c>
      <c r="BW778" s="43" t="s">
        <v>376</v>
      </c>
      <c r="BX778" s="43"/>
      <c r="BZ778" s="50"/>
      <c r="CA778" s="50"/>
      <c r="CB778" s="88" t="str">
        <f t="shared" si="77"/>
        <v>19711222</v>
      </c>
    </row>
    <row r="779" spans="1:80" s="49" customFormat="1" ht="12.95" customHeight="1" x14ac:dyDescent="0.2">
      <c r="A779" s="43">
        <v>12</v>
      </c>
      <c r="B779" s="43">
        <v>22</v>
      </c>
      <c r="C779" s="43">
        <v>1971</v>
      </c>
      <c r="D779" s="43" t="s">
        <v>658</v>
      </c>
      <c r="E779" s="43" t="s">
        <v>557</v>
      </c>
      <c r="F779" s="51" t="s">
        <v>1327</v>
      </c>
      <c r="G779" s="43"/>
      <c r="H779" s="51" t="s">
        <v>1011</v>
      </c>
      <c r="I779" s="51">
        <v>1</v>
      </c>
      <c r="J779" s="52">
        <v>26289</v>
      </c>
      <c r="K779" s="43" t="s">
        <v>813</v>
      </c>
      <c r="L779" s="43" t="s">
        <v>4</v>
      </c>
      <c r="M779" s="43" t="s">
        <v>816</v>
      </c>
      <c r="N779" s="46">
        <v>2</v>
      </c>
      <c r="O779" s="46">
        <v>3</v>
      </c>
      <c r="P779" s="51" t="s">
        <v>1234</v>
      </c>
      <c r="Q779" s="51" t="s">
        <v>1017</v>
      </c>
      <c r="R779" s="51" t="s">
        <v>376</v>
      </c>
      <c r="S779" s="43"/>
      <c r="T779" s="43"/>
      <c r="U779" s="43"/>
      <c r="V779" s="43"/>
      <c r="W779" s="43"/>
      <c r="X779" s="43"/>
      <c r="Y779" s="43"/>
      <c r="Z779" s="43"/>
      <c r="AA779" s="43"/>
      <c r="AB779" s="43"/>
      <c r="AC779" s="43"/>
      <c r="AD779" s="43" t="s">
        <v>1037</v>
      </c>
      <c r="AE779" s="47">
        <f t="shared" si="72"/>
        <v>0</v>
      </c>
      <c r="AF779" s="47">
        <f t="shared" si="73"/>
        <v>0</v>
      </c>
      <c r="AG779" s="47">
        <f t="shared" si="74"/>
        <v>1</v>
      </c>
      <c r="AH779" s="43" t="s">
        <v>1017</v>
      </c>
      <c r="AI779" s="43" t="s">
        <v>1018</v>
      </c>
      <c r="AJ779" s="43" t="s">
        <v>376</v>
      </c>
      <c r="AK779" s="43" t="s">
        <v>658</v>
      </c>
      <c r="AL779" s="43" t="s">
        <v>1017</v>
      </c>
      <c r="AM779" s="43" t="s">
        <v>1018</v>
      </c>
      <c r="AN779" s="43" t="s">
        <v>376</v>
      </c>
      <c r="AO779" s="43" t="s">
        <v>658</v>
      </c>
      <c r="AP779" s="43"/>
      <c r="AQ779" s="43">
        <v>2</v>
      </c>
      <c r="AR779" s="43"/>
      <c r="AS779" s="43"/>
      <c r="AT779" s="43"/>
      <c r="AU779" s="43" t="s">
        <v>376</v>
      </c>
      <c r="AV779" s="43"/>
      <c r="AW779" s="43" t="s">
        <v>30</v>
      </c>
      <c r="AX779" s="43"/>
      <c r="AY779" s="43"/>
      <c r="AZ779" s="43" t="s">
        <v>30</v>
      </c>
      <c r="BA779" s="51"/>
      <c r="BB779" s="48"/>
      <c r="BC779" s="43"/>
      <c r="BD779" s="43"/>
      <c r="BE779" s="43"/>
      <c r="BF779" s="43">
        <v>1</v>
      </c>
      <c r="BG779" s="43">
        <v>1</v>
      </c>
      <c r="BH779" s="43">
        <v>1</v>
      </c>
      <c r="BI779" s="43" t="s">
        <v>813</v>
      </c>
      <c r="BJ779" s="43" t="s">
        <v>816</v>
      </c>
      <c r="BK779" s="43">
        <v>1972</v>
      </c>
      <c r="BL779" s="43" t="str">
        <f t="shared" si="75"/>
        <v>1972Tottenham Hotspur</v>
      </c>
      <c r="BM779" s="49" t="str">
        <f t="shared" si="76"/>
        <v>Chelsea</v>
      </c>
      <c r="BN779" s="43"/>
      <c r="BO779" s="43"/>
      <c r="BP779" s="43"/>
      <c r="BQ779" s="43"/>
      <c r="BR779" s="43"/>
      <c r="BS779" s="43"/>
      <c r="BT779" s="43"/>
      <c r="BU779" s="43"/>
      <c r="BV779" s="43" t="s">
        <v>376</v>
      </c>
      <c r="BW779" s="43" t="s">
        <v>376</v>
      </c>
      <c r="BX779" s="43"/>
      <c r="BZ779" s="50"/>
      <c r="CA779" s="50"/>
      <c r="CB779" s="88" t="str">
        <f t="shared" si="77"/>
        <v>19711222</v>
      </c>
    </row>
    <row r="780" spans="1:80" s="49" customFormat="1" ht="12.95" customHeight="1" x14ac:dyDescent="0.2">
      <c r="A780" s="43">
        <v>1</v>
      </c>
      <c r="B780" s="43">
        <v>5</v>
      </c>
      <c r="C780" s="43">
        <v>1972</v>
      </c>
      <c r="D780" s="43" t="s">
        <v>658</v>
      </c>
      <c r="E780" s="43" t="s">
        <v>557</v>
      </c>
      <c r="F780" s="51" t="s">
        <v>1327</v>
      </c>
      <c r="G780" s="43"/>
      <c r="H780" s="51" t="s">
        <v>1011</v>
      </c>
      <c r="I780" s="51" t="s">
        <v>1023</v>
      </c>
      <c r="J780" s="52">
        <v>26303</v>
      </c>
      <c r="K780" s="43" t="s">
        <v>1205</v>
      </c>
      <c r="L780" s="43" t="s">
        <v>1014</v>
      </c>
      <c r="M780" s="43" t="s">
        <v>803</v>
      </c>
      <c r="N780" s="46">
        <v>0</v>
      </c>
      <c r="O780" s="46">
        <v>0</v>
      </c>
      <c r="P780" s="51" t="s">
        <v>1144</v>
      </c>
      <c r="Q780" s="51" t="s">
        <v>1145</v>
      </c>
      <c r="R780" s="51" t="s">
        <v>376</v>
      </c>
      <c r="S780" s="43" t="s">
        <v>1023</v>
      </c>
      <c r="T780" s="43"/>
      <c r="U780" s="43"/>
      <c r="V780" s="43"/>
      <c r="W780" s="43"/>
      <c r="X780" s="43"/>
      <c r="Y780" s="43"/>
      <c r="Z780" s="43"/>
      <c r="AA780" s="43"/>
      <c r="AB780" s="43"/>
      <c r="AC780" s="43"/>
      <c r="AD780" s="43" t="s">
        <v>1033</v>
      </c>
      <c r="AE780" s="47">
        <f t="shared" si="72"/>
        <v>0</v>
      </c>
      <c r="AF780" s="47">
        <f t="shared" si="73"/>
        <v>1</v>
      </c>
      <c r="AG780" s="47">
        <f t="shared" si="74"/>
        <v>0</v>
      </c>
      <c r="AH780" s="43" t="s">
        <v>1145</v>
      </c>
      <c r="AI780" s="43" t="s">
        <v>1206</v>
      </c>
      <c r="AJ780" s="43" t="s">
        <v>376</v>
      </c>
      <c r="AK780" s="43" t="s">
        <v>658</v>
      </c>
      <c r="AL780" s="43" t="s">
        <v>1017</v>
      </c>
      <c r="AM780" s="43" t="s">
        <v>1018</v>
      </c>
      <c r="AN780" s="43" t="s">
        <v>376</v>
      </c>
      <c r="AO780" s="43" t="s">
        <v>658</v>
      </c>
      <c r="AP780" s="43"/>
      <c r="AQ780" s="43">
        <v>2</v>
      </c>
      <c r="AR780" s="43"/>
      <c r="AS780" s="43"/>
      <c r="AT780" s="43"/>
      <c r="AU780" s="43" t="s">
        <v>376</v>
      </c>
      <c r="AV780" s="43"/>
      <c r="AW780" s="43" t="s">
        <v>30</v>
      </c>
      <c r="AX780" s="43"/>
      <c r="AY780" s="43"/>
      <c r="AZ780" s="43" t="s">
        <v>30</v>
      </c>
      <c r="BA780" s="51"/>
      <c r="BB780" s="48"/>
      <c r="BC780" s="43"/>
      <c r="BD780" s="43"/>
      <c r="BE780" s="43"/>
      <c r="BF780" s="43">
        <v>1</v>
      </c>
      <c r="BG780" s="43">
        <v>1</v>
      </c>
      <c r="BH780" s="43">
        <v>1</v>
      </c>
      <c r="BI780" s="43" t="s">
        <v>1205</v>
      </c>
      <c r="BJ780" s="43" t="s">
        <v>803</v>
      </c>
      <c r="BK780" s="43">
        <v>1972</v>
      </c>
      <c r="BL780" s="43" t="str">
        <f t="shared" si="75"/>
        <v>1972Stoke City</v>
      </c>
      <c r="BM780" s="49" t="str">
        <f t="shared" si="76"/>
        <v>Stoke City</v>
      </c>
      <c r="BN780" s="43"/>
      <c r="BO780" s="43"/>
      <c r="BP780" s="43"/>
      <c r="BQ780" s="43"/>
      <c r="BR780" s="43"/>
      <c r="BS780" s="43"/>
      <c r="BT780" s="43"/>
      <c r="BU780" s="43"/>
      <c r="BV780" s="43" t="s">
        <v>376</v>
      </c>
      <c r="BW780" s="43" t="s">
        <v>376</v>
      </c>
      <c r="BX780" s="43"/>
      <c r="BY780" s="47"/>
      <c r="BZ780" s="50"/>
      <c r="CA780" s="50"/>
      <c r="CB780" s="88" t="str">
        <f t="shared" si="77"/>
        <v>19720105</v>
      </c>
    </row>
    <row r="781" spans="1:80" s="49" customFormat="1" ht="12.95" customHeight="1" x14ac:dyDescent="0.2">
      <c r="A781" s="43">
        <v>1</v>
      </c>
      <c r="B781" s="43">
        <v>5</v>
      </c>
      <c r="C781" s="43">
        <v>1972</v>
      </c>
      <c r="D781" s="43" t="s">
        <v>658</v>
      </c>
      <c r="E781" s="43" t="s">
        <v>557</v>
      </c>
      <c r="F781" s="51" t="s">
        <v>1327</v>
      </c>
      <c r="G781" s="43"/>
      <c r="H781" s="51" t="s">
        <v>1011</v>
      </c>
      <c r="I781" s="51" t="s">
        <v>1023</v>
      </c>
      <c r="J781" s="52">
        <v>26303</v>
      </c>
      <c r="K781" s="43" t="s">
        <v>803</v>
      </c>
      <c r="L781" s="43" t="s">
        <v>1014</v>
      </c>
      <c r="M781" s="43" t="s">
        <v>1205</v>
      </c>
      <c r="N781" s="46">
        <v>0</v>
      </c>
      <c r="O781" s="46">
        <v>0</v>
      </c>
      <c r="P781" s="51" t="s">
        <v>1144</v>
      </c>
      <c r="Q781" s="51" t="s">
        <v>1145</v>
      </c>
      <c r="R781" s="51" t="s">
        <v>376</v>
      </c>
      <c r="S781" s="43" t="s">
        <v>1023</v>
      </c>
      <c r="T781" s="43"/>
      <c r="U781" s="43"/>
      <c r="V781" s="43"/>
      <c r="W781" s="43"/>
      <c r="X781" s="43"/>
      <c r="Y781" s="43"/>
      <c r="Z781" s="43"/>
      <c r="AA781" s="43"/>
      <c r="AB781" s="43"/>
      <c r="AC781" s="43"/>
      <c r="AD781" s="43" t="s">
        <v>1037</v>
      </c>
      <c r="AE781" s="47">
        <f t="shared" si="72"/>
        <v>0</v>
      </c>
      <c r="AF781" s="47">
        <f t="shared" si="73"/>
        <v>1</v>
      </c>
      <c r="AG781" s="47">
        <f t="shared" si="74"/>
        <v>0</v>
      </c>
      <c r="AH781" s="43" t="s">
        <v>1017</v>
      </c>
      <c r="AI781" s="43" t="s">
        <v>1018</v>
      </c>
      <c r="AJ781" s="43" t="s">
        <v>376</v>
      </c>
      <c r="AK781" s="43" t="s">
        <v>658</v>
      </c>
      <c r="AL781" s="43" t="s">
        <v>1145</v>
      </c>
      <c r="AM781" s="43" t="s">
        <v>1206</v>
      </c>
      <c r="AN781" s="43" t="s">
        <v>376</v>
      </c>
      <c r="AO781" s="43" t="s">
        <v>658</v>
      </c>
      <c r="AP781" s="43"/>
      <c r="AQ781" s="43">
        <v>2</v>
      </c>
      <c r="AR781" s="43"/>
      <c r="AS781" s="43"/>
      <c r="AT781" s="43"/>
      <c r="AU781" s="43" t="s">
        <v>376</v>
      </c>
      <c r="AV781" s="43"/>
      <c r="AW781" s="43" t="s">
        <v>30</v>
      </c>
      <c r="AX781" s="43"/>
      <c r="AY781" s="43"/>
      <c r="AZ781" s="43" t="s">
        <v>30</v>
      </c>
      <c r="BA781" s="51"/>
      <c r="BB781" s="48"/>
      <c r="BC781" s="43"/>
      <c r="BD781" s="43"/>
      <c r="BE781" s="43"/>
      <c r="BF781" s="43">
        <v>1</v>
      </c>
      <c r="BG781" s="43">
        <v>1</v>
      </c>
      <c r="BH781" s="43">
        <v>1</v>
      </c>
      <c r="BI781" s="43" t="s">
        <v>803</v>
      </c>
      <c r="BJ781" s="43" t="s">
        <v>1205</v>
      </c>
      <c r="BK781" s="43">
        <v>1972</v>
      </c>
      <c r="BL781" s="43" t="str">
        <f t="shared" si="75"/>
        <v>1972West Ham United</v>
      </c>
      <c r="BM781" s="49" t="str">
        <f t="shared" si="76"/>
        <v>Stoke City</v>
      </c>
      <c r="BN781" s="43"/>
      <c r="BO781" s="43"/>
      <c r="BP781" s="43"/>
      <c r="BQ781" s="43"/>
      <c r="BR781" s="43"/>
      <c r="BS781" s="43"/>
      <c r="BT781" s="43"/>
      <c r="BU781" s="43"/>
      <c r="BV781" s="43" t="s">
        <v>376</v>
      </c>
      <c r="BW781" s="43" t="s">
        <v>376</v>
      </c>
      <c r="BX781" s="43"/>
      <c r="BY781" s="47"/>
      <c r="BZ781" s="50"/>
      <c r="CA781" s="50"/>
      <c r="CB781" s="88" t="str">
        <f t="shared" si="77"/>
        <v>19720105</v>
      </c>
    </row>
    <row r="782" spans="1:80" s="49" customFormat="1" ht="12.95" customHeight="1" x14ac:dyDescent="0.2">
      <c r="A782" s="43">
        <v>1</v>
      </c>
      <c r="B782" s="43">
        <v>5</v>
      </c>
      <c r="C782" s="43">
        <v>1972</v>
      </c>
      <c r="D782" s="43" t="s">
        <v>658</v>
      </c>
      <c r="E782" s="43" t="s">
        <v>557</v>
      </c>
      <c r="F782" s="51" t="s">
        <v>1327</v>
      </c>
      <c r="G782" s="43"/>
      <c r="H782" s="51" t="s">
        <v>1011</v>
      </c>
      <c r="I782" s="51">
        <v>2</v>
      </c>
      <c r="J782" s="52">
        <v>26303</v>
      </c>
      <c r="K782" s="43" t="s">
        <v>813</v>
      </c>
      <c r="L782" s="43" t="s">
        <v>1014</v>
      </c>
      <c r="M782" s="43" t="s">
        <v>816</v>
      </c>
      <c r="N782" s="46">
        <v>2</v>
      </c>
      <c r="O782" s="46">
        <v>2</v>
      </c>
      <c r="P782" s="51" t="s">
        <v>1222</v>
      </c>
      <c r="Q782" s="51" t="s">
        <v>1017</v>
      </c>
      <c r="R782" s="51" t="s">
        <v>376</v>
      </c>
      <c r="S782" s="43"/>
      <c r="T782" s="43"/>
      <c r="U782" s="43"/>
      <c r="V782" s="43"/>
      <c r="W782" s="43"/>
      <c r="X782" s="43"/>
      <c r="Y782" s="43"/>
      <c r="Z782" s="43"/>
      <c r="AA782" s="43"/>
      <c r="AB782" s="43"/>
      <c r="AC782" s="43"/>
      <c r="AD782" s="43" t="s">
        <v>1033</v>
      </c>
      <c r="AE782" s="47">
        <f t="shared" si="72"/>
        <v>0</v>
      </c>
      <c r="AF782" s="47">
        <f t="shared" si="73"/>
        <v>1</v>
      </c>
      <c r="AG782" s="47">
        <f t="shared" si="74"/>
        <v>0</v>
      </c>
      <c r="AH782" s="43" t="s">
        <v>1017</v>
      </c>
      <c r="AI782" s="43" t="s">
        <v>1018</v>
      </c>
      <c r="AJ782" s="43" t="s">
        <v>376</v>
      </c>
      <c r="AK782" s="43" t="s">
        <v>658</v>
      </c>
      <c r="AL782" s="43" t="s">
        <v>1017</v>
      </c>
      <c r="AM782" s="43" t="s">
        <v>1018</v>
      </c>
      <c r="AN782" s="43" t="s">
        <v>376</v>
      </c>
      <c r="AO782" s="43" t="s">
        <v>658</v>
      </c>
      <c r="AP782" s="43"/>
      <c r="AQ782" s="43">
        <v>2</v>
      </c>
      <c r="AR782" s="43"/>
      <c r="AS782" s="43"/>
      <c r="AT782" s="43"/>
      <c r="AU782" s="43" t="s">
        <v>376</v>
      </c>
      <c r="AV782" s="43"/>
      <c r="AW782" s="43" t="s">
        <v>30</v>
      </c>
      <c r="AX782" s="43"/>
      <c r="AY782" s="43"/>
      <c r="AZ782" s="43" t="s">
        <v>30</v>
      </c>
      <c r="BA782" s="51"/>
      <c r="BB782" s="48"/>
      <c r="BC782" s="43"/>
      <c r="BD782" s="43"/>
      <c r="BE782" s="43"/>
      <c r="BF782" s="43">
        <v>1</v>
      </c>
      <c r="BG782" s="43">
        <v>1</v>
      </c>
      <c r="BH782" s="43">
        <v>1</v>
      </c>
      <c r="BI782" s="43" t="s">
        <v>813</v>
      </c>
      <c r="BJ782" s="43" t="s">
        <v>816</v>
      </c>
      <c r="BK782" s="43">
        <v>1972</v>
      </c>
      <c r="BL782" s="43" t="str">
        <f t="shared" si="75"/>
        <v>1972Tottenham Hotspur</v>
      </c>
      <c r="BM782" s="49" t="str">
        <f t="shared" si="76"/>
        <v>Tottenham Hotspur</v>
      </c>
      <c r="BN782" s="43"/>
      <c r="BO782" s="43"/>
      <c r="BP782" s="43"/>
      <c r="BQ782" s="43"/>
      <c r="BR782" s="43"/>
      <c r="BS782" s="43"/>
      <c r="BT782" s="43"/>
      <c r="BU782" s="43"/>
      <c r="BV782" s="43" t="s">
        <v>376</v>
      </c>
      <c r="BW782" s="43" t="s">
        <v>376</v>
      </c>
      <c r="BX782" s="43"/>
      <c r="BZ782" s="50"/>
      <c r="CA782" s="50"/>
      <c r="CB782" s="88" t="str">
        <f t="shared" si="77"/>
        <v>19720105</v>
      </c>
    </row>
    <row r="783" spans="1:80" s="49" customFormat="1" ht="12.95" customHeight="1" x14ac:dyDescent="0.2">
      <c r="A783" s="43">
        <v>1</v>
      </c>
      <c r="B783" s="43">
        <v>5</v>
      </c>
      <c r="C783" s="43">
        <v>1972</v>
      </c>
      <c r="D783" s="43" t="s">
        <v>658</v>
      </c>
      <c r="E783" s="43" t="s">
        <v>557</v>
      </c>
      <c r="F783" s="51" t="s">
        <v>1327</v>
      </c>
      <c r="G783" s="43"/>
      <c r="H783" s="51" t="s">
        <v>1011</v>
      </c>
      <c r="I783" s="51">
        <v>2</v>
      </c>
      <c r="J783" s="52">
        <v>26303</v>
      </c>
      <c r="K783" s="43" t="s">
        <v>816</v>
      </c>
      <c r="L783" s="43" t="s">
        <v>1014</v>
      </c>
      <c r="M783" s="43" t="s">
        <v>813</v>
      </c>
      <c r="N783" s="46">
        <v>2</v>
      </c>
      <c r="O783" s="46">
        <v>2</v>
      </c>
      <c r="P783" s="51" t="s">
        <v>1222</v>
      </c>
      <c r="Q783" s="51" t="s">
        <v>1017</v>
      </c>
      <c r="R783" s="51" t="s">
        <v>376</v>
      </c>
      <c r="S783" s="43"/>
      <c r="T783" s="43"/>
      <c r="U783" s="43"/>
      <c r="V783" s="43"/>
      <c r="W783" s="43"/>
      <c r="X783" s="43"/>
      <c r="Y783" s="43"/>
      <c r="Z783" s="43"/>
      <c r="AA783" s="43"/>
      <c r="AB783" s="43"/>
      <c r="AC783" s="43"/>
      <c r="AD783" s="43" t="s">
        <v>1037</v>
      </c>
      <c r="AE783" s="47">
        <f t="shared" si="72"/>
        <v>0</v>
      </c>
      <c r="AF783" s="47">
        <f t="shared" si="73"/>
        <v>1</v>
      </c>
      <c r="AG783" s="47">
        <f t="shared" si="74"/>
        <v>0</v>
      </c>
      <c r="AH783" s="43" t="s">
        <v>1017</v>
      </c>
      <c r="AI783" s="43" t="s">
        <v>1018</v>
      </c>
      <c r="AJ783" s="43" t="s">
        <v>376</v>
      </c>
      <c r="AK783" s="43" t="s">
        <v>658</v>
      </c>
      <c r="AL783" s="43" t="s">
        <v>1017</v>
      </c>
      <c r="AM783" s="43" t="s">
        <v>1018</v>
      </c>
      <c r="AN783" s="43" t="s">
        <v>376</v>
      </c>
      <c r="AO783" s="43" t="s">
        <v>658</v>
      </c>
      <c r="AP783" s="43"/>
      <c r="AQ783" s="43">
        <v>2</v>
      </c>
      <c r="AR783" s="43"/>
      <c r="AS783" s="43"/>
      <c r="AT783" s="43"/>
      <c r="AU783" s="43" t="s">
        <v>376</v>
      </c>
      <c r="AV783" s="43"/>
      <c r="AW783" s="43" t="s">
        <v>30</v>
      </c>
      <c r="AX783" s="43"/>
      <c r="AY783" s="43"/>
      <c r="AZ783" s="43" t="s">
        <v>30</v>
      </c>
      <c r="BA783" s="51"/>
      <c r="BB783" s="48"/>
      <c r="BC783" s="43"/>
      <c r="BD783" s="43"/>
      <c r="BE783" s="43"/>
      <c r="BF783" s="43">
        <v>1</v>
      </c>
      <c r="BG783" s="43">
        <v>1</v>
      </c>
      <c r="BH783" s="43">
        <v>1</v>
      </c>
      <c r="BI783" s="43" t="s">
        <v>816</v>
      </c>
      <c r="BJ783" s="43" t="s">
        <v>813</v>
      </c>
      <c r="BK783" s="43">
        <v>1972</v>
      </c>
      <c r="BL783" s="43" t="str">
        <f t="shared" si="75"/>
        <v>1972Chelsea</v>
      </c>
      <c r="BM783" s="49" t="str">
        <f t="shared" si="76"/>
        <v>Tottenham Hotspur</v>
      </c>
      <c r="BN783" s="43"/>
      <c r="BO783" s="43"/>
      <c r="BP783" s="43"/>
      <c r="BQ783" s="43"/>
      <c r="BR783" s="43"/>
      <c r="BS783" s="43"/>
      <c r="BT783" s="43"/>
      <c r="BU783" s="43"/>
      <c r="BV783" s="43" t="s">
        <v>376</v>
      </c>
      <c r="BW783" s="43" t="s">
        <v>376</v>
      </c>
      <c r="BX783" s="43"/>
      <c r="BZ783" s="50"/>
      <c r="CA783" s="50"/>
      <c r="CB783" s="88" t="str">
        <f t="shared" si="77"/>
        <v>19720105</v>
      </c>
    </row>
    <row r="784" spans="1:80" s="49" customFormat="1" ht="12.95" customHeight="1" x14ac:dyDescent="0.2">
      <c r="A784" s="43">
        <v>1</v>
      </c>
      <c r="B784" s="43">
        <v>26</v>
      </c>
      <c r="C784" s="43">
        <v>1972</v>
      </c>
      <c r="D784" s="43" t="s">
        <v>658</v>
      </c>
      <c r="E784" s="43" t="s">
        <v>557</v>
      </c>
      <c r="F784" s="51" t="s">
        <v>1327</v>
      </c>
      <c r="G784" s="43"/>
      <c r="H784" s="51" t="s">
        <v>1011</v>
      </c>
      <c r="I784" s="51" t="s">
        <v>1170</v>
      </c>
      <c r="J784" s="52">
        <v>26324</v>
      </c>
      <c r="K784" s="43" t="s">
        <v>1205</v>
      </c>
      <c r="L784" s="43" t="s">
        <v>3</v>
      </c>
      <c r="M784" s="43" t="s">
        <v>803</v>
      </c>
      <c r="N784" s="46">
        <v>3</v>
      </c>
      <c r="O784" s="46">
        <v>2</v>
      </c>
      <c r="P784" s="51" t="s">
        <v>1144</v>
      </c>
      <c r="Q784" s="51" t="s">
        <v>1145</v>
      </c>
      <c r="R784" s="51" t="s">
        <v>376</v>
      </c>
      <c r="S784" s="43"/>
      <c r="T784" s="43"/>
      <c r="U784" s="43"/>
      <c r="V784" s="43"/>
      <c r="W784" s="43"/>
      <c r="X784" s="43"/>
      <c r="Y784" s="43"/>
      <c r="Z784" s="43"/>
      <c r="AA784" s="43"/>
      <c r="AB784" s="43"/>
      <c r="AC784" s="43"/>
      <c r="AD784" s="43" t="s">
        <v>1033</v>
      </c>
      <c r="AE784" s="47">
        <f t="shared" si="72"/>
        <v>1</v>
      </c>
      <c r="AF784" s="47">
        <f t="shared" si="73"/>
        <v>0</v>
      </c>
      <c r="AG784" s="47">
        <f t="shared" si="74"/>
        <v>0</v>
      </c>
      <c r="AH784" s="43" t="s">
        <v>1145</v>
      </c>
      <c r="AI784" s="43" t="s">
        <v>1206</v>
      </c>
      <c r="AJ784" s="43" t="s">
        <v>376</v>
      </c>
      <c r="AK784" s="43" t="s">
        <v>658</v>
      </c>
      <c r="AL784" s="43" t="s">
        <v>1017</v>
      </c>
      <c r="AM784" s="43" t="s">
        <v>1018</v>
      </c>
      <c r="AN784" s="43" t="s">
        <v>376</v>
      </c>
      <c r="AO784" s="43" t="s">
        <v>658</v>
      </c>
      <c r="AP784" s="43"/>
      <c r="AQ784" s="43">
        <v>2</v>
      </c>
      <c r="AR784" s="43"/>
      <c r="AS784" s="43"/>
      <c r="AT784" s="43"/>
      <c r="AU784" s="43" t="s">
        <v>376</v>
      </c>
      <c r="AV784" s="43"/>
      <c r="AW784" s="43" t="s">
        <v>30</v>
      </c>
      <c r="AX784" s="43"/>
      <c r="AY784" s="43"/>
      <c r="AZ784" s="43" t="s">
        <v>30</v>
      </c>
      <c r="BA784" s="51"/>
      <c r="BB784" s="48"/>
      <c r="BC784" s="43"/>
      <c r="BD784" s="43"/>
      <c r="BE784" s="43"/>
      <c r="BF784" s="43">
        <v>1</v>
      </c>
      <c r="BG784" s="43">
        <v>1</v>
      </c>
      <c r="BH784" s="43">
        <v>1</v>
      </c>
      <c r="BI784" s="43" t="s">
        <v>1205</v>
      </c>
      <c r="BJ784" s="43" t="s">
        <v>803</v>
      </c>
      <c r="BK784" s="43">
        <v>1972</v>
      </c>
      <c r="BL784" s="43" t="str">
        <f t="shared" si="75"/>
        <v>1972Stoke City</v>
      </c>
      <c r="BM784" s="49" t="str">
        <f t="shared" si="76"/>
        <v>Stoke City</v>
      </c>
      <c r="BN784" s="43"/>
      <c r="BO784" s="43"/>
      <c r="BP784" s="43"/>
      <c r="BQ784" s="43"/>
      <c r="BR784" s="43"/>
      <c r="BS784" s="43"/>
      <c r="BT784" s="43"/>
      <c r="BU784" s="43"/>
      <c r="BV784" s="43" t="s">
        <v>376</v>
      </c>
      <c r="BW784" s="43" t="s">
        <v>376</v>
      </c>
      <c r="BX784" s="43"/>
      <c r="BY784" s="47"/>
      <c r="BZ784" s="50"/>
      <c r="CA784" s="50"/>
      <c r="CB784" s="88" t="str">
        <f t="shared" si="77"/>
        <v>19720126</v>
      </c>
    </row>
    <row r="785" spans="1:80" s="49" customFormat="1" ht="12.95" customHeight="1" x14ac:dyDescent="0.2">
      <c r="A785" s="43">
        <v>1</v>
      </c>
      <c r="B785" s="43">
        <v>26</v>
      </c>
      <c r="C785" s="43">
        <v>1972</v>
      </c>
      <c r="D785" s="43" t="s">
        <v>658</v>
      </c>
      <c r="E785" s="43" t="s">
        <v>557</v>
      </c>
      <c r="F785" s="51" t="s">
        <v>1327</v>
      </c>
      <c r="G785" s="43"/>
      <c r="H785" s="51" t="s">
        <v>1011</v>
      </c>
      <c r="I785" s="51" t="s">
        <v>1170</v>
      </c>
      <c r="J785" s="52">
        <v>26324</v>
      </c>
      <c r="K785" s="43" t="s">
        <v>803</v>
      </c>
      <c r="L785" s="43" t="s">
        <v>4</v>
      </c>
      <c r="M785" s="43" t="s">
        <v>1205</v>
      </c>
      <c r="N785" s="46">
        <v>2</v>
      </c>
      <c r="O785" s="46">
        <v>3</v>
      </c>
      <c r="P785" s="51" t="s">
        <v>1144</v>
      </c>
      <c r="Q785" s="51" t="s">
        <v>1145</v>
      </c>
      <c r="R785" s="51" t="s">
        <v>376</v>
      </c>
      <c r="S785" s="43"/>
      <c r="T785" s="43"/>
      <c r="U785" s="43"/>
      <c r="V785" s="43"/>
      <c r="W785" s="43"/>
      <c r="X785" s="43"/>
      <c r="Y785" s="43"/>
      <c r="Z785" s="43"/>
      <c r="AA785" s="43"/>
      <c r="AB785" s="43"/>
      <c r="AC785" s="43"/>
      <c r="AD785" s="43" t="s">
        <v>1037</v>
      </c>
      <c r="AE785" s="47">
        <f t="shared" si="72"/>
        <v>0</v>
      </c>
      <c r="AF785" s="47">
        <f t="shared" si="73"/>
        <v>0</v>
      </c>
      <c r="AG785" s="47">
        <f t="shared" si="74"/>
        <v>1</v>
      </c>
      <c r="AH785" s="43" t="s">
        <v>1017</v>
      </c>
      <c r="AI785" s="43" t="s">
        <v>1018</v>
      </c>
      <c r="AJ785" s="43" t="s">
        <v>376</v>
      </c>
      <c r="AK785" s="43" t="s">
        <v>658</v>
      </c>
      <c r="AL785" s="43" t="s">
        <v>1145</v>
      </c>
      <c r="AM785" s="43" t="s">
        <v>1206</v>
      </c>
      <c r="AN785" s="43" t="s">
        <v>376</v>
      </c>
      <c r="AO785" s="43" t="s">
        <v>658</v>
      </c>
      <c r="AP785" s="43"/>
      <c r="AQ785" s="43">
        <v>2</v>
      </c>
      <c r="AR785" s="43"/>
      <c r="AS785" s="43"/>
      <c r="AT785" s="43"/>
      <c r="AU785" s="43" t="s">
        <v>376</v>
      </c>
      <c r="AV785" s="43"/>
      <c r="AW785" s="43" t="s">
        <v>30</v>
      </c>
      <c r="AX785" s="43"/>
      <c r="AY785" s="43"/>
      <c r="AZ785" s="43" t="s">
        <v>30</v>
      </c>
      <c r="BA785" s="51"/>
      <c r="BB785" s="48"/>
      <c r="BC785" s="43"/>
      <c r="BD785" s="43"/>
      <c r="BE785" s="43"/>
      <c r="BF785" s="43">
        <v>1</v>
      </c>
      <c r="BG785" s="43">
        <v>1</v>
      </c>
      <c r="BH785" s="43">
        <v>1</v>
      </c>
      <c r="BI785" s="43" t="s">
        <v>803</v>
      </c>
      <c r="BJ785" s="43" t="s">
        <v>1205</v>
      </c>
      <c r="BK785" s="43">
        <v>1972</v>
      </c>
      <c r="BL785" s="43" t="str">
        <f t="shared" si="75"/>
        <v>1972West Ham United</v>
      </c>
      <c r="BM785" s="49" t="str">
        <f t="shared" si="76"/>
        <v>Stoke City</v>
      </c>
      <c r="BN785" s="43"/>
      <c r="BO785" s="43"/>
      <c r="BP785" s="43"/>
      <c r="BQ785" s="43"/>
      <c r="BR785" s="43"/>
      <c r="BS785" s="43"/>
      <c r="BT785" s="43"/>
      <c r="BU785" s="43"/>
      <c r="BV785" s="43" t="s">
        <v>376</v>
      </c>
      <c r="BW785" s="43" t="s">
        <v>376</v>
      </c>
      <c r="BX785" s="43"/>
      <c r="BY785" s="47"/>
      <c r="BZ785" s="50"/>
      <c r="CA785" s="50"/>
      <c r="CB785" s="88" t="str">
        <f t="shared" si="77"/>
        <v>19720126</v>
      </c>
    </row>
    <row r="786" spans="1:80" s="49" customFormat="1" ht="12.95" customHeight="1" x14ac:dyDescent="0.2">
      <c r="A786" s="43">
        <v>3</v>
      </c>
      <c r="B786" s="43">
        <v>4</v>
      </c>
      <c r="C786" s="43">
        <v>1972</v>
      </c>
      <c r="D786" s="43" t="s">
        <v>658</v>
      </c>
      <c r="E786" s="43" t="s">
        <v>557</v>
      </c>
      <c r="F786" s="51" t="s">
        <v>1327</v>
      </c>
      <c r="G786" s="43"/>
      <c r="H786" s="51" t="s">
        <v>40</v>
      </c>
      <c r="I786" s="51"/>
      <c r="J786" s="52">
        <v>26362</v>
      </c>
      <c r="K786" s="43" t="s">
        <v>1205</v>
      </c>
      <c r="L786" s="43" t="s">
        <v>3</v>
      </c>
      <c r="M786" s="43" t="s">
        <v>816</v>
      </c>
      <c r="N786" s="46">
        <v>2</v>
      </c>
      <c r="O786" s="46">
        <v>1</v>
      </c>
      <c r="P786" s="51" t="s">
        <v>1268</v>
      </c>
      <c r="Q786" s="51" t="s">
        <v>1017</v>
      </c>
      <c r="R786" s="51" t="s">
        <v>376</v>
      </c>
      <c r="S786" s="43"/>
      <c r="T786" s="43"/>
      <c r="U786" s="43"/>
      <c r="V786" s="43"/>
      <c r="W786" s="43"/>
      <c r="X786" s="43"/>
      <c r="Y786" s="43"/>
      <c r="Z786" s="43"/>
      <c r="AA786" s="43"/>
      <c r="AB786" s="43"/>
      <c r="AC786" s="43"/>
      <c r="AD786" s="43"/>
      <c r="AE786" s="47">
        <f t="shared" si="72"/>
        <v>1</v>
      </c>
      <c r="AF786" s="47">
        <f t="shared" si="73"/>
        <v>0</v>
      </c>
      <c r="AG786" s="47">
        <f t="shared" si="74"/>
        <v>0</v>
      </c>
      <c r="AH786" s="43" t="s">
        <v>1145</v>
      </c>
      <c r="AI786" s="43" t="s">
        <v>1206</v>
      </c>
      <c r="AJ786" s="43" t="s">
        <v>376</v>
      </c>
      <c r="AK786" s="43" t="s">
        <v>658</v>
      </c>
      <c r="AL786" s="43" t="s">
        <v>1017</v>
      </c>
      <c r="AM786" s="43" t="s">
        <v>1018</v>
      </c>
      <c r="AN786" s="43" t="s">
        <v>376</v>
      </c>
      <c r="AO786" s="43" t="s">
        <v>658</v>
      </c>
      <c r="AP786" s="43"/>
      <c r="AQ786" s="43">
        <v>1</v>
      </c>
      <c r="AR786" s="43"/>
      <c r="AS786" s="43"/>
      <c r="AT786" s="43"/>
      <c r="AU786" s="43" t="s">
        <v>376</v>
      </c>
      <c r="AV786" s="43"/>
      <c r="AW786" s="43" t="s">
        <v>30</v>
      </c>
      <c r="AX786" s="43"/>
      <c r="AY786" s="43"/>
      <c r="AZ786" s="43" t="s">
        <v>30</v>
      </c>
      <c r="BA786" s="51"/>
      <c r="BB786" s="48" t="s">
        <v>30</v>
      </c>
      <c r="BC786" s="43" t="s">
        <v>30</v>
      </c>
      <c r="BD786" s="43"/>
      <c r="BE786" s="43"/>
      <c r="BF786" s="43">
        <v>1</v>
      </c>
      <c r="BG786" s="43">
        <v>1</v>
      </c>
      <c r="BH786" s="43">
        <v>1</v>
      </c>
      <c r="BI786" s="43" t="s">
        <v>1205</v>
      </c>
      <c r="BJ786" s="43" t="s">
        <v>816</v>
      </c>
      <c r="BK786" s="43">
        <v>1972</v>
      </c>
      <c r="BL786" s="43" t="str">
        <f t="shared" si="75"/>
        <v>1972Stoke City</v>
      </c>
      <c r="BM786" s="49" t="str">
        <f t="shared" si="76"/>
        <v>London</v>
      </c>
      <c r="BN786" s="43"/>
      <c r="BO786" s="43"/>
      <c r="BP786" s="43"/>
      <c r="BQ786" s="43"/>
      <c r="BR786" s="43"/>
      <c r="BS786" s="43"/>
      <c r="BT786" s="43"/>
      <c r="BU786" s="43"/>
      <c r="BV786" s="43" t="s">
        <v>376</v>
      </c>
      <c r="BW786" s="43" t="s">
        <v>376</v>
      </c>
      <c r="BX786" s="43"/>
      <c r="BZ786" s="50"/>
      <c r="CA786" s="50"/>
      <c r="CB786" s="88" t="str">
        <f t="shared" si="77"/>
        <v>19720304</v>
      </c>
    </row>
    <row r="787" spans="1:80" s="49" customFormat="1" ht="12.95" customHeight="1" x14ac:dyDescent="0.2">
      <c r="A787" s="43">
        <v>3</v>
      </c>
      <c r="B787" s="43">
        <v>4</v>
      </c>
      <c r="C787" s="43">
        <v>1972</v>
      </c>
      <c r="D787" s="43" t="s">
        <v>658</v>
      </c>
      <c r="E787" s="43" t="s">
        <v>557</v>
      </c>
      <c r="F787" s="51" t="s">
        <v>1327</v>
      </c>
      <c r="G787" s="43"/>
      <c r="H787" s="51" t="s">
        <v>40</v>
      </c>
      <c r="I787" s="51"/>
      <c r="J787" s="52">
        <v>26362</v>
      </c>
      <c r="K787" s="43" t="s">
        <v>816</v>
      </c>
      <c r="L787" s="43" t="s">
        <v>4</v>
      </c>
      <c r="M787" s="43" t="s">
        <v>1205</v>
      </c>
      <c r="N787" s="46">
        <v>1</v>
      </c>
      <c r="O787" s="46">
        <v>2</v>
      </c>
      <c r="P787" s="51" t="s">
        <v>1268</v>
      </c>
      <c r="Q787" s="51" t="s">
        <v>1017</v>
      </c>
      <c r="R787" s="51" t="s">
        <v>376</v>
      </c>
      <c r="S787" s="43"/>
      <c r="T787" s="43"/>
      <c r="U787" s="43"/>
      <c r="V787" s="43"/>
      <c r="W787" s="43"/>
      <c r="X787" s="43"/>
      <c r="Y787" s="43"/>
      <c r="Z787" s="43"/>
      <c r="AA787" s="43"/>
      <c r="AB787" s="43"/>
      <c r="AC787" s="43"/>
      <c r="AD787" s="43"/>
      <c r="AE787" s="47">
        <f t="shared" si="72"/>
        <v>0</v>
      </c>
      <c r="AF787" s="47">
        <f t="shared" si="73"/>
        <v>0</v>
      </c>
      <c r="AG787" s="47">
        <f t="shared" si="74"/>
        <v>1</v>
      </c>
      <c r="AH787" s="43" t="s">
        <v>1017</v>
      </c>
      <c r="AI787" s="43" t="s">
        <v>1018</v>
      </c>
      <c r="AJ787" s="43" t="s">
        <v>376</v>
      </c>
      <c r="AK787" s="43" t="s">
        <v>658</v>
      </c>
      <c r="AL787" s="43" t="s">
        <v>1145</v>
      </c>
      <c r="AM787" s="43" t="s">
        <v>1206</v>
      </c>
      <c r="AN787" s="43" t="s">
        <v>376</v>
      </c>
      <c r="AO787" s="43" t="s">
        <v>658</v>
      </c>
      <c r="AP787" s="43"/>
      <c r="AQ787" s="43">
        <v>1</v>
      </c>
      <c r="AR787" s="43"/>
      <c r="AS787" s="43"/>
      <c r="AT787" s="43"/>
      <c r="AU787" s="43" t="s">
        <v>376</v>
      </c>
      <c r="AV787" s="43"/>
      <c r="AW787" s="43" t="s">
        <v>30</v>
      </c>
      <c r="AX787" s="43"/>
      <c r="AY787" s="43"/>
      <c r="AZ787" s="43" t="s">
        <v>30</v>
      </c>
      <c r="BA787" s="51"/>
      <c r="BB787" s="48"/>
      <c r="BC787" s="43" t="s">
        <v>30</v>
      </c>
      <c r="BD787" s="43"/>
      <c r="BE787" s="43"/>
      <c r="BF787" s="43">
        <v>1</v>
      </c>
      <c r="BG787" s="43">
        <v>1</v>
      </c>
      <c r="BH787" s="43">
        <v>1</v>
      </c>
      <c r="BI787" s="43" t="s">
        <v>816</v>
      </c>
      <c r="BJ787" s="43" t="s">
        <v>1205</v>
      </c>
      <c r="BK787" s="43">
        <v>1972</v>
      </c>
      <c r="BL787" s="43" t="str">
        <f t="shared" si="75"/>
        <v>1972Chelsea</v>
      </c>
      <c r="BM787" s="49" t="str">
        <f t="shared" si="76"/>
        <v>London</v>
      </c>
      <c r="BN787" s="43"/>
      <c r="BO787" s="43"/>
      <c r="BP787" s="43"/>
      <c r="BQ787" s="43"/>
      <c r="BR787" s="43"/>
      <c r="BS787" s="43"/>
      <c r="BT787" s="43"/>
      <c r="BU787" s="43"/>
      <c r="BV787" s="43" t="s">
        <v>376</v>
      </c>
      <c r="BW787" s="43" t="s">
        <v>376</v>
      </c>
      <c r="BX787" s="43"/>
      <c r="BZ787" s="50"/>
      <c r="CA787" s="50"/>
      <c r="CB787" s="88" t="str">
        <f t="shared" si="77"/>
        <v>19720304</v>
      </c>
    </row>
    <row r="788" spans="1:80" s="49" customFormat="1" ht="12.95" customHeight="1" x14ac:dyDescent="0.2">
      <c r="A788" s="43">
        <v>4</v>
      </c>
      <c r="B788" s="43">
        <v>15</v>
      </c>
      <c r="C788" s="43">
        <v>1972</v>
      </c>
      <c r="D788" s="43" t="s">
        <v>658</v>
      </c>
      <c r="E788" s="43" t="s">
        <v>557</v>
      </c>
      <c r="F788" s="44" t="s">
        <v>1010</v>
      </c>
      <c r="G788" s="43"/>
      <c r="H788" s="44" t="s">
        <v>1011</v>
      </c>
      <c r="I788" s="44"/>
      <c r="J788" s="45">
        <v>26404</v>
      </c>
      <c r="K788" s="43" t="s">
        <v>794</v>
      </c>
      <c r="L788" s="43" t="s">
        <v>3</v>
      </c>
      <c r="M788" s="43" t="s">
        <v>1125</v>
      </c>
      <c r="N788" s="46">
        <v>3</v>
      </c>
      <c r="O788" s="46">
        <v>0</v>
      </c>
      <c r="P788" s="44" t="s">
        <v>1252</v>
      </c>
      <c r="Q788" s="44" t="s">
        <v>1097</v>
      </c>
      <c r="R788" s="44" t="s">
        <v>376</v>
      </c>
      <c r="S788" s="43"/>
      <c r="T788" s="43"/>
      <c r="U788" s="43"/>
      <c r="V788" s="43"/>
      <c r="W788" s="43"/>
      <c r="X788" s="43"/>
      <c r="Y788" s="43"/>
      <c r="Z788" s="43"/>
      <c r="AA788" s="43"/>
      <c r="AB788" s="43"/>
      <c r="AC788" s="43"/>
      <c r="AD788" s="43"/>
      <c r="AE788" s="47">
        <f t="shared" si="72"/>
        <v>1</v>
      </c>
      <c r="AF788" s="47">
        <f t="shared" si="73"/>
        <v>0</v>
      </c>
      <c r="AG788" s="47">
        <f t="shared" si="74"/>
        <v>0</v>
      </c>
      <c r="AH788" s="43" t="s">
        <v>1241</v>
      </c>
      <c r="AI788" s="43" t="s">
        <v>1260</v>
      </c>
      <c r="AJ788" s="43" t="s">
        <v>376</v>
      </c>
      <c r="AK788" s="43" t="s">
        <v>658</v>
      </c>
      <c r="AL788" s="43" t="s">
        <v>1111</v>
      </c>
      <c r="AM788" s="43" t="s">
        <v>1126</v>
      </c>
      <c r="AN788" s="43" t="s">
        <v>376</v>
      </c>
      <c r="AO788" s="43" t="s">
        <v>658</v>
      </c>
      <c r="AP788" s="43"/>
      <c r="AQ788" s="43">
        <v>2</v>
      </c>
      <c r="AR788" s="43"/>
      <c r="AS788" s="43"/>
      <c r="AT788" s="43"/>
      <c r="AU788" s="43" t="s">
        <v>376</v>
      </c>
      <c r="AV788" s="43"/>
      <c r="AW788" s="43" t="s">
        <v>30</v>
      </c>
      <c r="AX788" s="43"/>
      <c r="AY788" s="43" t="s">
        <v>30</v>
      </c>
      <c r="AZ788" s="43"/>
      <c r="BA788" s="44"/>
      <c r="BB788" s="48"/>
      <c r="BC788" s="43"/>
      <c r="BD788" s="43"/>
      <c r="BE788" s="43"/>
      <c r="BF788" s="43">
        <v>1</v>
      </c>
      <c r="BG788" s="43">
        <v>1</v>
      </c>
      <c r="BH788" s="43">
        <v>2</v>
      </c>
      <c r="BI788" s="43" t="s">
        <v>794</v>
      </c>
      <c r="BJ788" s="43" t="s">
        <v>1125</v>
      </c>
      <c r="BK788" s="43">
        <v>1972</v>
      </c>
      <c r="BL788" s="43" t="str">
        <f t="shared" si="75"/>
        <v>1972Leeds United</v>
      </c>
      <c r="BM788" s="49" t="str">
        <f t="shared" si="76"/>
        <v>Sheffield</v>
      </c>
      <c r="BN788" s="43"/>
      <c r="BO788" s="43"/>
      <c r="BP788" s="43"/>
      <c r="BQ788" s="43"/>
      <c r="BR788" s="43"/>
      <c r="BS788" s="43"/>
      <c r="BT788" s="43"/>
      <c r="BU788" s="43"/>
      <c r="BV788" s="43" t="s">
        <v>376</v>
      </c>
      <c r="BW788" s="43" t="s">
        <v>376</v>
      </c>
      <c r="BX788" s="43"/>
      <c r="BY788" s="47"/>
      <c r="BZ788" s="50"/>
      <c r="CA788" s="50"/>
      <c r="CB788" s="88" t="str">
        <f t="shared" si="77"/>
        <v>19720415</v>
      </c>
    </row>
    <row r="789" spans="1:80" s="49" customFormat="1" ht="12.95" customHeight="1" x14ac:dyDescent="0.2">
      <c r="A789" s="43">
        <v>4</v>
      </c>
      <c r="B789" s="43">
        <v>15</v>
      </c>
      <c r="C789" s="43">
        <v>1972</v>
      </c>
      <c r="D789" s="43" t="s">
        <v>658</v>
      </c>
      <c r="E789" s="43" t="s">
        <v>557</v>
      </c>
      <c r="F789" s="44" t="s">
        <v>1010</v>
      </c>
      <c r="G789" s="43"/>
      <c r="H789" s="44" t="s">
        <v>1011</v>
      </c>
      <c r="I789" s="44"/>
      <c r="J789" s="45">
        <v>26404</v>
      </c>
      <c r="K789" s="43" t="s">
        <v>1125</v>
      </c>
      <c r="L789" s="43" t="s">
        <v>4</v>
      </c>
      <c r="M789" s="43" t="s">
        <v>794</v>
      </c>
      <c r="N789" s="46">
        <v>0</v>
      </c>
      <c r="O789" s="46">
        <v>3</v>
      </c>
      <c r="P789" s="44" t="s">
        <v>1252</v>
      </c>
      <c r="Q789" s="44" t="s">
        <v>1097</v>
      </c>
      <c r="R789" s="44" t="s">
        <v>376</v>
      </c>
      <c r="S789" s="43"/>
      <c r="T789" s="43"/>
      <c r="U789" s="43"/>
      <c r="V789" s="43"/>
      <c r="W789" s="43"/>
      <c r="X789" s="43"/>
      <c r="Y789" s="43"/>
      <c r="Z789" s="43"/>
      <c r="AA789" s="43"/>
      <c r="AB789" s="43"/>
      <c r="AC789" s="43"/>
      <c r="AD789" s="43"/>
      <c r="AE789" s="47">
        <f t="shared" si="72"/>
        <v>0</v>
      </c>
      <c r="AF789" s="47">
        <f t="shared" si="73"/>
        <v>0</v>
      </c>
      <c r="AG789" s="47">
        <f t="shared" si="74"/>
        <v>1</v>
      </c>
      <c r="AH789" s="43" t="s">
        <v>1111</v>
      </c>
      <c r="AI789" s="43" t="s">
        <v>1126</v>
      </c>
      <c r="AJ789" s="43" t="s">
        <v>376</v>
      </c>
      <c r="AK789" s="43" t="s">
        <v>658</v>
      </c>
      <c r="AL789" s="43" t="s">
        <v>1241</v>
      </c>
      <c r="AM789" s="43" t="s">
        <v>1260</v>
      </c>
      <c r="AN789" s="43" t="s">
        <v>376</v>
      </c>
      <c r="AO789" s="43" t="s">
        <v>658</v>
      </c>
      <c r="AP789" s="43"/>
      <c r="AQ789" s="43">
        <v>2</v>
      </c>
      <c r="AR789" s="43"/>
      <c r="AS789" s="43"/>
      <c r="AT789" s="43"/>
      <c r="AU789" s="43" t="s">
        <v>376</v>
      </c>
      <c r="AV789" s="43"/>
      <c r="AW789" s="43" t="s">
        <v>30</v>
      </c>
      <c r="AX789" s="43"/>
      <c r="AY789" s="43" t="s">
        <v>30</v>
      </c>
      <c r="AZ789" s="43"/>
      <c r="BA789" s="44"/>
      <c r="BB789" s="48"/>
      <c r="BC789" s="43"/>
      <c r="BD789" s="43"/>
      <c r="BE789" s="43"/>
      <c r="BF789" s="43">
        <v>1</v>
      </c>
      <c r="BG789" s="43">
        <v>2</v>
      </c>
      <c r="BH789" s="43">
        <v>1</v>
      </c>
      <c r="BI789" s="43" t="s">
        <v>1125</v>
      </c>
      <c r="BJ789" s="43" t="s">
        <v>794</v>
      </c>
      <c r="BK789" s="43">
        <v>1972</v>
      </c>
      <c r="BL789" s="43" t="str">
        <f t="shared" si="75"/>
        <v>1972Birmingham City</v>
      </c>
      <c r="BM789" s="49" t="str">
        <f t="shared" si="76"/>
        <v>Sheffield</v>
      </c>
      <c r="BN789" s="43"/>
      <c r="BO789" s="43"/>
      <c r="BP789" s="43"/>
      <c r="BQ789" s="43"/>
      <c r="BR789" s="43"/>
      <c r="BS789" s="43"/>
      <c r="BT789" s="43"/>
      <c r="BU789" s="43"/>
      <c r="BV789" s="43" t="s">
        <v>376</v>
      </c>
      <c r="BW789" s="43" t="s">
        <v>376</v>
      </c>
      <c r="BX789" s="43"/>
      <c r="BY789" s="47"/>
      <c r="BZ789" s="50"/>
      <c r="CA789" s="50"/>
      <c r="CB789" s="88" t="str">
        <f t="shared" si="77"/>
        <v>19720415</v>
      </c>
    </row>
    <row r="790" spans="1:80" s="49" customFormat="1" ht="12.95" customHeight="1" x14ac:dyDescent="0.2">
      <c r="A790" s="43">
        <v>4</v>
      </c>
      <c r="B790" s="43">
        <v>15</v>
      </c>
      <c r="C790" s="43">
        <v>1972</v>
      </c>
      <c r="D790" s="43" t="s">
        <v>658</v>
      </c>
      <c r="E790" s="43" t="s">
        <v>557</v>
      </c>
      <c r="F790" s="44" t="s">
        <v>1010</v>
      </c>
      <c r="G790" s="43"/>
      <c r="H790" s="44" t="s">
        <v>1011</v>
      </c>
      <c r="I790" s="44"/>
      <c r="J790" s="45">
        <v>26404</v>
      </c>
      <c r="K790" s="43" t="s">
        <v>1205</v>
      </c>
      <c r="L790" s="43" t="s">
        <v>1014</v>
      </c>
      <c r="M790" s="43" t="s">
        <v>587</v>
      </c>
      <c r="N790" s="46">
        <v>1</v>
      </c>
      <c r="O790" s="46">
        <v>1</v>
      </c>
      <c r="P790" s="44" t="s">
        <v>1219</v>
      </c>
      <c r="Q790" s="44" t="s">
        <v>1111</v>
      </c>
      <c r="R790" s="44" t="s">
        <v>376</v>
      </c>
      <c r="S790" s="43"/>
      <c r="T790" s="43"/>
      <c r="U790" s="43"/>
      <c r="V790" s="43"/>
      <c r="W790" s="43"/>
      <c r="X790" s="43"/>
      <c r="Y790" s="43"/>
      <c r="Z790" s="43"/>
      <c r="AA790" s="43"/>
      <c r="AB790" s="43"/>
      <c r="AC790" s="43"/>
      <c r="AD790" s="43"/>
      <c r="AE790" s="47">
        <f t="shared" si="72"/>
        <v>0</v>
      </c>
      <c r="AF790" s="47">
        <f t="shared" si="73"/>
        <v>1</v>
      </c>
      <c r="AG790" s="47">
        <f t="shared" si="74"/>
        <v>0</v>
      </c>
      <c r="AH790" s="43" t="s">
        <v>1145</v>
      </c>
      <c r="AI790" s="43" t="s">
        <v>1206</v>
      </c>
      <c r="AJ790" s="43" t="s">
        <v>376</v>
      </c>
      <c r="AK790" s="43" t="s">
        <v>658</v>
      </c>
      <c r="AL790" s="43" t="s">
        <v>1017</v>
      </c>
      <c r="AM790" s="43" t="s">
        <v>1018</v>
      </c>
      <c r="AN790" s="43" t="s">
        <v>376</v>
      </c>
      <c r="AO790" s="43" t="s">
        <v>658</v>
      </c>
      <c r="AP790" s="43"/>
      <c r="AQ790" s="43">
        <v>2</v>
      </c>
      <c r="AR790" s="43"/>
      <c r="AS790" s="43"/>
      <c r="AT790" s="43"/>
      <c r="AU790" s="43" t="s">
        <v>376</v>
      </c>
      <c r="AV790" s="43"/>
      <c r="AW790" s="43" t="s">
        <v>30</v>
      </c>
      <c r="AX790" s="43"/>
      <c r="AY790" s="43" t="s">
        <v>30</v>
      </c>
      <c r="AZ790" s="43"/>
      <c r="BA790" s="44"/>
      <c r="BB790" s="48"/>
      <c r="BC790" s="43"/>
      <c r="BD790" s="43"/>
      <c r="BE790" s="43"/>
      <c r="BF790" s="43">
        <v>1</v>
      </c>
      <c r="BG790" s="43">
        <v>1</v>
      </c>
      <c r="BH790" s="43">
        <v>1</v>
      </c>
      <c r="BI790" s="43" t="s">
        <v>1205</v>
      </c>
      <c r="BJ790" s="43" t="s">
        <v>587</v>
      </c>
      <c r="BK790" s="43">
        <v>1972</v>
      </c>
      <c r="BL790" s="43" t="str">
        <f t="shared" si="75"/>
        <v>1972Stoke City</v>
      </c>
      <c r="BM790" s="49" t="str">
        <f t="shared" si="76"/>
        <v>Birmingham</v>
      </c>
      <c r="BN790" s="43"/>
      <c r="BO790" s="43"/>
      <c r="BP790" s="43"/>
      <c r="BQ790" s="43"/>
      <c r="BR790" s="43"/>
      <c r="BS790" s="43"/>
      <c r="BT790" s="43"/>
      <c r="BU790" s="43"/>
      <c r="BV790" s="43" t="s">
        <v>376</v>
      </c>
      <c r="BW790" s="43" t="s">
        <v>376</v>
      </c>
      <c r="BX790" s="43"/>
      <c r="BZ790" s="50"/>
      <c r="CA790" s="50"/>
      <c r="CB790" s="88" t="str">
        <f t="shared" si="77"/>
        <v>19720415</v>
      </c>
    </row>
    <row r="791" spans="1:80" s="49" customFormat="1" ht="12.95" customHeight="1" x14ac:dyDescent="0.2">
      <c r="A791" s="43">
        <v>4</v>
      </c>
      <c r="B791" s="43">
        <v>15</v>
      </c>
      <c r="C791" s="43">
        <v>1972</v>
      </c>
      <c r="D791" s="43" t="s">
        <v>658</v>
      </c>
      <c r="E791" s="43" t="s">
        <v>557</v>
      </c>
      <c r="F791" s="44" t="s">
        <v>1010</v>
      </c>
      <c r="G791" s="43"/>
      <c r="H791" s="44" t="s">
        <v>1011</v>
      </c>
      <c r="I791" s="44"/>
      <c r="J791" s="45">
        <v>26404</v>
      </c>
      <c r="K791" s="43" t="s">
        <v>587</v>
      </c>
      <c r="L791" s="43" t="s">
        <v>1014</v>
      </c>
      <c r="M791" s="43" t="s">
        <v>1205</v>
      </c>
      <c r="N791" s="46">
        <v>1</v>
      </c>
      <c r="O791" s="46">
        <v>1</v>
      </c>
      <c r="P791" s="44" t="s">
        <v>1219</v>
      </c>
      <c r="Q791" s="44" t="s">
        <v>1111</v>
      </c>
      <c r="R791" s="44" t="s">
        <v>376</v>
      </c>
      <c r="S791" s="43"/>
      <c r="T791" s="43"/>
      <c r="U791" s="43"/>
      <c r="V791" s="43"/>
      <c r="W791" s="43"/>
      <c r="X791" s="43"/>
      <c r="Y791" s="43"/>
      <c r="Z791" s="43"/>
      <c r="AA791" s="43"/>
      <c r="AB791" s="43"/>
      <c r="AC791" s="43"/>
      <c r="AD791" s="43"/>
      <c r="AE791" s="47">
        <f t="shared" si="72"/>
        <v>0</v>
      </c>
      <c r="AF791" s="47">
        <f t="shared" si="73"/>
        <v>1</v>
      </c>
      <c r="AG791" s="47">
        <f t="shared" si="74"/>
        <v>0</v>
      </c>
      <c r="AH791" s="43" t="s">
        <v>1017</v>
      </c>
      <c r="AI791" s="43" t="s">
        <v>1018</v>
      </c>
      <c r="AJ791" s="43" t="s">
        <v>376</v>
      </c>
      <c r="AK791" s="43" t="s">
        <v>658</v>
      </c>
      <c r="AL791" s="43" t="s">
        <v>1145</v>
      </c>
      <c r="AM791" s="43" t="s">
        <v>1206</v>
      </c>
      <c r="AN791" s="43" t="s">
        <v>376</v>
      </c>
      <c r="AO791" s="43" t="s">
        <v>658</v>
      </c>
      <c r="AP791" s="43"/>
      <c r="AQ791" s="43">
        <v>2</v>
      </c>
      <c r="AR791" s="43"/>
      <c r="AS791" s="43"/>
      <c r="AT791" s="43"/>
      <c r="AU791" s="43" t="s">
        <v>376</v>
      </c>
      <c r="AV791" s="43"/>
      <c r="AW791" s="43" t="s">
        <v>30</v>
      </c>
      <c r="AX791" s="43"/>
      <c r="AY791" s="43" t="s">
        <v>30</v>
      </c>
      <c r="AZ791" s="43"/>
      <c r="BA791" s="44"/>
      <c r="BB791" s="48"/>
      <c r="BC791" s="43"/>
      <c r="BD791" s="43"/>
      <c r="BE791" s="43"/>
      <c r="BF791" s="43">
        <v>1</v>
      </c>
      <c r="BG791" s="43">
        <v>1</v>
      </c>
      <c r="BH791" s="43">
        <v>1</v>
      </c>
      <c r="BI791" s="43" t="s">
        <v>587</v>
      </c>
      <c r="BJ791" s="43" t="s">
        <v>1205</v>
      </c>
      <c r="BK791" s="43">
        <v>1972</v>
      </c>
      <c r="BL791" s="43" t="str">
        <f t="shared" si="75"/>
        <v>1972Arsenal</v>
      </c>
      <c r="BM791" s="49" t="str">
        <f t="shared" si="76"/>
        <v>Birmingham</v>
      </c>
      <c r="BN791" s="43"/>
      <c r="BO791" s="43"/>
      <c r="BP791" s="43"/>
      <c r="BQ791" s="43"/>
      <c r="BR791" s="43"/>
      <c r="BS791" s="43"/>
      <c r="BT791" s="43"/>
      <c r="BU791" s="43"/>
      <c r="BV791" s="43" t="s">
        <v>376</v>
      </c>
      <c r="BW791" s="43" t="s">
        <v>376</v>
      </c>
      <c r="BX791" s="43"/>
      <c r="BZ791" s="50"/>
      <c r="CA791" s="50"/>
      <c r="CB791" s="88" t="str">
        <f t="shared" si="77"/>
        <v>19720415</v>
      </c>
    </row>
    <row r="792" spans="1:80" s="49" customFormat="1" ht="12.95" customHeight="1" x14ac:dyDescent="0.2">
      <c r="A792" s="43">
        <v>4</v>
      </c>
      <c r="B792" s="43">
        <v>19</v>
      </c>
      <c r="C792" s="43">
        <v>1972</v>
      </c>
      <c r="D792" s="43" t="s">
        <v>658</v>
      </c>
      <c r="E792" s="43" t="s">
        <v>557</v>
      </c>
      <c r="F792" s="44" t="s">
        <v>1010</v>
      </c>
      <c r="G792" s="43"/>
      <c r="H792" s="44" t="s">
        <v>1011</v>
      </c>
      <c r="I792" s="44" t="s">
        <v>1023</v>
      </c>
      <c r="J792" s="45">
        <v>26408</v>
      </c>
      <c r="K792" s="43" t="s">
        <v>587</v>
      </c>
      <c r="L792" s="43" t="s">
        <v>3</v>
      </c>
      <c r="M792" s="43" t="s">
        <v>1205</v>
      </c>
      <c r="N792" s="46">
        <v>2</v>
      </c>
      <c r="O792" s="46">
        <v>1</v>
      </c>
      <c r="P792" s="44" t="s">
        <v>1184</v>
      </c>
      <c r="Q792" s="44" t="s">
        <v>588</v>
      </c>
      <c r="R792" s="44" t="s">
        <v>376</v>
      </c>
      <c r="S792" s="43"/>
      <c r="T792" s="43"/>
      <c r="U792" s="43"/>
      <c r="V792" s="43"/>
      <c r="W792" s="43"/>
      <c r="X792" s="43"/>
      <c r="Y792" s="43"/>
      <c r="Z792" s="43"/>
      <c r="AA792" s="43"/>
      <c r="AB792" s="43"/>
      <c r="AC792" s="43"/>
      <c r="AD792" s="43"/>
      <c r="AE792" s="47">
        <f t="shared" si="72"/>
        <v>1</v>
      </c>
      <c r="AF792" s="47">
        <f t="shared" si="73"/>
        <v>0</v>
      </c>
      <c r="AG792" s="47">
        <f t="shared" si="74"/>
        <v>0</v>
      </c>
      <c r="AH792" s="43" t="s">
        <v>1017</v>
      </c>
      <c r="AI792" s="43" t="s">
        <v>1018</v>
      </c>
      <c r="AJ792" s="43" t="s">
        <v>376</v>
      </c>
      <c r="AK792" s="43" t="s">
        <v>658</v>
      </c>
      <c r="AL792" s="43" t="s">
        <v>1145</v>
      </c>
      <c r="AM792" s="43" t="s">
        <v>1206</v>
      </c>
      <c r="AN792" s="43" t="s">
        <v>376</v>
      </c>
      <c r="AO792" s="43" t="s">
        <v>658</v>
      </c>
      <c r="AP792" s="43"/>
      <c r="AQ792" s="43">
        <v>2</v>
      </c>
      <c r="AR792" s="43"/>
      <c r="AS792" s="43"/>
      <c r="AT792" s="43"/>
      <c r="AU792" s="43" t="s">
        <v>376</v>
      </c>
      <c r="AV792" s="43"/>
      <c r="AW792" s="43" t="s">
        <v>30</v>
      </c>
      <c r="AX792" s="43"/>
      <c r="AY792" s="43" t="s">
        <v>30</v>
      </c>
      <c r="AZ792" s="43"/>
      <c r="BA792" s="44"/>
      <c r="BB792" s="48"/>
      <c r="BC792" s="43"/>
      <c r="BD792" s="43"/>
      <c r="BE792" s="43"/>
      <c r="BF792" s="43">
        <v>1</v>
      </c>
      <c r="BG792" s="43">
        <v>1</v>
      </c>
      <c r="BH792" s="43">
        <v>1</v>
      </c>
      <c r="BI792" s="43" t="s">
        <v>587</v>
      </c>
      <c r="BJ792" s="43" t="s">
        <v>1205</v>
      </c>
      <c r="BK792" s="43">
        <v>1972</v>
      </c>
      <c r="BL792" s="43" t="str">
        <f t="shared" si="75"/>
        <v>1972Arsenal</v>
      </c>
      <c r="BM792" s="49" t="str">
        <f t="shared" si="76"/>
        <v>Liverpool</v>
      </c>
      <c r="BN792" s="43"/>
      <c r="BO792" s="43"/>
      <c r="BP792" s="43"/>
      <c r="BQ792" s="43"/>
      <c r="BR792" s="43"/>
      <c r="BS792" s="43"/>
      <c r="BT792" s="43"/>
      <c r="BU792" s="43"/>
      <c r="BV792" s="43" t="s">
        <v>376</v>
      </c>
      <c r="BW792" s="43" t="s">
        <v>376</v>
      </c>
      <c r="BX792" s="43"/>
      <c r="BZ792" s="50"/>
      <c r="CA792" s="50"/>
      <c r="CB792" s="88" t="str">
        <f t="shared" si="77"/>
        <v>19720419</v>
      </c>
    </row>
    <row r="793" spans="1:80" s="49" customFormat="1" ht="12.95" customHeight="1" x14ac:dyDescent="0.2">
      <c r="A793" s="43">
        <v>4</v>
      </c>
      <c r="B793" s="43">
        <v>19</v>
      </c>
      <c r="C793" s="43">
        <v>1972</v>
      </c>
      <c r="D793" s="43" t="s">
        <v>658</v>
      </c>
      <c r="E793" s="43" t="s">
        <v>557</v>
      </c>
      <c r="F793" s="44" t="s">
        <v>1010</v>
      </c>
      <c r="G793" s="43"/>
      <c r="H793" s="44" t="s">
        <v>1011</v>
      </c>
      <c r="I793" s="44" t="s">
        <v>1023</v>
      </c>
      <c r="J793" s="45">
        <v>26408</v>
      </c>
      <c r="K793" s="43" t="s">
        <v>1205</v>
      </c>
      <c r="L793" s="43" t="s">
        <v>4</v>
      </c>
      <c r="M793" s="43" t="s">
        <v>587</v>
      </c>
      <c r="N793" s="46">
        <v>1</v>
      </c>
      <c r="O793" s="46">
        <v>2</v>
      </c>
      <c r="P793" s="44" t="s">
        <v>1184</v>
      </c>
      <c r="Q793" s="44" t="s">
        <v>588</v>
      </c>
      <c r="R793" s="44" t="s">
        <v>376</v>
      </c>
      <c r="S793" s="43"/>
      <c r="T793" s="43"/>
      <c r="U793" s="43"/>
      <c r="V793" s="43"/>
      <c r="W793" s="43"/>
      <c r="X793" s="43"/>
      <c r="Y793" s="43"/>
      <c r="Z793" s="43"/>
      <c r="AA793" s="43"/>
      <c r="AB793" s="43"/>
      <c r="AC793" s="43"/>
      <c r="AD793" s="43"/>
      <c r="AE793" s="47">
        <f t="shared" si="72"/>
        <v>0</v>
      </c>
      <c r="AF793" s="47">
        <f t="shared" si="73"/>
        <v>0</v>
      </c>
      <c r="AG793" s="47">
        <f t="shared" si="74"/>
        <v>1</v>
      </c>
      <c r="AH793" s="43" t="s">
        <v>1145</v>
      </c>
      <c r="AI793" s="43" t="s">
        <v>1206</v>
      </c>
      <c r="AJ793" s="43" t="s">
        <v>376</v>
      </c>
      <c r="AK793" s="43" t="s">
        <v>658</v>
      </c>
      <c r="AL793" s="43" t="s">
        <v>1017</v>
      </c>
      <c r="AM793" s="43" t="s">
        <v>1018</v>
      </c>
      <c r="AN793" s="43" t="s">
        <v>376</v>
      </c>
      <c r="AO793" s="43" t="s">
        <v>658</v>
      </c>
      <c r="AP793" s="43"/>
      <c r="AQ793" s="43">
        <v>2</v>
      </c>
      <c r="AR793" s="43"/>
      <c r="AS793" s="43"/>
      <c r="AT793" s="43"/>
      <c r="AU793" s="43" t="s">
        <v>376</v>
      </c>
      <c r="AV793" s="43"/>
      <c r="AW793" s="43" t="s">
        <v>30</v>
      </c>
      <c r="AX793" s="43"/>
      <c r="AY793" s="43" t="s">
        <v>30</v>
      </c>
      <c r="AZ793" s="43"/>
      <c r="BA793" s="44"/>
      <c r="BB793" s="48"/>
      <c r="BC793" s="43"/>
      <c r="BD793" s="43"/>
      <c r="BE793" s="43"/>
      <c r="BF793" s="43">
        <v>1</v>
      </c>
      <c r="BG793" s="43">
        <v>1</v>
      </c>
      <c r="BH793" s="43">
        <v>1</v>
      </c>
      <c r="BI793" s="43" t="s">
        <v>1205</v>
      </c>
      <c r="BJ793" s="43" t="s">
        <v>587</v>
      </c>
      <c r="BK793" s="43">
        <v>1972</v>
      </c>
      <c r="BL793" s="43" t="str">
        <f t="shared" si="75"/>
        <v>1972Stoke City</v>
      </c>
      <c r="BM793" s="49" t="str">
        <f t="shared" si="76"/>
        <v>Liverpool</v>
      </c>
      <c r="BN793" s="43"/>
      <c r="BO793" s="43"/>
      <c r="BP793" s="43"/>
      <c r="BQ793" s="43"/>
      <c r="BR793" s="43"/>
      <c r="BS793" s="43"/>
      <c r="BT793" s="43"/>
      <c r="BU793" s="43"/>
      <c r="BV793" s="43" t="s">
        <v>376</v>
      </c>
      <c r="BW793" s="43" t="s">
        <v>376</v>
      </c>
      <c r="BX793" s="43"/>
      <c r="BZ793" s="50"/>
      <c r="CA793" s="50"/>
      <c r="CB793" s="88" t="str">
        <f t="shared" si="77"/>
        <v>19720419</v>
      </c>
    </row>
    <row r="794" spans="1:80" s="49" customFormat="1" ht="12.95" customHeight="1" x14ac:dyDescent="0.2">
      <c r="A794" s="43">
        <v>5</v>
      </c>
      <c r="B794" s="43">
        <v>6</v>
      </c>
      <c r="C794" s="43">
        <v>1972</v>
      </c>
      <c r="D794" s="43" t="s">
        <v>658</v>
      </c>
      <c r="E794" s="43" t="s">
        <v>557</v>
      </c>
      <c r="F794" s="44" t="s">
        <v>1010</v>
      </c>
      <c r="G794" s="43"/>
      <c r="H794" s="44" t="s">
        <v>1025</v>
      </c>
      <c r="I794" s="44"/>
      <c r="J794" s="45">
        <v>26425</v>
      </c>
      <c r="K794" s="43" t="s">
        <v>794</v>
      </c>
      <c r="L794" s="43" t="s">
        <v>3</v>
      </c>
      <c r="M794" s="43" t="s">
        <v>587</v>
      </c>
      <c r="N794" s="46">
        <v>1</v>
      </c>
      <c r="O794" s="46">
        <v>0</v>
      </c>
      <c r="P794" s="44" t="s">
        <v>1268</v>
      </c>
      <c r="Q794" s="44" t="s">
        <v>1017</v>
      </c>
      <c r="R794" s="44" t="s">
        <v>376</v>
      </c>
      <c r="S794" s="43"/>
      <c r="T794" s="43"/>
      <c r="U794" s="43"/>
      <c r="V794" s="43"/>
      <c r="W794" s="43"/>
      <c r="X794" s="43"/>
      <c r="Y794" s="43"/>
      <c r="Z794" s="43"/>
      <c r="AA794" s="43"/>
      <c r="AB794" s="43"/>
      <c r="AC794" s="43"/>
      <c r="AD794" s="43"/>
      <c r="AE794" s="47">
        <f t="shared" si="72"/>
        <v>1</v>
      </c>
      <c r="AF794" s="47">
        <f t="shared" si="73"/>
        <v>0</v>
      </c>
      <c r="AG794" s="47">
        <f t="shared" si="74"/>
        <v>0</v>
      </c>
      <c r="AH794" s="43" t="s">
        <v>1241</v>
      </c>
      <c r="AI794" s="43" t="s">
        <v>1260</v>
      </c>
      <c r="AJ794" s="43" t="s">
        <v>376</v>
      </c>
      <c r="AK794" s="43" t="s">
        <v>658</v>
      </c>
      <c r="AL794" s="43" t="s">
        <v>1017</v>
      </c>
      <c r="AM794" s="43" t="s">
        <v>1018</v>
      </c>
      <c r="AN794" s="43" t="s">
        <v>376</v>
      </c>
      <c r="AO794" s="43" t="s">
        <v>658</v>
      </c>
      <c r="AP794" s="43"/>
      <c r="AQ794" s="43">
        <v>1</v>
      </c>
      <c r="AR794" s="43"/>
      <c r="AS794" s="43"/>
      <c r="AT794" s="43"/>
      <c r="AU794" s="43" t="s">
        <v>376</v>
      </c>
      <c r="AV794" s="43"/>
      <c r="AW794" s="43" t="s">
        <v>30</v>
      </c>
      <c r="AX794" s="43"/>
      <c r="AY794" s="43" t="s">
        <v>30</v>
      </c>
      <c r="AZ794" s="43"/>
      <c r="BA794" s="44"/>
      <c r="BB794" s="48" t="s">
        <v>30</v>
      </c>
      <c r="BC794" s="43" t="s">
        <v>30</v>
      </c>
      <c r="BD794" s="43"/>
      <c r="BE794" s="43"/>
      <c r="BF794" s="43">
        <v>1</v>
      </c>
      <c r="BG794" s="43">
        <v>1</v>
      </c>
      <c r="BH794" s="43">
        <v>1</v>
      </c>
      <c r="BI794" s="43" t="s">
        <v>794</v>
      </c>
      <c r="BJ794" s="43" t="s">
        <v>587</v>
      </c>
      <c r="BK794" s="43">
        <v>1972</v>
      </c>
      <c r="BL794" s="43" t="str">
        <f t="shared" si="75"/>
        <v>1972Leeds United</v>
      </c>
      <c r="BM794" s="49" t="str">
        <f t="shared" si="76"/>
        <v>London</v>
      </c>
      <c r="BN794" s="43"/>
      <c r="BO794" s="43"/>
      <c r="BP794" s="43"/>
      <c r="BQ794" s="43"/>
      <c r="BR794" s="43"/>
      <c r="BS794" s="43"/>
      <c r="BT794" s="43"/>
      <c r="BU794" s="43"/>
      <c r="BV794" s="43" t="s">
        <v>376</v>
      </c>
      <c r="BW794" s="43" t="s">
        <v>376</v>
      </c>
      <c r="BX794" s="43"/>
      <c r="BZ794" s="50"/>
      <c r="CA794" s="50"/>
      <c r="CB794" s="88" t="str">
        <f t="shared" si="77"/>
        <v>19720506</v>
      </c>
    </row>
    <row r="795" spans="1:80" s="49" customFormat="1" ht="12.95" customHeight="1" x14ac:dyDescent="0.2">
      <c r="A795" s="43">
        <v>5</v>
      </c>
      <c r="B795" s="43">
        <v>6</v>
      </c>
      <c r="C795" s="43">
        <v>1972</v>
      </c>
      <c r="D795" s="43" t="s">
        <v>658</v>
      </c>
      <c r="E795" s="43" t="s">
        <v>557</v>
      </c>
      <c r="F795" s="44" t="s">
        <v>1010</v>
      </c>
      <c r="G795" s="43"/>
      <c r="H795" s="44" t="s">
        <v>1025</v>
      </c>
      <c r="I795" s="44"/>
      <c r="J795" s="45">
        <v>26425</v>
      </c>
      <c r="K795" s="43" t="s">
        <v>587</v>
      </c>
      <c r="L795" s="43" t="s">
        <v>4</v>
      </c>
      <c r="M795" s="43" t="s">
        <v>794</v>
      </c>
      <c r="N795" s="46">
        <v>0</v>
      </c>
      <c r="O795" s="46">
        <v>1</v>
      </c>
      <c r="P795" s="44" t="s">
        <v>1268</v>
      </c>
      <c r="Q795" s="44" t="s">
        <v>1017</v>
      </c>
      <c r="R795" s="44" t="s">
        <v>376</v>
      </c>
      <c r="S795" s="43"/>
      <c r="T795" s="43"/>
      <c r="U795" s="43"/>
      <c r="V795" s="43"/>
      <c r="W795" s="43"/>
      <c r="X795" s="43"/>
      <c r="Y795" s="43"/>
      <c r="Z795" s="43"/>
      <c r="AA795" s="43"/>
      <c r="AB795" s="43"/>
      <c r="AC795" s="43"/>
      <c r="AD795" s="43"/>
      <c r="AE795" s="47">
        <f t="shared" si="72"/>
        <v>0</v>
      </c>
      <c r="AF795" s="47">
        <f t="shared" si="73"/>
        <v>0</v>
      </c>
      <c r="AG795" s="47">
        <f t="shared" si="74"/>
        <v>1</v>
      </c>
      <c r="AH795" s="43" t="s">
        <v>1017</v>
      </c>
      <c r="AI795" s="43" t="s">
        <v>1018</v>
      </c>
      <c r="AJ795" s="43" t="s">
        <v>376</v>
      </c>
      <c r="AK795" s="43" t="s">
        <v>658</v>
      </c>
      <c r="AL795" s="43" t="s">
        <v>1241</v>
      </c>
      <c r="AM795" s="43" t="s">
        <v>1260</v>
      </c>
      <c r="AN795" s="43" t="s">
        <v>376</v>
      </c>
      <c r="AO795" s="43" t="s">
        <v>658</v>
      </c>
      <c r="AP795" s="43"/>
      <c r="AQ795" s="43">
        <v>1</v>
      </c>
      <c r="AR795" s="43"/>
      <c r="AS795" s="43"/>
      <c r="AT795" s="43"/>
      <c r="AU795" s="43" t="s">
        <v>376</v>
      </c>
      <c r="AV795" s="43"/>
      <c r="AW795" s="43" t="s">
        <v>30</v>
      </c>
      <c r="AX795" s="43"/>
      <c r="AY795" s="43" t="s">
        <v>30</v>
      </c>
      <c r="AZ795" s="43"/>
      <c r="BA795" s="44"/>
      <c r="BB795" s="48"/>
      <c r="BC795" s="43" t="s">
        <v>30</v>
      </c>
      <c r="BD795" s="43"/>
      <c r="BE795" s="43"/>
      <c r="BF795" s="43">
        <v>1</v>
      </c>
      <c r="BG795" s="43">
        <v>1</v>
      </c>
      <c r="BH795" s="43">
        <v>1</v>
      </c>
      <c r="BI795" s="43" t="s">
        <v>587</v>
      </c>
      <c r="BJ795" s="43" t="s">
        <v>794</v>
      </c>
      <c r="BK795" s="43">
        <v>1972</v>
      </c>
      <c r="BL795" s="43" t="str">
        <f t="shared" si="75"/>
        <v>1972Arsenal</v>
      </c>
      <c r="BM795" s="49" t="str">
        <f t="shared" si="76"/>
        <v>London</v>
      </c>
      <c r="BN795" s="43"/>
      <c r="BO795" s="43"/>
      <c r="BP795" s="43"/>
      <c r="BQ795" s="43"/>
      <c r="BR795" s="43"/>
      <c r="BS795" s="43"/>
      <c r="BT795" s="43"/>
      <c r="BU795" s="43"/>
      <c r="BV795" s="43" t="s">
        <v>376</v>
      </c>
      <c r="BW795" s="43" t="s">
        <v>376</v>
      </c>
      <c r="BX795" s="43"/>
      <c r="BZ795" s="50"/>
      <c r="CA795" s="50"/>
      <c r="CB795" s="88" t="str">
        <f t="shared" si="77"/>
        <v>19720506</v>
      </c>
    </row>
    <row r="796" spans="1:80" s="49" customFormat="1" ht="12.95" customHeight="1" x14ac:dyDescent="0.2">
      <c r="A796" s="43">
        <v>12</v>
      </c>
      <c r="B796" s="43">
        <v>13</v>
      </c>
      <c r="C796" s="43">
        <v>1972</v>
      </c>
      <c r="D796" s="43" t="s">
        <v>658</v>
      </c>
      <c r="E796" s="43" t="s">
        <v>556</v>
      </c>
      <c r="F796" s="51" t="s">
        <v>1327</v>
      </c>
      <c r="G796" s="43"/>
      <c r="H796" s="51" t="s">
        <v>1011</v>
      </c>
      <c r="I796" s="51">
        <v>1</v>
      </c>
      <c r="J796" s="52">
        <v>26646</v>
      </c>
      <c r="K796" s="43" t="s">
        <v>816</v>
      </c>
      <c r="L796" s="43" t="s">
        <v>4</v>
      </c>
      <c r="M796" s="43" t="s">
        <v>1321</v>
      </c>
      <c r="N796" s="46">
        <v>0</v>
      </c>
      <c r="O796" s="46">
        <v>2</v>
      </c>
      <c r="P796" s="51" t="s">
        <v>1234</v>
      </c>
      <c r="Q796" s="51" t="s">
        <v>1017</v>
      </c>
      <c r="R796" s="51" t="s">
        <v>376</v>
      </c>
      <c r="S796" s="43"/>
      <c r="T796" s="43"/>
      <c r="U796" s="43"/>
      <c r="V796" s="43"/>
      <c r="W796" s="43"/>
      <c r="X796" s="43"/>
      <c r="Y796" s="43"/>
      <c r="Z796" s="43"/>
      <c r="AA796" s="43"/>
      <c r="AB796" s="43"/>
      <c r="AC796" s="43"/>
      <c r="AD796" s="43" t="s">
        <v>1033</v>
      </c>
      <c r="AE796" s="47">
        <f t="shared" si="72"/>
        <v>0</v>
      </c>
      <c r="AF796" s="47">
        <f t="shared" si="73"/>
        <v>0</v>
      </c>
      <c r="AG796" s="47">
        <f t="shared" si="74"/>
        <v>1</v>
      </c>
      <c r="AH796" s="43" t="s">
        <v>1017</v>
      </c>
      <c r="AI796" s="43" t="s">
        <v>1018</v>
      </c>
      <c r="AJ796" s="43" t="s">
        <v>376</v>
      </c>
      <c r="AK796" s="43" t="s">
        <v>658</v>
      </c>
      <c r="AL796" s="43" t="s">
        <v>1323</v>
      </c>
      <c r="AM796" s="43" t="s">
        <v>1324</v>
      </c>
      <c r="AN796" s="43" t="s">
        <v>376</v>
      </c>
      <c r="AO796" s="43" t="s">
        <v>658</v>
      </c>
      <c r="AP796" s="43"/>
      <c r="AQ796" s="43">
        <v>2</v>
      </c>
      <c r="AR796" s="43"/>
      <c r="AS796" s="43"/>
      <c r="AT796" s="43"/>
      <c r="AU796" s="43" t="s">
        <v>376</v>
      </c>
      <c r="AV796" s="43"/>
      <c r="AW796" s="43" t="s">
        <v>30</v>
      </c>
      <c r="AX796" s="43"/>
      <c r="AY796" s="43"/>
      <c r="AZ796" s="43" t="s">
        <v>30</v>
      </c>
      <c r="BA796" s="51"/>
      <c r="BB796" s="48"/>
      <c r="BC796" s="43"/>
      <c r="BD796" s="43"/>
      <c r="BE796" s="43"/>
      <c r="BF796" s="43">
        <v>1</v>
      </c>
      <c r="BG796" s="43">
        <v>1</v>
      </c>
      <c r="BH796" s="43">
        <v>1</v>
      </c>
      <c r="BI796" s="43" t="s">
        <v>816</v>
      </c>
      <c r="BJ796" s="43" t="s">
        <v>1321</v>
      </c>
      <c r="BK796" s="43">
        <v>1973</v>
      </c>
      <c r="BL796" s="43" t="str">
        <f t="shared" si="75"/>
        <v>1973Chelsea</v>
      </c>
      <c r="BM796" s="49" t="str">
        <f t="shared" si="76"/>
        <v>Chelsea</v>
      </c>
      <c r="BN796" s="43"/>
      <c r="BO796" s="43"/>
      <c r="BP796" s="43"/>
      <c r="BQ796" s="43"/>
      <c r="BR796" s="43"/>
      <c r="BS796" s="43"/>
      <c r="BT796" s="43"/>
      <c r="BU796" s="43"/>
      <c r="BV796" s="43" t="s">
        <v>376</v>
      </c>
      <c r="BW796" s="43" t="s">
        <v>376</v>
      </c>
      <c r="BX796" s="43"/>
      <c r="BZ796" s="50"/>
      <c r="CA796" s="50"/>
      <c r="CB796" s="88" t="str">
        <f t="shared" si="77"/>
        <v>19721213</v>
      </c>
    </row>
    <row r="797" spans="1:80" s="49" customFormat="1" ht="12.95" customHeight="1" x14ac:dyDescent="0.2">
      <c r="A797" s="43">
        <v>12</v>
      </c>
      <c r="B797" s="43">
        <v>13</v>
      </c>
      <c r="C797" s="43">
        <v>1972</v>
      </c>
      <c r="D797" s="43" t="s">
        <v>658</v>
      </c>
      <c r="E797" s="43" t="s">
        <v>556</v>
      </c>
      <c r="F797" s="51" t="s">
        <v>1327</v>
      </c>
      <c r="G797" s="43"/>
      <c r="H797" s="51" t="s">
        <v>1011</v>
      </c>
      <c r="I797" s="51">
        <v>1</v>
      </c>
      <c r="J797" s="52">
        <v>26646</v>
      </c>
      <c r="K797" s="43" t="s">
        <v>1321</v>
      </c>
      <c r="L797" s="43" t="s">
        <v>3</v>
      </c>
      <c r="M797" s="43" t="s">
        <v>816</v>
      </c>
      <c r="N797" s="46">
        <v>2</v>
      </c>
      <c r="O797" s="46">
        <v>0</v>
      </c>
      <c r="P797" s="51" t="s">
        <v>1234</v>
      </c>
      <c r="Q797" s="51" t="s">
        <v>1017</v>
      </c>
      <c r="R797" s="51" t="s">
        <v>376</v>
      </c>
      <c r="S797" s="43"/>
      <c r="T797" s="43"/>
      <c r="U797" s="43"/>
      <c r="V797" s="43"/>
      <c r="W797" s="43"/>
      <c r="X797" s="43"/>
      <c r="Y797" s="43"/>
      <c r="Z797" s="43"/>
      <c r="AA797" s="43"/>
      <c r="AB797" s="43"/>
      <c r="AC797" s="43"/>
      <c r="AD797" s="43" t="s">
        <v>1037</v>
      </c>
      <c r="AE797" s="47">
        <f t="shared" si="72"/>
        <v>1</v>
      </c>
      <c r="AF797" s="47">
        <f t="shared" si="73"/>
        <v>0</v>
      </c>
      <c r="AG797" s="47">
        <f t="shared" si="74"/>
        <v>0</v>
      </c>
      <c r="AH797" s="43" t="s">
        <v>1323</v>
      </c>
      <c r="AI797" s="43" t="s">
        <v>1324</v>
      </c>
      <c r="AJ797" s="43" t="s">
        <v>376</v>
      </c>
      <c r="AK797" s="43" t="s">
        <v>658</v>
      </c>
      <c r="AL797" s="43" t="s">
        <v>1017</v>
      </c>
      <c r="AM797" s="43" t="s">
        <v>1018</v>
      </c>
      <c r="AN797" s="43" t="s">
        <v>376</v>
      </c>
      <c r="AO797" s="43" t="s">
        <v>658</v>
      </c>
      <c r="AP797" s="43"/>
      <c r="AQ797" s="43">
        <v>2</v>
      </c>
      <c r="AR797" s="43"/>
      <c r="AS797" s="43"/>
      <c r="AT797" s="43"/>
      <c r="AU797" s="43" t="s">
        <v>376</v>
      </c>
      <c r="AV797" s="43"/>
      <c r="AW797" s="43" t="s">
        <v>30</v>
      </c>
      <c r="AX797" s="43"/>
      <c r="AY797" s="43"/>
      <c r="AZ797" s="43" t="s">
        <v>30</v>
      </c>
      <c r="BA797" s="51"/>
      <c r="BB797" s="48"/>
      <c r="BC797" s="43"/>
      <c r="BD797" s="43"/>
      <c r="BE797" s="43"/>
      <c r="BF797" s="43">
        <v>1</v>
      </c>
      <c r="BG797" s="43">
        <v>1</v>
      </c>
      <c r="BH797" s="43">
        <v>1</v>
      </c>
      <c r="BI797" s="43" t="s">
        <v>1321</v>
      </c>
      <c r="BJ797" s="43" t="s">
        <v>816</v>
      </c>
      <c r="BK797" s="43">
        <v>1973</v>
      </c>
      <c r="BL797" s="43" t="str">
        <f t="shared" si="75"/>
        <v>1973Norwich City</v>
      </c>
      <c r="BM797" s="49" t="str">
        <f t="shared" si="76"/>
        <v>Chelsea</v>
      </c>
      <c r="BN797" s="43"/>
      <c r="BO797" s="43"/>
      <c r="BP797" s="43"/>
      <c r="BQ797" s="43"/>
      <c r="BR797" s="43"/>
      <c r="BS797" s="43"/>
      <c r="BT797" s="43"/>
      <c r="BU797" s="43"/>
      <c r="BV797" s="43" t="s">
        <v>376</v>
      </c>
      <c r="BW797" s="43" t="s">
        <v>376</v>
      </c>
      <c r="BX797" s="43"/>
      <c r="BZ797" s="50"/>
      <c r="CA797" s="50"/>
      <c r="CB797" s="88" t="str">
        <f t="shared" si="77"/>
        <v>19721213</v>
      </c>
    </row>
    <row r="798" spans="1:80" s="49" customFormat="1" ht="12.95" customHeight="1" x14ac:dyDescent="0.2">
      <c r="A798" s="43">
        <v>12</v>
      </c>
      <c r="B798" s="43">
        <v>20</v>
      </c>
      <c r="C798" s="43">
        <v>1972</v>
      </c>
      <c r="D798" s="43" t="s">
        <v>658</v>
      </c>
      <c r="E798" s="43" t="s">
        <v>556</v>
      </c>
      <c r="F798" s="51" t="s">
        <v>1327</v>
      </c>
      <c r="G798" s="43"/>
      <c r="H798" s="51" t="s">
        <v>1011</v>
      </c>
      <c r="I798" s="51">
        <v>1</v>
      </c>
      <c r="J798" s="52">
        <v>26653</v>
      </c>
      <c r="K798" s="43" t="s">
        <v>1151</v>
      </c>
      <c r="L798" s="43" t="s">
        <v>4</v>
      </c>
      <c r="M798" s="43" t="s">
        <v>813</v>
      </c>
      <c r="N798" s="46">
        <v>1</v>
      </c>
      <c r="O798" s="46">
        <v>2</v>
      </c>
      <c r="P798" s="51" t="s">
        <v>1152</v>
      </c>
      <c r="Q798" s="51" t="s">
        <v>1111</v>
      </c>
      <c r="R798" s="51" t="s">
        <v>376</v>
      </c>
      <c r="S798" s="43"/>
      <c r="T798" s="43"/>
      <c r="U798" s="43"/>
      <c r="V798" s="43"/>
      <c r="W798" s="43"/>
      <c r="X798" s="43"/>
      <c r="Y798" s="43"/>
      <c r="Z798" s="43"/>
      <c r="AA798" s="43"/>
      <c r="AB798" s="43"/>
      <c r="AC798" s="43"/>
      <c r="AD798" s="43" t="s">
        <v>1033</v>
      </c>
      <c r="AE798" s="47">
        <f t="shared" si="72"/>
        <v>0</v>
      </c>
      <c r="AF798" s="47">
        <f t="shared" si="73"/>
        <v>0</v>
      </c>
      <c r="AG798" s="47">
        <f t="shared" si="74"/>
        <v>1</v>
      </c>
      <c r="AH798" s="43" t="s">
        <v>1111</v>
      </c>
      <c r="AI798" s="43" t="s">
        <v>1126</v>
      </c>
      <c r="AJ798" s="43" t="s">
        <v>376</v>
      </c>
      <c r="AK798" s="43" t="s">
        <v>658</v>
      </c>
      <c r="AL798" s="43" t="s">
        <v>1017</v>
      </c>
      <c r="AM798" s="43" t="s">
        <v>1018</v>
      </c>
      <c r="AN798" s="43" t="s">
        <v>376</v>
      </c>
      <c r="AO798" s="43" t="s">
        <v>658</v>
      </c>
      <c r="AP798" s="43"/>
      <c r="AQ798" s="43">
        <v>2</v>
      </c>
      <c r="AR798" s="43"/>
      <c r="AS798" s="43"/>
      <c r="AT798" s="43"/>
      <c r="AU798" s="43" t="s">
        <v>376</v>
      </c>
      <c r="AV798" s="43"/>
      <c r="AW798" s="43" t="s">
        <v>30</v>
      </c>
      <c r="AX798" s="43"/>
      <c r="AY798" s="43"/>
      <c r="AZ798" s="43" t="s">
        <v>30</v>
      </c>
      <c r="BA798" s="51"/>
      <c r="BB798" s="48"/>
      <c r="BC798" s="43"/>
      <c r="BD798" s="43"/>
      <c r="BE798" s="43"/>
      <c r="BF798" s="43">
        <v>1</v>
      </c>
      <c r="BG798" s="43">
        <v>1</v>
      </c>
      <c r="BH798" s="43">
        <v>1</v>
      </c>
      <c r="BI798" s="43" t="s">
        <v>1151</v>
      </c>
      <c r="BJ798" s="43" t="s">
        <v>813</v>
      </c>
      <c r="BK798" s="43">
        <v>1973</v>
      </c>
      <c r="BL798" s="43" t="str">
        <f t="shared" si="75"/>
        <v>1973Wolverhampton Wanderers</v>
      </c>
      <c r="BM798" s="49" t="str">
        <f t="shared" si="76"/>
        <v>Wolverhampton Wanderers</v>
      </c>
      <c r="BN798" s="43"/>
      <c r="BO798" s="43"/>
      <c r="BP798" s="43"/>
      <c r="BQ798" s="43"/>
      <c r="BR798" s="43"/>
      <c r="BS798" s="43"/>
      <c r="BT798" s="43"/>
      <c r="BU798" s="43"/>
      <c r="BV798" s="43" t="s">
        <v>376</v>
      </c>
      <c r="BW798" s="43" t="s">
        <v>376</v>
      </c>
      <c r="BX798" s="43"/>
      <c r="BZ798" s="50"/>
      <c r="CA798" s="50"/>
      <c r="CB798" s="88" t="str">
        <f t="shared" si="77"/>
        <v>19721220</v>
      </c>
    </row>
    <row r="799" spans="1:80" s="49" customFormat="1" ht="12.95" customHeight="1" x14ac:dyDescent="0.2">
      <c r="A799" s="43">
        <v>12</v>
      </c>
      <c r="B799" s="43">
        <v>20</v>
      </c>
      <c r="C799" s="43">
        <v>1972</v>
      </c>
      <c r="D799" s="43" t="s">
        <v>658</v>
      </c>
      <c r="E799" s="43" t="s">
        <v>556</v>
      </c>
      <c r="F799" s="51" t="s">
        <v>1327</v>
      </c>
      <c r="G799" s="43"/>
      <c r="H799" s="51" t="s">
        <v>1011</v>
      </c>
      <c r="I799" s="51">
        <v>1</v>
      </c>
      <c r="J799" s="52">
        <v>26653</v>
      </c>
      <c r="K799" s="43" t="s">
        <v>813</v>
      </c>
      <c r="L799" s="43" t="s">
        <v>3</v>
      </c>
      <c r="M799" s="43" t="s">
        <v>1151</v>
      </c>
      <c r="N799" s="46">
        <v>2</v>
      </c>
      <c r="O799" s="46">
        <v>1</v>
      </c>
      <c r="P799" s="51" t="s">
        <v>1152</v>
      </c>
      <c r="Q799" s="51" t="s">
        <v>1111</v>
      </c>
      <c r="R799" s="51" t="s">
        <v>376</v>
      </c>
      <c r="S799" s="43"/>
      <c r="T799" s="43"/>
      <c r="U799" s="43"/>
      <c r="V799" s="43"/>
      <c r="W799" s="43"/>
      <c r="X799" s="43"/>
      <c r="Y799" s="43"/>
      <c r="Z799" s="43"/>
      <c r="AA799" s="43"/>
      <c r="AB799" s="43"/>
      <c r="AC799" s="43"/>
      <c r="AD799" s="43" t="s">
        <v>1037</v>
      </c>
      <c r="AE799" s="47">
        <f t="shared" si="72"/>
        <v>1</v>
      </c>
      <c r="AF799" s="47">
        <f t="shared" si="73"/>
        <v>0</v>
      </c>
      <c r="AG799" s="47">
        <f t="shared" si="74"/>
        <v>0</v>
      </c>
      <c r="AH799" s="43" t="s">
        <v>1017</v>
      </c>
      <c r="AI799" s="43" t="s">
        <v>1018</v>
      </c>
      <c r="AJ799" s="43" t="s">
        <v>376</v>
      </c>
      <c r="AK799" s="43" t="s">
        <v>658</v>
      </c>
      <c r="AL799" s="43" t="s">
        <v>1111</v>
      </c>
      <c r="AM799" s="43" t="s">
        <v>1126</v>
      </c>
      <c r="AN799" s="43" t="s">
        <v>376</v>
      </c>
      <c r="AO799" s="43" t="s">
        <v>658</v>
      </c>
      <c r="AP799" s="43"/>
      <c r="AQ799" s="43">
        <v>2</v>
      </c>
      <c r="AR799" s="43"/>
      <c r="AS799" s="43"/>
      <c r="AT799" s="43"/>
      <c r="AU799" s="43" t="s">
        <v>376</v>
      </c>
      <c r="AV799" s="43"/>
      <c r="AW799" s="43" t="s">
        <v>30</v>
      </c>
      <c r="AX799" s="43"/>
      <c r="AY799" s="43"/>
      <c r="AZ799" s="43" t="s">
        <v>30</v>
      </c>
      <c r="BA799" s="51"/>
      <c r="BB799" s="48"/>
      <c r="BC799" s="43"/>
      <c r="BD799" s="43"/>
      <c r="BE799" s="43"/>
      <c r="BF799" s="43">
        <v>1</v>
      </c>
      <c r="BG799" s="43">
        <v>1</v>
      </c>
      <c r="BH799" s="43">
        <v>1</v>
      </c>
      <c r="BI799" s="43" t="s">
        <v>813</v>
      </c>
      <c r="BJ799" s="43" t="s">
        <v>1151</v>
      </c>
      <c r="BK799" s="43">
        <v>1973</v>
      </c>
      <c r="BL799" s="43" t="str">
        <f t="shared" si="75"/>
        <v>1973Tottenham Hotspur</v>
      </c>
      <c r="BM799" s="49" t="str">
        <f t="shared" si="76"/>
        <v>Wolverhampton Wanderers</v>
      </c>
      <c r="BN799" s="43"/>
      <c r="BO799" s="43"/>
      <c r="BP799" s="43"/>
      <c r="BQ799" s="43"/>
      <c r="BR799" s="43"/>
      <c r="BS799" s="43"/>
      <c r="BT799" s="43"/>
      <c r="BU799" s="43"/>
      <c r="BV799" s="43" t="s">
        <v>376</v>
      </c>
      <c r="BW799" s="43" t="s">
        <v>376</v>
      </c>
      <c r="BX799" s="43"/>
      <c r="BZ799" s="50"/>
      <c r="CA799" s="50"/>
      <c r="CB799" s="88" t="str">
        <f t="shared" si="77"/>
        <v>19721220</v>
      </c>
    </row>
    <row r="800" spans="1:80" s="49" customFormat="1" ht="12.95" customHeight="1" x14ac:dyDescent="0.2">
      <c r="A800" s="43">
        <v>12</v>
      </c>
      <c r="B800" s="43">
        <v>30</v>
      </c>
      <c r="C800" s="43">
        <v>1972</v>
      </c>
      <c r="D800" s="43" t="s">
        <v>658</v>
      </c>
      <c r="E800" s="43" t="s">
        <v>556</v>
      </c>
      <c r="F800" s="51" t="s">
        <v>1327</v>
      </c>
      <c r="G800" s="43"/>
      <c r="H800" s="51" t="s">
        <v>1011</v>
      </c>
      <c r="I800" s="51">
        <v>2</v>
      </c>
      <c r="J800" s="52">
        <v>26663</v>
      </c>
      <c r="K800" s="43" t="s">
        <v>813</v>
      </c>
      <c r="L800" s="43" t="s">
        <v>1014</v>
      </c>
      <c r="M800" s="43" t="s">
        <v>1151</v>
      </c>
      <c r="N800" s="46">
        <v>2</v>
      </c>
      <c r="O800" s="46">
        <v>2</v>
      </c>
      <c r="P800" s="51" t="s">
        <v>1222</v>
      </c>
      <c r="Q800" s="51" t="s">
        <v>1017</v>
      </c>
      <c r="R800" s="51" t="s">
        <v>376</v>
      </c>
      <c r="S800" s="43"/>
      <c r="T800" s="43"/>
      <c r="U800" s="43"/>
      <c r="V800" s="43"/>
      <c r="W800" s="43"/>
      <c r="X800" s="43"/>
      <c r="Y800" s="43"/>
      <c r="Z800" s="43"/>
      <c r="AA800" s="43"/>
      <c r="AB800" s="43"/>
      <c r="AC800" s="43"/>
      <c r="AD800" s="43" t="s">
        <v>1033</v>
      </c>
      <c r="AE800" s="47">
        <f t="shared" si="72"/>
        <v>0</v>
      </c>
      <c r="AF800" s="47">
        <f t="shared" si="73"/>
        <v>1</v>
      </c>
      <c r="AG800" s="47">
        <f t="shared" si="74"/>
        <v>0</v>
      </c>
      <c r="AH800" s="43" t="s">
        <v>1017</v>
      </c>
      <c r="AI800" s="43" t="s">
        <v>1018</v>
      </c>
      <c r="AJ800" s="43" t="s">
        <v>376</v>
      </c>
      <c r="AK800" s="43" t="s">
        <v>658</v>
      </c>
      <c r="AL800" s="43" t="s">
        <v>1111</v>
      </c>
      <c r="AM800" s="43" t="s">
        <v>1126</v>
      </c>
      <c r="AN800" s="43" t="s">
        <v>376</v>
      </c>
      <c r="AO800" s="43" t="s">
        <v>658</v>
      </c>
      <c r="AP800" s="43"/>
      <c r="AQ800" s="43">
        <v>2</v>
      </c>
      <c r="AR800" s="43"/>
      <c r="AS800" s="43"/>
      <c r="AT800" s="43"/>
      <c r="AU800" s="43" t="s">
        <v>376</v>
      </c>
      <c r="AV800" s="43"/>
      <c r="AW800" s="43" t="s">
        <v>30</v>
      </c>
      <c r="AX800" s="43"/>
      <c r="AY800" s="43"/>
      <c r="AZ800" s="43" t="s">
        <v>30</v>
      </c>
      <c r="BA800" s="51"/>
      <c r="BB800" s="48"/>
      <c r="BC800" s="43"/>
      <c r="BD800" s="43"/>
      <c r="BE800" s="43"/>
      <c r="BF800" s="43">
        <v>1</v>
      </c>
      <c r="BG800" s="43">
        <v>1</v>
      </c>
      <c r="BH800" s="43">
        <v>1</v>
      </c>
      <c r="BI800" s="43" t="s">
        <v>813</v>
      </c>
      <c r="BJ800" s="43" t="s">
        <v>1151</v>
      </c>
      <c r="BK800" s="43">
        <v>1973</v>
      </c>
      <c r="BL800" s="43" t="str">
        <f t="shared" si="75"/>
        <v>1973Tottenham Hotspur</v>
      </c>
      <c r="BM800" s="49" t="str">
        <f t="shared" si="76"/>
        <v>Tottenham Hotspur</v>
      </c>
      <c r="BN800" s="43"/>
      <c r="BO800" s="43"/>
      <c r="BP800" s="43"/>
      <c r="BQ800" s="43"/>
      <c r="BR800" s="43"/>
      <c r="BS800" s="43"/>
      <c r="BT800" s="43"/>
      <c r="BU800" s="43"/>
      <c r="BV800" s="43" t="s">
        <v>376</v>
      </c>
      <c r="BW800" s="43" t="s">
        <v>376</v>
      </c>
      <c r="BX800" s="43"/>
      <c r="BZ800" s="50"/>
      <c r="CA800" s="50"/>
      <c r="CB800" s="88" t="str">
        <f t="shared" si="77"/>
        <v>19721230</v>
      </c>
    </row>
    <row r="801" spans="1:80" s="49" customFormat="1" ht="12.95" customHeight="1" x14ac:dyDescent="0.2">
      <c r="A801" s="43">
        <v>12</v>
      </c>
      <c r="B801" s="43">
        <v>30</v>
      </c>
      <c r="C801" s="43">
        <v>1972</v>
      </c>
      <c r="D801" s="43" t="s">
        <v>658</v>
      </c>
      <c r="E801" s="43" t="s">
        <v>556</v>
      </c>
      <c r="F801" s="51" t="s">
        <v>1327</v>
      </c>
      <c r="G801" s="43"/>
      <c r="H801" s="51" t="s">
        <v>1011</v>
      </c>
      <c r="I801" s="51">
        <v>2</v>
      </c>
      <c r="J801" s="52">
        <v>26663</v>
      </c>
      <c r="K801" s="43" t="s">
        <v>1151</v>
      </c>
      <c r="L801" s="43" t="s">
        <v>1014</v>
      </c>
      <c r="M801" s="43" t="s">
        <v>813</v>
      </c>
      <c r="N801" s="46">
        <v>2</v>
      </c>
      <c r="O801" s="46">
        <v>2</v>
      </c>
      <c r="P801" s="51" t="s">
        <v>1222</v>
      </c>
      <c r="Q801" s="51" t="s">
        <v>1017</v>
      </c>
      <c r="R801" s="51" t="s">
        <v>376</v>
      </c>
      <c r="S801" s="43"/>
      <c r="T801" s="43"/>
      <c r="U801" s="43"/>
      <c r="V801" s="43"/>
      <c r="W801" s="43"/>
      <c r="X801" s="43"/>
      <c r="Y801" s="43"/>
      <c r="Z801" s="43"/>
      <c r="AA801" s="43"/>
      <c r="AB801" s="43"/>
      <c r="AC801" s="43"/>
      <c r="AD801" s="43" t="s">
        <v>1037</v>
      </c>
      <c r="AE801" s="47">
        <f t="shared" si="72"/>
        <v>0</v>
      </c>
      <c r="AF801" s="47">
        <f t="shared" si="73"/>
        <v>1</v>
      </c>
      <c r="AG801" s="47">
        <f t="shared" si="74"/>
        <v>0</v>
      </c>
      <c r="AH801" s="43" t="s">
        <v>1111</v>
      </c>
      <c r="AI801" s="43" t="s">
        <v>1126</v>
      </c>
      <c r="AJ801" s="43" t="s">
        <v>376</v>
      </c>
      <c r="AK801" s="43" t="s">
        <v>658</v>
      </c>
      <c r="AL801" s="43" t="s">
        <v>1017</v>
      </c>
      <c r="AM801" s="43" t="s">
        <v>1018</v>
      </c>
      <c r="AN801" s="43" t="s">
        <v>376</v>
      </c>
      <c r="AO801" s="43" t="s">
        <v>658</v>
      </c>
      <c r="AP801" s="43"/>
      <c r="AQ801" s="43">
        <v>2</v>
      </c>
      <c r="AR801" s="43"/>
      <c r="AS801" s="43"/>
      <c r="AT801" s="43"/>
      <c r="AU801" s="43" t="s">
        <v>376</v>
      </c>
      <c r="AV801" s="43"/>
      <c r="AW801" s="43" t="s">
        <v>30</v>
      </c>
      <c r="AX801" s="43"/>
      <c r="AY801" s="43"/>
      <c r="AZ801" s="43" t="s">
        <v>30</v>
      </c>
      <c r="BA801" s="51"/>
      <c r="BB801" s="48"/>
      <c r="BC801" s="43"/>
      <c r="BD801" s="43"/>
      <c r="BE801" s="43"/>
      <c r="BF801" s="43">
        <v>1</v>
      </c>
      <c r="BG801" s="43">
        <v>1</v>
      </c>
      <c r="BH801" s="43">
        <v>1</v>
      </c>
      <c r="BI801" s="43" t="s">
        <v>1151</v>
      </c>
      <c r="BJ801" s="43" t="s">
        <v>813</v>
      </c>
      <c r="BK801" s="43">
        <v>1973</v>
      </c>
      <c r="BL801" s="43" t="str">
        <f t="shared" si="75"/>
        <v>1973Wolverhampton Wanderers</v>
      </c>
      <c r="BM801" s="49" t="str">
        <f t="shared" si="76"/>
        <v>Tottenham Hotspur</v>
      </c>
      <c r="BN801" s="43"/>
      <c r="BO801" s="43"/>
      <c r="BP801" s="43"/>
      <c r="BQ801" s="43"/>
      <c r="BR801" s="43"/>
      <c r="BS801" s="43"/>
      <c r="BT801" s="43"/>
      <c r="BU801" s="43"/>
      <c r="BV801" s="43" t="s">
        <v>376</v>
      </c>
      <c r="BW801" s="43" t="s">
        <v>376</v>
      </c>
      <c r="BX801" s="43"/>
      <c r="BZ801" s="50"/>
      <c r="CA801" s="50"/>
      <c r="CB801" s="88" t="str">
        <f t="shared" si="77"/>
        <v>19721230</v>
      </c>
    </row>
    <row r="802" spans="1:80" s="49" customFormat="1" ht="12.95" customHeight="1" x14ac:dyDescent="0.2">
      <c r="A802" s="43">
        <v>1</v>
      </c>
      <c r="B802" s="43">
        <v>3</v>
      </c>
      <c r="C802" s="43">
        <v>1973</v>
      </c>
      <c r="D802" s="43" t="s">
        <v>658</v>
      </c>
      <c r="E802" s="43" t="s">
        <v>556</v>
      </c>
      <c r="F802" s="51" t="s">
        <v>1327</v>
      </c>
      <c r="G802" s="43"/>
      <c r="H802" s="51" t="s">
        <v>1011</v>
      </c>
      <c r="I802" s="51">
        <v>2</v>
      </c>
      <c r="J802" s="52">
        <v>26667</v>
      </c>
      <c r="K802" s="43" t="s">
        <v>1321</v>
      </c>
      <c r="L802" s="43" t="s">
        <v>3</v>
      </c>
      <c r="M802" s="43" t="s">
        <v>816</v>
      </c>
      <c r="N802" s="46">
        <v>1</v>
      </c>
      <c r="O802" s="46">
        <v>0</v>
      </c>
      <c r="P802" s="51" t="s">
        <v>1337</v>
      </c>
      <c r="Q802" s="51" t="s">
        <v>1323</v>
      </c>
      <c r="R802" s="51" t="s">
        <v>376</v>
      </c>
      <c r="S802" s="43"/>
      <c r="T802" s="43"/>
      <c r="U802" s="43"/>
      <c r="V802" s="43"/>
      <c r="W802" s="43"/>
      <c r="X802" s="43"/>
      <c r="Y802" s="43"/>
      <c r="Z802" s="43"/>
      <c r="AA802" s="43"/>
      <c r="AB802" s="43"/>
      <c r="AC802" s="43"/>
      <c r="AD802" s="43" t="s">
        <v>1033</v>
      </c>
      <c r="AE802" s="47">
        <f t="shared" si="72"/>
        <v>1</v>
      </c>
      <c r="AF802" s="47">
        <f t="shared" si="73"/>
        <v>0</v>
      </c>
      <c r="AG802" s="47">
        <f t="shared" si="74"/>
        <v>0</v>
      </c>
      <c r="AH802" s="43" t="s">
        <v>1323</v>
      </c>
      <c r="AI802" s="43" t="s">
        <v>1324</v>
      </c>
      <c r="AJ802" s="43" t="s">
        <v>376</v>
      </c>
      <c r="AK802" s="43" t="s">
        <v>658</v>
      </c>
      <c r="AL802" s="43" t="s">
        <v>1017</v>
      </c>
      <c r="AM802" s="43" t="s">
        <v>1018</v>
      </c>
      <c r="AN802" s="43" t="s">
        <v>376</v>
      </c>
      <c r="AO802" s="43" t="s">
        <v>658</v>
      </c>
      <c r="AP802" s="43"/>
      <c r="AQ802" s="43">
        <v>2</v>
      </c>
      <c r="AR802" s="43"/>
      <c r="AS802" s="43"/>
      <c r="AT802" s="43"/>
      <c r="AU802" s="43" t="s">
        <v>376</v>
      </c>
      <c r="AV802" s="43"/>
      <c r="AW802" s="43" t="s">
        <v>30</v>
      </c>
      <c r="AX802" s="43"/>
      <c r="AY802" s="43"/>
      <c r="AZ802" s="43" t="s">
        <v>30</v>
      </c>
      <c r="BA802" s="51"/>
      <c r="BB802" s="48"/>
      <c r="BC802" s="43"/>
      <c r="BD802" s="43"/>
      <c r="BE802" s="43"/>
      <c r="BF802" s="43">
        <v>1</v>
      </c>
      <c r="BG802" s="43">
        <v>1</v>
      </c>
      <c r="BH802" s="43">
        <v>1</v>
      </c>
      <c r="BI802" s="43" t="s">
        <v>1321</v>
      </c>
      <c r="BJ802" s="43" t="s">
        <v>816</v>
      </c>
      <c r="BK802" s="43">
        <v>1973</v>
      </c>
      <c r="BL802" s="43" t="str">
        <f t="shared" si="75"/>
        <v>1973Norwich City</v>
      </c>
      <c r="BM802" s="49" t="str">
        <f t="shared" si="76"/>
        <v>Norwich City</v>
      </c>
      <c r="BN802" s="43"/>
      <c r="BO802" s="43"/>
      <c r="BP802" s="43"/>
      <c r="BQ802" s="43"/>
      <c r="BR802" s="43"/>
      <c r="BS802" s="43"/>
      <c r="BT802" s="43"/>
      <c r="BU802" s="43"/>
      <c r="BV802" s="43" t="s">
        <v>376</v>
      </c>
      <c r="BW802" s="43" t="s">
        <v>376</v>
      </c>
      <c r="BX802" s="43"/>
      <c r="BZ802" s="50"/>
      <c r="CA802" s="50"/>
      <c r="CB802" s="88" t="str">
        <f t="shared" si="77"/>
        <v>19730103</v>
      </c>
    </row>
    <row r="803" spans="1:80" s="49" customFormat="1" ht="12.95" customHeight="1" x14ac:dyDescent="0.2">
      <c r="A803" s="43">
        <v>1</v>
      </c>
      <c r="B803" s="43">
        <v>3</v>
      </c>
      <c r="C803" s="43">
        <v>1973</v>
      </c>
      <c r="D803" s="43" t="s">
        <v>658</v>
      </c>
      <c r="E803" s="43" t="s">
        <v>556</v>
      </c>
      <c r="F803" s="51" t="s">
        <v>1327</v>
      </c>
      <c r="G803" s="43"/>
      <c r="H803" s="51" t="s">
        <v>1011</v>
      </c>
      <c r="I803" s="51">
        <v>2</v>
      </c>
      <c r="J803" s="52">
        <v>26667</v>
      </c>
      <c r="K803" s="43" t="s">
        <v>816</v>
      </c>
      <c r="L803" s="43" t="s">
        <v>4</v>
      </c>
      <c r="M803" s="43" t="s">
        <v>1321</v>
      </c>
      <c r="N803" s="46">
        <v>0</v>
      </c>
      <c r="O803" s="46">
        <v>1</v>
      </c>
      <c r="P803" s="51" t="s">
        <v>1337</v>
      </c>
      <c r="Q803" s="51" t="s">
        <v>1323</v>
      </c>
      <c r="R803" s="51" t="s">
        <v>376</v>
      </c>
      <c r="S803" s="43"/>
      <c r="T803" s="43"/>
      <c r="U803" s="43"/>
      <c r="V803" s="43"/>
      <c r="W803" s="43"/>
      <c r="X803" s="43"/>
      <c r="Y803" s="43"/>
      <c r="Z803" s="43"/>
      <c r="AA803" s="43"/>
      <c r="AB803" s="43"/>
      <c r="AC803" s="43"/>
      <c r="AD803" s="43" t="s">
        <v>1037</v>
      </c>
      <c r="AE803" s="47">
        <f t="shared" si="72"/>
        <v>0</v>
      </c>
      <c r="AF803" s="47">
        <f t="shared" si="73"/>
        <v>0</v>
      </c>
      <c r="AG803" s="47">
        <f t="shared" si="74"/>
        <v>1</v>
      </c>
      <c r="AH803" s="43" t="s">
        <v>1017</v>
      </c>
      <c r="AI803" s="43" t="s">
        <v>1018</v>
      </c>
      <c r="AJ803" s="43" t="s">
        <v>376</v>
      </c>
      <c r="AK803" s="43" t="s">
        <v>658</v>
      </c>
      <c r="AL803" s="43" t="s">
        <v>1323</v>
      </c>
      <c r="AM803" s="43" t="s">
        <v>1324</v>
      </c>
      <c r="AN803" s="43" t="s">
        <v>376</v>
      </c>
      <c r="AO803" s="43" t="s">
        <v>658</v>
      </c>
      <c r="AP803" s="43"/>
      <c r="AQ803" s="43">
        <v>2</v>
      </c>
      <c r="AR803" s="43"/>
      <c r="AS803" s="43"/>
      <c r="AT803" s="43"/>
      <c r="AU803" s="43" t="s">
        <v>376</v>
      </c>
      <c r="AV803" s="43"/>
      <c r="AW803" s="43" t="s">
        <v>30</v>
      </c>
      <c r="AX803" s="43"/>
      <c r="AY803" s="43"/>
      <c r="AZ803" s="43" t="s">
        <v>30</v>
      </c>
      <c r="BA803" s="51"/>
      <c r="BB803" s="48"/>
      <c r="BC803" s="43"/>
      <c r="BD803" s="43"/>
      <c r="BE803" s="43"/>
      <c r="BF803" s="43">
        <v>1</v>
      </c>
      <c r="BG803" s="43">
        <v>1</v>
      </c>
      <c r="BH803" s="43">
        <v>1</v>
      </c>
      <c r="BI803" s="43" t="s">
        <v>816</v>
      </c>
      <c r="BJ803" s="43" t="s">
        <v>1321</v>
      </c>
      <c r="BK803" s="43">
        <v>1973</v>
      </c>
      <c r="BL803" s="43" t="str">
        <f t="shared" si="75"/>
        <v>1973Chelsea</v>
      </c>
      <c r="BM803" s="49" t="str">
        <f t="shared" si="76"/>
        <v>Norwich City</v>
      </c>
      <c r="BN803" s="43"/>
      <c r="BO803" s="43"/>
      <c r="BP803" s="43"/>
      <c r="BQ803" s="43"/>
      <c r="BR803" s="43"/>
      <c r="BS803" s="43"/>
      <c r="BT803" s="43"/>
      <c r="BU803" s="43"/>
      <c r="BV803" s="43" t="s">
        <v>376</v>
      </c>
      <c r="BW803" s="43" t="s">
        <v>376</v>
      </c>
      <c r="BX803" s="43"/>
      <c r="BZ803" s="50"/>
      <c r="CA803" s="50"/>
      <c r="CB803" s="88" t="str">
        <f t="shared" si="77"/>
        <v>19730103</v>
      </c>
    </row>
    <row r="804" spans="1:80" s="49" customFormat="1" ht="12.95" customHeight="1" x14ac:dyDescent="0.2">
      <c r="A804" s="43">
        <v>3</v>
      </c>
      <c r="B804" s="43">
        <v>3</v>
      </c>
      <c r="C804" s="43">
        <v>1973</v>
      </c>
      <c r="D804" s="43" t="s">
        <v>658</v>
      </c>
      <c r="E804" s="43" t="s">
        <v>556</v>
      </c>
      <c r="F804" s="51" t="s">
        <v>1327</v>
      </c>
      <c r="G804" s="43"/>
      <c r="H804" s="51" t="s">
        <v>40</v>
      </c>
      <c r="I804" s="51"/>
      <c r="J804" s="52">
        <v>26726</v>
      </c>
      <c r="K804" s="43" t="s">
        <v>813</v>
      </c>
      <c r="L804" s="43" t="s">
        <v>3</v>
      </c>
      <c r="M804" s="43" t="s">
        <v>1321</v>
      </c>
      <c r="N804" s="46">
        <v>1</v>
      </c>
      <c r="O804" s="46">
        <v>0</v>
      </c>
      <c r="P804" s="51" t="s">
        <v>1268</v>
      </c>
      <c r="Q804" s="51" t="s">
        <v>1017</v>
      </c>
      <c r="R804" s="51" t="s">
        <v>376</v>
      </c>
      <c r="S804" s="43"/>
      <c r="T804" s="43"/>
      <c r="U804" s="43"/>
      <c r="V804" s="43"/>
      <c r="W804" s="43"/>
      <c r="X804" s="43"/>
      <c r="Y804" s="43"/>
      <c r="Z804" s="43"/>
      <c r="AA804" s="43"/>
      <c r="AB804" s="43"/>
      <c r="AC804" s="43"/>
      <c r="AD804" s="43"/>
      <c r="AE804" s="47">
        <f t="shared" si="72"/>
        <v>1</v>
      </c>
      <c r="AF804" s="47">
        <f t="shared" si="73"/>
        <v>0</v>
      </c>
      <c r="AG804" s="47">
        <f t="shared" si="74"/>
        <v>0</v>
      </c>
      <c r="AH804" s="43" t="s">
        <v>1017</v>
      </c>
      <c r="AI804" s="43" t="s">
        <v>1018</v>
      </c>
      <c r="AJ804" s="43" t="s">
        <v>376</v>
      </c>
      <c r="AK804" s="43" t="s">
        <v>658</v>
      </c>
      <c r="AL804" s="43" t="s">
        <v>1323</v>
      </c>
      <c r="AM804" s="43" t="s">
        <v>1324</v>
      </c>
      <c r="AN804" s="43" t="s">
        <v>376</v>
      </c>
      <c r="AO804" s="43" t="s">
        <v>658</v>
      </c>
      <c r="AP804" s="43"/>
      <c r="AQ804" s="43">
        <v>1</v>
      </c>
      <c r="AR804" s="43"/>
      <c r="AS804" s="43"/>
      <c r="AT804" s="43"/>
      <c r="AU804" s="43" t="s">
        <v>376</v>
      </c>
      <c r="AV804" s="43"/>
      <c r="AW804" s="43" t="s">
        <v>30</v>
      </c>
      <c r="AX804" s="43"/>
      <c r="AY804" s="43"/>
      <c r="AZ804" s="43" t="s">
        <v>30</v>
      </c>
      <c r="BA804" s="51"/>
      <c r="BB804" s="48" t="s">
        <v>30</v>
      </c>
      <c r="BC804" s="43" t="s">
        <v>30</v>
      </c>
      <c r="BD804" s="43"/>
      <c r="BE804" s="43"/>
      <c r="BF804" s="43">
        <v>1</v>
      </c>
      <c r="BG804" s="43">
        <v>1</v>
      </c>
      <c r="BH804" s="43">
        <v>1</v>
      </c>
      <c r="BI804" s="43" t="s">
        <v>813</v>
      </c>
      <c r="BJ804" s="43" t="s">
        <v>1321</v>
      </c>
      <c r="BK804" s="43">
        <v>1973</v>
      </c>
      <c r="BL804" s="43" t="str">
        <f t="shared" si="75"/>
        <v>1973Tottenham Hotspur</v>
      </c>
      <c r="BM804" s="49" t="str">
        <f t="shared" si="76"/>
        <v>London</v>
      </c>
      <c r="BN804" s="43"/>
      <c r="BO804" s="43"/>
      <c r="BP804" s="43"/>
      <c r="BQ804" s="43"/>
      <c r="BR804" s="43"/>
      <c r="BS804" s="43"/>
      <c r="BT804" s="43"/>
      <c r="BU804" s="43"/>
      <c r="BV804" s="43" t="s">
        <v>376</v>
      </c>
      <c r="BW804" s="43" t="s">
        <v>376</v>
      </c>
      <c r="BX804" s="43"/>
      <c r="BZ804" s="50"/>
      <c r="CA804" s="50"/>
      <c r="CB804" s="88" t="str">
        <f t="shared" si="77"/>
        <v>19730303</v>
      </c>
    </row>
    <row r="805" spans="1:80" s="49" customFormat="1" ht="12.95" customHeight="1" x14ac:dyDescent="0.2">
      <c r="A805" s="43">
        <v>3</v>
      </c>
      <c r="B805" s="43">
        <v>3</v>
      </c>
      <c r="C805" s="43">
        <v>1973</v>
      </c>
      <c r="D805" s="43" t="s">
        <v>658</v>
      </c>
      <c r="E805" s="43" t="s">
        <v>556</v>
      </c>
      <c r="F805" s="51" t="s">
        <v>1327</v>
      </c>
      <c r="G805" s="43"/>
      <c r="H805" s="51" t="s">
        <v>40</v>
      </c>
      <c r="I805" s="51"/>
      <c r="J805" s="52">
        <v>26726</v>
      </c>
      <c r="K805" s="43" t="s">
        <v>1321</v>
      </c>
      <c r="L805" s="43" t="s">
        <v>4</v>
      </c>
      <c r="M805" s="43" t="s">
        <v>813</v>
      </c>
      <c r="N805" s="46">
        <v>0</v>
      </c>
      <c r="O805" s="46">
        <v>1</v>
      </c>
      <c r="P805" s="51" t="s">
        <v>1268</v>
      </c>
      <c r="Q805" s="51" t="s">
        <v>1017</v>
      </c>
      <c r="R805" s="51" t="s">
        <v>376</v>
      </c>
      <c r="S805" s="43"/>
      <c r="T805" s="43"/>
      <c r="U805" s="43"/>
      <c r="V805" s="43"/>
      <c r="W805" s="43"/>
      <c r="X805" s="43"/>
      <c r="Y805" s="43"/>
      <c r="Z805" s="43"/>
      <c r="AA805" s="43"/>
      <c r="AB805" s="43"/>
      <c r="AC805" s="43"/>
      <c r="AD805" s="43"/>
      <c r="AE805" s="47">
        <f t="shared" si="72"/>
        <v>0</v>
      </c>
      <c r="AF805" s="47">
        <f t="shared" si="73"/>
        <v>0</v>
      </c>
      <c r="AG805" s="47">
        <f t="shared" si="74"/>
        <v>1</v>
      </c>
      <c r="AH805" s="43" t="s">
        <v>1323</v>
      </c>
      <c r="AI805" s="43" t="s">
        <v>1324</v>
      </c>
      <c r="AJ805" s="43" t="s">
        <v>376</v>
      </c>
      <c r="AK805" s="43" t="s">
        <v>658</v>
      </c>
      <c r="AL805" s="43" t="s">
        <v>1017</v>
      </c>
      <c r="AM805" s="43" t="s">
        <v>1018</v>
      </c>
      <c r="AN805" s="43" t="s">
        <v>376</v>
      </c>
      <c r="AO805" s="43" t="s">
        <v>658</v>
      </c>
      <c r="AP805" s="43"/>
      <c r="AQ805" s="43">
        <v>1</v>
      </c>
      <c r="AR805" s="43"/>
      <c r="AS805" s="43"/>
      <c r="AT805" s="43"/>
      <c r="AU805" s="43" t="s">
        <v>376</v>
      </c>
      <c r="AV805" s="43"/>
      <c r="AW805" s="43" t="s">
        <v>30</v>
      </c>
      <c r="AX805" s="43"/>
      <c r="AY805" s="43"/>
      <c r="AZ805" s="43" t="s">
        <v>30</v>
      </c>
      <c r="BA805" s="51"/>
      <c r="BB805" s="48"/>
      <c r="BC805" s="43" t="s">
        <v>30</v>
      </c>
      <c r="BD805" s="43"/>
      <c r="BE805" s="43"/>
      <c r="BF805" s="43">
        <v>1</v>
      </c>
      <c r="BG805" s="43">
        <v>1</v>
      </c>
      <c r="BH805" s="43">
        <v>1</v>
      </c>
      <c r="BI805" s="43" t="s">
        <v>1321</v>
      </c>
      <c r="BJ805" s="43" t="s">
        <v>813</v>
      </c>
      <c r="BK805" s="43">
        <v>1973</v>
      </c>
      <c r="BL805" s="43" t="str">
        <f t="shared" si="75"/>
        <v>1973Norwich City</v>
      </c>
      <c r="BM805" s="49" t="str">
        <f t="shared" si="76"/>
        <v>London</v>
      </c>
      <c r="BN805" s="43"/>
      <c r="BO805" s="43"/>
      <c r="BP805" s="43"/>
      <c r="BQ805" s="43"/>
      <c r="BR805" s="43"/>
      <c r="BS805" s="43"/>
      <c r="BT805" s="43"/>
      <c r="BU805" s="43"/>
      <c r="BV805" s="43" t="s">
        <v>376</v>
      </c>
      <c r="BW805" s="43" t="s">
        <v>376</v>
      </c>
      <c r="BX805" s="43"/>
      <c r="BZ805" s="50"/>
      <c r="CA805" s="50"/>
      <c r="CB805" s="88" t="str">
        <f t="shared" si="77"/>
        <v>19730303</v>
      </c>
    </row>
    <row r="806" spans="1:80" s="49" customFormat="1" ht="12.95" customHeight="1" x14ac:dyDescent="0.2">
      <c r="A806" s="43">
        <v>4</v>
      </c>
      <c r="B806" s="43">
        <v>7</v>
      </c>
      <c r="C806" s="43">
        <v>1973</v>
      </c>
      <c r="D806" s="43" t="s">
        <v>658</v>
      </c>
      <c r="E806" s="43" t="s">
        <v>556</v>
      </c>
      <c r="F806" s="44" t="s">
        <v>1010</v>
      </c>
      <c r="G806" s="43"/>
      <c r="H806" s="44" t="s">
        <v>1011</v>
      </c>
      <c r="I806" s="44"/>
      <c r="J806" s="45">
        <v>26761</v>
      </c>
      <c r="K806" s="43" t="s">
        <v>793</v>
      </c>
      <c r="L806" s="43" t="s">
        <v>3</v>
      </c>
      <c r="M806" s="43" t="s">
        <v>587</v>
      </c>
      <c r="N806" s="46">
        <v>2</v>
      </c>
      <c r="O806" s="46">
        <v>1</v>
      </c>
      <c r="P806" s="44" t="s">
        <v>1252</v>
      </c>
      <c r="Q806" s="44" t="s">
        <v>1097</v>
      </c>
      <c r="R806" s="44" t="s">
        <v>376</v>
      </c>
      <c r="S806" s="43"/>
      <c r="T806" s="43"/>
      <c r="U806" s="43"/>
      <c r="V806" s="43"/>
      <c r="W806" s="43"/>
      <c r="X806" s="43"/>
      <c r="Y806" s="43"/>
      <c r="Z806" s="43"/>
      <c r="AA806" s="43"/>
      <c r="AB806" s="43"/>
      <c r="AC806" s="43"/>
      <c r="AD806" s="43"/>
      <c r="AE806" s="47">
        <f t="shared" si="72"/>
        <v>1</v>
      </c>
      <c r="AF806" s="47">
        <f t="shared" si="73"/>
        <v>0</v>
      </c>
      <c r="AG806" s="47">
        <f t="shared" si="74"/>
        <v>0</v>
      </c>
      <c r="AH806" s="43" t="s">
        <v>793</v>
      </c>
      <c r="AI806" s="43" t="s">
        <v>1164</v>
      </c>
      <c r="AJ806" s="43" t="s">
        <v>376</v>
      </c>
      <c r="AK806" s="43" t="s">
        <v>658</v>
      </c>
      <c r="AL806" s="43" t="s">
        <v>1017</v>
      </c>
      <c r="AM806" s="43" t="s">
        <v>1018</v>
      </c>
      <c r="AN806" s="43" t="s">
        <v>376</v>
      </c>
      <c r="AO806" s="43" t="s">
        <v>658</v>
      </c>
      <c r="AP806" s="43"/>
      <c r="AQ806" s="43">
        <v>2</v>
      </c>
      <c r="AR806" s="43"/>
      <c r="AS806" s="43"/>
      <c r="AT806" s="43"/>
      <c r="AU806" s="43" t="s">
        <v>376</v>
      </c>
      <c r="AV806" s="43"/>
      <c r="AW806" s="43" t="s">
        <v>30</v>
      </c>
      <c r="AX806" s="43"/>
      <c r="AY806" s="43" t="s">
        <v>30</v>
      </c>
      <c r="AZ806" s="43"/>
      <c r="BA806" s="44"/>
      <c r="BB806" s="48"/>
      <c r="BC806" s="43"/>
      <c r="BD806" s="43"/>
      <c r="BE806" s="43"/>
      <c r="BF806" s="43">
        <v>1</v>
      </c>
      <c r="BG806" s="43">
        <v>2</v>
      </c>
      <c r="BH806" s="43">
        <v>1</v>
      </c>
      <c r="BI806" s="43" t="s">
        <v>793</v>
      </c>
      <c r="BJ806" s="43" t="s">
        <v>587</v>
      </c>
      <c r="BK806" s="43">
        <v>1973</v>
      </c>
      <c r="BL806" s="43" t="str">
        <f t="shared" si="75"/>
        <v>1973Sunderland</v>
      </c>
      <c r="BM806" s="49" t="str">
        <f t="shared" si="76"/>
        <v>Sheffield</v>
      </c>
      <c r="BN806" s="43"/>
      <c r="BO806" s="43"/>
      <c r="BP806" s="43"/>
      <c r="BQ806" s="43"/>
      <c r="BR806" s="43"/>
      <c r="BS806" s="43"/>
      <c r="BT806" s="43"/>
      <c r="BU806" s="43"/>
      <c r="BV806" s="43" t="s">
        <v>376</v>
      </c>
      <c r="BW806" s="43" t="s">
        <v>376</v>
      </c>
      <c r="BX806" s="43"/>
      <c r="BY806" s="47"/>
      <c r="BZ806" s="50"/>
      <c r="CA806" s="50"/>
      <c r="CB806" s="88" t="str">
        <f t="shared" si="77"/>
        <v>19730407</v>
      </c>
    </row>
    <row r="807" spans="1:80" s="49" customFormat="1" ht="12.95" customHeight="1" x14ac:dyDescent="0.2">
      <c r="A807" s="43">
        <v>4</v>
      </c>
      <c r="B807" s="43">
        <v>7</v>
      </c>
      <c r="C807" s="43">
        <v>1973</v>
      </c>
      <c r="D807" s="43" t="s">
        <v>658</v>
      </c>
      <c r="E807" s="43" t="s">
        <v>556</v>
      </c>
      <c r="F807" s="44" t="s">
        <v>1010</v>
      </c>
      <c r="G807" s="43"/>
      <c r="H807" s="44" t="s">
        <v>1011</v>
      </c>
      <c r="I807" s="44"/>
      <c r="J807" s="45">
        <v>26761</v>
      </c>
      <c r="K807" s="43" t="s">
        <v>587</v>
      </c>
      <c r="L807" s="43" t="s">
        <v>4</v>
      </c>
      <c r="M807" s="43" t="s">
        <v>793</v>
      </c>
      <c r="N807" s="46">
        <v>1</v>
      </c>
      <c r="O807" s="46">
        <v>2</v>
      </c>
      <c r="P807" s="44" t="s">
        <v>1252</v>
      </c>
      <c r="Q807" s="44" t="s">
        <v>1097</v>
      </c>
      <c r="R807" s="44" t="s">
        <v>376</v>
      </c>
      <c r="S807" s="43"/>
      <c r="T807" s="43"/>
      <c r="U807" s="43"/>
      <c r="V807" s="43"/>
      <c r="W807" s="43"/>
      <c r="X807" s="43"/>
      <c r="Y807" s="43"/>
      <c r="Z807" s="43"/>
      <c r="AA807" s="43"/>
      <c r="AB807" s="43"/>
      <c r="AC807" s="43"/>
      <c r="AD807" s="43"/>
      <c r="AE807" s="47">
        <f t="shared" si="72"/>
        <v>0</v>
      </c>
      <c r="AF807" s="47">
        <f t="shared" si="73"/>
        <v>0</v>
      </c>
      <c r="AG807" s="47">
        <f t="shared" si="74"/>
        <v>1</v>
      </c>
      <c r="AH807" s="43" t="s">
        <v>1017</v>
      </c>
      <c r="AI807" s="43" t="s">
        <v>1018</v>
      </c>
      <c r="AJ807" s="43" t="s">
        <v>376</v>
      </c>
      <c r="AK807" s="43" t="s">
        <v>658</v>
      </c>
      <c r="AL807" s="43" t="s">
        <v>793</v>
      </c>
      <c r="AM807" s="43" t="s">
        <v>1164</v>
      </c>
      <c r="AN807" s="43" t="s">
        <v>376</v>
      </c>
      <c r="AO807" s="43" t="s">
        <v>658</v>
      </c>
      <c r="AP807" s="43"/>
      <c r="AQ807" s="43">
        <v>2</v>
      </c>
      <c r="AR807" s="43"/>
      <c r="AS807" s="43"/>
      <c r="AT807" s="43"/>
      <c r="AU807" s="43" t="s">
        <v>376</v>
      </c>
      <c r="AV807" s="43"/>
      <c r="AW807" s="43" t="s">
        <v>30</v>
      </c>
      <c r="AX807" s="43"/>
      <c r="AY807" s="43" t="s">
        <v>30</v>
      </c>
      <c r="AZ807" s="43"/>
      <c r="BA807" s="44"/>
      <c r="BB807" s="48"/>
      <c r="BC807" s="43"/>
      <c r="BD807" s="43"/>
      <c r="BE807" s="43"/>
      <c r="BF807" s="43">
        <v>1</v>
      </c>
      <c r="BG807" s="43">
        <v>1</v>
      </c>
      <c r="BH807" s="43">
        <v>2</v>
      </c>
      <c r="BI807" s="43" t="s">
        <v>587</v>
      </c>
      <c r="BJ807" s="43" t="s">
        <v>793</v>
      </c>
      <c r="BK807" s="43">
        <v>1973</v>
      </c>
      <c r="BL807" s="43" t="str">
        <f t="shared" si="75"/>
        <v>1973Arsenal</v>
      </c>
      <c r="BM807" s="49" t="str">
        <f t="shared" si="76"/>
        <v>Sheffield</v>
      </c>
      <c r="BN807" s="43"/>
      <c r="BO807" s="43"/>
      <c r="BP807" s="43"/>
      <c r="BQ807" s="43"/>
      <c r="BR807" s="43"/>
      <c r="BS807" s="43"/>
      <c r="BT807" s="43"/>
      <c r="BU807" s="43"/>
      <c r="BV807" s="43" t="s">
        <v>376</v>
      </c>
      <c r="BW807" s="43" t="s">
        <v>376</v>
      </c>
      <c r="BX807" s="43"/>
      <c r="BY807" s="47"/>
      <c r="BZ807" s="50"/>
      <c r="CA807" s="50"/>
      <c r="CB807" s="88" t="str">
        <f t="shared" si="77"/>
        <v>19730407</v>
      </c>
    </row>
    <row r="808" spans="1:80" s="49" customFormat="1" ht="12.95" customHeight="1" x14ac:dyDescent="0.2">
      <c r="A808" s="43">
        <v>4</v>
      </c>
      <c r="B808" s="43">
        <v>7</v>
      </c>
      <c r="C808" s="43">
        <v>1973</v>
      </c>
      <c r="D808" s="43" t="s">
        <v>658</v>
      </c>
      <c r="E808" s="43" t="s">
        <v>556</v>
      </c>
      <c r="F808" s="44" t="s">
        <v>1010</v>
      </c>
      <c r="G808" s="43"/>
      <c r="H808" s="44" t="s">
        <v>1011</v>
      </c>
      <c r="I808" s="44"/>
      <c r="J808" s="45">
        <v>26761</v>
      </c>
      <c r="K808" s="43" t="s">
        <v>794</v>
      </c>
      <c r="L808" s="43" t="s">
        <v>3</v>
      </c>
      <c r="M808" s="43" t="s">
        <v>1151</v>
      </c>
      <c r="N808" s="46">
        <v>1</v>
      </c>
      <c r="O808" s="46">
        <v>0</v>
      </c>
      <c r="P808" s="44" t="s">
        <v>1226</v>
      </c>
      <c r="Q808" s="44" t="s">
        <v>1101</v>
      </c>
      <c r="R808" s="44" t="s">
        <v>376</v>
      </c>
      <c r="S808" s="43"/>
      <c r="T808" s="43"/>
      <c r="U808" s="43"/>
      <c r="V808" s="43"/>
      <c r="W808" s="43"/>
      <c r="X808" s="43"/>
      <c r="Y808" s="43"/>
      <c r="Z808" s="43"/>
      <c r="AA808" s="43"/>
      <c r="AB808" s="43"/>
      <c r="AC808" s="43"/>
      <c r="AD808" s="43"/>
      <c r="AE808" s="47">
        <f t="shared" si="72"/>
        <v>1</v>
      </c>
      <c r="AF808" s="47">
        <f t="shared" si="73"/>
        <v>0</v>
      </c>
      <c r="AG808" s="47">
        <f t="shared" si="74"/>
        <v>0</v>
      </c>
      <c r="AH808" s="43" t="s">
        <v>1241</v>
      </c>
      <c r="AI808" s="43" t="s">
        <v>1260</v>
      </c>
      <c r="AJ808" s="43" t="s">
        <v>376</v>
      </c>
      <c r="AK808" s="43" t="s">
        <v>658</v>
      </c>
      <c r="AL808" s="43" t="s">
        <v>1111</v>
      </c>
      <c r="AM808" s="43" t="s">
        <v>1126</v>
      </c>
      <c r="AN808" s="43" t="s">
        <v>376</v>
      </c>
      <c r="AO808" s="43" t="s">
        <v>658</v>
      </c>
      <c r="AP808" s="43"/>
      <c r="AQ808" s="43">
        <v>2</v>
      </c>
      <c r="AR808" s="43"/>
      <c r="AS808" s="43"/>
      <c r="AT808" s="43"/>
      <c r="AU808" s="43" t="s">
        <v>376</v>
      </c>
      <c r="AV808" s="43"/>
      <c r="AW808" s="43" t="s">
        <v>30</v>
      </c>
      <c r="AX808" s="43"/>
      <c r="AY808" s="43" t="s">
        <v>30</v>
      </c>
      <c r="AZ808" s="43"/>
      <c r="BA808" s="44"/>
      <c r="BB808" s="48"/>
      <c r="BC808" s="43"/>
      <c r="BD808" s="43"/>
      <c r="BE808" s="43"/>
      <c r="BF808" s="43">
        <v>1</v>
      </c>
      <c r="BG808" s="43">
        <v>1</v>
      </c>
      <c r="BH808" s="43">
        <v>1</v>
      </c>
      <c r="BI808" s="43" t="s">
        <v>794</v>
      </c>
      <c r="BJ808" s="43" t="s">
        <v>1151</v>
      </c>
      <c r="BK808" s="43">
        <v>1973</v>
      </c>
      <c r="BL808" s="43" t="str">
        <f t="shared" si="75"/>
        <v>1973Leeds United</v>
      </c>
      <c r="BM808" s="49" t="str">
        <f t="shared" si="76"/>
        <v>Manchester</v>
      </c>
      <c r="BN808" s="43"/>
      <c r="BO808" s="43"/>
      <c r="BP808" s="43"/>
      <c r="BQ808" s="43"/>
      <c r="BR808" s="43"/>
      <c r="BS808" s="43"/>
      <c r="BT808" s="43"/>
      <c r="BU808" s="43"/>
      <c r="BV808" s="43" t="s">
        <v>376</v>
      </c>
      <c r="BW808" s="43" t="s">
        <v>376</v>
      </c>
      <c r="BX808" s="43"/>
      <c r="BZ808" s="50"/>
      <c r="CA808" s="50"/>
      <c r="CB808" s="88" t="str">
        <f t="shared" si="77"/>
        <v>19730407</v>
      </c>
    </row>
    <row r="809" spans="1:80" s="49" customFormat="1" ht="12.95" customHeight="1" x14ac:dyDescent="0.2">
      <c r="A809" s="43">
        <v>4</v>
      </c>
      <c r="B809" s="43">
        <v>7</v>
      </c>
      <c r="C809" s="43">
        <v>1973</v>
      </c>
      <c r="D809" s="43" t="s">
        <v>658</v>
      </c>
      <c r="E809" s="43" t="s">
        <v>556</v>
      </c>
      <c r="F809" s="44" t="s">
        <v>1010</v>
      </c>
      <c r="G809" s="43"/>
      <c r="H809" s="44" t="s">
        <v>1011</v>
      </c>
      <c r="I809" s="44"/>
      <c r="J809" s="45">
        <v>26761</v>
      </c>
      <c r="K809" s="43" t="s">
        <v>1151</v>
      </c>
      <c r="L809" s="43" t="s">
        <v>4</v>
      </c>
      <c r="M809" s="43" t="s">
        <v>794</v>
      </c>
      <c r="N809" s="46">
        <v>0</v>
      </c>
      <c r="O809" s="46">
        <v>1</v>
      </c>
      <c r="P809" s="44" t="s">
        <v>1226</v>
      </c>
      <c r="Q809" s="44" t="s">
        <v>1101</v>
      </c>
      <c r="R809" s="44" t="s">
        <v>376</v>
      </c>
      <c r="S809" s="43"/>
      <c r="T809" s="43"/>
      <c r="U809" s="43"/>
      <c r="V809" s="43"/>
      <c r="W809" s="43"/>
      <c r="X809" s="43"/>
      <c r="Y809" s="43"/>
      <c r="Z809" s="43"/>
      <c r="AA809" s="43"/>
      <c r="AB809" s="43"/>
      <c r="AC809" s="43"/>
      <c r="AD809" s="43"/>
      <c r="AE809" s="47">
        <f t="shared" si="72"/>
        <v>0</v>
      </c>
      <c r="AF809" s="47">
        <f t="shared" si="73"/>
        <v>0</v>
      </c>
      <c r="AG809" s="47">
        <f t="shared" si="74"/>
        <v>1</v>
      </c>
      <c r="AH809" s="43" t="s">
        <v>1111</v>
      </c>
      <c r="AI809" s="43" t="s">
        <v>1126</v>
      </c>
      <c r="AJ809" s="43" t="s">
        <v>376</v>
      </c>
      <c r="AK809" s="43" t="s">
        <v>658</v>
      </c>
      <c r="AL809" s="43" t="s">
        <v>1241</v>
      </c>
      <c r="AM809" s="43" t="s">
        <v>1260</v>
      </c>
      <c r="AN809" s="43" t="s">
        <v>376</v>
      </c>
      <c r="AO809" s="43" t="s">
        <v>658</v>
      </c>
      <c r="AP809" s="43"/>
      <c r="AQ809" s="43">
        <v>2</v>
      </c>
      <c r="AR809" s="43"/>
      <c r="AS809" s="43"/>
      <c r="AT809" s="43"/>
      <c r="AU809" s="43" t="s">
        <v>376</v>
      </c>
      <c r="AV809" s="43"/>
      <c r="AW809" s="43" t="s">
        <v>30</v>
      </c>
      <c r="AX809" s="43"/>
      <c r="AY809" s="43" t="s">
        <v>30</v>
      </c>
      <c r="AZ809" s="43"/>
      <c r="BA809" s="44"/>
      <c r="BB809" s="48"/>
      <c r="BC809" s="43"/>
      <c r="BD809" s="43"/>
      <c r="BE809" s="43"/>
      <c r="BF809" s="43">
        <v>1</v>
      </c>
      <c r="BG809" s="43">
        <v>1</v>
      </c>
      <c r="BH809" s="43">
        <v>1</v>
      </c>
      <c r="BI809" s="43" t="s">
        <v>1151</v>
      </c>
      <c r="BJ809" s="43" t="s">
        <v>794</v>
      </c>
      <c r="BK809" s="43">
        <v>1973</v>
      </c>
      <c r="BL809" s="43" t="str">
        <f t="shared" si="75"/>
        <v>1973Wolverhampton Wanderers</v>
      </c>
      <c r="BM809" s="49" t="str">
        <f t="shared" si="76"/>
        <v>Manchester</v>
      </c>
      <c r="BN809" s="43"/>
      <c r="BO809" s="43"/>
      <c r="BP809" s="43"/>
      <c r="BQ809" s="43"/>
      <c r="BR809" s="43"/>
      <c r="BS809" s="43"/>
      <c r="BT809" s="43"/>
      <c r="BU809" s="43"/>
      <c r="BV809" s="43" t="s">
        <v>376</v>
      </c>
      <c r="BW809" s="43" t="s">
        <v>376</v>
      </c>
      <c r="BX809" s="43"/>
      <c r="BZ809" s="50"/>
      <c r="CA809" s="50"/>
      <c r="CB809" s="88" t="str">
        <f t="shared" si="77"/>
        <v>19730407</v>
      </c>
    </row>
    <row r="810" spans="1:80" s="49" customFormat="1" ht="12.95" customHeight="1" x14ac:dyDescent="0.2">
      <c r="A810" s="43">
        <v>5</v>
      </c>
      <c r="B810" s="43">
        <v>5</v>
      </c>
      <c r="C810" s="43">
        <v>1973</v>
      </c>
      <c r="D810" s="43" t="s">
        <v>658</v>
      </c>
      <c r="E810" s="43" t="s">
        <v>556</v>
      </c>
      <c r="F810" s="44" t="s">
        <v>1010</v>
      </c>
      <c r="G810" s="43"/>
      <c r="H810" s="44" t="s">
        <v>1025</v>
      </c>
      <c r="I810" s="44"/>
      <c r="J810" s="45">
        <v>26789</v>
      </c>
      <c r="K810" s="43" t="s">
        <v>793</v>
      </c>
      <c r="L810" s="43" t="s">
        <v>3</v>
      </c>
      <c r="M810" s="43" t="s">
        <v>794</v>
      </c>
      <c r="N810" s="46">
        <v>1</v>
      </c>
      <c r="O810" s="46">
        <v>0</v>
      </c>
      <c r="P810" s="44" t="s">
        <v>1268</v>
      </c>
      <c r="Q810" s="44" t="s">
        <v>1017</v>
      </c>
      <c r="R810" s="44" t="s">
        <v>376</v>
      </c>
      <c r="S810" s="43"/>
      <c r="T810" s="43"/>
      <c r="U810" s="43"/>
      <c r="V810" s="43"/>
      <c r="W810" s="43"/>
      <c r="X810" s="43"/>
      <c r="Y810" s="43"/>
      <c r="Z810" s="43"/>
      <c r="AA810" s="43"/>
      <c r="AB810" s="43"/>
      <c r="AC810" s="43"/>
      <c r="AD810" s="43"/>
      <c r="AE810" s="47">
        <f t="shared" si="72"/>
        <v>1</v>
      </c>
      <c r="AF810" s="47">
        <f t="shared" si="73"/>
        <v>0</v>
      </c>
      <c r="AG810" s="47">
        <f t="shared" si="74"/>
        <v>0</v>
      </c>
      <c r="AH810" s="43" t="s">
        <v>793</v>
      </c>
      <c r="AI810" s="43" t="s">
        <v>1164</v>
      </c>
      <c r="AJ810" s="43" t="s">
        <v>376</v>
      </c>
      <c r="AK810" s="43" t="s">
        <v>658</v>
      </c>
      <c r="AL810" s="43" t="s">
        <v>1241</v>
      </c>
      <c r="AM810" s="43" t="s">
        <v>1260</v>
      </c>
      <c r="AN810" s="43" t="s">
        <v>376</v>
      </c>
      <c r="AO810" s="43" t="s">
        <v>658</v>
      </c>
      <c r="AP810" s="43"/>
      <c r="AQ810" s="43">
        <v>1</v>
      </c>
      <c r="AR810" s="43"/>
      <c r="AS810" s="43"/>
      <c r="AT810" s="43"/>
      <c r="AU810" s="43" t="s">
        <v>376</v>
      </c>
      <c r="AV810" s="43"/>
      <c r="AW810" s="43" t="s">
        <v>30</v>
      </c>
      <c r="AX810" s="43"/>
      <c r="AY810" s="43" t="s">
        <v>30</v>
      </c>
      <c r="AZ810" s="43"/>
      <c r="BA810" s="44"/>
      <c r="BB810" s="48" t="s">
        <v>30</v>
      </c>
      <c r="BC810" s="43" t="s">
        <v>30</v>
      </c>
      <c r="BD810" s="43"/>
      <c r="BE810" s="43"/>
      <c r="BF810" s="43">
        <v>1</v>
      </c>
      <c r="BG810" s="43">
        <v>2</v>
      </c>
      <c r="BH810" s="43">
        <v>1</v>
      </c>
      <c r="BI810" s="43" t="s">
        <v>793</v>
      </c>
      <c r="BJ810" s="43" t="s">
        <v>794</v>
      </c>
      <c r="BK810" s="43">
        <v>1973</v>
      </c>
      <c r="BL810" s="43" t="str">
        <f t="shared" si="75"/>
        <v>1973Sunderland</v>
      </c>
      <c r="BM810" s="49" t="str">
        <f t="shared" si="76"/>
        <v>London</v>
      </c>
      <c r="BN810" s="43"/>
      <c r="BO810" s="43"/>
      <c r="BP810" s="43"/>
      <c r="BQ810" s="43"/>
      <c r="BR810" s="43"/>
      <c r="BS810" s="43"/>
      <c r="BT810" s="43"/>
      <c r="BU810" s="43"/>
      <c r="BV810" s="43" t="s">
        <v>376</v>
      </c>
      <c r="BW810" s="43" t="s">
        <v>376</v>
      </c>
      <c r="BX810" s="43"/>
      <c r="BZ810" s="50"/>
      <c r="CA810" s="50"/>
      <c r="CB810" s="88" t="str">
        <f t="shared" si="77"/>
        <v>19730505</v>
      </c>
    </row>
    <row r="811" spans="1:80" s="49" customFormat="1" ht="12.95" customHeight="1" x14ac:dyDescent="0.2">
      <c r="A811" s="43">
        <v>5</v>
      </c>
      <c r="B811" s="43">
        <v>5</v>
      </c>
      <c r="C811" s="43">
        <v>1973</v>
      </c>
      <c r="D811" s="43" t="s">
        <v>658</v>
      </c>
      <c r="E811" s="43" t="s">
        <v>556</v>
      </c>
      <c r="F811" s="44" t="s">
        <v>1010</v>
      </c>
      <c r="G811" s="43"/>
      <c r="H811" s="44" t="s">
        <v>1025</v>
      </c>
      <c r="I811" s="44"/>
      <c r="J811" s="45">
        <v>26789</v>
      </c>
      <c r="K811" s="43" t="s">
        <v>794</v>
      </c>
      <c r="L811" s="43" t="s">
        <v>4</v>
      </c>
      <c r="M811" s="43" t="s">
        <v>793</v>
      </c>
      <c r="N811" s="46">
        <v>0</v>
      </c>
      <c r="O811" s="46">
        <v>1</v>
      </c>
      <c r="P811" s="44" t="s">
        <v>1268</v>
      </c>
      <c r="Q811" s="44" t="s">
        <v>1017</v>
      </c>
      <c r="R811" s="44" t="s">
        <v>376</v>
      </c>
      <c r="S811" s="43"/>
      <c r="T811" s="43"/>
      <c r="U811" s="43"/>
      <c r="V811" s="43"/>
      <c r="W811" s="43"/>
      <c r="X811" s="43"/>
      <c r="Y811" s="43"/>
      <c r="Z811" s="43"/>
      <c r="AA811" s="43"/>
      <c r="AB811" s="43"/>
      <c r="AC811" s="43"/>
      <c r="AD811" s="43"/>
      <c r="AE811" s="47">
        <f t="shared" si="72"/>
        <v>0</v>
      </c>
      <c r="AF811" s="47">
        <f t="shared" si="73"/>
        <v>0</v>
      </c>
      <c r="AG811" s="47">
        <f t="shared" si="74"/>
        <v>1</v>
      </c>
      <c r="AH811" s="43" t="s">
        <v>1241</v>
      </c>
      <c r="AI811" s="43" t="s">
        <v>1260</v>
      </c>
      <c r="AJ811" s="43" t="s">
        <v>376</v>
      </c>
      <c r="AK811" s="43" t="s">
        <v>658</v>
      </c>
      <c r="AL811" s="43" t="s">
        <v>793</v>
      </c>
      <c r="AM811" s="43" t="s">
        <v>1164</v>
      </c>
      <c r="AN811" s="43" t="s">
        <v>376</v>
      </c>
      <c r="AO811" s="43" t="s">
        <v>658</v>
      </c>
      <c r="AP811" s="43"/>
      <c r="AQ811" s="43">
        <v>1</v>
      </c>
      <c r="AR811" s="43"/>
      <c r="AS811" s="43"/>
      <c r="AT811" s="43"/>
      <c r="AU811" s="43" t="s">
        <v>376</v>
      </c>
      <c r="AV811" s="43"/>
      <c r="AW811" s="43" t="s">
        <v>30</v>
      </c>
      <c r="AX811" s="43"/>
      <c r="AY811" s="43" t="s">
        <v>30</v>
      </c>
      <c r="AZ811" s="43"/>
      <c r="BA811" s="44"/>
      <c r="BB811" s="48"/>
      <c r="BC811" s="43" t="s">
        <v>30</v>
      </c>
      <c r="BD811" s="43"/>
      <c r="BE811" s="43"/>
      <c r="BF811" s="43">
        <v>1</v>
      </c>
      <c r="BG811" s="43">
        <v>1</v>
      </c>
      <c r="BH811" s="43">
        <v>2</v>
      </c>
      <c r="BI811" s="43" t="s">
        <v>794</v>
      </c>
      <c r="BJ811" s="43" t="s">
        <v>793</v>
      </c>
      <c r="BK811" s="43">
        <v>1973</v>
      </c>
      <c r="BL811" s="43" t="str">
        <f t="shared" si="75"/>
        <v>1973Leeds United</v>
      </c>
      <c r="BM811" s="49" t="str">
        <f t="shared" si="76"/>
        <v>London</v>
      </c>
      <c r="BN811" s="43"/>
      <c r="BO811" s="43"/>
      <c r="BP811" s="43"/>
      <c r="BQ811" s="43"/>
      <c r="BR811" s="43"/>
      <c r="BS811" s="43"/>
      <c r="BT811" s="43"/>
      <c r="BU811" s="43"/>
      <c r="BV811" s="43" t="s">
        <v>376</v>
      </c>
      <c r="BW811" s="43" t="s">
        <v>376</v>
      </c>
      <c r="BX811" s="43"/>
      <c r="BZ811" s="50"/>
      <c r="CA811" s="50"/>
      <c r="CB811" s="88" t="str">
        <f t="shared" si="77"/>
        <v>19730505</v>
      </c>
    </row>
    <row r="812" spans="1:80" s="49" customFormat="1" ht="12.95" customHeight="1" x14ac:dyDescent="0.2">
      <c r="A812" s="43">
        <v>1</v>
      </c>
      <c r="B812" s="43">
        <v>23</v>
      </c>
      <c r="C812" s="43">
        <v>1974</v>
      </c>
      <c r="D812" s="43" t="s">
        <v>658</v>
      </c>
      <c r="E812" s="43" t="s">
        <v>555</v>
      </c>
      <c r="F812" s="51" t="s">
        <v>1327</v>
      </c>
      <c r="G812" s="43"/>
      <c r="H812" s="51" t="s">
        <v>1011</v>
      </c>
      <c r="I812" s="51">
        <v>1</v>
      </c>
      <c r="J812" s="52">
        <v>27052</v>
      </c>
      <c r="K812" s="43" t="s">
        <v>1321</v>
      </c>
      <c r="L812" s="43" t="s">
        <v>1014</v>
      </c>
      <c r="M812" s="43" t="s">
        <v>1151</v>
      </c>
      <c r="N812" s="46">
        <v>1</v>
      </c>
      <c r="O812" s="46">
        <v>1</v>
      </c>
      <c r="P812" s="51" t="s">
        <v>1337</v>
      </c>
      <c r="Q812" s="51" t="s">
        <v>1323</v>
      </c>
      <c r="R812" s="51" t="s">
        <v>376</v>
      </c>
      <c r="S812" s="43"/>
      <c r="T812" s="43"/>
      <c r="U812" s="43"/>
      <c r="V812" s="43"/>
      <c r="W812" s="43"/>
      <c r="X812" s="43"/>
      <c r="Y812" s="43"/>
      <c r="Z812" s="43"/>
      <c r="AA812" s="43"/>
      <c r="AB812" s="43"/>
      <c r="AC812" s="43"/>
      <c r="AD812" s="43" t="s">
        <v>1033</v>
      </c>
      <c r="AE812" s="47">
        <f t="shared" si="72"/>
        <v>0</v>
      </c>
      <c r="AF812" s="47">
        <f t="shared" si="73"/>
        <v>1</v>
      </c>
      <c r="AG812" s="47">
        <f t="shared" si="74"/>
        <v>0</v>
      </c>
      <c r="AH812" s="43" t="s">
        <v>1323</v>
      </c>
      <c r="AI812" s="43" t="s">
        <v>1324</v>
      </c>
      <c r="AJ812" s="43" t="s">
        <v>376</v>
      </c>
      <c r="AK812" s="43" t="s">
        <v>658</v>
      </c>
      <c r="AL812" s="43" t="s">
        <v>1111</v>
      </c>
      <c r="AM812" s="43" t="s">
        <v>1126</v>
      </c>
      <c r="AN812" s="43" t="s">
        <v>376</v>
      </c>
      <c r="AO812" s="43" t="s">
        <v>658</v>
      </c>
      <c r="AP812" s="43"/>
      <c r="AQ812" s="43">
        <v>2</v>
      </c>
      <c r="AR812" s="43"/>
      <c r="AS812" s="43"/>
      <c r="AT812" s="43"/>
      <c r="AU812" s="43" t="s">
        <v>376</v>
      </c>
      <c r="AV812" s="43"/>
      <c r="AW812" s="43" t="s">
        <v>30</v>
      </c>
      <c r="AX812" s="43"/>
      <c r="AY812" s="43"/>
      <c r="AZ812" s="43" t="s">
        <v>30</v>
      </c>
      <c r="BA812" s="51"/>
      <c r="BB812" s="48"/>
      <c r="BC812" s="43"/>
      <c r="BD812" s="43"/>
      <c r="BE812" s="43"/>
      <c r="BF812" s="43">
        <v>1</v>
      </c>
      <c r="BG812" s="43">
        <v>1</v>
      </c>
      <c r="BH812" s="43">
        <v>1</v>
      </c>
      <c r="BI812" s="43" t="s">
        <v>1321</v>
      </c>
      <c r="BJ812" s="43" t="s">
        <v>1151</v>
      </c>
      <c r="BK812" s="43">
        <v>1974</v>
      </c>
      <c r="BL812" s="43" t="str">
        <f t="shared" si="75"/>
        <v>1974Norwich City</v>
      </c>
      <c r="BM812" s="49" t="str">
        <f t="shared" si="76"/>
        <v>Norwich City</v>
      </c>
      <c r="BN812" s="43"/>
      <c r="BO812" s="43"/>
      <c r="BP812" s="43"/>
      <c r="BQ812" s="43"/>
      <c r="BR812" s="43"/>
      <c r="BS812" s="43"/>
      <c r="BT812" s="43"/>
      <c r="BU812" s="43"/>
      <c r="BV812" s="43" t="s">
        <v>376</v>
      </c>
      <c r="BW812" s="43" t="s">
        <v>376</v>
      </c>
      <c r="BX812" s="43"/>
      <c r="BZ812" s="50"/>
      <c r="CA812" s="50"/>
      <c r="CB812" s="88" t="str">
        <f t="shared" si="77"/>
        <v>19740123</v>
      </c>
    </row>
    <row r="813" spans="1:80" s="49" customFormat="1" ht="12.95" customHeight="1" x14ac:dyDescent="0.2">
      <c r="A813" s="43">
        <v>1</v>
      </c>
      <c r="B813" s="43">
        <v>23</v>
      </c>
      <c r="C813" s="43">
        <v>1974</v>
      </c>
      <c r="D813" s="43" t="s">
        <v>658</v>
      </c>
      <c r="E813" s="43" t="s">
        <v>555</v>
      </c>
      <c r="F813" s="51" t="s">
        <v>1327</v>
      </c>
      <c r="G813" s="43"/>
      <c r="H813" s="51" t="s">
        <v>1011</v>
      </c>
      <c r="I813" s="51">
        <v>1</v>
      </c>
      <c r="J813" s="52">
        <v>27052</v>
      </c>
      <c r="K813" s="43" t="s">
        <v>1151</v>
      </c>
      <c r="L813" s="43" t="s">
        <v>1014</v>
      </c>
      <c r="M813" s="43" t="s">
        <v>1321</v>
      </c>
      <c r="N813" s="46">
        <v>1</v>
      </c>
      <c r="O813" s="46">
        <v>1</v>
      </c>
      <c r="P813" s="51" t="s">
        <v>1337</v>
      </c>
      <c r="Q813" s="51" t="s">
        <v>1323</v>
      </c>
      <c r="R813" s="51" t="s">
        <v>376</v>
      </c>
      <c r="S813" s="43"/>
      <c r="T813" s="43"/>
      <c r="U813" s="43"/>
      <c r="V813" s="43"/>
      <c r="W813" s="43"/>
      <c r="X813" s="43"/>
      <c r="Y813" s="43"/>
      <c r="Z813" s="43"/>
      <c r="AA813" s="43"/>
      <c r="AB813" s="43"/>
      <c r="AC813" s="43"/>
      <c r="AD813" s="43" t="s">
        <v>1037</v>
      </c>
      <c r="AE813" s="47">
        <f t="shared" si="72"/>
        <v>0</v>
      </c>
      <c r="AF813" s="47">
        <f t="shared" si="73"/>
        <v>1</v>
      </c>
      <c r="AG813" s="47">
        <f t="shared" si="74"/>
        <v>0</v>
      </c>
      <c r="AH813" s="43" t="s">
        <v>1111</v>
      </c>
      <c r="AI813" s="43" t="s">
        <v>1126</v>
      </c>
      <c r="AJ813" s="43" t="s">
        <v>376</v>
      </c>
      <c r="AK813" s="43" t="s">
        <v>658</v>
      </c>
      <c r="AL813" s="43" t="s">
        <v>1323</v>
      </c>
      <c r="AM813" s="43" t="s">
        <v>1324</v>
      </c>
      <c r="AN813" s="43" t="s">
        <v>376</v>
      </c>
      <c r="AO813" s="43" t="s">
        <v>658</v>
      </c>
      <c r="AP813" s="43"/>
      <c r="AQ813" s="43">
        <v>2</v>
      </c>
      <c r="AR813" s="43"/>
      <c r="AS813" s="43"/>
      <c r="AT813" s="43"/>
      <c r="AU813" s="43" t="s">
        <v>376</v>
      </c>
      <c r="AV813" s="43"/>
      <c r="AW813" s="43" t="s">
        <v>30</v>
      </c>
      <c r="AX813" s="43"/>
      <c r="AY813" s="43"/>
      <c r="AZ813" s="43" t="s">
        <v>30</v>
      </c>
      <c r="BA813" s="51"/>
      <c r="BB813" s="48"/>
      <c r="BC813" s="43"/>
      <c r="BD813" s="43"/>
      <c r="BE813" s="43"/>
      <c r="BF813" s="43">
        <v>1</v>
      </c>
      <c r="BG813" s="43">
        <v>1</v>
      </c>
      <c r="BH813" s="43">
        <v>1</v>
      </c>
      <c r="BI813" s="43" t="s">
        <v>1151</v>
      </c>
      <c r="BJ813" s="43" t="s">
        <v>1321</v>
      </c>
      <c r="BK813" s="43">
        <v>1974</v>
      </c>
      <c r="BL813" s="43" t="str">
        <f t="shared" si="75"/>
        <v>1974Wolverhampton Wanderers</v>
      </c>
      <c r="BM813" s="49" t="str">
        <f t="shared" si="76"/>
        <v>Norwich City</v>
      </c>
      <c r="BN813" s="43"/>
      <c r="BO813" s="43"/>
      <c r="BP813" s="43"/>
      <c r="BQ813" s="43"/>
      <c r="BR813" s="43"/>
      <c r="BS813" s="43"/>
      <c r="BT813" s="43"/>
      <c r="BU813" s="43"/>
      <c r="BV813" s="43" t="s">
        <v>376</v>
      </c>
      <c r="BW813" s="43" t="s">
        <v>376</v>
      </c>
      <c r="BX813" s="43"/>
      <c r="BZ813" s="50"/>
      <c r="CA813" s="50"/>
      <c r="CB813" s="88" t="str">
        <f t="shared" si="77"/>
        <v>19740123</v>
      </c>
    </row>
    <row r="814" spans="1:80" s="49" customFormat="1" ht="12.95" customHeight="1" x14ac:dyDescent="0.2">
      <c r="A814" s="43">
        <v>1</v>
      </c>
      <c r="B814" s="43">
        <v>23</v>
      </c>
      <c r="C814" s="43">
        <v>1974</v>
      </c>
      <c r="D814" s="43" t="s">
        <v>658</v>
      </c>
      <c r="E814" s="43" t="s">
        <v>555</v>
      </c>
      <c r="F814" s="51" t="s">
        <v>1327</v>
      </c>
      <c r="G814" s="43"/>
      <c r="H814" s="51" t="s">
        <v>1011</v>
      </c>
      <c r="I814" s="51">
        <v>1</v>
      </c>
      <c r="J814" s="52">
        <v>27052</v>
      </c>
      <c r="K814" s="43" t="s">
        <v>1342</v>
      </c>
      <c r="L814" s="43" t="s">
        <v>1014</v>
      </c>
      <c r="M814" s="43" t="s">
        <v>823</v>
      </c>
      <c r="N814" s="46">
        <v>1</v>
      </c>
      <c r="O814" s="46">
        <v>1</v>
      </c>
      <c r="P814" s="51" t="s">
        <v>1343</v>
      </c>
      <c r="Q814" s="51" t="s">
        <v>1344</v>
      </c>
      <c r="R814" s="51" t="s">
        <v>376</v>
      </c>
      <c r="S814" s="43"/>
      <c r="T814" s="43"/>
      <c r="U814" s="43"/>
      <c r="V814" s="43"/>
      <c r="W814" s="43"/>
      <c r="X814" s="43"/>
      <c r="Y814" s="43"/>
      <c r="Z814" s="43"/>
      <c r="AA814" s="43"/>
      <c r="AB814" s="43"/>
      <c r="AC814" s="43"/>
      <c r="AD814" s="43" t="s">
        <v>1033</v>
      </c>
      <c r="AE814" s="47">
        <f t="shared" si="72"/>
        <v>0</v>
      </c>
      <c r="AF814" s="47">
        <f t="shared" si="73"/>
        <v>1</v>
      </c>
      <c r="AG814" s="47">
        <f t="shared" si="74"/>
        <v>0</v>
      </c>
      <c r="AH814" s="43" t="s">
        <v>1344</v>
      </c>
      <c r="AI814" s="43" t="s">
        <v>1359</v>
      </c>
      <c r="AJ814" s="43" t="s">
        <v>376</v>
      </c>
      <c r="AK814" s="43" t="s">
        <v>658</v>
      </c>
      <c r="AL814" s="43" t="s">
        <v>1101</v>
      </c>
      <c r="AM814" s="43" t="s">
        <v>1159</v>
      </c>
      <c r="AN814" s="43" t="s">
        <v>376</v>
      </c>
      <c r="AO814" s="43" t="s">
        <v>658</v>
      </c>
      <c r="AP814" s="43"/>
      <c r="AQ814" s="43">
        <v>2</v>
      </c>
      <c r="AR814" s="43"/>
      <c r="AS814" s="43"/>
      <c r="AT814" s="43"/>
      <c r="AU814" s="43" t="s">
        <v>376</v>
      </c>
      <c r="AV814" s="43"/>
      <c r="AW814" s="43" t="s">
        <v>30</v>
      </c>
      <c r="AX814" s="43"/>
      <c r="AY814" s="43"/>
      <c r="AZ814" s="43" t="s">
        <v>30</v>
      </c>
      <c r="BA814" s="51"/>
      <c r="BB814" s="48"/>
      <c r="BC814" s="43"/>
      <c r="BD814" s="43"/>
      <c r="BE814" s="43"/>
      <c r="BF814" s="43">
        <v>1</v>
      </c>
      <c r="BG814" s="43">
        <v>3</v>
      </c>
      <c r="BH814" s="43">
        <v>1</v>
      </c>
      <c r="BI814" s="43" t="s">
        <v>1342</v>
      </c>
      <c r="BJ814" s="43" t="s">
        <v>823</v>
      </c>
      <c r="BK814" s="43">
        <v>1974</v>
      </c>
      <c r="BL814" s="43" t="str">
        <f t="shared" si="75"/>
        <v>1974Plymouth Argyle</v>
      </c>
      <c r="BM814" s="49" t="str">
        <f t="shared" si="76"/>
        <v>Plymouth Argyle</v>
      </c>
      <c r="BN814" s="43"/>
      <c r="BO814" s="43"/>
      <c r="BP814" s="43"/>
      <c r="BQ814" s="43"/>
      <c r="BR814" s="43"/>
      <c r="BS814" s="43"/>
      <c r="BT814" s="43"/>
      <c r="BU814" s="43"/>
      <c r="BV814" s="43" t="s">
        <v>376</v>
      </c>
      <c r="BW814" s="43" t="s">
        <v>376</v>
      </c>
      <c r="BX814" s="43"/>
      <c r="BY814" s="32"/>
      <c r="BZ814" s="50"/>
      <c r="CA814" s="50"/>
      <c r="CB814" s="88" t="str">
        <f t="shared" si="77"/>
        <v>19740123</v>
      </c>
    </row>
    <row r="815" spans="1:80" s="49" customFormat="1" ht="12.95" customHeight="1" x14ac:dyDescent="0.2">
      <c r="A815" s="43">
        <v>1</v>
      </c>
      <c r="B815" s="43">
        <v>23</v>
      </c>
      <c r="C815" s="43">
        <v>1974</v>
      </c>
      <c r="D815" s="43" t="s">
        <v>658</v>
      </c>
      <c r="E815" s="43" t="s">
        <v>555</v>
      </c>
      <c r="F815" s="51" t="s">
        <v>1327</v>
      </c>
      <c r="G815" s="43"/>
      <c r="H815" s="51" t="s">
        <v>1011</v>
      </c>
      <c r="I815" s="51">
        <v>1</v>
      </c>
      <c r="J815" s="52">
        <v>27052</v>
      </c>
      <c r="K815" s="43" t="s">
        <v>823</v>
      </c>
      <c r="L815" s="43" t="s">
        <v>1014</v>
      </c>
      <c r="M815" s="43" t="s">
        <v>1342</v>
      </c>
      <c r="N815" s="46">
        <v>1</v>
      </c>
      <c r="O815" s="46">
        <v>1</v>
      </c>
      <c r="P815" s="51" t="s">
        <v>1343</v>
      </c>
      <c r="Q815" s="51" t="s">
        <v>1344</v>
      </c>
      <c r="R815" s="51" t="s">
        <v>376</v>
      </c>
      <c r="S815" s="43"/>
      <c r="T815" s="43"/>
      <c r="U815" s="43"/>
      <c r="V815" s="43"/>
      <c r="W815" s="43"/>
      <c r="X815" s="43"/>
      <c r="Y815" s="43"/>
      <c r="Z815" s="43"/>
      <c r="AA815" s="43"/>
      <c r="AB815" s="43"/>
      <c r="AC815" s="43"/>
      <c r="AD815" s="43" t="s">
        <v>1037</v>
      </c>
      <c r="AE815" s="47">
        <f t="shared" si="72"/>
        <v>0</v>
      </c>
      <c r="AF815" s="47">
        <f t="shared" si="73"/>
        <v>1</v>
      </c>
      <c r="AG815" s="47">
        <f t="shared" si="74"/>
        <v>0</v>
      </c>
      <c r="AH815" s="43" t="s">
        <v>1101</v>
      </c>
      <c r="AI815" s="43" t="s">
        <v>1159</v>
      </c>
      <c r="AJ815" s="43" t="s">
        <v>376</v>
      </c>
      <c r="AK815" s="43" t="s">
        <v>658</v>
      </c>
      <c r="AL815" s="43" t="s">
        <v>1344</v>
      </c>
      <c r="AM815" s="43" t="s">
        <v>1359</v>
      </c>
      <c r="AN815" s="43" t="s">
        <v>376</v>
      </c>
      <c r="AO815" s="43" t="s">
        <v>658</v>
      </c>
      <c r="AP815" s="43"/>
      <c r="AQ815" s="43">
        <v>2</v>
      </c>
      <c r="AR815" s="43"/>
      <c r="AS815" s="43"/>
      <c r="AT815" s="43"/>
      <c r="AU815" s="43" t="s">
        <v>376</v>
      </c>
      <c r="AV815" s="43"/>
      <c r="AW815" s="43" t="s">
        <v>30</v>
      </c>
      <c r="AX815" s="43"/>
      <c r="AY815" s="43"/>
      <c r="AZ815" s="43" t="s">
        <v>30</v>
      </c>
      <c r="BA815" s="51"/>
      <c r="BB815" s="48"/>
      <c r="BC815" s="43"/>
      <c r="BD815" s="43"/>
      <c r="BE815" s="43"/>
      <c r="BF815" s="43">
        <v>1</v>
      </c>
      <c r="BG815" s="43">
        <v>1</v>
      </c>
      <c r="BH815" s="43">
        <v>3</v>
      </c>
      <c r="BI815" s="43" t="s">
        <v>823</v>
      </c>
      <c r="BJ815" s="43" t="s">
        <v>1342</v>
      </c>
      <c r="BK815" s="43">
        <v>1974</v>
      </c>
      <c r="BL815" s="43" t="str">
        <f t="shared" si="75"/>
        <v>1974Manchester City</v>
      </c>
      <c r="BM815" s="49" t="str">
        <f t="shared" si="76"/>
        <v>Plymouth Argyle</v>
      </c>
      <c r="BN815" s="43"/>
      <c r="BO815" s="43"/>
      <c r="BP815" s="43"/>
      <c r="BQ815" s="43"/>
      <c r="BR815" s="43"/>
      <c r="BS815" s="43"/>
      <c r="BT815" s="43"/>
      <c r="BU815" s="43"/>
      <c r="BV815" s="43" t="s">
        <v>376</v>
      </c>
      <c r="BW815" s="43" t="s">
        <v>376</v>
      </c>
      <c r="BX815" s="43"/>
      <c r="BY815" s="32"/>
      <c r="BZ815" s="50"/>
      <c r="CA815" s="50"/>
      <c r="CB815" s="88" t="str">
        <f t="shared" si="77"/>
        <v>19740123</v>
      </c>
    </row>
    <row r="816" spans="1:80" s="49" customFormat="1" ht="12.95" customHeight="1" x14ac:dyDescent="0.2">
      <c r="A816" s="43">
        <v>1</v>
      </c>
      <c r="B816" s="43">
        <v>26</v>
      </c>
      <c r="C816" s="43">
        <v>1974</v>
      </c>
      <c r="D816" s="43" t="s">
        <v>658</v>
      </c>
      <c r="E816" s="43" t="s">
        <v>555</v>
      </c>
      <c r="F816" s="51" t="s">
        <v>1327</v>
      </c>
      <c r="G816" s="43"/>
      <c r="H816" s="51" t="s">
        <v>1011</v>
      </c>
      <c r="I816" s="51">
        <v>2</v>
      </c>
      <c r="J816" s="52">
        <v>27055</v>
      </c>
      <c r="K816" s="43" t="s">
        <v>1151</v>
      </c>
      <c r="L816" s="43" t="s">
        <v>3</v>
      </c>
      <c r="M816" s="43" t="s">
        <v>1321</v>
      </c>
      <c r="N816" s="46">
        <v>1</v>
      </c>
      <c r="O816" s="46">
        <v>0</v>
      </c>
      <c r="P816" s="51" t="s">
        <v>1152</v>
      </c>
      <c r="Q816" s="51" t="s">
        <v>1111</v>
      </c>
      <c r="R816" s="51" t="s">
        <v>376</v>
      </c>
      <c r="S816" s="43"/>
      <c r="T816" s="43"/>
      <c r="U816" s="43"/>
      <c r="V816" s="43"/>
      <c r="W816" s="43"/>
      <c r="X816" s="43"/>
      <c r="Y816" s="43"/>
      <c r="Z816" s="43"/>
      <c r="AA816" s="43"/>
      <c r="AB816" s="43"/>
      <c r="AC816" s="43"/>
      <c r="AD816" s="43" t="s">
        <v>1033</v>
      </c>
      <c r="AE816" s="47">
        <f t="shared" si="72"/>
        <v>1</v>
      </c>
      <c r="AF816" s="47">
        <f t="shared" si="73"/>
        <v>0</v>
      </c>
      <c r="AG816" s="47">
        <f t="shared" si="74"/>
        <v>0</v>
      </c>
      <c r="AH816" s="43" t="s">
        <v>1111</v>
      </c>
      <c r="AI816" s="43" t="s">
        <v>1126</v>
      </c>
      <c r="AJ816" s="43" t="s">
        <v>376</v>
      </c>
      <c r="AK816" s="43" t="s">
        <v>658</v>
      </c>
      <c r="AL816" s="43" t="s">
        <v>1323</v>
      </c>
      <c r="AM816" s="43" t="s">
        <v>1324</v>
      </c>
      <c r="AN816" s="43" t="s">
        <v>376</v>
      </c>
      <c r="AO816" s="43" t="s">
        <v>658</v>
      </c>
      <c r="AP816" s="43"/>
      <c r="AQ816" s="43">
        <v>2</v>
      </c>
      <c r="AR816" s="43"/>
      <c r="AS816" s="43"/>
      <c r="AT816" s="43"/>
      <c r="AU816" s="43" t="s">
        <v>376</v>
      </c>
      <c r="AV816" s="43"/>
      <c r="AW816" s="43" t="s">
        <v>30</v>
      </c>
      <c r="AX816" s="43"/>
      <c r="AY816" s="43"/>
      <c r="AZ816" s="43" t="s">
        <v>30</v>
      </c>
      <c r="BA816" s="51"/>
      <c r="BB816" s="48"/>
      <c r="BC816" s="43"/>
      <c r="BD816" s="43"/>
      <c r="BE816" s="43"/>
      <c r="BF816" s="43">
        <v>1</v>
      </c>
      <c r="BG816" s="43">
        <v>1</v>
      </c>
      <c r="BH816" s="43">
        <v>1</v>
      </c>
      <c r="BI816" s="43" t="s">
        <v>1151</v>
      </c>
      <c r="BJ816" s="43" t="s">
        <v>1321</v>
      </c>
      <c r="BK816" s="43">
        <v>1974</v>
      </c>
      <c r="BL816" s="43" t="str">
        <f t="shared" si="75"/>
        <v>1974Wolverhampton Wanderers</v>
      </c>
      <c r="BM816" s="49" t="str">
        <f t="shared" si="76"/>
        <v>Wolverhampton Wanderers</v>
      </c>
      <c r="BN816" s="43"/>
      <c r="BO816" s="43"/>
      <c r="BP816" s="43"/>
      <c r="BQ816" s="43"/>
      <c r="BR816" s="43"/>
      <c r="BS816" s="43"/>
      <c r="BT816" s="43"/>
      <c r="BU816" s="43"/>
      <c r="BV816" s="43" t="s">
        <v>376</v>
      </c>
      <c r="BW816" s="43" t="s">
        <v>376</v>
      </c>
      <c r="BX816" s="43"/>
      <c r="BZ816" s="50"/>
      <c r="CA816" s="50"/>
      <c r="CB816" s="88" t="str">
        <f t="shared" si="77"/>
        <v>19740126</v>
      </c>
    </row>
    <row r="817" spans="1:80" s="49" customFormat="1" ht="12.95" customHeight="1" x14ac:dyDescent="0.2">
      <c r="A817" s="43">
        <v>1</v>
      </c>
      <c r="B817" s="43">
        <v>26</v>
      </c>
      <c r="C817" s="43">
        <v>1974</v>
      </c>
      <c r="D817" s="43" t="s">
        <v>658</v>
      </c>
      <c r="E817" s="43" t="s">
        <v>555</v>
      </c>
      <c r="F817" s="51" t="s">
        <v>1327</v>
      </c>
      <c r="G817" s="43"/>
      <c r="H817" s="51" t="s">
        <v>1011</v>
      </c>
      <c r="I817" s="51">
        <v>2</v>
      </c>
      <c r="J817" s="52">
        <v>27055</v>
      </c>
      <c r="K817" s="43" t="s">
        <v>1321</v>
      </c>
      <c r="L817" s="43" t="s">
        <v>4</v>
      </c>
      <c r="M817" s="43" t="s">
        <v>1151</v>
      </c>
      <c r="N817" s="46">
        <v>0</v>
      </c>
      <c r="O817" s="46">
        <v>1</v>
      </c>
      <c r="P817" s="51" t="s">
        <v>1152</v>
      </c>
      <c r="Q817" s="51" t="s">
        <v>1111</v>
      </c>
      <c r="R817" s="51" t="s">
        <v>376</v>
      </c>
      <c r="S817" s="43"/>
      <c r="T817" s="43"/>
      <c r="U817" s="43"/>
      <c r="V817" s="43"/>
      <c r="W817" s="43"/>
      <c r="X817" s="43"/>
      <c r="Y817" s="43"/>
      <c r="Z817" s="43"/>
      <c r="AA817" s="43"/>
      <c r="AB817" s="43"/>
      <c r="AC817" s="43"/>
      <c r="AD817" s="43" t="s">
        <v>1037</v>
      </c>
      <c r="AE817" s="47">
        <f t="shared" si="72"/>
        <v>0</v>
      </c>
      <c r="AF817" s="47">
        <f t="shared" si="73"/>
        <v>0</v>
      </c>
      <c r="AG817" s="47">
        <f t="shared" si="74"/>
        <v>1</v>
      </c>
      <c r="AH817" s="43" t="s">
        <v>1323</v>
      </c>
      <c r="AI817" s="43" t="s">
        <v>1324</v>
      </c>
      <c r="AJ817" s="43" t="s">
        <v>376</v>
      </c>
      <c r="AK817" s="43" t="s">
        <v>658</v>
      </c>
      <c r="AL817" s="43" t="s">
        <v>1111</v>
      </c>
      <c r="AM817" s="43" t="s">
        <v>1126</v>
      </c>
      <c r="AN817" s="43" t="s">
        <v>376</v>
      </c>
      <c r="AO817" s="43" t="s">
        <v>658</v>
      </c>
      <c r="AP817" s="43"/>
      <c r="AQ817" s="43">
        <v>2</v>
      </c>
      <c r="AR817" s="43"/>
      <c r="AS817" s="43"/>
      <c r="AT817" s="43"/>
      <c r="AU817" s="43" t="s">
        <v>376</v>
      </c>
      <c r="AV817" s="43"/>
      <c r="AW817" s="43" t="s">
        <v>30</v>
      </c>
      <c r="AX817" s="43"/>
      <c r="AY817" s="43"/>
      <c r="AZ817" s="43" t="s">
        <v>30</v>
      </c>
      <c r="BA817" s="51"/>
      <c r="BB817" s="48"/>
      <c r="BC817" s="43"/>
      <c r="BD817" s="43"/>
      <c r="BE817" s="43"/>
      <c r="BF817" s="43">
        <v>1</v>
      </c>
      <c r="BG817" s="43">
        <v>1</v>
      </c>
      <c r="BH817" s="43">
        <v>1</v>
      </c>
      <c r="BI817" s="43" t="s">
        <v>1321</v>
      </c>
      <c r="BJ817" s="43" t="s">
        <v>1151</v>
      </c>
      <c r="BK817" s="43">
        <v>1974</v>
      </c>
      <c r="BL817" s="43" t="str">
        <f t="shared" si="75"/>
        <v>1974Norwich City</v>
      </c>
      <c r="BM817" s="49" t="str">
        <f t="shared" si="76"/>
        <v>Wolverhampton Wanderers</v>
      </c>
      <c r="BN817" s="43"/>
      <c r="BO817" s="43"/>
      <c r="BP817" s="43"/>
      <c r="BQ817" s="43"/>
      <c r="BR817" s="43"/>
      <c r="BS817" s="43"/>
      <c r="BT817" s="43"/>
      <c r="BU817" s="43"/>
      <c r="BV817" s="43" t="s">
        <v>376</v>
      </c>
      <c r="BW817" s="43" t="s">
        <v>376</v>
      </c>
      <c r="BX817" s="43"/>
      <c r="BZ817" s="50"/>
      <c r="CA817" s="50"/>
      <c r="CB817" s="88" t="str">
        <f t="shared" si="77"/>
        <v>19740126</v>
      </c>
    </row>
    <row r="818" spans="1:80" s="49" customFormat="1" ht="12.95" customHeight="1" x14ac:dyDescent="0.2">
      <c r="A818" s="43">
        <v>1</v>
      </c>
      <c r="B818" s="43">
        <v>30</v>
      </c>
      <c r="C818" s="43">
        <v>1974</v>
      </c>
      <c r="D818" s="43" t="s">
        <v>658</v>
      </c>
      <c r="E818" s="43" t="s">
        <v>555</v>
      </c>
      <c r="F818" s="51" t="s">
        <v>1327</v>
      </c>
      <c r="G818" s="43"/>
      <c r="H818" s="51" t="s">
        <v>1011</v>
      </c>
      <c r="I818" s="51">
        <v>2</v>
      </c>
      <c r="J818" s="52">
        <v>27059</v>
      </c>
      <c r="K818" s="43" t="s">
        <v>823</v>
      </c>
      <c r="L818" s="43" t="s">
        <v>3</v>
      </c>
      <c r="M818" s="43" t="s">
        <v>1342</v>
      </c>
      <c r="N818" s="46">
        <v>2</v>
      </c>
      <c r="O818" s="46">
        <v>0</v>
      </c>
      <c r="P818" s="51" t="s">
        <v>1226</v>
      </c>
      <c r="Q818" s="51" t="s">
        <v>1101</v>
      </c>
      <c r="R818" s="51" t="s">
        <v>376</v>
      </c>
      <c r="S818" s="43"/>
      <c r="T818" s="43"/>
      <c r="U818" s="43"/>
      <c r="V818" s="43"/>
      <c r="W818" s="43"/>
      <c r="X818" s="43"/>
      <c r="Y818" s="43"/>
      <c r="Z818" s="43"/>
      <c r="AA818" s="43"/>
      <c r="AB818" s="43"/>
      <c r="AC818" s="43"/>
      <c r="AD818" s="43" t="s">
        <v>1033</v>
      </c>
      <c r="AE818" s="47">
        <f t="shared" si="72"/>
        <v>1</v>
      </c>
      <c r="AF818" s="47">
        <f t="shared" si="73"/>
        <v>0</v>
      </c>
      <c r="AG818" s="47">
        <f t="shared" si="74"/>
        <v>0</v>
      </c>
      <c r="AH818" s="43" t="s">
        <v>1101</v>
      </c>
      <c r="AI818" s="43" t="s">
        <v>1159</v>
      </c>
      <c r="AJ818" s="43" t="s">
        <v>376</v>
      </c>
      <c r="AK818" s="43" t="s">
        <v>658</v>
      </c>
      <c r="AL818" s="43" t="s">
        <v>1344</v>
      </c>
      <c r="AM818" s="43" t="s">
        <v>1359</v>
      </c>
      <c r="AN818" s="43" t="s">
        <v>376</v>
      </c>
      <c r="AO818" s="43" t="s">
        <v>658</v>
      </c>
      <c r="AP818" s="43"/>
      <c r="AQ818" s="43">
        <v>2</v>
      </c>
      <c r="AR818" s="43"/>
      <c r="AS818" s="43"/>
      <c r="AT818" s="43"/>
      <c r="AU818" s="43" t="s">
        <v>376</v>
      </c>
      <c r="AV818" s="43"/>
      <c r="AW818" s="43" t="s">
        <v>30</v>
      </c>
      <c r="AX818" s="43"/>
      <c r="AY818" s="43"/>
      <c r="AZ818" s="43" t="s">
        <v>30</v>
      </c>
      <c r="BA818" s="51"/>
      <c r="BB818" s="48"/>
      <c r="BC818" s="43"/>
      <c r="BD818" s="43"/>
      <c r="BE818" s="43"/>
      <c r="BF818" s="43">
        <v>1</v>
      </c>
      <c r="BG818" s="43">
        <v>1</v>
      </c>
      <c r="BH818" s="43">
        <v>3</v>
      </c>
      <c r="BI818" s="43" t="s">
        <v>823</v>
      </c>
      <c r="BJ818" s="43" t="s">
        <v>1342</v>
      </c>
      <c r="BK818" s="43">
        <v>1974</v>
      </c>
      <c r="BL818" s="43" t="str">
        <f t="shared" si="75"/>
        <v>1974Manchester City</v>
      </c>
      <c r="BM818" s="49" t="str">
        <f t="shared" si="76"/>
        <v>Manchester City</v>
      </c>
      <c r="BN818" s="43"/>
      <c r="BO818" s="43"/>
      <c r="BP818" s="43"/>
      <c r="BQ818" s="43"/>
      <c r="BR818" s="43"/>
      <c r="BS818" s="43"/>
      <c r="BT818" s="43"/>
      <c r="BU818" s="43"/>
      <c r="BV818" s="43" t="s">
        <v>376</v>
      </c>
      <c r="BW818" s="43" t="s">
        <v>376</v>
      </c>
      <c r="BX818" s="43"/>
      <c r="BZ818" s="50"/>
      <c r="CA818" s="50"/>
      <c r="CB818" s="88" t="str">
        <f t="shared" si="77"/>
        <v>19740130</v>
      </c>
    </row>
    <row r="819" spans="1:80" s="49" customFormat="1" ht="12.95" customHeight="1" x14ac:dyDescent="0.2">
      <c r="A819" s="43">
        <v>1</v>
      </c>
      <c r="B819" s="43">
        <v>30</v>
      </c>
      <c r="C819" s="43">
        <v>1974</v>
      </c>
      <c r="D819" s="43" t="s">
        <v>658</v>
      </c>
      <c r="E819" s="43" t="s">
        <v>555</v>
      </c>
      <c r="F819" s="51" t="s">
        <v>1327</v>
      </c>
      <c r="G819" s="43"/>
      <c r="H819" s="51" t="s">
        <v>1011</v>
      </c>
      <c r="I819" s="51">
        <v>2</v>
      </c>
      <c r="J819" s="52">
        <v>27059</v>
      </c>
      <c r="K819" s="43" t="s">
        <v>1342</v>
      </c>
      <c r="L819" s="43" t="s">
        <v>4</v>
      </c>
      <c r="M819" s="43" t="s">
        <v>823</v>
      </c>
      <c r="N819" s="46">
        <v>0</v>
      </c>
      <c r="O819" s="46">
        <v>2</v>
      </c>
      <c r="P819" s="51" t="s">
        <v>1226</v>
      </c>
      <c r="Q819" s="51" t="s">
        <v>1101</v>
      </c>
      <c r="R819" s="51" t="s">
        <v>376</v>
      </c>
      <c r="S819" s="43"/>
      <c r="T819" s="43"/>
      <c r="U819" s="43"/>
      <c r="V819" s="43"/>
      <c r="W819" s="43"/>
      <c r="X819" s="43"/>
      <c r="Y819" s="43"/>
      <c r="Z819" s="43"/>
      <c r="AA819" s="43"/>
      <c r="AB819" s="43"/>
      <c r="AC819" s="43"/>
      <c r="AD819" s="43" t="s">
        <v>1037</v>
      </c>
      <c r="AE819" s="47">
        <f t="shared" si="72"/>
        <v>0</v>
      </c>
      <c r="AF819" s="47">
        <f t="shared" si="73"/>
        <v>0</v>
      </c>
      <c r="AG819" s="47">
        <f t="shared" si="74"/>
        <v>1</v>
      </c>
      <c r="AH819" s="43" t="s">
        <v>1344</v>
      </c>
      <c r="AI819" s="43" t="s">
        <v>1359</v>
      </c>
      <c r="AJ819" s="43" t="s">
        <v>376</v>
      </c>
      <c r="AK819" s="43" t="s">
        <v>658</v>
      </c>
      <c r="AL819" s="43" t="s">
        <v>1101</v>
      </c>
      <c r="AM819" s="43" t="s">
        <v>1159</v>
      </c>
      <c r="AN819" s="43" t="s">
        <v>376</v>
      </c>
      <c r="AO819" s="43" t="s">
        <v>658</v>
      </c>
      <c r="AP819" s="43"/>
      <c r="AQ819" s="43">
        <v>2</v>
      </c>
      <c r="AR819" s="43"/>
      <c r="AS819" s="43"/>
      <c r="AT819" s="43"/>
      <c r="AU819" s="43" t="s">
        <v>376</v>
      </c>
      <c r="AV819" s="43"/>
      <c r="AW819" s="43" t="s">
        <v>30</v>
      </c>
      <c r="AX819" s="43"/>
      <c r="AY819" s="43"/>
      <c r="AZ819" s="43" t="s">
        <v>30</v>
      </c>
      <c r="BA819" s="51"/>
      <c r="BB819" s="48"/>
      <c r="BC819" s="43"/>
      <c r="BD819" s="43"/>
      <c r="BE819" s="43"/>
      <c r="BF819" s="43">
        <v>1</v>
      </c>
      <c r="BG819" s="43">
        <v>3</v>
      </c>
      <c r="BH819" s="43">
        <v>1</v>
      </c>
      <c r="BI819" s="43" t="s">
        <v>1342</v>
      </c>
      <c r="BJ819" s="43" t="s">
        <v>823</v>
      </c>
      <c r="BK819" s="43">
        <v>1974</v>
      </c>
      <c r="BL819" s="43" t="str">
        <f t="shared" si="75"/>
        <v>1974Plymouth Argyle</v>
      </c>
      <c r="BM819" s="49" t="str">
        <f t="shared" si="76"/>
        <v>Manchester City</v>
      </c>
      <c r="BN819" s="43"/>
      <c r="BO819" s="43"/>
      <c r="BP819" s="43"/>
      <c r="BQ819" s="43"/>
      <c r="BR819" s="43"/>
      <c r="BS819" s="43"/>
      <c r="BT819" s="43"/>
      <c r="BU819" s="43"/>
      <c r="BV819" s="43" t="s">
        <v>376</v>
      </c>
      <c r="BW819" s="43" t="s">
        <v>376</v>
      </c>
      <c r="BX819" s="43"/>
      <c r="BZ819" s="50"/>
      <c r="CA819" s="50"/>
      <c r="CB819" s="88" t="str">
        <f t="shared" si="77"/>
        <v>19740130</v>
      </c>
    </row>
    <row r="820" spans="1:80" s="49" customFormat="1" ht="12.95" customHeight="1" x14ac:dyDescent="0.2">
      <c r="A820" s="43">
        <v>3</v>
      </c>
      <c r="B820" s="43">
        <v>2</v>
      </c>
      <c r="C820" s="43">
        <v>1974</v>
      </c>
      <c r="D820" s="43" t="s">
        <v>658</v>
      </c>
      <c r="E820" s="43" t="s">
        <v>555</v>
      </c>
      <c r="F820" s="51" t="s">
        <v>1327</v>
      </c>
      <c r="G820" s="43"/>
      <c r="H820" s="51" t="s">
        <v>40</v>
      </c>
      <c r="I820" s="51"/>
      <c r="J820" s="52">
        <v>27090</v>
      </c>
      <c r="K820" s="43" t="s">
        <v>1151</v>
      </c>
      <c r="L820" s="43" t="s">
        <v>3</v>
      </c>
      <c r="M820" s="43" t="s">
        <v>823</v>
      </c>
      <c r="N820" s="46">
        <v>2</v>
      </c>
      <c r="O820" s="46">
        <v>1</v>
      </c>
      <c r="P820" s="51" t="s">
        <v>1268</v>
      </c>
      <c r="Q820" s="51" t="s">
        <v>1017</v>
      </c>
      <c r="R820" s="51" t="s">
        <v>376</v>
      </c>
      <c r="S820" s="43" t="s">
        <v>1023</v>
      </c>
      <c r="T820" s="43"/>
      <c r="U820" s="43"/>
      <c r="V820" s="43"/>
      <c r="W820" s="43"/>
      <c r="X820" s="43"/>
      <c r="Y820" s="43"/>
      <c r="Z820" s="43"/>
      <c r="AA820" s="43"/>
      <c r="AB820" s="43"/>
      <c r="AC820" s="43"/>
      <c r="AD820" s="43"/>
      <c r="AE820" s="47">
        <f t="shared" si="72"/>
        <v>1</v>
      </c>
      <c r="AF820" s="47">
        <f t="shared" si="73"/>
        <v>0</v>
      </c>
      <c r="AG820" s="47">
        <f t="shared" si="74"/>
        <v>0</v>
      </c>
      <c r="AH820" s="43" t="s">
        <v>1111</v>
      </c>
      <c r="AI820" s="43" t="s">
        <v>1126</v>
      </c>
      <c r="AJ820" s="43" t="s">
        <v>376</v>
      </c>
      <c r="AK820" s="43" t="s">
        <v>658</v>
      </c>
      <c r="AL820" s="43" t="s">
        <v>1101</v>
      </c>
      <c r="AM820" s="43" t="s">
        <v>1159</v>
      </c>
      <c r="AN820" s="43" t="s">
        <v>376</v>
      </c>
      <c r="AO820" s="43" t="s">
        <v>658</v>
      </c>
      <c r="AP820" s="43"/>
      <c r="AQ820" s="43">
        <v>1</v>
      </c>
      <c r="AR820" s="43"/>
      <c r="AS820" s="43"/>
      <c r="AT820" s="43"/>
      <c r="AU820" s="43" t="s">
        <v>376</v>
      </c>
      <c r="AV820" s="43"/>
      <c r="AW820" s="43" t="s">
        <v>30</v>
      </c>
      <c r="AX820" s="43"/>
      <c r="AY820" s="43"/>
      <c r="AZ820" s="43" t="s">
        <v>30</v>
      </c>
      <c r="BA820" s="51"/>
      <c r="BB820" s="48" t="s">
        <v>30</v>
      </c>
      <c r="BC820" s="43" t="s">
        <v>30</v>
      </c>
      <c r="BD820" s="43"/>
      <c r="BE820" s="43"/>
      <c r="BF820" s="43">
        <v>1</v>
      </c>
      <c r="BG820" s="43">
        <v>1</v>
      </c>
      <c r="BH820" s="43">
        <v>1</v>
      </c>
      <c r="BI820" s="43" t="s">
        <v>1151</v>
      </c>
      <c r="BJ820" s="43" t="s">
        <v>823</v>
      </c>
      <c r="BK820" s="43">
        <v>1974</v>
      </c>
      <c r="BL820" s="43" t="str">
        <f t="shared" si="75"/>
        <v>1974Wolverhampton Wanderers</v>
      </c>
      <c r="BM820" s="49" t="str">
        <f t="shared" si="76"/>
        <v>London</v>
      </c>
      <c r="BN820" s="43"/>
      <c r="BO820" s="43"/>
      <c r="BP820" s="43"/>
      <c r="BQ820" s="43"/>
      <c r="BR820" s="43"/>
      <c r="BS820" s="43"/>
      <c r="BT820" s="43"/>
      <c r="BU820" s="43"/>
      <c r="BV820" s="43" t="s">
        <v>376</v>
      </c>
      <c r="BW820" s="43" t="s">
        <v>376</v>
      </c>
      <c r="BX820" s="43"/>
      <c r="BZ820" s="50"/>
      <c r="CA820" s="50"/>
      <c r="CB820" s="88" t="str">
        <f t="shared" si="77"/>
        <v>19740302</v>
      </c>
    </row>
    <row r="821" spans="1:80" s="49" customFormat="1" ht="12.95" customHeight="1" x14ac:dyDescent="0.2">
      <c r="A821" s="43">
        <v>3</v>
      </c>
      <c r="B821" s="43">
        <v>2</v>
      </c>
      <c r="C821" s="43">
        <v>1974</v>
      </c>
      <c r="D821" s="43" t="s">
        <v>658</v>
      </c>
      <c r="E821" s="43" t="s">
        <v>555</v>
      </c>
      <c r="F821" s="51" t="s">
        <v>1327</v>
      </c>
      <c r="G821" s="43"/>
      <c r="H821" s="51" t="s">
        <v>40</v>
      </c>
      <c r="I821" s="51"/>
      <c r="J821" s="52">
        <v>27090</v>
      </c>
      <c r="K821" s="43" t="s">
        <v>823</v>
      </c>
      <c r="L821" s="43" t="s">
        <v>4</v>
      </c>
      <c r="M821" s="43" t="s">
        <v>1151</v>
      </c>
      <c r="N821" s="46">
        <v>1</v>
      </c>
      <c r="O821" s="46">
        <v>2</v>
      </c>
      <c r="P821" s="51" t="s">
        <v>1268</v>
      </c>
      <c r="Q821" s="51" t="s">
        <v>1017</v>
      </c>
      <c r="R821" s="51" t="s">
        <v>376</v>
      </c>
      <c r="S821" s="43"/>
      <c r="T821" s="43"/>
      <c r="U821" s="43"/>
      <c r="V821" s="43"/>
      <c r="W821" s="43"/>
      <c r="X821" s="43"/>
      <c r="Y821" s="43"/>
      <c r="Z821" s="43"/>
      <c r="AA821" s="43"/>
      <c r="AB821" s="43"/>
      <c r="AC821" s="43"/>
      <c r="AD821" s="43"/>
      <c r="AE821" s="47">
        <f t="shared" si="72"/>
        <v>0</v>
      </c>
      <c r="AF821" s="47">
        <f t="shared" si="73"/>
        <v>0</v>
      </c>
      <c r="AG821" s="47">
        <f t="shared" si="74"/>
        <v>1</v>
      </c>
      <c r="AH821" s="43" t="s">
        <v>1101</v>
      </c>
      <c r="AI821" s="43" t="s">
        <v>1159</v>
      </c>
      <c r="AJ821" s="43" t="s">
        <v>376</v>
      </c>
      <c r="AK821" s="43" t="s">
        <v>658</v>
      </c>
      <c r="AL821" s="43" t="s">
        <v>1111</v>
      </c>
      <c r="AM821" s="43" t="s">
        <v>1126</v>
      </c>
      <c r="AN821" s="43" t="s">
        <v>376</v>
      </c>
      <c r="AO821" s="43" t="s">
        <v>658</v>
      </c>
      <c r="AP821" s="43"/>
      <c r="AQ821" s="43">
        <v>1</v>
      </c>
      <c r="AR821" s="43"/>
      <c r="AS821" s="43"/>
      <c r="AT821" s="43"/>
      <c r="AU821" s="43" t="s">
        <v>376</v>
      </c>
      <c r="AV821" s="43"/>
      <c r="AW821" s="43" t="s">
        <v>30</v>
      </c>
      <c r="AX821" s="43"/>
      <c r="AY821" s="43"/>
      <c r="AZ821" s="43" t="s">
        <v>30</v>
      </c>
      <c r="BA821" s="51"/>
      <c r="BB821" s="48"/>
      <c r="BC821" s="43" t="s">
        <v>30</v>
      </c>
      <c r="BD821" s="43"/>
      <c r="BE821" s="43"/>
      <c r="BF821" s="43">
        <v>1</v>
      </c>
      <c r="BG821" s="43">
        <v>1</v>
      </c>
      <c r="BH821" s="43">
        <v>1</v>
      </c>
      <c r="BI821" s="43" t="s">
        <v>823</v>
      </c>
      <c r="BJ821" s="43" t="s">
        <v>1151</v>
      </c>
      <c r="BK821" s="43">
        <v>1974</v>
      </c>
      <c r="BL821" s="43" t="str">
        <f t="shared" si="75"/>
        <v>1974Manchester City</v>
      </c>
      <c r="BM821" s="49" t="str">
        <f t="shared" si="76"/>
        <v>London</v>
      </c>
      <c r="BN821" s="43"/>
      <c r="BO821" s="43"/>
      <c r="BP821" s="43"/>
      <c r="BQ821" s="43"/>
      <c r="BR821" s="43"/>
      <c r="BS821" s="43"/>
      <c r="BT821" s="43"/>
      <c r="BU821" s="43"/>
      <c r="BV821" s="43" t="s">
        <v>376</v>
      </c>
      <c r="BW821" s="43" t="s">
        <v>376</v>
      </c>
      <c r="BX821" s="43"/>
      <c r="BZ821" s="50"/>
      <c r="CA821" s="50"/>
      <c r="CB821" s="88" t="str">
        <f t="shared" si="77"/>
        <v>19740302</v>
      </c>
    </row>
    <row r="822" spans="1:80" s="49" customFormat="1" ht="12.95" customHeight="1" x14ac:dyDescent="0.2">
      <c r="A822" s="43">
        <v>3</v>
      </c>
      <c r="B822" s="43">
        <v>30</v>
      </c>
      <c r="C822" s="43">
        <v>1974</v>
      </c>
      <c r="D822" s="43" t="s">
        <v>658</v>
      </c>
      <c r="E822" s="43" t="s">
        <v>555</v>
      </c>
      <c r="F822" s="44" t="s">
        <v>1010</v>
      </c>
      <c r="G822" s="43"/>
      <c r="H822" s="44" t="s">
        <v>1011</v>
      </c>
      <c r="I822" s="44"/>
      <c r="J822" s="45">
        <v>27118</v>
      </c>
      <c r="K822" s="43" t="s">
        <v>805</v>
      </c>
      <c r="L822" s="43" t="s">
        <v>3</v>
      </c>
      <c r="M822" s="43" t="s">
        <v>1255</v>
      </c>
      <c r="N822" s="46">
        <v>2</v>
      </c>
      <c r="O822" s="46">
        <v>0</v>
      </c>
      <c r="P822" s="44" t="s">
        <v>1252</v>
      </c>
      <c r="Q822" s="44" t="s">
        <v>1097</v>
      </c>
      <c r="R822" s="44" t="s">
        <v>376</v>
      </c>
      <c r="S822" s="43"/>
      <c r="T822" s="43"/>
      <c r="U822" s="43"/>
      <c r="V822" s="43"/>
      <c r="W822" s="43"/>
      <c r="X822" s="43"/>
      <c r="Y822" s="43"/>
      <c r="Z822" s="43"/>
      <c r="AA822" s="43"/>
      <c r="AB822" s="43"/>
      <c r="AC822" s="43"/>
      <c r="AD822" s="43"/>
      <c r="AE822" s="47">
        <f t="shared" si="72"/>
        <v>1</v>
      </c>
      <c r="AF822" s="47">
        <f t="shared" si="73"/>
        <v>0</v>
      </c>
      <c r="AG822" s="47">
        <f t="shared" si="74"/>
        <v>0</v>
      </c>
      <c r="AH822" s="43" t="s">
        <v>1227</v>
      </c>
      <c r="AI822" s="43" t="s">
        <v>1164</v>
      </c>
      <c r="AJ822" s="43" t="s">
        <v>376</v>
      </c>
      <c r="AK822" s="43" t="s">
        <v>658</v>
      </c>
      <c r="AL822" s="43" t="s">
        <v>1255</v>
      </c>
      <c r="AM822" s="43" t="s">
        <v>1086</v>
      </c>
      <c r="AN822" s="43" t="s">
        <v>376</v>
      </c>
      <c r="AO822" s="43" t="s">
        <v>658</v>
      </c>
      <c r="AP822" s="43"/>
      <c r="AQ822" s="43">
        <v>2</v>
      </c>
      <c r="AR822" s="43"/>
      <c r="AS822" s="43"/>
      <c r="AT822" s="43"/>
      <c r="AU822" s="43" t="s">
        <v>376</v>
      </c>
      <c r="AV822" s="43"/>
      <c r="AW822" s="43" t="s">
        <v>30</v>
      </c>
      <c r="AX822" s="43"/>
      <c r="AY822" s="43" t="s">
        <v>30</v>
      </c>
      <c r="AZ822" s="43"/>
      <c r="BA822" s="44"/>
      <c r="BB822" s="48"/>
      <c r="BC822" s="43"/>
      <c r="BD822" s="43"/>
      <c r="BE822" s="43"/>
      <c r="BF822" s="43">
        <v>1</v>
      </c>
      <c r="BG822" s="43">
        <v>1</v>
      </c>
      <c r="BH822" s="43">
        <v>1</v>
      </c>
      <c r="BI822" s="43" t="s">
        <v>805</v>
      </c>
      <c r="BJ822" s="43" t="s">
        <v>1255</v>
      </c>
      <c r="BK822" s="43">
        <v>1974</v>
      </c>
      <c r="BL822" s="43" t="str">
        <f t="shared" si="75"/>
        <v>1974Newcastle United</v>
      </c>
      <c r="BM822" s="49" t="str">
        <f t="shared" si="76"/>
        <v>Sheffield</v>
      </c>
      <c r="BN822" s="43"/>
      <c r="BO822" s="43"/>
      <c r="BP822" s="43"/>
      <c r="BQ822" s="43"/>
      <c r="BR822" s="43"/>
      <c r="BS822" s="43"/>
      <c r="BT822" s="43"/>
      <c r="BU822" s="43"/>
      <c r="BV822" s="43" t="s">
        <v>376</v>
      </c>
      <c r="BW822" s="43" t="s">
        <v>376</v>
      </c>
      <c r="BX822" s="43"/>
      <c r="BY822" s="47"/>
      <c r="BZ822" s="50"/>
      <c r="CA822" s="50"/>
      <c r="CB822" s="88" t="str">
        <f t="shared" si="77"/>
        <v>19740330</v>
      </c>
    </row>
    <row r="823" spans="1:80" s="49" customFormat="1" ht="12.95" customHeight="1" x14ac:dyDescent="0.2">
      <c r="A823" s="43">
        <v>3</v>
      </c>
      <c r="B823" s="43">
        <v>30</v>
      </c>
      <c r="C823" s="43">
        <v>1974</v>
      </c>
      <c r="D823" s="43" t="s">
        <v>658</v>
      </c>
      <c r="E823" s="43" t="s">
        <v>555</v>
      </c>
      <c r="F823" s="44" t="s">
        <v>1010</v>
      </c>
      <c r="G823" s="43"/>
      <c r="H823" s="44" t="s">
        <v>1011</v>
      </c>
      <c r="I823" s="44"/>
      <c r="J823" s="45">
        <v>27118</v>
      </c>
      <c r="K823" s="43" t="s">
        <v>1255</v>
      </c>
      <c r="L823" s="43" t="s">
        <v>4</v>
      </c>
      <c r="M823" s="43" t="s">
        <v>805</v>
      </c>
      <c r="N823" s="46">
        <v>0</v>
      </c>
      <c r="O823" s="46">
        <v>2</v>
      </c>
      <c r="P823" s="44" t="s">
        <v>1252</v>
      </c>
      <c r="Q823" s="44" t="s">
        <v>1097</v>
      </c>
      <c r="R823" s="44" t="s">
        <v>376</v>
      </c>
      <c r="S823" s="43"/>
      <c r="T823" s="43"/>
      <c r="U823" s="43"/>
      <c r="V823" s="43"/>
      <c r="W823" s="43"/>
      <c r="X823" s="43"/>
      <c r="Y823" s="43"/>
      <c r="Z823" s="43"/>
      <c r="AA823" s="43"/>
      <c r="AB823" s="43"/>
      <c r="AC823" s="43"/>
      <c r="AD823" s="43"/>
      <c r="AE823" s="47">
        <f t="shared" si="72"/>
        <v>0</v>
      </c>
      <c r="AF823" s="47">
        <f t="shared" si="73"/>
        <v>0</v>
      </c>
      <c r="AG823" s="47">
        <f t="shared" si="74"/>
        <v>1</v>
      </c>
      <c r="AH823" s="43" t="s">
        <v>1255</v>
      </c>
      <c r="AI823" s="43" t="s">
        <v>1086</v>
      </c>
      <c r="AJ823" s="43" t="s">
        <v>376</v>
      </c>
      <c r="AK823" s="43" t="s">
        <v>658</v>
      </c>
      <c r="AL823" s="43" t="s">
        <v>1227</v>
      </c>
      <c r="AM823" s="43" t="s">
        <v>1164</v>
      </c>
      <c r="AN823" s="43" t="s">
        <v>376</v>
      </c>
      <c r="AO823" s="43" t="s">
        <v>658</v>
      </c>
      <c r="AP823" s="43"/>
      <c r="AQ823" s="43">
        <v>2</v>
      </c>
      <c r="AR823" s="43"/>
      <c r="AS823" s="43"/>
      <c r="AT823" s="43"/>
      <c r="AU823" s="43" t="s">
        <v>376</v>
      </c>
      <c r="AV823" s="43"/>
      <c r="AW823" s="43" t="s">
        <v>30</v>
      </c>
      <c r="AX823" s="43"/>
      <c r="AY823" s="43" t="s">
        <v>30</v>
      </c>
      <c r="AZ823" s="43"/>
      <c r="BA823" s="44"/>
      <c r="BB823" s="48"/>
      <c r="BC823" s="43"/>
      <c r="BD823" s="43"/>
      <c r="BE823" s="43"/>
      <c r="BF823" s="43">
        <v>1</v>
      </c>
      <c r="BG823" s="43">
        <v>1</v>
      </c>
      <c r="BH823" s="43">
        <v>1</v>
      </c>
      <c r="BI823" s="43" t="s">
        <v>1255</v>
      </c>
      <c r="BJ823" s="43" t="s">
        <v>805</v>
      </c>
      <c r="BK823" s="43">
        <v>1974</v>
      </c>
      <c r="BL823" s="43" t="str">
        <f t="shared" si="75"/>
        <v>1974Burnley</v>
      </c>
      <c r="BM823" s="49" t="str">
        <f t="shared" si="76"/>
        <v>Sheffield</v>
      </c>
      <c r="BN823" s="43"/>
      <c r="BO823" s="43"/>
      <c r="BP823" s="43"/>
      <c r="BQ823" s="43"/>
      <c r="BR823" s="43"/>
      <c r="BS823" s="43"/>
      <c r="BT823" s="43"/>
      <c r="BU823" s="43"/>
      <c r="BV823" s="43" t="s">
        <v>376</v>
      </c>
      <c r="BW823" s="43" t="s">
        <v>376</v>
      </c>
      <c r="BX823" s="43"/>
      <c r="BY823" s="47"/>
      <c r="BZ823" s="50"/>
      <c r="CA823" s="50"/>
      <c r="CB823" s="88" t="str">
        <f t="shared" si="77"/>
        <v>19740330</v>
      </c>
    </row>
    <row r="824" spans="1:80" s="49" customFormat="1" ht="12.95" customHeight="1" x14ac:dyDescent="0.2">
      <c r="A824" s="43">
        <v>3</v>
      </c>
      <c r="B824" s="43">
        <v>30</v>
      </c>
      <c r="C824" s="43">
        <v>1974</v>
      </c>
      <c r="D824" s="43" t="s">
        <v>658</v>
      </c>
      <c r="E824" s="43" t="s">
        <v>555</v>
      </c>
      <c r="F824" s="44" t="s">
        <v>1010</v>
      </c>
      <c r="G824" s="43"/>
      <c r="H824" s="44" t="s">
        <v>1011</v>
      </c>
      <c r="I824" s="44"/>
      <c r="J824" s="45">
        <v>27118</v>
      </c>
      <c r="K824" s="43" t="s">
        <v>588</v>
      </c>
      <c r="L824" s="43" t="s">
        <v>1014</v>
      </c>
      <c r="M824" s="43" t="s">
        <v>1291</v>
      </c>
      <c r="N824" s="46">
        <v>0</v>
      </c>
      <c r="O824" s="46">
        <v>0</v>
      </c>
      <c r="P824" s="44" t="s">
        <v>1246</v>
      </c>
      <c r="Q824" s="44" t="s">
        <v>1101</v>
      </c>
      <c r="R824" s="44" t="s">
        <v>376</v>
      </c>
      <c r="S824" s="43"/>
      <c r="T824" s="43"/>
      <c r="U824" s="43"/>
      <c r="V824" s="43"/>
      <c r="W824" s="43"/>
      <c r="X824" s="43"/>
      <c r="Y824" s="43"/>
      <c r="Z824" s="43"/>
      <c r="AA824" s="43"/>
      <c r="AB824" s="43"/>
      <c r="AC824" s="43"/>
      <c r="AD824" s="43"/>
      <c r="AE824" s="47">
        <f t="shared" si="72"/>
        <v>0</v>
      </c>
      <c r="AF824" s="47">
        <f t="shared" si="73"/>
        <v>1</v>
      </c>
      <c r="AG824" s="47">
        <f t="shared" si="74"/>
        <v>0</v>
      </c>
      <c r="AH824" s="43" t="s">
        <v>588</v>
      </c>
      <c r="AI824" s="43" t="s">
        <v>1175</v>
      </c>
      <c r="AJ824" s="43" t="s">
        <v>376</v>
      </c>
      <c r="AK824" s="43" t="s">
        <v>658</v>
      </c>
      <c r="AL824" s="43" t="s">
        <v>1278</v>
      </c>
      <c r="AM824" s="43" t="s">
        <v>1292</v>
      </c>
      <c r="AN824" s="43" t="s">
        <v>376</v>
      </c>
      <c r="AO824" s="43" t="s">
        <v>658</v>
      </c>
      <c r="AP824" s="43"/>
      <c r="AQ824" s="43">
        <v>2</v>
      </c>
      <c r="AR824" s="43"/>
      <c r="AS824" s="43"/>
      <c r="AT824" s="43"/>
      <c r="AU824" s="43" t="s">
        <v>376</v>
      </c>
      <c r="AV824" s="43"/>
      <c r="AW824" s="43" t="s">
        <v>30</v>
      </c>
      <c r="AX824" s="43"/>
      <c r="AY824" s="43" t="s">
        <v>30</v>
      </c>
      <c r="AZ824" s="43"/>
      <c r="BA824" s="44"/>
      <c r="BB824" s="48"/>
      <c r="BC824" s="43"/>
      <c r="BD824" s="43"/>
      <c r="BE824" s="43"/>
      <c r="BF824" s="43">
        <v>1</v>
      </c>
      <c r="BG824" s="43">
        <v>1</v>
      </c>
      <c r="BH824" s="43">
        <v>1</v>
      </c>
      <c r="BI824" s="43" t="s">
        <v>588</v>
      </c>
      <c r="BJ824" s="43" t="s">
        <v>1291</v>
      </c>
      <c r="BK824" s="43">
        <v>1974</v>
      </c>
      <c r="BL824" s="43" t="str">
        <f t="shared" si="75"/>
        <v>1974Liverpool</v>
      </c>
      <c r="BM824" s="49" t="str">
        <f t="shared" si="76"/>
        <v>Manchester</v>
      </c>
      <c r="BN824" s="43"/>
      <c r="BO824" s="43"/>
      <c r="BP824" s="43"/>
      <c r="BQ824" s="43"/>
      <c r="BR824" s="43"/>
      <c r="BS824" s="43"/>
      <c r="BT824" s="43"/>
      <c r="BU824" s="43"/>
      <c r="BV824" s="43" t="s">
        <v>376</v>
      </c>
      <c r="BW824" s="43" t="s">
        <v>376</v>
      </c>
      <c r="BX824" s="43"/>
      <c r="BZ824" s="50"/>
      <c r="CA824" s="50"/>
      <c r="CB824" s="88" t="str">
        <f t="shared" si="77"/>
        <v>19740330</v>
      </c>
    </row>
    <row r="825" spans="1:80" s="49" customFormat="1" ht="12.95" customHeight="1" x14ac:dyDescent="0.2">
      <c r="A825" s="43">
        <v>3</v>
      </c>
      <c r="B825" s="43">
        <v>30</v>
      </c>
      <c r="C825" s="43">
        <v>1974</v>
      </c>
      <c r="D825" s="43" t="s">
        <v>658</v>
      </c>
      <c r="E825" s="43" t="s">
        <v>555</v>
      </c>
      <c r="F825" s="44" t="s">
        <v>1010</v>
      </c>
      <c r="G825" s="43"/>
      <c r="H825" s="44" t="s">
        <v>1011</v>
      </c>
      <c r="I825" s="44"/>
      <c r="J825" s="45">
        <v>27118</v>
      </c>
      <c r="K825" s="43" t="s">
        <v>1291</v>
      </c>
      <c r="L825" s="43" t="s">
        <v>1014</v>
      </c>
      <c r="M825" s="43" t="s">
        <v>588</v>
      </c>
      <c r="N825" s="46">
        <v>0</v>
      </c>
      <c r="O825" s="46">
        <v>0</v>
      </c>
      <c r="P825" s="44" t="s">
        <v>1246</v>
      </c>
      <c r="Q825" s="44" t="s">
        <v>1101</v>
      </c>
      <c r="R825" s="44" t="s">
        <v>376</v>
      </c>
      <c r="S825" s="43"/>
      <c r="T825" s="43"/>
      <c r="U825" s="43"/>
      <c r="V825" s="43"/>
      <c r="W825" s="43"/>
      <c r="X825" s="43"/>
      <c r="Y825" s="43"/>
      <c r="Z825" s="43"/>
      <c r="AA825" s="43"/>
      <c r="AB825" s="43"/>
      <c r="AC825" s="43"/>
      <c r="AD825" s="43"/>
      <c r="AE825" s="47">
        <f t="shared" si="72"/>
        <v>0</v>
      </c>
      <c r="AF825" s="47">
        <f t="shared" si="73"/>
        <v>1</v>
      </c>
      <c r="AG825" s="47">
        <f t="shared" si="74"/>
        <v>0</v>
      </c>
      <c r="AH825" s="43" t="s">
        <v>1278</v>
      </c>
      <c r="AI825" s="43" t="s">
        <v>1292</v>
      </c>
      <c r="AJ825" s="43" t="s">
        <v>376</v>
      </c>
      <c r="AK825" s="43" t="s">
        <v>658</v>
      </c>
      <c r="AL825" s="43" t="s">
        <v>588</v>
      </c>
      <c r="AM825" s="43" t="s">
        <v>1175</v>
      </c>
      <c r="AN825" s="43" t="s">
        <v>376</v>
      </c>
      <c r="AO825" s="43" t="s">
        <v>658</v>
      </c>
      <c r="AP825" s="43"/>
      <c r="AQ825" s="43">
        <v>2</v>
      </c>
      <c r="AR825" s="43"/>
      <c r="AS825" s="43"/>
      <c r="AT825" s="43"/>
      <c r="AU825" s="43" t="s">
        <v>376</v>
      </c>
      <c r="AV825" s="43"/>
      <c r="AW825" s="43" t="s">
        <v>30</v>
      </c>
      <c r="AX825" s="43"/>
      <c r="AY825" s="43" t="s">
        <v>30</v>
      </c>
      <c r="AZ825" s="43"/>
      <c r="BA825" s="44"/>
      <c r="BB825" s="48"/>
      <c r="BC825" s="43"/>
      <c r="BD825" s="43"/>
      <c r="BE825" s="43"/>
      <c r="BF825" s="43">
        <v>1</v>
      </c>
      <c r="BG825" s="43">
        <v>1</v>
      </c>
      <c r="BH825" s="43">
        <v>1</v>
      </c>
      <c r="BI825" s="43" t="s">
        <v>1291</v>
      </c>
      <c r="BJ825" s="43" t="s">
        <v>588</v>
      </c>
      <c r="BK825" s="43">
        <v>1974</v>
      </c>
      <c r="BL825" s="43" t="str">
        <f t="shared" si="75"/>
        <v>1974Leicester City</v>
      </c>
      <c r="BM825" s="49" t="str">
        <f t="shared" si="76"/>
        <v>Manchester</v>
      </c>
      <c r="BN825" s="43"/>
      <c r="BO825" s="43"/>
      <c r="BP825" s="43"/>
      <c r="BQ825" s="43"/>
      <c r="BR825" s="43"/>
      <c r="BS825" s="43"/>
      <c r="BT825" s="43"/>
      <c r="BU825" s="43"/>
      <c r="BV825" s="43" t="s">
        <v>376</v>
      </c>
      <c r="BW825" s="43" t="s">
        <v>376</v>
      </c>
      <c r="BX825" s="43"/>
      <c r="BZ825" s="50"/>
      <c r="CA825" s="50"/>
      <c r="CB825" s="88" t="str">
        <f t="shared" si="77"/>
        <v>19740330</v>
      </c>
    </row>
    <row r="826" spans="1:80" s="49" customFormat="1" ht="12.95" customHeight="1" x14ac:dyDescent="0.2">
      <c r="A826" s="43">
        <v>4</v>
      </c>
      <c r="B826" s="43">
        <v>3</v>
      </c>
      <c r="C826" s="43">
        <v>1974</v>
      </c>
      <c r="D826" s="43" t="s">
        <v>658</v>
      </c>
      <c r="E826" s="43" t="s">
        <v>555</v>
      </c>
      <c r="F826" s="44" t="s">
        <v>1010</v>
      </c>
      <c r="G826" s="43"/>
      <c r="H826" s="44" t="s">
        <v>1011</v>
      </c>
      <c r="I826" s="44" t="s">
        <v>1023</v>
      </c>
      <c r="J826" s="45">
        <v>27122</v>
      </c>
      <c r="K826" s="43" t="s">
        <v>588</v>
      </c>
      <c r="L826" s="43" t="s">
        <v>3</v>
      </c>
      <c r="M826" s="43" t="s">
        <v>1291</v>
      </c>
      <c r="N826" s="46">
        <v>3</v>
      </c>
      <c r="O826" s="46">
        <v>1</v>
      </c>
      <c r="P826" s="44" t="s">
        <v>1219</v>
      </c>
      <c r="Q826" s="44" t="s">
        <v>1111</v>
      </c>
      <c r="R826" s="44" t="s">
        <v>376</v>
      </c>
      <c r="S826" s="43"/>
      <c r="T826" s="43"/>
      <c r="U826" s="43"/>
      <c r="V826" s="43"/>
      <c r="W826" s="43"/>
      <c r="X826" s="43"/>
      <c r="Y826" s="43"/>
      <c r="Z826" s="43"/>
      <c r="AA826" s="43"/>
      <c r="AB826" s="43"/>
      <c r="AC826" s="43"/>
      <c r="AD826" s="43"/>
      <c r="AE826" s="47">
        <f t="shared" si="72"/>
        <v>1</v>
      </c>
      <c r="AF826" s="47">
        <f t="shared" si="73"/>
        <v>0</v>
      </c>
      <c r="AG826" s="47">
        <f t="shared" si="74"/>
        <v>0</v>
      </c>
      <c r="AH826" s="43" t="s">
        <v>588</v>
      </c>
      <c r="AI826" s="43" t="s">
        <v>1175</v>
      </c>
      <c r="AJ826" s="43" t="s">
        <v>376</v>
      </c>
      <c r="AK826" s="43" t="s">
        <v>658</v>
      </c>
      <c r="AL826" s="43" t="s">
        <v>1278</v>
      </c>
      <c r="AM826" s="43" t="s">
        <v>1292</v>
      </c>
      <c r="AN826" s="43" t="s">
        <v>376</v>
      </c>
      <c r="AO826" s="43" t="s">
        <v>658</v>
      </c>
      <c r="AP826" s="43"/>
      <c r="AQ826" s="43">
        <v>2</v>
      </c>
      <c r="AR826" s="43"/>
      <c r="AS826" s="43"/>
      <c r="AT826" s="43"/>
      <c r="AU826" s="43" t="s">
        <v>376</v>
      </c>
      <c r="AV826" s="43"/>
      <c r="AW826" s="43" t="s">
        <v>30</v>
      </c>
      <c r="AX826" s="43"/>
      <c r="AY826" s="43" t="s">
        <v>30</v>
      </c>
      <c r="AZ826" s="43"/>
      <c r="BA826" s="44"/>
      <c r="BB826" s="48"/>
      <c r="BC826" s="43"/>
      <c r="BD826" s="43"/>
      <c r="BE826" s="43"/>
      <c r="BF826" s="43">
        <v>1</v>
      </c>
      <c r="BG826" s="43">
        <v>1</v>
      </c>
      <c r="BH826" s="43">
        <v>1</v>
      </c>
      <c r="BI826" s="43" t="s">
        <v>588</v>
      </c>
      <c r="BJ826" s="43" t="s">
        <v>1291</v>
      </c>
      <c r="BK826" s="43">
        <v>1974</v>
      </c>
      <c r="BL826" s="43" t="str">
        <f t="shared" si="75"/>
        <v>1974Liverpool</v>
      </c>
      <c r="BM826" s="49" t="str">
        <f t="shared" si="76"/>
        <v>Birmingham</v>
      </c>
      <c r="BN826" s="43"/>
      <c r="BO826" s="43"/>
      <c r="BP826" s="43"/>
      <c r="BQ826" s="43"/>
      <c r="BR826" s="43"/>
      <c r="BS826" s="43"/>
      <c r="BT826" s="43"/>
      <c r="BU826" s="43"/>
      <c r="BV826" s="43" t="s">
        <v>376</v>
      </c>
      <c r="BW826" s="43" t="s">
        <v>376</v>
      </c>
      <c r="BX826" s="43"/>
      <c r="BZ826" s="50"/>
      <c r="CA826" s="50"/>
      <c r="CB826" s="88" t="str">
        <f t="shared" si="77"/>
        <v>19740403</v>
      </c>
    </row>
    <row r="827" spans="1:80" s="49" customFormat="1" ht="12.95" customHeight="1" x14ac:dyDescent="0.2">
      <c r="A827" s="43">
        <v>4</v>
      </c>
      <c r="B827" s="43">
        <v>3</v>
      </c>
      <c r="C827" s="43">
        <v>1974</v>
      </c>
      <c r="D827" s="43" t="s">
        <v>658</v>
      </c>
      <c r="E827" s="43" t="s">
        <v>555</v>
      </c>
      <c r="F827" s="44" t="s">
        <v>1010</v>
      </c>
      <c r="G827" s="43"/>
      <c r="H827" s="44" t="s">
        <v>1011</v>
      </c>
      <c r="I827" s="44" t="s">
        <v>1023</v>
      </c>
      <c r="J827" s="45">
        <v>27122</v>
      </c>
      <c r="K827" s="43" t="s">
        <v>1291</v>
      </c>
      <c r="L827" s="43" t="s">
        <v>4</v>
      </c>
      <c r="M827" s="43" t="s">
        <v>588</v>
      </c>
      <c r="N827" s="46">
        <v>1</v>
      </c>
      <c r="O827" s="46">
        <v>3</v>
      </c>
      <c r="P827" s="44" t="s">
        <v>1219</v>
      </c>
      <c r="Q827" s="44" t="s">
        <v>1111</v>
      </c>
      <c r="R827" s="44" t="s">
        <v>376</v>
      </c>
      <c r="S827" s="43"/>
      <c r="T827" s="43"/>
      <c r="U827" s="43"/>
      <c r="V827" s="43"/>
      <c r="W827" s="43"/>
      <c r="X827" s="43"/>
      <c r="Y827" s="43"/>
      <c r="Z827" s="43"/>
      <c r="AA827" s="43"/>
      <c r="AB827" s="43"/>
      <c r="AC827" s="43"/>
      <c r="AD827" s="43"/>
      <c r="AE827" s="47">
        <f t="shared" si="72"/>
        <v>0</v>
      </c>
      <c r="AF827" s="47">
        <f t="shared" si="73"/>
        <v>0</v>
      </c>
      <c r="AG827" s="47">
        <f t="shared" si="74"/>
        <v>1</v>
      </c>
      <c r="AH827" s="43" t="s">
        <v>1278</v>
      </c>
      <c r="AI827" s="43" t="s">
        <v>1292</v>
      </c>
      <c r="AJ827" s="43" t="s">
        <v>376</v>
      </c>
      <c r="AK827" s="43" t="s">
        <v>658</v>
      </c>
      <c r="AL827" s="43" t="s">
        <v>588</v>
      </c>
      <c r="AM827" s="43" t="s">
        <v>1175</v>
      </c>
      <c r="AN827" s="43" t="s">
        <v>376</v>
      </c>
      <c r="AO827" s="43" t="s">
        <v>658</v>
      </c>
      <c r="AP827" s="43"/>
      <c r="AQ827" s="43">
        <v>2</v>
      </c>
      <c r="AR827" s="43"/>
      <c r="AS827" s="43"/>
      <c r="AT827" s="43"/>
      <c r="AU827" s="43" t="s">
        <v>376</v>
      </c>
      <c r="AV827" s="43"/>
      <c r="AW827" s="43" t="s">
        <v>30</v>
      </c>
      <c r="AX827" s="43"/>
      <c r="AY827" s="43" t="s">
        <v>30</v>
      </c>
      <c r="AZ827" s="43"/>
      <c r="BA827" s="44"/>
      <c r="BB827" s="48"/>
      <c r="BC827" s="43"/>
      <c r="BD827" s="43"/>
      <c r="BE827" s="43"/>
      <c r="BF827" s="43">
        <v>1</v>
      </c>
      <c r="BG827" s="43">
        <v>1</v>
      </c>
      <c r="BH827" s="43">
        <v>1</v>
      </c>
      <c r="BI827" s="43" t="s">
        <v>1291</v>
      </c>
      <c r="BJ827" s="43" t="s">
        <v>588</v>
      </c>
      <c r="BK827" s="43">
        <v>1974</v>
      </c>
      <c r="BL827" s="43" t="str">
        <f t="shared" si="75"/>
        <v>1974Leicester City</v>
      </c>
      <c r="BM827" s="49" t="str">
        <f t="shared" si="76"/>
        <v>Birmingham</v>
      </c>
      <c r="BN827" s="43"/>
      <c r="BO827" s="43"/>
      <c r="BP827" s="43"/>
      <c r="BQ827" s="43"/>
      <c r="BR827" s="43"/>
      <c r="BS827" s="43"/>
      <c r="BT827" s="43"/>
      <c r="BU827" s="43"/>
      <c r="BV827" s="43" t="s">
        <v>376</v>
      </c>
      <c r="BW827" s="43" t="s">
        <v>376</v>
      </c>
      <c r="BX827" s="43"/>
      <c r="BZ827" s="50"/>
      <c r="CA827" s="50"/>
      <c r="CB827" s="88" t="str">
        <f t="shared" si="77"/>
        <v>19740403</v>
      </c>
    </row>
    <row r="828" spans="1:80" s="49" customFormat="1" ht="12.95" customHeight="1" x14ac:dyDescent="0.2">
      <c r="A828" s="43">
        <v>5</v>
      </c>
      <c r="B828" s="43">
        <v>4</v>
      </c>
      <c r="C828" s="43">
        <v>1974</v>
      </c>
      <c r="D828" s="43" t="s">
        <v>658</v>
      </c>
      <c r="E828" s="43" t="s">
        <v>555</v>
      </c>
      <c r="F828" s="44" t="s">
        <v>1010</v>
      </c>
      <c r="G828" s="43"/>
      <c r="H828" s="44" t="s">
        <v>1025</v>
      </c>
      <c r="I828" s="44"/>
      <c r="J828" s="45">
        <v>27153</v>
      </c>
      <c r="K828" s="43" t="s">
        <v>588</v>
      </c>
      <c r="L828" s="43" t="s">
        <v>3</v>
      </c>
      <c r="M828" s="43" t="s">
        <v>805</v>
      </c>
      <c r="N828" s="46">
        <v>3</v>
      </c>
      <c r="O828" s="46">
        <v>0</v>
      </c>
      <c r="P828" s="44" t="s">
        <v>1268</v>
      </c>
      <c r="Q828" s="44" t="s">
        <v>1017</v>
      </c>
      <c r="R828" s="44" t="s">
        <v>376</v>
      </c>
      <c r="S828" s="43"/>
      <c r="T828" s="43"/>
      <c r="U828" s="43"/>
      <c r="V828" s="43"/>
      <c r="W828" s="43"/>
      <c r="X828" s="43"/>
      <c r="Y828" s="43"/>
      <c r="Z828" s="43"/>
      <c r="AA828" s="43"/>
      <c r="AB828" s="43"/>
      <c r="AC828" s="43"/>
      <c r="AD828" s="43"/>
      <c r="AE828" s="47">
        <f t="shared" si="72"/>
        <v>1</v>
      </c>
      <c r="AF828" s="47">
        <f t="shared" si="73"/>
        <v>0</v>
      </c>
      <c r="AG828" s="47">
        <f t="shared" si="74"/>
        <v>0</v>
      </c>
      <c r="AH828" s="43" t="s">
        <v>588</v>
      </c>
      <c r="AI828" s="43" t="s">
        <v>1175</v>
      </c>
      <c r="AJ828" s="43" t="s">
        <v>376</v>
      </c>
      <c r="AK828" s="43" t="s">
        <v>658</v>
      </c>
      <c r="AL828" s="43" t="s">
        <v>1227</v>
      </c>
      <c r="AM828" s="43" t="s">
        <v>1164</v>
      </c>
      <c r="AN828" s="43" t="s">
        <v>376</v>
      </c>
      <c r="AO828" s="43" t="s">
        <v>658</v>
      </c>
      <c r="AP828" s="43"/>
      <c r="AQ828" s="43">
        <v>1</v>
      </c>
      <c r="AR828" s="43"/>
      <c r="AS828" s="43"/>
      <c r="AT828" s="43"/>
      <c r="AU828" s="43" t="s">
        <v>376</v>
      </c>
      <c r="AV828" s="43"/>
      <c r="AW828" s="43" t="s">
        <v>30</v>
      </c>
      <c r="AX828" s="43"/>
      <c r="AY828" s="43" t="s">
        <v>30</v>
      </c>
      <c r="AZ828" s="43"/>
      <c r="BA828" s="44"/>
      <c r="BB828" s="48" t="s">
        <v>30</v>
      </c>
      <c r="BC828" s="43" t="s">
        <v>30</v>
      </c>
      <c r="BD828" s="43"/>
      <c r="BE828" s="43"/>
      <c r="BF828" s="43">
        <v>1</v>
      </c>
      <c r="BG828" s="43">
        <v>1</v>
      </c>
      <c r="BH828" s="43">
        <v>1</v>
      </c>
      <c r="BI828" s="43" t="s">
        <v>588</v>
      </c>
      <c r="BJ828" s="43" t="s">
        <v>805</v>
      </c>
      <c r="BK828" s="43">
        <v>1974</v>
      </c>
      <c r="BL828" s="43" t="str">
        <f t="shared" si="75"/>
        <v>1974Liverpool</v>
      </c>
      <c r="BM828" s="49" t="str">
        <f t="shared" si="76"/>
        <v>London</v>
      </c>
      <c r="BN828" s="43"/>
      <c r="BO828" s="43"/>
      <c r="BP828" s="43"/>
      <c r="BQ828" s="43"/>
      <c r="BR828" s="43"/>
      <c r="BS828" s="43"/>
      <c r="BT828" s="43"/>
      <c r="BU828" s="43"/>
      <c r="BV828" s="43" t="s">
        <v>376</v>
      </c>
      <c r="BW828" s="43" t="s">
        <v>376</v>
      </c>
      <c r="BX828" s="43"/>
      <c r="BZ828" s="50"/>
      <c r="CA828" s="50"/>
      <c r="CB828" s="88" t="str">
        <f t="shared" si="77"/>
        <v>19740504</v>
      </c>
    </row>
    <row r="829" spans="1:80" s="49" customFormat="1" ht="12.95" customHeight="1" x14ac:dyDescent="0.2">
      <c r="A829" s="43">
        <v>5</v>
      </c>
      <c r="B829" s="43">
        <v>4</v>
      </c>
      <c r="C829" s="43">
        <v>1974</v>
      </c>
      <c r="D829" s="43" t="s">
        <v>658</v>
      </c>
      <c r="E829" s="43" t="s">
        <v>555</v>
      </c>
      <c r="F829" s="44" t="s">
        <v>1010</v>
      </c>
      <c r="G829" s="43"/>
      <c r="H829" s="44" t="s">
        <v>1025</v>
      </c>
      <c r="I829" s="44"/>
      <c r="J829" s="45">
        <v>27153</v>
      </c>
      <c r="K829" s="43" t="s">
        <v>805</v>
      </c>
      <c r="L829" s="43" t="s">
        <v>4</v>
      </c>
      <c r="M829" s="43" t="s">
        <v>588</v>
      </c>
      <c r="N829" s="46">
        <v>0</v>
      </c>
      <c r="O829" s="46">
        <v>3</v>
      </c>
      <c r="P829" s="44" t="s">
        <v>1268</v>
      </c>
      <c r="Q829" s="44" t="s">
        <v>1017</v>
      </c>
      <c r="R829" s="44" t="s">
        <v>376</v>
      </c>
      <c r="S829" s="43"/>
      <c r="T829" s="43"/>
      <c r="U829" s="43"/>
      <c r="V829" s="43"/>
      <c r="W829" s="43"/>
      <c r="X829" s="43"/>
      <c r="Y829" s="43"/>
      <c r="Z829" s="43"/>
      <c r="AA829" s="43"/>
      <c r="AB829" s="43"/>
      <c r="AC829" s="43"/>
      <c r="AD829" s="43"/>
      <c r="AE829" s="47">
        <f t="shared" si="72"/>
        <v>0</v>
      </c>
      <c r="AF829" s="47">
        <f t="shared" si="73"/>
        <v>0</v>
      </c>
      <c r="AG829" s="47">
        <f t="shared" si="74"/>
        <v>1</v>
      </c>
      <c r="AH829" s="43" t="s">
        <v>1227</v>
      </c>
      <c r="AI829" s="43" t="s">
        <v>1164</v>
      </c>
      <c r="AJ829" s="43" t="s">
        <v>376</v>
      </c>
      <c r="AK829" s="43" t="s">
        <v>658</v>
      </c>
      <c r="AL829" s="43" t="s">
        <v>588</v>
      </c>
      <c r="AM829" s="43" t="s">
        <v>1175</v>
      </c>
      <c r="AN829" s="43" t="s">
        <v>376</v>
      </c>
      <c r="AO829" s="43" t="s">
        <v>658</v>
      </c>
      <c r="AP829" s="43"/>
      <c r="AQ829" s="43">
        <v>1</v>
      </c>
      <c r="AR829" s="43"/>
      <c r="AS829" s="43"/>
      <c r="AT829" s="43"/>
      <c r="AU829" s="43" t="s">
        <v>376</v>
      </c>
      <c r="AV829" s="43"/>
      <c r="AW829" s="43" t="s">
        <v>30</v>
      </c>
      <c r="AX829" s="43"/>
      <c r="AY829" s="43" t="s">
        <v>30</v>
      </c>
      <c r="AZ829" s="43"/>
      <c r="BA829" s="44"/>
      <c r="BB829" s="48"/>
      <c r="BC829" s="43" t="s">
        <v>30</v>
      </c>
      <c r="BD829" s="43"/>
      <c r="BE829" s="43"/>
      <c r="BF829" s="43">
        <v>1</v>
      </c>
      <c r="BG829" s="43">
        <v>1</v>
      </c>
      <c r="BH829" s="43">
        <v>1</v>
      </c>
      <c r="BI829" s="43" t="s">
        <v>805</v>
      </c>
      <c r="BJ829" s="43" t="s">
        <v>588</v>
      </c>
      <c r="BK829" s="43">
        <v>1974</v>
      </c>
      <c r="BL829" s="43" t="str">
        <f t="shared" si="75"/>
        <v>1974Newcastle United</v>
      </c>
      <c r="BM829" s="49" t="str">
        <f t="shared" si="76"/>
        <v>London</v>
      </c>
      <c r="BN829" s="43"/>
      <c r="BO829" s="43"/>
      <c r="BP829" s="43"/>
      <c r="BQ829" s="43"/>
      <c r="BR829" s="43"/>
      <c r="BS829" s="43"/>
      <c r="BT829" s="43"/>
      <c r="BU829" s="43"/>
      <c r="BV829" s="43" t="s">
        <v>376</v>
      </c>
      <c r="BW829" s="43" t="s">
        <v>376</v>
      </c>
      <c r="BX829" s="43"/>
      <c r="BZ829" s="50"/>
      <c r="CA829" s="50"/>
      <c r="CB829" s="88" t="str">
        <f t="shared" si="77"/>
        <v>19740504</v>
      </c>
    </row>
    <row r="830" spans="1:80" s="49" customFormat="1" ht="12.95" customHeight="1" x14ac:dyDescent="0.2">
      <c r="A830" s="43">
        <v>1</v>
      </c>
      <c r="B830" s="43">
        <v>15</v>
      </c>
      <c r="C830" s="43">
        <v>1975</v>
      </c>
      <c r="D830" s="43" t="s">
        <v>658</v>
      </c>
      <c r="E830" s="43" t="s">
        <v>553</v>
      </c>
      <c r="F830" s="51" t="s">
        <v>1327</v>
      </c>
      <c r="G830" s="43"/>
      <c r="H830" s="51" t="s">
        <v>1011</v>
      </c>
      <c r="I830" s="51">
        <v>1</v>
      </c>
      <c r="J830" s="52">
        <v>27409</v>
      </c>
      <c r="K830" s="43" t="s">
        <v>821</v>
      </c>
      <c r="L830" s="43" t="s">
        <v>1014</v>
      </c>
      <c r="M830" s="43" t="s">
        <v>1321</v>
      </c>
      <c r="N830" s="46">
        <v>2</v>
      </c>
      <c r="O830" s="46">
        <v>2</v>
      </c>
      <c r="P830" s="51" t="s">
        <v>1246</v>
      </c>
      <c r="Q830" s="51" t="s">
        <v>1101</v>
      </c>
      <c r="R830" s="51" t="s">
        <v>376</v>
      </c>
      <c r="S830" s="43"/>
      <c r="T830" s="43"/>
      <c r="U830" s="43"/>
      <c r="V830" s="43"/>
      <c r="W830" s="43"/>
      <c r="X830" s="43"/>
      <c r="Y830" s="43"/>
      <c r="Z830" s="43"/>
      <c r="AA830" s="43"/>
      <c r="AB830" s="43"/>
      <c r="AC830" s="43"/>
      <c r="AD830" s="43" t="s">
        <v>1033</v>
      </c>
      <c r="AE830" s="47">
        <f t="shared" si="72"/>
        <v>0</v>
      </c>
      <c r="AF830" s="47">
        <f t="shared" si="73"/>
        <v>1</v>
      </c>
      <c r="AG830" s="47">
        <f t="shared" si="74"/>
        <v>0</v>
      </c>
      <c r="AH830" s="43" t="s">
        <v>1101</v>
      </c>
      <c r="AI830" s="43" t="s">
        <v>1159</v>
      </c>
      <c r="AJ830" s="43" t="s">
        <v>376</v>
      </c>
      <c r="AK830" s="43" t="s">
        <v>658</v>
      </c>
      <c r="AL830" s="43" t="s">
        <v>1323</v>
      </c>
      <c r="AM830" s="43" t="s">
        <v>1324</v>
      </c>
      <c r="AN830" s="43" t="s">
        <v>376</v>
      </c>
      <c r="AO830" s="43" t="s">
        <v>658</v>
      </c>
      <c r="AP830" s="43"/>
      <c r="AQ830" s="43">
        <v>2</v>
      </c>
      <c r="AR830" s="43"/>
      <c r="AS830" s="43"/>
      <c r="AT830" s="43"/>
      <c r="AU830" s="43" t="s">
        <v>376</v>
      </c>
      <c r="AV830" s="43"/>
      <c r="AW830" s="43" t="s">
        <v>30</v>
      </c>
      <c r="AX830" s="43"/>
      <c r="AY830" s="43"/>
      <c r="AZ830" s="43" t="s">
        <v>30</v>
      </c>
      <c r="BA830" s="51"/>
      <c r="BB830" s="48"/>
      <c r="BC830" s="43"/>
      <c r="BD830" s="43"/>
      <c r="BE830" s="43"/>
      <c r="BF830" s="43">
        <v>1</v>
      </c>
      <c r="BG830" s="43">
        <v>2</v>
      </c>
      <c r="BH830" s="43">
        <v>2</v>
      </c>
      <c r="BI830" s="43" t="s">
        <v>821</v>
      </c>
      <c r="BJ830" s="43" t="s">
        <v>1321</v>
      </c>
      <c r="BK830" s="43">
        <v>1975</v>
      </c>
      <c r="BL830" s="43" t="str">
        <f t="shared" si="75"/>
        <v>1975Manchester United</v>
      </c>
      <c r="BM830" s="49" t="str">
        <f t="shared" si="76"/>
        <v>Manchester United</v>
      </c>
      <c r="BN830" s="43"/>
      <c r="BO830" s="43"/>
      <c r="BP830" s="43"/>
      <c r="BQ830" s="43"/>
      <c r="BR830" s="43"/>
      <c r="BS830" s="43"/>
      <c r="BT830" s="43"/>
      <c r="BU830" s="43"/>
      <c r="BV830" s="43" t="s">
        <v>376</v>
      </c>
      <c r="BW830" s="43" t="s">
        <v>376</v>
      </c>
      <c r="BX830" s="43"/>
      <c r="BZ830" s="50"/>
      <c r="CA830" s="50"/>
      <c r="CB830" s="88" t="str">
        <f t="shared" si="77"/>
        <v>19750115</v>
      </c>
    </row>
    <row r="831" spans="1:80" s="49" customFormat="1" ht="12.95" customHeight="1" x14ac:dyDescent="0.2">
      <c r="A831" s="43">
        <v>1</v>
      </c>
      <c r="B831" s="43">
        <v>15</v>
      </c>
      <c r="C831" s="43">
        <v>1975</v>
      </c>
      <c r="D831" s="43" t="s">
        <v>658</v>
      </c>
      <c r="E831" s="43" t="s">
        <v>553</v>
      </c>
      <c r="F831" s="51" t="s">
        <v>1327</v>
      </c>
      <c r="G831" s="43"/>
      <c r="H831" s="51" t="s">
        <v>1011</v>
      </c>
      <c r="I831" s="51">
        <v>1</v>
      </c>
      <c r="J831" s="52">
        <v>27409</v>
      </c>
      <c r="K831" s="43" t="s">
        <v>1321</v>
      </c>
      <c r="L831" s="43" t="s">
        <v>1014</v>
      </c>
      <c r="M831" s="43" t="s">
        <v>821</v>
      </c>
      <c r="N831" s="46">
        <v>2</v>
      </c>
      <c r="O831" s="46">
        <v>2</v>
      </c>
      <c r="P831" s="51" t="s">
        <v>1246</v>
      </c>
      <c r="Q831" s="51" t="s">
        <v>1101</v>
      </c>
      <c r="R831" s="51" t="s">
        <v>376</v>
      </c>
      <c r="S831" s="43"/>
      <c r="T831" s="43"/>
      <c r="U831" s="43"/>
      <c r="V831" s="43"/>
      <c r="W831" s="43"/>
      <c r="X831" s="43"/>
      <c r="Y831" s="43"/>
      <c r="Z831" s="43"/>
      <c r="AA831" s="43"/>
      <c r="AB831" s="43"/>
      <c r="AC831" s="43"/>
      <c r="AD831" s="43" t="s">
        <v>1037</v>
      </c>
      <c r="AE831" s="47">
        <f t="shared" si="72"/>
        <v>0</v>
      </c>
      <c r="AF831" s="47">
        <f t="shared" si="73"/>
        <v>1</v>
      </c>
      <c r="AG831" s="47">
        <f t="shared" si="74"/>
        <v>0</v>
      </c>
      <c r="AH831" s="43" t="s">
        <v>1323</v>
      </c>
      <c r="AI831" s="43" t="s">
        <v>1324</v>
      </c>
      <c r="AJ831" s="43" t="s">
        <v>376</v>
      </c>
      <c r="AK831" s="43" t="s">
        <v>658</v>
      </c>
      <c r="AL831" s="43" t="s">
        <v>1101</v>
      </c>
      <c r="AM831" s="43" t="s">
        <v>1159</v>
      </c>
      <c r="AN831" s="43" t="s">
        <v>376</v>
      </c>
      <c r="AO831" s="43" t="s">
        <v>658</v>
      </c>
      <c r="AP831" s="43"/>
      <c r="AQ831" s="43">
        <v>2</v>
      </c>
      <c r="AR831" s="43"/>
      <c r="AS831" s="43"/>
      <c r="AT831" s="43"/>
      <c r="AU831" s="43" t="s">
        <v>376</v>
      </c>
      <c r="AV831" s="43"/>
      <c r="AW831" s="43" t="s">
        <v>30</v>
      </c>
      <c r="AX831" s="43"/>
      <c r="AY831" s="43"/>
      <c r="AZ831" s="43" t="s">
        <v>30</v>
      </c>
      <c r="BA831" s="51"/>
      <c r="BB831" s="48"/>
      <c r="BC831" s="43"/>
      <c r="BD831" s="43"/>
      <c r="BE831" s="43"/>
      <c r="BF831" s="43">
        <v>1</v>
      </c>
      <c r="BG831" s="43">
        <v>2</v>
      </c>
      <c r="BH831" s="43">
        <v>2</v>
      </c>
      <c r="BI831" s="43" t="s">
        <v>1321</v>
      </c>
      <c r="BJ831" s="43" t="s">
        <v>821</v>
      </c>
      <c r="BK831" s="43">
        <v>1975</v>
      </c>
      <c r="BL831" s="43" t="str">
        <f t="shared" si="75"/>
        <v>1975Norwich City</v>
      </c>
      <c r="BM831" s="49" t="str">
        <f t="shared" si="76"/>
        <v>Manchester United</v>
      </c>
      <c r="BN831" s="43"/>
      <c r="BO831" s="43"/>
      <c r="BP831" s="43"/>
      <c r="BQ831" s="43"/>
      <c r="BR831" s="43"/>
      <c r="BS831" s="43"/>
      <c r="BT831" s="43"/>
      <c r="BU831" s="43"/>
      <c r="BV831" s="43" t="s">
        <v>376</v>
      </c>
      <c r="BW831" s="43" t="s">
        <v>376</v>
      </c>
      <c r="BX831" s="43"/>
      <c r="BZ831" s="50"/>
      <c r="CA831" s="50"/>
      <c r="CB831" s="88" t="str">
        <f t="shared" si="77"/>
        <v>19750115</v>
      </c>
    </row>
    <row r="832" spans="1:80" s="49" customFormat="1" ht="12.95" customHeight="1" x14ac:dyDescent="0.2">
      <c r="A832" s="43">
        <v>1</v>
      </c>
      <c r="B832" s="43">
        <v>15</v>
      </c>
      <c r="C832" s="43">
        <v>1975</v>
      </c>
      <c r="D832" s="43" t="s">
        <v>658</v>
      </c>
      <c r="E832" s="43" t="s">
        <v>553</v>
      </c>
      <c r="F832" s="51" t="s">
        <v>1327</v>
      </c>
      <c r="G832" s="43"/>
      <c r="H832" s="51" t="s">
        <v>1011</v>
      </c>
      <c r="I832" s="51">
        <v>1</v>
      </c>
      <c r="J832" s="52">
        <v>27409</v>
      </c>
      <c r="K832" s="43" t="s">
        <v>1360</v>
      </c>
      <c r="L832" s="43" t="s">
        <v>1014</v>
      </c>
      <c r="M832" s="43" t="s">
        <v>806</v>
      </c>
      <c r="N832" s="46">
        <v>2</v>
      </c>
      <c r="O832" s="46">
        <v>2</v>
      </c>
      <c r="P832" s="51" t="s">
        <v>1361</v>
      </c>
      <c r="Q832" s="51" t="s">
        <v>1362</v>
      </c>
      <c r="R832" s="51" t="s">
        <v>376</v>
      </c>
      <c r="S832" s="43"/>
      <c r="T832" s="43"/>
      <c r="U832" s="43"/>
      <c r="V832" s="43"/>
      <c r="W832" s="43"/>
      <c r="X832" s="43"/>
      <c r="Y832" s="43"/>
      <c r="Z832" s="43"/>
      <c r="AA832" s="43"/>
      <c r="AB832" s="43"/>
      <c r="AC832" s="43"/>
      <c r="AD832" s="43" t="s">
        <v>1033</v>
      </c>
      <c r="AE832" s="47">
        <f t="shared" si="72"/>
        <v>0</v>
      </c>
      <c r="AF832" s="47">
        <f t="shared" si="73"/>
        <v>1</v>
      </c>
      <c r="AG832" s="47">
        <f t="shared" si="74"/>
        <v>0</v>
      </c>
      <c r="AH832" s="43" t="s">
        <v>1362</v>
      </c>
      <c r="AI832" s="43" t="s">
        <v>1142</v>
      </c>
      <c r="AJ832" s="43" t="s">
        <v>376</v>
      </c>
      <c r="AK832" s="43" t="s">
        <v>658</v>
      </c>
      <c r="AL832" s="43" t="s">
        <v>1111</v>
      </c>
      <c r="AM832" s="43" t="s">
        <v>1126</v>
      </c>
      <c r="AN832" s="43" t="s">
        <v>376</v>
      </c>
      <c r="AO832" s="43" t="s">
        <v>658</v>
      </c>
      <c r="AP832" s="43"/>
      <c r="AQ832" s="43">
        <v>2</v>
      </c>
      <c r="AR832" s="43"/>
      <c r="AS832" s="43"/>
      <c r="AT832" s="43"/>
      <c r="AU832" s="43" t="s">
        <v>376</v>
      </c>
      <c r="AV832" s="43"/>
      <c r="AW832" s="43" t="s">
        <v>30</v>
      </c>
      <c r="AX832" s="43"/>
      <c r="AY832" s="43"/>
      <c r="AZ832" s="43" t="s">
        <v>30</v>
      </c>
      <c r="BA832" s="51"/>
      <c r="BB832" s="48"/>
      <c r="BC832" s="43"/>
      <c r="BD832" s="43"/>
      <c r="BE832" s="43"/>
      <c r="BF832" s="43">
        <v>1</v>
      </c>
      <c r="BG832" s="43">
        <v>4</v>
      </c>
      <c r="BH832" s="43">
        <v>2</v>
      </c>
      <c r="BI832" s="43" t="s">
        <v>1360</v>
      </c>
      <c r="BJ832" s="43" t="s">
        <v>806</v>
      </c>
      <c r="BK832" s="43">
        <v>1975</v>
      </c>
      <c r="BL832" s="43" t="str">
        <f t="shared" si="75"/>
        <v>1975Chester City</v>
      </c>
      <c r="BM832" s="49" t="str">
        <f t="shared" si="76"/>
        <v>Chester City</v>
      </c>
      <c r="BN832" s="43"/>
      <c r="BO832" s="43"/>
      <c r="BP832" s="43"/>
      <c r="BQ832" s="43"/>
      <c r="BR832" s="43"/>
      <c r="BS832" s="43"/>
      <c r="BT832" s="43"/>
      <c r="BU832" s="43"/>
      <c r="BV832" s="43" t="s">
        <v>376</v>
      </c>
      <c r="BW832" s="43" t="s">
        <v>376</v>
      </c>
      <c r="BX832" s="43"/>
      <c r="BZ832" s="50"/>
      <c r="CA832" s="50"/>
      <c r="CB832" s="88" t="str">
        <f t="shared" si="77"/>
        <v>19750115</v>
      </c>
    </row>
    <row r="833" spans="1:80" s="49" customFormat="1" ht="12.95" customHeight="1" x14ac:dyDescent="0.2">
      <c r="A833" s="43">
        <v>1</v>
      </c>
      <c r="B833" s="43">
        <v>15</v>
      </c>
      <c r="C833" s="43">
        <v>1975</v>
      </c>
      <c r="D833" s="43" t="s">
        <v>658</v>
      </c>
      <c r="E833" s="43" t="s">
        <v>553</v>
      </c>
      <c r="F833" s="51" t="s">
        <v>1327</v>
      </c>
      <c r="G833" s="43"/>
      <c r="H833" s="51" t="s">
        <v>1011</v>
      </c>
      <c r="I833" s="51">
        <v>1</v>
      </c>
      <c r="J833" s="52">
        <v>27409</v>
      </c>
      <c r="K833" s="43" t="s">
        <v>806</v>
      </c>
      <c r="L833" s="43" t="s">
        <v>1014</v>
      </c>
      <c r="M833" s="43" t="s">
        <v>1360</v>
      </c>
      <c r="N833" s="46">
        <v>2</v>
      </c>
      <c r="O833" s="46">
        <v>2</v>
      </c>
      <c r="P833" s="51" t="s">
        <v>1361</v>
      </c>
      <c r="Q833" s="51" t="s">
        <v>1362</v>
      </c>
      <c r="R833" s="51" t="s">
        <v>376</v>
      </c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 t="s">
        <v>1037</v>
      </c>
      <c r="AE833" s="47">
        <f t="shared" si="72"/>
        <v>0</v>
      </c>
      <c r="AF833" s="47">
        <f t="shared" si="73"/>
        <v>1</v>
      </c>
      <c r="AG833" s="47">
        <f t="shared" si="74"/>
        <v>0</v>
      </c>
      <c r="AH833" s="43" t="s">
        <v>1111</v>
      </c>
      <c r="AI833" s="43" t="s">
        <v>1126</v>
      </c>
      <c r="AJ833" s="43" t="s">
        <v>376</v>
      </c>
      <c r="AK833" s="43" t="s">
        <v>658</v>
      </c>
      <c r="AL833" s="43" t="s">
        <v>1362</v>
      </c>
      <c r="AM833" s="43" t="s">
        <v>1142</v>
      </c>
      <c r="AN833" s="43" t="s">
        <v>376</v>
      </c>
      <c r="AO833" s="43" t="s">
        <v>658</v>
      </c>
      <c r="AP833" s="43"/>
      <c r="AQ833" s="43">
        <v>2</v>
      </c>
      <c r="AR833" s="43"/>
      <c r="AS833" s="43"/>
      <c r="AT833" s="43"/>
      <c r="AU833" s="43" t="s">
        <v>376</v>
      </c>
      <c r="AV833" s="43"/>
      <c r="AW833" s="43" t="s">
        <v>30</v>
      </c>
      <c r="AX833" s="43"/>
      <c r="AY833" s="43"/>
      <c r="AZ833" s="43" t="s">
        <v>30</v>
      </c>
      <c r="BA833" s="51"/>
      <c r="BB833" s="48"/>
      <c r="BC833" s="43"/>
      <c r="BD833" s="43"/>
      <c r="BE833" s="43"/>
      <c r="BF833" s="43">
        <v>1</v>
      </c>
      <c r="BG833" s="43">
        <v>2</v>
      </c>
      <c r="BH833" s="43">
        <v>4</v>
      </c>
      <c r="BI833" s="43" t="s">
        <v>806</v>
      </c>
      <c r="BJ833" s="43" t="s">
        <v>1360</v>
      </c>
      <c r="BK833" s="43">
        <v>1975</v>
      </c>
      <c r="BL833" s="43" t="str">
        <f t="shared" si="75"/>
        <v>1975Aston Villa</v>
      </c>
      <c r="BM833" s="49" t="str">
        <f t="shared" si="76"/>
        <v>Chester City</v>
      </c>
      <c r="BN833" s="43"/>
      <c r="BO833" s="43"/>
      <c r="BP833" s="43"/>
      <c r="BQ833" s="43"/>
      <c r="BR833" s="43"/>
      <c r="BS833" s="43"/>
      <c r="BT833" s="43"/>
      <c r="BU833" s="43"/>
      <c r="BV833" s="43" t="s">
        <v>376</v>
      </c>
      <c r="BW833" s="43" t="s">
        <v>376</v>
      </c>
      <c r="BX833" s="43"/>
      <c r="BZ833" s="50"/>
      <c r="CA833" s="50"/>
      <c r="CB833" s="88" t="str">
        <f t="shared" si="77"/>
        <v>19750115</v>
      </c>
    </row>
    <row r="834" spans="1:80" s="49" customFormat="1" ht="12.95" customHeight="1" x14ac:dyDescent="0.2">
      <c r="A834" s="43">
        <v>1</v>
      </c>
      <c r="B834" s="43">
        <v>22</v>
      </c>
      <c r="C834" s="43">
        <v>1975</v>
      </c>
      <c r="D834" s="43" t="s">
        <v>658</v>
      </c>
      <c r="E834" s="43" t="s">
        <v>553</v>
      </c>
      <c r="F834" s="51" t="s">
        <v>1327</v>
      </c>
      <c r="G834" s="43"/>
      <c r="H834" s="51" t="s">
        <v>1011</v>
      </c>
      <c r="I834" s="51">
        <v>2</v>
      </c>
      <c r="J834" s="52">
        <v>27416</v>
      </c>
      <c r="K834" s="43" t="s">
        <v>1321</v>
      </c>
      <c r="L834" s="43" t="s">
        <v>3</v>
      </c>
      <c r="M834" s="43" t="s">
        <v>821</v>
      </c>
      <c r="N834" s="46">
        <v>1</v>
      </c>
      <c r="O834" s="46">
        <v>0</v>
      </c>
      <c r="P834" s="51" t="s">
        <v>1337</v>
      </c>
      <c r="Q834" s="51" t="s">
        <v>1323</v>
      </c>
      <c r="R834" s="51" t="s">
        <v>376</v>
      </c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 t="s">
        <v>1033</v>
      </c>
      <c r="AE834" s="47">
        <f t="shared" ref="AE834:AE897" si="78">IF(L834="W",1,0)</f>
        <v>1</v>
      </c>
      <c r="AF834" s="47">
        <f t="shared" ref="AF834:AF897" si="79">IF(L834="T",1,0)</f>
        <v>0</v>
      </c>
      <c r="AG834" s="47">
        <f t="shared" ref="AG834:AG897" si="80">IF(L834="L",1,0)</f>
        <v>0</v>
      </c>
      <c r="AH834" s="43" t="s">
        <v>1323</v>
      </c>
      <c r="AI834" s="43" t="s">
        <v>1324</v>
      </c>
      <c r="AJ834" s="43" t="s">
        <v>376</v>
      </c>
      <c r="AK834" s="43" t="s">
        <v>658</v>
      </c>
      <c r="AL834" s="43" t="s">
        <v>1101</v>
      </c>
      <c r="AM834" s="43" t="s">
        <v>1159</v>
      </c>
      <c r="AN834" s="43" t="s">
        <v>376</v>
      </c>
      <c r="AO834" s="43" t="s">
        <v>658</v>
      </c>
      <c r="AP834" s="43"/>
      <c r="AQ834" s="43">
        <v>2</v>
      </c>
      <c r="AR834" s="43"/>
      <c r="AS834" s="43"/>
      <c r="AT834" s="43"/>
      <c r="AU834" s="43" t="s">
        <v>376</v>
      </c>
      <c r="AV834" s="43"/>
      <c r="AW834" s="43" t="s">
        <v>30</v>
      </c>
      <c r="AX834" s="43"/>
      <c r="AY834" s="43"/>
      <c r="AZ834" s="43" t="s">
        <v>30</v>
      </c>
      <c r="BA834" s="51"/>
      <c r="BB834" s="48"/>
      <c r="BC834" s="43"/>
      <c r="BD834" s="43"/>
      <c r="BE834" s="43"/>
      <c r="BF834" s="43">
        <v>1</v>
      </c>
      <c r="BG834" s="43">
        <v>2</v>
      </c>
      <c r="BH834" s="43">
        <v>2</v>
      </c>
      <c r="BI834" s="43" t="s">
        <v>1321</v>
      </c>
      <c r="BJ834" s="43" t="s">
        <v>821</v>
      </c>
      <c r="BK834" s="43">
        <v>1975</v>
      </c>
      <c r="BL834" s="43" t="str">
        <f t="shared" ref="BL834:BL897" si="81">BK834&amp;BI834</f>
        <v>1975Norwich City</v>
      </c>
      <c r="BM834" s="49" t="str">
        <f t="shared" ref="BM834:BM897" si="82">IF(AD834="Home",BI834,IF(AD834="Away",BJ834,Q834))</f>
        <v>Norwich City</v>
      </c>
      <c r="BN834" s="43"/>
      <c r="BO834" s="43"/>
      <c r="BP834" s="43"/>
      <c r="BQ834" s="43"/>
      <c r="BR834" s="43"/>
      <c r="BS834" s="43"/>
      <c r="BT834" s="43"/>
      <c r="BU834" s="43"/>
      <c r="BV834" s="43" t="s">
        <v>376</v>
      </c>
      <c r="BW834" s="43" t="s">
        <v>376</v>
      </c>
      <c r="BX834" s="43"/>
      <c r="BZ834" s="50"/>
      <c r="CA834" s="50"/>
      <c r="CB834" s="88" t="str">
        <f t="shared" ref="CB834:CB897" si="83">IF(OR(C834="",A834="",B834=""),"",TEXT(C834,"0000")&amp;TEXT(A834,"00")&amp;TEXT(B834,"00"))</f>
        <v>19750122</v>
      </c>
    </row>
    <row r="835" spans="1:80" s="49" customFormat="1" ht="12.95" customHeight="1" x14ac:dyDescent="0.2">
      <c r="A835" s="43">
        <v>1</v>
      </c>
      <c r="B835" s="43">
        <v>22</v>
      </c>
      <c r="C835" s="43">
        <v>1975</v>
      </c>
      <c r="D835" s="43" t="s">
        <v>658</v>
      </c>
      <c r="E835" s="43" t="s">
        <v>553</v>
      </c>
      <c r="F835" s="51" t="s">
        <v>1327</v>
      </c>
      <c r="G835" s="43"/>
      <c r="H835" s="51" t="s">
        <v>1011</v>
      </c>
      <c r="I835" s="51">
        <v>2</v>
      </c>
      <c r="J835" s="52">
        <v>27416</v>
      </c>
      <c r="K835" s="43" t="s">
        <v>821</v>
      </c>
      <c r="L835" s="43" t="s">
        <v>4</v>
      </c>
      <c r="M835" s="43" t="s">
        <v>1321</v>
      </c>
      <c r="N835" s="46">
        <v>0</v>
      </c>
      <c r="O835" s="46">
        <v>1</v>
      </c>
      <c r="P835" s="51" t="s">
        <v>1337</v>
      </c>
      <c r="Q835" s="51" t="s">
        <v>1323</v>
      </c>
      <c r="R835" s="51" t="s">
        <v>376</v>
      </c>
      <c r="S835" s="43"/>
      <c r="T835" s="43"/>
      <c r="U835" s="43"/>
      <c r="V835" s="43"/>
      <c r="W835" s="43"/>
      <c r="X835" s="43"/>
      <c r="Y835" s="43"/>
      <c r="Z835" s="43"/>
      <c r="AA835" s="43"/>
      <c r="AB835" s="43"/>
      <c r="AC835" s="43"/>
      <c r="AD835" s="43" t="s">
        <v>1037</v>
      </c>
      <c r="AE835" s="47">
        <f t="shared" si="78"/>
        <v>0</v>
      </c>
      <c r="AF835" s="47">
        <f t="shared" si="79"/>
        <v>0</v>
      </c>
      <c r="AG835" s="47">
        <f t="shared" si="80"/>
        <v>1</v>
      </c>
      <c r="AH835" s="43" t="s">
        <v>1101</v>
      </c>
      <c r="AI835" s="43" t="s">
        <v>1159</v>
      </c>
      <c r="AJ835" s="43" t="s">
        <v>376</v>
      </c>
      <c r="AK835" s="43" t="s">
        <v>658</v>
      </c>
      <c r="AL835" s="43" t="s">
        <v>1323</v>
      </c>
      <c r="AM835" s="43" t="s">
        <v>1324</v>
      </c>
      <c r="AN835" s="43" t="s">
        <v>376</v>
      </c>
      <c r="AO835" s="43" t="s">
        <v>658</v>
      </c>
      <c r="AP835" s="43"/>
      <c r="AQ835" s="43">
        <v>2</v>
      </c>
      <c r="AR835" s="43"/>
      <c r="AS835" s="43"/>
      <c r="AT835" s="43"/>
      <c r="AU835" s="43" t="s">
        <v>376</v>
      </c>
      <c r="AV835" s="43"/>
      <c r="AW835" s="43" t="s">
        <v>30</v>
      </c>
      <c r="AX835" s="43"/>
      <c r="AY835" s="43"/>
      <c r="AZ835" s="43" t="s">
        <v>30</v>
      </c>
      <c r="BA835" s="51"/>
      <c r="BB835" s="48"/>
      <c r="BC835" s="43"/>
      <c r="BD835" s="43"/>
      <c r="BE835" s="43"/>
      <c r="BF835" s="43">
        <v>1</v>
      </c>
      <c r="BG835" s="43">
        <v>2</v>
      </c>
      <c r="BH835" s="43">
        <v>2</v>
      </c>
      <c r="BI835" s="43" t="s">
        <v>821</v>
      </c>
      <c r="BJ835" s="43" t="s">
        <v>1321</v>
      </c>
      <c r="BK835" s="43">
        <v>1975</v>
      </c>
      <c r="BL835" s="43" t="str">
        <f t="shared" si="81"/>
        <v>1975Manchester United</v>
      </c>
      <c r="BM835" s="49" t="str">
        <f t="shared" si="82"/>
        <v>Norwich City</v>
      </c>
      <c r="BN835" s="43"/>
      <c r="BO835" s="43"/>
      <c r="BP835" s="43"/>
      <c r="BQ835" s="43"/>
      <c r="BR835" s="43"/>
      <c r="BS835" s="43"/>
      <c r="BT835" s="43"/>
      <c r="BU835" s="43"/>
      <c r="BV835" s="43" t="s">
        <v>376</v>
      </c>
      <c r="BW835" s="43" t="s">
        <v>376</v>
      </c>
      <c r="BX835" s="43"/>
      <c r="BZ835" s="50"/>
      <c r="CA835" s="50"/>
      <c r="CB835" s="88" t="str">
        <f t="shared" si="83"/>
        <v>19750122</v>
      </c>
    </row>
    <row r="836" spans="1:80" s="49" customFormat="1" ht="12.95" customHeight="1" x14ac:dyDescent="0.2">
      <c r="A836" s="43">
        <v>1</v>
      </c>
      <c r="B836" s="43">
        <v>22</v>
      </c>
      <c r="C836" s="43">
        <v>1975</v>
      </c>
      <c r="D836" s="43" t="s">
        <v>658</v>
      </c>
      <c r="E836" s="43" t="s">
        <v>553</v>
      </c>
      <c r="F836" s="51" t="s">
        <v>1327</v>
      </c>
      <c r="G836" s="43"/>
      <c r="H836" s="51" t="s">
        <v>1011</v>
      </c>
      <c r="I836" s="51">
        <v>2</v>
      </c>
      <c r="J836" s="52">
        <v>27416</v>
      </c>
      <c r="K836" s="43" t="s">
        <v>806</v>
      </c>
      <c r="L836" s="43" t="s">
        <v>3</v>
      </c>
      <c r="M836" s="43" t="s">
        <v>1360</v>
      </c>
      <c r="N836" s="46">
        <v>3</v>
      </c>
      <c r="O836" s="46">
        <v>2</v>
      </c>
      <c r="P836" s="51" t="s">
        <v>1219</v>
      </c>
      <c r="Q836" s="51" t="s">
        <v>1111</v>
      </c>
      <c r="R836" s="51" t="s">
        <v>376</v>
      </c>
      <c r="S836" s="43"/>
      <c r="T836" s="43"/>
      <c r="U836" s="43"/>
      <c r="V836" s="43"/>
      <c r="W836" s="43"/>
      <c r="X836" s="43"/>
      <c r="Y836" s="43"/>
      <c r="Z836" s="43"/>
      <c r="AA836" s="43"/>
      <c r="AB836" s="43"/>
      <c r="AC836" s="43"/>
      <c r="AD836" s="43" t="s">
        <v>1033</v>
      </c>
      <c r="AE836" s="47">
        <f t="shared" si="78"/>
        <v>1</v>
      </c>
      <c r="AF836" s="47">
        <f t="shared" si="79"/>
        <v>0</v>
      </c>
      <c r="AG836" s="47">
        <f t="shared" si="80"/>
        <v>0</v>
      </c>
      <c r="AH836" s="43" t="s">
        <v>1111</v>
      </c>
      <c r="AI836" s="43" t="s">
        <v>1126</v>
      </c>
      <c r="AJ836" s="43" t="s">
        <v>376</v>
      </c>
      <c r="AK836" s="43" t="s">
        <v>658</v>
      </c>
      <c r="AL836" s="43" t="s">
        <v>1362</v>
      </c>
      <c r="AM836" s="43" t="s">
        <v>1142</v>
      </c>
      <c r="AN836" s="43" t="s">
        <v>376</v>
      </c>
      <c r="AO836" s="43" t="s">
        <v>658</v>
      </c>
      <c r="AP836" s="43"/>
      <c r="AQ836" s="43">
        <v>2</v>
      </c>
      <c r="AR836" s="43"/>
      <c r="AS836" s="43"/>
      <c r="AT836" s="43"/>
      <c r="AU836" s="43" t="s">
        <v>376</v>
      </c>
      <c r="AV836" s="43"/>
      <c r="AW836" s="43" t="s">
        <v>30</v>
      </c>
      <c r="AX836" s="43"/>
      <c r="AY836" s="43"/>
      <c r="AZ836" s="43" t="s">
        <v>30</v>
      </c>
      <c r="BA836" s="51"/>
      <c r="BB836" s="48"/>
      <c r="BC836" s="43"/>
      <c r="BD836" s="43"/>
      <c r="BE836" s="43"/>
      <c r="BF836" s="43">
        <v>1</v>
      </c>
      <c r="BG836" s="43">
        <v>2</v>
      </c>
      <c r="BH836" s="43">
        <v>4</v>
      </c>
      <c r="BI836" s="43" t="s">
        <v>806</v>
      </c>
      <c r="BJ836" s="43" t="s">
        <v>1360</v>
      </c>
      <c r="BK836" s="43">
        <v>1975</v>
      </c>
      <c r="BL836" s="43" t="str">
        <f t="shared" si="81"/>
        <v>1975Aston Villa</v>
      </c>
      <c r="BM836" s="49" t="str">
        <f t="shared" si="82"/>
        <v>Aston Villa</v>
      </c>
      <c r="BN836" s="43"/>
      <c r="BO836" s="43"/>
      <c r="BP836" s="43"/>
      <c r="BQ836" s="43"/>
      <c r="BR836" s="43"/>
      <c r="BS836" s="43"/>
      <c r="BT836" s="43"/>
      <c r="BU836" s="43"/>
      <c r="BV836" s="43" t="s">
        <v>376</v>
      </c>
      <c r="BW836" s="43" t="s">
        <v>376</v>
      </c>
      <c r="BX836" s="43"/>
      <c r="BZ836" s="50"/>
      <c r="CA836" s="50"/>
      <c r="CB836" s="88" t="str">
        <f t="shared" si="83"/>
        <v>19750122</v>
      </c>
    </row>
    <row r="837" spans="1:80" s="49" customFormat="1" ht="12.95" customHeight="1" x14ac:dyDescent="0.2">
      <c r="A837" s="43">
        <v>1</v>
      </c>
      <c r="B837" s="43">
        <v>22</v>
      </c>
      <c r="C837" s="43">
        <v>1975</v>
      </c>
      <c r="D837" s="43" t="s">
        <v>658</v>
      </c>
      <c r="E837" s="43" t="s">
        <v>553</v>
      </c>
      <c r="F837" s="51" t="s">
        <v>1327</v>
      </c>
      <c r="G837" s="43"/>
      <c r="H837" s="51" t="s">
        <v>1011</v>
      </c>
      <c r="I837" s="51">
        <v>2</v>
      </c>
      <c r="J837" s="52">
        <v>27416</v>
      </c>
      <c r="K837" s="43" t="s">
        <v>1360</v>
      </c>
      <c r="L837" s="43" t="s">
        <v>4</v>
      </c>
      <c r="M837" s="43" t="s">
        <v>806</v>
      </c>
      <c r="N837" s="46">
        <v>2</v>
      </c>
      <c r="O837" s="46">
        <v>3</v>
      </c>
      <c r="P837" s="51" t="s">
        <v>1219</v>
      </c>
      <c r="Q837" s="51" t="s">
        <v>1111</v>
      </c>
      <c r="R837" s="51" t="s">
        <v>376</v>
      </c>
      <c r="S837" s="43"/>
      <c r="T837" s="43"/>
      <c r="U837" s="43"/>
      <c r="V837" s="43"/>
      <c r="W837" s="43"/>
      <c r="X837" s="43"/>
      <c r="Y837" s="43"/>
      <c r="Z837" s="43"/>
      <c r="AA837" s="43"/>
      <c r="AB837" s="43"/>
      <c r="AC837" s="43"/>
      <c r="AD837" s="43" t="s">
        <v>1037</v>
      </c>
      <c r="AE837" s="47">
        <f t="shared" si="78"/>
        <v>0</v>
      </c>
      <c r="AF837" s="47">
        <f t="shared" si="79"/>
        <v>0</v>
      </c>
      <c r="AG837" s="47">
        <f t="shared" si="80"/>
        <v>1</v>
      </c>
      <c r="AH837" s="43" t="s">
        <v>1362</v>
      </c>
      <c r="AI837" s="43" t="s">
        <v>1142</v>
      </c>
      <c r="AJ837" s="43" t="s">
        <v>376</v>
      </c>
      <c r="AK837" s="43" t="s">
        <v>658</v>
      </c>
      <c r="AL837" s="43" t="s">
        <v>1111</v>
      </c>
      <c r="AM837" s="43" t="s">
        <v>1126</v>
      </c>
      <c r="AN837" s="43" t="s">
        <v>376</v>
      </c>
      <c r="AO837" s="43" t="s">
        <v>658</v>
      </c>
      <c r="AP837" s="43"/>
      <c r="AQ837" s="43">
        <v>2</v>
      </c>
      <c r="AR837" s="43"/>
      <c r="AS837" s="43"/>
      <c r="AT837" s="43"/>
      <c r="AU837" s="43" t="s">
        <v>376</v>
      </c>
      <c r="AV837" s="43"/>
      <c r="AW837" s="43" t="s">
        <v>30</v>
      </c>
      <c r="AX837" s="43"/>
      <c r="AY837" s="43"/>
      <c r="AZ837" s="43" t="s">
        <v>30</v>
      </c>
      <c r="BA837" s="51"/>
      <c r="BB837" s="48"/>
      <c r="BC837" s="43"/>
      <c r="BD837" s="43"/>
      <c r="BE837" s="43"/>
      <c r="BF837" s="43">
        <v>1</v>
      </c>
      <c r="BG837" s="43">
        <v>4</v>
      </c>
      <c r="BH837" s="43">
        <v>2</v>
      </c>
      <c r="BI837" s="43" t="s">
        <v>1360</v>
      </c>
      <c r="BJ837" s="43" t="s">
        <v>806</v>
      </c>
      <c r="BK837" s="43">
        <v>1975</v>
      </c>
      <c r="BL837" s="43" t="str">
        <f t="shared" si="81"/>
        <v>1975Chester City</v>
      </c>
      <c r="BM837" s="49" t="str">
        <f t="shared" si="82"/>
        <v>Aston Villa</v>
      </c>
      <c r="BN837" s="43"/>
      <c r="BO837" s="43"/>
      <c r="BP837" s="43"/>
      <c r="BQ837" s="43"/>
      <c r="BR837" s="43"/>
      <c r="BS837" s="43"/>
      <c r="BT837" s="43"/>
      <c r="BU837" s="43"/>
      <c r="BV837" s="43" t="s">
        <v>376</v>
      </c>
      <c r="BW837" s="43" t="s">
        <v>376</v>
      </c>
      <c r="BX837" s="43"/>
      <c r="BZ837" s="50"/>
      <c r="CA837" s="50"/>
      <c r="CB837" s="88" t="str">
        <f t="shared" si="83"/>
        <v>19750122</v>
      </c>
    </row>
    <row r="838" spans="1:80" s="49" customFormat="1" ht="12.95" customHeight="1" x14ac:dyDescent="0.2">
      <c r="A838" s="43">
        <v>3</v>
      </c>
      <c r="B838" s="43">
        <v>1</v>
      </c>
      <c r="C838" s="43">
        <v>1975</v>
      </c>
      <c r="D838" s="43" t="s">
        <v>658</v>
      </c>
      <c r="E838" s="43" t="s">
        <v>553</v>
      </c>
      <c r="F838" s="51" t="s">
        <v>1327</v>
      </c>
      <c r="G838" s="43"/>
      <c r="H838" s="51" t="s">
        <v>40</v>
      </c>
      <c r="I838" s="51"/>
      <c r="J838" s="52">
        <v>27454</v>
      </c>
      <c r="K838" s="43" t="s">
        <v>806</v>
      </c>
      <c r="L838" s="43" t="s">
        <v>3</v>
      </c>
      <c r="M838" s="43" t="s">
        <v>1321</v>
      </c>
      <c r="N838" s="46">
        <v>1</v>
      </c>
      <c r="O838" s="46">
        <v>0</v>
      </c>
      <c r="P838" s="51" t="s">
        <v>1268</v>
      </c>
      <c r="Q838" s="51" t="s">
        <v>1017</v>
      </c>
      <c r="R838" s="51" t="s">
        <v>376</v>
      </c>
      <c r="S838" s="43"/>
      <c r="T838" s="43"/>
      <c r="U838" s="43"/>
      <c r="V838" s="43"/>
      <c r="W838" s="43"/>
      <c r="X838" s="43"/>
      <c r="Y838" s="43"/>
      <c r="Z838" s="43"/>
      <c r="AA838" s="43"/>
      <c r="AB838" s="43"/>
      <c r="AC838" s="43"/>
      <c r="AD838" s="43"/>
      <c r="AE838" s="47">
        <f t="shared" si="78"/>
        <v>1</v>
      </c>
      <c r="AF838" s="47">
        <f t="shared" si="79"/>
        <v>0</v>
      </c>
      <c r="AG838" s="47">
        <f t="shared" si="80"/>
        <v>0</v>
      </c>
      <c r="AH838" s="43" t="s">
        <v>1111</v>
      </c>
      <c r="AI838" s="43" t="s">
        <v>1126</v>
      </c>
      <c r="AJ838" s="43" t="s">
        <v>376</v>
      </c>
      <c r="AK838" s="43" t="s">
        <v>658</v>
      </c>
      <c r="AL838" s="43" t="s">
        <v>1323</v>
      </c>
      <c r="AM838" s="43" t="s">
        <v>1324</v>
      </c>
      <c r="AN838" s="43" t="s">
        <v>376</v>
      </c>
      <c r="AO838" s="43" t="s">
        <v>658</v>
      </c>
      <c r="AP838" s="43"/>
      <c r="AQ838" s="43">
        <v>1</v>
      </c>
      <c r="AR838" s="43"/>
      <c r="AS838" s="43"/>
      <c r="AT838" s="43"/>
      <c r="AU838" s="43" t="s">
        <v>376</v>
      </c>
      <c r="AV838" s="43"/>
      <c r="AW838" s="43" t="s">
        <v>30</v>
      </c>
      <c r="AX838" s="43"/>
      <c r="AY838" s="43"/>
      <c r="AZ838" s="43" t="s">
        <v>30</v>
      </c>
      <c r="BA838" s="51"/>
      <c r="BB838" s="48" t="s">
        <v>30</v>
      </c>
      <c r="BC838" s="43" t="s">
        <v>30</v>
      </c>
      <c r="BD838" s="43"/>
      <c r="BE838" s="43"/>
      <c r="BF838" s="43">
        <v>1</v>
      </c>
      <c r="BG838" s="43">
        <v>2</v>
      </c>
      <c r="BH838" s="43">
        <v>2</v>
      </c>
      <c r="BI838" s="43" t="s">
        <v>806</v>
      </c>
      <c r="BJ838" s="43" t="s">
        <v>1321</v>
      </c>
      <c r="BK838" s="43">
        <v>1975</v>
      </c>
      <c r="BL838" s="43" t="str">
        <f t="shared" si="81"/>
        <v>1975Aston Villa</v>
      </c>
      <c r="BM838" s="49" t="str">
        <f t="shared" si="82"/>
        <v>London</v>
      </c>
      <c r="BN838" s="43"/>
      <c r="BO838" s="43"/>
      <c r="BP838" s="43"/>
      <c r="BQ838" s="43"/>
      <c r="BR838" s="43"/>
      <c r="BS838" s="43"/>
      <c r="BT838" s="43"/>
      <c r="BU838" s="43"/>
      <c r="BV838" s="43" t="s">
        <v>376</v>
      </c>
      <c r="BW838" s="43" t="s">
        <v>376</v>
      </c>
      <c r="BX838" s="43"/>
      <c r="BZ838" s="50"/>
      <c r="CA838" s="50"/>
      <c r="CB838" s="88" t="str">
        <f t="shared" si="83"/>
        <v>19750301</v>
      </c>
    </row>
    <row r="839" spans="1:80" s="49" customFormat="1" ht="12.95" customHeight="1" x14ac:dyDescent="0.2">
      <c r="A839" s="43">
        <v>3</v>
      </c>
      <c r="B839" s="43">
        <v>1</v>
      </c>
      <c r="C839" s="43">
        <v>1975</v>
      </c>
      <c r="D839" s="43" t="s">
        <v>658</v>
      </c>
      <c r="E839" s="43" t="s">
        <v>553</v>
      </c>
      <c r="F839" s="51" t="s">
        <v>1327</v>
      </c>
      <c r="G839" s="43"/>
      <c r="H839" s="51" t="s">
        <v>40</v>
      </c>
      <c r="I839" s="51"/>
      <c r="J839" s="52">
        <v>27454</v>
      </c>
      <c r="K839" s="43" t="s">
        <v>1321</v>
      </c>
      <c r="L839" s="43" t="s">
        <v>4</v>
      </c>
      <c r="M839" s="43" t="s">
        <v>806</v>
      </c>
      <c r="N839" s="46">
        <v>0</v>
      </c>
      <c r="O839" s="46">
        <v>1</v>
      </c>
      <c r="P839" s="51" t="s">
        <v>1268</v>
      </c>
      <c r="Q839" s="51" t="s">
        <v>1017</v>
      </c>
      <c r="R839" s="51" t="s">
        <v>376</v>
      </c>
      <c r="S839" s="43"/>
      <c r="T839" s="43"/>
      <c r="U839" s="43"/>
      <c r="V839" s="43"/>
      <c r="W839" s="43"/>
      <c r="X839" s="43"/>
      <c r="Y839" s="43"/>
      <c r="Z839" s="43"/>
      <c r="AA839" s="43"/>
      <c r="AB839" s="43"/>
      <c r="AC839" s="43"/>
      <c r="AD839" s="43"/>
      <c r="AE839" s="47">
        <f t="shared" si="78"/>
        <v>0</v>
      </c>
      <c r="AF839" s="47">
        <f t="shared" si="79"/>
        <v>0</v>
      </c>
      <c r="AG839" s="47">
        <f t="shared" si="80"/>
        <v>1</v>
      </c>
      <c r="AH839" s="43" t="s">
        <v>1323</v>
      </c>
      <c r="AI839" s="43" t="s">
        <v>1324</v>
      </c>
      <c r="AJ839" s="43" t="s">
        <v>376</v>
      </c>
      <c r="AK839" s="43" t="s">
        <v>658</v>
      </c>
      <c r="AL839" s="43" t="s">
        <v>1111</v>
      </c>
      <c r="AM839" s="43" t="s">
        <v>1126</v>
      </c>
      <c r="AN839" s="43" t="s">
        <v>376</v>
      </c>
      <c r="AO839" s="43" t="s">
        <v>658</v>
      </c>
      <c r="AP839" s="43"/>
      <c r="AQ839" s="43">
        <v>1</v>
      </c>
      <c r="AR839" s="43"/>
      <c r="AS839" s="43"/>
      <c r="AT839" s="43"/>
      <c r="AU839" s="43" t="s">
        <v>376</v>
      </c>
      <c r="AV839" s="43"/>
      <c r="AW839" s="43" t="s">
        <v>30</v>
      </c>
      <c r="AX839" s="43"/>
      <c r="AY839" s="43"/>
      <c r="AZ839" s="43" t="s">
        <v>30</v>
      </c>
      <c r="BA839" s="51"/>
      <c r="BB839" s="48"/>
      <c r="BC839" s="43" t="s">
        <v>30</v>
      </c>
      <c r="BD839" s="43"/>
      <c r="BE839" s="43"/>
      <c r="BF839" s="43">
        <v>1</v>
      </c>
      <c r="BG839" s="43">
        <v>2</v>
      </c>
      <c r="BH839" s="43">
        <v>2</v>
      </c>
      <c r="BI839" s="43" t="s">
        <v>1321</v>
      </c>
      <c r="BJ839" s="43" t="s">
        <v>806</v>
      </c>
      <c r="BK839" s="43">
        <v>1975</v>
      </c>
      <c r="BL839" s="43" t="str">
        <f t="shared" si="81"/>
        <v>1975Norwich City</v>
      </c>
      <c r="BM839" s="49" t="str">
        <f t="shared" si="82"/>
        <v>London</v>
      </c>
      <c r="BN839" s="43"/>
      <c r="BO839" s="43"/>
      <c r="BP839" s="43"/>
      <c r="BQ839" s="43"/>
      <c r="BR839" s="43"/>
      <c r="BS839" s="43"/>
      <c r="BT839" s="43"/>
      <c r="BU839" s="43"/>
      <c r="BV839" s="43" t="s">
        <v>376</v>
      </c>
      <c r="BW839" s="43" t="s">
        <v>376</v>
      </c>
      <c r="BX839" s="43"/>
      <c r="BZ839" s="50"/>
      <c r="CA839" s="50"/>
      <c r="CB839" s="88" t="str">
        <f t="shared" si="83"/>
        <v>19750301</v>
      </c>
    </row>
    <row r="840" spans="1:80" s="49" customFormat="1" ht="12.95" customHeight="1" x14ac:dyDescent="0.2">
      <c r="A840" s="43">
        <v>4</v>
      </c>
      <c r="B840" s="43">
        <v>5</v>
      </c>
      <c r="C840" s="43">
        <v>1975</v>
      </c>
      <c r="D840" s="43" t="s">
        <v>658</v>
      </c>
      <c r="E840" s="43" t="s">
        <v>553</v>
      </c>
      <c r="F840" s="44" t="s">
        <v>1010</v>
      </c>
      <c r="G840" s="43"/>
      <c r="H840" s="44" t="s">
        <v>1011</v>
      </c>
      <c r="I840" s="44"/>
      <c r="J840" s="45">
        <v>27489</v>
      </c>
      <c r="K840" s="43" t="s">
        <v>589</v>
      </c>
      <c r="L840" s="43" t="s">
        <v>1014</v>
      </c>
      <c r="M840" s="43" t="s">
        <v>1125</v>
      </c>
      <c r="N840" s="46">
        <v>1</v>
      </c>
      <c r="O840" s="46">
        <v>1</v>
      </c>
      <c r="P840" s="44" t="s">
        <v>1252</v>
      </c>
      <c r="Q840" s="44" t="s">
        <v>1097</v>
      </c>
      <c r="R840" s="44" t="s">
        <v>376</v>
      </c>
      <c r="S840" s="43"/>
      <c r="T840" s="43"/>
      <c r="U840" s="43"/>
      <c r="V840" s="43"/>
      <c r="W840" s="43"/>
      <c r="X840" s="43"/>
      <c r="Y840" s="43"/>
      <c r="Z840" s="43"/>
      <c r="AA840" s="43"/>
      <c r="AB840" s="43"/>
      <c r="AC840" s="43"/>
      <c r="AD840" s="43"/>
      <c r="AE840" s="47">
        <f t="shared" si="78"/>
        <v>0</v>
      </c>
      <c r="AF840" s="47">
        <f t="shared" si="79"/>
        <v>1</v>
      </c>
      <c r="AG840" s="47">
        <f t="shared" si="80"/>
        <v>0</v>
      </c>
      <c r="AH840" s="43" t="s">
        <v>1017</v>
      </c>
      <c r="AI840" s="43" t="s">
        <v>1018</v>
      </c>
      <c r="AJ840" s="43" t="s">
        <v>376</v>
      </c>
      <c r="AK840" s="43" t="s">
        <v>658</v>
      </c>
      <c r="AL840" s="43" t="s">
        <v>1111</v>
      </c>
      <c r="AM840" s="43" t="s">
        <v>1126</v>
      </c>
      <c r="AN840" s="43" t="s">
        <v>376</v>
      </c>
      <c r="AO840" s="43" t="s">
        <v>658</v>
      </c>
      <c r="AP840" s="43"/>
      <c r="AQ840" s="43">
        <v>2</v>
      </c>
      <c r="AR840" s="43"/>
      <c r="AS840" s="43"/>
      <c r="AT840" s="43"/>
      <c r="AU840" s="43" t="s">
        <v>376</v>
      </c>
      <c r="AV840" s="43"/>
      <c r="AW840" s="43" t="s">
        <v>30</v>
      </c>
      <c r="AX840" s="43"/>
      <c r="AY840" s="43" t="s">
        <v>30</v>
      </c>
      <c r="AZ840" s="43"/>
      <c r="BA840" s="44"/>
      <c r="BB840" s="48"/>
      <c r="BC840" s="43"/>
      <c r="BD840" s="43"/>
      <c r="BE840" s="43"/>
      <c r="BF840" s="43">
        <v>1</v>
      </c>
      <c r="BG840" s="43">
        <v>2</v>
      </c>
      <c r="BH840" s="43">
        <v>1</v>
      </c>
      <c r="BI840" s="43" t="s">
        <v>589</v>
      </c>
      <c r="BJ840" s="43" t="s">
        <v>1125</v>
      </c>
      <c r="BK840" s="43">
        <v>1975</v>
      </c>
      <c r="BL840" s="43" t="str">
        <f t="shared" si="81"/>
        <v>1975Fulham</v>
      </c>
      <c r="BM840" s="49" t="str">
        <f t="shared" si="82"/>
        <v>Sheffield</v>
      </c>
      <c r="BN840" s="43"/>
      <c r="BO840" s="43"/>
      <c r="BP840" s="43"/>
      <c r="BQ840" s="43"/>
      <c r="BR840" s="43"/>
      <c r="BS840" s="43"/>
      <c r="BT840" s="43"/>
      <c r="BU840" s="43"/>
      <c r="BV840" s="43" t="s">
        <v>376</v>
      </c>
      <c r="BW840" s="43" t="s">
        <v>376</v>
      </c>
      <c r="BX840" s="43"/>
      <c r="BY840" s="47"/>
      <c r="BZ840" s="50"/>
      <c r="CA840" s="50"/>
      <c r="CB840" s="88" t="str">
        <f t="shared" si="83"/>
        <v>19750405</v>
      </c>
    </row>
    <row r="841" spans="1:80" s="49" customFormat="1" ht="12.95" customHeight="1" x14ac:dyDescent="0.2">
      <c r="A841" s="43">
        <v>4</v>
      </c>
      <c r="B841" s="43">
        <v>5</v>
      </c>
      <c r="C841" s="43">
        <v>1975</v>
      </c>
      <c r="D841" s="43" t="s">
        <v>658</v>
      </c>
      <c r="E841" s="43" t="s">
        <v>553</v>
      </c>
      <c r="F841" s="44" t="s">
        <v>1010</v>
      </c>
      <c r="G841" s="43"/>
      <c r="H841" s="44" t="s">
        <v>1011</v>
      </c>
      <c r="I841" s="44"/>
      <c r="J841" s="45">
        <v>27489</v>
      </c>
      <c r="K841" s="43" t="s">
        <v>1125</v>
      </c>
      <c r="L841" s="43" t="s">
        <v>1014</v>
      </c>
      <c r="M841" s="43" t="s">
        <v>589</v>
      </c>
      <c r="N841" s="46">
        <v>1</v>
      </c>
      <c r="O841" s="46">
        <v>1</v>
      </c>
      <c r="P841" s="44" t="s">
        <v>1252</v>
      </c>
      <c r="Q841" s="44" t="s">
        <v>1097</v>
      </c>
      <c r="R841" s="44" t="s">
        <v>376</v>
      </c>
      <c r="S841" s="43"/>
      <c r="T841" s="43"/>
      <c r="U841" s="43"/>
      <c r="V841" s="43"/>
      <c r="W841" s="43"/>
      <c r="X841" s="43"/>
      <c r="Y841" s="43"/>
      <c r="Z841" s="43"/>
      <c r="AA841" s="43"/>
      <c r="AB841" s="43"/>
      <c r="AC841" s="43"/>
      <c r="AD841" s="43"/>
      <c r="AE841" s="47">
        <f t="shared" si="78"/>
        <v>0</v>
      </c>
      <c r="AF841" s="47">
        <f t="shared" si="79"/>
        <v>1</v>
      </c>
      <c r="AG841" s="47">
        <f t="shared" si="80"/>
        <v>0</v>
      </c>
      <c r="AH841" s="43" t="s">
        <v>1111</v>
      </c>
      <c r="AI841" s="43" t="s">
        <v>1126</v>
      </c>
      <c r="AJ841" s="43" t="s">
        <v>376</v>
      </c>
      <c r="AK841" s="43" t="s">
        <v>658</v>
      </c>
      <c r="AL841" s="43" t="s">
        <v>1017</v>
      </c>
      <c r="AM841" s="43" t="s">
        <v>1018</v>
      </c>
      <c r="AN841" s="43" t="s">
        <v>376</v>
      </c>
      <c r="AO841" s="43" t="s">
        <v>658</v>
      </c>
      <c r="AP841" s="43"/>
      <c r="AQ841" s="43">
        <v>2</v>
      </c>
      <c r="AR841" s="43"/>
      <c r="AS841" s="43"/>
      <c r="AT841" s="43"/>
      <c r="AU841" s="43" t="s">
        <v>376</v>
      </c>
      <c r="AV841" s="43"/>
      <c r="AW841" s="43" t="s">
        <v>30</v>
      </c>
      <c r="AX841" s="43"/>
      <c r="AY841" s="43" t="s">
        <v>30</v>
      </c>
      <c r="AZ841" s="43"/>
      <c r="BA841" s="44"/>
      <c r="BB841" s="48"/>
      <c r="BC841" s="43"/>
      <c r="BD841" s="43"/>
      <c r="BE841" s="43"/>
      <c r="BF841" s="43">
        <v>1</v>
      </c>
      <c r="BG841" s="43">
        <v>1</v>
      </c>
      <c r="BH841" s="43">
        <v>2</v>
      </c>
      <c r="BI841" s="43" t="s">
        <v>1125</v>
      </c>
      <c r="BJ841" s="43" t="s">
        <v>589</v>
      </c>
      <c r="BK841" s="43">
        <v>1975</v>
      </c>
      <c r="BL841" s="43" t="str">
        <f t="shared" si="81"/>
        <v>1975Birmingham City</v>
      </c>
      <c r="BM841" s="49" t="str">
        <f t="shared" si="82"/>
        <v>Sheffield</v>
      </c>
      <c r="BN841" s="43"/>
      <c r="BO841" s="43"/>
      <c r="BP841" s="43"/>
      <c r="BQ841" s="43"/>
      <c r="BR841" s="43"/>
      <c r="BS841" s="43"/>
      <c r="BT841" s="43"/>
      <c r="BU841" s="43"/>
      <c r="BV841" s="43" t="s">
        <v>376</v>
      </c>
      <c r="BW841" s="43" t="s">
        <v>376</v>
      </c>
      <c r="BX841" s="43"/>
      <c r="BY841" s="47"/>
      <c r="BZ841" s="50"/>
      <c r="CA841" s="50"/>
      <c r="CB841" s="88" t="str">
        <f t="shared" si="83"/>
        <v>19750405</v>
      </c>
    </row>
    <row r="842" spans="1:80" s="49" customFormat="1" ht="12.95" customHeight="1" x14ac:dyDescent="0.2">
      <c r="A842" s="43">
        <v>4</v>
      </c>
      <c r="B842" s="43">
        <v>5</v>
      </c>
      <c r="C842" s="43">
        <v>1975</v>
      </c>
      <c r="D842" s="43" t="s">
        <v>658</v>
      </c>
      <c r="E842" s="43" t="s">
        <v>553</v>
      </c>
      <c r="F842" s="44" t="s">
        <v>1010</v>
      </c>
      <c r="G842" s="43"/>
      <c r="H842" s="44" t="s">
        <v>1011</v>
      </c>
      <c r="I842" s="44"/>
      <c r="J842" s="45">
        <v>27489</v>
      </c>
      <c r="K842" s="43" t="s">
        <v>803</v>
      </c>
      <c r="L842" s="43" t="s">
        <v>1014</v>
      </c>
      <c r="M842" s="43" t="s">
        <v>1363</v>
      </c>
      <c r="N842" s="46">
        <v>0</v>
      </c>
      <c r="O842" s="46">
        <v>0</v>
      </c>
      <c r="P842" s="44" t="s">
        <v>1219</v>
      </c>
      <c r="Q842" s="44" t="s">
        <v>1111</v>
      </c>
      <c r="R842" s="44" t="s">
        <v>376</v>
      </c>
      <c r="S842" s="43"/>
      <c r="T842" s="43"/>
      <c r="U842" s="43"/>
      <c r="V842" s="43"/>
      <c r="W842" s="43"/>
      <c r="X842" s="43"/>
      <c r="Y842" s="43"/>
      <c r="Z842" s="43"/>
      <c r="AA842" s="43"/>
      <c r="AB842" s="43"/>
      <c r="AC842" s="43"/>
      <c r="AD842" s="43"/>
      <c r="AE842" s="47">
        <f t="shared" si="78"/>
        <v>0</v>
      </c>
      <c r="AF842" s="47">
        <f t="shared" si="79"/>
        <v>1</v>
      </c>
      <c r="AG842" s="47">
        <f t="shared" si="80"/>
        <v>0</v>
      </c>
      <c r="AH842" s="43" t="s">
        <v>1017</v>
      </c>
      <c r="AI842" s="43" t="s">
        <v>1018</v>
      </c>
      <c r="AJ842" s="43" t="s">
        <v>376</v>
      </c>
      <c r="AK842" s="43" t="s">
        <v>658</v>
      </c>
      <c r="AL842" s="43" t="s">
        <v>1364</v>
      </c>
      <c r="AM842" s="43" t="s">
        <v>1365</v>
      </c>
      <c r="AN842" s="43" t="s">
        <v>376</v>
      </c>
      <c r="AO842" s="43" t="s">
        <v>658</v>
      </c>
      <c r="AP842" s="43"/>
      <c r="AQ842" s="43">
        <v>2</v>
      </c>
      <c r="AR842" s="43"/>
      <c r="AS842" s="43"/>
      <c r="AT842" s="43"/>
      <c r="AU842" s="43" t="s">
        <v>376</v>
      </c>
      <c r="AV842" s="43"/>
      <c r="AW842" s="43" t="s">
        <v>30</v>
      </c>
      <c r="AX842" s="43"/>
      <c r="AY842" s="43" t="s">
        <v>30</v>
      </c>
      <c r="AZ842" s="43"/>
      <c r="BA842" s="44"/>
      <c r="BB842" s="48"/>
      <c r="BC842" s="43"/>
      <c r="BD842" s="43"/>
      <c r="BE842" s="43"/>
      <c r="BF842" s="43">
        <v>1</v>
      </c>
      <c r="BG842" s="43">
        <v>1</v>
      </c>
      <c r="BH842" s="43">
        <v>1</v>
      </c>
      <c r="BI842" s="43" t="s">
        <v>803</v>
      </c>
      <c r="BJ842" s="43" t="s">
        <v>1363</v>
      </c>
      <c r="BK842" s="43">
        <v>1975</v>
      </c>
      <c r="BL842" s="43" t="str">
        <f t="shared" si="81"/>
        <v>1975West Ham United</v>
      </c>
      <c r="BM842" s="49" t="str">
        <f t="shared" si="82"/>
        <v>Birmingham</v>
      </c>
      <c r="BN842" s="43"/>
      <c r="BO842" s="43"/>
      <c r="BP842" s="43"/>
      <c r="BQ842" s="43"/>
      <c r="BR842" s="43"/>
      <c r="BS842" s="43"/>
      <c r="BT842" s="43"/>
      <c r="BU842" s="43"/>
      <c r="BV842" s="43" t="s">
        <v>376</v>
      </c>
      <c r="BW842" s="43" t="s">
        <v>376</v>
      </c>
      <c r="BX842" s="43"/>
      <c r="BZ842" s="50"/>
      <c r="CA842" s="50"/>
      <c r="CB842" s="88" t="str">
        <f t="shared" si="83"/>
        <v>19750405</v>
      </c>
    </row>
    <row r="843" spans="1:80" s="49" customFormat="1" ht="12.95" customHeight="1" x14ac:dyDescent="0.2">
      <c r="A843" s="43">
        <v>4</v>
      </c>
      <c r="B843" s="43">
        <v>5</v>
      </c>
      <c r="C843" s="43">
        <v>1975</v>
      </c>
      <c r="D843" s="43" t="s">
        <v>658</v>
      </c>
      <c r="E843" s="43" t="s">
        <v>553</v>
      </c>
      <c r="F843" s="44" t="s">
        <v>1010</v>
      </c>
      <c r="G843" s="43"/>
      <c r="H843" s="44" t="s">
        <v>1011</v>
      </c>
      <c r="I843" s="44"/>
      <c r="J843" s="45">
        <v>27489</v>
      </c>
      <c r="K843" s="43" t="s">
        <v>1363</v>
      </c>
      <c r="L843" s="43" t="s">
        <v>1014</v>
      </c>
      <c r="M843" s="43" t="s">
        <v>803</v>
      </c>
      <c r="N843" s="46">
        <v>0</v>
      </c>
      <c r="O843" s="46">
        <v>0</v>
      </c>
      <c r="P843" s="44" t="s">
        <v>1219</v>
      </c>
      <c r="Q843" s="44" t="s">
        <v>1111</v>
      </c>
      <c r="R843" s="44" t="s">
        <v>376</v>
      </c>
      <c r="S843" s="43"/>
      <c r="T843" s="43"/>
      <c r="U843" s="43"/>
      <c r="V843" s="43"/>
      <c r="W843" s="43"/>
      <c r="X843" s="43"/>
      <c r="Y843" s="43"/>
      <c r="Z843" s="43"/>
      <c r="AA843" s="43"/>
      <c r="AB843" s="43"/>
      <c r="AC843" s="43"/>
      <c r="AD843" s="43"/>
      <c r="AE843" s="47">
        <f t="shared" si="78"/>
        <v>0</v>
      </c>
      <c r="AF843" s="47">
        <f t="shared" si="79"/>
        <v>1</v>
      </c>
      <c r="AG843" s="47">
        <f t="shared" si="80"/>
        <v>0</v>
      </c>
      <c r="AH843" s="43" t="s">
        <v>1364</v>
      </c>
      <c r="AI843" s="43" t="s">
        <v>1365</v>
      </c>
      <c r="AJ843" s="43" t="s">
        <v>376</v>
      </c>
      <c r="AK843" s="43" t="s">
        <v>658</v>
      </c>
      <c r="AL843" s="43" t="s">
        <v>1017</v>
      </c>
      <c r="AM843" s="43" t="s">
        <v>1018</v>
      </c>
      <c r="AN843" s="43" t="s">
        <v>376</v>
      </c>
      <c r="AO843" s="43" t="s">
        <v>658</v>
      </c>
      <c r="AP843" s="43"/>
      <c r="AQ843" s="43">
        <v>2</v>
      </c>
      <c r="AR843" s="43"/>
      <c r="AS843" s="43"/>
      <c r="AT843" s="43"/>
      <c r="AU843" s="43" t="s">
        <v>376</v>
      </c>
      <c r="AV843" s="43"/>
      <c r="AW843" s="43" t="s">
        <v>30</v>
      </c>
      <c r="AX843" s="43"/>
      <c r="AY843" s="43" t="s">
        <v>30</v>
      </c>
      <c r="AZ843" s="43"/>
      <c r="BA843" s="44"/>
      <c r="BB843" s="48"/>
      <c r="BC843" s="43"/>
      <c r="BD843" s="43"/>
      <c r="BE843" s="43"/>
      <c r="BF843" s="43">
        <v>1</v>
      </c>
      <c r="BG843" s="43">
        <v>1</v>
      </c>
      <c r="BH843" s="43">
        <v>1</v>
      </c>
      <c r="BI843" s="43" t="s">
        <v>1363</v>
      </c>
      <c r="BJ843" s="43" t="s">
        <v>803</v>
      </c>
      <c r="BK843" s="43">
        <v>1975</v>
      </c>
      <c r="BL843" s="43" t="str">
        <f t="shared" si="81"/>
        <v>1975Ipswich Town</v>
      </c>
      <c r="BM843" s="49" t="str">
        <f t="shared" si="82"/>
        <v>Birmingham</v>
      </c>
      <c r="BN843" s="43"/>
      <c r="BO843" s="43"/>
      <c r="BP843" s="43"/>
      <c r="BQ843" s="43"/>
      <c r="BR843" s="43"/>
      <c r="BS843" s="43"/>
      <c r="BT843" s="43"/>
      <c r="BU843" s="43"/>
      <c r="BV843" s="43" t="s">
        <v>376</v>
      </c>
      <c r="BW843" s="43" t="s">
        <v>376</v>
      </c>
      <c r="BX843" s="43"/>
      <c r="BZ843" s="50"/>
      <c r="CA843" s="50"/>
      <c r="CB843" s="88" t="str">
        <f t="shared" si="83"/>
        <v>19750405</v>
      </c>
    </row>
    <row r="844" spans="1:80" s="49" customFormat="1" ht="12.95" customHeight="1" x14ac:dyDescent="0.2">
      <c r="A844" s="43">
        <v>4</v>
      </c>
      <c r="B844" s="43">
        <v>9</v>
      </c>
      <c r="C844" s="43">
        <v>1975</v>
      </c>
      <c r="D844" s="43" t="s">
        <v>658</v>
      </c>
      <c r="E844" s="43" t="s">
        <v>553</v>
      </c>
      <c r="F844" s="44" t="s">
        <v>1010</v>
      </c>
      <c r="G844" s="43"/>
      <c r="H844" s="44" t="s">
        <v>1011</v>
      </c>
      <c r="I844" s="44" t="s">
        <v>1023</v>
      </c>
      <c r="J844" s="45">
        <v>27493</v>
      </c>
      <c r="K844" s="43" t="s">
        <v>589</v>
      </c>
      <c r="L844" s="43" t="s">
        <v>3</v>
      </c>
      <c r="M844" s="43" t="s">
        <v>1125</v>
      </c>
      <c r="N844" s="46">
        <v>1</v>
      </c>
      <c r="O844" s="46">
        <v>0</v>
      </c>
      <c r="P844" s="44" t="s">
        <v>1226</v>
      </c>
      <c r="Q844" s="44" t="s">
        <v>1101</v>
      </c>
      <c r="R844" s="44" t="s">
        <v>376</v>
      </c>
      <c r="S844" s="43"/>
      <c r="T844" s="43"/>
      <c r="U844" s="43"/>
      <c r="V844" s="43"/>
      <c r="W844" s="43"/>
      <c r="X844" s="43"/>
      <c r="Y844" s="43"/>
      <c r="Z844" s="43"/>
      <c r="AA844" s="43"/>
      <c r="AB844" s="43"/>
      <c r="AC844" s="43"/>
      <c r="AD844" s="43"/>
      <c r="AE844" s="47">
        <f t="shared" si="78"/>
        <v>1</v>
      </c>
      <c r="AF844" s="47">
        <f t="shared" si="79"/>
        <v>0</v>
      </c>
      <c r="AG844" s="47">
        <f t="shared" si="80"/>
        <v>0</v>
      </c>
      <c r="AH844" s="43" t="s">
        <v>1017</v>
      </c>
      <c r="AI844" s="43" t="s">
        <v>1018</v>
      </c>
      <c r="AJ844" s="43" t="s">
        <v>376</v>
      </c>
      <c r="AK844" s="43" t="s">
        <v>658</v>
      </c>
      <c r="AL844" s="43" t="s">
        <v>1111</v>
      </c>
      <c r="AM844" s="43" t="s">
        <v>1126</v>
      </c>
      <c r="AN844" s="43" t="s">
        <v>376</v>
      </c>
      <c r="AO844" s="43" t="s">
        <v>658</v>
      </c>
      <c r="AP844" s="43"/>
      <c r="AQ844" s="43">
        <v>2</v>
      </c>
      <c r="AR844" s="43"/>
      <c r="AS844" s="43"/>
      <c r="AT844" s="43"/>
      <c r="AU844" s="43" t="s">
        <v>376</v>
      </c>
      <c r="AV844" s="43"/>
      <c r="AW844" s="43" t="s">
        <v>30</v>
      </c>
      <c r="AX844" s="43"/>
      <c r="AY844" s="43" t="s">
        <v>30</v>
      </c>
      <c r="AZ844" s="43"/>
      <c r="BA844" s="44"/>
      <c r="BB844" s="48"/>
      <c r="BC844" s="43"/>
      <c r="BD844" s="43"/>
      <c r="BE844" s="43"/>
      <c r="BF844" s="43">
        <v>1</v>
      </c>
      <c r="BG844" s="43">
        <v>2</v>
      </c>
      <c r="BH844" s="43">
        <v>1</v>
      </c>
      <c r="BI844" s="43" t="s">
        <v>589</v>
      </c>
      <c r="BJ844" s="43" t="s">
        <v>1125</v>
      </c>
      <c r="BK844" s="43">
        <v>1975</v>
      </c>
      <c r="BL844" s="43" t="str">
        <f t="shared" si="81"/>
        <v>1975Fulham</v>
      </c>
      <c r="BM844" s="49" t="str">
        <f t="shared" si="82"/>
        <v>Manchester</v>
      </c>
      <c r="BN844" s="43"/>
      <c r="BO844" s="43"/>
      <c r="BP844" s="43"/>
      <c r="BQ844" s="43"/>
      <c r="BR844" s="43"/>
      <c r="BS844" s="43"/>
      <c r="BT844" s="43"/>
      <c r="BU844" s="43"/>
      <c r="BV844" s="43" t="s">
        <v>376</v>
      </c>
      <c r="BW844" s="43" t="s">
        <v>376</v>
      </c>
      <c r="BX844" s="43"/>
      <c r="BZ844" s="50"/>
      <c r="CA844" s="50"/>
      <c r="CB844" s="88" t="str">
        <f t="shared" si="83"/>
        <v>19750409</v>
      </c>
    </row>
    <row r="845" spans="1:80" s="49" customFormat="1" ht="12.95" customHeight="1" x14ac:dyDescent="0.2">
      <c r="A845" s="43">
        <v>4</v>
      </c>
      <c r="B845" s="43">
        <v>9</v>
      </c>
      <c r="C845" s="43">
        <v>1975</v>
      </c>
      <c r="D845" s="43" t="s">
        <v>658</v>
      </c>
      <c r="E845" s="43" t="s">
        <v>553</v>
      </c>
      <c r="F845" s="44" t="s">
        <v>1010</v>
      </c>
      <c r="G845" s="43"/>
      <c r="H845" s="44" t="s">
        <v>1011</v>
      </c>
      <c r="I845" s="44" t="s">
        <v>1023</v>
      </c>
      <c r="J845" s="45">
        <v>27493</v>
      </c>
      <c r="K845" s="43" t="s">
        <v>1125</v>
      </c>
      <c r="L845" s="43" t="s">
        <v>4</v>
      </c>
      <c r="M845" s="43" t="s">
        <v>589</v>
      </c>
      <c r="N845" s="46">
        <v>0</v>
      </c>
      <c r="O845" s="46">
        <v>1</v>
      </c>
      <c r="P845" s="44" t="s">
        <v>1226</v>
      </c>
      <c r="Q845" s="44" t="s">
        <v>1101</v>
      </c>
      <c r="R845" s="44" t="s">
        <v>376</v>
      </c>
      <c r="S845" s="43"/>
      <c r="T845" s="43"/>
      <c r="U845" s="43"/>
      <c r="V845" s="43"/>
      <c r="W845" s="43"/>
      <c r="X845" s="43"/>
      <c r="Y845" s="43"/>
      <c r="Z845" s="43"/>
      <c r="AA845" s="43"/>
      <c r="AB845" s="43"/>
      <c r="AC845" s="43"/>
      <c r="AD845" s="43"/>
      <c r="AE845" s="47">
        <f t="shared" si="78"/>
        <v>0</v>
      </c>
      <c r="AF845" s="47">
        <f t="shared" si="79"/>
        <v>0</v>
      </c>
      <c r="AG845" s="47">
        <f t="shared" si="80"/>
        <v>1</v>
      </c>
      <c r="AH845" s="43" t="s">
        <v>1111</v>
      </c>
      <c r="AI845" s="43" t="s">
        <v>1126</v>
      </c>
      <c r="AJ845" s="43" t="s">
        <v>376</v>
      </c>
      <c r="AK845" s="43" t="s">
        <v>658</v>
      </c>
      <c r="AL845" s="43" t="s">
        <v>1017</v>
      </c>
      <c r="AM845" s="43" t="s">
        <v>1018</v>
      </c>
      <c r="AN845" s="43" t="s">
        <v>376</v>
      </c>
      <c r="AO845" s="43" t="s">
        <v>658</v>
      </c>
      <c r="AP845" s="43"/>
      <c r="AQ845" s="43">
        <v>2</v>
      </c>
      <c r="AR845" s="43"/>
      <c r="AS845" s="43"/>
      <c r="AT845" s="43"/>
      <c r="AU845" s="43" t="s">
        <v>376</v>
      </c>
      <c r="AV845" s="43"/>
      <c r="AW845" s="43" t="s">
        <v>30</v>
      </c>
      <c r="AX845" s="43"/>
      <c r="AY845" s="43" t="s">
        <v>30</v>
      </c>
      <c r="AZ845" s="43"/>
      <c r="BA845" s="44"/>
      <c r="BB845" s="48"/>
      <c r="BC845" s="43"/>
      <c r="BD845" s="43"/>
      <c r="BE845" s="43"/>
      <c r="BF845" s="43">
        <v>1</v>
      </c>
      <c r="BG845" s="43">
        <v>1</v>
      </c>
      <c r="BH845" s="43">
        <v>2</v>
      </c>
      <c r="BI845" s="43" t="s">
        <v>1125</v>
      </c>
      <c r="BJ845" s="43" t="s">
        <v>589</v>
      </c>
      <c r="BK845" s="43">
        <v>1975</v>
      </c>
      <c r="BL845" s="43" t="str">
        <f t="shared" si="81"/>
        <v>1975Birmingham City</v>
      </c>
      <c r="BM845" s="49" t="str">
        <f t="shared" si="82"/>
        <v>Manchester</v>
      </c>
      <c r="BN845" s="43"/>
      <c r="BO845" s="43"/>
      <c r="BP845" s="43"/>
      <c r="BQ845" s="43"/>
      <c r="BR845" s="43"/>
      <c r="BS845" s="43"/>
      <c r="BT845" s="43"/>
      <c r="BU845" s="43"/>
      <c r="BV845" s="43" t="s">
        <v>376</v>
      </c>
      <c r="BW845" s="43" t="s">
        <v>376</v>
      </c>
      <c r="BX845" s="43"/>
      <c r="BZ845" s="50"/>
      <c r="CA845" s="50"/>
      <c r="CB845" s="88" t="str">
        <f t="shared" si="83"/>
        <v>19750409</v>
      </c>
    </row>
    <row r="846" spans="1:80" s="49" customFormat="1" ht="12.95" customHeight="1" x14ac:dyDescent="0.2">
      <c r="A846" s="43">
        <v>4</v>
      </c>
      <c r="B846" s="43">
        <v>9</v>
      </c>
      <c r="C846" s="43">
        <v>1975</v>
      </c>
      <c r="D846" s="43" t="s">
        <v>658</v>
      </c>
      <c r="E846" s="43" t="s">
        <v>553</v>
      </c>
      <c r="F846" s="44" t="s">
        <v>1010</v>
      </c>
      <c r="G846" s="43"/>
      <c r="H846" s="44" t="s">
        <v>1011</v>
      </c>
      <c r="I846" s="44" t="s">
        <v>1023</v>
      </c>
      <c r="J846" s="45">
        <v>27493</v>
      </c>
      <c r="K846" s="43" t="s">
        <v>803</v>
      </c>
      <c r="L846" s="43" t="s">
        <v>3</v>
      </c>
      <c r="M846" s="43" t="s">
        <v>1363</v>
      </c>
      <c r="N846" s="46">
        <v>2</v>
      </c>
      <c r="O846" s="46">
        <v>1</v>
      </c>
      <c r="P846" s="44" t="s">
        <v>1234</v>
      </c>
      <c r="Q846" s="44" t="s">
        <v>1017</v>
      </c>
      <c r="R846" s="44" t="s">
        <v>376</v>
      </c>
      <c r="S846" s="43"/>
      <c r="T846" s="43"/>
      <c r="U846" s="43"/>
      <c r="V846" s="43"/>
      <c r="W846" s="43"/>
      <c r="X846" s="43"/>
      <c r="Y846" s="43"/>
      <c r="Z846" s="43"/>
      <c r="AA846" s="43"/>
      <c r="AB846" s="43"/>
      <c r="AC846" s="43"/>
      <c r="AD846" s="43"/>
      <c r="AE846" s="47">
        <f t="shared" si="78"/>
        <v>1</v>
      </c>
      <c r="AF846" s="47">
        <f t="shared" si="79"/>
        <v>0</v>
      </c>
      <c r="AG846" s="47">
        <f t="shared" si="80"/>
        <v>0</v>
      </c>
      <c r="AH846" s="43" t="s">
        <v>1017</v>
      </c>
      <c r="AI846" s="43" t="s">
        <v>1018</v>
      </c>
      <c r="AJ846" s="43" t="s">
        <v>376</v>
      </c>
      <c r="AK846" s="43" t="s">
        <v>658</v>
      </c>
      <c r="AL846" s="43" t="s">
        <v>1364</v>
      </c>
      <c r="AM846" s="43" t="s">
        <v>1365</v>
      </c>
      <c r="AN846" s="43" t="s">
        <v>376</v>
      </c>
      <c r="AO846" s="43" t="s">
        <v>658</v>
      </c>
      <c r="AP846" s="43"/>
      <c r="AQ846" s="43">
        <v>2</v>
      </c>
      <c r="AR846" s="43"/>
      <c r="AS846" s="43"/>
      <c r="AT846" s="43"/>
      <c r="AU846" s="43" t="s">
        <v>376</v>
      </c>
      <c r="AV846" s="43"/>
      <c r="AW846" s="43" t="s">
        <v>30</v>
      </c>
      <c r="AX846" s="43"/>
      <c r="AY846" s="43" t="s">
        <v>30</v>
      </c>
      <c r="AZ846" s="43"/>
      <c r="BA846" s="44"/>
      <c r="BB846" s="48"/>
      <c r="BC846" s="43"/>
      <c r="BD846" s="43"/>
      <c r="BE846" s="43"/>
      <c r="BF846" s="43">
        <v>1</v>
      </c>
      <c r="BG846" s="43">
        <v>1</v>
      </c>
      <c r="BH846" s="43">
        <v>1</v>
      </c>
      <c r="BI846" s="43" t="s">
        <v>803</v>
      </c>
      <c r="BJ846" s="43" t="s">
        <v>1363</v>
      </c>
      <c r="BK846" s="43">
        <v>1975</v>
      </c>
      <c r="BL846" s="43" t="str">
        <f t="shared" si="81"/>
        <v>1975West Ham United</v>
      </c>
      <c r="BM846" s="49" t="str">
        <f t="shared" si="82"/>
        <v>London</v>
      </c>
      <c r="BN846" s="43"/>
      <c r="BO846" s="43"/>
      <c r="BP846" s="43"/>
      <c r="BQ846" s="43"/>
      <c r="BR846" s="43"/>
      <c r="BS846" s="43"/>
      <c r="BT846" s="43"/>
      <c r="BU846" s="43"/>
      <c r="BV846" s="43" t="s">
        <v>376</v>
      </c>
      <c r="BW846" s="43" t="s">
        <v>376</v>
      </c>
      <c r="BX846" s="43"/>
      <c r="BZ846" s="50"/>
      <c r="CA846" s="50"/>
      <c r="CB846" s="88" t="str">
        <f t="shared" si="83"/>
        <v>19750409</v>
      </c>
    </row>
    <row r="847" spans="1:80" s="49" customFormat="1" ht="12.95" customHeight="1" x14ac:dyDescent="0.2">
      <c r="A847" s="43">
        <v>4</v>
      </c>
      <c r="B847" s="43">
        <v>9</v>
      </c>
      <c r="C847" s="43">
        <v>1975</v>
      </c>
      <c r="D847" s="43" t="s">
        <v>658</v>
      </c>
      <c r="E847" s="43" t="s">
        <v>553</v>
      </c>
      <c r="F847" s="44" t="s">
        <v>1010</v>
      </c>
      <c r="G847" s="43"/>
      <c r="H847" s="44" t="s">
        <v>1011</v>
      </c>
      <c r="I847" s="44" t="s">
        <v>1023</v>
      </c>
      <c r="J847" s="45">
        <v>27493</v>
      </c>
      <c r="K847" s="43" t="s">
        <v>1363</v>
      </c>
      <c r="L847" s="43" t="s">
        <v>4</v>
      </c>
      <c r="M847" s="43" t="s">
        <v>803</v>
      </c>
      <c r="N847" s="46">
        <v>1</v>
      </c>
      <c r="O847" s="46">
        <v>2</v>
      </c>
      <c r="P847" s="44" t="s">
        <v>1234</v>
      </c>
      <c r="Q847" s="44" t="s">
        <v>1017</v>
      </c>
      <c r="R847" s="44" t="s">
        <v>376</v>
      </c>
      <c r="S847" s="43"/>
      <c r="T847" s="43"/>
      <c r="U847" s="43"/>
      <c r="V847" s="43"/>
      <c r="W847" s="43"/>
      <c r="X847" s="43"/>
      <c r="Y847" s="43"/>
      <c r="Z847" s="43"/>
      <c r="AA847" s="43"/>
      <c r="AB847" s="43"/>
      <c r="AC847" s="43"/>
      <c r="AD847" s="43"/>
      <c r="AE847" s="47">
        <f t="shared" si="78"/>
        <v>0</v>
      </c>
      <c r="AF847" s="47">
        <f t="shared" si="79"/>
        <v>0</v>
      </c>
      <c r="AG847" s="47">
        <f t="shared" si="80"/>
        <v>1</v>
      </c>
      <c r="AH847" s="43" t="s">
        <v>1364</v>
      </c>
      <c r="AI847" s="43" t="s">
        <v>1365</v>
      </c>
      <c r="AJ847" s="43" t="s">
        <v>376</v>
      </c>
      <c r="AK847" s="43" t="s">
        <v>658</v>
      </c>
      <c r="AL847" s="43" t="s">
        <v>1017</v>
      </c>
      <c r="AM847" s="43" t="s">
        <v>1018</v>
      </c>
      <c r="AN847" s="43" t="s">
        <v>376</v>
      </c>
      <c r="AO847" s="43" t="s">
        <v>658</v>
      </c>
      <c r="AP847" s="43"/>
      <c r="AQ847" s="43">
        <v>2</v>
      </c>
      <c r="AR847" s="43"/>
      <c r="AS847" s="43"/>
      <c r="AT847" s="43"/>
      <c r="AU847" s="43" t="s">
        <v>376</v>
      </c>
      <c r="AV847" s="43"/>
      <c r="AW847" s="43" t="s">
        <v>30</v>
      </c>
      <c r="AX847" s="43"/>
      <c r="AY847" s="43" t="s">
        <v>30</v>
      </c>
      <c r="AZ847" s="43"/>
      <c r="BA847" s="44"/>
      <c r="BB847" s="48"/>
      <c r="BC847" s="43"/>
      <c r="BD847" s="43"/>
      <c r="BE847" s="43"/>
      <c r="BF847" s="43">
        <v>1</v>
      </c>
      <c r="BG847" s="43">
        <v>1</v>
      </c>
      <c r="BH847" s="43">
        <v>1</v>
      </c>
      <c r="BI847" s="43" t="s">
        <v>1363</v>
      </c>
      <c r="BJ847" s="43" t="s">
        <v>803</v>
      </c>
      <c r="BK847" s="43">
        <v>1975</v>
      </c>
      <c r="BL847" s="43" t="str">
        <f t="shared" si="81"/>
        <v>1975Ipswich Town</v>
      </c>
      <c r="BM847" s="49" t="str">
        <f t="shared" si="82"/>
        <v>London</v>
      </c>
      <c r="BN847" s="43"/>
      <c r="BO847" s="43"/>
      <c r="BP847" s="43"/>
      <c r="BQ847" s="43"/>
      <c r="BR847" s="43"/>
      <c r="BS847" s="43"/>
      <c r="BT847" s="43"/>
      <c r="BU847" s="43"/>
      <c r="BV847" s="43" t="s">
        <v>376</v>
      </c>
      <c r="BW847" s="43" t="s">
        <v>376</v>
      </c>
      <c r="BX847" s="43"/>
      <c r="BZ847" s="50"/>
      <c r="CA847" s="50"/>
      <c r="CB847" s="88" t="str">
        <f t="shared" si="83"/>
        <v>19750409</v>
      </c>
    </row>
    <row r="848" spans="1:80" s="49" customFormat="1" ht="12.95" customHeight="1" x14ac:dyDescent="0.2">
      <c r="A848" s="43">
        <v>5</v>
      </c>
      <c r="B848" s="43">
        <v>3</v>
      </c>
      <c r="C848" s="43">
        <v>1975</v>
      </c>
      <c r="D848" s="43" t="s">
        <v>658</v>
      </c>
      <c r="E848" s="43" t="s">
        <v>553</v>
      </c>
      <c r="F848" s="44" t="s">
        <v>1010</v>
      </c>
      <c r="G848" s="43"/>
      <c r="H848" s="44" t="s">
        <v>1025</v>
      </c>
      <c r="I848" s="44"/>
      <c r="J848" s="45">
        <v>27517</v>
      </c>
      <c r="K848" s="43" t="s">
        <v>803</v>
      </c>
      <c r="L848" s="43" t="s">
        <v>3</v>
      </c>
      <c r="M848" s="43" t="s">
        <v>589</v>
      </c>
      <c r="N848" s="46">
        <v>2</v>
      </c>
      <c r="O848" s="46">
        <v>0</v>
      </c>
      <c r="P848" s="44" t="s">
        <v>1268</v>
      </c>
      <c r="Q848" s="44" t="s">
        <v>1017</v>
      </c>
      <c r="R848" s="44" t="s">
        <v>376</v>
      </c>
      <c r="S848" s="43"/>
      <c r="T848" s="43"/>
      <c r="U848" s="43"/>
      <c r="V848" s="43"/>
      <c r="W848" s="43"/>
      <c r="X848" s="43"/>
      <c r="Y848" s="43"/>
      <c r="Z848" s="43"/>
      <c r="AA848" s="43"/>
      <c r="AB848" s="43"/>
      <c r="AC848" s="43"/>
      <c r="AD848" s="43"/>
      <c r="AE848" s="47">
        <f t="shared" si="78"/>
        <v>1</v>
      </c>
      <c r="AF848" s="47">
        <f t="shared" si="79"/>
        <v>0</v>
      </c>
      <c r="AG848" s="47">
        <f t="shared" si="80"/>
        <v>0</v>
      </c>
      <c r="AH848" s="43" t="s">
        <v>1017</v>
      </c>
      <c r="AI848" s="43" t="s">
        <v>1018</v>
      </c>
      <c r="AJ848" s="43" t="s">
        <v>376</v>
      </c>
      <c r="AK848" s="43" t="s">
        <v>658</v>
      </c>
      <c r="AL848" s="43" t="s">
        <v>1017</v>
      </c>
      <c r="AM848" s="43" t="s">
        <v>1018</v>
      </c>
      <c r="AN848" s="43" t="s">
        <v>376</v>
      </c>
      <c r="AO848" s="43" t="s">
        <v>658</v>
      </c>
      <c r="AP848" s="43"/>
      <c r="AQ848" s="43">
        <v>1</v>
      </c>
      <c r="AR848" s="43"/>
      <c r="AS848" s="43"/>
      <c r="AT848" s="43"/>
      <c r="AU848" s="43" t="s">
        <v>376</v>
      </c>
      <c r="AV848" s="43"/>
      <c r="AW848" s="43" t="s">
        <v>30</v>
      </c>
      <c r="AX848" s="43"/>
      <c r="AY848" s="43" t="s">
        <v>30</v>
      </c>
      <c r="AZ848" s="43"/>
      <c r="BA848" s="44"/>
      <c r="BB848" s="48" t="s">
        <v>30</v>
      </c>
      <c r="BC848" s="43" t="s">
        <v>30</v>
      </c>
      <c r="BD848" s="43"/>
      <c r="BE848" s="43"/>
      <c r="BF848" s="43">
        <v>1</v>
      </c>
      <c r="BG848" s="43">
        <v>1</v>
      </c>
      <c r="BH848" s="43">
        <v>2</v>
      </c>
      <c r="BI848" s="43" t="s">
        <v>803</v>
      </c>
      <c r="BJ848" s="43" t="s">
        <v>589</v>
      </c>
      <c r="BK848" s="43">
        <v>1975</v>
      </c>
      <c r="BL848" s="43" t="str">
        <f t="shared" si="81"/>
        <v>1975West Ham United</v>
      </c>
      <c r="BM848" s="49" t="str">
        <f t="shared" si="82"/>
        <v>London</v>
      </c>
      <c r="BN848" s="43"/>
      <c r="BO848" s="43"/>
      <c r="BP848" s="43"/>
      <c r="BQ848" s="43"/>
      <c r="BR848" s="43"/>
      <c r="BS848" s="43"/>
      <c r="BT848" s="43"/>
      <c r="BU848" s="43"/>
      <c r="BV848" s="43" t="s">
        <v>376</v>
      </c>
      <c r="BW848" s="43" t="s">
        <v>376</v>
      </c>
      <c r="BX848" s="43"/>
      <c r="BZ848" s="50"/>
      <c r="CA848" s="50"/>
      <c r="CB848" s="88" t="str">
        <f t="shared" si="83"/>
        <v>19750503</v>
      </c>
    </row>
    <row r="849" spans="1:80" s="49" customFormat="1" ht="12.95" customHeight="1" x14ac:dyDescent="0.2">
      <c r="A849" s="43">
        <v>5</v>
      </c>
      <c r="B849" s="43">
        <v>3</v>
      </c>
      <c r="C849" s="43">
        <v>1975</v>
      </c>
      <c r="D849" s="43" t="s">
        <v>658</v>
      </c>
      <c r="E849" s="43" t="s">
        <v>553</v>
      </c>
      <c r="F849" s="44" t="s">
        <v>1010</v>
      </c>
      <c r="G849" s="43"/>
      <c r="H849" s="44" t="s">
        <v>1025</v>
      </c>
      <c r="I849" s="44"/>
      <c r="J849" s="45">
        <v>27517</v>
      </c>
      <c r="K849" s="43" t="s">
        <v>589</v>
      </c>
      <c r="L849" s="43" t="s">
        <v>4</v>
      </c>
      <c r="M849" s="43" t="s">
        <v>803</v>
      </c>
      <c r="N849" s="46">
        <v>0</v>
      </c>
      <c r="O849" s="46">
        <v>2</v>
      </c>
      <c r="P849" s="44" t="s">
        <v>1268</v>
      </c>
      <c r="Q849" s="44" t="s">
        <v>1017</v>
      </c>
      <c r="R849" s="44" t="s">
        <v>376</v>
      </c>
      <c r="S849" s="43"/>
      <c r="T849" s="43"/>
      <c r="U849" s="43"/>
      <c r="V849" s="43"/>
      <c r="W849" s="43"/>
      <c r="X849" s="43"/>
      <c r="Y849" s="43"/>
      <c r="Z849" s="43"/>
      <c r="AA849" s="43"/>
      <c r="AB849" s="43"/>
      <c r="AC849" s="43"/>
      <c r="AD849" s="43"/>
      <c r="AE849" s="47">
        <f t="shared" si="78"/>
        <v>0</v>
      </c>
      <c r="AF849" s="47">
        <f t="shared" si="79"/>
        <v>0</v>
      </c>
      <c r="AG849" s="47">
        <f t="shared" si="80"/>
        <v>1</v>
      </c>
      <c r="AH849" s="43" t="s">
        <v>1017</v>
      </c>
      <c r="AI849" s="43" t="s">
        <v>1018</v>
      </c>
      <c r="AJ849" s="43" t="s">
        <v>376</v>
      </c>
      <c r="AK849" s="43" t="s">
        <v>658</v>
      </c>
      <c r="AL849" s="43" t="s">
        <v>1017</v>
      </c>
      <c r="AM849" s="43" t="s">
        <v>1018</v>
      </c>
      <c r="AN849" s="43" t="s">
        <v>376</v>
      </c>
      <c r="AO849" s="43" t="s">
        <v>658</v>
      </c>
      <c r="AP849" s="43"/>
      <c r="AQ849" s="43">
        <v>1</v>
      </c>
      <c r="AR849" s="43"/>
      <c r="AS849" s="43"/>
      <c r="AT849" s="43"/>
      <c r="AU849" s="43" t="s">
        <v>376</v>
      </c>
      <c r="AV849" s="43"/>
      <c r="AW849" s="43" t="s">
        <v>30</v>
      </c>
      <c r="AX849" s="43"/>
      <c r="AY849" s="43" t="s">
        <v>30</v>
      </c>
      <c r="AZ849" s="43"/>
      <c r="BA849" s="44"/>
      <c r="BB849" s="48"/>
      <c r="BC849" s="43" t="s">
        <v>30</v>
      </c>
      <c r="BD849" s="43"/>
      <c r="BE849" s="43"/>
      <c r="BF849" s="43">
        <v>1</v>
      </c>
      <c r="BG849" s="43">
        <v>2</v>
      </c>
      <c r="BH849" s="43">
        <v>1</v>
      </c>
      <c r="BI849" s="43" t="s">
        <v>589</v>
      </c>
      <c r="BJ849" s="43" t="s">
        <v>803</v>
      </c>
      <c r="BK849" s="43">
        <v>1975</v>
      </c>
      <c r="BL849" s="43" t="str">
        <f t="shared" si="81"/>
        <v>1975Fulham</v>
      </c>
      <c r="BM849" s="49" t="str">
        <f t="shared" si="82"/>
        <v>London</v>
      </c>
      <c r="BN849" s="43"/>
      <c r="BO849" s="43"/>
      <c r="BP849" s="43"/>
      <c r="BQ849" s="43"/>
      <c r="BR849" s="43"/>
      <c r="BS849" s="43"/>
      <c r="BT849" s="43"/>
      <c r="BU849" s="43"/>
      <c r="BV849" s="43" t="s">
        <v>376</v>
      </c>
      <c r="BW849" s="43" t="s">
        <v>376</v>
      </c>
      <c r="BX849" s="43"/>
      <c r="BZ849" s="50"/>
      <c r="CA849" s="50"/>
      <c r="CB849" s="88" t="str">
        <f t="shared" si="83"/>
        <v>19750503</v>
      </c>
    </row>
    <row r="850" spans="1:80" s="49" customFormat="1" ht="12.95" customHeight="1" x14ac:dyDescent="0.2">
      <c r="A850" s="43">
        <v>1</v>
      </c>
      <c r="B850" s="43">
        <v>13</v>
      </c>
      <c r="C850" s="43">
        <v>1976</v>
      </c>
      <c r="D850" s="43" t="s">
        <v>658</v>
      </c>
      <c r="E850" s="43" t="s">
        <v>552</v>
      </c>
      <c r="F850" s="51" t="s">
        <v>1327</v>
      </c>
      <c r="G850" s="43"/>
      <c r="H850" s="51" t="s">
        <v>1011</v>
      </c>
      <c r="I850" s="51">
        <v>1</v>
      </c>
      <c r="J850" s="52">
        <v>27772</v>
      </c>
      <c r="K850" s="43" t="s">
        <v>1366</v>
      </c>
      <c r="L850" s="43" t="s">
        <v>3</v>
      </c>
      <c r="M850" s="43" t="s">
        <v>823</v>
      </c>
      <c r="N850" s="46">
        <v>1</v>
      </c>
      <c r="O850" s="46">
        <v>0</v>
      </c>
      <c r="P850" s="51" t="s">
        <v>1367</v>
      </c>
      <c r="Q850" s="51" t="s">
        <v>1366</v>
      </c>
      <c r="R850" s="51" t="s">
        <v>376</v>
      </c>
      <c r="S850" s="43"/>
      <c r="T850" s="43"/>
      <c r="U850" s="43"/>
      <c r="V850" s="43"/>
      <c r="W850" s="43"/>
      <c r="X850" s="43"/>
      <c r="Y850" s="43"/>
      <c r="Z850" s="43"/>
      <c r="AA850" s="43"/>
      <c r="AB850" s="43"/>
      <c r="AC850" s="43"/>
      <c r="AD850" s="43" t="s">
        <v>1033</v>
      </c>
      <c r="AE850" s="47">
        <f t="shared" si="78"/>
        <v>1</v>
      </c>
      <c r="AF850" s="47">
        <f t="shared" si="79"/>
        <v>0</v>
      </c>
      <c r="AG850" s="47">
        <f t="shared" si="80"/>
        <v>0</v>
      </c>
      <c r="AH850" s="43" t="s">
        <v>1366</v>
      </c>
      <c r="AI850" s="43" t="s">
        <v>1317</v>
      </c>
      <c r="AJ850" s="43" t="s">
        <v>376</v>
      </c>
      <c r="AK850" s="43" t="s">
        <v>658</v>
      </c>
      <c r="AL850" s="43" t="s">
        <v>1101</v>
      </c>
      <c r="AM850" s="43" t="s">
        <v>1159</v>
      </c>
      <c r="AN850" s="43" t="s">
        <v>376</v>
      </c>
      <c r="AO850" s="43" t="s">
        <v>658</v>
      </c>
      <c r="AP850" s="43"/>
      <c r="AQ850" s="43">
        <v>2</v>
      </c>
      <c r="AR850" s="43"/>
      <c r="AS850" s="43"/>
      <c r="AT850" s="43"/>
      <c r="AU850" s="43" t="s">
        <v>376</v>
      </c>
      <c r="AV850" s="43"/>
      <c r="AW850" s="43" t="s">
        <v>30</v>
      </c>
      <c r="AX850" s="43"/>
      <c r="AY850" s="43"/>
      <c r="AZ850" s="43" t="s">
        <v>30</v>
      </c>
      <c r="BA850" s="51"/>
      <c r="BB850" s="48"/>
      <c r="BC850" s="43"/>
      <c r="BD850" s="43"/>
      <c r="BE850" s="43"/>
      <c r="BF850" s="43">
        <v>1</v>
      </c>
      <c r="BG850" s="43">
        <v>1</v>
      </c>
      <c r="BH850" s="43">
        <v>1</v>
      </c>
      <c r="BI850" s="43" t="s">
        <v>1366</v>
      </c>
      <c r="BJ850" s="43" t="s">
        <v>823</v>
      </c>
      <c r="BK850" s="43">
        <v>1976</v>
      </c>
      <c r="BL850" s="43" t="str">
        <f t="shared" si="81"/>
        <v>1976Middlesbrough</v>
      </c>
      <c r="BM850" s="49" t="str">
        <f t="shared" si="82"/>
        <v>Middlesbrough</v>
      </c>
      <c r="BN850" s="43"/>
      <c r="BO850" s="43"/>
      <c r="BP850" s="43"/>
      <c r="BQ850" s="43"/>
      <c r="BR850" s="43"/>
      <c r="BS850" s="43"/>
      <c r="BT850" s="43"/>
      <c r="BU850" s="43"/>
      <c r="BV850" s="43" t="s">
        <v>376</v>
      </c>
      <c r="BW850" s="43" t="s">
        <v>376</v>
      </c>
      <c r="BX850" s="43"/>
      <c r="BZ850" s="50"/>
      <c r="CA850" s="50"/>
      <c r="CB850" s="88" t="str">
        <f t="shared" si="83"/>
        <v>19760113</v>
      </c>
    </row>
    <row r="851" spans="1:80" s="49" customFormat="1" ht="12.95" customHeight="1" x14ac:dyDescent="0.2">
      <c r="A851" s="43">
        <v>1</v>
      </c>
      <c r="B851" s="43">
        <v>13</v>
      </c>
      <c r="C851" s="43">
        <v>1976</v>
      </c>
      <c r="D851" s="43" t="s">
        <v>658</v>
      </c>
      <c r="E851" s="43" t="s">
        <v>552</v>
      </c>
      <c r="F851" s="51" t="s">
        <v>1327</v>
      </c>
      <c r="G851" s="43"/>
      <c r="H851" s="51" t="s">
        <v>1011</v>
      </c>
      <c r="I851" s="51">
        <v>1</v>
      </c>
      <c r="J851" s="52">
        <v>27772</v>
      </c>
      <c r="K851" s="43" t="s">
        <v>823</v>
      </c>
      <c r="L851" s="43" t="s">
        <v>4</v>
      </c>
      <c r="M851" s="43" t="s">
        <v>1366</v>
      </c>
      <c r="N851" s="46">
        <v>0</v>
      </c>
      <c r="O851" s="46">
        <v>1</v>
      </c>
      <c r="P851" s="51" t="s">
        <v>1367</v>
      </c>
      <c r="Q851" s="51" t="s">
        <v>1366</v>
      </c>
      <c r="R851" s="51" t="s">
        <v>376</v>
      </c>
      <c r="S851" s="43"/>
      <c r="T851" s="43"/>
      <c r="U851" s="43"/>
      <c r="V851" s="43"/>
      <c r="W851" s="43"/>
      <c r="X851" s="43"/>
      <c r="Y851" s="43"/>
      <c r="Z851" s="43"/>
      <c r="AA851" s="43"/>
      <c r="AB851" s="43"/>
      <c r="AC851" s="43"/>
      <c r="AD851" s="43" t="s">
        <v>1037</v>
      </c>
      <c r="AE851" s="47">
        <f t="shared" si="78"/>
        <v>0</v>
      </c>
      <c r="AF851" s="47">
        <f t="shared" si="79"/>
        <v>0</v>
      </c>
      <c r="AG851" s="47">
        <f t="shared" si="80"/>
        <v>1</v>
      </c>
      <c r="AH851" s="43" t="s">
        <v>1101</v>
      </c>
      <c r="AI851" s="43" t="s">
        <v>1159</v>
      </c>
      <c r="AJ851" s="43" t="s">
        <v>376</v>
      </c>
      <c r="AK851" s="43" t="s">
        <v>658</v>
      </c>
      <c r="AL851" s="43" t="s">
        <v>1366</v>
      </c>
      <c r="AM851" s="43" t="s">
        <v>1317</v>
      </c>
      <c r="AN851" s="43" t="s">
        <v>376</v>
      </c>
      <c r="AO851" s="43" t="s">
        <v>658</v>
      </c>
      <c r="AP851" s="43"/>
      <c r="AQ851" s="43">
        <v>2</v>
      </c>
      <c r="AR851" s="43"/>
      <c r="AS851" s="43"/>
      <c r="AT851" s="43"/>
      <c r="AU851" s="43" t="s">
        <v>376</v>
      </c>
      <c r="AV851" s="43"/>
      <c r="AW851" s="43" t="s">
        <v>30</v>
      </c>
      <c r="AX851" s="43"/>
      <c r="AY851" s="43"/>
      <c r="AZ851" s="43" t="s">
        <v>30</v>
      </c>
      <c r="BA851" s="51"/>
      <c r="BB851" s="48"/>
      <c r="BC851" s="43"/>
      <c r="BD851" s="43"/>
      <c r="BE851" s="43"/>
      <c r="BF851" s="43">
        <v>1</v>
      </c>
      <c r="BG851" s="43">
        <v>1</v>
      </c>
      <c r="BH851" s="43">
        <v>1</v>
      </c>
      <c r="BI851" s="43" t="s">
        <v>823</v>
      </c>
      <c r="BJ851" s="43" t="s">
        <v>1366</v>
      </c>
      <c r="BK851" s="43">
        <v>1976</v>
      </c>
      <c r="BL851" s="43" t="str">
        <f t="shared" si="81"/>
        <v>1976Manchester City</v>
      </c>
      <c r="BM851" s="49" t="str">
        <f t="shared" si="82"/>
        <v>Middlesbrough</v>
      </c>
      <c r="BN851" s="43"/>
      <c r="BO851" s="43"/>
      <c r="BP851" s="43"/>
      <c r="BQ851" s="43"/>
      <c r="BR851" s="43"/>
      <c r="BS851" s="43"/>
      <c r="BT851" s="43"/>
      <c r="BU851" s="43"/>
      <c r="BV851" s="43" t="s">
        <v>376</v>
      </c>
      <c r="BW851" s="43" t="s">
        <v>376</v>
      </c>
      <c r="BX851" s="43"/>
      <c r="BZ851" s="50"/>
      <c r="CA851" s="50"/>
      <c r="CB851" s="88" t="str">
        <f t="shared" si="83"/>
        <v>19760113</v>
      </c>
    </row>
    <row r="852" spans="1:80" s="49" customFormat="1" ht="12.95" customHeight="1" x14ac:dyDescent="0.2">
      <c r="A852" s="43">
        <v>1</v>
      </c>
      <c r="B852" s="43">
        <v>14</v>
      </c>
      <c r="C852" s="43">
        <v>1976</v>
      </c>
      <c r="D852" s="43" t="s">
        <v>658</v>
      </c>
      <c r="E852" s="43" t="s">
        <v>552</v>
      </c>
      <c r="F852" s="51" t="s">
        <v>1327</v>
      </c>
      <c r="G852" s="43"/>
      <c r="H852" s="51" t="s">
        <v>1011</v>
      </c>
      <c r="I852" s="51">
        <v>1</v>
      </c>
      <c r="J852" s="52">
        <v>27773</v>
      </c>
      <c r="K852" s="43" t="s">
        <v>813</v>
      </c>
      <c r="L852" s="43" t="s">
        <v>3</v>
      </c>
      <c r="M852" s="43" t="s">
        <v>805</v>
      </c>
      <c r="N852" s="46">
        <v>1</v>
      </c>
      <c r="O852" s="46">
        <v>0</v>
      </c>
      <c r="P852" s="51" t="s">
        <v>1222</v>
      </c>
      <c r="Q852" s="51" t="s">
        <v>1017</v>
      </c>
      <c r="R852" s="51" t="s">
        <v>376</v>
      </c>
      <c r="S852" s="43"/>
      <c r="T852" s="43"/>
      <c r="U852" s="43"/>
      <c r="V852" s="43"/>
      <c r="W852" s="43"/>
      <c r="X852" s="43"/>
      <c r="Y852" s="43"/>
      <c r="Z852" s="43"/>
      <c r="AA852" s="43"/>
      <c r="AB852" s="43"/>
      <c r="AC852" s="43"/>
      <c r="AD852" s="43" t="s">
        <v>1033</v>
      </c>
      <c r="AE852" s="47">
        <f t="shared" si="78"/>
        <v>1</v>
      </c>
      <c r="AF852" s="47">
        <f t="shared" si="79"/>
        <v>0</v>
      </c>
      <c r="AG852" s="47">
        <f t="shared" si="80"/>
        <v>0</v>
      </c>
      <c r="AH852" s="43" t="s">
        <v>1017</v>
      </c>
      <c r="AI852" s="43" t="s">
        <v>1018</v>
      </c>
      <c r="AJ852" s="43" t="s">
        <v>376</v>
      </c>
      <c r="AK852" s="43" t="s">
        <v>658</v>
      </c>
      <c r="AL852" s="43" t="s">
        <v>1227</v>
      </c>
      <c r="AM852" s="43" t="s">
        <v>1164</v>
      </c>
      <c r="AN852" s="43" t="s">
        <v>376</v>
      </c>
      <c r="AO852" s="43" t="s">
        <v>658</v>
      </c>
      <c r="AP852" s="43"/>
      <c r="AQ852" s="43">
        <v>2</v>
      </c>
      <c r="AR852" s="43"/>
      <c r="AS852" s="43"/>
      <c r="AT852" s="43"/>
      <c r="AU852" s="43" t="s">
        <v>376</v>
      </c>
      <c r="AV852" s="43"/>
      <c r="AW852" s="43" t="s">
        <v>30</v>
      </c>
      <c r="AX852" s="43"/>
      <c r="AY852" s="43"/>
      <c r="AZ852" s="43" t="s">
        <v>30</v>
      </c>
      <c r="BA852" s="51"/>
      <c r="BB852" s="48"/>
      <c r="BC852" s="43"/>
      <c r="BD852" s="43"/>
      <c r="BE852" s="43"/>
      <c r="BF852" s="43">
        <v>1</v>
      </c>
      <c r="BG852" s="43">
        <v>1</v>
      </c>
      <c r="BH852" s="43">
        <v>1</v>
      </c>
      <c r="BI852" s="43" t="s">
        <v>813</v>
      </c>
      <c r="BJ852" s="43" t="s">
        <v>805</v>
      </c>
      <c r="BK852" s="43">
        <v>1976</v>
      </c>
      <c r="BL852" s="43" t="str">
        <f t="shared" si="81"/>
        <v>1976Tottenham Hotspur</v>
      </c>
      <c r="BM852" s="49" t="str">
        <f t="shared" si="82"/>
        <v>Tottenham Hotspur</v>
      </c>
      <c r="BN852" s="43"/>
      <c r="BO852" s="43"/>
      <c r="BP852" s="43"/>
      <c r="BQ852" s="43"/>
      <c r="BR852" s="43"/>
      <c r="BS852" s="43"/>
      <c r="BT852" s="43"/>
      <c r="BU852" s="43"/>
      <c r="BV852" s="43" t="s">
        <v>376</v>
      </c>
      <c r="BW852" s="43" t="s">
        <v>376</v>
      </c>
      <c r="BX852" s="43"/>
      <c r="BZ852" s="50"/>
      <c r="CA852" s="50"/>
      <c r="CB852" s="88" t="str">
        <f t="shared" si="83"/>
        <v>19760114</v>
      </c>
    </row>
    <row r="853" spans="1:80" s="49" customFormat="1" ht="12.95" customHeight="1" x14ac:dyDescent="0.2">
      <c r="A853" s="43">
        <v>1</v>
      </c>
      <c r="B853" s="43">
        <v>14</v>
      </c>
      <c r="C853" s="43">
        <v>1976</v>
      </c>
      <c r="D853" s="43" t="s">
        <v>658</v>
      </c>
      <c r="E853" s="43" t="s">
        <v>552</v>
      </c>
      <c r="F853" s="51" t="s">
        <v>1327</v>
      </c>
      <c r="G853" s="43"/>
      <c r="H853" s="51" t="s">
        <v>1011</v>
      </c>
      <c r="I853" s="51">
        <v>1</v>
      </c>
      <c r="J853" s="52">
        <v>27773</v>
      </c>
      <c r="K853" s="43" t="s">
        <v>805</v>
      </c>
      <c r="L853" s="43" t="s">
        <v>4</v>
      </c>
      <c r="M853" s="43" t="s">
        <v>813</v>
      </c>
      <c r="N853" s="46">
        <v>0</v>
      </c>
      <c r="O853" s="46">
        <v>1</v>
      </c>
      <c r="P853" s="51" t="s">
        <v>1222</v>
      </c>
      <c r="Q853" s="51" t="s">
        <v>1017</v>
      </c>
      <c r="R853" s="51" t="s">
        <v>376</v>
      </c>
      <c r="S853" s="43"/>
      <c r="T853" s="43"/>
      <c r="U853" s="43"/>
      <c r="V853" s="43"/>
      <c r="W853" s="43"/>
      <c r="X853" s="43"/>
      <c r="Y853" s="43"/>
      <c r="Z853" s="43"/>
      <c r="AA853" s="43"/>
      <c r="AB853" s="43"/>
      <c r="AC853" s="43"/>
      <c r="AD853" s="43" t="s">
        <v>1037</v>
      </c>
      <c r="AE853" s="47">
        <f t="shared" si="78"/>
        <v>0</v>
      </c>
      <c r="AF853" s="47">
        <f t="shared" si="79"/>
        <v>0</v>
      </c>
      <c r="AG853" s="47">
        <f t="shared" si="80"/>
        <v>1</v>
      </c>
      <c r="AH853" s="43" t="s">
        <v>1227</v>
      </c>
      <c r="AI853" s="43" t="s">
        <v>1164</v>
      </c>
      <c r="AJ853" s="43" t="s">
        <v>376</v>
      </c>
      <c r="AK853" s="43" t="s">
        <v>658</v>
      </c>
      <c r="AL853" s="43" t="s">
        <v>1017</v>
      </c>
      <c r="AM853" s="43" t="s">
        <v>1018</v>
      </c>
      <c r="AN853" s="43" t="s">
        <v>376</v>
      </c>
      <c r="AO853" s="43" t="s">
        <v>658</v>
      </c>
      <c r="AP853" s="43"/>
      <c r="AQ853" s="43">
        <v>2</v>
      </c>
      <c r="AR853" s="43"/>
      <c r="AS853" s="43"/>
      <c r="AT853" s="43"/>
      <c r="AU853" s="43" t="s">
        <v>376</v>
      </c>
      <c r="AV853" s="43"/>
      <c r="AW853" s="43" t="s">
        <v>30</v>
      </c>
      <c r="AX853" s="43"/>
      <c r="AY853" s="43"/>
      <c r="AZ853" s="43" t="s">
        <v>30</v>
      </c>
      <c r="BA853" s="51"/>
      <c r="BB853" s="48"/>
      <c r="BC853" s="43"/>
      <c r="BD853" s="43"/>
      <c r="BE853" s="43"/>
      <c r="BF853" s="43">
        <v>1</v>
      </c>
      <c r="BG853" s="43">
        <v>1</v>
      </c>
      <c r="BH853" s="43">
        <v>1</v>
      </c>
      <c r="BI853" s="43" t="s">
        <v>805</v>
      </c>
      <c r="BJ853" s="43" t="s">
        <v>813</v>
      </c>
      <c r="BK853" s="43">
        <v>1976</v>
      </c>
      <c r="BL853" s="43" t="str">
        <f t="shared" si="81"/>
        <v>1976Newcastle United</v>
      </c>
      <c r="BM853" s="49" t="str">
        <f t="shared" si="82"/>
        <v>Tottenham Hotspur</v>
      </c>
      <c r="BN853" s="43"/>
      <c r="BO853" s="43"/>
      <c r="BP853" s="43"/>
      <c r="BQ853" s="43"/>
      <c r="BR853" s="43"/>
      <c r="BS853" s="43"/>
      <c r="BT853" s="43"/>
      <c r="BU853" s="43"/>
      <c r="BV853" s="43" t="s">
        <v>376</v>
      </c>
      <c r="BW853" s="43" t="s">
        <v>376</v>
      </c>
      <c r="BX853" s="43"/>
      <c r="BZ853" s="50"/>
      <c r="CA853" s="50"/>
      <c r="CB853" s="88" t="str">
        <f t="shared" si="83"/>
        <v>19760114</v>
      </c>
    </row>
    <row r="854" spans="1:80" s="49" customFormat="1" ht="12.95" customHeight="1" x14ac:dyDescent="0.2">
      <c r="A854" s="43">
        <v>1</v>
      </c>
      <c r="B854" s="43">
        <v>21</v>
      </c>
      <c r="C854" s="43">
        <v>1976</v>
      </c>
      <c r="D854" s="43" t="s">
        <v>658</v>
      </c>
      <c r="E854" s="43" t="s">
        <v>552</v>
      </c>
      <c r="F854" s="51" t="s">
        <v>1327</v>
      </c>
      <c r="G854" s="43"/>
      <c r="H854" s="51" t="s">
        <v>1011</v>
      </c>
      <c r="I854" s="51">
        <v>2</v>
      </c>
      <c r="J854" s="52">
        <v>27780</v>
      </c>
      <c r="K854" s="43" t="s">
        <v>823</v>
      </c>
      <c r="L854" s="43" t="s">
        <v>3</v>
      </c>
      <c r="M854" s="43" t="s">
        <v>1366</v>
      </c>
      <c r="N854" s="46">
        <v>4</v>
      </c>
      <c r="O854" s="46">
        <v>0</v>
      </c>
      <c r="P854" s="51" t="s">
        <v>1226</v>
      </c>
      <c r="Q854" s="51" t="s">
        <v>1101</v>
      </c>
      <c r="R854" s="51" t="s">
        <v>376</v>
      </c>
      <c r="S854" s="43"/>
      <c r="T854" s="43"/>
      <c r="U854" s="43"/>
      <c r="V854" s="43"/>
      <c r="W854" s="43"/>
      <c r="X854" s="43"/>
      <c r="Y854" s="43"/>
      <c r="Z854" s="43"/>
      <c r="AA854" s="43"/>
      <c r="AB854" s="43"/>
      <c r="AC854" s="43"/>
      <c r="AD854" s="43" t="s">
        <v>1033</v>
      </c>
      <c r="AE854" s="47">
        <f t="shared" si="78"/>
        <v>1</v>
      </c>
      <c r="AF854" s="47">
        <f t="shared" si="79"/>
        <v>0</v>
      </c>
      <c r="AG854" s="47">
        <f t="shared" si="80"/>
        <v>0</v>
      </c>
      <c r="AH854" s="43" t="s">
        <v>1101</v>
      </c>
      <c r="AI854" s="43" t="s">
        <v>1159</v>
      </c>
      <c r="AJ854" s="43" t="s">
        <v>376</v>
      </c>
      <c r="AK854" s="43" t="s">
        <v>658</v>
      </c>
      <c r="AL854" s="43" t="s">
        <v>1366</v>
      </c>
      <c r="AM854" s="43" t="s">
        <v>1317</v>
      </c>
      <c r="AN854" s="43" t="s">
        <v>376</v>
      </c>
      <c r="AO854" s="43" t="s">
        <v>658</v>
      </c>
      <c r="AP854" s="43"/>
      <c r="AQ854" s="43">
        <v>2</v>
      </c>
      <c r="AR854" s="43"/>
      <c r="AS854" s="43"/>
      <c r="AT854" s="43"/>
      <c r="AU854" s="43" t="s">
        <v>376</v>
      </c>
      <c r="AV854" s="43"/>
      <c r="AW854" s="43" t="s">
        <v>30</v>
      </c>
      <c r="AX854" s="43"/>
      <c r="AY854" s="43"/>
      <c r="AZ854" s="43" t="s">
        <v>30</v>
      </c>
      <c r="BA854" s="51"/>
      <c r="BB854" s="48"/>
      <c r="BC854" s="43"/>
      <c r="BD854" s="43"/>
      <c r="BE854" s="43"/>
      <c r="BF854" s="43">
        <v>1</v>
      </c>
      <c r="BG854" s="43">
        <v>1</v>
      </c>
      <c r="BH854" s="43">
        <v>1</v>
      </c>
      <c r="BI854" s="43" t="s">
        <v>823</v>
      </c>
      <c r="BJ854" s="43" t="s">
        <v>1366</v>
      </c>
      <c r="BK854" s="43">
        <v>1976</v>
      </c>
      <c r="BL854" s="43" t="str">
        <f t="shared" si="81"/>
        <v>1976Manchester City</v>
      </c>
      <c r="BM854" s="49" t="str">
        <f t="shared" si="82"/>
        <v>Manchester City</v>
      </c>
      <c r="BN854" s="43"/>
      <c r="BO854" s="43"/>
      <c r="BP854" s="43"/>
      <c r="BQ854" s="43"/>
      <c r="BR854" s="43"/>
      <c r="BS854" s="43"/>
      <c r="BT854" s="43"/>
      <c r="BU854" s="43"/>
      <c r="BV854" s="43" t="s">
        <v>376</v>
      </c>
      <c r="BW854" s="43" t="s">
        <v>376</v>
      </c>
      <c r="BX854" s="43"/>
      <c r="BZ854" s="50"/>
      <c r="CA854" s="50"/>
      <c r="CB854" s="88" t="str">
        <f t="shared" si="83"/>
        <v>19760121</v>
      </c>
    </row>
    <row r="855" spans="1:80" s="49" customFormat="1" ht="12.95" customHeight="1" x14ac:dyDescent="0.2">
      <c r="A855" s="43">
        <v>1</v>
      </c>
      <c r="B855" s="43">
        <v>21</v>
      </c>
      <c r="C855" s="43">
        <v>1976</v>
      </c>
      <c r="D855" s="43" t="s">
        <v>658</v>
      </c>
      <c r="E855" s="43" t="s">
        <v>552</v>
      </c>
      <c r="F855" s="51" t="s">
        <v>1327</v>
      </c>
      <c r="G855" s="43"/>
      <c r="H855" s="51" t="s">
        <v>1011</v>
      </c>
      <c r="I855" s="51">
        <v>2</v>
      </c>
      <c r="J855" s="52">
        <v>27780</v>
      </c>
      <c r="K855" s="43" t="s">
        <v>1366</v>
      </c>
      <c r="L855" s="43" t="s">
        <v>4</v>
      </c>
      <c r="M855" s="43" t="s">
        <v>823</v>
      </c>
      <c r="N855" s="46">
        <v>0</v>
      </c>
      <c r="O855" s="46">
        <v>4</v>
      </c>
      <c r="P855" s="51" t="s">
        <v>1226</v>
      </c>
      <c r="Q855" s="51" t="s">
        <v>1101</v>
      </c>
      <c r="R855" s="51" t="s">
        <v>376</v>
      </c>
      <c r="S855" s="43"/>
      <c r="T855" s="43"/>
      <c r="U855" s="43"/>
      <c r="V855" s="43"/>
      <c r="W855" s="43"/>
      <c r="X855" s="43"/>
      <c r="Y855" s="43"/>
      <c r="Z855" s="43"/>
      <c r="AA855" s="43"/>
      <c r="AB855" s="43"/>
      <c r="AC855" s="43"/>
      <c r="AD855" s="43" t="s">
        <v>1037</v>
      </c>
      <c r="AE855" s="47">
        <f t="shared" si="78"/>
        <v>0</v>
      </c>
      <c r="AF855" s="47">
        <f t="shared" si="79"/>
        <v>0</v>
      </c>
      <c r="AG855" s="47">
        <f t="shared" si="80"/>
        <v>1</v>
      </c>
      <c r="AH855" s="43" t="s">
        <v>1366</v>
      </c>
      <c r="AI855" s="43" t="s">
        <v>1317</v>
      </c>
      <c r="AJ855" s="43" t="s">
        <v>376</v>
      </c>
      <c r="AK855" s="43" t="s">
        <v>658</v>
      </c>
      <c r="AL855" s="43" t="s">
        <v>1101</v>
      </c>
      <c r="AM855" s="43" t="s">
        <v>1159</v>
      </c>
      <c r="AN855" s="43" t="s">
        <v>376</v>
      </c>
      <c r="AO855" s="43" t="s">
        <v>658</v>
      </c>
      <c r="AP855" s="43"/>
      <c r="AQ855" s="43">
        <v>2</v>
      </c>
      <c r="AR855" s="43"/>
      <c r="AS855" s="43"/>
      <c r="AT855" s="43"/>
      <c r="AU855" s="43" t="s">
        <v>376</v>
      </c>
      <c r="AV855" s="43"/>
      <c r="AW855" s="43" t="s">
        <v>30</v>
      </c>
      <c r="AX855" s="43"/>
      <c r="AY855" s="43"/>
      <c r="AZ855" s="43" t="s">
        <v>30</v>
      </c>
      <c r="BA855" s="51"/>
      <c r="BB855" s="48"/>
      <c r="BC855" s="43"/>
      <c r="BD855" s="43"/>
      <c r="BE855" s="43"/>
      <c r="BF855" s="43">
        <v>1</v>
      </c>
      <c r="BG855" s="43">
        <v>1</v>
      </c>
      <c r="BH855" s="43">
        <v>1</v>
      </c>
      <c r="BI855" s="43" t="s">
        <v>1366</v>
      </c>
      <c r="BJ855" s="43" t="s">
        <v>823</v>
      </c>
      <c r="BK855" s="43">
        <v>1976</v>
      </c>
      <c r="BL855" s="43" t="str">
        <f t="shared" si="81"/>
        <v>1976Middlesbrough</v>
      </c>
      <c r="BM855" s="49" t="str">
        <f t="shared" si="82"/>
        <v>Manchester City</v>
      </c>
      <c r="BN855" s="43"/>
      <c r="BO855" s="43"/>
      <c r="BP855" s="43"/>
      <c r="BQ855" s="43"/>
      <c r="BR855" s="43"/>
      <c r="BS855" s="43"/>
      <c r="BT855" s="43"/>
      <c r="BU855" s="43"/>
      <c r="BV855" s="43" t="s">
        <v>376</v>
      </c>
      <c r="BW855" s="43" t="s">
        <v>376</v>
      </c>
      <c r="BX855" s="43"/>
      <c r="BZ855" s="50"/>
      <c r="CA855" s="50"/>
      <c r="CB855" s="88" t="str">
        <f t="shared" si="83"/>
        <v>19760121</v>
      </c>
    </row>
    <row r="856" spans="1:80" s="49" customFormat="1" ht="12.95" customHeight="1" x14ac:dyDescent="0.2">
      <c r="A856" s="43">
        <v>1</v>
      </c>
      <c r="B856" s="43">
        <v>21</v>
      </c>
      <c r="C856" s="43">
        <v>1976</v>
      </c>
      <c r="D856" s="43" t="s">
        <v>658</v>
      </c>
      <c r="E856" s="43" t="s">
        <v>552</v>
      </c>
      <c r="F856" s="51" t="s">
        <v>1327</v>
      </c>
      <c r="G856" s="43"/>
      <c r="H856" s="51" t="s">
        <v>1011</v>
      </c>
      <c r="I856" s="51">
        <v>2</v>
      </c>
      <c r="J856" s="52">
        <v>27780</v>
      </c>
      <c r="K856" s="43" t="s">
        <v>805</v>
      </c>
      <c r="L856" s="43" t="s">
        <v>3</v>
      </c>
      <c r="M856" s="43" t="s">
        <v>813</v>
      </c>
      <c r="N856" s="46">
        <v>3</v>
      </c>
      <c r="O856" s="46">
        <v>1</v>
      </c>
      <c r="P856" s="51" t="s">
        <v>1368</v>
      </c>
      <c r="Q856" s="51" t="s">
        <v>1227</v>
      </c>
      <c r="R856" s="51" t="s">
        <v>376</v>
      </c>
      <c r="S856" s="43"/>
      <c r="T856" s="43"/>
      <c r="U856" s="43"/>
      <c r="V856" s="43"/>
      <c r="W856" s="43"/>
      <c r="X856" s="43"/>
      <c r="Y856" s="43"/>
      <c r="Z856" s="43"/>
      <c r="AA856" s="43"/>
      <c r="AB856" s="43"/>
      <c r="AC856" s="43"/>
      <c r="AD856" s="43" t="s">
        <v>1033</v>
      </c>
      <c r="AE856" s="47">
        <f t="shared" si="78"/>
        <v>1</v>
      </c>
      <c r="AF856" s="47">
        <f t="shared" si="79"/>
        <v>0</v>
      </c>
      <c r="AG856" s="47">
        <f t="shared" si="80"/>
        <v>0</v>
      </c>
      <c r="AH856" s="43" t="s">
        <v>1227</v>
      </c>
      <c r="AI856" s="43" t="s">
        <v>1164</v>
      </c>
      <c r="AJ856" s="43" t="s">
        <v>376</v>
      </c>
      <c r="AK856" s="43" t="s">
        <v>658</v>
      </c>
      <c r="AL856" s="43" t="s">
        <v>1017</v>
      </c>
      <c r="AM856" s="43" t="s">
        <v>1018</v>
      </c>
      <c r="AN856" s="43" t="s">
        <v>376</v>
      </c>
      <c r="AO856" s="43" t="s">
        <v>658</v>
      </c>
      <c r="AP856" s="43"/>
      <c r="AQ856" s="43">
        <v>2</v>
      </c>
      <c r="AR856" s="43"/>
      <c r="AS856" s="43"/>
      <c r="AT856" s="43"/>
      <c r="AU856" s="43" t="s">
        <v>376</v>
      </c>
      <c r="AV856" s="43"/>
      <c r="AW856" s="43" t="s">
        <v>30</v>
      </c>
      <c r="AX856" s="43"/>
      <c r="AY856" s="43"/>
      <c r="AZ856" s="43" t="s">
        <v>30</v>
      </c>
      <c r="BA856" s="51"/>
      <c r="BB856" s="48"/>
      <c r="BC856" s="43"/>
      <c r="BD856" s="43"/>
      <c r="BE856" s="43"/>
      <c r="BF856" s="43">
        <v>1</v>
      </c>
      <c r="BG856" s="43">
        <v>1</v>
      </c>
      <c r="BH856" s="43">
        <v>1</v>
      </c>
      <c r="BI856" s="43" t="s">
        <v>805</v>
      </c>
      <c r="BJ856" s="43" t="s">
        <v>813</v>
      </c>
      <c r="BK856" s="43">
        <v>1976</v>
      </c>
      <c r="BL856" s="43" t="str">
        <f t="shared" si="81"/>
        <v>1976Newcastle United</v>
      </c>
      <c r="BM856" s="49" t="str">
        <f t="shared" si="82"/>
        <v>Newcastle United</v>
      </c>
      <c r="BN856" s="43"/>
      <c r="BO856" s="43"/>
      <c r="BP856" s="43"/>
      <c r="BQ856" s="43"/>
      <c r="BR856" s="43"/>
      <c r="BS856" s="43"/>
      <c r="BT856" s="43"/>
      <c r="BU856" s="43"/>
      <c r="BV856" s="43" t="s">
        <v>376</v>
      </c>
      <c r="BW856" s="43" t="s">
        <v>376</v>
      </c>
      <c r="BX856" s="43"/>
      <c r="BZ856" s="50"/>
      <c r="CA856" s="50"/>
      <c r="CB856" s="88" t="str">
        <f t="shared" si="83"/>
        <v>19760121</v>
      </c>
    </row>
    <row r="857" spans="1:80" s="49" customFormat="1" ht="12.95" customHeight="1" x14ac:dyDescent="0.2">
      <c r="A857" s="43">
        <v>1</v>
      </c>
      <c r="B857" s="43">
        <v>21</v>
      </c>
      <c r="C857" s="43">
        <v>1976</v>
      </c>
      <c r="D857" s="43" t="s">
        <v>658</v>
      </c>
      <c r="E857" s="43" t="s">
        <v>552</v>
      </c>
      <c r="F857" s="51" t="s">
        <v>1327</v>
      </c>
      <c r="G857" s="43"/>
      <c r="H857" s="51" t="s">
        <v>1011</v>
      </c>
      <c r="I857" s="51">
        <v>2</v>
      </c>
      <c r="J857" s="52">
        <v>27780</v>
      </c>
      <c r="K857" s="43" t="s">
        <v>813</v>
      </c>
      <c r="L857" s="43" t="s">
        <v>4</v>
      </c>
      <c r="M857" s="43" t="s">
        <v>805</v>
      </c>
      <c r="N857" s="46">
        <v>1</v>
      </c>
      <c r="O857" s="46">
        <v>3</v>
      </c>
      <c r="P857" s="51" t="s">
        <v>1368</v>
      </c>
      <c r="Q857" s="51" t="s">
        <v>1227</v>
      </c>
      <c r="R857" s="51" t="s">
        <v>376</v>
      </c>
      <c r="S857" s="43"/>
      <c r="T857" s="43"/>
      <c r="U857" s="43"/>
      <c r="V857" s="43"/>
      <c r="W857" s="43"/>
      <c r="X857" s="43"/>
      <c r="Y857" s="43"/>
      <c r="Z857" s="43"/>
      <c r="AA857" s="43"/>
      <c r="AB857" s="43"/>
      <c r="AC857" s="43"/>
      <c r="AD857" s="43" t="s">
        <v>1037</v>
      </c>
      <c r="AE857" s="47">
        <f t="shared" si="78"/>
        <v>0</v>
      </c>
      <c r="AF857" s="47">
        <f t="shared" si="79"/>
        <v>0</v>
      </c>
      <c r="AG857" s="47">
        <f t="shared" si="80"/>
        <v>1</v>
      </c>
      <c r="AH857" s="43" t="s">
        <v>1017</v>
      </c>
      <c r="AI857" s="43" t="s">
        <v>1018</v>
      </c>
      <c r="AJ857" s="43" t="s">
        <v>376</v>
      </c>
      <c r="AK857" s="43" t="s">
        <v>658</v>
      </c>
      <c r="AL857" s="43" t="s">
        <v>1227</v>
      </c>
      <c r="AM857" s="43" t="s">
        <v>1164</v>
      </c>
      <c r="AN857" s="43" t="s">
        <v>376</v>
      </c>
      <c r="AO857" s="43" t="s">
        <v>658</v>
      </c>
      <c r="AP857" s="43"/>
      <c r="AQ857" s="43">
        <v>2</v>
      </c>
      <c r="AR857" s="43"/>
      <c r="AS857" s="43"/>
      <c r="AT857" s="43"/>
      <c r="AU857" s="43" t="s">
        <v>376</v>
      </c>
      <c r="AV857" s="43"/>
      <c r="AW857" s="43" t="s">
        <v>30</v>
      </c>
      <c r="AX857" s="43"/>
      <c r="AY857" s="43"/>
      <c r="AZ857" s="43" t="s">
        <v>30</v>
      </c>
      <c r="BA857" s="51"/>
      <c r="BB857" s="48"/>
      <c r="BC857" s="43"/>
      <c r="BD857" s="43"/>
      <c r="BE857" s="43"/>
      <c r="BF857" s="43">
        <v>1</v>
      </c>
      <c r="BG857" s="43">
        <v>1</v>
      </c>
      <c r="BH857" s="43">
        <v>1</v>
      </c>
      <c r="BI857" s="43" t="s">
        <v>813</v>
      </c>
      <c r="BJ857" s="43" t="s">
        <v>805</v>
      </c>
      <c r="BK857" s="43">
        <v>1976</v>
      </c>
      <c r="BL857" s="43" t="str">
        <f t="shared" si="81"/>
        <v>1976Tottenham Hotspur</v>
      </c>
      <c r="BM857" s="49" t="str">
        <f t="shared" si="82"/>
        <v>Newcastle United</v>
      </c>
      <c r="BN857" s="43"/>
      <c r="BO857" s="43"/>
      <c r="BP857" s="43"/>
      <c r="BQ857" s="43"/>
      <c r="BR857" s="43"/>
      <c r="BS857" s="43"/>
      <c r="BT857" s="43"/>
      <c r="BU857" s="43"/>
      <c r="BV857" s="43" t="s">
        <v>376</v>
      </c>
      <c r="BW857" s="43" t="s">
        <v>376</v>
      </c>
      <c r="BX857" s="43"/>
      <c r="BZ857" s="50"/>
      <c r="CA857" s="50"/>
      <c r="CB857" s="88" t="str">
        <f t="shared" si="83"/>
        <v>19760121</v>
      </c>
    </row>
    <row r="858" spans="1:80" s="49" customFormat="1" ht="12.95" customHeight="1" x14ac:dyDescent="0.2">
      <c r="A858" s="43">
        <v>2</v>
      </c>
      <c r="B858" s="43">
        <v>28</v>
      </c>
      <c r="C858" s="43">
        <v>1976</v>
      </c>
      <c r="D858" s="43" t="s">
        <v>658</v>
      </c>
      <c r="E858" s="43" t="s">
        <v>552</v>
      </c>
      <c r="F858" s="51" t="s">
        <v>1327</v>
      </c>
      <c r="G858" s="43"/>
      <c r="H858" s="51" t="s">
        <v>40</v>
      </c>
      <c r="I858" s="51"/>
      <c r="J858" s="52">
        <v>27818</v>
      </c>
      <c r="K858" s="43" t="s">
        <v>823</v>
      </c>
      <c r="L858" s="43" t="s">
        <v>3</v>
      </c>
      <c r="M858" s="43" t="s">
        <v>805</v>
      </c>
      <c r="N858" s="46">
        <v>2</v>
      </c>
      <c r="O858" s="46">
        <v>1</v>
      </c>
      <c r="P858" s="51" t="s">
        <v>1268</v>
      </c>
      <c r="Q858" s="51" t="s">
        <v>1017</v>
      </c>
      <c r="R858" s="51" t="s">
        <v>376</v>
      </c>
      <c r="S858" s="43"/>
      <c r="T858" s="43"/>
      <c r="U858" s="43"/>
      <c r="V858" s="43"/>
      <c r="W858" s="43"/>
      <c r="X858" s="43"/>
      <c r="Y858" s="43"/>
      <c r="Z858" s="43"/>
      <c r="AA858" s="43"/>
      <c r="AB858" s="43"/>
      <c r="AC858" s="43"/>
      <c r="AD858" s="43"/>
      <c r="AE858" s="47">
        <f t="shared" si="78"/>
        <v>1</v>
      </c>
      <c r="AF858" s="47">
        <f t="shared" si="79"/>
        <v>0</v>
      </c>
      <c r="AG858" s="47">
        <f t="shared" si="80"/>
        <v>0</v>
      </c>
      <c r="AH858" s="43" t="s">
        <v>1101</v>
      </c>
      <c r="AI858" s="43" t="s">
        <v>1159</v>
      </c>
      <c r="AJ858" s="43" t="s">
        <v>376</v>
      </c>
      <c r="AK858" s="43" t="s">
        <v>658</v>
      </c>
      <c r="AL858" s="43" t="s">
        <v>1227</v>
      </c>
      <c r="AM858" s="43" t="s">
        <v>1164</v>
      </c>
      <c r="AN858" s="43" t="s">
        <v>376</v>
      </c>
      <c r="AO858" s="43" t="s">
        <v>658</v>
      </c>
      <c r="AP858" s="43"/>
      <c r="AQ858" s="43">
        <v>1</v>
      </c>
      <c r="AR858" s="43"/>
      <c r="AS858" s="43"/>
      <c r="AT858" s="43"/>
      <c r="AU858" s="43" t="s">
        <v>376</v>
      </c>
      <c r="AV858" s="43"/>
      <c r="AW858" s="43" t="s">
        <v>30</v>
      </c>
      <c r="AX858" s="43"/>
      <c r="AY858" s="43"/>
      <c r="AZ858" s="43" t="s">
        <v>30</v>
      </c>
      <c r="BA858" s="51"/>
      <c r="BB858" s="48" t="s">
        <v>30</v>
      </c>
      <c r="BC858" s="43" t="s">
        <v>30</v>
      </c>
      <c r="BD858" s="43"/>
      <c r="BE858" s="43"/>
      <c r="BF858" s="43">
        <v>1</v>
      </c>
      <c r="BG858" s="43">
        <v>1</v>
      </c>
      <c r="BH858" s="43">
        <v>1</v>
      </c>
      <c r="BI858" s="43" t="s">
        <v>823</v>
      </c>
      <c r="BJ858" s="43" t="s">
        <v>805</v>
      </c>
      <c r="BK858" s="43">
        <v>1976</v>
      </c>
      <c r="BL858" s="43" t="str">
        <f t="shared" si="81"/>
        <v>1976Manchester City</v>
      </c>
      <c r="BM858" s="49" t="str">
        <f t="shared" si="82"/>
        <v>London</v>
      </c>
      <c r="BN858" s="43"/>
      <c r="BO858" s="43"/>
      <c r="BP858" s="43"/>
      <c r="BQ858" s="43"/>
      <c r="BR858" s="43"/>
      <c r="BS858" s="43"/>
      <c r="BT858" s="43"/>
      <c r="BU858" s="43"/>
      <c r="BV858" s="43" t="s">
        <v>376</v>
      </c>
      <c r="BW858" s="43" t="s">
        <v>376</v>
      </c>
      <c r="BX858" s="43"/>
      <c r="BZ858" s="50"/>
      <c r="CA858" s="50"/>
      <c r="CB858" s="88" t="str">
        <f t="shared" si="83"/>
        <v>19760228</v>
      </c>
    </row>
    <row r="859" spans="1:80" s="49" customFormat="1" ht="12.95" customHeight="1" x14ac:dyDescent="0.2">
      <c r="A859" s="43">
        <v>2</v>
      </c>
      <c r="B859" s="43">
        <v>28</v>
      </c>
      <c r="C859" s="43">
        <v>1976</v>
      </c>
      <c r="D859" s="43" t="s">
        <v>658</v>
      </c>
      <c r="E859" s="43" t="s">
        <v>552</v>
      </c>
      <c r="F859" s="51" t="s">
        <v>1327</v>
      </c>
      <c r="G859" s="43"/>
      <c r="H859" s="51" t="s">
        <v>40</v>
      </c>
      <c r="I859" s="51"/>
      <c r="J859" s="52">
        <v>27818</v>
      </c>
      <c r="K859" s="43" t="s">
        <v>805</v>
      </c>
      <c r="L859" s="43" t="s">
        <v>4</v>
      </c>
      <c r="M859" s="43" t="s">
        <v>823</v>
      </c>
      <c r="N859" s="46">
        <v>1</v>
      </c>
      <c r="O859" s="46">
        <v>2</v>
      </c>
      <c r="P859" s="51" t="s">
        <v>1268</v>
      </c>
      <c r="Q859" s="51" t="s">
        <v>1017</v>
      </c>
      <c r="R859" s="51" t="s">
        <v>376</v>
      </c>
      <c r="S859" s="43"/>
      <c r="T859" s="43"/>
      <c r="U859" s="43"/>
      <c r="V859" s="43"/>
      <c r="W859" s="43"/>
      <c r="X859" s="43"/>
      <c r="Y859" s="43"/>
      <c r="Z859" s="43"/>
      <c r="AA859" s="43"/>
      <c r="AB859" s="43"/>
      <c r="AC859" s="43"/>
      <c r="AD859" s="43"/>
      <c r="AE859" s="47">
        <f t="shared" si="78"/>
        <v>0</v>
      </c>
      <c r="AF859" s="47">
        <f t="shared" si="79"/>
        <v>0</v>
      </c>
      <c r="AG859" s="47">
        <f t="shared" si="80"/>
        <v>1</v>
      </c>
      <c r="AH859" s="43" t="s">
        <v>1227</v>
      </c>
      <c r="AI859" s="43" t="s">
        <v>1164</v>
      </c>
      <c r="AJ859" s="43" t="s">
        <v>376</v>
      </c>
      <c r="AK859" s="43" t="s">
        <v>658</v>
      </c>
      <c r="AL859" s="43" t="s">
        <v>1101</v>
      </c>
      <c r="AM859" s="43" t="s">
        <v>1159</v>
      </c>
      <c r="AN859" s="43" t="s">
        <v>376</v>
      </c>
      <c r="AO859" s="43" t="s">
        <v>658</v>
      </c>
      <c r="AP859" s="43"/>
      <c r="AQ859" s="43">
        <v>1</v>
      </c>
      <c r="AR859" s="43"/>
      <c r="AS859" s="43"/>
      <c r="AT859" s="43"/>
      <c r="AU859" s="43" t="s">
        <v>376</v>
      </c>
      <c r="AV859" s="43"/>
      <c r="AW859" s="43" t="s">
        <v>30</v>
      </c>
      <c r="AX859" s="43"/>
      <c r="AY859" s="43"/>
      <c r="AZ859" s="43" t="s">
        <v>30</v>
      </c>
      <c r="BA859" s="51"/>
      <c r="BB859" s="48"/>
      <c r="BC859" s="43" t="s">
        <v>30</v>
      </c>
      <c r="BD859" s="43"/>
      <c r="BE859" s="43"/>
      <c r="BF859" s="43">
        <v>1</v>
      </c>
      <c r="BG859" s="43">
        <v>1</v>
      </c>
      <c r="BH859" s="43">
        <v>1</v>
      </c>
      <c r="BI859" s="43" t="s">
        <v>805</v>
      </c>
      <c r="BJ859" s="43" t="s">
        <v>823</v>
      </c>
      <c r="BK859" s="43">
        <v>1976</v>
      </c>
      <c r="BL859" s="43" t="str">
        <f t="shared" si="81"/>
        <v>1976Newcastle United</v>
      </c>
      <c r="BM859" s="49" t="str">
        <f t="shared" si="82"/>
        <v>London</v>
      </c>
      <c r="BN859" s="43"/>
      <c r="BO859" s="43"/>
      <c r="BP859" s="43"/>
      <c r="BQ859" s="43"/>
      <c r="BR859" s="43"/>
      <c r="BS859" s="43"/>
      <c r="BT859" s="43"/>
      <c r="BU859" s="43"/>
      <c r="BV859" s="43" t="s">
        <v>376</v>
      </c>
      <c r="BW859" s="43" t="s">
        <v>376</v>
      </c>
      <c r="BX859" s="43"/>
      <c r="BZ859" s="50"/>
      <c r="CA859" s="50"/>
      <c r="CB859" s="88" t="str">
        <f t="shared" si="83"/>
        <v>19760228</v>
      </c>
    </row>
    <row r="860" spans="1:80" s="49" customFormat="1" ht="12.95" customHeight="1" x14ac:dyDescent="0.2">
      <c r="A860" s="43">
        <v>4</v>
      </c>
      <c r="B860" s="43">
        <v>3</v>
      </c>
      <c r="C860" s="43">
        <v>1976</v>
      </c>
      <c r="D860" s="43" t="s">
        <v>658</v>
      </c>
      <c r="E860" s="43" t="s">
        <v>552</v>
      </c>
      <c r="F860" s="44" t="s">
        <v>1010</v>
      </c>
      <c r="G860" s="43"/>
      <c r="H860" s="44" t="s">
        <v>1011</v>
      </c>
      <c r="I860" s="44"/>
      <c r="J860" s="45">
        <v>27853</v>
      </c>
      <c r="K860" s="43" t="s">
        <v>821</v>
      </c>
      <c r="L860" s="43" t="s">
        <v>3</v>
      </c>
      <c r="M860" s="43" t="s">
        <v>1191</v>
      </c>
      <c r="N860" s="46">
        <v>2</v>
      </c>
      <c r="O860" s="46">
        <v>0</v>
      </c>
      <c r="P860" s="44" t="s">
        <v>1252</v>
      </c>
      <c r="Q860" s="44" t="s">
        <v>1097</v>
      </c>
      <c r="R860" s="44" t="s">
        <v>376</v>
      </c>
      <c r="S860" s="43"/>
      <c r="T860" s="43"/>
      <c r="U860" s="43"/>
      <c r="V860" s="43"/>
      <c r="W860" s="43"/>
      <c r="X860" s="43"/>
      <c r="Y860" s="43"/>
      <c r="Z860" s="43"/>
      <c r="AA860" s="43"/>
      <c r="AB860" s="43"/>
      <c r="AC860" s="43"/>
      <c r="AD860" s="43"/>
      <c r="AE860" s="47">
        <f t="shared" si="78"/>
        <v>1</v>
      </c>
      <c r="AF860" s="47">
        <f t="shared" si="79"/>
        <v>0</v>
      </c>
      <c r="AG860" s="47">
        <f t="shared" si="80"/>
        <v>0</v>
      </c>
      <c r="AH860" s="43" t="s">
        <v>1101</v>
      </c>
      <c r="AI860" s="43" t="s">
        <v>1159</v>
      </c>
      <c r="AJ860" s="43" t="s">
        <v>376</v>
      </c>
      <c r="AK860" s="43" t="s">
        <v>658</v>
      </c>
      <c r="AL860" s="43" t="s">
        <v>979</v>
      </c>
      <c r="AM860" s="43" t="s">
        <v>1146</v>
      </c>
      <c r="AN860" s="43" t="s">
        <v>376</v>
      </c>
      <c r="AO860" s="43" t="s">
        <v>658</v>
      </c>
      <c r="AP860" s="43"/>
      <c r="AQ860" s="43">
        <v>2</v>
      </c>
      <c r="AR860" s="43"/>
      <c r="AS860" s="43"/>
      <c r="AT860" s="43"/>
      <c r="AU860" s="43" t="s">
        <v>376</v>
      </c>
      <c r="AV860" s="43"/>
      <c r="AW860" s="43" t="s">
        <v>30</v>
      </c>
      <c r="AX860" s="43"/>
      <c r="AY860" s="43" t="s">
        <v>30</v>
      </c>
      <c r="AZ860" s="43"/>
      <c r="BA860" s="44"/>
      <c r="BB860" s="48"/>
      <c r="BC860" s="43"/>
      <c r="BD860" s="43"/>
      <c r="BE860" s="43"/>
      <c r="BF860" s="43">
        <v>1</v>
      </c>
      <c r="BG860" s="43">
        <v>1</v>
      </c>
      <c r="BH860" s="43">
        <v>1</v>
      </c>
      <c r="BI860" s="43" t="s">
        <v>821</v>
      </c>
      <c r="BJ860" s="43" t="s">
        <v>1191</v>
      </c>
      <c r="BK860" s="43">
        <v>1976</v>
      </c>
      <c r="BL860" s="43" t="str">
        <f t="shared" si="81"/>
        <v>1976Manchester United</v>
      </c>
      <c r="BM860" s="49" t="str">
        <f t="shared" si="82"/>
        <v>Sheffield</v>
      </c>
      <c r="BN860" s="43"/>
      <c r="BO860" s="43"/>
      <c r="BP860" s="43"/>
      <c r="BQ860" s="43"/>
      <c r="BR860" s="43"/>
      <c r="BS860" s="43"/>
      <c r="BT860" s="43"/>
      <c r="BU860" s="43"/>
      <c r="BV860" s="43" t="s">
        <v>376</v>
      </c>
      <c r="BW860" s="43" t="s">
        <v>376</v>
      </c>
      <c r="BX860" s="43"/>
      <c r="BY860" s="47"/>
      <c r="BZ860" s="50"/>
      <c r="CA860" s="50"/>
      <c r="CB860" s="88" t="str">
        <f t="shared" si="83"/>
        <v>19760403</v>
      </c>
    </row>
    <row r="861" spans="1:80" s="49" customFormat="1" ht="12.95" customHeight="1" x14ac:dyDescent="0.2">
      <c r="A861" s="43">
        <v>4</v>
      </c>
      <c r="B861" s="43">
        <v>3</v>
      </c>
      <c r="C861" s="43">
        <v>1976</v>
      </c>
      <c r="D861" s="43" t="s">
        <v>658</v>
      </c>
      <c r="E861" s="43" t="s">
        <v>552</v>
      </c>
      <c r="F861" s="44" t="s">
        <v>1010</v>
      </c>
      <c r="G861" s="43"/>
      <c r="H861" s="44" t="s">
        <v>1011</v>
      </c>
      <c r="I861" s="44"/>
      <c r="J861" s="45">
        <v>27853</v>
      </c>
      <c r="K861" s="43" t="s">
        <v>1191</v>
      </c>
      <c r="L861" s="43" t="s">
        <v>4</v>
      </c>
      <c r="M861" s="43" t="s">
        <v>821</v>
      </c>
      <c r="N861" s="46">
        <v>0</v>
      </c>
      <c r="O861" s="46">
        <v>2</v>
      </c>
      <c r="P861" s="44" t="s">
        <v>1252</v>
      </c>
      <c r="Q861" s="44" t="s">
        <v>1097</v>
      </c>
      <c r="R861" s="44" t="s">
        <v>376</v>
      </c>
      <c r="S861" s="43"/>
      <c r="T861" s="43"/>
      <c r="U861" s="43"/>
      <c r="V861" s="43"/>
      <c r="W861" s="43"/>
      <c r="X861" s="43"/>
      <c r="Y861" s="43"/>
      <c r="Z861" s="43"/>
      <c r="AA861" s="43"/>
      <c r="AB861" s="43"/>
      <c r="AC861" s="43"/>
      <c r="AD861" s="43"/>
      <c r="AE861" s="47">
        <f t="shared" si="78"/>
        <v>0</v>
      </c>
      <c r="AF861" s="47">
        <f t="shared" si="79"/>
        <v>0</v>
      </c>
      <c r="AG861" s="47">
        <f t="shared" si="80"/>
        <v>1</v>
      </c>
      <c r="AH861" s="43" t="s">
        <v>979</v>
      </c>
      <c r="AI861" s="43" t="s">
        <v>1146</v>
      </c>
      <c r="AJ861" s="43" t="s">
        <v>376</v>
      </c>
      <c r="AK861" s="43" t="s">
        <v>658</v>
      </c>
      <c r="AL861" s="43" t="s">
        <v>1101</v>
      </c>
      <c r="AM861" s="43" t="s">
        <v>1159</v>
      </c>
      <c r="AN861" s="43" t="s">
        <v>376</v>
      </c>
      <c r="AO861" s="43" t="s">
        <v>658</v>
      </c>
      <c r="AP861" s="43"/>
      <c r="AQ861" s="43">
        <v>2</v>
      </c>
      <c r="AR861" s="43"/>
      <c r="AS861" s="43"/>
      <c r="AT861" s="43"/>
      <c r="AU861" s="43" t="s">
        <v>376</v>
      </c>
      <c r="AV861" s="43"/>
      <c r="AW861" s="43" t="s">
        <v>30</v>
      </c>
      <c r="AX861" s="43"/>
      <c r="AY861" s="43" t="s">
        <v>30</v>
      </c>
      <c r="AZ861" s="43"/>
      <c r="BA861" s="44"/>
      <c r="BB861" s="48"/>
      <c r="BC861" s="43"/>
      <c r="BD861" s="43"/>
      <c r="BE861" s="43"/>
      <c r="BF861" s="43">
        <v>1</v>
      </c>
      <c r="BG861" s="43">
        <v>1</v>
      </c>
      <c r="BH861" s="43">
        <v>1</v>
      </c>
      <c r="BI861" s="43" t="s">
        <v>1191</v>
      </c>
      <c r="BJ861" s="43" t="s">
        <v>821</v>
      </c>
      <c r="BK861" s="43">
        <v>1976</v>
      </c>
      <c r="BL861" s="43" t="str">
        <f t="shared" si="81"/>
        <v>1976Derby County</v>
      </c>
      <c r="BM861" s="49" t="str">
        <f t="shared" si="82"/>
        <v>Sheffield</v>
      </c>
      <c r="BN861" s="43"/>
      <c r="BO861" s="43"/>
      <c r="BP861" s="43"/>
      <c r="BQ861" s="43"/>
      <c r="BR861" s="43"/>
      <c r="BS861" s="43"/>
      <c r="BT861" s="43"/>
      <c r="BU861" s="43"/>
      <c r="BV861" s="43" t="s">
        <v>376</v>
      </c>
      <c r="BW861" s="43" t="s">
        <v>376</v>
      </c>
      <c r="BX861" s="43"/>
      <c r="BY861" s="47"/>
      <c r="BZ861" s="50"/>
      <c r="CA861" s="50"/>
      <c r="CB861" s="88" t="str">
        <f t="shared" si="83"/>
        <v>19760403</v>
      </c>
    </row>
    <row r="862" spans="1:80" s="49" customFormat="1" ht="12.95" customHeight="1" x14ac:dyDescent="0.2">
      <c r="A862" s="43">
        <v>4</v>
      </c>
      <c r="B862" s="43">
        <v>3</v>
      </c>
      <c r="C862" s="43">
        <v>1976</v>
      </c>
      <c r="D862" s="43" t="s">
        <v>658</v>
      </c>
      <c r="E862" s="43" t="s">
        <v>552</v>
      </c>
      <c r="F862" s="44" t="s">
        <v>1010</v>
      </c>
      <c r="G862" s="43"/>
      <c r="H862" s="44" t="s">
        <v>1011</v>
      </c>
      <c r="I862" s="44"/>
      <c r="J862" s="45">
        <v>27853</v>
      </c>
      <c r="K862" s="43" t="s">
        <v>629</v>
      </c>
      <c r="L862" s="43" t="s">
        <v>3</v>
      </c>
      <c r="M862" s="43" t="s">
        <v>798</v>
      </c>
      <c r="N862" s="46">
        <v>2</v>
      </c>
      <c r="O862" s="46">
        <v>0</v>
      </c>
      <c r="P862" s="44" t="s">
        <v>1234</v>
      </c>
      <c r="Q862" s="44" t="s">
        <v>1017</v>
      </c>
      <c r="R862" s="44" t="s">
        <v>376</v>
      </c>
      <c r="S862" s="43"/>
      <c r="T862" s="43"/>
      <c r="U862" s="43"/>
      <c r="V862" s="43"/>
      <c r="W862" s="43"/>
      <c r="X862" s="43"/>
      <c r="Y862" s="43"/>
      <c r="Z862" s="43"/>
      <c r="AA862" s="43"/>
      <c r="AB862" s="43"/>
      <c r="AC862" s="43"/>
      <c r="AD862" s="43"/>
      <c r="AE862" s="47">
        <f t="shared" si="78"/>
        <v>1</v>
      </c>
      <c r="AF862" s="47">
        <f t="shared" si="79"/>
        <v>0</v>
      </c>
      <c r="AG862" s="47">
        <f t="shared" si="80"/>
        <v>0</v>
      </c>
      <c r="AH862" s="43" t="s">
        <v>629</v>
      </c>
      <c r="AI862" s="43" t="s">
        <v>1199</v>
      </c>
      <c r="AJ862" s="43" t="s">
        <v>376</v>
      </c>
      <c r="AK862" s="43" t="s">
        <v>658</v>
      </c>
      <c r="AL862" s="43" t="s">
        <v>1017</v>
      </c>
      <c r="AM862" s="43" t="s">
        <v>1018</v>
      </c>
      <c r="AN862" s="43" t="s">
        <v>376</v>
      </c>
      <c r="AO862" s="43" t="s">
        <v>658</v>
      </c>
      <c r="AP862" s="43"/>
      <c r="AQ862" s="43">
        <v>2</v>
      </c>
      <c r="AR862" s="43"/>
      <c r="AS862" s="43"/>
      <c r="AT862" s="43"/>
      <c r="AU862" s="43" t="s">
        <v>376</v>
      </c>
      <c r="AV862" s="43"/>
      <c r="AW862" s="43" t="s">
        <v>30</v>
      </c>
      <c r="AX862" s="43"/>
      <c r="AY862" s="43" t="s">
        <v>30</v>
      </c>
      <c r="AZ862" s="43"/>
      <c r="BA862" s="44"/>
      <c r="BB862" s="48"/>
      <c r="BC862" s="43"/>
      <c r="BD862" s="43"/>
      <c r="BE862" s="43"/>
      <c r="BF862" s="43">
        <v>1</v>
      </c>
      <c r="BG862" s="43">
        <v>2</v>
      </c>
      <c r="BH862" s="43">
        <v>3</v>
      </c>
      <c r="BI862" s="43" t="s">
        <v>629</v>
      </c>
      <c r="BJ862" s="43" t="s">
        <v>798</v>
      </c>
      <c r="BK862" s="43">
        <v>1976</v>
      </c>
      <c r="BL862" s="43" t="str">
        <f t="shared" si="81"/>
        <v>1976Southampton</v>
      </c>
      <c r="BM862" s="49" t="str">
        <f t="shared" si="82"/>
        <v>London</v>
      </c>
      <c r="BN862" s="43"/>
      <c r="BO862" s="43"/>
      <c r="BP862" s="43"/>
      <c r="BQ862" s="43"/>
      <c r="BR862" s="43"/>
      <c r="BS862" s="43"/>
      <c r="BT862" s="43"/>
      <c r="BU862" s="43"/>
      <c r="BV862" s="43" t="s">
        <v>376</v>
      </c>
      <c r="BW862" s="43" t="s">
        <v>376</v>
      </c>
      <c r="BX862" s="43"/>
      <c r="BZ862" s="50"/>
      <c r="CA862" s="50"/>
      <c r="CB862" s="88" t="str">
        <f t="shared" si="83"/>
        <v>19760403</v>
      </c>
    </row>
    <row r="863" spans="1:80" s="49" customFormat="1" ht="12.95" customHeight="1" x14ac:dyDescent="0.2">
      <c r="A863" s="43">
        <v>4</v>
      </c>
      <c r="B863" s="43">
        <v>3</v>
      </c>
      <c r="C863" s="43">
        <v>1976</v>
      </c>
      <c r="D863" s="43" t="s">
        <v>658</v>
      </c>
      <c r="E863" s="43" t="s">
        <v>552</v>
      </c>
      <c r="F863" s="44" t="s">
        <v>1010</v>
      </c>
      <c r="G863" s="43"/>
      <c r="H863" s="44" t="s">
        <v>1011</v>
      </c>
      <c r="I863" s="44"/>
      <c r="J863" s="45">
        <v>27853</v>
      </c>
      <c r="K863" s="43" t="s">
        <v>798</v>
      </c>
      <c r="L863" s="43" t="s">
        <v>4</v>
      </c>
      <c r="M863" s="43" t="s">
        <v>629</v>
      </c>
      <c r="N863" s="46">
        <v>0</v>
      </c>
      <c r="O863" s="46">
        <v>2</v>
      </c>
      <c r="P863" s="44" t="s">
        <v>1234</v>
      </c>
      <c r="Q863" s="44" t="s">
        <v>1017</v>
      </c>
      <c r="R863" s="44" t="s">
        <v>376</v>
      </c>
      <c r="S863" s="43"/>
      <c r="T863" s="43"/>
      <c r="U863" s="43"/>
      <c r="V863" s="43"/>
      <c r="W863" s="43"/>
      <c r="X863" s="43"/>
      <c r="Y863" s="43"/>
      <c r="Z863" s="43"/>
      <c r="AA863" s="43"/>
      <c r="AB863" s="43"/>
      <c r="AC863" s="43"/>
      <c r="AD863" s="43"/>
      <c r="AE863" s="47">
        <f t="shared" si="78"/>
        <v>0</v>
      </c>
      <c r="AF863" s="47">
        <f t="shared" si="79"/>
        <v>0</v>
      </c>
      <c r="AG863" s="47">
        <f t="shared" si="80"/>
        <v>1</v>
      </c>
      <c r="AH863" s="43" t="s">
        <v>1017</v>
      </c>
      <c r="AI863" s="43" t="s">
        <v>1018</v>
      </c>
      <c r="AJ863" s="43" t="s">
        <v>376</v>
      </c>
      <c r="AK863" s="43" t="s">
        <v>658</v>
      </c>
      <c r="AL863" s="43" t="s">
        <v>629</v>
      </c>
      <c r="AM863" s="43" t="s">
        <v>1199</v>
      </c>
      <c r="AN863" s="43" t="s">
        <v>376</v>
      </c>
      <c r="AO863" s="43" t="s">
        <v>658</v>
      </c>
      <c r="AP863" s="43"/>
      <c r="AQ863" s="43">
        <v>2</v>
      </c>
      <c r="AR863" s="43"/>
      <c r="AS863" s="43"/>
      <c r="AT863" s="43"/>
      <c r="AU863" s="43" t="s">
        <v>376</v>
      </c>
      <c r="AV863" s="43"/>
      <c r="AW863" s="43" t="s">
        <v>30</v>
      </c>
      <c r="AX863" s="43"/>
      <c r="AY863" s="43" t="s">
        <v>30</v>
      </c>
      <c r="AZ863" s="43"/>
      <c r="BA863" s="44"/>
      <c r="BB863" s="48"/>
      <c r="BC863" s="43"/>
      <c r="BD863" s="43"/>
      <c r="BE863" s="43"/>
      <c r="BF863" s="43">
        <v>1</v>
      </c>
      <c r="BG863" s="43">
        <v>3</v>
      </c>
      <c r="BH863" s="43">
        <v>2</v>
      </c>
      <c r="BI863" s="43" t="s">
        <v>798</v>
      </c>
      <c r="BJ863" s="43" t="s">
        <v>629</v>
      </c>
      <c r="BK863" s="43">
        <v>1976</v>
      </c>
      <c r="BL863" s="43" t="str">
        <f t="shared" si="81"/>
        <v>1976Crystal Palace</v>
      </c>
      <c r="BM863" s="49" t="str">
        <f t="shared" si="82"/>
        <v>London</v>
      </c>
      <c r="BN863" s="43"/>
      <c r="BO863" s="43"/>
      <c r="BP863" s="43"/>
      <c r="BQ863" s="43"/>
      <c r="BR863" s="43"/>
      <c r="BS863" s="43"/>
      <c r="BT863" s="43"/>
      <c r="BU863" s="43"/>
      <c r="BV863" s="43" t="s">
        <v>376</v>
      </c>
      <c r="BW863" s="43" t="s">
        <v>376</v>
      </c>
      <c r="BX863" s="43"/>
      <c r="BZ863" s="50"/>
      <c r="CA863" s="50"/>
      <c r="CB863" s="88" t="str">
        <f t="shared" si="83"/>
        <v>19760403</v>
      </c>
    </row>
    <row r="864" spans="1:80" s="49" customFormat="1" ht="12.95" customHeight="1" x14ac:dyDescent="0.2">
      <c r="A864" s="43">
        <v>5</v>
      </c>
      <c r="B864" s="43">
        <v>1</v>
      </c>
      <c r="C864" s="43">
        <v>1976</v>
      </c>
      <c r="D864" s="43" t="s">
        <v>658</v>
      </c>
      <c r="E864" s="43" t="s">
        <v>552</v>
      </c>
      <c r="F864" s="44" t="s">
        <v>1010</v>
      </c>
      <c r="G864" s="43"/>
      <c r="H864" s="44" t="s">
        <v>1025</v>
      </c>
      <c r="I864" s="44"/>
      <c r="J864" s="45">
        <v>27881</v>
      </c>
      <c r="K864" s="43" t="s">
        <v>629</v>
      </c>
      <c r="L864" s="43" t="s">
        <v>3</v>
      </c>
      <c r="M864" s="43" t="s">
        <v>821</v>
      </c>
      <c r="N864" s="46">
        <v>1</v>
      </c>
      <c r="O864" s="46">
        <v>0</v>
      </c>
      <c r="P864" s="44" t="s">
        <v>1268</v>
      </c>
      <c r="Q864" s="44" t="s">
        <v>1017</v>
      </c>
      <c r="R864" s="44" t="s">
        <v>376</v>
      </c>
      <c r="S864" s="43"/>
      <c r="T864" s="43"/>
      <c r="U864" s="43"/>
      <c r="V864" s="43"/>
      <c r="W864" s="43"/>
      <c r="X864" s="43"/>
      <c r="Y864" s="43"/>
      <c r="Z864" s="43"/>
      <c r="AA864" s="43"/>
      <c r="AB864" s="43"/>
      <c r="AC864" s="43"/>
      <c r="AD864" s="43"/>
      <c r="AE864" s="47">
        <f t="shared" si="78"/>
        <v>1</v>
      </c>
      <c r="AF864" s="47">
        <f t="shared" si="79"/>
        <v>0</v>
      </c>
      <c r="AG864" s="47">
        <f t="shared" si="80"/>
        <v>0</v>
      </c>
      <c r="AH864" s="43" t="s">
        <v>629</v>
      </c>
      <c r="AI864" s="43" t="s">
        <v>1199</v>
      </c>
      <c r="AJ864" s="43" t="s">
        <v>376</v>
      </c>
      <c r="AK864" s="43" t="s">
        <v>658</v>
      </c>
      <c r="AL864" s="43" t="s">
        <v>1101</v>
      </c>
      <c r="AM864" s="43" t="s">
        <v>1159</v>
      </c>
      <c r="AN864" s="43" t="s">
        <v>376</v>
      </c>
      <c r="AO864" s="43" t="s">
        <v>658</v>
      </c>
      <c r="AP864" s="43"/>
      <c r="AQ864" s="43">
        <v>1</v>
      </c>
      <c r="AR864" s="43"/>
      <c r="AS864" s="43"/>
      <c r="AT864" s="43"/>
      <c r="AU864" s="43" t="s">
        <v>376</v>
      </c>
      <c r="AV864" s="43"/>
      <c r="AW864" s="43" t="s">
        <v>30</v>
      </c>
      <c r="AX864" s="43"/>
      <c r="AY864" s="43" t="s">
        <v>30</v>
      </c>
      <c r="AZ864" s="43"/>
      <c r="BA864" s="44"/>
      <c r="BB864" s="48" t="s">
        <v>30</v>
      </c>
      <c r="BC864" s="43" t="s">
        <v>30</v>
      </c>
      <c r="BD864" s="43"/>
      <c r="BE864" s="43"/>
      <c r="BF864" s="43">
        <v>1</v>
      </c>
      <c r="BG864" s="43">
        <v>2</v>
      </c>
      <c r="BH864" s="43">
        <v>1</v>
      </c>
      <c r="BI864" s="43" t="s">
        <v>629</v>
      </c>
      <c r="BJ864" s="43" t="s">
        <v>821</v>
      </c>
      <c r="BK864" s="43">
        <v>1976</v>
      </c>
      <c r="BL864" s="43" t="str">
        <f t="shared" si="81"/>
        <v>1976Southampton</v>
      </c>
      <c r="BM864" s="49" t="str">
        <f t="shared" si="82"/>
        <v>London</v>
      </c>
      <c r="BN864" s="43"/>
      <c r="BO864" s="43"/>
      <c r="BP864" s="43"/>
      <c r="BQ864" s="43"/>
      <c r="BR864" s="43"/>
      <c r="BS864" s="43"/>
      <c r="BT864" s="43"/>
      <c r="BU864" s="43"/>
      <c r="BV864" s="43" t="s">
        <v>376</v>
      </c>
      <c r="BW864" s="43" t="s">
        <v>376</v>
      </c>
      <c r="BX864" s="43"/>
      <c r="BZ864" s="50"/>
      <c r="CA864" s="50"/>
      <c r="CB864" s="88" t="str">
        <f t="shared" si="83"/>
        <v>19760501</v>
      </c>
    </row>
    <row r="865" spans="1:80" s="49" customFormat="1" ht="12.95" customHeight="1" x14ac:dyDescent="0.2">
      <c r="A865" s="43">
        <v>5</v>
      </c>
      <c r="B865" s="43">
        <v>1</v>
      </c>
      <c r="C865" s="43">
        <v>1976</v>
      </c>
      <c r="D865" s="43" t="s">
        <v>658</v>
      </c>
      <c r="E865" s="43" t="s">
        <v>552</v>
      </c>
      <c r="F865" s="44" t="s">
        <v>1010</v>
      </c>
      <c r="G865" s="43"/>
      <c r="H865" s="44" t="s">
        <v>1025</v>
      </c>
      <c r="I865" s="44"/>
      <c r="J865" s="45">
        <v>27881</v>
      </c>
      <c r="K865" s="43" t="s">
        <v>821</v>
      </c>
      <c r="L865" s="43" t="s">
        <v>4</v>
      </c>
      <c r="M865" s="43" t="s">
        <v>629</v>
      </c>
      <c r="N865" s="46">
        <v>0</v>
      </c>
      <c r="O865" s="46">
        <v>1</v>
      </c>
      <c r="P865" s="44" t="s">
        <v>1268</v>
      </c>
      <c r="Q865" s="44" t="s">
        <v>1017</v>
      </c>
      <c r="R865" s="44" t="s">
        <v>376</v>
      </c>
      <c r="S865" s="43"/>
      <c r="T865" s="43"/>
      <c r="U865" s="43"/>
      <c r="V865" s="43"/>
      <c r="W865" s="43"/>
      <c r="X865" s="43"/>
      <c r="Y865" s="43"/>
      <c r="Z865" s="43"/>
      <c r="AA865" s="43"/>
      <c r="AB865" s="43"/>
      <c r="AC865" s="43"/>
      <c r="AD865" s="43"/>
      <c r="AE865" s="47">
        <f t="shared" si="78"/>
        <v>0</v>
      </c>
      <c r="AF865" s="47">
        <f t="shared" si="79"/>
        <v>0</v>
      </c>
      <c r="AG865" s="47">
        <f t="shared" si="80"/>
        <v>1</v>
      </c>
      <c r="AH865" s="43" t="s">
        <v>1101</v>
      </c>
      <c r="AI865" s="43" t="s">
        <v>1159</v>
      </c>
      <c r="AJ865" s="43" t="s">
        <v>376</v>
      </c>
      <c r="AK865" s="43" t="s">
        <v>658</v>
      </c>
      <c r="AL865" s="43" t="s">
        <v>629</v>
      </c>
      <c r="AM865" s="43" t="s">
        <v>1199</v>
      </c>
      <c r="AN865" s="43" t="s">
        <v>376</v>
      </c>
      <c r="AO865" s="43" t="s">
        <v>658</v>
      </c>
      <c r="AP865" s="43"/>
      <c r="AQ865" s="43">
        <v>1</v>
      </c>
      <c r="AR865" s="43"/>
      <c r="AS865" s="43"/>
      <c r="AT865" s="43"/>
      <c r="AU865" s="43" t="s">
        <v>376</v>
      </c>
      <c r="AV865" s="43"/>
      <c r="AW865" s="43" t="s">
        <v>30</v>
      </c>
      <c r="AX865" s="43"/>
      <c r="AY865" s="43" t="s">
        <v>30</v>
      </c>
      <c r="AZ865" s="43"/>
      <c r="BA865" s="44"/>
      <c r="BB865" s="48"/>
      <c r="BC865" s="43" t="s">
        <v>30</v>
      </c>
      <c r="BD865" s="43"/>
      <c r="BE865" s="43"/>
      <c r="BF865" s="43">
        <v>1</v>
      </c>
      <c r="BG865" s="43">
        <v>1</v>
      </c>
      <c r="BH865" s="43">
        <v>2</v>
      </c>
      <c r="BI865" s="43" t="s">
        <v>821</v>
      </c>
      <c r="BJ865" s="43" t="s">
        <v>629</v>
      </c>
      <c r="BK865" s="43">
        <v>1976</v>
      </c>
      <c r="BL865" s="43" t="str">
        <f t="shared" si="81"/>
        <v>1976Manchester United</v>
      </c>
      <c r="BM865" s="49" t="str">
        <f t="shared" si="82"/>
        <v>London</v>
      </c>
      <c r="BN865" s="43"/>
      <c r="BO865" s="43"/>
      <c r="BP865" s="43"/>
      <c r="BQ865" s="43"/>
      <c r="BR865" s="43"/>
      <c r="BS865" s="43"/>
      <c r="BT865" s="43"/>
      <c r="BU865" s="43"/>
      <c r="BV865" s="43" t="s">
        <v>376</v>
      </c>
      <c r="BW865" s="43" t="s">
        <v>376</v>
      </c>
      <c r="BX865" s="43"/>
      <c r="BZ865" s="50"/>
      <c r="CA865" s="50"/>
      <c r="CB865" s="88" t="str">
        <f t="shared" si="83"/>
        <v>19760501</v>
      </c>
    </row>
    <row r="866" spans="1:80" s="49" customFormat="1" ht="12.95" customHeight="1" x14ac:dyDescent="0.2">
      <c r="A866" s="43">
        <v>1</v>
      </c>
      <c r="B866" s="43">
        <v>18</v>
      </c>
      <c r="C866" s="43">
        <v>1977</v>
      </c>
      <c r="D866" s="43" t="s">
        <v>658</v>
      </c>
      <c r="E866" s="43" t="s">
        <v>551</v>
      </c>
      <c r="F866" s="51" t="s">
        <v>1327</v>
      </c>
      <c r="G866" s="43"/>
      <c r="H866" s="51" t="s">
        <v>1011</v>
      </c>
      <c r="I866" s="51">
        <v>1</v>
      </c>
      <c r="J866" s="52">
        <v>28143</v>
      </c>
      <c r="K866" s="43" t="s">
        <v>804</v>
      </c>
      <c r="L866" s="43" t="s">
        <v>1014</v>
      </c>
      <c r="M866" s="43" t="s">
        <v>1157</v>
      </c>
      <c r="N866" s="46">
        <v>1</v>
      </c>
      <c r="O866" s="46">
        <v>1</v>
      </c>
      <c r="P866" s="51" t="s">
        <v>1184</v>
      </c>
      <c r="Q866" s="51" t="s">
        <v>588</v>
      </c>
      <c r="R866" s="51" t="s">
        <v>376</v>
      </c>
      <c r="S866" s="43"/>
      <c r="T866" s="43"/>
      <c r="U866" s="43"/>
      <c r="V866" s="43"/>
      <c r="W866" s="43"/>
      <c r="X866" s="43"/>
      <c r="Y866" s="43"/>
      <c r="Z866" s="43"/>
      <c r="AA866" s="43"/>
      <c r="AB866" s="43"/>
      <c r="AC866" s="43"/>
      <c r="AD866" s="43" t="s">
        <v>1033</v>
      </c>
      <c r="AE866" s="47">
        <f t="shared" si="78"/>
        <v>0</v>
      </c>
      <c r="AF866" s="47">
        <f t="shared" si="79"/>
        <v>1</v>
      </c>
      <c r="AG866" s="47">
        <f t="shared" si="80"/>
        <v>0</v>
      </c>
      <c r="AH866" s="43" t="s">
        <v>588</v>
      </c>
      <c r="AI866" s="43" t="s">
        <v>1175</v>
      </c>
      <c r="AJ866" s="43" t="s">
        <v>376</v>
      </c>
      <c r="AK866" s="43" t="s">
        <v>658</v>
      </c>
      <c r="AL866" s="43" t="s">
        <v>1101</v>
      </c>
      <c r="AM866" s="43" t="s">
        <v>1159</v>
      </c>
      <c r="AN866" s="43" t="s">
        <v>376</v>
      </c>
      <c r="AO866" s="43" t="s">
        <v>658</v>
      </c>
      <c r="AP866" s="43"/>
      <c r="AQ866" s="43">
        <v>2</v>
      </c>
      <c r="AR866" s="43"/>
      <c r="AS866" s="43"/>
      <c r="AT866" s="43"/>
      <c r="AU866" s="43" t="s">
        <v>376</v>
      </c>
      <c r="AV866" s="43"/>
      <c r="AW866" s="43" t="s">
        <v>30</v>
      </c>
      <c r="AX866" s="43"/>
      <c r="AY866" s="43"/>
      <c r="AZ866" s="43" t="s">
        <v>30</v>
      </c>
      <c r="BA866" s="51"/>
      <c r="BB866" s="48"/>
      <c r="BC866" s="43"/>
      <c r="BD866" s="43"/>
      <c r="BE866" s="43"/>
      <c r="BF866" s="43">
        <v>1</v>
      </c>
      <c r="BG866" s="43">
        <v>1</v>
      </c>
      <c r="BH866" s="43">
        <v>2</v>
      </c>
      <c r="BI866" s="43" t="s">
        <v>804</v>
      </c>
      <c r="BJ866" s="43" t="s">
        <v>1157</v>
      </c>
      <c r="BK866" s="43">
        <v>1977</v>
      </c>
      <c r="BL866" s="43" t="str">
        <f t="shared" si="81"/>
        <v>1977Everton</v>
      </c>
      <c r="BM866" s="49" t="str">
        <f t="shared" si="82"/>
        <v>Everton</v>
      </c>
      <c r="BN866" s="43"/>
      <c r="BO866" s="43"/>
      <c r="BP866" s="43"/>
      <c r="BQ866" s="43"/>
      <c r="BR866" s="43"/>
      <c r="BS866" s="43"/>
      <c r="BT866" s="43"/>
      <c r="BU866" s="43"/>
      <c r="BV866" s="43" t="s">
        <v>376</v>
      </c>
      <c r="BW866" s="43" t="s">
        <v>376</v>
      </c>
      <c r="BX866" s="43"/>
      <c r="BZ866" s="50"/>
      <c r="CA866" s="50"/>
      <c r="CB866" s="88" t="str">
        <f t="shared" si="83"/>
        <v>19770118</v>
      </c>
    </row>
    <row r="867" spans="1:80" s="49" customFormat="1" ht="12.95" customHeight="1" x14ac:dyDescent="0.2">
      <c r="A867" s="43">
        <v>1</v>
      </c>
      <c r="B867" s="43">
        <v>18</v>
      </c>
      <c r="C867" s="43">
        <v>1977</v>
      </c>
      <c r="D867" s="43" t="s">
        <v>658</v>
      </c>
      <c r="E867" s="43" t="s">
        <v>551</v>
      </c>
      <c r="F867" s="51" t="s">
        <v>1327</v>
      </c>
      <c r="G867" s="43"/>
      <c r="H867" s="51" t="s">
        <v>1011</v>
      </c>
      <c r="I867" s="51">
        <v>1</v>
      </c>
      <c r="J867" s="52">
        <v>28143</v>
      </c>
      <c r="K867" s="43" t="s">
        <v>1157</v>
      </c>
      <c r="L867" s="43" t="s">
        <v>1014</v>
      </c>
      <c r="M867" s="43" t="s">
        <v>804</v>
      </c>
      <c r="N867" s="46">
        <v>1</v>
      </c>
      <c r="O867" s="46">
        <v>1</v>
      </c>
      <c r="P867" s="51" t="s">
        <v>1184</v>
      </c>
      <c r="Q867" s="51" t="s">
        <v>588</v>
      </c>
      <c r="R867" s="51" t="s">
        <v>376</v>
      </c>
      <c r="S867" s="43"/>
      <c r="T867" s="43"/>
      <c r="U867" s="43"/>
      <c r="V867" s="43"/>
      <c r="W867" s="43"/>
      <c r="X867" s="43"/>
      <c r="Y867" s="43"/>
      <c r="Z867" s="43"/>
      <c r="AA867" s="43"/>
      <c r="AB867" s="43"/>
      <c r="AC867" s="43"/>
      <c r="AD867" s="43" t="s">
        <v>1037</v>
      </c>
      <c r="AE867" s="47">
        <f t="shared" si="78"/>
        <v>0</v>
      </c>
      <c r="AF867" s="47">
        <f t="shared" si="79"/>
        <v>1</v>
      </c>
      <c r="AG867" s="47">
        <f t="shared" si="80"/>
        <v>0</v>
      </c>
      <c r="AH867" s="43" t="s">
        <v>1101</v>
      </c>
      <c r="AI867" s="43" t="s">
        <v>1159</v>
      </c>
      <c r="AJ867" s="43" t="s">
        <v>376</v>
      </c>
      <c r="AK867" s="43" t="s">
        <v>658</v>
      </c>
      <c r="AL867" s="43" t="s">
        <v>588</v>
      </c>
      <c r="AM867" s="43" t="s">
        <v>1175</v>
      </c>
      <c r="AN867" s="43" t="s">
        <v>376</v>
      </c>
      <c r="AO867" s="43" t="s">
        <v>658</v>
      </c>
      <c r="AP867" s="43"/>
      <c r="AQ867" s="43">
        <v>2</v>
      </c>
      <c r="AR867" s="43"/>
      <c r="AS867" s="43"/>
      <c r="AT867" s="43"/>
      <c r="AU867" s="43" t="s">
        <v>376</v>
      </c>
      <c r="AV867" s="43"/>
      <c r="AW867" s="43" t="s">
        <v>30</v>
      </c>
      <c r="AX867" s="43"/>
      <c r="AY867" s="43"/>
      <c r="AZ867" s="43" t="s">
        <v>30</v>
      </c>
      <c r="BA867" s="51"/>
      <c r="BB867" s="48"/>
      <c r="BC867" s="43"/>
      <c r="BD867" s="43"/>
      <c r="BE867" s="43"/>
      <c r="BF867" s="43">
        <v>1</v>
      </c>
      <c r="BG867" s="43">
        <v>2</v>
      </c>
      <c r="BH867" s="43">
        <v>1</v>
      </c>
      <c r="BI867" s="43" t="s">
        <v>1157</v>
      </c>
      <c r="BJ867" s="43" t="s">
        <v>804</v>
      </c>
      <c r="BK867" s="43">
        <v>1977</v>
      </c>
      <c r="BL867" s="43" t="str">
        <f t="shared" si="81"/>
        <v>1977Bolton Wanderers</v>
      </c>
      <c r="BM867" s="49" t="str">
        <f t="shared" si="82"/>
        <v>Everton</v>
      </c>
      <c r="BN867" s="43"/>
      <c r="BO867" s="43"/>
      <c r="BP867" s="43"/>
      <c r="BQ867" s="43"/>
      <c r="BR867" s="43"/>
      <c r="BS867" s="43"/>
      <c r="BT867" s="43"/>
      <c r="BU867" s="43"/>
      <c r="BV867" s="43" t="s">
        <v>376</v>
      </c>
      <c r="BW867" s="43" t="s">
        <v>376</v>
      </c>
      <c r="BX867" s="43"/>
      <c r="BZ867" s="50"/>
      <c r="CA867" s="50"/>
      <c r="CB867" s="88" t="str">
        <f t="shared" si="83"/>
        <v>19770118</v>
      </c>
    </row>
    <row r="868" spans="1:80" s="49" customFormat="1" ht="12.95" customHeight="1" x14ac:dyDescent="0.2">
      <c r="A868" s="43">
        <v>2</v>
      </c>
      <c r="B868" s="43">
        <v>1</v>
      </c>
      <c r="C868" s="43">
        <v>1977</v>
      </c>
      <c r="D868" s="43" t="s">
        <v>658</v>
      </c>
      <c r="E868" s="43" t="s">
        <v>551</v>
      </c>
      <c r="F868" s="51" t="s">
        <v>1327</v>
      </c>
      <c r="G868" s="43"/>
      <c r="H868" s="51" t="s">
        <v>1011</v>
      </c>
      <c r="I868" s="51">
        <v>1</v>
      </c>
      <c r="J868" s="52">
        <v>28157</v>
      </c>
      <c r="K868" s="43" t="s">
        <v>1349</v>
      </c>
      <c r="L868" s="43" t="s">
        <v>1014</v>
      </c>
      <c r="M868" s="43" t="s">
        <v>806</v>
      </c>
      <c r="N868" s="46">
        <v>0</v>
      </c>
      <c r="O868" s="46">
        <v>0</v>
      </c>
      <c r="P868" s="51" t="s">
        <v>1350</v>
      </c>
      <c r="Q868" s="51" t="s">
        <v>1017</v>
      </c>
      <c r="R868" s="51" t="s">
        <v>376</v>
      </c>
      <c r="S868" s="43"/>
      <c r="T868" s="43"/>
      <c r="U868" s="43"/>
      <c r="V868" s="43"/>
      <c r="W868" s="43"/>
      <c r="X868" s="43"/>
      <c r="Y868" s="43"/>
      <c r="Z868" s="43"/>
      <c r="AA868" s="43"/>
      <c r="AB868" s="43"/>
      <c r="AC868" s="43"/>
      <c r="AD868" s="43" t="s">
        <v>1033</v>
      </c>
      <c r="AE868" s="47">
        <f t="shared" si="78"/>
        <v>0</v>
      </c>
      <c r="AF868" s="47">
        <f t="shared" si="79"/>
        <v>1</v>
      </c>
      <c r="AG868" s="47">
        <f t="shared" si="80"/>
        <v>0</v>
      </c>
      <c r="AH868" s="43" t="s">
        <v>1017</v>
      </c>
      <c r="AI868" s="43" t="s">
        <v>1018</v>
      </c>
      <c r="AJ868" s="43" t="s">
        <v>376</v>
      </c>
      <c r="AK868" s="43" t="s">
        <v>658</v>
      </c>
      <c r="AL868" s="43" t="s">
        <v>1111</v>
      </c>
      <c r="AM868" s="43" t="s">
        <v>1126</v>
      </c>
      <c r="AN868" s="43" t="s">
        <v>376</v>
      </c>
      <c r="AO868" s="43" t="s">
        <v>658</v>
      </c>
      <c r="AP868" s="43"/>
      <c r="AQ868" s="43">
        <v>2</v>
      </c>
      <c r="AR868" s="43"/>
      <c r="AS868" s="43"/>
      <c r="AT868" s="43"/>
      <c r="AU868" s="43" t="s">
        <v>376</v>
      </c>
      <c r="AV868" s="43"/>
      <c r="AW868" s="43" t="s">
        <v>30</v>
      </c>
      <c r="AX868" s="43"/>
      <c r="AY868" s="43"/>
      <c r="AZ868" s="43" t="s">
        <v>30</v>
      </c>
      <c r="BA868" s="51"/>
      <c r="BB868" s="48"/>
      <c r="BC868" s="43"/>
      <c r="BD868" s="43"/>
      <c r="BE868" s="43"/>
      <c r="BF868" s="43">
        <v>1</v>
      </c>
      <c r="BG868" s="43">
        <v>1</v>
      </c>
      <c r="BH868" s="43">
        <v>1</v>
      </c>
      <c r="BI868" s="43" t="s">
        <v>1349</v>
      </c>
      <c r="BJ868" s="43" t="s">
        <v>806</v>
      </c>
      <c r="BK868" s="43">
        <v>1977</v>
      </c>
      <c r="BL868" s="43" t="str">
        <f t="shared" si="81"/>
        <v>1977Queens Park Rangers</v>
      </c>
      <c r="BM868" s="49" t="str">
        <f t="shared" si="82"/>
        <v>Queens Park Rangers</v>
      </c>
      <c r="BN868" s="43"/>
      <c r="BO868" s="43"/>
      <c r="BP868" s="43"/>
      <c r="BQ868" s="43"/>
      <c r="BR868" s="43"/>
      <c r="BS868" s="43"/>
      <c r="BT868" s="43"/>
      <c r="BU868" s="43"/>
      <c r="BV868" s="43" t="s">
        <v>376</v>
      </c>
      <c r="BW868" s="43" t="s">
        <v>376</v>
      </c>
      <c r="BX868" s="43"/>
      <c r="BZ868" s="50"/>
      <c r="CA868" s="50"/>
      <c r="CB868" s="88" t="str">
        <f t="shared" si="83"/>
        <v>19770201</v>
      </c>
    </row>
    <row r="869" spans="1:80" s="49" customFormat="1" ht="12.95" customHeight="1" x14ac:dyDescent="0.2">
      <c r="A869" s="43">
        <v>2</v>
      </c>
      <c r="B869" s="43">
        <v>1</v>
      </c>
      <c r="C869" s="43">
        <v>1977</v>
      </c>
      <c r="D869" s="43" t="s">
        <v>658</v>
      </c>
      <c r="E869" s="43" t="s">
        <v>551</v>
      </c>
      <c r="F869" s="51" t="s">
        <v>1327</v>
      </c>
      <c r="G869" s="43"/>
      <c r="H869" s="51" t="s">
        <v>1011</v>
      </c>
      <c r="I869" s="51">
        <v>1</v>
      </c>
      <c r="J869" s="52">
        <v>28157</v>
      </c>
      <c r="K869" s="43" t="s">
        <v>806</v>
      </c>
      <c r="L869" s="43" t="s">
        <v>1014</v>
      </c>
      <c r="M869" s="43" t="s">
        <v>1349</v>
      </c>
      <c r="N869" s="46">
        <v>0</v>
      </c>
      <c r="O869" s="46">
        <v>0</v>
      </c>
      <c r="P869" s="51" t="s">
        <v>1350</v>
      </c>
      <c r="Q869" s="51" t="s">
        <v>1017</v>
      </c>
      <c r="R869" s="51" t="s">
        <v>376</v>
      </c>
      <c r="S869" s="43"/>
      <c r="T869" s="43"/>
      <c r="U869" s="43"/>
      <c r="V869" s="43"/>
      <c r="W869" s="43"/>
      <c r="X869" s="43"/>
      <c r="Y869" s="43"/>
      <c r="Z869" s="43"/>
      <c r="AA869" s="43"/>
      <c r="AB869" s="43"/>
      <c r="AC869" s="43"/>
      <c r="AD869" s="43" t="s">
        <v>1037</v>
      </c>
      <c r="AE869" s="47">
        <f t="shared" si="78"/>
        <v>0</v>
      </c>
      <c r="AF869" s="47">
        <f t="shared" si="79"/>
        <v>1</v>
      </c>
      <c r="AG869" s="47">
        <f t="shared" si="80"/>
        <v>0</v>
      </c>
      <c r="AH869" s="43" t="s">
        <v>1111</v>
      </c>
      <c r="AI869" s="43" t="s">
        <v>1126</v>
      </c>
      <c r="AJ869" s="43" t="s">
        <v>376</v>
      </c>
      <c r="AK869" s="43" t="s">
        <v>658</v>
      </c>
      <c r="AL869" s="43" t="s">
        <v>1017</v>
      </c>
      <c r="AM869" s="43" t="s">
        <v>1018</v>
      </c>
      <c r="AN869" s="43" t="s">
        <v>376</v>
      </c>
      <c r="AO869" s="43" t="s">
        <v>658</v>
      </c>
      <c r="AP869" s="43"/>
      <c r="AQ869" s="43">
        <v>2</v>
      </c>
      <c r="AR869" s="43"/>
      <c r="AS869" s="43"/>
      <c r="AT869" s="43"/>
      <c r="AU869" s="43" t="s">
        <v>376</v>
      </c>
      <c r="AV869" s="43"/>
      <c r="AW869" s="43" t="s">
        <v>30</v>
      </c>
      <c r="AX869" s="43"/>
      <c r="AY869" s="43"/>
      <c r="AZ869" s="43" t="s">
        <v>30</v>
      </c>
      <c r="BA869" s="51"/>
      <c r="BB869" s="48"/>
      <c r="BC869" s="43"/>
      <c r="BD869" s="43"/>
      <c r="BE869" s="43"/>
      <c r="BF869" s="43">
        <v>1</v>
      </c>
      <c r="BG869" s="43">
        <v>1</v>
      </c>
      <c r="BH869" s="43">
        <v>1</v>
      </c>
      <c r="BI869" s="43" t="s">
        <v>806</v>
      </c>
      <c r="BJ869" s="43" t="s">
        <v>1349</v>
      </c>
      <c r="BK869" s="43">
        <v>1977</v>
      </c>
      <c r="BL869" s="43" t="str">
        <f t="shared" si="81"/>
        <v>1977Aston Villa</v>
      </c>
      <c r="BM869" s="49" t="str">
        <f t="shared" si="82"/>
        <v>Queens Park Rangers</v>
      </c>
      <c r="BN869" s="43"/>
      <c r="BO869" s="43"/>
      <c r="BP869" s="43"/>
      <c r="BQ869" s="43"/>
      <c r="BR869" s="43"/>
      <c r="BS869" s="43"/>
      <c r="BT869" s="43"/>
      <c r="BU869" s="43"/>
      <c r="BV869" s="43" t="s">
        <v>376</v>
      </c>
      <c r="BW869" s="43" t="s">
        <v>376</v>
      </c>
      <c r="BX869" s="43"/>
      <c r="BZ869" s="50"/>
      <c r="CA869" s="50"/>
      <c r="CB869" s="88" t="str">
        <f t="shared" si="83"/>
        <v>19770201</v>
      </c>
    </row>
    <row r="870" spans="1:80" s="49" customFormat="1" ht="12.95" customHeight="1" x14ac:dyDescent="0.2">
      <c r="A870" s="43">
        <v>2</v>
      </c>
      <c r="B870" s="43">
        <v>15</v>
      </c>
      <c r="C870" s="43">
        <v>1977</v>
      </c>
      <c r="D870" s="43" t="s">
        <v>658</v>
      </c>
      <c r="E870" s="43" t="s">
        <v>551</v>
      </c>
      <c r="F870" s="51" t="s">
        <v>1327</v>
      </c>
      <c r="G870" s="43"/>
      <c r="H870" s="51" t="s">
        <v>1011</v>
      </c>
      <c r="I870" s="51">
        <v>2</v>
      </c>
      <c r="J870" s="52">
        <v>28171</v>
      </c>
      <c r="K870" s="43" t="s">
        <v>1157</v>
      </c>
      <c r="L870" s="43" t="s">
        <v>4</v>
      </c>
      <c r="M870" s="43" t="s">
        <v>804</v>
      </c>
      <c r="N870" s="46">
        <v>0</v>
      </c>
      <c r="O870" s="46">
        <v>1</v>
      </c>
      <c r="P870" s="51" t="s">
        <v>1209</v>
      </c>
      <c r="Q870" s="51" t="s">
        <v>1101</v>
      </c>
      <c r="R870" s="51" t="s">
        <v>376</v>
      </c>
      <c r="S870" s="43"/>
      <c r="T870" s="43"/>
      <c r="U870" s="43"/>
      <c r="V870" s="43"/>
      <c r="W870" s="43"/>
      <c r="X870" s="43"/>
      <c r="Y870" s="43"/>
      <c r="Z870" s="43"/>
      <c r="AA870" s="43"/>
      <c r="AB870" s="43"/>
      <c r="AC870" s="43"/>
      <c r="AD870" s="43" t="s">
        <v>1033</v>
      </c>
      <c r="AE870" s="47">
        <f t="shared" si="78"/>
        <v>0</v>
      </c>
      <c r="AF870" s="47">
        <f t="shared" si="79"/>
        <v>0</v>
      </c>
      <c r="AG870" s="47">
        <f t="shared" si="80"/>
        <v>1</v>
      </c>
      <c r="AH870" s="43" t="s">
        <v>1101</v>
      </c>
      <c r="AI870" s="43" t="s">
        <v>1159</v>
      </c>
      <c r="AJ870" s="43" t="s">
        <v>376</v>
      </c>
      <c r="AK870" s="43" t="s">
        <v>658</v>
      </c>
      <c r="AL870" s="43" t="s">
        <v>588</v>
      </c>
      <c r="AM870" s="43" t="s">
        <v>1175</v>
      </c>
      <c r="AN870" s="43" t="s">
        <v>376</v>
      </c>
      <c r="AO870" s="43" t="s">
        <v>658</v>
      </c>
      <c r="AP870" s="43"/>
      <c r="AQ870" s="43">
        <v>2</v>
      </c>
      <c r="AR870" s="43"/>
      <c r="AS870" s="43"/>
      <c r="AT870" s="43"/>
      <c r="AU870" s="43" t="s">
        <v>376</v>
      </c>
      <c r="AV870" s="43"/>
      <c r="AW870" s="43" t="s">
        <v>30</v>
      </c>
      <c r="AX870" s="43"/>
      <c r="AY870" s="43"/>
      <c r="AZ870" s="43" t="s">
        <v>30</v>
      </c>
      <c r="BA870" s="51"/>
      <c r="BB870" s="48"/>
      <c r="BC870" s="43"/>
      <c r="BD870" s="43"/>
      <c r="BE870" s="43"/>
      <c r="BF870" s="43">
        <v>1</v>
      </c>
      <c r="BG870" s="43">
        <v>2</v>
      </c>
      <c r="BH870" s="43">
        <v>1</v>
      </c>
      <c r="BI870" s="43" t="s">
        <v>1157</v>
      </c>
      <c r="BJ870" s="43" t="s">
        <v>804</v>
      </c>
      <c r="BK870" s="43">
        <v>1977</v>
      </c>
      <c r="BL870" s="43" t="str">
        <f t="shared" si="81"/>
        <v>1977Bolton Wanderers</v>
      </c>
      <c r="BM870" s="49" t="str">
        <f t="shared" si="82"/>
        <v>Bolton Wanderers</v>
      </c>
      <c r="BN870" s="43"/>
      <c r="BO870" s="43"/>
      <c r="BP870" s="43"/>
      <c r="BQ870" s="43"/>
      <c r="BR870" s="43"/>
      <c r="BS870" s="43"/>
      <c r="BT870" s="43"/>
      <c r="BU870" s="43"/>
      <c r="BV870" s="43" t="s">
        <v>376</v>
      </c>
      <c r="BW870" s="43" t="s">
        <v>376</v>
      </c>
      <c r="BX870" s="43"/>
      <c r="BZ870" s="50"/>
      <c r="CA870" s="50"/>
      <c r="CB870" s="88" t="str">
        <f t="shared" si="83"/>
        <v>19770215</v>
      </c>
    </row>
    <row r="871" spans="1:80" s="49" customFormat="1" ht="12.95" customHeight="1" x14ac:dyDescent="0.2">
      <c r="A871" s="43">
        <v>2</v>
      </c>
      <c r="B871" s="43">
        <v>15</v>
      </c>
      <c r="C871" s="43">
        <v>1977</v>
      </c>
      <c r="D871" s="43" t="s">
        <v>658</v>
      </c>
      <c r="E871" s="43" t="s">
        <v>551</v>
      </c>
      <c r="F871" s="51" t="s">
        <v>1327</v>
      </c>
      <c r="G871" s="43"/>
      <c r="H871" s="51" t="s">
        <v>1011</v>
      </c>
      <c r="I871" s="51">
        <v>2</v>
      </c>
      <c r="J871" s="52">
        <v>28171</v>
      </c>
      <c r="K871" s="43" t="s">
        <v>804</v>
      </c>
      <c r="L871" s="43" t="s">
        <v>3</v>
      </c>
      <c r="M871" s="43" t="s">
        <v>1157</v>
      </c>
      <c r="N871" s="46">
        <v>1</v>
      </c>
      <c r="O871" s="46">
        <v>0</v>
      </c>
      <c r="P871" s="51" t="s">
        <v>1209</v>
      </c>
      <c r="Q871" s="51" t="s">
        <v>1101</v>
      </c>
      <c r="R871" s="51" t="s">
        <v>376</v>
      </c>
      <c r="S871" s="43"/>
      <c r="T871" s="43"/>
      <c r="U871" s="43"/>
      <c r="V871" s="43"/>
      <c r="W871" s="43"/>
      <c r="X871" s="43"/>
      <c r="Y871" s="43"/>
      <c r="Z871" s="43"/>
      <c r="AA871" s="43"/>
      <c r="AB871" s="43"/>
      <c r="AC871" s="43"/>
      <c r="AD871" s="43" t="s">
        <v>1037</v>
      </c>
      <c r="AE871" s="47">
        <f t="shared" si="78"/>
        <v>1</v>
      </c>
      <c r="AF871" s="47">
        <f t="shared" si="79"/>
        <v>0</v>
      </c>
      <c r="AG871" s="47">
        <f t="shared" si="80"/>
        <v>0</v>
      </c>
      <c r="AH871" s="43" t="s">
        <v>588</v>
      </c>
      <c r="AI871" s="43" t="s">
        <v>1175</v>
      </c>
      <c r="AJ871" s="43" t="s">
        <v>376</v>
      </c>
      <c r="AK871" s="43" t="s">
        <v>658</v>
      </c>
      <c r="AL871" s="43" t="s">
        <v>1101</v>
      </c>
      <c r="AM871" s="43" t="s">
        <v>1159</v>
      </c>
      <c r="AN871" s="43" t="s">
        <v>376</v>
      </c>
      <c r="AO871" s="43" t="s">
        <v>658</v>
      </c>
      <c r="AP871" s="43"/>
      <c r="AQ871" s="43">
        <v>2</v>
      </c>
      <c r="AR871" s="43"/>
      <c r="AS871" s="43"/>
      <c r="AT871" s="43"/>
      <c r="AU871" s="43" t="s">
        <v>376</v>
      </c>
      <c r="AV871" s="43"/>
      <c r="AW871" s="43" t="s">
        <v>30</v>
      </c>
      <c r="AX871" s="43"/>
      <c r="AY871" s="43"/>
      <c r="AZ871" s="43" t="s">
        <v>30</v>
      </c>
      <c r="BA871" s="51"/>
      <c r="BB871" s="48"/>
      <c r="BC871" s="43"/>
      <c r="BD871" s="43"/>
      <c r="BE871" s="43"/>
      <c r="BF871" s="43">
        <v>1</v>
      </c>
      <c r="BG871" s="43">
        <v>1</v>
      </c>
      <c r="BH871" s="43">
        <v>2</v>
      </c>
      <c r="BI871" s="43" t="s">
        <v>804</v>
      </c>
      <c r="BJ871" s="43" t="s">
        <v>1157</v>
      </c>
      <c r="BK871" s="43">
        <v>1977</v>
      </c>
      <c r="BL871" s="43" t="str">
        <f t="shared" si="81"/>
        <v>1977Everton</v>
      </c>
      <c r="BM871" s="49" t="str">
        <f t="shared" si="82"/>
        <v>Bolton Wanderers</v>
      </c>
      <c r="BN871" s="43"/>
      <c r="BO871" s="43"/>
      <c r="BP871" s="43"/>
      <c r="BQ871" s="43"/>
      <c r="BR871" s="43"/>
      <c r="BS871" s="43"/>
      <c r="BT871" s="43"/>
      <c r="BU871" s="43"/>
      <c r="BV871" s="43" t="s">
        <v>376</v>
      </c>
      <c r="BW871" s="43" t="s">
        <v>376</v>
      </c>
      <c r="BX871" s="43"/>
      <c r="BZ871" s="50"/>
      <c r="CA871" s="50"/>
      <c r="CB871" s="88" t="str">
        <f t="shared" si="83"/>
        <v>19770215</v>
      </c>
    </row>
    <row r="872" spans="1:80" s="49" customFormat="1" ht="12.95" customHeight="1" x14ac:dyDescent="0.2">
      <c r="A872" s="43">
        <v>2</v>
      </c>
      <c r="B872" s="43">
        <v>16</v>
      </c>
      <c r="C872" s="43">
        <v>1977</v>
      </c>
      <c r="D872" s="43" t="s">
        <v>658</v>
      </c>
      <c r="E872" s="43" t="s">
        <v>551</v>
      </c>
      <c r="F872" s="51" t="s">
        <v>1327</v>
      </c>
      <c r="G872" s="43"/>
      <c r="H872" s="51" t="s">
        <v>1011</v>
      </c>
      <c r="I872" s="51">
        <v>2</v>
      </c>
      <c r="J872" s="52">
        <v>28172</v>
      </c>
      <c r="K872" s="43" t="s">
        <v>806</v>
      </c>
      <c r="L872" s="43" t="s">
        <v>1014</v>
      </c>
      <c r="M872" s="43" t="s">
        <v>1349</v>
      </c>
      <c r="N872" s="46">
        <v>2</v>
      </c>
      <c r="O872" s="46">
        <v>2</v>
      </c>
      <c r="P872" s="51" t="s">
        <v>1219</v>
      </c>
      <c r="Q872" s="51" t="s">
        <v>1111</v>
      </c>
      <c r="R872" s="51" t="s">
        <v>376</v>
      </c>
      <c r="S872" s="43" t="s">
        <v>1023</v>
      </c>
      <c r="T872" s="43"/>
      <c r="U872" s="43"/>
      <c r="V872" s="43"/>
      <c r="W872" s="43"/>
      <c r="X872" s="43"/>
      <c r="Y872" s="43"/>
      <c r="Z872" s="43"/>
      <c r="AA872" s="43"/>
      <c r="AB872" s="43"/>
      <c r="AC872" s="43"/>
      <c r="AD872" s="43" t="s">
        <v>1033</v>
      </c>
      <c r="AE872" s="47">
        <f t="shared" si="78"/>
        <v>0</v>
      </c>
      <c r="AF872" s="47">
        <f t="shared" si="79"/>
        <v>1</v>
      </c>
      <c r="AG872" s="47">
        <f t="shared" si="80"/>
        <v>0</v>
      </c>
      <c r="AH872" s="43" t="s">
        <v>1111</v>
      </c>
      <c r="AI872" s="43" t="s">
        <v>1126</v>
      </c>
      <c r="AJ872" s="43" t="s">
        <v>376</v>
      </c>
      <c r="AK872" s="43" t="s">
        <v>658</v>
      </c>
      <c r="AL872" s="43" t="s">
        <v>1017</v>
      </c>
      <c r="AM872" s="43" t="s">
        <v>1018</v>
      </c>
      <c r="AN872" s="43" t="s">
        <v>376</v>
      </c>
      <c r="AO872" s="43" t="s">
        <v>658</v>
      </c>
      <c r="AP872" s="43"/>
      <c r="AQ872" s="43">
        <v>2</v>
      </c>
      <c r="AR872" s="43"/>
      <c r="AS872" s="43"/>
      <c r="AT872" s="43"/>
      <c r="AU872" s="43" t="s">
        <v>376</v>
      </c>
      <c r="AV872" s="43"/>
      <c r="AW872" s="43" t="s">
        <v>30</v>
      </c>
      <c r="AX872" s="43"/>
      <c r="AY872" s="43"/>
      <c r="AZ872" s="43" t="s">
        <v>30</v>
      </c>
      <c r="BA872" s="51"/>
      <c r="BB872" s="48"/>
      <c r="BC872" s="43"/>
      <c r="BD872" s="43"/>
      <c r="BE872" s="43"/>
      <c r="BF872" s="43">
        <v>1</v>
      </c>
      <c r="BG872" s="43">
        <v>1</v>
      </c>
      <c r="BH872" s="43">
        <v>1</v>
      </c>
      <c r="BI872" s="43" t="s">
        <v>806</v>
      </c>
      <c r="BJ872" s="43" t="s">
        <v>1349</v>
      </c>
      <c r="BK872" s="43">
        <v>1977</v>
      </c>
      <c r="BL872" s="43" t="str">
        <f t="shared" si="81"/>
        <v>1977Aston Villa</v>
      </c>
      <c r="BM872" s="49" t="str">
        <f t="shared" si="82"/>
        <v>Aston Villa</v>
      </c>
      <c r="BN872" s="43"/>
      <c r="BO872" s="43"/>
      <c r="BP872" s="43"/>
      <c r="BQ872" s="43"/>
      <c r="BR872" s="43"/>
      <c r="BS872" s="43"/>
      <c r="BT872" s="43"/>
      <c r="BU872" s="43"/>
      <c r="BV872" s="43" t="s">
        <v>376</v>
      </c>
      <c r="BW872" s="43" t="s">
        <v>376</v>
      </c>
      <c r="BX872" s="43"/>
      <c r="BZ872" s="50"/>
      <c r="CA872" s="50"/>
      <c r="CB872" s="88" t="str">
        <f t="shared" si="83"/>
        <v>19770216</v>
      </c>
    </row>
    <row r="873" spans="1:80" s="49" customFormat="1" ht="12.95" customHeight="1" x14ac:dyDescent="0.2">
      <c r="A873" s="43">
        <v>2</v>
      </c>
      <c r="B873" s="43">
        <v>16</v>
      </c>
      <c r="C873" s="43">
        <v>1977</v>
      </c>
      <c r="D873" s="43" t="s">
        <v>658</v>
      </c>
      <c r="E873" s="43" t="s">
        <v>551</v>
      </c>
      <c r="F873" s="51" t="s">
        <v>1327</v>
      </c>
      <c r="G873" s="43"/>
      <c r="H873" s="51" t="s">
        <v>1011</v>
      </c>
      <c r="I873" s="51">
        <v>2</v>
      </c>
      <c r="J873" s="52">
        <v>28172</v>
      </c>
      <c r="K873" s="43" t="s">
        <v>1349</v>
      </c>
      <c r="L873" s="43" t="s">
        <v>1014</v>
      </c>
      <c r="M873" s="43" t="s">
        <v>806</v>
      </c>
      <c r="N873" s="46">
        <v>2</v>
      </c>
      <c r="O873" s="46">
        <v>2</v>
      </c>
      <c r="P873" s="51" t="s">
        <v>1219</v>
      </c>
      <c r="Q873" s="51" t="s">
        <v>1111</v>
      </c>
      <c r="R873" s="51" t="s">
        <v>376</v>
      </c>
      <c r="S873" s="43" t="s">
        <v>1023</v>
      </c>
      <c r="T873" s="43"/>
      <c r="U873" s="43"/>
      <c r="V873" s="43"/>
      <c r="W873" s="43"/>
      <c r="X873" s="43"/>
      <c r="Y873" s="43"/>
      <c r="Z873" s="43"/>
      <c r="AA873" s="43"/>
      <c r="AB873" s="43"/>
      <c r="AC873" s="43"/>
      <c r="AD873" s="43" t="s">
        <v>1037</v>
      </c>
      <c r="AE873" s="47">
        <f t="shared" si="78"/>
        <v>0</v>
      </c>
      <c r="AF873" s="47">
        <f t="shared" si="79"/>
        <v>1</v>
      </c>
      <c r="AG873" s="47">
        <f t="shared" si="80"/>
        <v>0</v>
      </c>
      <c r="AH873" s="43" t="s">
        <v>1017</v>
      </c>
      <c r="AI873" s="43" t="s">
        <v>1018</v>
      </c>
      <c r="AJ873" s="43" t="s">
        <v>376</v>
      </c>
      <c r="AK873" s="43" t="s">
        <v>658</v>
      </c>
      <c r="AL873" s="43" t="s">
        <v>1111</v>
      </c>
      <c r="AM873" s="43" t="s">
        <v>1126</v>
      </c>
      <c r="AN873" s="43" t="s">
        <v>376</v>
      </c>
      <c r="AO873" s="43" t="s">
        <v>658</v>
      </c>
      <c r="AP873" s="43"/>
      <c r="AQ873" s="43">
        <v>2</v>
      </c>
      <c r="AR873" s="43"/>
      <c r="AS873" s="43"/>
      <c r="AT873" s="43"/>
      <c r="AU873" s="43" t="s">
        <v>376</v>
      </c>
      <c r="AV873" s="43"/>
      <c r="AW873" s="43" t="s">
        <v>30</v>
      </c>
      <c r="AX873" s="43"/>
      <c r="AY873" s="43"/>
      <c r="AZ873" s="43" t="s">
        <v>30</v>
      </c>
      <c r="BA873" s="51"/>
      <c r="BB873" s="48"/>
      <c r="BC873" s="43"/>
      <c r="BD873" s="43"/>
      <c r="BE873" s="43"/>
      <c r="BF873" s="43">
        <v>1</v>
      </c>
      <c r="BG873" s="43">
        <v>1</v>
      </c>
      <c r="BH873" s="43">
        <v>1</v>
      </c>
      <c r="BI873" s="43" t="s">
        <v>1349</v>
      </c>
      <c r="BJ873" s="43" t="s">
        <v>806</v>
      </c>
      <c r="BK873" s="43">
        <v>1977</v>
      </c>
      <c r="BL873" s="43" t="str">
        <f t="shared" si="81"/>
        <v>1977Queens Park Rangers</v>
      </c>
      <c r="BM873" s="49" t="str">
        <f t="shared" si="82"/>
        <v>Aston Villa</v>
      </c>
      <c r="BN873" s="43"/>
      <c r="BO873" s="43"/>
      <c r="BP873" s="43"/>
      <c r="BQ873" s="43"/>
      <c r="BR873" s="43"/>
      <c r="BS873" s="43"/>
      <c r="BT873" s="43"/>
      <c r="BU873" s="43"/>
      <c r="BV873" s="43" t="s">
        <v>376</v>
      </c>
      <c r="BW873" s="43" t="s">
        <v>376</v>
      </c>
      <c r="BX873" s="43"/>
      <c r="BZ873" s="50"/>
      <c r="CA873" s="50"/>
      <c r="CB873" s="88" t="str">
        <f t="shared" si="83"/>
        <v>19770216</v>
      </c>
    </row>
    <row r="874" spans="1:80" s="49" customFormat="1" ht="12.95" customHeight="1" x14ac:dyDescent="0.2">
      <c r="A874" s="43">
        <v>2</v>
      </c>
      <c r="B874" s="43">
        <v>22</v>
      </c>
      <c r="C874" s="43">
        <v>1977</v>
      </c>
      <c r="D874" s="43" t="s">
        <v>658</v>
      </c>
      <c r="E874" s="43" t="s">
        <v>551</v>
      </c>
      <c r="F874" s="51" t="s">
        <v>1327</v>
      </c>
      <c r="G874" s="43"/>
      <c r="H874" s="51" t="s">
        <v>1011</v>
      </c>
      <c r="I874" s="51" t="s">
        <v>1023</v>
      </c>
      <c r="J874" s="52">
        <v>28178</v>
      </c>
      <c r="K874" s="43" t="s">
        <v>806</v>
      </c>
      <c r="L874" s="43" t="s">
        <v>3</v>
      </c>
      <c r="M874" s="43" t="s">
        <v>1349</v>
      </c>
      <c r="N874" s="46">
        <v>3</v>
      </c>
      <c r="O874" s="46">
        <v>0</v>
      </c>
      <c r="P874" s="51" t="s">
        <v>1219</v>
      </c>
      <c r="Q874" s="51" t="s">
        <v>1111</v>
      </c>
      <c r="R874" s="51" t="s">
        <v>376</v>
      </c>
      <c r="S874" s="43"/>
      <c r="T874" s="43"/>
      <c r="U874" s="43"/>
      <c r="V874" s="43"/>
      <c r="W874" s="43"/>
      <c r="X874" s="43"/>
      <c r="Y874" s="43"/>
      <c r="Z874" s="43"/>
      <c r="AA874" s="43"/>
      <c r="AB874" s="43"/>
      <c r="AC874" s="43"/>
      <c r="AD874" s="43" t="s">
        <v>1033</v>
      </c>
      <c r="AE874" s="47">
        <f t="shared" si="78"/>
        <v>1</v>
      </c>
      <c r="AF874" s="47">
        <f t="shared" si="79"/>
        <v>0</v>
      </c>
      <c r="AG874" s="47">
        <f t="shared" si="80"/>
        <v>0</v>
      </c>
      <c r="AH874" s="43" t="s">
        <v>1111</v>
      </c>
      <c r="AI874" s="43" t="s">
        <v>1126</v>
      </c>
      <c r="AJ874" s="43" t="s">
        <v>376</v>
      </c>
      <c r="AK874" s="43" t="s">
        <v>658</v>
      </c>
      <c r="AL874" s="43" t="s">
        <v>1017</v>
      </c>
      <c r="AM874" s="43" t="s">
        <v>1018</v>
      </c>
      <c r="AN874" s="43" t="s">
        <v>376</v>
      </c>
      <c r="AO874" s="43" t="s">
        <v>658</v>
      </c>
      <c r="AP874" s="43"/>
      <c r="AQ874" s="43">
        <v>2</v>
      </c>
      <c r="AR874" s="43"/>
      <c r="AS874" s="43"/>
      <c r="AT874" s="43"/>
      <c r="AU874" s="43" t="s">
        <v>376</v>
      </c>
      <c r="AV874" s="43"/>
      <c r="AW874" s="43" t="s">
        <v>30</v>
      </c>
      <c r="AX874" s="43"/>
      <c r="AY874" s="43"/>
      <c r="AZ874" s="43" t="s">
        <v>30</v>
      </c>
      <c r="BA874" s="51"/>
      <c r="BB874" s="48"/>
      <c r="BC874" s="43"/>
      <c r="BD874" s="43"/>
      <c r="BE874" s="43"/>
      <c r="BF874" s="43">
        <v>1</v>
      </c>
      <c r="BG874" s="43">
        <v>1</v>
      </c>
      <c r="BH874" s="43">
        <v>1</v>
      </c>
      <c r="BI874" s="43" t="s">
        <v>806</v>
      </c>
      <c r="BJ874" s="43" t="s">
        <v>1349</v>
      </c>
      <c r="BK874" s="43">
        <v>1977</v>
      </c>
      <c r="BL874" s="43" t="str">
        <f t="shared" si="81"/>
        <v>1977Aston Villa</v>
      </c>
      <c r="BM874" s="49" t="str">
        <f t="shared" si="82"/>
        <v>Aston Villa</v>
      </c>
      <c r="BN874" s="43"/>
      <c r="BO874" s="43"/>
      <c r="BP874" s="43"/>
      <c r="BQ874" s="43"/>
      <c r="BR874" s="43"/>
      <c r="BS874" s="43"/>
      <c r="BT874" s="43"/>
      <c r="BU874" s="43"/>
      <c r="BV874" s="43" t="s">
        <v>376</v>
      </c>
      <c r="BW874" s="43" t="s">
        <v>376</v>
      </c>
      <c r="BX874" s="43"/>
      <c r="BZ874" s="50"/>
      <c r="CA874" s="50"/>
      <c r="CB874" s="88" t="str">
        <f t="shared" si="83"/>
        <v>19770222</v>
      </c>
    </row>
    <row r="875" spans="1:80" s="49" customFormat="1" ht="12.95" customHeight="1" x14ac:dyDescent="0.2">
      <c r="A875" s="43">
        <v>2</v>
      </c>
      <c r="B875" s="43">
        <v>22</v>
      </c>
      <c r="C875" s="43">
        <v>1977</v>
      </c>
      <c r="D875" s="43" t="s">
        <v>658</v>
      </c>
      <c r="E875" s="43" t="s">
        <v>551</v>
      </c>
      <c r="F875" s="51" t="s">
        <v>1327</v>
      </c>
      <c r="G875" s="43"/>
      <c r="H875" s="51" t="s">
        <v>1011</v>
      </c>
      <c r="I875" s="51" t="s">
        <v>1023</v>
      </c>
      <c r="J875" s="52">
        <v>28178</v>
      </c>
      <c r="K875" s="43" t="s">
        <v>1349</v>
      </c>
      <c r="L875" s="43" t="s">
        <v>4</v>
      </c>
      <c r="M875" s="43" t="s">
        <v>806</v>
      </c>
      <c r="N875" s="46">
        <v>0</v>
      </c>
      <c r="O875" s="46">
        <v>3</v>
      </c>
      <c r="P875" s="51" t="s">
        <v>1219</v>
      </c>
      <c r="Q875" s="51" t="s">
        <v>1111</v>
      </c>
      <c r="R875" s="51" t="s">
        <v>376</v>
      </c>
      <c r="S875" s="43"/>
      <c r="T875" s="43"/>
      <c r="U875" s="43"/>
      <c r="V875" s="43"/>
      <c r="W875" s="43"/>
      <c r="X875" s="43"/>
      <c r="Y875" s="43"/>
      <c r="Z875" s="43"/>
      <c r="AA875" s="43"/>
      <c r="AB875" s="43"/>
      <c r="AC875" s="43"/>
      <c r="AD875" s="43" t="s">
        <v>1037</v>
      </c>
      <c r="AE875" s="47">
        <f t="shared" si="78"/>
        <v>0</v>
      </c>
      <c r="AF875" s="47">
        <f t="shared" si="79"/>
        <v>0</v>
      </c>
      <c r="AG875" s="47">
        <f t="shared" si="80"/>
        <v>1</v>
      </c>
      <c r="AH875" s="43" t="s">
        <v>1017</v>
      </c>
      <c r="AI875" s="43" t="s">
        <v>1018</v>
      </c>
      <c r="AJ875" s="43" t="s">
        <v>376</v>
      </c>
      <c r="AK875" s="43" t="s">
        <v>658</v>
      </c>
      <c r="AL875" s="43" t="s">
        <v>1111</v>
      </c>
      <c r="AM875" s="43" t="s">
        <v>1126</v>
      </c>
      <c r="AN875" s="43" t="s">
        <v>376</v>
      </c>
      <c r="AO875" s="43" t="s">
        <v>658</v>
      </c>
      <c r="AP875" s="43"/>
      <c r="AQ875" s="43">
        <v>2</v>
      </c>
      <c r="AR875" s="43"/>
      <c r="AS875" s="43"/>
      <c r="AT875" s="43"/>
      <c r="AU875" s="43" t="s">
        <v>376</v>
      </c>
      <c r="AV875" s="43"/>
      <c r="AW875" s="43" t="s">
        <v>30</v>
      </c>
      <c r="AX875" s="43"/>
      <c r="AY875" s="43"/>
      <c r="AZ875" s="43" t="s">
        <v>30</v>
      </c>
      <c r="BA875" s="51"/>
      <c r="BB875" s="48"/>
      <c r="BC875" s="43"/>
      <c r="BD875" s="43"/>
      <c r="BE875" s="43"/>
      <c r="BF875" s="43">
        <v>1</v>
      </c>
      <c r="BG875" s="43">
        <v>1</v>
      </c>
      <c r="BH875" s="43">
        <v>1</v>
      </c>
      <c r="BI875" s="43" t="s">
        <v>1349</v>
      </c>
      <c r="BJ875" s="43" t="s">
        <v>806</v>
      </c>
      <c r="BK875" s="43">
        <v>1977</v>
      </c>
      <c r="BL875" s="43" t="str">
        <f t="shared" si="81"/>
        <v>1977Queens Park Rangers</v>
      </c>
      <c r="BM875" s="49" t="str">
        <f t="shared" si="82"/>
        <v>Aston Villa</v>
      </c>
      <c r="BN875" s="43"/>
      <c r="BO875" s="43"/>
      <c r="BP875" s="43"/>
      <c r="BQ875" s="43"/>
      <c r="BR875" s="43"/>
      <c r="BS875" s="43"/>
      <c r="BT875" s="43"/>
      <c r="BU875" s="43"/>
      <c r="BV875" s="43" t="s">
        <v>376</v>
      </c>
      <c r="BW875" s="43" t="s">
        <v>376</v>
      </c>
      <c r="BX875" s="43"/>
      <c r="BZ875" s="50"/>
      <c r="CA875" s="50"/>
      <c r="CB875" s="88" t="str">
        <f t="shared" si="83"/>
        <v>19770222</v>
      </c>
    </row>
    <row r="876" spans="1:80" s="49" customFormat="1" ht="12.95" customHeight="1" x14ac:dyDescent="0.2">
      <c r="A876" s="43">
        <v>3</v>
      </c>
      <c r="B876" s="43">
        <v>12</v>
      </c>
      <c r="C876" s="43">
        <v>1977</v>
      </c>
      <c r="D876" s="43" t="s">
        <v>658</v>
      </c>
      <c r="E876" s="43" t="s">
        <v>551</v>
      </c>
      <c r="F876" s="51" t="s">
        <v>1327</v>
      </c>
      <c r="G876" s="43"/>
      <c r="H876" s="51" t="s">
        <v>40</v>
      </c>
      <c r="I876" s="51"/>
      <c r="J876" s="52">
        <v>28196</v>
      </c>
      <c r="K876" s="43" t="s">
        <v>804</v>
      </c>
      <c r="L876" s="43" t="s">
        <v>1014</v>
      </c>
      <c r="M876" s="43" t="s">
        <v>806</v>
      </c>
      <c r="N876" s="46">
        <v>0</v>
      </c>
      <c r="O876" s="46">
        <v>0</v>
      </c>
      <c r="P876" s="51" t="s">
        <v>1268</v>
      </c>
      <c r="Q876" s="51" t="s">
        <v>1017</v>
      </c>
      <c r="R876" s="51" t="s">
        <v>376</v>
      </c>
      <c r="S876" s="43" t="s">
        <v>1023</v>
      </c>
      <c r="T876" s="43"/>
      <c r="U876" s="43"/>
      <c r="V876" s="43"/>
      <c r="W876" s="43"/>
      <c r="X876" s="43"/>
      <c r="Y876" s="43"/>
      <c r="Z876" s="43"/>
      <c r="AA876" s="43"/>
      <c r="AB876" s="43"/>
      <c r="AC876" s="43"/>
      <c r="AD876" s="43"/>
      <c r="AE876" s="47">
        <f t="shared" si="78"/>
        <v>0</v>
      </c>
      <c r="AF876" s="47">
        <f t="shared" si="79"/>
        <v>1</v>
      </c>
      <c r="AG876" s="47">
        <f t="shared" si="80"/>
        <v>0</v>
      </c>
      <c r="AH876" s="43" t="s">
        <v>588</v>
      </c>
      <c r="AI876" s="43" t="s">
        <v>1175</v>
      </c>
      <c r="AJ876" s="43" t="s">
        <v>376</v>
      </c>
      <c r="AK876" s="43" t="s">
        <v>658</v>
      </c>
      <c r="AL876" s="43" t="s">
        <v>1111</v>
      </c>
      <c r="AM876" s="43" t="s">
        <v>1126</v>
      </c>
      <c r="AN876" s="43" t="s">
        <v>376</v>
      </c>
      <c r="AO876" s="43" t="s">
        <v>658</v>
      </c>
      <c r="AP876" s="43"/>
      <c r="AQ876" s="43">
        <v>1</v>
      </c>
      <c r="AR876" s="43"/>
      <c r="AS876" s="43"/>
      <c r="AT876" s="43"/>
      <c r="AU876" s="43" t="s">
        <v>376</v>
      </c>
      <c r="AV876" s="43"/>
      <c r="AW876" s="43" t="s">
        <v>30</v>
      </c>
      <c r="AX876" s="43"/>
      <c r="AY876" s="43"/>
      <c r="AZ876" s="43" t="s">
        <v>30</v>
      </c>
      <c r="BA876" s="51"/>
      <c r="BB876" s="48"/>
      <c r="BC876" s="43" t="s">
        <v>30</v>
      </c>
      <c r="BD876" s="43"/>
      <c r="BE876" s="43"/>
      <c r="BF876" s="43">
        <v>1</v>
      </c>
      <c r="BG876" s="43">
        <v>1</v>
      </c>
      <c r="BH876" s="43">
        <v>1</v>
      </c>
      <c r="BI876" s="43" t="s">
        <v>804</v>
      </c>
      <c r="BJ876" s="43" t="s">
        <v>806</v>
      </c>
      <c r="BK876" s="43">
        <v>1977</v>
      </c>
      <c r="BL876" s="43" t="str">
        <f t="shared" si="81"/>
        <v>1977Everton</v>
      </c>
      <c r="BM876" s="49" t="str">
        <f t="shared" si="82"/>
        <v>London</v>
      </c>
      <c r="BN876" s="43"/>
      <c r="BO876" s="43"/>
      <c r="BP876" s="43"/>
      <c r="BQ876" s="43"/>
      <c r="BR876" s="43"/>
      <c r="BS876" s="43"/>
      <c r="BT876" s="43"/>
      <c r="BU876" s="43"/>
      <c r="BV876" s="43" t="s">
        <v>376</v>
      </c>
      <c r="BW876" s="43" t="s">
        <v>376</v>
      </c>
      <c r="BX876" s="43"/>
      <c r="BZ876" s="50"/>
      <c r="CA876" s="50"/>
      <c r="CB876" s="88" t="str">
        <f t="shared" si="83"/>
        <v>19770312</v>
      </c>
    </row>
    <row r="877" spans="1:80" s="49" customFormat="1" ht="12.95" customHeight="1" x14ac:dyDescent="0.2">
      <c r="A877" s="43">
        <v>3</v>
      </c>
      <c r="B877" s="43">
        <v>12</v>
      </c>
      <c r="C877" s="43">
        <v>1977</v>
      </c>
      <c r="D877" s="43" t="s">
        <v>658</v>
      </c>
      <c r="E877" s="43" t="s">
        <v>551</v>
      </c>
      <c r="F877" s="51" t="s">
        <v>1327</v>
      </c>
      <c r="G877" s="43"/>
      <c r="H877" s="51" t="s">
        <v>40</v>
      </c>
      <c r="I877" s="51"/>
      <c r="J877" s="52">
        <v>28196</v>
      </c>
      <c r="K877" s="43" t="s">
        <v>806</v>
      </c>
      <c r="L877" s="43" t="s">
        <v>1014</v>
      </c>
      <c r="M877" s="43" t="s">
        <v>804</v>
      </c>
      <c r="N877" s="46">
        <v>0</v>
      </c>
      <c r="O877" s="46">
        <v>0</v>
      </c>
      <c r="P877" s="51" t="s">
        <v>1268</v>
      </c>
      <c r="Q877" s="51" t="s">
        <v>1017</v>
      </c>
      <c r="R877" s="51" t="s">
        <v>376</v>
      </c>
      <c r="S877" s="43" t="s">
        <v>1023</v>
      </c>
      <c r="T877" s="43"/>
      <c r="U877" s="43"/>
      <c r="V877" s="43"/>
      <c r="W877" s="43"/>
      <c r="X877" s="43"/>
      <c r="Y877" s="43"/>
      <c r="Z877" s="43"/>
      <c r="AA877" s="43"/>
      <c r="AB877" s="43"/>
      <c r="AC877" s="43"/>
      <c r="AD877" s="43"/>
      <c r="AE877" s="47">
        <f t="shared" si="78"/>
        <v>0</v>
      </c>
      <c r="AF877" s="47">
        <f t="shared" si="79"/>
        <v>1</v>
      </c>
      <c r="AG877" s="47">
        <f t="shared" si="80"/>
        <v>0</v>
      </c>
      <c r="AH877" s="43" t="s">
        <v>1111</v>
      </c>
      <c r="AI877" s="43" t="s">
        <v>1126</v>
      </c>
      <c r="AJ877" s="43" t="s">
        <v>376</v>
      </c>
      <c r="AK877" s="43" t="s">
        <v>658</v>
      </c>
      <c r="AL877" s="43" t="s">
        <v>588</v>
      </c>
      <c r="AM877" s="43" t="s">
        <v>1175</v>
      </c>
      <c r="AN877" s="43" t="s">
        <v>376</v>
      </c>
      <c r="AO877" s="43" t="s">
        <v>658</v>
      </c>
      <c r="AP877" s="43"/>
      <c r="AQ877" s="43">
        <v>1</v>
      </c>
      <c r="AR877" s="43"/>
      <c r="AS877" s="43"/>
      <c r="AT877" s="43"/>
      <c r="AU877" s="43" t="s">
        <v>376</v>
      </c>
      <c r="AV877" s="43"/>
      <c r="AW877" s="43" t="s">
        <v>30</v>
      </c>
      <c r="AX877" s="43"/>
      <c r="AY877" s="43"/>
      <c r="AZ877" s="43" t="s">
        <v>30</v>
      </c>
      <c r="BA877" s="51"/>
      <c r="BB877" s="48"/>
      <c r="BC877" s="43" t="s">
        <v>30</v>
      </c>
      <c r="BD877" s="43"/>
      <c r="BE877" s="43"/>
      <c r="BF877" s="43">
        <v>1</v>
      </c>
      <c r="BG877" s="43">
        <v>1</v>
      </c>
      <c r="BH877" s="43">
        <v>1</v>
      </c>
      <c r="BI877" s="43" t="s">
        <v>806</v>
      </c>
      <c r="BJ877" s="43" t="s">
        <v>804</v>
      </c>
      <c r="BK877" s="43">
        <v>1977</v>
      </c>
      <c r="BL877" s="43" t="str">
        <f t="shared" si="81"/>
        <v>1977Aston Villa</v>
      </c>
      <c r="BM877" s="49" t="str">
        <f t="shared" si="82"/>
        <v>London</v>
      </c>
      <c r="BN877" s="43"/>
      <c r="BO877" s="43"/>
      <c r="BP877" s="43"/>
      <c r="BQ877" s="43"/>
      <c r="BR877" s="43"/>
      <c r="BS877" s="43"/>
      <c r="BT877" s="43"/>
      <c r="BU877" s="43"/>
      <c r="BV877" s="43" t="s">
        <v>376</v>
      </c>
      <c r="BW877" s="43" t="s">
        <v>376</v>
      </c>
      <c r="BX877" s="43"/>
      <c r="BZ877" s="50"/>
      <c r="CA877" s="50"/>
      <c r="CB877" s="88" t="str">
        <f t="shared" si="83"/>
        <v>19770312</v>
      </c>
    </row>
    <row r="878" spans="1:80" s="49" customFormat="1" ht="12.95" customHeight="1" x14ac:dyDescent="0.2">
      <c r="A878" s="43">
        <v>3</v>
      </c>
      <c r="B878" s="43">
        <v>16</v>
      </c>
      <c r="C878" s="43">
        <v>1977</v>
      </c>
      <c r="D878" s="43" t="s">
        <v>658</v>
      </c>
      <c r="E878" s="43" t="s">
        <v>551</v>
      </c>
      <c r="F878" s="51" t="s">
        <v>1327</v>
      </c>
      <c r="G878" s="43"/>
      <c r="H878" s="51" t="s">
        <v>40</v>
      </c>
      <c r="I878" s="51" t="s">
        <v>1023</v>
      </c>
      <c r="J878" s="52">
        <v>28200</v>
      </c>
      <c r="K878" s="43" t="s">
        <v>804</v>
      </c>
      <c r="L878" s="43" t="s">
        <v>1014</v>
      </c>
      <c r="M878" s="43" t="s">
        <v>806</v>
      </c>
      <c r="N878" s="46">
        <v>1</v>
      </c>
      <c r="O878" s="46">
        <v>1</v>
      </c>
      <c r="P878" s="51" t="s">
        <v>1252</v>
      </c>
      <c r="Q878" s="51" t="s">
        <v>1097</v>
      </c>
      <c r="R878" s="51" t="s">
        <v>376</v>
      </c>
      <c r="S878" s="43" t="s">
        <v>1023</v>
      </c>
      <c r="T878" s="43"/>
      <c r="U878" s="43"/>
      <c r="V878" s="43"/>
      <c r="W878" s="43"/>
      <c r="X878" s="43"/>
      <c r="Y878" s="43"/>
      <c r="Z878" s="43"/>
      <c r="AA878" s="43"/>
      <c r="AB878" s="43"/>
      <c r="AC878" s="43"/>
      <c r="AD878" s="43"/>
      <c r="AE878" s="47">
        <f t="shared" si="78"/>
        <v>0</v>
      </c>
      <c r="AF878" s="47">
        <f t="shared" si="79"/>
        <v>1</v>
      </c>
      <c r="AG878" s="47">
        <f t="shared" si="80"/>
        <v>0</v>
      </c>
      <c r="AH878" s="43" t="s">
        <v>588</v>
      </c>
      <c r="AI878" s="43" t="s">
        <v>1175</v>
      </c>
      <c r="AJ878" s="43" t="s">
        <v>376</v>
      </c>
      <c r="AK878" s="43" t="s">
        <v>658</v>
      </c>
      <c r="AL878" s="43" t="s">
        <v>1111</v>
      </c>
      <c r="AM878" s="43" t="s">
        <v>1126</v>
      </c>
      <c r="AN878" s="43" t="s">
        <v>376</v>
      </c>
      <c r="AO878" s="43" t="s">
        <v>658</v>
      </c>
      <c r="AP878" s="43"/>
      <c r="AQ878" s="43">
        <v>1</v>
      </c>
      <c r="AR878" s="43"/>
      <c r="AS878" s="43"/>
      <c r="AT878" s="43"/>
      <c r="AU878" s="43" t="s">
        <v>376</v>
      </c>
      <c r="AV878" s="43"/>
      <c r="AW878" s="43" t="s">
        <v>30</v>
      </c>
      <c r="AX878" s="43"/>
      <c r="AY878" s="43"/>
      <c r="AZ878" s="43" t="s">
        <v>30</v>
      </c>
      <c r="BA878" s="51"/>
      <c r="BB878" s="48"/>
      <c r="BC878" s="43" t="s">
        <v>30</v>
      </c>
      <c r="BD878" s="43"/>
      <c r="BE878" s="43"/>
      <c r="BF878" s="43">
        <v>1</v>
      </c>
      <c r="BG878" s="43">
        <v>1</v>
      </c>
      <c r="BH878" s="43">
        <v>1</v>
      </c>
      <c r="BI878" s="43" t="s">
        <v>804</v>
      </c>
      <c r="BJ878" s="43" t="s">
        <v>806</v>
      </c>
      <c r="BK878" s="43">
        <v>1977</v>
      </c>
      <c r="BL878" s="43" t="str">
        <f t="shared" si="81"/>
        <v>1977Everton</v>
      </c>
      <c r="BM878" s="49" t="str">
        <f t="shared" si="82"/>
        <v>Sheffield</v>
      </c>
      <c r="BN878" s="43"/>
      <c r="BO878" s="43"/>
      <c r="BP878" s="43"/>
      <c r="BQ878" s="43"/>
      <c r="BR878" s="43"/>
      <c r="BS878" s="43"/>
      <c r="BT878" s="43"/>
      <c r="BU878" s="43"/>
      <c r="BV878" s="43" t="s">
        <v>376</v>
      </c>
      <c r="BW878" s="43" t="s">
        <v>376</v>
      </c>
      <c r="BX878" s="43"/>
      <c r="BY878" s="47"/>
      <c r="BZ878" s="50"/>
      <c r="CA878" s="50"/>
      <c r="CB878" s="88" t="str">
        <f t="shared" si="83"/>
        <v>19770316</v>
      </c>
    </row>
    <row r="879" spans="1:80" s="49" customFormat="1" ht="12.95" customHeight="1" x14ac:dyDescent="0.2">
      <c r="A879" s="43">
        <v>3</v>
      </c>
      <c r="B879" s="43">
        <v>16</v>
      </c>
      <c r="C879" s="43">
        <v>1977</v>
      </c>
      <c r="D879" s="43" t="s">
        <v>658</v>
      </c>
      <c r="E879" s="43" t="s">
        <v>551</v>
      </c>
      <c r="F879" s="51" t="s">
        <v>1327</v>
      </c>
      <c r="G879" s="43"/>
      <c r="H879" s="51" t="s">
        <v>40</v>
      </c>
      <c r="I879" s="51" t="s">
        <v>1023</v>
      </c>
      <c r="J879" s="52">
        <v>28200</v>
      </c>
      <c r="K879" s="43" t="s">
        <v>806</v>
      </c>
      <c r="L879" s="43" t="s">
        <v>1014</v>
      </c>
      <c r="M879" s="43" t="s">
        <v>804</v>
      </c>
      <c r="N879" s="46">
        <v>1</v>
      </c>
      <c r="O879" s="46">
        <v>1</v>
      </c>
      <c r="P879" s="51" t="s">
        <v>1252</v>
      </c>
      <c r="Q879" s="51" t="s">
        <v>1097</v>
      </c>
      <c r="R879" s="51" t="s">
        <v>376</v>
      </c>
      <c r="S879" s="43" t="s">
        <v>1023</v>
      </c>
      <c r="T879" s="43"/>
      <c r="U879" s="43"/>
      <c r="V879" s="43"/>
      <c r="W879" s="43"/>
      <c r="X879" s="43"/>
      <c r="Y879" s="43"/>
      <c r="Z879" s="43"/>
      <c r="AA879" s="43"/>
      <c r="AB879" s="43"/>
      <c r="AC879" s="43"/>
      <c r="AD879" s="43"/>
      <c r="AE879" s="47">
        <f t="shared" si="78"/>
        <v>0</v>
      </c>
      <c r="AF879" s="47">
        <f t="shared" si="79"/>
        <v>1</v>
      </c>
      <c r="AG879" s="47">
        <f t="shared" si="80"/>
        <v>0</v>
      </c>
      <c r="AH879" s="43" t="s">
        <v>1111</v>
      </c>
      <c r="AI879" s="43" t="s">
        <v>1126</v>
      </c>
      <c r="AJ879" s="43" t="s">
        <v>376</v>
      </c>
      <c r="AK879" s="43" t="s">
        <v>658</v>
      </c>
      <c r="AL879" s="43" t="s">
        <v>588</v>
      </c>
      <c r="AM879" s="43" t="s">
        <v>1175</v>
      </c>
      <c r="AN879" s="43" t="s">
        <v>376</v>
      </c>
      <c r="AO879" s="43" t="s">
        <v>658</v>
      </c>
      <c r="AP879" s="43"/>
      <c r="AQ879" s="43">
        <v>1</v>
      </c>
      <c r="AR879" s="43"/>
      <c r="AS879" s="43"/>
      <c r="AT879" s="43"/>
      <c r="AU879" s="43" t="s">
        <v>376</v>
      </c>
      <c r="AV879" s="43"/>
      <c r="AW879" s="43" t="s">
        <v>30</v>
      </c>
      <c r="AX879" s="43"/>
      <c r="AY879" s="43"/>
      <c r="AZ879" s="43" t="s">
        <v>30</v>
      </c>
      <c r="BA879" s="51"/>
      <c r="BB879" s="48"/>
      <c r="BC879" s="43" t="s">
        <v>30</v>
      </c>
      <c r="BD879" s="43"/>
      <c r="BE879" s="43"/>
      <c r="BF879" s="43">
        <v>1</v>
      </c>
      <c r="BG879" s="43">
        <v>1</v>
      </c>
      <c r="BH879" s="43">
        <v>1</v>
      </c>
      <c r="BI879" s="43" t="s">
        <v>806</v>
      </c>
      <c r="BJ879" s="43" t="s">
        <v>804</v>
      </c>
      <c r="BK879" s="43">
        <v>1977</v>
      </c>
      <c r="BL879" s="43" t="str">
        <f t="shared" si="81"/>
        <v>1977Aston Villa</v>
      </c>
      <c r="BM879" s="49" t="str">
        <f t="shared" si="82"/>
        <v>Sheffield</v>
      </c>
      <c r="BN879" s="43"/>
      <c r="BO879" s="43"/>
      <c r="BP879" s="43"/>
      <c r="BQ879" s="43"/>
      <c r="BR879" s="43"/>
      <c r="BS879" s="43"/>
      <c r="BT879" s="43"/>
      <c r="BU879" s="43"/>
      <c r="BV879" s="43" t="s">
        <v>376</v>
      </c>
      <c r="BW879" s="43" t="s">
        <v>376</v>
      </c>
      <c r="BX879" s="43"/>
      <c r="BY879" s="47"/>
      <c r="BZ879" s="50"/>
      <c r="CA879" s="50"/>
      <c r="CB879" s="88" t="str">
        <f t="shared" si="83"/>
        <v>19770316</v>
      </c>
    </row>
    <row r="880" spans="1:80" s="49" customFormat="1" ht="12.95" customHeight="1" x14ac:dyDescent="0.2">
      <c r="A880" s="43">
        <v>4</v>
      </c>
      <c r="B880" s="43">
        <v>13</v>
      </c>
      <c r="C880" s="43">
        <v>1977</v>
      </c>
      <c r="D880" s="43" t="s">
        <v>658</v>
      </c>
      <c r="E880" s="43" t="s">
        <v>551</v>
      </c>
      <c r="F880" s="51" t="s">
        <v>1327</v>
      </c>
      <c r="G880" s="43"/>
      <c r="H880" s="51" t="s">
        <v>40</v>
      </c>
      <c r="I880" s="51" t="s">
        <v>1170</v>
      </c>
      <c r="J880" s="52">
        <v>28228</v>
      </c>
      <c r="K880" s="43" t="s">
        <v>806</v>
      </c>
      <c r="L880" s="43" t="s">
        <v>3</v>
      </c>
      <c r="M880" s="43" t="s">
        <v>804</v>
      </c>
      <c r="N880" s="46">
        <v>3</v>
      </c>
      <c r="O880" s="46">
        <v>2</v>
      </c>
      <c r="P880" s="51" t="s">
        <v>1246</v>
      </c>
      <c r="Q880" s="51" t="s">
        <v>1101</v>
      </c>
      <c r="R880" s="51" t="s">
        <v>376</v>
      </c>
      <c r="S880" s="43"/>
      <c r="T880" s="43"/>
      <c r="U880" s="43"/>
      <c r="V880" s="43"/>
      <c r="W880" s="43"/>
      <c r="X880" s="43"/>
      <c r="Y880" s="43"/>
      <c r="Z880" s="43"/>
      <c r="AA880" s="43"/>
      <c r="AB880" s="43"/>
      <c r="AC880" s="43"/>
      <c r="AD880" s="43"/>
      <c r="AE880" s="47">
        <f t="shared" si="78"/>
        <v>1</v>
      </c>
      <c r="AF880" s="47">
        <f t="shared" si="79"/>
        <v>0</v>
      </c>
      <c r="AG880" s="47">
        <f t="shared" si="80"/>
        <v>0</v>
      </c>
      <c r="AH880" s="43" t="s">
        <v>1111</v>
      </c>
      <c r="AI880" s="43" t="s">
        <v>1126</v>
      </c>
      <c r="AJ880" s="43" t="s">
        <v>376</v>
      </c>
      <c r="AK880" s="43" t="s">
        <v>658</v>
      </c>
      <c r="AL880" s="43" t="s">
        <v>588</v>
      </c>
      <c r="AM880" s="43" t="s">
        <v>1175</v>
      </c>
      <c r="AN880" s="43" t="s">
        <v>376</v>
      </c>
      <c r="AO880" s="43" t="s">
        <v>658</v>
      </c>
      <c r="AP880" s="43"/>
      <c r="AQ880" s="43">
        <v>1</v>
      </c>
      <c r="AR880" s="43"/>
      <c r="AS880" s="43"/>
      <c r="AT880" s="43"/>
      <c r="AU880" s="43" t="s">
        <v>376</v>
      </c>
      <c r="AV880" s="43"/>
      <c r="AW880" s="43" t="s">
        <v>30</v>
      </c>
      <c r="AX880" s="43"/>
      <c r="AY880" s="43"/>
      <c r="AZ880" s="43" t="s">
        <v>30</v>
      </c>
      <c r="BA880" s="51"/>
      <c r="BB880" s="48" t="s">
        <v>30</v>
      </c>
      <c r="BC880" s="43" t="s">
        <v>30</v>
      </c>
      <c r="BD880" s="43"/>
      <c r="BE880" s="43"/>
      <c r="BF880" s="43">
        <v>1</v>
      </c>
      <c r="BG880" s="43">
        <v>1</v>
      </c>
      <c r="BH880" s="43">
        <v>1</v>
      </c>
      <c r="BI880" s="43" t="s">
        <v>806</v>
      </c>
      <c r="BJ880" s="43" t="s">
        <v>804</v>
      </c>
      <c r="BK880" s="43">
        <v>1977</v>
      </c>
      <c r="BL880" s="43" t="str">
        <f t="shared" si="81"/>
        <v>1977Aston Villa</v>
      </c>
      <c r="BM880" s="49" t="str">
        <f t="shared" si="82"/>
        <v>Manchester</v>
      </c>
      <c r="BN880" s="43"/>
      <c r="BO880" s="43"/>
      <c r="BP880" s="43"/>
      <c r="BQ880" s="43"/>
      <c r="BR880" s="43"/>
      <c r="BS880" s="43"/>
      <c r="BT880" s="43"/>
      <c r="BU880" s="43"/>
      <c r="BV880" s="43" t="s">
        <v>376</v>
      </c>
      <c r="BW880" s="43" t="s">
        <v>376</v>
      </c>
      <c r="BX880" s="43"/>
      <c r="BZ880" s="50"/>
      <c r="CA880" s="50"/>
      <c r="CB880" s="88" t="str">
        <f t="shared" si="83"/>
        <v>19770413</v>
      </c>
    </row>
    <row r="881" spans="1:80" s="49" customFormat="1" ht="12.95" customHeight="1" x14ac:dyDescent="0.2">
      <c r="A881" s="43">
        <v>4</v>
      </c>
      <c r="B881" s="43">
        <v>13</v>
      </c>
      <c r="C881" s="43">
        <v>1977</v>
      </c>
      <c r="D881" s="43" t="s">
        <v>658</v>
      </c>
      <c r="E881" s="43" t="s">
        <v>551</v>
      </c>
      <c r="F881" s="51" t="s">
        <v>1327</v>
      </c>
      <c r="G881" s="43"/>
      <c r="H881" s="51" t="s">
        <v>40</v>
      </c>
      <c r="I881" s="51" t="s">
        <v>1170</v>
      </c>
      <c r="J881" s="52">
        <v>28228</v>
      </c>
      <c r="K881" s="43" t="s">
        <v>804</v>
      </c>
      <c r="L881" s="43" t="s">
        <v>4</v>
      </c>
      <c r="M881" s="43" t="s">
        <v>806</v>
      </c>
      <c r="N881" s="46">
        <v>2</v>
      </c>
      <c r="O881" s="46">
        <v>3</v>
      </c>
      <c r="P881" s="51" t="s">
        <v>1246</v>
      </c>
      <c r="Q881" s="51" t="s">
        <v>1101</v>
      </c>
      <c r="R881" s="51" t="s">
        <v>376</v>
      </c>
      <c r="S881" s="43"/>
      <c r="T881" s="43"/>
      <c r="U881" s="43"/>
      <c r="V881" s="43"/>
      <c r="W881" s="43"/>
      <c r="X881" s="43"/>
      <c r="Y881" s="43"/>
      <c r="Z881" s="43"/>
      <c r="AA881" s="43"/>
      <c r="AB881" s="43"/>
      <c r="AC881" s="43"/>
      <c r="AD881" s="43"/>
      <c r="AE881" s="47">
        <f t="shared" si="78"/>
        <v>0</v>
      </c>
      <c r="AF881" s="47">
        <f t="shared" si="79"/>
        <v>0</v>
      </c>
      <c r="AG881" s="47">
        <f t="shared" si="80"/>
        <v>1</v>
      </c>
      <c r="AH881" s="43" t="s">
        <v>588</v>
      </c>
      <c r="AI881" s="43" t="s">
        <v>1175</v>
      </c>
      <c r="AJ881" s="43" t="s">
        <v>376</v>
      </c>
      <c r="AK881" s="43" t="s">
        <v>658</v>
      </c>
      <c r="AL881" s="43" t="s">
        <v>1111</v>
      </c>
      <c r="AM881" s="43" t="s">
        <v>1126</v>
      </c>
      <c r="AN881" s="43" t="s">
        <v>376</v>
      </c>
      <c r="AO881" s="43" t="s">
        <v>658</v>
      </c>
      <c r="AP881" s="43"/>
      <c r="AQ881" s="43">
        <v>1</v>
      </c>
      <c r="AR881" s="43"/>
      <c r="AS881" s="43"/>
      <c r="AT881" s="43"/>
      <c r="AU881" s="43" t="s">
        <v>376</v>
      </c>
      <c r="AV881" s="43"/>
      <c r="AW881" s="43" t="s">
        <v>30</v>
      </c>
      <c r="AX881" s="43"/>
      <c r="AY881" s="43"/>
      <c r="AZ881" s="43" t="s">
        <v>30</v>
      </c>
      <c r="BA881" s="51"/>
      <c r="BB881" s="48"/>
      <c r="BC881" s="43" t="s">
        <v>30</v>
      </c>
      <c r="BD881" s="43"/>
      <c r="BE881" s="43"/>
      <c r="BF881" s="43">
        <v>1</v>
      </c>
      <c r="BG881" s="43">
        <v>1</v>
      </c>
      <c r="BH881" s="43">
        <v>1</v>
      </c>
      <c r="BI881" s="43" t="s">
        <v>804</v>
      </c>
      <c r="BJ881" s="43" t="s">
        <v>806</v>
      </c>
      <c r="BK881" s="43">
        <v>1977</v>
      </c>
      <c r="BL881" s="43" t="str">
        <f t="shared" si="81"/>
        <v>1977Everton</v>
      </c>
      <c r="BM881" s="49" t="str">
        <f t="shared" si="82"/>
        <v>Manchester</v>
      </c>
      <c r="BN881" s="43"/>
      <c r="BO881" s="43"/>
      <c r="BP881" s="43"/>
      <c r="BQ881" s="43"/>
      <c r="BR881" s="43"/>
      <c r="BS881" s="43"/>
      <c r="BT881" s="43"/>
      <c r="BU881" s="43"/>
      <c r="BV881" s="43" t="s">
        <v>376</v>
      </c>
      <c r="BW881" s="43" t="s">
        <v>376</v>
      </c>
      <c r="BX881" s="43"/>
      <c r="BZ881" s="50"/>
      <c r="CA881" s="50"/>
      <c r="CB881" s="88" t="str">
        <f t="shared" si="83"/>
        <v>19770413</v>
      </c>
    </row>
    <row r="882" spans="1:80" s="49" customFormat="1" ht="12.95" customHeight="1" x14ac:dyDescent="0.2">
      <c r="A882" s="43">
        <v>4</v>
      </c>
      <c r="B882" s="43">
        <v>23</v>
      </c>
      <c r="C882" s="43">
        <v>1977</v>
      </c>
      <c r="D882" s="43" t="s">
        <v>658</v>
      </c>
      <c r="E882" s="43" t="s">
        <v>551</v>
      </c>
      <c r="F882" s="44" t="s">
        <v>1010</v>
      </c>
      <c r="G882" s="43"/>
      <c r="H882" s="44" t="s">
        <v>1011</v>
      </c>
      <c r="I882" s="44"/>
      <c r="J882" s="45">
        <v>28238</v>
      </c>
      <c r="K882" s="43" t="s">
        <v>821</v>
      </c>
      <c r="L882" s="43" t="s">
        <v>3</v>
      </c>
      <c r="M882" s="43" t="s">
        <v>794</v>
      </c>
      <c r="N882" s="46">
        <v>2</v>
      </c>
      <c r="O882" s="46">
        <v>1</v>
      </c>
      <c r="P882" s="44" t="s">
        <v>1252</v>
      </c>
      <c r="Q882" s="44" t="s">
        <v>1097</v>
      </c>
      <c r="R882" s="44" t="s">
        <v>376</v>
      </c>
      <c r="S882" s="43"/>
      <c r="T882" s="43"/>
      <c r="U882" s="43"/>
      <c r="V882" s="43"/>
      <c r="W882" s="43"/>
      <c r="X882" s="43"/>
      <c r="Y882" s="43"/>
      <c r="Z882" s="43"/>
      <c r="AA882" s="43"/>
      <c r="AB882" s="43"/>
      <c r="AC882" s="43"/>
      <c r="AD882" s="43"/>
      <c r="AE882" s="47">
        <f t="shared" si="78"/>
        <v>1</v>
      </c>
      <c r="AF882" s="47">
        <f t="shared" si="79"/>
        <v>0</v>
      </c>
      <c r="AG882" s="47">
        <f t="shared" si="80"/>
        <v>0</v>
      </c>
      <c r="AH882" s="43" t="s">
        <v>1101</v>
      </c>
      <c r="AI882" s="43" t="s">
        <v>1159</v>
      </c>
      <c r="AJ882" s="43" t="s">
        <v>376</v>
      </c>
      <c r="AK882" s="43" t="s">
        <v>658</v>
      </c>
      <c r="AL882" s="43" t="s">
        <v>1241</v>
      </c>
      <c r="AM882" s="43" t="s">
        <v>1260</v>
      </c>
      <c r="AN882" s="43" t="s">
        <v>376</v>
      </c>
      <c r="AO882" s="43" t="s">
        <v>658</v>
      </c>
      <c r="AP882" s="43"/>
      <c r="AQ882" s="43">
        <v>2</v>
      </c>
      <c r="AR882" s="43"/>
      <c r="AS882" s="43"/>
      <c r="AT882" s="43"/>
      <c r="AU882" s="43" t="s">
        <v>376</v>
      </c>
      <c r="AV882" s="43"/>
      <c r="AW882" s="43" t="s">
        <v>30</v>
      </c>
      <c r="AX882" s="43"/>
      <c r="AY882" s="43" t="s">
        <v>30</v>
      </c>
      <c r="AZ882" s="43"/>
      <c r="BA882" s="44"/>
      <c r="BB882" s="48"/>
      <c r="BC882" s="43"/>
      <c r="BD882" s="43"/>
      <c r="BE882" s="43"/>
      <c r="BF882" s="43">
        <v>1</v>
      </c>
      <c r="BG882" s="43">
        <v>1</v>
      </c>
      <c r="BH882" s="43">
        <v>1</v>
      </c>
      <c r="BI882" s="43" t="s">
        <v>821</v>
      </c>
      <c r="BJ882" s="43" t="s">
        <v>794</v>
      </c>
      <c r="BK882" s="43">
        <v>1977</v>
      </c>
      <c r="BL882" s="43" t="str">
        <f t="shared" si="81"/>
        <v>1977Manchester United</v>
      </c>
      <c r="BM882" s="49" t="str">
        <f t="shared" si="82"/>
        <v>Sheffield</v>
      </c>
      <c r="BN882" s="43"/>
      <c r="BO882" s="43"/>
      <c r="BP882" s="43"/>
      <c r="BQ882" s="43"/>
      <c r="BR882" s="43"/>
      <c r="BS882" s="43"/>
      <c r="BT882" s="43"/>
      <c r="BU882" s="43"/>
      <c r="BV882" s="43" t="s">
        <v>376</v>
      </c>
      <c r="BW882" s="43" t="s">
        <v>376</v>
      </c>
      <c r="BX882" s="43"/>
      <c r="BY882" s="47"/>
      <c r="BZ882" s="50"/>
      <c r="CA882" s="50"/>
      <c r="CB882" s="88" t="str">
        <f t="shared" si="83"/>
        <v>19770423</v>
      </c>
    </row>
    <row r="883" spans="1:80" s="49" customFormat="1" ht="12.95" customHeight="1" x14ac:dyDescent="0.2">
      <c r="A883" s="43">
        <v>4</v>
      </c>
      <c r="B883" s="43">
        <v>23</v>
      </c>
      <c r="C883" s="43">
        <v>1977</v>
      </c>
      <c r="D883" s="43" t="s">
        <v>658</v>
      </c>
      <c r="E883" s="43" t="s">
        <v>551</v>
      </c>
      <c r="F883" s="44" t="s">
        <v>1010</v>
      </c>
      <c r="G883" s="43"/>
      <c r="H883" s="44" t="s">
        <v>1011</v>
      </c>
      <c r="I883" s="44"/>
      <c r="J883" s="45">
        <v>28238</v>
      </c>
      <c r="K883" s="43" t="s">
        <v>794</v>
      </c>
      <c r="L883" s="43" t="s">
        <v>4</v>
      </c>
      <c r="M883" s="43" t="s">
        <v>821</v>
      </c>
      <c r="N883" s="46">
        <v>1</v>
      </c>
      <c r="O883" s="46">
        <v>2</v>
      </c>
      <c r="P883" s="44" t="s">
        <v>1252</v>
      </c>
      <c r="Q883" s="44" t="s">
        <v>1097</v>
      </c>
      <c r="R883" s="44" t="s">
        <v>376</v>
      </c>
      <c r="S883" s="43"/>
      <c r="T883" s="43"/>
      <c r="U883" s="43"/>
      <c r="V883" s="43"/>
      <c r="W883" s="43"/>
      <c r="X883" s="43"/>
      <c r="Y883" s="43"/>
      <c r="Z883" s="43"/>
      <c r="AA883" s="43"/>
      <c r="AB883" s="43"/>
      <c r="AC883" s="43"/>
      <c r="AD883" s="43"/>
      <c r="AE883" s="47">
        <f t="shared" si="78"/>
        <v>0</v>
      </c>
      <c r="AF883" s="47">
        <f t="shared" si="79"/>
        <v>0</v>
      </c>
      <c r="AG883" s="47">
        <f t="shared" si="80"/>
        <v>1</v>
      </c>
      <c r="AH883" s="43" t="s">
        <v>1241</v>
      </c>
      <c r="AI883" s="43" t="s">
        <v>1260</v>
      </c>
      <c r="AJ883" s="43" t="s">
        <v>376</v>
      </c>
      <c r="AK883" s="43" t="s">
        <v>658</v>
      </c>
      <c r="AL883" s="43" t="s">
        <v>1101</v>
      </c>
      <c r="AM883" s="43" t="s">
        <v>1159</v>
      </c>
      <c r="AN883" s="43" t="s">
        <v>376</v>
      </c>
      <c r="AO883" s="43" t="s">
        <v>658</v>
      </c>
      <c r="AP883" s="43"/>
      <c r="AQ883" s="43">
        <v>2</v>
      </c>
      <c r="AR883" s="43"/>
      <c r="AS883" s="43"/>
      <c r="AT883" s="43"/>
      <c r="AU883" s="43" t="s">
        <v>376</v>
      </c>
      <c r="AV883" s="43"/>
      <c r="AW883" s="43" t="s">
        <v>30</v>
      </c>
      <c r="AX883" s="43"/>
      <c r="AY883" s="43" t="s">
        <v>30</v>
      </c>
      <c r="AZ883" s="43"/>
      <c r="BA883" s="44"/>
      <c r="BB883" s="48"/>
      <c r="BC883" s="43"/>
      <c r="BD883" s="43"/>
      <c r="BE883" s="43"/>
      <c r="BF883" s="43">
        <v>1</v>
      </c>
      <c r="BG883" s="43">
        <v>1</v>
      </c>
      <c r="BH883" s="43">
        <v>1</v>
      </c>
      <c r="BI883" s="43" t="s">
        <v>794</v>
      </c>
      <c r="BJ883" s="43" t="s">
        <v>821</v>
      </c>
      <c r="BK883" s="43">
        <v>1977</v>
      </c>
      <c r="BL883" s="43" t="str">
        <f t="shared" si="81"/>
        <v>1977Leeds United</v>
      </c>
      <c r="BM883" s="49" t="str">
        <f t="shared" si="82"/>
        <v>Sheffield</v>
      </c>
      <c r="BN883" s="43"/>
      <c r="BO883" s="43"/>
      <c r="BP883" s="43"/>
      <c r="BQ883" s="43"/>
      <c r="BR883" s="43"/>
      <c r="BS883" s="43"/>
      <c r="BT883" s="43"/>
      <c r="BU883" s="43"/>
      <c r="BV883" s="43" t="s">
        <v>376</v>
      </c>
      <c r="BW883" s="43" t="s">
        <v>376</v>
      </c>
      <c r="BX883" s="43"/>
      <c r="BY883" s="47"/>
      <c r="BZ883" s="50"/>
      <c r="CA883" s="50"/>
      <c r="CB883" s="88" t="str">
        <f t="shared" si="83"/>
        <v>19770423</v>
      </c>
    </row>
    <row r="884" spans="1:80" s="49" customFormat="1" ht="12.95" customHeight="1" x14ac:dyDescent="0.2">
      <c r="A884" s="43">
        <v>4</v>
      </c>
      <c r="B884" s="43">
        <v>23</v>
      </c>
      <c r="C884" s="43">
        <v>1977</v>
      </c>
      <c r="D884" s="43" t="s">
        <v>658</v>
      </c>
      <c r="E884" s="43" t="s">
        <v>551</v>
      </c>
      <c r="F884" s="44" t="s">
        <v>1010</v>
      </c>
      <c r="G884" s="43"/>
      <c r="H884" s="44" t="s">
        <v>1011</v>
      </c>
      <c r="I884" s="44"/>
      <c r="J884" s="45">
        <v>28238</v>
      </c>
      <c r="K884" s="43" t="s">
        <v>588</v>
      </c>
      <c r="L884" s="43" t="s">
        <v>1014</v>
      </c>
      <c r="M884" s="43" t="s">
        <v>804</v>
      </c>
      <c r="N884" s="46">
        <v>2</v>
      </c>
      <c r="O884" s="46">
        <v>2</v>
      </c>
      <c r="P884" s="44" t="s">
        <v>1226</v>
      </c>
      <c r="Q884" s="44" t="s">
        <v>1101</v>
      </c>
      <c r="R884" s="44" t="s">
        <v>376</v>
      </c>
      <c r="S884" s="43"/>
      <c r="T884" s="43"/>
      <c r="U884" s="43"/>
      <c r="V884" s="43"/>
      <c r="W884" s="43"/>
      <c r="X884" s="43"/>
      <c r="Y884" s="43"/>
      <c r="Z884" s="43"/>
      <c r="AA884" s="43"/>
      <c r="AB884" s="43"/>
      <c r="AC884" s="43"/>
      <c r="AD884" s="43"/>
      <c r="AE884" s="47">
        <f t="shared" si="78"/>
        <v>0</v>
      </c>
      <c r="AF884" s="47">
        <f t="shared" si="79"/>
        <v>1</v>
      </c>
      <c r="AG884" s="47">
        <f t="shared" si="80"/>
        <v>0</v>
      </c>
      <c r="AH884" s="43" t="s">
        <v>588</v>
      </c>
      <c r="AI884" s="43" t="s">
        <v>1175</v>
      </c>
      <c r="AJ884" s="43" t="s">
        <v>376</v>
      </c>
      <c r="AK884" s="43" t="s">
        <v>658</v>
      </c>
      <c r="AL884" s="43" t="s">
        <v>588</v>
      </c>
      <c r="AM884" s="43" t="s">
        <v>1175</v>
      </c>
      <c r="AN884" s="43" t="s">
        <v>376</v>
      </c>
      <c r="AO884" s="43" t="s">
        <v>658</v>
      </c>
      <c r="AP884" s="43"/>
      <c r="AQ884" s="43">
        <v>2</v>
      </c>
      <c r="AR884" s="43"/>
      <c r="AS884" s="43"/>
      <c r="AT884" s="43" t="s">
        <v>1229</v>
      </c>
      <c r="AU884" s="43" t="s">
        <v>376</v>
      </c>
      <c r="AV884" s="43"/>
      <c r="AW884" s="43" t="s">
        <v>30</v>
      </c>
      <c r="AX884" s="43"/>
      <c r="AY884" s="43" t="s">
        <v>30</v>
      </c>
      <c r="AZ884" s="43"/>
      <c r="BA884" s="44"/>
      <c r="BB884" s="48"/>
      <c r="BC884" s="43"/>
      <c r="BD884" s="43"/>
      <c r="BE884" s="43"/>
      <c r="BF884" s="43">
        <v>1</v>
      </c>
      <c r="BG884" s="43">
        <v>1</v>
      </c>
      <c r="BH884" s="43">
        <v>1</v>
      </c>
      <c r="BI884" s="43" t="s">
        <v>588</v>
      </c>
      <c r="BJ884" s="43" t="s">
        <v>804</v>
      </c>
      <c r="BK884" s="43">
        <v>1977</v>
      </c>
      <c r="BL884" s="43" t="str">
        <f t="shared" si="81"/>
        <v>1977Liverpool</v>
      </c>
      <c r="BM884" s="49" t="str">
        <f t="shared" si="82"/>
        <v>Manchester</v>
      </c>
      <c r="BN884" s="43"/>
      <c r="BO884" s="43"/>
      <c r="BP884" s="43"/>
      <c r="BQ884" s="43"/>
      <c r="BR884" s="43"/>
      <c r="BS884" s="43"/>
      <c r="BT884" s="43"/>
      <c r="BU884" s="43"/>
      <c r="BV884" s="43" t="s">
        <v>376</v>
      </c>
      <c r="BW884" s="43" t="s">
        <v>376</v>
      </c>
      <c r="BX884" s="43"/>
      <c r="BZ884" s="50"/>
      <c r="CA884" s="50"/>
      <c r="CB884" s="88" t="str">
        <f t="shared" si="83"/>
        <v>19770423</v>
      </c>
    </row>
    <row r="885" spans="1:80" s="49" customFormat="1" ht="12.95" customHeight="1" x14ac:dyDescent="0.2">
      <c r="A885" s="43">
        <v>4</v>
      </c>
      <c r="B885" s="43">
        <v>23</v>
      </c>
      <c r="C885" s="43">
        <v>1977</v>
      </c>
      <c r="D885" s="43" t="s">
        <v>658</v>
      </c>
      <c r="E885" s="43" t="s">
        <v>551</v>
      </c>
      <c r="F885" s="44" t="s">
        <v>1010</v>
      </c>
      <c r="G885" s="43"/>
      <c r="H885" s="44" t="s">
        <v>1011</v>
      </c>
      <c r="I885" s="44"/>
      <c r="J885" s="45">
        <v>28238</v>
      </c>
      <c r="K885" s="43" t="s">
        <v>804</v>
      </c>
      <c r="L885" s="43" t="s">
        <v>1014</v>
      </c>
      <c r="M885" s="43" t="s">
        <v>588</v>
      </c>
      <c r="N885" s="46">
        <v>2</v>
      </c>
      <c r="O885" s="46">
        <v>2</v>
      </c>
      <c r="P885" s="44" t="s">
        <v>1226</v>
      </c>
      <c r="Q885" s="44" t="s">
        <v>1101</v>
      </c>
      <c r="R885" s="44" t="s">
        <v>376</v>
      </c>
      <c r="S885" s="43"/>
      <c r="T885" s="43"/>
      <c r="U885" s="43"/>
      <c r="V885" s="43"/>
      <c r="W885" s="43"/>
      <c r="X885" s="43"/>
      <c r="Y885" s="43"/>
      <c r="Z885" s="43"/>
      <c r="AA885" s="43"/>
      <c r="AB885" s="43"/>
      <c r="AC885" s="43"/>
      <c r="AD885" s="43"/>
      <c r="AE885" s="47">
        <f t="shared" si="78"/>
        <v>0</v>
      </c>
      <c r="AF885" s="47">
        <f t="shared" si="79"/>
        <v>1</v>
      </c>
      <c r="AG885" s="47">
        <f t="shared" si="80"/>
        <v>0</v>
      </c>
      <c r="AH885" s="43" t="s">
        <v>588</v>
      </c>
      <c r="AI885" s="43" t="s">
        <v>1175</v>
      </c>
      <c r="AJ885" s="43" t="s">
        <v>376</v>
      </c>
      <c r="AK885" s="43" t="s">
        <v>658</v>
      </c>
      <c r="AL885" s="43" t="s">
        <v>588</v>
      </c>
      <c r="AM885" s="43" t="s">
        <v>1175</v>
      </c>
      <c r="AN885" s="43" t="s">
        <v>376</v>
      </c>
      <c r="AO885" s="43" t="s">
        <v>658</v>
      </c>
      <c r="AP885" s="43"/>
      <c r="AQ885" s="43">
        <v>2</v>
      </c>
      <c r="AR885" s="43"/>
      <c r="AS885" s="43"/>
      <c r="AT885" s="43" t="s">
        <v>1229</v>
      </c>
      <c r="AU885" s="43" t="s">
        <v>376</v>
      </c>
      <c r="AV885" s="43"/>
      <c r="AW885" s="43" t="s">
        <v>30</v>
      </c>
      <c r="AX885" s="43"/>
      <c r="AY885" s="43" t="s">
        <v>30</v>
      </c>
      <c r="AZ885" s="43"/>
      <c r="BA885" s="44"/>
      <c r="BB885" s="48"/>
      <c r="BC885" s="43"/>
      <c r="BD885" s="43"/>
      <c r="BE885" s="43"/>
      <c r="BF885" s="43">
        <v>1</v>
      </c>
      <c r="BG885" s="43">
        <v>1</v>
      </c>
      <c r="BH885" s="43">
        <v>1</v>
      </c>
      <c r="BI885" s="43" t="s">
        <v>804</v>
      </c>
      <c r="BJ885" s="43" t="s">
        <v>588</v>
      </c>
      <c r="BK885" s="43">
        <v>1977</v>
      </c>
      <c r="BL885" s="43" t="str">
        <f t="shared" si="81"/>
        <v>1977Everton</v>
      </c>
      <c r="BM885" s="49" t="str">
        <f t="shared" si="82"/>
        <v>Manchester</v>
      </c>
      <c r="BN885" s="43"/>
      <c r="BO885" s="43"/>
      <c r="BP885" s="43"/>
      <c r="BQ885" s="43"/>
      <c r="BR885" s="43"/>
      <c r="BS885" s="43"/>
      <c r="BT885" s="43"/>
      <c r="BU885" s="43"/>
      <c r="BV885" s="43" t="s">
        <v>376</v>
      </c>
      <c r="BW885" s="43" t="s">
        <v>376</v>
      </c>
      <c r="BX885" s="43"/>
      <c r="BZ885" s="50"/>
      <c r="CA885" s="50"/>
      <c r="CB885" s="88" t="str">
        <f t="shared" si="83"/>
        <v>19770423</v>
      </c>
    </row>
    <row r="886" spans="1:80" s="49" customFormat="1" ht="12.95" customHeight="1" x14ac:dyDescent="0.2">
      <c r="A886" s="43">
        <v>4</v>
      </c>
      <c r="B886" s="43">
        <v>27</v>
      </c>
      <c r="C886" s="43">
        <v>1977</v>
      </c>
      <c r="D886" s="43" t="s">
        <v>658</v>
      </c>
      <c r="E886" s="43" t="s">
        <v>551</v>
      </c>
      <c r="F886" s="44" t="s">
        <v>1010</v>
      </c>
      <c r="G886" s="43"/>
      <c r="H886" s="44" t="s">
        <v>1011</v>
      </c>
      <c r="I886" s="44" t="s">
        <v>1023</v>
      </c>
      <c r="J886" s="45">
        <v>28242</v>
      </c>
      <c r="K886" s="43" t="s">
        <v>588</v>
      </c>
      <c r="L886" s="43" t="s">
        <v>3</v>
      </c>
      <c r="M886" s="43" t="s">
        <v>804</v>
      </c>
      <c r="N886" s="46">
        <v>3</v>
      </c>
      <c r="O886" s="46">
        <v>0</v>
      </c>
      <c r="P886" s="44" t="s">
        <v>1226</v>
      </c>
      <c r="Q886" s="44" t="s">
        <v>1101</v>
      </c>
      <c r="R886" s="44" t="s">
        <v>376</v>
      </c>
      <c r="S886" s="43"/>
      <c r="T886" s="43"/>
      <c r="U886" s="43"/>
      <c r="V886" s="43"/>
      <c r="W886" s="43"/>
      <c r="X886" s="43"/>
      <c r="Y886" s="43"/>
      <c r="Z886" s="43"/>
      <c r="AA886" s="43"/>
      <c r="AB886" s="43"/>
      <c r="AC886" s="43"/>
      <c r="AD886" s="43"/>
      <c r="AE886" s="47">
        <f t="shared" si="78"/>
        <v>1</v>
      </c>
      <c r="AF886" s="47">
        <f t="shared" si="79"/>
        <v>0</v>
      </c>
      <c r="AG886" s="47">
        <f t="shared" si="80"/>
        <v>0</v>
      </c>
      <c r="AH886" s="43" t="s">
        <v>588</v>
      </c>
      <c r="AI886" s="43" t="s">
        <v>1175</v>
      </c>
      <c r="AJ886" s="43" t="s">
        <v>376</v>
      </c>
      <c r="AK886" s="43" t="s">
        <v>658</v>
      </c>
      <c r="AL886" s="43" t="s">
        <v>588</v>
      </c>
      <c r="AM886" s="43" t="s">
        <v>1175</v>
      </c>
      <c r="AN886" s="43" t="s">
        <v>376</v>
      </c>
      <c r="AO886" s="43" t="s">
        <v>658</v>
      </c>
      <c r="AP886" s="43"/>
      <c r="AQ886" s="43">
        <v>2</v>
      </c>
      <c r="AR886" s="43"/>
      <c r="AS886" s="43"/>
      <c r="AT886" s="43" t="s">
        <v>1229</v>
      </c>
      <c r="AU886" s="43" t="s">
        <v>376</v>
      </c>
      <c r="AV886" s="43"/>
      <c r="AW886" s="43" t="s">
        <v>30</v>
      </c>
      <c r="AX886" s="43"/>
      <c r="AY886" s="43" t="s">
        <v>30</v>
      </c>
      <c r="AZ886" s="43"/>
      <c r="BA886" s="44"/>
      <c r="BB886" s="48"/>
      <c r="BC886" s="43"/>
      <c r="BD886" s="43"/>
      <c r="BE886" s="43"/>
      <c r="BF886" s="43">
        <v>1</v>
      </c>
      <c r="BG886" s="43">
        <v>1</v>
      </c>
      <c r="BH886" s="43">
        <v>1</v>
      </c>
      <c r="BI886" s="43" t="s">
        <v>588</v>
      </c>
      <c r="BJ886" s="43" t="s">
        <v>804</v>
      </c>
      <c r="BK886" s="43">
        <v>1977</v>
      </c>
      <c r="BL886" s="43" t="str">
        <f t="shared" si="81"/>
        <v>1977Liverpool</v>
      </c>
      <c r="BM886" s="49" t="str">
        <f t="shared" si="82"/>
        <v>Manchester</v>
      </c>
      <c r="BN886" s="43"/>
      <c r="BO886" s="43"/>
      <c r="BP886" s="43"/>
      <c r="BQ886" s="43"/>
      <c r="BR886" s="43"/>
      <c r="BS886" s="43"/>
      <c r="BT886" s="43"/>
      <c r="BU886" s="43"/>
      <c r="BV886" s="43" t="s">
        <v>376</v>
      </c>
      <c r="BW886" s="43" t="s">
        <v>376</v>
      </c>
      <c r="BX886" s="43"/>
      <c r="BZ886" s="50"/>
      <c r="CA886" s="50"/>
      <c r="CB886" s="88" t="str">
        <f t="shared" si="83"/>
        <v>19770427</v>
      </c>
    </row>
    <row r="887" spans="1:80" s="49" customFormat="1" ht="12.95" customHeight="1" x14ac:dyDescent="0.2">
      <c r="A887" s="43">
        <v>4</v>
      </c>
      <c r="B887" s="43">
        <v>27</v>
      </c>
      <c r="C887" s="43">
        <v>1977</v>
      </c>
      <c r="D887" s="43" t="s">
        <v>658</v>
      </c>
      <c r="E887" s="43" t="s">
        <v>551</v>
      </c>
      <c r="F887" s="44" t="s">
        <v>1010</v>
      </c>
      <c r="G887" s="43"/>
      <c r="H887" s="44" t="s">
        <v>1011</v>
      </c>
      <c r="I887" s="44" t="s">
        <v>1023</v>
      </c>
      <c r="J887" s="45">
        <v>28242</v>
      </c>
      <c r="K887" s="43" t="s">
        <v>804</v>
      </c>
      <c r="L887" s="43" t="s">
        <v>4</v>
      </c>
      <c r="M887" s="43" t="s">
        <v>588</v>
      </c>
      <c r="N887" s="46">
        <v>0</v>
      </c>
      <c r="O887" s="46">
        <v>3</v>
      </c>
      <c r="P887" s="44" t="s">
        <v>1226</v>
      </c>
      <c r="Q887" s="44" t="s">
        <v>1101</v>
      </c>
      <c r="R887" s="44" t="s">
        <v>376</v>
      </c>
      <c r="S887" s="43"/>
      <c r="T887" s="43"/>
      <c r="U887" s="43"/>
      <c r="V887" s="43"/>
      <c r="W887" s="43"/>
      <c r="X887" s="43"/>
      <c r="Y887" s="43"/>
      <c r="Z887" s="43"/>
      <c r="AA887" s="43"/>
      <c r="AB887" s="43"/>
      <c r="AC887" s="43"/>
      <c r="AD887" s="43"/>
      <c r="AE887" s="47">
        <f t="shared" si="78"/>
        <v>0</v>
      </c>
      <c r="AF887" s="47">
        <f t="shared" si="79"/>
        <v>0</v>
      </c>
      <c r="AG887" s="47">
        <f t="shared" si="80"/>
        <v>1</v>
      </c>
      <c r="AH887" s="43" t="s">
        <v>588</v>
      </c>
      <c r="AI887" s="43" t="s">
        <v>1175</v>
      </c>
      <c r="AJ887" s="43" t="s">
        <v>376</v>
      </c>
      <c r="AK887" s="43" t="s">
        <v>658</v>
      </c>
      <c r="AL887" s="43" t="s">
        <v>588</v>
      </c>
      <c r="AM887" s="43" t="s">
        <v>1175</v>
      </c>
      <c r="AN887" s="43" t="s">
        <v>376</v>
      </c>
      <c r="AO887" s="43" t="s">
        <v>658</v>
      </c>
      <c r="AP887" s="43"/>
      <c r="AQ887" s="43">
        <v>2</v>
      </c>
      <c r="AR887" s="43"/>
      <c r="AS887" s="43"/>
      <c r="AT887" s="43" t="s">
        <v>1229</v>
      </c>
      <c r="AU887" s="43" t="s">
        <v>376</v>
      </c>
      <c r="AV887" s="43"/>
      <c r="AW887" s="43" t="s">
        <v>30</v>
      </c>
      <c r="AX887" s="43"/>
      <c r="AY887" s="43" t="s">
        <v>30</v>
      </c>
      <c r="AZ887" s="43"/>
      <c r="BA887" s="44"/>
      <c r="BB887" s="48"/>
      <c r="BC887" s="43"/>
      <c r="BD887" s="43"/>
      <c r="BE887" s="43"/>
      <c r="BF887" s="43">
        <v>1</v>
      </c>
      <c r="BG887" s="43">
        <v>1</v>
      </c>
      <c r="BH887" s="43">
        <v>1</v>
      </c>
      <c r="BI887" s="43" t="s">
        <v>804</v>
      </c>
      <c r="BJ887" s="43" t="s">
        <v>588</v>
      </c>
      <c r="BK887" s="43">
        <v>1977</v>
      </c>
      <c r="BL887" s="43" t="str">
        <f t="shared" si="81"/>
        <v>1977Everton</v>
      </c>
      <c r="BM887" s="49" t="str">
        <f t="shared" si="82"/>
        <v>Manchester</v>
      </c>
      <c r="BN887" s="43"/>
      <c r="BO887" s="43"/>
      <c r="BP887" s="43"/>
      <c r="BQ887" s="43"/>
      <c r="BR887" s="43"/>
      <c r="BS887" s="43"/>
      <c r="BT887" s="43"/>
      <c r="BU887" s="43"/>
      <c r="BV887" s="43" t="s">
        <v>376</v>
      </c>
      <c r="BW887" s="43" t="s">
        <v>376</v>
      </c>
      <c r="BX887" s="43"/>
      <c r="BZ887" s="50"/>
      <c r="CA887" s="50"/>
      <c r="CB887" s="88" t="str">
        <f t="shared" si="83"/>
        <v>19770427</v>
      </c>
    </row>
    <row r="888" spans="1:80" s="49" customFormat="1" ht="12.95" customHeight="1" x14ac:dyDescent="0.2">
      <c r="A888" s="43">
        <v>5</v>
      </c>
      <c r="B888" s="43">
        <v>21</v>
      </c>
      <c r="C888" s="43">
        <v>1977</v>
      </c>
      <c r="D888" s="43" t="s">
        <v>658</v>
      </c>
      <c r="E888" s="43" t="s">
        <v>551</v>
      </c>
      <c r="F888" s="44" t="s">
        <v>1010</v>
      </c>
      <c r="G888" s="43"/>
      <c r="H888" s="44" t="s">
        <v>1025</v>
      </c>
      <c r="I888" s="44"/>
      <c r="J888" s="45">
        <v>28266</v>
      </c>
      <c r="K888" s="43" t="s">
        <v>821</v>
      </c>
      <c r="L888" s="43" t="s">
        <v>3</v>
      </c>
      <c r="M888" s="43" t="s">
        <v>588</v>
      </c>
      <c r="N888" s="46">
        <v>2</v>
      </c>
      <c r="O888" s="46">
        <v>1</v>
      </c>
      <c r="P888" s="44" t="s">
        <v>1268</v>
      </c>
      <c r="Q888" s="44" t="s">
        <v>1017</v>
      </c>
      <c r="R888" s="44" t="s">
        <v>376</v>
      </c>
      <c r="S888" s="43"/>
      <c r="T888" s="43"/>
      <c r="U888" s="43"/>
      <c r="V888" s="43"/>
      <c r="W888" s="43"/>
      <c r="X888" s="43"/>
      <c r="Y888" s="43"/>
      <c r="Z888" s="43"/>
      <c r="AA888" s="43"/>
      <c r="AB888" s="43"/>
      <c r="AC888" s="43"/>
      <c r="AD888" s="43"/>
      <c r="AE888" s="47">
        <f t="shared" si="78"/>
        <v>1</v>
      </c>
      <c r="AF888" s="47">
        <f t="shared" si="79"/>
        <v>0</v>
      </c>
      <c r="AG888" s="47">
        <f t="shared" si="80"/>
        <v>0</v>
      </c>
      <c r="AH888" s="43" t="s">
        <v>1101</v>
      </c>
      <c r="AI888" s="43" t="s">
        <v>1159</v>
      </c>
      <c r="AJ888" s="43" t="s">
        <v>376</v>
      </c>
      <c r="AK888" s="43" t="s">
        <v>658</v>
      </c>
      <c r="AL888" s="43" t="s">
        <v>588</v>
      </c>
      <c r="AM888" s="43" t="s">
        <v>1175</v>
      </c>
      <c r="AN888" s="43" t="s">
        <v>376</v>
      </c>
      <c r="AO888" s="43" t="s">
        <v>658</v>
      </c>
      <c r="AP888" s="43"/>
      <c r="AQ888" s="43">
        <v>1</v>
      </c>
      <c r="AR888" s="43"/>
      <c r="AS888" s="43"/>
      <c r="AT888" s="43" t="s">
        <v>1369</v>
      </c>
      <c r="AU888" s="43" t="s">
        <v>376</v>
      </c>
      <c r="AV888" s="43"/>
      <c r="AW888" s="43" t="s">
        <v>30</v>
      </c>
      <c r="AX888" s="43"/>
      <c r="AY888" s="43" t="s">
        <v>30</v>
      </c>
      <c r="AZ888" s="43"/>
      <c r="BA888" s="44"/>
      <c r="BB888" s="48" t="s">
        <v>30</v>
      </c>
      <c r="BC888" s="43" t="s">
        <v>30</v>
      </c>
      <c r="BD888" s="43"/>
      <c r="BE888" s="43"/>
      <c r="BF888" s="43">
        <v>1</v>
      </c>
      <c r="BG888" s="43">
        <v>1</v>
      </c>
      <c r="BH888" s="43">
        <v>1</v>
      </c>
      <c r="BI888" s="43" t="s">
        <v>821</v>
      </c>
      <c r="BJ888" s="43" t="s">
        <v>588</v>
      </c>
      <c r="BK888" s="43">
        <v>1977</v>
      </c>
      <c r="BL888" s="43" t="str">
        <f t="shared" si="81"/>
        <v>1977Manchester United</v>
      </c>
      <c r="BM888" s="49" t="str">
        <f t="shared" si="82"/>
        <v>London</v>
      </c>
      <c r="BN888" s="43"/>
      <c r="BO888" s="43"/>
      <c r="BP888" s="43"/>
      <c r="BQ888" s="43"/>
      <c r="BR888" s="43"/>
      <c r="BS888" s="43"/>
      <c r="BT888" s="43"/>
      <c r="BU888" s="43"/>
      <c r="BV888" s="43" t="s">
        <v>376</v>
      </c>
      <c r="BW888" s="43" t="s">
        <v>376</v>
      </c>
      <c r="BX888" s="43"/>
      <c r="BZ888" s="50"/>
      <c r="CA888" s="50"/>
      <c r="CB888" s="88" t="str">
        <f t="shared" si="83"/>
        <v>19770521</v>
      </c>
    </row>
    <row r="889" spans="1:80" s="49" customFormat="1" ht="12.95" customHeight="1" x14ac:dyDescent="0.2">
      <c r="A889" s="43">
        <v>5</v>
      </c>
      <c r="B889" s="43">
        <v>21</v>
      </c>
      <c r="C889" s="43">
        <v>1977</v>
      </c>
      <c r="D889" s="43" t="s">
        <v>658</v>
      </c>
      <c r="E889" s="43" t="s">
        <v>551</v>
      </c>
      <c r="F889" s="44" t="s">
        <v>1010</v>
      </c>
      <c r="G889" s="43"/>
      <c r="H889" s="44" t="s">
        <v>1025</v>
      </c>
      <c r="I889" s="44"/>
      <c r="J889" s="45">
        <v>28266</v>
      </c>
      <c r="K889" s="43" t="s">
        <v>588</v>
      </c>
      <c r="L889" s="43" t="s">
        <v>4</v>
      </c>
      <c r="M889" s="43" t="s">
        <v>821</v>
      </c>
      <c r="N889" s="46">
        <v>1</v>
      </c>
      <c r="O889" s="46">
        <v>2</v>
      </c>
      <c r="P889" s="44" t="s">
        <v>1268</v>
      </c>
      <c r="Q889" s="44" t="s">
        <v>1017</v>
      </c>
      <c r="R889" s="44" t="s">
        <v>376</v>
      </c>
      <c r="S889" s="43"/>
      <c r="T889" s="43"/>
      <c r="U889" s="43"/>
      <c r="V889" s="43"/>
      <c r="W889" s="43"/>
      <c r="X889" s="43"/>
      <c r="Y889" s="43"/>
      <c r="Z889" s="43"/>
      <c r="AA889" s="43"/>
      <c r="AB889" s="43"/>
      <c r="AC889" s="43"/>
      <c r="AD889" s="43"/>
      <c r="AE889" s="47">
        <f t="shared" si="78"/>
        <v>0</v>
      </c>
      <c r="AF889" s="47">
        <f t="shared" si="79"/>
        <v>0</v>
      </c>
      <c r="AG889" s="47">
        <f t="shared" si="80"/>
        <v>1</v>
      </c>
      <c r="AH889" s="43" t="s">
        <v>588</v>
      </c>
      <c r="AI889" s="43" t="s">
        <v>1175</v>
      </c>
      <c r="AJ889" s="43" t="s">
        <v>376</v>
      </c>
      <c r="AK889" s="43" t="s">
        <v>658</v>
      </c>
      <c r="AL889" s="43" t="s">
        <v>1101</v>
      </c>
      <c r="AM889" s="43" t="s">
        <v>1159</v>
      </c>
      <c r="AN889" s="43" t="s">
        <v>376</v>
      </c>
      <c r="AO889" s="43" t="s">
        <v>658</v>
      </c>
      <c r="AP889" s="43"/>
      <c r="AQ889" s="43">
        <v>1</v>
      </c>
      <c r="AR889" s="43"/>
      <c r="AS889" s="43"/>
      <c r="AT889" s="43" t="s">
        <v>1369</v>
      </c>
      <c r="AU889" s="43" t="s">
        <v>376</v>
      </c>
      <c r="AV889" s="43"/>
      <c r="AW889" s="43" t="s">
        <v>30</v>
      </c>
      <c r="AX889" s="43"/>
      <c r="AY889" s="43" t="s">
        <v>30</v>
      </c>
      <c r="AZ889" s="43"/>
      <c r="BA889" s="44"/>
      <c r="BB889" s="48"/>
      <c r="BC889" s="43" t="s">
        <v>30</v>
      </c>
      <c r="BD889" s="43"/>
      <c r="BE889" s="43"/>
      <c r="BF889" s="43">
        <v>1</v>
      </c>
      <c r="BG889" s="43">
        <v>1</v>
      </c>
      <c r="BH889" s="43">
        <v>1</v>
      </c>
      <c r="BI889" s="43" t="s">
        <v>588</v>
      </c>
      <c r="BJ889" s="43" t="s">
        <v>821</v>
      </c>
      <c r="BK889" s="43">
        <v>1977</v>
      </c>
      <c r="BL889" s="43" t="str">
        <f t="shared" si="81"/>
        <v>1977Liverpool</v>
      </c>
      <c r="BM889" s="49" t="str">
        <f t="shared" si="82"/>
        <v>London</v>
      </c>
      <c r="BN889" s="43"/>
      <c r="BO889" s="43"/>
      <c r="BP889" s="43"/>
      <c r="BQ889" s="43"/>
      <c r="BR889" s="43"/>
      <c r="BS889" s="43"/>
      <c r="BT889" s="43"/>
      <c r="BU889" s="43"/>
      <c r="BV889" s="43" t="s">
        <v>376</v>
      </c>
      <c r="BW889" s="43" t="s">
        <v>376</v>
      </c>
      <c r="BX889" s="43"/>
      <c r="BZ889" s="50"/>
      <c r="CA889" s="50"/>
      <c r="CB889" s="88" t="str">
        <f t="shared" si="83"/>
        <v>19770521</v>
      </c>
    </row>
    <row r="890" spans="1:80" s="49" customFormat="1" ht="12.95" customHeight="1" x14ac:dyDescent="0.2">
      <c r="A890" s="43">
        <v>2</v>
      </c>
      <c r="B890" s="43">
        <v>7</v>
      </c>
      <c r="C890" s="43">
        <v>1978</v>
      </c>
      <c r="D890" s="43" t="s">
        <v>658</v>
      </c>
      <c r="E890" s="43" t="s">
        <v>549</v>
      </c>
      <c r="F890" s="51" t="s">
        <v>1327</v>
      </c>
      <c r="G890" s="43"/>
      <c r="H890" s="51" t="s">
        <v>1011</v>
      </c>
      <c r="I890" s="51">
        <v>1</v>
      </c>
      <c r="J890" s="52">
        <v>28528</v>
      </c>
      <c r="K890" s="43" t="s">
        <v>588</v>
      </c>
      <c r="L890" s="43" t="s">
        <v>3</v>
      </c>
      <c r="M890" s="43" t="s">
        <v>587</v>
      </c>
      <c r="N890" s="46">
        <v>2</v>
      </c>
      <c r="O890" s="46">
        <v>1</v>
      </c>
      <c r="P890" s="51" t="s">
        <v>1141</v>
      </c>
      <c r="Q890" s="51" t="s">
        <v>588</v>
      </c>
      <c r="R890" s="51" t="s">
        <v>376</v>
      </c>
      <c r="S890" s="43"/>
      <c r="T890" s="43"/>
      <c r="U890" s="43"/>
      <c r="V890" s="43"/>
      <c r="W890" s="43"/>
      <c r="X890" s="43"/>
      <c r="Y890" s="43"/>
      <c r="Z890" s="43"/>
      <c r="AA890" s="43"/>
      <c r="AB890" s="43"/>
      <c r="AC890" s="43"/>
      <c r="AD890" s="43" t="s">
        <v>1033</v>
      </c>
      <c r="AE890" s="47">
        <f t="shared" si="78"/>
        <v>1</v>
      </c>
      <c r="AF890" s="47">
        <f t="shared" si="79"/>
        <v>0</v>
      </c>
      <c r="AG890" s="47">
        <f t="shared" si="80"/>
        <v>0</v>
      </c>
      <c r="AH890" s="43" t="s">
        <v>588</v>
      </c>
      <c r="AI890" s="43" t="s">
        <v>1175</v>
      </c>
      <c r="AJ890" s="43" t="s">
        <v>376</v>
      </c>
      <c r="AK890" s="43" t="s">
        <v>658</v>
      </c>
      <c r="AL890" s="43" t="s">
        <v>1017</v>
      </c>
      <c r="AM890" s="43" t="s">
        <v>1018</v>
      </c>
      <c r="AN890" s="43" t="s">
        <v>376</v>
      </c>
      <c r="AO890" s="43" t="s">
        <v>658</v>
      </c>
      <c r="AP890" s="43"/>
      <c r="AQ890" s="43">
        <v>2</v>
      </c>
      <c r="AR890" s="43"/>
      <c r="AS890" s="43"/>
      <c r="AT890" s="43"/>
      <c r="AU890" s="43" t="s">
        <v>376</v>
      </c>
      <c r="AV890" s="43"/>
      <c r="AW890" s="43" t="s">
        <v>30</v>
      </c>
      <c r="AX890" s="43"/>
      <c r="AY890" s="43"/>
      <c r="AZ890" s="43" t="s">
        <v>30</v>
      </c>
      <c r="BA890" s="51"/>
      <c r="BB890" s="48"/>
      <c r="BC890" s="43"/>
      <c r="BD890" s="43"/>
      <c r="BE890" s="43"/>
      <c r="BF890" s="43">
        <v>1</v>
      </c>
      <c r="BG890" s="43">
        <v>1</v>
      </c>
      <c r="BH890" s="43">
        <v>1</v>
      </c>
      <c r="BI890" s="43" t="s">
        <v>588</v>
      </c>
      <c r="BJ890" s="43" t="s">
        <v>587</v>
      </c>
      <c r="BK890" s="43">
        <v>1978</v>
      </c>
      <c r="BL890" s="43" t="str">
        <f t="shared" si="81"/>
        <v>1978Liverpool</v>
      </c>
      <c r="BM890" s="49" t="str">
        <f t="shared" si="82"/>
        <v>Liverpool</v>
      </c>
      <c r="BN890" s="43"/>
      <c r="BO890" s="43"/>
      <c r="BP890" s="43"/>
      <c r="BQ890" s="43"/>
      <c r="BR890" s="43"/>
      <c r="BS890" s="43"/>
      <c r="BT890" s="43"/>
      <c r="BU890" s="43"/>
      <c r="BV890" s="43" t="s">
        <v>376</v>
      </c>
      <c r="BW890" s="43" t="s">
        <v>376</v>
      </c>
      <c r="BX890" s="43"/>
      <c r="BZ890" s="50"/>
      <c r="CA890" s="50"/>
      <c r="CB890" s="88" t="str">
        <f t="shared" si="83"/>
        <v>19780207</v>
      </c>
    </row>
    <row r="891" spans="1:80" s="49" customFormat="1" ht="12.95" customHeight="1" x14ac:dyDescent="0.2">
      <c r="A891" s="43">
        <v>2</v>
      </c>
      <c r="B891" s="43">
        <v>7</v>
      </c>
      <c r="C891" s="43">
        <v>1978</v>
      </c>
      <c r="D891" s="43" t="s">
        <v>658</v>
      </c>
      <c r="E891" s="43" t="s">
        <v>549</v>
      </c>
      <c r="F891" s="51" t="s">
        <v>1327</v>
      </c>
      <c r="G891" s="43"/>
      <c r="H891" s="51" t="s">
        <v>1011</v>
      </c>
      <c r="I891" s="51">
        <v>1</v>
      </c>
      <c r="J891" s="52">
        <v>28528</v>
      </c>
      <c r="K891" s="43" t="s">
        <v>587</v>
      </c>
      <c r="L891" s="43" t="s">
        <v>4</v>
      </c>
      <c r="M891" s="43" t="s">
        <v>588</v>
      </c>
      <c r="N891" s="46">
        <v>1</v>
      </c>
      <c r="O891" s="46">
        <v>2</v>
      </c>
      <c r="P891" s="51" t="s">
        <v>1141</v>
      </c>
      <c r="Q891" s="51" t="s">
        <v>588</v>
      </c>
      <c r="R891" s="51" t="s">
        <v>376</v>
      </c>
      <c r="S891" s="43"/>
      <c r="T891" s="43"/>
      <c r="U891" s="43"/>
      <c r="V891" s="43"/>
      <c r="W891" s="43"/>
      <c r="X891" s="43"/>
      <c r="Y891" s="43"/>
      <c r="Z891" s="43"/>
      <c r="AA891" s="43"/>
      <c r="AB891" s="43"/>
      <c r="AC891" s="43"/>
      <c r="AD891" s="43" t="s">
        <v>1037</v>
      </c>
      <c r="AE891" s="47">
        <f t="shared" si="78"/>
        <v>0</v>
      </c>
      <c r="AF891" s="47">
        <f t="shared" si="79"/>
        <v>0</v>
      </c>
      <c r="AG891" s="47">
        <f t="shared" si="80"/>
        <v>1</v>
      </c>
      <c r="AH891" s="43" t="s">
        <v>1017</v>
      </c>
      <c r="AI891" s="43" t="s">
        <v>1018</v>
      </c>
      <c r="AJ891" s="43" t="s">
        <v>376</v>
      </c>
      <c r="AK891" s="43" t="s">
        <v>658</v>
      </c>
      <c r="AL891" s="43" t="s">
        <v>588</v>
      </c>
      <c r="AM891" s="43" t="s">
        <v>1175</v>
      </c>
      <c r="AN891" s="43" t="s">
        <v>376</v>
      </c>
      <c r="AO891" s="43" t="s">
        <v>658</v>
      </c>
      <c r="AP891" s="43"/>
      <c r="AQ891" s="43">
        <v>2</v>
      </c>
      <c r="AR891" s="43"/>
      <c r="AS891" s="43"/>
      <c r="AT891" s="43"/>
      <c r="AU891" s="43" t="s">
        <v>376</v>
      </c>
      <c r="AV891" s="43"/>
      <c r="AW891" s="43" t="s">
        <v>30</v>
      </c>
      <c r="AX891" s="43"/>
      <c r="AY891" s="43"/>
      <c r="AZ891" s="43" t="s">
        <v>30</v>
      </c>
      <c r="BA891" s="51"/>
      <c r="BB891" s="48"/>
      <c r="BC891" s="43"/>
      <c r="BD891" s="43"/>
      <c r="BE891" s="43"/>
      <c r="BF891" s="43">
        <v>1</v>
      </c>
      <c r="BG891" s="43">
        <v>1</v>
      </c>
      <c r="BH891" s="43">
        <v>1</v>
      </c>
      <c r="BI891" s="43" t="s">
        <v>587</v>
      </c>
      <c r="BJ891" s="43" t="s">
        <v>588</v>
      </c>
      <c r="BK891" s="43">
        <v>1978</v>
      </c>
      <c r="BL891" s="43" t="str">
        <f t="shared" si="81"/>
        <v>1978Arsenal</v>
      </c>
      <c r="BM891" s="49" t="str">
        <f t="shared" si="82"/>
        <v>Liverpool</v>
      </c>
      <c r="BN891" s="43"/>
      <c r="BO891" s="43"/>
      <c r="BP891" s="43"/>
      <c r="BQ891" s="43"/>
      <c r="BR891" s="43"/>
      <c r="BS891" s="43"/>
      <c r="BT891" s="43"/>
      <c r="BU891" s="43"/>
      <c r="BV891" s="43" t="s">
        <v>376</v>
      </c>
      <c r="BW891" s="43" t="s">
        <v>376</v>
      </c>
      <c r="BX891" s="43"/>
      <c r="BZ891" s="50"/>
      <c r="CA891" s="50"/>
      <c r="CB891" s="88" t="str">
        <f t="shared" si="83"/>
        <v>19780207</v>
      </c>
    </row>
    <row r="892" spans="1:80" s="49" customFormat="1" ht="12.95" customHeight="1" x14ac:dyDescent="0.2">
      <c r="A892" s="43">
        <v>2</v>
      </c>
      <c r="B892" s="43">
        <v>8</v>
      </c>
      <c r="C892" s="43">
        <v>1978</v>
      </c>
      <c r="D892" s="43" t="s">
        <v>658</v>
      </c>
      <c r="E892" s="43" t="s">
        <v>549</v>
      </c>
      <c r="F892" s="51" t="s">
        <v>1327</v>
      </c>
      <c r="G892" s="43"/>
      <c r="H892" s="51" t="s">
        <v>1011</v>
      </c>
      <c r="I892" s="51">
        <v>1</v>
      </c>
      <c r="J892" s="52">
        <v>28529</v>
      </c>
      <c r="K892" s="43" t="s">
        <v>794</v>
      </c>
      <c r="L892" s="43" t="s">
        <v>4</v>
      </c>
      <c r="M892" s="43" t="s">
        <v>1072</v>
      </c>
      <c r="N892" s="46">
        <v>1</v>
      </c>
      <c r="O892" s="46">
        <v>3</v>
      </c>
      <c r="P892" s="51" t="s">
        <v>1240</v>
      </c>
      <c r="Q892" s="51" t="s">
        <v>1241</v>
      </c>
      <c r="R892" s="51" t="s">
        <v>376</v>
      </c>
      <c r="S892" s="43"/>
      <c r="T892" s="43"/>
      <c r="U892" s="43"/>
      <c r="V892" s="43"/>
      <c r="W892" s="43"/>
      <c r="X892" s="43"/>
      <c r="Y892" s="43"/>
      <c r="Z892" s="43"/>
      <c r="AA892" s="43"/>
      <c r="AB892" s="43"/>
      <c r="AC892" s="43"/>
      <c r="AD892" s="43" t="s">
        <v>1033</v>
      </c>
      <c r="AE892" s="47">
        <f t="shared" si="78"/>
        <v>0</v>
      </c>
      <c r="AF892" s="47">
        <f t="shared" si="79"/>
        <v>0</v>
      </c>
      <c r="AG892" s="47">
        <f t="shared" si="80"/>
        <v>1</v>
      </c>
      <c r="AH892" s="43" t="s">
        <v>1241</v>
      </c>
      <c r="AI892" s="43" t="s">
        <v>1260</v>
      </c>
      <c r="AJ892" s="43" t="s">
        <v>376</v>
      </c>
      <c r="AK892" s="43" t="s">
        <v>658</v>
      </c>
      <c r="AL892" s="43" t="s">
        <v>1073</v>
      </c>
      <c r="AM892" s="43" t="s">
        <v>1074</v>
      </c>
      <c r="AN892" s="43" t="s">
        <v>376</v>
      </c>
      <c r="AO892" s="43" t="s">
        <v>658</v>
      </c>
      <c r="AP892" s="43"/>
      <c r="AQ892" s="43">
        <v>2</v>
      </c>
      <c r="AR892" s="43"/>
      <c r="AS892" s="43"/>
      <c r="AT892" s="43"/>
      <c r="AU892" s="43" t="s">
        <v>376</v>
      </c>
      <c r="AV892" s="43"/>
      <c r="AW892" s="43" t="s">
        <v>30</v>
      </c>
      <c r="AX892" s="43"/>
      <c r="AY892" s="43"/>
      <c r="AZ892" s="43" t="s">
        <v>30</v>
      </c>
      <c r="BA892" s="51"/>
      <c r="BB892" s="48"/>
      <c r="BC892" s="43"/>
      <c r="BD892" s="43"/>
      <c r="BE892" s="43"/>
      <c r="BF892" s="43">
        <v>1</v>
      </c>
      <c r="BG892" s="43">
        <v>1</v>
      </c>
      <c r="BH892" s="43">
        <v>1</v>
      </c>
      <c r="BI892" s="43" t="s">
        <v>794</v>
      </c>
      <c r="BJ892" s="43" t="s">
        <v>1072</v>
      </c>
      <c r="BK892" s="43">
        <v>1978</v>
      </c>
      <c r="BL892" s="43" t="str">
        <f t="shared" si="81"/>
        <v>1978Leeds United</v>
      </c>
      <c r="BM892" s="49" t="str">
        <f t="shared" si="82"/>
        <v>Leeds United</v>
      </c>
      <c r="BN892" s="43"/>
      <c r="BO892" s="43"/>
      <c r="BP892" s="43"/>
      <c r="BQ892" s="43"/>
      <c r="BR892" s="43"/>
      <c r="BS892" s="43"/>
      <c r="BT892" s="43"/>
      <c r="BU892" s="43"/>
      <c r="BV892" s="43" t="s">
        <v>376</v>
      </c>
      <c r="BW892" s="43" t="s">
        <v>376</v>
      </c>
      <c r="BX892" s="43"/>
      <c r="BZ892" s="50"/>
      <c r="CA892" s="50"/>
      <c r="CB892" s="88" t="str">
        <f t="shared" si="83"/>
        <v>19780208</v>
      </c>
    </row>
    <row r="893" spans="1:80" s="49" customFormat="1" ht="12.95" customHeight="1" x14ac:dyDescent="0.2">
      <c r="A893" s="43">
        <v>2</v>
      </c>
      <c r="B893" s="43">
        <v>8</v>
      </c>
      <c r="C893" s="43">
        <v>1978</v>
      </c>
      <c r="D893" s="43" t="s">
        <v>658</v>
      </c>
      <c r="E893" s="43" t="s">
        <v>549</v>
      </c>
      <c r="F893" s="51" t="s">
        <v>1327</v>
      </c>
      <c r="G893" s="43"/>
      <c r="H893" s="51" t="s">
        <v>1011</v>
      </c>
      <c r="I893" s="51">
        <v>1</v>
      </c>
      <c r="J893" s="52">
        <v>28529</v>
      </c>
      <c r="K893" s="43" t="s">
        <v>1072</v>
      </c>
      <c r="L893" s="43" t="s">
        <v>3</v>
      </c>
      <c r="M893" s="43" t="s">
        <v>794</v>
      </c>
      <c r="N893" s="46">
        <v>3</v>
      </c>
      <c r="O893" s="46">
        <v>1</v>
      </c>
      <c r="P893" s="51" t="s">
        <v>1240</v>
      </c>
      <c r="Q893" s="51" t="s">
        <v>1241</v>
      </c>
      <c r="R893" s="51" t="s">
        <v>376</v>
      </c>
      <c r="S893" s="43"/>
      <c r="T893" s="43"/>
      <c r="U893" s="43"/>
      <c r="V893" s="43"/>
      <c r="W893" s="43"/>
      <c r="X893" s="43"/>
      <c r="Y893" s="43"/>
      <c r="Z893" s="43"/>
      <c r="AA893" s="43"/>
      <c r="AB893" s="43"/>
      <c r="AC893" s="43"/>
      <c r="AD893" s="43" t="s">
        <v>1037</v>
      </c>
      <c r="AE893" s="47">
        <f t="shared" si="78"/>
        <v>1</v>
      </c>
      <c r="AF893" s="47">
        <f t="shared" si="79"/>
        <v>0</v>
      </c>
      <c r="AG893" s="47">
        <f t="shared" si="80"/>
        <v>0</v>
      </c>
      <c r="AH893" s="43" t="s">
        <v>1073</v>
      </c>
      <c r="AI893" s="43" t="s">
        <v>1074</v>
      </c>
      <c r="AJ893" s="43" t="s">
        <v>376</v>
      </c>
      <c r="AK893" s="43" t="s">
        <v>658</v>
      </c>
      <c r="AL893" s="43" t="s">
        <v>1241</v>
      </c>
      <c r="AM893" s="43" t="s">
        <v>1260</v>
      </c>
      <c r="AN893" s="43" t="s">
        <v>376</v>
      </c>
      <c r="AO893" s="43" t="s">
        <v>658</v>
      </c>
      <c r="AP893" s="43"/>
      <c r="AQ893" s="43">
        <v>2</v>
      </c>
      <c r="AR893" s="43"/>
      <c r="AS893" s="43"/>
      <c r="AT893" s="43"/>
      <c r="AU893" s="43" t="s">
        <v>376</v>
      </c>
      <c r="AV893" s="43"/>
      <c r="AW893" s="43" t="s">
        <v>30</v>
      </c>
      <c r="AX893" s="43"/>
      <c r="AY893" s="43"/>
      <c r="AZ893" s="43" t="s">
        <v>30</v>
      </c>
      <c r="BA893" s="51"/>
      <c r="BB893" s="48"/>
      <c r="BC893" s="43"/>
      <c r="BD893" s="43"/>
      <c r="BE893" s="43"/>
      <c r="BF893" s="43">
        <v>1</v>
      </c>
      <c r="BG893" s="43">
        <v>1</v>
      </c>
      <c r="BH893" s="43">
        <v>1</v>
      </c>
      <c r="BI893" s="43" t="s">
        <v>1072</v>
      </c>
      <c r="BJ893" s="43" t="s">
        <v>794</v>
      </c>
      <c r="BK893" s="43">
        <v>1978</v>
      </c>
      <c r="BL893" s="43" t="str">
        <f t="shared" si="81"/>
        <v>1978Nottingham Forest</v>
      </c>
      <c r="BM893" s="49" t="str">
        <f t="shared" si="82"/>
        <v>Leeds United</v>
      </c>
      <c r="BN893" s="43"/>
      <c r="BO893" s="43"/>
      <c r="BP893" s="43"/>
      <c r="BQ893" s="43"/>
      <c r="BR893" s="43"/>
      <c r="BS893" s="43"/>
      <c r="BT893" s="43"/>
      <c r="BU893" s="43"/>
      <c r="BV893" s="43" t="s">
        <v>376</v>
      </c>
      <c r="BW893" s="43" t="s">
        <v>376</v>
      </c>
      <c r="BX893" s="43"/>
      <c r="BZ893" s="50"/>
      <c r="CA893" s="50"/>
      <c r="CB893" s="88" t="str">
        <f t="shared" si="83"/>
        <v>19780208</v>
      </c>
    </row>
    <row r="894" spans="1:80" s="49" customFormat="1" ht="12.95" customHeight="1" x14ac:dyDescent="0.2">
      <c r="A894" s="43">
        <v>2</v>
      </c>
      <c r="B894" s="43">
        <v>14</v>
      </c>
      <c r="C894" s="43">
        <v>1978</v>
      </c>
      <c r="D894" s="43" t="s">
        <v>658</v>
      </c>
      <c r="E894" s="43" t="s">
        <v>549</v>
      </c>
      <c r="F894" s="51" t="s">
        <v>1327</v>
      </c>
      <c r="G894" s="43"/>
      <c r="H894" s="51" t="s">
        <v>1011</v>
      </c>
      <c r="I894" s="51">
        <v>2</v>
      </c>
      <c r="J894" s="52">
        <v>28535</v>
      </c>
      <c r="K894" s="43" t="s">
        <v>587</v>
      </c>
      <c r="L894" s="43" t="s">
        <v>1014</v>
      </c>
      <c r="M894" s="43" t="s">
        <v>588</v>
      </c>
      <c r="N894" s="46">
        <v>0</v>
      </c>
      <c r="O894" s="46">
        <v>0</v>
      </c>
      <c r="P894" s="51" t="s">
        <v>1281</v>
      </c>
      <c r="Q894" s="51" t="s">
        <v>1017</v>
      </c>
      <c r="R894" s="51" t="s">
        <v>376</v>
      </c>
      <c r="S894" s="43"/>
      <c r="T894" s="43"/>
      <c r="U894" s="43"/>
      <c r="V894" s="43"/>
      <c r="W894" s="43"/>
      <c r="X894" s="43"/>
      <c r="Y894" s="43"/>
      <c r="Z894" s="43"/>
      <c r="AA894" s="43"/>
      <c r="AB894" s="43"/>
      <c r="AC894" s="43"/>
      <c r="AD894" s="43" t="s">
        <v>1033</v>
      </c>
      <c r="AE894" s="47">
        <f t="shared" si="78"/>
        <v>0</v>
      </c>
      <c r="AF894" s="47">
        <f t="shared" si="79"/>
        <v>1</v>
      </c>
      <c r="AG894" s="47">
        <f t="shared" si="80"/>
        <v>0</v>
      </c>
      <c r="AH894" s="43" t="s">
        <v>1017</v>
      </c>
      <c r="AI894" s="43" t="s">
        <v>1018</v>
      </c>
      <c r="AJ894" s="43" t="s">
        <v>376</v>
      </c>
      <c r="AK894" s="43" t="s">
        <v>658</v>
      </c>
      <c r="AL894" s="43" t="s">
        <v>588</v>
      </c>
      <c r="AM894" s="43" t="s">
        <v>1175</v>
      </c>
      <c r="AN894" s="43" t="s">
        <v>376</v>
      </c>
      <c r="AO894" s="43" t="s">
        <v>658</v>
      </c>
      <c r="AP894" s="43"/>
      <c r="AQ894" s="43">
        <v>2</v>
      </c>
      <c r="AR894" s="43"/>
      <c r="AS894" s="43"/>
      <c r="AT894" s="43"/>
      <c r="AU894" s="43" t="s">
        <v>376</v>
      </c>
      <c r="AV894" s="43"/>
      <c r="AW894" s="43" t="s">
        <v>30</v>
      </c>
      <c r="AX894" s="43"/>
      <c r="AY894" s="43"/>
      <c r="AZ894" s="43" t="s">
        <v>30</v>
      </c>
      <c r="BA894" s="51"/>
      <c r="BB894" s="48"/>
      <c r="BC894" s="43"/>
      <c r="BD894" s="43"/>
      <c r="BE894" s="43"/>
      <c r="BF894" s="43">
        <v>1</v>
      </c>
      <c r="BG894" s="43">
        <v>1</v>
      </c>
      <c r="BH894" s="43">
        <v>1</v>
      </c>
      <c r="BI894" s="43" t="s">
        <v>587</v>
      </c>
      <c r="BJ894" s="43" t="s">
        <v>588</v>
      </c>
      <c r="BK894" s="43">
        <v>1978</v>
      </c>
      <c r="BL894" s="43" t="str">
        <f t="shared" si="81"/>
        <v>1978Arsenal</v>
      </c>
      <c r="BM894" s="49" t="str">
        <f t="shared" si="82"/>
        <v>Arsenal</v>
      </c>
      <c r="BN894" s="43"/>
      <c r="BO894" s="43"/>
      <c r="BP894" s="43"/>
      <c r="BQ894" s="43"/>
      <c r="BR894" s="43"/>
      <c r="BS894" s="43"/>
      <c r="BT894" s="43"/>
      <c r="BU894" s="43"/>
      <c r="BV894" s="43" t="s">
        <v>376</v>
      </c>
      <c r="BW894" s="43" t="s">
        <v>376</v>
      </c>
      <c r="BX894" s="43"/>
      <c r="BZ894" s="50"/>
      <c r="CA894" s="50"/>
      <c r="CB894" s="88" t="str">
        <f t="shared" si="83"/>
        <v>19780214</v>
      </c>
    </row>
    <row r="895" spans="1:80" s="49" customFormat="1" ht="12.95" customHeight="1" x14ac:dyDescent="0.2">
      <c r="A895" s="43">
        <v>2</v>
      </c>
      <c r="B895" s="43">
        <v>14</v>
      </c>
      <c r="C895" s="43">
        <v>1978</v>
      </c>
      <c r="D895" s="43" t="s">
        <v>658</v>
      </c>
      <c r="E895" s="43" t="s">
        <v>549</v>
      </c>
      <c r="F895" s="51" t="s">
        <v>1327</v>
      </c>
      <c r="G895" s="43"/>
      <c r="H895" s="51" t="s">
        <v>1011</v>
      </c>
      <c r="I895" s="51">
        <v>2</v>
      </c>
      <c r="J895" s="52">
        <v>28535</v>
      </c>
      <c r="K895" s="43" t="s">
        <v>588</v>
      </c>
      <c r="L895" s="43" t="s">
        <v>1014</v>
      </c>
      <c r="M895" s="43" t="s">
        <v>587</v>
      </c>
      <c r="N895" s="46">
        <v>0</v>
      </c>
      <c r="O895" s="46">
        <v>0</v>
      </c>
      <c r="P895" s="51" t="s">
        <v>1281</v>
      </c>
      <c r="Q895" s="51" t="s">
        <v>1017</v>
      </c>
      <c r="R895" s="51" t="s">
        <v>376</v>
      </c>
      <c r="S895" s="43"/>
      <c r="T895" s="43"/>
      <c r="U895" s="43"/>
      <c r="V895" s="43"/>
      <c r="W895" s="43"/>
      <c r="X895" s="43"/>
      <c r="Y895" s="43"/>
      <c r="Z895" s="43"/>
      <c r="AA895" s="43"/>
      <c r="AB895" s="43"/>
      <c r="AC895" s="43"/>
      <c r="AD895" s="43" t="s">
        <v>1037</v>
      </c>
      <c r="AE895" s="47">
        <f t="shared" si="78"/>
        <v>0</v>
      </c>
      <c r="AF895" s="47">
        <f t="shared" si="79"/>
        <v>1</v>
      </c>
      <c r="AG895" s="47">
        <f t="shared" si="80"/>
        <v>0</v>
      </c>
      <c r="AH895" s="43" t="s">
        <v>588</v>
      </c>
      <c r="AI895" s="43" t="s">
        <v>1175</v>
      </c>
      <c r="AJ895" s="43" t="s">
        <v>376</v>
      </c>
      <c r="AK895" s="43" t="s">
        <v>658</v>
      </c>
      <c r="AL895" s="43" t="s">
        <v>1017</v>
      </c>
      <c r="AM895" s="43" t="s">
        <v>1018</v>
      </c>
      <c r="AN895" s="43" t="s">
        <v>376</v>
      </c>
      <c r="AO895" s="43" t="s">
        <v>658</v>
      </c>
      <c r="AP895" s="43"/>
      <c r="AQ895" s="43">
        <v>2</v>
      </c>
      <c r="AR895" s="43"/>
      <c r="AS895" s="43"/>
      <c r="AT895" s="43"/>
      <c r="AU895" s="43" t="s">
        <v>376</v>
      </c>
      <c r="AV895" s="43"/>
      <c r="AW895" s="43" t="s">
        <v>30</v>
      </c>
      <c r="AX895" s="43"/>
      <c r="AY895" s="43"/>
      <c r="AZ895" s="43" t="s">
        <v>30</v>
      </c>
      <c r="BA895" s="51"/>
      <c r="BB895" s="48"/>
      <c r="BC895" s="43"/>
      <c r="BD895" s="43"/>
      <c r="BE895" s="43"/>
      <c r="BF895" s="43">
        <v>1</v>
      </c>
      <c r="BG895" s="43">
        <v>1</v>
      </c>
      <c r="BH895" s="43">
        <v>1</v>
      </c>
      <c r="BI895" s="43" t="s">
        <v>588</v>
      </c>
      <c r="BJ895" s="43" t="s">
        <v>587</v>
      </c>
      <c r="BK895" s="43">
        <v>1978</v>
      </c>
      <c r="BL895" s="43" t="str">
        <f t="shared" si="81"/>
        <v>1978Liverpool</v>
      </c>
      <c r="BM895" s="49" t="str">
        <f t="shared" si="82"/>
        <v>Arsenal</v>
      </c>
      <c r="BN895" s="43"/>
      <c r="BO895" s="43"/>
      <c r="BP895" s="43"/>
      <c r="BQ895" s="43"/>
      <c r="BR895" s="43"/>
      <c r="BS895" s="43"/>
      <c r="BT895" s="43"/>
      <c r="BU895" s="43"/>
      <c r="BV895" s="43" t="s">
        <v>376</v>
      </c>
      <c r="BW895" s="43" t="s">
        <v>376</v>
      </c>
      <c r="BX895" s="43"/>
      <c r="BZ895" s="50"/>
      <c r="CA895" s="50"/>
      <c r="CB895" s="88" t="str">
        <f t="shared" si="83"/>
        <v>19780214</v>
      </c>
    </row>
    <row r="896" spans="1:80" s="49" customFormat="1" ht="12.95" customHeight="1" x14ac:dyDescent="0.2">
      <c r="A896" s="43">
        <v>2</v>
      </c>
      <c r="B896" s="43">
        <v>22</v>
      </c>
      <c r="C896" s="43">
        <v>1978</v>
      </c>
      <c r="D896" s="43" t="s">
        <v>658</v>
      </c>
      <c r="E896" s="43" t="s">
        <v>549</v>
      </c>
      <c r="F896" s="51" t="s">
        <v>1327</v>
      </c>
      <c r="G896" s="43"/>
      <c r="H896" s="51" t="s">
        <v>1011</v>
      </c>
      <c r="I896" s="51">
        <v>2</v>
      </c>
      <c r="J896" s="52">
        <v>28543</v>
      </c>
      <c r="K896" s="43" t="s">
        <v>1072</v>
      </c>
      <c r="L896" s="43" t="s">
        <v>3</v>
      </c>
      <c r="M896" s="43" t="s">
        <v>794</v>
      </c>
      <c r="N896" s="46">
        <v>4</v>
      </c>
      <c r="O896" s="46">
        <v>2</v>
      </c>
      <c r="P896" s="51" t="s">
        <v>1135</v>
      </c>
      <c r="Q896" s="51" t="s">
        <v>1073</v>
      </c>
      <c r="R896" s="51" t="s">
        <v>376</v>
      </c>
      <c r="S896" s="43"/>
      <c r="T896" s="43"/>
      <c r="U896" s="43"/>
      <c r="V896" s="43"/>
      <c r="W896" s="43"/>
      <c r="X896" s="43"/>
      <c r="Y896" s="43"/>
      <c r="Z896" s="43"/>
      <c r="AA896" s="43"/>
      <c r="AB896" s="43"/>
      <c r="AC896" s="43"/>
      <c r="AD896" s="43" t="s">
        <v>1033</v>
      </c>
      <c r="AE896" s="47">
        <f t="shared" si="78"/>
        <v>1</v>
      </c>
      <c r="AF896" s="47">
        <f t="shared" si="79"/>
        <v>0</v>
      </c>
      <c r="AG896" s="47">
        <f t="shared" si="80"/>
        <v>0</v>
      </c>
      <c r="AH896" s="43" t="s">
        <v>1073</v>
      </c>
      <c r="AI896" s="43" t="s">
        <v>1074</v>
      </c>
      <c r="AJ896" s="43" t="s">
        <v>376</v>
      </c>
      <c r="AK896" s="43" t="s">
        <v>658</v>
      </c>
      <c r="AL896" s="43" t="s">
        <v>1241</v>
      </c>
      <c r="AM896" s="43" t="s">
        <v>1260</v>
      </c>
      <c r="AN896" s="43" t="s">
        <v>376</v>
      </c>
      <c r="AO896" s="43" t="s">
        <v>658</v>
      </c>
      <c r="AP896" s="43"/>
      <c r="AQ896" s="43">
        <v>2</v>
      </c>
      <c r="AR896" s="43"/>
      <c r="AS896" s="43"/>
      <c r="AT896" s="43"/>
      <c r="AU896" s="43" t="s">
        <v>376</v>
      </c>
      <c r="AV896" s="43"/>
      <c r="AW896" s="43" t="s">
        <v>30</v>
      </c>
      <c r="AX896" s="43"/>
      <c r="AY896" s="43"/>
      <c r="AZ896" s="43" t="s">
        <v>30</v>
      </c>
      <c r="BA896" s="51"/>
      <c r="BB896" s="48"/>
      <c r="BC896" s="43"/>
      <c r="BD896" s="43"/>
      <c r="BE896" s="43"/>
      <c r="BF896" s="43">
        <v>1</v>
      </c>
      <c r="BG896" s="43">
        <v>1</v>
      </c>
      <c r="BH896" s="43">
        <v>1</v>
      </c>
      <c r="BI896" s="43" t="s">
        <v>1072</v>
      </c>
      <c r="BJ896" s="43" t="s">
        <v>794</v>
      </c>
      <c r="BK896" s="43">
        <v>1978</v>
      </c>
      <c r="BL896" s="43" t="str">
        <f t="shared" si="81"/>
        <v>1978Nottingham Forest</v>
      </c>
      <c r="BM896" s="49" t="str">
        <f t="shared" si="82"/>
        <v>Nottingham Forest</v>
      </c>
      <c r="BN896" s="43"/>
      <c r="BO896" s="43"/>
      <c r="BP896" s="43"/>
      <c r="BQ896" s="43"/>
      <c r="BR896" s="43"/>
      <c r="BS896" s="43"/>
      <c r="BT896" s="43"/>
      <c r="BU896" s="43"/>
      <c r="BV896" s="43" t="s">
        <v>376</v>
      </c>
      <c r="BW896" s="43" t="s">
        <v>376</v>
      </c>
      <c r="BX896" s="43"/>
      <c r="BY896" s="32"/>
      <c r="BZ896" s="50"/>
      <c r="CA896" s="50"/>
      <c r="CB896" s="88" t="str">
        <f t="shared" si="83"/>
        <v>19780222</v>
      </c>
    </row>
    <row r="897" spans="1:80" s="49" customFormat="1" ht="12.95" customHeight="1" x14ac:dyDescent="0.2">
      <c r="A897" s="43">
        <v>2</v>
      </c>
      <c r="B897" s="43">
        <v>22</v>
      </c>
      <c r="C897" s="43">
        <v>1978</v>
      </c>
      <c r="D897" s="43" t="s">
        <v>658</v>
      </c>
      <c r="E897" s="43" t="s">
        <v>549</v>
      </c>
      <c r="F897" s="51" t="s">
        <v>1327</v>
      </c>
      <c r="G897" s="43"/>
      <c r="H897" s="51" t="s">
        <v>1011</v>
      </c>
      <c r="I897" s="51">
        <v>2</v>
      </c>
      <c r="J897" s="52">
        <v>28543</v>
      </c>
      <c r="K897" s="43" t="s">
        <v>794</v>
      </c>
      <c r="L897" s="43" t="s">
        <v>4</v>
      </c>
      <c r="M897" s="43" t="s">
        <v>1072</v>
      </c>
      <c r="N897" s="46">
        <v>2</v>
      </c>
      <c r="O897" s="46">
        <v>4</v>
      </c>
      <c r="P897" s="51" t="s">
        <v>1135</v>
      </c>
      <c r="Q897" s="51" t="s">
        <v>1073</v>
      </c>
      <c r="R897" s="51" t="s">
        <v>376</v>
      </c>
      <c r="S897" s="43"/>
      <c r="T897" s="43"/>
      <c r="U897" s="43"/>
      <c r="V897" s="43"/>
      <c r="W897" s="43"/>
      <c r="X897" s="43"/>
      <c r="Y897" s="43"/>
      <c r="Z897" s="43"/>
      <c r="AA897" s="43"/>
      <c r="AB897" s="43"/>
      <c r="AC897" s="43"/>
      <c r="AD897" s="43" t="s">
        <v>1037</v>
      </c>
      <c r="AE897" s="47">
        <f t="shared" si="78"/>
        <v>0</v>
      </c>
      <c r="AF897" s="47">
        <f t="shared" si="79"/>
        <v>0</v>
      </c>
      <c r="AG897" s="47">
        <f t="shared" si="80"/>
        <v>1</v>
      </c>
      <c r="AH897" s="43" t="s">
        <v>1241</v>
      </c>
      <c r="AI897" s="43" t="s">
        <v>1260</v>
      </c>
      <c r="AJ897" s="43" t="s">
        <v>376</v>
      </c>
      <c r="AK897" s="43" t="s">
        <v>658</v>
      </c>
      <c r="AL897" s="43" t="s">
        <v>1073</v>
      </c>
      <c r="AM897" s="43" t="s">
        <v>1074</v>
      </c>
      <c r="AN897" s="43" t="s">
        <v>376</v>
      </c>
      <c r="AO897" s="43" t="s">
        <v>658</v>
      </c>
      <c r="AP897" s="43"/>
      <c r="AQ897" s="43">
        <v>2</v>
      </c>
      <c r="AR897" s="43"/>
      <c r="AS897" s="43"/>
      <c r="AT897" s="43"/>
      <c r="AU897" s="43" t="s">
        <v>376</v>
      </c>
      <c r="AV897" s="43"/>
      <c r="AW897" s="43" t="s">
        <v>30</v>
      </c>
      <c r="AX897" s="43"/>
      <c r="AY897" s="43"/>
      <c r="AZ897" s="43" t="s">
        <v>30</v>
      </c>
      <c r="BA897" s="51"/>
      <c r="BB897" s="48"/>
      <c r="BC897" s="43"/>
      <c r="BD897" s="43"/>
      <c r="BE897" s="43"/>
      <c r="BF897" s="43">
        <v>1</v>
      </c>
      <c r="BG897" s="43">
        <v>1</v>
      </c>
      <c r="BH897" s="43">
        <v>1</v>
      </c>
      <c r="BI897" s="43" t="s">
        <v>794</v>
      </c>
      <c r="BJ897" s="43" t="s">
        <v>1072</v>
      </c>
      <c r="BK897" s="43">
        <v>1978</v>
      </c>
      <c r="BL897" s="43" t="str">
        <f t="shared" si="81"/>
        <v>1978Leeds United</v>
      </c>
      <c r="BM897" s="49" t="str">
        <f t="shared" si="82"/>
        <v>Nottingham Forest</v>
      </c>
      <c r="BN897" s="43"/>
      <c r="BO897" s="43"/>
      <c r="BP897" s="43"/>
      <c r="BQ897" s="43"/>
      <c r="BR897" s="43"/>
      <c r="BS897" s="43"/>
      <c r="BT897" s="43"/>
      <c r="BU897" s="43"/>
      <c r="BV897" s="43" t="s">
        <v>376</v>
      </c>
      <c r="BW897" s="43" t="s">
        <v>376</v>
      </c>
      <c r="BX897" s="43"/>
      <c r="BY897" s="32"/>
      <c r="BZ897" s="50"/>
      <c r="CA897" s="50"/>
      <c r="CB897" s="88" t="str">
        <f t="shared" si="83"/>
        <v>19780222</v>
      </c>
    </row>
    <row r="898" spans="1:80" s="49" customFormat="1" ht="12.95" customHeight="1" x14ac:dyDescent="0.2">
      <c r="A898" s="43">
        <v>3</v>
      </c>
      <c r="B898" s="43">
        <v>18</v>
      </c>
      <c r="C898" s="43">
        <v>1978</v>
      </c>
      <c r="D898" s="43" t="s">
        <v>658</v>
      </c>
      <c r="E898" s="43" t="s">
        <v>549</v>
      </c>
      <c r="F898" s="51" t="s">
        <v>1327</v>
      </c>
      <c r="G898" s="43"/>
      <c r="H898" s="51" t="s">
        <v>40</v>
      </c>
      <c r="I898" s="51"/>
      <c r="J898" s="52">
        <v>28567</v>
      </c>
      <c r="K898" s="43" t="s">
        <v>1072</v>
      </c>
      <c r="L898" s="43" t="s">
        <v>1014</v>
      </c>
      <c r="M898" s="43" t="s">
        <v>588</v>
      </c>
      <c r="N898" s="46">
        <v>0</v>
      </c>
      <c r="O898" s="46">
        <v>0</v>
      </c>
      <c r="P898" s="51" t="s">
        <v>1268</v>
      </c>
      <c r="Q898" s="51" t="s">
        <v>1017</v>
      </c>
      <c r="R898" s="51" t="s">
        <v>376</v>
      </c>
      <c r="S898" s="43" t="s">
        <v>1023</v>
      </c>
      <c r="T898" s="43"/>
      <c r="U898" s="43"/>
      <c r="V898" s="43"/>
      <c r="W898" s="43"/>
      <c r="X898" s="43"/>
      <c r="Y898" s="43"/>
      <c r="Z898" s="43"/>
      <c r="AA898" s="43"/>
      <c r="AB898" s="43"/>
      <c r="AC898" s="43"/>
      <c r="AD898" s="43"/>
      <c r="AE898" s="47">
        <f t="shared" ref="AE898:AE961" si="84">IF(L898="W",1,0)</f>
        <v>0</v>
      </c>
      <c r="AF898" s="47">
        <f t="shared" ref="AF898:AF961" si="85">IF(L898="T",1,0)</f>
        <v>1</v>
      </c>
      <c r="AG898" s="47">
        <f t="shared" ref="AG898:AG961" si="86">IF(L898="L",1,0)</f>
        <v>0</v>
      </c>
      <c r="AH898" s="43" t="s">
        <v>1073</v>
      </c>
      <c r="AI898" s="43" t="s">
        <v>1074</v>
      </c>
      <c r="AJ898" s="43" t="s">
        <v>376</v>
      </c>
      <c r="AK898" s="43" t="s">
        <v>658</v>
      </c>
      <c r="AL898" s="43" t="s">
        <v>588</v>
      </c>
      <c r="AM898" s="43" t="s">
        <v>1175</v>
      </c>
      <c r="AN898" s="43" t="s">
        <v>376</v>
      </c>
      <c r="AO898" s="43" t="s">
        <v>658</v>
      </c>
      <c r="AP898" s="43"/>
      <c r="AQ898" s="43">
        <v>1</v>
      </c>
      <c r="AR898" s="43"/>
      <c r="AS898" s="43"/>
      <c r="AT898" s="43"/>
      <c r="AU898" s="43" t="s">
        <v>376</v>
      </c>
      <c r="AV898" s="43"/>
      <c r="AW898" s="43" t="s">
        <v>30</v>
      </c>
      <c r="AX898" s="43"/>
      <c r="AY898" s="43"/>
      <c r="AZ898" s="43" t="s">
        <v>30</v>
      </c>
      <c r="BA898" s="51"/>
      <c r="BB898" s="48"/>
      <c r="BC898" s="43" t="s">
        <v>30</v>
      </c>
      <c r="BD898" s="43"/>
      <c r="BE898" s="43"/>
      <c r="BF898" s="43">
        <v>1</v>
      </c>
      <c r="BG898" s="43">
        <v>1</v>
      </c>
      <c r="BH898" s="43">
        <v>1</v>
      </c>
      <c r="BI898" s="43" t="s">
        <v>1072</v>
      </c>
      <c r="BJ898" s="43" t="s">
        <v>588</v>
      </c>
      <c r="BK898" s="43">
        <v>1978</v>
      </c>
      <c r="BL898" s="43" t="str">
        <f t="shared" ref="BL898:BL961" si="87">BK898&amp;BI898</f>
        <v>1978Nottingham Forest</v>
      </c>
      <c r="BM898" s="49" t="str">
        <f t="shared" ref="BM898:BM961" si="88">IF(AD898="Home",BI898,IF(AD898="Away",BJ898,Q898))</f>
        <v>London</v>
      </c>
      <c r="BN898" s="43"/>
      <c r="BO898" s="43"/>
      <c r="BP898" s="43"/>
      <c r="BQ898" s="43"/>
      <c r="BR898" s="43"/>
      <c r="BS898" s="43"/>
      <c r="BT898" s="43"/>
      <c r="BU898" s="43"/>
      <c r="BV898" s="43" t="s">
        <v>376</v>
      </c>
      <c r="BW898" s="43" t="s">
        <v>376</v>
      </c>
      <c r="BX898" s="43"/>
      <c r="BZ898" s="50"/>
      <c r="CA898" s="50"/>
      <c r="CB898" s="88" t="str">
        <f t="shared" ref="CB898:CB961" si="89">IF(OR(C898="",A898="",B898=""),"",TEXT(C898,"0000")&amp;TEXT(A898,"00")&amp;TEXT(B898,"00"))</f>
        <v>19780318</v>
      </c>
    </row>
    <row r="899" spans="1:80" s="49" customFormat="1" ht="12.95" customHeight="1" x14ac:dyDescent="0.2">
      <c r="A899" s="43">
        <v>3</v>
      </c>
      <c r="B899" s="43">
        <v>18</v>
      </c>
      <c r="C899" s="43">
        <v>1978</v>
      </c>
      <c r="D899" s="43" t="s">
        <v>658</v>
      </c>
      <c r="E899" s="43" t="s">
        <v>549</v>
      </c>
      <c r="F899" s="51" t="s">
        <v>1327</v>
      </c>
      <c r="G899" s="43"/>
      <c r="H899" s="51" t="s">
        <v>40</v>
      </c>
      <c r="I899" s="51"/>
      <c r="J899" s="52">
        <v>28567</v>
      </c>
      <c r="K899" s="43" t="s">
        <v>588</v>
      </c>
      <c r="L899" s="43" t="s">
        <v>1014</v>
      </c>
      <c r="M899" s="43" t="s">
        <v>1072</v>
      </c>
      <c r="N899" s="46">
        <v>0</v>
      </c>
      <c r="O899" s="46">
        <v>0</v>
      </c>
      <c r="P899" s="51" t="s">
        <v>1268</v>
      </c>
      <c r="Q899" s="51" t="s">
        <v>1017</v>
      </c>
      <c r="R899" s="51" t="s">
        <v>376</v>
      </c>
      <c r="S899" s="43" t="s">
        <v>1023</v>
      </c>
      <c r="T899" s="43"/>
      <c r="U899" s="43"/>
      <c r="V899" s="43"/>
      <c r="W899" s="43"/>
      <c r="X899" s="43"/>
      <c r="Y899" s="43"/>
      <c r="Z899" s="43"/>
      <c r="AA899" s="43"/>
      <c r="AB899" s="43"/>
      <c r="AC899" s="43"/>
      <c r="AD899" s="43"/>
      <c r="AE899" s="47">
        <f t="shared" si="84"/>
        <v>0</v>
      </c>
      <c r="AF899" s="47">
        <f t="shared" si="85"/>
        <v>1</v>
      </c>
      <c r="AG899" s="47">
        <f t="shared" si="86"/>
        <v>0</v>
      </c>
      <c r="AH899" s="43" t="s">
        <v>588</v>
      </c>
      <c r="AI899" s="43" t="s">
        <v>1175</v>
      </c>
      <c r="AJ899" s="43" t="s">
        <v>376</v>
      </c>
      <c r="AK899" s="43" t="s">
        <v>658</v>
      </c>
      <c r="AL899" s="43" t="s">
        <v>1073</v>
      </c>
      <c r="AM899" s="43" t="s">
        <v>1074</v>
      </c>
      <c r="AN899" s="43" t="s">
        <v>376</v>
      </c>
      <c r="AO899" s="43" t="s">
        <v>658</v>
      </c>
      <c r="AP899" s="43"/>
      <c r="AQ899" s="43">
        <v>1</v>
      </c>
      <c r="AR899" s="43"/>
      <c r="AS899" s="43"/>
      <c r="AT899" s="43"/>
      <c r="AU899" s="43" t="s">
        <v>376</v>
      </c>
      <c r="AV899" s="43"/>
      <c r="AW899" s="43" t="s">
        <v>30</v>
      </c>
      <c r="AX899" s="43"/>
      <c r="AY899" s="43"/>
      <c r="AZ899" s="43" t="s">
        <v>30</v>
      </c>
      <c r="BA899" s="51"/>
      <c r="BB899" s="48"/>
      <c r="BC899" s="43" t="s">
        <v>30</v>
      </c>
      <c r="BD899" s="43"/>
      <c r="BE899" s="43"/>
      <c r="BF899" s="43">
        <v>1</v>
      </c>
      <c r="BG899" s="43">
        <v>1</v>
      </c>
      <c r="BH899" s="43">
        <v>1</v>
      </c>
      <c r="BI899" s="43" t="s">
        <v>588</v>
      </c>
      <c r="BJ899" s="43" t="s">
        <v>1072</v>
      </c>
      <c r="BK899" s="43">
        <v>1978</v>
      </c>
      <c r="BL899" s="43" t="str">
        <f t="shared" si="87"/>
        <v>1978Liverpool</v>
      </c>
      <c r="BM899" s="49" t="str">
        <f t="shared" si="88"/>
        <v>London</v>
      </c>
      <c r="BN899" s="43"/>
      <c r="BO899" s="43"/>
      <c r="BP899" s="43"/>
      <c r="BQ899" s="43"/>
      <c r="BR899" s="43"/>
      <c r="BS899" s="43"/>
      <c r="BT899" s="43"/>
      <c r="BU899" s="43"/>
      <c r="BV899" s="43" t="s">
        <v>376</v>
      </c>
      <c r="BW899" s="43" t="s">
        <v>376</v>
      </c>
      <c r="BX899" s="43"/>
      <c r="BZ899" s="50"/>
      <c r="CA899" s="50"/>
      <c r="CB899" s="88" t="str">
        <f t="shared" si="89"/>
        <v>19780318</v>
      </c>
    </row>
    <row r="900" spans="1:80" s="49" customFormat="1" ht="12.95" customHeight="1" x14ac:dyDescent="0.2">
      <c r="A900" s="43">
        <v>3</v>
      </c>
      <c r="B900" s="43">
        <v>22</v>
      </c>
      <c r="C900" s="43">
        <v>1978</v>
      </c>
      <c r="D900" s="43" t="s">
        <v>658</v>
      </c>
      <c r="E900" s="43" t="s">
        <v>549</v>
      </c>
      <c r="F900" s="51" t="s">
        <v>1327</v>
      </c>
      <c r="G900" s="43"/>
      <c r="H900" s="51" t="s">
        <v>40</v>
      </c>
      <c r="I900" s="51" t="s">
        <v>1023</v>
      </c>
      <c r="J900" s="52">
        <v>28571</v>
      </c>
      <c r="K900" s="43" t="s">
        <v>1072</v>
      </c>
      <c r="L900" s="43" t="s">
        <v>3</v>
      </c>
      <c r="M900" s="43" t="s">
        <v>588</v>
      </c>
      <c r="N900" s="46">
        <v>1</v>
      </c>
      <c r="O900" s="46">
        <v>0</v>
      </c>
      <c r="P900" s="51" t="s">
        <v>1246</v>
      </c>
      <c r="Q900" s="51" t="s">
        <v>1101</v>
      </c>
      <c r="R900" s="51" t="s">
        <v>376</v>
      </c>
      <c r="S900" s="43"/>
      <c r="T900" s="43"/>
      <c r="U900" s="43"/>
      <c r="V900" s="43"/>
      <c r="W900" s="43"/>
      <c r="X900" s="43"/>
      <c r="Y900" s="43"/>
      <c r="Z900" s="43"/>
      <c r="AA900" s="43"/>
      <c r="AB900" s="43"/>
      <c r="AC900" s="43"/>
      <c r="AD900" s="43"/>
      <c r="AE900" s="47">
        <f t="shared" si="84"/>
        <v>1</v>
      </c>
      <c r="AF900" s="47">
        <f t="shared" si="85"/>
        <v>0</v>
      </c>
      <c r="AG900" s="47">
        <f t="shared" si="86"/>
        <v>0</v>
      </c>
      <c r="AH900" s="43" t="s">
        <v>1073</v>
      </c>
      <c r="AI900" s="43" t="s">
        <v>1074</v>
      </c>
      <c r="AJ900" s="43" t="s">
        <v>376</v>
      </c>
      <c r="AK900" s="43" t="s">
        <v>658</v>
      </c>
      <c r="AL900" s="43" t="s">
        <v>588</v>
      </c>
      <c r="AM900" s="43" t="s">
        <v>1175</v>
      </c>
      <c r="AN900" s="43" t="s">
        <v>376</v>
      </c>
      <c r="AO900" s="43" t="s">
        <v>658</v>
      </c>
      <c r="AP900" s="43"/>
      <c r="AQ900" s="43">
        <v>1</v>
      </c>
      <c r="AR900" s="43"/>
      <c r="AS900" s="43"/>
      <c r="AT900" s="43"/>
      <c r="AU900" s="43" t="s">
        <v>376</v>
      </c>
      <c r="AV900" s="43"/>
      <c r="AW900" s="43" t="s">
        <v>30</v>
      </c>
      <c r="AX900" s="43"/>
      <c r="AY900" s="43"/>
      <c r="AZ900" s="43" t="s">
        <v>30</v>
      </c>
      <c r="BA900" s="51"/>
      <c r="BB900" s="48" t="s">
        <v>30</v>
      </c>
      <c r="BC900" s="43" t="s">
        <v>30</v>
      </c>
      <c r="BD900" s="43"/>
      <c r="BE900" s="43"/>
      <c r="BF900" s="43">
        <v>1</v>
      </c>
      <c r="BG900" s="43">
        <v>1</v>
      </c>
      <c r="BH900" s="43">
        <v>1</v>
      </c>
      <c r="BI900" s="43" t="s">
        <v>1072</v>
      </c>
      <c r="BJ900" s="43" t="s">
        <v>588</v>
      </c>
      <c r="BK900" s="43">
        <v>1978</v>
      </c>
      <c r="BL900" s="43" t="str">
        <f t="shared" si="87"/>
        <v>1978Nottingham Forest</v>
      </c>
      <c r="BM900" s="49" t="str">
        <f t="shared" si="88"/>
        <v>Manchester</v>
      </c>
      <c r="BN900" s="43"/>
      <c r="BO900" s="43"/>
      <c r="BP900" s="43"/>
      <c r="BQ900" s="43"/>
      <c r="BR900" s="43"/>
      <c r="BS900" s="43"/>
      <c r="BT900" s="43"/>
      <c r="BU900" s="43"/>
      <c r="BV900" s="43" t="s">
        <v>376</v>
      </c>
      <c r="BW900" s="43" t="s">
        <v>376</v>
      </c>
      <c r="BX900" s="43"/>
      <c r="BZ900" s="50"/>
      <c r="CA900" s="50"/>
      <c r="CB900" s="88" t="str">
        <f t="shared" si="89"/>
        <v>19780322</v>
      </c>
    </row>
    <row r="901" spans="1:80" s="49" customFormat="1" ht="12.95" customHeight="1" x14ac:dyDescent="0.2">
      <c r="A901" s="43">
        <v>3</v>
      </c>
      <c r="B901" s="43">
        <v>22</v>
      </c>
      <c r="C901" s="43">
        <v>1978</v>
      </c>
      <c r="D901" s="43" t="s">
        <v>658</v>
      </c>
      <c r="E901" s="43" t="s">
        <v>549</v>
      </c>
      <c r="F901" s="51" t="s">
        <v>1327</v>
      </c>
      <c r="G901" s="43"/>
      <c r="H901" s="51" t="s">
        <v>40</v>
      </c>
      <c r="I901" s="51" t="s">
        <v>1023</v>
      </c>
      <c r="J901" s="52">
        <v>28571</v>
      </c>
      <c r="K901" s="43" t="s">
        <v>588</v>
      </c>
      <c r="L901" s="43" t="s">
        <v>4</v>
      </c>
      <c r="M901" s="43" t="s">
        <v>1072</v>
      </c>
      <c r="N901" s="46">
        <v>0</v>
      </c>
      <c r="O901" s="46">
        <v>1</v>
      </c>
      <c r="P901" s="51" t="s">
        <v>1246</v>
      </c>
      <c r="Q901" s="51" t="s">
        <v>1101</v>
      </c>
      <c r="R901" s="51" t="s">
        <v>376</v>
      </c>
      <c r="S901" s="43"/>
      <c r="T901" s="43"/>
      <c r="U901" s="43"/>
      <c r="V901" s="43"/>
      <c r="W901" s="43"/>
      <c r="X901" s="43"/>
      <c r="Y901" s="43"/>
      <c r="Z901" s="43"/>
      <c r="AA901" s="43"/>
      <c r="AB901" s="43"/>
      <c r="AC901" s="43"/>
      <c r="AD901" s="43"/>
      <c r="AE901" s="47">
        <f t="shared" si="84"/>
        <v>0</v>
      </c>
      <c r="AF901" s="47">
        <f t="shared" si="85"/>
        <v>0</v>
      </c>
      <c r="AG901" s="47">
        <f t="shared" si="86"/>
        <v>1</v>
      </c>
      <c r="AH901" s="43" t="s">
        <v>588</v>
      </c>
      <c r="AI901" s="43" t="s">
        <v>1175</v>
      </c>
      <c r="AJ901" s="43" t="s">
        <v>376</v>
      </c>
      <c r="AK901" s="43" t="s">
        <v>658</v>
      </c>
      <c r="AL901" s="43" t="s">
        <v>1073</v>
      </c>
      <c r="AM901" s="43" t="s">
        <v>1074</v>
      </c>
      <c r="AN901" s="43" t="s">
        <v>376</v>
      </c>
      <c r="AO901" s="43" t="s">
        <v>658</v>
      </c>
      <c r="AP901" s="43"/>
      <c r="AQ901" s="43">
        <v>1</v>
      </c>
      <c r="AR901" s="43"/>
      <c r="AS901" s="43"/>
      <c r="AT901" s="43"/>
      <c r="AU901" s="43" t="s">
        <v>376</v>
      </c>
      <c r="AV901" s="43"/>
      <c r="AW901" s="43" t="s">
        <v>30</v>
      </c>
      <c r="AX901" s="43"/>
      <c r="AY901" s="43"/>
      <c r="AZ901" s="43" t="s">
        <v>30</v>
      </c>
      <c r="BA901" s="51"/>
      <c r="BB901" s="48"/>
      <c r="BC901" s="43" t="s">
        <v>30</v>
      </c>
      <c r="BD901" s="43"/>
      <c r="BE901" s="43"/>
      <c r="BF901" s="43">
        <v>1</v>
      </c>
      <c r="BG901" s="43">
        <v>1</v>
      </c>
      <c r="BH901" s="43">
        <v>1</v>
      </c>
      <c r="BI901" s="43" t="s">
        <v>588</v>
      </c>
      <c r="BJ901" s="43" t="s">
        <v>1072</v>
      </c>
      <c r="BK901" s="43">
        <v>1978</v>
      </c>
      <c r="BL901" s="43" t="str">
        <f t="shared" si="87"/>
        <v>1978Liverpool</v>
      </c>
      <c r="BM901" s="49" t="str">
        <f t="shared" si="88"/>
        <v>Manchester</v>
      </c>
      <c r="BN901" s="43"/>
      <c r="BO901" s="43"/>
      <c r="BP901" s="43"/>
      <c r="BQ901" s="43"/>
      <c r="BR901" s="43"/>
      <c r="BS901" s="43"/>
      <c r="BT901" s="43"/>
      <c r="BU901" s="43"/>
      <c r="BV901" s="43" t="s">
        <v>376</v>
      </c>
      <c r="BW901" s="43" t="s">
        <v>376</v>
      </c>
      <c r="BX901" s="43"/>
      <c r="BZ901" s="50"/>
      <c r="CA901" s="50"/>
      <c r="CB901" s="88" t="str">
        <f t="shared" si="89"/>
        <v>19780322</v>
      </c>
    </row>
    <row r="902" spans="1:80" s="49" customFormat="1" ht="12.95" customHeight="1" x14ac:dyDescent="0.2">
      <c r="A902" s="43">
        <v>4</v>
      </c>
      <c r="B902" s="43">
        <v>8</v>
      </c>
      <c r="C902" s="43">
        <v>1978</v>
      </c>
      <c r="D902" s="43" t="s">
        <v>658</v>
      </c>
      <c r="E902" s="43" t="s">
        <v>549</v>
      </c>
      <c r="F902" s="44" t="s">
        <v>1010</v>
      </c>
      <c r="G902" s="43"/>
      <c r="H902" s="44" t="s">
        <v>1011</v>
      </c>
      <c r="I902" s="44"/>
      <c r="J902" s="45">
        <v>28588</v>
      </c>
      <c r="K902" s="43" t="s">
        <v>1363</v>
      </c>
      <c r="L902" s="43" t="s">
        <v>3</v>
      </c>
      <c r="M902" s="43" t="s">
        <v>1124</v>
      </c>
      <c r="N902" s="46">
        <v>3</v>
      </c>
      <c r="O902" s="46">
        <v>1</v>
      </c>
      <c r="P902" s="44" t="s">
        <v>1281</v>
      </c>
      <c r="Q902" s="44" t="s">
        <v>1017</v>
      </c>
      <c r="R902" s="44" t="s">
        <v>376</v>
      </c>
      <c r="S902" s="43"/>
      <c r="T902" s="43"/>
      <c r="U902" s="43"/>
      <c r="V902" s="43"/>
      <c r="W902" s="43"/>
      <c r="X902" s="43"/>
      <c r="Y902" s="43"/>
      <c r="Z902" s="43"/>
      <c r="AA902" s="43"/>
      <c r="AB902" s="43"/>
      <c r="AC902" s="43"/>
      <c r="AD902" s="43"/>
      <c r="AE902" s="47">
        <f t="shared" si="84"/>
        <v>1</v>
      </c>
      <c r="AF902" s="47">
        <f t="shared" si="85"/>
        <v>0</v>
      </c>
      <c r="AG902" s="47">
        <f t="shared" si="86"/>
        <v>0</v>
      </c>
      <c r="AH902" s="43" t="s">
        <v>1364</v>
      </c>
      <c r="AI902" s="43" t="s">
        <v>1365</v>
      </c>
      <c r="AJ902" s="43" t="s">
        <v>376</v>
      </c>
      <c r="AK902" s="43" t="s">
        <v>658</v>
      </c>
      <c r="AL902" s="43" t="s">
        <v>1111</v>
      </c>
      <c r="AM902" s="43" t="s">
        <v>1126</v>
      </c>
      <c r="AN902" s="43" t="s">
        <v>376</v>
      </c>
      <c r="AO902" s="43" t="s">
        <v>658</v>
      </c>
      <c r="AP902" s="43"/>
      <c r="AQ902" s="43">
        <v>2</v>
      </c>
      <c r="AR902" s="43"/>
      <c r="AS902" s="43"/>
      <c r="AT902" s="43"/>
      <c r="AU902" s="43" t="s">
        <v>376</v>
      </c>
      <c r="AV902" s="43"/>
      <c r="AW902" s="43" t="s">
        <v>30</v>
      </c>
      <c r="AX902" s="43"/>
      <c r="AY902" s="43" t="s">
        <v>30</v>
      </c>
      <c r="AZ902" s="43"/>
      <c r="BA902" s="44"/>
      <c r="BB902" s="48"/>
      <c r="BC902" s="43"/>
      <c r="BD902" s="43"/>
      <c r="BE902" s="43"/>
      <c r="BF902" s="43">
        <v>1</v>
      </c>
      <c r="BG902" s="43">
        <v>1</v>
      </c>
      <c r="BH902" s="43">
        <v>1</v>
      </c>
      <c r="BI902" s="43" t="s">
        <v>1363</v>
      </c>
      <c r="BJ902" s="43" t="s">
        <v>1124</v>
      </c>
      <c r="BK902" s="43">
        <v>1978</v>
      </c>
      <c r="BL902" s="43" t="str">
        <f t="shared" si="87"/>
        <v>1978Ipswich Town</v>
      </c>
      <c r="BM902" s="49" t="str">
        <f t="shared" si="88"/>
        <v>London</v>
      </c>
      <c r="BN902" s="43"/>
      <c r="BO902" s="43"/>
      <c r="BP902" s="43"/>
      <c r="BQ902" s="43"/>
      <c r="BR902" s="43"/>
      <c r="BS902" s="43"/>
      <c r="BT902" s="43"/>
      <c r="BU902" s="43"/>
      <c r="BV902" s="43" t="s">
        <v>376</v>
      </c>
      <c r="BW902" s="43" t="s">
        <v>376</v>
      </c>
      <c r="BX902" s="43"/>
      <c r="BZ902" s="50"/>
      <c r="CA902" s="50"/>
      <c r="CB902" s="88" t="str">
        <f t="shared" si="89"/>
        <v>19780408</v>
      </c>
    </row>
    <row r="903" spans="1:80" s="49" customFormat="1" ht="12.95" customHeight="1" x14ac:dyDescent="0.2">
      <c r="A903" s="43">
        <v>4</v>
      </c>
      <c r="B903" s="43">
        <v>8</v>
      </c>
      <c r="C903" s="43">
        <v>1978</v>
      </c>
      <c r="D903" s="43" t="s">
        <v>658</v>
      </c>
      <c r="E903" s="43" t="s">
        <v>549</v>
      </c>
      <c r="F903" s="44" t="s">
        <v>1010</v>
      </c>
      <c r="G903" s="43"/>
      <c r="H903" s="44" t="s">
        <v>1011</v>
      </c>
      <c r="I903" s="44"/>
      <c r="J903" s="45">
        <v>28588</v>
      </c>
      <c r="K903" s="43" t="s">
        <v>1124</v>
      </c>
      <c r="L903" s="43" t="s">
        <v>4</v>
      </c>
      <c r="M903" s="43" t="s">
        <v>1363</v>
      </c>
      <c r="N903" s="46">
        <v>1</v>
      </c>
      <c r="O903" s="46">
        <v>3</v>
      </c>
      <c r="P903" s="44" t="s">
        <v>1281</v>
      </c>
      <c r="Q903" s="44" t="s">
        <v>1017</v>
      </c>
      <c r="R903" s="44" t="s">
        <v>376</v>
      </c>
      <c r="S903" s="43"/>
      <c r="T903" s="43"/>
      <c r="U903" s="43"/>
      <c r="V903" s="43"/>
      <c r="W903" s="43"/>
      <c r="X903" s="43"/>
      <c r="Y903" s="43"/>
      <c r="Z903" s="43"/>
      <c r="AA903" s="43"/>
      <c r="AB903" s="43"/>
      <c r="AC903" s="43"/>
      <c r="AD903" s="43"/>
      <c r="AE903" s="47">
        <f t="shared" si="84"/>
        <v>0</v>
      </c>
      <c r="AF903" s="47">
        <f t="shared" si="85"/>
        <v>0</v>
      </c>
      <c r="AG903" s="47">
        <f t="shared" si="86"/>
        <v>1</v>
      </c>
      <c r="AH903" s="43" t="s">
        <v>1111</v>
      </c>
      <c r="AI903" s="43" t="s">
        <v>1126</v>
      </c>
      <c r="AJ903" s="43" t="s">
        <v>376</v>
      </c>
      <c r="AK903" s="43" t="s">
        <v>658</v>
      </c>
      <c r="AL903" s="43" t="s">
        <v>1364</v>
      </c>
      <c r="AM903" s="43" t="s">
        <v>1365</v>
      </c>
      <c r="AN903" s="43" t="s">
        <v>376</v>
      </c>
      <c r="AO903" s="43" t="s">
        <v>658</v>
      </c>
      <c r="AP903" s="43"/>
      <c r="AQ903" s="43">
        <v>2</v>
      </c>
      <c r="AR903" s="43"/>
      <c r="AS903" s="43"/>
      <c r="AT903" s="43"/>
      <c r="AU903" s="43" t="s">
        <v>376</v>
      </c>
      <c r="AV903" s="43"/>
      <c r="AW903" s="43" t="s">
        <v>30</v>
      </c>
      <c r="AX903" s="43"/>
      <c r="AY903" s="43" t="s">
        <v>30</v>
      </c>
      <c r="AZ903" s="43"/>
      <c r="BA903" s="44"/>
      <c r="BB903" s="48"/>
      <c r="BC903" s="43"/>
      <c r="BD903" s="43"/>
      <c r="BE903" s="43"/>
      <c r="BF903" s="43">
        <v>1</v>
      </c>
      <c r="BG903" s="43">
        <v>1</v>
      </c>
      <c r="BH903" s="43">
        <v>1</v>
      </c>
      <c r="BI903" s="43" t="s">
        <v>1124</v>
      </c>
      <c r="BJ903" s="43" t="s">
        <v>1363</v>
      </c>
      <c r="BK903" s="43">
        <v>1978</v>
      </c>
      <c r="BL903" s="43" t="str">
        <f t="shared" si="87"/>
        <v>1978West Bromwich Albion</v>
      </c>
      <c r="BM903" s="49" t="str">
        <f t="shared" si="88"/>
        <v>London</v>
      </c>
      <c r="BN903" s="43"/>
      <c r="BO903" s="43"/>
      <c r="BP903" s="43"/>
      <c r="BQ903" s="43"/>
      <c r="BR903" s="43"/>
      <c r="BS903" s="43"/>
      <c r="BT903" s="43"/>
      <c r="BU903" s="43"/>
      <c r="BV903" s="43" t="s">
        <v>376</v>
      </c>
      <c r="BW903" s="43" t="s">
        <v>376</v>
      </c>
      <c r="BX903" s="43"/>
      <c r="BZ903" s="50"/>
      <c r="CA903" s="50"/>
      <c r="CB903" s="88" t="str">
        <f t="shared" si="89"/>
        <v>19780408</v>
      </c>
    </row>
    <row r="904" spans="1:80" s="49" customFormat="1" ht="12.95" customHeight="1" x14ac:dyDescent="0.2">
      <c r="A904" s="43">
        <v>4</v>
      </c>
      <c r="B904" s="43">
        <v>8</v>
      </c>
      <c r="C904" s="43">
        <v>1978</v>
      </c>
      <c r="D904" s="43" t="s">
        <v>658</v>
      </c>
      <c r="E904" s="43" t="s">
        <v>549</v>
      </c>
      <c r="F904" s="44" t="s">
        <v>1010</v>
      </c>
      <c r="G904" s="43"/>
      <c r="H904" s="44" t="s">
        <v>1011</v>
      </c>
      <c r="I904" s="44"/>
      <c r="J904" s="45">
        <v>28588</v>
      </c>
      <c r="K904" s="43" t="s">
        <v>587</v>
      </c>
      <c r="L904" s="43" t="s">
        <v>3</v>
      </c>
      <c r="M904" s="43" t="s">
        <v>1370</v>
      </c>
      <c r="N904" s="46">
        <v>3</v>
      </c>
      <c r="O904" s="46">
        <v>0</v>
      </c>
      <c r="P904" s="44" t="s">
        <v>1234</v>
      </c>
      <c r="Q904" s="44" t="s">
        <v>1017</v>
      </c>
      <c r="R904" s="44" t="s">
        <v>376</v>
      </c>
      <c r="S904" s="43"/>
      <c r="T904" s="43"/>
      <c r="U904" s="43"/>
      <c r="V904" s="43"/>
      <c r="W904" s="43"/>
      <c r="X904" s="43"/>
      <c r="Y904" s="43"/>
      <c r="Z904" s="43"/>
      <c r="AA904" s="43"/>
      <c r="AB904" s="43"/>
      <c r="AC904" s="43"/>
      <c r="AD904" s="43"/>
      <c r="AE904" s="47">
        <f t="shared" si="84"/>
        <v>1</v>
      </c>
      <c r="AF904" s="47">
        <f t="shared" si="85"/>
        <v>0</v>
      </c>
      <c r="AG904" s="47">
        <f t="shared" si="86"/>
        <v>0</v>
      </c>
      <c r="AH904" s="43" t="s">
        <v>1017</v>
      </c>
      <c r="AI904" s="43" t="s">
        <v>1018</v>
      </c>
      <c r="AJ904" s="43" t="s">
        <v>376</v>
      </c>
      <c r="AK904" s="43" t="s">
        <v>658</v>
      </c>
      <c r="AL904" s="43" t="s">
        <v>1017</v>
      </c>
      <c r="AM904" s="43" t="s">
        <v>1018</v>
      </c>
      <c r="AN904" s="43" t="s">
        <v>376</v>
      </c>
      <c r="AO904" s="43" t="s">
        <v>658</v>
      </c>
      <c r="AP904" s="43"/>
      <c r="AQ904" s="43">
        <v>2</v>
      </c>
      <c r="AR904" s="43"/>
      <c r="AS904" s="43"/>
      <c r="AT904" s="43"/>
      <c r="AU904" s="43" t="s">
        <v>376</v>
      </c>
      <c r="AV904" s="43"/>
      <c r="AW904" s="43" t="s">
        <v>30</v>
      </c>
      <c r="AX904" s="43"/>
      <c r="AY904" s="43" t="s">
        <v>30</v>
      </c>
      <c r="AZ904" s="43"/>
      <c r="BA904" s="44"/>
      <c r="BB904" s="48"/>
      <c r="BC904" s="43"/>
      <c r="BD904" s="43"/>
      <c r="BE904" s="43"/>
      <c r="BF904" s="43">
        <v>1</v>
      </c>
      <c r="BG904" s="43">
        <v>1</v>
      </c>
      <c r="BH904" s="43">
        <v>2</v>
      </c>
      <c r="BI904" s="43" t="s">
        <v>587</v>
      </c>
      <c r="BJ904" s="43" t="s">
        <v>1370</v>
      </c>
      <c r="BK904" s="43">
        <v>1978</v>
      </c>
      <c r="BL904" s="43" t="str">
        <f t="shared" si="87"/>
        <v>1978Arsenal</v>
      </c>
      <c r="BM904" s="49" t="str">
        <f t="shared" si="88"/>
        <v>London</v>
      </c>
      <c r="BN904" s="43"/>
      <c r="BO904" s="43"/>
      <c r="BP904" s="43"/>
      <c r="BQ904" s="43"/>
      <c r="BR904" s="43"/>
      <c r="BS904" s="43"/>
      <c r="BT904" s="43"/>
      <c r="BU904" s="43"/>
      <c r="BV904" s="43" t="s">
        <v>376</v>
      </c>
      <c r="BW904" s="43" t="s">
        <v>376</v>
      </c>
      <c r="BX904" s="43"/>
      <c r="BZ904" s="50"/>
      <c r="CA904" s="50"/>
      <c r="CB904" s="88" t="str">
        <f t="shared" si="89"/>
        <v>19780408</v>
      </c>
    </row>
    <row r="905" spans="1:80" s="49" customFormat="1" ht="12.95" customHeight="1" x14ac:dyDescent="0.2">
      <c r="A905" s="43">
        <v>4</v>
      </c>
      <c r="B905" s="43">
        <v>8</v>
      </c>
      <c r="C905" s="43">
        <v>1978</v>
      </c>
      <c r="D905" s="43" t="s">
        <v>658</v>
      </c>
      <c r="E905" s="43" t="s">
        <v>549</v>
      </c>
      <c r="F905" s="44" t="s">
        <v>1010</v>
      </c>
      <c r="G905" s="43"/>
      <c r="H905" s="44" t="s">
        <v>1011</v>
      </c>
      <c r="I905" s="44"/>
      <c r="J905" s="45">
        <v>28588</v>
      </c>
      <c r="K905" s="43" t="s">
        <v>1370</v>
      </c>
      <c r="L905" s="43" t="s">
        <v>4</v>
      </c>
      <c r="M905" s="43" t="s">
        <v>587</v>
      </c>
      <c r="N905" s="46">
        <v>0</v>
      </c>
      <c r="O905" s="46">
        <v>3</v>
      </c>
      <c r="P905" s="44" t="s">
        <v>1234</v>
      </c>
      <c r="Q905" s="44" t="s">
        <v>1017</v>
      </c>
      <c r="R905" s="44" t="s">
        <v>376</v>
      </c>
      <c r="S905" s="43"/>
      <c r="T905" s="43"/>
      <c r="U905" s="43"/>
      <c r="V905" s="43"/>
      <c r="W905" s="43"/>
      <c r="X905" s="43"/>
      <c r="Y905" s="43"/>
      <c r="Z905" s="43"/>
      <c r="AA905" s="43"/>
      <c r="AB905" s="43"/>
      <c r="AC905" s="43"/>
      <c r="AD905" s="43"/>
      <c r="AE905" s="47">
        <f t="shared" si="84"/>
        <v>0</v>
      </c>
      <c r="AF905" s="47">
        <f t="shared" si="85"/>
        <v>0</v>
      </c>
      <c r="AG905" s="47">
        <f t="shared" si="86"/>
        <v>1</v>
      </c>
      <c r="AH905" s="43" t="s">
        <v>1017</v>
      </c>
      <c r="AI905" s="43" t="s">
        <v>1018</v>
      </c>
      <c r="AJ905" s="43" t="s">
        <v>376</v>
      </c>
      <c r="AK905" s="43" t="s">
        <v>658</v>
      </c>
      <c r="AL905" s="43" t="s">
        <v>1017</v>
      </c>
      <c r="AM905" s="43" t="s">
        <v>1018</v>
      </c>
      <c r="AN905" s="43" t="s">
        <v>376</v>
      </c>
      <c r="AO905" s="43" t="s">
        <v>658</v>
      </c>
      <c r="AP905" s="43"/>
      <c r="AQ905" s="43">
        <v>2</v>
      </c>
      <c r="AR905" s="43"/>
      <c r="AS905" s="43"/>
      <c r="AT905" s="43"/>
      <c r="AU905" s="43" t="s">
        <v>376</v>
      </c>
      <c r="AV905" s="43"/>
      <c r="AW905" s="43" t="s">
        <v>30</v>
      </c>
      <c r="AX905" s="43"/>
      <c r="AY905" s="43" t="s">
        <v>30</v>
      </c>
      <c r="AZ905" s="43"/>
      <c r="BA905" s="44"/>
      <c r="BB905" s="48"/>
      <c r="BC905" s="43"/>
      <c r="BD905" s="43"/>
      <c r="BE905" s="43"/>
      <c r="BF905" s="43">
        <v>1</v>
      </c>
      <c r="BG905" s="43">
        <v>2</v>
      </c>
      <c r="BH905" s="43">
        <v>1</v>
      </c>
      <c r="BI905" s="43" t="s">
        <v>1370</v>
      </c>
      <c r="BJ905" s="43" t="s">
        <v>587</v>
      </c>
      <c r="BK905" s="43">
        <v>1978</v>
      </c>
      <c r="BL905" s="43" t="str">
        <f t="shared" si="87"/>
        <v>1978Leyton Orient</v>
      </c>
      <c r="BM905" s="49" t="str">
        <f t="shared" si="88"/>
        <v>London</v>
      </c>
      <c r="BN905" s="43"/>
      <c r="BO905" s="43"/>
      <c r="BP905" s="43"/>
      <c r="BQ905" s="43"/>
      <c r="BR905" s="43"/>
      <c r="BS905" s="43"/>
      <c r="BT905" s="43"/>
      <c r="BU905" s="43"/>
      <c r="BV905" s="43" t="s">
        <v>376</v>
      </c>
      <c r="BW905" s="43" t="s">
        <v>376</v>
      </c>
      <c r="BX905" s="43"/>
      <c r="BZ905" s="50"/>
      <c r="CA905" s="50"/>
      <c r="CB905" s="88" t="str">
        <f t="shared" si="89"/>
        <v>19780408</v>
      </c>
    </row>
    <row r="906" spans="1:80" s="49" customFormat="1" ht="12.95" customHeight="1" x14ac:dyDescent="0.2">
      <c r="A906" s="43">
        <v>5</v>
      </c>
      <c r="B906" s="43">
        <v>6</v>
      </c>
      <c r="C906" s="43">
        <v>1978</v>
      </c>
      <c r="D906" s="43" t="s">
        <v>658</v>
      </c>
      <c r="E906" s="43" t="s">
        <v>549</v>
      </c>
      <c r="F906" s="44" t="s">
        <v>1010</v>
      </c>
      <c r="G906" s="43"/>
      <c r="H906" s="44" t="s">
        <v>1025</v>
      </c>
      <c r="I906" s="44"/>
      <c r="J906" s="45">
        <v>28616</v>
      </c>
      <c r="K906" s="43" t="s">
        <v>1363</v>
      </c>
      <c r="L906" s="43" t="s">
        <v>3</v>
      </c>
      <c r="M906" s="43" t="s">
        <v>587</v>
      </c>
      <c r="N906" s="46">
        <v>1</v>
      </c>
      <c r="O906" s="46">
        <v>0</v>
      </c>
      <c r="P906" s="44" t="s">
        <v>1268</v>
      </c>
      <c r="Q906" s="44" t="s">
        <v>1017</v>
      </c>
      <c r="R906" s="44" t="s">
        <v>376</v>
      </c>
      <c r="S906" s="43"/>
      <c r="T906" s="43"/>
      <c r="U906" s="43"/>
      <c r="V906" s="43"/>
      <c r="W906" s="43"/>
      <c r="X906" s="43"/>
      <c r="Y906" s="43"/>
      <c r="Z906" s="43"/>
      <c r="AA906" s="43"/>
      <c r="AB906" s="43"/>
      <c r="AC906" s="43"/>
      <c r="AD906" s="43"/>
      <c r="AE906" s="47">
        <f t="shared" si="84"/>
        <v>1</v>
      </c>
      <c r="AF906" s="47">
        <f t="shared" si="85"/>
        <v>0</v>
      </c>
      <c r="AG906" s="47">
        <f t="shared" si="86"/>
        <v>0</v>
      </c>
      <c r="AH906" s="43" t="s">
        <v>1364</v>
      </c>
      <c r="AI906" s="43" t="s">
        <v>1365</v>
      </c>
      <c r="AJ906" s="43" t="s">
        <v>376</v>
      </c>
      <c r="AK906" s="43" t="s">
        <v>658</v>
      </c>
      <c r="AL906" s="43" t="s">
        <v>1017</v>
      </c>
      <c r="AM906" s="43" t="s">
        <v>1018</v>
      </c>
      <c r="AN906" s="43" t="s">
        <v>376</v>
      </c>
      <c r="AO906" s="43" t="s">
        <v>658</v>
      </c>
      <c r="AP906" s="43"/>
      <c r="AQ906" s="43">
        <v>1</v>
      </c>
      <c r="AR906" s="43"/>
      <c r="AS906" s="43"/>
      <c r="AT906" s="43"/>
      <c r="AU906" s="43" t="s">
        <v>376</v>
      </c>
      <c r="AV906" s="43"/>
      <c r="AW906" s="43" t="s">
        <v>30</v>
      </c>
      <c r="AX906" s="43"/>
      <c r="AY906" s="43" t="s">
        <v>30</v>
      </c>
      <c r="AZ906" s="43"/>
      <c r="BA906" s="44"/>
      <c r="BB906" s="48" t="s">
        <v>30</v>
      </c>
      <c r="BC906" s="43" t="s">
        <v>30</v>
      </c>
      <c r="BD906" s="43"/>
      <c r="BE906" s="43"/>
      <c r="BF906" s="43">
        <v>1</v>
      </c>
      <c r="BG906" s="43">
        <v>1</v>
      </c>
      <c r="BH906" s="43">
        <v>1</v>
      </c>
      <c r="BI906" s="43" t="s">
        <v>1363</v>
      </c>
      <c r="BJ906" s="43" t="s">
        <v>587</v>
      </c>
      <c r="BK906" s="43">
        <v>1978</v>
      </c>
      <c r="BL906" s="43" t="str">
        <f t="shared" si="87"/>
        <v>1978Ipswich Town</v>
      </c>
      <c r="BM906" s="49" t="str">
        <f t="shared" si="88"/>
        <v>London</v>
      </c>
      <c r="BN906" s="43"/>
      <c r="BO906" s="43"/>
      <c r="BP906" s="43"/>
      <c r="BQ906" s="43"/>
      <c r="BR906" s="43"/>
      <c r="BS906" s="43"/>
      <c r="BT906" s="43"/>
      <c r="BU906" s="43"/>
      <c r="BV906" s="43" t="s">
        <v>376</v>
      </c>
      <c r="BW906" s="43" t="s">
        <v>376</v>
      </c>
      <c r="BX906" s="43"/>
      <c r="BZ906" s="50"/>
      <c r="CA906" s="50"/>
      <c r="CB906" s="88" t="str">
        <f t="shared" si="89"/>
        <v>19780506</v>
      </c>
    </row>
    <row r="907" spans="1:80" s="49" customFormat="1" ht="12.95" customHeight="1" x14ac:dyDescent="0.2">
      <c r="A907" s="43">
        <v>5</v>
      </c>
      <c r="B907" s="43">
        <v>6</v>
      </c>
      <c r="C907" s="43">
        <v>1978</v>
      </c>
      <c r="D907" s="43" t="s">
        <v>658</v>
      </c>
      <c r="E907" s="43" t="s">
        <v>549</v>
      </c>
      <c r="F907" s="44" t="s">
        <v>1010</v>
      </c>
      <c r="G907" s="43"/>
      <c r="H907" s="44" t="s">
        <v>1025</v>
      </c>
      <c r="I907" s="44"/>
      <c r="J907" s="45">
        <v>28616</v>
      </c>
      <c r="K907" s="43" t="s">
        <v>587</v>
      </c>
      <c r="L907" s="43" t="s">
        <v>4</v>
      </c>
      <c r="M907" s="43" t="s">
        <v>1363</v>
      </c>
      <c r="N907" s="46">
        <v>0</v>
      </c>
      <c r="O907" s="46">
        <v>1</v>
      </c>
      <c r="P907" s="44" t="s">
        <v>1268</v>
      </c>
      <c r="Q907" s="44" t="s">
        <v>1017</v>
      </c>
      <c r="R907" s="44" t="s">
        <v>376</v>
      </c>
      <c r="S907" s="43"/>
      <c r="T907" s="43"/>
      <c r="U907" s="43"/>
      <c r="V907" s="43"/>
      <c r="W907" s="43"/>
      <c r="X907" s="43"/>
      <c r="Y907" s="43"/>
      <c r="Z907" s="43"/>
      <c r="AA907" s="43"/>
      <c r="AB907" s="43"/>
      <c r="AC907" s="43"/>
      <c r="AD907" s="43"/>
      <c r="AE907" s="47">
        <f t="shared" si="84"/>
        <v>0</v>
      </c>
      <c r="AF907" s="47">
        <f t="shared" si="85"/>
        <v>0</v>
      </c>
      <c r="AG907" s="47">
        <f t="shared" si="86"/>
        <v>1</v>
      </c>
      <c r="AH907" s="43" t="s">
        <v>1017</v>
      </c>
      <c r="AI907" s="43" t="s">
        <v>1018</v>
      </c>
      <c r="AJ907" s="43" t="s">
        <v>376</v>
      </c>
      <c r="AK907" s="43" t="s">
        <v>658</v>
      </c>
      <c r="AL907" s="43" t="s">
        <v>1364</v>
      </c>
      <c r="AM907" s="43" t="s">
        <v>1365</v>
      </c>
      <c r="AN907" s="43" t="s">
        <v>376</v>
      </c>
      <c r="AO907" s="43" t="s">
        <v>658</v>
      </c>
      <c r="AP907" s="43"/>
      <c r="AQ907" s="43">
        <v>1</v>
      </c>
      <c r="AR907" s="43"/>
      <c r="AS907" s="43"/>
      <c r="AT907" s="43"/>
      <c r="AU907" s="43" t="s">
        <v>376</v>
      </c>
      <c r="AV907" s="43"/>
      <c r="AW907" s="43" t="s">
        <v>30</v>
      </c>
      <c r="AX907" s="43"/>
      <c r="AY907" s="43" t="s">
        <v>30</v>
      </c>
      <c r="AZ907" s="43"/>
      <c r="BA907" s="44"/>
      <c r="BB907" s="48"/>
      <c r="BC907" s="43" t="s">
        <v>30</v>
      </c>
      <c r="BD907" s="43"/>
      <c r="BE907" s="43"/>
      <c r="BF907" s="43">
        <v>1</v>
      </c>
      <c r="BG907" s="43">
        <v>1</v>
      </c>
      <c r="BH907" s="43">
        <v>1</v>
      </c>
      <c r="BI907" s="43" t="s">
        <v>587</v>
      </c>
      <c r="BJ907" s="43" t="s">
        <v>1363</v>
      </c>
      <c r="BK907" s="43">
        <v>1978</v>
      </c>
      <c r="BL907" s="43" t="str">
        <f t="shared" si="87"/>
        <v>1978Arsenal</v>
      </c>
      <c r="BM907" s="49" t="str">
        <f t="shared" si="88"/>
        <v>London</v>
      </c>
      <c r="BN907" s="43"/>
      <c r="BO907" s="43"/>
      <c r="BP907" s="43"/>
      <c r="BQ907" s="43"/>
      <c r="BR907" s="43"/>
      <c r="BS907" s="43"/>
      <c r="BT907" s="43"/>
      <c r="BU907" s="43"/>
      <c r="BV907" s="43" t="s">
        <v>376</v>
      </c>
      <c r="BW907" s="43" t="s">
        <v>376</v>
      </c>
      <c r="BX907" s="43"/>
      <c r="BZ907" s="50"/>
      <c r="CA907" s="50"/>
      <c r="CB907" s="88" t="str">
        <f t="shared" si="89"/>
        <v>19780506</v>
      </c>
    </row>
    <row r="908" spans="1:80" s="49" customFormat="1" ht="12.95" customHeight="1" x14ac:dyDescent="0.2">
      <c r="A908" s="43">
        <v>1</v>
      </c>
      <c r="B908" s="43">
        <v>17</v>
      </c>
      <c r="C908" s="43">
        <v>1979</v>
      </c>
      <c r="D908" s="43" t="s">
        <v>658</v>
      </c>
      <c r="E908" s="43" t="s">
        <v>547</v>
      </c>
      <c r="F908" s="51" t="s">
        <v>1327</v>
      </c>
      <c r="G908" s="43"/>
      <c r="H908" s="51" t="s">
        <v>1011</v>
      </c>
      <c r="I908" s="51">
        <v>1</v>
      </c>
      <c r="J908" s="52">
        <v>28872</v>
      </c>
      <c r="K908" s="43" t="s">
        <v>1072</v>
      </c>
      <c r="L908" s="43" t="s">
        <v>3</v>
      </c>
      <c r="M908" s="43" t="s">
        <v>1357</v>
      </c>
      <c r="N908" s="46">
        <v>3</v>
      </c>
      <c r="O908" s="46">
        <v>1</v>
      </c>
      <c r="P908" s="51" t="s">
        <v>1135</v>
      </c>
      <c r="Q908" s="51" t="s">
        <v>1073</v>
      </c>
      <c r="R908" s="51" t="s">
        <v>376</v>
      </c>
      <c r="S908" s="43"/>
      <c r="T908" s="43"/>
      <c r="U908" s="43"/>
      <c r="V908" s="43"/>
      <c r="W908" s="43"/>
      <c r="X908" s="43"/>
      <c r="Y908" s="43"/>
      <c r="Z908" s="43"/>
      <c r="AA908" s="43"/>
      <c r="AB908" s="43"/>
      <c r="AC908" s="43"/>
      <c r="AD908" s="43" t="s">
        <v>1033</v>
      </c>
      <c r="AE908" s="47">
        <f t="shared" si="84"/>
        <v>1</v>
      </c>
      <c r="AF908" s="47">
        <f t="shared" si="85"/>
        <v>0</v>
      </c>
      <c r="AG908" s="47">
        <f t="shared" si="86"/>
        <v>0</v>
      </c>
      <c r="AH908" s="43" t="s">
        <v>1073</v>
      </c>
      <c r="AI908" s="43" t="s">
        <v>1074</v>
      </c>
      <c r="AJ908" s="43" t="s">
        <v>376</v>
      </c>
      <c r="AK908" s="43" t="s">
        <v>658</v>
      </c>
      <c r="AL908" s="43" t="s">
        <v>1017</v>
      </c>
      <c r="AM908" s="43" t="s">
        <v>1371</v>
      </c>
      <c r="AN908" s="43" t="s">
        <v>376</v>
      </c>
      <c r="AO908" s="43" t="s">
        <v>658</v>
      </c>
      <c r="AP908" s="43"/>
      <c r="AQ908" s="43">
        <v>2</v>
      </c>
      <c r="AR908" s="43"/>
      <c r="AS908" s="43"/>
      <c r="AT908" s="43"/>
      <c r="AU908" s="43" t="s">
        <v>376</v>
      </c>
      <c r="AV908" s="43"/>
      <c r="AW908" s="43" t="s">
        <v>30</v>
      </c>
      <c r="AX908" s="43"/>
      <c r="AY908" s="43"/>
      <c r="AZ908" s="43" t="s">
        <v>30</v>
      </c>
      <c r="BA908" s="51"/>
      <c r="BB908" s="48"/>
      <c r="BC908" s="43"/>
      <c r="BD908" s="43"/>
      <c r="BE908" s="43"/>
      <c r="BF908" s="43">
        <v>1</v>
      </c>
      <c r="BG908" s="43">
        <v>1</v>
      </c>
      <c r="BH908" s="43">
        <v>3</v>
      </c>
      <c r="BI908" s="43" t="s">
        <v>1072</v>
      </c>
      <c r="BJ908" s="43" t="s">
        <v>1357</v>
      </c>
      <c r="BK908" s="43">
        <v>1979</v>
      </c>
      <c r="BL908" s="43" t="str">
        <f t="shared" si="87"/>
        <v>1979Nottingham Forest</v>
      </c>
      <c r="BM908" s="49" t="str">
        <f t="shared" si="88"/>
        <v>Nottingham Forest</v>
      </c>
      <c r="BN908" s="43"/>
      <c r="BO908" s="43"/>
      <c r="BP908" s="43"/>
      <c r="BQ908" s="43"/>
      <c r="BR908" s="43"/>
      <c r="BS908" s="43"/>
      <c r="BT908" s="43"/>
      <c r="BU908" s="43"/>
      <c r="BV908" s="43" t="s">
        <v>376</v>
      </c>
      <c r="BW908" s="43" t="s">
        <v>376</v>
      </c>
      <c r="BX908" s="43"/>
      <c r="BY908" s="32"/>
      <c r="BZ908" s="50"/>
      <c r="CA908" s="50"/>
      <c r="CB908" s="88" t="str">
        <f t="shared" si="89"/>
        <v>19790117</v>
      </c>
    </row>
    <row r="909" spans="1:80" s="49" customFormat="1" ht="12.95" customHeight="1" x14ac:dyDescent="0.2">
      <c r="A909" s="43">
        <v>1</v>
      </c>
      <c r="B909" s="43">
        <v>17</v>
      </c>
      <c r="C909" s="43">
        <v>1979</v>
      </c>
      <c r="D909" s="43" t="s">
        <v>658</v>
      </c>
      <c r="E909" s="43" t="s">
        <v>547</v>
      </c>
      <c r="F909" s="51" t="s">
        <v>1327</v>
      </c>
      <c r="G909" s="43"/>
      <c r="H909" s="51" t="s">
        <v>1011</v>
      </c>
      <c r="I909" s="51">
        <v>1</v>
      </c>
      <c r="J909" s="52">
        <v>28872</v>
      </c>
      <c r="K909" s="43" t="s">
        <v>1357</v>
      </c>
      <c r="L909" s="43" t="s">
        <v>4</v>
      </c>
      <c r="M909" s="43" t="s">
        <v>1072</v>
      </c>
      <c r="N909" s="46">
        <v>1</v>
      </c>
      <c r="O909" s="46">
        <v>3</v>
      </c>
      <c r="P909" s="51" t="s">
        <v>1135</v>
      </c>
      <c r="Q909" s="51" t="s">
        <v>1073</v>
      </c>
      <c r="R909" s="51" t="s">
        <v>376</v>
      </c>
      <c r="S909" s="43"/>
      <c r="T909" s="43"/>
      <c r="U909" s="43"/>
      <c r="V909" s="43"/>
      <c r="W909" s="43"/>
      <c r="X909" s="43"/>
      <c r="Y909" s="43"/>
      <c r="Z909" s="43"/>
      <c r="AA909" s="43"/>
      <c r="AB909" s="43"/>
      <c r="AC909" s="43"/>
      <c r="AD909" s="43" t="s">
        <v>1037</v>
      </c>
      <c r="AE909" s="47">
        <f t="shared" si="84"/>
        <v>0</v>
      </c>
      <c r="AF909" s="47">
        <f t="shared" si="85"/>
        <v>0</v>
      </c>
      <c r="AG909" s="47">
        <f t="shared" si="86"/>
        <v>1</v>
      </c>
      <c r="AH909" s="43" t="s">
        <v>1017</v>
      </c>
      <c r="AI909" s="43" t="s">
        <v>1371</v>
      </c>
      <c r="AJ909" s="43" t="s">
        <v>376</v>
      </c>
      <c r="AK909" s="43" t="s">
        <v>658</v>
      </c>
      <c r="AL909" s="43" t="s">
        <v>1073</v>
      </c>
      <c r="AM909" s="43" t="s">
        <v>1074</v>
      </c>
      <c r="AN909" s="43" t="s">
        <v>376</v>
      </c>
      <c r="AO909" s="43" t="s">
        <v>658</v>
      </c>
      <c r="AP909" s="43"/>
      <c r="AQ909" s="43">
        <v>2</v>
      </c>
      <c r="AR909" s="43"/>
      <c r="AS909" s="43"/>
      <c r="AT909" s="43"/>
      <c r="AU909" s="43" t="s">
        <v>376</v>
      </c>
      <c r="AV909" s="43"/>
      <c r="AW909" s="43" t="s">
        <v>30</v>
      </c>
      <c r="AX909" s="43"/>
      <c r="AY909" s="43"/>
      <c r="AZ909" s="43" t="s">
        <v>30</v>
      </c>
      <c r="BA909" s="51"/>
      <c r="BB909" s="48"/>
      <c r="BC909" s="43"/>
      <c r="BD909" s="43"/>
      <c r="BE909" s="43"/>
      <c r="BF909" s="43">
        <v>1</v>
      </c>
      <c r="BG909" s="43">
        <v>3</v>
      </c>
      <c r="BH909" s="43">
        <v>1</v>
      </c>
      <c r="BI909" s="43" t="s">
        <v>1357</v>
      </c>
      <c r="BJ909" s="43" t="s">
        <v>1072</v>
      </c>
      <c r="BK909" s="43">
        <v>1979</v>
      </c>
      <c r="BL909" s="43" t="str">
        <f t="shared" si="87"/>
        <v>1979Watford</v>
      </c>
      <c r="BM909" s="49" t="str">
        <f t="shared" si="88"/>
        <v>Nottingham Forest</v>
      </c>
      <c r="BN909" s="43"/>
      <c r="BO909" s="43"/>
      <c r="BP909" s="43"/>
      <c r="BQ909" s="43"/>
      <c r="BR909" s="43"/>
      <c r="BS909" s="43"/>
      <c r="BT909" s="43"/>
      <c r="BU909" s="43"/>
      <c r="BV909" s="43" t="s">
        <v>376</v>
      </c>
      <c r="BW909" s="43" t="s">
        <v>376</v>
      </c>
      <c r="BX909" s="43"/>
      <c r="BY909" s="32"/>
      <c r="BZ909" s="50"/>
      <c r="CA909" s="50"/>
      <c r="CB909" s="88" t="str">
        <f t="shared" si="89"/>
        <v>19790117</v>
      </c>
    </row>
    <row r="910" spans="1:80" s="49" customFormat="1" ht="12.95" customHeight="1" x14ac:dyDescent="0.2">
      <c r="A910" s="43">
        <v>1</v>
      </c>
      <c r="B910" s="43">
        <v>24</v>
      </c>
      <c r="C910" s="43">
        <v>1979</v>
      </c>
      <c r="D910" s="43" t="s">
        <v>658</v>
      </c>
      <c r="E910" s="43" t="s">
        <v>547</v>
      </c>
      <c r="F910" s="51" t="s">
        <v>1327</v>
      </c>
      <c r="G910" s="43"/>
      <c r="H910" s="51" t="s">
        <v>1011</v>
      </c>
      <c r="I910" s="51">
        <v>1</v>
      </c>
      <c r="J910" s="52">
        <v>28879</v>
      </c>
      <c r="K910" s="43" t="s">
        <v>794</v>
      </c>
      <c r="L910" s="43" t="s">
        <v>1014</v>
      </c>
      <c r="M910" s="43" t="s">
        <v>629</v>
      </c>
      <c r="N910" s="46">
        <v>2</v>
      </c>
      <c r="O910" s="46">
        <v>2</v>
      </c>
      <c r="P910" s="51" t="s">
        <v>1240</v>
      </c>
      <c r="Q910" s="51" t="s">
        <v>1241</v>
      </c>
      <c r="R910" s="51" t="s">
        <v>376</v>
      </c>
      <c r="S910" s="43"/>
      <c r="T910" s="43"/>
      <c r="U910" s="43"/>
      <c r="V910" s="43"/>
      <c r="W910" s="43"/>
      <c r="X910" s="43"/>
      <c r="Y910" s="43"/>
      <c r="Z910" s="43"/>
      <c r="AA910" s="43"/>
      <c r="AB910" s="43"/>
      <c r="AC910" s="43"/>
      <c r="AD910" s="43" t="s">
        <v>1033</v>
      </c>
      <c r="AE910" s="47">
        <f t="shared" si="84"/>
        <v>0</v>
      </c>
      <c r="AF910" s="47">
        <f t="shared" si="85"/>
        <v>1</v>
      </c>
      <c r="AG910" s="47">
        <f t="shared" si="86"/>
        <v>0</v>
      </c>
      <c r="AH910" s="43" t="s">
        <v>1241</v>
      </c>
      <c r="AI910" s="43" t="s">
        <v>1260</v>
      </c>
      <c r="AJ910" s="43" t="s">
        <v>376</v>
      </c>
      <c r="AK910" s="43" t="s">
        <v>658</v>
      </c>
      <c r="AL910" s="43" t="s">
        <v>629</v>
      </c>
      <c r="AM910" s="43" t="s">
        <v>1199</v>
      </c>
      <c r="AN910" s="43" t="s">
        <v>376</v>
      </c>
      <c r="AO910" s="43" t="s">
        <v>658</v>
      </c>
      <c r="AP910" s="43"/>
      <c r="AQ910" s="43">
        <v>2</v>
      </c>
      <c r="AR910" s="43"/>
      <c r="AS910" s="43"/>
      <c r="AT910" s="43"/>
      <c r="AU910" s="43" t="s">
        <v>376</v>
      </c>
      <c r="AV910" s="43"/>
      <c r="AW910" s="43" t="s">
        <v>30</v>
      </c>
      <c r="AX910" s="43"/>
      <c r="AY910" s="43"/>
      <c r="AZ910" s="43" t="s">
        <v>30</v>
      </c>
      <c r="BA910" s="51"/>
      <c r="BB910" s="48"/>
      <c r="BC910" s="43"/>
      <c r="BD910" s="43"/>
      <c r="BE910" s="43"/>
      <c r="BF910" s="43">
        <v>1</v>
      </c>
      <c r="BG910" s="43">
        <v>1</v>
      </c>
      <c r="BH910" s="43">
        <v>1</v>
      </c>
      <c r="BI910" s="43" t="s">
        <v>794</v>
      </c>
      <c r="BJ910" s="43" t="s">
        <v>629</v>
      </c>
      <c r="BK910" s="43">
        <v>1979</v>
      </c>
      <c r="BL910" s="43" t="str">
        <f t="shared" si="87"/>
        <v>1979Leeds United</v>
      </c>
      <c r="BM910" s="49" t="str">
        <f t="shared" si="88"/>
        <v>Leeds United</v>
      </c>
      <c r="BN910" s="43"/>
      <c r="BO910" s="43"/>
      <c r="BP910" s="43"/>
      <c r="BQ910" s="43"/>
      <c r="BR910" s="43"/>
      <c r="BS910" s="43"/>
      <c r="BT910" s="43"/>
      <c r="BU910" s="43"/>
      <c r="BV910" s="43" t="s">
        <v>376</v>
      </c>
      <c r="BW910" s="43" t="s">
        <v>376</v>
      </c>
      <c r="BX910" s="43"/>
      <c r="BZ910" s="50"/>
      <c r="CA910" s="50"/>
      <c r="CB910" s="88" t="str">
        <f t="shared" si="89"/>
        <v>19790124</v>
      </c>
    </row>
    <row r="911" spans="1:80" s="49" customFormat="1" ht="12.95" customHeight="1" x14ac:dyDescent="0.2">
      <c r="A911" s="43">
        <v>1</v>
      </c>
      <c r="B911" s="43">
        <v>24</v>
      </c>
      <c r="C911" s="43">
        <v>1979</v>
      </c>
      <c r="D911" s="43" t="s">
        <v>658</v>
      </c>
      <c r="E911" s="43" t="s">
        <v>547</v>
      </c>
      <c r="F911" s="51" t="s">
        <v>1327</v>
      </c>
      <c r="G911" s="43"/>
      <c r="H911" s="51" t="s">
        <v>1011</v>
      </c>
      <c r="I911" s="51">
        <v>1</v>
      </c>
      <c r="J911" s="52">
        <v>28879</v>
      </c>
      <c r="K911" s="43" t="s">
        <v>629</v>
      </c>
      <c r="L911" s="43" t="s">
        <v>1014</v>
      </c>
      <c r="M911" s="43" t="s">
        <v>794</v>
      </c>
      <c r="N911" s="46">
        <v>2</v>
      </c>
      <c r="O911" s="46">
        <v>2</v>
      </c>
      <c r="P911" s="51" t="s">
        <v>1240</v>
      </c>
      <c r="Q911" s="51" t="s">
        <v>1241</v>
      </c>
      <c r="R911" s="51" t="s">
        <v>376</v>
      </c>
      <c r="S911" s="43"/>
      <c r="T911" s="43"/>
      <c r="U911" s="43"/>
      <c r="V911" s="43"/>
      <c r="W911" s="43"/>
      <c r="X911" s="43"/>
      <c r="Y911" s="43"/>
      <c r="Z911" s="43"/>
      <c r="AA911" s="43"/>
      <c r="AB911" s="43"/>
      <c r="AC911" s="43"/>
      <c r="AD911" s="43" t="s">
        <v>1037</v>
      </c>
      <c r="AE911" s="47">
        <f t="shared" si="84"/>
        <v>0</v>
      </c>
      <c r="AF911" s="47">
        <f t="shared" si="85"/>
        <v>1</v>
      </c>
      <c r="AG911" s="47">
        <f t="shared" si="86"/>
        <v>0</v>
      </c>
      <c r="AH911" s="43" t="s">
        <v>629</v>
      </c>
      <c r="AI911" s="43" t="s">
        <v>1199</v>
      </c>
      <c r="AJ911" s="43" t="s">
        <v>376</v>
      </c>
      <c r="AK911" s="43" t="s">
        <v>658</v>
      </c>
      <c r="AL911" s="43" t="s">
        <v>1241</v>
      </c>
      <c r="AM911" s="43" t="s">
        <v>1260</v>
      </c>
      <c r="AN911" s="43" t="s">
        <v>376</v>
      </c>
      <c r="AO911" s="43" t="s">
        <v>658</v>
      </c>
      <c r="AP911" s="43"/>
      <c r="AQ911" s="43">
        <v>2</v>
      </c>
      <c r="AR911" s="43"/>
      <c r="AS911" s="43"/>
      <c r="AT911" s="43"/>
      <c r="AU911" s="43" t="s">
        <v>376</v>
      </c>
      <c r="AV911" s="43"/>
      <c r="AW911" s="43" t="s">
        <v>30</v>
      </c>
      <c r="AX911" s="43"/>
      <c r="AY911" s="43"/>
      <c r="AZ911" s="43" t="s">
        <v>30</v>
      </c>
      <c r="BA911" s="51"/>
      <c r="BB911" s="48"/>
      <c r="BC911" s="43"/>
      <c r="BD911" s="43"/>
      <c r="BE911" s="43"/>
      <c r="BF911" s="43">
        <v>1</v>
      </c>
      <c r="BG911" s="43">
        <v>1</v>
      </c>
      <c r="BH911" s="43">
        <v>1</v>
      </c>
      <c r="BI911" s="43" t="s">
        <v>629</v>
      </c>
      <c r="BJ911" s="43" t="s">
        <v>794</v>
      </c>
      <c r="BK911" s="43">
        <v>1979</v>
      </c>
      <c r="BL911" s="43" t="str">
        <f t="shared" si="87"/>
        <v>1979Southampton</v>
      </c>
      <c r="BM911" s="49" t="str">
        <f t="shared" si="88"/>
        <v>Leeds United</v>
      </c>
      <c r="BN911" s="43"/>
      <c r="BO911" s="43"/>
      <c r="BP911" s="43"/>
      <c r="BQ911" s="43"/>
      <c r="BR911" s="43"/>
      <c r="BS911" s="43"/>
      <c r="BT911" s="43"/>
      <c r="BU911" s="43"/>
      <c r="BV911" s="43" t="s">
        <v>376</v>
      </c>
      <c r="BW911" s="43" t="s">
        <v>376</v>
      </c>
      <c r="BX911" s="43"/>
      <c r="BZ911" s="50"/>
      <c r="CA911" s="50"/>
      <c r="CB911" s="88" t="str">
        <f t="shared" si="89"/>
        <v>19790124</v>
      </c>
    </row>
    <row r="912" spans="1:80" s="49" customFormat="1" ht="12.95" customHeight="1" x14ac:dyDescent="0.2">
      <c r="A912" s="43">
        <v>1</v>
      </c>
      <c r="B912" s="43">
        <v>30</v>
      </c>
      <c r="C912" s="43">
        <v>1979</v>
      </c>
      <c r="D912" s="43" t="s">
        <v>658</v>
      </c>
      <c r="E912" s="43" t="s">
        <v>547</v>
      </c>
      <c r="F912" s="51" t="s">
        <v>1327</v>
      </c>
      <c r="G912" s="43"/>
      <c r="H912" s="51" t="s">
        <v>1011</v>
      </c>
      <c r="I912" s="51">
        <v>2</v>
      </c>
      <c r="J912" s="52">
        <v>28885</v>
      </c>
      <c r="K912" s="43" t="s">
        <v>629</v>
      </c>
      <c r="L912" s="43" t="s">
        <v>3</v>
      </c>
      <c r="M912" s="43" t="s">
        <v>794</v>
      </c>
      <c r="N912" s="46">
        <v>1</v>
      </c>
      <c r="O912" s="46">
        <v>0</v>
      </c>
      <c r="P912" s="51" t="s">
        <v>1372</v>
      </c>
      <c r="Q912" s="51" t="s">
        <v>629</v>
      </c>
      <c r="R912" s="51" t="s">
        <v>376</v>
      </c>
      <c r="S912" s="43"/>
      <c r="T912" s="43"/>
      <c r="U912" s="43"/>
      <c r="V912" s="43"/>
      <c r="W912" s="43"/>
      <c r="X912" s="43"/>
      <c r="Y912" s="43"/>
      <c r="Z912" s="43"/>
      <c r="AA912" s="43"/>
      <c r="AB912" s="43"/>
      <c r="AC912" s="43"/>
      <c r="AD912" s="43" t="s">
        <v>1033</v>
      </c>
      <c r="AE912" s="47">
        <f t="shared" si="84"/>
        <v>1</v>
      </c>
      <c r="AF912" s="47">
        <f t="shared" si="85"/>
        <v>0</v>
      </c>
      <c r="AG912" s="47">
        <f t="shared" si="86"/>
        <v>0</v>
      </c>
      <c r="AH912" s="43" t="s">
        <v>629</v>
      </c>
      <c r="AI912" s="43" t="s">
        <v>1199</v>
      </c>
      <c r="AJ912" s="43" t="s">
        <v>376</v>
      </c>
      <c r="AK912" s="43" t="s">
        <v>658</v>
      </c>
      <c r="AL912" s="43" t="s">
        <v>1241</v>
      </c>
      <c r="AM912" s="43" t="s">
        <v>1260</v>
      </c>
      <c r="AN912" s="43" t="s">
        <v>376</v>
      </c>
      <c r="AO912" s="43" t="s">
        <v>658</v>
      </c>
      <c r="AP912" s="43"/>
      <c r="AQ912" s="43">
        <v>2</v>
      </c>
      <c r="AR912" s="43"/>
      <c r="AS912" s="43"/>
      <c r="AT912" s="43"/>
      <c r="AU912" s="43" t="s">
        <v>376</v>
      </c>
      <c r="AV912" s="43"/>
      <c r="AW912" s="43" t="s">
        <v>30</v>
      </c>
      <c r="AX912" s="43"/>
      <c r="AY912" s="43"/>
      <c r="AZ912" s="43" t="s">
        <v>30</v>
      </c>
      <c r="BA912" s="51"/>
      <c r="BB912" s="48"/>
      <c r="BC912" s="43"/>
      <c r="BD912" s="43"/>
      <c r="BE912" s="43"/>
      <c r="BF912" s="43">
        <v>1</v>
      </c>
      <c r="BG912" s="43">
        <v>1</v>
      </c>
      <c r="BH912" s="43">
        <v>1</v>
      </c>
      <c r="BI912" s="43" t="s">
        <v>629</v>
      </c>
      <c r="BJ912" s="43" t="s">
        <v>794</v>
      </c>
      <c r="BK912" s="43">
        <v>1979</v>
      </c>
      <c r="BL912" s="43" t="str">
        <f t="shared" si="87"/>
        <v>1979Southampton</v>
      </c>
      <c r="BM912" s="49" t="str">
        <f t="shared" si="88"/>
        <v>Southampton</v>
      </c>
      <c r="BN912" s="43"/>
      <c r="BO912" s="43"/>
      <c r="BP912" s="43"/>
      <c r="BQ912" s="43"/>
      <c r="BR912" s="43"/>
      <c r="BS912" s="43"/>
      <c r="BT912" s="43"/>
      <c r="BU912" s="43"/>
      <c r="BV912" s="43" t="s">
        <v>376</v>
      </c>
      <c r="BW912" s="43" t="s">
        <v>376</v>
      </c>
      <c r="BX912" s="43"/>
      <c r="BY912" s="47"/>
      <c r="BZ912" s="50"/>
      <c r="CA912" s="50"/>
      <c r="CB912" s="88" t="str">
        <f t="shared" si="89"/>
        <v>19790130</v>
      </c>
    </row>
    <row r="913" spans="1:80" s="49" customFormat="1" ht="12.95" customHeight="1" x14ac:dyDescent="0.2">
      <c r="A913" s="43">
        <v>1</v>
      </c>
      <c r="B913" s="43">
        <v>30</v>
      </c>
      <c r="C913" s="43">
        <v>1979</v>
      </c>
      <c r="D913" s="43" t="s">
        <v>658</v>
      </c>
      <c r="E913" s="43" t="s">
        <v>547</v>
      </c>
      <c r="F913" s="51" t="s">
        <v>1327</v>
      </c>
      <c r="G913" s="43"/>
      <c r="H913" s="51" t="s">
        <v>1011</v>
      </c>
      <c r="I913" s="51">
        <v>2</v>
      </c>
      <c r="J913" s="52">
        <v>28885</v>
      </c>
      <c r="K913" s="43" t="s">
        <v>794</v>
      </c>
      <c r="L913" s="43" t="s">
        <v>4</v>
      </c>
      <c r="M913" s="43" t="s">
        <v>629</v>
      </c>
      <c r="N913" s="46">
        <v>0</v>
      </c>
      <c r="O913" s="46">
        <v>1</v>
      </c>
      <c r="P913" s="51" t="s">
        <v>1372</v>
      </c>
      <c r="Q913" s="51" t="s">
        <v>629</v>
      </c>
      <c r="R913" s="51" t="s">
        <v>376</v>
      </c>
      <c r="S913" s="43"/>
      <c r="T913" s="43"/>
      <c r="U913" s="43"/>
      <c r="V913" s="43"/>
      <c r="W913" s="43"/>
      <c r="X913" s="43"/>
      <c r="Y913" s="43"/>
      <c r="Z913" s="43"/>
      <c r="AA913" s="43"/>
      <c r="AB913" s="43"/>
      <c r="AC913" s="43"/>
      <c r="AD913" s="43" t="s">
        <v>1037</v>
      </c>
      <c r="AE913" s="47">
        <f t="shared" si="84"/>
        <v>0</v>
      </c>
      <c r="AF913" s="47">
        <f t="shared" si="85"/>
        <v>0</v>
      </c>
      <c r="AG913" s="47">
        <f t="shared" si="86"/>
        <v>1</v>
      </c>
      <c r="AH913" s="43" t="s">
        <v>1241</v>
      </c>
      <c r="AI913" s="43" t="s">
        <v>1260</v>
      </c>
      <c r="AJ913" s="43" t="s">
        <v>376</v>
      </c>
      <c r="AK913" s="43" t="s">
        <v>658</v>
      </c>
      <c r="AL913" s="43" t="s">
        <v>629</v>
      </c>
      <c r="AM913" s="43" t="s">
        <v>1199</v>
      </c>
      <c r="AN913" s="43" t="s">
        <v>376</v>
      </c>
      <c r="AO913" s="43" t="s">
        <v>658</v>
      </c>
      <c r="AP913" s="43"/>
      <c r="AQ913" s="43">
        <v>2</v>
      </c>
      <c r="AR913" s="43"/>
      <c r="AS913" s="43"/>
      <c r="AT913" s="43"/>
      <c r="AU913" s="43" t="s">
        <v>376</v>
      </c>
      <c r="AV913" s="43"/>
      <c r="AW913" s="43" t="s">
        <v>30</v>
      </c>
      <c r="AX913" s="43"/>
      <c r="AY913" s="43"/>
      <c r="AZ913" s="43" t="s">
        <v>30</v>
      </c>
      <c r="BA913" s="51"/>
      <c r="BB913" s="48"/>
      <c r="BC913" s="43"/>
      <c r="BD913" s="43"/>
      <c r="BE913" s="43"/>
      <c r="BF913" s="43">
        <v>1</v>
      </c>
      <c r="BG913" s="43">
        <v>1</v>
      </c>
      <c r="BH913" s="43">
        <v>1</v>
      </c>
      <c r="BI913" s="43" t="s">
        <v>794</v>
      </c>
      <c r="BJ913" s="43" t="s">
        <v>629</v>
      </c>
      <c r="BK913" s="43">
        <v>1979</v>
      </c>
      <c r="BL913" s="43" t="str">
        <f t="shared" si="87"/>
        <v>1979Leeds United</v>
      </c>
      <c r="BM913" s="49" t="str">
        <f t="shared" si="88"/>
        <v>Southampton</v>
      </c>
      <c r="BN913" s="43"/>
      <c r="BO913" s="43"/>
      <c r="BP913" s="43"/>
      <c r="BQ913" s="43"/>
      <c r="BR913" s="43"/>
      <c r="BS913" s="43"/>
      <c r="BT913" s="43"/>
      <c r="BU913" s="43"/>
      <c r="BV913" s="43" t="s">
        <v>376</v>
      </c>
      <c r="BW913" s="43" t="s">
        <v>376</v>
      </c>
      <c r="BX913" s="43"/>
      <c r="BY913" s="47"/>
      <c r="BZ913" s="50"/>
      <c r="CA913" s="50"/>
      <c r="CB913" s="88" t="str">
        <f t="shared" si="89"/>
        <v>19790130</v>
      </c>
    </row>
    <row r="914" spans="1:80" s="49" customFormat="1" ht="12.95" customHeight="1" x14ac:dyDescent="0.2">
      <c r="A914" s="43">
        <v>1</v>
      </c>
      <c r="B914" s="43">
        <v>30</v>
      </c>
      <c r="C914" s="43">
        <v>1979</v>
      </c>
      <c r="D914" s="43" t="s">
        <v>658</v>
      </c>
      <c r="E914" s="43" t="s">
        <v>547</v>
      </c>
      <c r="F914" s="51" t="s">
        <v>1327</v>
      </c>
      <c r="G914" s="43"/>
      <c r="H914" s="51" t="s">
        <v>1011</v>
      </c>
      <c r="I914" s="51">
        <v>2</v>
      </c>
      <c r="J914" s="52">
        <v>28885</v>
      </c>
      <c r="K914" s="43" t="s">
        <v>1357</v>
      </c>
      <c r="L914" s="43" t="s">
        <v>1014</v>
      </c>
      <c r="M914" s="43" t="s">
        <v>1072</v>
      </c>
      <c r="N914" s="46">
        <v>0</v>
      </c>
      <c r="O914" s="46">
        <v>0</v>
      </c>
      <c r="P914" s="51" t="s">
        <v>1373</v>
      </c>
      <c r="Q914" s="51" t="s">
        <v>1017</v>
      </c>
      <c r="R914" s="51" t="s">
        <v>376</v>
      </c>
      <c r="S914" s="43"/>
      <c r="T914" s="43"/>
      <c r="U914" s="43"/>
      <c r="V914" s="43"/>
      <c r="W914" s="43"/>
      <c r="X914" s="43"/>
      <c r="Y914" s="43"/>
      <c r="Z914" s="43"/>
      <c r="AA914" s="43"/>
      <c r="AB914" s="43"/>
      <c r="AC914" s="43"/>
      <c r="AD914" s="43" t="s">
        <v>1033</v>
      </c>
      <c r="AE914" s="47">
        <f t="shared" si="84"/>
        <v>0</v>
      </c>
      <c r="AF914" s="47">
        <f t="shared" si="85"/>
        <v>1</v>
      </c>
      <c r="AG914" s="47">
        <f t="shared" si="86"/>
        <v>0</v>
      </c>
      <c r="AH914" s="43" t="s">
        <v>1017</v>
      </c>
      <c r="AI914" s="43" t="s">
        <v>1371</v>
      </c>
      <c r="AJ914" s="43" t="s">
        <v>376</v>
      </c>
      <c r="AK914" s="43" t="s">
        <v>658</v>
      </c>
      <c r="AL914" s="43" t="s">
        <v>1073</v>
      </c>
      <c r="AM914" s="43" t="s">
        <v>1074</v>
      </c>
      <c r="AN914" s="43" t="s">
        <v>376</v>
      </c>
      <c r="AO914" s="43" t="s">
        <v>658</v>
      </c>
      <c r="AP914" s="43"/>
      <c r="AQ914" s="43">
        <v>2</v>
      </c>
      <c r="AR914" s="43"/>
      <c r="AS914" s="43"/>
      <c r="AT914" s="43"/>
      <c r="AU914" s="43" t="s">
        <v>376</v>
      </c>
      <c r="AV914" s="43"/>
      <c r="AW914" s="43" t="s">
        <v>30</v>
      </c>
      <c r="AX914" s="43"/>
      <c r="AY914" s="43"/>
      <c r="AZ914" s="43" t="s">
        <v>30</v>
      </c>
      <c r="BA914" s="51"/>
      <c r="BB914" s="48"/>
      <c r="BC914" s="43"/>
      <c r="BD914" s="43"/>
      <c r="BE914" s="43"/>
      <c r="BF914" s="43">
        <v>1</v>
      </c>
      <c r="BG914" s="43">
        <v>3</v>
      </c>
      <c r="BH914" s="43">
        <v>1</v>
      </c>
      <c r="BI914" s="43" t="s">
        <v>1357</v>
      </c>
      <c r="BJ914" s="43" t="s">
        <v>1072</v>
      </c>
      <c r="BK914" s="43">
        <v>1979</v>
      </c>
      <c r="BL914" s="43" t="str">
        <f t="shared" si="87"/>
        <v>1979Watford</v>
      </c>
      <c r="BM914" s="49" t="str">
        <f t="shared" si="88"/>
        <v>Watford</v>
      </c>
      <c r="BN914" s="43"/>
      <c r="BO914" s="43"/>
      <c r="BP914" s="43"/>
      <c r="BQ914" s="43"/>
      <c r="BR914" s="43"/>
      <c r="BS914" s="43"/>
      <c r="BT914" s="43"/>
      <c r="BU914" s="43"/>
      <c r="BV914" s="43" t="s">
        <v>376</v>
      </c>
      <c r="BW914" s="43" t="s">
        <v>376</v>
      </c>
      <c r="BX914" s="43"/>
      <c r="BZ914" s="50"/>
      <c r="CA914" s="50"/>
      <c r="CB914" s="88" t="str">
        <f t="shared" si="89"/>
        <v>19790130</v>
      </c>
    </row>
    <row r="915" spans="1:80" s="49" customFormat="1" ht="12.95" customHeight="1" x14ac:dyDescent="0.2">
      <c r="A915" s="43">
        <v>1</v>
      </c>
      <c r="B915" s="43">
        <v>30</v>
      </c>
      <c r="C915" s="43">
        <v>1979</v>
      </c>
      <c r="D915" s="43" t="s">
        <v>658</v>
      </c>
      <c r="E915" s="43" t="s">
        <v>547</v>
      </c>
      <c r="F915" s="51" t="s">
        <v>1327</v>
      </c>
      <c r="G915" s="43"/>
      <c r="H915" s="51" t="s">
        <v>1011</v>
      </c>
      <c r="I915" s="51">
        <v>2</v>
      </c>
      <c r="J915" s="52">
        <v>28885</v>
      </c>
      <c r="K915" s="43" t="s">
        <v>1072</v>
      </c>
      <c r="L915" s="43" t="s">
        <v>1014</v>
      </c>
      <c r="M915" s="43" t="s">
        <v>1357</v>
      </c>
      <c r="N915" s="46">
        <v>0</v>
      </c>
      <c r="O915" s="46">
        <v>0</v>
      </c>
      <c r="P915" s="51" t="s">
        <v>1373</v>
      </c>
      <c r="Q915" s="51" t="s">
        <v>1017</v>
      </c>
      <c r="R915" s="51" t="s">
        <v>376</v>
      </c>
      <c r="S915" s="43"/>
      <c r="T915" s="43"/>
      <c r="U915" s="43"/>
      <c r="V915" s="43"/>
      <c r="W915" s="43"/>
      <c r="X915" s="43"/>
      <c r="Y915" s="43"/>
      <c r="Z915" s="43"/>
      <c r="AA915" s="43"/>
      <c r="AB915" s="43"/>
      <c r="AC915" s="43"/>
      <c r="AD915" s="43" t="s">
        <v>1037</v>
      </c>
      <c r="AE915" s="47">
        <f t="shared" si="84"/>
        <v>0</v>
      </c>
      <c r="AF915" s="47">
        <f t="shared" si="85"/>
        <v>1</v>
      </c>
      <c r="AG915" s="47">
        <f t="shared" si="86"/>
        <v>0</v>
      </c>
      <c r="AH915" s="43" t="s">
        <v>1073</v>
      </c>
      <c r="AI915" s="43" t="s">
        <v>1074</v>
      </c>
      <c r="AJ915" s="43" t="s">
        <v>376</v>
      </c>
      <c r="AK915" s="43" t="s">
        <v>658</v>
      </c>
      <c r="AL915" s="43" t="s">
        <v>1017</v>
      </c>
      <c r="AM915" s="43" t="s">
        <v>1371</v>
      </c>
      <c r="AN915" s="43" t="s">
        <v>376</v>
      </c>
      <c r="AO915" s="43" t="s">
        <v>658</v>
      </c>
      <c r="AP915" s="43"/>
      <c r="AQ915" s="43">
        <v>2</v>
      </c>
      <c r="AR915" s="43"/>
      <c r="AS915" s="43"/>
      <c r="AT915" s="43"/>
      <c r="AU915" s="43" t="s">
        <v>376</v>
      </c>
      <c r="AV915" s="43"/>
      <c r="AW915" s="43" t="s">
        <v>30</v>
      </c>
      <c r="AX915" s="43"/>
      <c r="AY915" s="43"/>
      <c r="AZ915" s="43" t="s">
        <v>30</v>
      </c>
      <c r="BA915" s="51"/>
      <c r="BB915" s="48"/>
      <c r="BC915" s="43"/>
      <c r="BD915" s="43"/>
      <c r="BE915" s="43"/>
      <c r="BF915" s="43">
        <v>1</v>
      </c>
      <c r="BG915" s="43">
        <v>1</v>
      </c>
      <c r="BH915" s="43">
        <v>3</v>
      </c>
      <c r="BI915" s="43" t="s">
        <v>1072</v>
      </c>
      <c r="BJ915" s="43" t="s">
        <v>1357</v>
      </c>
      <c r="BK915" s="43">
        <v>1979</v>
      </c>
      <c r="BL915" s="43" t="str">
        <f t="shared" si="87"/>
        <v>1979Nottingham Forest</v>
      </c>
      <c r="BM915" s="49" t="str">
        <f t="shared" si="88"/>
        <v>Watford</v>
      </c>
      <c r="BN915" s="43"/>
      <c r="BO915" s="43"/>
      <c r="BP915" s="43"/>
      <c r="BQ915" s="43"/>
      <c r="BR915" s="43"/>
      <c r="BS915" s="43"/>
      <c r="BT915" s="43"/>
      <c r="BU915" s="43"/>
      <c r="BV915" s="43" t="s">
        <v>376</v>
      </c>
      <c r="BW915" s="43" t="s">
        <v>376</v>
      </c>
      <c r="BX915" s="43"/>
      <c r="BZ915" s="50"/>
      <c r="CA915" s="50"/>
      <c r="CB915" s="88" t="str">
        <f t="shared" si="89"/>
        <v>19790130</v>
      </c>
    </row>
    <row r="916" spans="1:80" s="49" customFormat="1" ht="12.95" customHeight="1" x14ac:dyDescent="0.2">
      <c r="A916" s="43">
        <v>3</v>
      </c>
      <c r="B916" s="43">
        <v>17</v>
      </c>
      <c r="C916" s="43">
        <v>1979</v>
      </c>
      <c r="D916" s="43" t="s">
        <v>658</v>
      </c>
      <c r="E916" s="43" t="s">
        <v>547</v>
      </c>
      <c r="F916" s="51" t="s">
        <v>1327</v>
      </c>
      <c r="G916" s="43"/>
      <c r="H916" s="51" t="s">
        <v>40</v>
      </c>
      <c r="I916" s="51"/>
      <c r="J916" s="52">
        <v>28931</v>
      </c>
      <c r="K916" s="43" t="s">
        <v>1072</v>
      </c>
      <c r="L916" s="43" t="s">
        <v>3</v>
      </c>
      <c r="M916" s="43" t="s">
        <v>629</v>
      </c>
      <c r="N916" s="46">
        <v>3</v>
      </c>
      <c r="O916" s="46">
        <v>2</v>
      </c>
      <c r="P916" s="51" t="s">
        <v>1268</v>
      </c>
      <c r="Q916" s="51" t="s">
        <v>1017</v>
      </c>
      <c r="R916" s="51" t="s">
        <v>376</v>
      </c>
      <c r="S916" s="43"/>
      <c r="T916" s="43"/>
      <c r="U916" s="43"/>
      <c r="V916" s="43"/>
      <c r="W916" s="43"/>
      <c r="X916" s="43"/>
      <c r="Y916" s="43"/>
      <c r="Z916" s="43"/>
      <c r="AA916" s="43"/>
      <c r="AB916" s="43"/>
      <c r="AC916" s="43"/>
      <c r="AD916" s="43"/>
      <c r="AE916" s="47">
        <f t="shared" si="84"/>
        <v>1</v>
      </c>
      <c r="AF916" s="47">
        <f t="shared" si="85"/>
        <v>0</v>
      </c>
      <c r="AG916" s="47">
        <f t="shared" si="86"/>
        <v>0</v>
      </c>
      <c r="AH916" s="43" t="s">
        <v>1073</v>
      </c>
      <c r="AI916" s="43" t="s">
        <v>1074</v>
      </c>
      <c r="AJ916" s="43" t="s">
        <v>376</v>
      </c>
      <c r="AK916" s="43" t="s">
        <v>658</v>
      </c>
      <c r="AL916" s="43" t="s">
        <v>629</v>
      </c>
      <c r="AM916" s="43" t="s">
        <v>1199</v>
      </c>
      <c r="AN916" s="43" t="s">
        <v>376</v>
      </c>
      <c r="AO916" s="43" t="s">
        <v>658</v>
      </c>
      <c r="AP916" s="43"/>
      <c r="AQ916" s="43">
        <v>1</v>
      </c>
      <c r="AR916" s="43"/>
      <c r="AS916" s="43"/>
      <c r="AT916" s="43"/>
      <c r="AU916" s="43" t="s">
        <v>376</v>
      </c>
      <c r="AV916" s="43"/>
      <c r="AW916" s="43" t="s">
        <v>30</v>
      </c>
      <c r="AX916" s="43"/>
      <c r="AY916" s="43"/>
      <c r="AZ916" s="43" t="s">
        <v>30</v>
      </c>
      <c r="BA916" s="51"/>
      <c r="BB916" s="48" t="s">
        <v>30</v>
      </c>
      <c r="BC916" s="43" t="s">
        <v>30</v>
      </c>
      <c r="BD916" s="43"/>
      <c r="BE916" s="43"/>
      <c r="BF916" s="43">
        <v>1</v>
      </c>
      <c r="BG916" s="43">
        <v>1</v>
      </c>
      <c r="BH916" s="43">
        <v>1</v>
      </c>
      <c r="BI916" s="43" t="s">
        <v>1072</v>
      </c>
      <c r="BJ916" s="43" t="s">
        <v>629</v>
      </c>
      <c r="BK916" s="43">
        <v>1979</v>
      </c>
      <c r="BL916" s="43" t="str">
        <f t="shared" si="87"/>
        <v>1979Nottingham Forest</v>
      </c>
      <c r="BM916" s="49" t="str">
        <f t="shared" si="88"/>
        <v>London</v>
      </c>
      <c r="BN916" s="43"/>
      <c r="BO916" s="43"/>
      <c r="BP916" s="43"/>
      <c r="BQ916" s="43"/>
      <c r="BR916" s="43"/>
      <c r="BS916" s="43"/>
      <c r="BT916" s="43"/>
      <c r="BU916" s="43"/>
      <c r="BV916" s="43" t="s">
        <v>376</v>
      </c>
      <c r="BW916" s="43" t="s">
        <v>376</v>
      </c>
      <c r="BX916" s="43"/>
      <c r="BZ916" s="50"/>
      <c r="CA916" s="50"/>
      <c r="CB916" s="88" t="str">
        <f t="shared" si="89"/>
        <v>19790317</v>
      </c>
    </row>
    <row r="917" spans="1:80" s="49" customFormat="1" ht="12.95" customHeight="1" x14ac:dyDescent="0.2">
      <c r="A917" s="43">
        <v>3</v>
      </c>
      <c r="B917" s="43">
        <v>17</v>
      </c>
      <c r="C917" s="43">
        <v>1979</v>
      </c>
      <c r="D917" s="43" t="s">
        <v>658</v>
      </c>
      <c r="E917" s="43" t="s">
        <v>547</v>
      </c>
      <c r="F917" s="51" t="s">
        <v>1327</v>
      </c>
      <c r="G917" s="43"/>
      <c r="H917" s="51" t="s">
        <v>40</v>
      </c>
      <c r="I917" s="51"/>
      <c r="J917" s="52">
        <v>28931</v>
      </c>
      <c r="K917" s="43" t="s">
        <v>629</v>
      </c>
      <c r="L917" s="43" t="s">
        <v>4</v>
      </c>
      <c r="M917" s="43" t="s">
        <v>1072</v>
      </c>
      <c r="N917" s="46">
        <v>2</v>
      </c>
      <c r="O917" s="46">
        <v>3</v>
      </c>
      <c r="P917" s="51" t="s">
        <v>1268</v>
      </c>
      <c r="Q917" s="51" t="s">
        <v>1017</v>
      </c>
      <c r="R917" s="51" t="s">
        <v>376</v>
      </c>
      <c r="S917" s="43"/>
      <c r="T917" s="43"/>
      <c r="U917" s="43"/>
      <c r="V917" s="43"/>
      <c r="W917" s="43"/>
      <c r="X917" s="43"/>
      <c r="Y917" s="43"/>
      <c r="Z917" s="43"/>
      <c r="AA917" s="43"/>
      <c r="AB917" s="43"/>
      <c r="AC917" s="43"/>
      <c r="AD917" s="43"/>
      <c r="AE917" s="47">
        <f t="shared" si="84"/>
        <v>0</v>
      </c>
      <c r="AF917" s="47">
        <f t="shared" si="85"/>
        <v>0</v>
      </c>
      <c r="AG917" s="47">
        <f t="shared" si="86"/>
        <v>1</v>
      </c>
      <c r="AH917" s="43" t="s">
        <v>629</v>
      </c>
      <c r="AI917" s="43" t="s">
        <v>1199</v>
      </c>
      <c r="AJ917" s="43" t="s">
        <v>376</v>
      </c>
      <c r="AK917" s="43" t="s">
        <v>658</v>
      </c>
      <c r="AL917" s="43" t="s">
        <v>1073</v>
      </c>
      <c r="AM917" s="43" t="s">
        <v>1074</v>
      </c>
      <c r="AN917" s="43" t="s">
        <v>376</v>
      </c>
      <c r="AO917" s="43" t="s">
        <v>658</v>
      </c>
      <c r="AP917" s="43"/>
      <c r="AQ917" s="43">
        <v>1</v>
      </c>
      <c r="AR917" s="43"/>
      <c r="AS917" s="43"/>
      <c r="AT917" s="43"/>
      <c r="AU917" s="43" t="s">
        <v>376</v>
      </c>
      <c r="AV917" s="43"/>
      <c r="AW917" s="43" t="s">
        <v>30</v>
      </c>
      <c r="AX917" s="43"/>
      <c r="AY917" s="43"/>
      <c r="AZ917" s="43" t="s">
        <v>30</v>
      </c>
      <c r="BA917" s="51"/>
      <c r="BB917" s="48"/>
      <c r="BC917" s="43" t="s">
        <v>30</v>
      </c>
      <c r="BD917" s="43"/>
      <c r="BE917" s="43"/>
      <c r="BF917" s="43">
        <v>1</v>
      </c>
      <c r="BG917" s="43">
        <v>1</v>
      </c>
      <c r="BH917" s="43">
        <v>1</v>
      </c>
      <c r="BI917" s="43" t="s">
        <v>629</v>
      </c>
      <c r="BJ917" s="43" t="s">
        <v>1072</v>
      </c>
      <c r="BK917" s="43">
        <v>1979</v>
      </c>
      <c r="BL917" s="43" t="str">
        <f t="shared" si="87"/>
        <v>1979Southampton</v>
      </c>
      <c r="BM917" s="49" t="str">
        <f t="shared" si="88"/>
        <v>London</v>
      </c>
      <c r="BN917" s="43"/>
      <c r="BO917" s="43"/>
      <c r="BP917" s="43"/>
      <c r="BQ917" s="43"/>
      <c r="BR917" s="43"/>
      <c r="BS917" s="43"/>
      <c r="BT917" s="43"/>
      <c r="BU917" s="43"/>
      <c r="BV917" s="43" t="s">
        <v>376</v>
      </c>
      <c r="BW917" s="43" t="s">
        <v>376</v>
      </c>
      <c r="BX917" s="43"/>
      <c r="BZ917" s="50"/>
      <c r="CA917" s="50"/>
      <c r="CB917" s="88" t="str">
        <f t="shared" si="89"/>
        <v>19790317</v>
      </c>
    </row>
    <row r="918" spans="1:80" s="49" customFormat="1" ht="12.95" customHeight="1" x14ac:dyDescent="0.2">
      <c r="A918" s="43">
        <v>3</v>
      </c>
      <c r="B918" s="43">
        <v>31</v>
      </c>
      <c r="C918" s="43">
        <v>1979</v>
      </c>
      <c r="D918" s="43" t="s">
        <v>658</v>
      </c>
      <c r="E918" s="43" t="s">
        <v>547</v>
      </c>
      <c r="F918" s="44" t="s">
        <v>1010</v>
      </c>
      <c r="G918" s="43"/>
      <c r="H918" s="44" t="s">
        <v>1011</v>
      </c>
      <c r="I918" s="44"/>
      <c r="J918" s="45">
        <v>28945</v>
      </c>
      <c r="K918" s="43" t="s">
        <v>821</v>
      </c>
      <c r="L918" s="43" t="s">
        <v>1014</v>
      </c>
      <c r="M918" s="43" t="s">
        <v>588</v>
      </c>
      <c r="N918" s="46">
        <v>2</v>
      </c>
      <c r="O918" s="46">
        <v>2</v>
      </c>
      <c r="P918" s="44" t="s">
        <v>1226</v>
      </c>
      <c r="Q918" s="44" t="s">
        <v>1101</v>
      </c>
      <c r="R918" s="44" t="s">
        <v>376</v>
      </c>
      <c r="S918" s="43"/>
      <c r="T918" s="43"/>
      <c r="U918" s="43"/>
      <c r="V918" s="43"/>
      <c r="W918" s="43"/>
      <c r="X918" s="43"/>
      <c r="Y918" s="43"/>
      <c r="Z918" s="43"/>
      <c r="AA918" s="43"/>
      <c r="AB918" s="43"/>
      <c r="AC918" s="43"/>
      <c r="AD918" s="43"/>
      <c r="AE918" s="47">
        <f t="shared" si="84"/>
        <v>0</v>
      </c>
      <c r="AF918" s="47">
        <f t="shared" si="85"/>
        <v>1</v>
      </c>
      <c r="AG918" s="47">
        <f t="shared" si="86"/>
        <v>0</v>
      </c>
      <c r="AH918" s="43" t="s">
        <v>1101</v>
      </c>
      <c r="AI918" s="43" t="s">
        <v>1159</v>
      </c>
      <c r="AJ918" s="43" t="s">
        <v>376</v>
      </c>
      <c r="AK918" s="43" t="s">
        <v>658</v>
      </c>
      <c r="AL918" s="43" t="s">
        <v>588</v>
      </c>
      <c r="AM918" s="43" t="s">
        <v>1175</v>
      </c>
      <c r="AN918" s="43" t="s">
        <v>376</v>
      </c>
      <c r="AO918" s="43" t="s">
        <v>658</v>
      </c>
      <c r="AP918" s="43"/>
      <c r="AQ918" s="43">
        <v>2</v>
      </c>
      <c r="AR918" s="43"/>
      <c r="AS918" s="43"/>
      <c r="AT918" s="43" t="s">
        <v>1369</v>
      </c>
      <c r="AU918" s="43" t="s">
        <v>376</v>
      </c>
      <c r="AV918" s="43"/>
      <c r="AW918" s="43" t="s">
        <v>30</v>
      </c>
      <c r="AX918" s="43"/>
      <c r="AY918" s="43" t="s">
        <v>30</v>
      </c>
      <c r="AZ918" s="43"/>
      <c r="BA918" s="44"/>
      <c r="BB918" s="48"/>
      <c r="BC918" s="43"/>
      <c r="BD918" s="43"/>
      <c r="BE918" s="43"/>
      <c r="BF918" s="43">
        <v>1</v>
      </c>
      <c r="BG918" s="43">
        <v>1</v>
      </c>
      <c r="BH918" s="43">
        <v>1</v>
      </c>
      <c r="BI918" s="43" t="s">
        <v>821</v>
      </c>
      <c r="BJ918" s="43" t="s">
        <v>588</v>
      </c>
      <c r="BK918" s="43">
        <v>1979</v>
      </c>
      <c r="BL918" s="43" t="str">
        <f t="shared" si="87"/>
        <v>1979Manchester United</v>
      </c>
      <c r="BM918" s="49" t="str">
        <f t="shared" si="88"/>
        <v>Manchester</v>
      </c>
      <c r="BN918" s="43"/>
      <c r="BO918" s="43"/>
      <c r="BP918" s="43"/>
      <c r="BQ918" s="43"/>
      <c r="BR918" s="43"/>
      <c r="BS918" s="43"/>
      <c r="BT918" s="43"/>
      <c r="BU918" s="43"/>
      <c r="BV918" s="43" t="s">
        <v>376</v>
      </c>
      <c r="BW918" s="43" t="s">
        <v>376</v>
      </c>
      <c r="BX918" s="43"/>
      <c r="BZ918" s="50"/>
      <c r="CA918" s="50"/>
      <c r="CB918" s="88" t="str">
        <f t="shared" si="89"/>
        <v>19790331</v>
      </c>
    </row>
    <row r="919" spans="1:80" s="49" customFormat="1" ht="12.95" customHeight="1" x14ac:dyDescent="0.2">
      <c r="A919" s="43">
        <v>3</v>
      </c>
      <c r="B919" s="43">
        <v>31</v>
      </c>
      <c r="C919" s="43">
        <v>1979</v>
      </c>
      <c r="D919" s="43" t="s">
        <v>658</v>
      </c>
      <c r="E919" s="43" t="s">
        <v>547</v>
      </c>
      <c r="F919" s="44" t="s">
        <v>1010</v>
      </c>
      <c r="G919" s="43"/>
      <c r="H919" s="44" t="s">
        <v>1011</v>
      </c>
      <c r="I919" s="44"/>
      <c r="J919" s="45">
        <v>28945</v>
      </c>
      <c r="K919" s="43" t="s">
        <v>588</v>
      </c>
      <c r="L919" s="43" t="s">
        <v>1014</v>
      </c>
      <c r="M919" s="43" t="s">
        <v>821</v>
      </c>
      <c r="N919" s="46">
        <v>2</v>
      </c>
      <c r="O919" s="46">
        <v>2</v>
      </c>
      <c r="P919" s="44" t="s">
        <v>1226</v>
      </c>
      <c r="Q919" s="44" t="s">
        <v>1101</v>
      </c>
      <c r="R919" s="44" t="s">
        <v>376</v>
      </c>
      <c r="S919" s="43"/>
      <c r="T919" s="43"/>
      <c r="U919" s="43"/>
      <c r="V919" s="43"/>
      <c r="W919" s="43"/>
      <c r="X919" s="43"/>
      <c r="Y919" s="43"/>
      <c r="Z919" s="43"/>
      <c r="AA919" s="43"/>
      <c r="AB919" s="43"/>
      <c r="AC919" s="43"/>
      <c r="AD919" s="43"/>
      <c r="AE919" s="47">
        <f t="shared" si="84"/>
        <v>0</v>
      </c>
      <c r="AF919" s="47">
        <f t="shared" si="85"/>
        <v>1</v>
      </c>
      <c r="AG919" s="47">
        <f t="shared" si="86"/>
        <v>0</v>
      </c>
      <c r="AH919" s="43" t="s">
        <v>588</v>
      </c>
      <c r="AI919" s="43" t="s">
        <v>1175</v>
      </c>
      <c r="AJ919" s="43" t="s">
        <v>376</v>
      </c>
      <c r="AK919" s="43" t="s">
        <v>658</v>
      </c>
      <c r="AL919" s="43" t="s">
        <v>1101</v>
      </c>
      <c r="AM919" s="43" t="s">
        <v>1159</v>
      </c>
      <c r="AN919" s="43" t="s">
        <v>376</v>
      </c>
      <c r="AO919" s="43" t="s">
        <v>658</v>
      </c>
      <c r="AP919" s="43"/>
      <c r="AQ919" s="43">
        <v>2</v>
      </c>
      <c r="AR919" s="43"/>
      <c r="AS919" s="43"/>
      <c r="AT919" s="43" t="s">
        <v>1369</v>
      </c>
      <c r="AU919" s="43" t="s">
        <v>376</v>
      </c>
      <c r="AV919" s="43"/>
      <c r="AW919" s="43" t="s">
        <v>30</v>
      </c>
      <c r="AX919" s="43"/>
      <c r="AY919" s="43" t="s">
        <v>30</v>
      </c>
      <c r="AZ919" s="43"/>
      <c r="BA919" s="44"/>
      <c r="BB919" s="48"/>
      <c r="BC919" s="43"/>
      <c r="BD919" s="43"/>
      <c r="BE919" s="43"/>
      <c r="BF919" s="43">
        <v>1</v>
      </c>
      <c r="BG919" s="43">
        <v>1</v>
      </c>
      <c r="BH919" s="43">
        <v>1</v>
      </c>
      <c r="BI919" s="43" t="s">
        <v>588</v>
      </c>
      <c r="BJ919" s="43" t="s">
        <v>821</v>
      </c>
      <c r="BK919" s="43">
        <v>1979</v>
      </c>
      <c r="BL919" s="43" t="str">
        <f t="shared" si="87"/>
        <v>1979Liverpool</v>
      </c>
      <c r="BM919" s="49" t="str">
        <f t="shared" si="88"/>
        <v>Manchester</v>
      </c>
      <c r="BN919" s="43"/>
      <c r="BO919" s="43"/>
      <c r="BP919" s="43"/>
      <c r="BQ919" s="43"/>
      <c r="BR919" s="43"/>
      <c r="BS919" s="43"/>
      <c r="BT919" s="43"/>
      <c r="BU919" s="43"/>
      <c r="BV919" s="43" t="s">
        <v>376</v>
      </c>
      <c r="BW919" s="43" t="s">
        <v>376</v>
      </c>
      <c r="BX919" s="43"/>
      <c r="BZ919" s="50"/>
      <c r="CA919" s="50"/>
      <c r="CB919" s="88" t="str">
        <f t="shared" si="89"/>
        <v>19790331</v>
      </c>
    </row>
    <row r="920" spans="1:80" s="49" customFormat="1" ht="12.95" customHeight="1" x14ac:dyDescent="0.2">
      <c r="A920" s="43">
        <v>3</v>
      </c>
      <c r="B920" s="43">
        <v>31</v>
      </c>
      <c r="C920" s="43">
        <v>1979</v>
      </c>
      <c r="D920" s="43" t="s">
        <v>658</v>
      </c>
      <c r="E920" s="43" t="s">
        <v>547</v>
      </c>
      <c r="F920" s="44" t="s">
        <v>1010</v>
      </c>
      <c r="G920" s="43"/>
      <c r="H920" s="44" t="s">
        <v>1011</v>
      </c>
      <c r="I920" s="44"/>
      <c r="J920" s="45">
        <v>28945</v>
      </c>
      <c r="K920" s="43" t="s">
        <v>587</v>
      </c>
      <c r="L920" s="43" t="s">
        <v>3</v>
      </c>
      <c r="M920" s="43" t="s">
        <v>1151</v>
      </c>
      <c r="N920" s="46">
        <v>2</v>
      </c>
      <c r="O920" s="46">
        <v>0</v>
      </c>
      <c r="P920" s="44" t="s">
        <v>1219</v>
      </c>
      <c r="Q920" s="44" t="s">
        <v>1111</v>
      </c>
      <c r="R920" s="44" t="s">
        <v>376</v>
      </c>
      <c r="S920" s="43"/>
      <c r="T920" s="43"/>
      <c r="U920" s="43"/>
      <c r="V920" s="43"/>
      <c r="W920" s="43"/>
      <c r="X920" s="43"/>
      <c r="Y920" s="43"/>
      <c r="Z920" s="43"/>
      <c r="AA920" s="43"/>
      <c r="AB920" s="43"/>
      <c r="AC920" s="43"/>
      <c r="AD920" s="43"/>
      <c r="AE920" s="47">
        <f t="shared" si="84"/>
        <v>1</v>
      </c>
      <c r="AF920" s="47">
        <f t="shared" si="85"/>
        <v>0</v>
      </c>
      <c r="AG920" s="47">
        <f t="shared" si="86"/>
        <v>0</v>
      </c>
      <c r="AH920" s="43" t="s">
        <v>1017</v>
      </c>
      <c r="AI920" s="43" t="s">
        <v>1018</v>
      </c>
      <c r="AJ920" s="43" t="s">
        <v>376</v>
      </c>
      <c r="AK920" s="43" t="s">
        <v>658</v>
      </c>
      <c r="AL920" s="43" t="s">
        <v>1111</v>
      </c>
      <c r="AM920" s="43" t="s">
        <v>1126</v>
      </c>
      <c r="AN920" s="43" t="s">
        <v>376</v>
      </c>
      <c r="AO920" s="43" t="s">
        <v>658</v>
      </c>
      <c r="AP920" s="43"/>
      <c r="AQ920" s="43">
        <v>2</v>
      </c>
      <c r="AR920" s="43"/>
      <c r="AS920" s="43"/>
      <c r="AT920" s="43"/>
      <c r="AU920" s="43" t="s">
        <v>376</v>
      </c>
      <c r="AV920" s="43"/>
      <c r="AW920" s="43" t="s">
        <v>30</v>
      </c>
      <c r="AX920" s="43"/>
      <c r="AY920" s="43" t="s">
        <v>30</v>
      </c>
      <c r="AZ920" s="43"/>
      <c r="BA920" s="44"/>
      <c r="BB920" s="48"/>
      <c r="BC920" s="43"/>
      <c r="BD920" s="43"/>
      <c r="BE920" s="43"/>
      <c r="BF920" s="43">
        <v>1</v>
      </c>
      <c r="BG920" s="43">
        <v>1</v>
      </c>
      <c r="BH920" s="43">
        <v>1</v>
      </c>
      <c r="BI920" s="43" t="s">
        <v>587</v>
      </c>
      <c r="BJ920" s="43" t="s">
        <v>1151</v>
      </c>
      <c r="BK920" s="43">
        <v>1979</v>
      </c>
      <c r="BL920" s="43" t="str">
        <f t="shared" si="87"/>
        <v>1979Arsenal</v>
      </c>
      <c r="BM920" s="49" t="str">
        <f t="shared" si="88"/>
        <v>Birmingham</v>
      </c>
      <c r="BN920" s="43"/>
      <c r="BO920" s="43"/>
      <c r="BP920" s="43"/>
      <c r="BQ920" s="43"/>
      <c r="BR920" s="43"/>
      <c r="BS920" s="43"/>
      <c r="BT920" s="43"/>
      <c r="BU920" s="43"/>
      <c r="BV920" s="43" t="s">
        <v>376</v>
      </c>
      <c r="BW920" s="43" t="s">
        <v>376</v>
      </c>
      <c r="BX920" s="43"/>
      <c r="BZ920" s="50"/>
      <c r="CA920" s="50"/>
      <c r="CB920" s="88" t="str">
        <f t="shared" si="89"/>
        <v>19790331</v>
      </c>
    </row>
    <row r="921" spans="1:80" s="49" customFormat="1" ht="12.95" customHeight="1" x14ac:dyDescent="0.2">
      <c r="A921" s="43">
        <v>3</v>
      </c>
      <c r="B921" s="43">
        <v>31</v>
      </c>
      <c r="C921" s="43">
        <v>1979</v>
      </c>
      <c r="D921" s="43" t="s">
        <v>658</v>
      </c>
      <c r="E921" s="43" t="s">
        <v>547</v>
      </c>
      <c r="F921" s="44" t="s">
        <v>1010</v>
      </c>
      <c r="G921" s="43"/>
      <c r="H921" s="44" t="s">
        <v>1011</v>
      </c>
      <c r="I921" s="44"/>
      <c r="J921" s="45">
        <v>28945</v>
      </c>
      <c r="K921" s="43" t="s">
        <v>1151</v>
      </c>
      <c r="L921" s="43" t="s">
        <v>4</v>
      </c>
      <c r="M921" s="43" t="s">
        <v>587</v>
      </c>
      <c r="N921" s="46">
        <v>0</v>
      </c>
      <c r="O921" s="46">
        <v>2</v>
      </c>
      <c r="P921" s="44" t="s">
        <v>1219</v>
      </c>
      <c r="Q921" s="44" t="s">
        <v>1111</v>
      </c>
      <c r="R921" s="44" t="s">
        <v>376</v>
      </c>
      <c r="S921" s="43"/>
      <c r="T921" s="43"/>
      <c r="U921" s="43"/>
      <c r="V921" s="43"/>
      <c r="W921" s="43"/>
      <c r="X921" s="43"/>
      <c r="Y921" s="43"/>
      <c r="Z921" s="43"/>
      <c r="AA921" s="43"/>
      <c r="AB921" s="43"/>
      <c r="AC921" s="43"/>
      <c r="AD921" s="43"/>
      <c r="AE921" s="47">
        <f t="shared" si="84"/>
        <v>0</v>
      </c>
      <c r="AF921" s="47">
        <f t="shared" si="85"/>
        <v>0</v>
      </c>
      <c r="AG921" s="47">
        <f t="shared" si="86"/>
        <v>1</v>
      </c>
      <c r="AH921" s="43" t="s">
        <v>1111</v>
      </c>
      <c r="AI921" s="43" t="s">
        <v>1126</v>
      </c>
      <c r="AJ921" s="43" t="s">
        <v>376</v>
      </c>
      <c r="AK921" s="43" t="s">
        <v>658</v>
      </c>
      <c r="AL921" s="43" t="s">
        <v>1017</v>
      </c>
      <c r="AM921" s="43" t="s">
        <v>1018</v>
      </c>
      <c r="AN921" s="43" t="s">
        <v>376</v>
      </c>
      <c r="AO921" s="43" t="s">
        <v>658</v>
      </c>
      <c r="AP921" s="43"/>
      <c r="AQ921" s="43">
        <v>2</v>
      </c>
      <c r="AR921" s="43"/>
      <c r="AS921" s="43"/>
      <c r="AT921" s="43"/>
      <c r="AU921" s="43" t="s">
        <v>376</v>
      </c>
      <c r="AV921" s="43"/>
      <c r="AW921" s="43" t="s">
        <v>30</v>
      </c>
      <c r="AX921" s="43"/>
      <c r="AY921" s="43" t="s">
        <v>30</v>
      </c>
      <c r="AZ921" s="43"/>
      <c r="BA921" s="44"/>
      <c r="BB921" s="48"/>
      <c r="BC921" s="43"/>
      <c r="BD921" s="43"/>
      <c r="BE921" s="43"/>
      <c r="BF921" s="43">
        <v>1</v>
      </c>
      <c r="BG921" s="43">
        <v>1</v>
      </c>
      <c r="BH921" s="43">
        <v>1</v>
      </c>
      <c r="BI921" s="43" t="s">
        <v>1151</v>
      </c>
      <c r="BJ921" s="43" t="s">
        <v>587</v>
      </c>
      <c r="BK921" s="43">
        <v>1979</v>
      </c>
      <c r="BL921" s="43" t="str">
        <f t="shared" si="87"/>
        <v>1979Wolverhampton Wanderers</v>
      </c>
      <c r="BM921" s="49" t="str">
        <f t="shared" si="88"/>
        <v>Birmingham</v>
      </c>
      <c r="BN921" s="43"/>
      <c r="BO921" s="43"/>
      <c r="BP921" s="43"/>
      <c r="BQ921" s="43"/>
      <c r="BR921" s="43"/>
      <c r="BS921" s="43"/>
      <c r="BT921" s="43"/>
      <c r="BU921" s="43"/>
      <c r="BV921" s="43" t="s">
        <v>376</v>
      </c>
      <c r="BW921" s="43" t="s">
        <v>376</v>
      </c>
      <c r="BX921" s="43"/>
      <c r="BZ921" s="50"/>
      <c r="CA921" s="50"/>
      <c r="CB921" s="88" t="str">
        <f t="shared" si="89"/>
        <v>19790331</v>
      </c>
    </row>
    <row r="922" spans="1:80" s="49" customFormat="1" ht="12.95" customHeight="1" x14ac:dyDescent="0.2">
      <c r="A922" s="43">
        <v>4</v>
      </c>
      <c r="B922" s="43">
        <v>4</v>
      </c>
      <c r="C922" s="43">
        <v>1979</v>
      </c>
      <c r="D922" s="43" t="s">
        <v>658</v>
      </c>
      <c r="E922" s="43" t="s">
        <v>547</v>
      </c>
      <c r="F922" s="44" t="s">
        <v>1010</v>
      </c>
      <c r="G922" s="43"/>
      <c r="H922" s="44" t="s">
        <v>1011</v>
      </c>
      <c r="I922" s="44" t="s">
        <v>1023</v>
      </c>
      <c r="J922" s="45">
        <v>28949</v>
      </c>
      <c r="K922" s="43" t="s">
        <v>821</v>
      </c>
      <c r="L922" s="43" t="s">
        <v>3</v>
      </c>
      <c r="M922" s="43" t="s">
        <v>588</v>
      </c>
      <c r="N922" s="46">
        <v>1</v>
      </c>
      <c r="O922" s="46">
        <v>0</v>
      </c>
      <c r="P922" s="44" t="s">
        <v>1184</v>
      </c>
      <c r="Q922" s="44" t="s">
        <v>588</v>
      </c>
      <c r="R922" s="44" t="s">
        <v>376</v>
      </c>
      <c r="S922" s="43"/>
      <c r="T922" s="43"/>
      <c r="U922" s="43"/>
      <c r="V922" s="43"/>
      <c r="W922" s="43"/>
      <c r="X922" s="43"/>
      <c r="Y922" s="43"/>
      <c r="Z922" s="43"/>
      <c r="AA922" s="43"/>
      <c r="AB922" s="43"/>
      <c r="AC922" s="43"/>
      <c r="AD922" s="43"/>
      <c r="AE922" s="47">
        <f t="shared" si="84"/>
        <v>1</v>
      </c>
      <c r="AF922" s="47">
        <f t="shared" si="85"/>
        <v>0</v>
      </c>
      <c r="AG922" s="47">
        <f t="shared" si="86"/>
        <v>0</v>
      </c>
      <c r="AH922" s="43" t="s">
        <v>1101</v>
      </c>
      <c r="AI922" s="43" t="s">
        <v>1159</v>
      </c>
      <c r="AJ922" s="43" t="s">
        <v>376</v>
      </c>
      <c r="AK922" s="43" t="s">
        <v>658</v>
      </c>
      <c r="AL922" s="43" t="s">
        <v>588</v>
      </c>
      <c r="AM922" s="43" t="s">
        <v>1175</v>
      </c>
      <c r="AN922" s="43" t="s">
        <v>376</v>
      </c>
      <c r="AO922" s="43" t="s">
        <v>658</v>
      </c>
      <c r="AP922" s="43"/>
      <c r="AQ922" s="43">
        <v>2</v>
      </c>
      <c r="AR922" s="43"/>
      <c r="AS922" s="43"/>
      <c r="AT922" s="43" t="s">
        <v>1369</v>
      </c>
      <c r="AU922" s="43" t="s">
        <v>376</v>
      </c>
      <c r="AV922" s="43"/>
      <c r="AW922" s="43" t="s">
        <v>30</v>
      </c>
      <c r="AX922" s="43"/>
      <c r="AY922" s="43" t="s">
        <v>30</v>
      </c>
      <c r="AZ922" s="43"/>
      <c r="BA922" s="44"/>
      <c r="BB922" s="48"/>
      <c r="BC922" s="43"/>
      <c r="BD922" s="43"/>
      <c r="BE922" s="43"/>
      <c r="BF922" s="43">
        <v>1</v>
      </c>
      <c r="BG922" s="43">
        <v>1</v>
      </c>
      <c r="BH922" s="43">
        <v>1</v>
      </c>
      <c r="BI922" s="43" t="s">
        <v>821</v>
      </c>
      <c r="BJ922" s="43" t="s">
        <v>588</v>
      </c>
      <c r="BK922" s="43">
        <v>1979</v>
      </c>
      <c r="BL922" s="43" t="str">
        <f t="shared" si="87"/>
        <v>1979Manchester United</v>
      </c>
      <c r="BM922" s="49" t="str">
        <f t="shared" si="88"/>
        <v>Liverpool</v>
      </c>
      <c r="BN922" s="43"/>
      <c r="BO922" s="43"/>
      <c r="BP922" s="43"/>
      <c r="BQ922" s="43"/>
      <c r="BR922" s="43"/>
      <c r="BS922" s="43"/>
      <c r="BT922" s="43"/>
      <c r="BU922" s="43"/>
      <c r="BV922" s="43" t="s">
        <v>376</v>
      </c>
      <c r="BW922" s="43" t="s">
        <v>376</v>
      </c>
      <c r="BX922" s="43"/>
      <c r="BZ922" s="50"/>
      <c r="CA922" s="50"/>
      <c r="CB922" s="88" t="str">
        <f t="shared" si="89"/>
        <v>19790404</v>
      </c>
    </row>
    <row r="923" spans="1:80" s="49" customFormat="1" ht="12.95" customHeight="1" x14ac:dyDescent="0.2">
      <c r="A923" s="43">
        <v>4</v>
      </c>
      <c r="B923" s="43">
        <v>4</v>
      </c>
      <c r="C923" s="43">
        <v>1979</v>
      </c>
      <c r="D923" s="43" t="s">
        <v>658</v>
      </c>
      <c r="E923" s="43" t="s">
        <v>547</v>
      </c>
      <c r="F923" s="44" t="s">
        <v>1010</v>
      </c>
      <c r="G923" s="43"/>
      <c r="H923" s="44" t="s">
        <v>1011</v>
      </c>
      <c r="I923" s="44" t="s">
        <v>1023</v>
      </c>
      <c r="J923" s="45">
        <v>28949</v>
      </c>
      <c r="K923" s="43" t="s">
        <v>588</v>
      </c>
      <c r="L923" s="43" t="s">
        <v>4</v>
      </c>
      <c r="M923" s="43" t="s">
        <v>821</v>
      </c>
      <c r="N923" s="46">
        <v>0</v>
      </c>
      <c r="O923" s="46">
        <v>1</v>
      </c>
      <c r="P923" s="44" t="s">
        <v>1184</v>
      </c>
      <c r="Q923" s="44" t="s">
        <v>588</v>
      </c>
      <c r="R923" s="44" t="s">
        <v>376</v>
      </c>
      <c r="S923" s="43"/>
      <c r="T923" s="43"/>
      <c r="U923" s="43"/>
      <c r="V923" s="43"/>
      <c r="W923" s="43"/>
      <c r="X923" s="43"/>
      <c r="Y923" s="43"/>
      <c r="Z923" s="43"/>
      <c r="AA923" s="43"/>
      <c r="AB923" s="43"/>
      <c r="AC923" s="43"/>
      <c r="AD923" s="43"/>
      <c r="AE923" s="47">
        <f t="shared" si="84"/>
        <v>0</v>
      </c>
      <c r="AF923" s="47">
        <f t="shared" si="85"/>
        <v>0</v>
      </c>
      <c r="AG923" s="47">
        <f t="shared" si="86"/>
        <v>1</v>
      </c>
      <c r="AH923" s="43" t="s">
        <v>588</v>
      </c>
      <c r="AI923" s="43" t="s">
        <v>1175</v>
      </c>
      <c r="AJ923" s="43" t="s">
        <v>376</v>
      </c>
      <c r="AK923" s="43" t="s">
        <v>658</v>
      </c>
      <c r="AL923" s="43" t="s">
        <v>1101</v>
      </c>
      <c r="AM923" s="43" t="s">
        <v>1159</v>
      </c>
      <c r="AN923" s="43" t="s">
        <v>376</v>
      </c>
      <c r="AO923" s="43" t="s">
        <v>658</v>
      </c>
      <c r="AP923" s="43"/>
      <c r="AQ923" s="43">
        <v>2</v>
      </c>
      <c r="AR923" s="43"/>
      <c r="AS923" s="43"/>
      <c r="AT923" s="43" t="s">
        <v>1369</v>
      </c>
      <c r="AU923" s="43" t="s">
        <v>376</v>
      </c>
      <c r="AV923" s="43"/>
      <c r="AW923" s="43" t="s">
        <v>30</v>
      </c>
      <c r="AX923" s="43"/>
      <c r="AY923" s="43" t="s">
        <v>30</v>
      </c>
      <c r="AZ923" s="43"/>
      <c r="BA923" s="44"/>
      <c r="BB923" s="48"/>
      <c r="BC923" s="43"/>
      <c r="BD923" s="43"/>
      <c r="BE923" s="43"/>
      <c r="BF923" s="43">
        <v>1</v>
      </c>
      <c r="BG923" s="43">
        <v>1</v>
      </c>
      <c r="BH923" s="43">
        <v>1</v>
      </c>
      <c r="BI923" s="43" t="s">
        <v>588</v>
      </c>
      <c r="BJ923" s="43" t="s">
        <v>821</v>
      </c>
      <c r="BK923" s="43">
        <v>1979</v>
      </c>
      <c r="BL923" s="43" t="str">
        <f t="shared" si="87"/>
        <v>1979Liverpool</v>
      </c>
      <c r="BM923" s="49" t="str">
        <f t="shared" si="88"/>
        <v>Liverpool</v>
      </c>
      <c r="BN923" s="43"/>
      <c r="BO923" s="43"/>
      <c r="BP923" s="43"/>
      <c r="BQ923" s="43"/>
      <c r="BR923" s="43"/>
      <c r="BS923" s="43"/>
      <c r="BT923" s="43"/>
      <c r="BU923" s="43"/>
      <c r="BV923" s="43" t="s">
        <v>376</v>
      </c>
      <c r="BW923" s="43" t="s">
        <v>376</v>
      </c>
      <c r="BX923" s="43"/>
      <c r="BZ923" s="50"/>
      <c r="CA923" s="50"/>
      <c r="CB923" s="88" t="str">
        <f t="shared" si="89"/>
        <v>19790404</v>
      </c>
    </row>
    <row r="924" spans="1:80" s="49" customFormat="1" ht="12.95" customHeight="1" x14ac:dyDescent="0.2">
      <c r="A924" s="43">
        <v>5</v>
      </c>
      <c r="B924" s="43">
        <v>12</v>
      </c>
      <c r="C924" s="43">
        <v>1979</v>
      </c>
      <c r="D924" s="43" t="s">
        <v>658</v>
      </c>
      <c r="E924" s="43" t="s">
        <v>547</v>
      </c>
      <c r="F924" s="44" t="s">
        <v>1010</v>
      </c>
      <c r="G924" s="43"/>
      <c r="H924" s="44" t="s">
        <v>1025</v>
      </c>
      <c r="I924" s="44"/>
      <c r="J924" s="45">
        <v>28987</v>
      </c>
      <c r="K924" s="43" t="s">
        <v>587</v>
      </c>
      <c r="L924" s="43" t="s">
        <v>3</v>
      </c>
      <c r="M924" s="43" t="s">
        <v>821</v>
      </c>
      <c r="N924" s="46">
        <v>3</v>
      </c>
      <c r="O924" s="46">
        <v>2</v>
      </c>
      <c r="P924" s="44" t="s">
        <v>1268</v>
      </c>
      <c r="Q924" s="44" t="s">
        <v>1017</v>
      </c>
      <c r="R924" s="44" t="s">
        <v>376</v>
      </c>
      <c r="S924" s="43"/>
      <c r="T924" s="43"/>
      <c r="U924" s="43"/>
      <c r="V924" s="43"/>
      <c r="W924" s="43"/>
      <c r="X924" s="43"/>
      <c r="Y924" s="43"/>
      <c r="Z924" s="43"/>
      <c r="AA924" s="43"/>
      <c r="AB924" s="43"/>
      <c r="AC924" s="43"/>
      <c r="AD924" s="43"/>
      <c r="AE924" s="47">
        <f t="shared" si="84"/>
        <v>1</v>
      </c>
      <c r="AF924" s="47">
        <f t="shared" si="85"/>
        <v>0</v>
      </c>
      <c r="AG924" s="47">
        <f t="shared" si="86"/>
        <v>0</v>
      </c>
      <c r="AH924" s="43" t="s">
        <v>1017</v>
      </c>
      <c r="AI924" s="43" t="s">
        <v>1018</v>
      </c>
      <c r="AJ924" s="43" t="s">
        <v>376</v>
      </c>
      <c r="AK924" s="43" t="s">
        <v>658</v>
      </c>
      <c r="AL924" s="43" t="s">
        <v>1101</v>
      </c>
      <c r="AM924" s="43" t="s">
        <v>1159</v>
      </c>
      <c r="AN924" s="43" t="s">
        <v>376</v>
      </c>
      <c r="AO924" s="43" t="s">
        <v>658</v>
      </c>
      <c r="AP924" s="43"/>
      <c r="AQ924" s="43">
        <v>1</v>
      </c>
      <c r="AR924" s="43"/>
      <c r="AS924" s="43"/>
      <c r="AT924" s="43"/>
      <c r="AU924" s="43" t="s">
        <v>376</v>
      </c>
      <c r="AV924" s="43"/>
      <c r="AW924" s="43" t="s">
        <v>30</v>
      </c>
      <c r="AX924" s="43"/>
      <c r="AY924" s="43" t="s">
        <v>30</v>
      </c>
      <c r="AZ924" s="43"/>
      <c r="BA924" s="44"/>
      <c r="BB924" s="48" t="s">
        <v>30</v>
      </c>
      <c r="BC924" s="43" t="s">
        <v>30</v>
      </c>
      <c r="BD924" s="43"/>
      <c r="BE924" s="43"/>
      <c r="BF924" s="43">
        <v>1</v>
      </c>
      <c r="BG924" s="43">
        <v>1</v>
      </c>
      <c r="BH924" s="43">
        <v>1</v>
      </c>
      <c r="BI924" s="43" t="s">
        <v>587</v>
      </c>
      <c r="BJ924" s="43" t="s">
        <v>821</v>
      </c>
      <c r="BK924" s="43">
        <v>1979</v>
      </c>
      <c r="BL924" s="43" t="str">
        <f t="shared" si="87"/>
        <v>1979Arsenal</v>
      </c>
      <c r="BM924" s="49" t="str">
        <f t="shared" si="88"/>
        <v>London</v>
      </c>
      <c r="BN924" s="43"/>
      <c r="BO924" s="43"/>
      <c r="BP924" s="43"/>
      <c r="BQ924" s="43"/>
      <c r="BR924" s="43"/>
      <c r="BS924" s="43"/>
      <c r="BT924" s="43"/>
      <c r="BU924" s="43"/>
      <c r="BV924" s="43" t="s">
        <v>376</v>
      </c>
      <c r="BW924" s="43" t="s">
        <v>376</v>
      </c>
      <c r="BX924" s="43"/>
      <c r="BZ924" s="50"/>
      <c r="CA924" s="50"/>
      <c r="CB924" s="88" t="str">
        <f t="shared" si="89"/>
        <v>19790512</v>
      </c>
    </row>
    <row r="925" spans="1:80" s="49" customFormat="1" ht="12.95" customHeight="1" x14ac:dyDescent="0.2">
      <c r="A925" s="43">
        <v>5</v>
      </c>
      <c r="B925" s="43">
        <v>12</v>
      </c>
      <c r="C925" s="43">
        <v>1979</v>
      </c>
      <c r="D925" s="43" t="s">
        <v>658</v>
      </c>
      <c r="E925" s="43" t="s">
        <v>547</v>
      </c>
      <c r="F925" s="44" t="s">
        <v>1010</v>
      </c>
      <c r="G925" s="43"/>
      <c r="H925" s="44" t="s">
        <v>1025</v>
      </c>
      <c r="I925" s="44"/>
      <c r="J925" s="45">
        <v>28987</v>
      </c>
      <c r="K925" s="43" t="s">
        <v>821</v>
      </c>
      <c r="L925" s="43" t="s">
        <v>4</v>
      </c>
      <c r="M925" s="43" t="s">
        <v>587</v>
      </c>
      <c r="N925" s="46">
        <v>2</v>
      </c>
      <c r="O925" s="46">
        <v>3</v>
      </c>
      <c r="P925" s="44" t="s">
        <v>1268</v>
      </c>
      <c r="Q925" s="44" t="s">
        <v>1017</v>
      </c>
      <c r="R925" s="44" t="s">
        <v>376</v>
      </c>
      <c r="S925" s="43"/>
      <c r="T925" s="43"/>
      <c r="U925" s="43"/>
      <c r="V925" s="43"/>
      <c r="W925" s="43"/>
      <c r="X925" s="43"/>
      <c r="Y925" s="43"/>
      <c r="Z925" s="43"/>
      <c r="AA925" s="43"/>
      <c r="AB925" s="43"/>
      <c r="AC925" s="43"/>
      <c r="AD925" s="43"/>
      <c r="AE925" s="47">
        <f t="shared" si="84"/>
        <v>0</v>
      </c>
      <c r="AF925" s="47">
        <f t="shared" si="85"/>
        <v>0</v>
      </c>
      <c r="AG925" s="47">
        <f t="shared" si="86"/>
        <v>1</v>
      </c>
      <c r="AH925" s="43" t="s">
        <v>1101</v>
      </c>
      <c r="AI925" s="43" t="s">
        <v>1159</v>
      </c>
      <c r="AJ925" s="43" t="s">
        <v>376</v>
      </c>
      <c r="AK925" s="43" t="s">
        <v>658</v>
      </c>
      <c r="AL925" s="43" t="s">
        <v>1017</v>
      </c>
      <c r="AM925" s="43" t="s">
        <v>1018</v>
      </c>
      <c r="AN925" s="43" t="s">
        <v>376</v>
      </c>
      <c r="AO925" s="43" t="s">
        <v>658</v>
      </c>
      <c r="AP925" s="43"/>
      <c r="AQ925" s="43">
        <v>1</v>
      </c>
      <c r="AR925" s="43"/>
      <c r="AS925" s="43"/>
      <c r="AT925" s="43"/>
      <c r="AU925" s="43" t="s">
        <v>376</v>
      </c>
      <c r="AV925" s="43"/>
      <c r="AW925" s="43" t="s">
        <v>30</v>
      </c>
      <c r="AX925" s="43"/>
      <c r="AY925" s="43" t="s">
        <v>30</v>
      </c>
      <c r="AZ925" s="43"/>
      <c r="BA925" s="44"/>
      <c r="BB925" s="48"/>
      <c r="BC925" s="43" t="s">
        <v>30</v>
      </c>
      <c r="BD925" s="43"/>
      <c r="BE925" s="43"/>
      <c r="BF925" s="43">
        <v>1</v>
      </c>
      <c r="BG925" s="43">
        <v>1</v>
      </c>
      <c r="BH925" s="43">
        <v>1</v>
      </c>
      <c r="BI925" s="43" t="s">
        <v>821</v>
      </c>
      <c r="BJ925" s="43" t="s">
        <v>587</v>
      </c>
      <c r="BK925" s="43">
        <v>1979</v>
      </c>
      <c r="BL925" s="43" t="str">
        <f t="shared" si="87"/>
        <v>1979Manchester United</v>
      </c>
      <c r="BM925" s="49" t="str">
        <f t="shared" si="88"/>
        <v>London</v>
      </c>
      <c r="BN925" s="43"/>
      <c r="BO925" s="43"/>
      <c r="BP925" s="43"/>
      <c r="BQ925" s="43"/>
      <c r="BR925" s="43"/>
      <c r="BS925" s="43"/>
      <c r="BT925" s="43"/>
      <c r="BU925" s="43"/>
      <c r="BV925" s="43" t="s">
        <v>376</v>
      </c>
      <c r="BW925" s="43" t="s">
        <v>376</v>
      </c>
      <c r="BX925" s="43"/>
      <c r="BZ925" s="50"/>
      <c r="CA925" s="50"/>
      <c r="CB925" s="88" t="str">
        <f t="shared" si="89"/>
        <v>19790512</v>
      </c>
    </row>
    <row r="926" spans="1:80" s="49" customFormat="1" ht="12.95" customHeight="1" x14ac:dyDescent="0.2">
      <c r="A926" s="43">
        <v>1</v>
      </c>
      <c r="B926" s="43">
        <v>22</v>
      </c>
      <c r="C926" s="43">
        <v>1980</v>
      </c>
      <c r="D926" s="43" t="s">
        <v>658</v>
      </c>
      <c r="E926" s="43" t="s">
        <v>545</v>
      </c>
      <c r="F926" s="51" t="s">
        <v>1327</v>
      </c>
      <c r="G926" s="43"/>
      <c r="H926" s="51" t="s">
        <v>1011</v>
      </c>
      <c r="I926" s="51">
        <v>1</v>
      </c>
      <c r="J926" s="52">
        <v>29242</v>
      </c>
      <c r="K926" s="43" t="s">
        <v>1072</v>
      </c>
      <c r="L926" s="43" t="s">
        <v>3</v>
      </c>
      <c r="M926" s="43" t="s">
        <v>588</v>
      </c>
      <c r="N926" s="46">
        <v>1</v>
      </c>
      <c r="O926" s="46">
        <v>0</v>
      </c>
      <c r="P926" s="51" t="s">
        <v>1135</v>
      </c>
      <c r="Q926" s="51" t="s">
        <v>1073</v>
      </c>
      <c r="R926" s="51" t="s">
        <v>376</v>
      </c>
      <c r="S926" s="43"/>
      <c r="T926" s="43"/>
      <c r="U926" s="43"/>
      <c r="V926" s="43"/>
      <c r="W926" s="43"/>
      <c r="X926" s="43"/>
      <c r="Y926" s="43"/>
      <c r="Z926" s="43"/>
      <c r="AA926" s="43"/>
      <c r="AB926" s="43"/>
      <c r="AC926" s="43"/>
      <c r="AD926" s="43" t="s">
        <v>1033</v>
      </c>
      <c r="AE926" s="47">
        <f t="shared" si="84"/>
        <v>1</v>
      </c>
      <c r="AF926" s="47">
        <f t="shared" si="85"/>
        <v>0</v>
      </c>
      <c r="AG926" s="47">
        <f t="shared" si="86"/>
        <v>0</v>
      </c>
      <c r="AH926" s="43" t="s">
        <v>1073</v>
      </c>
      <c r="AI926" s="43" t="s">
        <v>1074</v>
      </c>
      <c r="AJ926" s="43" t="s">
        <v>376</v>
      </c>
      <c r="AK926" s="43" t="s">
        <v>658</v>
      </c>
      <c r="AL926" s="43" t="s">
        <v>588</v>
      </c>
      <c r="AM926" s="43" t="s">
        <v>1175</v>
      </c>
      <c r="AN926" s="43" t="s">
        <v>376</v>
      </c>
      <c r="AO926" s="43" t="s">
        <v>658</v>
      </c>
      <c r="AP926" s="43"/>
      <c r="AQ926" s="43">
        <v>2</v>
      </c>
      <c r="AR926" s="43"/>
      <c r="AS926" s="43"/>
      <c r="AT926" s="43"/>
      <c r="AU926" s="43" t="s">
        <v>376</v>
      </c>
      <c r="AV926" s="43"/>
      <c r="AW926" s="43" t="s">
        <v>30</v>
      </c>
      <c r="AX926" s="43"/>
      <c r="AY926" s="43"/>
      <c r="AZ926" s="43" t="s">
        <v>30</v>
      </c>
      <c r="BA926" s="51"/>
      <c r="BB926" s="48"/>
      <c r="BC926" s="43"/>
      <c r="BD926" s="43"/>
      <c r="BE926" s="43"/>
      <c r="BF926" s="43">
        <v>1</v>
      </c>
      <c r="BG926" s="43">
        <v>1</v>
      </c>
      <c r="BH926" s="43">
        <v>1</v>
      </c>
      <c r="BI926" s="43" t="s">
        <v>1072</v>
      </c>
      <c r="BJ926" s="43" t="s">
        <v>588</v>
      </c>
      <c r="BK926" s="43">
        <v>1980</v>
      </c>
      <c r="BL926" s="43" t="str">
        <f t="shared" si="87"/>
        <v>1980Nottingham Forest</v>
      </c>
      <c r="BM926" s="49" t="str">
        <f t="shared" si="88"/>
        <v>Nottingham Forest</v>
      </c>
      <c r="BN926" s="43"/>
      <c r="BO926" s="43"/>
      <c r="BP926" s="43"/>
      <c r="BQ926" s="43"/>
      <c r="BR926" s="43"/>
      <c r="BS926" s="43"/>
      <c r="BT926" s="43"/>
      <c r="BU926" s="43"/>
      <c r="BV926" s="43" t="s">
        <v>376</v>
      </c>
      <c r="BW926" s="43" t="s">
        <v>376</v>
      </c>
      <c r="BX926" s="43"/>
      <c r="BY926" s="32"/>
      <c r="BZ926" s="50"/>
      <c r="CA926" s="50"/>
      <c r="CB926" s="88" t="str">
        <f t="shared" si="89"/>
        <v>19800122</v>
      </c>
    </row>
    <row r="927" spans="1:80" s="49" customFormat="1" ht="12.95" customHeight="1" x14ac:dyDescent="0.2">
      <c r="A927" s="43">
        <v>1</v>
      </c>
      <c r="B927" s="43">
        <v>22</v>
      </c>
      <c r="C927" s="43">
        <v>1980</v>
      </c>
      <c r="D927" s="43" t="s">
        <v>658</v>
      </c>
      <c r="E927" s="43" t="s">
        <v>545</v>
      </c>
      <c r="F927" s="51" t="s">
        <v>1327</v>
      </c>
      <c r="G927" s="43"/>
      <c r="H927" s="51" t="s">
        <v>1011</v>
      </c>
      <c r="I927" s="51">
        <v>1</v>
      </c>
      <c r="J927" s="52">
        <v>29242</v>
      </c>
      <c r="K927" s="43" t="s">
        <v>588</v>
      </c>
      <c r="L927" s="43" t="s">
        <v>4</v>
      </c>
      <c r="M927" s="43" t="s">
        <v>1072</v>
      </c>
      <c r="N927" s="46">
        <v>0</v>
      </c>
      <c r="O927" s="46">
        <v>1</v>
      </c>
      <c r="P927" s="51" t="s">
        <v>1135</v>
      </c>
      <c r="Q927" s="51" t="s">
        <v>1073</v>
      </c>
      <c r="R927" s="51" t="s">
        <v>376</v>
      </c>
      <c r="S927" s="43"/>
      <c r="T927" s="43"/>
      <c r="U927" s="43"/>
      <c r="V927" s="43"/>
      <c r="W927" s="43"/>
      <c r="X927" s="43"/>
      <c r="Y927" s="43"/>
      <c r="Z927" s="43"/>
      <c r="AA927" s="43"/>
      <c r="AB927" s="43"/>
      <c r="AC927" s="43"/>
      <c r="AD927" s="43" t="s">
        <v>1037</v>
      </c>
      <c r="AE927" s="47">
        <f t="shared" si="84"/>
        <v>0</v>
      </c>
      <c r="AF927" s="47">
        <f t="shared" si="85"/>
        <v>0</v>
      </c>
      <c r="AG927" s="47">
        <f t="shared" si="86"/>
        <v>1</v>
      </c>
      <c r="AH927" s="43" t="s">
        <v>588</v>
      </c>
      <c r="AI927" s="43" t="s">
        <v>1175</v>
      </c>
      <c r="AJ927" s="43" t="s">
        <v>376</v>
      </c>
      <c r="AK927" s="43" t="s">
        <v>658</v>
      </c>
      <c r="AL927" s="43" t="s">
        <v>1073</v>
      </c>
      <c r="AM927" s="43" t="s">
        <v>1074</v>
      </c>
      <c r="AN927" s="43" t="s">
        <v>376</v>
      </c>
      <c r="AO927" s="43" t="s">
        <v>658</v>
      </c>
      <c r="AP927" s="43"/>
      <c r="AQ927" s="43">
        <v>2</v>
      </c>
      <c r="AR927" s="43"/>
      <c r="AS927" s="43"/>
      <c r="AT927" s="43"/>
      <c r="AU927" s="43" t="s">
        <v>376</v>
      </c>
      <c r="AV927" s="43"/>
      <c r="AW927" s="43" t="s">
        <v>30</v>
      </c>
      <c r="AX927" s="43"/>
      <c r="AY927" s="43"/>
      <c r="AZ927" s="43" t="s">
        <v>30</v>
      </c>
      <c r="BA927" s="51"/>
      <c r="BB927" s="48"/>
      <c r="BC927" s="43"/>
      <c r="BD927" s="43"/>
      <c r="BE927" s="43"/>
      <c r="BF927" s="43">
        <v>1</v>
      </c>
      <c r="BG927" s="43">
        <v>1</v>
      </c>
      <c r="BH927" s="43">
        <v>1</v>
      </c>
      <c r="BI927" s="43" t="s">
        <v>588</v>
      </c>
      <c r="BJ927" s="43" t="s">
        <v>1072</v>
      </c>
      <c r="BK927" s="43">
        <v>1980</v>
      </c>
      <c r="BL927" s="43" t="str">
        <f t="shared" si="87"/>
        <v>1980Liverpool</v>
      </c>
      <c r="BM927" s="49" t="str">
        <f t="shared" si="88"/>
        <v>Nottingham Forest</v>
      </c>
      <c r="BN927" s="43"/>
      <c r="BO927" s="43"/>
      <c r="BP927" s="43"/>
      <c r="BQ927" s="43"/>
      <c r="BR927" s="43"/>
      <c r="BS927" s="43"/>
      <c r="BT927" s="43"/>
      <c r="BU927" s="43"/>
      <c r="BV927" s="43" t="s">
        <v>376</v>
      </c>
      <c r="BW927" s="43" t="s">
        <v>376</v>
      </c>
      <c r="BX927" s="43"/>
      <c r="BY927" s="32"/>
      <c r="BZ927" s="50"/>
      <c r="CA927" s="50"/>
      <c r="CB927" s="88" t="str">
        <f t="shared" si="89"/>
        <v>19800122</v>
      </c>
    </row>
    <row r="928" spans="1:80" s="49" customFormat="1" ht="12.95" customHeight="1" x14ac:dyDescent="0.2">
      <c r="A928" s="43">
        <v>1</v>
      </c>
      <c r="B928" s="43">
        <v>22</v>
      </c>
      <c r="C928" s="43">
        <v>1980</v>
      </c>
      <c r="D928" s="43" t="s">
        <v>658</v>
      </c>
      <c r="E928" s="43" t="s">
        <v>545</v>
      </c>
      <c r="F928" s="51" t="s">
        <v>1327</v>
      </c>
      <c r="G928" s="43"/>
      <c r="H928" s="51" t="s">
        <v>1011</v>
      </c>
      <c r="I928" s="51">
        <v>1</v>
      </c>
      <c r="J928" s="52">
        <v>29242</v>
      </c>
      <c r="K928" s="43" t="s">
        <v>1243</v>
      </c>
      <c r="L928" s="43" t="s">
        <v>3</v>
      </c>
      <c r="M928" s="43" t="s">
        <v>1151</v>
      </c>
      <c r="N928" s="46">
        <v>2</v>
      </c>
      <c r="O928" s="46">
        <v>1</v>
      </c>
      <c r="P928" s="51" t="s">
        <v>1352</v>
      </c>
      <c r="Q928" s="51" t="s">
        <v>1244</v>
      </c>
      <c r="R928" s="51" t="s">
        <v>376</v>
      </c>
      <c r="S928" s="43"/>
      <c r="T928" s="43"/>
      <c r="U928" s="43"/>
      <c r="V928" s="43"/>
      <c r="W928" s="43"/>
      <c r="X928" s="43"/>
      <c r="Y928" s="43"/>
      <c r="Z928" s="43"/>
      <c r="AA928" s="43"/>
      <c r="AB928" s="43"/>
      <c r="AC928" s="43"/>
      <c r="AD928" s="43" t="s">
        <v>1033</v>
      </c>
      <c r="AE928" s="47">
        <f t="shared" si="84"/>
        <v>1</v>
      </c>
      <c r="AF928" s="47">
        <f t="shared" si="85"/>
        <v>0</v>
      </c>
      <c r="AG928" s="47">
        <f t="shared" si="86"/>
        <v>0</v>
      </c>
      <c r="AH928" s="43" t="s">
        <v>1244</v>
      </c>
      <c r="AI928" s="43" t="s">
        <v>1245</v>
      </c>
      <c r="AJ928" s="43" t="s">
        <v>376</v>
      </c>
      <c r="AK928" s="43" t="s">
        <v>658</v>
      </c>
      <c r="AL928" s="43" t="s">
        <v>1111</v>
      </c>
      <c r="AM928" s="43" t="s">
        <v>1126</v>
      </c>
      <c r="AN928" s="43" t="s">
        <v>376</v>
      </c>
      <c r="AO928" s="43" t="s">
        <v>658</v>
      </c>
      <c r="AP928" s="43"/>
      <c r="AQ928" s="43">
        <v>2</v>
      </c>
      <c r="AR928" s="43"/>
      <c r="AS928" s="43"/>
      <c r="AT928" s="43"/>
      <c r="AU928" s="43" t="s">
        <v>376</v>
      </c>
      <c r="AV928" s="43"/>
      <c r="AW928" s="43" t="s">
        <v>30</v>
      </c>
      <c r="AX928" s="43"/>
      <c r="AY928" s="43"/>
      <c r="AZ928" s="43" t="s">
        <v>30</v>
      </c>
      <c r="BA928" s="51"/>
      <c r="BB928" s="48"/>
      <c r="BC928" s="43"/>
      <c r="BD928" s="43"/>
      <c r="BE928" s="43"/>
      <c r="BF928" s="43">
        <v>1</v>
      </c>
      <c r="BG928" s="43">
        <v>3</v>
      </c>
      <c r="BH928" s="43">
        <v>1</v>
      </c>
      <c r="BI928" s="43" t="s">
        <v>1243</v>
      </c>
      <c r="BJ928" s="43" t="s">
        <v>1151</v>
      </c>
      <c r="BK928" s="43">
        <v>1980</v>
      </c>
      <c r="BL928" s="43" t="str">
        <f t="shared" si="87"/>
        <v>1980Swindon Town</v>
      </c>
      <c r="BM928" s="49" t="str">
        <f t="shared" si="88"/>
        <v>Swindon Town</v>
      </c>
      <c r="BN928" s="43"/>
      <c r="BO928" s="43"/>
      <c r="BP928" s="43"/>
      <c r="BQ928" s="43"/>
      <c r="BR928" s="43"/>
      <c r="BS928" s="43"/>
      <c r="BT928" s="43"/>
      <c r="BU928" s="43"/>
      <c r="BV928" s="43" t="s">
        <v>376</v>
      </c>
      <c r="BW928" s="43" t="s">
        <v>376</v>
      </c>
      <c r="BX928" s="43"/>
      <c r="BY928" s="47"/>
      <c r="BZ928" s="50"/>
      <c r="CA928" s="50"/>
      <c r="CB928" s="88" t="str">
        <f t="shared" si="89"/>
        <v>19800122</v>
      </c>
    </row>
    <row r="929" spans="1:80" s="49" customFormat="1" ht="12.95" customHeight="1" x14ac:dyDescent="0.2">
      <c r="A929" s="43">
        <v>1</v>
      </c>
      <c r="B929" s="43">
        <v>22</v>
      </c>
      <c r="C929" s="43">
        <v>1980</v>
      </c>
      <c r="D929" s="43" t="s">
        <v>658</v>
      </c>
      <c r="E929" s="43" t="s">
        <v>545</v>
      </c>
      <c r="F929" s="51" t="s">
        <v>1327</v>
      </c>
      <c r="G929" s="43"/>
      <c r="H929" s="51" t="s">
        <v>1011</v>
      </c>
      <c r="I929" s="51">
        <v>1</v>
      </c>
      <c r="J929" s="52">
        <v>29242</v>
      </c>
      <c r="K929" s="43" t="s">
        <v>1151</v>
      </c>
      <c r="L929" s="43" t="s">
        <v>4</v>
      </c>
      <c r="M929" s="43" t="s">
        <v>1243</v>
      </c>
      <c r="N929" s="46">
        <v>1</v>
      </c>
      <c r="O929" s="46">
        <v>2</v>
      </c>
      <c r="P929" s="51" t="s">
        <v>1352</v>
      </c>
      <c r="Q929" s="51" t="s">
        <v>1244</v>
      </c>
      <c r="R929" s="51" t="s">
        <v>376</v>
      </c>
      <c r="S929" s="43"/>
      <c r="T929" s="43"/>
      <c r="U929" s="43"/>
      <c r="V929" s="43"/>
      <c r="W929" s="43"/>
      <c r="X929" s="43"/>
      <c r="Y929" s="43"/>
      <c r="Z929" s="43"/>
      <c r="AA929" s="43"/>
      <c r="AB929" s="43"/>
      <c r="AC929" s="43"/>
      <c r="AD929" s="43" t="s">
        <v>1037</v>
      </c>
      <c r="AE929" s="47">
        <f t="shared" si="84"/>
        <v>0</v>
      </c>
      <c r="AF929" s="47">
        <f t="shared" si="85"/>
        <v>0</v>
      </c>
      <c r="AG929" s="47">
        <f t="shared" si="86"/>
        <v>1</v>
      </c>
      <c r="AH929" s="43" t="s">
        <v>1111</v>
      </c>
      <c r="AI929" s="43" t="s">
        <v>1126</v>
      </c>
      <c r="AJ929" s="43" t="s">
        <v>376</v>
      </c>
      <c r="AK929" s="43" t="s">
        <v>658</v>
      </c>
      <c r="AL929" s="43" t="s">
        <v>1244</v>
      </c>
      <c r="AM929" s="43" t="s">
        <v>1245</v>
      </c>
      <c r="AN929" s="43" t="s">
        <v>376</v>
      </c>
      <c r="AO929" s="43" t="s">
        <v>658</v>
      </c>
      <c r="AP929" s="43"/>
      <c r="AQ929" s="43">
        <v>2</v>
      </c>
      <c r="AR929" s="43"/>
      <c r="AS929" s="43"/>
      <c r="AT929" s="43"/>
      <c r="AU929" s="43" t="s">
        <v>376</v>
      </c>
      <c r="AV929" s="43"/>
      <c r="AW929" s="43" t="s">
        <v>30</v>
      </c>
      <c r="AX929" s="43"/>
      <c r="AY929" s="43"/>
      <c r="AZ929" s="43" t="s">
        <v>30</v>
      </c>
      <c r="BA929" s="51"/>
      <c r="BB929" s="48"/>
      <c r="BC929" s="43"/>
      <c r="BD929" s="43"/>
      <c r="BE929" s="43"/>
      <c r="BF929" s="43">
        <v>1</v>
      </c>
      <c r="BG929" s="43">
        <v>1</v>
      </c>
      <c r="BH929" s="43">
        <v>3</v>
      </c>
      <c r="BI929" s="43" t="s">
        <v>1151</v>
      </c>
      <c r="BJ929" s="43" t="s">
        <v>1243</v>
      </c>
      <c r="BK929" s="43">
        <v>1980</v>
      </c>
      <c r="BL929" s="43" t="str">
        <f t="shared" si="87"/>
        <v>1980Wolverhampton Wanderers</v>
      </c>
      <c r="BM929" s="49" t="str">
        <f t="shared" si="88"/>
        <v>Swindon Town</v>
      </c>
      <c r="BN929" s="43"/>
      <c r="BO929" s="43"/>
      <c r="BP929" s="43"/>
      <c r="BQ929" s="43"/>
      <c r="BR929" s="43"/>
      <c r="BS929" s="43"/>
      <c r="BT929" s="43"/>
      <c r="BU929" s="43"/>
      <c r="BV929" s="43" t="s">
        <v>376</v>
      </c>
      <c r="BW929" s="43" t="s">
        <v>376</v>
      </c>
      <c r="BX929" s="43"/>
      <c r="BY929" s="47"/>
      <c r="BZ929" s="50"/>
      <c r="CA929" s="50"/>
      <c r="CB929" s="88" t="str">
        <f t="shared" si="89"/>
        <v>19800122</v>
      </c>
    </row>
    <row r="930" spans="1:80" s="49" customFormat="1" ht="12.95" customHeight="1" x14ac:dyDescent="0.2">
      <c r="A930" s="43">
        <v>2</v>
      </c>
      <c r="B930" s="43">
        <v>12</v>
      </c>
      <c r="C930" s="43">
        <v>1980</v>
      </c>
      <c r="D930" s="43" t="s">
        <v>658</v>
      </c>
      <c r="E930" s="43" t="s">
        <v>545</v>
      </c>
      <c r="F930" s="51" t="s">
        <v>1327</v>
      </c>
      <c r="G930" s="43"/>
      <c r="H930" s="51" t="s">
        <v>1011</v>
      </c>
      <c r="I930" s="51">
        <v>2</v>
      </c>
      <c r="J930" s="52">
        <v>29263</v>
      </c>
      <c r="K930" s="43" t="s">
        <v>588</v>
      </c>
      <c r="L930" s="43" t="s">
        <v>1014</v>
      </c>
      <c r="M930" s="43" t="s">
        <v>1072</v>
      </c>
      <c r="N930" s="46">
        <v>1</v>
      </c>
      <c r="O930" s="46">
        <v>1</v>
      </c>
      <c r="P930" s="51" t="s">
        <v>1141</v>
      </c>
      <c r="Q930" s="51" t="s">
        <v>588</v>
      </c>
      <c r="R930" s="51" t="s">
        <v>376</v>
      </c>
      <c r="S930" s="43"/>
      <c r="T930" s="43"/>
      <c r="U930" s="43"/>
      <c r="V930" s="43"/>
      <c r="W930" s="43"/>
      <c r="X930" s="43"/>
      <c r="Y930" s="43"/>
      <c r="Z930" s="43"/>
      <c r="AA930" s="43"/>
      <c r="AB930" s="43"/>
      <c r="AC930" s="43"/>
      <c r="AD930" s="43" t="s">
        <v>1033</v>
      </c>
      <c r="AE930" s="47">
        <f t="shared" si="84"/>
        <v>0</v>
      </c>
      <c r="AF930" s="47">
        <f t="shared" si="85"/>
        <v>1</v>
      </c>
      <c r="AG930" s="47">
        <f t="shared" si="86"/>
        <v>0</v>
      </c>
      <c r="AH930" s="43" t="s">
        <v>588</v>
      </c>
      <c r="AI930" s="43" t="s">
        <v>1175</v>
      </c>
      <c r="AJ930" s="43" t="s">
        <v>376</v>
      </c>
      <c r="AK930" s="43" t="s">
        <v>658</v>
      </c>
      <c r="AL930" s="43" t="s">
        <v>1073</v>
      </c>
      <c r="AM930" s="43" t="s">
        <v>1074</v>
      </c>
      <c r="AN930" s="43" t="s">
        <v>376</v>
      </c>
      <c r="AO930" s="43" t="s">
        <v>658</v>
      </c>
      <c r="AP930" s="43"/>
      <c r="AQ930" s="43">
        <v>2</v>
      </c>
      <c r="AR930" s="43"/>
      <c r="AS930" s="43"/>
      <c r="AT930" s="43"/>
      <c r="AU930" s="43" t="s">
        <v>376</v>
      </c>
      <c r="AV930" s="43"/>
      <c r="AW930" s="43" t="s">
        <v>30</v>
      </c>
      <c r="AX930" s="43"/>
      <c r="AY930" s="43"/>
      <c r="AZ930" s="43" t="s">
        <v>30</v>
      </c>
      <c r="BA930" s="51"/>
      <c r="BB930" s="48"/>
      <c r="BC930" s="43"/>
      <c r="BD930" s="43"/>
      <c r="BE930" s="43"/>
      <c r="BF930" s="43">
        <v>1</v>
      </c>
      <c r="BG930" s="43">
        <v>1</v>
      </c>
      <c r="BH930" s="43">
        <v>1</v>
      </c>
      <c r="BI930" s="43" t="s">
        <v>588</v>
      </c>
      <c r="BJ930" s="43" t="s">
        <v>1072</v>
      </c>
      <c r="BK930" s="43">
        <v>1980</v>
      </c>
      <c r="BL930" s="43" t="str">
        <f t="shared" si="87"/>
        <v>1980Liverpool</v>
      </c>
      <c r="BM930" s="49" t="str">
        <f t="shared" si="88"/>
        <v>Liverpool</v>
      </c>
      <c r="BN930" s="43"/>
      <c r="BO930" s="43"/>
      <c r="BP930" s="43"/>
      <c r="BQ930" s="43"/>
      <c r="BR930" s="43"/>
      <c r="BS930" s="43"/>
      <c r="BT930" s="43"/>
      <c r="BU930" s="43"/>
      <c r="BV930" s="43" t="s">
        <v>376</v>
      </c>
      <c r="BW930" s="43" t="s">
        <v>376</v>
      </c>
      <c r="BX930" s="43"/>
      <c r="BZ930" s="50"/>
      <c r="CA930" s="50"/>
      <c r="CB930" s="88" t="str">
        <f t="shared" si="89"/>
        <v>19800212</v>
      </c>
    </row>
    <row r="931" spans="1:80" s="49" customFormat="1" ht="12.95" customHeight="1" x14ac:dyDescent="0.2">
      <c r="A931" s="43">
        <v>2</v>
      </c>
      <c r="B931" s="43">
        <v>12</v>
      </c>
      <c r="C931" s="43">
        <v>1980</v>
      </c>
      <c r="D931" s="43" t="s">
        <v>658</v>
      </c>
      <c r="E931" s="43" t="s">
        <v>545</v>
      </c>
      <c r="F931" s="51" t="s">
        <v>1327</v>
      </c>
      <c r="G931" s="43"/>
      <c r="H931" s="51" t="s">
        <v>1011</v>
      </c>
      <c r="I931" s="51">
        <v>2</v>
      </c>
      <c r="J931" s="52">
        <v>29263</v>
      </c>
      <c r="K931" s="43" t="s">
        <v>1072</v>
      </c>
      <c r="L931" s="43" t="s">
        <v>1014</v>
      </c>
      <c r="M931" s="43" t="s">
        <v>588</v>
      </c>
      <c r="N931" s="46">
        <v>1</v>
      </c>
      <c r="O931" s="46">
        <v>1</v>
      </c>
      <c r="P931" s="51" t="s">
        <v>1141</v>
      </c>
      <c r="Q931" s="51" t="s">
        <v>588</v>
      </c>
      <c r="R931" s="51" t="s">
        <v>376</v>
      </c>
      <c r="S931" s="43"/>
      <c r="T931" s="43"/>
      <c r="U931" s="43"/>
      <c r="V931" s="43"/>
      <c r="W931" s="43"/>
      <c r="X931" s="43"/>
      <c r="Y931" s="43"/>
      <c r="Z931" s="43"/>
      <c r="AA931" s="43"/>
      <c r="AB931" s="43"/>
      <c r="AC931" s="43"/>
      <c r="AD931" s="43" t="s">
        <v>1037</v>
      </c>
      <c r="AE931" s="47">
        <f t="shared" si="84"/>
        <v>0</v>
      </c>
      <c r="AF931" s="47">
        <f t="shared" si="85"/>
        <v>1</v>
      </c>
      <c r="AG931" s="47">
        <f t="shared" si="86"/>
        <v>0</v>
      </c>
      <c r="AH931" s="43" t="s">
        <v>1073</v>
      </c>
      <c r="AI931" s="43" t="s">
        <v>1074</v>
      </c>
      <c r="AJ931" s="43" t="s">
        <v>376</v>
      </c>
      <c r="AK931" s="43" t="s">
        <v>658</v>
      </c>
      <c r="AL931" s="43" t="s">
        <v>588</v>
      </c>
      <c r="AM931" s="43" t="s">
        <v>1175</v>
      </c>
      <c r="AN931" s="43" t="s">
        <v>376</v>
      </c>
      <c r="AO931" s="43" t="s">
        <v>658</v>
      </c>
      <c r="AP931" s="43"/>
      <c r="AQ931" s="43">
        <v>2</v>
      </c>
      <c r="AR931" s="43"/>
      <c r="AS931" s="43"/>
      <c r="AT931" s="43"/>
      <c r="AU931" s="43" t="s">
        <v>376</v>
      </c>
      <c r="AV931" s="43"/>
      <c r="AW931" s="43" t="s">
        <v>30</v>
      </c>
      <c r="AX931" s="43"/>
      <c r="AY931" s="43"/>
      <c r="AZ931" s="43" t="s">
        <v>30</v>
      </c>
      <c r="BA931" s="51"/>
      <c r="BB931" s="48"/>
      <c r="BC931" s="43"/>
      <c r="BD931" s="43"/>
      <c r="BE931" s="43"/>
      <c r="BF931" s="43">
        <v>1</v>
      </c>
      <c r="BG931" s="43">
        <v>1</v>
      </c>
      <c r="BH931" s="43">
        <v>1</v>
      </c>
      <c r="BI931" s="43" t="s">
        <v>1072</v>
      </c>
      <c r="BJ931" s="43" t="s">
        <v>588</v>
      </c>
      <c r="BK931" s="43">
        <v>1980</v>
      </c>
      <c r="BL931" s="43" t="str">
        <f t="shared" si="87"/>
        <v>1980Nottingham Forest</v>
      </c>
      <c r="BM931" s="49" t="str">
        <f t="shared" si="88"/>
        <v>Liverpool</v>
      </c>
      <c r="BN931" s="43"/>
      <c r="BO931" s="43"/>
      <c r="BP931" s="43"/>
      <c r="BQ931" s="43"/>
      <c r="BR931" s="43"/>
      <c r="BS931" s="43"/>
      <c r="BT931" s="43"/>
      <c r="BU931" s="43"/>
      <c r="BV931" s="43" t="s">
        <v>376</v>
      </c>
      <c r="BW931" s="43" t="s">
        <v>376</v>
      </c>
      <c r="BX931" s="43"/>
      <c r="BZ931" s="50"/>
      <c r="CA931" s="50"/>
      <c r="CB931" s="88" t="str">
        <f t="shared" si="89"/>
        <v>19800212</v>
      </c>
    </row>
    <row r="932" spans="1:80" s="49" customFormat="1" ht="12.95" customHeight="1" x14ac:dyDescent="0.2">
      <c r="A932" s="43">
        <v>2</v>
      </c>
      <c r="B932" s="43">
        <v>12</v>
      </c>
      <c r="C932" s="43">
        <v>1980</v>
      </c>
      <c r="D932" s="43" t="s">
        <v>658</v>
      </c>
      <c r="E932" s="43" t="s">
        <v>545</v>
      </c>
      <c r="F932" s="51" t="s">
        <v>1327</v>
      </c>
      <c r="G932" s="43"/>
      <c r="H932" s="51" t="s">
        <v>1011</v>
      </c>
      <c r="I932" s="51">
        <v>2</v>
      </c>
      <c r="J932" s="52">
        <v>29263</v>
      </c>
      <c r="K932" s="43" t="s">
        <v>1151</v>
      </c>
      <c r="L932" s="43" t="s">
        <v>3</v>
      </c>
      <c r="M932" s="43" t="s">
        <v>1243</v>
      </c>
      <c r="N932" s="46">
        <v>3</v>
      </c>
      <c r="O932" s="46">
        <v>1</v>
      </c>
      <c r="P932" s="51" t="s">
        <v>1152</v>
      </c>
      <c r="Q932" s="51" t="s">
        <v>1111</v>
      </c>
      <c r="R932" s="51" t="s">
        <v>376</v>
      </c>
      <c r="S932" s="43"/>
      <c r="T932" s="43"/>
      <c r="U932" s="43"/>
      <c r="V932" s="43"/>
      <c r="W932" s="43"/>
      <c r="X932" s="43"/>
      <c r="Y932" s="43"/>
      <c r="Z932" s="43"/>
      <c r="AA932" s="43"/>
      <c r="AB932" s="43"/>
      <c r="AC932" s="43"/>
      <c r="AD932" s="43" t="s">
        <v>1033</v>
      </c>
      <c r="AE932" s="47">
        <f t="shared" si="84"/>
        <v>1</v>
      </c>
      <c r="AF932" s="47">
        <f t="shared" si="85"/>
        <v>0</v>
      </c>
      <c r="AG932" s="47">
        <f t="shared" si="86"/>
        <v>0</v>
      </c>
      <c r="AH932" s="43" t="s">
        <v>1111</v>
      </c>
      <c r="AI932" s="43" t="s">
        <v>1126</v>
      </c>
      <c r="AJ932" s="43" t="s">
        <v>376</v>
      </c>
      <c r="AK932" s="43" t="s">
        <v>658</v>
      </c>
      <c r="AL932" s="43" t="s">
        <v>1244</v>
      </c>
      <c r="AM932" s="43" t="s">
        <v>1245</v>
      </c>
      <c r="AN932" s="43" t="s">
        <v>376</v>
      </c>
      <c r="AO932" s="43" t="s">
        <v>658</v>
      </c>
      <c r="AP932" s="43"/>
      <c r="AQ932" s="43">
        <v>2</v>
      </c>
      <c r="AR932" s="43"/>
      <c r="AS932" s="43"/>
      <c r="AT932" s="43"/>
      <c r="AU932" s="43" t="s">
        <v>376</v>
      </c>
      <c r="AV932" s="43"/>
      <c r="AW932" s="43" t="s">
        <v>30</v>
      </c>
      <c r="AX932" s="43"/>
      <c r="AY932" s="43"/>
      <c r="AZ932" s="43" t="s">
        <v>30</v>
      </c>
      <c r="BA932" s="51"/>
      <c r="BB932" s="48"/>
      <c r="BC932" s="43"/>
      <c r="BD932" s="43"/>
      <c r="BE932" s="43"/>
      <c r="BF932" s="43">
        <v>1</v>
      </c>
      <c r="BG932" s="43">
        <v>1</v>
      </c>
      <c r="BH932" s="43">
        <v>3</v>
      </c>
      <c r="BI932" s="43" t="s">
        <v>1151</v>
      </c>
      <c r="BJ932" s="43" t="s">
        <v>1243</v>
      </c>
      <c r="BK932" s="43">
        <v>1980</v>
      </c>
      <c r="BL932" s="43" t="str">
        <f t="shared" si="87"/>
        <v>1980Wolverhampton Wanderers</v>
      </c>
      <c r="BM932" s="49" t="str">
        <f t="shared" si="88"/>
        <v>Wolverhampton Wanderers</v>
      </c>
      <c r="BN932" s="43"/>
      <c r="BO932" s="43"/>
      <c r="BP932" s="43"/>
      <c r="BQ932" s="43"/>
      <c r="BR932" s="43"/>
      <c r="BS932" s="43"/>
      <c r="BT932" s="43"/>
      <c r="BU932" s="43"/>
      <c r="BV932" s="43" t="s">
        <v>376</v>
      </c>
      <c r="BW932" s="43" t="s">
        <v>376</v>
      </c>
      <c r="BX932" s="43"/>
      <c r="BZ932" s="50"/>
      <c r="CA932" s="50"/>
      <c r="CB932" s="88" t="str">
        <f t="shared" si="89"/>
        <v>19800212</v>
      </c>
    </row>
    <row r="933" spans="1:80" s="49" customFormat="1" ht="12.95" customHeight="1" x14ac:dyDescent="0.2">
      <c r="A933" s="43">
        <v>2</v>
      </c>
      <c r="B933" s="43">
        <v>12</v>
      </c>
      <c r="C933" s="43">
        <v>1980</v>
      </c>
      <c r="D933" s="43" t="s">
        <v>658</v>
      </c>
      <c r="E933" s="43" t="s">
        <v>545</v>
      </c>
      <c r="F933" s="51" t="s">
        <v>1327</v>
      </c>
      <c r="G933" s="43"/>
      <c r="H933" s="51" t="s">
        <v>1011</v>
      </c>
      <c r="I933" s="51">
        <v>2</v>
      </c>
      <c r="J933" s="52">
        <v>29263</v>
      </c>
      <c r="K933" s="43" t="s">
        <v>1243</v>
      </c>
      <c r="L933" s="43" t="s">
        <v>4</v>
      </c>
      <c r="M933" s="43" t="s">
        <v>1151</v>
      </c>
      <c r="N933" s="46">
        <v>1</v>
      </c>
      <c r="O933" s="46">
        <v>3</v>
      </c>
      <c r="P933" s="51" t="s">
        <v>1152</v>
      </c>
      <c r="Q933" s="51" t="s">
        <v>1111</v>
      </c>
      <c r="R933" s="51" t="s">
        <v>376</v>
      </c>
      <c r="S933" s="43"/>
      <c r="T933" s="43"/>
      <c r="U933" s="43"/>
      <c r="V933" s="43"/>
      <c r="W933" s="43"/>
      <c r="X933" s="43"/>
      <c r="Y933" s="43"/>
      <c r="Z933" s="43"/>
      <c r="AA933" s="43"/>
      <c r="AB933" s="43"/>
      <c r="AC933" s="43"/>
      <c r="AD933" s="43" t="s">
        <v>1037</v>
      </c>
      <c r="AE933" s="47">
        <f t="shared" si="84"/>
        <v>0</v>
      </c>
      <c r="AF933" s="47">
        <f t="shared" si="85"/>
        <v>0</v>
      </c>
      <c r="AG933" s="47">
        <f t="shared" si="86"/>
        <v>1</v>
      </c>
      <c r="AH933" s="43" t="s">
        <v>1244</v>
      </c>
      <c r="AI933" s="43" t="s">
        <v>1245</v>
      </c>
      <c r="AJ933" s="43" t="s">
        <v>376</v>
      </c>
      <c r="AK933" s="43" t="s">
        <v>658</v>
      </c>
      <c r="AL933" s="43" t="s">
        <v>1111</v>
      </c>
      <c r="AM933" s="43" t="s">
        <v>1126</v>
      </c>
      <c r="AN933" s="43" t="s">
        <v>376</v>
      </c>
      <c r="AO933" s="43" t="s">
        <v>658</v>
      </c>
      <c r="AP933" s="43"/>
      <c r="AQ933" s="43">
        <v>2</v>
      </c>
      <c r="AR933" s="43"/>
      <c r="AS933" s="43"/>
      <c r="AT933" s="43"/>
      <c r="AU933" s="43" t="s">
        <v>376</v>
      </c>
      <c r="AV933" s="43"/>
      <c r="AW933" s="43" t="s">
        <v>30</v>
      </c>
      <c r="AX933" s="43"/>
      <c r="AY933" s="43"/>
      <c r="AZ933" s="43" t="s">
        <v>30</v>
      </c>
      <c r="BA933" s="51"/>
      <c r="BB933" s="48"/>
      <c r="BC933" s="43"/>
      <c r="BD933" s="43"/>
      <c r="BE933" s="43"/>
      <c r="BF933" s="43">
        <v>1</v>
      </c>
      <c r="BG933" s="43">
        <v>3</v>
      </c>
      <c r="BH933" s="43">
        <v>1</v>
      </c>
      <c r="BI933" s="43" t="s">
        <v>1243</v>
      </c>
      <c r="BJ933" s="43" t="s">
        <v>1151</v>
      </c>
      <c r="BK933" s="43">
        <v>1980</v>
      </c>
      <c r="BL933" s="43" t="str">
        <f t="shared" si="87"/>
        <v>1980Swindon Town</v>
      </c>
      <c r="BM933" s="49" t="str">
        <f t="shared" si="88"/>
        <v>Wolverhampton Wanderers</v>
      </c>
      <c r="BN933" s="43"/>
      <c r="BO933" s="43"/>
      <c r="BP933" s="43"/>
      <c r="BQ933" s="43"/>
      <c r="BR933" s="43"/>
      <c r="BS933" s="43"/>
      <c r="BT933" s="43"/>
      <c r="BU933" s="43"/>
      <c r="BV933" s="43" t="s">
        <v>376</v>
      </c>
      <c r="BW933" s="43" t="s">
        <v>376</v>
      </c>
      <c r="BX933" s="43"/>
      <c r="BZ933" s="50"/>
      <c r="CA933" s="50"/>
      <c r="CB933" s="88" t="str">
        <f t="shared" si="89"/>
        <v>19800212</v>
      </c>
    </row>
    <row r="934" spans="1:80" s="49" customFormat="1" ht="12.95" customHeight="1" x14ac:dyDescent="0.2">
      <c r="A934" s="43">
        <v>3</v>
      </c>
      <c r="B934" s="43">
        <v>15</v>
      </c>
      <c r="C934" s="43">
        <v>1980</v>
      </c>
      <c r="D934" s="43" t="s">
        <v>658</v>
      </c>
      <c r="E934" s="43" t="s">
        <v>545</v>
      </c>
      <c r="F934" s="51" t="s">
        <v>1327</v>
      </c>
      <c r="G934" s="43"/>
      <c r="H934" s="51" t="s">
        <v>40</v>
      </c>
      <c r="I934" s="51"/>
      <c r="J934" s="52">
        <v>29295</v>
      </c>
      <c r="K934" s="43" t="s">
        <v>1151</v>
      </c>
      <c r="L934" s="43" t="s">
        <v>3</v>
      </c>
      <c r="M934" s="43" t="s">
        <v>1072</v>
      </c>
      <c r="N934" s="46">
        <v>1</v>
      </c>
      <c r="O934" s="46">
        <v>0</v>
      </c>
      <c r="P934" s="51" t="s">
        <v>1268</v>
      </c>
      <c r="Q934" s="51" t="s">
        <v>1017</v>
      </c>
      <c r="R934" s="51" t="s">
        <v>376</v>
      </c>
      <c r="S934" s="43"/>
      <c r="T934" s="43"/>
      <c r="U934" s="43"/>
      <c r="V934" s="43"/>
      <c r="W934" s="43"/>
      <c r="X934" s="43"/>
      <c r="Y934" s="43"/>
      <c r="Z934" s="43"/>
      <c r="AA934" s="43"/>
      <c r="AB934" s="43"/>
      <c r="AC934" s="43"/>
      <c r="AD934" s="43"/>
      <c r="AE934" s="47">
        <f t="shared" si="84"/>
        <v>1</v>
      </c>
      <c r="AF934" s="47">
        <f t="shared" si="85"/>
        <v>0</v>
      </c>
      <c r="AG934" s="47">
        <f t="shared" si="86"/>
        <v>0</v>
      </c>
      <c r="AH934" s="43" t="s">
        <v>1111</v>
      </c>
      <c r="AI934" s="43" t="s">
        <v>1126</v>
      </c>
      <c r="AJ934" s="43" t="s">
        <v>376</v>
      </c>
      <c r="AK934" s="43" t="s">
        <v>658</v>
      </c>
      <c r="AL934" s="43" t="s">
        <v>1073</v>
      </c>
      <c r="AM934" s="43" t="s">
        <v>1074</v>
      </c>
      <c r="AN934" s="43" t="s">
        <v>376</v>
      </c>
      <c r="AO934" s="43" t="s">
        <v>658</v>
      </c>
      <c r="AP934" s="43"/>
      <c r="AQ934" s="43">
        <v>1</v>
      </c>
      <c r="AR934" s="43"/>
      <c r="AS934" s="43"/>
      <c r="AT934" s="43"/>
      <c r="AU934" s="43" t="s">
        <v>376</v>
      </c>
      <c r="AV934" s="43"/>
      <c r="AW934" s="43" t="s">
        <v>30</v>
      </c>
      <c r="AX934" s="43"/>
      <c r="AY934" s="43"/>
      <c r="AZ934" s="43" t="s">
        <v>30</v>
      </c>
      <c r="BA934" s="51"/>
      <c r="BB934" s="48" t="s">
        <v>30</v>
      </c>
      <c r="BC934" s="43" t="s">
        <v>30</v>
      </c>
      <c r="BD934" s="43"/>
      <c r="BE934" s="43"/>
      <c r="BF934" s="43">
        <v>1</v>
      </c>
      <c r="BG934" s="43">
        <v>1</v>
      </c>
      <c r="BH934" s="43">
        <v>1</v>
      </c>
      <c r="BI934" s="43" t="s">
        <v>1151</v>
      </c>
      <c r="BJ934" s="43" t="s">
        <v>1072</v>
      </c>
      <c r="BK934" s="43">
        <v>1980</v>
      </c>
      <c r="BL934" s="43" t="str">
        <f t="shared" si="87"/>
        <v>1980Wolverhampton Wanderers</v>
      </c>
      <c r="BM934" s="49" t="str">
        <f t="shared" si="88"/>
        <v>London</v>
      </c>
      <c r="BN934" s="43"/>
      <c r="BO934" s="43"/>
      <c r="BP934" s="43"/>
      <c r="BQ934" s="43"/>
      <c r="BR934" s="43"/>
      <c r="BS934" s="43"/>
      <c r="BT934" s="43"/>
      <c r="BU934" s="43"/>
      <c r="BV934" s="43" t="s">
        <v>376</v>
      </c>
      <c r="BW934" s="43" t="s">
        <v>376</v>
      </c>
      <c r="BX934" s="43"/>
      <c r="BZ934" s="50"/>
      <c r="CA934" s="50"/>
      <c r="CB934" s="88" t="str">
        <f t="shared" si="89"/>
        <v>19800315</v>
      </c>
    </row>
    <row r="935" spans="1:80" s="49" customFormat="1" ht="12.95" customHeight="1" x14ac:dyDescent="0.2">
      <c r="A935" s="43">
        <v>3</v>
      </c>
      <c r="B935" s="43">
        <v>15</v>
      </c>
      <c r="C935" s="43">
        <v>1980</v>
      </c>
      <c r="D935" s="43" t="s">
        <v>658</v>
      </c>
      <c r="E935" s="43" t="s">
        <v>545</v>
      </c>
      <c r="F935" s="51" t="s">
        <v>1327</v>
      </c>
      <c r="G935" s="43"/>
      <c r="H935" s="51" t="s">
        <v>40</v>
      </c>
      <c r="I935" s="51"/>
      <c r="J935" s="52">
        <v>29295</v>
      </c>
      <c r="K935" s="43" t="s">
        <v>1072</v>
      </c>
      <c r="L935" s="43" t="s">
        <v>4</v>
      </c>
      <c r="M935" s="43" t="s">
        <v>1151</v>
      </c>
      <c r="N935" s="46">
        <v>0</v>
      </c>
      <c r="O935" s="46">
        <v>1</v>
      </c>
      <c r="P935" s="51" t="s">
        <v>1268</v>
      </c>
      <c r="Q935" s="51" t="s">
        <v>1017</v>
      </c>
      <c r="R935" s="51" t="s">
        <v>376</v>
      </c>
      <c r="S935" s="43"/>
      <c r="T935" s="43"/>
      <c r="U935" s="43"/>
      <c r="V935" s="43"/>
      <c r="W935" s="43"/>
      <c r="X935" s="43"/>
      <c r="Y935" s="43"/>
      <c r="Z935" s="43"/>
      <c r="AA935" s="43"/>
      <c r="AB935" s="43"/>
      <c r="AC935" s="43"/>
      <c r="AD935" s="43"/>
      <c r="AE935" s="47">
        <f t="shared" si="84"/>
        <v>0</v>
      </c>
      <c r="AF935" s="47">
        <f t="shared" si="85"/>
        <v>0</v>
      </c>
      <c r="AG935" s="47">
        <f t="shared" si="86"/>
        <v>1</v>
      </c>
      <c r="AH935" s="43" t="s">
        <v>1073</v>
      </c>
      <c r="AI935" s="43" t="s">
        <v>1074</v>
      </c>
      <c r="AJ935" s="43" t="s">
        <v>376</v>
      </c>
      <c r="AK935" s="43" t="s">
        <v>658</v>
      </c>
      <c r="AL935" s="43" t="s">
        <v>1111</v>
      </c>
      <c r="AM935" s="43" t="s">
        <v>1126</v>
      </c>
      <c r="AN935" s="43" t="s">
        <v>376</v>
      </c>
      <c r="AO935" s="43" t="s">
        <v>658</v>
      </c>
      <c r="AP935" s="43"/>
      <c r="AQ935" s="43">
        <v>1</v>
      </c>
      <c r="AR935" s="43"/>
      <c r="AS935" s="43"/>
      <c r="AT935" s="43"/>
      <c r="AU935" s="43" t="s">
        <v>376</v>
      </c>
      <c r="AV935" s="43"/>
      <c r="AW935" s="43" t="s">
        <v>30</v>
      </c>
      <c r="AX935" s="43"/>
      <c r="AY935" s="43"/>
      <c r="AZ935" s="43" t="s">
        <v>30</v>
      </c>
      <c r="BA935" s="51"/>
      <c r="BB935" s="48"/>
      <c r="BC935" s="43" t="s">
        <v>30</v>
      </c>
      <c r="BD935" s="43"/>
      <c r="BE935" s="43"/>
      <c r="BF935" s="43">
        <v>1</v>
      </c>
      <c r="BG935" s="43">
        <v>1</v>
      </c>
      <c r="BH935" s="43">
        <v>1</v>
      </c>
      <c r="BI935" s="43" t="s">
        <v>1072</v>
      </c>
      <c r="BJ935" s="43" t="s">
        <v>1151</v>
      </c>
      <c r="BK935" s="43">
        <v>1980</v>
      </c>
      <c r="BL935" s="43" t="str">
        <f t="shared" si="87"/>
        <v>1980Nottingham Forest</v>
      </c>
      <c r="BM935" s="49" t="str">
        <f t="shared" si="88"/>
        <v>London</v>
      </c>
      <c r="BN935" s="43"/>
      <c r="BO935" s="43"/>
      <c r="BP935" s="43"/>
      <c r="BQ935" s="43"/>
      <c r="BR935" s="43"/>
      <c r="BS935" s="43"/>
      <c r="BT935" s="43"/>
      <c r="BU935" s="43"/>
      <c r="BV935" s="43" t="s">
        <v>376</v>
      </c>
      <c r="BW935" s="43" t="s">
        <v>376</v>
      </c>
      <c r="BX935" s="43"/>
      <c r="BZ935" s="50"/>
      <c r="CA935" s="50"/>
      <c r="CB935" s="88" t="str">
        <f t="shared" si="89"/>
        <v>19800315</v>
      </c>
    </row>
    <row r="936" spans="1:80" s="49" customFormat="1" ht="12.95" customHeight="1" x14ac:dyDescent="0.2">
      <c r="A936" s="43">
        <v>4</v>
      </c>
      <c r="B936" s="43">
        <v>12</v>
      </c>
      <c r="C936" s="43">
        <v>1980</v>
      </c>
      <c r="D936" s="43" t="s">
        <v>658</v>
      </c>
      <c r="E936" s="43" t="s">
        <v>545</v>
      </c>
      <c r="F936" s="44" t="s">
        <v>1010</v>
      </c>
      <c r="G936" s="43"/>
      <c r="H936" s="44" t="s">
        <v>1011</v>
      </c>
      <c r="I936" s="44"/>
      <c r="J936" s="45">
        <v>29323</v>
      </c>
      <c r="K936" s="43" t="s">
        <v>588</v>
      </c>
      <c r="L936" s="43" t="s">
        <v>1014</v>
      </c>
      <c r="M936" s="43" t="s">
        <v>587</v>
      </c>
      <c r="N936" s="46">
        <v>0</v>
      </c>
      <c r="O936" s="46">
        <v>0</v>
      </c>
      <c r="P936" s="44" t="s">
        <v>1252</v>
      </c>
      <c r="Q936" s="44" t="s">
        <v>1097</v>
      </c>
      <c r="R936" s="44" t="s">
        <v>376</v>
      </c>
      <c r="S936" s="43"/>
      <c r="T936" s="43"/>
      <c r="U936" s="43"/>
      <c r="V936" s="43"/>
      <c r="W936" s="43"/>
      <c r="X936" s="43"/>
      <c r="Y936" s="43"/>
      <c r="Z936" s="43"/>
      <c r="AA936" s="43"/>
      <c r="AB936" s="43"/>
      <c r="AC936" s="43"/>
      <c r="AD936" s="43"/>
      <c r="AE936" s="47">
        <f t="shared" si="84"/>
        <v>0</v>
      </c>
      <c r="AF936" s="47">
        <f t="shared" si="85"/>
        <v>1</v>
      </c>
      <c r="AG936" s="47">
        <f t="shared" si="86"/>
        <v>0</v>
      </c>
      <c r="AH936" s="43" t="s">
        <v>588</v>
      </c>
      <c r="AI936" s="43" t="s">
        <v>1175</v>
      </c>
      <c r="AJ936" s="43" t="s">
        <v>376</v>
      </c>
      <c r="AK936" s="43" t="s">
        <v>658</v>
      </c>
      <c r="AL936" s="43" t="s">
        <v>1017</v>
      </c>
      <c r="AM936" s="43" t="s">
        <v>1018</v>
      </c>
      <c r="AN936" s="43" t="s">
        <v>376</v>
      </c>
      <c r="AO936" s="43" t="s">
        <v>658</v>
      </c>
      <c r="AP936" s="43"/>
      <c r="AQ936" s="43">
        <v>2</v>
      </c>
      <c r="AR936" s="43"/>
      <c r="AS936" s="43"/>
      <c r="AT936" s="43"/>
      <c r="AU936" s="43" t="s">
        <v>376</v>
      </c>
      <c r="AV936" s="43"/>
      <c r="AW936" s="43" t="s">
        <v>30</v>
      </c>
      <c r="AX936" s="43"/>
      <c r="AY936" s="43" t="s">
        <v>30</v>
      </c>
      <c r="AZ936" s="43"/>
      <c r="BA936" s="44"/>
      <c r="BB936" s="48"/>
      <c r="BC936" s="43"/>
      <c r="BD936" s="43"/>
      <c r="BE936" s="43"/>
      <c r="BF936" s="43">
        <v>1</v>
      </c>
      <c r="BG936" s="43">
        <v>1</v>
      </c>
      <c r="BH936" s="43">
        <v>1</v>
      </c>
      <c r="BI936" s="43" t="s">
        <v>588</v>
      </c>
      <c r="BJ936" s="43" t="s">
        <v>587</v>
      </c>
      <c r="BK936" s="43">
        <v>1980</v>
      </c>
      <c r="BL936" s="43" t="str">
        <f t="shared" si="87"/>
        <v>1980Liverpool</v>
      </c>
      <c r="BM936" s="49" t="str">
        <f t="shared" si="88"/>
        <v>Sheffield</v>
      </c>
      <c r="BN936" s="43"/>
      <c r="BO936" s="43"/>
      <c r="BP936" s="43"/>
      <c r="BQ936" s="43"/>
      <c r="BR936" s="43"/>
      <c r="BS936" s="43"/>
      <c r="BT936" s="43"/>
      <c r="BU936" s="43"/>
      <c r="BV936" s="43" t="s">
        <v>376</v>
      </c>
      <c r="BW936" s="43" t="s">
        <v>376</v>
      </c>
      <c r="BX936" s="43"/>
      <c r="BY936" s="47"/>
      <c r="BZ936" s="50"/>
      <c r="CA936" s="50"/>
      <c r="CB936" s="88" t="str">
        <f t="shared" si="89"/>
        <v>19800412</v>
      </c>
    </row>
    <row r="937" spans="1:80" s="49" customFormat="1" ht="12.95" customHeight="1" x14ac:dyDescent="0.2">
      <c r="A937" s="43">
        <v>4</v>
      </c>
      <c r="B937" s="43">
        <v>12</v>
      </c>
      <c r="C937" s="43">
        <v>1980</v>
      </c>
      <c r="D937" s="43" t="s">
        <v>658</v>
      </c>
      <c r="E937" s="43" t="s">
        <v>545</v>
      </c>
      <c r="F937" s="44" t="s">
        <v>1010</v>
      </c>
      <c r="G937" s="43"/>
      <c r="H937" s="44" t="s">
        <v>1011</v>
      </c>
      <c r="I937" s="44"/>
      <c r="J937" s="45">
        <v>29323</v>
      </c>
      <c r="K937" s="43" t="s">
        <v>587</v>
      </c>
      <c r="L937" s="43" t="s">
        <v>1014</v>
      </c>
      <c r="M937" s="43" t="s">
        <v>588</v>
      </c>
      <c r="N937" s="46">
        <v>0</v>
      </c>
      <c r="O937" s="46">
        <v>0</v>
      </c>
      <c r="P937" s="44" t="s">
        <v>1252</v>
      </c>
      <c r="Q937" s="44" t="s">
        <v>1097</v>
      </c>
      <c r="R937" s="44" t="s">
        <v>376</v>
      </c>
      <c r="S937" s="43"/>
      <c r="T937" s="43"/>
      <c r="U937" s="43"/>
      <c r="V937" s="43"/>
      <c r="W937" s="43"/>
      <c r="X937" s="43"/>
      <c r="Y937" s="43"/>
      <c r="Z937" s="43"/>
      <c r="AA937" s="43"/>
      <c r="AB937" s="43"/>
      <c r="AC937" s="43"/>
      <c r="AD937" s="43"/>
      <c r="AE937" s="47">
        <f t="shared" si="84"/>
        <v>0</v>
      </c>
      <c r="AF937" s="47">
        <f t="shared" si="85"/>
        <v>1</v>
      </c>
      <c r="AG937" s="47">
        <f t="shared" si="86"/>
        <v>0</v>
      </c>
      <c r="AH937" s="43" t="s">
        <v>1017</v>
      </c>
      <c r="AI937" s="43" t="s">
        <v>1018</v>
      </c>
      <c r="AJ937" s="43" t="s">
        <v>376</v>
      </c>
      <c r="AK937" s="43" t="s">
        <v>658</v>
      </c>
      <c r="AL937" s="43" t="s">
        <v>588</v>
      </c>
      <c r="AM937" s="43" t="s">
        <v>1175</v>
      </c>
      <c r="AN937" s="43" t="s">
        <v>376</v>
      </c>
      <c r="AO937" s="43" t="s">
        <v>658</v>
      </c>
      <c r="AP937" s="43"/>
      <c r="AQ937" s="43">
        <v>2</v>
      </c>
      <c r="AR937" s="43"/>
      <c r="AS937" s="43"/>
      <c r="AT937" s="43"/>
      <c r="AU937" s="43" t="s">
        <v>376</v>
      </c>
      <c r="AV937" s="43"/>
      <c r="AW937" s="43" t="s">
        <v>30</v>
      </c>
      <c r="AX937" s="43"/>
      <c r="AY937" s="43" t="s">
        <v>30</v>
      </c>
      <c r="AZ937" s="43"/>
      <c r="BA937" s="44"/>
      <c r="BB937" s="48"/>
      <c r="BC937" s="43"/>
      <c r="BD937" s="43"/>
      <c r="BE937" s="43"/>
      <c r="BF937" s="43">
        <v>1</v>
      </c>
      <c r="BG937" s="43">
        <v>1</v>
      </c>
      <c r="BH937" s="43">
        <v>1</v>
      </c>
      <c r="BI937" s="43" t="s">
        <v>587</v>
      </c>
      <c r="BJ937" s="43" t="s">
        <v>588</v>
      </c>
      <c r="BK937" s="43">
        <v>1980</v>
      </c>
      <c r="BL937" s="43" t="str">
        <f t="shared" si="87"/>
        <v>1980Arsenal</v>
      </c>
      <c r="BM937" s="49" t="str">
        <f t="shared" si="88"/>
        <v>Sheffield</v>
      </c>
      <c r="BN937" s="43"/>
      <c r="BO937" s="43"/>
      <c r="BP937" s="43"/>
      <c r="BQ937" s="43"/>
      <c r="BR937" s="43"/>
      <c r="BS937" s="43"/>
      <c r="BT937" s="43"/>
      <c r="BU937" s="43"/>
      <c r="BV937" s="43" t="s">
        <v>376</v>
      </c>
      <c r="BW937" s="43" t="s">
        <v>376</v>
      </c>
      <c r="BX937" s="43"/>
      <c r="BY937" s="47"/>
      <c r="BZ937" s="50"/>
      <c r="CA937" s="50"/>
      <c r="CB937" s="88" t="str">
        <f t="shared" si="89"/>
        <v>19800412</v>
      </c>
    </row>
    <row r="938" spans="1:80" s="49" customFormat="1" ht="12.95" customHeight="1" x14ac:dyDescent="0.2">
      <c r="A938" s="43">
        <v>4</v>
      </c>
      <c r="B938" s="43">
        <v>12</v>
      </c>
      <c r="C938" s="43">
        <v>1980</v>
      </c>
      <c r="D938" s="43" t="s">
        <v>658</v>
      </c>
      <c r="E938" s="43" t="s">
        <v>545</v>
      </c>
      <c r="F938" s="44" t="s">
        <v>1010</v>
      </c>
      <c r="G938" s="43"/>
      <c r="H938" s="44" t="s">
        <v>1011</v>
      </c>
      <c r="I938" s="44"/>
      <c r="J938" s="45">
        <v>29323</v>
      </c>
      <c r="K938" s="43" t="s">
        <v>803</v>
      </c>
      <c r="L938" s="43" t="s">
        <v>1014</v>
      </c>
      <c r="M938" s="43" t="s">
        <v>804</v>
      </c>
      <c r="N938" s="46">
        <v>1</v>
      </c>
      <c r="O938" s="46">
        <v>1</v>
      </c>
      <c r="P938" s="44" t="s">
        <v>1219</v>
      </c>
      <c r="Q938" s="44" t="s">
        <v>1111</v>
      </c>
      <c r="R938" s="44" t="s">
        <v>376</v>
      </c>
      <c r="S938" s="43"/>
      <c r="T938" s="43"/>
      <c r="U938" s="43"/>
      <c r="V938" s="43"/>
      <c r="W938" s="43"/>
      <c r="X938" s="43"/>
      <c r="Y938" s="43"/>
      <c r="Z938" s="43"/>
      <c r="AA938" s="43"/>
      <c r="AB938" s="43"/>
      <c r="AC938" s="43"/>
      <c r="AD938" s="43"/>
      <c r="AE938" s="47">
        <f t="shared" si="84"/>
        <v>0</v>
      </c>
      <c r="AF938" s="47">
        <f t="shared" si="85"/>
        <v>1</v>
      </c>
      <c r="AG938" s="47">
        <f t="shared" si="86"/>
        <v>0</v>
      </c>
      <c r="AH938" s="43" t="s">
        <v>1017</v>
      </c>
      <c r="AI938" s="43" t="s">
        <v>1018</v>
      </c>
      <c r="AJ938" s="43" t="s">
        <v>376</v>
      </c>
      <c r="AK938" s="43" t="s">
        <v>658</v>
      </c>
      <c r="AL938" s="43" t="s">
        <v>588</v>
      </c>
      <c r="AM938" s="43" t="s">
        <v>1175</v>
      </c>
      <c r="AN938" s="43" t="s">
        <v>376</v>
      </c>
      <c r="AO938" s="43" t="s">
        <v>658</v>
      </c>
      <c r="AP938" s="43"/>
      <c r="AQ938" s="43">
        <v>2</v>
      </c>
      <c r="AR938" s="43"/>
      <c r="AS938" s="43"/>
      <c r="AT938" s="43"/>
      <c r="AU938" s="43" t="s">
        <v>376</v>
      </c>
      <c r="AV938" s="43"/>
      <c r="AW938" s="43" t="s">
        <v>30</v>
      </c>
      <c r="AX938" s="43"/>
      <c r="AY938" s="43" t="s">
        <v>30</v>
      </c>
      <c r="AZ938" s="43"/>
      <c r="BA938" s="44"/>
      <c r="BB938" s="48"/>
      <c r="BC938" s="43"/>
      <c r="BD938" s="43"/>
      <c r="BE938" s="43"/>
      <c r="BF938" s="43">
        <v>1</v>
      </c>
      <c r="BG938" s="43">
        <v>2</v>
      </c>
      <c r="BH938" s="43">
        <v>1</v>
      </c>
      <c r="BI938" s="43" t="s">
        <v>803</v>
      </c>
      <c r="BJ938" s="43" t="s">
        <v>804</v>
      </c>
      <c r="BK938" s="43">
        <v>1980</v>
      </c>
      <c r="BL938" s="43" t="str">
        <f t="shared" si="87"/>
        <v>1980West Ham United</v>
      </c>
      <c r="BM938" s="49" t="str">
        <f t="shared" si="88"/>
        <v>Birmingham</v>
      </c>
      <c r="BN938" s="43"/>
      <c r="BO938" s="43"/>
      <c r="BP938" s="43"/>
      <c r="BQ938" s="43"/>
      <c r="BR938" s="43"/>
      <c r="BS938" s="43"/>
      <c r="BT938" s="43"/>
      <c r="BU938" s="43"/>
      <c r="BV938" s="43" t="s">
        <v>376</v>
      </c>
      <c r="BW938" s="43" t="s">
        <v>376</v>
      </c>
      <c r="BX938" s="43"/>
      <c r="BZ938" s="50"/>
      <c r="CA938" s="50"/>
      <c r="CB938" s="88" t="str">
        <f t="shared" si="89"/>
        <v>19800412</v>
      </c>
    </row>
    <row r="939" spans="1:80" s="49" customFormat="1" ht="12.95" customHeight="1" x14ac:dyDescent="0.2">
      <c r="A939" s="43">
        <v>4</v>
      </c>
      <c r="B939" s="43">
        <v>12</v>
      </c>
      <c r="C939" s="43">
        <v>1980</v>
      </c>
      <c r="D939" s="43" t="s">
        <v>658</v>
      </c>
      <c r="E939" s="43" t="s">
        <v>545</v>
      </c>
      <c r="F939" s="44" t="s">
        <v>1010</v>
      </c>
      <c r="G939" s="43"/>
      <c r="H939" s="44" t="s">
        <v>1011</v>
      </c>
      <c r="I939" s="44"/>
      <c r="J939" s="45">
        <v>29323</v>
      </c>
      <c r="K939" s="43" t="s">
        <v>804</v>
      </c>
      <c r="L939" s="43" t="s">
        <v>1014</v>
      </c>
      <c r="M939" s="43" t="s">
        <v>803</v>
      </c>
      <c r="N939" s="46">
        <v>1</v>
      </c>
      <c r="O939" s="46">
        <v>1</v>
      </c>
      <c r="P939" s="44" t="s">
        <v>1219</v>
      </c>
      <c r="Q939" s="44" t="s">
        <v>1111</v>
      </c>
      <c r="R939" s="44" t="s">
        <v>376</v>
      </c>
      <c r="S939" s="43"/>
      <c r="T939" s="43"/>
      <c r="U939" s="43"/>
      <c r="V939" s="43"/>
      <c r="W939" s="43"/>
      <c r="X939" s="43"/>
      <c r="Y939" s="43"/>
      <c r="Z939" s="43"/>
      <c r="AA939" s="43"/>
      <c r="AB939" s="43"/>
      <c r="AC939" s="43"/>
      <c r="AD939" s="43"/>
      <c r="AE939" s="47">
        <f t="shared" si="84"/>
        <v>0</v>
      </c>
      <c r="AF939" s="47">
        <f t="shared" si="85"/>
        <v>1</v>
      </c>
      <c r="AG939" s="47">
        <f t="shared" si="86"/>
        <v>0</v>
      </c>
      <c r="AH939" s="43" t="s">
        <v>588</v>
      </c>
      <c r="AI939" s="43" t="s">
        <v>1175</v>
      </c>
      <c r="AJ939" s="43" t="s">
        <v>376</v>
      </c>
      <c r="AK939" s="43" t="s">
        <v>658</v>
      </c>
      <c r="AL939" s="43" t="s">
        <v>1017</v>
      </c>
      <c r="AM939" s="43" t="s">
        <v>1018</v>
      </c>
      <c r="AN939" s="43" t="s">
        <v>376</v>
      </c>
      <c r="AO939" s="43" t="s">
        <v>658</v>
      </c>
      <c r="AP939" s="43"/>
      <c r="AQ939" s="43">
        <v>2</v>
      </c>
      <c r="AR939" s="43"/>
      <c r="AS939" s="43"/>
      <c r="AT939" s="43"/>
      <c r="AU939" s="43" t="s">
        <v>376</v>
      </c>
      <c r="AV939" s="43"/>
      <c r="AW939" s="43" t="s">
        <v>30</v>
      </c>
      <c r="AX939" s="43"/>
      <c r="AY939" s="43" t="s">
        <v>30</v>
      </c>
      <c r="AZ939" s="43"/>
      <c r="BA939" s="44"/>
      <c r="BB939" s="48"/>
      <c r="BC939" s="43"/>
      <c r="BD939" s="43"/>
      <c r="BE939" s="43"/>
      <c r="BF939" s="43">
        <v>1</v>
      </c>
      <c r="BG939" s="43">
        <v>1</v>
      </c>
      <c r="BH939" s="43">
        <v>2</v>
      </c>
      <c r="BI939" s="43" t="s">
        <v>804</v>
      </c>
      <c r="BJ939" s="43" t="s">
        <v>803</v>
      </c>
      <c r="BK939" s="43">
        <v>1980</v>
      </c>
      <c r="BL939" s="43" t="str">
        <f t="shared" si="87"/>
        <v>1980Everton</v>
      </c>
      <c r="BM939" s="49" t="str">
        <f t="shared" si="88"/>
        <v>Birmingham</v>
      </c>
      <c r="BN939" s="43"/>
      <c r="BO939" s="43"/>
      <c r="BP939" s="43"/>
      <c r="BQ939" s="43"/>
      <c r="BR939" s="43"/>
      <c r="BS939" s="43"/>
      <c r="BT939" s="43"/>
      <c r="BU939" s="43"/>
      <c r="BV939" s="43" t="s">
        <v>376</v>
      </c>
      <c r="BW939" s="43" t="s">
        <v>376</v>
      </c>
      <c r="BX939" s="43"/>
      <c r="BZ939" s="50"/>
      <c r="CA939" s="50"/>
      <c r="CB939" s="88" t="str">
        <f t="shared" si="89"/>
        <v>19800412</v>
      </c>
    </row>
    <row r="940" spans="1:80" s="49" customFormat="1" ht="12.95" customHeight="1" x14ac:dyDescent="0.2">
      <c r="A940" s="43">
        <v>4</v>
      </c>
      <c r="B940" s="43">
        <v>16</v>
      </c>
      <c r="C940" s="43">
        <v>1980</v>
      </c>
      <c r="D940" s="43" t="s">
        <v>658</v>
      </c>
      <c r="E940" s="43" t="s">
        <v>545</v>
      </c>
      <c r="F940" s="44" t="s">
        <v>1010</v>
      </c>
      <c r="G940" s="43"/>
      <c r="H940" s="44" t="s">
        <v>1011</v>
      </c>
      <c r="I940" s="44" t="s">
        <v>1023</v>
      </c>
      <c r="J940" s="45">
        <v>29327</v>
      </c>
      <c r="K940" s="43" t="s">
        <v>803</v>
      </c>
      <c r="L940" s="43" t="s">
        <v>3</v>
      </c>
      <c r="M940" s="43" t="s">
        <v>804</v>
      </c>
      <c r="N940" s="46">
        <v>2</v>
      </c>
      <c r="O940" s="46">
        <v>1</v>
      </c>
      <c r="P940" s="44" t="s">
        <v>1240</v>
      </c>
      <c r="Q940" s="44" t="s">
        <v>1241</v>
      </c>
      <c r="R940" s="44" t="s">
        <v>376</v>
      </c>
      <c r="S940" s="43"/>
      <c r="T940" s="43"/>
      <c r="U940" s="43"/>
      <c r="V940" s="43"/>
      <c r="W940" s="43"/>
      <c r="X940" s="43"/>
      <c r="Y940" s="43"/>
      <c r="Z940" s="43"/>
      <c r="AA940" s="43"/>
      <c r="AB940" s="43"/>
      <c r="AC940" s="43"/>
      <c r="AD940" s="43"/>
      <c r="AE940" s="47">
        <f t="shared" si="84"/>
        <v>1</v>
      </c>
      <c r="AF940" s="47">
        <f t="shared" si="85"/>
        <v>0</v>
      </c>
      <c r="AG940" s="47">
        <f t="shared" si="86"/>
        <v>0</v>
      </c>
      <c r="AH940" s="43" t="s">
        <v>1017</v>
      </c>
      <c r="AI940" s="43" t="s">
        <v>1018</v>
      </c>
      <c r="AJ940" s="43" t="s">
        <v>376</v>
      </c>
      <c r="AK940" s="43" t="s">
        <v>658</v>
      </c>
      <c r="AL940" s="43" t="s">
        <v>588</v>
      </c>
      <c r="AM940" s="43" t="s">
        <v>1175</v>
      </c>
      <c r="AN940" s="43" t="s">
        <v>376</v>
      </c>
      <c r="AO940" s="43" t="s">
        <v>658</v>
      </c>
      <c r="AP940" s="43"/>
      <c r="AQ940" s="43">
        <v>2</v>
      </c>
      <c r="AR940" s="43"/>
      <c r="AS940" s="43"/>
      <c r="AT940" s="43"/>
      <c r="AU940" s="43" t="s">
        <v>376</v>
      </c>
      <c r="AV940" s="43"/>
      <c r="AW940" s="43" t="s">
        <v>30</v>
      </c>
      <c r="AX940" s="43"/>
      <c r="AY940" s="43" t="s">
        <v>30</v>
      </c>
      <c r="AZ940" s="43"/>
      <c r="BA940" s="44"/>
      <c r="BB940" s="48"/>
      <c r="BC940" s="43"/>
      <c r="BD940" s="43"/>
      <c r="BE940" s="43"/>
      <c r="BF940" s="43">
        <v>1</v>
      </c>
      <c r="BG940" s="43">
        <v>2</v>
      </c>
      <c r="BH940" s="43">
        <v>1</v>
      </c>
      <c r="BI940" s="43" t="s">
        <v>803</v>
      </c>
      <c r="BJ940" s="43" t="s">
        <v>804</v>
      </c>
      <c r="BK940" s="43">
        <v>1980</v>
      </c>
      <c r="BL940" s="43" t="str">
        <f t="shared" si="87"/>
        <v>1980West Ham United</v>
      </c>
      <c r="BM940" s="49" t="str">
        <f t="shared" si="88"/>
        <v>Leeds</v>
      </c>
      <c r="BN940" s="43"/>
      <c r="BO940" s="43"/>
      <c r="BP940" s="43"/>
      <c r="BQ940" s="43"/>
      <c r="BR940" s="43"/>
      <c r="BS940" s="43"/>
      <c r="BT940" s="43"/>
      <c r="BU940" s="43"/>
      <c r="BV940" s="43" t="s">
        <v>376</v>
      </c>
      <c r="BW940" s="43" t="s">
        <v>376</v>
      </c>
      <c r="BX940" s="43"/>
      <c r="BZ940" s="50"/>
      <c r="CA940" s="50"/>
      <c r="CB940" s="88" t="str">
        <f t="shared" si="89"/>
        <v>19800416</v>
      </c>
    </row>
    <row r="941" spans="1:80" s="49" customFormat="1" ht="12.95" customHeight="1" x14ac:dyDescent="0.2">
      <c r="A941" s="43">
        <v>4</v>
      </c>
      <c r="B941" s="43">
        <v>16</v>
      </c>
      <c r="C941" s="43">
        <v>1980</v>
      </c>
      <c r="D941" s="43" t="s">
        <v>658</v>
      </c>
      <c r="E941" s="43" t="s">
        <v>545</v>
      </c>
      <c r="F941" s="44" t="s">
        <v>1010</v>
      </c>
      <c r="G941" s="43"/>
      <c r="H941" s="44" t="s">
        <v>1011</v>
      </c>
      <c r="I941" s="44" t="s">
        <v>1023</v>
      </c>
      <c r="J941" s="45">
        <v>29327</v>
      </c>
      <c r="K941" s="43" t="s">
        <v>804</v>
      </c>
      <c r="L941" s="43" t="s">
        <v>4</v>
      </c>
      <c r="M941" s="43" t="s">
        <v>803</v>
      </c>
      <c r="N941" s="46">
        <v>1</v>
      </c>
      <c r="O941" s="46">
        <v>2</v>
      </c>
      <c r="P941" s="44" t="s">
        <v>1240</v>
      </c>
      <c r="Q941" s="44" t="s">
        <v>1241</v>
      </c>
      <c r="R941" s="44" t="s">
        <v>376</v>
      </c>
      <c r="S941" s="43"/>
      <c r="T941" s="43"/>
      <c r="U941" s="43"/>
      <c r="V941" s="43"/>
      <c r="W941" s="43"/>
      <c r="X941" s="43"/>
      <c r="Y941" s="43"/>
      <c r="Z941" s="43"/>
      <c r="AA941" s="43"/>
      <c r="AB941" s="43"/>
      <c r="AC941" s="43"/>
      <c r="AD941" s="43"/>
      <c r="AE941" s="47">
        <f t="shared" si="84"/>
        <v>0</v>
      </c>
      <c r="AF941" s="47">
        <f t="shared" si="85"/>
        <v>0</v>
      </c>
      <c r="AG941" s="47">
        <f t="shared" si="86"/>
        <v>1</v>
      </c>
      <c r="AH941" s="43" t="s">
        <v>588</v>
      </c>
      <c r="AI941" s="43" t="s">
        <v>1175</v>
      </c>
      <c r="AJ941" s="43" t="s">
        <v>376</v>
      </c>
      <c r="AK941" s="43" t="s">
        <v>658</v>
      </c>
      <c r="AL941" s="43" t="s">
        <v>1017</v>
      </c>
      <c r="AM941" s="43" t="s">
        <v>1018</v>
      </c>
      <c r="AN941" s="43" t="s">
        <v>376</v>
      </c>
      <c r="AO941" s="43" t="s">
        <v>658</v>
      </c>
      <c r="AP941" s="43"/>
      <c r="AQ941" s="43">
        <v>2</v>
      </c>
      <c r="AR941" s="43"/>
      <c r="AS941" s="43"/>
      <c r="AT941" s="43"/>
      <c r="AU941" s="43" t="s">
        <v>376</v>
      </c>
      <c r="AV941" s="43"/>
      <c r="AW941" s="43" t="s">
        <v>30</v>
      </c>
      <c r="AX941" s="43"/>
      <c r="AY941" s="43" t="s">
        <v>30</v>
      </c>
      <c r="AZ941" s="43"/>
      <c r="BA941" s="44"/>
      <c r="BB941" s="48"/>
      <c r="BC941" s="43"/>
      <c r="BD941" s="43"/>
      <c r="BE941" s="43"/>
      <c r="BF941" s="43">
        <v>1</v>
      </c>
      <c r="BG941" s="43">
        <v>1</v>
      </c>
      <c r="BH941" s="43">
        <v>2</v>
      </c>
      <c r="BI941" s="43" t="s">
        <v>804</v>
      </c>
      <c r="BJ941" s="43" t="s">
        <v>803</v>
      </c>
      <c r="BK941" s="43">
        <v>1980</v>
      </c>
      <c r="BL941" s="43" t="str">
        <f t="shared" si="87"/>
        <v>1980Everton</v>
      </c>
      <c r="BM941" s="49" t="str">
        <f t="shared" si="88"/>
        <v>Leeds</v>
      </c>
      <c r="BN941" s="43"/>
      <c r="BO941" s="43"/>
      <c r="BP941" s="43"/>
      <c r="BQ941" s="43"/>
      <c r="BR941" s="43"/>
      <c r="BS941" s="43"/>
      <c r="BT941" s="43"/>
      <c r="BU941" s="43"/>
      <c r="BV941" s="43" t="s">
        <v>376</v>
      </c>
      <c r="BW941" s="43" t="s">
        <v>376</v>
      </c>
      <c r="BX941" s="43"/>
      <c r="BZ941" s="50"/>
      <c r="CA941" s="50"/>
      <c r="CB941" s="88" t="str">
        <f t="shared" si="89"/>
        <v>19800416</v>
      </c>
    </row>
    <row r="942" spans="1:80" s="49" customFormat="1" ht="12.95" customHeight="1" x14ac:dyDescent="0.2">
      <c r="A942" s="43">
        <v>4</v>
      </c>
      <c r="B942" s="43">
        <v>16</v>
      </c>
      <c r="C942" s="43">
        <v>1980</v>
      </c>
      <c r="D942" s="43" t="s">
        <v>658</v>
      </c>
      <c r="E942" s="43" t="s">
        <v>545</v>
      </c>
      <c r="F942" s="44" t="s">
        <v>1010</v>
      </c>
      <c r="G942" s="43"/>
      <c r="H942" s="44" t="s">
        <v>1011</v>
      </c>
      <c r="I942" s="44" t="s">
        <v>1023</v>
      </c>
      <c r="J942" s="45">
        <v>29327</v>
      </c>
      <c r="K942" s="43" t="s">
        <v>588</v>
      </c>
      <c r="L942" s="43" t="s">
        <v>1014</v>
      </c>
      <c r="M942" s="43" t="s">
        <v>587</v>
      </c>
      <c r="N942" s="46">
        <v>1</v>
      </c>
      <c r="O942" s="46">
        <v>1</v>
      </c>
      <c r="P942" s="44" t="s">
        <v>1219</v>
      </c>
      <c r="Q942" s="44" t="s">
        <v>1111</v>
      </c>
      <c r="R942" s="44" t="s">
        <v>376</v>
      </c>
      <c r="S942" s="43"/>
      <c r="T942" s="43"/>
      <c r="U942" s="43"/>
      <c r="V942" s="43"/>
      <c r="W942" s="43"/>
      <c r="X942" s="43"/>
      <c r="Y942" s="43"/>
      <c r="Z942" s="43"/>
      <c r="AA942" s="43"/>
      <c r="AB942" s="43"/>
      <c r="AC942" s="43"/>
      <c r="AD942" s="43"/>
      <c r="AE942" s="47">
        <f t="shared" si="84"/>
        <v>0</v>
      </c>
      <c r="AF942" s="47">
        <f t="shared" si="85"/>
        <v>1</v>
      </c>
      <c r="AG942" s="47">
        <f t="shared" si="86"/>
        <v>0</v>
      </c>
      <c r="AH942" s="43" t="s">
        <v>588</v>
      </c>
      <c r="AI942" s="43" t="s">
        <v>1175</v>
      </c>
      <c r="AJ942" s="43" t="s">
        <v>376</v>
      </c>
      <c r="AK942" s="43" t="s">
        <v>658</v>
      </c>
      <c r="AL942" s="43" t="s">
        <v>1017</v>
      </c>
      <c r="AM942" s="43" t="s">
        <v>1018</v>
      </c>
      <c r="AN942" s="43" t="s">
        <v>376</v>
      </c>
      <c r="AO942" s="43" t="s">
        <v>658</v>
      </c>
      <c r="AP942" s="43"/>
      <c r="AQ942" s="43">
        <v>2</v>
      </c>
      <c r="AR942" s="43"/>
      <c r="AS942" s="43"/>
      <c r="AT942" s="43"/>
      <c r="AU942" s="43" t="s">
        <v>376</v>
      </c>
      <c r="AV942" s="43"/>
      <c r="AW942" s="43" t="s">
        <v>30</v>
      </c>
      <c r="AX942" s="43"/>
      <c r="AY942" s="43" t="s">
        <v>30</v>
      </c>
      <c r="AZ942" s="43"/>
      <c r="BA942" s="44"/>
      <c r="BB942" s="48"/>
      <c r="BC942" s="43"/>
      <c r="BD942" s="43"/>
      <c r="BE942" s="43"/>
      <c r="BF942" s="43">
        <v>1</v>
      </c>
      <c r="BG942" s="43">
        <v>1</v>
      </c>
      <c r="BH942" s="43">
        <v>1</v>
      </c>
      <c r="BI942" s="43" t="s">
        <v>588</v>
      </c>
      <c r="BJ942" s="43" t="s">
        <v>587</v>
      </c>
      <c r="BK942" s="43">
        <v>1980</v>
      </c>
      <c r="BL942" s="43" t="str">
        <f t="shared" si="87"/>
        <v>1980Liverpool</v>
      </c>
      <c r="BM942" s="49" t="str">
        <f t="shared" si="88"/>
        <v>Birmingham</v>
      </c>
      <c r="BN942" s="43"/>
      <c r="BO942" s="43"/>
      <c r="BP942" s="43"/>
      <c r="BQ942" s="43"/>
      <c r="BR942" s="43"/>
      <c r="BS942" s="43"/>
      <c r="BT942" s="43"/>
      <c r="BU942" s="43"/>
      <c r="BV942" s="43" t="s">
        <v>376</v>
      </c>
      <c r="BW942" s="43" t="s">
        <v>376</v>
      </c>
      <c r="BX942" s="43"/>
      <c r="BZ942" s="50"/>
      <c r="CA942" s="50"/>
      <c r="CB942" s="88" t="str">
        <f t="shared" si="89"/>
        <v>19800416</v>
      </c>
    </row>
    <row r="943" spans="1:80" s="49" customFormat="1" ht="12.95" customHeight="1" x14ac:dyDescent="0.2">
      <c r="A943" s="43">
        <v>4</v>
      </c>
      <c r="B943" s="43">
        <v>16</v>
      </c>
      <c r="C943" s="43">
        <v>1980</v>
      </c>
      <c r="D943" s="43" t="s">
        <v>658</v>
      </c>
      <c r="E943" s="43" t="s">
        <v>545</v>
      </c>
      <c r="F943" s="44" t="s">
        <v>1010</v>
      </c>
      <c r="G943" s="43"/>
      <c r="H943" s="44" t="s">
        <v>1011</v>
      </c>
      <c r="I943" s="44" t="s">
        <v>1023</v>
      </c>
      <c r="J943" s="45">
        <v>29327</v>
      </c>
      <c r="K943" s="43" t="s">
        <v>587</v>
      </c>
      <c r="L943" s="43" t="s">
        <v>1014</v>
      </c>
      <c r="M943" s="43" t="s">
        <v>588</v>
      </c>
      <c r="N943" s="46">
        <v>1</v>
      </c>
      <c r="O943" s="46">
        <v>1</v>
      </c>
      <c r="P943" s="44" t="s">
        <v>1219</v>
      </c>
      <c r="Q943" s="44" t="s">
        <v>1111</v>
      </c>
      <c r="R943" s="44" t="s">
        <v>376</v>
      </c>
      <c r="S943" s="43"/>
      <c r="T943" s="43"/>
      <c r="U943" s="43"/>
      <c r="V943" s="43"/>
      <c r="W943" s="43"/>
      <c r="X943" s="43"/>
      <c r="Y943" s="43"/>
      <c r="Z943" s="43"/>
      <c r="AA943" s="43"/>
      <c r="AB943" s="43"/>
      <c r="AC943" s="43"/>
      <c r="AD943" s="43"/>
      <c r="AE943" s="47">
        <f t="shared" si="84"/>
        <v>0</v>
      </c>
      <c r="AF943" s="47">
        <f t="shared" si="85"/>
        <v>1</v>
      </c>
      <c r="AG943" s="47">
        <f t="shared" si="86"/>
        <v>0</v>
      </c>
      <c r="AH943" s="43" t="s">
        <v>1017</v>
      </c>
      <c r="AI943" s="43" t="s">
        <v>1018</v>
      </c>
      <c r="AJ943" s="43" t="s">
        <v>376</v>
      </c>
      <c r="AK943" s="43" t="s">
        <v>658</v>
      </c>
      <c r="AL943" s="43" t="s">
        <v>588</v>
      </c>
      <c r="AM943" s="43" t="s">
        <v>1175</v>
      </c>
      <c r="AN943" s="43" t="s">
        <v>376</v>
      </c>
      <c r="AO943" s="43" t="s">
        <v>658</v>
      </c>
      <c r="AP943" s="43"/>
      <c r="AQ943" s="43">
        <v>2</v>
      </c>
      <c r="AR943" s="43"/>
      <c r="AS943" s="43"/>
      <c r="AT943" s="43"/>
      <c r="AU943" s="43" t="s">
        <v>376</v>
      </c>
      <c r="AV943" s="43"/>
      <c r="AW943" s="43" t="s">
        <v>30</v>
      </c>
      <c r="AX943" s="43"/>
      <c r="AY943" s="43" t="s">
        <v>30</v>
      </c>
      <c r="AZ943" s="43"/>
      <c r="BA943" s="44"/>
      <c r="BB943" s="48"/>
      <c r="BC943" s="43"/>
      <c r="BD943" s="43"/>
      <c r="BE943" s="43"/>
      <c r="BF943" s="43">
        <v>1</v>
      </c>
      <c r="BG943" s="43">
        <v>1</v>
      </c>
      <c r="BH943" s="43">
        <v>1</v>
      </c>
      <c r="BI943" s="43" t="s">
        <v>587</v>
      </c>
      <c r="BJ943" s="43" t="s">
        <v>588</v>
      </c>
      <c r="BK943" s="43">
        <v>1980</v>
      </c>
      <c r="BL943" s="43" t="str">
        <f t="shared" si="87"/>
        <v>1980Arsenal</v>
      </c>
      <c r="BM943" s="49" t="str">
        <f t="shared" si="88"/>
        <v>Birmingham</v>
      </c>
      <c r="BN943" s="43"/>
      <c r="BO943" s="43"/>
      <c r="BP943" s="43"/>
      <c r="BQ943" s="43"/>
      <c r="BR943" s="43"/>
      <c r="BS943" s="43"/>
      <c r="BT943" s="43"/>
      <c r="BU943" s="43"/>
      <c r="BV943" s="43" t="s">
        <v>376</v>
      </c>
      <c r="BW943" s="43" t="s">
        <v>376</v>
      </c>
      <c r="BX943" s="43"/>
      <c r="BZ943" s="50"/>
      <c r="CA943" s="50"/>
      <c r="CB943" s="88" t="str">
        <f t="shared" si="89"/>
        <v>19800416</v>
      </c>
    </row>
    <row r="944" spans="1:80" s="49" customFormat="1" ht="12.95" customHeight="1" x14ac:dyDescent="0.2">
      <c r="A944" s="43">
        <v>4</v>
      </c>
      <c r="B944" s="43">
        <v>28</v>
      </c>
      <c r="C944" s="43">
        <v>1980</v>
      </c>
      <c r="D944" s="43" t="s">
        <v>658</v>
      </c>
      <c r="E944" s="43" t="s">
        <v>545</v>
      </c>
      <c r="F944" s="44" t="s">
        <v>1010</v>
      </c>
      <c r="G944" s="43"/>
      <c r="H944" s="44" t="s">
        <v>1011</v>
      </c>
      <c r="I944" s="44" t="s">
        <v>1170</v>
      </c>
      <c r="J944" s="45">
        <v>29339</v>
      </c>
      <c r="K944" s="43" t="s">
        <v>588</v>
      </c>
      <c r="L944" s="43" t="s">
        <v>1014</v>
      </c>
      <c r="M944" s="43" t="s">
        <v>587</v>
      </c>
      <c r="N944" s="46">
        <v>1</v>
      </c>
      <c r="O944" s="46">
        <v>1</v>
      </c>
      <c r="P944" s="44" t="s">
        <v>1219</v>
      </c>
      <c r="Q944" s="44" t="s">
        <v>1111</v>
      </c>
      <c r="R944" s="44" t="s">
        <v>376</v>
      </c>
      <c r="S944" s="43"/>
      <c r="T944" s="43"/>
      <c r="U944" s="43"/>
      <c r="V944" s="43"/>
      <c r="W944" s="43"/>
      <c r="X944" s="43"/>
      <c r="Y944" s="43"/>
      <c r="Z944" s="43"/>
      <c r="AA944" s="43"/>
      <c r="AB944" s="43"/>
      <c r="AC944" s="43"/>
      <c r="AD944" s="43"/>
      <c r="AE944" s="47">
        <f t="shared" si="84"/>
        <v>0</v>
      </c>
      <c r="AF944" s="47">
        <f t="shared" si="85"/>
        <v>1</v>
      </c>
      <c r="AG944" s="47">
        <f t="shared" si="86"/>
        <v>0</v>
      </c>
      <c r="AH944" s="43" t="s">
        <v>588</v>
      </c>
      <c r="AI944" s="43" t="s">
        <v>1175</v>
      </c>
      <c r="AJ944" s="43" t="s">
        <v>376</v>
      </c>
      <c r="AK944" s="43" t="s">
        <v>658</v>
      </c>
      <c r="AL944" s="43" t="s">
        <v>1017</v>
      </c>
      <c r="AM944" s="43" t="s">
        <v>1018</v>
      </c>
      <c r="AN944" s="43" t="s">
        <v>376</v>
      </c>
      <c r="AO944" s="43" t="s">
        <v>658</v>
      </c>
      <c r="AP944" s="43"/>
      <c r="AQ944" s="43">
        <v>2</v>
      </c>
      <c r="AR944" s="43"/>
      <c r="AS944" s="43"/>
      <c r="AT944" s="43"/>
      <c r="AU944" s="43" t="s">
        <v>376</v>
      </c>
      <c r="AV944" s="43"/>
      <c r="AW944" s="43" t="s">
        <v>30</v>
      </c>
      <c r="AX944" s="43"/>
      <c r="AY944" s="43" t="s">
        <v>30</v>
      </c>
      <c r="AZ944" s="43"/>
      <c r="BA944" s="44"/>
      <c r="BB944" s="48"/>
      <c r="BC944" s="43"/>
      <c r="BD944" s="43"/>
      <c r="BE944" s="43"/>
      <c r="BF944" s="43">
        <v>1</v>
      </c>
      <c r="BG944" s="43">
        <v>1</v>
      </c>
      <c r="BH944" s="43">
        <v>1</v>
      </c>
      <c r="BI944" s="43" t="s">
        <v>588</v>
      </c>
      <c r="BJ944" s="43" t="s">
        <v>587</v>
      </c>
      <c r="BK944" s="43">
        <v>1980</v>
      </c>
      <c r="BL944" s="43" t="str">
        <f t="shared" si="87"/>
        <v>1980Liverpool</v>
      </c>
      <c r="BM944" s="49" t="str">
        <f t="shared" si="88"/>
        <v>Birmingham</v>
      </c>
      <c r="BN944" s="43"/>
      <c r="BO944" s="43"/>
      <c r="BP944" s="43"/>
      <c r="BQ944" s="43"/>
      <c r="BR944" s="43"/>
      <c r="BS944" s="43"/>
      <c r="BT944" s="43"/>
      <c r="BU944" s="43"/>
      <c r="BV944" s="43" t="s">
        <v>376</v>
      </c>
      <c r="BW944" s="43" t="s">
        <v>376</v>
      </c>
      <c r="BX944" s="43"/>
      <c r="BZ944" s="50"/>
      <c r="CA944" s="50"/>
      <c r="CB944" s="88" t="str">
        <f t="shared" si="89"/>
        <v>19800428</v>
      </c>
    </row>
    <row r="945" spans="1:80" s="49" customFormat="1" ht="12.95" customHeight="1" x14ac:dyDescent="0.2">
      <c r="A945" s="43">
        <v>4</v>
      </c>
      <c r="B945" s="43">
        <v>28</v>
      </c>
      <c r="C945" s="43">
        <v>1980</v>
      </c>
      <c r="D945" s="43" t="s">
        <v>658</v>
      </c>
      <c r="E945" s="43" t="s">
        <v>545</v>
      </c>
      <c r="F945" s="44" t="s">
        <v>1010</v>
      </c>
      <c r="G945" s="43"/>
      <c r="H945" s="44" t="s">
        <v>1011</v>
      </c>
      <c r="I945" s="44" t="s">
        <v>1170</v>
      </c>
      <c r="J945" s="45">
        <v>29339</v>
      </c>
      <c r="K945" s="43" t="s">
        <v>587</v>
      </c>
      <c r="L945" s="43" t="s">
        <v>1014</v>
      </c>
      <c r="M945" s="43" t="s">
        <v>588</v>
      </c>
      <c r="N945" s="46">
        <v>1</v>
      </c>
      <c r="O945" s="46">
        <v>1</v>
      </c>
      <c r="P945" s="44" t="s">
        <v>1219</v>
      </c>
      <c r="Q945" s="44" t="s">
        <v>1111</v>
      </c>
      <c r="R945" s="44" t="s">
        <v>376</v>
      </c>
      <c r="S945" s="43"/>
      <c r="T945" s="43"/>
      <c r="U945" s="43"/>
      <c r="V945" s="43"/>
      <c r="W945" s="43"/>
      <c r="X945" s="43"/>
      <c r="Y945" s="43"/>
      <c r="Z945" s="43"/>
      <c r="AA945" s="43"/>
      <c r="AB945" s="43"/>
      <c r="AC945" s="43"/>
      <c r="AD945" s="43"/>
      <c r="AE945" s="47">
        <f t="shared" si="84"/>
        <v>0</v>
      </c>
      <c r="AF945" s="47">
        <f t="shared" si="85"/>
        <v>1</v>
      </c>
      <c r="AG945" s="47">
        <f t="shared" si="86"/>
        <v>0</v>
      </c>
      <c r="AH945" s="43" t="s">
        <v>1017</v>
      </c>
      <c r="AI945" s="43" t="s">
        <v>1018</v>
      </c>
      <c r="AJ945" s="43" t="s">
        <v>376</v>
      </c>
      <c r="AK945" s="43" t="s">
        <v>658</v>
      </c>
      <c r="AL945" s="43" t="s">
        <v>588</v>
      </c>
      <c r="AM945" s="43" t="s">
        <v>1175</v>
      </c>
      <c r="AN945" s="43" t="s">
        <v>376</v>
      </c>
      <c r="AO945" s="43" t="s">
        <v>658</v>
      </c>
      <c r="AP945" s="43"/>
      <c r="AQ945" s="43">
        <v>2</v>
      </c>
      <c r="AR945" s="43"/>
      <c r="AS945" s="43"/>
      <c r="AT945" s="43"/>
      <c r="AU945" s="43" t="s">
        <v>376</v>
      </c>
      <c r="AV945" s="43"/>
      <c r="AW945" s="43" t="s">
        <v>30</v>
      </c>
      <c r="AX945" s="43"/>
      <c r="AY945" s="43" t="s">
        <v>30</v>
      </c>
      <c r="AZ945" s="43"/>
      <c r="BA945" s="44"/>
      <c r="BB945" s="48"/>
      <c r="BC945" s="43"/>
      <c r="BD945" s="43"/>
      <c r="BE945" s="43"/>
      <c r="BF945" s="43">
        <v>1</v>
      </c>
      <c r="BG945" s="43">
        <v>1</v>
      </c>
      <c r="BH945" s="43">
        <v>1</v>
      </c>
      <c r="BI945" s="43" t="s">
        <v>587</v>
      </c>
      <c r="BJ945" s="43" t="s">
        <v>588</v>
      </c>
      <c r="BK945" s="43">
        <v>1980</v>
      </c>
      <c r="BL945" s="43" t="str">
        <f t="shared" si="87"/>
        <v>1980Arsenal</v>
      </c>
      <c r="BM945" s="49" t="str">
        <f t="shared" si="88"/>
        <v>Birmingham</v>
      </c>
      <c r="BN945" s="43"/>
      <c r="BO945" s="43"/>
      <c r="BP945" s="43"/>
      <c r="BQ945" s="43"/>
      <c r="BR945" s="43"/>
      <c r="BS945" s="43"/>
      <c r="BT945" s="43"/>
      <c r="BU945" s="43"/>
      <c r="BV945" s="43" t="s">
        <v>376</v>
      </c>
      <c r="BW945" s="43" t="s">
        <v>376</v>
      </c>
      <c r="BX945" s="43"/>
      <c r="BZ945" s="50"/>
      <c r="CA945" s="50"/>
      <c r="CB945" s="88" t="str">
        <f t="shared" si="89"/>
        <v>19800428</v>
      </c>
    </row>
    <row r="946" spans="1:80" s="49" customFormat="1" ht="12.95" customHeight="1" x14ac:dyDescent="0.2">
      <c r="A946" s="43">
        <v>5</v>
      </c>
      <c r="B946" s="43">
        <v>1</v>
      </c>
      <c r="C946" s="43">
        <v>1980</v>
      </c>
      <c r="D946" s="43" t="s">
        <v>658</v>
      </c>
      <c r="E946" s="43" t="s">
        <v>545</v>
      </c>
      <c r="F946" s="44" t="s">
        <v>1010</v>
      </c>
      <c r="G946" s="43"/>
      <c r="H946" s="44" t="s">
        <v>1011</v>
      </c>
      <c r="I946" s="44" t="s">
        <v>1374</v>
      </c>
      <c r="J946" s="45">
        <v>29342</v>
      </c>
      <c r="K946" s="43" t="s">
        <v>587</v>
      </c>
      <c r="L946" s="43" t="s">
        <v>3</v>
      </c>
      <c r="M946" s="43" t="s">
        <v>588</v>
      </c>
      <c r="N946" s="46">
        <v>1</v>
      </c>
      <c r="O946" s="46">
        <v>0</v>
      </c>
      <c r="P946" s="44" t="s">
        <v>1375</v>
      </c>
      <c r="Q946" s="44" t="s">
        <v>1376</v>
      </c>
      <c r="R946" s="44" t="s">
        <v>376</v>
      </c>
      <c r="S946" s="43"/>
      <c r="T946" s="43"/>
      <c r="U946" s="43"/>
      <c r="V946" s="43"/>
      <c r="W946" s="43"/>
      <c r="X946" s="43"/>
      <c r="Y946" s="43"/>
      <c r="Z946" s="43"/>
      <c r="AA946" s="43"/>
      <c r="AB946" s="43"/>
      <c r="AC946" s="43"/>
      <c r="AD946" s="43"/>
      <c r="AE946" s="47">
        <f t="shared" si="84"/>
        <v>1</v>
      </c>
      <c r="AF946" s="47">
        <f t="shared" si="85"/>
        <v>0</v>
      </c>
      <c r="AG946" s="47">
        <f t="shared" si="86"/>
        <v>0</v>
      </c>
      <c r="AH946" s="43" t="s">
        <v>1017</v>
      </c>
      <c r="AI946" s="43" t="s">
        <v>1018</v>
      </c>
      <c r="AJ946" s="43" t="s">
        <v>376</v>
      </c>
      <c r="AK946" s="43" t="s">
        <v>658</v>
      </c>
      <c r="AL946" s="43" t="s">
        <v>588</v>
      </c>
      <c r="AM946" s="43" t="s">
        <v>1175</v>
      </c>
      <c r="AN946" s="43" t="s">
        <v>376</v>
      </c>
      <c r="AO946" s="43" t="s">
        <v>658</v>
      </c>
      <c r="AP946" s="43"/>
      <c r="AQ946" s="43">
        <v>2</v>
      </c>
      <c r="AR946" s="43"/>
      <c r="AS946" s="43"/>
      <c r="AT946" s="43"/>
      <c r="AU946" s="43" t="s">
        <v>376</v>
      </c>
      <c r="AV946" s="43"/>
      <c r="AW946" s="43" t="s">
        <v>30</v>
      </c>
      <c r="AX946" s="43"/>
      <c r="AY946" s="43" t="s">
        <v>30</v>
      </c>
      <c r="AZ946" s="43"/>
      <c r="BA946" s="44"/>
      <c r="BB946" s="48"/>
      <c r="BC946" s="43"/>
      <c r="BD946" s="43"/>
      <c r="BE946" s="43"/>
      <c r="BF946" s="43">
        <v>1</v>
      </c>
      <c r="BG946" s="43">
        <v>1</v>
      </c>
      <c r="BH946" s="43">
        <v>1</v>
      </c>
      <c r="BI946" s="43" t="s">
        <v>587</v>
      </c>
      <c r="BJ946" s="43" t="s">
        <v>588</v>
      </c>
      <c r="BK946" s="43">
        <v>1980</v>
      </c>
      <c r="BL946" s="43" t="str">
        <f t="shared" si="87"/>
        <v>1980Arsenal</v>
      </c>
      <c r="BM946" s="49" t="str">
        <f t="shared" si="88"/>
        <v>Coventry</v>
      </c>
      <c r="BN946" s="43"/>
      <c r="BO946" s="43"/>
      <c r="BP946" s="43"/>
      <c r="BQ946" s="43"/>
      <c r="BR946" s="43"/>
      <c r="BS946" s="43"/>
      <c r="BT946" s="43"/>
      <c r="BU946" s="43"/>
      <c r="BV946" s="43" t="s">
        <v>376</v>
      </c>
      <c r="BW946" s="43" t="s">
        <v>376</v>
      </c>
      <c r="BX946" s="43"/>
      <c r="BZ946" s="50"/>
      <c r="CA946" s="50"/>
      <c r="CB946" s="88" t="str">
        <f t="shared" si="89"/>
        <v>19800501</v>
      </c>
    </row>
    <row r="947" spans="1:80" s="49" customFormat="1" ht="12.95" customHeight="1" x14ac:dyDescent="0.2">
      <c r="A947" s="43">
        <v>5</v>
      </c>
      <c r="B947" s="43">
        <v>1</v>
      </c>
      <c r="C947" s="43">
        <v>1980</v>
      </c>
      <c r="D947" s="43" t="s">
        <v>658</v>
      </c>
      <c r="E947" s="43" t="s">
        <v>545</v>
      </c>
      <c r="F947" s="44" t="s">
        <v>1010</v>
      </c>
      <c r="G947" s="43"/>
      <c r="H947" s="44" t="s">
        <v>1011</v>
      </c>
      <c r="I947" s="44" t="s">
        <v>1374</v>
      </c>
      <c r="J947" s="45">
        <v>29342</v>
      </c>
      <c r="K947" s="43" t="s">
        <v>588</v>
      </c>
      <c r="L947" s="43" t="s">
        <v>4</v>
      </c>
      <c r="M947" s="43" t="s">
        <v>587</v>
      </c>
      <c r="N947" s="46">
        <v>0</v>
      </c>
      <c r="O947" s="46">
        <v>1</v>
      </c>
      <c r="P947" s="44" t="s">
        <v>1375</v>
      </c>
      <c r="Q947" s="44" t="s">
        <v>1376</v>
      </c>
      <c r="R947" s="44" t="s">
        <v>376</v>
      </c>
      <c r="S947" s="43"/>
      <c r="T947" s="43"/>
      <c r="U947" s="43"/>
      <c r="V947" s="43"/>
      <c r="W947" s="43"/>
      <c r="X947" s="43"/>
      <c r="Y947" s="43"/>
      <c r="Z947" s="43"/>
      <c r="AA947" s="43"/>
      <c r="AB947" s="43"/>
      <c r="AC947" s="43"/>
      <c r="AD947" s="43"/>
      <c r="AE947" s="47">
        <f t="shared" si="84"/>
        <v>0</v>
      </c>
      <c r="AF947" s="47">
        <f t="shared" si="85"/>
        <v>0</v>
      </c>
      <c r="AG947" s="47">
        <f t="shared" si="86"/>
        <v>1</v>
      </c>
      <c r="AH947" s="43" t="s">
        <v>588</v>
      </c>
      <c r="AI947" s="43" t="s">
        <v>1175</v>
      </c>
      <c r="AJ947" s="43" t="s">
        <v>376</v>
      </c>
      <c r="AK947" s="43" t="s">
        <v>658</v>
      </c>
      <c r="AL947" s="43" t="s">
        <v>1017</v>
      </c>
      <c r="AM947" s="43" t="s">
        <v>1018</v>
      </c>
      <c r="AN947" s="43" t="s">
        <v>376</v>
      </c>
      <c r="AO947" s="43" t="s">
        <v>658</v>
      </c>
      <c r="AP947" s="43"/>
      <c r="AQ947" s="43">
        <v>2</v>
      </c>
      <c r="AR947" s="43"/>
      <c r="AS947" s="43"/>
      <c r="AT947" s="43"/>
      <c r="AU947" s="43" t="s">
        <v>376</v>
      </c>
      <c r="AV947" s="43"/>
      <c r="AW947" s="43" t="s">
        <v>30</v>
      </c>
      <c r="AX947" s="43"/>
      <c r="AY947" s="43" t="s">
        <v>30</v>
      </c>
      <c r="AZ947" s="43"/>
      <c r="BA947" s="44"/>
      <c r="BB947" s="48"/>
      <c r="BC947" s="43"/>
      <c r="BD947" s="43"/>
      <c r="BE947" s="43"/>
      <c r="BF947" s="43">
        <v>1</v>
      </c>
      <c r="BG947" s="43">
        <v>1</v>
      </c>
      <c r="BH947" s="43">
        <v>1</v>
      </c>
      <c r="BI947" s="43" t="s">
        <v>588</v>
      </c>
      <c r="BJ947" s="43" t="s">
        <v>587</v>
      </c>
      <c r="BK947" s="43">
        <v>1980</v>
      </c>
      <c r="BL947" s="43" t="str">
        <f t="shared" si="87"/>
        <v>1980Liverpool</v>
      </c>
      <c r="BM947" s="49" t="str">
        <f t="shared" si="88"/>
        <v>Coventry</v>
      </c>
      <c r="BN947" s="43"/>
      <c r="BO947" s="43"/>
      <c r="BP947" s="43"/>
      <c r="BQ947" s="43"/>
      <c r="BR947" s="43"/>
      <c r="BS947" s="43"/>
      <c r="BT947" s="43"/>
      <c r="BU947" s="43"/>
      <c r="BV947" s="43" t="s">
        <v>376</v>
      </c>
      <c r="BW947" s="43" t="s">
        <v>376</v>
      </c>
      <c r="BX947" s="43"/>
      <c r="BZ947" s="50"/>
      <c r="CA947" s="50"/>
      <c r="CB947" s="88" t="str">
        <f t="shared" si="89"/>
        <v>19800501</v>
      </c>
    </row>
    <row r="948" spans="1:80" s="49" customFormat="1" ht="12.95" customHeight="1" x14ac:dyDescent="0.2">
      <c r="A948" s="43">
        <v>5</v>
      </c>
      <c r="B948" s="43">
        <v>10</v>
      </c>
      <c r="C948" s="43">
        <v>1980</v>
      </c>
      <c r="D948" s="43" t="s">
        <v>658</v>
      </c>
      <c r="E948" s="43" t="s">
        <v>545</v>
      </c>
      <c r="F948" s="44" t="s">
        <v>1010</v>
      </c>
      <c r="G948" s="43"/>
      <c r="H948" s="44" t="s">
        <v>1025</v>
      </c>
      <c r="I948" s="44"/>
      <c r="J948" s="45">
        <v>29351</v>
      </c>
      <c r="K948" s="43" t="s">
        <v>803</v>
      </c>
      <c r="L948" s="43" t="s">
        <v>3</v>
      </c>
      <c r="M948" s="43" t="s">
        <v>587</v>
      </c>
      <c r="N948" s="46">
        <v>1</v>
      </c>
      <c r="O948" s="46">
        <v>0</v>
      </c>
      <c r="P948" s="44" t="s">
        <v>1268</v>
      </c>
      <c r="Q948" s="44" t="s">
        <v>1017</v>
      </c>
      <c r="R948" s="44" t="s">
        <v>376</v>
      </c>
      <c r="S948" s="43"/>
      <c r="T948" s="43"/>
      <c r="U948" s="43"/>
      <c r="V948" s="43"/>
      <c r="W948" s="43"/>
      <c r="X948" s="43"/>
      <c r="Y948" s="43"/>
      <c r="Z948" s="43"/>
      <c r="AA948" s="43"/>
      <c r="AB948" s="43"/>
      <c r="AC948" s="43"/>
      <c r="AD948" s="43"/>
      <c r="AE948" s="47">
        <f t="shared" si="84"/>
        <v>1</v>
      </c>
      <c r="AF948" s="47">
        <f t="shared" si="85"/>
        <v>0</v>
      </c>
      <c r="AG948" s="47">
        <f t="shared" si="86"/>
        <v>0</v>
      </c>
      <c r="AH948" s="43" t="s">
        <v>1017</v>
      </c>
      <c r="AI948" s="43" t="s">
        <v>1018</v>
      </c>
      <c r="AJ948" s="43" t="s">
        <v>376</v>
      </c>
      <c r="AK948" s="43" t="s">
        <v>658</v>
      </c>
      <c r="AL948" s="43" t="s">
        <v>1017</v>
      </c>
      <c r="AM948" s="43" t="s">
        <v>1018</v>
      </c>
      <c r="AN948" s="43" t="s">
        <v>376</v>
      </c>
      <c r="AO948" s="43" t="s">
        <v>658</v>
      </c>
      <c r="AP948" s="43"/>
      <c r="AQ948" s="43">
        <v>1</v>
      </c>
      <c r="AR948" s="43"/>
      <c r="AS948" s="43"/>
      <c r="AT948" s="43"/>
      <c r="AU948" s="43" t="s">
        <v>376</v>
      </c>
      <c r="AV948" s="43"/>
      <c r="AW948" s="43" t="s">
        <v>30</v>
      </c>
      <c r="AX948" s="43"/>
      <c r="AY948" s="43" t="s">
        <v>30</v>
      </c>
      <c r="AZ948" s="43"/>
      <c r="BA948" s="44"/>
      <c r="BB948" s="48" t="s">
        <v>30</v>
      </c>
      <c r="BC948" s="43" t="s">
        <v>30</v>
      </c>
      <c r="BD948" s="43"/>
      <c r="BE948" s="43"/>
      <c r="BF948" s="43">
        <v>1</v>
      </c>
      <c r="BG948" s="43">
        <v>2</v>
      </c>
      <c r="BH948" s="43">
        <v>1</v>
      </c>
      <c r="BI948" s="43" t="s">
        <v>803</v>
      </c>
      <c r="BJ948" s="43" t="s">
        <v>587</v>
      </c>
      <c r="BK948" s="43">
        <v>1980</v>
      </c>
      <c r="BL948" s="43" t="str">
        <f t="shared" si="87"/>
        <v>1980West Ham United</v>
      </c>
      <c r="BM948" s="49" t="str">
        <f t="shared" si="88"/>
        <v>London</v>
      </c>
      <c r="BN948" s="43"/>
      <c r="BO948" s="43"/>
      <c r="BP948" s="43"/>
      <c r="BQ948" s="43"/>
      <c r="BR948" s="43"/>
      <c r="BS948" s="43"/>
      <c r="BT948" s="43"/>
      <c r="BU948" s="43"/>
      <c r="BV948" s="43" t="s">
        <v>376</v>
      </c>
      <c r="BW948" s="43" t="s">
        <v>376</v>
      </c>
      <c r="BX948" s="43"/>
      <c r="BZ948" s="50"/>
      <c r="CA948" s="50"/>
      <c r="CB948" s="88" t="str">
        <f t="shared" si="89"/>
        <v>19800510</v>
      </c>
    </row>
    <row r="949" spans="1:80" s="49" customFormat="1" ht="12.95" customHeight="1" x14ac:dyDescent="0.2">
      <c r="A949" s="43">
        <v>5</v>
      </c>
      <c r="B949" s="43">
        <v>10</v>
      </c>
      <c r="C949" s="43">
        <v>1980</v>
      </c>
      <c r="D949" s="43" t="s">
        <v>658</v>
      </c>
      <c r="E949" s="43" t="s">
        <v>545</v>
      </c>
      <c r="F949" s="44" t="s">
        <v>1010</v>
      </c>
      <c r="G949" s="43"/>
      <c r="H949" s="44" t="s">
        <v>1025</v>
      </c>
      <c r="I949" s="44"/>
      <c r="J949" s="45">
        <v>29351</v>
      </c>
      <c r="K949" s="43" t="s">
        <v>587</v>
      </c>
      <c r="L949" s="43" t="s">
        <v>4</v>
      </c>
      <c r="M949" s="43" t="s">
        <v>803</v>
      </c>
      <c r="N949" s="46">
        <v>0</v>
      </c>
      <c r="O949" s="46">
        <v>1</v>
      </c>
      <c r="P949" s="44" t="s">
        <v>1268</v>
      </c>
      <c r="Q949" s="44" t="s">
        <v>1017</v>
      </c>
      <c r="R949" s="44" t="s">
        <v>376</v>
      </c>
      <c r="S949" s="43"/>
      <c r="T949" s="43"/>
      <c r="U949" s="43"/>
      <c r="V949" s="43"/>
      <c r="W949" s="43"/>
      <c r="X949" s="43"/>
      <c r="Y949" s="43"/>
      <c r="Z949" s="43"/>
      <c r="AA949" s="43"/>
      <c r="AB949" s="43"/>
      <c r="AC949" s="43"/>
      <c r="AD949" s="43"/>
      <c r="AE949" s="47">
        <f t="shared" si="84"/>
        <v>0</v>
      </c>
      <c r="AF949" s="47">
        <f t="shared" si="85"/>
        <v>0</v>
      </c>
      <c r="AG949" s="47">
        <f t="shared" si="86"/>
        <v>1</v>
      </c>
      <c r="AH949" s="43" t="s">
        <v>1017</v>
      </c>
      <c r="AI949" s="43" t="s">
        <v>1018</v>
      </c>
      <c r="AJ949" s="43" t="s">
        <v>376</v>
      </c>
      <c r="AK949" s="43" t="s">
        <v>658</v>
      </c>
      <c r="AL949" s="43" t="s">
        <v>1017</v>
      </c>
      <c r="AM949" s="43" t="s">
        <v>1018</v>
      </c>
      <c r="AN949" s="43" t="s">
        <v>376</v>
      </c>
      <c r="AO949" s="43" t="s">
        <v>658</v>
      </c>
      <c r="AP949" s="43"/>
      <c r="AQ949" s="43">
        <v>1</v>
      </c>
      <c r="AR949" s="43"/>
      <c r="AS949" s="43"/>
      <c r="AT949" s="43"/>
      <c r="AU949" s="43" t="s">
        <v>376</v>
      </c>
      <c r="AV949" s="43"/>
      <c r="AW949" s="43" t="s">
        <v>30</v>
      </c>
      <c r="AX949" s="43"/>
      <c r="AY949" s="43" t="s">
        <v>30</v>
      </c>
      <c r="AZ949" s="43"/>
      <c r="BA949" s="44"/>
      <c r="BB949" s="48"/>
      <c r="BC949" s="43" t="s">
        <v>30</v>
      </c>
      <c r="BD949" s="43"/>
      <c r="BE949" s="43"/>
      <c r="BF949" s="43">
        <v>1</v>
      </c>
      <c r="BG949" s="43">
        <v>1</v>
      </c>
      <c r="BH949" s="43">
        <v>2</v>
      </c>
      <c r="BI949" s="43" t="s">
        <v>587</v>
      </c>
      <c r="BJ949" s="43" t="s">
        <v>803</v>
      </c>
      <c r="BK949" s="43">
        <v>1980</v>
      </c>
      <c r="BL949" s="43" t="str">
        <f t="shared" si="87"/>
        <v>1980Arsenal</v>
      </c>
      <c r="BM949" s="49" t="str">
        <f t="shared" si="88"/>
        <v>London</v>
      </c>
      <c r="BN949" s="43"/>
      <c r="BO949" s="43"/>
      <c r="BP949" s="43"/>
      <c r="BQ949" s="43"/>
      <c r="BR949" s="43"/>
      <c r="BS949" s="43"/>
      <c r="BT949" s="43"/>
      <c r="BU949" s="43"/>
      <c r="BV949" s="43" t="s">
        <v>376</v>
      </c>
      <c r="BW949" s="43" t="s">
        <v>376</v>
      </c>
      <c r="BX949" s="43"/>
      <c r="BZ949" s="50"/>
      <c r="CA949" s="50"/>
      <c r="CB949" s="88" t="str">
        <f t="shared" si="89"/>
        <v>19800510</v>
      </c>
    </row>
    <row r="950" spans="1:80" s="49" customFormat="1" ht="12.95" customHeight="1" x14ac:dyDescent="0.2">
      <c r="A950" s="43">
        <v>1</v>
      </c>
      <c r="B950" s="43">
        <v>14</v>
      </c>
      <c r="C950" s="43">
        <v>1981</v>
      </c>
      <c r="D950" s="43" t="s">
        <v>658</v>
      </c>
      <c r="E950" s="43" t="s">
        <v>543</v>
      </c>
      <c r="F950" s="51" t="s">
        <v>1327</v>
      </c>
      <c r="G950" s="43"/>
      <c r="H950" s="51" t="s">
        <v>1011</v>
      </c>
      <c r="I950" s="51">
        <v>1</v>
      </c>
      <c r="J950" s="52">
        <v>29600</v>
      </c>
      <c r="K950" s="43" t="s">
        <v>1377</v>
      </c>
      <c r="L950" s="43" t="s">
        <v>3</v>
      </c>
      <c r="M950" s="43" t="s">
        <v>803</v>
      </c>
      <c r="N950" s="46">
        <v>3</v>
      </c>
      <c r="O950" s="46">
        <v>2</v>
      </c>
      <c r="P950" s="51" t="s">
        <v>1375</v>
      </c>
      <c r="Q950" s="51" t="s">
        <v>1376</v>
      </c>
      <c r="R950" s="51" t="s">
        <v>376</v>
      </c>
      <c r="S950" s="43"/>
      <c r="T950" s="43"/>
      <c r="U950" s="43"/>
      <c r="V950" s="43"/>
      <c r="W950" s="43"/>
      <c r="X950" s="43"/>
      <c r="Y950" s="43"/>
      <c r="Z950" s="43"/>
      <c r="AA950" s="43"/>
      <c r="AB950" s="43"/>
      <c r="AC950" s="43"/>
      <c r="AD950" s="43" t="s">
        <v>1033</v>
      </c>
      <c r="AE950" s="47">
        <f t="shared" si="84"/>
        <v>1</v>
      </c>
      <c r="AF950" s="47">
        <f t="shared" si="85"/>
        <v>0</v>
      </c>
      <c r="AG950" s="47">
        <f t="shared" si="86"/>
        <v>0</v>
      </c>
      <c r="AH950" s="43" t="s">
        <v>1376</v>
      </c>
      <c r="AI950" s="43" t="s">
        <v>1126</v>
      </c>
      <c r="AJ950" s="43" t="s">
        <v>376</v>
      </c>
      <c r="AK950" s="43" t="s">
        <v>658</v>
      </c>
      <c r="AL950" s="43" t="s">
        <v>1017</v>
      </c>
      <c r="AM950" s="43" t="s">
        <v>1018</v>
      </c>
      <c r="AN950" s="43" t="s">
        <v>376</v>
      </c>
      <c r="AO950" s="43" t="s">
        <v>658</v>
      </c>
      <c r="AP950" s="43"/>
      <c r="AQ950" s="43">
        <v>2</v>
      </c>
      <c r="AR950" s="43"/>
      <c r="AS950" s="43"/>
      <c r="AT950" s="43"/>
      <c r="AU950" s="43" t="s">
        <v>376</v>
      </c>
      <c r="AV950" s="43"/>
      <c r="AW950" s="43" t="s">
        <v>30</v>
      </c>
      <c r="AX950" s="43"/>
      <c r="AY950" s="43"/>
      <c r="AZ950" s="43" t="s">
        <v>30</v>
      </c>
      <c r="BA950" s="51"/>
      <c r="BB950" s="48"/>
      <c r="BC950" s="43"/>
      <c r="BD950" s="43"/>
      <c r="BE950" s="43"/>
      <c r="BF950" s="43">
        <v>1</v>
      </c>
      <c r="BG950" s="43">
        <v>1</v>
      </c>
      <c r="BH950" s="43">
        <v>2</v>
      </c>
      <c r="BI950" s="43" t="s">
        <v>1377</v>
      </c>
      <c r="BJ950" s="43" t="s">
        <v>803</v>
      </c>
      <c r="BK950" s="43">
        <v>1981</v>
      </c>
      <c r="BL950" s="43" t="str">
        <f t="shared" si="87"/>
        <v>1981Coventry City</v>
      </c>
      <c r="BM950" s="49" t="str">
        <f t="shared" si="88"/>
        <v>Coventry City</v>
      </c>
      <c r="BN950" s="43"/>
      <c r="BO950" s="43"/>
      <c r="BP950" s="43"/>
      <c r="BQ950" s="43"/>
      <c r="BR950" s="43"/>
      <c r="BS950" s="43"/>
      <c r="BT950" s="43"/>
      <c r="BU950" s="43"/>
      <c r="BV950" s="43" t="s">
        <v>376</v>
      </c>
      <c r="BW950" s="43" t="s">
        <v>376</v>
      </c>
      <c r="BX950" s="43"/>
      <c r="BZ950" s="50"/>
      <c r="CA950" s="50"/>
      <c r="CB950" s="88" t="str">
        <f t="shared" si="89"/>
        <v>19810114</v>
      </c>
    </row>
    <row r="951" spans="1:80" s="49" customFormat="1" ht="12.95" customHeight="1" x14ac:dyDescent="0.2">
      <c r="A951" s="43">
        <v>1</v>
      </c>
      <c r="B951" s="43">
        <v>14</v>
      </c>
      <c r="C951" s="43">
        <v>1981</v>
      </c>
      <c r="D951" s="43" t="s">
        <v>658</v>
      </c>
      <c r="E951" s="43" t="s">
        <v>543</v>
      </c>
      <c r="F951" s="51" t="s">
        <v>1327</v>
      </c>
      <c r="G951" s="43"/>
      <c r="H951" s="51" t="s">
        <v>1011</v>
      </c>
      <c r="I951" s="51">
        <v>1</v>
      </c>
      <c r="J951" s="52">
        <v>29600</v>
      </c>
      <c r="K951" s="43" t="s">
        <v>803</v>
      </c>
      <c r="L951" s="43" t="s">
        <v>4</v>
      </c>
      <c r="M951" s="43" t="s">
        <v>1377</v>
      </c>
      <c r="N951" s="46">
        <v>2</v>
      </c>
      <c r="O951" s="46">
        <v>3</v>
      </c>
      <c r="P951" s="51" t="s">
        <v>1375</v>
      </c>
      <c r="Q951" s="51" t="s">
        <v>1376</v>
      </c>
      <c r="R951" s="51" t="s">
        <v>376</v>
      </c>
      <c r="S951" s="43"/>
      <c r="T951" s="43"/>
      <c r="U951" s="43"/>
      <c r="V951" s="43"/>
      <c r="W951" s="43"/>
      <c r="X951" s="43"/>
      <c r="Y951" s="43"/>
      <c r="Z951" s="43"/>
      <c r="AA951" s="43"/>
      <c r="AB951" s="43"/>
      <c r="AC951" s="43"/>
      <c r="AD951" s="43" t="s">
        <v>1037</v>
      </c>
      <c r="AE951" s="47">
        <f t="shared" si="84"/>
        <v>0</v>
      </c>
      <c r="AF951" s="47">
        <f t="shared" si="85"/>
        <v>0</v>
      </c>
      <c r="AG951" s="47">
        <f t="shared" si="86"/>
        <v>1</v>
      </c>
      <c r="AH951" s="43" t="s">
        <v>1017</v>
      </c>
      <c r="AI951" s="43" t="s">
        <v>1018</v>
      </c>
      <c r="AJ951" s="43" t="s">
        <v>376</v>
      </c>
      <c r="AK951" s="43" t="s">
        <v>658</v>
      </c>
      <c r="AL951" s="43" t="s">
        <v>1376</v>
      </c>
      <c r="AM951" s="43" t="s">
        <v>1126</v>
      </c>
      <c r="AN951" s="43" t="s">
        <v>376</v>
      </c>
      <c r="AO951" s="43" t="s">
        <v>658</v>
      </c>
      <c r="AP951" s="43"/>
      <c r="AQ951" s="43">
        <v>2</v>
      </c>
      <c r="AR951" s="43"/>
      <c r="AS951" s="43"/>
      <c r="AT951" s="43"/>
      <c r="AU951" s="43" t="s">
        <v>376</v>
      </c>
      <c r="AV951" s="43"/>
      <c r="AW951" s="43" t="s">
        <v>30</v>
      </c>
      <c r="AX951" s="43"/>
      <c r="AY951" s="43"/>
      <c r="AZ951" s="43" t="s">
        <v>30</v>
      </c>
      <c r="BA951" s="51"/>
      <c r="BB951" s="48"/>
      <c r="BC951" s="43"/>
      <c r="BD951" s="43"/>
      <c r="BE951" s="43"/>
      <c r="BF951" s="43">
        <v>1</v>
      </c>
      <c r="BG951" s="43">
        <v>2</v>
      </c>
      <c r="BH951" s="43">
        <v>1</v>
      </c>
      <c r="BI951" s="43" t="s">
        <v>803</v>
      </c>
      <c r="BJ951" s="43" t="s">
        <v>1377</v>
      </c>
      <c r="BK951" s="43">
        <v>1981</v>
      </c>
      <c r="BL951" s="43" t="str">
        <f t="shared" si="87"/>
        <v>1981West Ham United</v>
      </c>
      <c r="BM951" s="49" t="str">
        <f t="shared" si="88"/>
        <v>Coventry City</v>
      </c>
      <c r="BN951" s="43"/>
      <c r="BO951" s="43"/>
      <c r="BP951" s="43"/>
      <c r="BQ951" s="43"/>
      <c r="BR951" s="43"/>
      <c r="BS951" s="43"/>
      <c r="BT951" s="43"/>
      <c r="BU951" s="43"/>
      <c r="BV951" s="43" t="s">
        <v>376</v>
      </c>
      <c r="BW951" s="43" t="s">
        <v>376</v>
      </c>
      <c r="BX951" s="43"/>
      <c r="BZ951" s="50"/>
      <c r="CA951" s="50"/>
      <c r="CB951" s="88" t="str">
        <f t="shared" si="89"/>
        <v>19810114</v>
      </c>
    </row>
    <row r="952" spans="1:80" s="49" customFormat="1" ht="12.95" customHeight="1" x14ac:dyDescent="0.2">
      <c r="A952" s="43">
        <v>1</v>
      </c>
      <c r="B952" s="43">
        <v>14</v>
      </c>
      <c r="C952" s="43">
        <v>1981</v>
      </c>
      <c r="D952" s="43" t="s">
        <v>658</v>
      </c>
      <c r="E952" s="43" t="s">
        <v>543</v>
      </c>
      <c r="F952" s="51" t="s">
        <v>1327</v>
      </c>
      <c r="G952" s="43"/>
      <c r="H952" s="51" t="s">
        <v>1011</v>
      </c>
      <c r="I952" s="51">
        <v>1</v>
      </c>
      <c r="J952" s="52">
        <v>29600</v>
      </c>
      <c r="K952" s="43" t="s">
        <v>823</v>
      </c>
      <c r="L952" s="43" t="s">
        <v>4</v>
      </c>
      <c r="M952" s="43" t="s">
        <v>588</v>
      </c>
      <c r="N952" s="46">
        <v>0</v>
      </c>
      <c r="O952" s="46">
        <v>1</v>
      </c>
      <c r="P952" s="51" t="s">
        <v>1226</v>
      </c>
      <c r="Q952" s="51" t="s">
        <v>1101</v>
      </c>
      <c r="R952" s="51" t="s">
        <v>376</v>
      </c>
      <c r="S952" s="43"/>
      <c r="T952" s="43"/>
      <c r="U952" s="43"/>
      <c r="V952" s="43"/>
      <c r="W952" s="43"/>
      <c r="X952" s="43"/>
      <c r="Y952" s="43"/>
      <c r="Z952" s="43"/>
      <c r="AA952" s="43"/>
      <c r="AB952" s="43"/>
      <c r="AC952" s="43"/>
      <c r="AD952" s="43" t="s">
        <v>1033</v>
      </c>
      <c r="AE952" s="47">
        <f t="shared" si="84"/>
        <v>0</v>
      </c>
      <c r="AF952" s="47">
        <f t="shared" si="85"/>
        <v>0</v>
      </c>
      <c r="AG952" s="47">
        <f t="shared" si="86"/>
        <v>1</v>
      </c>
      <c r="AH952" s="43" t="s">
        <v>1101</v>
      </c>
      <c r="AI952" s="43" t="s">
        <v>1159</v>
      </c>
      <c r="AJ952" s="43" t="s">
        <v>376</v>
      </c>
      <c r="AK952" s="43" t="s">
        <v>658</v>
      </c>
      <c r="AL952" s="43" t="s">
        <v>588</v>
      </c>
      <c r="AM952" s="43" t="s">
        <v>1175</v>
      </c>
      <c r="AN952" s="43" t="s">
        <v>376</v>
      </c>
      <c r="AO952" s="43" t="s">
        <v>658</v>
      </c>
      <c r="AP952" s="43"/>
      <c r="AQ952" s="43">
        <v>2</v>
      </c>
      <c r="AR952" s="43"/>
      <c r="AS952" s="43"/>
      <c r="AT952" s="43"/>
      <c r="AU952" s="43" t="s">
        <v>376</v>
      </c>
      <c r="AV952" s="43"/>
      <c r="AW952" s="43" t="s">
        <v>30</v>
      </c>
      <c r="AX952" s="43"/>
      <c r="AY952" s="43"/>
      <c r="AZ952" s="43" t="s">
        <v>30</v>
      </c>
      <c r="BA952" s="51"/>
      <c r="BB952" s="48"/>
      <c r="BC952" s="43"/>
      <c r="BD952" s="43"/>
      <c r="BE952" s="43"/>
      <c r="BF952" s="43">
        <v>1</v>
      </c>
      <c r="BG952" s="43">
        <v>1</v>
      </c>
      <c r="BH952" s="43">
        <v>1</v>
      </c>
      <c r="BI952" s="43" t="s">
        <v>823</v>
      </c>
      <c r="BJ952" s="43" t="s">
        <v>588</v>
      </c>
      <c r="BK952" s="43">
        <v>1981</v>
      </c>
      <c r="BL952" s="43" t="str">
        <f t="shared" si="87"/>
        <v>1981Manchester City</v>
      </c>
      <c r="BM952" s="49" t="str">
        <f t="shared" si="88"/>
        <v>Manchester City</v>
      </c>
      <c r="BN952" s="43"/>
      <c r="BO952" s="43"/>
      <c r="BP952" s="43"/>
      <c r="BQ952" s="43"/>
      <c r="BR952" s="43"/>
      <c r="BS952" s="43"/>
      <c r="BT952" s="43"/>
      <c r="BU952" s="43"/>
      <c r="BV952" s="43" t="s">
        <v>376</v>
      </c>
      <c r="BW952" s="43" t="s">
        <v>376</v>
      </c>
      <c r="BX952" s="43"/>
      <c r="BZ952" s="50"/>
      <c r="CA952" s="50"/>
      <c r="CB952" s="88" t="str">
        <f t="shared" si="89"/>
        <v>19810114</v>
      </c>
    </row>
    <row r="953" spans="1:80" s="49" customFormat="1" ht="12.95" customHeight="1" x14ac:dyDescent="0.2">
      <c r="A953" s="43">
        <v>1</v>
      </c>
      <c r="B953" s="43">
        <v>14</v>
      </c>
      <c r="C953" s="43">
        <v>1981</v>
      </c>
      <c r="D953" s="43" t="s">
        <v>658</v>
      </c>
      <c r="E953" s="43" t="s">
        <v>543</v>
      </c>
      <c r="F953" s="51" t="s">
        <v>1327</v>
      </c>
      <c r="G953" s="43"/>
      <c r="H953" s="51" t="s">
        <v>1011</v>
      </c>
      <c r="I953" s="51">
        <v>1</v>
      </c>
      <c r="J953" s="52">
        <v>29600</v>
      </c>
      <c r="K953" s="43" t="s">
        <v>588</v>
      </c>
      <c r="L953" s="43" t="s">
        <v>3</v>
      </c>
      <c r="M953" s="43" t="s">
        <v>823</v>
      </c>
      <c r="N953" s="46">
        <v>1</v>
      </c>
      <c r="O953" s="46">
        <v>0</v>
      </c>
      <c r="P953" s="51" t="s">
        <v>1226</v>
      </c>
      <c r="Q953" s="51" t="s">
        <v>1101</v>
      </c>
      <c r="R953" s="51" t="s">
        <v>376</v>
      </c>
      <c r="S953" s="43"/>
      <c r="T953" s="43"/>
      <c r="U953" s="43"/>
      <c r="V953" s="43"/>
      <c r="W953" s="43"/>
      <c r="X953" s="43"/>
      <c r="Y953" s="43"/>
      <c r="Z953" s="43"/>
      <c r="AA953" s="43"/>
      <c r="AB953" s="43"/>
      <c r="AC953" s="43"/>
      <c r="AD953" s="43" t="s">
        <v>1037</v>
      </c>
      <c r="AE953" s="47">
        <f t="shared" si="84"/>
        <v>1</v>
      </c>
      <c r="AF953" s="47">
        <f t="shared" si="85"/>
        <v>0</v>
      </c>
      <c r="AG953" s="47">
        <f t="shared" si="86"/>
        <v>0</v>
      </c>
      <c r="AH953" s="43" t="s">
        <v>588</v>
      </c>
      <c r="AI953" s="43" t="s">
        <v>1175</v>
      </c>
      <c r="AJ953" s="43" t="s">
        <v>376</v>
      </c>
      <c r="AK953" s="43" t="s">
        <v>658</v>
      </c>
      <c r="AL953" s="43" t="s">
        <v>1101</v>
      </c>
      <c r="AM953" s="43" t="s">
        <v>1159</v>
      </c>
      <c r="AN953" s="43" t="s">
        <v>376</v>
      </c>
      <c r="AO953" s="43" t="s">
        <v>658</v>
      </c>
      <c r="AP953" s="43"/>
      <c r="AQ953" s="43">
        <v>2</v>
      </c>
      <c r="AR953" s="43"/>
      <c r="AS953" s="43"/>
      <c r="AT953" s="43"/>
      <c r="AU953" s="43" t="s">
        <v>376</v>
      </c>
      <c r="AV953" s="43"/>
      <c r="AW953" s="43" t="s">
        <v>30</v>
      </c>
      <c r="AX953" s="43"/>
      <c r="AY953" s="43"/>
      <c r="AZ953" s="43" t="s">
        <v>30</v>
      </c>
      <c r="BA953" s="51"/>
      <c r="BB953" s="48"/>
      <c r="BC953" s="43"/>
      <c r="BD953" s="43"/>
      <c r="BE953" s="43"/>
      <c r="BF953" s="43">
        <v>1</v>
      </c>
      <c r="BG953" s="43">
        <v>1</v>
      </c>
      <c r="BH953" s="43">
        <v>1</v>
      </c>
      <c r="BI953" s="43" t="s">
        <v>588</v>
      </c>
      <c r="BJ953" s="43" t="s">
        <v>823</v>
      </c>
      <c r="BK953" s="43">
        <v>1981</v>
      </c>
      <c r="BL953" s="43" t="str">
        <f t="shared" si="87"/>
        <v>1981Liverpool</v>
      </c>
      <c r="BM953" s="49" t="str">
        <f t="shared" si="88"/>
        <v>Manchester City</v>
      </c>
      <c r="BN953" s="43"/>
      <c r="BO953" s="43"/>
      <c r="BP953" s="43"/>
      <c r="BQ953" s="43"/>
      <c r="BR953" s="43"/>
      <c r="BS953" s="43"/>
      <c r="BT953" s="43"/>
      <c r="BU953" s="43"/>
      <c r="BV953" s="43" t="s">
        <v>376</v>
      </c>
      <c r="BW953" s="43" t="s">
        <v>376</v>
      </c>
      <c r="BX953" s="43"/>
      <c r="BZ953" s="50"/>
      <c r="CA953" s="50"/>
      <c r="CB953" s="88" t="str">
        <f t="shared" si="89"/>
        <v>19810114</v>
      </c>
    </row>
    <row r="954" spans="1:80" s="49" customFormat="1" ht="12.95" customHeight="1" x14ac:dyDescent="0.2">
      <c r="A954" s="43">
        <v>2</v>
      </c>
      <c r="B954" s="43">
        <v>10</v>
      </c>
      <c r="C954" s="43">
        <v>1981</v>
      </c>
      <c r="D954" s="43" t="s">
        <v>658</v>
      </c>
      <c r="E954" s="43" t="s">
        <v>543</v>
      </c>
      <c r="F954" s="51" t="s">
        <v>1327</v>
      </c>
      <c r="G954" s="43"/>
      <c r="H954" s="51" t="s">
        <v>1011</v>
      </c>
      <c r="I954" s="51">
        <v>2</v>
      </c>
      <c r="J954" s="52">
        <v>29627</v>
      </c>
      <c r="K954" s="43" t="s">
        <v>588</v>
      </c>
      <c r="L954" s="43" t="s">
        <v>1014</v>
      </c>
      <c r="M954" s="43" t="s">
        <v>823</v>
      </c>
      <c r="N954" s="46">
        <v>1</v>
      </c>
      <c r="O954" s="46">
        <v>1</v>
      </c>
      <c r="P954" s="51" t="s">
        <v>1141</v>
      </c>
      <c r="Q954" s="51" t="s">
        <v>588</v>
      </c>
      <c r="R954" s="51" t="s">
        <v>376</v>
      </c>
      <c r="S954" s="43"/>
      <c r="T954" s="43"/>
      <c r="U954" s="43"/>
      <c r="V954" s="43"/>
      <c r="W954" s="43"/>
      <c r="X954" s="43"/>
      <c r="Y954" s="43"/>
      <c r="Z954" s="43"/>
      <c r="AA954" s="43"/>
      <c r="AB954" s="43"/>
      <c r="AC954" s="43"/>
      <c r="AD954" s="43" t="s">
        <v>1033</v>
      </c>
      <c r="AE954" s="47">
        <f t="shared" si="84"/>
        <v>0</v>
      </c>
      <c r="AF954" s="47">
        <f t="shared" si="85"/>
        <v>1</v>
      </c>
      <c r="AG954" s="47">
        <f t="shared" si="86"/>
        <v>0</v>
      </c>
      <c r="AH954" s="43" t="s">
        <v>588</v>
      </c>
      <c r="AI954" s="43" t="s">
        <v>1175</v>
      </c>
      <c r="AJ954" s="43" t="s">
        <v>376</v>
      </c>
      <c r="AK954" s="43" t="s">
        <v>658</v>
      </c>
      <c r="AL954" s="43" t="s">
        <v>1101</v>
      </c>
      <c r="AM954" s="43" t="s">
        <v>1159</v>
      </c>
      <c r="AN954" s="43" t="s">
        <v>376</v>
      </c>
      <c r="AO954" s="43" t="s">
        <v>658</v>
      </c>
      <c r="AP954" s="43"/>
      <c r="AQ954" s="43">
        <v>2</v>
      </c>
      <c r="AR954" s="43"/>
      <c r="AS954" s="43"/>
      <c r="AT954" s="43"/>
      <c r="AU954" s="43" t="s">
        <v>376</v>
      </c>
      <c r="AV954" s="43"/>
      <c r="AW954" s="43" t="s">
        <v>30</v>
      </c>
      <c r="AX954" s="43"/>
      <c r="AY954" s="43"/>
      <c r="AZ954" s="43" t="s">
        <v>30</v>
      </c>
      <c r="BA954" s="51"/>
      <c r="BB954" s="48"/>
      <c r="BC954" s="43"/>
      <c r="BD954" s="43"/>
      <c r="BE954" s="43"/>
      <c r="BF954" s="43">
        <v>1</v>
      </c>
      <c r="BG954" s="43">
        <v>1</v>
      </c>
      <c r="BH954" s="43">
        <v>1</v>
      </c>
      <c r="BI954" s="43" t="s">
        <v>588</v>
      </c>
      <c r="BJ954" s="43" t="s">
        <v>823</v>
      </c>
      <c r="BK954" s="43">
        <v>1981</v>
      </c>
      <c r="BL954" s="43" t="str">
        <f t="shared" si="87"/>
        <v>1981Liverpool</v>
      </c>
      <c r="BM954" s="49" t="str">
        <f t="shared" si="88"/>
        <v>Liverpool</v>
      </c>
      <c r="BN954" s="43"/>
      <c r="BO954" s="43"/>
      <c r="BP954" s="43"/>
      <c r="BQ954" s="43"/>
      <c r="BR954" s="43"/>
      <c r="BS954" s="43"/>
      <c r="BT954" s="43"/>
      <c r="BU954" s="43"/>
      <c r="BV954" s="43" t="s">
        <v>376</v>
      </c>
      <c r="BW954" s="43" t="s">
        <v>376</v>
      </c>
      <c r="BX954" s="43"/>
      <c r="BZ954" s="50"/>
      <c r="CA954" s="50"/>
      <c r="CB954" s="88" t="str">
        <f t="shared" si="89"/>
        <v>19810210</v>
      </c>
    </row>
    <row r="955" spans="1:80" s="49" customFormat="1" ht="12.95" customHeight="1" x14ac:dyDescent="0.2">
      <c r="A955" s="43">
        <v>2</v>
      </c>
      <c r="B955" s="43">
        <v>10</v>
      </c>
      <c r="C955" s="43">
        <v>1981</v>
      </c>
      <c r="D955" s="43" t="s">
        <v>658</v>
      </c>
      <c r="E955" s="43" t="s">
        <v>543</v>
      </c>
      <c r="F955" s="51" t="s">
        <v>1327</v>
      </c>
      <c r="G955" s="43"/>
      <c r="H955" s="51" t="s">
        <v>1011</v>
      </c>
      <c r="I955" s="51">
        <v>2</v>
      </c>
      <c r="J955" s="52">
        <v>29627</v>
      </c>
      <c r="K955" s="43" t="s">
        <v>823</v>
      </c>
      <c r="L955" s="43" t="s">
        <v>1014</v>
      </c>
      <c r="M955" s="43" t="s">
        <v>588</v>
      </c>
      <c r="N955" s="46">
        <v>1</v>
      </c>
      <c r="O955" s="46">
        <v>1</v>
      </c>
      <c r="P955" s="51" t="s">
        <v>1141</v>
      </c>
      <c r="Q955" s="51" t="s">
        <v>588</v>
      </c>
      <c r="R955" s="51" t="s">
        <v>376</v>
      </c>
      <c r="S955" s="43"/>
      <c r="T955" s="43"/>
      <c r="U955" s="43"/>
      <c r="V955" s="43"/>
      <c r="W955" s="43"/>
      <c r="X955" s="43"/>
      <c r="Y955" s="43"/>
      <c r="Z955" s="43"/>
      <c r="AA955" s="43"/>
      <c r="AB955" s="43"/>
      <c r="AC955" s="43"/>
      <c r="AD955" s="43" t="s">
        <v>1037</v>
      </c>
      <c r="AE955" s="47">
        <f t="shared" si="84"/>
        <v>0</v>
      </c>
      <c r="AF955" s="47">
        <f t="shared" si="85"/>
        <v>1</v>
      </c>
      <c r="AG955" s="47">
        <f t="shared" si="86"/>
        <v>0</v>
      </c>
      <c r="AH955" s="43" t="s">
        <v>1101</v>
      </c>
      <c r="AI955" s="43" t="s">
        <v>1159</v>
      </c>
      <c r="AJ955" s="43" t="s">
        <v>376</v>
      </c>
      <c r="AK955" s="43" t="s">
        <v>658</v>
      </c>
      <c r="AL955" s="43" t="s">
        <v>588</v>
      </c>
      <c r="AM955" s="43" t="s">
        <v>1175</v>
      </c>
      <c r="AN955" s="43" t="s">
        <v>376</v>
      </c>
      <c r="AO955" s="43" t="s">
        <v>658</v>
      </c>
      <c r="AP955" s="43"/>
      <c r="AQ955" s="43">
        <v>2</v>
      </c>
      <c r="AR955" s="43"/>
      <c r="AS955" s="43"/>
      <c r="AT955" s="43"/>
      <c r="AU955" s="43" t="s">
        <v>376</v>
      </c>
      <c r="AV955" s="43"/>
      <c r="AW955" s="43" t="s">
        <v>30</v>
      </c>
      <c r="AX955" s="43"/>
      <c r="AY955" s="43"/>
      <c r="AZ955" s="43" t="s">
        <v>30</v>
      </c>
      <c r="BA955" s="51"/>
      <c r="BB955" s="48"/>
      <c r="BC955" s="43"/>
      <c r="BD955" s="43"/>
      <c r="BE955" s="43"/>
      <c r="BF955" s="43">
        <v>1</v>
      </c>
      <c r="BG955" s="43">
        <v>1</v>
      </c>
      <c r="BH955" s="43">
        <v>1</v>
      </c>
      <c r="BI955" s="43" t="s">
        <v>823</v>
      </c>
      <c r="BJ955" s="43" t="s">
        <v>588</v>
      </c>
      <c r="BK955" s="43">
        <v>1981</v>
      </c>
      <c r="BL955" s="43" t="str">
        <f t="shared" si="87"/>
        <v>1981Manchester City</v>
      </c>
      <c r="BM955" s="49" t="str">
        <f t="shared" si="88"/>
        <v>Liverpool</v>
      </c>
      <c r="BN955" s="43"/>
      <c r="BO955" s="43"/>
      <c r="BP955" s="43"/>
      <c r="BQ955" s="43"/>
      <c r="BR955" s="43"/>
      <c r="BS955" s="43"/>
      <c r="BT955" s="43"/>
      <c r="BU955" s="43"/>
      <c r="BV955" s="43" t="s">
        <v>376</v>
      </c>
      <c r="BW955" s="43" t="s">
        <v>376</v>
      </c>
      <c r="BX955" s="43"/>
      <c r="BZ955" s="50"/>
      <c r="CA955" s="50"/>
      <c r="CB955" s="88" t="str">
        <f t="shared" si="89"/>
        <v>19810210</v>
      </c>
    </row>
    <row r="956" spans="1:80" s="49" customFormat="1" ht="12.95" customHeight="1" x14ac:dyDescent="0.2">
      <c r="A956" s="43">
        <v>2</v>
      </c>
      <c r="B956" s="43">
        <v>10</v>
      </c>
      <c r="C956" s="43">
        <v>1981</v>
      </c>
      <c r="D956" s="43" t="s">
        <v>658</v>
      </c>
      <c r="E956" s="43" t="s">
        <v>543</v>
      </c>
      <c r="F956" s="51" t="s">
        <v>1327</v>
      </c>
      <c r="G956" s="43"/>
      <c r="H956" s="51" t="s">
        <v>1011</v>
      </c>
      <c r="I956" s="51">
        <v>2</v>
      </c>
      <c r="J956" s="52">
        <v>29627</v>
      </c>
      <c r="K956" s="43" t="s">
        <v>803</v>
      </c>
      <c r="L956" s="43" t="s">
        <v>3</v>
      </c>
      <c r="M956" s="43" t="s">
        <v>1377</v>
      </c>
      <c r="N956" s="46">
        <v>2</v>
      </c>
      <c r="O956" s="46">
        <v>0</v>
      </c>
      <c r="P956" s="51" t="s">
        <v>1341</v>
      </c>
      <c r="Q956" s="51" t="s">
        <v>1017</v>
      </c>
      <c r="R956" s="51" t="s">
        <v>376</v>
      </c>
      <c r="S956" s="43"/>
      <c r="T956" s="43"/>
      <c r="U956" s="43"/>
      <c r="V956" s="43"/>
      <c r="W956" s="43"/>
      <c r="X956" s="43"/>
      <c r="Y956" s="43"/>
      <c r="Z956" s="43"/>
      <c r="AA956" s="43"/>
      <c r="AB956" s="43"/>
      <c r="AC956" s="43"/>
      <c r="AD956" s="43" t="s">
        <v>1033</v>
      </c>
      <c r="AE956" s="47">
        <f t="shared" si="84"/>
        <v>1</v>
      </c>
      <c r="AF956" s="47">
        <f t="shared" si="85"/>
        <v>0</v>
      </c>
      <c r="AG956" s="47">
        <f t="shared" si="86"/>
        <v>0</v>
      </c>
      <c r="AH956" s="43" t="s">
        <v>1017</v>
      </c>
      <c r="AI956" s="43" t="s">
        <v>1018</v>
      </c>
      <c r="AJ956" s="43" t="s">
        <v>376</v>
      </c>
      <c r="AK956" s="43" t="s">
        <v>658</v>
      </c>
      <c r="AL956" s="43" t="s">
        <v>1376</v>
      </c>
      <c r="AM956" s="43" t="s">
        <v>1126</v>
      </c>
      <c r="AN956" s="43" t="s">
        <v>376</v>
      </c>
      <c r="AO956" s="43" t="s">
        <v>658</v>
      </c>
      <c r="AP956" s="43"/>
      <c r="AQ956" s="43">
        <v>2</v>
      </c>
      <c r="AR956" s="43"/>
      <c r="AS956" s="43"/>
      <c r="AT956" s="43"/>
      <c r="AU956" s="43" t="s">
        <v>376</v>
      </c>
      <c r="AV956" s="43"/>
      <c r="AW956" s="43" t="s">
        <v>30</v>
      </c>
      <c r="AX956" s="43"/>
      <c r="AY956" s="43"/>
      <c r="AZ956" s="43" t="s">
        <v>30</v>
      </c>
      <c r="BA956" s="51"/>
      <c r="BB956" s="48"/>
      <c r="BC956" s="43"/>
      <c r="BD956" s="43"/>
      <c r="BE956" s="43"/>
      <c r="BF956" s="43">
        <v>1</v>
      </c>
      <c r="BG956" s="43">
        <v>2</v>
      </c>
      <c r="BH956" s="43">
        <v>1</v>
      </c>
      <c r="BI956" s="43" t="s">
        <v>803</v>
      </c>
      <c r="BJ956" s="43" t="s">
        <v>1377</v>
      </c>
      <c r="BK956" s="43">
        <v>1981</v>
      </c>
      <c r="BL956" s="43" t="str">
        <f t="shared" si="87"/>
        <v>1981West Ham United</v>
      </c>
      <c r="BM956" s="49" t="str">
        <f t="shared" si="88"/>
        <v>West Ham United</v>
      </c>
      <c r="BN956" s="43"/>
      <c r="BO956" s="43"/>
      <c r="BP956" s="43"/>
      <c r="BQ956" s="43"/>
      <c r="BR956" s="43"/>
      <c r="BS956" s="43"/>
      <c r="BT956" s="43"/>
      <c r="BU956" s="43"/>
      <c r="BV956" s="43" t="s">
        <v>376</v>
      </c>
      <c r="BW956" s="43" t="s">
        <v>376</v>
      </c>
      <c r="BX956" s="43"/>
      <c r="BZ956" s="50"/>
      <c r="CA956" s="50"/>
      <c r="CB956" s="88" t="str">
        <f t="shared" si="89"/>
        <v>19810210</v>
      </c>
    </row>
    <row r="957" spans="1:80" s="49" customFormat="1" ht="12.95" customHeight="1" x14ac:dyDescent="0.2">
      <c r="A957" s="43">
        <v>2</v>
      </c>
      <c r="B957" s="43">
        <v>10</v>
      </c>
      <c r="C957" s="43">
        <v>1981</v>
      </c>
      <c r="D957" s="43" t="s">
        <v>658</v>
      </c>
      <c r="E957" s="43" t="s">
        <v>543</v>
      </c>
      <c r="F957" s="51" t="s">
        <v>1327</v>
      </c>
      <c r="G957" s="43"/>
      <c r="H957" s="51" t="s">
        <v>1011</v>
      </c>
      <c r="I957" s="51">
        <v>2</v>
      </c>
      <c r="J957" s="52">
        <v>29627</v>
      </c>
      <c r="K957" s="43" t="s">
        <v>1377</v>
      </c>
      <c r="L957" s="43" t="s">
        <v>4</v>
      </c>
      <c r="M957" s="43" t="s">
        <v>803</v>
      </c>
      <c r="N957" s="46">
        <v>0</v>
      </c>
      <c r="O957" s="46">
        <v>2</v>
      </c>
      <c r="P957" s="51" t="s">
        <v>1341</v>
      </c>
      <c r="Q957" s="51" t="s">
        <v>1017</v>
      </c>
      <c r="R957" s="51" t="s">
        <v>376</v>
      </c>
      <c r="S957" s="43"/>
      <c r="T957" s="43"/>
      <c r="U957" s="43"/>
      <c r="V957" s="43"/>
      <c r="W957" s="43"/>
      <c r="X957" s="43"/>
      <c r="Y957" s="43"/>
      <c r="Z957" s="43"/>
      <c r="AA957" s="43"/>
      <c r="AB957" s="43"/>
      <c r="AC957" s="43"/>
      <c r="AD957" s="43" t="s">
        <v>1037</v>
      </c>
      <c r="AE957" s="47">
        <f t="shared" si="84"/>
        <v>0</v>
      </c>
      <c r="AF957" s="47">
        <f t="shared" si="85"/>
        <v>0</v>
      </c>
      <c r="AG957" s="47">
        <f t="shared" si="86"/>
        <v>1</v>
      </c>
      <c r="AH957" s="43" t="s">
        <v>1376</v>
      </c>
      <c r="AI957" s="43" t="s">
        <v>1126</v>
      </c>
      <c r="AJ957" s="43" t="s">
        <v>376</v>
      </c>
      <c r="AK957" s="43" t="s">
        <v>658</v>
      </c>
      <c r="AL957" s="43" t="s">
        <v>1017</v>
      </c>
      <c r="AM957" s="43" t="s">
        <v>1018</v>
      </c>
      <c r="AN957" s="43" t="s">
        <v>376</v>
      </c>
      <c r="AO957" s="43" t="s">
        <v>658</v>
      </c>
      <c r="AP957" s="43"/>
      <c r="AQ957" s="43">
        <v>2</v>
      </c>
      <c r="AR957" s="43"/>
      <c r="AS957" s="43"/>
      <c r="AT957" s="43"/>
      <c r="AU957" s="43" t="s">
        <v>376</v>
      </c>
      <c r="AV957" s="43"/>
      <c r="AW957" s="43" t="s">
        <v>30</v>
      </c>
      <c r="AX957" s="43"/>
      <c r="AY957" s="43"/>
      <c r="AZ957" s="43" t="s">
        <v>30</v>
      </c>
      <c r="BA957" s="51"/>
      <c r="BB957" s="48"/>
      <c r="BC957" s="43"/>
      <c r="BD957" s="43"/>
      <c r="BE957" s="43"/>
      <c r="BF957" s="43">
        <v>1</v>
      </c>
      <c r="BG957" s="43">
        <v>1</v>
      </c>
      <c r="BH957" s="43">
        <v>2</v>
      </c>
      <c r="BI957" s="43" t="s">
        <v>1377</v>
      </c>
      <c r="BJ957" s="43" t="s">
        <v>803</v>
      </c>
      <c r="BK957" s="43">
        <v>1981</v>
      </c>
      <c r="BL957" s="43" t="str">
        <f t="shared" si="87"/>
        <v>1981Coventry City</v>
      </c>
      <c r="BM957" s="49" t="str">
        <f t="shared" si="88"/>
        <v>West Ham United</v>
      </c>
      <c r="BN957" s="43"/>
      <c r="BO957" s="43"/>
      <c r="BP957" s="43"/>
      <c r="BQ957" s="43"/>
      <c r="BR957" s="43"/>
      <c r="BS957" s="43"/>
      <c r="BT957" s="43"/>
      <c r="BU957" s="43"/>
      <c r="BV957" s="43" t="s">
        <v>376</v>
      </c>
      <c r="BW957" s="43" t="s">
        <v>376</v>
      </c>
      <c r="BX957" s="43"/>
      <c r="BZ957" s="50"/>
      <c r="CA957" s="50"/>
      <c r="CB957" s="88" t="str">
        <f t="shared" si="89"/>
        <v>19810210</v>
      </c>
    </row>
    <row r="958" spans="1:80" s="49" customFormat="1" ht="12.95" customHeight="1" x14ac:dyDescent="0.2">
      <c r="A958" s="43">
        <v>3</v>
      </c>
      <c r="B958" s="43">
        <v>14</v>
      </c>
      <c r="C958" s="43">
        <v>1981</v>
      </c>
      <c r="D958" s="43" t="s">
        <v>658</v>
      </c>
      <c r="E958" s="43" t="s">
        <v>543</v>
      </c>
      <c r="F958" s="51" t="s">
        <v>1327</v>
      </c>
      <c r="G958" s="43"/>
      <c r="H958" s="51" t="s">
        <v>40</v>
      </c>
      <c r="I958" s="51"/>
      <c r="J958" s="52">
        <v>29659</v>
      </c>
      <c r="K958" s="43" t="s">
        <v>803</v>
      </c>
      <c r="L958" s="43" t="s">
        <v>1014</v>
      </c>
      <c r="M958" s="43" t="s">
        <v>588</v>
      </c>
      <c r="N958" s="46">
        <v>1</v>
      </c>
      <c r="O958" s="46">
        <v>1</v>
      </c>
      <c r="P958" s="51" t="s">
        <v>1268</v>
      </c>
      <c r="Q958" s="51" t="s">
        <v>1017</v>
      </c>
      <c r="R958" s="51" t="s">
        <v>376</v>
      </c>
      <c r="S958" s="43" t="s">
        <v>1023</v>
      </c>
      <c r="T958" s="43"/>
      <c r="U958" s="43"/>
      <c r="V958" s="43"/>
      <c r="W958" s="43"/>
      <c r="X958" s="43"/>
      <c r="Y958" s="43"/>
      <c r="Z958" s="43"/>
      <c r="AA958" s="43"/>
      <c r="AB958" s="43"/>
      <c r="AC958" s="43"/>
      <c r="AD958" s="43"/>
      <c r="AE958" s="47">
        <f t="shared" si="84"/>
        <v>0</v>
      </c>
      <c r="AF958" s="47">
        <f t="shared" si="85"/>
        <v>1</v>
      </c>
      <c r="AG958" s="47">
        <f t="shared" si="86"/>
        <v>0</v>
      </c>
      <c r="AH958" s="43" t="s">
        <v>1017</v>
      </c>
      <c r="AI958" s="43" t="s">
        <v>1018</v>
      </c>
      <c r="AJ958" s="43" t="s">
        <v>376</v>
      </c>
      <c r="AK958" s="43" t="s">
        <v>658</v>
      </c>
      <c r="AL958" s="43" t="s">
        <v>588</v>
      </c>
      <c r="AM958" s="43" t="s">
        <v>1175</v>
      </c>
      <c r="AN958" s="43" t="s">
        <v>376</v>
      </c>
      <c r="AO958" s="43" t="s">
        <v>658</v>
      </c>
      <c r="AP958" s="43"/>
      <c r="AQ958" s="43">
        <v>1</v>
      </c>
      <c r="AR958" s="43"/>
      <c r="AS958" s="43"/>
      <c r="AT958" s="43"/>
      <c r="AU958" s="43" t="s">
        <v>376</v>
      </c>
      <c r="AV958" s="43"/>
      <c r="AW958" s="43" t="s">
        <v>30</v>
      </c>
      <c r="AX958" s="43"/>
      <c r="AY958" s="43"/>
      <c r="AZ958" s="43" t="s">
        <v>30</v>
      </c>
      <c r="BA958" s="51"/>
      <c r="BB958" s="48"/>
      <c r="BC958" s="43" t="s">
        <v>30</v>
      </c>
      <c r="BD958" s="43"/>
      <c r="BE958" s="43"/>
      <c r="BF958" s="43">
        <v>1</v>
      </c>
      <c r="BG958" s="43">
        <v>2</v>
      </c>
      <c r="BH958" s="43">
        <v>1</v>
      </c>
      <c r="BI958" s="43" t="s">
        <v>803</v>
      </c>
      <c r="BJ958" s="43" t="s">
        <v>588</v>
      </c>
      <c r="BK958" s="43">
        <v>1981</v>
      </c>
      <c r="BL958" s="43" t="str">
        <f t="shared" si="87"/>
        <v>1981West Ham United</v>
      </c>
      <c r="BM958" s="49" t="str">
        <f t="shared" si="88"/>
        <v>London</v>
      </c>
      <c r="BN958" s="43"/>
      <c r="BO958" s="43"/>
      <c r="BP958" s="43"/>
      <c r="BQ958" s="43"/>
      <c r="BR958" s="43"/>
      <c r="BS958" s="43"/>
      <c r="BT958" s="43"/>
      <c r="BU958" s="43"/>
      <c r="BV958" s="43" t="s">
        <v>376</v>
      </c>
      <c r="BW958" s="43" t="s">
        <v>376</v>
      </c>
      <c r="BX958" s="43"/>
      <c r="BZ958" s="50"/>
      <c r="CA958" s="50"/>
      <c r="CB958" s="88" t="str">
        <f t="shared" si="89"/>
        <v>19810314</v>
      </c>
    </row>
    <row r="959" spans="1:80" s="49" customFormat="1" ht="12.95" customHeight="1" x14ac:dyDescent="0.2">
      <c r="A959" s="43">
        <v>3</v>
      </c>
      <c r="B959" s="43">
        <v>14</v>
      </c>
      <c r="C959" s="43">
        <v>1981</v>
      </c>
      <c r="D959" s="43" t="s">
        <v>658</v>
      </c>
      <c r="E959" s="43" t="s">
        <v>543</v>
      </c>
      <c r="F959" s="51" t="s">
        <v>1327</v>
      </c>
      <c r="G959" s="43"/>
      <c r="H959" s="51" t="s">
        <v>40</v>
      </c>
      <c r="I959" s="51"/>
      <c r="J959" s="52">
        <v>29659</v>
      </c>
      <c r="K959" s="43" t="s">
        <v>588</v>
      </c>
      <c r="L959" s="43" t="s">
        <v>1014</v>
      </c>
      <c r="M959" s="43" t="s">
        <v>803</v>
      </c>
      <c r="N959" s="46">
        <v>1</v>
      </c>
      <c r="O959" s="46">
        <v>1</v>
      </c>
      <c r="P959" s="51" t="s">
        <v>1268</v>
      </c>
      <c r="Q959" s="51" t="s">
        <v>1017</v>
      </c>
      <c r="R959" s="51" t="s">
        <v>376</v>
      </c>
      <c r="S959" s="43" t="s">
        <v>1023</v>
      </c>
      <c r="T959" s="43"/>
      <c r="U959" s="43"/>
      <c r="V959" s="43"/>
      <c r="W959" s="43"/>
      <c r="X959" s="43"/>
      <c r="Y959" s="43"/>
      <c r="Z959" s="43"/>
      <c r="AA959" s="43"/>
      <c r="AB959" s="43"/>
      <c r="AC959" s="43"/>
      <c r="AD959" s="43"/>
      <c r="AE959" s="47">
        <f t="shared" si="84"/>
        <v>0</v>
      </c>
      <c r="AF959" s="47">
        <f t="shared" si="85"/>
        <v>1</v>
      </c>
      <c r="AG959" s="47">
        <f t="shared" si="86"/>
        <v>0</v>
      </c>
      <c r="AH959" s="43" t="s">
        <v>588</v>
      </c>
      <c r="AI959" s="43" t="s">
        <v>1175</v>
      </c>
      <c r="AJ959" s="43" t="s">
        <v>376</v>
      </c>
      <c r="AK959" s="43" t="s">
        <v>658</v>
      </c>
      <c r="AL959" s="43" t="s">
        <v>1017</v>
      </c>
      <c r="AM959" s="43" t="s">
        <v>1018</v>
      </c>
      <c r="AN959" s="43" t="s">
        <v>376</v>
      </c>
      <c r="AO959" s="43" t="s">
        <v>658</v>
      </c>
      <c r="AP959" s="43"/>
      <c r="AQ959" s="43">
        <v>1</v>
      </c>
      <c r="AR959" s="43"/>
      <c r="AS959" s="43"/>
      <c r="AT959" s="43"/>
      <c r="AU959" s="43" t="s">
        <v>376</v>
      </c>
      <c r="AV959" s="43"/>
      <c r="AW959" s="43" t="s">
        <v>30</v>
      </c>
      <c r="AX959" s="43"/>
      <c r="AY959" s="43"/>
      <c r="AZ959" s="43" t="s">
        <v>30</v>
      </c>
      <c r="BA959" s="51"/>
      <c r="BB959" s="48"/>
      <c r="BC959" s="43" t="s">
        <v>30</v>
      </c>
      <c r="BD959" s="43"/>
      <c r="BE959" s="43"/>
      <c r="BF959" s="43">
        <v>1</v>
      </c>
      <c r="BG959" s="43">
        <v>1</v>
      </c>
      <c r="BH959" s="43">
        <v>2</v>
      </c>
      <c r="BI959" s="43" t="s">
        <v>588</v>
      </c>
      <c r="BJ959" s="43" t="s">
        <v>803</v>
      </c>
      <c r="BK959" s="43">
        <v>1981</v>
      </c>
      <c r="BL959" s="43" t="str">
        <f t="shared" si="87"/>
        <v>1981Liverpool</v>
      </c>
      <c r="BM959" s="49" t="str">
        <f t="shared" si="88"/>
        <v>London</v>
      </c>
      <c r="BN959" s="43"/>
      <c r="BO959" s="43"/>
      <c r="BP959" s="43"/>
      <c r="BQ959" s="43"/>
      <c r="BR959" s="43"/>
      <c r="BS959" s="43"/>
      <c r="BT959" s="43"/>
      <c r="BU959" s="43"/>
      <c r="BV959" s="43" t="s">
        <v>376</v>
      </c>
      <c r="BW959" s="43" t="s">
        <v>376</v>
      </c>
      <c r="BX959" s="43"/>
      <c r="BZ959" s="50"/>
      <c r="CA959" s="50"/>
      <c r="CB959" s="88" t="str">
        <f t="shared" si="89"/>
        <v>19810314</v>
      </c>
    </row>
    <row r="960" spans="1:80" s="49" customFormat="1" ht="12.95" customHeight="1" x14ac:dyDescent="0.2">
      <c r="A960" s="43">
        <v>4</v>
      </c>
      <c r="B960" s="43">
        <v>6</v>
      </c>
      <c r="C960" s="43">
        <v>1981</v>
      </c>
      <c r="D960" s="43" t="s">
        <v>658</v>
      </c>
      <c r="E960" s="43" t="s">
        <v>543</v>
      </c>
      <c r="F960" s="51" t="s">
        <v>1327</v>
      </c>
      <c r="G960" s="43"/>
      <c r="H960" s="51" t="s">
        <v>40</v>
      </c>
      <c r="I960" s="51" t="s">
        <v>1023</v>
      </c>
      <c r="J960" s="52">
        <v>29682</v>
      </c>
      <c r="K960" s="43" t="s">
        <v>588</v>
      </c>
      <c r="L960" s="43" t="s">
        <v>3</v>
      </c>
      <c r="M960" s="43" t="s">
        <v>803</v>
      </c>
      <c r="N960" s="46">
        <v>2</v>
      </c>
      <c r="O960" s="46">
        <v>1</v>
      </c>
      <c r="P960" s="51" t="s">
        <v>1219</v>
      </c>
      <c r="Q960" s="51" t="s">
        <v>1111</v>
      </c>
      <c r="R960" s="51" t="s">
        <v>376</v>
      </c>
      <c r="S960" s="43"/>
      <c r="T960" s="43"/>
      <c r="U960" s="43"/>
      <c r="V960" s="43"/>
      <c r="W960" s="43"/>
      <c r="X960" s="43"/>
      <c r="Y960" s="43"/>
      <c r="Z960" s="43"/>
      <c r="AA960" s="43"/>
      <c r="AB960" s="43"/>
      <c r="AC960" s="43"/>
      <c r="AD960" s="43"/>
      <c r="AE960" s="47">
        <f t="shared" si="84"/>
        <v>1</v>
      </c>
      <c r="AF960" s="47">
        <f t="shared" si="85"/>
        <v>0</v>
      </c>
      <c r="AG960" s="47">
        <f t="shared" si="86"/>
        <v>0</v>
      </c>
      <c r="AH960" s="43" t="s">
        <v>588</v>
      </c>
      <c r="AI960" s="43" t="s">
        <v>1175</v>
      </c>
      <c r="AJ960" s="43" t="s">
        <v>376</v>
      </c>
      <c r="AK960" s="43" t="s">
        <v>658</v>
      </c>
      <c r="AL960" s="43" t="s">
        <v>1017</v>
      </c>
      <c r="AM960" s="43" t="s">
        <v>1018</v>
      </c>
      <c r="AN960" s="43" t="s">
        <v>376</v>
      </c>
      <c r="AO960" s="43" t="s">
        <v>658</v>
      </c>
      <c r="AP960" s="43"/>
      <c r="AQ960" s="43">
        <v>1</v>
      </c>
      <c r="AR960" s="43"/>
      <c r="AS960" s="43"/>
      <c r="AT960" s="43"/>
      <c r="AU960" s="43" t="s">
        <v>376</v>
      </c>
      <c r="AV960" s="43"/>
      <c r="AW960" s="43" t="s">
        <v>30</v>
      </c>
      <c r="AX960" s="43"/>
      <c r="AY960" s="43"/>
      <c r="AZ960" s="43" t="s">
        <v>30</v>
      </c>
      <c r="BA960" s="51"/>
      <c r="BB960" s="48" t="s">
        <v>30</v>
      </c>
      <c r="BC960" s="43" t="s">
        <v>30</v>
      </c>
      <c r="BD960" s="43"/>
      <c r="BE960" s="43"/>
      <c r="BF960" s="43">
        <v>1</v>
      </c>
      <c r="BG960" s="43">
        <v>1</v>
      </c>
      <c r="BH960" s="43">
        <v>2</v>
      </c>
      <c r="BI960" s="43" t="s">
        <v>588</v>
      </c>
      <c r="BJ960" s="43" t="s">
        <v>803</v>
      </c>
      <c r="BK960" s="43">
        <v>1981</v>
      </c>
      <c r="BL960" s="43" t="str">
        <f t="shared" si="87"/>
        <v>1981Liverpool</v>
      </c>
      <c r="BM960" s="49" t="str">
        <f t="shared" si="88"/>
        <v>Birmingham</v>
      </c>
      <c r="BN960" s="43"/>
      <c r="BO960" s="43"/>
      <c r="BP960" s="43"/>
      <c r="BQ960" s="43"/>
      <c r="BR960" s="43"/>
      <c r="BS960" s="43"/>
      <c r="BT960" s="43"/>
      <c r="BU960" s="43"/>
      <c r="BV960" s="43" t="s">
        <v>376</v>
      </c>
      <c r="BW960" s="43" t="s">
        <v>376</v>
      </c>
      <c r="BX960" s="43"/>
      <c r="BZ960" s="50"/>
      <c r="CA960" s="50"/>
      <c r="CB960" s="88" t="str">
        <f t="shared" si="89"/>
        <v>19810406</v>
      </c>
    </row>
    <row r="961" spans="1:80" s="49" customFormat="1" ht="12.95" customHeight="1" x14ac:dyDescent="0.2">
      <c r="A961" s="43">
        <v>4</v>
      </c>
      <c r="B961" s="43">
        <v>6</v>
      </c>
      <c r="C961" s="43">
        <v>1981</v>
      </c>
      <c r="D961" s="43" t="s">
        <v>658</v>
      </c>
      <c r="E961" s="43" t="s">
        <v>543</v>
      </c>
      <c r="F961" s="51" t="s">
        <v>1327</v>
      </c>
      <c r="G961" s="43"/>
      <c r="H961" s="51" t="s">
        <v>40</v>
      </c>
      <c r="I961" s="51" t="s">
        <v>1023</v>
      </c>
      <c r="J961" s="52">
        <v>29682</v>
      </c>
      <c r="K961" s="43" t="s">
        <v>803</v>
      </c>
      <c r="L961" s="43" t="s">
        <v>4</v>
      </c>
      <c r="M961" s="43" t="s">
        <v>588</v>
      </c>
      <c r="N961" s="46">
        <v>1</v>
      </c>
      <c r="O961" s="46">
        <v>2</v>
      </c>
      <c r="P961" s="51" t="s">
        <v>1219</v>
      </c>
      <c r="Q961" s="51" t="s">
        <v>1111</v>
      </c>
      <c r="R961" s="51" t="s">
        <v>376</v>
      </c>
      <c r="S961" s="43"/>
      <c r="T961" s="43"/>
      <c r="U961" s="43"/>
      <c r="V961" s="43"/>
      <c r="W961" s="43"/>
      <c r="X961" s="43"/>
      <c r="Y961" s="43"/>
      <c r="Z961" s="43"/>
      <c r="AA961" s="43"/>
      <c r="AB961" s="43"/>
      <c r="AC961" s="43"/>
      <c r="AD961" s="43"/>
      <c r="AE961" s="47">
        <f t="shared" si="84"/>
        <v>0</v>
      </c>
      <c r="AF961" s="47">
        <f t="shared" si="85"/>
        <v>0</v>
      </c>
      <c r="AG961" s="47">
        <f t="shared" si="86"/>
        <v>1</v>
      </c>
      <c r="AH961" s="43" t="s">
        <v>1017</v>
      </c>
      <c r="AI961" s="43" t="s">
        <v>1018</v>
      </c>
      <c r="AJ961" s="43" t="s">
        <v>376</v>
      </c>
      <c r="AK961" s="43" t="s">
        <v>658</v>
      </c>
      <c r="AL961" s="43" t="s">
        <v>588</v>
      </c>
      <c r="AM961" s="43" t="s">
        <v>1175</v>
      </c>
      <c r="AN961" s="43" t="s">
        <v>376</v>
      </c>
      <c r="AO961" s="43" t="s">
        <v>658</v>
      </c>
      <c r="AP961" s="43"/>
      <c r="AQ961" s="43">
        <v>1</v>
      </c>
      <c r="AR961" s="43"/>
      <c r="AS961" s="43"/>
      <c r="AT961" s="43"/>
      <c r="AU961" s="43" t="s">
        <v>376</v>
      </c>
      <c r="AV961" s="43"/>
      <c r="AW961" s="43" t="s">
        <v>30</v>
      </c>
      <c r="AX961" s="43"/>
      <c r="AY961" s="43"/>
      <c r="AZ961" s="43" t="s">
        <v>30</v>
      </c>
      <c r="BA961" s="51"/>
      <c r="BB961" s="48"/>
      <c r="BC961" s="43" t="s">
        <v>30</v>
      </c>
      <c r="BD961" s="43"/>
      <c r="BE961" s="43"/>
      <c r="BF961" s="43">
        <v>1</v>
      </c>
      <c r="BG961" s="43">
        <v>2</v>
      </c>
      <c r="BH961" s="43">
        <v>1</v>
      </c>
      <c r="BI961" s="43" t="s">
        <v>803</v>
      </c>
      <c r="BJ961" s="43" t="s">
        <v>588</v>
      </c>
      <c r="BK961" s="43">
        <v>1981</v>
      </c>
      <c r="BL961" s="43" t="str">
        <f t="shared" si="87"/>
        <v>1981West Ham United</v>
      </c>
      <c r="BM961" s="49" t="str">
        <f t="shared" si="88"/>
        <v>Birmingham</v>
      </c>
      <c r="BN961" s="43"/>
      <c r="BO961" s="43"/>
      <c r="BP961" s="43"/>
      <c r="BQ961" s="43"/>
      <c r="BR961" s="43"/>
      <c r="BS961" s="43"/>
      <c r="BT961" s="43"/>
      <c r="BU961" s="43"/>
      <c r="BV961" s="43" t="s">
        <v>376</v>
      </c>
      <c r="BW961" s="43" t="s">
        <v>376</v>
      </c>
      <c r="BX961" s="43"/>
      <c r="BZ961" s="50"/>
      <c r="CA961" s="50"/>
      <c r="CB961" s="88" t="str">
        <f t="shared" si="89"/>
        <v>19810406</v>
      </c>
    </row>
    <row r="962" spans="1:80" s="49" customFormat="1" ht="12.95" customHeight="1" x14ac:dyDescent="0.2">
      <c r="A962" s="43">
        <v>4</v>
      </c>
      <c r="B962" s="43">
        <v>11</v>
      </c>
      <c r="C962" s="43">
        <v>1981</v>
      </c>
      <c r="D962" s="43" t="s">
        <v>658</v>
      </c>
      <c r="E962" s="43" t="s">
        <v>543</v>
      </c>
      <c r="F962" s="44" t="s">
        <v>1010</v>
      </c>
      <c r="G962" s="43"/>
      <c r="H962" s="44" t="s">
        <v>1011</v>
      </c>
      <c r="I962" s="44"/>
      <c r="J962" s="45">
        <v>29687</v>
      </c>
      <c r="K962" s="43" t="s">
        <v>1151</v>
      </c>
      <c r="L962" s="43" t="s">
        <v>1014</v>
      </c>
      <c r="M962" s="43" t="s">
        <v>813</v>
      </c>
      <c r="N962" s="46">
        <v>2</v>
      </c>
      <c r="O962" s="46">
        <v>2</v>
      </c>
      <c r="P962" s="44" t="s">
        <v>1252</v>
      </c>
      <c r="Q962" s="44" t="s">
        <v>1097</v>
      </c>
      <c r="R962" s="44" t="s">
        <v>376</v>
      </c>
      <c r="S962" s="43"/>
      <c r="T962" s="43"/>
      <c r="U962" s="43"/>
      <c r="V962" s="43"/>
      <c r="W962" s="43"/>
      <c r="X962" s="43"/>
      <c r="Y962" s="43"/>
      <c r="Z962" s="43"/>
      <c r="AA962" s="43"/>
      <c r="AB962" s="43"/>
      <c r="AC962" s="43"/>
      <c r="AD962" s="43"/>
      <c r="AE962" s="47">
        <f t="shared" ref="AE962:AE1025" si="90">IF(L962="W",1,0)</f>
        <v>0</v>
      </c>
      <c r="AF962" s="47">
        <f t="shared" ref="AF962:AF1025" si="91">IF(L962="T",1,0)</f>
        <v>1</v>
      </c>
      <c r="AG962" s="47">
        <f t="shared" ref="AG962:AG1025" si="92">IF(L962="L",1,0)</f>
        <v>0</v>
      </c>
      <c r="AH962" s="43" t="s">
        <v>1111</v>
      </c>
      <c r="AI962" s="43" t="s">
        <v>1126</v>
      </c>
      <c r="AJ962" s="43" t="s">
        <v>376</v>
      </c>
      <c r="AK962" s="43" t="s">
        <v>658</v>
      </c>
      <c r="AL962" s="43" t="s">
        <v>1017</v>
      </c>
      <c r="AM962" s="43" t="s">
        <v>1018</v>
      </c>
      <c r="AN962" s="43" t="s">
        <v>376</v>
      </c>
      <c r="AO962" s="43" t="s">
        <v>658</v>
      </c>
      <c r="AP962" s="43"/>
      <c r="AQ962" s="43">
        <v>2</v>
      </c>
      <c r="AR962" s="43"/>
      <c r="AS962" s="43"/>
      <c r="AT962" s="43"/>
      <c r="AU962" s="43" t="s">
        <v>376</v>
      </c>
      <c r="AV962" s="43"/>
      <c r="AW962" s="43" t="s">
        <v>30</v>
      </c>
      <c r="AX962" s="43"/>
      <c r="AY962" s="43" t="s">
        <v>30</v>
      </c>
      <c r="AZ962" s="43"/>
      <c r="BA962" s="44"/>
      <c r="BB962" s="48"/>
      <c r="BC962" s="43"/>
      <c r="BD962" s="43"/>
      <c r="BE962" s="43"/>
      <c r="BF962" s="43">
        <v>1</v>
      </c>
      <c r="BG962" s="43">
        <v>1</v>
      </c>
      <c r="BH962" s="43">
        <v>1</v>
      </c>
      <c r="BI962" s="43" t="s">
        <v>1151</v>
      </c>
      <c r="BJ962" s="43" t="s">
        <v>813</v>
      </c>
      <c r="BK962" s="43">
        <v>1981</v>
      </c>
      <c r="BL962" s="43" t="str">
        <f t="shared" ref="BL962:BL1025" si="93">BK962&amp;BI962</f>
        <v>1981Wolverhampton Wanderers</v>
      </c>
      <c r="BM962" s="49" t="str">
        <f t="shared" ref="BM962:BM1025" si="94">IF(AD962="Home",BI962,IF(AD962="Away",BJ962,Q962))</f>
        <v>Sheffield</v>
      </c>
      <c r="BN962" s="43"/>
      <c r="BO962" s="43"/>
      <c r="BP962" s="43"/>
      <c r="BQ962" s="43"/>
      <c r="BR962" s="43"/>
      <c r="BS962" s="43"/>
      <c r="BT962" s="43"/>
      <c r="BU962" s="43"/>
      <c r="BV962" s="43" t="s">
        <v>376</v>
      </c>
      <c r="BW962" s="43" t="s">
        <v>376</v>
      </c>
      <c r="BX962" s="43"/>
      <c r="BY962" s="47"/>
      <c r="BZ962" s="50"/>
      <c r="CA962" s="50"/>
      <c r="CB962" s="88" t="str">
        <f t="shared" ref="CB962:CB1025" si="95">IF(OR(C962="",A962="",B962=""),"",TEXT(C962,"0000")&amp;TEXT(A962,"00")&amp;TEXT(B962,"00"))</f>
        <v>19810411</v>
      </c>
    </row>
    <row r="963" spans="1:80" s="49" customFormat="1" ht="12.95" customHeight="1" x14ac:dyDescent="0.2">
      <c r="A963" s="43">
        <v>4</v>
      </c>
      <c r="B963" s="43">
        <v>11</v>
      </c>
      <c r="C963" s="43">
        <v>1981</v>
      </c>
      <c r="D963" s="43" t="s">
        <v>658</v>
      </c>
      <c r="E963" s="43" t="s">
        <v>543</v>
      </c>
      <c r="F963" s="44" t="s">
        <v>1010</v>
      </c>
      <c r="G963" s="43"/>
      <c r="H963" s="44" t="s">
        <v>1011</v>
      </c>
      <c r="I963" s="44"/>
      <c r="J963" s="45">
        <v>29687</v>
      </c>
      <c r="K963" s="43" t="s">
        <v>813</v>
      </c>
      <c r="L963" s="43" t="s">
        <v>1014</v>
      </c>
      <c r="M963" s="43" t="s">
        <v>1151</v>
      </c>
      <c r="N963" s="46">
        <v>2</v>
      </c>
      <c r="O963" s="46">
        <v>2</v>
      </c>
      <c r="P963" s="44" t="s">
        <v>1252</v>
      </c>
      <c r="Q963" s="44" t="s">
        <v>1097</v>
      </c>
      <c r="R963" s="44" t="s">
        <v>376</v>
      </c>
      <c r="S963" s="43"/>
      <c r="T963" s="43"/>
      <c r="U963" s="43"/>
      <c r="V963" s="43"/>
      <c r="W963" s="43"/>
      <c r="X963" s="43"/>
      <c r="Y963" s="43"/>
      <c r="Z963" s="43"/>
      <c r="AA963" s="43"/>
      <c r="AB963" s="43"/>
      <c r="AC963" s="43"/>
      <c r="AD963" s="43"/>
      <c r="AE963" s="47">
        <f t="shared" si="90"/>
        <v>0</v>
      </c>
      <c r="AF963" s="47">
        <f t="shared" si="91"/>
        <v>1</v>
      </c>
      <c r="AG963" s="47">
        <f t="shared" si="92"/>
        <v>0</v>
      </c>
      <c r="AH963" s="43" t="s">
        <v>1017</v>
      </c>
      <c r="AI963" s="43" t="s">
        <v>1018</v>
      </c>
      <c r="AJ963" s="43" t="s">
        <v>376</v>
      </c>
      <c r="AK963" s="43" t="s">
        <v>658</v>
      </c>
      <c r="AL963" s="43" t="s">
        <v>1111</v>
      </c>
      <c r="AM963" s="43" t="s">
        <v>1126</v>
      </c>
      <c r="AN963" s="43" t="s">
        <v>376</v>
      </c>
      <c r="AO963" s="43" t="s">
        <v>658</v>
      </c>
      <c r="AP963" s="43"/>
      <c r="AQ963" s="43">
        <v>2</v>
      </c>
      <c r="AR963" s="43"/>
      <c r="AS963" s="43"/>
      <c r="AT963" s="43"/>
      <c r="AU963" s="43" t="s">
        <v>376</v>
      </c>
      <c r="AV963" s="43"/>
      <c r="AW963" s="43" t="s">
        <v>30</v>
      </c>
      <c r="AX963" s="43"/>
      <c r="AY963" s="43" t="s">
        <v>30</v>
      </c>
      <c r="AZ963" s="43"/>
      <c r="BA963" s="44"/>
      <c r="BB963" s="48"/>
      <c r="BC963" s="43"/>
      <c r="BD963" s="43"/>
      <c r="BE963" s="43"/>
      <c r="BF963" s="43">
        <v>1</v>
      </c>
      <c r="BG963" s="43">
        <v>1</v>
      </c>
      <c r="BH963" s="43">
        <v>1</v>
      </c>
      <c r="BI963" s="43" t="s">
        <v>813</v>
      </c>
      <c r="BJ963" s="43" t="s">
        <v>1151</v>
      </c>
      <c r="BK963" s="43">
        <v>1981</v>
      </c>
      <c r="BL963" s="43" t="str">
        <f t="shared" si="93"/>
        <v>1981Tottenham Hotspur</v>
      </c>
      <c r="BM963" s="49" t="str">
        <f t="shared" si="94"/>
        <v>Sheffield</v>
      </c>
      <c r="BN963" s="43"/>
      <c r="BO963" s="43"/>
      <c r="BP963" s="43"/>
      <c r="BQ963" s="43"/>
      <c r="BR963" s="43"/>
      <c r="BS963" s="43"/>
      <c r="BT963" s="43"/>
      <c r="BU963" s="43"/>
      <c r="BV963" s="43" t="s">
        <v>376</v>
      </c>
      <c r="BW963" s="43" t="s">
        <v>376</v>
      </c>
      <c r="BX963" s="43"/>
      <c r="BY963" s="47"/>
      <c r="BZ963" s="50"/>
      <c r="CA963" s="50"/>
      <c r="CB963" s="88" t="str">
        <f t="shared" si="95"/>
        <v>19810411</v>
      </c>
    </row>
    <row r="964" spans="1:80" s="49" customFormat="1" ht="12.95" customHeight="1" x14ac:dyDescent="0.2">
      <c r="A964" s="43">
        <v>4</v>
      </c>
      <c r="B964" s="43">
        <v>11</v>
      </c>
      <c r="C964" s="43">
        <v>1981</v>
      </c>
      <c r="D964" s="43" t="s">
        <v>658</v>
      </c>
      <c r="E964" s="43" t="s">
        <v>543</v>
      </c>
      <c r="F964" s="44" t="s">
        <v>1010</v>
      </c>
      <c r="G964" s="43"/>
      <c r="H964" s="44" t="s">
        <v>1011</v>
      </c>
      <c r="I964" s="44"/>
      <c r="J964" s="45">
        <v>29687</v>
      </c>
      <c r="K964" s="43" t="s">
        <v>823</v>
      </c>
      <c r="L964" s="43" t="s">
        <v>3</v>
      </c>
      <c r="M964" s="43" t="s">
        <v>1363</v>
      </c>
      <c r="N964" s="46">
        <v>1</v>
      </c>
      <c r="O964" s="46">
        <v>0</v>
      </c>
      <c r="P964" s="44" t="s">
        <v>1219</v>
      </c>
      <c r="Q964" s="44" t="s">
        <v>1111</v>
      </c>
      <c r="R964" s="44" t="s">
        <v>376</v>
      </c>
      <c r="S964" s="43"/>
      <c r="T964" s="43"/>
      <c r="U964" s="43"/>
      <c r="V964" s="43"/>
      <c r="W964" s="43"/>
      <c r="X964" s="43"/>
      <c r="Y964" s="43"/>
      <c r="Z964" s="43"/>
      <c r="AA964" s="43"/>
      <c r="AB964" s="43"/>
      <c r="AC964" s="43"/>
      <c r="AD964" s="43"/>
      <c r="AE964" s="47">
        <f t="shared" si="90"/>
        <v>1</v>
      </c>
      <c r="AF964" s="47">
        <f t="shared" si="91"/>
        <v>0</v>
      </c>
      <c r="AG964" s="47">
        <f t="shared" si="92"/>
        <v>0</v>
      </c>
      <c r="AH964" s="43" t="s">
        <v>1101</v>
      </c>
      <c r="AI964" s="43" t="s">
        <v>1159</v>
      </c>
      <c r="AJ964" s="43" t="s">
        <v>376</v>
      </c>
      <c r="AK964" s="43" t="s">
        <v>658</v>
      </c>
      <c r="AL964" s="43" t="s">
        <v>1364</v>
      </c>
      <c r="AM964" s="43" t="s">
        <v>1365</v>
      </c>
      <c r="AN964" s="43" t="s">
        <v>376</v>
      </c>
      <c r="AO964" s="43" t="s">
        <v>658</v>
      </c>
      <c r="AP964" s="43"/>
      <c r="AQ964" s="43">
        <v>2</v>
      </c>
      <c r="AR964" s="43"/>
      <c r="AS964" s="43"/>
      <c r="AT964" s="43"/>
      <c r="AU964" s="43" t="s">
        <v>376</v>
      </c>
      <c r="AV964" s="43"/>
      <c r="AW964" s="43" t="s">
        <v>30</v>
      </c>
      <c r="AX964" s="43"/>
      <c r="AY964" s="43" t="s">
        <v>30</v>
      </c>
      <c r="AZ964" s="43"/>
      <c r="BA964" s="44"/>
      <c r="BB964" s="48"/>
      <c r="BC964" s="43"/>
      <c r="BD964" s="43"/>
      <c r="BE964" s="43"/>
      <c r="BF964" s="43">
        <v>1</v>
      </c>
      <c r="BG964" s="43">
        <v>1</v>
      </c>
      <c r="BH964" s="43">
        <v>1</v>
      </c>
      <c r="BI964" s="43" t="s">
        <v>823</v>
      </c>
      <c r="BJ964" s="43" t="s">
        <v>1363</v>
      </c>
      <c r="BK964" s="43">
        <v>1981</v>
      </c>
      <c r="BL964" s="43" t="str">
        <f t="shared" si="93"/>
        <v>1981Manchester City</v>
      </c>
      <c r="BM964" s="49" t="str">
        <f t="shared" si="94"/>
        <v>Birmingham</v>
      </c>
      <c r="BN964" s="43"/>
      <c r="BO964" s="43"/>
      <c r="BP964" s="43"/>
      <c r="BQ964" s="43"/>
      <c r="BR964" s="43"/>
      <c r="BS964" s="43"/>
      <c r="BT964" s="43"/>
      <c r="BU964" s="43"/>
      <c r="BV964" s="43" t="s">
        <v>376</v>
      </c>
      <c r="BW964" s="43" t="s">
        <v>376</v>
      </c>
      <c r="BX964" s="43"/>
      <c r="BZ964" s="50"/>
      <c r="CA964" s="50"/>
      <c r="CB964" s="88" t="str">
        <f t="shared" si="95"/>
        <v>19810411</v>
      </c>
    </row>
    <row r="965" spans="1:80" s="49" customFormat="1" ht="12.95" customHeight="1" x14ac:dyDescent="0.2">
      <c r="A965" s="43">
        <v>4</v>
      </c>
      <c r="B965" s="43">
        <v>11</v>
      </c>
      <c r="C965" s="43">
        <v>1981</v>
      </c>
      <c r="D965" s="43" t="s">
        <v>658</v>
      </c>
      <c r="E965" s="43" t="s">
        <v>543</v>
      </c>
      <c r="F965" s="44" t="s">
        <v>1010</v>
      </c>
      <c r="G965" s="43"/>
      <c r="H965" s="44" t="s">
        <v>1011</v>
      </c>
      <c r="I965" s="44"/>
      <c r="J965" s="45">
        <v>29687</v>
      </c>
      <c r="K965" s="43" t="s">
        <v>1363</v>
      </c>
      <c r="L965" s="43" t="s">
        <v>4</v>
      </c>
      <c r="M965" s="43" t="s">
        <v>823</v>
      </c>
      <c r="N965" s="46">
        <v>0</v>
      </c>
      <c r="O965" s="46">
        <v>1</v>
      </c>
      <c r="P965" s="44" t="s">
        <v>1219</v>
      </c>
      <c r="Q965" s="44" t="s">
        <v>1111</v>
      </c>
      <c r="R965" s="44" t="s">
        <v>376</v>
      </c>
      <c r="S965" s="43"/>
      <c r="T965" s="43"/>
      <c r="U965" s="43"/>
      <c r="V965" s="43"/>
      <c r="W965" s="43"/>
      <c r="X965" s="43"/>
      <c r="Y965" s="43"/>
      <c r="Z965" s="43"/>
      <c r="AA965" s="43"/>
      <c r="AB965" s="43"/>
      <c r="AC965" s="43"/>
      <c r="AD965" s="43"/>
      <c r="AE965" s="47">
        <f t="shared" si="90"/>
        <v>0</v>
      </c>
      <c r="AF965" s="47">
        <f t="shared" si="91"/>
        <v>0</v>
      </c>
      <c r="AG965" s="47">
        <f t="shared" si="92"/>
        <v>1</v>
      </c>
      <c r="AH965" s="43" t="s">
        <v>1364</v>
      </c>
      <c r="AI965" s="43" t="s">
        <v>1365</v>
      </c>
      <c r="AJ965" s="43" t="s">
        <v>376</v>
      </c>
      <c r="AK965" s="43" t="s">
        <v>658</v>
      </c>
      <c r="AL965" s="43" t="s">
        <v>1101</v>
      </c>
      <c r="AM965" s="43" t="s">
        <v>1159</v>
      </c>
      <c r="AN965" s="43" t="s">
        <v>376</v>
      </c>
      <c r="AO965" s="43" t="s">
        <v>658</v>
      </c>
      <c r="AP965" s="43"/>
      <c r="AQ965" s="43">
        <v>2</v>
      </c>
      <c r="AR965" s="43"/>
      <c r="AS965" s="43"/>
      <c r="AT965" s="43"/>
      <c r="AU965" s="43" t="s">
        <v>376</v>
      </c>
      <c r="AV965" s="43"/>
      <c r="AW965" s="43" t="s">
        <v>30</v>
      </c>
      <c r="AX965" s="43"/>
      <c r="AY965" s="43" t="s">
        <v>30</v>
      </c>
      <c r="AZ965" s="43"/>
      <c r="BA965" s="44"/>
      <c r="BB965" s="48"/>
      <c r="BC965" s="43"/>
      <c r="BD965" s="43"/>
      <c r="BE965" s="43"/>
      <c r="BF965" s="43">
        <v>1</v>
      </c>
      <c r="BG965" s="43">
        <v>1</v>
      </c>
      <c r="BH965" s="43">
        <v>1</v>
      </c>
      <c r="BI965" s="43" t="s">
        <v>1363</v>
      </c>
      <c r="BJ965" s="43" t="s">
        <v>823</v>
      </c>
      <c r="BK965" s="43">
        <v>1981</v>
      </c>
      <c r="BL965" s="43" t="str">
        <f t="shared" si="93"/>
        <v>1981Ipswich Town</v>
      </c>
      <c r="BM965" s="49" t="str">
        <f t="shared" si="94"/>
        <v>Birmingham</v>
      </c>
      <c r="BN965" s="43"/>
      <c r="BO965" s="43"/>
      <c r="BP965" s="43"/>
      <c r="BQ965" s="43"/>
      <c r="BR965" s="43"/>
      <c r="BS965" s="43"/>
      <c r="BT965" s="43"/>
      <c r="BU965" s="43"/>
      <c r="BV965" s="43" t="s">
        <v>376</v>
      </c>
      <c r="BW965" s="43" t="s">
        <v>376</v>
      </c>
      <c r="BX965" s="43"/>
      <c r="BZ965" s="50"/>
      <c r="CA965" s="50"/>
      <c r="CB965" s="88" t="str">
        <f t="shared" si="95"/>
        <v>19810411</v>
      </c>
    </row>
    <row r="966" spans="1:80" s="49" customFormat="1" ht="12.95" customHeight="1" x14ac:dyDescent="0.2">
      <c r="A966" s="43">
        <v>4</v>
      </c>
      <c r="B966" s="43">
        <v>15</v>
      </c>
      <c r="C966" s="43">
        <v>1981</v>
      </c>
      <c r="D966" s="43" t="s">
        <v>658</v>
      </c>
      <c r="E966" s="43" t="s">
        <v>543</v>
      </c>
      <c r="F966" s="44" t="s">
        <v>1010</v>
      </c>
      <c r="G966" s="43"/>
      <c r="H966" s="44" t="s">
        <v>1011</v>
      </c>
      <c r="I966" s="44" t="s">
        <v>1023</v>
      </c>
      <c r="J966" s="45">
        <v>29691</v>
      </c>
      <c r="K966" s="43" t="s">
        <v>813</v>
      </c>
      <c r="L966" s="43" t="s">
        <v>3</v>
      </c>
      <c r="M966" s="43" t="s">
        <v>1151</v>
      </c>
      <c r="N966" s="46">
        <v>3</v>
      </c>
      <c r="O966" s="46">
        <v>0</v>
      </c>
      <c r="P966" s="44" t="s">
        <v>1281</v>
      </c>
      <c r="Q966" s="44" t="s">
        <v>1017</v>
      </c>
      <c r="R966" s="44" t="s">
        <v>376</v>
      </c>
      <c r="S966" s="43"/>
      <c r="T966" s="43"/>
      <c r="U966" s="43"/>
      <c r="V966" s="43"/>
      <c r="W966" s="43"/>
      <c r="X966" s="43"/>
      <c r="Y966" s="43"/>
      <c r="Z966" s="43"/>
      <c r="AA966" s="43"/>
      <c r="AB966" s="43"/>
      <c r="AC966" s="43"/>
      <c r="AD966" s="43"/>
      <c r="AE966" s="47">
        <f t="shared" si="90"/>
        <v>1</v>
      </c>
      <c r="AF966" s="47">
        <f t="shared" si="91"/>
        <v>0</v>
      </c>
      <c r="AG966" s="47">
        <f t="shared" si="92"/>
        <v>0</v>
      </c>
      <c r="AH966" s="43" t="s">
        <v>1017</v>
      </c>
      <c r="AI966" s="43" t="s">
        <v>1018</v>
      </c>
      <c r="AJ966" s="43" t="s">
        <v>376</v>
      </c>
      <c r="AK966" s="43" t="s">
        <v>658</v>
      </c>
      <c r="AL966" s="43" t="s">
        <v>1111</v>
      </c>
      <c r="AM966" s="43" t="s">
        <v>1126</v>
      </c>
      <c r="AN966" s="43" t="s">
        <v>376</v>
      </c>
      <c r="AO966" s="43" t="s">
        <v>658</v>
      </c>
      <c r="AP966" s="43"/>
      <c r="AQ966" s="43">
        <v>2</v>
      </c>
      <c r="AR966" s="43"/>
      <c r="AS966" s="43"/>
      <c r="AT966" s="43"/>
      <c r="AU966" s="43" t="s">
        <v>376</v>
      </c>
      <c r="AV966" s="43"/>
      <c r="AW966" s="43" t="s">
        <v>30</v>
      </c>
      <c r="AX966" s="43"/>
      <c r="AY966" s="43" t="s">
        <v>30</v>
      </c>
      <c r="AZ966" s="43"/>
      <c r="BA966" s="44"/>
      <c r="BB966" s="48"/>
      <c r="BC966" s="43"/>
      <c r="BD966" s="43"/>
      <c r="BE966" s="43"/>
      <c r="BF966" s="43">
        <v>1</v>
      </c>
      <c r="BG966" s="43">
        <v>1</v>
      </c>
      <c r="BH966" s="43">
        <v>1</v>
      </c>
      <c r="BI966" s="43" t="s">
        <v>813</v>
      </c>
      <c r="BJ966" s="43" t="s">
        <v>1151</v>
      </c>
      <c r="BK966" s="43">
        <v>1981</v>
      </c>
      <c r="BL966" s="43" t="str">
        <f t="shared" si="93"/>
        <v>1981Tottenham Hotspur</v>
      </c>
      <c r="BM966" s="49" t="str">
        <f t="shared" si="94"/>
        <v>London</v>
      </c>
      <c r="BN966" s="43"/>
      <c r="BO966" s="43"/>
      <c r="BP966" s="43"/>
      <c r="BQ966" s="43"/>
      <c r="BR966" s="43"/>
      <c r="BS966" s="43"/>
      <c r="BT966" s="43"/>
      <c r="BU966" s="43"/>
      <c r="BV966" s="43" t="s">
        <v>376</v>
      </c>
      <c r="BW966" s="43" t="s">
        <v>376</v>
      </c>
      <c r="BX966" s="43"/>
      <c r="BZ966" s="50"/>
      <c r="CA966" s="50"/>
      <c r="CB966" s="88" t="str">
        <f t="shared" si="95"/>
        <v>19810415</v>
      </c>
    </row>
    <row r="967" spans="1:80" s="49" customFormat="1" ht="12.95" customHeight="1" x14ac:dyDescent="0.2">
      <c r="A967" s="43">
        <v>4</v>
      </c>
      <c r="B967" s="43">
        <v>15</v>
      </c>
      <c r="C967" s="43">
        <v>1981</v>
      </c>
      <c r="D967" s="43" t="s">
        <v>658</v>
      </c>
      <c r="E967" s="43" t="s">
        <v>543</v>
      </c>
      <c r="F967" s="44" t="s">
        <v>1010</v>
      </c>
      <c r="G967" s="43"/>
      <c r="H967" s="44" t="s">
        <v>1011</v>
      </c>
      <c r="I967" s="44" t="s">
        <v>1023</v>
      </c>
      <c r="J967" s="45">
        <v>29691</v>
      </c>
      <c r="K967" s="43" t="s">
        <v>1151</v>
      </c>
      <c r="L967" s="43" t="s">
        <v>4</v>
      </c>
      <c r="M967" s="43" t="s">
        <v>813</v>
      </c>
      <c r="N967" s="46">
        <v>0</v>
      </c>
      <c r="O967" s="46">
        <v>3</v>
      </c>
      <c r="P967" s="44" t="s">
        <v>1281</v>
      </c>
      <c r="Q967" s="44" t="s">
        <v>1017</v>
      </c>
      <c r="R967" s="44" t="s">
        <v>376</v>
      </c>
      <c r="S967" s="43"/>
      <c r="T967" s="43"/>
      <c r="U967" s="43"/>
      <c r="V967" s="43"/>
      <c r="W967" s="43"/>
      <c r="X967" s="43"/>
      <c r="Y967" s="43"/>
      <c r="Z967" s="43"/>
      <c r="AA967" s="43"/>
      <c r="AB967" s="43"/>
      <c r="AC967" s="43"/>
      <c r="AD967" s="43"/>
      <c r="AE967" s="47">
        <f t="shared" si="90"/>
        <v>0</v>
      </c>
      <c r="AF967" s="47">
        <f t="shared" si="91"/>
        <v>0</v>
      </c>
      <c r="AG967" s="47">
        <f t="shared" si="92"/>
        <v>1</v>
      </c>
      <c r="AH967" s="43" t="s">
        <v>1111</v>
      </c>
      <c r="AI967" s="43" t="s">
        <v>1126</v>
      </c>
      <c r="AJ967" s="43" t="s">
        <v>376</v>
      </c>
      <c r="AK967" s="43" t="s">
        <v>658</v>
      </c>
      <c r="AL967" s="43" t="s">
        <v>1017</v>
      </c>
      <c r="AM967" s="43" t="s">
        <v>1018</v>
      </c>
      <c r="AN967" s="43" t="s">
        <v>376</v>
      </c>
      <c r="AO967" s="43" t="s">
        <v>658</v>
      </c>
      <c r="AP967" s="43"/>
      <c r="AQ967" s="43">
        <v>2</v>
      </c>
      <c r="AR967" s="43"/>
      <c r="AS967" s="43"/>
      <c r="AT967" s="43"/>
      <c r="AU967" s="43" t="s">
        <v>376</v>
      </c>
      <c r="AV967" s="43"/>
      <c r="AW967" s="43" t="s">
        <v>30</v>
      </c>
      <c r="AX967" s="43"/>
      <c r="AY967" s="43" t="s">
        <v>30</v>
      </c>
      <c r="AZ967" s="43"/>
      <c r="BA967" s="44"/>
      <c r="BB967" s="48"/>
      <c r="BC967" s="43"/>
      <c r="BD967" s="43"/>
      <c r="BE967" s="43"/>
      <c r="BF967" s="43">
        <v>1</v>
      </c>
      <c r="BG967" s="43">
        <v>1</v>
      </c>
      <c r="BH967" s="43">
        <v>1</v>
      </c>
      <c r="BI967" s="43" t="s">
        <v>1151</v>
      </c>
      <c r="BJ967" s="43" t="s">
        <v>813</v>
      </c>
      <c r="BK967" s="43">
        <v>1981</v>
      </c>
      <c r="BL967" s="43" t="str">
        <f t="shared" si="93"/>
        <v>1981Wolverhampton Wanderers</v>
      </c>
      <c r="BM967" s="49" t="str">
        <f t="shared" si="94"/>
        <v>London</v>
      </c>
      <c r="BN967" s="43"/>
      <c r="BO967" s="43"/>
      <c r="BP967" s="43"/>
      <c r="BQ967" s="43"/>
      <c r="BR967" s="43"/>
      <c r="BS967" s="43"/>
      <c r="BT967" s="43"/>
      <c r="BU967" s="43"/>
      <c r="BV967" s="43" t="s">
        <v>376</v>
      </c>
      <c r="BW967" s="43" t="s">
        <v>376</v>
      </c>
      <c r="BX967" s="43"/>
      <c r="BZ967" s="50"/>
      <c r="CA967" s="50"/>
      <c r="CB967" s="88" t="str">
        <f t="shared" si="95"/>
        <v>19810415</v>
      </c>
    </row>
    <row r="968" spans="1:80" s="49" customFormat="1" ht="12.95" customHeight="1" x14ac:dyDescent="0.2">
      <c r="A968" s="43">
        <v>5</v>
      </c>
      <c r="B968" s="43">
        <v>9</v>
      </c>
      <c r="C968" s="43">
        <v>1981</v>
      </c>
      <c r="D968" s="43" t="s">
        <v>658</v>
      </c>
      <c r="E968" s="43" t="s">
        <v>543</v>
      </c>
      <c r="F968" s="44" t="s">
        <v>1010</v>
      </c>
      <c r="G968" s="43"/>
      <c r="H968" s="44" t="s">
        <v>1025</v>
      </c>
      <c r="I968" s="44"/>
      <c r="J968" s="45">
        <v>29715</v>
      </c>
      <c r="K968" s="43" t="s">
        <v>813</v>
      </c>
      <c r="L968" s="43" t="s">
        <v>1014</v>
      </c>
      <c r="M968" s="43" t="s">
        <v>823</v>
      </c>
      <c r="N968" s="46">
        <v>1</v>
      </c>
      <c r="O968" s="46">
        <v>1</v>
      </c>
      <c r="P968" s="44" t="s">
        <v>1268</v>
      </c>
      <c r="Q968" s="44" t="s">
        <v>1017</v>
      </c>
      <c r="R968" s="44" t="s">
        <v>376</v>
      </c>
      <c r="S968" s="43"/>
      <c r="T968" s="43"/>
      <c r="U968" s="43"/>
      <c r="V968" s="43"/>
      <c r="W968" s="43"/>
      <c r="X968" s="43"/>
      <c r="Y968" s="43"/>
      <c r="Z968" s="43"/>
      <c r="AA968" s="43"/>
      <c r="AB968" s="43"/>
      <c r="AC968" s="43"/>
      <c r="AD968" s="43"/>
      <c r="AE968" s="47">
        <f t="shared" si="90"/>
        <v>0</v>
      </c>
      <c r="AF968" s="47">
        <f t="shared" si="91"/>
        <v>1</v>
      </c>
      <c r="AG968" s="47">
        <f t="shared" si="92"/>
        <v>0</v>
      </c>
      <c r="AH968" s="43" t="s">
        <v>1017</v>
      </c>
      <c r="AI968" s="43" t="s">
        <v>1018</v>
      </c>
      <c r="AJ968" s="43" t="s">
        <v>376</v>
      </c>
      <c r="AK968" s="43" t="s">
        <v>658</v>
      </c>
      <c r="AL968" s="43" t="s">
        <v>1101</v>
      </c>
      <c r="AM968" s="43" t="s">
        <v>1159</v>
      </c>
      <c r="AN968" s="43" t="s">
        <v>376</v>
      </c>
      <c r="AO968" s="43" t="s">
        <v>658</v>
      </c>
      <c r="AP968" s="43"/>
      <c r="AQ968" s="43">
        <v>1</v>
      </c>
      <c r="AR968" s="43"/>
      <c r="AS968" s="43"/>
      <c r="AT968" s="43"/>
      <c r="AU968" s="43" t="s">
        <v>376</v>
      </c>
      <c r="AV968" s="43"/>
      <c r="AW968" s="43" t="s">
        <v>30</v>
      </c>
      <c r="AX968" s="43"/>
      <c r="AY968" s="43" t="s">
        <v>30</v>
      </c>
      <c r="AZ968" s="43"/>
      <c r="BA968" s="44"/>
      <c r="BB968" s="48"/>
      <c r="BC968" s="43" t="s">
        <v>30</v>
      </c>
      <c r="BD968" s="43"/>
      <c r="BE968" s="43"/>
      <c r="BF968" s="43">
        <v>1</v>
      </c>
      <c r="BG968" s="43">
        <v>1</v>
      </c>
      <c r="BH968" s="43">
        <v>1</v>
      </c>
      <c r="BI968" s="43" t="s">
        <v>813</v>
      </c>
      <c r="BJ968" s="43" t="s">
        <v>823</v>
      </c>
      <c r="BK968" s="43">
        <v>1981</v>
      </c>
      <c r="BL968" s="43" t="str">
        <f t="shared" si="93"/>
        <v>1981Tottenham Hotspur</v>
      </c>
      <c r="BM968" s="49" t="str">
        <f t="shared" si="94"/>
        <v>London</v>
      </c>
      <c r="BN968" s="43"/>
      <c r="BO968" s="43"/>
      <c r="BP968" s="43"/>
      <c r="BQ968" s="43"/>
      <c r="BR968" s="43"/>
      <c r="BS968" s="43"/>
      <c r="BT968" s="43"/>
      <c r="BU968" s="43"/>
      <c r="BV968" s="43" t="s">
        <v>376</v>
      </c>
      <c r="BW968" s="43" t="s">
        <v>376</v>
      </c>
      <c r="BX968" s="43"/>
      <c r="BZ968" s="50"/>
      <c r="CA968" s="50"/>
      <c r="CB968" s="88" t="str">
        <f t="shared" si="95"/>
        <v>19810509</v>
      </c>
    </row>
    <row r="969" spans="1:80" s="49" customFormat="1" ht="12.95" customHeight="1" x14ac:dyDescent="0.2">
      <c r="A969" s="43">
        <v>5</v>
      </c>
      <c r="B969" s="43">
        <v>9</v>
      </c>
      <c r="C969" s="43">
        <v>1981</v>
      </c>
      <c r="D969" s="43" t="s">
        <v>658</v>
      </c>
      <c r="E969" s="43" t="s">
        <v>543</v>
      </c>
      <c r="F969" s="44" t="s">
        <v>1010</v>
      </c>
      <c r="G969" s="43"/>
      <c r="H969" s="44" t="s">
        <v>1025</v>
      </c>
      <c r="I969" s="44"/>
      <c r="J969" s="45">
        <v>29715</v>
      </c>
      <c r="K969" s="43" t="s">
        <v>823</v>
      </c>
      <c r="L969" s="43" t="s">
        <v>1014</v>
      </c>
      <c r="M969" s="43" t="s">
        <v>813</v>
      </c>
      <c r="N969" s="46">
        <v>1</v>
      </c>
      <c r="O969" s="46">
        <v>1</v>
      </c>
      <c r="P969" s="44" t="s">
        <v>1268</v>
      </c>
      <c r="Q969" s="44" t="s">
        <v>1017</v>
      </c>
      <c r="R969" s="44" t="s">
        <v>376</v>
      </c>
      <c r="S969" s="43"/>
      <c r="T969" s="43"/>
      <c r="U969" s="43"/>
      <c r="V969" s="43"/>
      <c r="W969" s="43"/>
      <c r="X969" s="43"/>
      <c r="Y969" s="43"/>
      <c r="Z969" s="43"/>
      <c r="AA969" s="43"/>
      <c r="AB969" s="43"/>
      <c r="AC969" s="43"/>
      <c r="AD969" s="43"/>
      <c r="AE969" s="47">
        <f t="shared" si="90"/>
        <v>0</v>
      </c>
      <c r="AF969" s="47">
        <f t="shared" si="91"/>
        <v>1</v>
      </c>
      <c r="AG969" s="47">
        <f t="shared" si="92"/>
        <v>0</v>
      </c>
      <c r="AH969" s="43" t="s">
        <v>1101</v>
      </c>
      <c r="AI969" s="43" t="s">
        <v>1159</v>
      </c>
      <c r="AJ969" s="43" t="s">
        <v>376</v>
      </c>
      <c r="AK969" s="43" t="s">
        <v>658</v>
      </c>
      <c r="AL969" s="43" t="s">
        <v>1017</v>
      </c>
      <c r="AM969" s="43" t="s">
        <v>1018</v>
      </c>
      <c r="AN969" s="43" t="s">
        <v>376</v>
      </c>
      <c r="AO969" s="43" t="s">
        <v>658</v>
      </c>
      <c r="AP969" s="43"/>
      <c r="AQ969" s="43">
        <v>1</v>
      </c>
      <c r="AR969" s="43"/>
      <c r="AS969" s="43"/>
      <c r="AT969" s="43"/>
      <c r="AU969" s="43" t="s">
        <v>376</v>
      </c>
      <c r="AV969" s="43"/>
      <c r="AW969" s="43" t="s">
        <v>30</v>
      </c>
      <c r="AX969" s="43"/>
      <c r="AY969" s="43" t="s">
        <v>30</v>
      </c>
      <c r="AZ969" s="43"/>
      <c r="BA969" s="44"/>
      <c r="BB969" s="48"/>
      <c r="BC969" s="43" t="s">
        <v>30</v>
      </c>
      <c r="BD969" s="43"/>
      <c r="BE969" s="43"/>
      <c r="BF969" s="43">
        <v>1</v>
      </c>
      <c r="BG969" s="43">
        <v>1</v>
      </c>
      <c r="BH969" s="43">
        <v>1</v>
      </c>
      <c r="BI969" s="43" t="s">
        <v>823</v>
      </c>
      <c r="BJ969" s="43" t="s">
        <v>813</v>
      </c>
      <c r="BK969" s="43">
        <v>1981</v>
      </c>
      <c r="BL969" s="43" t="str">
        <f t="shared" si="93"/>
        <v>1981Manchester City</v>
      </c>
      <c r="BM969" s="49" t="str">
        <f t="shared" si="94"/>
        <v>London</v>
      </c>
      <c r="BN969" s="43"/>
      <c r="BO969" s="43"/>
      <c r="BP969" s="43"/>
      <c r="BQ969" s="43"/>
      <c r="BR969" s="43"/>
      <c r="BS969" s="43"/>
      <c r="BT969" s="43"/>
      <c r="BU969" s="43"/>
      <c r="BV969" s="43" t="s">
        <v>376</v>
      </c>
      <c r="BW969" s="43" t="s">
        <v>376</v>
      </c>
      <c r="BX969" s="43"/>
      <c r="BZ969" s="50"/>
      <c r="CA969" s="50"/>
      <c r="CB969" s="88" t="str">
        <f t="shared" si="95"/>
        <v>19810509</v>
      </c>
    </row>
    <row r="970" spans="1:80" s="49" customFormat="1" ht="12.95" customHeight="1" x14ac:dyDescent="0.2">
      <c r="A970" s="43">
        <v>5</v>
      </c>
      <c r="B970" s="43">
        <v>14</v>
      </c>
      <c r="C970" s="43">
        <v>1981</v>
      </c>
      <c r="D970" s="43" t="s">
        <v>658</v>
      </c>
      <c r="E970" s="43" t="s">
        <v>543</v>
      </c>
      <c r="F970" s="44" t="s">
        <v>1010</v>
      </c>
      <c r="G970" s="43"/>
      <c r="H970" s="44" t="s">
        <v>1025</v>
      </c>
      <c r="I970" s="44" t="s">
        <v>1023</v>
      </c>
      <c r="J970" s="45">
        <v>29720</v>
      </c>
      <c r="K970" s="43" t="s">
        <v>813</v>
      </c>
      <c r="L970" s="43" t="s">
        <v>3</v>
      </c>
      <c r="M970" s="43" t="s">
        <v>823</v>
      </c>
      <c r="N970" s="46">
        <v>3</v>
      </c>
      <c r="O970" s="46">
        <v>2</v>
      </c>
      <c r="P970" s="44" t="s">
        <v>1268</v>
      </c>
      <c r="Q970" s="44" t="s">
        <v>1017</v>
      </c>
      <c r="R970" s="44" t="s">
        <v>376</v>
      </c>
      <c r="S970" s="43"/>
      <c r="T970" s="43"/>
      <c r="U970" s="43"/>
      <c r="V970" s="43"/>
      <c r="W970" s="43"/>
      <c r="X970" s="43"/>
      <c r="Y970" s="43"/>
      <c r="Z970" s="43"/>
      <c r="AA970" s="43"/>
      <c r="AB970" s="43"/>
      <c r="AC970" s="43"/>
      <c r="AD970" s="43"/>
      <c r="AE970" s="47">
        <f t="shared" si="90"/>
        <v>1</v>
      </c>
      <c r="AF970" s="47">
        <f t="shared" si="91"/>
        <v>0</v>
      </c>
      <c r="AG970" s="47">
        <f t="shared" si="92"/>
        <v>0</v>
      </c>
      <c r="AH970" s="43" t="s">
        <v>1017</v>
      </c>
      <c r="AI970" s="43" t="s">
        <v>1018</v>
      </c>
      <c r="AJ970" s="43" t="s">
        <v>376</v>
      </c>
      <c r="AK970" s="43" t="s">
        <v>658</v>
      </c>
      <c r="AL970" s="43" t="s">
        <v>1101</v>
      </c>
      <c r="AM970" s="43" t="s">
        <v>1159</v>
      </c>
      <c r="AN970" s="43" t="s">
        <v>376</v>
      </c>
      <c r="AO970" s="43" t="s">
        <v>658</v>
      </c>
      <c r="AP970" s="43"/>
      <c r="AQ970" s="43">
        <v>1</v>
      </c>
      <c r="AR970" s="43"/>
      <c r="AS970" s="43"/>
      <c r="AT970" s="43"/>
      <c r="AU970" s="43" t="s">
        <v>376</v>
      </c>
      <c r="AV970" s="43"/>
      <c r="AW970" s="43" t="s">
        <v>30</v>
      </c>
      <c r="AX970" s="43"/>
      <c r="AY970" s="43" t="s">
        <v>30</v>
      </c>
      <c r="AZ970" s="43"/>
      <c r="BA970" s="44"/>
      <c r="BB970" s="48" t="s">
        <v>30</v>
      </c>
      <c r="BC970" s="43" t="s">
        <v>30</v>
      </c>
      <c r="BD970" s="43"/>
      <c r="BE970" s="43"/>
      <c r="BF970" s="43">
        <v>1</v>
      </c>
      <c r="BG970" s="43">
        <v>1</v>
      </c>
      <c r="BH970" s="43">
        <v>1</v>
      </c>
      <c r="BI970" s="43" t="s">
        <v>813</v>
      </c>
      <c r="BJ970" s="43" t="s">
        <v>823</v>
      </c>
      <c r="BK970" s="43">
        <v>1981</v>
      </c>
      <c r="BL970" s="43" t="str">
        <f t="shared" si="93"/>
        <v>1981Tottenham Hotspur</v>
      </c>
      <c r="BM970" s="49" t="str">
        <f t="shared" si="94"/>
        <v>London</v>
      </c>
      <c r="BN970" s="43"/>
      <c r="BO970" s="43"/>
      <c r="BP970" s="43"/>
      <c r="BQ970" s="43"/>
      <c r="BR970" s="43"/>
      <c r="BS970" s="43"/>
      <c r="BT970" s="43"/>
      <c r="BU970" s="43"/>
      <c r="BV970" s="43" t="s">
        <v>376</v>
      </c>
      <c r="BW970" s="43" t="s">
        <v>376</v>
      </c>
      <c r="BX970" s="43"/>
      <c r="BZ970" s="50"/>
      <c r="CA970" s="50"/>
      <c r="CB970" s="88" t="str">
        <f t="shared" si="95"/>
        <v>19810514</v>
      </c>
    </row>
    <row r="971" spans="1:80" s="49" customFormat="1" ht="12.95" customHeight="1" x14ac:dyDescent="0.2">
      <c r="A971" s="43">
        <v>5</v>
      </c>
      <c r="B971" s="43">
        <v>14</v>
      </c>
      <c r="C971" s="43">
        <v>1981</v>
      </c>
      <c r="D971" s="43" t="s">
        <v>658</v>
      </c>
      <c r="E971" s="43" t="s">
        <v>543</v>
      </c>
      <c r="F971" s="44" t="s">
        <v>1010</v>
      </c>
      <c r="G971" s="43"/>
      <c r="H971" s="44" t="s">
        <v>1025</v>
      </c>
      <c r="I971" s="44" t="s">
        <v>1023</v>
      </c>
      <c r="J971" s="45">
        <v>29720</v>
      </c>
      <c r="K971" s="43" t="s">
        <v>823</v>
      </c>
      <c r="L971" s="43" t="s">
        <v>4</v>
      </c>
      <c r="M971" s="43" t="s">
        <v>813</v>
      </c>
      <c r="N971" s="46">
        <v>2</v>
      </c>
      <c r="O971" s="46">
        <v>3</v>
      </c>
      <c r="P971" s="44" t="s">
        <v>1268</v>
      </c>
      <c r="Q971" s="44" t="s">
        <v>1017</v>
      </c>
      <c r="R971" s="44" t="s">
        <v>376</v>
      </c>
      <c r="S971" s="43"/>
      <c r="T971" s="43"/>
      <c r="U971" s="43"/>
      <c r="V971" s="43"/>
      <c r="W971" s="43"/>
      <c r="X971" s="43"/>
      <c r="Y971" s="43"/>
      <c r="Z971" s="43"/>
      <c r="AA971" s="43"/>
      <c r="AB971" s="43"/>
      <c r="AC971" s="43"/>
      <c r="AD971" s="43"/>
      <c r="AE971" s="47">
        <f t="shared" si="90"/>
        <v>0</v>
      </c>
      <c r="AF971" s="47">
        <f t="shared" si="91"/>
        <v>0</v>
      </c>
      <c r="AG971" s="47">
        <f t="shared" si="92"/>
        <v>1</v>
      </c>
      <c r="AH971" s="43" t="s">
        <v>1101</v>
      </c>
      <c r="AI971" s="43" t="s">
        <v>1159</v>
      </c>
      <c r="AJ971" s="43" t="s">
        <v>376</v>
      </c>
      <c r="AK971" s="43" t="s">
        <v>658</v>
      </c>
      <c r="AL971" s="43" t="s">
        <v>1017</v>
      </c>
      <c r="AM971" s="43" t="s">
        <v>1018</v>
      </c>
      <c r="AN971" s="43" t="s">
        <v>376</v>
      </c>
      <c r="AO971" s="43" t="s">
        <v>658</v>
      </c>
      <c r="AP971" s="43"/>
      <c r="AQ971" s="43">
        <v>1</v>
      </c>
      <c r="AR971" s="43"/>
      <c r="AS971" s="43"/>
      <c r="AT971" s="43"/>
      <c r="AU971" s="43" t="s">
        <v>376</v>
      </c>
      <c r="AV971" s="43"/>
      <c r="AW971" s="43" t="s">
        <v>30</v>
      </c>
      <c r="AX971" s="43"/>
      <c r="AY971" s="43" t="s">
        <v>30</v>
      </c>
      <c r="AZ971" s="43"/>
      <c r="BA971" s="44"/>
      <c r="BB971" s="48"/>
      <c r="BC971" s="43" t="s">
        <v>30</v>
      </c>
      <c r="BD971" s="43"/>
      <c r="BE971" s="43"/>
      <c r="BF971" s="43">
        <v>1</v>
      </c>
      <c r="BG971" s="43">
        <v>1</v>
      </c>
      <c r="BH971" s="43">
        <v>1</v>
      </c>
      <c r="BI971" s="43" t="s">
        <v>823</v>
      </c>
      <c r="BJ971" s="43" t="s">
        <v>813</v>
      </c>
      <c r="BK971" s="43">
        <v>1981</v>
      </c>
      <c r="BL971" s="43" t="str">
        <f t="shared" si="93"/>
        <v>1981Manchester City</v>
      </c>
      <c r="BM971" s="49" t="str">
        <f t="shared" si="94"/>
        <v>London</v>
      </c>
      <c r="BN971" s="43"/>
      <c r="BO971" s="43"/>
      <c r="BP971" s="43"/>
      <c r="BQ971" s="43"/>
      <c r="BR971" s="43"/>
      <c r="BS971" s="43"/>
      <c r="BT971" s="43"/>
      <c r="BU971" s="43"/>
      <c r="BV971" s="43" t="s">
        <v>376</v>
      </c>
      <c r="BW971" s="43" t="s">
        <v>376</v>
      </c>
      <c r="BX971" s="43"/>
      <c r="BZ971" s="50"/>
      <c r="CA971" s="50"/>
      <c r="CB971" s="88" t="str">
        <f t="shared" si="95"/>
        <v>19810514</v>
      </c>
    </row>
    <row r="972" spans="1:80" s="49" customFormat="1" ht="12.95" customHeight="1" x14ac:dyDescent="0.2">
      <c r="A972" s="43">
        <v>2</v>
      </c>
      <c r="B972" s="43">
        <v>2</v>
      </c>
      <c r="C972" s="43">
        <v>1982</v>
      </c>
      <c r="D972" s="43" t="s">
        <v>658</v>
      </c>
      <c r="E972" s="43" t="s">
        <v>541</v>
      </c>
      <c r="F972" s="51" t="s">
        <v>1327</v>
      </c>
      <c r="G972" s="43"/>
      <c r="H972" s="51" t="s">
        <v>1011</v>
      </c>
      <c r="I972" s="51">
        <v>1</v>
      </c>
      <c r="J972" s="52">
        <v>29984</v>
      </c>
      <c r="K972" s="43" t="s">
        <v>1363</v>
      </c>
      <c r="L972" s="43" t="s">
        <v>4</v>
      </c>
      <c r="M972" s="43" t="s">
        <v>588</v>
      </c>
      <c r="N972" s="46">
        <v>0</v>
      </c>
      <c r="O972" s="46">
        <v>2</v>
      </c>
      <c r="P972" s="51" t="s">
        <v>1378</v>
      </c>
      <c r="Q972" s="51" t="s">
        <v>1364</v>
      </c>
      <c r="R972" s="51" t="s">
        <v>376</v>
      </c>
      <c r="S972" s="43"/>
      <c r="T972" s="43"/>
      <c r="U972" s="43"/>
      <c r="V972" s="43"/>
      <c r="W972" s="43"/>
      <c r="X972" s="43"/>
      <c r="Y972" s="43"/>
      <c r="Z972" s="43"/>
      <c r="AA972" s="43"/>
      <c r="AB972" s="43"/>
      <c r="AC972" s="43"/>
      <c r="AD972" s="43" t="s">
        <v>1033</v>
      </c>
      <c r="AE972" s="47">
        <f t="shared" si="90"/>
        <v>0</v>
      </c>
      <c r="AF972" s="47">
        <f t="shared" si="91"/>
        <v>0</v>
      </c>
      <c r="AG972" s="47">
        <f t="shared" si="92"/>
        <v>1</v>
      </c>
      <c r="AH972" s="43" t="s">
        <v>1364</v>
      </c>
      <c r="AI972" s="43" t="s">
        <v>1365</v>
      </c>
      <c r="AJ972" s="43" t="s">
        <v>376</v>
      </c>
      <c r="AK972" s="43" t="s">
        <v>658</v>
      </c>
      <c r="AL972" s="43" t="s">
        <v>588</v>
      </c>
      <c r="AM972" s="43" t="s">
        <v>1175</v>
      </c>
      <c r="AN972" s="43" t="s">
        <v>376</v>
      </c>
      <c r="AO972" s="43" t="s">
        <v>658</v>
      </c>
      <c r="AP972" s="43"/>
      <c r="AQ972" s="43">
        <v>2</v>
      </c>
      <c r="AR972" s="43"/>
      <c r="AS972" s="43"/>
      <c r="AT972" s="43"/>
      <c r="AU972" s="43" t="s">
        <v>376</v>
      </c>
      <c r="AV972" s="43"/>
      <c r="AW972" s="43" t="s">
        <v>30</v>
      </c>
      <c r="AX972" s="43"/>
      <c r="AY972" s="43"/>
      <c r="AZ972" s="43" t="s">
        <v>30</v>
      </c>
      <c r="BA972" s="51"/>
      <c r="BB972" s="48"/>
      <c r="BC972" s="43"/>
      <c r="BD972" s="43"/>
      <c r="BE972" s="43"/>
      <c r="BF972" s="43">
        <v>1</v>
      </c>
      <c r="BG972" s="43">
        <v>1</v>
      </c>
      <c r="BH972" s="43">
        <v>1</v>
      </c>
      <c r="BI972" s="43" t="s">
        <v>1363</v>
      </c>
      <c r="BJ972" s="43" t="s">
        <v>588</v>
      </c>
      <c r="BK972" s="43">
        <v>1982</v>
      </c>
      <c r="BL972" s="43" t="str">
        <f t="shared" si="93"/>
        <v>1982Ipswich Town</v>
      </c>
      <c r="BM972" s="49" t="str">
        <f t="shared" si="94"/>
        <v>Ipswich Town</v>
      </c>
      <c r="BN972" s="43"/>
      <c r="BO972" s="43"/>
      <c r="BP972" s="43"/>
      <c r="BQ972" s="43"/>
      <c r="BR972" s="43"/>
      <c r="BS972" s="43"/>
      <c r="BT972" s="43"/>
      <c r="BU972" s="43"/>
      <c r="BV972" s="43" t="s">
        <v>376</v>
      </c>
      <c r="BW972" s="43" t="s">
        <v>376</v>
      </c>
      <c r="BX972" s="43"/>
      <c r="BZ972" s="50"/>
      <c r="CA972" s="50"/>
      <c r="CB972" s="88" t="str">
        <f t="shared" si="95"/>
        <v>19820202</v>
      </c>
    </row>
    <row r="973" spans="1:80" s="49" customFormat="1" ht="12.95" customHeight="1" x14ac:dyDescent="0.2">
      <c r="A973" s="43">
        <v>2</v>
      </c>
      <c r="B973" s="43">
        <v>2</v>
      </c>
      <c r="C973" s="43">
        <v>1982</v>
      </c>
      <c r="D973" s="43" t="s">
        <v>658</v>
      </c>
      <c r="E973" s="43" t="s">
        <v>541</v>
      </c>
      <c r="F973" s="51" t="s">
        <v>1327</v>
      </c>
      <c r="G973" s="43"/>
      <c r="H973" s="51" t="s">
        <v>1011</v>
      </c>
      <c r="I973" s="51">
        <v>1</v>
      </c>
      <c r="J973" s="52">
        <v>29984</v>
      </c>
      <c r="K973" s="43" t="s">
        <v>588</v>
      </c>
      <c r="L973" s="43" t="s">
        <v>3</v>
      </c>
      <c r="M973" s="43" t="s">
        <v>1363</v>
      </c>
      <c r="N973" s="46">
        <v>2</v>
      </c>
      <c r="O973" s="46">
        <v>0</v>
      </c>
      <c r="P973" s="51" t="s">
        <v>1378</v>
      </c>
      <c r="Q973" s="51" t="s">
        <v>1364</v>
      </c>
      <c r="R973" s="51" t="s">
        <v>376</v>
      </c>
      <c r="S973" s="43"/>
      <c r="T973" s="43"/>
      <c r="U973" s="43"/>
      <c r="V973" s="43"/>
      <c r="W973" s="43"/>
      <c r="X973" s="43"/>
      <c r="Y973" s="43"/>
      <c r="Z973" s="43"/>
      <c r="AA973" s="43"/>
      <c r="AB973" s="43"/>
      <c r="AC973" s="43"/>
      <c r="AD973" s="43" t="s">
        <v>1037</v>
      </c>
      <c r="AE973" s="47">
        <f t="shared" si="90"/>
        <v>1</v>
      </c>
      <c r="AF973" s="47">
        <f t="shared" si="91"/>
        <v>0</v>
      </c>
      <c r="AG973" s="47">
        <f t="shared" si="92"/>
        <v>0</v>
      </c>
      <c r="AH973" s="43" t="s">
        <v>588</v>
      </c>
      <c r="AI973" s="43" t="s">
        <v>1175</v>
      </c>
      <c r="AJ973" s="43" t="s">
        <v>376</v>
      </c>
      <c r="AK973" s="43" t="s">
        <v>658</v>
      </c>
      <c r="AL973" s="43" t="s">
        <v>1364</v>
      </c>
      <c r="AM973" s="43" t="s">
        <v>1365</v>
      </c>
      <c r="AN973" s="43" t="s">
        <v>376</v>
      </c>
      <c r="AO973" s="43" t="s">
        <v>658</v>
      </c>
      <c r="AP973" s="43"/>
      <c r="AQ973" s="43">
        <v>2</v>
      </c>
      <c r="AR973" s="43"/>
      <c r="AS973" s="43"/>
      <c r="AT973" s="43"/>
      <c r="AU973" s="43" t="s">
        <v>376</v>
      </c>
      <c r="AV973" s="43"/>
      <c r="AW973" s="43" t="s">
        <v>30</v>
      </c>
      <c r="AX973" s="43"/>
      <c r="AY973" s="43"/>
      <c r="AZ973" s="43" t="s">
        <v>30</v>
      </c>
      <c r="BA973" s="51"/>
      <c r="BB973" s="48"/>
      <c r="BC973" s="43"/>
      <c r="BD973" s="43"/>
      <c r="BE973" s="43"/>
      <c r="BF973" s="43">
        <v>1</v>
      </c>
      <c r="BG973" s="43">
        <v>1</v>
      </c>
      <c r="BH973" s="43">
        <v>1</v>
      </c>
      <c r="BI973" s="43" t="s">
        <v>588</v>
      </c>
      <c r="BJ973" s="43" t="s">
        <v>1363</v>
      </c>
      <c r="BK973" s="43">
        <v>1982</v>
      </c>
      <c r="BL973" s="43" t="str">
        <f t="shared" si="93"/>
        <v>1982Liverpool</v>
      </c>
      <c r="BM973" s="49" t="str">
        <f t="shared" si="94"/>
        <v>Ipswich Town</v>
      </c>
      <c r="BN973" s="43"/>
      <c r="BO973" s="43"/>
      <c r="BP973" s="43"/>
      <c r="BQ973" s="43"/>
      <c r="BR973" s="43"/>
      <c r="BS973" s="43"/>
      <c r="BT973" s="43"/>
      <c r="BU973" s="43"/>
      <c r="BV973" s="43" t="s">
        <v>376</v>
      </c>
      <c r="BW973" s="43" t="s">
        <v>376</v>
      </c>
      <c r="BX973" s="43"/>
      <c r="BZ973" s="50"/>
      <c r="CA973" s="50"/>
      <c r="CB973" s="88" t="str">
        <f t="shared" si="95"/>
        <v>19820202</v>
      </c>
    </row>
    <row r="974" spans="1:80" s="49" customFormat="1" ht="12.95" customHeight="1" x14ac:dyDescent="0.2">
      <c r="A974" s="43">
        <v>2</v>
      </c>
      <c r="B974" s="43">
        <v>3</v>
      </c>
      <c r="C974" s="43">
        <v>1982</v>
      </c>
      <c r="D974" s="43" t="s">
        <v>658</v>
      </c>
      <c r="E974" s="43" t="s">
        <v>541</v>
      </c>
      <c r="F974" s="51" t="s">
        <v>1327</v>
      </c>
      <c r="G974" s="43"/>
      <c r="H974" s="51" t="s">
        <v>1011</v>
      </c>
      <c r="I974" s="51">
        <v>1</v>
      </c>
      <c r="J974" s="52">
        <v>29985</v>
      </c>
      <c r="K974" s="43" t="s">
        <v>1124</v>
      </c>
      <c r="L974" s="43" t="s">
        <v>1014</v>
      </c>
      <c r="M974" s="43" t="s">
        <v>813</v>
      </c>
      <c r="N974" s="46">
        <v>0</v>
      </c>
      <c r="O974" s="46">
        <v>0</v>
      </c>
      <c r="P974" s="51" t="s">
        <v>1221</v>
      </c>
      <c r="Q974" s="51" t="s">
        <v>1111</v>
      </c>
      <c r="R974" s="51" t="s">
        <v>376</v>
      </c>
      <c r="S974" s="43"/>
      <c r="T974" s="43"/>
      <c r="U974" s="43"/>
      <c r="V974" s="43"/>
      <c r="W974" s="43"/>
      <c r="X974" s="43"/>
      <c r="Y974" s="43"/>
      <c r="Z974" s="43"/>
      <c r="AA974" s="43"/>
      <c r="AB974" s="43"/>
      <c r="AC974" s="43"/>
      <c r="AD974" s="43" t="s">
        <v>1033</v>
      </c>
      <c r="AE974" s="47">
        <f t="shared" si="90"/>
        <v>0</v>
      </c>
      <c r="AF974" s="47">
        <f t="shared" si="91"/>
        <v>1</v>
      </c>
      <c r="AG974" s="47">
        <f t="shared" si="92"/>
        <v>0</v>
      </c>
      <c r="AH974" s="43" t="s">
        <v>1111</v>
      </c>
      <c r="AI974" s="43" t="s">
        <v>1126</v>
      </c>
      <c r="AJ974" s="43" t="s">
        <v>376</v>
      </c>
      <c r="AK974" s="43" t="s">
        <v>658</v>
      </c>
      <c r="AL974" s="43" t="s">
        <v>1017</v>
      </c>
      <c r="AM974" s="43" t="s">
        <v>1018</v>
      </c>
      <c r="AN974" s="43" t="s">
        <v>376</v>
      </c>
      <c r="AO974" s="43" t="s">
        <v>658</v>
      </c>
      <c r="AP974" s="43"/>
      <c r="AQ974" s="43">
        <v>2</v>
      </c>
      <c r="AR974" s="43"/>
      <c r="AS974" s="43"/>
      <c r="AT974" s="43"/>
      <c r="AU974" s="43" t="s">
        <v>376</v>
      </c>
      <c r="AV974" s="43"/>
      <c r="AW974" s="43" t="s">
        <v>30</v>
      </c>
      <c r="AX974" s="43"/>
      <c r="AY974" s="43"/>
      <c r="AZ974" s="43" t="s">
        <v>30</v>
      </c>
      <c r="BA974" s="51"/>
      <c r="BB974" s="48"/>
      <c r="BC974" s="43"/>
      <c r="BD974" s="43"/>
      <c r="BE974" s="43"/>
      <c r="BF974" s="43">
        <v>1</v>
      </c>
      <c r="BG974" s="43">
        <v>1</v>
      </c>
      <c r="BH974" s="43">
        <v>1</v>
      </c>
      <c r="BI974" s="43" t="s">
        <v>1124</v>
      </c>
      <c r="BJ974" s="43" t="s">
        <v>813</v>
      </c>
      <c r="BK974" s="43">
        <v>1982</v>
      </c>
      <c r="BL974" s="43" t="str">
        <f t="shared" si="93"/>
        <v>1982West Bromwich Albion</v>
      </c>
      <c r="BM974" s="49" t="str">
        <f t="shared" si="94"/>
        <v>West Bromwich Albion</v>
      </c>
      <c r="BN974" s="43"/>
      <c r="BO974" s="43"/>
      <c r="BP974" s="43"/>
      <c r="BQ974" s="43"/>
      <c r="BR974" s="43"/>
      <c r="BS974" s="43"/>
      <c r="BT974" s="43"/>
      <c r="BU974" s="43"/>
      <c r="BV974" s="43" t="s">
        <v>376</v>
      </c>
      <c r="BW974" s="43" t="s">
        <v>376</v>
      </c>
      <c r="BX974" s="43"/>
      <c r="BZ974" s="50"/>
      <c r="CA974" s="50"/>
      <c r="CB974" s="88" t="str">
        <f t="shared" si="95"/>
        <v>19820203</v>
      </c>
    </row>
    <row r="975" spans="1:80" s="49" customFormat="1" ht="12.95" customHeight="1" x14ac:dyDescent="0.2">
      <c r="A975" s="43">
        <v>2</v>
      </c>
      <c r="B975" s="43">
        <v>3</v>
      </c>
      <c r="C975" s="43">
        <v>1982</v>
      </c>
      <c r="D975" s="43" t="s">
        <v>658</v>
      </c>
      <c r="E975" s="43" t="s">
        <v>541</v>
      </c>
      <c r="F975" s="51" t="s">
        <v>1327</v>
      </c>
      <c r="G975" s="43"/>
      <c r="H975" s="51" t="s">
        <v>1011</v>
      </c>
      <c r="I975" s="51">
        <v>1</v>
      </c>
      <c r="J975" s="52">
        <v>29985</v>
      </c>
      <c r="K975" s="43" t="s">
        <v>813</v>
      </c>
      <c r="L975" s="43" t="s">
        <v>1014</v>
      </c>
      <c r="M975" s="43" t="s">
        <v>1124</v>
      </c>
      <c r="N975" s="46">
        <v>0</v>
      </c>
      <c r="O975" s="46">
        <v>0</v>
      </c>
      <c r="P975" s="51" t="s">
        <v>1221</v>
      </c>
      <c r="Q975" s="51" t="s">
        <v>1111</v>
      </c>
      <c r="R975" s="51" t="s">
        <v>376</v>
      </c>
      <c r="S975" s="43"/>
      <c r="T975" s="43"/>
      <c r="U975" s="43"/>
      <c r="V975" s="43"/>
      <c r="W975" s="43"/>
      <c r="X975" s="43"/>
      <c r="Y975" s="43"/>
      <c r="Z975" s="43"/>
      <c r="AA975" s="43"/>
      <c r="AB975" s="43"/>
      <c r="AC975" s="43"/>
      <c r="AD975" s="43" t="s">
        <v>1037</v>
      </c>
      <c r="AE975" s="47">
        <f t="shared" si="90"/>
        <v>0</v>
      </c>
      <c r="AF975" s="47">
        <f t="shared" si="91"/>
        <v>1</v>
      </c>
      <c r="AG975" s="47">
        <f t="shared" si="92"/>
        <v>0</v>
      </c>
      <c r="AH975" s="43" t="s">
        <v>1017</v>
      </c>
      <c r="AI975" s="43" t="s">
        <v>1018</v>
      </c>
      <c r="AJ975" s="43" t="s">
        <v>376</v>
      </c>
      <c r="AK975" s="43" t="s">
        <v>658</v>
      </c>
      <c r="AL975" s="43" t="s">
        <v>1111</v>
      </c>
      <c r="AM975" s="43" t="s">
        <v>1126</v>
      </c>
      <c r="AN975" s="43" t="s">
        <v>376</v>
      </c>
      <c r="AO975" s="43" t="s">
        <v>658</v>
      </c>
      <c r="AP975" s="43"/>
      <c r="AQ975" s="43">
        <v>2</v>
      </c>
      <c r="AR975" s="43"/>
      <c r="AS975" s="43"/>
      <c r="AT975" s="43"/>
      <c r="AU975" s="43" t="s">
        <v>376</v>
      </c>
      <c r="AV975" s="43"/>
      <c r="AW975" s="43" t="s">
        <v>30</v>
      </c>
      <c r="AX975" s="43"/>
      <c r="AY975" s="43"/>
      <c r="AZ975" s="43" t="s">
        <v>30</v>
      </c>
      <c r="BA975" s="51"/>
      <c r="BB975" s="48"/>
      <c r="BC975" s="43"/>
      <c r="BD975" s="43"/>
      <c r="BE975" s="43"/>
      <c r="BF975" s="43">
        <v>1</v>
      </c>
      <c r="BG975" s="43">
        <v>1</v>
      </c>
      <c r="BH975" s="43">
        <v>1</v>
      </c>
      <c r="BI975" s="43" t="s">
        <v>813</v>
      </c>
      <c r="BJ975" s="43" t="s">
        <v>1124</v>
      </c>
      <c r="BK975" s="43">
        <v>1982</v>
      </c>
      <c r="BL975" s="43" t="str">
        <f t="shared" si="93"/>
        <v>1982Tottenham Hotspur</v>
      </c>
      <c r="BM975" s="49" t="str">
        <f t="shared" si="94"/>
        <v>West Bromwich Albion</v>
      </c>
      <c r="BN975" s="43"/>
      <c r="BO975" s="43"/>
      <c r="BP975" s="43"/>
      <c r="BQ975" s="43"/>
      <c r="BR975" s="43"/>
      <c r="BS975" s="43"/>
      <c r="BT975" s="43"/>
      <c r="BU975" s="43"/>
      <c r="BV975" s="43" t="s">
        <v>376</v>
      </c>
      <c r="BW975" s="43" t="s">
        <v>376</v>
      </c>
      <c r="BX975" s="43"/>
      <c r="BZ975" s="50"/>
      <c r="CA975" s="50"/>
      <c r="CB975" s="88" t="str">
        <f t="shared" si="95"/>
        <v>19820203</v>
      </c>
    </row>
    <row r="976" spans="1:80" s="49" customFormat="1" ht="12.95" customHeight="1" x14ac:dyDescent="0.2">
      <c r="A976" s="43">
        <v>2</v>
      </c>
      <c r="B976" s="43">
        <v>9</v>
      </c>
      <c r="C976" s="43">
        <v>1982</v>
      </c>
      <c r="D976" s="43" t="s">
        <v>658</v>
      </c>
      <c r="E976" s="43" t="s">
        <v>541</v>
      </c>
      <c r="F976" s="51" t="s">
        <v>1327</v>
      </c>
      <c r="G976" s="43"/>
      <c r="H976" s="51" t="s">
        <v>1011</v>
      </c>
      <c r="I976" s="51">
        <v>2</v>
      </c>
      <c r="J976" s="52">
        <v>29991</v>
      </c>
      <c r="K976" s="43" t="s">
        <v>588</v>
      </c>
      <c r="L976" s="43" t="s">
        <v>1014</v>
      </c>
      <c r="M976" s="43" t="s">
        <v>1363</v>
      </c>
      <c r="N976" s="46">
        <v>2</v>
      </c>
      <c r="O976" s="46">
        <v>2</v>
      </c>
      <c r="P976" s="51" t="s">
        <v>1141</v>
      </c>
      <c r="Q976" s="51" t="s">
        <v>588</v>
      </c>
      <c r="R976" s="51" t="s">
        <v>376</v>
      </c>
      <c r="S976" s="43"/>
      <c r="T976" s="43"/>
      <c r="U976" s="43"/>
      <c r="V976" s="43"/>
      <c r="W976" s="43"/>
      <c r="X976" s="43"/>
      <c r="Y976" s="43"/>
      <c r="Z976" s="43"/>
      <c r="AA976" s="43"/>
      <c r="AB976" s="43"/>
      <c r="AC976" s="43"/>
      <c r="AD976" s="43" t="s">
        <v>1033</v>
      </c>
      <c r="AE976" s="47">
        <f t="shared" si="90"/>
        <v>0</v>
      </c>
      <c r="AF976" s="47">
        <f t="shared" si="91"/>
        <v>1</v>
      </c>
      <c r="AG976" s="47">
        <f t="shared" si="92"/>
        <v>0</v>
      </c>
      <c r="AH976" s="43" t="s">
        <v>588</v>
      </c>
      <c r="AI976" s="43" t="s">
        <v>1175</v>
      </c>
      <c r="AJ976" s="43" t="s">
        <v>376</v>
      </c>
      <c r="AK976" s="43" t="s">
        <v>658</v>
      </c>
      <c r="AL976" s="43" t="s">
        <v>1364</v>
      </c>
      <c r="AM976" s="43" t="s">
        <v>1365</v>
      </c>
      <c r="AN976" s="43" t="s">
        <v>376</v>
      </c>
      <c r="AO976" s="43" t="s">
        <v>658</v>
      </c>
      <c r="AP976" s="43"/>
      <c r="AQ976" s="43">
        <v>2</v>
      </c>
      <c r="AR976" s="43"/>
      <c r="AS976" s="43"/>
      <c r="AT976" s="43"/>
      <c r="AU976" s="43" t="s">
        <v>376</v>
      </c>
      <c r="AV976" s="43"/>
      <c r="AW976" s="43" t="s">
        <v>30</v>
      </c>
      <c r="AX976" s="43"/>
      <c r="AY976" s="43"/>
      <c r="AZ976" s="43" t="s">
        <v>30</v>
      </c>
      <c r="BA976" s="51"/>
      <c r="BB976" s="48"/>
      <c r="BC976" s="43"/>
      <c r="BD976" s="43"/>
      <c r="BE976" s="43"/>
      <c r="BF976" s="43">
        <v>1</v>
      </c>
      <c r="BG976" s="43">
        <v>1</v>
      </c>
      <c r="BH976" s="43">
        <v>1</v>
      </c>
      <c r="BI976" s="43" t="s">
        <v>588</v>
      </c>
      <c r="BJ976" s="43" t="s">
        <v>1363</v>
      </c>
      <c r="BK976" s="43">
        <v>1982</v>
      </c>
      <c r="BL976" s="43" t="str">
        <f t="shared" si="93"/>
        <v>1982Liverpool</v>
      </c>
      <c r="BM976" s="49" t="str">
        <f t="shared" si="94"/>
        <v>Liverpool</v>
      </c>
      <c r="BN976" s="43"/>
      <c r="BO976" s="43"/>
      <c r="BP976" s="43"/>
      <c r="BQ976" s="43"/>
      <c r="BR976" s="43"/>
      <c r="BS976" s="43"/>
      <c r="BT976" s="43"/>
      <c r="BU976" s="43"/>
      <c r="BV976" s="43" t="s">
        <v>376</v>
      </c>
      <c r="BW976" s="43" t="s">
        <v>376</v>
      </c>
      <c r="BX976" s="43"/>
      <c r="BZ976" s="50"/>
      <c r="CA976" s="50"/>
      <c r="CB976" s="88" t="str">
        <f t="shared" si="95"/>
        <v>19820209</v>
      </c>
    </row>
    <row r="977" spans="1:80" s="49" customFormat="1" ht="12.95" customHeight="1" x14ac:dyDescent="0.2">
      <c r="A977" s="43">
        <v>2</v>
      </c>
      <c r="B977" s="43">
        <v>9</v>
      </c>
      <c r="C977" s="43">
        <v>1982</v>
      </c>
      <c r="D977" s="43" t="s">
        <v>658</v>
      </c>
      <c r="E977" s="43" t="s">
        <v>541</v>
      </c>
      <c r="F977" s="51" t="s">
        <v>1327</v>
      </c>
      <c r="G977" s="43"/>
      <c r="H977" s="51" t="s">
        <v>1011</v>
      </c>
      <c r="I977" s="51">
        <v>2</v>
      </c>
      <c r="J977" s="52">
        <v>29991</v>
      </c>
      <c r="K977" s="43" t="s">
        <v>1363</v>
      </c>
      <c r="L977" s="43" t="s">
        <v>1014</v>
      </c>
      <c r="M977" s="43" t="s">
        <v>588</v>
      </c>
      <c r="N977" s="46">
        <v>2</v>
      </c>
      <c r="O977" s="46">
        <v>2</v>
      </c>
      <c r="P977" s="51" t="s">
        <v>1141</v>
      </c>
      <c r="Q977" s="51" t="s">
        <v>588</v>
      </c>
      <c r="R977" s="51" t="s">
        <v>376</v>
      </c>
      <c r="S977" s="43"/>
      <c r="T977" s="43"/>
      <c r="U977" s="43"/>
      <c r="V977" s="43"/>
      <c r="W977" s="43"/>
      <c r="X977" s="43"/>
      <c r="Y977" s="43"/>
      <c r="Z977" s="43"/>
      <c r="AA977" s="43"/>
      <c r="AB977" s="43"/>
      <c r="AC977" s="43"/>
      <c r="AD977" s="43" t="s">
        <v>1037</v>
      </c>
      <c r="AE977" s="47">
        <f t="shared" si="90"/>
        <v>0</v>
      </c>
      <c r="AF977" s="47">
        <f t="shared" si="91"/>
        <v>1</v>
      </c>
      <c r="AG977" s="47">
        <f t="shared" si="92"/>
        <v>0</v>
      </c>
      <c r="AH977" s="43" t="s">
        <v>1364</v>
      </c>
      <c r="AI977" s="43" t="s">
        <v>1365</v>
      </c>
      <c r="AJ977" s="43" t="s">
        <v>376</v>
      </c>
      <c r="AK977" s="43" t="s">
        <v>658</v>
      </c>
      <c r="AL977" s="43" t="s">
        <v>588</v>
      </c>
      <c r="AM977" s="43" t="s">
        <v>1175</v>
      </c>
      <c r="AN977" s="43" t="s">
        <v>376</v>
      </c>
      <c r="AO977" s="43" t="s">
        <v>658</v>
      </c>
      <c r="AP977" s="43"/>
      <c r="AQ977" s="43">
        <v>2</v>
      </c>
      <c r="AR977" s="43"/>
      <c r="AS977" s="43"/>
      <c r="AT977" s="43"/>
      <c r="AU977" s="43" t="s">
        <v>376</v>
      </c>
      <c r="AV977" s="43"/>
      <c r="AW977" s="43" t="s">
        <v>30</v>
      </c>
      <c r="AX977" s="43"/>
      <c r="AY977" s="43"/>
      <c r="AZ977" s="43" t="s">
        <v>30</v>
      </c>
      <c r="BA977" s="51"/>
      <c r="BB977" s="48"/>
      <c r="BC977" s="43"/>
      <c r="BD977" s="43"/>
      <c r="BE977" s="43"/>
      <c r="BF977" s="43">
        <v>1</v>
      </c>
      <c r="BG977" s="43">
        <v>1</v>
      </c>
      <c r="BH977" s="43">
        <v>1</v>
      </c>
      <c r="BI977" s="43" t="s">
        <v>1363</v>
      </c>
      <c r="BJ977" s="43" t="s">
        <v>588</v>
      </c>
      <c r="BK977" s="43">
        <v>1982</v>
      </c>
      <c r="BL977" s="43" t="str">
        <f t="shared" si="93"/>
        <v>1982Ipswich Town</v>
      </c>
      <c r="BM977" s="49" t="str">
        <f t="shared" si="94"/>
        <v>Liverpool</v>
      </c>
      <c r="BN977" s="43"/>
      <c r="BO977" s="43"/>
      <c r="BP977" s="43"/>
      <c r="BQ977" s="43"/>
      <c r="BR977" s="43"/>
      <c r="BS977" s="43"/>
      <c r="BT977" s="43"/>
      <c r="BU977" s="43"/>
      <c r="BV977" s="43" t="s">
        <v>376</v>
      </c>
      <c r="BW977" s="43" t="s">
        <v>376</v>
      </c>
      <c r="BX977" s="43"/>
      <c r="BZ977" s="50"/>
      <c r="CA977" s="50"/>
      <c r="CB977" s="88" t="str">
        <f t="shared" si="95"/>
        <v>19820209</v>
      </c>
    </row>
    <row r="978" spans="1:80" s="49" customFormat="1" ht="12.95" customHeight="1" x14ac:dyDescent="0.2">
      <c r="A978" s="43">
        <v>2</v>
      </c>
      <c r="B978" s="43">
        <v>10</v>
      </c>
      <c r="C978" s="43">
        <v>1982</v>
      </c>
      <c r="D978" s="43" t="s">
        <v>658</v>
      </c>
      <c r="E978" s="43" t="s">
        <v>541</v>
      </c>
      <c r="F978" s="51" t="s">
        <v>1327</v>
      </c>
      <c r="G978" s="43"/>
      <c r="H978" s="51" t="s">
        <v>1011</v>
      </c>
      <c r="I978" s="51">
        <v>2</v>
      </c>
      <c r="J978" s="52">
        <v>29992</v>
      </c>
      <c r="K978" s="43" t="s">
        <v>813</v>
      </c>
      <c r="L978" s="43" t="s">
        <v>3</v>
      </c>
      <c r="M978" s="43" t="s">
        <v>1124</v>
      </c>
      <c r="N978" s="46">
        <v>1</v>
      </c>
      <c r="O978" s="46">
        <v>0</v>
      </c>
      <c r="P978" s="51" t="s">
        <v>1222</v>
      </c>
      <c r="Q978" s="51" t="s">
        <v>1017</v>
      </c>
      <c r="R978" s="51" t="s">
        <v>376</v>
      </c>
      <c r="S978" s="43"/>
      <c r="T978" s="43"/>
      <c r="U978" s="43"/>
      <c r="V978" s="43"/>
      <c r="W978" s="43"/>
      <c r="X978" s="43"/>
      <c r="Y978" s="43"/>
      <c r="Z978" s="43"/>
      <c r="AA978" s="43"/>
      <c r="AB978" s="43"/>
      <c r="AC978" s="43"/>
      <c r="AD978" s="43" t="s">
        <v>1033</v>
      </c>
      <c r="AE978" s="47">
        <f t="shared" si="90"/>
        <v>1</v>
      </c>
      <c r="AF978" s="47">
        <f t="shared" si="91"/>
        <v>0</v>
      </c>
      <c r="AG978" s="47">
        <f t="shared" si="92"/>
        <v>0</v>
      </c>
      <c r="AH978" s="43" t="s">
        <v>1017</v>
      </c>
      <c r="AI978" s="43" t="s">
        <v>1018</v>
      </c>
      <c r="AJ978" s="43" t="s">
        <v>376</v>
      </c>
      <c r="AK978" s="43" t="s">
        <v>658</v>
      </c>
      <c r="AL978" s="43" t="s">
        <v>1111</v>
      </c>
      <c r="AM978" s="43" t="s">
        <v>1126</v>
      </c>
      <c r="AN978" s="43" t="s">
        <v>376</v>
      </c>
      <c r="AO978" s="43" t="s">
        <v>658</v>
      </c>
      <c r="AP978" s="43"/>
      <c r="AQ978" s="43">
        <v>2</v>
      </c>
      <c r="AR978" s="43"/>
      <c r="AS978" s="43"/>
      <c r="AT978" s="43"/>
      <c r="AU978" s="43" t="s">
        <v>376</v>
      </c>
      <c r="AV978" s="43"/>
      <c r="AW978" s="43" t="s">
        <v>30</v>
      </c>
      <c r="AX978" s="43"/>
      <c r="AY978" s="43"/>
      <c r="AZ978" s="43" t="s">
        <v>30</v>
      </c>
      <c r="BA978" s="51"/>
      <c r="BB978" s="48"/>
      <c r="BC978" s="43"/>
      <c r="BD978" s="43"/>
      <c r="BE978" s="43"/>
      <c r="BF978" s="43">
        <v>1</v>
      </c>
      <c r="BG978" s="43">
        <v>1</v>
      </c>
      <c r="BH978" s="43">
        <v>1</v>
      </c>
      <c r="BI978" s="43" t="s">
        <v>813</v>
      </c>
      <c r="BJ978" s="43" t="s">
        <v>1124</v>
      </c>
      <c r="BK978" s="43">
        <v>1982</v>
      </c>
      <c r="BL978" s="43" t="str">
        <f t="shared" si="93"/>
        <v>1982Tottenham Hotspur</v>
      </c>
      <c r="BM978" s="49" t="str">
        <f t="shared" si="94"/>
        <v>Tottenham Hotspur</v>
      </c>
      <c r="BN978" s="43"/>
      <c r="BO978" s="43"/>
      <c r="BP978" s="43"/>
      <c r="BQ978" s="43"/>
      <c r="BR978" s="43"/>
      <c r="BS978" s="43"/>
      <c r="BT978" s="43"/>
      <c r="BU978" s="43"/>
      <c r="BV978" s="43" t="s">
        <v>376</v>
      </c>
      <c r="BW978" s="43" t="s">
        <v>376</v>
      </c>
      <c r="BX978" s="43"/>
      <c r="BZ978" s="50"/>
      <c r="CA978" s="50"/>
      <c r="CB978" s="88" t="str">
        <f t="shared" si="95"/>
        <v>19820210</v>
      </c>
    </row>
    <row r="979" spans="1:80" s="49" customFormat="1" ht="12.95" customHeight="1" x14ac:dyDescent="0.2">
      <c r="A979" s="43">
        <v>2</v>
      </c>
      <c r="B979" s="43">
        <v>10</v>
      </c>
      <c r="C979" s="43">
        <v>1982</v>
      </c>
      <c r="D979" s="43" t="s">
        <v>658</v>
      </c>
      <c r="E979" s="43" t="s">
        <v>541</v>
      </c>
      <c r="F979" s="51" t="s">
        <v>1327</v>
      </c>
      <c r="G979" s="43"/>
      <c r="H979" s="51" t="s">
        <v>1011</v>
      </c>
      <c r="I979" s="51">
        <v>2</v>
      </c>
      <c r="J979" s="52">
        <v>29992</v>
      </c>
      <c r="K979" s="43" t="s">
        <v>1124</v>
      </c>
      <c r="L979" s="43" t="s">
        <v>4</v>
      </c>
      <c r="M979" s="43" t="s">
        <v>813</v>
      </c>
      <c r="N979" s="46">
        <v>0</v>
      </c>
      <c r="O979" s="46">
        <v>1</v>
      </c>
      <c r="P979" s="51" t="s">
        <v>1222</v>
      </c>
      <c r="Q979" s="51" t="s">
        <v>1017</v>
      </c>
      <c r="R979" s="51" t="s">
        <v>376</v>
      </c>
      <c r="S979" s="43"/>
      <c r="T979" s="43"/>
      <c r="U979" s="43"/>
      <c r="V979" s="43"/>
      <c r="W979" s="43"/>
      <c r="X979" s="43"/>
      <c r="Y979" s="43"/>
      <c r="Z979" s="43"/>
      <c r="AA979" s="43"/>
      <c r="AB979" s="43"/>
      <c r="AC979" s="43"/>
      <c r="AD979" s="43" t="s">
        <v>1037</v>
      </c>
      <c r="AE979" s="47">
        <f t="shared" si="90"/>
        <v>0</v>
      </c>
      <c r="AF979" s="47">
        <f t="shared" si="91"/>
        <v>0</v>
      </c>
      <c r="AG979" s="47">
        <f t="shared" si="92"/>
        <v>1</v>
      </c>
      <c r="AH979" s="43" t="s">
        <v>1111</v>
      </c>
      <c r="AI979" s="43" t="s">
        <v>1126</v>
      </c>
      <c r="AJ979" s="43" t="s">
        <v>376</v>
      </c>
      <c r="AK979" s="43" t="s">
        <v>658</v>
      </c>
      <c r="AL979" s="43" t="s">
        <v>1017</v>
      </c>
      <c r="AM979" s="43" t="s">
        <v>1018</v>
      </c>
      <c r="AN979" s="43" t="s">
        <v>376</v>
      </c>
      <c r="AO979" s="43" t="s">
        <v>658</v>
      </c>
      <c r="AP979" s="43"/>
      <c r="AQ979" s="43">
        <v>2</v>
      </c>
      <c r="AR979" s="43"/>
      <c r="AS979" s="43"/>
      <c r="AT979" s="43"/>
      <c r="AU979" s="43" t="s">
        <v>376</v>
      </c>
      <c r="AV979" s="43"/>
      <c r="AW979" s="43" t="s">
        <v>30</v>
      </c>
      <c r="AX979" s="43"/>
      <c r="AY979" s="43"/>
      <c r="AZ979" s="43" t="s">
        <v>30</v>
      </c>
      <c r="BA979" s="51"/>
      <c r="BB979" s="48"/>
      <c r="BC979" s="43"/>
      <c r="BD979" s="43"/>
      <c r="BE979" s="43"/>
      <c r="BF979" s="43">
        <v>1</v>
      </c>
      <c r="BG979" s="43">
        <v>1</v>
      </c>
      <c r="BH979" s="43">
        <v>1</v>
      </c>
      <c r="BI979" s="43" t="s">
        <v>1124</v>
      </c>
      <c r="BJ979" s="43" t="s">
        <v>813</v>
      </c>
      <c r="BK979" s="43">
        <v>1982</v>
      </c>
      <c r="BL979" s="43" t="str">
        <f t="shared" si="93"/>
        <v>1982West Bromwich Albion</v>
      </c>
      <c r="BM979" s="49" t="str">
        <f t="shared" si="94"/>
        <v>Tottenham Hotspur</v>
      </c>
      <c r="BN979" s="43"/>
      <c r="BO979" s="43"/>
      <c r="BP979" s="43"/>
      <c r="BQ979" s="43"/>
      <c r="BR979" s="43"/>
      <c r="BS979" s="43"/>
      <c r="BT979" s="43"/>
      <c r="BU979" s="43"/>
      <c r="BV979" s="43" t="s">
        <v>376</v>
      </c>
      <c r="BW979" s="43" t="s">
        <v>376</v>
      </c>
      <c r="BX979" s="43"/>
      <c r="BZ979" s="50"/>
      <c r="CA979" s="50"/>
      <c r="CB979" s="88" t="str">
        <f t="shared" si="95"/>
        <v>19820210</v>
      </c>
    </row>
    <row r="980" spans="1:80" s="49" customFormat="1" ht="12.95" customHeight="1" x14ac:dyDescent="0.2">
      <c r="A980" s="43">
        <v>3</v>
      </c>
      <c r="B980" s="43">
        <v>13</v>
      </c>
      <c r="C980" s="43">
        <v>1982</v>
      </c>
      <c r="D980" s="43" t="s">
        <v>658</v>
      </c>
      <c r="E980" s="43" t="s">
        <v>541</v>
      </c>
      <c r="F980" s="51" t="s">
        <v>1327</v>
      </c>
      <c r="G980" s="43"/>
      <c r="H980" s="51" t="s">
        <v>40</v>
      </c>
      <c r="I980" s="51"/>
      <c r="J980" s="52">
        <v>30023</v>
      </c>
      <c r="K980" s="43" t="s">
        <v>588</v>
      </c>
      <c r="L980" s="43" t="s">
        <v>3</v>
      </c>
      <c r="M980" s="43" t="s">
        <v>813</v>
      </c>
      <c r="N980" s="46">
        <v>3</v>
      </c>
      <c r="O980" s="46">
        <v>1</v>
      </c>
      <c r="P980" s="51" t="s">
        <v>1268</v>
      </c>
      <c r="Q980" s="51" t="s">
        <v>1017</v>
      </c>
      <c r="R980" s="51" t="s">
        <v>376</v>
      </c>
      <c r="S980" s="43"/>
      <c r="T980" s="43"/>
      <c r="U980" s="43"/>
      <c r="V980" s="43"/>
      <c r="W980" s="43"/>
      <c r="X980" s="43"/>
      <c r="Y980" s="43"/>
      <c r="Z980" s="43"/>
      <c r="AA980" s="43"/>
      <c r="AB980" s="43"/>
      <c r="AC980" s="43"/>
      <c r="AD980" s="43"/>
      <c r="AE980" s="47">
        <f t="shared" si="90"/>
        <v>1</v>
      </c>
      <c r="AF980" s="47">
        <f t="shared" si="91"/>
        <v>0</v>
      </c>
      <c r="AG980" s="47">
        <f t="shared" si="92"/>
        <v>0</v>
      </c>
      <c r="AH980" s="43" t="s">
        <v>588</v>
      </c>
      <c r="AI980" s="43" t="s">
        <v>1175</v>
      </c>
      <c r="AJ980" s="43" t="s">
        <v>376</v>
      </c>
      <c r="AK980" s="43" t="s">
        <v>658</v>
      </c>
      <c r="AL980" s="43" t="s">
        <v>1017</v>
      </c>
      <c r="AM980" s="43" t="s">
        <v>1018</v>
      </c>
      <c r="AN980" s="43" t="s">
        <v>376</v>
      </c>
      <c r="AO980" s="43" t="s">
        <v>658</v>
      </c>
      <c r="AP980" s="43"/>
      <c r="AQ980" s="43">
        <v>1</v>
      </c>
      <c r="AR980" s="43"/>
      <c r="AS980" s="43"/>
      <c r="AT980" s="43"/>
      <c r="AU980" s="43" t="s">
        <v>376</v>
      </c>
      <c r="AV980" s="43"/>
      <c r="AW980" s="43" t="s">
        <v>30</v>
      </c>
      <c r="AX980" s="43"/>
      <c r="AY980" s="43"/>
      <c r="AZ980" s="43" t="s">
        <v>30</v>
      </c>
      <c r="BA980" s="51"/>
      <c r="BB980" s="48" t="s">
        <v>30</v>
      </c>
      <c r="BC980" s="43" t="s">
        <v>30</v>
      </c>
      <c r="BD980" s="43"/>
      <c r="BE980" s="43"/>
      <c r="BF980" s="43">
        <v>1</v>
      </c>
      <c r="BG980" s="43">
        <v>1</v>
      </c>
      <c r="BH980" s="43">
        <v>1</v>
      </c>
      <c r="BI980" s="43" t="s">
        <v>588</v>
      </c>
      <c r="BJ980" s="43" t="s">
        <v>813</v>
      </c>
      <c r="BK980" s="43">
        <v>1982</v>
      </c>
      <c r="BL980" s="43" t="str">
        <f t="shared" si="93"/>
        <v>1982Liverpool</v>
      </c>
      <c r="BM980" s="49" t="str">
        <f t="shared" si="94"/>
        <v>London</v>
      </c>
      <c r="BN980" s="43"/>
      <c r="BO980" s="43"/>
      <c r="BP980" s="43"/>
      <c r="BQ980" s="43"/>
      <c r="BR980" s="43"/>
      <c r="BS980" s="43"/>
      <c r="BT980" s="43"/>
      <c r="BU980" s="43"/>
      <c r="BV980" s="43" t="s">
        <v>376</v>
      </c>
      <c r="BW980" s="43" t="s">
        <v>376</v>
      </c>
      <c r="BX980" s="43"/>
      <c r="BZ980" s="50"/>
      <c r="CA980" s="50"/>
      <c r="CB980" s="88" t="str">
        <f t="shared" si="95"/>
        <v>19820313</v>
      </c>
    </row>
    <row r="981" spans="1:80" s="49" customFormat="1" ht="12.95" customHeight="1" x14ac:dyDescent="0.2">
      <c r="A981" s="43">
        <v>3</v>
      </c>
      <c r="B981" s="43">
        <v>13</v>
      </c>
      <c r="C981" s="43">
        <v>1982</v>
      </c>
      <c r="D981" s="43" t="s">
        <v>658</v>
      </c>
      <c r="E981" s="43" t="s">
        <v>541</v>
      </c>
      <c r="F981" s="51" t="s">
        <v>1327</v>
      </c>
      <c r="G981" s="43"/>
      <c r="H981" s="51" t="s">
        <v>40</v>
      </c>
      <c r="I981" s="51"/>
      <c r="J981" s="52">
        <v>30023</v>
      </c>
      <c r="K981" s="43" t="s">
        <v>813</v>
      </c>
      <c r="L981" s="43" t="s">
        <v>4</v>
      </c>
      <c r="M981" s="43" t="s">
        <v>588</v>
      </c>
      <c r="N981" s="46">
        <v>1</v>
      </c>
      <c r="O981" s="46">
        <v>3</v>
      </c>
      <c r="P981" s="51" t="s">
        <v>1268</v>
      </c>
      <c r="Q981" s="51" t="s">
        <v>1017</v>
      </c>
      <c r="R981" s="51" t="s">
        <v>376</v>
      </c>
      <c r="S981" s="43"/>
      <c r="T981" s="43"/>
      <c r="U981" s="43"/>
      <c r="V981" s="43"/>
      <c r="W981" s="43"/>
      <c r="X981" s="43"/>
      <c r="Y981" s="43"/>
      <c r="Z981" s="43"/>
      <c r="AA981" s="43"/>
      <c r="AB981" s="43"/>
      <c r="AC981" s="43"/>
      <c r="AD981" s="43"/>
      <c r="AE981" s="47">
        <f t="shared" si="90"/>
        <v>0</v>
      </c>
      <c r="AF981" s="47">
        <f t="shared" si="91"/>
        <v>0</v>
      </c>
      <c r="AG981" s="47">
        <f t="shared" si="92"/>
        <v>1</v>
      </c>
      <c r="AH981" s="43" t="s">
        <v>1017</v>
      </c>
      <c r="AI981" s="43" t="s">
        <v>1018</v>
      </c>
      <c r="AJ981" s="43" t="s">
        <v>376</v>
      </c>
      <c r="AK981" s="43" t="s">
        <v>658</v>
      </c>
      <c r="AL981" s="43" t="s">
        <v>588</v>
      </c>
      <c r="AM981" s="43" t="s">
        <v>1175</v>
      </c>
      <c r="AN981" s="43" t="s">
        <v>376</v>
      </c>
      <c r="AO981" s="43" t="s">
        <v>658</v>
      </c>
      <c r="AP981" s="43"/>
      <c r="AQ981" s="43">
        <v>1</v>
      </c>
      <c r="AR981" s="43"/>
      <c r="AS981" s="43"/>
      <c r="AT981" s="43"/>
      <c r="AU981" s="43" t="s">
        <v>376</v>
      </c>
      <c r="AV981" s="43"/>
      <c r="AW981" s="43" t="s">
        <v>30</v>
      </c>
      <c r="AX981" s="43"/>
      <c r="AY981" s="43"/>
      <c r="AZ981" s="43" t="s">
        <v>30</v>
      </c>
      <c r="BA981" s="51"/>
      <c r="BB981" s="48"/>
      <c r="BC981" s="43" t="s">
        <v>30</v>
      </c>
      <c r="BD981" s="43"/>
      <c r="BE981" s="43"/>
      <c r="BF981" s="43">
        <v>1</v>
      </c>
      <c r="BG981" s="43">
        <v>1</v>
      </c>
      <c r="BH981" s="43">
        <v>1</v>
      </c>
      <c r="BI981" s="43" t="s">
        <v>813</v>
      </c>
      <c r="BJ981" s="43" t="s">
        <v>588</v>
      </c>
      <c r="BK981" s="43">
        <v>1982</v>
      </c>
      <c r="BL981" s="43" t="str">
        <f t="shared" si="93"/>
        <v>1982Tottenham Hotspur</v>
      </c>
      <c r="BM981" s="49" t="str">
        <f t="shared" si="94"/>
        <v>London</v>
      </c>
      <c r="BN981" s="43"/>
      <c r="BO981" s="43"/>
      <c r="BP981" s="43"/>
      <c r="BQ981" s="43"/>
      <c r="BR981" s="43"/>
      <c r="BS981" s="43"/>
      <c r="BT981" s="43"/>
      <c r="BU981" s="43"/>
      <c r="BV981" s="43" t="s">
        <v>376</v>
      </c>
      <c r="BW981" s="43" t="s">
        <v>376</v>
      </c>
      <c r="BX981" s="43"/>
      <c r="BZ981" s="50"/>
      <c r="CA981" s="50"/>
      <c r="CB981" s="88" t="str">
        <f t="shared" si="95"/>
        <v>19820313</v>
      </c>
    </row>
    <row r="982" spans="1:80" s="49" customFormat="1" ht="12.95" customHeight="1" x14ac:dyDescent="0.2">
      <c r="A982" s="43">
        <v>4</v>
      </c>
      <c r="B982" s="43">
        <v>3</v>
      </c>
      <c r="C982" s="43">
        <v>1982</v>
      </c>
      <c r="D982" s="43" t="s">
        <v>658</v>
      </c>
      <c r="E982" s="43" t="s">
        <v>541</v>
      </c>
      <c r="F982" s="44" t="s">
        <v>1010</v>
      </c>
      <c r="G982" s="43"/>
      <c r="H982" s="44" t="s">
        <v>1011</v>
      </c>
      <c r="I982" s="44"/>
      <c r="J982" s="45">
        <v>30044</v>
      </c>
      <c r="K982" s="43" t="s">
        <v>1349</v>
      </c>
      <c r="L982" s="43" t="s">
        <v>3</v>
      </c>
      <c r="M982" s="43" t="s">
        <v>1124</v>
      </c>
      <c r="N982" s="46">
        <v>1</v>
      </c>
      <c r="O982" s="46">
        <v>0</v>
      </c>
      <c r="P982" s="44" t="s">
        <v>1281</v>
      </c>
      <c r="Q982" s="44" t="s">
        <v>1017</v>
      </c>
      <c r="R982" s="44" t="s">
        <v>376</v>
      </c>
      <c r="S982" s="43"/>
      <c r="T982" s="43"/>
      <c r="U982" s="43"/>
      <c r="V982" s="43"/>
      <c r="W982" s="43"/>
      <c r="X982" s="43"/>
      <c r="Y982" s="43"/>
      <c r="Z982" s="43"/>
      <c r="AA982" s="43"/>
      <c r="AB982" s="43"/>
      <c r="AC982" s="43"/>
      <c r="AD982" s="43"/>
      <c r="AE982" s="47">
        <f t="shared" si="90"/>
        <v>1</v>
      </c>
      <c r="AF982" s="47">
        <f t="shared" si="91"/>
        <v>0</v>
      </c>
      <c r="AG982" s="47">
        <f t="shared" si="92"/>
        <v>0</v>
      </c>
      <c r="AH982" s="43" t="s">
        <v>1017</v>
      </c>
      <c r="AI982" s="43" t="s">
        <v>1018</v>
      </c>
      <c r="AJ982" s="43" t="s">
        <v>376</v>
      </c>
      <c r="AK982" s="43" t="s">
        <v>658</v>
      </c>
      <c r="AL982" s="43" t="s">
        <v>1111</v>
      </c>
      <c r="AM982" s="43" t="s">
        <v>1126</v>
      </c>
      <c r="AN982" s="43" t="s">
        <v>376</v>
      </c>
      <c r="AO982" s="43" t="s">
        <v>658</v>
      </c>
      <c r="AP982" s="43"/>
      <c r="AQ982" s="43">
        <v>2</v>
      </c>
      <c r="AR982" s="43"/>
      <c r="AS982" s="43"/>
      <c r="AT982" s="43"/>
      <c r="AU982" s="43" t="s">
        <v>376</v>
      </c>
      <c r="AV982" s="43"/>
      <c r="AW982" s="43" t="s">
        <v>30</v>
      </c>
      <c r="AX982" s="43"/>
      <c r="AY982" s="43" t="s">
        <v>30</v>
      </c>
      <c r="AZ982" s="43"/>
      <c r="BA982" s="44"/>
      <c r="BB982" s="48"/>
      <c r="BC982" s="43"/>
      <c r="BD982" s="43"/>
      <c r="BE982" s="43"/>
      <c r="BF982" s="43">
        <v>1</v>
      </c>
      <c r="BG982" s="43">
        <v>2</v>
      </c>
      <c r="BH982" s="43">
        <v>1</v>
      </c>
      <c r="BI982" s="43" t="s">
        <v>1349</v>
      </c>
      <c r="BJ982" s="43" t="s">
        <v>1124</v>
      </c>
      <c r="BK982" s="43">
        <v>1982</v>
      </c>
      <c r="BL982" s="43" t="str">
        <f t="shared" si="93"/>
        <v>1982Queens Park Rangers</v>
      </c>
      <c r="BM982" s="49" t="str">
        <f t="shared" si="94"/>
        <v>London</v>
      </c>
      <c r="BN982" s="43"/>
      <c r="BO982" s="43"/>
      <c r="BP982" s="43"/>
      <c r="BQ982" s="43"/>
      <c r="BR982" s="43"/>
      <c r="BS982" s="43"/>
      <c r="BT982" s="43"/>
      <c r="BU982" s="43"/>
      <c r="BV982" s="43" t="s">
        <v>376</v>
      </c>
      <c r="BW982" s="43" t="s">
        <v>376</v>
      </c>
      <c r="BX982" s="43"/>
      <c r="BZ982" s="50"/>
      <c r="CA982" s="50"/>
      <c r="CB982" s="88" t="str">
        <f t="shared" si="95"/>
        <v>19820403</v>
      </c>
    </row>
    <row r="983" spans="1:80" s="49" customFormat="1" ht="12.95" customHeight="1" x14ac:dyDescent="0.2">
      <c r="A983" s="43">
        <v>4</v>
      </c>
      <c r="B983" s="43">
        <v>3</v>
      </c>
      <c r="C983" s="43">
        <v>1982</v>
      </c>
      <c r="D983" s="43" t="s">
        <v>658</v>
      </c>
      <c r="E983" s="43" t="s">
        <v>541</v>
      </c>
      <c r="F983" s="44" t="s">
        <v>1010</v>
      </c>
      <c r="G983" s="43"/>
      <c r="H983" s="44" t="s">
        <v>1011</v>
      </c>
      <c r="I983" s="44"/>
      <c r="J983" s="45">
        <v>30044</v>
      </c>
      <c r="K983" s="43" t="s">
        <v>1124</v>
      </c>
      <c r="L983" s="43" t="s">
        <v>4</v>
      </c>
      <c r="M983" s="43" t="s">
        <v>1349</v>
      </c>
      <c r="N983" s="46">
        <v>0</v>
      </c>
      <c r="O983" s="46">
        <v>1</v>
      </c>
      <c r="P983" s="44" t="s">
        <v>1281</v>
      </c>
      <c r="Q983" s="44" t="s">
        <v>1017</v>
      </c>
      <c r="R983" s="44" t="s">
        <v>376</v>
      </c>
      <c r="S983" s="43"/>
      <c r="T983" s="43"/>
      <c r="U983" s="43"/>
      <c r="V983" s="43"/>
      <c r="W983" s="43"/>
      <c r="X983" s="43"/>
      <c r="Y983" s="43"/>
      <c r="Z983" s="43"/>
      <c r="AA983" s="43"/>
      <c r="AB983" s="43"/>
      <c r="AC983" s="43"/>
      <c r="AD983" s="43"/>
      <c r="AE983" s="47">
        <f t="shared" si="90"/>
        <v>0</v>
      </c>
      <c r="AF983" s="47">
        <f t="shared" si="91"/>
        <v>0</v>
      </c>
      <c r="AG983" s="47">
        <f t="shared" si="92"/>
        <v>1</v>
      </c>
      <c r="AH983" s="43" t="s">
        <v>1111</v>
      </c>
      <c r="AI983" s="43" t="s">
        <v>1126</v>
      </c>
      <c r="AJ983" s="43" t="s">
        <v>376</v>
      </c>
      <c r="AK983" s="43" t="s">
        <v>658</v>
      </c>
      <c r="AL983" s="43" t="s">
        <v>1017</v>
      </c>
      <c r="AM983" s="43" t="s">
        <v>1018</v>
      </c>
      <c r="AN983" s="43" t="s">
        <v>376</v>
      </c>
      <c r="AO983" s="43" t="s">
        <v>658</v>
      </c>
      <c r="AP983" s="43"/>
      <c r="AQ983" s="43">
        <v>2</v>
      </c>
      <c r="AR983" s="43"/>
      <c r="AS983" s="43"/>
      <c r="AT983" s="43"/>
      <c r="AU983" s="43" t="s">
        <v>376</v>
      </c>
      <c r="AV983" s="43"/>
      <c r="AW983" s="43" t="s">
        <v>30</v>
      </c>
      <c r="AX983" s="43"/>
      <c r="AY983" s="43" t="s">
        <v>30</v>
      </c>
      <c r="AZ983" s="43"/>
      <c r="BA983" s="44"/>
      <c r="BB983" s="48"/>
      <c r="BC983" s="43"/>
      <c r="BD983" s="43"/>
      <c r="BE983" s="43"/>
      <c r="BF983" s="43">
        <v>1</v>
      </c>
      <c r="BG983" s="43">
        <v>1</v>
      </c>
      <c r="BH983" s="43">
        <v>2</v>
      </c>
      <c r="BI983" s="43" t="s">
        <v>1124</v>
      </c>
      <c r="BJ983" s="43" t="s">
        <v>1349</v>
      </c>
      <c r="BK983" s="43">
        <v>1982</v>
      </c>
      <c r="BL983" s="43" t="str">
        <f t="shared" si="93"/>
        <v>1982West Bromwich Albion</v>
      </c>
      <c r="BM983" s="49" t="str">
        <f t="shared" si="94"/>
        <v>London</v>
      </c>
      <c r="BN983" s="43"/>
      <c r="BO983" s="43"/>
      <c r="BP983" s="43"/>
      <c r="BQ983" s="43"/>
      <c r="BR983" s="43"/>
      <c r="BS983" s="43"/>
      <c r="BT983" s="43"/>
      <c r="BU983" s="43"/>
      <c r="BV983" s="43" t="s">
        <v>376</v>
      </c>
      <c r="BW983" s="43" t="s">
        <v>376</v>
      </c>
      <c r="BX983" s="43"/>
      <c r="BZ983" s="50"/>
      <c r="CA983" s="50"/>
      <c r="CB983" s="88" t="str">
        <f t="shared" si="95"/>
        <v>19820403</v>
      </c>
    </row>
    <row r="984" spans="1:80" s="49" customFormat="1" ht="12.95" customHeight="1" x14ac:dyDescent="0.2">
      <c r="A984" s="43">
        <v>4</v>
      </c>
      <c r="B984" s="43">
        <v>3</v>
      </c>
      <c r="C984" s="43">
        <v>1982</v>
      </c>
      <c r="D984" s="43" t="s">
        <v>658</v>
      </c>
      <c r="E984" s="43" t="s">
        <v>541</v>
      </c>
      <c r="F984" s="44" t="s">
        <v>1010</v>
      </c>
      <c r="G984" s="43"/>
      <c r="H984" s="44" t="s">
        <v>1011</v>
      </c>
      <c r="I984" s="44"/>
      <c r="J984" s="45">
        <v>30044</v>
      </c>
      <c r="K984" s="43" t="s">
        <v>813</v>
      </c>
      <c r="L984" s="43" t="s">
        <v>3</v>
      </c>
      <c r="M984" s="43" t="s">
        <v>1291</v>
      </c>
      <c r="N984" s="46">
        <v>2</v>
      </c>
      <c r="O984" s="46">
        <v>0</v>
      </c>
      <c r="P984" s="44" t="s">
        <v>1219</v>
      </c>
      <c r="Q984" s="44" t="s">
        <v>1111</v>
      </c>
      <c r="R984" s="44" t="s">
        <v>376</v>
      </c>
      <c r="S984" s="43"/>
      <c r="T984" s="43"/>
      <c r="U984" s="43"/>
      <c r="V984" s="43"/>
      <c r="W984" s="43"/>
      <c r="X984" s="43"/>
      <c r="Y984" s="43"/>
      <c r="Z984" s="43"/>
      <c r="AA984" s="43"/>
      <c r="AB984" s="43"/>
      <c r="AC984" s="43"/>
      <c r="AD984" s="43"/>
      <c r="AE984" s="47">
        <f t="shared" si="90"/>
        <v>1</v>
      </c>
      <c r="AF984" s="47">
        <f t="shared" si="91"/>
        <v>0</v>
      </c>
      <c r="AG984" s="47">
        <f t="shared" si="92"/>
        <v>0</v>
      </c>
      <c r="AH984" s="43" t="s">
        <v>1017</v>
      </c>
      <c r="AI984" s="43" t="s">
        <v>1018</v>
      </c>
      <c r="AJ984" s="43" t="s">
        <v>376</v>
      </c>
      <c r="AK984" s="43" t="s">
        <v>658</v>
      </c>
      <c r="AL984" s="43" t="s">
        <v>1278</v>
      </c>
      <c r="AM984" s="43" t="s">
        <v>1292</v>
      </c>
      <c r="AN984" s="43" t="s">
        <v>376</v>
      </c>
      <c r="AO984" s="43" t="s">
        <v>658</v>
      </c>
      <c r="AP984" s="43"/>
      <c r="AQ984" s="43">
        <v>2</v>
      </c>
      <c r="AR984" s="43"/>
      <c r="AS984" s="43"/>
      <c r="AT984" s="43"/>
      <c r="AU984" s="43" t="s">
        <v>376</v>
      </c>
      <c r="AV984" s="43"/>
      <c r="AW984" s="43" t="s">
        <v>30</v>
      </c>
      <c r="AX984" s="43"/>
      <c r="AY984" s="43" t="s">
        <v>30</v>
      </c>
      <c r="AZ984" s="43"/>
      <c r="BA984" s="44"/>
      <c r="BB984" s="48"/>
      <c r="BC984" s="43"/>
      <c r="BD984" s="43"/>
      <c r="BE984" s="43"/>
      <c r="BF984" s="43">
        <v>1</v>
      </c>
      <c r="BG984" s="43">
        <v>1</v>
      </c>
      <c r="BH984" s="43">
        <v>2</v>
      </c>
      <c r="BI984" s="43" t="s">
        <v>813</v>
      </c>
      <c r="BJ984" s="43" t="s">
        <v>1291</v>
      </c>
      <c r="BK984" s="43">
        <v>1982</v>
      </c>
      <c r="BL984" s="43" t="str">
        <f t="shared" si="93"/>
        <v>1982Tottenham Hotspur</v>
      </c>
      <c r="BM984" s="49" t="str">
        <f t="shared" si="94"/>
        <v>Birmingham</v>
      </c>
      <c r="BN984" s="43"/>
      <c r="BO984" s="43"/>
      <c r="BP984" s="43"/>
      <c r="BQ984" s="43"/>
      <c r="BR984" s="43"/>
      <c r="BS984" s="43"/>
      <c r="BT984" s="43"/>
      <c r="BU984" s="43"/>
      <c r="BV984" s="43" t="s">
        <v>376</v>
      </c>
      <c r="BW984" s="43" t="s">
        <v>376</v>
      </c>
      <c r="BX984" s="43"/>
      <c r="BZ984" s="50"/>
      <c r="CA984" s="50"/>
      <c r="CB984" s="88" t="str">
        <f t="shared" si="95"/>
        <v>19820403</v>
      </c>
    </row>
    <row r="985" spans="1:80" s="49" customFormat="1" ht="12.95" customHeight="1" x14ac:dyDescent="0.2">
      <c r="A985" s="43">
        <v>4</v>
      </c>
      <c r="B985" s="43">
        <v>3</v>
      </c>
      <c r="C985" s="43">
        <v>1982</v>
      </c>
      <c r="D985" s="43" t="s">
        <v>658</v>
      </c>
      <c r="E985" s="43" t="s">
        <v>541</v>
      </c>
      <c r="F985" s="44" t="s">
        <v>1010</v>
      </c>
      <c r="G985" s="43"/>
      <c r="H985" s="44" t="s">
        <v>1011</v>
      </c>
      <c r="I985" s="44"/>
      <c r="J985" s="45">
        <v>30044</v>
      </c>
      <c r="K985" s="43" t="s">
        <v>1291</v>
      </c>
      <c r="L985" s="43" t="s">
        <v>4</v>
      </c>
      <c r="M985" s="43" t="s">
        <v>813</v>
      </c>
      <c r="N985" s="46">
        <v>0</v>
      </c>
      <c r="O985" s="46">
        <v>2</v>
      </c>
      <c r="P985" s="44" t="s">
        <v>1219</v>
      </c>
      <c r="Q985" s="44" t="s">
        <v>1111</v>
      </c>
      <c r="R985" s="44" t="s">
        <v>376</v>
      </c>
      <c r="S985" s="43"/>
      <c r="T985" s="43"/>
      <c r="U985" s="43"/>
      <c r="V985" s="43"/>
      <c r="W985" s="43"/>
      <c r="X985" s="43"/>
      <c r="Y985" s="43"/>
      <c r="Z985" s="43"/>
      <c r="AA985" s="43"/>
      <c r="AB985" s="43"/>
      <c r="AC985" s="43"/>
      <c r="AD985" s="43"/>
      <c r="AE985" s="47">
        <f t="shared" si="90"/>
        <v>0</v>
      </c>
      <c r="AF985" s="47">
        <f t="shared" si="91"/>
        <v>0</v>
      </c>
      <c r="AG985" s="47">
        <f t="shared" si="92"/>
        <v>1</v>
      </c>
      <c r="AH985" s="43" t="s">
        <v>1278</v>
      </c>
      <c r="AI985" s="43" t="s">
        <v>1292</v>
      </c>
      <c r="AJ985" s="43" t="s">
        <v>376</v>
      </c>
      <c r="AK985" s="43" t="s">
        <v>658</v>
      </c>
      <c r="AL985" s="43" t="s">
        <v>1017</v>
      </c>
      <c r="AM985" s="43" t="s">
        <v>1018</v>
      </c>
      <c r="AN985" s="43" t="s">
        <v>376</v>
      </c>
      <c r="AO985" s="43" t="s">
        <v>658</v>
      </c>
      <c r="AP985" s="43"/>
      <c r="AQ985" s="43">
        <v>2</v>
      </c>
      <c r="AR985" s="43"/>
      <c r="AS985" s="43"/>
      <c r="AT985" s="43"/>
      <c r="AU985" s="43" t="s">
        <v>376</v>
      </c>
      <c r="AV985" s="43"/>
      <c r="AW985" s="43" t="s">
        <v>30</v>
      </c>
      <c r="AX985" s="43"/>
      <c r="AY985" s="43" t="s">
        <v>30</v>
      </c>
      <c r="AZ985" s="43"/>
      <c r="BA985" s="44"/>
      <c r="BB985" s="48"/>
      <c r="BC985" s="43"/>
      <c r="BD985" s="43"/>
      <c r="BE985" s="43"/>
      <c r="BF985" s="43">
        <v>1</v>
      </c>
      <c r="BG985" s="43">
        <v>2</v>
      </c>
      <c r="BH985" s="43">
        <v>1</v>
      </c>
      <c r="BI985" s="43" t="s">
        <v>1291</v>
      </c>
      <c r="BJ985" s="43" t="s">
        <v>813</v>
      </c>
      <c r="BK985" s="43">
        <v>1982</v>
      </c>
      <c r="BL985" s="43" t="str">
        <f t="shared" si="93"/>
        <v>1982Leicester City</v>
      </c>
      <c r="BM985" s="49" t="str">
        <f t="shared" si="94"/>
        <v>Birmingham</v>
      </c>
      <c r="BN985" s="43"/>
      <c r="BO985" s="43"/>
      <c r="BP985" s="43"/>
      <c r="BQ985" s="43"/>
      <c r="BR985" s="43"/>
      <c r="BS985" s="43"/>
      <c r="BT985" s="43"/>
      <c r="BU985" s="43"/>
      <c r="BV985" s="43" t="s">
        <v>376</v>
      </c>
      <c r="BW985" s="43" t="s">
        <v>376</v>
      </c>
      <c r="BX985" s="43"/>
      <c r="BZ985" s="50"/>
      <c r="CA985" s="50"/>
      <c r="CB985" s="88" t="str">
        <f t="shared" si="95"/>
        <v>19820403</v>
      </c>
    </row>
    <row r="986" spans="1:80" s="49" customFormat="1" ht="12.95" customHeight="1" x14ac:dyDescent="0.2">
      <c r="A986" s="43">
        <v>5</v>
      </c>
      <c r="B986" s="43">
        <v>22</v>
      </c>
      <c r="C986" s="43">
        <v>1982</v>
      </c>
      <c r="D986" s="43" t="s">
        <v>658</v>
      </c>
      <c r="E986" s="43" t="s">
        <v>541</v>
      </c>
      <c r="F986" s="44" t="s">
        <v>1010</v>
      </c>
      <c r="G986" s="43"/>
      <c r="H986" s="44" t="s">
        <v>1025</v>
      </c>
      <c r="I986" s="44"/>
      <c r="J986" s="45">
        <v>30093</v>
      </c>
      <c r="K986" s="43" t="s">
        <v>813</v>
      </c>
      <c r="L986" s="43" t="s">
        <v>1014</v>
      </c>
      <c r="M986" s="43" t="s">
        <v>1349</v>
      </c>
      <c r="N986" s="46">
        <v>1</v>
      </c>
      <c r="O986" s="46">
        <v>1</v>
      </c>
      <c r="P986" s="44" t="s">
        <v>1268</v>
      </c>
      <c r="Q986" s="44" t="s">
        <v>1017</v>
      </c>
      <c r="R986" s="44" t="s">
        <v>376</v>
      </c>
      <c r="S986" s="43"/>
      <c r="T986" s="43"/>
      <c r="U986" s="43"/>
      <c r="V986" s="43"/>
      <c r="W986" s="43"/>
      <c r="X986" s="43"/>
      <c r="Y986" s="43"/>
      <c r="Z986" s="43"/>
      <c r="AA986" s="43"/>
      <c r="AB986" s="43"/>
      <c r="AC986" s="43"/>
      <c r="AD986" s="43"/>
      <c r="AE986" s="47">
        <f t="shared" si="90"/>
        <v>0</v>
      </c>
      <c r="AF986" s="47">
        <f t="shared" si="91"/>
        <v>1</v>
      </c>
      <c r="AG986" s="47">
        <f t="shared" si="92"/>
        <v>0</v>
      </c>
      <c r="AH986" s="43" t="s">
        <v>1017</v>
      </c>
      <c r="AI986" s="43" t="s">
        <v>1018</v>
      </c>
      <c r="AJ986" s="43" t="s">
        <v>376</v>
      </c>
      <c r="AK986" s="43" t="s">
        <v>658</v>
      </c>
      <c r="AL986" s="43" t="s">
        <v>1017</v>
      </c>
      <c r="AM986" s="43" t="s">
        <v>1018</v>
      </c>
      <c r="AN986" s="43" t="s">
        <v>376</v>
      </c>
      <c r="AO986" s="43" t="s">
        <v>658</v>
      </c>
      <c r="AP986" s="43"/>
      <c r="AQ986" s="43">
        <v>1</v>
      </c>
      <c r="AR986" s="43"/>
      <c r="AS986" s="43"/>
      <c r="AT986" s="43"/>
      <c r="AU986" s="43" t="s">
        <v>376</v>
      </c>
      <c r="AV986" s="43"/>
      <c r="AW986" s="43" t="s">
        <v>30</v>
      </c>
      <c r="AX986" s="43"/>
      <c r="AY986" s="43" t="s">
        <v>30</v>
      </c>
      <c r="AZ986" s="43"/>
      <c r="BA986" s="44"/>
      <c r="BB986" s="48"/>
      <c r="BC986" s="43" t="s">
        <v>30</v>
      </c>
      <c r="BD986" s="43"/>
      <c r="BE986" s="43"/>
      <c r="BF986" s="43">
        <v>1</v>
      </c>
      <c r="BG986" s="43">
        <v>1</v>
      </c>
      <c r="BH986" s="43">
        <v>2</v>
      </c>
      <c r="BI986" s="43" t="s">
        <v>813</v>
      </c>
      <c r="BJ986" s="43" t="s">
        <v>1349</v>
      </c>
      <c r="BK986" s="43">
        <v>1982</v>
      </c>
      <c r="BL986" s="43" t="str">
        <f t="shared" si="93"/>
        <v>1982Tottenham Hotspur</v>
      </c>
      <c r="BM986" s="49" t="str">
        <f t="shared" si="94"/>
        <v>London</v>
      </c>
      <c r="BN986" s="43"/>
      <c r="BO986" s="43"/>
      <c r="BP986" s="43"/>
      <c r="BQ986" s="43"/>
      <c r="BR986" s="43"/>
      <c r="BS986" s="43"/>
      <c r="BT986" s="43"/>
      <c r="BU986" s="43"/>
      <c r="BV986" s="43" t="s">
        <v>376</v>
      </c>
      <c r="BW986" s="43" t="s">
        <v>376</v>
      </c>
      <c r="BX986" s="43"/>
      <c r="BZ986" s="50"/>
      <c r="CA986" s="50"/>
      <c r="CB986" s="88" t="str">
        <f t="shared" si="95"/>
        <v>19820522</v>
      </c>
    </row>
    <row r="987" spans="1:80" s="49" customFormat="1" ht="12.95" customHeight="1" x14ac:dyDescent="0.2">
      <c r="A987" s="43">
        <v>5</v>
      </c>
      <c r="B987" s="43">
        <v>22</v>
      </c>
      <c r="C987" s="43">
        <v>1982</v>
      </c>
      <c r="D987" s="43" t="s">
        <v>658</v>
      </c>
      <c r="E987" s="43" t="s">
        <v>541</v>
      </c>
      <c r="F987" s="44" t="s">
        <v>1010</v>
      </c>
      <c r="G987" s="43"/>
      <c r="H987" s="44" t="s">
        <v>1025</v>
      </c>
      <c r="I987" s="44"/>
      <c r="J987" s="45">
        <v>30093</v>
      </c>
      <c r="K987" s="43" t="s">
        <v>1349</v>
      </c>
      <c r="L987" s="43" t="s">
        <v>1014</v>
      </c>
      <c r="M987" s="43" t="s">
        <v>813</v>
      </c>
      <c r="N987" s="46">
        <v>1</v>
      </c>
      <c r="O987" s="46">
        <v>1</v>
      </c>
      <c r="P987" s="44" t="s">
        <v>1268</v>
      </c>
      <c r="Q987" s="44" t="s">
        <v>1017</v>
      </c>
      <c r="R987" s="44" t="s">
        <v>376</v>
      </c>
      <c r="S987" s="43"/>
      <c r="T987" s="43"/>
      <c r="U987" s="43"/>
      <c r="V987" s="43"/>
      <c r="W987" s="43"/>
      <c r="X987" s="43"/>
      <c r="Y987" s="43"/>
      <c r="Z987" s="43"/>
      <c r="AA987" s="43"/>
      <c r="AB987" s="43"/>
      <c r="AC987" s="43"/>
      <c r="AD987" s="43"/>
      <c r="AE987" s="47">
        <f t="shared" si="90"/>
        <v>0</v>
      </c>
      <c r="AF987" s="47">
        <f t="shared" si="91"/>
        <v>1</v>
      </c>
      <c r="AG987" s="47">
        <f t="shared" si="92"/>
        <v>0</v>
      </c>
      <c r="AH987" s="43" t="s">
        <v>1017</v>
      </c>
      <c r="AI987" s="43" t="s">
        <v>1018</v>
      </c>
      <c r="AJ987" s="43" t="s">
        <v>376</v>
      </c>
      <c r="AK987" s="43" t="s">
        <v>658</v>
      </c>
      <c r="AL987" s="43" t="s">
        <v>1017</v>
      </c>
      <c r="AM987" s="43" t="s">
        <v>1018</v>
      </c>
      <c r="AN987" s="43" t="s">
        <v>376</v>
      </c>
      <c r="AO987" s="43" t="s">
        <v>658</v>
      </c>
      <c r="AP987" s="43"/>
      <c r="AQ987" s="43">
        <v>1</v>
      </c>
      <c r="AR987" s="43"/>
      <c r="AS987" s="43"/>
      <c r="AT987" s="43"/>
      <c r="AU987" s="43" t="s">
        <v>376</v>
      </c>
      <c r="AV987" s="43"/>
      <c r="AW987" s="43" t="s">
        <v>30</v>
      </c>
      <c r="AX987" s="43"/>
      <c r="AY987" s="43" t="s">
        <v>30</v>
      </c>
      <c r="AZ987" s="43"/>
      <c r="BA987" s="44"/>
      <c r="BB987" s="48"/>
      <c r="BC987" s="43" t="s">
        <v>30</v>
      </c>
      <c r="BD987" s="43"/>
      <c r="BE987" s="43"/>
      <c r="BF987" s="43">
        <v>1</v>
      </c>
      <c r="BG987" s="43">
        <v>2</v>
      </c>
      <c r="BH987" s="43">
        <v>1</v>
      </c>
      <c r="BI987" s="43" t="s">
        <v>1349</v>
      </c>
      <c r="BJ987" s="43" t="s">
        <v>813</v>
      </c>
      <c r="BK987" s="43">
        <v>1982</v>
      </c>
      <c r="BL987" s="43" t="str">
        <f t="shared" si="93"/>
        <v>1982Queens Park Rangers</v>
      </c>
      <c r="BM987" s="49" t="str">
        <f t="shared" si="94"/>
        <v>London</v>
      </c>
      <c r="BN987" s="43"/>
      <c r="BO987" s="43"/>
      <c r="BP987" s="43"/>
      <c r="BQ987" s="43"/>
      <c r="BR987" s="43"/>
      <c r="BS987" s="43"/>
      <c r="BT987" s="43"/>
      <c r="BU987" s="43"/>
      <c r="BV987" s="43" t="s">
        <v>376</v>
      </c>
      <c r="BW987" s="43" t="s">
        <v>376</v>
      </c>
      <c r="BX987" s="43"/>
      <c r="BZ987" s="50"/>
      <c r="CA987" s="50"/>
      <c r="CB987" s="88" t="str">
        <f t="shared" si="95"/>
        <v>19820522</v>
      </c>
    </row>
    <row r="988" spans="1:80" s="49" customFormat="1" ht="12.95" customHeight="1" x14ac:dyDescent="0.2">
      <c r="A988" s="43">
        <v>5</v>
      </c>
      <c r="B988" s="43">
        <v>27</v>
      </c>
      <c r="C988" s="43">
        <v>1982</v>
      </c>
      <c r="D988" s="43" t="s">
        <v>658</v>
      </c>
      <c r="E988" s="43" t="s">
        <v>541</v>
      </c>
      <c r="F988" s="44" t="s">
        <v>1010</v>
      </c>
      <c r="G988" s="43"/>
      <c r="H988" s="44" t="s">
        <v>1025</v>
      </c>
      <c r="I988" s="44" t="s">
        <v>1023</v>
      </c>
      <c r="J988" s="45">
        <v>30098</v>
      </c>
      <c r="K988" s="43" t="s">
        <v>813</v>
      </c>
      <c r="L988" s="43" t="s">
        <v>3</v>
      </c>
      <c r="M988" s="43" t="s">
        <v>1349</v>
      </c>
      <c r="N988" s="46">
        <v>1</v>
      </c>
      <c r="O988" s="46">
        <v>0</v>
      </c>
      <c r="P988" s="44" t="s">
        <v>1268</v>
      </c>
      <c r="Q988" s="44" t="s">
        <v>1017</v>
      </c>
      <c r="R988" s="44" t="s">
        <v>376</v>
      </c>
      <c r="S988" s="43"/>
      <c r="T988" s="43"/>
      <c r="U988" s="43"/>
      <c r="V988" s="43"/>
      <c r="W988" s="43"/>
      <c r="X988" s="43"/>
      <c r="Y988" s="43"/>
      <c r="Z988" s="43"/>
      <c r="AA988" s="43"/>
      <c r="AB988" s="43"/>
      <c r="AC988" s="43"/>
      <c r="AD988" s="43"/>
      <c r="AE988" s="47">
        <f t="shared" si="90"/>
        <v>1</v>
      </c>
      <c r="AF988" s="47">
        <f t="shared" si="91"/>
        <v>0</v>
      </c>
      <c r="AG988" s="47">
        <f t="shared" si="92"/>
        <v>0</v>
      </c>
      <c r="AH988" s="43" t="s">
        <v>1017</v>
      </c>
      <c r="AI988" s="43" t="s">
        <v>1018</v>
      </c>
      <c r="AJ988" s="43" t="s">
        <v>376</v>
      </c>
      <c r="AK988" s="43" t="s">
        <v>658</v>
      </c>
      <c r="AL988" s="43" t="s">
        <v>1017</v>
      </c>
      <c r="AM988" s="43" t="s">
        <v>1018</v>
      </c>
      <c r="AN988" s="43" t="s">
        <v>376</v>
      </c>
      <c r="AO988" s="43" t="s">
        <v>658</v>
      </c>
      <c r="AP988" s="43"/>
      <c r="AQ988" s="43">
        <v>1</v>
      </c>
      <c r="AR988" s="43"/>
      <c r="AS988" s="43"/>
      <c r="AT988" s="43"/>
      <c r="AU988" s="43" t="s">
        <v>376</v>
      </c>
      <c r="AV988" s="43"/>
      <c r="AW988" s="43" t="s">
        <v>30</v>
      </c>
      <c r="AX988" s="43"/>
      <c r="AY988" s="43" t="s">
        <v>30</v>
      </c>
      <c r="AZ988" s="43"/>
      <c r="BA988" s="44"/>
      <c r="BB988" s="48" t="s">
        <v>30</v>
      </c>
      <c r="BC988" s="43" t="s">
        <v>30</v>
      </c>
      <c r="BD988" s="43"/>
      <c r="BE988" s="43"/>
      <c r="BF988" s="43">
        <v>1</v>
      </c>
      <c r="BG988" s="43">
        <v>1</v>
      </c>
      <c r="BH988" s="43">
        <v>2</v>
      </c>
      <c r="BI988" s="43" t="s">
        <v>813</v>
      </c>
      <c r="BJ988" s="43" t="s">
        <v>1349</v>
      </c>
      <c r="BK988" s="43">
        <v>1982</v>
      </c>
      <c r="BL988" s="43" t="str">
        <f t="shared" si="93"/>
        <v>1982Tottenham Hotspur</v>
      </c>
      <c r="BM988" s="49" t="str">
        <f t="shared" si="94"/>
        <v>London</v>
      </c>
      <c r="BN988" s="43"/>
      <c r="BO988" s="43"/>
      <c r="BP988" s="43"/>
      <c r="BQ988" s="43"/>
      <c r="BR988" s="43"/>
      <c r="BS988" s="43"/>
      <c r="BT988" s="43"/>
      <c r="BU988" s="43"/>
      <c r="BV988" s="43" t="s">
        <v>376</v>
      </c>
      <c r="BW988" s="43" t="s">
        <v>376</v>
      </c>
      <c r="BX988" s="43"/>
      <c r="BZ988" s="50"/>
      <c r="CA988" s="50"/>
      <c r="CB988" s="88" t="str">
        <f t="shared" si="95"/>
        <v>19820527</v>
      </c>
    </row>
    <row r="989" spans="1:80" s="49" customFormat="1" ht="12.95" customHeight="1" x14ac:dyDescent="0.2">
      <c r="A989" s="43">
        <v>5</v>
      </c>
      <c r="B989" s="43">
        <v>27</v>
      </c>
      <c r="C989" s="43">
        <v>1982</v>
      </c>
      <c r="D989" s="43" t="s">
        <v>658</v>
      </c>
      <c r="E989" s="43" t="s">
        <v>541</v>
      </c>
      <c r="F989" s="44" t="s">
        <v>1010</v>
      </c>
      <c r="G989" s="43"/>
      <c r="H989" s="44" t="s">
        <v>1025</v>
      </c>
      <c r="I989" s="44" t="s">
        <v>1023</v>
      </c>
      <c r="J989" s="45">
        <v>30098</v>
      </c>
      <c r="K989" s="43" t="s">
        <v>1349</v>
      </c>
      <c r="L989" s="43" t="s">
        <v>4</v>
      </c>
      <c r="M989" s="43" t="s">
        <v>813</v>
      </c>
      <c r="N989" s="46">
        <v>0</v>
      </c>
      <c r="O989" s="46">
        <v>1</v>
      </c>
      <c r="P989" s="44" t="s">
        <v>1268</v>
      </c>
      <c r="Q989" s="44" t="s">
        <v>1017</v>
      </c>
      <c r="R989" s="44" t="s">
        <v>376</v>
      </c>
      <c r="S989" s="43"/>
      <c r="T989" s="43"/>
      <c r="U989" s="43"/>
      <c r="V989" s="43"/>
      <c r="W989" s="43"/>
      <c r="X989" s="43"/>
      <c r="Y989" s="43"/>
      <c r="Z989" s="43"/>
      <c r="AA989" s="43"/>
      <c r="AB989" s="43"/>
      <c r="AC989" s="43"/>
      <c r="AD989" s="43"/>
      <c r="AE989" s="47">
        <f t="shared" si="90"/>
        <v>0</v>
      </c>
      <c r="AF989" s="47">
        <f t="shared" si="91"/>
        <v>0</v>
      </c>
      <c r="AG989" s="47">
        <f t="shared" si="92"/>
        <v>1</v>
      </c>
      <c r="AH989" s="43" t="s">
        <v>1017</v>
      </c>
      <c r="AI989" s="43" t="s">
        <v>1018</v>
      </c>
      <c r="AJ989" s="43" t="s">
        <v>376</v>
      </c>
      <c r="AK989" s="43" t="s">
        <v>658</v>
      </c>
      <c r="AL989" s="43" t="s">
        <v>1017</v>
      </c>
      <c r="AM989" s="43" t="s">
        <v>1018</v>
      </c>
      <c r="AN989" s="43" t="s">
        <v>376</v>
      </c>
      <c r="AO989" s="43" t="s">
        <v>658</v>
      </c>
      <c r="AP989" s="43"/>
      <c r="AQ989" s="43">
        <v>1</v>
      </c>
      <c r="AR989" s="43"/>
      <c r="AS989" s="43"/>
      <c r="AT989" s="43"/>
      <c r="AU989" s="43" t="s">
        <v>376</v>
      </c>
      <c r="AV989" s="43"/>
      <c r="AW989" s="43" t="s">
        <v>30</v>
      </c>
      <c r="AX989" s="43"/>
      <c r="AY989" s="43" t="s">
        <v>30</v>
      </c>
      <c r="AZ989" s="43"/>
      <c r="BA989" s="44"/>
      <c r="BB989" s="48"/>
      <c r="BC989" s="43" t="s">
        <v>30</v>
      </c>
      <c r="BD989" s="43"/>
      <c r="BE989" s="43"/>
      <c r="BF989" s="43">
        <v>1</v>
      </c>
      <c r="BG989" s="43">
        <v>2</v>
      </c>
      <c r="BH989" s="43">
        <v>1</v>
      </c>
      <c r="BI989" s="43" t="s">
        <v>1349</v>
      </c>
      <c r="BJ989" s="43" t="s">
        <v>813</v>
      </c>
      <c r="BK989" s="43">
        <v>1982</v>
      </c>
      <c r="BL989" s="43" t="str">
        <f t="shared" si="93"/>
        <v>1982Queens Park Rangers</v>
      </c>
      <c r="BM989" s="49" t="str">
        <f t="shared" si="94"/>
        <v>London</v>
      </c>
      <c r="BN989" s="43"/>
      <c r="BO989" s="43"/>
      <c r="BP989" s="43"/>
      <c r="BQ989" s="43"/>
      <c r="BR989" s="43"/>
      <c r="BS989" s="43"/>
      <c r="BT989" s="43"/>
      <c r="BU989" s="43"/>
      <c r="BV989" s="43" t="s">
        <v>376</v>
      </c>
      <c r="BW989" s="43" t="s">
        <v>376</v>
      </c>
      <c r="BX989" s="43"/>
      <c r="BZ989" s="50"/>
      <c r="CA989" s="50"/>
      <c r="CB989" s="88" t="str">
        <f t="shared" si="95"/>
        <v>19820527</v>
      </c>
    </row>
    <row r="990" spans="1:80" s="49" customFormat="1" ht="12.95" customHeight="1" x14ac:dyDescent="0.2">
      <c r="A990" s="43">
        <v>2</v>
      </c>
      <c r="B990" s="43">
        <v>8</v>
      </c>
      <c r="C990" s="43">
        <v>1983</v>
      </c>
      <c r="D990" s="43" t="s">
        <v>658</v>
      </c>
      <c r="E990" s="43" t="s">
        <v>538</v>
      </c>
      <c r="F990" s="51" t="s">
        <v>1327</v>
      </c>
      <c r="G990" s="43"/>
      <c r="H990" s="51" t="s">
        <v>1011</v>
      </c>
      <c r="I990" s="51">
        <v>1</v>
      </c>
      <c r="J990" s="52">
        <v>30355</v>
      </c>
      <c r="K990" s="43" t="s">
        <v>588</v>
      </c>
      <c r="L990" s="43" t="s">
        <v>3</v>
      </c>
      <c r="M990" s="43" t="s">
        <v>1255</v>
      </c>
      <c r="N990" s="46">
        <v>3</v>
      </c>
      <c r="O990" s="46">
        <v>0</v>
      </c>
      <c r="P990" s="51" t="s">
        <v>1141</v>
      </c>
      <c r="Q990" s="51" t="s">
        <v>588</v>
      </c>
      <c r="R990" s="51" t="s">
        <v>376</v>
      </c>
      <c r="S990" s="43"/>
      <c r="T990" s="43"/>
      <c r="U990" s="43"/>
      <c r="V990" s="43"/>
      <c r="W990" s="43"/>
      <c r="X990" s="43"/>
      <c r="Y990" s="43"/>
      <c r="Z990" s="43"/>
      <c r="AA990" s="43"/>
      <c r="AB990" s="43"/>
      <c r="AC990" s="43"/>
      <c r="AD990" s="43" t="s">
        <v>1033</v>
      </c>
      <c r="AE990" s="47">
        <f t="shared" si="90"/>
        <v>1</v>
      </c>
      <c r="AF990" s="47">
        <f t="shared" si="91"/>
        <v>0</v>
      </c>
      <c r="AG990" s="47">
        <f t="shared" si="92"/>
        <v>0</v>
      </c>
      <c r="AH990" s="43" t="s">
        <v>588</v>
      </c>
      <c r="AI990" s="43" t="s">
        <v>1175</v>
      </c>
      <c r="AJ990" s="43" t="s">
        <v>376</v>
      </c>
      <c r="AK990" s="43" t="s">
        <v>658</v>
      </c>
      <c r="AL990" s="43" t="s">
        <v>1255</v>
      </c>
      <c r="AM990" s="43" t="s">
        <v>1086</v>
      </c>
      <c r="AN990" s="43" t="s">
        <v>376</v>
      </c>
      <c r="AO990" s="43" t="s">
        <v>658</v>
      </c>
      <c r="AP990" s="43"/>
      <c r="AQ990" s="43">
        <v>2</v>
      </c>
      <c r="AR990" s="43"/>
      <c r="AS990" s="43"/>
      <c r="AT990" s="43"/>
      <c r="AU990" s="43" t="s">
        <v>376</v>
      </c>
      <c r="AV990" s="43"/>
      <c r="AW990" s="43" t="s">
        <v>30</v>
      </c>
      <c r="AX990" s="43"/>
      <c r="AY990" s="43"/>
      <c r="AZ990" s="43" t="s">
        <v>30</v>
      </c>
      <c r="BA990" s="51"/>
      <c r="BB990" s="48"/>
      <c r="BC990" s="43"/>
      <c r="BD990" s="43"/>
      <c r="BE990" s="43"/>
      <c r="BF990" s="43">
        <v>1</v>
      </c>
      <c r="BG990" s="43">
        <v>1</v>
      </c>
      <c r="BH990" s="43">
        <v>2</v>
      </c>
      <c r="BI990" s="43" t="s">
        <v>588</v>
      </c>
      <c r="BJ990" s="43" t="s">
        <v>1255</v>
      </c>
      <c r="BK990" s="43">
        <v>1983</v>
      </c>
      <c r="BL990" s="43" t="str">
        <f t="shared" si="93"/>
        <v>1983Liverpool</v>
      </c>
      <c r="BM990" s="49" t="str">
        <f t="shared" si="94"/>
        <v>Liverpool</v>
      </c>
      <c r="BN990" s="43"/>
      <c r="BO990" s="43"/>
      <c r="BP990" s="43"/>
      <c r="BQ990" s="43"/>
      <c r="BR990" s="43"/>
      <c r="BS990" s="43"/>
      <c r="BT990" s="43"/>
      <c r="BU990" s="43"/>
      <c r="BV990" s="43" t="s">
        <v>376</v>
      </c>
      <c r="BW990" s="43" t="s">
        <v>376</v>
      </c>
      <c r="BX990" s="43"/>
      <c r="BZ990" s="50"/>
      <c r="CA990" s="50"/>
      <c r="CB990" s="88" t="str">
        <f t="shared" si="95"/>
        <v>19830208</v>
      </c>
    </row>
    <row r="991" spans="1:80" s="49" customFormat="1" ht="12.95" customHeight="1" x14ac:dyDescent="0.2">
      <c r="A991" s="43">
        <v>2</v>
      </c>
      <c r="B991" s="43">
        <v>8</v>
      </c>
      <c r="C991" s="43">
        <v>1983</v>
      </c>
      <c r="D991" s="43" t="s">
        <v>658</v>
      </c>
      <c r="E991" s="43" t="s">
        <v>538</v>
      </c>
      <c r="F991" s="51" t="s">
        <v>1327</v>
      </c>
      <c r="G991" s="43"/>
      <c r="H991" s="51" t="s">
        <v>1011</v>
      </c>
      <c r="I991" s="51">
        <v>1</v>
      </c>
      <c r="J991" s="52">
        <v>30355</v>
      </c>
      <c r="K991" s="43" t="s">
        <v>1255</v>
      </c>
      <c r="L991" s="43" t="s">
        <v>4</v>
      </c>
      <c r="M991" s="43" t="s">
        <v>588</v>
      </c>
      <c r="N991" s="46">
        <v>0</v>
      </c>
      <c r="O991" s="46">
        <v>3</v>
      </c>
      <c r="P991" s="51" t="s">
        <v>1141</v>
      </c>
      <c r="Q991" s="51" t="s">
        <v>588</v>
      </c>
      <c r="R991" s="51" t="s">
        <v>376</v>
      </c>
      <c r="S991" s="43"/>
      <c r="T991" s="43"/>
      <c r="U991" s="43"/>
      <c r="V991" s="43"/>
      <c r="W991" s="43"/>
      <c r="X991" s="43"/>
      <c r="Y991" s="43"/>
      <c r="Z991" s="43"/>
      <c r="AA991" s="43"/>
      <c r="AB991" s="43"/>
      <c r="AC991" s="43"/>
      <c r="AD991" s="43" t="s">
        <v>1037</v>
      </c>
      <c r="AE991" s="47">
        <f t="shared" si="90"/>
        <v>0</v>
      </c>
      <c r="AF991" s="47">
        <f t="shared" si="91"/>
        <v>0</v>
      </c>
      <c r="AG991" s="47">
        <f t="shared" si="92"/>
        <v>1</v>
      </c>
      <c r="AH991" s="43" t="s">
        <v>1255</v>
      </c>
      <c r="AI991" s="43" t="s">
        <v>1086</v>
      </c>
      <c r="AJ991" s="43" t="s">
        <v>376</v>
      </c>
      <c r="AK991" s="43" t="s">
        <v>658</v>
      </c>
      <c r="AL991" s="43" t="s">
        <v>588</v>
      </c>
      <c r="AM991" s="43" t="s">
        <v>1175</v>
      </c>
      <c r="AN991" s="43" t="s">
        <v>376</v>
      </c>
      <c r="AO991" s="43" t="s">
        <v>658</v>
      </c>
      <c r="AP991" s="43"/>
      <c r="AQ991" s="43">
        <v>2</v>
      </c>
      <c r="AR991" s="43"/>
      <c r="AS991" s="43"/>
      <c r="AT991" s="43"/>
      <c r="AU991" s="43" t="s">
        <v>376</v>
      </c>
      <c r="AV991" s="43"/>
      <c r="AW991" s="43" t="s">
        <v>30</v>
      </c>
      <c r="AX991" s="43"/>
      <c r="AY991" s="43"/>
      <c r="AZ991" s="43" t="s">
        <v>30</v>
      </c>
      <c r="BA991" s="51"/>
      <c r="BB991" s="48"/>
      <c r="BC991" s="43"/>
      <c r="BD991" s="43"/>
      <c r="BE991" s="43"/>
      <c r="BF991" s="43">
        <v>1</v>
      </c>
      <c r="BG991" s="43">
        <v>2</v>
      </c>
      <c r="BH991" s="43">
        <v>1</v>
      </c>
      <c r="BI991" s="43" t="s">
        <v>1255</v>
      </c>
      <c r="BJ991" s="43" t="s">
        <v>588</v>
      </c>
      <c r="BK991" s="43">
        <v>1983</v>
      </c>
      <c r="BL991" s="43" t="str">
        <f t="shared" si="93"/>
        <v>1983Burnley</v>
      </c>
      <c r="BM991" s="49" t="str">
        <f t="shared" si="94"/>
        <v>Liverpool</v>
      </c>
      <c r="BN991" s="43"/>
      <c r="BO991" s="43"/>
      <c r="BP991" s="43"/>
      <c r="BQ991" s="43"/>
      <c r="BR991" s="43"/>
      <c r="BS991" s="43"/>
      <c r="BT991" s="43"/>
      <c r="BU991" s="43"/>
      <c r="BV991" s="43" t="s">
        <v>376</v>
      </c>
      <c r="BW991" s="43" t="s">
        <v>376</v>
      </c>
      <c r="BX991" s="43"/>
      <c r="BZ991" s="50"/>
      <c r="CA991" s="50"/>
      <c r="CB991" s="88" t="str">
        <f t="shared" si="95"/>
        <v>19830208</v>
      </c>
    </row>
    <row r="992" spans="1:80" s="49" customFormat="1" ht="12.95" customHeight="1" x14ac:dyDescent="0.2">
      <c r="A992" s="43">
        <v>2</v>
      </c>
      <c r="B992" s="43">
        <v>15</v>
      </c>
      <c r="C992" s="43">
        <v>1983</v>
      </c>
      <c r="D992" s="43" t="s">
        <v>658</v>
      </c>
      <c r="E992" s="43" t="s">
        <v>538</v>
      </c>
      <c r="F992" s="51" t="s">
        <v>1327</v>
      </c>
      <c r="G992" s="43"/>
      <c r="H992" s="51" t="s">
        <v>1011</v>
      </c>
      <c r="I992" s="51">
        <v>1</v>
      </c>
      <c r="J992" s="52">
        <v>30362</v>
      </c>
      <c r="K992" s="43" t="s">
        <v>587</v>
      </c>
      <c r="L992" s="43" t="s">
        <v>4</v>
      </c>
      <c r="M992" s="43" t="s">
        <v>821</v>
      </c>
      <c r="N992" s="46">
        <v>2</v>
      </c>
      <c r="O992" s="46">
        <v>4</v>
      </c>
      <c r="P992" s="51" t="s">
        <v>1281</v>
      </c>
      <c r="Q992" s="51" t="s">
        <v>1017</v>
      </c>
      <c r="R992" s="51" t="s">
        <v>376</v>
      </c>
      <c r="S992" s="43"/>
      <c r="T992" s="43"/>
      <c r="U992" s="43"/>
      <c r="V992" s="43"/>
      <c r="W992" s="43"/>
      <c r="X992" s="43"/>
      <c r="Y992" s="43"/>
      <c r="Z992" s="43"/>
      <c r="AA992" s="43"/>
      <c r="AB992" s="43"/>
      <c r="AC992" s="43"/>
      <c r="AD992" s="43" t="s">
        <v>1033</v>
      </c>
      <c r="AE992" s="47">
        <f t="shared" si="90"/>
        <v>0</v>
      </c>
      <c r="AF992" s="47">
        <f t="shared" si="91"/>
        <v>0</v>
      </c>
      <c r="AG992" s="47">
        <f t="shared" si="92"/>
        <v>1</v>
      </c>
      <c r="AH992" s="43" t="s">
        <v>1017</v>
      </c>
      <c r="AI992" s="43" t="s">
        <v>1018</v>
      </c>
      <c r="AJ992" s="43" t="s">
        <v>376</v>
      </c>
      <c r="AK992" s="43" t="s">
        <v>658</v>
      </c>
      <c r="AL992" s="43" t="s">
        <v>1101</v>
      </c>
      <c r="AM992" s="43" t="s">
        <v>1159</v>
      </c>
      <c r="AN992" s="43" t="s">
        <v>376</v>
      </c>
      <c r="AO992" s="43" t="s">
        <v>658</v>
      </c>
      <c r="AP992" s="43"/>
      <c r="AQ992" s="43">
        <v>2</v>
      </c>
      <c r="AR992" s="43"/>
      <c r="AS992" s="43"/>
      <c r="AT992" s="43"/>
      <c r="AU992" s="43" t="s">
        <v>376</v>
      </c>
      <c r="AV992" s="43"/>
      <c r="AW992" s="43" t="s">
        <v>30</v>
      </c>
      <c r="AX992" s="43"/>
      <c r="AY992" s="43"/>
      <c r="AZ992" s="43" t="s">
        <v>30</v>
      </c>
      <c r="BA992" s="51"/>
      <c r="BB992" s="48"/>
      <c r="BC992" s="43"/>
      <c r="BD992" s="43"/>
      <c r="BE992" s="43"/>
      <c r="BF992" s="43">
        <v>1</v>
      </c>
      <c r="BG992" s="43">
        <v>1</v>
      </c>
      <c r="BH992" s="43">
        <v>1</v>
      </c>
      <c r="BI992" s="43" t="s">
        <v>587</v>
      </c>
      <c r="BJ992" s="43" t="s">
        <v>821</v>
      </c>
      <c r="BK992" s="43">
        <v>1983</v>
      </c>
      <c r="BL992" s="43" t="str">
        <f t="shared" si="93"/>
        <v>1983Arsenal</v>
      </c>
      <c r="BM992" s="49" t="str">
        <f t="shared" si="94"/>
        <v>Arsenal</v>
      </c>
      <c r="BN992" s="43"/>
      <c r="BO992" s="43"/>
      <c r="BP992" s="43"/>
      <c r="BQ992" s="43"/>
      <c r="BR992" s="43"/>
      <c r="BS992" s="43"/>
      <c r="BT992" s="43"/>
      <c r="BU992" s="43"/>
      <c r="BV992" s="43" t="s">
        <v>376</v>
      </c>
      <c r="BW992" s="43" t="s">
        <v>376</v>
      </c>
      <c r="BX992" s="43"/>
      <c r="BZ992" s="50"/>
      <c r="CA992" s="50"/>
      <c r="CB992" s="88" t="str">
        <f t="shared" si="95"/>
        <v>19830215</v>
      </c>
    </row>
    <row r="993" spans="1:80" s="49" customFormat="1" ht="12.95" customHeight="1" x14ac:dyDescent="0.2">
      <c r="A993" s="43">
        <v>2</v>
      </c>
      <c r="B993" s="43">
        <v>15</v>
      </c>
      <c r="C993" s="43">
        <v>1983</v>
      </c>
      <c r="D993" s="43" t="s">
        <v>658</v>
      </c>
      <c r="E993" s="43" t="s">
        <v>538</v>
      </c>
      <c r="F993" s="51" t="s">
        <v>1327</v>
      </c>
      <c r="G993" s="43"/>
      <c r="H993" s="51" t="s">
        <v>1011</v>
      </c>
      <c r="I993" s="51">
        <v>1</v>
      </c>
      <c r="J993" s="52">
        <v>30362</v>
      </c>
      <c r="K993" s="43" t="s">
        <v>821</v>
      </c>
      <c r="L993" s="43" t="s">
        <v>3</v>
      </c>
      <c r="M993" s="43" t="s">
        <v>587</v>
      </c>
      <c r="N993" s="46">
        <v>4</v>
      </c>
      <c r="O993" s="46">
        <v>2</v>
      </c>
      <c r="P993" s="51" t="s">
        <v>1281</v>
      </c>
      <c r="Q993" s="51" t="s">
        <v>1017</v>
      </c>
      <c r="R993" s="51" t="s">
        <v>376</v>
      </c>
      <c r="S993" s="43"/>
      <c r="T993" s="43"/>
      <c r="U993" s="43"/>
      <c r="V993" s="43"/>
      <c r="W993" s="43"/>
      <c r="X993" s="43"/>
      <c r="Y993" s="43"/>
      <c r="Z993" s="43"/>
      <c r="AA993" s="43"/>
      <c r="AB993" s="43"/>
      <c r="AC993" s="43"/>
      <c r="AD993" s="43" t="s">
        <v>1037</v>
      </c>
      <c r="AE993" s="47">
        <f t="shared" si="90"/>
        <v>1</v>
      </c>
      <c r="AF993" s="47">
        <f t="shared" si="91"/>
        <v>0</v>
      </c>
      <c r="AG993" s="47">
        <f t="shared" si="92"/>
        <v>0</v>
      </c>
      <c r="AH993" s="43" t="s">
        <v>1101</v>
      </c>
      <c r="AI993" s="43" t="s">
        <v>1159</v>
      </c>
      <c r="AJ993" s="43" t="s">
        <v>376</v>
      </c>
      <c r="AK993" s="43" t="s">
        <v>658</v>
      </c>
      <c r="AL993" s="43" t="s">
        <v>1017</v>
      </c>
      <c r="AM993" s="43" t="s">
        <v>1018</v>
      </c>
      <c r="AN993" s="43" t="s">
        <v>376</v>
      </c>
      <c r="AO993" s="43" t="s">
        <v>658</v>
      </c>
      <c r="AP993" s="43"/>
      <c r="AQ993" s="43">
        <v>2</v>
      </c>
      <c r="AR993" s="43"/>
      <c r="AS993" s="43"/>
      <c r="AT993" s="43"/>
      <c r="AU993" s="43" t="s">
        <v>376</v>
      </c>
      <c r="AV993" s="43"/>
      <c r="AW993" s="43" t="s">
        <v>30</v>
      </c>
      <c r="AX993" s="43"/>
      <c r="AY993" s="43"/>
      <c r="AZ993" s="43" t="s">
        <v>30</v>
      </c>
      <c r="BA993" s="51"/>
      <c r="BB993" s="48"/>
      <c r="BC993" s="43"/>
      <c r="BD993" s="43"/>
      <c r="BE993" s="43"/>
      <c r="BF993" s="43">
        <v>1</v>
      </c>
      <c r="BG993" s="43">
        <v>1</v>
      </c>
      <c r="BH993" s="43">
        <v>1</v>
      </c>
      <c r="BI993" s="43" t="s">
        <v>821</v>
      </c>
      <c r="BJ993" s="43" t="s">
        <v>587</v>
      </c>
      <c r="BK993" s="43">
        <v>1983</v>
      </c>
      <c r="BL993" s="43" t="str">
        <f t="shared" si="93"/>
        <v>1983Manchester United</v>
      </c>
      <c r="BM993" s="49" t="str">
        <f t="shared" si="94"/>
        <v>Arsenal</v>
      </c>
      <c r="BN993" s="43"/>
      <c r="BO993" s="43"/>
      <c r="BP993" s="43"/>
      <c r="BQ993" s="43"/>
      <c r="BR993" s="43"/>
      <c r="BS993" s="43"/>
      <c r="BT993" s="43"/>
      <c r="BU993" s="43"/>
      <c r="BV993" s="43" t="s">
        <v>376</v>
      </c>
      <c r="BW993" s="43" t="s">
        <v>376</v>
      </c>
      <c r="BX993" s="43"/>
      <c r="BZ993" s="50"/>
      <c r="CA993" s="50"/>
      <c r="CB993" s="88" t="str">
        <f t="shared" si="95"/>
        <v>19830215</v>
      </c>
    </row>
    <row r="994" spans="1:80" s="49" customFormat="1" ht="12.95" customHeight="1" x14ac:dyDescent="0.2">
      <c r="A994" s="43">
        <v>2</v>
      </c>
      <c r="B994" s="43">
        <v>15</v>
      </c>
      <c r="C994" s="43">
        <v>1983</v>
      </c>
      <c r="D994" s="43" t="s">
        <v>658</v>
      </c>
      <c r="E994" s="43" t="s">
        <v>538</v>
      </c>
      <c r="F994" s="51" t="s">
        <v>1327</v>
      </c>
      <c r="G994" s="43"/>
      <c r="H994" s="51" t="s">
        <v>1011</v>
      </c>
      <c r="I994" s="51">
        <v>2</v>
      </c>
      <c r="J994" s="52">
        <v>30362</v>
      </c>
      <c r="K994" s="43" t="s">
        <v>1255</v>
      </c>
      <c r="L994" s="43" t="s">
        <v>3</v>
      </c>
      <c r="M994" s="43" t="s">
        <v>588</v>
      </c>
      <c r="N994" s="46">
        <v>1</v>
      </c>
      <c r="O994" s="46">
        <v>0</v>
      </c>
      <c r="P994" s="51" t="s">
        <v>1266</v>
      </c>
      <c r="Q994" s="51" t="s">
        <v>1255</v>
      </c>
      <c r="R994" s="51" t="s">
        <v>376</v>
      </c>
      <c r="S994" s="43"/>
      <c r="T994" s="43"/>
      <c r="U994" s="43"/>
      <c r="V994" s="43"/>
      <c r="W994" s="43"/>
      <c r="X994" s="43"/>
      <c r="Y994" s="43"/>
      <c r="Z994" s="43"/>
      <c r="AA994" s="43"/>
      <c r="AB994" s="43"/>
      <c r="AC994" s="43"/>
      <c r="AD994" s="43" t="s">
        <v>1033</v>
      </c>
      <c r="AE994" s="47">
        <f t="shared" si="90"/>
        <v>1</v>
      </c>
      <c r="AF994" s="47">
        <f t="shared" si="91"/>
        <v>0</v>
      </c>
      <c r="AG994" s="47">
        <f t="shared" si="92"/>
        <v>0</v>
      </c>
      <c r="AH994" s="43" t="s">
        <v>1255</v>
      </c>
      <c r="AI994" s="43" t="s">
        <v>1086</v>
      </c>
      <c r="AJ994" s="43" t="s">
        <v>376</v>
      </c>
      <c r="AK994" s="43" t="s">
        <v>658</v>
      </c>
      <c r="AL994" s="43" t="s">
        <v>588</v>
      </c>
      <c r="AM994" s="43" t="s">
        <v>1175</v>
      </c>
      <c r="AN994" s="43" t="s">
        <v>376</v>
      </c>
      <c r="AO994" s="43" t="s">
        <v>658</v>
      </c>
      <c r="AP994" s="43"/>
      <c r="AQ994" s="43">
        <v>2</v>
      </c>
      <c r="AR994" s="43"/>
      <c r="AS994" s="43"/>
      <c r="AT994" s="43"/>
      <c r="AU994" s="43" t="s">
        <v>376</v>
      </c>
      <c r="AV994" s="43"/>
      <c r="AW994" s="43" t="s">
        <v>30</v>
      </c>
      <c r="AX994" s="43"/>
      <c r="AY994" s="43"/>
      <c r="AZ994" s="43" t="s">
        <v>30</v>
      </c>
      <c r="BA994" s="51"/>
      <c r="BB994" s="48"/>
      <c r="BC994" s="43"/>
      <c r="BD994" s="43"/>
      <c r="BE994" s="43"/>
      <c r="BF994" s="43">
        <v>1</v>
      </c>
      <c r="BG994" s="43">
        <v>2</v>
      </c>
      <c r="BH994" s="43">
        <v>1</v>
      </c>
      <c r="BI994" s="43" t="s">
        <v>1255</v>
      </c>
      <c r="BJ994" s="43" t="s">
        <v>588</v>
      </c>
      <c r="BK994" s="43">
        <v>1983</v>
      </c>
      <c r="BL994" s="43" t="str">
        <f t="shared" si="93"/>
        <v>1983Burnley</v>
      </c>
      <c r="BM994" s="49" t="str">
        <f t="shared" si="94"/>
        <v>Burnley</v>
      </c>
      <c r="BN994" s="43"/>
      <c r="BO994" s="43"/>
      <c r="BP994" s="43"/>
      <c r="BQ994" s="43"/>
      <c r="BR994" s="43"/>
      <c r="BS994" s="43"/>
      <c r="BT994" s="43"/>
      <c r="BU994" s="43"/>
      <c r="BV994" s="43" t="s">
        <v>376</v>
      </c>
      <c r="BW994" s="43" t="s">
        <v>376</v>
      </c>
      <c r="BX994" s="43"/>
      <c r="BZ994" s="50"/>
      <c r="CA994" s="50"/>
      <c r="CB994" s="88" t="str">
        <f t="shared" si="95"/>
        <v>19830215</v>
      </c>
    </row>
    <row r="995" spans="1:80" s="49" customFormat="1" ht="12.95" customHeight="1" x14ac:dyDescent="0.2">
      <c r="A995" s="43">
        <v>2</v>
      </c>
      <c r="B995" s="43">
        <v>15</v>
      </c>
      <c r="C995" s="43">
        <v>1983</v>
      </c>
      <c r="D995" s="43" t="s">
        <v>658</v>
      </c>
      <c r="E995" s="43" t="s">
        <v>538</v>
      </c>
      <c r="F995" s="51" t="s">
        <v>1327</v>
      </c>
      <c r="G995" s="43"/>
      <c r="H995" s="51" t="s">
        <v>1011</v>
      </c>
      <c r="I995" s="51">
        <v>2</v>
      </c>
      <c r="J995" s="52">
        <v>30362</v>
      </c>
      <c r="K995" s="43" t="s">
        <v>588</v>
      </c>
      <c r="L995" s="43" t="s">
        <v>4</v>
      </c>
      <c r="M995" s="43" t="s">
        <v>1255</v>
      </c>
      <c r="N995" s="46">
        <v>0</v>
      </c>
      <c r="O995" s="46">
        <v>1</v>
      </c>
      <c r="P995" s="51" t="s">
        <v>1266</v>
      </c>
      <c r="Q995" s="51" t="s">
        <v>1255</v>
      </c>
      <c r="R995" s="51" t="s">
        <v>376</v>
      </c>
      <c r="S995" s="43"/>
      <c r="T995" s="43"/>
      <c r="U995" s="43"/>
      <c r="V995" s="43"/>
      <c r="W995" s="43"/>
      <c r="X995" s="43"/>
      <c r="Y995" s="43"/>
      <c r="Z995" s="43"/>
      <c r="AA995" s="43"/>
      <c r="AB995" s="43"/>
      <c r="AC995" s="43"/>
      <c r="AD995" s="43" t="s">
        <v>1037</v>
      </c>
      <c r="AE995" s="47">
        <f t="shared" si="90"/>
        <v>0</v>
      </c>
      <c r="AF995" s="47">
        <f t="shared" si="91"/>
        <v>0</v>
      </c>
      <c r="AG995" s="47">
        <f t="shared" si="92"/>
        <v>1</v>
      </c>
      <c r="AH995" s="43" t="s">
        <v>588</v>
      </c>
      <c r="AI995" s="43" t="s">
        <v>1175</v>
      </c>
      <c r="AJ995" s="43" t="s">
        <v>376</v>
      </c>
      <c r="AK995" s="43" t="s">
        <v>658</v>
      </c>
      <c r="AL995" s="43" t="s">
        <v>1255</v>
      </c>
      <c r="AM995" s="43" t="s">
        <v>1086</v>
      </c>
      <c r="AN995" s="43" t="s">
        <v>376</v>
      </c>
      <c r="AO995" s="43" t="s">
        <v>658</v>
      </c>
      <c r="AP995" s="43"/>
      <c r="AQ995" s="43">
        <v>2</v>
      </c>
      <c r="AR995" s="43"/>
      <c r="AS995" s="43"/>
      <c r="AT995" s="43"/>
      <c r="AU995" s="43" t="s">
        <v>376</v>
      </c>
      <c r="AV995" s="43"/>
      <c r="AW995" s="43" t="s">
        <v>30</v>
      </c>
      <c r="AX995" s="43"/>
      <c r="AY995" s="43"/>
      <c r="AZ995" s="43" t="s">
        <v>30</v>
      </c>
      <c r="BA995" s="51"/>
      <c r="BB995" s="48"/>
      <c r="BC995" s="43"/>
      <c r="BD995" s="43"/>
      <c r="BE995" s="43"/>
      <c r="BF995" s="43">
        <v>1</v>
      </c>
      <c r="BG995" s="43">
        <v>1</v>
      </c>
      <c r="BH995" s="43">
        <v>2</v>
      </c>
      <c r="BI995" s="43" t="s">
        <v>588</v>
      </c>
      <c r="BJ995" s="43" t="s">
        <v>1255</v>
      </c>
      <c r="BK995" s="43">
        <v>1983</v>
      </c>
      <c r="BL995" s="43" t="str">
        <f t="shared" si="93"/>
        <v>1983Liverpool</v>
      </c>
      <c r="BM995" s="49" t="str">
        <f t="shared" si="94"/>
        <v>Burnley</v>
      </c>
      <c r="BN995" s="43"/>
      <c r="BO995" s="43"/>
      <c r="BP995" s="43"/>
      <c r="BQ995" s="43"/>
      <c r="BR995" s="43"/>
      <c r="BS995" s="43"/>
      <c r="BT995" s="43"/>
      <c r="BU995" s="43"/>
      <c r="BV995" s="43" t="s">
        <v>376</v>
      </c>
      <c r="BW995" s="43" t="s">
        <v>376</v>
      </c>
      <c r="BX995" s="43"/>
      <c r="BZ995" s="50"/>
      <c r="CA995" s="50"/>
      <c r="CB995" s="88" t="str">
        <f t="shared" si="95"/>
        <v>19830215</v>
      </c>
    </row>
    <row r="996" spans="1:80" s="49" customFormat="1" ht="12.95" customHeight="1" x14ac:dyDescent="0.2">
      <c r="A996" s="43">
        <v>2</v>
      </c>
      <c r="B996" s="43">
        <v>23</v>
      </c>
      <c r="C996" s="43">
        <v>1983</v>
      </c>
      <c r="D996" s="43" t="s">
        <v>658</v>
      </c>
      <c r="E996" s="43" t="s">
        <v>538</v>
      </c>
      <c r="F996" s="51" t="s">
        <v>1327</v>
      </c>
      <c r="G996" s="43"/>
      <c r="H996" s="51" t="s">
        <v>1011</v>
      </c>
      <c r="I996" s="51">
        <v>2</v>
      </c>
      <c r="J996" s="52">
        <v>30370</v>
      </c>
      <c r="K996" s="43" t="s">
        <v>821</v>
      </c>
      <c r="L996" s="43" t="s">
        <v>3</v>
      </c>
      <c r="M996" s="43" t="s">
        <v>587</v>
      </c>
      <c r="N996" s="46">
        <v>2</v>
      </c>
      <c r="O996" s="46">
        <v>1</v>
      </c>
      <c r="P996" s="51" t="s">
        <v>1246</v>
      </c>
      <c r="Q996" s="51" t="s">
        <v>1101</v>
      </c>
      <c r="R996" s="51" t="s">
        <v>376</v>
      </c>
      <c r="S996" s="43"/>
      <c r="T996" s="43"/>
      <c r="U996" s="43"/>
      <c r="V996" s="43"/>
      <c r="W996" s="43"/>
      <c r="X996" s="43"/>
      <c r="Y996" s="43"/>
      <c r="Z996" s="43"/>
      <c r="AA996" s="43"/>
      <c r="AB996" s="43"/>
      <c r="AC996" s="43"/>
      <c r="AD996" s="43" t="s">
        <v>1033</v>
      </c>
      <c r="AE996" s="47">
        <f t="shared" si="90"/>
        <v>1</v>
      </c>
      <c r="AF996" s="47">
        <f t="shared" si="91"/>
        <v>0</v>
      </c>
      <c r="AG996" s="47">
        <f t="shared" si="92"/>
        <v>0</v>
      </c>
      <c r="AH996" s="43" t="s">
        <v>1101</v>
      </c>
      <c r="AI996" s="43" t="s">
        <v>1159</v>
      </c>
      <c r="AJ996" s="43" t="s">
        <v>376</v>
      </c>
      <c r="AK996" s="43" t="s">
        <v>658</v>
      </c>
      <c r="AL996" s="43" t="s">
        <v>1017</v>
      </c>
      <c r="AM996" s="43" t="s">
        <v>1018</v>
      </c>
      <c r="AN996" s="43" t="s">
        <v>376</v>
      </c>
      <c r="AO996" s="43" t="s">
        <v>658</v>
      </c>
      <c r="AP996" s="43"/>
      <c r="AQ996" s="43">
        <v>2</v>
      </c>
      <c r="AR996" s="43"/>
      <c r="AS996" s="43"/>
      <c r="AT996" s="43"/>
      <c r="AU996" s="43" t="s">
        <v>376</v>
      </c>
      <c r="AV996" s="43"/>
      <c r="AW996" s="43" t="s">
        <v>30</v>
      </c>
      <c r="AX996" s="43"/>
      <c r="AY996" s="43"/>
      <c r="AZ996" s="43" t="s">
        <v>30</v>
      </c>
      <c r="BA996" s="51"/>
      <c r="BB996" s="48"/>
      <c r="BC996" s="43"/>
      <c r="BD996" s="43"/>
      <c r="BE996" s="43"/>
      <c r="BF996" s="43">
        <v>1</v>
      </c>
      <c r="BG996" s="43">
        <v>1</v>
      </c>
      <c r="BH996" s="43">
        <v>1</v>
      </c>
      <c r="BI996" s="43" t="s">
        <v>821</v>
      </c>
      <c r="BJ996" s="43" t="s">
        <v>587</v>
      </c>
      <c r="BK996" s="43">
        <v>1983</v>
      </c>
      <c r="BL996" s="43" t="str">
        <f t="shared" si="93"/>
        <v>1983Manchester United</v>
      </c>
      <c r="BM996" s="49" t="str">
        <f t="shared" si="94"/>
        <v>Manchester United</v>
      </c>
      <c r="BN996" s="43"/>
      <c r="BO996" s="43"/>
      <c r="BP996" s="43"/>
      <c r="BQ996" s="43"/>
      <c r="BR996" s="43"/>
      <c r="BS996" s="43"/>
      <c r="BT996" s="43"/>
      <c r="BU996" s="43"/>
      <c r="BV996" s="43" t="s">
        <v>376</v>
      </c>
      <c r="BW996" s="43" t="s">
        <v>376</v>
      </c>
      <c r="BX996" s="43"/>
      <c r="BZ996" s="50"/>
      <c r="CA996" s="50"/>
      <c r="CB996" s="88" t="str">
        <f t="shared" si="95"/>
        <v>19830223</v>
      </c>
    </row>
    <row r="997" spans="1:80" s="49" customFormat="1" ht="12.95" customHeight="1" x14ac:dyDescent="0.2">
      <c r="A997" s="43">
        <v>2</v>
      </c>
      <c r="B997" s="43">
        <v>23</v>
      </c>
      <c r="C997" s="43">
        <v>1983</v>
      </c>
      <c r="D997" s="43" t="s">
        <v>658</v>
      </c>
      <c r="E997" s="43" t="s">
        <v>538</v>
      </c>
      <c r="F997" s="51" t="s">
        <v>1327</v>
      </c>
      <c r="G997" s="43"/>
      <c r="H997" s="51" t="s">
        <v>1011</v>
      </c>
      <c r="I997" s="51">
        <v>2</v>
      </c>
      <c r="J997" s="52">
        <v>30370</v>
      </c>
      <c r="K997" s="43" t="s">
        <v>587</v>
      </c>
      <c r="L997" s="43" t="s">
        <v>4</v>
      </c>
      <c r="M997" s="43" t="s">
        <v>821</v>
      </c>
      <c r="N997" s="46">
        <v>1</v>
      </c>
      <c r="O997" s="46">
        <v>2</v>
      </c>
      <c r="P997" s="51" t="s">
        <v>1246</v>
      </c>
      <c r="Q997" s="51" t="s">
        <v>1101</v>
      </c>
      <c r="R997" s="51" t="s">
        <v>376</v>
      </c>
      <c r="S997" s="43"/>
      <c r="T997" s="43"/>
      <c r="U997" s="43"/>
      <c r="V997" s="43"/>
      <c r="W997" s="43"/>
      <c r="X997" s="43"/>
      <c r="Y997" s="43"/>
      <c r="Z997" s="43"/>
      <c r="AA997" s="43"/>
      <c r="AB997" s="43"/>
      <c r="AC997" s="43"/>
      <c r="AD997" s="43" t="s">
        <v>1037</v>
      </c>
      <c r="AE997" s="47">
        <f t="shared" si="90"/>
        <v>0</v>
      </c>
      <c r="AF997" s="47">
        <f t="shared" si="91"/>
        <v>0</v>
      </c>
      <c r="AG997" s="47">
        <f t="shared" si="92"/>
        <v>1</v>
      </c>
      <c r="AH997" s="43" t="s">
        <v>1017</v>
      </c>
      <c r="AI997" s="43" t="s">
        <v>1018</v>
      </c>
      <c r="AJ997" s="43" t="s">
        <v>376</v>
      </c>
      <c r="AK997" s="43" t="s">
        <v>658</v>
      </c>
      <c r="AL997" s="43" t="s">
        <v>1101</v>
      </c>
      <c r="AM997" s="43" t="s">
        <v>1159</v>
      </c>
      <c r="AN997" s="43" t="s">
        <v>376</v>
      </c>
      <c r="AO997" s="43" t="s">
        <v>658</v>
      </c>
      <c r="AP997" s="43"/>
      <c r="AQ997" s="43">
        <v>2</v>
      </c>
      <c r="AR997" s="43"/>
      <c r="AS997" s="43"/>
      <c r="AT997" s="43"/>
      <c r="AU997" s="43" t="s">
        <v>376</v>
      </c>
      <c r="AV997" s="43"/>
      <c r="AW997" s="43" t="s">
        <v>30</v>
      </c>
      <c r="AX997" s="43"/>
      <c r="AY997" s="43"/>
      <c r="AZ997" s="43" t="s">
        <v>30</v>
      </c>
      <c r="BA997" s="51"/>
      <c r="BB997" s="48"/>
      <c r="BC997" s="43"/>
      <c r="BD997" s="43"/>
      <c r="BE997" s="43"/>
      <c r="BF997" s="43">
        <v>1</v>
      </c>
      <c r="BG997" s="43">
        <v>1</v>
      </c>
      <c r="BH997" s="43">
        <v>1</v>
      </c>
      <c r="BI997" s="43" t="s">
        <v>587</v>
      </c>
      <c r="BJ997" s="43" t="s">
        <v>821</v>
      </c>
      <c r="BK997" s="43">
        <v>1983</v>
      </c>
      <c r="BL997" s="43" t="str">
        <f t="shared" si="93"/>
        <v>1983Arsenal</v>
      </c>
      <c r="BM997" s="49" t="str">
        <f t="shared" si="94"/>
        <v>Manchester United</v>
      </c>
      <c r="BN997" s="43"/>
      <c r="BO997" s="43"/>
      <c r="BP997" s="43"/>
      <c r="BQ997" s="43"/>
      <c r="BR997" s="43"/>
      <c r="BS997" s="43"/>
      <c r="BT997" s="43"/>
      <c r="BU997" s="43"/>
      <c r="BV997" s="43" t="s">
        <v>376</v>
      </c>
      <c r="BW997" s="43" t="s">
        <v>376</v>
      </c>
      <c r="BX997" s="43"/>
      <c r="BZ997" s="50"/>
      <c r="CA997" s="50"/>
      <c r="CB997" s="88" t="str">
        <f t="shared" si="95"/>
        <v>19830223</v>
      </c>
    </row>
    <row r="998" spans="1:80" s="49" customFormat="1" ht="12.95" customHeight="1" x14ac:dyDescent="0.2">
      <c r="A998" s="43">
        <v>3</v>
      </c>
      <c r="B998" s="43">
        <v>26</v>
      </c>
      <c r="C998" s="43">
        <v>1983</v>
      </c>
      <c r="D998" s="43" t="s">
        <v>658</v>
      </c>
      <c r="E998" s="43" t="s">
        <v>538</v>
      </c>
      <c r="F998" s="51" t="s">
        <v>1327</v>
      </c>
      <c r="G998" s="43"/>
      <c r="H998" s="51" t="s">
        <v>40</v>
      </c>
      <c r="I998" s="51"/>
      <c r="J998" s="52">
        <v>30401</v>
      </c>
      <c r="K998" s="43" t="s">
        <v>588</v>
      </c>
      <c r="L998" s="43" t="s">
        <v>3</v>
      </c>
      <c r="M998" s="43" t="s">
        <v>821</v>
      </c>
      <c r="N998" s="46">
        <v>2</v>
      </c>
      <c r="O998" s="46">
        <v>1</v>
      </c>
      <c r="P998" s="51" t="s">
        <v>1268</v>
      </c>
      <c r="Q998" s="51" t="s">
        <v>1017</v>
      </c>
      <c r="R998" s="51" t="s">
        <v>376</v>
      </c>
      <c r="S998" s="43"/>
      <c r="T998" s="43"/>
      <c r="U998" s="43"/>
      <c r="V998" s="43"/>
      <c r="W998" s="43"/>
      <c r="X998" s="43"/>
      <c r="Y998" s="43"/>
      <c r="Z998" s="43"/>
      <c r="AA998" s="43"/>
      <c r="AB998" s="43"/>
      <c r="AC998" s="43"/>
      <c r="AD998" s="43"/>
      <c r="AE998" s="47">
        <f t="shared" si="90"/>
        <v>1</v>
      </c>
      <c r="AF998" s="47">
        <f t="shared" si="91"/>
        <v>0</v>
      </c>
      <c r="AG998" s="47">
        <f t="shared" si="92"/>
        <v>0</v>
      </c>
      <c r="AH998" s="43" t="s">
        <v>588</v>
      </c>
      <c r="AI998" s="43" t="s">
        <v>1175</v>
      </c>
      <c r="AJ998" s="43" t="s">
        <v>376</v>
      </c>
      <c r="AK998" s="43" t="s">
        <v>658</v>
      </c>
      <c r="AL998" s="43" t="s">
        <v>1101</v>
      </c>
      <c r="AM998" s="43" t="s">
        <v>1159</v>
      </c>
      <c r="AN998" s="43" t="s">
        <v>376</v>
      </c>
      <c r="AO998" s="43" t="s">
        <v>658</v>
      </c>
      <c r="AP998" s="43"/>
      <c r="AQ998" s="43">
        <v>1</v>
      </c>
      <c r="AR998" s="43"/>
      <c r="AS998" s="43"/>
      <c r="AT998" s="43" t="s">
        <v>1369</v>
      </c>
      <c r="AU998" s="43" t="s">
        <v>376</v>
      </c>
      <c r="AV998" s="43"/>
      <c r="AW998" s="43" t="s">
        <v>30</v>
      </c>
      <c r="AX998" s="43"/>
      <c r="AY998" s="43"/>
      <c r="AZ998" s="43" t="s">
        <v>30</v>
      </c>
      <c r="BA998" s="51"/>
      <c r="BB998" s="48" t="s">
        <v>30</v>
      </c>
      <c r="BC998" s="43" t="s">
        <v>30</v>
      </c>
      <c r="BD998" s="43"/>
      <c r="BE998" s="43"/>
      <c r="BF998" s="43">
        <v>1</v>
      </c>
      <c r="BG998" s="43">
        <v>1</v>
      </c>
      <c r="BH998" s="43">
        <v>1</v>
      </c>
      <c r="BI998" s="43" t="s">
        <v>588</v>
      </c>
      <c r="BJ998" s="43" t="s">
        <v>821</v>
      </c>
      <c r="BK998" s="43">
        <v>1983</v>
      </c>
      <c r="BL998" s="43" t="str">
        <f t="shared" si="93"/>
        <v>1983Liverpool</v>
      </c>
      <c r="BM998" s="49" t="str">
        <f t="shared" si="94"/>
        <v>London</v>
      </c>
      <c r="BN998" s="43"/>
      <c r="BO998" s="43"/>
      <c r="BP998" s="43"/>
      <c r="BQ998" s="43"/>
      <c r="BR998" s="43"/>
      <c r="BS998" s="43"/>
      <c r="BT998" s="43"/>
      <c r="BU998" s="43"/>
      <c r="BV998" s="43" t="s">
        <v>376</v>
      </c>
      <c r="BW998" s="43" t="s">
        <v>376</v>
      </c>
      <c r="BX998" s="43"/>
      <c r="BZ998" s="50"/>
      <c r="CA998" s="50"/>
      <c r="CB998" s="88" t="str">
        <f t="shared" si="95"/>
        <v>19830326</v>
      </c>
    </row>
    <row r="999" spans="1:80" s="49" customFormat="1" ht="12.95" customHeight="1" x14ac:dyDescent="0.2">
      <c r="A999" s="43">
        <v>3</v>
      </c>
      <c r="B999" s="43">
        <v>26</v>
      </c>
      <c r="C999" s="43">
        <v>1983</v>
      </c>
      <c r="D999" s="43" t="s">
        <v>658</v>
      </c>
      <c r="E999" s="43" t="s">
        <v>538</v>
      </c>
      <c r="F999" s="51" t="s">
        <v>1327</v>
      </c>
      <c r="G999" s="43"/>
      <c r="H999" s="51" t="s">
        <v>40</v>
      </c>
      <c r="I999" s="51"/>
      <c r="J999" s="52">
        <v>30401</v>
      </c>
      <c r="K999" s="43" t="s">
        <v>821</v>
      </c>
      <c r="L999" s="43" t="s">
        <v>4</v>
      </c>
      <c r="M999" s="43" t="s">
        <v>588</v>
      </c>
      <c r="N999" s="46">
        <v>1</v>
      </c>
      <c r="O999" s="46">
        <v>2</v>
      </c>
      <c r="P999" s="51" t="s">
        <v>1268</v>
      </c>
      <c r="Q999" s="51" t="s">
        <v>1017</v>
      </c>
      <c r="R999" s="51" t="s">
        <v>376</v>
      </c>
      <c r="S999" s="43"/>
      <c r="T999" s="43"/>
      <c r="U999" s="43"/>
      <c r="V999" s="43"/>
      <c r="W999" s="43"/>
      <c r="X999" s="43"/>
      <c r="Y999" s="43"/>
      <c r="Z999" s="43"/>
      <c r="AA999" s="43"/>
      <c r="AB999" s="43"/>
      <c r="AC999" s="43"/>
      <c r="AD999" s="43"/>
      <c r="AE999" s="47">
        <f t="shared" si="90"/>
        <v>0</v>
      </c>
      <c r="AF999" s="47">
        <f t="shared" si="91"/>
        <v>0</v>
      </c>
      <c r="AG999" s="47">
        <f t="shared" si="92"/>
        <v>1</v>
      </c>
      <c r="AH999" s="43" t="s">
        <v>1101</v>
      </c>
      <c r="AI999" s="43" t="s">
        <v>1159</v>
      </c>
      <c r="AJ999" s="43" t="s">
        <v>376</v>
      </c>
      <c r="AK999" s="43" t="s">
        <v>658</v>
      </c>
      <c r="AL999" s="43" t="s">
        <v>588</v>
      </c>
      <c r="AM999" s="43" t="s">
        <v>1175</v>
      </c>
      <c r="AN999" s="43" t="s">
        <v>376</v>
      </c>
      <c r="AO999" s="43" t="s">
        <v>658</v>
      </c>
      <c r="AP999" s="43"/>
      <c r="AQ999" s="43">
        <v>1</v>
      </c>
      <c r="AR999" s="43"/>
      <c r="AS999" s="43"/>
      <c r="AT999" s="43" t="s">
        <v>1369</v>
      </c>
      <c r="AU999" s="43" t="s">
        <v>376</v>
      </c>
      <c r="AV999" s="43"/>
      <c r="AW999" s="43" t="s">
        <v>30</v>
      </c>
      <c r="AX999" s="43"/>
      <c r="AY999" s="43"/>
      <c r="AZ999" s="43" t="s">
        <v>30</v>
      </c>
      <c r="BA999" s="51"/>
      <c r="BB999" s="48"/>
      <c r="BC999" s="43" t="s">
        <v>30</v>
      </c>
      <c r="BD999" s="43"/>
      <c r="BE999" s="43"/>
      <c r="BF999" s="43">
        <v>1</v>
      </c>
      <c r="BG999" s="43">
        <v>1</v>
      </c>
      <c r="BH999" s="43">
        <v>1</v>
      </c>
      <c r="BI999" s="43" t="s">
        <v>821</v>
      </c>
      <c r="BJ999" s="43" t="s">
        <v>588</v>
      </c>
      <c r="BK999" s="43">
        <v>1983</v>
      </c>
      <c r="BL999" s="43" t="str">
        <f t="shared" si="93"/>
        <v>1983Manchester United</v>
      </c>
      <c r="BM999" s="49" t="str">
        <f t="shared" si="94"/>
        <v>London</v>
      </c>
      <c r="BN999" s="43"/>
      <c r="BO999" s="43"/>
      <c r="BP999" s="43"/>
      <c r="BQ999" s="43"/>
      <c r="BR999" s="43"/>
      <c r="BS999" s="43"/>
      <c r="BT999" s="43"/>
      <c r="BU999" s="43"/>
      <c r="BV999" s="43" t="s">
        <v>376</v>
      </c>
      <c r="BW999" s="43" t="s">
        <v>376</v>
      </c>
      <c r="BX999" s="43"/>
      <c r="BZ999" s="50"/>
      <c r="CA999" s="50"/>
      <c r="CB999" s="88" t="str">
        <f t="shared" si="95"/>
        <v>19830326</v>
      </c>
    </row>
    <row r="1000" spans="1:80" s="49" customFormat="1" ht="12.95" customHeight="1" x14ac:dyDescent="0.2">
      <c r="A1000" s="43">
        <v>4</v>
      </c>
      <c r="B1000" s="43">
        <v>16</v>
      </c>
      <c r="C1000" s="43">
        <v>1983</v>
      </c>
      <c r="D1000" s="43" t="s">
        <v>658</v>
      </c>
      <c r="E1000" s="43" t="s">
        <v>538</v>
      </c>
      <c r="F1000" s="44" t="s">
        <v>1010</v>
      </c>
      <c r="G1000" s="43"/>
      <c r="H1000" s="44" t="s">
        <v>1011</v>
      </c>
      <c r="I1000" s="44"/>
      <c r="J1000" s="45">
        <v>30422</v>
      </c>
      <c r="K1000" s="43" t="s">
        <v>802</v>
      </c>
      <c r="L1000" s="43" t="s">
        <v>3</v>
      </c>
      <c r="M1000" s="43" t="s">
        <v>1093</v>
      </c>
      <c r="N1000" s="46">
        <v>2</v>
      </c>
      <c r="O1000" s="46">
        <v>1</v>
      </c>
      <c r="P1000" s="44" t="s">
        <v>1281</v>
      </c>
      <c r="Q1000" s="44" t="s">
        <v>1017</v>
      </c>
      <c r="R1000" s="44" t="s">
        <v>376</v>
      </c>
      <c r="S1000" s="43"/>
      <c r="T1000" s="43"/>
      <c r="U1000" s="43"/>
      <c r="V1000" s="43"/>
      <c r="W1000" s="43"/>
      <c r="X1000" s="43"/>
      <c r="Y1000" s="43"/>
      <c r="Z1000" s="43"/>
      <c r="AA1000" s="43"/>
      <c r="AB1000" s="43"/>
      <c r="AC1000" s="43"/>
      <c r="AD1000" s="43"/>
      <c r="AE1000" s="47">
        <f t="shared" si="90"/>
        <v>1</v>
      </c>
      <c r="AF1000" s="47">
        <f t="shared" si="91"/>
        <v>0</v>
      </c>
      <c r="AG1000" s="47">
        <f t="shared" si="92"/>
        <v>0</v>
      </c>
      <c r="AH1000" s="43" t="s">
        <v>1379</v>
      </c>
      <c r="AI1000" s="43" t="s">
        <v>1380</v>
      </c>
      <c r="AJ1000" s="43" t="s">
        <v>376</v>
      </c>
      <c r="AK1000" s="43" t="s">
        <v>658</v>
      </c>
      <c r="AL1000" s="43" t="s">
        <v>1097</v>
      </c>
      <c r="AM1000" s="43" t="s">
        <v>1098</v>
      </c>
      <c r="AN1000" s="43" t="s">
        <v>376</v>
      </c>
      <c r="AO1000" s="43" t="s">
        <v>658</v>
      </c>
      <c r="AP1000" s="43"/>
      <c r="AQ1000" s="43">
        <v>2</v>
      </c>
      <c r="AR1000" s="43"/>
      <c r="AS1000" s="43"/>
      <c r="AT1000" s="43"/>
      <c r="AU1000" s="43" t="s">
        <v>376</v>
      </c>
      <c r="AV1000" s="43"/>
      <c r="AW1000" s="43" t="s">
        <v>30</v>
      </c>
      <c r="AX1000" s="43"/>
      <c r="AY1000" s="43" t="s">
        <v>30</v>
      </c>
      <c r="AZ1000" s="43"/>
      <c r="BA1000" s="44"/>
      <c r="BB1000" s="48"/>
      <c r="BC1000" s="43"/>
      <c r="BD1000" s="43"/>
      <c r="BE1000" s="43"/>
      <c r="BF1000" s="43">
        <v>1</v>
      </c>
      <c r="BG1000" s="43">
        <v>1</v>
      </c>
      <c r="BH1000" s="43">
        <v>2</v>
      </c>
      <c r="BI1000" s="43" t="s">
        <v>802</v>
      </c>
      <c r="BJ1000" s="43" t="s">
        <v>1093</v>
      </c>
      <c r="BK1000" s="43">
        <v>1983</v>
      </c>
      <c r="BL1000" s="43" t="str">
        <f t="shared" si="93"/>
        <v>1983Brighton &amp; Hove Albion</v>
      </c>
      <c r="BM1000" s="49" t="str">
        <f t="shared" si="94"/>
        <v>London</v>
      </c>
      <c r="BN1000" s="43"/>
      <c r="BO1000" s="43"/>
      <c r="BP1000" s="43"/>
      <c r="BQ1000" s="43"/>
      <c r="BR1000" s="43"/>
      <c r="BS1000" s="43"/>
      <c r="BT1000" s="43"/>
      <c r="BU1000" s="43"/>
      <c r="BV1000" s="43" t="s">
        <v>376</v>
      </c>
      <c r="BW1000" s="43" t="s">
        <v>376</v>
      </c>
      <c r="BX1000" s="43"/>
      <c r="BZ1000" s="50"/>
      <c r="CA1000" s="50"/>
      <c r="CB1000" s="88" t="str">
        <f t="shared" si="95"/>
        <v>19830416</v>
      </c>
    </row>
    <row r="1001" spans="1:80" s="49" customFormat="1" ht="12.95" customHeight="1" x14ac:dyDescent="0.2">
      <c r="A1001" s="43">
        <v>4</v>
      </c>
      <c r="B1001" s="43">
        <v>16</v>
      </c>
      <c r="C1001" s="43">
        <v>1983</v>
      </c>
      <c r="D1001" s="43" t="s">
        <v>658</v>
      </c>
      <c r="E1001" s="43" t="s">
        <v>538</v>
      </c>
      <c r="F1001" s="44" t="s">
        <v>1010</v>
      </c>
      <c r="G1001" s="43"/>
      <c r="H1001" s="44" t="s">
        <v>1011</v>
      </c>
      <c r="I1001" s="44"/>
      <c r="J1001" s="45">
        <v>30422</v>
      </c>
      <c r="K1001" s="43" t="s">
        <v>1093</v>
      </c>
      <c r="L1001" s="43" t="s">
        <v>4</v>
      </c>
      <c r="M1001" s="43" t="s">
        <v>802</v>
      </c>
      <c r="N1001" s="46">
        <v>1</v>
      </c>
      <c r="O1001" s="46">
        <v>2</v>
      </c>
      <c r="P1001" s="44" t="s">
        <v>1281</v>
      </c>
      <c r="Q1001" s="44" t="s">
        <v>1017</v>
      </c>
      <c r="R1001" s="44" t="s">
        <v>376</v>
      </c>
      <c r="S1001" s="43"/>
      <c r="T1001" s="43"/>
      <c r="U1001" s="43"/>
      <c r="V1001" s="43"/>
      <c r="W1001" s="43"/>
      <c r="X1001" s="43"/>
      <c r="Y1001" s="43"/>
      <c r="Z1001" s="43"/>
      <c r="AA1001" s="43"/>
      <c r="AB1001" s="43"/>
      <c r="AC1001" s="43"/>
      <c r="AD1001" s="43"/>
      <c r="AE1001" s="47">
        <f t="shared" si="90"/>
        <v>0</v>
      </c>
      <c r="AF1001" s="47">
        <f t="shared" si="91"/>
        <v>0</v>
      </c>
      <c r="AG1001" s="47">
        <f t="shared" si="92"/>
        <v>1</v>
      </c>
      <c r="AH1001" s="43" t="s">
        <v>1097</v>
      </c>
      <c r="AI1001" s="43" t="s">
        <v>1098</v>
      </c>
      <c r="AJ1001" s="43" t="s">
        <v>376</v>
      </c>
      <c r="AK1001" s="43" t="s">
        <v>658</v>
      </c>
      <c r="AL1001" s="43" t="s">
        <v>1379</v>
      </c>
      <c r="AM1001" s="43" t="s">
        <v>1380</v>
      </c>
      <c r="AN1001" s="43" t="s">
        <v>376</v>
      </c>
      <c r="AO1001" s="43" t="s">
        <v>658</v>
      </c>
      <c r="AP1001" s="43"/>
      <c r="AQ1001" s="43">
        <v>2</v>
      </c>
      <c r="AR1001" s="43"/>
      <c r="AS1001" s="43"/>
      <c r="AT1001" s="43"/>
      <c r="AU1001" s="43" t="s">
        <v>376</v>
      </c>
      <c r="AV1001" s="43"/>
      <c r="AW1001" s="43" t="s">
        <v>30</v>
      </c>
      <c r="AX1001" s="43"/>
      <c r="AY1001" s="43" t="s">
        <v>30</v>
      </c>
      <c r="AZ1001" s="43"/>
      <c r="BA1001" s="44"/>
      <c r="BB1001" s="48"/>
      <c r="BC1001" s="43"/>
      <c r="BD1001" s="43"/>
      <c r="BE1001" s="43"/>
      <c r="BF1001" s="43">
        <v>1</v>
      </c>
      <c r="BG1001" s="43">
        <v>2</v>
      </c>
      <c r="BH1001" s="43">
        <v>1</v>
      </c>
      <c r="BI1001" s="43" t="s">
        <v>1093</v>
      </c>
      <c r="BJ1001" s="43" t="s">
        <v>802</v>
      </c>
      <c r="BK1001" s="43">
        <v>1983</v>
      </c>
      <c r="BL1001" s="43" t="str">
        <f t="shared" si="93"/>
        <v>1983Sheffield Wednesday</v>
      </c>
      <c r="BM1001" s="49" t="str">
        <f t="shared" si="94"/>
        <v>London</v>
      </c>
      <c r="BN1001" s="43"/>
      <c r="BO1001" s="43"/>
      <c r="BP1001" s="43"/>
      <c r="BQ1001" s="43"/>
      <c r="BR1001" s="43"/>
      <c r="BS1001" s="43"/>
      <c r="BT1001" s="43"/>
      <c r="BU1001" s="43"/>
      <c r="BV1001" s="43" t="s">
        <v>376</v>
      </c>
      <c r="BW1001" s="43" t="s">
        <v>376</v>
      </c>
      <c r="BX1001" s="43"/>
      <c r="BZ1001" s="50"/>
      <c r="CA1001" s="50"/>
      <c r="CB1001" s="88" t="str">
        <f t="shared" si="95"/>
        <v>19830416</v>
      </c>
    </row>
    <row r="1002" spans="1:80" s="49" customFormat="1" ht="12.95" customHeight="1" x14ac:dyDescent="0.2">
      <c r="A1002" s="43">
        <v>4</v>
      </c>
      <c r="B1002" s="43">
        <v>16</v>
      </c>
      <c r="C1002" s="43">
        <v>1983</v>
      </c>
      <c r="D1002" s="43" t="s">
        <v>658</v>
      </c>
      <c r="E1002" s="43" t="s">
        <v>538</v>
      </c>
      <c r="F1002" s="44" t="s">
        <v>1010</v>
      </c>
      <c r="G1002" s="43"/>
      <c r="H1002" s="44" t="s">
        <v>1011</v>
      </c>
      <c r="I1002" s="44"/>
      <c r="J1002" s="45">
        <v>30422</v>
      </c>
      <c r="K1002" s="43" t="s">
        <v>821</v>
      </c>
      <c r="L1002" s="43" t="s">
        <v>3</v>
      </c>
      <c r="M1002" s="43" t="s">
        <v>587</v>
      </c>
      <c r="N1002" s="46">
        <v>2</v>
      </c>
      <c r="O1002" s="46">
        <v>1</v>
      </c>
      <c r="P1002" s="44" t="s">
        <v>1219</v>
      </c>
      <c r="Q1002" s="44" t="s">
        <v>1111</v>
      </c>
      <c r="R1002" s="44" t="s">
        <v>376</v>
      </c>
      <c r="S1002" s="43"/>
      <c r="T1002" s="43"/>
      <c r="U1002" s="43"/>
      <c r="V1002" s="43"/>
      <c r="W1002" s="43"/>
      <c r="X1002" s="43"/>
      <c r="Y1002" s="43"/>
      <c r="Z1002" s="43"/>
      <c r="AA1002" s="43"/>
      <c r="AB1002" s="43"/>
      <c r="AC1002" s="43"/>
      <c r="AD1002" s="43"/>
      <c r="AE1002" s="47">
        <f t="shared" si="90"/>
        <v>1</v>
      </c>
      <c r="AF1002" s="47">
        <f t="shared" si="91"/>
        <v>0</v>
      </c>
      <c r="AG1002" s="47">
        <f t="shared" si="92"/>
        <v>0</v>
      </c>
      <c r="AH1002" s="43" t="s">
        <v>1101</v>
      </c>
      <c r="AI1002" s="43" t="s">
        <v>1159</v>
      </c>
      <c r="AJ1002" s="43" t="s">
        <v>376</v>
      </c>
      <c r="AK1002" s="43" t="s">
        <v>658</v>
      </c>
      <c r="AL1002" s="43" t="s">
        <v>1017</v>
      </c>
      <c r="AM1002" s="43" t="s">
        <v>1018</v>
      </c>
      <c r="AN1002" s="43" t="s">
        <v>376</v>
      </c>
      <c r="AO1002" s="43" t="s">
        <v>658</v>
      </c>
      <c r="AP1002" s="43"/>
      <c r="AQ1002" s="43">
        <v>2</v>
      </c>
      <c r="AR1002" s="43"/>
      <c r="AS1002" s="43"/>
      <c r="AT1002" s="43"/>
      <c r="AU1002" s="43" t="s">
        <v>376</v>
      </c>
      <c r="AV1002" s="43"/>
      <c r="AW1002" s="43" t="s">
        <v>30</v>
      </c>
      <c r="AX1002" s="43"/>
      <c r="AY1002" s="43" t="s">
        <v>30</v>
      </c>
      <c r="AZ1002" s="43"/>
      <c r="BA1002" s="44"/>
      <c r="BB1002" s="48"/>
      <c r="BC1002" s="43"/>
      <c r="BD1002" s="43"/>
      <c r="BE1002" s="43"/>
      <c r="BF1002" s="43">
        <v>1</v>
      </c>
      <c r="BG1002" s="43">
        <v>1</v>
      </c>
      <c r="BH1002" s="43">
        <v>1</v>
      </c>
      <c r="BI1002" s="43" t="s">
        <v>821</v>
      </c>
      <c r="BJ1002" s="43" t="s">
        <v>587</v>
      </c>
      <c r="BK1002" s="43">
        <v>1983</v>
      </c>
      <c r="BL1002" s="43" t="str">
        <f t="shared" si="93"/>
        <v>1983Manchester United</v>
      </c>
      <c r="BM1002" s="49" t="str">
        <f t="shared" si="94"/>
        <v>Birmingham</v>
      </c>
      <c r="BN1002" s="43"/>
      <c r="BO1002" s="43"/>
      <c r="BP1002" s="43"/>
      <c r="BQ1002" s="43"/>
      <c r="BR1002" s="43"/>
      <c r="BS1002" s="43"/>
      <c r="BT1002" s="43"/>
      <c r="BU1002" s="43"/>
      <c r="BV1002" s="43" t="s">
        <v>376</v>
      </c>
      <c r="BW1002" s="43" t="s">
        <v>376</v>
      </c>
      <c r="BX1002" s="43"/>
      <c r="BZ1002" s="50"/>
      <c r="CA1002" s="50"/>
      <c r="CB1002" s="88" t="str">
        <f t="shared" si="95"/>
        <v>19830416</v>
      </c>
    </row>
    <row r="1003" spans="1:80" s="49" customFormat="1" ht="12.95" customHeight="1" x14ac:dyDescent="0.2">
      <c r="A1003" s="43">
        <v>4</v>
      </c>
      <c r="B1003" s="43">
        <v>16</v>
      </c>
      <c r="C1003" s="43">
        <v>1983</v>
      </c>
      <c r="D1003" s="43" t="s">
        <v>658</v>
      </c>
      <c r="E1003" s="43" t="s">
        <v>538</v>
      </c>
      <c r="F1003" s="44" t="s">
        <v>1010</v>
      </c>
      <c r="G1003" s="43"/>
      <c r="H1003" s="44" t="s">
        <v>1011</v>
      </c>
      <c r="I1003" s="44"/>
      <c r="J1003" s="45">
        <v>30422</v>
      </c>
      <c r="K1003" s="43" t="s">
        <v>587</v>
      </c>
      <c r="L1003" s="43" t="s">
        <v>4</v>
      </c>
      <c r="M1003" s="43" t="s">
        <v>821</v>
      </c>
      <c r="N1003" s="46">
        <v>1</v>
      </c>
      <c r="O1003" s="46">
        <v>2</v>
      </c>
      <c r="P1003" s="44" t="s">
        <v>1219</v>
      </c>
      <c r="Q1003" s="44" t="s">
        <v>1111</v>
      </c>
      <c r="R1003" s="44" t="s">
        <v>376</v>
      </c>
      <c r="S1003" s="43"/>
      <c r="T1003" s="43"/>
      <c r="U1003" s="43"/>
      <c r="V1003" s="43"/>
      <c r="W1003" s="43"/>
      <c r="X1003" s="43"/>
      <c r="Y1003" s="43"/>
      <c r="Z1003" s="43"/>
      <c r="AA1003" s="43"/>
      <c r="AB1003" s="43"/>
      <c r="AC1003" s="43"/>
      <c r="AD1003" s="43"/>
      <c r="AE1003" s="47">
        <f t="shared" si="90"/>
        <v>0</v>
      </c>
      <c r="AF1003" s="47">
        <f t="shared" si="91"/>
        <v>0</v>
      </c>
      <c r="AG1003" s="47">
        <f t="shared" si="92"/>
        <v>1</v>
      </c>
      <c r="AH1003" s="43" t="s">
        <v>1017</v>
      </c>
      <c r="AI1003" s="43" t="s">
        <v>1018</v>
      </c>
      <c r="AJ1003" s="43" t="s">
        <v>376</v>
      </c>
      <c r="AK1003" s="43" t="s">
        <v>658</v>
      </c>
      <c r="AL1003" s="43" t="s">
        <v>1101</v>
      </c>
      <c r="AM1003" s="43" t="s">
        <v>1159</v>
      </c>
      <c r="AN1003" s="43" t="s">
        <v>376</v>
      </c>
      <c r="AO1003" s="43" t="s">
        <v>658</v>
      </c>
      <c r="AP1003" s="43"/>
      <c r="AQ1003" s="43">
        <v>2</v>
      </c>
      <c r="AR1003" s="43"/>
      <c r="AS1003" s="43"/>
      <c r="AT1003" s="43"/>
      <c r="AU1003" s="43" t="s">
        <v>376</v>
      </c>
      <c r="AV1003" s="43"/>
      <c r="AW1003" s="43" t="s">
        <v>30</v>
      </c>
      <c r="AX1003" s="43"/>
      <c r="AY1003" s="43" t="s">
        <v>30</v>
      </c>
      <c r="AZ1003" s="43"/>
      <c r="BA1003" s="44"/>
      <c r="BB1003" s="48"/>
      <c r="BC1003" s="43"/>
      <c r="BD1003" s="43"/>
      <c r="BE1003" s="43"/>
      <c r="BF1003" s="43">
        <v>1</v>
      </c>
      <c r="BG1003" s="43">
        <v>1</v>
      </c>
      <c r="BH1003" s="43">
        <v>1</v>
      </c>
      <c r="BI1003" s="43" t="s">
        <v>587</v>
      </c>
      <c r="BJ1003" s="43" t="s">
        <v>821</v>
      </c>
      <c r="BK1003" s="43">
        <v>1983</v>
      </c>
      <c r="BL1003" s="43" t="str">
        <f t="shared" si="93"/>
        <v>1983Arsenal</v>
      </c>
      <c r="BM1003" s="49" t="str">
        <f t="shared" si="94"/>
        <v>Birmingham</v>
      </c>
      <c r="BN1003" s="43"/>
      <c r="BO1003" s="43"/>
      <c r="BP1003" s="43"/>
      <c r="BQ1003" s="43"/>
      <c r="BR1003" s="43"/>
      <c r="BS1003" s="43"/>
      <c r="BT1003" s="43"/>
      <c r="BU1003" s="43"/>
      <c r="BV1003" s="43" t="s">
        <v>376</v>
      </c>
      <c r="BW1003" s="43" t="s">
        <v>376</v>
      </c>
      <c r="BX1003" s="43"/>
      <c r="BZ1003" s="50"/>
      <c r="CA1003" s="50"/>
      <c r="CB1003" s="88" t="str">
        <f t="shared" si="95"/>
        <v>19830416</v>
      </c>
    </row>
    <row r="1004" spans="1:80" s="49" customFormat="1" ht="12.95" customHeight="1" x14ac:dyDescent="0.2">
      <c r="A1004" s="43">
        <v>5</v>
      </c>
      <c r="B1004" s="43">
        <v>21</v>
      </c>
      <c r="C1004" s="43">
        <v>1983</v>
      </c>
      <c r="D1004" s="43" t="s">
        <v>658</v>
      </c>
      <c r="E1004" s="43" t="s">
        <v>538</v>
      </c>
      <c r="F1004" s="44" t="s">
        <v>1010</v>
      </c>
      <c r="G1004" s="43"/>
      <c r="H1004" s="44" t="s">
        <v>1025</v>
      </c>
      <c r="I1004" s="44"/>
      <c r="J1004" s="45">
        <v>30457</v>
      </c>
      <c r="K1004" s="43" t="s">
        <v>821</v>
      </c>
      <c r="L1004" s="43" t="s">
        <v>1014</v>
      </c>
      <c r="M1004" s="43" t="s">
        <v>802</v>
      </c>
      <c r="N1004" s="46">
        <v>2</v>
      </c>
      <c r="O1004" s="46">
        <v>2</v>
      </c>
      <c r="P1004" s="44" t="s">
        <v>1268</v>
      </c>
      <c r="Q1004" s="44" t="s">
        <v>1017</v>
      </c>
      <c r="R1004" s="44" t="s">
        <v>376</v>
      </c>
      <c r="S1004" s="43"/>
      <c r="T1004" s="43"/>
      <c r="U1004" s="43"/>
      <c r="V1004" s="43"/>
      <c r="W1004" s="43"/>
      <c r="X1004" s="43"/>
      <c r="Y1004" s="43"/>
      <c r="Z1004" s="43"/>
      <c r="AA1004" s="43"/>
      <c r="AB1004" s="43"/>
      <c r="AC1004" s="43"/>
      <c r="AD1004" s="43"/>
      <c r="AE1004" s="47">
        <f t="shared" si="90"/>
        <v>0</v>
      </c>
      <c r="AF1004" s="47">
        <f t="shared" si="91"/>
        <v>1</v>
      </c>
      <c r="AG1004" s="47">
        <f t="shared" si="92"/>
        <v>0</v>
      </c>
      <c r="AH1004" s="43" t="s">
        <v>1101</v>
      </c>
      <c r="AI1004" s="43" t="s">
        <v>1159</v>
      </c>
      <c r="AJ1004" s="43" t="s">
        <v>376</v>
      </c>
      <c r="AK1004" s="43" t="s">
        <v>658</v>
      </c>
      <c r="AL1004" s="43" t="s">
        <v>1379</v>
      </c>
      <c r="AM1004" s="43" t="s">
        <v>1380</v>
      </c>
      <c r="AN1004" s="43" t="s">
        <v>376</v>
      </c>
      <c r="AO1004" s="43" t="s">
        <v>658</v>
      </c>
      <c r="AP1004" s="43"/>
      <c r="AQ1004" s="43">
        <v>1</v>
      </c>
      <c r="AR1004" s="43"/>
      <c r="AS1004" s="43"/>
      <c r="AT1004" s="43"/>
      <c r="AU1004" s="43" t="s">
        <v>376</v>
      </c>
      <c r="AV1004" s="43"/>
      <c r="AW1004" s="43" t="s">
        <v>30</v>
      </c>
      <c r="AX1004" s="43"/>
      <c r="AY1004" s="43" t="s">
        <v>30</v>
      </c>
      <c r="AZ1004" s="43"/>
      <c r="BA1004" s="44"/>
      <c r="BB1004" s="48"/>
      <c r="BC1004" s="43" t="s">
        <v>30</v>
      </c>
      <c r="BD1004" s="43"/>
      <c r="BE1004" s="43"/>
      <c r="BF1004" s="43">
        <v>1</v>
      </c>
      <c r="BG1004" s="43">
        <v>1</v>
      </c>
      <c r="BH1004" s="43">
        <v>1</v>
      </c>
      <c r="BI1004" s="43" t="s">
        <v>821</v>
      </c>
      <c r="BJ1004" s="43" t="s">
        <v>802</v>
      </c>
      <c r="BK1004" s="43">
        <v>1983</v>
      </c>
      <c r="BL1004" s="43" t="str">
        <f t="shared" si="93"/>
        <v>1983Manchester United</v>
      </c>
      <c r="BM1004" s="49" t="str">
        <f t="shared" si="94"/>
        <v>London</v>
      </c>
      <c r="BN1004" s="43"/>
      <c r="BO1004" s="43"/>
      <c r="BP1004" s="43"/>
      <c r="BQ1004" s="43"/>
      <c r="BR1004" s="43"/>
      <c r="BS1004" s="43"/>
      <c r="BT1004" s="43"/>
      <c r="BU1004" s="43"/>
      <c r="BV1004" s="43" t="s">
        <v>376</v>
      </c>
      <c r="BW1004" s="43" t="s">
        <v>376</v>
      </c>
      <c r="BX1004" s="43"/>
      <c r="BZ1004" s="50"/>
      <c r="CA1004" s="50"/>
      <c r="CB1004" s="88" t="str">
        <f t="shared" si="95"/>
        <v>19830521</v>
      </c>
    </row>
    <row r="1005" spans="1:80" s="49" customFormat="1" ht="12.95" customHeight="1" x14ac:dyDescent="0.2">
      <c r="A1005" s="43">
        <v>5</v>
      </c>
      <c r="B1005" s="43">
        <v>21</v>
      </c>
      <c r="C1005" s="43">
        <v>1983</v>
      </c>
      <c r="D1005" s="43" t="s">
        <v>658</v>
      </c>
      <c r="E1005" s="43" t="s">
        <v>538</v>
      </c>
      <c r="F1005" s="44" t="s">
        <v>1010</v>
      </c>
      <c r="G1005" s="43"/>
      <c r="H1005" s="44" t="s">
        <v>1025</v>
      </c>
      <c r="I1005" s="44"/>
      <c r="J1005" s="45">
        <v>30457</v>
      </c>
      <c r="K1005" s="43" t="s">
        <v>802</v>
      </c>
      <c r="L1005" s="43" t="s">
        <v>1014</v>
      </c>
      <c r="M1005" s="43" t="s">
        <v>821</v>
      </c>
      <c r="N1005" s="46">
        <v>2</v>
      </c>
      <c r="O1005" s="46">
        <v>2</v>
      </c>
      <c r="P1005" s="44" t="s">
        <v>1268</v>
      </c>
      <c r="Q1005" s="44" t="s">
        <v>1017</v>
      </c>
      <c r="R1005" s="44" t="s">
        <v>376</v>
      </c>
      <c r="S1005" s="43"/>
      <c r="T1005" s="43"/>
      <c r="U1005" s="43"/>
      <c r="V1005" s="43"/>
      <c r="W1005" s="43"/>
      <c r="X1005" s="43"/>
      <c r="Y1005" s="43"/>
      <c r="Z1005" s="43"/>
      <c r="AA1005" s="43"/>
      <c r="AB1005" s="43"/>
      <c r="AC1005" s="43"/>
      <c r="AD1005" s="43"/>
      <c r="AE1005" s="47">
        <f t="shared" si="90"/>
        <v>0</v>
      </c>
      <c r="AF1005" s="47">
        <f t="shared" si="91"/>
        <v>1</v>
      </c>
      <c r="AG1005" s="47">
        <f t="shared" si="92"/>
        <v>0</v>
      </c>
      <c r="AH1005" s="43" t="s">
        <v>1379</v>
      </c>
      <c r="AI1005" s="43" t="s">
        <v>1380</v>
      </c>
      <c r="AJ1005" s="43" t="s">
        <v>376</v>
      </c>
      <c r="AK1005" s="43" t="s">
        <v>658</v>
      </c>
      <c r="AL1005" s="43" t="s">
        <v>1101</v>
      </c>
      <c r="AM1005" s="43" t="s">
        <v>1159</v>
      </c>
      <c r="AN1005" s="43" t="s">
        <v>376</v>
      </c>
      <c r="AO1005" s="43" t="s">
        <v>658</v>
      </c>
      <c r="AP1005" s="43"/>
      <c r="AQ1005" s="43">
        <v>1</v>
      </c>
      <c r="AR1005" s="43"/>
      <c r="AS1005" s="43"/>
      <c r="AT1005" s="43"/>
      <c r="AU1005" s="43" t="s">
        <v>376</v>
      </c>
      <c r="AV1005" s="43"/>
      <c r="AW1005" s="43" t="s">
        <v>30</v>
      </c>
      <c r="AX1005" s="43"/>
      <c r="AY1005" s="43" t="s">
        <v>30</v>
      </c>
      <c r="AZ1005" s="43"/>
      <c r="BA1005" s="44"/>
      <c r="BB1005" s="48"/>
      <c r="BC1005" s="43" t="s">
        <v>30</v>
      </c>
      <c r="BD1005" s="43"/>
      <c r="BE1005" s="43"/>
      <c r="BF1005" s="43">
        <v>1</v>
      </c>
      <c r="BG1005" s="43">
        <v>1</v>
      </c>
      <c r="BH1005" s="43">
        <v>1</v>
      </c>
      <c r="BI1005" s="43" t="s">
        <v>802</v>
      </c>
      <c r="BJ1005" s="43" t="s">
        <v>821</v>
      </c>
      <c r="BK1005" s="43">
        <v>1983</v>
      </c>
      <c r="BL1005" s="43" t="str">
        <f t="shared" si="93"/>
        <v>1983Brighton &amp; Hove Albion</v>
      </c>
      <c r="BM1005" s="49" t="str">
        <f t="shared" si="94"/>
        <v>London</v>
      </c>
      <c r="BN1005" s="43"/>
      <c r="BO1005" s="43"/>
      <c r="BP1005" s="43"/>
      <c r="BQ1005" s="43"/>
      <c r="BR1005" s="43"/>
      <c r="BS1005" s="43"/>
      <c r="BT1005" s="43"/>
      <c r="BU1005" s="43"/>
      <c r="BV1005" s="43" t="s">
        <v>376</v>
      </c>
      <c r="BW1005" s="43" t="s">
        <v>376</v>
      </c>
      <c r="BX1005" s="43"/>
      <c r="BZ1005" s="50"/>
      <c r="CA1005" s="50"/>
      <c r="CB1005" s="88" t="str">
        <f t="shared" si="95"/>
        <v>19830521</v>
      </c>
    </row>
    <row r="1006" spans="1:80" s="49" customFormat="1" ht="12.95" customHeight="1" x14ac:dyDescent="0.2">
      <c r="A1006" s="43">
        <v>5</v>
      </c>
      <c r="B1006" s="43">
        <v>26</v>
      </c>
      <c r="C1006" s="43">
        <v>1983</v>
      </c>
      <c r="D1006" s="43" t="s">
        <v>658</v>
      </c>
      <c r="E1006" s="43" t="s">
        <v>538</v>
      </c>
      <c r="F1006" s="44" t="s">
        <v>1010</v>
      </c>
      <c r="G1006" s="43"/>
      <c r="H1006" s="44" t="s">
        <v>1025</v>
      </c>
      <c r="I1006" s="44" t="s">
        <v>1023</v>
      </c>
      <c r="J1006" s="45">
        <v>30462</v>
      </c>
      <c r="K1006" s="43" t="s">
        <v>821</v>
      </c>
      <c r="L1006" s="43" t="s">
        <v>3</v>
      </c>
      <c r="M1006" s="43" t="s">
        <v>802</v>
      </c>
      <c r="N1006" s="46">
        <v>4</v>
      </c>
      <c r="O1006" s="46">
        <v>0</v>
      </c>
      <c r="P1006" s="44" t="s">
        <v>1268</v>
      </c>
      <c r="Q1006" s="44" t="s">
        <v>1017</v>
      </c>
      <c r="R1006" s="44" t="s">
        <v>376</v>
      </c>
      <c r="S1006" s="43"/>
      <c r="T1006" s="43"/>
      <c r="U1006" s="43"/>
      <c r="V1006" s="43"/>
      <c r="W1006" s="43"/>
      <c r="X1006" s="43"/>
      <c r="Y1006" s="43"/>
      <c r="Z1006" s="43"/>
      <c r="AA1006" s="43"/>
      <c r="AB1006" s="43"/>
      <c r="AC1006" s="43"/>
      <c r="AD1006" s="43"/>
      <c r="AE1006" s="47">
        <f t="shared" si="90"/>
        <v>1</v>
      </c>
      <c r="AF1006" s="47">
        <f t="shared" si="91"/>
        <v>0</v>
      </c>
      <c r="AG1006" s="47">
        <f t="shared" si="92"/>
        <v>0</v>
      </c>
      <c r="AH1006" s="43" t="s">
        <v>1101</v>
      </c>
      <c r="AI1006" s="43" t="s">
        <v>1159</v>
      </c>
      <c r="AJ1006" s="43" t="s">
        <v>376</v>
      </c>
      <c r="AK1006" s="43" t="s">
        <v>658</v>
      </c>
      <c r="AL1006" s="43" t="s">
        <v>1379</v>
      </c>
      <c r="AM1006" s="43" t="s">
        <v>1380</v>
      </c>
      <c r="AN1006" s="43" t="s">
        <v>376</v>
      </c>
      <c r="AO1006" s="43" t="s">
        <v>658</v>
      </c>
      <c r="AP1006" s="43"/>
      <c r="AQ1006" s="43">
        <v>1</v>
      </c>
      <c r="AR1006" s="43"/>
      <c r="AS1006" s="43"/>
      <c r="AT1006" s="43"/>
      <c r="AU1006" s="43" t="s">
        <v>376</v>
      </c>
      <c r="AV1006" s="43"/>
      <c r="AW1006" s="43" t="s">
        <v>30</v>
      </c>
      <c r="AX1006" s="43"/>
      <c r="AY1006" s="43" t="s">
        <v>30</v>
      </c>
      <c r="AZ1006" s="43"/>
      <c r="BA1006" s="44"/>
      <c r="BB1006" s="48" t="s">
        <v>30</v>
      </c>
      <c r="BC1006" s="43" t="s">
        <v>30</v>
      </c>
      <c r="BD1006" s="43"/>
      <c r="BE1006" s="43"/>
      <c r="BF1006" s="43">
        <v>1</v>
      </c>
      <c r="BG1006" s="43">
        <v>1</v>
      </c>
      <c r="BH1006" s="43">
        <v>1</v>
      </c>
      <c r="BI1006" s="43" t="s">
        <v>821</v>
      </c>
      <c r="BJ1006" s="43" t="s">
        <v>802</v>
      </c>
      <c r="BK1006" s="43">
        <v>1983</v>
      </c>
      <c r="BL1006" s="43" t="str">
        <f t="shared" si="93"/>
        <v>1983Manchester United</v>
      </c>
      <c r="BM1006" s="49" t="str">
        <f t="shared" si="94"/>
        <v>London</v>
      </c>
      <c r="BN1006" s="43"/>
      <c r="BO1006" s="43"/>
      <c r="BP1006" s="43"/>
      <c r="BQ1006" s="43"/>
      <c r="BR1006" s="43"/>
      <c r="BS1006" s="43"/>
      <c r="BT1006" s="43"/>
      <c r="BU1006" s="43"/>
      <c r="BV1006" s="43" t="s">
        <v>376</v>
      </c>
      <c r="BW1006" s="43" t="s">
        <v>376</v>
      </c>
      <c r="BX1006" s="43"/>
      <c r="BZ1006" s="50"/>
      <c r="CA1006" s="50"/>
      <c r="CB1006" s="88" t="str">
        <f t="shared" si="95"/>
        <v>19830526</v>
      </c>
    </row>
    <row r="1007" spans="1:80" s="49" customFormat="1" ht="12.95" customHeight="1" x14ac:dyDescent="0.2">
      <c r="A1007" s="43">
        <v>5</v>
      </c>
      <c r="B1007" s="43">
        <v>26</v>
      </c>
      <c r="C1007" s="43">
        <v>1983</v>
      </c>
      <c r="D1007" s="43" t="s">
        <v>658</v>
      </c>
      <c r="E1007" s="43" t="s">
        <v>538</v>
      </c>
      <c r="F1007" s="44" t="s">
        <v>1010</v>
      </c>
      <c r="G1007" s="43"/>
      <c r="H1007" s="44" t="s">
        <v>1025</v>
      </c>
      <c r="I1007" s="44" t="s">
        <v>1023</v>
      </c>
      <c r="J1007" s="45">
        <v>30462</v>
      </c>
      <c r="K1007" s="43" t="s">
        <v>802</v>
      </c>
      <c r="L1007" s="43" t="s">
        <v>4</v>
      </c>
      <c r="M1007" s="43" t="s">
        <v>821</v>
      </c>
      <c r="N1007" s="46">
        <v>0</v>
      </c>
      <c r="O1007" s="46">
        <v>4</v>
      </c>
      <c r="P1007" s="44" t="s">
        <v>1268</v>
      </c>
      <c r="Q1007" s="44" t="s">
        <v>1017</v>
      </c>
      <c r="R1007" s="44" t="s">
        <v>376</v>
      </c>
      <c r="S1007" s="43"/>
      <c r="T1007" s="43"/>
      <c r="U1007" s="43"/>
      <c r="V1007" s="43"/>
      <c r="W1007" s="43"/>
      <c r="X1007" s="43"/>
      <c r="Y1007" s="43"/>
      <c r="Z1007" s="43"/>
      <c r="AA1007" s="43"/>
      <c r="AB1007" s="43"/>
      <c r="AC1007" s="43"/>
      <c r="AD1007" s="43"/>
      <c r="AE1007" s="47">
        <f t="shared" si="90"/>
        <v>0</v>
      </c>
      <c r="AF1007" s="47">
        <f t="shared" si="91"/>
        <v>0</v>
      </c>
      <c r="AG1007" s="47">
        <f t="shared" si="92"/>
        <v>1</v>
      </c>
      <c r="AH1007" s="43" t="s">
        <v>1379</v>
      </c>
      <c r="AI1007" s="43" t="s">
        <v>1380</v>
      </c>
      <c r="AJ1007" s="43" t="s">
        <v>376</v>
      </c>
      <c r="AK1007" s="43" t="s">
        <v>658</v>
      </c>
      <c r="AL1007" s="43" t="s">
        <v>1101</v>
      </c>
      <c r="AM1007" s="43" t="s">
        <v>1159</v>
      </c>
      <c r="AN1007" s="43" t="s">
        <v>376</v>
      </c>
      <c r="AO1007" s="43" t="s">
        <v>658</v>
      </c>
      <c r="AP1007" s="43"/>
      <c r="AQ1007" s="43">
        <v>1</v>
      </c>
      <c r="AR1007" s="43"/>
      <c r="AS1007" s="43"/>
      <c r="AT1007" s="43"/>
      <c r="AU1007" s="43" t="s">
        <v>376</v>
      </c>
      <c r="AV1007" s="43"/>
      <c r="AW1007" s="43" t="s">
        <v>30</v>
      </c>
      <c r="AX1007" s="43"/>
      <c r="AY1007" s="43" t="s">
        <v>30</v>
      </c>
      <c r="AZ1007" s="43"/>
      <c r="BA1007" s="44"/>
      <c r="BB1007" s="48"/>
      <c r="BC1007" s="43" t="s">
        <v>30</v>
      </c>
      <c r="BD1007" s="43"/>
      <c r="BE1007" s="43"/>
      <c r="BF1007" s="43">
        <v>1</v>
      </c>
      <c r="BG1007" s="43">
        <v>1</v>
      </c>
      <c r="BH1007" s="43">
        <v>1</v>
      </c>
      <c r="BI1007" s="43" t="s">
        <v>802</v>
      </c>
      <c r="BJ1007" s="43" t="s">
        <v>821</v>
      </c>
      <c r="BK1007" s="43">
        <v>1983</v>
      </c>
      <c r="BL1007" s="43" t="str">
        <f t="shared" si="93"/>
        <v>1983Brighton &amp; Hove Albion</v>
      </c>
      <c r="BM1007" s="49" t="str">
        <f t="shared" si="94"/>
        <v>London</v>
      </c>
      <c r="BN1007" s="43"/>
      <c r="BO1007" s="43"/>
      <c r="BP1007" s="43"/>
      <c r="BQ1007" s="43"/>
      <c r="BR1007" s="43"/>
      <c r="BS1007" s="43"/>
      <c r="BT1007" s="43"/>
      <c r="BU1007" s="43"/>
      <c r="BV1007" s="43" t="s">
        <v>376</v>
      </c>
      <c r="BW1007" s="43" t="s">
        <v>376</v>
      </c>
      <c r="BX1007" s="43"/>
      <c r="BZ1007" s="50"/>
      <c r="CA1007" s="50"/>
      <c r="CB1007" s="88" t="str">
        <f t="shared" si="95"/>
        <v>19830526</v>
      </c>
    </row>
    <row r="1008" spans="1:80" s="49" customFormat="1" ht="12.95" customHeight="1" x14ac:dyDescent="0.2">
      <c r="A1008" s="43">
        <v>2</v>
      </c>
      <c r="B1008" s="43">
        <v>7</v>
      </c>
      <c r="C1008" s="43">
        <v>1984</v>
      </c>
      <c r="D1008" s="43" t="s">
        <v>658</v>
      </c>
      <c r="E1008" s="43" t="s">
        <v>535</v>
      </c>
      <c r="F1008" s="51" t="s">
        <v>1327</v>
      </c>
      <c r="G1008" s="43"/>
      <c r="H1008" s="51" t="s">
        <v>1011</v>
      </c>
      <c r="I1008" s="51">
        <v>1</v>
      </c>
      <c r="J1008" s="52">
        <v>30719</v>
      </c>
      <c r="K1008" s="43" t="s">
        <v>588</v>
      </c>
      <c r="L1008" s="43" t="s">
        <v>1014</v>
      </c>
      <c r="M1008" s="43" t="s">
        <v>1381</v>
      </c>
      <c r="N1008" s="46">
        <v>2</v>
      </c>
      <c r="O1008" s="46">
        <v>2</v>
      </c>
      <c r="P1008" s="51" t="s">
        <v>1141</v>
      </c>
      <c r="Q1008" s="51" t="s">
        <v>588</v>
      </c>
      <c r="R1008" s="51" t="s">
        <v>376</v>
      </c>
      <c r="S1008" s="43"/>
      <c r="T1008" s="43"/>
      <c r="U1008" s="43"/>
      <c r="V1008" s="43"/>
      <c r="W1008" s="43"/>
      <c r="X1008" s="43"/>
      <c r="Y1008" s="43"/>
      <c r="Z1008" s="43"/>
      <c r="AA1008" s="43"/>
      <c r="AB1008" s="43"/>
      <c r="AC1008" s="43"/>
      <c r="AD1008" s="43" t="s">
        <v>1033</v>
      </c>
      <c r="AE1008" s="47">
        <f t="shared" si="90"/>
        <v>0</v>
      </c>
      <c r="AF1008" s="47">
        <f t="shared" si="91"/>
        <v>1</v>
      </c>
      <c r="AG1008" s="47">
        <f t="shared" si="92"/>
        <v>0</v>
      </c>
      <c r="AH1008" s="43" t="s">
        <v>588</v>
      </c>
      <c r="AI1008" s="43" t="s">
        <v>1175</v>
      </c>
      <c r="AJ1008" s="43" t="s">
        <v>376</v>
      </c>
      <c r="AK1008" s="43" t="s">
        <v>658</v>
      </c>
      <c r="AL1008" s="43" t="s">
        <v>1111</v>
      </c>
      <c r="AM1008" s="43" t="s">
        <v>1126</v>
      </c>
      <c r="AN1008" s="43" t="s">
        <v>376</v>
      </c>
      <c r="AO1008" s="43" t="s">
        <v>658</v>
      </c>
      <c r="AP1008" s="43"/>
      <c r="AQ1008" s="43">
        <v>2</v>
      </c>
      <c r="AR1008" s="43"/>
      <c r="AS1008" s="43"/>
      <c r="AT1008" s="43"/>
      <c r="AU1008" s="43" t="s">
        <v>376</v>
      </c>
      <c r="AV1008" s="43"/>
      <c r="AW1008" s="43" t="s">
        <v>30</v>
      </c>
      <c r="AX1008" s="43"/>
      <c r="AY1008" s="43"/>
      <c r="AZ1008" s="43" t="s">
        <v>30</v>
      </c>
      <c r="BA1008" s="51"/>
      <c r="BB1008" s="48"/>
      <c r="BC1008" s="43"/>
      <c r="BD1008" s="43"/>
      <c r="BE1008" s="43"/>
      <c r="BF1008" s="43">
        <v>1</v>
      </c>
      <c r="BG1008" s="43">
        <v>1</v>
      </c>
      <c r="BH1008" s="43">
        <v>3</v>
      </c>
      <c r="BI1008" s="43" t="s">
        <v>588</v>
      </c>
      <c r="BJ1008" s="43" t="s">
        <v>1381</v>
      </c>
      <c r="BK1008" s="43">
        <v>1984</v>
      </c>
      <c r="BL1008" s="43" t="str">
        <f t="shared" si="93"/>
        <v>1984Liverpool</v>
      </c>
      <c r="BM1008" s="49" t="str">
        <f t="shared" si="94"/>
        <v>Liverpool</v>
      </c>
      <c r="BN1008" s="43"/>
      <c r="BO1008" s="43"/>
      <c r="BP1008" s="43"/>
      <c r="BQ1008" s="43"/>
      <c r="BR1008" s="43"/>
      <c r="BS1008" s="43"/>
      <c r="BT1008" s="43"/>
      <c r="BU1008" s="43"/>
      <c r="BV1008" s="43" t="s">
        <v>376</v>
      </c>
      <c r="BW1008" s="43" t="s">
        <v>376</v>
      </c>
      <c r="BX1008" s="43"/>
      <c r="BZ1008" s="50"/>
      <c r="CA1008" s="50"/>
      <c r="CB1008" s="88" t="str">
        <f t="shared" si="95"/>
        <v>19840207</v>
      </c>
    </row>
    <row r="1009" spans="1:80" s="49" customFormat="1" ht="12.95" customHeight="1" x14ac:dyDescent="0.2">
      <c r="A1009" s="43">
        <v>2</v>
      </c>
      <c r="B1009" s="43">
        <v>7</v>
      </c>
      <c r="C1009" s="43">
        <v>1984</v>
      </c>
      <c r="D1009" s="43" t="s">
        <v>658</v>
      </c>
      <c r="E1009" s="43" t="s">
        <v>535</v>
      </c>
      <c r="F1009" s="51" t="s">
        <v>1327</v>
      </c>
      <c r="G1009" s="43"/>
      <c r="H1009" s="51" t="s">
        <v>1011</v>
      </c>
      <c r="I1009" s="51">
        <v>1</v>
      </c>
      <c r="J1009" s="52">
        <v>30719</v>
      </c>
      <c r="K1009" s="43" t="s">
        <v>1381</v>
      </c>
      <c r="L1009" s="43" t="s">
        <v>1014</v>
      </c>
      <c r="M1009" s="43" t="s">
        <v>588</v>
      </c>
      <c r="N1009" s="46">
        <v>2</v>
      </c>
      <c r="O1009" s="46">
        <v>2</v>
      </c>
      <c r="P1009" s="51" t="s">
        <v>1141</v>
      </c>
      <c r="Q1009" s="51" t="s">
        <v>588</v>
      </c>
      <c r="R1009" s="51" t="s">
        <v>376</v>
      </c>
      <c r="S1009" s="43"/>
      <c r="T1009" s="43"/>
      <c r="U1009" s="43"/>
      <c r="V1009" s="43"/>
      <c r="W1009" s="43"/>
      <c r="X1009" s="43"/>
      <c r="Y1009" s="43"/>
      <c r="Z1009" s="43"/>
      <c r="AA1009" s="43"/>
      <c r="AB1009" s="43"/>
      <c r="AC1009" s="43"/>
      <c r="AD1009" s="43" t="s">
        <v>1037</v>
      </c>
      <c r="AE1009" s="47">
        <f t="shared" si="90"/>
        <v>0</v>
      </c>
      <c r="AF1009" s="47">
        <f t="shared" si="91"/>
        <v>1</v>
      </c>
      <c r="AG1009" s="47">
        <f t="shared" si="92"/>
        <v>0</v>
      </c>
      <c r="AH1009" s="43" t="s">
        <v>1111</v>
      </c>
      <c r="AI1009" s="43" t="s">
        <v>1126</v>
      </c>
      <c r="AJ1009" s="43" t="s">
        <v>376</v>
      </c>
      <c r="AK1009" s="43" t="s">
        <v>658</v>
      </c>
      <c r="AL1009" s="43" t="s">
        <v>588</v>
      </c>
      <c r="AM1009" s="43" t="s">
        <v>1175</v>
      </c>
      <c r="AN1009" s="43" t="s">
        <v>376</v>
      </c>
      <c r="AO1009" s="43" t="s">
        <v>658</v>
      </c>
      <c r="AP1009" s="43"/>
      <c r="AQ1009" s="43">
        <v>2</v>
      </c>
      <c r="AR1009" s="43"/>
      <c r="AS1009" s="43"/>
      <c r="AT1009" s="43"/>
      <c r="AU1009" s="43" t="s">
        <v>376</v>
      </c>
      <c r="AV1009" s="43"/>
      <c r="AW1009" s="43" t="s">
        <v>30</v>
      </c>
      <c r="AX1009" s="43"/>
      <c r="AY1009" s="43"/>
      <c r="AZ1009" s="43" t="s">
        <v>30</v>
      </c>
      <c r="BA1009" s="51"/>
      <c r="BB1009" s="48"/>
      <c r="BC1009" s="43"/>
      <c r="BD1009" s="43"/>
      <c r="BE1009" s="43"/>
      <c r="BF1009" s="43">
        <v>1</v>
      </c>
      <c r="BG1009" s="43">
        <v>3</v>
      </c>
      <c r="BH1009" s="43">
        <v>1</v>
      </c>
      <c r="BI1009" s="43" t="s">
        <v>1381</v>
      </c>
      <c r="BJ1009" s="43" t="s">
        <v>588</v>
      </c>
      <c r="BK1009" s="43">
        <v>1984</v>
      </c>
      <c r="BL1009" s="43" t="str">
        <f t="shared" si="93"/>
        <v>1984Walsall</v>
      </c>
      <c r="BM1009" s="49" t="str">
        <f t="shared" si="94"/>
        <v>Liverpool</v>
      </c>
      <c r="BN1009" s="43"/>
      <c r="BO1009" s="43"/>
      <c r="BP1009" s="43"/>
      <c r="BQ1009" s="43"/>
      <c r="BR1009" s="43"/>
      <c r="BS1009" s="43"/>
      <c r="BT1009" s="43"/>
      <c r="BU1009" s="43"/>
      <c r="BV1009" s="43" t="s">
        <v>376</v>
      </c>
      <c r="BW1009" s="43" t="s">
        <v>376</v>
      </c>
      <c r="BX1009" s="43"/>
      <c r="BZ1009" s="50"/>
      <c r="CA1009" s="50"/>
      <c r="CB1009" s="88" t="str">
        <f t="shared" si="95"/>
        <v>19840207</v>
      </c>
    </row>
    <row r="1010" spans="1:80" s="49" customFormat="1" ht="12.95" customHeight="1" x14ac:dyDescent="0.2">
      <c r="A1010" s="43">
        <v>2</v>
      </c>
      <c r="B1010" s="43">
        <v>14</v>
      </c>
      <c r="C1010" s="43">
        <v>1984</v>
      </c>
      <c r="D1010" s="43" t="s">
        <v>658</v>
      </c>
      <c r="E1010" s="43" t="s">
        <v>535</v>
      </c>
      <c r="F1010" s="51" t="s">
        <v>1327</v>
      </c>
      <c r="G1010" s="43"/>
      <c r="H1010" s="51" t="s">
        <v>1011</v>
      </c>
      <c r="I1010" s="51">
        <v>2</v>
      </c>
      <c r="J1010" s="52">
        <v>30726</v>
      </c>
      <c r="K1010" s="43" t="s">
        <v>1381</v>
      </c>
      <c r="L1010" s="43" t="s">
        <v>4</v>
      </c>
      <c r="M1010" s="43" t="s">
        <v>588</v>
      </c>
      <c r="N1010" s="46">
        <v>0</v>
      </c>
      <c r="O1010" s="46">
        <v>2</v>
      </c>
      <c r="P1010" s="51" t="s">
        <v>1382</v>
      </c>
      <c r="Q1010" s="51" t="s">
        <v>1111</v>
      </c>
      <c r="R1010" s="51" t="s">
        <v>376</v>
      </c>
      <c r="S1010" s="43"/>
      <c r="T1010" s="43"/>
      <c r="U1010" s="43"/>
      <c r="V1010" s="43"/>
      <c r="W1010" s="43"/>
      <c r="X1010" s="43"/>
      <c r="Y1010" s="43"/>
      <c r="Z1010" s="43"/>
      <c r="AA1010" s="43"/>
      <c r="AB1010" s="43"/>
      <c r="AC1010" s="43"/>
      <c r="AD1010" s="43" t="s">
        <v>1033</v>
      </c>
      <c r="AE1010" s="47">
        <f t="shared" si="90"/>
        <v>0</v>
      </c>
      <c r="AF1010" s="47">
        <f t="shared" si="91"/>
        <v>0</v>
      </c>
      <c r="AG1010" s="47">
        <f t="shared" si="92"/>
        <v>1</v>
      </c>
      <c r="AH1010" s="43" t="s">
        <v>1111</v>
      </c>
      <c r="AI1010" s="43" t="s">
        <v>1126</v>
      </c>
      <c r="AJ1010" s="43" t="s">
        <v>376</v>
      </c>
      <c r="AK1010" s="43" t="s">
        <v>658</v>
      </c>
      <c r="AL1010" s="43" t="s">
        <v>588</v>
      </c>
      <c r="AM1010" s="43" t="s">
        <v>1175</v>
      </c>
      <c r="AN1010" s="43" t="s">
        <v>376</v>
      </c>
      <c r="AO1010" s="43" t="s">
        <v>658</v>
      </c>
      <c r="AP1010" s="43"/>
      <c r="AQ1010" s="43">
        <v>2</v>
      </c>
      <c r="AR1010" s="43"/>
      <c r="AS1010" s="43"/>
      <c r="AT1010" s="43"/>
      <c r="AU1010" s="43" t="s">
        <v>376</v>
      </c>
      <c r="AV1010" s="43"/>
      <c r="AW1010" s="43" t="s">
        <v>30</v>
      </c>
      <c r="AX1010" s="43"/>
      <c r="AY1010" s="43"/>
      <c r="AZ1010" s="43" t="s">
        <v>30</v>
      </c>
      <c r="BA1010" s="51"/>
      <c r="BB1010" s="48"/>
      <c r="BC1010" s="43"/>
      <c r="BD1010" s="43"/>
      <c r="BE1010" s="43"/>
      <c r="BF1010" s="43">
        <v>1</v>
      </c>
      <c r="BG1010" s="43">
        <v>3</v>
      </c>
      <c r="BH1010" s="43">
        <v>1</v>
      </c>
      <c r="BI1010" s="43" t="s">
        <v>1381</v>
      </c>
      <c r="BJ1010" s="43" t="s">
        <v>588</v>
      </c>
      <c r="BK1010" s="43">
        <v>1984</v>
      </c>
      <c r="BL1010" s="43" t="str">
        <f t="shared" si="93"/>
        <v>1984Walsall</v>
      </c>
      <c r="BM1010" s="49" t="str">
        <f t="shared" si="94"/>
        <v>Walsall</v>
      </c>
      <c r="BN1010" s="43"/>
      <c r="BO1010" s="43"/>
      <c r="BP1010" s="43"/>
      <c r="BQ1010" s="43"/>
      <c r="BR1010" s="43"/>
      <c r="BS1010" s="43"/>
      <c r="BT1010" s="43"/>
      <c r="BU1010" s="43"/>
      <c r="BV1010" s="43" t="s">
        <v>376</v>
      </c>
      <c r="BW1010" s="43" t="s">
        <v>376</v>
      </c>
      <c r="BX1010" s="43"/>
      <c r="BZ1010" s="50"/>
      <c r="CA1010" s="50"/>
      <c r="CB1010" s="88" t="str">
        <f t="shared" si="95"/>
        <v>19840214</v>
      </c>
    </row>
    <row r="1011" spans="1:80" s="49" customFormat="1" ht="12.95" customHeight="1" x14ac:dyDescent="0.2">
      <c r="A1011" s="43">
        <v>2</v>
      </c>
      <c r="B1011" s="43">
        <v>14</v>
      </c>
      <c r="C1011" s="43">
        <v>1984</v>
      </c>
      <c r="D1011" s="43" t="s">
        <v>658</v>
      </c>
      <c r="E1011" s="43" t="s">
        <v>535</v>
      </c>
      <c r="F1011" s="51" t="s">
        <v>1327</v>
      </c>
      <c r="G1011" s="43"/>
      <c r="H1011" s="51" t="s">
        <v>1011</v>
      </c>
      <c r="I1011" s="51">
        <v>2</v>
      </c>
      <c r="J1011" s="52">
        <v>30726</v>
      </c>
      <c r="K1011" s="43" t="s">
        <v>588</v>
      </c>
      <c r="L1011" s="43" t="s">
        <v>3</v>
      </c>
      <c r="M1011" s="43" t="s">
        <v>1381</v>
      </c>
      <c r="N1011" s="46">
        <v>2</v>
      </c>
      <c r="O1011" s="46">
        <v>0</v>
      </c>
      <c r="P1011" s="51" t="s">
        <v>1382</v>
      </c>
      <c r="Q1011" s="51" t="s">
        <v>1111</v>
      </c>
      <c r="R1011" s="51" t="s">
        <v>376</v>
      </c>
      <c r="S1011" s="43"/>
      <c r="T1011" s="43"/>
      <c r="U1011" s="43"/>
      <c r="V1011" s="43"/>
      <c r="W1011" s="43"/>
      <c r="X1011" s="43"/>
      <c r="Y1011" s="43"/>
      <c r="Z1011" s="43"/>
      <c r="AA1011" s="43"/>
      <c r="AB1011" s="43"/>
      <c r="AC1011" s="43"/>
      <c r="AD1011" s="43" t="s">
        <v>1037</v>
      </c>
      <c r="AE1011" s="47">
        <f t="shared" si="90"/>
        <v>1</v>
      </c>
      <c r="AF1011" s="47">
        <f t="shared" si="91"/>
        <v>0</v>
      </c>
      <c r="AG1011" s="47">
        <f t="shared" si="92"/>
        <v>0</v>
      </c>
      <c r="AH1011" s="43" t="s">
        <v>588</v>
      </c>
      <c r="AI1011" s="43" t="s">
        <v>1175</v>
      </c>
      <c r="AJ1011" s="43" t="s">
        <v>376</v>
      </c>
      <c r="AK1011" s="43" t="s">
        <v>658</v>
      </c>
      <c r="AL1011" s="43" t="s">
        <v>1111</v>
      </c>
      <c r="AM1011" s="43" t="s">
        <v>1126</v>
      </c>
      <c r="AN1011" s="43" t="s">
        <v>376</v>
      </c>
      <c r="AO1011" s="43" t="s">
        <v>658</v>
      </c>
      <c r="AP1011" s="43"/>
      <c r="AQ1011" s="43">
        <v>2</v>
      </c>
      <c r="AR1011" s="43"/>
      <c r="AS1011" s="43"/>
      <c r="AT1011" s="43"/>
      <c r="AU1011" s="43" t="s">
        <v>376</v>
      </c>
      <c r="AV1011" s="43"/>
      <c r="AW1011" s="43" t="s">
        <v>30</v>
      </c>
      <c r="AX1011" s="43"/>
      <c r="AY1011" s="43"/>
      <c r="AZ1011" s="43" t="s">
        <v>30</v>
      </c>
      <c r="BA1011" s="51"/>
      <c r="BB1011" s="48"/>
      <c r="BC1011" s="43"/>
      <c r="BD1011" s="43"/>
      <c r="BE1011" s="43"/>
      <c r="BF1011" s="43">
        <v>1</v>
      </c>
      <c r="BG1011" s="43">
        <v>1</v>
      </c>
      <c r="BH1011" s="43">
        <v>3</v>
      </c>
      <c r="BI1011" s="43" t="s">
        <v>588</v>
      </c>
      <c r="BJ1011" s="43" t="s">
        <v>1381</v>
      </c>
      <c r="BK1011" s="43">
        <v>1984</v>
      </c>
      <c r="BL1011" s="43" t="str">
        <f t="shared" si="93"/>
        <v>1984Liverpool</v>
      </c>
      <c r="BM1011" s="49" t="str">
        <f t="shared" si="94"/>
        <v>Walsall</v>
      </c>
      <c r="BN1011" s="43"/>
      <c r="BO1011" s="43"/>
      <c r="BP1011" s="43"/>
      <c r="BQ1011" s="43"/>
      <c r="BR1011" s="43"/>
      <c r="BS1011" s="43"/>
      <c r="BT1011" s="43"/>
      <c r="BU1011" s="43"/>
      <c r="BV1011" s="43" t="s">
        <v>376</v>
      </c>
      <c r="BW1011" s="43" t="s">
        <v>376</v>
      </c>
      <c r="BX1011" s="43"/>
      <c r="BZ1011" s="50"/>
      <c r="CA1011" s="50"/>
      <c r="CB1011" s="88" t="str">
        <f t="shared" si="95"/>
        <v>19840214</v>
      </c>
    </row>
    <row r="1012" spans="1:80" s="49" customFormat="1" ht="12.95" customHeight="1" x14ac:dyDescent="0.2">
      <c r="A1012" s="43">
        <v>2</v>
      </c>
      <c r="B1012" s="43">
        <v>15</v>
      </c>
      <c r="C1012" s="43">
        <v>1984</v>
      </c>
      <c r="D1012" s="43" t="s">
        <v>658</v>
      </c>
      <c r="E1012" s="43" t="s">
        <v>535</v>
      </c>
      <c r="F1012" s="51" t="s">
        <v>1327</v>
      </c>
      <c r="G1012" s="43"/>
      <c r="H1012" s="51" t="s">
        <v>1011</v>
      </c>
      <c r="I1012" s="51">
        <v>1</v>
      </c>
      <c r="J1012" s="52">
        <v>30727</v>
      </c>
      <c r="K1012" s="43" t="s">
        <v>804</v>
      </c>
      <c r="L1012" s="43" t="s">
        <v>3</v>
      </c>
      <c r="M1012" s="43" t="s">
        <v>806</v>
      </c>
      <c r="N1012" s="46">
        <v>2</v>
      </c>
      <c r="O1012" s="46">
        <v>0</v>
      </c>
      <c r="P1012" s="51" t="s">
        <v>1184</v>
      </c>
      <c r="Q1012" s="51" t="s">
        <v>588</v>
      </c>
      <c r="R1012" s="51" t="s">
        <v>376</v>
      </c>
      <c r="S1012" s="43"/>
      <c r="T1012" s="43"/>
      <c r="U1012" s="43"/>
      <c r="V1012" s="43"/>
      <c r="W1012" s="43"/>
      <c r="X1012" s="43"/>
      <c r="Y1012" s="43"/>
      <c r="Z1012" s="43"/>
      <c r="AA1012" s="43"/>
      <c r="AB1012" s="43"/>
      <c r="AC1012" s="43"/>
      <c r="AD1012" s="43" t="s">
        <v>1033</v>
      </c>
      <c r="AE1012" s="47">
        <f t="shared" si="90"/>
        <v>1</v>
      </c>
      <c r="AF1012" s="47">
        <f t="shared" si="91"/>
        <v>0</v>
      </c>
      <c r="AG1012" s="47">
        <f t="shared" si="92"/>
        <v>0</v>
      </c>
      <c r="AH1012" s="43" t="s">
        <v>588</v>
      </c>
      <c r="AI1012" s="43" t="s">
        <v>1175</v>
      </c>
      <c r="AJ1012" s="43" t="s">
        <v>376</v>
      </c>
      <c r="AK1012" s="43" t="s">
        <v>658</v>
      </c>
      <c r="AL1012" s="43" t="s">
        <v>1111</v>
      </c>
      <c r="AM1012" s="43" t="s">
        <v>1126</v>
      </c>
      <c r="AN1012" s="43" t="s">
        <v>376</v>
      </c>
      <c r="AO1012" s="43" t="s">
        <v>658</v>
      </c>
      <c r="AP1012" s="43"/>
      <c r="AQ1012" s="43">
        <v>2</v>
      </c>
      <c r="AR1012" s="43"/>
      <c r="AS1012" s="43"/>
      <c r="AT1012" s="43"/>
      <c r="AU1012" s="43" t="s">
        <v>376</v>
      </c>
      <c r="AV1012" s="43"/>
      <c r="AW1012" s="43" t="s">
        <v>30</v>
      </c>
      <c r="AX1012" s="43"/>
      <c r="AY1012" s="43"/>
      <c r="AZ1012" s="43" t="s">
        <v>30</v>
      </c>
      <c r="BA1012" s="51"/>
      <c r="BB1012" s="48"/>
      <c r="BC1012" s="43"/>
      <c r="BD1012" s="43"/>
      <c r="BE1012" s="43"/>
      <c r="BF1012" s="43">
        <v>1</v>
      </c>
      <c r="BG1012" s="43">
        <v>1</v>
      </c>
      <c r="BH1012" s="43">
        <v>1</v>
      </c>
      <c r="BI1012" s="43" t="s">
        <v>804</v>
      </c>
      <c r="BJ1012" s="43" t="s">
        <v>806</v>
      </c>
      <c r="BK1012" s="43">
        <v>1984</v>
      </c>
      <c r="BL1012" s="43" t="str">
        <f t="shared" si="93"/>
        <v>1984Everton</v>
      </c>
      <c r="BM1012" s="49" t="str">
        <f t="shared" si="94"/>
        <v>Everton</v>
      </c>
      <c r="BN1012" s="43"/>
      <c r="BO1012" s="43"/>
      <c r="BP1012" s="43"/>
      <c r="BQ1012" s="43"/>
      <c r="BR1012" s="43"/>
      <c r="BS1012" s="43"/>
      <c r="BT1012" s="43"/>
      <c r="BU1012" s="43"/>
      <c r="BV1012" s="43" t="s">
        <v>376</v>
      </c>
      <c r="BW1012" s="43" t="s">
        <v>376</v>
      </c>
      <c r="BX1012" s="43"/>
      <c r="BZ1012" s="50"/>
      <c r="CA1012" s="50"/>
      <c r="CB1012" s="88" t="str">
        <f t="shared" si="95"/>
        <v>19840215</v>
      </c>
    </row>
    <row r="1013" spans="1:80" s="49" customFormat="1" ht="12.95" customHeight="1" x14ac:dyDescent="0.2">
      <c r="A1013" s="43">
        <v>2</v>
      </c>
      <c r="B1013" s="43">
        <v>15</v>
      </c>
      <c r="C1013" s="43">
        <v>1984</v>
      </c>
      <c r="D1013" s="43" t="s">
        <v>658</v>
      </c>
      <c r="E1013" s="43" t="s">
        <v>535</v>
      </c>
      <c r="F1013" s="51" t="s">
        <v>1327</v>
      </c>
      <c r="G1013" s="43"/>
      <c r="H1013" s="51" t="s">
        <v>1011</v>
      </c>
      <c r="I1013" s="51">
        <v>1</v>
      </c>
      <c r="J1013" s="52">
        <v>30727</v>
      </c>
      <c r="K1013" s="43" t="s">
        <v>806</v>
      </c>
      <c r="L1013" s="43" t="s">
        <v>4</v>
      </c>
      <c r="M1013" s="43" t="s">
        <v>804</v>
      </c>
      <c r="N1013" s="46">
        <v>0</v>
      </c>
      <c r="O1013" s="46">
        <v>2</v>
      </c>
      <c r="P1013" s="51" t="s">
        <v>1184</v>
      </c>
      <c r="Q1013" s="51" t="s">
        <v>588</v>
      </c>
      <c r="R1013" s="51" t="s">
        <v>376</v>
      </c>
      <c r="S1013" s="43"/>
      <c r="T1013" s="43"/>
      <c r="U1013" s="43"/>
      <c r="V1013" s="43"/>
      <c r="W1013" s="43"/>
      <c r="X1013" s="43"/>
      <c r="Y1013" s="43"/>
      <c r="Z1013" s="43"/>
      <c r="AA1013" s="43"/>
      <c r="AB1013" s="43"/>
      <c r="AC1013" s="43"/>
      <c r="AD1013" s="43" t="s">
        <v>1037</v>
      </c>
      <c r="AE1013" s="47">
        <f t="shared" si="90"/>
        <v>0</v>
      </c>
      <c r="AF1013" s="47">
        <f t="shared" si="91"/>
        <v>0</v>
      </c>
      <c r="AG1013" s="47">
        <f t="shared" si="92"/>
        <v>1</v>
      </c>
      <c r="AH1013" s="43" t="s">
        <v>1111</v>
      </c>
      <c r="AI1013" s="43" t="s">
        <v>1126</v>
      </c>
      <c r="AJ1013" s="43" t="s">
        <v>376</v>
      </c>
      <c r="AK1013" s="43" t="s">
        <v>658</v>
      </c>
      <c r="AL1013" s="43" t="s">
        <v>588</v>
      </c>
      <c r="AM1013" s="43" t="s">
        <v>1175</v>
      </c>
      <c r="AN1013" s="43" t="s">
        <v>376</v>
      </c>
      <c r="AO1013" s="43" t="s">
        <v>658</v>
      </c>
      <c r="AP1013" s="43"/>
      <c r="AQ1013" s="43">
        <v>2</v>
      </c>
      <c r="AR1013" s="43"/>
      <c r="AS1013" s="43"/>
      <c r="AT1013" s="43"/>
      <c r="AU1013" s="43" t="s">
        <v>376</v>
      </c>
      <c r="AV1013" s="43"/>
      <c r="AW1013" s="43" t="s">
        <v>30</v>
      </c>
      <c r="AX1013" s="43"/>
      <c r="AY1013" s="43"/>
      <c r="AZ1013" s="43" t="s">
        <v>30</v>
      </c>
      <c r="BA1013" s="51"/>
      <c r="BB1013" s="48"/>
      <c r="BC1013" s="43"/>
      <c r="BD1013" s="43"/>
      <c r="BE1013" s="43"/>
      <c r="BF1013" s="43">
        <v>1</v>
      </c>
      <c r="BG1013" s="43">
        <v>1</v>
      </c>
      <c r="BH1013" s="43">
        <v>1</v>
      </c>
      <c r="BI1013" s="43" t="s">
        <v>806</v>
      </c>
      <c r="BJ1013" s="43" t="s">
        <v>804</v>
      </c>
      <c r="BK1013" s="43">
        <v>1984</v>
      </c>
      <c r="BL1013" s="43" t="str">
        <f t="shared" si="93"/>
        <v>1984Aston Villa</v>
      </c>
      <c r="BM1013" s="49" t="str">
        <f t="shared" si="94"/>
        <v>Everton</v>
      </c>
      <c r="BN1013" s="43"/>
      <c r="BO1013" s="43"/>
      <c r="BP1013" s="43"/>
      <c r="BQ1013" s="43"/>
      <c r="BR1013" s="43"/>
      <c r="BS1013" s="43"/>
      <c r="BT1013" s="43"/>
      <c r="BU1013" s="43"/>
      <c r="BV1013" s="43" t="s">
        <v>376</v>
      </c>
      <c r="BW1013" s="43" t="s">
        <v>376</v>
      </c>
      <c r="BX1013" s="43"/>
      <c r="BZ1013" s="50"/>
      <c r="CA1013" s="50"/>
      <c r="CB1013" s="88" t="str">
        <f t="shared" si="95"/>
        <v>19840215</v>
      </c>
    </row>
    <row r="1014" spans="1:80" s="49" customFormat="1" ht="12.95" customHeight="1" x14ac:dyDescent="0.2">
      <c r="A1014" s="43">
        <v>2</v>
      </c>
      <c r="B1014" s="43">
        <v>22</v>
      </c>
      <c r="C1014" s="43">
        <v>1984</v>
      </c>
      <c r="D1014" s="43" t="s">
        <v>658</v>
      </c>
      <c r="E1014" s="43" t="s">
        <v>535</v>
      </c>
      <c r="F1014" s="51" t="s">
        <v>1327</v>
      </c>
      <c r="G1014" s="43"/>
      <c r="H1014" s="51" t="s">
        <v>1011</v>
      </c>
      <c r="I1014" s="51">
        <v>2</v>
      </c>
      <c r="J1014" s="52">
        <v>30734</v>
      </c>
      <c r="K1014" s="43" t="s">
        <v>806</v>
      </c>
      <c r="L1014" s="43" t="s">
        <v>3</v>
      </c>
      <c r="M1014" s="43" t="s">
        <v>804</v>
      </c>
      <c r="N1014" s="46">
        <v>1</v>
      </c>
      <c r="O1014" s="46">
        <v>0</v>
      </c>
      <c r="P1014" s="51" t="s">
        <v>1219</v>
      </c>
      <c r="Q1014" s="51" t="s">
        <v>1111</v>
      </c>
      <c r="R1014" s="51" t="s">
        <v>376</v>
      </c>
      <c r="S1014" s="43"/>
      <c r="T1014" s="43"/>
      <c r="U1014" s="43"/>
      <c r="V1014" s="43"/>
      <c r="W1014" s="43"/>
      <c r="X1014" s="43"/>
      <c r="Y1014" s="43"/>
      <c r="Z1014" s="43"/>
      <c r="AA1014" s="43"/>
      <c r="AB1014" s="43"/>
      <c r="AC1014" s="43"/>
      <c r="AD1014" s="43" t="s">
        <v>1033</v>
      </c>
      <c r="AE1014" s="47">
        <f t="shared" si="90"/>
        <v>1</v>
      </c>
      <c r="AF1014" s="47">
        <f t="shared" si="91"/>
        <v>0</v>
      </c>
      <c r="AG1014" s="47">
        <f t="shared" si="92"/>
        <v>0</v>
      </c>
      <c r="AH1014" s="43" t="s">
        <v>1111</v>
      </c>
      <c r="AI1014" s="43" t="s">
        <v>1126</v>
      </c>
      <c r="AJ1014" s="43" t="s">
        <v>376</v>
      </c>
      <c r="AK1014" s="43" t="s">
        <v>658</v>
      </c>
      <c r="AL1014" s="43" t="s">
        <v>588</v>
      </c>
      <c r="AM1014" s="43" t="s">
        <v>1175</v>
      </c>
      <c r="AN1014" s="43" t="s">
        <v>376</v>
      </c>
      <c r="AO1014" s="43" t="s">
        <v>658</v>
      </c>
      <c r="AP1014" s="43"/>
      <c r="AQ1014" s="43">
        <v>2</v>
      </c>
      <c r="AR1014" s="43"/>
      <c r="AS1014" s="43"/>
      <c r="AT1014" s="43"/>
      <c r="AU1014" s="43" t="s">
        <v>376</v>
      </c>
      <c r="AV1014" s="43"/>
      <c r="AW1014" s="43" t="s">
        <v>30</v>
      </c>
      <c r="AX1014" s="43"/>
      <c r="AY1014" s="43"/>
      <c r="AZ1014" s="43" t="s">
        <v>30</v>
      </c>
      <c r="BA1014" s="51"/>
      <c r="BB1014" s="48"/>
      <c r="BC1014" s="43"/>
      <c r="BD1014" s="43"/>
      <c r="BE1014" s="43"/>
      <c r="BF1014" s="43">
        <v>1</v>
      </c>
      <c r="BG1014" s="43">
        <v>1</v>
      </c>
      <c r="BH1014" s="43">
        <v>1</v>
      </c>
      <c r="BI1014" s="43" t="s">
        <v>806</v>
      </c>
      <c r="BJ1014" s="43" t="s">
        <v>804</v>
      </c>
      <c r="BK1014" s="43">
        <v>1984</v>
      </c>
      <c r="BL1014" s="43" t="str">
        <f t="shared" si="93"/>
        <v>1984Aston Villa</v>
      </c>
      <c r="BM1014" s="49" t="str">
        <f t="shared" si="94"/>
        <v>Aston Villa</v>
      </c>
      <c r="BN1014" s="43"/>
      <c r="BO1014" s="43"/>
      <c r="BP1014" s="43"/>
      <c r="BQ1014" s="43"/>
      <c r="BR1014" s="43"/>
      <c r="BS1014" s="43"/>
      <c r="BT1014" s="43"/>
      <c r="BU1014" s="43"/>
      <c r="BV1014" s="43" t="s">
        <v>376</v>
      </c>
      <c r="BW1014" s="43" t="s">
        <v>376</v>
      </c>
      <c r="BX1014" s="43"/>
      <c r="BZ1014" s="50"/>
      <c r="CA1014" s="50"/>
      <c r="CB1014" s="88" t="str">
        <f t="shared" si="95"/>
        <v>19840222</v>
      </c>
    </row>
    <row r="1015" spans="1:80" s="49" customFormat="1" ht="12.95" customHeight="1" x14ac:dyDescent="0.2">
      <c r="A1015" s="43">
        <v>2</v>
      </c>
      <c r="B1015" s="43">
        <v>22</v>
      </c>
      <c r="C1015" s="43">
        <v>1984</v>
      </c>
      <c r="D1015" s="43" t="s">
        <v>658</v>
      </c>
      <c r="E1015" s="43" t="s">
        <v>535</v>
      </c>
      <c r="F1015" s="51" t="s">
        <v>1327</v>
      </c>
      <c r="G1015" s="43"/>
      <c r="H1015" s="51" t="s">
        <v>1011</v>
      </c>
      <c r="I1015" s="51">
        <v>2</v>
      </c>
      <c r="J1015" s="52">
        <v>30734</v>
      </c>
      <c r="K1015" s="43" t="s">
        <v>804</v>
      </c>
      <c r="L1015" s="43" t="s">
        <v>4</v>
      </c>
      <c r="M1015" s="43" t="s">
        <v>806</v>
      </c>
      <c r="N1015" s="46">
        <v>0</v>
      </c>
      <c r="O1015" s="46">
        <v>1</v>
      </c>
      <c r="P1015" s="51" t="s">
        <v>1219</v>
      </c>
      <c r="Q1015" s="51" t="s">
        <v>1111</v>
      </c>
      <c r="R1015" s="51" t="s">
        <v>376</v>
      </c>
      <c r="S1015" s="43"/>
      <c r="T1015" s="43"/>
      <c r="U1015" s="43"/>
      <c r="V1015" s="43"/>
      <c r="W1015" s="43"/>
      <c r="X1015" s="43"/>
      <c r="Y1015" s="43"/>
      <c r="Z1015" s="43"/>
      <c r="AA1015" s="43"/>
      <c r="AB1015" s="43"/>
      <c r="AC1015" s="43"/>
      <c r="AD1015" s="43" t="s">
        <v>1037</v>
      </c>
      <c r="AE1015" s="47">
        <f t="shared" si="90"/>
        <v>0</v>
      </c>
      <c r="AF1015" s="47">
        <f t="shared" si="91"/>
        <v>0</v>
      </c>
      <c r="AG1015" s="47">
        <f t="shared" si="92"/>
        <v>1</v>
      </c>
      <c r="AH1015" s="43" t="s">
        <v>588</v>
      </c>
      <c r="AI1015" s="43" t="s">
        <v>1175</v>
      </c>
      <c r="AJ1015" s="43" t="s">
        <v>376</v>
      </c>
      <c r="AK1015" s="43" t="s">
        <v>658</v>
      </c>
      <c r="AL1015" s="43" t="s">
        <v>1111</v>
      </c>
      <c r="AM1015" s="43" t="s">
        <v>1126</v>
      </c>
      <c r="AN1015" s="43" t="s">
        <v>376</v>
      </c>
      <c r="AO1015" s="43" t="s">
        <v>658</v>
      </c>
      <c r="AP1015" s="43"/>
      <c r="AQ1015" s="43">
        <v>2</v>
      </c>
      <c r="AR1015" s="43"/>
      <c r="AS1015" s="43"/>
      <c r="AT1015" s="43"/>
      <c r="AU1015" s="43" t="s">
        <v>376</v>
      </c>
      <c r="AV1015" s="43"/>
      <c r="AW1015" s="43" t="s">
        <v>30</v>
      </c>
      <c r="AX1015" s="43"/>
      <c r="AY1015" s="43"/>
      <c r="AZ1015" s="43" t="s">
        <v>30</v>
      </c>
      <c r="BA1015" s="51"/>
      <c r="BB1015" s="48"/>
      <c r="BC1015" s="43"/>
      <c r="BD1015" s="43"/>
      <c r="BE1015" s="43"/>
      <c r="BF1015" s="43">
        <v>1</v>
      </c>
      <c r="BG1015" s="43">
        <v>1</v>
      </c>
      <c r="BH1015" s="43">
        <v>1</v>
      </c>
      <c r="BI1015" s="43" t="s">
        <v>804</v>
      </c>
      <c r="BJ1015" s="43" t="s">
        <v>806</v>
      </c>
      <c r="BK1015" s="43">
        <v>1984</v>
      </c>
      <c r="BL1015" s="43" t="str">
        <f t="shared" si="93"/>
        <v>1984Everton</v>
      </c>
      <c r="BM1015" s="49" t="str">
        <f t="shared" si="94"/>
        <v>Aston Villa</v>
      </c>
      <c r="BN1015" s="43"/>
      <c r="BO1015" s="43"/>
      <c r="BP1015" s="43"/>
      <c r="BQ1015" s="43"/>
      <c r="BR1015" s="43"/>
      <c r="BS1015" s="43"/>
      <c r="BT1015" s="43"/>
      <c r="BU1015" s="43"/>
      <c r="BV1015" s="43" t="s">
        <v>376</v>
      </c>
      <c r="BW1015" s="43" t="s">
        <v>376</v>
      </c>
      <c r="BX1015" s="43"/>
      <c r="BZ1015" s="50"/>
      <c r="CA1015" s="50"/>
      <c r="CB1015" s="88" t="str">
        <f t="shared" si="95"/>
        <v>19840222</v>
      </c>
    </row>
    <row r="1016" spans="1:80" s="49" customFormat="1" ht="12.95" customHeight="1" x14ac:dyDescent="0.2">
      <c r="A1016" s="43">
        <v>3</v>
      </c>
      <c r="B1016" s="43">
        <v>25</v>
      </c>
      <c r="C1016" s="43">
        <v>1984</v>
      </c>
      <c r="D1016" s="43" t="s">
        <v>658</v>
      </c>
      <c r="E1016" s="43" t="s">
        <v>535</v>
      </c>
      <c r="F1016" s="51" t="s">
        <v>1327</v>
      </c>
      <c r="G1016" s="43"/>
      <c r="H1016" s="51" t="s">
        <v>40</v>
      </c>
      <c r="I1016" s="51"/>
      <c r="J1016" s="52">
        <v>30766</v>
      </c>
      <c r="K1016" s="43" t="s">
        <v>588</v>
      </c>
      <c r="L1016" s="43" t="s">
        <v>1014</v>
      </c>
      <c r="M1016" s="43" t="s">
        <v>804</v>
      </c>
      <c r="N1016" s="46">
        <v>0</v>
      </c>
      <c r="O1016" s="46">
        <v>0</v>
      </c>
      <c r="P1016" s="51" t="s">
        <v>1268</v>
      </c>
      <c r="Q1016" s="51" t="s">
        <v>1017</v>
      </c>
      <c r="R1016" s="51" t="s">
        <v>376</v>
      </c>
      <c r="S1016" s="43" t="s">
        <v>1023</v>
      </c>
      <c r="T1016" s="43"/>
      <c r="U1016" s="43"/>
      <c r="V1016" s="43"/>
      <c r="W1016" s="43"/>
      <c r="X1016" s="43"/>
      <c r="Y1016" s="43"/>
      <c r="Z1016" s="43"/>
      <c r="AA1016" s="43"/>
      <c r="AB1016" s="43"/>
      <c r="AC1016" s="43"/>
      <c r="AD1016" s="43"/>
      <c r="AE1016" s="47">
        <f t="shared" si="90"/>
        <v>0</v>
      </c>
      <c r="AF1016" s="47">
        <f t="shared" si="91"/>
        <v>1</v>
      </c>
      <c r="AG1016" s="47">
        <f t="shared" si="92"/>
        <v>0</v>
      </c>
      <c r="AH1016" s="43" t="s">
        <v>588</v>
      </c>
      <c r="AI1016" s="43" t="s">
        <v>1175</v>
      </c>
      <c r="AJ1016" s="43" t="s">
        <v>376</v>
      </c>
      <c r="AK1016" s="43" t="s">
        <v>658</v>
      </c>
      <c r="AL1016" s="43" t="s">
        <v>588</v>
      </c>
      <c r="AM1016" s="43" t="s">
        <v>1175</v>
      </c>
      <c r="AN1016" s="43" t="s">
        <v>376</v>
      </c>
      <c r="AO1016" s="43" t="s">
        <v>658</v>
      </c>
      <c r="AP1016" s="43"/>
      <c r="AQ1016" s="43">
        <v>1</v>
      </c>
      <c r="AR1016" s="43"/>
      <c r="AS1016" s="43"/>
      <c r="AT1016" s="43" t="s">
        <v>1229</v>
      </c>
      <c r="AU1016" s="43" t="s">
        <v>376</v>
      </c>
      <c r="AV1016" s="43"/>
      <c r="AW1016" s="43" t="s">
        <v>30</v>
      </c>
      <c r="AX1016" s="43"/>
      <c r="AY1016" s="43"/>
      <c r="AZ1016" s="43" t="s">
        <v>30</v>
      </c>
      <c r="BA1016" s="51"/>
      <c r="BB1016" s="48"/>
      <c r="BC1016" s="43" t="s">
        <v>30</v>
      </c>
      <c r="BD1016" s="43"/>
      <c r="BE1016" s="43"/>
      <c r="BF1016" s="43">
        <v>1</v>
      </c>
      <c r="BG1016" s="43">
        <v>1</v>
      </c>
      <c r="BH1016" s="43">
        <v>1</v>
      </c>
      <c r="BI1016" s="43" t="s">
        <v>588</v>
      </c>
      <c r="BJ1016" s="43" t="s">
        <v>804</v>
      </c>
      <c r="BK1016" s="43">
        <v>1984</v>
      </c>
      <c r="BL1016" s="43" t="str">
        <f t="shared" si="93"/>
        <v>1984Liverpool</v>
      </c>
      <c r="BM1016" s="49" t="str">
        <f t="shared" si="94"/>
        <v>London</v>
      </c>
      <c r="BN1016" s="43"/>
      <c r="BO1016" s="43"/>
      <c r="BP1016" s="43"/>
      <c r="BQ1016" s="43"/>
      <c r="BR1016" s="43"/>
      <c r="BS1016" s="43"/>
      <c r="BT1016" s="43"/>
      <c r="BU1016" s="43"/>
      <c r="BV1016" s="43" t="s">
        <v>376</v>
      </c>
      <c r="BW1016" s="43" t="s">
        <v>376</v>
      </c>
      <c r="BX1016" s="43"/>
      <c r="BZ1016" s="50"/>
      <c r="CA1016" s="50"/>
      <c r="CB1016" s="88" t="str">
        <f t="shared" si="95"/>
        <v>19840325</v>
      </c>
    </row>
    <row r="1017" spans="1:80" s="49" customFormat="1" ht="12.95" customHeight="1" x14ac:dyDescent="0.2">
      <c r="A1017" s="43">
        <v>3</v>
      </c>
      <c r="B1017" s="43">
        <v>25</v>
      </c>
      <c r="C1017" s="43">
        <v>1984</v>
      </c>
      <c r="D1017" s="43" t="s">
        <v>658</v>
      </c>
      <c r="E1017" s="43" t="s">
        <v>535</v>
      </c>
      <c r="F1017" s="51" t="s">
        <v>1327</v>
      </c>
      <c r="G1017" s="43"/>
      <c r="H1017" s="51" t="s">
        <v>40</v>
      </c>
      <c r="I1017" s="51"/>
      <c r="J1017" s="52">
        <v>30766</v>
      </c>
      <c r="K1017" s="43" t="s">
        <v>804</v>
      </c>
      <c r="L1017" s="43" t="s">
        <v>1014</v>
      </c>
      <c r="M1017" s="43" t="s">
        <v>588</v>
      </c>
      <c r="N1017" s="46">
        <v>0</v>
      </c>
      <c r="O1017" s="46">
        <v>0</v>
      </c>
      <c r="P1017" s="51" t="s">
        <v>1268</v>
      </c>
      <c r="Q1017" s="51" t="s">
        <v>1017</v>
      </c>
      <c r="R1017" s="51" t="s">
        <v>376</v>
      </c>
      <c r="S1017" s="43" t="s">
        <v>1023</v>
      </c>
      <c r="T1017" s="43"/>
      <c r="U1017" s="43"/>
      <c r="V1017" s="43"/>
      <c r="W1017" s="43"/>
      <c r="X1017" s="43"/>
      <c r="Y1017" s="43"/>
      <c r="Z1017" s="43"/>
      <c r="AA1017" s="43"/>
      <c r="AB1017" s="43"/>
      <c r="AC1017" s="43"/>
      <c r="AD1017" s="43"/>
      <c r="AE1017" s="47">
        <f t="shared" si="90"/>
        <v>0</v>
      </c>
      <c r="AF1017" s="47">
        <f t="shared" si="91"/>
        <v>1</v>
      </c>
      <c r="AG1017" s="47">
        <f t="shared" si="92"/>
        <v>0</v>
      </c>
      <c r="AH1017" s="43" t="s">
        <v>588</v>
      </c>
      <c r="AI1017" s="43" t="s">
        <v>1175</v>
      </c>
      <c r="AJ1017" s="43" t="s">
        <v>376</v>
      </c>
      <c r="AK1017" s="43" t="s">
        <v>658</v>
      </c>
      <c r="AL1017" s="43" t="s">
        <v>588</v>
      </c>
      <c r="AM1017" s="43" t="s">
        <v>1175</v>
      </c>
      <c r="AN1017" s="43" t="s">
        <v>376</v>
      </c>
      <c r="AO1017" s="43" t="s">
        <v>658</v>
      </c>
      <c r="AP1017" s="43"/>
      <c r="AQ1017" s="43">
        <v>1</v>
      </c>
      <c r="AR1017" s="43"/>
      <c r="AS1017" s="43"/>
      <c r="AT1017" s="43" t="s">
        <v>1229</v>
      </c>
      <c r="AU1017" s="43" t="s">
        <v>376</v>
      </c>
      <c r="AV1017" s="43"/>
      <c r="AW1017" s="43" t="s">
        <v>30</v>
      </c>
      <c r="AX1017" s="43"/>
      <c r="AY1017" s="43"/>
      <c r="AZ1017" s="43" t="s">
        <v>30</v>
      </c>
      <c r="BA1017" s="51"/>
      <c r="BB1017" s="48"/>
      <c r="BC1017" s="43" t="s">
        <v>30</v>
      </c>
      <c r="BD1017" s="43"/>
      <c r="BE1017" s="43"/>
      <c r="BF1017" s="43">
        <v>1</v>
      </c>
      <c r="BG1017" s="43">
        <v>1</v>
      </c>
      <c r="BH1017" s="43">
        <v>1</v>
      </c>
      <c r="BI1017" s="43" t="s">
        <v>804</v>
      </c>
      <c r="BJ1017" s="43" t="s">
        <v>588</v>
      </c>
      <c r="BK1017" s="43">
        <v>1984</v>
      </c>
      <c r="BL1017" s="43" t="str">
        <f t="shared" si="93"/>
        <v>1984Everton</v>
      </c>
      <c r="BM1017" s="49" t="str">
        <f t="shared" si="94"/>
        <v>London</v>
      </c>
      <c r="BN1017" s="43"/>
      <c r="BO1017" s="43"/>
      <c r="BP1017" s="43"/>
      <c r="BQ1017" s="43"/>
      <c r="BR1017" s="43"/>
      <c r="BS1017" s="43"/>
      <c r="BT1017" s="43"/>
      <c r="BU1017" s="43"/>
      <c r="BV1017" s="43" t="s">
        <v>376</v>
      </c>
      <c r="BW1017" s="43" t="s">
        <v>376</v>
      </c>
      <c r="BX1017" s="43"/>
      <c r="BZ1017" s="50"/>
      <c r="CA1017" s="50"/>
      <c r="CB1017" s="88" t="str">
        <f t="shared" si="95"/>
        <v>19840325</v>
      </c>
    </row>
    <row r="1018" spans="1:80" s="49" customFormat="1" ht="12.95" customHeight="1" x14ac:dyDescent="0.2">
      <c r="A1018" s="43">
        <v>3</v>
      </c>
      <c r="B1018" s="43">
        <v>28</v>
      </c>
      <c r="C1018" s="43">
        <v>1984</v>
      </c>
      <c r="D1018" s="43" t="s">
        <v>658</v>
      </c>
      <c r="E1018" s="43" t="s">
        <v>535</v>
      </c>
      <c r="F1018" s="51" t="s">
        <v>1327</v>
      </c>
      <c r="G1018" s="43"/>
      <c r="H1018" s="51" t="s">
        <v>40</v>
      </c>
      <c r="I1018" s="51" t="s">
        <v>1023</v>
      </c>
      <c r="J1018" s="52">
        <v>30769</v>
      </c>
      <c r="K1018" s="43" t="s">
        <v>588</v>
      </c>
      <c r="L1018" s="43" t="s">
        <v>3</v>
      </c>
      <c r="M1018" s="43" t="s">
        <v>804</v>
      </c>
      <c r="N1018" s="46">
        <v>1</v>
      </c>
      <c r="O1018" s="46">
        <v>0</v>
      </c>
      <c r="P1018" s="51" t="s">
        <v>1226</v>
      </c>
      <c r="Q1018" s="51" t="s">
        <v>1101</v>
      </c>
      <c r="R1018" s="51" t="s">
        <v>376</v>
      </c>
      <c r="S1018" s="43"/>
      <c r="T1018" s="43"/>
      <c r="U1018" s="43"/>
      <c r="V1018" s="43"/>
      <c r="W1018" s="43"/>
      <c r="X1018" s="43"/>
      <c r="Y1018" s="43"/>
      <c r="Z1018" s="43"/>
      <c r="AA1018" s="43"/>
      <c r="AB1018" s="43"/>
      <c r="AC1018" s="43"/>
      <c r="AD1018" s="43"/>
      <c r="AE1018" s="47">
        <f t="shared" si="90"/>
        <v>1</v>
      </c>
      <c r="AF1018" s="47">
        <f t="shared" si="91"/>
        <v>0</v>
      </c>
      <c r="AG1018" s="47">
        <f t="shared" si="92"/>
        <v>0</v>
      </c>
      <c r="AH1018" s="43" t="s">
        <v>588</v>
      </c>
      <c r="AI1018" s="43" t="s">
        <v>1175</v>
      </c>
      <c r="AJ1018" s="43" t="s">
        <v>376</v>
      </c>
      <c r="AK1018" s="43" t="s">
        <v>658</v>
      </c>
      <c r="AL1018" s="43" t="s">
        <v>588</v>
      </c>
      <c r="AM1018" s="43" t="s">
        <v>1175</v>
      </c>
      <c r="AN1018" s="43" t="s">
        <v>376</v>
      </c>
      <c r="AO1018" s="43" t="s">
        <v>658</v>
      </c>
      <c r="AP1018" s="43"/>
      <c r="AQ1018" s="43">
        <v>1</v>
      </c>
      <c r="AR1018" s="43"/>
      <c r="AS1018" s="43"/>
      <c r="AT1018" s="43" t="s">
        <v>1229</v>
      </c>
      <c r="AU1018" s="43" t="s">
        <v>376</v>
      </c>
      <c r="AV1018" s="43"/>
      <c r="AW1018" s="43" t="s">
        <v>30</v>
      </c>
      <c r="AX1018" s="43"/>
      <c r="AY1018" s="43"/>
      <c r="AZ1018" s="43" t="s">
        <v>30</v>
      </c>
      <c r="BA1018" s="51"/>
      <c r="BB1018" s="48" t="s">
        <v>30</v>
      </c>
      <c r="BC1018" s="43" t="s">
        <v>30</v>
      </c>
      <c r="BD1018" s="43"/>
      <c r="BE1018" s="43"/>
      <c r="BF1018" s="43">
        <v>1</v>
      </c>
      <c r="BG1018" s="43">
        <v>1</v>
      </c>
      <c r="BH1018" s="43">
        <v>1</v>
      </c>
      <c r="BI1018" s="43" t="s">
        <v>588</v>
      </c>
      <c r="BJ1018" s="43" t="s">
        <v>804</v>
      </c>
      <c r="BK1018" s="43">
        <v>1984</v>
      </c>
      <c r="BL1018" s="43" t="str">
        <f t="shared" si="93"/>
        <v>1984Liverpool</v>
      </c>
      <c r="BM1018" s="49" t="str">
        <f t="shared" si="94"/>
        <v>Manchester</v>
      </c>
      <c r="BN1018" s="43"/>
      <c r="BO1018" s="43"/>
      <c r="BP1018" s="43"/>
      <c r="BQ1018" s="43"/>
      <c r="BR1018" s="43"/>
      <c r="BS1018" s="43"/>
      <c r="BT1018" s="43"/>
      <c r="BU1018" s="43"/>
      <c r="BV1018" s="43" t="s">
        <v>376</v>
      </c>
      <c r="BW1018" s="43" t="s">
        <v>376</v>
      </c>
      <c r="BX1018" s="43"/>
      <c r="BZ1018" s="50"/>
      <c r="CA1018" s="50"/>
      <c r="CB1018" s="88" t="str">
        <f t="shared" si="95"/>
        <v>19840328</v>
      </c>
    </row>
    <row r="1019" spans="1:80" s="49" customFormat="1" ht="12.95" customHeight="1" x14ac:dyDescent="0.2">
      <c r="A1019" s="43">
        <v>3</v>
      </c>
      <c r="B1019" s="43">
        <v>28</v>
      </c>
      <c r="C1019" s="43">
        <v>1984</v>
      </c>
      <c r="D1019" s="43" t="s">
        <v>658</v>
      </c>
      <c r="E1019" s="43" t="s">
        <v>535</v>
      </c>
      <c r="F1019" s="51" t="s">
        <v>1327</v>
      </c>
      <c r="G1019" s="43"/>
      <c r="H1019" s="51" t="s">
        <v>40</v>
      </c>
      <c r="I1019" s="51" t="s">
        <v>1023</v>
      </c>
      <c r="J1019" s="52">
        <v>30769</v>
      </c>
      <c r="K1019" s="43" t="s">
        <v>804</v>
      </c>
      <c r="L1019" s="43" t="s">
        <v>4</v>
      </c>
      <c r="M1019" s="43" t="s">
        <v>588</v>
      </c>
      <c r="N1019" s="46">
        <v>0</v>
      </c>
      <c r="O1019" s="46">
        <v>1</v>
      </c>
      <c r="P1019" s="51" t="s">
        <v>1226</v>
      </c>
      <c r="Q1019" s="51" t="s">
        <v>1101</v>
      </c>
      <c r="R1019" s="51" t="s">
        <v>376</v>
      </c>
      <c r="S1019" s="43"/>
      <c r="T1019" s="43"/>
      <c r="U1019" s="43"/>
      <c r="V1019" s="43"/>
      <c r="W1019" s="43"/>
      <c r="X1019" s="43"/>
      <c r="Y1019" s="43"/>
      <c r="Z1019" s="43"/>
      <c r="AA1019" s="43"/>
      <c r="AB1019" s="43"/>
      <c r="AC1019" s="43"/>
      <c r="AD1019" s="43"/>
      <c r="AE1019" s="47">
        <f t="shared" si="90"/>
        <v>0</v>
      </c>
      <c r="AF1019" s="47">
        <f t="shared" si="91"/>
        <v>0</v>
      </c>
      <c r="AG1019" s="47">
        <f t="shared" si="92"/>
        <v>1</v>
      </c>
      <c r="AH1019" s="43" t="s">
        <v>588</v>
      </c>
      <c r="AI1019" s="43" t="s">
        <v>1175</v>
      </c>
      <c r="AJ1019" s="43" t="s">
        <v>376</v>
      </c>
      <c r="AK1019" s="43" t="s">
        <v>658</v>
      </c>
      <c r="AL1019" s="43" t="s">
        <v>588</v>
      </c>
      <c r="AM1019" s="43" t="s">
        <v>1175</v>
      </c>
      <c r="AN1019" s="43" t="s">
        <v>376</v>
      </c>
      <c r="AO1019" s="43" t="s">
        <v>658</v>
      </c>
      <c r="AP1019" s="43"/>
      <c r="AQ1019" s="43">
        <v>1</v>
      </c>
      <c r="AR1019" s="43"/>
      <c r="AS1019" s="43"/>
      <c r="AT1019" s="43" t="s">
        <v>1229</v>
      </c>
      <c r="AU1019" s="43" t="s">
        <v>376</v>
      </c>
      <c r="AV1019" s="43"/>
      <c r="AW1019" s="43" t="s">
        <v>30</v>
      </c>
      <c r="AX1019" s="43"/>
      <c r="AY1019" s="43"/>
      <c r="AZ1019" s="43" t="s">
        <v>30</v>
      </c>
      <c r="BA1019" s="51"/>
      <c r="BB1019" s="48"/>
      <c r="BC1019" s="43" t="s">
        <v>30</v>
      </c>
      <c r="BD1019" s="43"/>
      <c r="BE1019" s="43"/>
      <c r="BF1019" s="43">
        <v>1</v>
      </c>
      <c r="BG1019" s="43">
        <v>1</v>
      </c>
      <c r="BH1019" s="43">
        <v>1</v>
      </c>
      <c r="BI1019" s="43" t="s">
        <v>804</v>
      </c>
      <c r="BJ1019" s="43" t="s">
        <v>588</v>
      </c>
      <c r="BK1019" s="43">
        <v>1984</v>
      </c>
      <c r="BL1019" s="43" t="str">
        <f t="shared" si="93"/>
        <v>1984Everton</v>
      </c>
      <c r="BM1019" s="49" t="str">
        <f t="shared" si="94"/>
        <v>Manchester</v>
      </c>
      <c r="BN1019" s="43"/>
      <c r="BO1019" s="43"/>
      <c r="BP1019" s="43"/>
      <c r="BQ1019" s="43"/>
      <c r="BR1019" s="43"/>
      <c r="BS1019" s="43"/>
      <c r="BT1019" s="43"/>
      <c r="BU1019" s="43"/>
      <c r="BV1019" s="43" t="s">
        <v>376</v>
      </c>
      <c r="BW1019" s="43" t="s">
        <v>376</v>
      </c>
      <c r="BX1019" s="43"/>
      <c r="BZ1019" s="50"/>
      <c r="CA1019" s="50"/>
      <c r="CB1019" s="88" t="str">
        <f t="shared" si="95"/>
        <v>19840328</v>
      </c>
    </row>
    <row r="1020" spans="1:80" s="49" customFormat="1" ht="12.95" customHeight="1" x14ac:dyDescent="0.2">
      <c r="A1020" s="43">
        <v>4</v>
      </c>
      <c r="B1020" s="43">
        <v>14</v>
      </c>
      <c r="C1020" s="43">
        <v>1984</v>
      </c>
      <c r="D1020" s="43" t="s">
        <v>658</v>
      </c>
      <c r="E1020" s="43" t="s">
        <v>535</v>
      </c>
      <c r="F1020" s="44" t="s">
        <v>1010</v>
      </c>
      <c r="G1020" s="43"/>
      <c r="H1020" s="44" t="s">
        <v>1011</v>
      </c>
      <c r="I1020" s="44"/>
      <c r="J1020" s="45">
        <v>30786</v>
      </c>
      <c r="K1020" s="43" t="s">
        <v>804</v>
      </c>
      <c r="L1020" s="43" t="s">
        <v>3</v>
      </c>
      <c r="M1020" s="43" t="s">
        <v>629</v>
      </c>
      <c r="N1020" s="46">
        <v>1</v>
      </c>
      <c r="O1020" s="46">
        <v>0</v>
      </c>
      <c r="P1020" s="44" t="s">
        <v>1281</v>
      </c>
      <c r="Q1020" s="44" t="s">
        <v>1017</v>
      </c>
      <c r="R1020" s="44" t="s">
        <v>376</v>
      </c>
      <c r="S1020" s="43"/>
      <c r="T1020" s="43"/>
      <c r="U1020" s="43"/>
      <c r="V1020" s="43"/>
      <c r="W1020" s="43"/>
      <c r="X1020" s="43"/>
      <c r="Y1020" s="43"/>
      <c r="Z1020" s="43"/>
      <c r="AA1020" s="43"/>
      <c r="AB1020" s="43"/>
      <c r="AC1020" s="43"/>
      <c r="AD1020" s="43"/>
      <c r="AE1020" s="47">
        <f t="shared" si="90"/>
        <v>1</v>
      </c>
      <c r="AF1020" s="47">
        <f t="shared" si="91"/>
        <v>0</v>
      </c>
      <c r="AG1020" s="47">
        <f t="shared" si="92"/>
        <v>0</v>
      </c>
      <c r="AH1020" s="43" t="s">
        <v>588</v>
      </c>
      <c r="AI1020" s="43" t="s">
        <v>1175</v>
      </c>
      <c r="AJ1020" s="43" t="s">
        <v>376</v>
      </c>
      <c r="AK1020" s="43" t="s">
        <v>658</v>
      </c>
      <c r="AL1020" s="43" t="s">
        <v>629</v>
      </c>
      <c r="AM1020" s="43" t="s">
        <v>1199</v>
      </c>
      <c r="AN1020" s="43" t="s">
        <v>376</v>
      </c>
      <c r="AO1020" s="43" t="s">
        <v>658</v>
      </c>
      <c r="AP1020" s="43"/>
      <c r="AQ1020" s="43">
        <v>2</v>
      </c>
      <c r="AR1020" s="43"/>
      <c r="AS1020" s="43"/>
      <c r="AT1020" s="43"/>
      <c r="AU1020" s="43" t="s">
        <v>376</v>
      </c>
      <c r="AV1020" s="43"/>
      <c r="AW1020" s="43" t="s">
        <v>30</v>
      </c>
      <c r="AX1020" s="43"/>
      <c r="AY1020" s="43" t="s">
        <v>30</v>
      </c>
      <c r="AZ1020" s="43"/>
      <c r="BA1020" s="44"/>
      <c r="BB1020" s="48"/>
      <c r="BC1020" s="43"/>
      <c r="BD1020" s="43"/>
      <c r="BE1020" s="43"/>
      <c r="BF1020" s="43">
        <v>1</v>
      </c>
      <c r="BG1020" s="43">
        <v>1</v>
      </c>
      <c r="BH1020" s="43">
        <v>1</v>
      </c>
      <c r="BI1020" s="43" t="s">
        <v>804</v>
      </c>
      <c r="BJ1020" s="43" t="s">
        <v>629</v>
      </c>
      <c r="BK1020" s="43">
        <v>1984</v>
      </c>
      <c r="BL1020" s="43" t="str">
        <f t="shared" si="93"/>
        <v>1984Everton</v>
      </c>
      <c r="BM1020" s="49" t="str">
        <f t="shared" si="94"/>
        <v>London</v>
      </c>
      <c r="BN1020" s="43"/>
      <c r="BO1020" s="43"/>
      <c r="BP1020" s="43"/>
      <c r="BQ1020" s="43"/>
      <c r="BR1020" s="43"/>
      <c r="BS1020" s="43"/>
      <c r="BT1020" s="43"/>
      <c r="BU1020" s="43"/>
      <c r="BV1020" s="43" t="s">
        <v>376</v>
      </c>
      <c r="BW1020" s="43" t="s">
        <v>376</v>
      </c>
      <c r="BX1020" s="43"/>
      <c r="BZ1020" s="50"/>
      <c r="CA1020" s="50"/>
      <c r="CB1020" s="88" t="str">
        <f t="shared" si="95"/>
        <v>19840414</v>
      </c>
    </row>
    <row r="1021" spans="1:80" s="49" customFormat="1" ht="12.95" customHeight="1" x14ac:dyDescent="0.2">
      <c r="A1021" s="43">
        <v>4</v>
      </c>
      <c r="B1021" s="43">
        <v>14</v>
      </c>
      <c r="C1021" s="43">
        <v>1984</v>
      </c>
      <c r="D1021" s="43" t="s">
        <v>658</v>
      </c>
      <c r="E1021" s="43" t="s">
        <v>535</v>
      </c>
      <c r="F1021" s="44" t="s">
        <v>1010</v>
      </c>
      <c r="G1021" s="43"/>
      <c r="H1021" s="44" t="s">
        <v>1011</v>
      </c>
      <c r="I1021" s="44"/>
      <c r="J1021" s="45">
        <v>30786</v>
      </c>
      <c r="K1021" s="43" t="s">
        <v>629</v>
      </c>
      <c r="L1021" s="43" t="s">
        <v>4</v>
      </c>
      <c r="M1021" s="43" t="s">
        <v>804</v>
      </c>
      <c r="N1021" s="46">
        <v>0</v>
      </c>
      <c r="O1021" s="46">
        <v>1</v>
      </c>
      <c r="P1021" s="44" t="s">
        <v>1281</v>
      </c>
      <c r="Q1021" s="44" t="s">
        <v>1017</v>
      </c>
      <c r="R1021" s="44" t="s">
        <v>376</v>
      </c>
      <c r="S1021" s="43"/>
      <c r="T1021" s="43"/>
      <c r="U1021" s="43"/>
      <c r="V1021" s="43"/>
      <c r="W1021" s="43"/>
      <c r="X1021" s="43"/>
      <c r="Y1021" s="43"/>
      <c r="Z1021" s="43"/>
      <c r="AA1021" s="43"/>
      <c r="AB1021" s="43"/>
      <c r="AC1021" s="43"/>
      <c r="AD1021" s="43"/>
      <c r="AE1021" s="47">
        <f t="shared" si="90"/>
        <v>0</v>
      </c>
      <c r="AF1021" s="47">
        <f t="shared" si="91"/>
        <v>0</v>
      </c>
      <c r="AG1021" s="47">
        <f t="shared" si="92"/>
        <v>1</v>
      </c>
      <c r="AH1021" s="43" t="s">
        <v>629</v>
      </c>
      <c r="AI1021" s="43" t="s">
        <v>1199</v>
      </c>
      <c r="AJ1021" s="43" t="s">
        <v>376</v>
      </c>
      <c r="AK1021" s="43" t="s">
        <v>658</v>
      </c>
      <c r="AL1021" s="43" t="s">
        <v>588</v>
      </c>
      <c r="AM1021" s="43" t="s">
        <v>1175</v>
      </c>
      <c r="AN1021" s="43" t="s">
        <v>376</v>
      </c>
      <c r="AO1021" s="43" t="s">
        <v>658</v>
      </c>
      <c r="AP1021" s="43"/>
      <c r="AQ1021" s="43">
        <v>2</v>
      </c>
      <c r="AR1021" s="43"/>
      <c r="AS1021" s="43"/>
      <c r="AT1021" s="43"/>
      <c r="AU1021" s="43" t="s">
        <v>376</v>
      </c>
      <c r="AV1021" s="43"/>
      <c r="AW1021" s="43" t="s">
        <v>30</v>
      </c>
      <c r="AX1021" s="43"/>
      <c r="AY1021" s="43" t="s">
        <v>30</v>
      </c>
      <c r="AZ1021" s="43"/>
      <c r="BA1021" s="44"/>
      <c r="BB1021" s="48"/>
      <c r="BC1021" s="43"/>
      <c r="BD1021" s="43"/>
      <c r="BE1021" s="43"/>
      <c r="BF1021" s="43">
        <v>1</v>
      </c>
      <c r="BG1021" s="43">
        <v>1</v>
      </c>
      <c r="BH1021" s="43">
        <v>1</v>
      </c>
      <c r="BI1021" s="43" t="s">
        <v>629</v>
      </c>
      <c r="BJ1021" s="43" t="s">
        <v>804</v>
      </c>
      <c r="BK1021" s="43">
        <v>1984</v>
      </c>
      <c r="BL1021" s="43" t="str">
        <f t="shared" si="93"/>
        <v>1984Southampton</v>
      </c>
      <c r="BM1021" s="49" t="str">
        <f t="shared" si="94"/>
        <v>London</v>
      </c>
      <c r="BN1021" s="43"/>
      <c r="BO1021" s="43"/>
      <c r="BP1021" s="43"/>
      <c r="BQ1021" s="43"/>
      <c r="BR1021" s="43"/>
      <c r="BS1021" s="43"/>
      <c r="BT1021" s="43"/>
      <c r="BU1021" s="43"/>
      <c r="BV1021" s="43" t="s">
        <v>376</v>
      </c>
      <c r="BW1021" s="43" t="s">
        <v>376</v>
      </c>
      <c r="BX1021" s="43"/>
      <c r="BZ1021" s="50"/>
      <c r="CA1021" s="50"/>
      <c r="CB1021" s="88" t="str">
        <f t="shared" si="95"/>
        <v>19840414</v>
      </c>
    </row>
    <row r="1022" spans="1:80" s="49" customFormat="1" ht="12.95" customHeight="1" x14ac:dyDescent="0.2">
      <c r="A1022" s="43">
        <v>4</v>
      </c>
      <c r="B1022" s="43">
        <v>14</v>
      </c>
      <c r="C1022" s="43">
        <v>1984</v>
      </c>
      <c r="D1022" s="43" t="s">
        <v>658</v>
      </c>
      <c r="E1022" s="43" t="s">
        <v>535</v>
      </c>
      <c r="F1022" s="44" t="s">
        <v>1010</v>
      </c>
      <c r="G1022" s="43"/>
      <c r="H1022" s="44" t="s">
        <v>1011</v>
      </c>
      <c r="I1022" s="44"/>
      <c r="J1022" s="45">
        <v>30786</v>
      </c>
      <c r="K1022" s="43" t="s">
        <v>1357</v>
      </c>
      <c r="L1022" s="43" t="s">
        <v>3</v>
      </c>
      <c r="M1022" s="43" t="s">
        <v>1342</v>
      </c>
      <c r="N1022" s="46">
        <v>1</v>
      </c>
      <c r="O1022" s="46">
        <v>0</v>
      </c>
      <c r="P1022" s="44" t="s">
        <v>1219</v>
      </c>
      <c r="Q1022" s="44" t="s">
        <v>1111</v>
      </c>
      <c r="R1022" s="44" t="s">
        <v>376</v>
      </c>
      <c r="S1022" s="43"/>
      <c r="T1022" s="43"/>
      <c r="U1022" s="43"/>
      <c r="V1022" s="43"/>
      <c r="W1022" s="43"/>
      <c r="X1022" s="43"/>
      <c r="Y1022" s="43"/>
      <c r="Z1022" s="43"/>
      <c r="AA1022" s="43"/>
      <c r="AB1022" s="43"/>
      <c r="AC1022" s="43"/>
      <c r="AD1022" s="43"/>
      <c r="AE1022" s="47">
        <f t="shared" si="90"/>
        <v>1</v>
      </c>
      <c r="AF1022" s="47">
        <f t="shared" si="91"/>
        <v>0</v>
      </c>
      <c r="AG1022" s="47">
        <f t="shared" si="92"/>
        <v>0</v>
      </c>
      <c r="AH1022" s="43" t="s">
        <v>1017</v>
      </c>
      <c r="AI1022" s="43" t="s">
        <v>1018</v>
      </c>
      <c r="AJ1022" s="43" t="s">
        <v>376</v>
      </c>
      <c r="AK1022" s="43" t="s">
        <v>658</v>
      </c>
      <c r="AL1022" s="43" t="s">
        <v>1344</v>
      </c>
      <c r="AM1022" s="43" t="s">
        <v>1359</v>
      </c>
      <c r="AN1022" s="43" t="s">
        <v>376</v>
      </c>
      <c r="AO1022" s="43" t="s">
        <v>658</v>
      </c>
      <c r="AP1022" s="43"/>
      <c r="AQ1022" s="43">
        <v>2</v>
      </c>
      <c r="AR1022" s="43"/>
      <c r="AS1022" s="43"/>
      <c r="AT1022" s="43"/>
      <c r="AU1022" s="43" t="s">
        <v>376</v>
      </c>
      <c r="AV1022" s="43"/>
      <c r="AW1022" s="43" t="s">
        <v>30</v>
      </c>
      <c r="AX1022" s="43"/>
      <c r="AY1022" s="43" t="s">
        <v>30</v>
      </c>
      <c r="AZ1022" s="43"/>
      <c r="BA1022" s="44"/>
      <c r="BB1022" s="48"/>
      <c r="BC1022" s="43"/>
      <c r="BD1022" s="43"/>
      <c r="BE1022" s="43"/>
      <c r="BF1022" s="43">
        <v>1</v>
      </c>
      <c r="BG1022" s="43">
        <v>1</v>
      </c>
      <c r="BH1022" s="43">
        <v>3</v>
      </c>
      <c r="BI1022" s="43" t="s">
        <v>1357</v>
      </c>
      <c r="BJ1022" s="43" t="s">
        <v>1342</v>
      </c>
      <c r="BK1022" s="43">
        <v>1984</v>
      </c>
      <c r="BL1022" s="43" t="str">
        <f t="shared" si="93"/>
        <v>1984Watford</v>
      </c>
      <c r="BM1022" s="49" t="str">
        <f t="shared" si="94"/>
        <v>Birmingham</v>
      </c>
      <c r="BN1022" s="43"/>
      <c r="BO1022" s="43"/>
      <c r="BP1022" s="43"/>
      <c r="BQ1022" s="43"/>
      <c r="BR1022" s="43"/>
      <c r="BS1022" s="43"/>
      <c r="BT1022" s="43"/>
      <c r="BU1022" s="43"/>
      <c r="BV1022" s="43" t="s">
        <v>376</v>
      </c>
      <c r="BW1022" s="43" t="s">
        <v>376</v>
      </c>
      <c r="BX1022" s="43"/>
      <c r="BZ1022" s="50"/>
      <c r="CA1022" s="50"/>
      <c r="CB1022" s="88" t="str">
        <f t="shared" si="95"/>
        <v>19840414</v>
      </c>
    </row>
    <row r="1023" spans="1:80" s="49" customFormat="1" ht="12.95" customHeight="1" x14ac:dyDescent="0.2">
      <c r="A1023" s="43">
        <v>4</v>
      </c>
      <c r="B1023" s="43">
        <v>14</v>
      </c>
      <c r="C1023" s="43">
        <v>1984</v>
      </c>
      <c r="D1023" s="43" t="s">
        <v>658</v>
      </c>
      <c r="E1023" s="43" t="s">
        <v>535</v>
      </c>
      <c r="F1023" s="44" t="s">
        <v>1010</v>
      </c>
      <c r="G1023" s="43"/>
      <c r="H1023" s="44" t="s">
        <v>1011</v>
      </c>
      <c r="I1023" s="44"/>
      <c r="J1023" s="45">
        <v>30786</v>
      </c>
      <c r="K1023" s="43" t="s">
        <v>1342</v>
      </c>
      <c r="L1023" s="43" t="s">
        <v>4</v>
      </c>
      <c r="M1023" s="43" t="s">
        <v>1357</v>
      </c>
      <c r="N1023" s="46">
        <v>0</v>
      </c>
      <c r="O1023" s="46">
        <v>1</v>
      </c>
      <c r="P1023" s="44" t="s">
        <v>1219</v>
      </c>
      <c r="Q1023" s="44" t="s">
        <v>1111</v>
      </c>
      <c r="R1023" s="44" t="s">
        <v>376</v>
      </c>
      <c r="S1023" s="43"/>
      <c r="T1023" s="43"/>
      <c r="U1023" s="43"/>
      <c r="V1023" s="43"/>
      <c r="W1023" s="43"/>
      <c r="X1023" s="43"/>
      <c r="Y1023" s="43"/>
      <c r="Z1023" s="43"/>
      <c r="AA1023" s="43"/>
      <c r="AB1023" s="43"/>
      <c r="AC1023" s="43"/>
      <c r="AD1023" s="43"/>
      <c r="AE1023" s="47">
        <f t="shared" si="90"/>
        <v>0</v>
      </c>
      <c r="AF1023" s="47">
        <f t="shared" si="91"/>
        <v>0</v>
      </c>
      <c r="AG1023" s="47">
        <f t="shared" si="92"/>
        <v>1</v>
      </c>
      <c r="AH1023" s="43" t="s">
        <v>1344</v>
      </c>
      <c r="AI1023" s="43" t="s">
        <v>1359</v>
      </c>
      <c r="AJ1023" s="43" t="s">
        <v>376</v>
      </c>
      <c r="AK1023" s="43" t="s">
        <v>658</v>
      </c>
      <c r="AL1023" s="43" t="s">
        <v>1017</v>
      </c>
      <c r="AM1023" s="43" t="s">
        <v>1018</v>
      </c>
      <c r="AN1023" s="43" t="s">
        <v>376</v>
      </c>
      <c r="AO1023" s="43" t="s">
        <v>658</v>
      </c>
      <c r="AP1023" s="43"/>
      <c r="AQ1023" s="43">
        <v>2</v>
      </c>
      <c r="AR1023" s="43"/>
      <c r="AS1023" s="43"/>
      <c r="AT1023" s="43"/>
      <c r="AU1023" s="43" t="s">
        <v>376</v>
      </c>
      <c r="AV1023" s="43"/>
      <c r="AW1023" s="43" t="s">
        <v>30</v>
      </c>
      <c r="AX1023" s="43"/>
      <c r="AY1023" s="43" t="s">
        <v>30</v>
      </c>
      <c r="AZ1023" s="43"/>
      <c r="BA1023" s="44"/>
      <c r="BB1023" s="48"/>
      <c r="BC1023" s="43"/>
      <c r="BD1023" s="43"/>
      <c r="BE1023" s="43"/>
      <c r="BF1023" s="43">
        <v>1</v>
      </c>
      <c r="BG1023" s="43">
        <v>3</v>
      </c>
      <c r="BH1023" s="43">
        <v>1</v>
      </c>
      <c r="BI1023" s="43" t="s">
        <v>1342</v>
      </c>
      <c r="BJ1023" s="43" t="s">
        <v>1357</v>
      </c>
      <c r="BK1023" s="43">
        <v>1984</v>
      </c>
      <c r="BL1023" s="43" t="str">
        <f t="shared" si="93"/>
        <v>1984Plymouth Argyle</v>
      </c>
      <c r="BM1023" s="49" t="str">
        <f t="shared" si="94"/>
        <v>Birmingham</v>
      </c>
      <c r="BN1023" s="43"/>
      <c r="BO1023" s="43"/>
      <c r="BP1023" s="43"/>
      <c r="BQ1023" s="43"/>
      <c r="BR1023" s="43"/>
      <c r="BS1023" s="43"/>
      <c r="BT1023" s="43"/>
      <c r="BU1023" s="43"/>
      <c r="BV1023" s="43" t="s">
        <v>376</v>
      </c>
      <c r="BW1023" s="43" t="s">
        <v>376</v>
      </c>
      <c r="BX1023" s="43"/>
      <c r="BZ1023" s="50"/>
      <c r="CA1023" s="50"/>
      <c r="CB1023" s="88" t="str">
        <f t="shared" si="95"/>
        <v>19840414</v>
      </c>
    </row>
    <row r="1024" spans="1:80" s="49" customFormat="1" ht="12.95" customHeight="1" x14ac:dyDescent="0.2">
      <c r="A1024" s="43">
        <v>5</v>
      </c>
      <c r="B1024" s="43">
        <v>19</v>
      </c>
      <c r="C1024" s="43">
        <v>1984</v>
      </c>
      <c r="D1024" s="43" t="s">
        <v>658</v>
      </c>
      <c r="E1024" s="43" t="s">
        <v>535</v>
      </c>
      <c r="F1024" s="44" t="s">
        <v>1010</v>
      </c>
      <c r="G1024" s="43"/>
      <c r="H1024" s="44" t="s">
        <v>1025</v>
      </c>
      <c r="I1024" s="44"/>
      <c r="J1024" s="45">
        <v>30821</v>
      </c>
      <c r="K1024" s="43" t="s">
        <v>804</v>
      </c>
      <c r="L1024" s="43" t="s">
        <v>3</v>
      </c>
      <c r="M1024" s="43" t="s">
        <v>1357</v>
      </c>
      <c r="N1024" s="46">
        <v>2</v>
      </c>
      <c r="O1024" s="46">
        <v>0</v>
      </c>
      <c r="P1024" s="44" t="s">
        <v>1268</v>
      </c>
      <c r="Q1024" s="44" t="s">
        <v>1017</v>
      </c>
      <c r="R1024" s="44" t="s">
        <v>376</v>
      </c>
      <c r="S1024" s="43"/>
      <c r="T1024" s="43"/>
      <c r="U1024" s="43"/>
      <c r="V1024" s="43"/>
      <c r="W1024" s="43"/>
      <c r="X1024" s="43"/>
      <c r="Y1024" s="43"/>
      <c r="Z1024" s="43"/>
      <c r="AA1024" s="43"/>
      <c r="AB1024" s="43"/>
      <c r="AC1024" s="43"/>
      <c r="AD1024" s="43"/>
      <c r="AE1024" s="47">
        <f t="shared" si="90"/>
        <v>1</v>
      </c>
      <c r="AF1024" s="47">
        <f t="shared" si="91"/>
        <v>0</v>
      </c>
      <c r="AG1024" s="47">
        <f t="shared" si="92"/>
        <v>0</v>
      </c>
      <c r="AH1024" s="43" t="s">
        <v>588</v>
      </c>
      <c r="AI1024" s="43" t="s">
        <v>1175</v>
      </c>
      <c r="AJ1024" s="43" t="s">
        <v>376</v>
      </c>
      <c r="AK1024" s="43" t="s">
        <v>658</v>
      </c>
      <c r="AL1024" s="43" t="s">
        <v>1017</v>
      </c>
      <c r="AM1024" s="43" t="s">
        <v>1018</v>
      </c>
      <c r="AN1024" s="43" t="s">
        <v>376</v>
      </c>
      <c r="AO1024" s="43" t="s">
        <v>658</v>
      </c>
      <c r="AP1024" s="43"/>
      <c r="AQ1024" s="43">
        <v>1</v>
      </c>
      <c r="AR1024" s="43"/>
      <c r="AS1024" s="43"/>
      <c r="AT1024" s="43"/>
      <c r="AU1024" s="43" t="s">
        <v>376</v>
      </c>
      <c r="AV1024" s="43"/>
      <c r="AW1024" s="43" t="s">
        <v>30</v>
      </c>
      <c r="AX1024" s="43"/>
      <c r="AY1024" s="43" t="s">
        <v>30</v>
      </c>
      <c r="AZ1024" s="43"/>
      <c r="BA1024" s="44"/>
      <c r="BB1024" s="48" t="s">
        <v>30</v>
      </c>
      <c r="BC1024" s="43" t="s">
        <v>30</v>
      </c>
      <c r="BD1024" s="43"/>
      <c r="BE1024" s="43"/>
      <c r="BF1024" s="43">
        <v>1</v>
      </c>
      <c r="BG1024" s="43">
        <v>1</v>
      </c>
      <c r="BH1024" s="43">
        <v>1</v>
      </c>
      <c r="BI1024" s="43" t="s">
        <v>804</v>
      </c>
      <c r="BJ1024" s="43" t="s">
        <v>1357</v>
      </c>
      <c r="BK1024" s="43">
        <v>1984</v>
      </c>
      <c r="BL1024" s="43" t="str">
        <f t="shared" si="93"/>
        <v>1984Everton</v>
      </c>
      <c r="BM1024" s="49" t="str">
        <f t="shared" si="94"/>
        <v>London</v>
      </c>
      <c r="BN1024" s="43"/>
      <c r="BO1024" s="43"/>
      <c r="BP1024" s="43"/>
      <c r="BQ1024" s="43"/>
      <c r="BR1024" s="43"/>
      <c r="BS1024" s="43"/>
      <c r="BT1024" s="43"/>
      <c r="BU1024" s="43"/>
      <c r="BV1024" s="43" t="s">
        <v>376</v>
      </c>
      <c r="BW1024" s="43" t="s">
        <v>376</v>
      </c>
      <c r="BX1024" s="43"/>
      <c r="BZ1024" s="50"/>
      <c r="CA1024" s="50"/>
      <c r="CB1024" s="88" t="str">
        <f t="shared" si="95"/>
        <v>19840519</v>
      </c>
    </row>
    <row r="1025" spans="1:80" s="49" customFormat="1" ht="12.95" customHeight="1" x14ac:dyDescent="0.2">
      <c r="A1025" s="43">
        <v>5</v>
      </c>
      <c r="B1025" s="43">
        <v>19</v>
      </c>
      <c r="C1025" s="43">
        <v>1984</v>
      </c>
      <c r="D1025" s="43" t="s">
        <v>658</v>
      </c>
      <c r="E1025" s="43" t="s">
        <v>535</v>
      </c>
      <c r="F1025" s="44" t="s">
        <v>1010</v>
      </c>
      <c r="G1025" s="43"/>
      <c r="H1025" s="44" t="s">
        <v>1025</v>
      </c>
      <c r="I1025" s="44"/>
      <c r="J1025" s="45">
        <v>30821</v>
      </c>
      <c r="K1025" s="43" t="s">
        <v>1357</v>
      </c>
      <c r="L1025" s="43" t="s">
        <v>4</v>
      </c>
      <c r="M1025" s="43" t="s">
        <v>804</v>
      </c>
      <c r="N1025" s="46">
        <v>0</v>
      </c>
      <c r="O1025" s="46">
        <v>2</v>
      </c>
      <c r="P1025" s="44" t="s">
        <v>1268</v>
      </c>
      <c r="Q1025" s="44" t="s">
        <v>1017</v>
      </c>
      <c r="R1025" s="44" t="s">
        <v>376</v>
      </c>
      <c r="S1025" s="43"/>
      <c r="T1025" s="43"/>
      <c r="U1025" s="43"/>
      <c r="V1025" s="43"/>
      <c r="W1025" s="43"/>
      <c r="X1025" s="43"/>
      <c r="Y1025" s="43"/>
      <c r="Z1025" s="43"/>
      <c r="AA1025" s="43"/>
      <c r="AB1025" s="43"/>
      <c r="AC1025" s="43"/>
      <c r="AD1025" s="43"/>
      <c r="AE1025" s="47">
        <f t="shared" si="90"/>
        <v>0</v>
      </c>
      <c r="AF1025" s="47">
        <f t="shared" si="91"/>
        <v>0</v>
      </c>
      <c r="AG1025" s="47">
        <f t="shared" si="92"/>
        <v>1</v>
      </c>
      <c r="AH1025" s="43" t="s">
        <v>1017</v>
      </c>
      <c r="AI1025" s="43" t="s">
        <v>1018</v>
      </c>
      <c r="AJ1025" s="43" t="s">
        <v>376</v>
      </c>
      <c r="AK1025" s="43" t="s">
        <v>658</v>
      </c>
      <c r="AL1025" s="43" t="s">
        <v>588</v>
      </c>
      <c r="AM1025" s="43" t="s">
        <v>1175</v>
      </c>
      <c r="AN1025" s="43" t="s">
        <v>376</v>
      </c>
      <c r="AO1025" s="43" t="s">
        <v>658</v>
      </c>
      <c r="AP1025" s="43"/>
      <c r="AQ1025" s="43">
        <v>1</v>
      </c>
      <c r="AR1025" s="43"/>
      <c r="AS1025" s="43"/>
      <c r="AT1025" s="43"/>
      <c r="AU1025" s="43" t="s">
        <v>376</v>
      </c>
      <c r="AV1025" s="43"/>
      <c r="AW1025" s="43" t="s">
        <v>30</v>
      </c>
      <c r="AX1025" s="43"/>
      <c r="AY1025" s="43" t="s">
        <v>30</v>
      </c>
      <c r="AZ1025" s="43"/>
      <c r="BA1025" s="44"/>
      <c r="BB1025" s="48"/>
      <c r="BC1025" s="43" t="s">
        <v>30</v>
      </c>
      <c r="BD1025" s="43"/>
      <c r="BE1025" s="43"/>
      <c r="BF1025" s="43">
        <v>1</v>
      </c>
      <c r="BG1025" s="43">
        <v>1</v>
      </c>
      <c r="BH1025" s="43">
        <v>1</v>
      </c>
      <c r="BI1025" s="43" t="s">
        <v>1357</v>
      </c>
      <c r="BJ1025" s="43" t="s">
        <v>804</v>
      </c>
      <c r="BK1025" s="43">
        <v>1984</v>
      </c>
      <c r="BL1025" s="43" t="str">
        <f t="shared" si="93"/>
        <v>1984Watford</v>
      </c>
      <c r="BM1025" s="49" t="str">
        <f t="shared" si="94"/>
        <v>London</v>
      </c>
      <c r="BN1025" s="43"/>
      <c r="BO1025" s="43"/>
      <c r="BP1025" s="43"/>
      <c r="BQ1025" s="43"/>
      <c r="BR1025" s="43"/>
      <c r="BS1025" s="43"/>
      <c r="BT1025" s="43"/>
      <c r="BU1025" s="43"/>
      <c r="BV1025" s="43" t="s">
        <v>376</v>
      </c>
      <c r="BW1025" s="43" t="s">
        <v>376</v>
      </c>
      <c r="BX1025" s="43"/>
      <c r="BZ1025" s="50"/>
      <c r="CA1025" s="50"/>
      <c r="CB1025" s="88" t="str">
        <f t="shared" si="95"/>
        <v>19840519</v>
      </c>
    </row>
    <row r="1026" spans="1:80" s="49" customFormat="1" ht="12.95" customHeight="1" x14ac:dyDescent="0.2">
      <c r="A1026" s="43">
        <v>2</v>
      </c>
      <c r="B1026" s="43">
        <v>13</v>
      </c>
      <c r="C1026" s="43">
        <v>1985</v>
      </c>
      <c r="D1026" s="43" t="s">
        <v>658</v>
      </c>
      <c r="E1026" s="43" t="s">
        <v>533</v>
      </c>
      <c r="F1026" s="51" t="s">
        <v>1327</v>
      </c>
      <c r="G1026" s="43"/>
      <c r="H1026" s="51" t="s">
        <v>1011</v>
      </c>
      <c r="I1026" s="51">
        <v>1</v>
      </c>
      <c r="J1026" s="52">
        <v>31091</v>
      </c>
      <c r="K1026" s="43" t="s">
        <v>793</v>
      </c>
      <c r="L1026" s="43" t="s">
        <v>3</v>
      </c>
      <c r="M1026" s="43" t="s">
        <v>816</v>
      </c>
      <c r="N1026" s="46">
        <v>2</v>
      </c>
      <c r="O1026" s="46">
        <v>0</v>
      </c>
      <c r="P1026" s="51" t="s">
        <v>1318</v>
      </c>
      <c r="Q1026" s="51" t="s">
        <v>793</v>
      </c>
      <c r="R1026" s="51" t="s">
        <v>376</v>
      </c>
      <c r="S1026" s="43"/>
      <c r="T1026" s="43"/>
      <c r="U1026" s="43"/>
      <c r="V1026" s="43"/>
      <c r="W1026" s="43"/>
      <c r="X1026" s="43"/>
      <c r="Y1026" s="43"/>
      <c r="Z1026" s="43"/>
      <c r="AA1026" s="43"/>
      <c r="AB1026" s="43"/>
      <c r="AC1026" s="43"/>
      <c r="AD1026" s="43" t="s">
        <v>1033</v>
      </c>
      <c r="AE1026" s="47">
        <f t="shared" ref="AE1026:AE1089" si="96">IF(L1026="W",1,0)</f>
        <v>1</v>
      </c>
      <c r="AF1026" s="47">
        <f t="shared" ref="AF1026:AF1089" si="97">IF(L1026="T",1,0)</f>
        <v>0</v>
      </c>
      <c r="AG1026" s="47">
        <f t="shared" ref="AG1026:AG1089" si="98">IF(L1026="L",1,0)</f>
        <v>0</v>
      </c>
      <c r="AH1026" s="43" t="s">
        <v>793</v>
      </c>
      <c r="AI1026" s="43" t="s">
        <v>1164</v>
      </c>
      <c r="AJ1026" s="43" t="s">
        <v>376</v>
      </c>
      <c r="AK1026" s="43" t="s">
        <v>658</v>
      </c>
      <c r="AL1026" s="43" t="s">
        <v>1017</v>
      </c>
      <c r="AM1026" s="43" t="s">
        <v>1018</v>
      </c>
      <c r="AN1026" s="43" t="s">
        <v>376</v>
      </c>
      <c r="AO1026" s="43" t="s">
        <v>658</v>
      </c>
      <c r="AP1026" s="43"/>
      <c r="AQ1026" s="43">
        <v>2</v>
      </c>
      <c r="AR1026" s="43"/>
      <c r="AS1026" s="43"/>
      <c r="AT1026" s="43"/>
      <c r="AU1026" s="43" t="s">
        <v>376</v>
      </c>
      <c r="AV1026" s="43"/>
      <c r="AW1026" s="43" t="s">
        <v>30</v>
      </c>
      <c r="AX1026" s="43"/>
      <c r="AY1026" s="43"/>
      <c r="AZ1026" s="43" t="s">
        <v>30</v>
      </c>
      <c r="BA1026" s="51"/>
      <c r="BB1026" s="48"/>
      <c r="BC1026" s="43"/>
      <c r="BD1026" s="43"/>
      <c r="BE1026" s="43"/>
      <c r="BF1026" s="43">
        <v>1</v>
      </c>
      <c r="BG1026" s="43">
        <v>1</v>
      </c>
      <c r="BH1026" s="43">
        <v>1</v>
      </c>
      <c r="BI1026" s="43" t="s">
        <v>793</v>
      </c>
      <c r="BJ1026" s="43" t="s">
        <v>816</v>
      </c>
      <c r="BK1026" s="43">
        <v>1985</v>
      </c>
      <c r="BL1026" s="43" t="str">
        <f t="shared" ref="BL1026:BL1089" si="99">BK1026&amp;BI1026</f>
        <v>1985Sunderland</v>
      </c>
      <c r="BM1026" s="49" t="str">
        <f t="shared" ref="BM1026:BM1089" si="100">IF(AD1026="Home",BI1026,IF(AD1026="Away",BJ1026,Q1026))</f>
        <v>Sunderland</v>
      </c>
      <c r="BN1026" s="43"/>
      <c r="BO1026" s="43"/>
      <c r="BP1026" s="43"/>
      <c r="BQ1026" s="43"/>
      <c r="BR1026" s="43"/>
      <c r="BS1026" s="43"/>
      <c r="BT1026" s="43"/>
      <c r="BU1026" s="43"/>
      <c r="BV1026" s="43" t="s">
        <v>376</v>
      </c>
      <c r="BW1026" s="43" t="s">
        <v>376</v>
      </c>
      <c r="BX1026" s="43"/>
      <c r="BY1026" s="47"/>
      <c r="BZ1026" s="50"/>
      <c r="CA1026" s="50"/>
      <c r="CB1026" s="88" t="str">
        <f t="shared" ref="CB1026:CB1089" si="101">IF(OR(C1026="",A1026="",B1026=""),"",TEXT(C1026,"0000")&amp;TEXT(A1026,"00")&amp;TEXT(B1026,"00"))</f>
        <v>19850213</v>
      </c>
    </row>
    <row r="1027" spans="1:80" s="49" customFormat="1" ht="12.95" customHeight="1" x14ac:dyDescent="0.2">
      <c r="A1027" s="43">
        <v>2</v>
      </c>
      <c r="B1027" s="43">
        <v>13</v>
      </c>
      <c r="C1027" s="43">
        <v>1985</v>
      </c>
      <c r="D1027" s="43" t="s">
        <v>658</v>
      </c>
      <c r="E1027" s="43" t="s">
        <v>533</v>
      </c>
      <c r="F1027" s="51" t="s">
        <v>1327</v>
      </c>
      <c r="G1027" s="43"/>
      <c r="H1027" s="51" t="s">
        <v>1011</v>
      </c>
      <c r="I1027" s="51">
        <v>1</v>
      </c>
      <c r="J1027" s="52">
        <v>31091</v>
      </c>
      <c r="K1027" s="43" t="s">
        <v>816</v>
      </c>
      <c r="L1027" s="43" t="s">
        <v>4</v>
      </c>
      <c r="M1027" s="43" t="s">
        <v>793</v>
      </c>
      <c r="N1027" s="46">
        <v>0</v>
      </c>
      <c r="O1027" s="46">
        <v>2</v>
      </c>
      <c r="P1027" s="51" t="s">
        <v>1318</v>
      </c>
      <c r="Q1027" s="51" t="s">
        <v>793</v>
      </c>
      <c r="R1027" s="51" t="s">
        <v>376</v>
      </c>
      <c r="S1027" s="43"/>
      <c r="T1027" s="43"/>
      <c r="U1027" s="43"/>
      <c r="V1027" s="43"/>
      <c r="W1027" s="43"/>
      <c r="X1027" s="43"/>
      <c r="Y1027" s="43"/>
      <c r="Z1027" s="43"/>
      <c r="AA1027" s="43"/>
      <c r="AB1027" s="43"/>
      <c r="AC1027" s="43"/>
      <c r="AD1027" s="43" t="s">
        <v>1037</v>
      </c>
      <c r="AE1027" s="47">
        <f t="shared" si="96"/>
        <v>0</v>
      </c>
      <c r="AF1027" s="47">
        <f t="shared" si="97"/>
        <v>0</v>
      </c>
      <c r="AG1027" s="47">
        <f t="shared" si="98"/>
        <v>1</v>
      </c>
      <c r="AH1027" s="43" t="s">
        <v>1017</v>
      </c>
      <c r="AI1027" s="43" t="s">
        <v>1018</v>
      </c>
      <c r="AJ1027" s="43" t="s">
        <v>376</v>
      </c>
      <c r="AK1027" s="43" t="s">
        <v>658</v>
      </c>
      <c r="AL1027" s="43" t="s">
        <v>793</v>
      </c>
      <c r="AM1027" s="43" t="s">
        <v>1164</v>
      </c>
      <c r="AN1027" s="43" t="s">
        <v>376</v>
      </c>
      <c r="AO1027" s="43" t="s">
        <v>658</v>
      </c>
      <c r="AP1027" s="43"/>
      <c r="AQ1027" s="43">
        <v>2</v>
      </c>
      <c r="AR1027" s="43"/>
      <c r="AS1027" s="43"/>
      <c r="AT1027" s="43"/>
      <c r="AU1027" s="43" t="s">
        <v>376</v>
      </c>
      <c r="AV1027" s="43"/>
      <c r="AW1027" s="43" t="s">
        <v>30</v>
      </c>
      <c r="AX1027" s="43"/>
      <c r="AY1027" s="43"/>
      <c r="AZ1027" s="43" t="s">
        <v>30</v>
      </c>
      <c r="BA1027" s="51"/>
      <c r="BB1027" s="48"/>
      <c r="BC1027" s="43"/>
      <c r="BD1027" s="43"/>
      <c r="BE1027" s="43"/>
      <c r="BF1027" s="43">
        <v>1</v>
      </c>
      <c r="BG1027" s="43">
        <v>1</v>
      </c>
      <c r="BH1027" s="43">
        <v>1</v>
      </c>
      <c r="BI1027" s="43" t="s">
        <v>816</v>
      </c>
      <c r="BJ1027" s="43" t="s">
        <v>793</v>
      </c>
      <c r="BK1027" s="43">
        <v>1985</v>
      </c>
      <c r="BL1027" s="43" t="str">
        <f t="shared" si="99"/>
        <v>1985Chelsea</v>
      </c>
      <c r="BM1027" s="49" t="str">
        <f t="shared" si="100"/>
        <v>Sunderland</v>
      </c>
      <c r="BN1027" s="43"/>
      <c r="BO1027" s="43"/>
      <c r="BP1027" s="43"/>
      <c r="BQ1027" s="43"/>
      <c r="BR1027" s="43"/>
      <c r="BS1027" s="43"/>
      <c r="BT1027" s="43"/>
      <c r="BU1027" s="43"/>
      <c r="BV1027" s="43" t="s">
        <v>376</v>
      </c>
      <c r="BW1027" s="43" t="s">
        <v>376</v>
      </c>
      <c r="BX1027" s="43"/>
      <c r="BY1027" s="47"/>
      <c r="BZ1027" s="50"/>
      <c r="CA1027" s="50"/>
      <c r="CB1027" s="88" t="str">
        <f t="shared" si="101"/>
        <v>19850213</v>
      </c>
    </row>
    <row r="1028" spans="1:80" s="49" customFormat="1" ht="12.95" customHeight="1" x14ac:dyDescent="0.2">
      <c r="A1028" s="43">
        <v>2</v>
      </c>
      <c r="B1028" s="43">
        <v>23</v>
      </c>
      <c r="C1028" s="43">
        <v>1985</v>
      </c>
      <c r="D1028" s="43" t="s">
        <v>658</v>
      </c>
      <c r="E1028" s="43" t="s">
        <v>533</v>
      </c>
      <c r="F1028" s="51" t="s">
        <v>1327</v>
      </c>
      <c r="G1028" s="43"/>
      <c r="H1028" s="51" t="s">
        <v>1011</v>
      </c>
      <c r="I1028" s="51">
        <v>1</v>
      </c>
      <c r="J1028" s="52">
        <v>31101</v>
      </c>
      <c r="K1028" s="43" t="s">
        <v>1363</v>
      </c>
      <c r="L1028" s="43" t="s">
        <v>3</v>
      </c>
      <c r="M1028" s="43" t="s">
        <v>1321</v>
      </c>
      <c r="N1028" s="46">
        <v>1</v>
      </c>
      <c r="O1028" s="46">
        <v>0</v>
      </c>
      <c r="P1028" s="51" t="s">
        <v>1378</v>
      </c>
      <c r="Q1028" s="51" t="s">
        <v>1364</v>
      </c>
      <c r="R1028" s="51" t="s">
        <v>376</v>
      </c>
      <c r="S1028" s="43"/>
      <c r="T1028" s="43"/>
      <c r="U1028" s="43"/>
      <c r="V1028" s="43"/>
      <c r="W1028" s="43"/>
      <c r="X1028" s="43"/>
      <c r="Y1028" s="43"/>
      <c r="Z1028" s="43"/>
      <c r="AA1028" s="43"/>
      <c r="AB1028" s="43"/>
      <c r="AC1028" s="43"/>
      <c r="AD1028" s="43" t="s">
        <v>1033</v>
      </c>
      <c r="AE1028" s="47">
        <f t="shared" si="96"/>
        <v>1</v>
      </c>
      <c r="AF1028" s="47">
        <f t="shared" si="97"/>
        <v>0</v>
      </c>
      <c r="AG1028" s="47">
        <f t="shared" si="98"/>
        <v>0</v>
      </c>
      <c r="AH1028" s="43" t="s">
        <v>1364</v>
      </c>
      <c r="AI1028" s="43" t="s">
        <v>1365</v>
      </c>
      <c r="AJ1028" s="43" t="s">
        <v>376</v>
      </c>
      <c r="AK1028" s="43" t="s">
        <v>658</v>
      </c>
      <c r="AL1028" s="43" t="s">
        <v>1323</v>
      </c>
      <c r="AM1028" s="43" t="s">
        <v>1324</v>
      </c>
      <c r="AN1028" s="43" t="s">
        <v>376</v>
      </c>
      <c r="AO1028" s="43" t="s">
        <v>658</v>
      </c>
      <c r="AP1028" s="43"/>
      <c r="AQ1028" s="43">
        <v>2</v>
      </c>
      <c r="AR1028" s="43"/>
      <c r="AS1028" s="43"/>
      <c r="AT1028" s="43" t="s">
        <v>1383</v>
      </c>
      <c r="AU1028" s="43" t="s">
        <v>376</v>
      </c>
      <c r="AV1028" s="43"/>
      <c r="AW1028" s="43" t="s">
        <v>30</v>
      </c>
      <c r="AX1028" s="43"/>
      <c r="AY1028" s="43"/>
      <c r="AZ1028" s="43" t="s">
        <v>30</v>
      </c>
      <c r="BA1028" s="51"/>
      <c r="BB1028" s="48"/>
      <c r="BC1028" s="43"/>
      <c r="BD1028" s="43"/>
      <c r="BE1028" s="43"/>
      <c r="BF1028" s="43">
        <v>1</v>
      </c>
      <c r="BG1028" s="43">
        <v>1</v>
      </c>
      <c r="BH1028" s="43">
        <v>1</v>
      </c>
      <c r="BI1028" s="43" t="s">
        <v>1363</v>
      </c>
      <c r="BJ1028" s="43" t="s">
        <v>1321</v>
      </c>
      <c r="BK1028" s="43">
        <v>1985</v>
      </c>
      <c r="BL1028" s="43" t="str">
        <f t="shared" si="99"/>
        <v>1985Ipswich Town</v>
      </c>
      <c r="BM1028" s="49" t="str">
        <f t="shared" si="100"/>
        <v>Ipswich Town</v>
      </c>
      <c r="BN1028" s="43"/>
      <c r="BO1028" s="43"/>
      <c r="BP1028" s="43"/>
      <c r="BQ1028" s="43"/>
      <c r="BR1028" s="43"/>
      <c r="BS1028" s="43"/>
      <c r="BT1028" s="43"/>
      <c r="BU1028" s="43"/>
      <c r="BV1028" s="43" t="s">
        <v>376</v>
      </c>
      <c r="BW1028" s="43" t="s">
        <v>376</v>
      </c>
      <c r="BX1028" s="43"/>
      <c r="BZ1028" s="50"/>
      <c r="CA1028" s="50"/>
      <c r="CB1028" s="88" t="str">
        <f t="shared" si="101"/>
        <v>19850223</v>
      </c>
    </row>
    <row r="1029" spans="1:80" s="49" customFormat="1" ht="12.95" customHeight="1" x14ac:dyDescent="0.2">
      <c r="A1029" s="43">
        <v>2</v>
      </c>
      <c r="B1029" s="43">
        <v>23</v>
      </c>
      <c r="C1029" s="43">
        <v>1985</v>
      </c>
      <c r="D1029" s="43" t="s">
        <v>658</v>
      </c>
      <c r="E1029" s="43" t="s">
        <v>533</v>
      </c>
      <c r="F1029" s="51" t="s">
        <v>1327</v>
      </c>
      <c r="G1029" s="43"/>
      <c r="H1029" s="51" t="s">
        <v>1011</v>
      </c>
      <c r="I1029" s="51">
        <v>1</v>
      </c>
      <c r="J1029" s="52">
        <v>31101</v>
      </c>
      <c r="K1029" s="43" t="s">
        <v>1321</v>
      </c>
      <c r="L1029" s="43" t="s">
        <v>4</v>
      </c>
      <c r="M1029" s="43" t="s">
        <v>1363</v>
      </c>
      <c r="N1029" s="46">
        <v>0</v>
      </c>
      <c r="O1029" s="46">
        <v>1</v>
      </c>
      <c r="P1029" s="51" t="s">
        <v>1378</v>
      </c>
      <c r="Q1029" s="51" t="s">
        <v>1364</v>
      </c>
      <c r="R1029" s="51" t="s">
        <v>376</v>
      </c>
      <c r="S1029" s="43"/>
      <c r="T1029" s="43"/>
      <c r="U1029" s="43"/>
      <c r="V1029" s="43"/>
      <c r="W1029" s="43"/>
      <c r="X1029" s="43"/>
      <c r="Y1029" s="43"/>
      <c r="Z1029" s="43"/>
      <c r="AA1029" s="43"/>
      <c r="AB1029" s="43"/>
      <c r="AC1029" s="43"/>
      <c r="AD1029" s="43" t="s">
        <v>1037</v>
      </c>
      <c r="AE1029" s="47">
        <f t="shared" si="96"/>
        <v>0</v>
      </c>
      <c r="AF1029" s="47">
        <f t="shared" si="97"/>
        <v>0</v>
      </c>
      <c r="AG1029" s="47">
        <f t="shared" si="98"/>
        <v>1</v>
      </c>
      <c r="AH1029" s="43" t="s">
        <v>1323</v>
      </c>
      <c r="AI1029" s="43" t="s">
        <v>1324</v>
      </c>
      <c r="AJ1029" s="43" t="s">
        <v>376</v>
      </c>
      <c r="AK1029" s="43" t="s">
        <v>658</v>
      </c>
      <c r="AL1029" s="43" t="s">
        <v>1364</v>
      </c>
      <c r="AM1029" s="43" t="s">
        <v>1365</v>
      </c>
      <c r="AN1029" s="43" t="s">
        <v>376</v>
      </c>
      <c r="AO1029" s="43" t="s">
        <v>658</v>
      </c>
      <c r="AP1029" s="43"/>
      <c r="AQ1029" s="43">
        <v>2</v>
      </c>
      <c r="AR1029" s="43"/>
      <c r="AS1029" s="43"/>
      <c r="AT1029" s="43" t="s">
        <v>1383</v>
      </c>
      <c r="AU1029" s="43" t="s">
        <v>376</v>
      </c>
      <c r="AV1029" s="43"/>
      <c r="AW1029" s="43" t="s">
        <v>30</v>
      </c>
      <c r="AX1029" s="43"/>
      <c r="AY1029" s="43"/>
      <c r="AZ1029" s="43" t="s">
        <v>30</v>
      </c>
      <c r="BA1029" s="51"/>
      <c r="BB1029" s="48"/>
      <c r="BC1029" s="43"/>
      <c r="BD1029" s="43"/>
      <c r="BE1029" s="43"/>
      <c r="BF1029" s="43">
        <v>1</v>
      </c>
      <c r="BG1029" s="43">
        <v>1</v>
      </c>
      <c r="BH1029" s="43">
        <v>1</v>
      </c>
      <c r="BI1029" s="43" t="s">
        <v>1321</v>
      </c>
      <c r="BJ1029" s="43" t="s">
        <v>1363</v>
      </c>
      <c r="BK1029" s="43">
        <v>1985</v>
      </c>
      <c r="BL1029" s="43" t="str">
        <f t="shared" si="99"/>
        <v>1985Norwich City</v>
      </c>
      <c r="BM1029" s="49" t="str">
        <f t="shared" si="100"/>
        <v>Ipswich Town</v>
      </c>
      <c r="BN1029" s="43"/>
      <c r="BO1029" s="43"/>
      <c r="BP1029" s="43"/>
      <c r="BQ1029" s="43"/>
      <c r="BR1029" s="43"/>
      <c r="BS1029" s="43"/>
      <c r="BT1029" s="43"/>
      <c r="BU1029" s="43"/>
      <c r="BV1029" s="43" t="s">
        <v>376</v>
      </c>
      <c r="BW1029" s="43" t="s">
        <v>376</v>
      </c>
      <c r="BX1029" s="43"/>
      <c r="BZ1029" s="50"/>
      <c r="CA1029" s="50"/>
      <c r="CB1029" s="88" t="str">
        <f t="shared" si="101"/>
        <v>19850223</v>
      </c>
    </row>
    <row r="1030" spans="1:80" s="49" customFormat="1" ht="12.95" customHeight="1" x14ac:dyDescent="0.2">
      <c r="A1030" s="43">
        <v>3</v>
      </c>
      <c r="B1030" s="43">
        <v>4</v>
      </c>
      <c r="C1030" s="43">
        <v>1985</v>
      </c>
      <c r="D1030" s="43" t="s">
        <v>658</v>
      </c>
      <c r="E1030" s="43" t="s">
        <v>533</v>
      </c>
      <c r="F1030" s="51" t="s">
        <v>1327</v>
      </c>
      <c r="G1030" s="43"/>
      <c r="H1030" s="51" t="s">
        <v>1011</v>
      </c>
      <c r="I1030" s="51">
        <v>2</v>
      </c>
      <c r="J1030" s="52">
        <v>31110</v>
      </c>
      <c r="K1030" s="43" t="s">
        <v>816</v>
      </c>
      <c r="L1030" s="43" t="s">
        <v>4</v>
      </c>
      <c r="M1030" s="43" t="s">
        <v>793</v>
      </c>
      <c r="N1030" s="46">
        <v>2</v>
      </c>
      <c r="O1030" s="46">
        <v>3</v>
      </c>
      <c r="P1030" s="51" t="s">
        <v>1234</v>
      </c>
      <c r="Q1030" s="51" t="s">
        <v>1017</v>
      </c>
      <c r="R1030" s="51" t="s">
        <v>376</v>
      </c>
      <c r="S1030" s="43"/>
      <c r="T1030" s="43"/>
      <c r="U1030" s="43"/>
      <c r="V1030" s="43"/>
      <c r="W1030" s="43"/>
      <c r="X1030" s="43"/>
      <c r="Y1030" s="43"/>
      <c r="Z1030" s="43"/>
      <c r="AA1030" s="43"/>
      <c r="AB1030" s="43"/>
      <c r="AC1030" s="43"/>
      <c r="AD1030" s="43" t="s">
        <v>1033</v>
      </c>
      <c r="AE1030" s="47">
        <f t="shared" si="96"/>
        <v>0</v>
      </c>
      <c r="AF1030" s="47">
        <f t="shared" si="97"/>
        <v>0</v>
      </c>
      <c r="AG1030" s="47">
        <f t="shared" si="98"/>
        <v>1</v>
      </c>
      <c r="AH1030" s="43" t="s">
        <v>1017</v>
      </c>
      <c r="AI1030" s="43" t="s">
        <v>1018</v>
      </c>
      <c r="AJ1030" s="43" t="s">
        <v>376</v>
      </c>
      <c r="AK1030" s="43" t="s">
        <v>658</v>
      </c>
      <c r="AL1030" s="43" t="s">
        <v>793</v>
      </c>
      <c r="AM1030" s="43" t="s">
        <v>1164</v>
      </c>
      <c r="AN1030" s="43" t="s">
        <v>376</v>
      </c>
      <c r="AO1030" s="43" t="s">
        <v>658</v>
      </c>
      <c r="AP1030" s="43"/>
      <c r="AQ1030" s="43">
        <v>2</v>
      </c>
      <c r="AR1030" s="43"/>
      <c r="AS1030" s="43"/>
      <c r="AT1030" s="43"/>
      <c r="AU1030" s="43" t="s">
        <v>376</v>
      </c>
      <c r="AV1030" s="43"/>
      <c r="AW1030" s="43" t="s">
        <v>30</v>
      </c>
      <c r="AX1030" s="43"/>
      <c r="AY1030" s="43"/>
      <c r="AZ1030" s="43" t="s">
        <v>30</v>
      </c>
      <c r="BA1030" s="51"/>
      <c r="BB1030" s="48"/>
      <c r="BC1030" s="43"/>
      <c r="BD1030" s="43"/>
      <c r="BE1030" s="43"/>
      <c r="BF1030" s="43">
        <v>1</v>
      </c>
      <c r="BG1030" s="43">
        <v>1</v>
      </c>
      <c r="BH1030" s="43">
        <v>1</v>
      </c>
      <c r="BI1030" s="43" t="s">
        <v>816</v>
      </c>
      <c r="BJ1030" s="43" t="s">
        <v>793</v>
      </c>
      <c r="BK1030" s="43">
        <v>1985</v>
      </c>
      <c r="BL1030" s="43" t="str">
        <f t="shared" si="99"/>
        <v>1985Chelsea</v>
      </c>
      <c r="BM1030" s="49" t="str">
        <f t="shared" si="100"/>
        <v>Chelsea</v>
      </c>
      <c r="BN1030" s="43"/>
      <c r="BO1030" s="43"/>
      <c r="BP1030" s="43"/>
      <c r="BQ1030" s="43"/>
      <c r="BR1030" s="43"/>
      <c r="BS1030" s="43"/>
      <c r="BT1030" s="43"/>
      <c r="BU1030" s="43"/>
      <c r="BV1030" s="43" t="s">
        <v>376</v>
      </c>
      <c r="BW1030" s="43" t="s">
        <v>376</v>
      </c>
      <c r="BX1030" s="43"/>
      <c r="BZ1030" s="50"/>
      <c r="CA1030" s="50"/>
      <c r="CB1030" s="88" t="str">
        <f t="shared" si="101"/>
        <v>19850304</v>
      </c>
    </row>
    <row r="1031" spans="1:80" s="49" customFormat="1" ht="12.95" customHeight="1" x14ac:dyDescent="0.2">
      <c r="A1031" s="43">
        <v>3</v>
      </c>
      <c r="B1031" s="43">
        <v>4</v>
      </c>
      <c r="C1031" s="43">
        <v>1985</v>
      </c>
      <c r="D1031" s="43" t="s">
        <v>658</v>
      </c>
      <c r="E1031" s="43" t="s">
        <v>533</v>
      </c>
      <c r="F1031" s="51" t="s">
        <v>1327</v>
      </c>
      <c r="G1031" s="43"/>
      <c r="H1031" s="51" t="s">
        <v>1011</v>
      </c>
      <c r="I1031" s="51">
        <v>2</v>
      </c>
      <c r="J1031" s="52">
        <v>31110</v>
      </c>
      <c r="K1031" s="43" t="s">
        <v>793</v>
      </c>
      <c r="L1031" s="43" t="s">
        <v>3</v>
      </c>
      <c r="M1031" s="43" t="s">
        <v>816</v>
      </c>
      <c r="N1031" s="46">
        <v>3</v>
      </c>
      <c r="O1031" s="46">
        <v>2</v>
      </c>
      <c r="P1031" s="51" t="s">
        <v>1234</v>
      </c>
      <c r="Q1031" s="51" t="s">
        <v>1017</v>
      </c>
      <c r="R1031" s="51" t="s">
        <v>376</v>
      </c>
      <c r="S1031" s="43"/>
      <c r="T1031" s="43"/>
      <c r="U1031" s="43"/>
      <c r="V1031" s="43"/>
      <c r="W1031" s="43"/>
      <c r="X1031" s="43"/>
      <c r="Y1031" s="43"/>
      <c r="Z1031" s="43"/>
      <c r="AA1031" s="43"/>
      <c r="AB1031" s="43"/>
      <c r="AC1031" s="43"/>
      <c r="AD1031" s="43" t="s">
        <v>1037</v>
      </c>
      <c r="AE1031" s="47">
        <f t="shared" si="96"/>
        <v>1</v>
      </c>
      <c r="AF1031" s="47">
        <f t="shared" si="97"/>
        <v>0</v>
      </c>
      <c r="AG1031" s="47">
        <f t="shared" si="98"/>
        <v>0</v>
      </c>
      <c r="AH1031" s="43" t="s">
        <v>793</v>
      </c>
      <c r="AI1031" s="43" t="s">
        <v>1164</v>
      </c>
      <c r="AJ1031" s="43" t="s">
        <v>376</v>
      </c>
      <c r="AK1031" s="43" t="s">
        <v>658</v>
      </c>
      <c r="AL1031" s="43" t="s">
        <v>1017</v>
      </c>
      <c r="AM1031" s="43" t="s">
        <v>1018</v>
      </c>
      <c r="AN1031" s="43" t="s">
        <v>376</v>
      </c>
      <c r="AO1031" s="43" t="s">
        <v>658</v>
      </c>
      <c r="AP1031" s="43"/>
      <c r="AQ1031" s="43">
        <v>2</v>
      </c>
      <c r="AR1031" s="43"/>
      <c r="AS1031" s="43"/>
      <c r="AT1031" s="43"/>
      <c r="AU1031" s="43" t="s">
        <v>376</v>
      </c>
      <c r="AV1031" s="43"/>
      <c r="AW1031" s="43" t="s">
        <v>30</v>
      </c>
      <c r="AX1031" s="43"/>
      <c r="AY1031" s="43"/>
      <c r="AZ1031" s="43" t="s">
        <v>30</v>
      </c>
      <c r="BA1031" s="51"/>
      <c r="BB1031" s="48"/>
      <c r="BC1031" s="43"/>
      <c r="BD1031" s="43"/>
      <c r="BE1031" s="43"/>
      <c r="BF1031" s="43">
        <v>1</v>
      </c>
      <c r="BG1031" s="43">
        <v>1</v>
      </c>
      <c r="BH1031" s="43">
        <v>1</v>
      </c>
      <c r="BI1031" s="43" t="s">
        <v>793</v>
      </c>
      <c r="BJ1031" s="43" t="s">
        <v>816</v>
      </c>
      <c r="BK1031" s="43">
        <v>1985</v>
      </c>
      <c r="BL1031" s="43" t="str">
        <f t="shared" si="99"/>
        <v>1985Sunderland</v>
      </c>
      <c r="BM1031" s="49" t="str">
        <f t="shared" si="100"/>
        <v>Chelsea</v>
      </c>
      <c r="BN1031" s="43"/>
      <c r="BO1031" s="43"/>
      <c r="BP1031" s="43"/>
      <c r="BQ1031" s="43"/>
      <c r="BR1031" s="43"/>
      <c r="BS1031" s="43"/>
      <c r="BT1031" s="43"/>
      <c r="BU1031" s="43"/>
      <c r="BV1031" s="43" t="s">
        <v>376</v>
      </c>
      <c r="BW1031" s="43" t="s">
        <v>376</v>
      </c>
      <c r="BX1031" s="43"/>
      <c r="BZ1031" s="50"/>
      <c r="CA1031" s="50"/>
      <c r="CB1031" s="88" t="str">
        <f t="shared" si="101"/>
        <v>19850304</v>
      </c>
    </row>
    <row r="1032" spans="1:80" s="49" customFormat="1" ht="12.95" customHeight="1" x14ac:dyDescent="0.2">
      <c r="A1032" s="43">
        <v>3</v>
      </c>
      <c r="B1032" s="43">
        <v>6</v>
      </c>
      <c r="C1032" s="43">
        <v>1985</v>
      </c>
      <c r="D1032" s="43" t="s">
        <v>658</v>
      </c>
      <c r="E1032" s="43" t="s">
        <v>533</v>
      </c>
      <c r="F1032" s="51" t="s">
        <v>1327</v>
      </c>
      <c r="G1032" s="43"/>
      <c r="H1032" s="51" t="s">
        <v>1011</v>
      </c>
      <c r="I1032" s="51">
        <v>2</v>
      </c>
      <c r="J1032" s="52">
        <v>31112</v>
      </c>
      <c r="K1032" s="43" t="s">
        <v>1321</v>
      </c>
      <c r="L1032" s="43" t="s">
        <v>3</v>
      </c>
      <c r="M1032" s="43" t="s">
        <v>1363</v>
      </c>
      <c r="N1032" s="46">
        <v>2</v>
      </c>
      <c r="O1032" s="46">
        <v>0</v>
      </c>
      <c r="P1032" s="51" t="s">
        <v>1337</v>
      </c>
      <c r="Q1032" s="51" t="s">
        <v>1323</v>
      </c>
      <c r="R1032" s="51" t="s">
        <v>376</v>
      </c>
      <c r="S1032" s="43"/>
      <c r="T1032" s="43"/>
      <c r="U1032" s="43"/>
      <c r="V1032" s="43"/>
      <c r="W1032" s="43"/>
      <c r="X1032" s="43"/>
      <c r="Y1032" s="43"/>
      <c r="Z1032" s="43"/>
      <c r="AA1032" s="43"/>
      <c r="AB1032" s="43"/>
      <c r="AC1032" s="43"/>
      <c r="AD1032" s="43" t="s">
        <v>1033</v>
      </c>
      <c r="AE1032" s="47">
        <f t="shared" si="96"/>
        <v>1</v>
      </c>
      <c r="AF1032" s="47">
        <f t="shared" si="97"/>
        <v>0</v>
      </c>
      <c r="AG1032" s="47">
        <f t="shared" si="98"/>
        <v>0</v>
      </c>
      <c r="AH1032" s="43" t="s">
        <v>1323</v>
      </c>
      <c r="AI1032" s="43" t="s">
        <v>1324</v>
      </c>
      <c r="AJ1032" s="43" t="s">
        <v>376</v>
      </c>
      <c r="AK1032" s="43" t="s">
        <v>658</v>
      </c>
      <c r="AL1032" s="43" t="s">
        <v>1364</v>
      </c>
      <c r="AM1032" s="43" t="s">
        <v>1365</v>
      </c>
      <c r="AN1032" s="43" t="s">
        <v>376</v>
      </c>
      <c r="AO1032" s="43" t="s">
        <v>658</v>
      </c>
      <c r="AP1032" s="43"/>
      <c r="AQ1032" s="43">
        <v>2</v>
      </c>
      <c r="AR1032" s="43"/>
      <c r="AS1032" s="43"/>
      <c r="AT1032" s="43" t="s">
        <v>1383</v>
      </c>
      <c r="AU1032" s="43" t="s">
        <v>376</v>
      </c>
      <c r="AV1032" s="43"/>
      <c r="AW1032" s="43" t="s">
        <v>30</v>
      </c>
      <c r="AX1032" s="43"/>
      <c r="AY1032" s="43"/>
      <c r="AZ1032" s="43" t="s">
        <v>30</v>
      </c>
      <c r="BA1032" s="51"/>
      <c r="BB1032" s="48"/>
      <c r="BC1032" s="43"/>
      <c r="BD1032" s="43"/>
      <c r="BE1032" s="43"/>
      <c r="BF1032" s="43">
        <v>1</v>
      </c>
      <c r="BG1032" s="43">
        <v>1</v>
      </c>
      <c r="BH1032" s="43">
        <v>1</v>
      </c>
      <c r="BI1032" s="43" t="s">
        <v>1321</v>
      </c>
      <c r="BJ1032" s="43" t="s">
        <v>1363</v>
      </c>
      <c r="BK1032" s="43">
        <v>1985</v>
      </c>
      <c r="BL1032" s="43" t="str">
        <f t="shared" si="99"/>
        <v>1985Norwich City</v>
      </c>
      <c r="BM1032" s="49" t="str">
        <f t="shared" si="100"/>
        <v>Norwich City</v>
      </c>
      <c r="BN1032" s="43"/>
      <c r="BO1032" s="43"/>
      <c r="BP1032" s="43"/>
      <c r="BQ1032" s="43"/>
      <c r="BR1032" s="43"/>
      <c r="BS1032" s="43"/>
      <c r="BT1032" s="43"/>
      <c r="BU1032" s="43"/>
      <c r="BV1032" s="43" t="s">
        <v>376</v>
      </c>
      <c r="BW1032" s="43" t="s">
        <v>376</v>
      </c>
      <c r="BX1032" s="43"/>
      <c r="BY1032" s="32"/>
      <c r="BZ1032" s="50"/>
      <c r="CA1032" s="50"/>
      <c r="CB1032" s="88" t="str">
        <f t="shared" si="101"/>
        <v>19850306</v>
      </c>
    </row>
    <row r="1033" spans="1:80" s="49" customFormat="1" ht="12.95" customHeight="1" x14ac:dyDescent="0.2">
      <c r="A1033" s="43">
        <v>3</v>
      </c>
      <c r="B1033" s="43">
        <v>6</v>
      </c>
      <c r="C1033" s="43">
        <v>1985</v>
      </c>
      <c r="D1033" s="43" t="s">
        <v>658</v>
      </c>
      <c r="E1033" s="43" t="s">
        <v>533</v>
      </c>
      <c r="F1033" s="51" t="s">
        <v>1327</v>
      </c>
      <c r="G1033" s="43"/>
      <c r="H1033" s="51" t="s">
        <v>1011</v>
      </c>
      <c r="I1033" s="51">
        <v>2</v>
      </c>
      <c r="J1033" s="52">
        <v>31112</v>
      </c>
      <c r="K1033" s="43" t="s">
        <v>1363</v>
      </c>
      <c r="L1033" s="43" t="s">
        <v>4</v>
      </c>
      <c r="M1033" s="43" t="s">
        <v>1321</v>
      </c>
      <c r="N1033" s="46">
        <v>0</v>
      </c>
      <c r="O1033" s="46">
        <v>2</v>
      </c>
      <c r="P1033" s="51" t="s">
        <v>1337</v>
      </c>
      <c r="Q1033" s="51" t="s">
        <v>1323</v>
      </c>
      <c r="R1033" s="51" t="s">
        <v>376</v>
      </c>
      <c r="S1033" s="43"/>
      <c r="T1033" s="43"/>
      <c r="U1033" s="43"/>
      <c r="V1033" s="43"/>
      <c r="W1033" s="43"/>
      <c r="X1033" s="43"/>
      <c r="Y1033" s="43"/>
      <c r="Z1033" s="43"/>
      <c r="AA1033" s="43"/>
      <c r="AB1033" s="43"/>
      <c r="AC1033" s="43"/>
      <c r="AD1033" s="43" t="s">
        <v>1037</v>
      </c>
      <c r="AE1033" s="47">
        <f t="shared" si="96"/>
        <v>0</v>
      </c>
      <c r="AF1033" s="47">
        <f t="shared" si="97"/>
        <v>0</v>
      </c>
      <c r="AG1033" s="47">
        <f t="shared" si="98"/>
        <v>1</v>
      </c>
      <c r="AH1033" s="43" t="s">
        <v>1364</v>
      </c>
      <c r="AI1033" s="43" t="s">
        <v>1365</v>
      </c>
      <c r="AJ1033" s="43" t="s">
        <v>376</v>
      </c>
      <c r="AK1033" s="43" t="s">
        <v>658</v>
      </c>
      <c r="AL1033" s="43" t="s">
        <v>1323</v>
      </c>
      <c r="AM1033" s="43" t="s">
        <v>1324</v>
      </c>
      <c r="AN1033" s="43" t="s">
        <v>376</v>
      </c>
      <c r="AO1033" s="43" t="s">
        <v>658</v>
      </c>
      <c r="AP1033" s="43"/>
      <c r="AQ1033" s="43">
        <v>2</v>
      </c>
      <c r="AR1033" s="43"/>
      <c r="AS1033" s="43"/>
      <c r="AT1033" s="43" t="s">
        <v>1383</v>
      </c>
      <c r="AU1033" s="43" t="s">
        <v>376</v>
      </c>
      <c r="AV1033" s="43"/>
      <c r="AW1033" s="43" t="s">
        <v>30</v>
      </c>
      <c r="AX1033" s="43"/>
      <c r="AY1033" s="43"/>
      <c r="AZ1033" s="43" t="s">
        <v>30</v>
      </c>
      <c r="BA1033" s="51"/>
      <c r="BB1033" s="48"/>
      <c r="BC1033" s="43"/>
      <c r="BD1033" s="43"/>
      <c r="BE1033" s="43"/>
      <c r="BF1033" s="43">
        <v>1</v>
      </c>
      <c r="BG1033" s="43">
        <v>1</v>
      </c>
      <c r="BH1033" s="43">
        <v>1</v>
      </c>
      <c r="BI1033" s="43" t="s">
        <v>1363</v>
      </c>
      <c r="BJ1033" s="43" t="s">
        <v>1321</v>
      </c>
      <c r="BK1033" s="43">
        <v>1985</v>
      </c>
      <c r="BL1033" s="43" t="str">
        <f t="shared" si="99"/>
        <v>1985Ipswich Town</v>
      </c>
      <c r="BM1033" s="49" t="str">
        <f t="shared" si="100"/>
        <v>Norwich City</v>
      </c>
      <c r="BN1033" s="43"/>
      <c r="BO1033" s="43"/>
      <c r="BP1033" s="43"/>
      <c r="BQ1033" s="43"/>
      <c r="BR1033" s="43"/>
      <c r="BS1033" s="43"/>
      <c r="BT1033" s="43"/>
      <c r="BU1033" s="43"/>
      <c r="BV1033" s="43" t="s">
        <v>376</v>
      </c>
      <c r="BW1033" s="43" t="s">
        <v>376</v>
      </c>
      <c r="BX1033" s="43"/>
      <c r="BY1033" s="32"/>
      <c r="BZ1033" s="50"/>
      <c r="CA1033" s="50"/>
      <c r="CB1033" s="88" t="str">
        <f t="shared" si="101"/>
        <v>19850306</v>
      </c>
    </row>
    <row r="1034" spans="1:80" s="49" customFormat="1" ht="12.95" customHeight="1" x14ac:dyDescent="0.2">
      <c r="A1034" s="43">
        <v>3</v>
      </c>
      <c r="B1034" s="43">
        <v>24</v>
      </c>
      <c r="C1034" s="43">
        <v>1985</v>
      </c>
      <c r="D1034" s="43" t="s">
        <v>658</v>
      </c>
      <c r="E1034" s="43" t="s">
        <v>533</v>
      </c>
      <c r="F1034" s="51" t="s">
        <v>1327</v>
      </c>
      <c r="G1034" s="43"/>
      <c r="H1034" s="51" t="s">
        <v>40</v>
      </c>
      <c r="I1034" s="51"/>
      <c r="J1034" s="52">
        <v>31130</v>
      </c>
      <c r="K1034" s="43" t="s">
        <v>1321</v>
      </c>
      <c r="L1034" s="43" t="s">
        <v>3</v>
      </c>
      <c r="M1034" s="43" t="s">
        <v>793</v>
      </c>
      <c r="N1034" s="46">
        <v>1</v>
      </c>
      <c r="O1034" s="46">
        <v>0</v>
      </c>
      <c r="P1034" s="51" t="s">
        <v>1268</v>
      </c>
      <c r="Q1034" s="51" t="s">
        <v>1017</v>
      </c>
      <c r="R1034" s="51" t="s">
        <v>376</v>
      </c>
      <c r="S1034" s="43"/>
      <c r="T1034" s="43"/>
      <c r="U1034" s="43"/>
      <c r="V1034" s="43"/>
      <c r="W1034" s="43"/>
      <c r="X1034" s="43"/>
      <c r="Y1034" s="43"/>
      <c r="Z1034" s="43"/>
      <c r="AA1034" s="43"/>
      <c r="AB1034" s="43"/>
      <c r="AC1034" s="43"/>
      <c r="AD1034" s="43"/>
      <c r="AE1034" s="47">
        <f t="shared" si="96"/>
        <v>1</v>
      </c>
      <c r="AF1034" s="47">
        <f t="shared" si="97"/>
        <v>0</v>
      </c>
      <c r="AG1034" s="47">
        <f t="shared" si="98"/>
        <v>0</v>
      </c>
      <c r="AH1034" s="43" t="s">
        <v>1323</v>
      </c>
      <c r="AI1034" s="43" t="s">
        <v>1324</v>
      </c>
      <c r="AJ1034" s="43" t="s">
        <v>376</v>
      </c>
      <c r="AK1034" s="43" t="s">
        <v>658</v>
      </c>
      <c r="AL1034" s="43" t="s">
        <v>793</v>
      </c>
      <c r="AM1034" s="43" t="s">
        <v>1164</v>
      </c>
      <c r="AN1034" s="43" t="s">
        <v>376</v>
      </c>
      <c r="AO1034" s="43" t="s">
        <v>658</v>
      </c>
      <c r="AP1034" s="43"/>
      <c r="AQ1034" s="43">
        <v>1</v>
      </c>
      <c r="AR1034" s="43"/>
      <c r="AS1034" s="43"/>
      <c r="AT1034" s="43"/>
      <c r="AU1034" s="43" t="s">
        <v>376</v>
      </c>
      <c r="AV1034" s="43"/>
      <c r="AW1034" s="43" t="s">
        <v>30</v>
      </c>
      <c r="AX1034" s="43"/>
      <c r="AY1034" s="43"/>
      <c r="AZ1034" s="43" t="s">
        <v>30</v>
      </c>
      <c r="BA1034" s="51"/>
      <c r="BB1034" s="48" t="s">
        <v>30</v>
      </c>
      <c r="BC1034" s="43" t="s">
        <v>30</v>
      </c>
      <c r="BD1034" s="43"/>
      <c r="BE1034" s="43"/>
      <c r="BF1034" s="43">
        <v>1</v>
      </c>
      <c r="BG1034" s="43">
        <v>1</v>
      </c>
      <c r="BH1034" s="43">
        <v>1</v>
      </c>
      <c r="BI1034" s="43" t="s">
        <v>1321</v>
      </c>
      <c r="BJ1034" s="43" t="s">
        <v>793</v>
      </c>
      <c r="BK1034" s="43">
        <v>1985</v>
      </c>
      <c r="BL1034" s="43" t="str">
        <f t="shared" si="99"/>
        <v>1985Norwich City</v>
      </c>
      <c r="BM1034" s="49" t="str">
        <f t="shared" si="100"/>
        <v>London</v>
      </c>
      <c r="BN1034" s="43"/>
      <c r="BO1034" s="43"/>
      <c r="BP1034" s="43"/>
      <c r="BQ1034" s="43"/>
      <c r="BR1034" s="43"/>
      <c r="BS1034" s="43"/>
      <c r="BT1034" s="43"/>
      <c r="BU1034" s="43"/>
      <c r="BV1034" s="43" t="s">
        <v>376</v>
      </c>
      <c r="BW1034" s="43" t="s">
        <v>376</v>
      </c>
      <c r="BX1034" s="43"/>
      <c r="BZ1034" s="50"/>
      <c r="CA1034" s="50"/>
      <c r="CB1034" s="88" t="str">
        <f t="shared" si="101"/>
        <v>19850324</v>
      </c>
    </row>
    <row r="1035" spans="1:80" s="49" customFormat="1" ht="12.95" customHeight="1" x14ac:dyDescent="0.2">
      <c r="A1035" s="43">
        <v>3</v>
      </c>
      <c r="B1035" s="43">
        <v>24</v>
      </c>
      <c r="C1035" s="43">
        <v>1985</v>
      </c>
      <c r="D1035" s="43" t="s">
        <v>658</v>
      </c>
      <c r="E1035" s="43" t="s">
        <v>533</v>
      </c>
      <c r="F1035" s="51" t="s">
        <v>1327</v>
      </c>
      <c r="G1035" s="43"/>
      <c r="H1035" s="51" t="s">
        <v>40</v>
      </c>
      <c r="I1035" s="51"/>
      <c r="J1035" s="52">
        <v>31130</v>
      </c>
      <c r="K1035" s="43" t="s">
        <v>793</v>
      </c>
      <c r="L1035" s="43" t="s">
        <v>4</v>
      </c>
      <c r="M1035" s="43" t="s">
        <v>1321</v>
      </c>
      <c r="N1035" s="46">
        <v>0</v>
      </c>
      <c r="O1035" s="46">
        <v>1</v>
      </c>
      <c r="P1035" s="51" t="s">
        <v>1268</v>
      </c>
      <c r="Q1035" s="51" t="s">
        <v>1017</v>
      </c>
      <c r="R1035" s="51" t="s">
        <v>376</v>
      </c>
      <c r="S1035" s="43"/>
      <c r="T1035" s="43"/>
      <c r="U1035" s="43"/>
      <c r="V1035" s="43"/>
      <c r="W1035" s="43"/>
      <c r="X1035" s="43"/>
      <c r="Y1035" s="43"/>
      <c r="Z1035" s="43"/>
      <c r="AA1035" s="43"/>
      <c r="AB1035" s="43"/>
      <c r="AC1035" s="43"/>
      <c r="AD1035" s="43"/>
      <c r="AE1035" s="47">
        <f t="shared" si="96"/>
        <v>0</v>
      </c>
      <c r="AF1035" s="47">
        <f t="shared" si="97"/>
        <v>0</v>
      </c>
      <c r="AG1035" s="47">
        <f t="shared" si="98"/>
        <v>1</v>
      </c>
      <c r="AH1035" s="43" t="s">
        <v>793</v>
      </c>
      <c r="AI1035" s="43" t="s">
        <v>1164</v>
      </c>
      <c r="AJ1035" s="43" t="s">
        <v>376</v>
      </c>
      <c r="AK1035" s="43" t="s">
        <v>658</v>
      </c>
      <c r="AL1035" s="43" t="s">
        <v>1323</v>
      </c>
      <c r="AM1035" s="43" t="s">
        <v>1324</v>
      </c>
      <c r="AN1035" s="43" t="s">
        <v>376</v>
      </c>
      <c r="AO1035" s="43" t="s">
        <v>658</v>
      </c>
      <c r="AP1035" s="43"/>
      <c r="AQ1035" s="43">
        <v>1</v>
      </c>
      <c r="AR1035" s="43"/>
      <c r="AS1035" s="43"/>
      <c r="AT1035" s="43"/>
      <c r="AU1035" s="43" t="s">
        <v>376</v>
      </c>
      <c r="AV1035" s="43"/>
      <c r="AW1035" s="43" t="s">
        <v>30</v>
      </c>
      <c r="AX1035" s="43"/>
      <c r="AY1035" s="43"/>
      <c r="AZ1035" s="43" t="s">
        <v>30</v>
      </c>
      <c r="BA1035" s="51"/>
      <c r="BB1035" s="48"/>
      <c r="BC1035" s="43" t="s">
        <v>30</v>
      </c>
      <c r="BD1035" s="43"/>
      <c r="BE1035" s="43"/>
      <c r="BF1035" s="43">
        <v>1</v>
      </c>
      <c r="BG1035" s="43">
        <v>1</v>
      </c>
      <c r="BH1035" s="43">
        <v>1</v>
      </c>
      <c r="BI1035" s="43" t="s">
        <v>793</v>
      </c>
      <c r="BJ1035" s="43" t="s">
        <v>1321</v>
      </c>
      <c r="BK1035" s="43">
        <v>1985</v>
      </c>
      <c r="BL1035" s="43" t="str">
        <f t="shared" si="99"/>
        <v>1985Sunderland</v>
      </c>
      <c r="BM1035" s="49" t="str">
        <f t="shared" si="100"/>
        <v>London</v>
      </c>
      <c r="BN1035" s="43"/>
      <c r="BO1035" s="43"/>
      <c r="BP1035" s="43"/>
      <c r="BQ1035" s="43"/>
      <c r="BR1035" s="43"/>
      <c r="BS1035" s="43"/>
      <c r="BT1035" s="43"/>
      <c r="BU1035" s="43"/>
      <c r="BV1035" s="43" t="s">
        <v>376</v>
      </c>
      <c r="BW1035" s="43" t="s">
        <v>376</v>
      </c>
      <c r="BX1035" s="43"/>
      <c r="BZ1035" s="50"/>
      <c r="CA1035" s="50"/>
      <c r="CB1035" s="88" t="str">
        <f t="shared" si="101"/>
        <v>19850324</v>
      </c>
    </row>
    <row r="1036" spans="1:80" s="49" customFormat="1" ht="12.95" customHeight="1" x14ac:dyDescent="0.2">
      <c r="A1036" s="43">
        <v>4</v>
      </c>
      <c r="B1036" s="43">
        <v>13</v>
      </c>
      <c r="C1036" s="43">
        <v>1985</v>
      </c>
      <c r="D1036" s="43" t="s">
        <v>658</v>
      </c>
      <c r="E1036" s="43" t="s">
        <v>533</v>
      </c>
      <c r="F1036" s="44" t="s">
        <v>1010</v>
      </c>
      <c r="G1036" s="43"/>
      <c r="H1036" s="44" t="s">
        <v>1011</v>
      </c>
      <c r="I1036" s="44"/>
      <c r="J1036" s="45">
        <v>31150</v>
      </c>
      <c r="K1036" s="43" t="s">
        <v>821</v>
      </c>
      <c r="L1036" s="43" t="s">
        <v>1014</v>
      </c>
      <c r="M1036" s="43" t="s">
        <v>588</v>
      </c>
      <c r="N1036" s="46">
        <v>2</v>
      </c>
      <c r="O1036" s="46">
        <v>2</v>
      </c>
      <c r="P1036" s="44" t="s">
        <v>1184</v>
      </c>
      <c r="Q1036" s="44" t="s">
        <v>588</v>
      </c>
      <c r="R1036" s="44" t="s">
        <v>376</v>
      </c>
      <c r="S1036" s="43"/>
      <c r="T1036" s="43"/>
      <c r="U1036" s="43"/>
      <c r="V1036" s="43"/>
      <c r="W1036" s="43"/>
      <c r="X1036" s="43"/>
      <c r="Y1036" s="43"/>
      <c r="Z1036" s="43"/>
      <c r="AA1036" s="43"/>
      <c r="AB1036" s="43"/>
      <c r="AC1036" s="43"/>
      <c r="AD1036" s="43"/>
      <c r="AE1036" s="47">
        <f t="shared" si="96"/>
        <v>0</v>
      </c>
      <c r="AF1036" s="47">
        <f t="shared" si="97"/>
        <v>1</v>
      </c>
      <c r="AG1036" s="47">
        <f t="shared" si="98"/>
        <v>0</v>
      </c>
      <c r="AH1036" s="43" t="s">
        <v>1101</v>
      </c>
      <c r="AI1036" s="43" t="s">
        <v>1159</v>
      </c>
      <c r="AJ1036" s="43" t="s">
        <v>376</v>
      </c>
      <c r="AK1036" s="43" t="s">
        <v>658</v>
      </c>
      <c r="AL1036" s="43" t="s">
        <v>588</v>
      </c>
      <c r="AM1036" s="43" t="s">
        <v>1175</v>
      </c>
      <c r="AN1036" s="43" t="s">
        <v>376</v>
      </c>
      <c r="AO1036" s="43" t="s">
        <v>658</v>
      </c>
      <c r="AP1036" s="43"/>
      <c r="AQ1036" s="43">
        <v>2</v>
      </c>
      <c r="AR1036" s="43"/>
      <c r="AS1036" s="43"/>
      <c r="AT1036" s="43" t="s">
        <v>1369</v>
      </c>
      <c r="AU1036" s="43" t="s">
        <v>376</v>
      </c>
      <c r="AV1036" s="43"/>
      <c r="AW1036" s="43" t="s">
        <v>30</v>
      </c>
      <c r="AX1036" s="43"/>
      <c r="AY1036" s="43" t="s">
        <v>30</v>
      </c>
      <c r="AZ1036" s="43"/>
      <c r="BA1036" s="44"/>
      <c r="BB1036" s="48"/>
      <c r="BC1036" s="43"/>
      <c r="BD1036" s="43"/>
      <c r="BE1036" s="43"/>
      <c r="BF1036" s="43">
        <v>1</v>
      </c>
      <c r="BG1036" s="43">
        <v>1</v>
      </c>
      <c r="BH1036" s="43">
        <v>1</v>
      </c>
      <c r="BI1036" s="43" t="s">
        <v>821</v>
      </c>
      <c r="BJ1036" s="43" t="s">
        <v>588</v>
      </c>
      <c r="BK1036" s="43">
        <v>1985</v>
      </c>
      <c r="BL1036" s="43" t="str">
        <f t="shared" si="99"/>
        <v>1985Manchester United</v>
      </c>
      <c r="BM1036" s="49" t="str">
        <f t="shared" si="100"/>
        <v>Liverpool</v>
      </c>
      <c r="BN1036" s="43"/>
      <c r="BO1036" s="43"/>
      <c r="BP1036" s="43"/>
      <c r="BQ1036" s="43"/>
      <c r="BR1036" s="43"/>
      <c r="BS1036" s="43"/>
      <c r="BT1036" s="43"/>
      <c r="BU1036" s="43"/>
      <c r="BV1036" s="43" t="s">
        <v>376</v>
      </c>
      <c r="BW1036" s="43" t="s">
        <v>376</v>
      </c>
      <c r="BX1036" s="43"/>
      <c r="BZ1036" s="50"/>
      <c r="CA1036" s="50"/>
      <c r="CB1036" s="88" t="str">
        <f t="shared" si="101"/>
        <v>19850413</v>
      </c>
    </row>
    <row r="1037" spans="1:80" s="49" customFormat="1" ht="12.95" customHeight="1" x14ac:dyDescent="0.2">
      <c r="A1037" s="43">
        <v>4</v>
      </c>
      <c r="B1037" s="43">
        <v>13</v>
      </c>
      <c r="C1037" s="43">
        <v>1985</v>
      </c>
      <c r="D1037" s="43" t="s">
        <v>658</v>
      </c>
      <c r="E1037" s="43" t="s">
        <v>533</v>
      </c>
      <c r="F1037" s="44" t="s">
        <v>1010</v>
      </c>
      <c r="G1037" s="43"/>
      <c r="H1037" s="44" t="s">
        <v>1011</v>
      </c>
      <c r="I1037" s="44"/>
      <c r="J1037" s="45">
        <v>31150</v>
      </c>
      <c r="K1037" s="43" t="s">
        <v>588</v>
      </c>
      <c r="L1037" s="43" t="s">
        <v>1014</v>
      </c>
      <c r="M1037" s="43" t="s">
        <v>821</v>
      </c>
      <c r="N1037" s="46">
        <v>2</v>
      </c>
      <c r="O1037" s="46">
        <v>2</v>
      </c>
      <c r="P1037" s="44" t="s">
        <v>1184</v>
      </c>
      <c r="Q1037" s="44" t="s">
        <v>588</v>
      </c>
      <c r="R1037" s="44" t="s">
        <v>376</v>
      </c>
      <c r="S1037" s="43"/>
      <c r="T1037" s="43"/>
      <c r="U1037" s="43"/>
      <c r="V1037" s="43"/>
      <c r="W1037" s="43"/>
      <c r="X1037" s="43"/>
      <c r="Y1037" s="43"/>
      <c r="Z1037" s="43"/>
      <c r="AA1037" s="43"/>
      <c r="AB1037" s="43"/>
      <c r="AC1037" s="43"/>
      <c r="AD1037" s="43"/>
      <c r="AE1037" s="47">
        <f t="shared" si="96"/>
        <v>0</v>
      </c>
      <c r="AF1037" s="47">
        <f t="shared" si="97"/>
        <v>1</v>
      </c>
      <c r="AG1037" s="47">
        <f t="shared" si="98"/>
        <v>0</v>
      </c>
      <c r="AH1037" s="43" t="s">
        <v>588</v>
      </c>
      <c r="AI1037" s="43" t="s">
        <v>1175</v>
      </c>
      <c r="AJ1037" s="43" t="s">
        <v>376</v>
      </c>
      <c r="AK1037" s="43" t="s">
        <v>658</v>
      </c>
      <c r="AL1037" s="43" t="s">
        <v>1101</v>
      </c>
      <c r="AM1037" s="43" t="s">
        <v>1159</v>
      </c>
      <c r="AN1037" s="43" t="s">
        <v>376</v>
      </c>
      <c r="AO1037" s="43" t="s">
        <v>658</v>
      </c>
      <c r="AP1037" s="43"/>
      <c r="AQ1037" s="43">
        <v>2</v>
      </c>
      <c r="AR1037" s="43"/>
      <c r="AS1037" s="43"/>
      <c r="AT1037" s="43" t="s">
        <v>1369</v>
      </c>
      <c r="AU1037" s="43" t="s">
        <v>376</v>
      </c>
      <c r="AV1037" s="43"/>
      <c r="AW1037" s="43" t="s">
        <v>30</v>
      </c>
      <c r="AX1037" s="43"/>
      <c r="AY1037" s="43" t="s">
        <v>30</v>
      </c>
      <c r="AZ1037" s="43"/>
      <c r="BA1037" s="44"/>
      <c r="BB1037" s="48"/>
      <c r="BC1037" s="43"/>
      <c r="BD1037" s="43"/>
      <c r="BE1037" s="43"/>
      <c r="BF1037" s="43">
        <v>1</v>
      </c>
      <c r="BG1037" s="43">
        <v>1</v>
      </c>
      <c r="BH1037" s="43">
        <v>1</v>
      </c>
      <c r="BI1037" s="43" t="s">
        <v>588</v>
      </c>
      <c r="BJ1037" s="43" t="s">
        <v>821</v>
      </c>
      <c r="BK1037" s="43">
        <v>1985</v>
      </c>
      <c r="BL1037" s="43" t="str">
        <f t="shared" si="99"/>
        <v>1985Liverpool</v>
      </c>
      <c r="BM1037" s="49" t="str">
        <f t="shared" si="100"/>
        <v>Liverpool</v>
      </c>
      <c r="BN1037" s="43"/>
      <c r="BO1037" s="43"/>
      <c r="BP1037" s="43"/>
      <c r="BQ1037" s="43"/>
      <c r="BR1037" s="43"/>
      <c r="BS1037" s="43"/>
      <c r="BT1037" s="43"/>
      <c r="BU1037" s="43"/>
      <c r="BV1037" s="43" t="s">
        <v>376</v>
      </c>
      <c r="BW1037" s="43" t="s">
        <v>376</v>
      </c>
      <c r="BX1037" s="43"/>
      <c r="BZ1037" s="50"/>
      <c r="CA1037" s="50"/>
      <c r="CB1037" s="88" t="str">
        <f t="shared" si="101"/>
        <v>19850413</v>
      </c>
    </row>
    <row r="1038" spans="1:80" s="49" customFormat="1" ht="12.95" customHeight="1" x14ac:dyDescent="0.2">
      <c r="A1038" s="43">
        <v>4</v>
      </c>
      <c r="B1038" s="43">
        <v>13</v>
      </c>
      <c r="C1038" s="43">
        <v>1985</v>
      </c>
      <c r="D1038" s="43" t="s">
        <v>658</v>
      </c>
      <c r="E1038" s="43" t="s">
        <v>533</v>
      </c>
      <c r="F1038" s="44" t="s">
        <v>1010</v>
      </c>
      <c r="G1038" s="43"/>
      <c r="H1038" s="44" t="s">
        <v>1011</v>
      </c>
      <c r="I1038" s="44"/>
      <c r="J1038" s="45">
        <v>31150</v>
      </c>
      <c r="K1038" s="43" t="s">
        <v>804</v>
      </c>
      <c r="L1038" s="43" t="s">
        <v>3</v>
      </c>
      <c r="M1038" s="43" t="s">
        <v>1322</v>
      </c>
      <c r="N1038" s="46">
        <v>2</v>
      </c>
      <c r="O1038" s="46">
        <v>1</v>
      </c>
      <c r="P1038" s="44" t="s">
        <v>1219</v>
      </c>
      <c r="Q1038" s="44" t="s">
        <v>1111</v>
      </c>
      <c r="R1038" s="44" t="s">
        <v>376</v>
      </c>
      <c r="S1038" s="43"/>
      <c r="T1038" s="43"/>
      <c r="U1038" s="43"/>
      <c r="V1038" s="43"/>
      <c r="W1038" s="43"/>
      <c r="X1038" s="43"/>
      <c r="Y1038" s="43"/>
      <c r="Z1038" s="43"/>
      <c r="AA1038" s="43"/>
      <c r="AB1038" s="43"/>
      <c r="AC1038" s="43"/>
      <c r="AD1038" s="43"/>
      <c r="AE1038" s="47">
        <f t="shared" si="96"/>
        <v>1</v>
      </c>
      <c r="AF1038" s="47">
        <f t="shared" si="97"/>
        <v>0</v>
      </c>
      <c r="AG1038" s="47">
        <f t="shared" si="98"/>
        <v>0</v>
      </c>
      <c r="AH1038" s="43" t="s">
        <v>588</v>
      </c>
      <c r="AI1038" s="43" t="s">
        <v>1175</v>
      </c>
      <c r="AJ1038" s="43" t="s">
        <v>376</v>
      </c>
      <c r="AK1038" s="43" t="s">
        <v>658</v>
      </c>
      <c r="AL1038" s="43" t="s">
        <v>1325</v>
      </c>
      <c r="AM1038" s="43" t="s">
        <v>1326</v>
      </c>
      <c r="AN1038" s="43" t="s">
        <v>376</v>
      </c>
      <c r="AO1038" s="43" t="s">
        <v>658</v>
      </c>
      <c r="AP1038" s="43"/>
      <c r="AQ1038" s="43">
        <v>2</v>
      </c>
      <c r="AR1038" s="43"/>
      <c r="AS1038" s="43"/>
      <c r="AT1038" s="43"/>
      <c r="AU1038" s="43" t="s">
        <v>376</v>
      </c>
      <c r="AV1038" s="43"/>
      <c r="AW1038" s="43" t="s">
        <v>30</v>
      </c>
      <c r="AX1038" s="43"/>
      <c r="AY1038" s="43" t="s">
        <v>30</v>
      </c>
      <c r="AZ1038" s="43"/>
      <c r="BA1038" s="44"/>
      <c r="BB1038" s="48"/>
      <c r="BC1038" s="43"/>
      <c r="BD1038" s="43"/>
      <c r="BE1038" s="43"/>
      <c r="BF1038" s="43">
        <v>1</v>
      </c>
      <c r="BG1038" s="43">
        <v>1</v>
      </c>
      <c r="BH1038" s="43">
        <v>1</v>
      </c>
      <c r="BI1038" s="43" t="s">
        <v>804</v>
      </c>
      <c r="BJ1038" s="43" t="s">
        <v>1322</v>
      </c>
      <c r="BK1038" s="43">
        <v>1985</v>
      </c>
      <c r="BL1038" s="43" t="str">
        <f t="shared" si="99"/>
        <v>1985Everton</v>
      </c>
      <c r="BM1038" s="49" t="str">
        <f t="shared" si="100"/>
        <v>Birmingham</v>
      </c>
      <c r="BN1038" s="43"/>
      <c r="BO1038" s="43"/>
      <c r="BP1038" s="43"/>
      <c r="BQ1038" s="43"/>
      <c r="BR1038" s="43"/>
      <c r="BS1038" s="43"/>
      <c r="BT1038" s="43"/>
      <c r="BU1038" s="43"/>
      <c r="BV1038" s="43" t="s">
        <v>376</v>
      </c>
      <c r="BW1038" s="43" t="s">
        <v>376</v>
      </c>
      <c r="BX1038" s="43"/>
      <c r="BZ1038" s="50"/>
      <c r="CA1038" s="50"/>
      <c r="CB1038" s="88" t="str">
        <f t="shared" si="101"/>
        <v>19850413</v>
      </c>
    </row>
    <row r="1039" spans="1:80" s="49" customFormat="1" ht="12.95" customHeight="1" x14ac:dyDescent="0.2">
      <c r="A1039" s="43">
        <v>4</v>
      </c>
      <c r="B1039" s="43">
        <v>13</v>
      </c>
      <c r="C1039" s="43">
        <v>1985</v>
      </c>
      <c r="D1039" s="43" t="s">
        <v>658</v>
      </c>
      <c r="E1039" s="43" t="s">
        <v>533</v>
      </c>
      <c r="F1039" s="44" t="s">
        <v>1010</v>
      </c>
      <c r="G1039" s="43"/>
      <c r="H1039" s="44" t="s">
        <v>1011</v>
      </c>
      <c r="I1039" s="44"/>
      <c r="J1039" s="45">
        <v>31150</v>
      </c>
      <c r="K1039" s="43" t="s">
        <v>1322</v>
      </c>
      <c r="L1039" s="43" t="s">
        <v>4</v>
      </c>
      <c r="M1039" s="43" t="s">
        <v>804</v>
      </c>
      <c r="N1039" s="46">
        <v>1</v>
      </c>
      <c r="O1039" s="46">
        <v>2</v>
      </c>
      <c r="P1039" s="44" t="s">
        <v>1219</v>
      </c>
      <c r="Q1039" s="44" t="s">
        <v>1111</v>
      </c>
      <c r="R1039" s="44" t="s">
        <v>376</v>
      </c>
      <c r="S1039" s="43"/>
      <c r="T1039" s="43"/>
      <c r="U1039" s="43"/>
      <c r="V1039" s="43"/>
      <c r="W1039" s="43"/>
      <c r="X1039" s="43"/>
      <c r="Y1039" s="43"/>
      <c r="Z1039" s="43"/>
      <c r="AA1039" s="43"/>
      <c r="AB1039" s="43"/>
      <c r="AC1039" s="43"/>
      <c r="AD1039" s="43"/>
      <c r="AE1039" s="47">
        <f t="shared" si="96"/>
        <v>0</v>
      </c>
      <c r="AF1039" s="47">
        <f t="shared" si="97"/>
        <v>0</v>
      </c>
      <c r="AG1039" s="47">
        <f t="shared" si="98"/>
        <v>1</v>
      </c>
      <c r="AH1039" s="43" t="s">
        <v>1325</v>
      </c>
      <c r="AI1039" s="43" t="s">
        <v>1326</v>
      </c>
      <c r="AJ1039" s="43" t="s">
        <v>376</v>
      </c>
      <c r="AK1039" s="43" t="s">
        <v>658</v>
      </c>
      <c r="AL1039" s="43" t="s">
        <v>588</v>
      </c>
      <c r="AM1039" s="43" t="s">
        <v>1175</v>
      </c>
      <c r="AN1039" s="43" t="s">
        <v>376</v>
      </c>
      <c r="AO1039" s="43" t="s">
        <v>658</v>
      </c>
      <c r="AP1039" s="43"/>
      <c r="AQ1039" s="43">
        <v>2</v>
      </c>
      <c r="AR1039" s="43"/>
      <c r="AS1039" s="43"/>
      <c r="AT1039" s="43"/>
      <c r="AU1039" s="43" t="s">
        <v>376</v>
      </c>
      <c r="AV1039" s="43"/>
      <c r="AW1039" s="43" t="s">
        <v>30</v>
      </c>
      <c r="AX1039" s="43"/>
      <c r="AY1039" s="43" t="s">
        <v>30</v>
      </c>
      <c r="AZ1039" s="43"/>
      <c r="BA1039" s="44"/>
      <c r="BB1039" s="48"/>
      <c r="BC1039" s="43"/>
      <c r="BD1039" s="43"/>
      <c r="BE1039" s="43"/>
      <c r="BF1039" s="43">
        <v>1</v>
      </c>
      <c r="BG1039" s="43">
        <v>1</v>
      </c>
      <c r="BH1039" s="43">
        <v>1</v>
      </c>
      <c r="BI1039" s="43" t="s">
        <v>1322</v>
      </c>
      <c r="BJ1039" s="43" t="s">
        <v>804</v>
      </c>
      <c r="BK1039" s="43">
        <v>1985</v>
      </c>
      <c r="BL1039" s="43" t="str">
        <f t="shared" si="99"/>
        <v>1985Luton Town</v>
      </c>
      <c r="BM1039" s="49" t="str">
        <f t="shared" si="100"/>
        <v>Birmingham</v>
      </c>
      <c r="BN1039" s="43"/>
      <c r="BO1039" s="43"/>
      <c r="BP1039" s="43"/>
      <c r="BQ1039" s="43"/>
      <c r="BR1039" s="43"/>
      <c r="BS1039" s="43"/>
      <c r="BT1039" s="43"/>
      <c r="BU1039" s="43"/>
      <c r="BV1039" s="43" t="s">
        <v>376</v>
      </c>
      <c r="BW1039" s="43" t="s">
        <v>376</v>
      </c>
      <c r="BX1039" s="43"/>
      <c r="BZ1039" s="50"/>
      <c r="CA1039" s="50"/>
      <c r="CB1039" s="88" t="str">
        <f t="shared" si="101"/>
        <v>19850413</v>
      </c>
    </row>
    <row r="1040" spans="1:80" s="49" customFormat="1" ht="12.95" customHeight="1" x14ac:dyDescent="0.2">
      <c r="A1040" s="43">
        <v>4</v>
      </c>
      <c r="B1040" s="43">
        <v>17</v>
      </c>
      <c r="C1040" s="43">
        <v>1985</v>
      </c>
      <c r="D1040" s="43" t="s">
        <v>658</v>
      </c>
      <c r="E1040" s="43" t="s">
        <v>533</v>
      </c>
      <c r="F1040" s="44" t="s">
        <v>1010</v>
      </c>
      <c r="G1040" s="43"/>
      <c r="H1040" s="44" t="s">
        <v>1011</v>
      </c>
      <c r="I1040" s="44" t="s">
        <v>1023</v>
      </c>
      <c r="J1040" s="45">
        <v>31154</v>
      </c>
      <c r="K1040" s="43" t="s">
        <v>821</v>
      </c>
      <c r="L1040" s="43" t="s">
        <v>3</v>
      </c>
      <c r="M1040" s="43" t="s">
        <v>588</v>
      </c>
      <c r="N1040" s="46">
        <v>2</v>
      </c>
      <c r="O1040" s="46">
        <v>1</v>
      </c>
      <c r="P1040" s="44" t="s">
        <v>1226</v>
      </c>
      <c r="Q1040" s="44" t="s">
        <v>1101</v>
      </c>
      <c r="R1040" s="44" t="s">
        <v>376</v>
      </c>
      <c r="S1040" s="43"/>
      <c r="T1040" s="43"/>
      <c r="U1040" s="43"/>
      <c r="V1040" s="43"/>
      <c r="W1040" s="43"/>
      <c r="X1040" s="43"/>
      <c r="Y1040" s="43"/>
      <c r="Z1040" s="43"/>
      <c r="AA1040" s="43"/>
      <c r="AB1040" s="43"/>
      <c r="AC1040" s="43"/>
      <c r="AD1040" s="43"/>
      <c r="AE1040" s="47">
        <f t="shared" si="96"/>
        <v>1</v>
      </c>
      <c r="AF1040" s="47">
        <f t="shared" si="97"/>
        <v>0</v>
      </c>
      <c r="AG1040" s="47">
        <f t="shared" si="98"/>
        <v>0</v>
      </c>
      <c r="AH1040" s="43" t="s">
        <v>1101</v>
      </c>
      <c r="AI1040" s="43" t="s">
        <v>1159</v>
      </c>
      <c r="AJ1040" s="43" t="s">
        <v>376</v>
      </c>
      <c r="AK1040" s="43" t="s">
        <v>658</v>
      </c>
      <c r="AL1040" s="43" t="s">
        <v>588</v>
      </c>
      <c r="AM1040" s="43" t="s">
        <v>1175</v>
      </c>
      <c r="AN1040" s="43" t="s">
        <v>376</v>
      </c>
      <c r="AO1040" s="43" t="s">
        <v>658</v>
      </c>
      <c r="AP1040" s="43"/>
      <c r="AQ1040" s="43">
        <v>2</v>
      </c>
      <c r="AR1040" s="43"/>
      <c r="AS1040" s="43"/>
      <c r="AT1040" s="43" t="s">
        <v>1369</v>
      </c>
      <c r="AU1040" s="43" t="s">
        <v>376</v>
      </c>
      <c r="AV1040" s="43"/>
      <c r="AW1040" s="43" t="s">
        <v>30</v>
      </c>
      <c r="AX1040" s="43"/>
      <c r="AY1040" s="43" t="s">
        <v>30</v>
      </c>
      <c r="AZ1040" s="43"/>
      <c r="BA1040" s="44"/>
      <c r="BB1040" s="48"/>
      <c r="BC1040" s="43"/>
      <c r="BD1040" s="43"/>
      <c r="BE1040" s="43"/>
      <c r="BF1040" s="43">
        <v>1</v>
      </c>
      <c r="BG1040" s="43">
        <v>1</v>
      </c>
      <c r="BH1040" s="43">
        <v>1</v>
      </c>
      <c r="BI1040" s="43" t="s">
        <v>821</v>
      </c>
      <c r="BJ1040" s="43" t="s">
        <v>588</v>
      </c>
      <c r="BK1040" s="43">
        <v>1985</v>
      </c>
      <c r="BL1040" s="43" t="str">
        <f t="shared" si="99"/>
        <v>1985Manchester United</v>
      </c>
      <c r="BM1040" s="49" t="str">
        <f t="shared" si="100"/>
        <v>Manchester</v>
      </c>
      <c r="BN1040" s="43"/>
      <c r="BO1040" s="43"/>
      <c r="BP1040" s="43"/>
      <c r="BQ1040" s="43"/>
      <c r="BR1040" s="43"/>
      <c r="BS1040" s="43"/>
      <c r="BT1040" s="43"/>
      <c r="BU1040" s="43"/>
      <c r="BV1040" s="43" t="s">
        <v>376</v>
      </c>
      <c r="BW1040" s="43" t="s">
        <v>376</v>
      </c>
      <c r="BX1040" s="43"/>
      <c r="BZ1040" s="50"/>
      <c r="CA1040" s="50"/>
      <c r="CB1040" s="88" t="str">
        <f t="shared" si="101"/>
        <v>19850417</v>
      </c>
    </row>
    <row r="1041" spans="1:80" s="49" customFormat="1" ht="12.95" customHeight="1" x14ac:dyDescent="0.2">
      <c r="A1041" s="43">
        <v>4</v>
      </c>
      <c r="B1041" s="43">
        <v>17</v>
      </c>
      <c r="C1041" s="43">
        <v>1985</v>
      </c>
      <c r="D1041" s="43" t="s">
        <v>658</v>
      </c>
      <c r="E1041" s="43" t="s">
        <v>533</v>
      </c>
      <c r="F1041" s="44" t="s">
        <v>1010</v>
      </c>
      <c r="G1041" s="43"/>
      <c r="H1041" s="44" t="s">
        <v>1011</v>
      </c>
      <c r="I1041" s="44" t="s">
        <v>1023</v>
      </c>
      <c r="J1041" s="45">
        <v>31154</v>
      </c>
      <c r="K1041" s="43" t="s">
        <v>588</v>
      </c>
      <c r="L1041" s="43" t="s">
        <v>4</v>
      </c>
      <c r="M1041" s="43" t="s">
        <v>821</v>
      </c>
      <c r="N1041" s="46">
        <v>1</v>
      </c>
      <c r="O1041" s="46">
        <v>2</v>
      </c>
      <c r="P1041" s="44" t="s">
        <v>1226</v>
      </c>
      <c r="Q1041" s="44" t="s">
        <v>1101</v>
      </c>
      <c r="R1041" s="44" t="s">
        <v>376</v>
      </c>
      <c r="S1041" s="43"/>
      <c r="T1041" s="43"/>
      <c r="U1041" s="43"/>
      <c r="V1041" s="43"/>
      <c r="W1041" s="43"/>
      <c r="X1041" s="43"/>
      <c r="Y1041" s="43"/>
      <c r="Z1041" s="43"/>
      <c r="AA1041" s="43"/>
      <c r="AB1041" s="43"/>
      <c r="AC1041" s="43"/>
      <c r="AD1041" s="43"/>
      <c r="AE1041" s="47">
        <f t="shared" si="96"/>
        <v>0</v>
      </c>
      <c r="AF1041" s="47">
        <f t="shared" si="97"/>
        <v>0</v>
      </c>
      <c r="AG1041" s="47">
        <f t="shared" si="98"/>
        <v>1</v>
      </c>
      <c r="AH1041" s="43" t="s">
        <v>588</v>
      </c>
      <c r="AI1041" s="43" t="s">
        <v>1175</v>
      </c>
      <c r="AJ1041" s="43" t="s">
        <v>376</v>
      </c>
      <c r="AK1041" s="43" t="s">
        <v>658</v>
      </c>
      <c r="AL1041" s="43" t="s">
        <v>1101</v>
      </c>
      <c r="AM1041" s="43" t="s">
        <v>1159</v>
      </c>
      <c r="AN1041" s="43" t="s">
        <v>376</v>
      </c>
      <c r="AO1041" s="43" t="s">
        <v>658</v>
      </c>
      <c r="AP1041" s="43"/>
      <c r="AQ1041" s="43">
        <v>2</v>
      </c>
      <c r="AR1041" s="43"/>
      <c r="AS1041" s="43"/>
      <c r="AT1041" s="43" t="s">
        <v>1369</v>
      </c>
      <c r="AU1041" s="43" t="s">
        <v>376</v>
      </c>
      <c r="AV1041" s="43"/>
      <c r="AW1041" s="43" t="s">
        <v>30</v>
      </c>
      <c r="AX1041" s="43"/>
      <c r="AY1041" s="43" t="s">
        <v>30</v>
      </c>
      <c r="AZ1041" s="43"/>
      <c r="BA1041" s="44"/>
      <c r="BB1041" s="48"/>
      <c r="BC1041" s="43"/>
      <c r="BD1041" s="43"/>
      <c r="BE1041" s="43"/>
      <c r="BF1041" s="43">
        <v>1</v>
      </c>
      <c r="BG1041" s="43">
        <v>1</v>
      </c>
      <c r="BH1041" s="43">
        <v>1</v>
      </c>
      <c r="BI1041" s="43" t="s">
        <v>588</v>
      </c>
      <c r="BJ1041" s="43" t="s">
        <v>821</v>
      </c>
      <c r="BK1041" s="43">
        <v>1985</v>
      </c>
      <c r="BL1041" s="43" t="str">
        <f t="shared" si="99"/>
        <v>1985Liverpool</v>
      </c>
      <c r="BM1041" s="49" t="str">
        <f t="shared" si="100"/>
        <v>Manchester</v>
      </c>
      <c r="BN1041" s="43"/>
      <c r="BO1041" s="43"/>
      <c r="BP1041" s="43"/>
      <c r="BQ1041" s="43"/>
      <c r="BR1041" s="43"/>
      <c r="BS1041" s="43"/>
      <c r="BT1041" s="43"/>
      <c r="BU1041" s="43"/>
      <c r="BV1041" s="43" t="s">
        <v>376</v>
      </c>
      <c r="BW1041" s="43" t="s">
        <v>376</v>
      </c>
      <c r="BX1041" s="43"/>
      <c r="BZ1041" s="50"/>
      <c r="CA1041" s="50"/>
      <c r="CB1041" s="88" t="str">
        <f t="shared" si="101"/>
        <v>19850417</v>
      </c>
    </row>
    <row r="1042" spans="1:80" s="49" customFormat="1" ht="12.95" customHeight="1" x14ac:dyDescent="0.2">
      <c r="A1042" s="43">
        <v>5</v>
      </c>
      <c r="B1042" s="43">
        <v>18</v>
      </c>
      <c r="C1042" s="43">
        <v>1985</v>
      </c>
      <c r="D1042" s="43" t="s">
        <v>658</v>
      </c>
      <c r="E1042" s="43" t="s">
        <v>533</v>
      </c>
      <c r="F1042" s="44" t="s">
        <v>1010</v>
      </c>
      <c r="G1042" s="43"/>
      <c r="H1042" s="44" t="s">
        <v>1025</v>
      </c>
      <c r="I1042" s="44"/>
      <c r="J1042" s="45">
        <v>31185</v>
      </c>
      <c r="K1042" s="43" t="s">
        <v>821</v>
      </c>
      <c r="L1042" s="43" t="s">
        <v>3</v>
      </c>
      <c r="M1042" s="43" t="s">
        <v>804</v>
      </c>
      <c r="N1042" s="46">
        <v>1</v>
      </c>
      <c r="O1042" s="46">
        <v>0</v>
      </c>
      <c r="P1042" s="44" t="s">
        <v>1268</v>
      </c>
      <c r="Q1042" s="44" t="s">
        <v>1017</v>
      </c>
      <c r="R1042" s="44" t="s">
        <v>376</v>
      </c>
      <c r="S1042" s="43"/>
      <c r="T1042" s="43"/>
      <c r="U1042" s="43"/>
      <c r="V1042" s="43"/>
      <c r="W1042" s="43"/>
      <c r="X1042" s="43"/>
      <c r="Y1042" s="43"/>
      <c r="Z1042" s="43"/>
      <c r="AA1042" s="43"/>
      <c r="AB1042" s="43"/>
      <c r="AC1042" s="43"/>
      <c r="AD1042" s="43"/>
      <c r="AE1042" s="47">
        <f t="shared" si="96"/>
        <v>1</v>
      </c>
      <c r="AF1042" s="47">
        <f t="shared" si="97"/>
        <v>0</v>
      </c>
      <c r="AG1042" s="47">
        <f t="shared" si="98"/>
        <v>0</v>
      </c>
      <c r="AH1042" s="43" t="s">
        <v>1101</v>
      </c>
      <c r="AI1042" s="43" t="s">
        <v>1159</v>
      </c>
      <c r="AJ1042" s="43" t="s">
        <v>376</v>
      </c>
      <c r="AK1042" s="43" t="s">
        <v>658</v>
      </c>
      <c r="AL1042" s="43" t="s">
        <v>588</v>
      </c>
      <c r="AM1042" s="43" t="s">
        <v>1175</v>
      </c>
      <c r="AN1042" s="43" t="s">
        <v>376</v>
      </c>
      <c r="AO1042" s="43" t="s">
        <v>658</v>
      </c>
      <c r="AP1042" s="43"/>
      <c r="AQ1042" s="43">
        <v>1</v>
      </c>
      <c r="AR1042" s="43"/>
      <c r="AS1042" s="43"/>
      <c r="AT1042" s="43"/>
      <c r="AU1042" s="43" t="s">
        <v>376</v>
      </c>
      <c r="AV1042" s="43"/>
      <c r="AW1042" s="43" t="s">
        <v>30</v>
      </c>
      <c r="AX1042" s="43"/>
      <c r="AY1042" s="43" t="s">
        <v>30</v>
      </c>
      <c r="AZ1042" s="43"/>
      <c r="BA1042" s="44"/>
      <c r="BB1042" s="48" t="s">
        <v>30</v>
      </c>
      <c r="BC1042" s="43" t="s">
        <v>30</v>
      </c>
      <c r="BD1042" s="43"/>
      <c r="BE1042" s="43"/>
      <c r="BF1042" s="43">
        <v>1</v>
      </c>
      <c r="BG1042" s="43">
        <v>1</v>
      </c>
      <c r="BH1042" s="43">
        <v>1</v>
      </c>
      <c r="BI1042" s="43" t="s">
        <v>821</v>
      </c>
      <c r="BJ1042" s="43" t="s">
        <v>804</v>
      </c>
      <c r="BK1042" s="43">
        <v>1985</v>
      </c>
      <c r="BL1042" s="43" t="str">
        <f t="shared" si="99"/>
        <v>1985Manchester United</v>
      </c>
      <c r="BM1042" s="49" t="str">
        <f t="shared" si="100"/>
        <v>London</v>
      </c>
      <c r="BN1042" s="43"/>
      <c r="BO1042" s="43"/>
      <c r="BP1042" s="43"/>
      <c r="BQ1042" s="43"/>
      <c r="BR1042" s="43"/>
      <c r="BS1042" s="43"/>
      <c r="BT1042" s="43"/>
      <c r="BU1042" s="43"/>
      <c r="BV1042" s="43" t="s">
        <v>376</v>
      </c>
      <c r="BW1042" s="43" t="s">
        <v>376</v>
      </c>
      <c r="BX1042" s="43"/>
      <c r="BZ1042" s="50"/>
      <c r="CA1042" s="50"/>
      <c r="CB1042" s="88" t="str">
        <f t="shared" si="101"/>
        <v>19850518</v>
      </c>
    </row>
    <row r="1043" spans="1:80" s="49" customFormat="1" ht="12.95" customHeight="1" x14ac:dyDescent="0.2">
      <c r="A1043" s="43">
        <v>5</v>
      </c>
      <c r="B1043" s="43">
        <v>18</v>
      </c>
      <c r="C1043" s="43">
        <v>1985</v>
      </c>
      <c r="D1043" s="43" t="s">
        <v>658</v>
      </c>
      <c r="E1043" s="43" t="s">
        <v>533</v>
      </c>
      <c r="F1043" s="44" t="s">
        <v>1010</v>
      </c>
      <c r="G1043" s="43"/>
      <c r="H1043" s="44" t="s">
        <v>1025</v>
      </c>
      <c r="I1043" s="44"/>
      <c r="J1043" s="45">
        <v>31185</v>
      </c>
      <c r="K1043" s="43" t="s">
        <v>804</v>
      </c>
      <c r="L1043" s="43" t="s">
        <v>4</v>
      </c>
      <c r="M1043" s="43" t="s">
        <v>821</v>
      </c>
      <c r="N1043" s="46">
        <v>0</v>
      </c>
      <c r="O1043" s="46">
        <v>1</v>
      </c>
      <c r="P1043" s="44" t="s">
        <v>1268</v>
      </c>
      <c r="Q1043" s="44" t="s">
        <v>1017</v>
      </c>
      <c r="R1043" s="44" t="s">
        <v>376</v>
      </c>
      <c r="S1043" s="43"/>
      <c r="T1043" s="43"/>
      <c r="U1043" s="43"/>
      <c r="V1043" s="43"/>
      <c r="W1043" s="43"/>
      <c r="X1043" s="43"/>
      <c r="Y1043" s="43"/>
      <c r="Z1043" s="43"/>
      <c r="AA1043" s="43"/>
      <c r="AB1043" s="43"/>
      <c r="AC1043" s="43"/>
      <c r="AD1043" s="43"/>
      <c r="AE1043" s="47">
        <f t="shared" si="96"/>
        <v>0</v>
      </c>
      <c r="AF1043" s="47">
        <f t="shared" si="97"/>
        <v>0</v>
      </c>
      <c r="AG1043" s="47">
        <f t="shared" si="98"/>
        <v>1</v>
      </c>
      <c r="AH1043" s="43" t="s">
        <v>588</v>
      </c>
      <c r="AI1043" s="43" t="s">
        <v>1175</v>
      </c>
      <c r="AJ1043" s="43" t="s">
        <v>376</v>
      </c>
      <c r="AK1043" s="43" t="s">
        <v>658</v>
      </c>
      <c r="AL1043" s="43" t="s">
        <v>1101</v>
      </c>
      <c r="AM1043" s="43" t="s">
        <v>1159</v>
      </c>
      <c r="AN1043" s="43" t="s">
        <v>376</v>
      </c>
      <c r="AO1043" s="43" t="s">
        <v>658</v>
      </c>
      <c r="AP1043" s="43"/>
      <c r="AQ1043" s="43">
        <v>1</v>
      </c>
      <c r="AR1043" s="43"/>
      <c r="AS1043" s="43"/>
      <c r="AT1043" s="43"/>
      <c r="AU1043" s="43" t="s">
        <v>376</v>
      </c>
      <c r="AV1043" s="43"/>
      <c r="AW1043" s="43" t="s">
        <v>30</v>
      </c>
      <c r="AX1043" s="43"/>
      <c r="AY1043" s="43" t="s">
        <v>30</v>
      </c>
      <c r="AZ1043" s="43"/>
      <c r="BA1043" s="44"/>
      <c r="BB1043" s="48"/>
      <c r="BC1043" s="43" t="s">
        <v>30</v>
      </c>
      <c r="BD1043" s="43"/>
      <c r="BE1043" s="43"/>
      <c r="BF1043" s="43">
        <v>1</v>
      </c>
      <c r="BG1043" s="43">
        <v>1</v>
      </c>
      <c r="BH1043" s="43">
        <v>1</v>
      </c>
      <c r="BI1043" s="43" t="s">
        <v>804</v>
      </c>
      <c r="BJ1043" s="43" t="s">
        <v>821</v>
      </c>
      <c r="BK1043" s="43">
        <v>1985</v>
      </c>
      <c r="BL1043" s="43" t="str">
        <f t="shared" si="99"/>
        <v>1985Everton</v>
      </c>
      <c r="BM1043" s="49" t="str">
        <f t="shared" si="100"/>
        <v>London</v>
      </c>
      <c r="BN1043" s="43"/>
      <c r="BO1043" s="43"/>
      <c r="BP1043" s="43"/>
      <c r="BQ1043" s="43"/>
      <c r="BR1043" s="43"/>
      <c r="BS1043" s="43"/>
      <c r="BT1043" s="43"/>
      <c r="BU1043" s="43"/>
      <c r="BV1043" s="43" t="s">
        <v>376</v>
      </c>
      <c r="BW1043" s="43" t="s">
        <v>376</v>
      </c>
      <c r="BX1043" s="43"/>
      <c r="BZ1043" s="50"/>
      <c r="CA1043" s="50"/>
      <c r="CB1043" s="88" t="str">
        <f t="shared" si="101"/>
        <v>19850518</v>
      </c>
    </row>
    <row r="1044" spans="1:80" s="49" customFormat="1" ht="12.95" customHeight="1" x14ac:dyDescent="0.2">
      <c r="A1044" s="43">
        <v>2</v>
      </c>
      <c r="B1044" s="43">
        <v>12</v>
      </c>
      <c r="C1044" s="43">
        <v>1986</v>
      </c>
      <c r="D1044" s="43" t="s">
        <v>658</v>
      </c>
      <c r="E1044" s="43" t="s">
        <v>532</v>
      </c>
      <c r="F1044" s="51" t="s">
        <v>1327</v>
      </c>
      <c r="G1044" s="43"/>
      <c r="H1044" s="51" t="s">
        <v>1011</v>
      </c>
      <c r="I1044" s="51">
        <v>1</v>
      </c>
      <c r="J1044" s="52">
        <v>31455</v>
      </c>
      <c r="K1044" s="43" t="s">
        <v>1349</v>
      </c>
      <c r="L1044" s="43" t="s">
        <v>3</v>
      </c>
      <c r="M1044" s="43" t="s">
        <v>588</v>
      </c>
      <c r="N1044" s="46">
        <v>1</v>
      </c>
      <c r="O1044" s="46">
        <v>0</v>
      </c>
      <c r="P1044" s="51" t="s">
        <v>1350</v>
      </c>
      <c r="Q1044" s="51" t="s">
        <v>1017</v>
      </c>
      <c r="R1044" s="51" t="s">
        <v>376</v>
      </c>
      <c r="S1044" s="43"/>
      <c r="T1044" s="43"/>
      <c r="U1044" s="43"/>
      <c r="V1044" s="43"/>
      <c r="W1044" s="43"/>
      <c r="X1044" s="43"/>
      <c r="Y1044" s="43"/>
      <c r="Z1044" s="43"/>
      <c r="AA1044" s="43"/>
      <c r="AB1044" s="43"/>
      <c r="AC1044" s="43"/>
      <c r="AD1044" s="43" t="s">
        <v>1033</v>
      </c>
      <c r="AE1044" s="47">
        <f t="shared" si="96"/>
        <v>1</v>
      </c>
      <c r="AF1044" s="47">
        <f t="shared" si="97"/>
        <v>0</v>
      </c>
      <c r="AG1044" s="47">
        <f t="shared" si="98"/>
        <v>0</v>
      </c>
      <c r="AH1044" s="43" t="s">
        <v>1017</v>
      </c>
      <c r="AI1044" s="43" t="s">
        <v>1018</v>
      </c>
      <c r="AJ1044" s="43" t="s">
        <v>376</v>
      </c>
      <c r="AK1044" s="43" t="s">
        <v>658</v>
      </c>
      <c r="AL1044" s="43" t="s">
        <v>588</v>
      </c>
      <c r="AM1044" s="43" t="s">
        <v>1175</v>
      </c>
      <c r="AN1044" s="43" t="s">
        <v>376</v>
      </c>
      <c r="AO1044" s="43" t="s">
        <v>658</v>
      </c>
      <c r="AP1044" s="43"/>
      <c r="AQ1044" s="43">
        <v>2</v>
      </c>
      <c r="AR1044" s="43"/>
      <c r="AS1044" s="43"/>
      <c r="AT1044" s="43"/>
      <c r="AU1044" s="43" t="s">
        <v>376</v>
      </c>
      <c r="AV1044" s="43"/>
      <c r="AW1044" s="43" t="s">
        <v>30</v>
      </c>
      <c r="AX1044" s="43"/>
      <c r="AY1044" s="43"/>
      <c r="AZ1044" s="43" t="s">
        <v>30</v>
      </c>
      <c r="BA1044" s="51"/>
      <c r="BB1044" s="48"/>
      <c r="BC1044" s="43"/>
      <c r="BD1044" s="43"/>
      <c r="BE1044" s="43"/>
      <c r="BF1044" s="43">
        <v>1</v>
      </c>
      <c r="BG1044" s="43">
        <v>1</v>
      </c>
      <c r="BH1044" s="43">
        <v>1</v>
      </c>
      <c r="BI1044" s="43" t="s">
        <v>1349</v>
      </c>
      <c r="BJ1044" s="43" t="s">
        <v>588</v>
      </c>
      <c r="BK1044" s="43">
        <v>1986</v>
      </c>
      <c r="BL1044" s="43" t="str">
        <f t="shared" si="99"/>
        <v>1986Queens Park Rangers</v>
      </c>
      <c r="BM1044" s="49" t="str">
        <f t="shared" si="100"/>
        <v>Queens Park Rangers</v>
      </c>
      <c r="BN1044" s="43"/>
      <c r="BO1044" s="43"/>
      <c r="BP1044" s="43"/>
      <c r="BQ1044" s="43"/>
      <c r="BR1044" s="43"/>
      <c r="BS1044" s="43"/>
      <c r="BT1044" s="43"/>
      <c r="BU1044" s="43"/>
      <c r="BV1044" s="43" t="s">
        <v>376</v>
      </c>
      <c r="BW1044" s="43" t="s">
        <v>376</v>
      </c>
      <c r="BX1044" s="43"/>
      <c r="BZ1044" s="50"/>
      <c r="CA1044" s="50"/>
      <c r="CB1044" s="88" t="str">
        <f t="shared" si="101"/>
        <v>19860212</v>
      </c>
    </row>
    <row r="1045" spans="1:80" s="49" customFormat="1" ht="12.95" customHeight="1" x14ac:dyDescent="0.2">
      <c r="A1045" s="43">
        <v>2</v>
      </c>
      <c r="B1045" s="43">
        <v>12</v>
      </c>
      <c r="C1045" s="43">
        <v>1986</v>
      </c>
      <c r="D1045" s="43" t="s">
        <v>658</v>
      </c>
      <c r="E1045" s="43" t="s">
        <v>532</v>
      </c>
      <c r="F1045" s="51" t="s">
        <v>1327</v>
      </c>
      <c r="G1045" s="43"/>
      <c r="H1045" s="51" t="s">
        <v>1011</v>
      </c>
      <c r="I1045" s="51">
        <v>1</v>
      </c>
      <c r="J1045" s="52">
        <v>31455</v>
      </c>
      <c r="K1045" s="43" t="s">
        <v>588</v>
      </c>
      <c r="L1045" s="43" t="s">
        <v>4</v>
      </c>
      <c r="M1045" s="43" t="s">
        <v>1349</v>
      </c>
      <c r="N1045" s="46">
        <v>0</v>
      </c>
      <c r="O1045" s="46">
        <v>1</v>
      </c>
      <c r="P1045" s="51" t="s">
        <v>1350</v>
      </c>
      <c r="Q1045" s="51" t="s">
        <v>1017</v>
      </c>
      <c r="R1045" s="51" t="s">
        <v>376</v>
      </c>
      <c r="S1045" s="43"/>
      <c r="T1045" s="43"/>
      <c r="U1045" s="43"/>
      <c r="V1045" s="43"/>
      <c r="W1045" s="43"/>
      <c r="X1045" s="43"/>
      <c r="Y1045" s="43"/>
      <c r="Z1045" s="43"/>
      <c r="AA1045" s="43"/>
      <c r="AB1045" s="43"/>
      <c r="AC1045" s="43"/>
      <c r="AD1045" s="43" t="s">
        <v>1037</v>
      </c>
      <c r="AE1045" s="47">
        <f t="shared" si="96"/>
        <v>0</v>
      </c>
      <c r="AF1045" s="47">
        <f t="shared" si="97"/>
        <v>0</v>
      </c>
      <c r="AG1045" s="47">
        <f t="shared" si="98"/>
        <v>1</v>
      </c>
      <c r="AH1045" s="43" t="s">
        <v>588</v>
      </c>
      <c r="AI1045" s="43" t="s">
        <v>1175</v>
      </c>
      <c r="AJ1045" s="43" t="s">
        <v>376</v>
      </c>
      <c r="AK1045" s="43" t="s">
        <v>658</v>
      </c>
      <c r="AL1045" s="43" t="s">
        <v>1017</v>
      </c>
      <c r="AM1045" s="43" t="s">
        <v>1018</v>
      </c>
      <c r="AN1045" s="43" t="s">
        <v>376</v>
      </c>
      <c r="AO1045" s="43" t="s">
        <v>658</v>
      </c>
      <c r="AP1045" s="43"/>
      <c r="AQ1045" s="43">
        <v>2</v>
      </c>
      <c r="AR1045" s="43"/>
      <c r="AS1045" s="43"/>
      <c r="AT1045" s="43"/>
      <c r="AU1045" s="43" t="s">
        <v>376</v>
      </c>
      <c r="AV1045" s="43"/>
      <c r="AW1045" s="43" t="s">
        <v>30</v>
      </c>
      <c r="AX1045" s="43"/>
      <c r="AY1045" s="43"/>
      <c r="AZ1045" s="43" t="s">
        <v>30</v>
      </c>
      <c r="BA1045" s="51"/>
      <c r="BB1045" s="48"/>
      <c r="BC1045" s="43"/>
      <c r="BD1045" s="43"/>
      <c r="BE1045" s="43"/>
      <c r="BF1045" s="43">
        <v>1</v>
      </c>
      <c r="BG1045" s="43">
        <v>1</v>
      </c>
      <c r="BH1045" s="43">
        <v>1</v>
      </c>
      <c r="BI1045" s="43" t="s">
        <v>588</v>
      </c>
      <c r="BJ1045" s="43" t="s">
        <v>1349</v>
      </c>
      <c r="BK1045" s="43">
        <v>1986</v>
      </c>
      <c r="BL1045" s="43" t="str">
        <f t="shared" si="99"/>
        <v>1986Liverpool</v>
      </c>
      <c r="BM1045" s="49" t="str">
        <f t="shared" si="100"/>
        <v>Queens Park Rangers</v>
      </c>
      <c r="BN1045" s="43"/>
      <c r="BO1045" s="43"/>
      <c r="BP1045" s="43"/>
      <c r="BQ1045" s="43"/>
      <c r="BR1045" s="43"/>
      <c r="BS1045" s="43"/>
      <c r="BT1045" s="43"/>
      <c r="BU1045" s="43"/>
      <c r="BV1045" s="43" t="s">
        <v>376</v>
      </c>
      <c r="BW1045" s="43" t="s">
        <v>376</v>
      </c>
      <c r="BX1045" s="43"/>
      <c r="BZ1045" s="50"/>
      <c r="CA1045" s="50"/>
      <c r="CB1045" s="88" t="str">
        <f t="shared" si="101"/>
        <v>19860212</v>
      </c>
    </row>
    <row r="1046" spans="1:80" s="49" customFormat="1" ht="12.95" customHeight="1" x14ac:dyDescent="0.2">
      <c r="A1046" s="43">
        <v>2</v>
      </c>
      <c r="B1046" s="43">
        <v>12</v>
      </c>
      <c r="C1046" s="43">
        <v>1986</v>
      </c>
      <c r="D1046" s="43" t="s">
        <v>658</v>
      </c>
      <c r="E1046" s="43" t="s">
        <v>532</v>
      </c>
      <c r="F1046" s="51" t="s">
        <v>1327</v>
      </c>
      <c r="G1046" s="43"/>
      <c r="H1046" s="51" t="s">
        <v>1011</v>
      </c>
      <c r="I1046" s="51">
        <v>1</v>
      </c>
      <c r="J1046" s="52">
        <v>31455</v>
      </c>
      <c r="K1046" s="43" t="s">
        <v>806</v>
      </c>
      <c r="L1046" s="43" t="s">
        <v>1014</v>
      </c>
      <c r="M1046" s="43" t="s">
        <v>1384</v>
      </c>
      <c r="N1046" s="46">
        <v>2</v>
      </c>
      <c r="O1046" s="46">
        <v>2</v>
      </c>
      <c r="P1046" s="51" t="s">
        <v>1219</v>
      </c>
      <c r="Q1046" s="51" t="s">
        <v>1111</v>
      </c>
      <c r="R1046" s="51" t="s">
        <v>376</v>
      </c>
      <c r="S1046" s="43"/>
      <c r="T1046" s="43"/>
      <c r="U1046" s="43"/>
      <c r="V1046" s="43"/>
      <c r="W1046" s="43"/>
      <c r="X1046" s="43"/>
      <c r="Y1046" s="43"/>
      <c r="Z1046" s="43"/>
      <c r="AA1046" s="43"/>
      <c r="AB1046" s="43"/>
      <c r="AC1046" s="43"/>
      <c r="AD1046" s="43" t="s">
        <v>1033</v>
      </c>
      <c r="AE1046" s="47">
        <f t="shared" si="96"/>
        <v>0</v>
      </c>
      <c r="AF1046" s="47">
        <f t="shared" si="97"/>
        <v>1</v>
      </c>
      <c r="AG1046" s="47">
        <f t="shared" si="98"/>
        <v>0</v>
      </c>
      <c r="AH1046" s="43" t="s">
        <v>1111</v>
      </c>
      <c r="AI1046" s="43" t="s">
        <v>1126</v>
      </c>
      <c r="AJ1046" s="43" t="s">
        <v>376</v>
      </c>
      <c r="AK1046" s="43" t="s">
        <v>658</v>
      </c>
      <c r="AL1046" s="43" t="s">
        <v>1032</v>
      </c>
      <c r="AM1046" s="43" t="s">
        <v>1034</v>
      </c>
      <c r="AN1046" s="43" t="s">
        <v>376</v>
      </c>
      <c r="AO1046" s="43" t="s">
        <v>658</v>
      </c>
      <c r="AP1046" s="43"/>
      <c r="AQ1046" s="43">
        <v>2</v>
      </c>
      <c r="AR1046" s="43"/>
      <c r="AS1046" s="43"/>
      <c r="AT1046" s="43"/>
      <c r="AU1046" s="43" t="s">
        <v>376</v>
      </c>
      <c r="AV1046" s="43"/>
      <c r="AW1046" s="43" t="s">
        <v>30</v>
      </c>
      <c r="AX1046" s="43"/>
      <c r="AY1046" s="43"/>
      <c r="AZ1046" s="43" t="s">
        <v>30</v>
      </c>
      <c r="BA1046" s="51"/>
      <c r="BB1046" s="48"/>
      <c r="BC1046" s="43"/>
      <c r="BD1046" s="43"/>
      <c r="BE1046" s="43"/>
      <c r="BF1046" s="43">
        <v>1</v>
      </c>
      <c r="BG1046" s="43">
        <v>1</v>
      </c>
      <c r="BH1046" s="43">
        <v>1</v>
      </c>
      <c r="BI1046" s="43" t="s">
        <v>806</v>
      </c>
      <c r="BJ1046" s="43" t="s">
        <v>1384</v>
      </c>
      <c r="BK1046" s="43">
        <v>1986</v>
      </c>
      <c r="BL1046" s="43" t="str">
        <f t="shared" si="99"/>
        <v>1986Aston Villa</v>
      </c>
      <c r="BM1046" s="49" t="str">
        <f t="shared" si="100"/>
        <v>Aston Villa</v>
      </c>
      <c r="BN1046" s="43"/>
      <c r="BO1046" s="43"/>
      <c r="BP1046" s="43"/>
      <c r="BQ1046" s="43"/>
      <c r="BR1046" s="43"/>
      <c r="BS1046" s="43"/>
      <c r="BT1046" s="43"/>
      <c r="BU1046" s="43"/>
      <c r="BV1046" s="43" t="s">
        <v>376</v>
      </c>
      <c r="BW1046" s="43" t="s">
        <v>376</v>
      </c>
      <c r="BX1046" s="43"/>
      <c r="BZ1046" s="50"/>
      <c r="CA1046" s="50"/>
      <c r="CB1046" s="88" t="str">
        <f t="shared" si="101"/>
        <v>19860212</v>
      </c>
    </row>
    <row r="1047" spans="1:80" s="49" customFormat="1" ht="12.95" customHeight="1" x14ac:dyDescent="0.2">
      <c r="A1047" s="43">
        <v>2</v>
      </c>
      <c r="B1047" s="43">
        <v>12</v>
      </c>
      <c r="C1047" s="43">
        <v>1986</v>
      </c>
      <c r="D1047" s="43" t="s">
        <v>658</v>
      </c>
      <c r="E1047" s="43" t="s">
        <v>532</v>
      </c>
      <c r="F1047" s="51" t="s">
        <v>1327</v>
      </c>
      <c r="G1047" s="43"/>
      <c r="H1047" s="51" t="s">
        <v>1011</v>
      </c>
      <c r="I1047" s="51">
        <v>1</v>
      </c>
      <c r="J1047" s="52">
        <v>31455</v>
      </c>
      <c r="K1047" s="43" t="s">
        <v>1384</v>
      </c>
      <c r="L1047" s="43" t="s">
        <v>1014</v>
      </c>
      <c r="M1047" s="43" t="s">
        <v>806</v>
      </c>
      <c r="N1047" s="46">
        <v>2</v>
      </c>
      <c r="O1047" s="46">
        <v>2</v>
      </c>
      <c r="P1047" s="51" t="s">
        <v>1219</v>
      </c>
      <c r="Q1047" s="51" t="s">
        <v>1111</v>
      </c>
      <c r="R1047" s="51" t="s">
        <v>376</v>
      </c>
      <c r="S1047" s="43"/>
      <c r="T1047" s="43"/>
      <c r="U1047" s="43"/>
      <c r="V1047" s="43"/>
      <c r="W1047" s="43"/>
      <c r="X1047" s="43"/>
      <c r="Y1047" s="43"/>
      <c r="Z1047" s="43"/>
      <c r="AA1047" s="43"/>
      <c r="AB1047" s="43"/>
      <c r="AC1047" s="43"/>
      <c r="AD1047" s="43" t="s">
        <v>1037</v>
      </c>
      <c r="AE1047" s="47">
        <f t="shared" si="96"/>
        <v>0</v>
      </c>
      <c r="AF1047" s="47">
        <f t="shared" si="97"/>
        <v>1</v>
      </c>
      <c r="AG1047" s="47">
        <f t="shared" si="98"/>
        <v>0</v>
      </c>
      <c r="AH1047" s="43" t="s">
        <v>1032</v>
      </c>
      <c r="AI1047" s="43" t="s">
        <v>1034</v>
      </c>
      <c r="AJ1047" s="43" t="s">
        <v>376</v>
      </c>
      <c r="AK1047" s="43" t="s">
        <v>658</v>
      </c>
      <c r="AL1047" s="43" t="s">
        <v>1111</v>
      </c>
      <c r="AM1047" s="43" t="s">
        <v>1126</v>
      </c>
      <c r="AN1047" s="43" t="s">
        <v>376</v>
      </c>
      <c r="AO1047" s="43" t="s">
        <v>658</v>
      </c>
      <c r="AP1047" s="43"/>
      <c r="AQ1047" s="43">
        <v>2</v>
      </c>
      <c r="AR1047" s="43"/>
      <c r="AS1047" s="43"/>
      <c r="AT1047" s="43"/>
      <c r="AU1047" s="43" t="s">
        <v>376</v>
      </c>
      <c r="AV1047" s="43"/>
      <c r="AW1047" s="43" t="s">
        <v>30</v>
      </c>
      <c r="AX1047" s="43"/>
      <c r="AY1047" s="43"/>
      <c r="AZ1047" s="43" t="s">
        <v>30</v>
      </c>
      <c r="BA1047" s="51"/>
      <c r="BB1047" s="48"/>
      <c r="BC1047" s="43"/>
      <c r="BD1047" s="43"/>
      <c r="BE1047" s="43"/>
      <c r="BF1047" s="43">
        <v>1</v>
      </c>
      <c r="BG1047" s="43">
        <v>1</v>
      </c>
      <c r="BH1047" s="43">
        <v>1</v>
      </c>
      <c r="BI1047" s="43" t="s">
        <v>1384</v>
      </c>
      <c r="BJ1047" s="43" t="s">
        <v>806</v>
      </c>
      <c r="BK1047" s="43">
        <v>1986</v>
      </c>
      <c r="BL1047" s="43" t="str">
        <f t="shared" si="99"/>
        <v>1986Oxford United</v>
      </c>
      <c r="BM1047" s="49" t="str">
        <f t="shared" si="100"/>
        <v>Aston Villa</v>
      </c>
      <c r="BN1047" s="43"/>
      <c r="BO1047" s="43"/>
      <c r="BP1047" s="43"/>
      <c r="BQ1047" s="43"/>
      <c r="BR1047" s="43"/>
      <c r="BS1047" s="43"/>
      <c r="BT1047" s="43"/>
      <c r="BU1047" s="43"/>
      <c r="BV1047" s="43" t="s">
        <v>376</v>
      </c>
      <c r="BW1047" s="43" t="s">
        <v>376</v>
      </c>
      <c r="BX1047" s="43"/>
      <c r="BZ1047" s="50"/>
      <c r="CA1047" s="50"/>
      <c r="CB1047" s="88" t="str">
        <f t="shared" si="101"/>
        <v>19860212</v>
      </c>
    </row>
    <row r="1048" spans="1:80" s="49" customFormat="1" ht="12.95" customHeight="1" x14ac:dyDescent="0.2">
      <c r="A1048" s="43">
        <v>3</v>
      </c>
      <c r="B1048" s="43">
        <v>5</v>
      </c>
      <c r="C1048" s="43">
        <v>1986</v>
      </c>
      <c r="D1048" s="43" t="s">
        <v>658</v>
      </c>
      <c r="E1048" s="43" t="s">
        <v>532</v>
      </c>
      <c r="F1048" s="51" t="s">
        <v>1327</v>
      </c>
      <c r="G1048" s="43"/>
      <c r="H1048" s="51" t="s">
        <v>1011</v>
      </c>
      <c r="I1048" s="51">
        <v>2</v>
      </c>
      <c r="J1048" s="52">
        <v>31476</v>
      </c>
      <c r="K1048" s="43" t="s">
        <v>588</v>
      </c>
      <c r="L1048" s="43" t="s">
        <v>1014</v>
      </c>
      <c r="M1048" s="43" t="s">
        <v>1349</v>
      </c>
      <c r="N1048" s="46">
        <v>2</v>
      </c>
      <c r="O1048" s="46">
        <v>2</v>
      </c>
      <c r="P1048" s="51" t="s">
        <v>1141</v>
      </c>
      <c r="Q1048" s="51" t="s">
        <v>588</v>
      </c>
      <c r="R1048" s="51" t="s">
        <v>376</v>
      </c>
      <c r="S1048" s="43"/>
      <c r="T1048" s="43"/>
      <c r="U1048" s="43"/>
      <c r="V1048" s="43"/>
      <c r="W1048" s="43"/>
      <c r="X1048" s="43"/>
      <c r="Y1048" s="43"/>
      <c r="Z1048" s="43"/>
      <c r="AA1048" s="43"/>
      <c r="AB1048" s="43"/>
      <c r="AC1048" s="43"/>
      <c r="AD1048" s="43" t="s">
        <v>1033</v>
      </c>
      <c r="AE1048" s="47">
        <f t="shared" si="96"/>
        <v>0</v>
      </c>
      <c r="AF1048" s="47">
        <f t="shared" si="97"/>
        <v>1</v>
      </c>
      <c r="AG1048" s="47">
        <f t="shared" si="98"/>
        <v>0</v>
      </c>
      <c r="AH1048" s="43" t="s">
        <v>588</v>
      </c>
      <c r="AI1048" s="43" t="s">
        <v>1175</v>
      </c>
      <c r="AJ1048" s="43" t="s">
        <v>376</v>
      </c>
      <c r="AK1048" s="43" t="s">
        <v>658</v>
      </c>
      <c r="AL1048" s="43" t="s">
        <v>1017</v>
      </c>
      <c r="AM1048" s="43" t="s">
        <v>1018</v>
      </c>
      <c r="AN1048" s="43" t="s">
        <v>376</v>
      </c>
      <c r="AO1048" s="43" t="s">
        <v>658</v>
      </c>
      <c r="AP1048" s="43"/>
      <c r="AQ1048" s="43">
        <v>2</v>
      </c>
      <c r="AR1048" s="43"/>
      <c r="AS1048" s="43"/>
      <c r="AT1048" s="43"/>
      <c r="AU1048" s="43" t="s">
        <v>376</v>
      </c>
      <c r="AV1048" s="43"/>
      <c r="AW1048" s="43" t="s">
        <v>30</v>
      </c>
      <c r="AX1048" s="43"/>
      <c r="AY1048" s="43"/>
      <c r="AZ1048" s="43" t="s">
        <v>30</v>
      </c>
      <c r="BA1048" s="51"/>
      <c r="BB1048" s="48"/>
      <c r="BC1048" s="43"/>
      <c r="BD1048" s="43"/>
      <c r="BE1048" s="43"/>
      <c r="BF1048" s="43">
        <v>1</v>
      </c>
      <c r="BG1048" s="43">
        <v>1</v>
      </c>
      <c r="BH1048" s="43">
        <v>1</v>
      </c>
      <c r="BI1048" s="43" t="s">
        <v>588</v>
      </c>
      <c r="BJ1048" s="43" t="s">
        <v>1349</v>
      </c>
      <c r="BK1048" s="43">
        <v>1986</v>
      </c>
      <c r="BL1048" s="43" t="str">
        <f t="shared" si="99"/>
        <v>1986Liverpool</v>
      </c>
      <c r="BM1048" s="49" t="str">
        <f t="shared" si="100"/>
        <v>Liverpool</v>
      </c>
      <c r="BN1048" s="43"/>
      <c r="BO1048" s="43"/>
      <c r="BP1048" s="43"/>
      <c r="BQ1048" s="43"/>
      <c r="BR1048" s="43"/>
      <c r="BS1048" s="43"/>
      <c r="BT1048" s="43"/>
      <c r="BU1048" s="43"/>
      <c r="BV1048" s="43" t="s">
        <v>376</v>
      </c>
      <c r="BW1048" s="43" t="s">
        <v>376</v>
      </c>
      <c r="BX1048" s="43"/>
      <c r="BZ1048" s="50"/>
      <c r="CA1048" s="50"/>
      <c r="CB1048" s="88" t="str">
        <f t="shared" si="101"/>
        <v>19860305</v>
      </c>
    </row>
    <row r="1049" spans="1:80" s="49" customFormat="1" ht="12.95" customHeight="1" x14ac:dyDescent="0.2">
      <c r="A1049" s="43">
        <v>3</v>
      </c>
      <c r="B1049" s="43">
        <v>5</v>
      </c>
      <c r="C1049" s="43">
        <v>1986</v>
      </c>
      <c r="D1049" s="43" t="s">
        <v>658</v>
      </c>
      <c r="E1049" s="43" t="s">
        <v>532</v>
      </c>
      <c r="F1049" s="51" t="s">
        <v>1327</v>
      </c>
      <c r="G1049" s="43"/>
      <c r="H1049" s="51" t="s">
        <v>1011</v>
      </c>
      <c r="I1049" s="51">
        <v>2</v>
      </c>
      <c r="J1049" s="52">
        <v>31476</v>
      </c>
      <c r="K1049" s="43" t="s">
        <v>1349</v>
      </c>
      <c r="L1049" s="43" t="s">
        <v>1014</v>
      </c>
      <c r="M1049" s="43" t="s">
        <v>588</v>
      </c>
      <c r="N1049" s="46">
        <v>2</v>
      </c>
      <c r="O1049" s="46">
        <v>2</v>
      </c>
      <c r="P1049" s="51" t="s">
        <v>1141</v>
      </c>
      <c r="Q1049" s="51" t="s">
        <v>588</v>
      </c>
      <c r="R1049" s="51" t="s">
        <v>376</v>
      </c>
      <c r="S1049" s="43"/>
      <c r="T1049" s="43"/>
      <c r="U1049" s="43"/>
      <c r="V1049" s="43"/>
      <c r="W1049" s="43"/>
      <c r="X1049" s="43"/>
      <c r="Y1049" s="43"/>
      <c r="Z1049" s="43"/>
      <c r="AA1049" s="43"/>
      <c r="AB1049" s="43"/>
      <c r="AC1049" s="43"/>
      <c r="AD1049" s="43" t="s">
        <v>1037</v>
      </c>
      <c r="AE1049" s="47">
        <f t="shared" si="96"/>
        <v>0</v>
      </c>
      <c r="AF1049" s="47">
        <f t="shared" si="97"/>
        <v>1</v>
      </c>
      <c r="AG1049" s="47">
        <f t="shared" si="98"/>
        <v>0</v>
      </c>
      <c r="AH1049" s="43" t="s">
        <v>1017</v>
      </c>
      <c r="AI1049" s="43" t="s">
        <v>1018</v>
      </c>
      <c r="AJ1049" s="43" t="s">
        <v>376</v>
      </c>
      <c r="AK1049" s="43" t="s">
        <v>658</v>
      </c>
      <c r="AL1049" s="43" t="s">
        <v>588</v>
      </c>
      <c r="AM1049" s="43" t="s">
        <v>1175</v>
      </c>
      <c r="AN1049" s="43" t="s">
        <v>376</v>
      </c>
      <c r="AO1049" s="43" t="s">
        <v>658</v>
      </c>
      <c r="AP1049" s="43"/>
      <c r="AQ1049" s="43">
        <v>2</v>
      </c>
      <c r="AR1049" s="43"/>
      <c r="AS1049" s="43"/>
      <c r="AT1049" s="43"/>
      <c r="AU1049" s="43" t="s">
        <v>376</v>
      </c>
      <c r="AV1049" s="43"/>
      <c r="AW1049" s="43" t="s">
        <v>30</v>
      </c>
      <c r="AX1049" s="43"/>
      <c r="AY1049" s="43"/>
      <c r="AZ1049" s="43" t="s">
        <v>30</v>
      </c>
      <c r="BA1049" s="51"/>
      <c r="BB1049" s="48"/>
      <c r="BC1049" s="43"/>
      <c r="BD1049" s="43"/>
      <c r="BE1049" s="43"/>
      <c r="BF1049" s="43">
        <v>1</v>
      </c>
      <c r="BG1049" s="43">
        <v>1</v>
      </c>
      <c r="BH1049" s="43">
        <v>1</v>
      </c>
      <c r="BI1049" s="43" t="s">
        <v>1349</v>
      </c>
      <c r="BJ1049" s="43" t="s">
        <v>588</v>
      </c>
      <c r="BK1049" s="43">
        <v>1986</v>
      </c>
      <c r="BL1049" s="43" t="str">
        <f t="shared" si="99"/>
        <v>1986Queens Park Rangers</v>
      </c>
      <c r="BM1049" s="49" t="str">
        <f t="shared" si="100"/>
        <v>Liverpool</v>
      </c>
      <c r="BN1049" s="43"/>
      <c r="BO1049" s="43"/>
      <c r="BP1049" s="43"/>
      <c r="BQ1049" s="43"/>
      <c r="BR1049" s="43"/>
      <c r="BS1049" s="43"/>
      <c r="BT1049" s="43"/>
      <c r="BU1049" s="43"/>
      <c r="BV1049" s="43" t="s">
        <v>376</v>
      </c>
      <c r="BW1049" s="43" t="s">
        <v>376</v>
      </c>
      <c r="BX1049" s="43"/>
      <c r="BZ1049" s="50"/>
      <c r="CA1049" s="50"/>
      <c r="CB1049" s="88" t="str">
        <f t="shared" si="101"/>
        <v>19860305</v>
      </c>
    </row>
    <row r="1050" spans="1:80" s="49" customFormat="1" ht="12.95" customHeight="1" x14ac:dyDescent="0.2">
      <c r="A1050" s="43">
        <v>3</v>
      </c>
      <c r="B1050" s="43">
        <v>12</v>
      </c>
      <c r="C1050" s="43">
        <v>1986</v>
      </c>
      <c r="D1050" s="43" t="s">
        <v>658</v>
      </c>
      <c r="E1050" s="43" t="s">
        <v>532</v>
      </c>
      <c r="F1050" s="51" t="s">
        <v>1327</v>
      </c>
      <c r="G1050" s="43"/>
      <c r="H1050" s="51" t="s">
        <v>1011</v>
      </c>
      <c r="I1050" s="51">
        <v>2</v>
      </c>
      <c r="J1050" s="52">
        <v>31483</v>
      </c>
      <c r="K1050" s="43" t="s">
        <v>1384</v>
      </c>
      <c r="L1050" s="43" t="s">
        <v>3</v>
      </c>
      <c r="M1050" s="43" t="s">
        <v>806</v>
      </c>
      <c r="N1050" s="46">
        <v>2</v>
      </c>
      <c r="O1050" s="46">
        <v>1</v>
      </c>
      <c r="P1050" s="51" t="s">
        <v>1385</v>
      </c>
      <c r="Q1050" s="51" t="s">
        <v>1032</v>
      </c>
      <c r="R1050" s="51" t="s">
        <v>376</v>
      </c>
      <c r="S1050" s="43"/>
      <c r="T1050" s="43"/>
      <c r="U1050" s="43"/>
      <c r="V1050" s="43"/>
      <c r="W1050" s="43"/>
      <c r="X1050" s="43"/>
      <c r="Y1050" s="43"/>
      <c r="Z1050" s="43"/>
      <c r="AA1050" s="43"/>
      <c r="AB1050" s="43"/>
      <c r="AC1050" s="43"/>
      <c r="AD1050" s="43" t="s">
        <v>1033</v>
      </c>
      <c r="AE1050" s="47">
        <f t="shared" si="96"/>
        <v>1</v>
      </c>
      <c r="AF1050" s="47">
        <f t="shared" si="97"/>
        <v>0</v>
      </c>
      <c r="AG1050" s="47">
        <f t="shared" si="98"/>
        <v>0</v>
      </c>
      <c r="AH1050" s="43" t="s">
        <v>1032</v>
      </c>
      <c r="AI1050" s="43" t="s">
        <v>1034</v>
      </c>
      <c r="AJ1050" s="43" t="s">
        <v>376</v>
      </c>
      <c r="AK1050" s="43" t="s">
        <v>658</v>
      </c>
      <c r="AL1050" s="43" t="s">
        <v>1111</v>
      </c>
      <c r="AM1050" s="43" t="s">
        <v>1126</v>
      </c>
      <c r="AN1050" s="43" t="s">
        <v>376</v>
      </c>
      <c r="AO1050" s="43" t="s">
        <v>658</v>
      </c>
      <c r="AP1050" s="43"/>
      <c r="AQ1050" s="43">
        <v>2</v>
      </c>
      <c r="AR1050" s="43"/>
      <c r="AS1050" s="43"/>
      <c r="AT1050" s="43"/>
      <c r="AU1050" s="43" t="s">
        <v>376</v>
      </c>
      <c r="AV1050" s="43"/>
      <c r="AW1050" s="43" t="s">
        <v>30</v>
      </c>
      <c r="AX1050" s="43"/>
      <c r="AY1050" s="43"/>
      <c r="AZ1050" s="43" t="s">
        <v>30</v>
      </c>
      <c r="BA1050" s="51"/>
      <c r="BB1050" s="48"/>
      <c r="BC1050" s="43"/>
      <c r="BD1050" s="43"/>
      <c r="BE1050" s="43"/>
      <c r="BF1050" s="43">
        <v>1</v>
      </c>
      <c r="BG1050" s="43">
        <v>1</v>
      </c>
      <c r="BH1050" s="43">
        <v>1</v>
      </c>
      <c r="BI1050" s="43" t="s">
        <v>1384</v>
      </c>
      <c r="BJ1050" s="43" t="s">
        <v>806</v>
      </c>
      <c r="BK1050" s="43">
        <v>1986</v>
      </c>
      <c r="BL1050" s="43" t="str">
        <f t="shared" si="99"/>
        <v>1986Oxford United</v>
      </c>
      <c r="BM1050" s="49" t="str">
        <f t="shared" si="100"/>
        <v>Oxford United</v>
      </c>
      <c r="BN1050" s="43"/>
      <c r="BO1050" s="43"/>
      <c r="BP1050" s="43"/>
      <c r="BQ1050" s="43"/>
      <c r="BR1050" s="43"/>
      <c r="BS1050" s="43"/>
      <c r="BT1050" s="43"/>
      <c r="BU1050" s="43"/>
      <c r="BV1050" s="43" t="s">
        <v>376</v>
      </c>
      <c r="BW1050" s="43" t="s">
        <v>376</v>
      </c>
      <c r="BX1050" s="43"/>
      <c r="BY1050" s="32"/>
      <c r="BZ1050" s="50"/>
      <c r="CA1050" s="50"/>
      <c r="CB1050" s="88" t="str">
        <f t="shared" si="101"/>
        <v>19860312</v>
      </c>
    </row>
    <row r="1051" spans="1:80" s="49" customFormat="1" ht="12.95" customHeight="1" x14ac:dyDescent="0.2">
      <c r="A1051" s="43">
        <v>3</v>
      </c>
      <c r="B1051" s="43">
        <v>12</v>
      </c>
      <c r="C1051" s="43">
        <v>1986</v>
      </c>
      <c r="D1051" s="43" t="s">
        <v>658</v>
      </c>
      <c r="E1051" s="43" t="s">
        <v>532</v>
      </c>
      <c r="F1051" s="51" t="s">
        <v>1327</v>
      </c>
      <c r="G1051" s="43"/>
      <c r="H1051" s="51" t="s">
        <v>1011</v>
      </c>
      <c r="I1051" s="51">
        <v>2</v>
      </c>
      <c r="J1051" s="52">
        <v>31483</v>
      </c>
      <c r="K1051" s="43" t="s">
        <v>806</v>
      </c>
      <c r="L1051" s="43" t="s">
        <v>4</v>
      </c>
      <c r="M1051" s="43" t="s">
        <v>1384</v>
      </c>
      <c r="N1051" s="46">
        <v>1</v>
      </c>
      <c r="O1051" s="46">
        <v>2</v>
      </c>
      <c r="P1051" s="51" t="s">
        <v>1385</v>
      </c>
      <c r="Q1051" s="51" t="s">
        <v>1032</v>
      </c>
      <c r="R1051" s="51" t="s">
        <v>376</v>
      </c>
      <c r="S1051" s="43"/>
      <c r="T1051" s="43"/>
      <c r="U1051" s="43"/>
      <c r="V1051" s="43"/>
      <c r="W1051" s="43"/>
      <c r="X1051" s="43"/>
      <c r="Y1051" s="43"/>
      <c r="Z1051" s="43"/>
      <c r="AA1051" s="43"/>
      <c r="AB1051" s="43"/>
      <c r="AC1051" s="43"/>
      <c r="AD1051" s="43" t="s">
        <v>1037</v>
      </c>
      <c r="AE1051" s="47">
        <f t="shared" si="96"/>
        <v>0</v>
      </c>
      <c r="AF1051" s="47">
        <f t="shared" si="97"/>
        <v>0</v>
      </c>
      <c r="AG1051" s="47">
        <f t="shared" si="98"/>
        <v>1</v>
      </c>
      <c r="AH1051" s="43" t="s">
        <v>1111</v>
      </c>
      <c r="AI1051" s="43" t="s">
        <v>1126</v>
      </c>
      <c r="AJ1051" s="43" t="s">
        <v>376</v>
      </c>
      <c r="AK1051" s="43" t="s">
        <v>658</v>
      </c>
      <c r="AL1051" s="43" t="s">
        <v>1032</v>
      </c>
      <c r="AM1051" s="43" t="s">
        <v>1034</v>
      </c>
      <c r="AN1051" s="43" t="s">
        <v>376</v>
      </c>
      <c r="AO1051" s="43" t="s">
        <v>658</v>
      </c>
      <c r="AP1051" s="43"/>
      <c r="AQ1051" s="43">
        <v>2</v>
      </c>
      <c r="AR1051" s="43"/>
      <c r="AS1051" s="43"/>
      <c r="AT1051" s="43"/>
      <c r="AU1051" s="43" t="s">
        <v>376</v>
      </c>
      <c r="AV1051" s="43"/>
      <c r="AW1051" s="43" t="s">
        <v>30</v>
      </c>
      <c r="AX1051" s="43"/>
      <c r="AY1051" s="43"/>
      <c r="AZ1051" s="43" t="s">
        <v>30</v>
      </c>
      <c r="BA1051" s="51"/>
      <c r="BB1051" s="48"/>
      <c r="BC1051" s="43"/>
      <c r="BD1051" s="43"/>
      <c r="BE1051" s="43"/>
      <c r="BF1051" s="43">
        <v>1</v>
      </c>
      <c r="BG1051" s="43">
        <v>1</v>
      </c>
      <c r="BH1051" s="43">
        <v>1</v>
      </c>
      <c r="BI1051" s="43" t="s">
        <v>806</v>
      </c>
      <c r="BJ1051" s="43" t="s">
        <v>1384</v>
      </c>
      <c r="BK1051" s="43">
        <v>1986</v>
      </c>
      <c r="BL1051" s="43" t="str">
        <f t="shared" si="99"/>
        <v>1986Aston Villa</v>
      </c>
      <c r="BM1051" s="49" t="str">
        <f t="shared" si="100"/>
        <v>Oxford United</v>
      </c>
      <c r="BN1051" s="43"/>
      <c r="BO1051" s="43"/>
      <c r="BP1051" s="43"/>
      <c r="BQ1051" s="43"/>
      <c r="BR1051" s="43"/>
      <c r="BS1051" s="43"/>
      <c r="BT1051" s="43"/>
      <c r="BU1051" s="43"/>
      <c r="BV1051" s="43" t="s">
        <v>376</v>
      </c>
      <c r="BW1051" s="43" t="s">
        <v>376</v>
      </c>
      <c r="BX1051" s="43"/>
      <c r="BY1051" s="32"/>
      <c r="BZ1051" s="50"/>
      <c r="CA1051" s="50"/>
      <c r="CB1051" s="88" t="str">
        <f t="shared" si="101"/>
        <v>19860312</v>
      </c>
    </row>
    <row r="1052" spans="1:80" s="49" customFormat="1" ht="12.95" customHeight="1" x14ac:dyDescent="0.2">
      <c r="A1052" s="43">
        <v>4</v>
      </c>
      <c r="B1052" s="43">
        <v>5</v>
      </c>
      <c r="C1052" s="43">
        <v>1986</v>
      </c>
      <c r="D1052" s="43" t="s">
        <v>658</v>
      </c>
      <c r="E1052" s="43" t="s">
        <v>532</v>
      </c>
      <c r="F1052" s="44" t="s">
        <v>1010</v>
      </c>
      <c r="G1052" s="43"/>
      <c r="H1052" s="44" t="s">
        <v>1011</v>
      </c>
      <c r="I1052" s="44"/>
      <c r="J1052" s="45">
        <v>31507</v>
      </c>
      <c r="K1052" s="43" t="s">
        <v>804</v>
      </c>
      <c r="L1052" s="43" t="s">
        <v>3</v>
      </c>
      <c r="M1052" s="43" t="s">
        <v>1093</v>
      </c>
      <c r="N1052" s="46">
        <v>2</v>
      </c>
      <c r="O1052" s="46">
        <v>1</v>
      </c>
      <c r="P1052" s="44" t="s">
        <v>1219</v>
      </c>
      <c r="Q1052" s="44" t="s">
        <v>1111</v>
      </c>
      <c r="R1052" s="44" t="s">
        <v>376</v>
      </c>
      <c r="S1052" s="43"/>
      <c r="T1052" s="43"/>
      <c r="U1052" s="43"/>
      <c r="V1052" s="43"/>
      <c r="W1052" s="43"/>
      <c r="X1052" s="43"/>
      <c r="Y1052" s="43"/>
      <c r="Z1052" s="43"/>
      <c r="AA1052" s="43"/>
      <c r="AB1052" s="43"/>
      <c r="AC1052" s="43"/>
      <c r="AD1052" s="43"/>
      <c r="AE1052" s="47">
        <f t="shared" si="96"/>
        <v>1</v>
      </c>
      <c r="AF1052" s="47">
        <f t="shared" si="97"/>
        <v>0</v>
      </c>
      <c r="AG1052" s="47">
        <f t="shared" si="98"/>
        <v>0</v>
      </c>
      <c r="AH1052" s="43" t="s">
        <v>588</v>
      </c>
      <c r="AI1052" s="43" t="s">
        <v>1175</v>
      </c>
      <c r="AJ1052" s="43" t="s">
        <v>376</v>
      </c>
      <c r="AK1052" s="43" t="s">
        <v>658</v>
      </c>
      <c r="AL1052" s="43" t="s">
        <v>1097</v>
      </c>
      <c r="AM1052" s="43" t="s">
        <v>1098</v>
      </c>
      <c r="AN1052" s="43" t="s">
        <v>376</v>
      </c>
      <c r="AO1052" s="43" t="s">
        <v>658</v>
      </c>
      <c r="AP1052" s="43"/>
      <c r="AQ1052" s="43">
        <v>2</v>
      </c>
      <c r="AR1052" s="43"/>
      <c r="AS1052" s="43"/>
      <c r="AT1052" s="43"/>
      <c r="AU1052" s="43" t="s">
        <v>376</v>
      </c>
      <c r="AV1052" s="43"/>
      <c r="AW1052" s="43" t="s">
        <v>30</v>
      </c>
      <c r="AX1052" s="43"/>
      <c r="AY1052" s="43" t="s">
        <v>30</v>
      </c>
      <c r="AZ1052" s="43"/>
      <c r="BA1052" s="44"/>
      <c r="BB1052" s="48"/>
      <c r="BC1052" s="43"/>
      <c r="BD1052" s="43"/>
      <c r="BE1052" s="43"/>
      <c r="BF1052" s="43">
        <v>1</v>
      </c>
      <c r="BG1052" s="43">
        <v>1</v>
      </c>
      <c r="BH1052" s="43">
        <v>1</v>
      </c>
      <c r="BI1052" s="43" t="s">
        <v>804</v>
      </c>
      <c r="BJ1052" s="43" t="s">
        <v>1093</v>
      </c>
      <c r="BK1052" s="43">
        <v>1986</v>
      </c>
      <c r="BL1052" s="43" t="str">
        <f t="shared" si="99"/>
        <v>1986Everton</v>
      </c>
      <c r="BM1052" s="49" t="str">
        <f t="shared" si="100"/>
        <v>Birmingham</v>
      </c>
      <c r="BN1052" s="43"/>
      <c r="BO1052" s="43"/>
      <c r="BP1052" s="43"/>
      <c r="BQ1052" s="43"/>
      <c r="BR1052" s="43"/>
      <c r="BS1052" s="43"/>
      <c r="BT1052" s="43"/>
      <c r="BU1052" s="43"/>
      <c r="BV1052" s="43" t="s">
        <v>376</v>
      </c>
      <c r="BW1052" s="43" t="s">
        <v>376</v>
      </c>
      <c r="BX1052" s="43"/>
      <c r="BZ1052" s="50"/>
      <c r="CA1052" s="50"/>
      <c r="CB1052" s="88" t="str">
        <f t="shared" si="101"/>
        <v>19860405</v>
      </c>
    </row>
    <row r="1053" spans="1:80" s="49" customFormat="1" ht="12.95" customHeight="1" x14ac:dyDescent="0.2">
      <c r="A1053" s="43">
        <v>4</v>
      </c>
      <c r="B1053" s="43">
        <v>5</v>
      </c>
      <c r="C1053" s="43">
        <v>1986</v>
      </c>
      <c r="D1053" s="43" t="s">
        <v>658</v>
      </c>
      <c r="E1053" s="43" t="s">
        <v>532</v>
      </c>
      <c r="F1053" s="44" t="s">
        <v>1010</v>
      </c>
      <c r="G1053" s="43"/>
      <c r="H1053" s="44" t="s">
        <v>1011</v>
      </c>
      <c r="I1053" s="44"/>
      <c r="J1053" s="45">
        <v>31507</v>
      </c>
      <c r="K1053" s="43" t="s">
        <v>1093</v>
      </c>
      <c r="L1053" s="43" t="s">
        <v>4</v>
      </c>
      <c r="M1053" s="43" t="s">
        <v>804</v>
      </c>
      <c r="N1053" s="46">
        <v>1</v>
      </c>
      <c r="O1053" s="46">
        <v>2</v>
      </c>
      <c r="P1053" s="44" t="s">
        <v>1219</v>
      </c>
      <c r="Q1053" s="44" t="s">
        <v>1111</v>
      </c>
      <c r="R1053" s="44" t="s">
        <v>376</v>
      </c>
      <c r="S1053" s="43"/>
      <c r="T1053" s="43"/>
      <c r="U1053" s="43"/>
      <c r="V1053" s="43"/>
      <c r="W1053" s="43"/>
      <c r="X1053" s="43"/>
      <c r="Y1053" s="43"/>
      <c r="Z1053" s="43"/>
      <c r="AA1053" s="43"/>
      <c r="AB1053" s="43"/>
      <c r="AC1053" s="43"/>
      <c r="AD1053" s="43"/>
      <c r="AE1053" s="47">
        <f t="shared" si="96"/>
        <v>0</v>
      </c>
      <c r="AF1053" s="47">
        <f t="shared" si="97"/>
        <v>0</v>
      </c>
      <c r="AG1053" s="47">
        <f t="shared" si="98"/>
        <v>1</v>
      </c>
      <c r="AH1053" s="43" t="s">
        <v>1097</v>
      </c>
      <c r="AI1053" s="43" t="s">
        <v>1098</v>
      </c>
      <c r="AJ1053" s="43" t="s">
        <v>376</v>
      </c>
      <c r="AK1053" s="43" t="s">
        <v>658</v>
      </c>
      <c r="AL1053" s="43" t="s">
        <v>588</v>
      </c>
      <c r="AM1053" s="43" t="s">
        <v>1175</v>
      </c>
      <c r="AN1053" s="43" t="s">
        <v>376</v>
      </c>
      <c r="AO1053" s="43" t="s">
        <v>658</v>
      </c>
      <c r="AP1053" s="43"/>
      <c r="AQ1053" s="43">
        <v>2</v>
      </c>
      <c r="AR1053" s="43"/>
      <c r="AS1053" s="43"/>
      <c r="AT1053" s="43"/>
      <c r="AU1053" s="43" t="s">
        <v>376</v>
      </c>
      <c r="AV1053" s="43"/>
      <c r="AW1053" s="43" t="s">
        <v>30</v>
      </c>
      <c r="AX1053" s="43"/>
      <c r="AY1053" s="43" t="s">
        <v>30</v>
      </c>
      <c r="AZ1053" s="43"/>
      <c r="BA1053" s="44"/>
      <c r="BB1053" s="48"/>
      <c r="BC1053" s="43"/>
      <c r="BD1053" s="43"/>
      <c r="BE1053" s="43"/>
      <c r="BF1053" s="43">
        <v>1</v>
      </c>
      <c r="BG1053" s="43">
        <v>1</v>
      </c>
      <c r="BH1053" s="43">
        <v>1</v>
      </c>
      <c r="BI1053" s="43" t="s">
        <v>1093</v>
      </c>
      <c r="BJ1053" s="43" t="s">
        <v>804</v>
      </c>
      <c r="BK1053" s="43">
        <v>1986</v>
      </c>
      <c r="BL1053" s="43" t="str">
        <f t="shared" si="99"/>
        <v>1986Sheffield Wednesday</v>
      </c>
      <c r="BM1053" s="49" t="str">
        <f t="shared" si="100"/>
        <v>Birmingham</v>
      </c>
      <c r="BN1053" s="43"/>
      <c r="BO1053" s="43"/>
      <c r="BP1053" s="43"/>
      <c r="BQ1053" s="43"/>
      <c r="BR1053" s="43"/>
      <c r="BS1053" s="43"/>
      <c r="BT1053" s="43"/>
      <c r="BU1053" s="43"/>
      <c r="BV1053" s="43" t="s">
        <v>376</v>
      </c>
      <c r="BW1053" s="43" t="s">
        <v>376</v>
      </c>
      <c r="BX1053" s="43"/>
      <c r="BZ1053" s="50"/>
      <c r="CA1053" s="50"/>
      <c r="CB1053" s="88" t="str">
        <f t="shared" si="101"/>
        <v>19860405</v>
      </c>
    </row>
    <row r="1054" spans="1:80" s="49" customFormat="1" ht="12.95" customHeight="1" x14ac:dyDescent="0.2">
      <c r="A1054" s="43">
        <v>4</v>
      </c>
      <c r="B1054" s="43">
        <v>5</v>
      </c>
      <c r="C1054" s="43">
        <v>1986</v>
      </c>
      <c r="D1054" s="43" t="s">
        <v>658</v>
      </c>
      <c r="E1054" s="43" t="s">
        <v>532</v>
      </c>
      <c r="F1054" s="44" t="s">
        <v>1010</v>
      </c>
      <c r="G1054" s="43"/>
      <c r="H1054" s="44" t="s">
        <v>1011</v>
      </c>
      <c r="I1054" s="44"/>
      <c r="J1054" s="45">
        <v>31507</v>
      </c>
      <c r="K1054" s="43" t="s">
        <v>588</v>
      </c>
      <c r="L1054" s="43" t="s">
        <v>3</v>
      </c>
      <c r="M1054" s="43" t="s">
        <v>629</v>
      </c>
      <c r="N1054" s="46">
        <v>2</v>
      </c>
      <c r="O1054" s="46">
        <v>0</v>
      </c>
      <c r="P1054" s="44" t="s">
        <v>1222</v>
      </c>
      <c r="Q1054" s="44" t="s">
        <v>1017</v>
      </c>
      <c r="R1054" s="44" t="s">
        <v>376</v>
      </c>
      <c r="S1054" s="43"/>
      <c r="T1054" s="43"/>
      <c r="U1054" s="43"/>
      <c r="V1054" s="43"/>
      <c r="W1054" s="43"/>
      <c r="X1054" s="43"/>
      <c r="Y1054" s="43"/>
      <c r="Z1054" s="43"/>
      <c r="AA1054" s="43"/>
      <c r="AB1054" s="43"/>
      <c r="AC1054" s="43"/>
      <c r="AD1054" s="43"/>
      <c r="AE1054" s="47">
        <f t="shared" si="96"/>
        <v>1</v>
      </c>
      <c r="AF1054" s="47">
        <f t="shared" si="97"/>
        <v>0</v>
      </c>
      <c r="AG1054" s="47">
        <f t="shared" si="98"/>
        <v>0</v>
      </c>
      <c r="AH1054" s="43" t="s">
        <v>588</v>
      </c>
      <c r="AI1054" s="43" t="s">
        <v>1175</v>
      </c>
      <c r="AJ1054" s="43" t="s">
        <v>376</v>
      </c>
      <c r="AK1054" s="43" t="s">
        <v>658</v>
      </c>
      <c r="AL1054" s="43" t="s">
        <v>629</v>
      </c>
      <c r="AM1054" s="43" t="s">
        <v>1199</v>
      </c>
      <c r="AN1054" s="43" t="s">
        <v>376</v>
      </c>
      <c r="AO1054" s="43" t="s">
        <v>658</v>
      </c>
      <c r="AP1054" s="43"/>
      <c r="AQ1054" s="43">
        <v>2</v>
      </c>
      <c r="AR1054" s="43"/>
      <c r="AS1054" s="43"/>
      <c r="AT1054" s="43"/>
      <c r="AU1054" s="43" t="s">
        <v>376</v>
      </c>
      <c r="AV1054" s="43"/>
      <c r="AW1054" s="43" t="s">
        <v>30</v>
      </c>
      <c r="AX1054" s="43"/>
      <c r="AY1054" s="43" t="s">
        <v>30</v>
      </c>
      <c r="AZ1054" s="43"/>
      <c r="BA1054" s="44"/>
      <c r="BB1054" s="48"/>
      <c r="BC1054" s="43"/>
      <c r="BD1054" s="43"/>
      <c r="BE1054" s="43"/>
      <c r="BF1054" s="43">
        <v>1</v>
      </c>
      <c r="BG1054" s="43">
        <v>1</v>
      </c>
      <c r="BH1054" s="43">
        <v>1</v>
      </c>
      <c r="BI1054" s="43" t="s">
        <v>588</v>
      </c>
      <c r="BJ1054" s="43" t="s">
        <v>629</v>
      </c>
      <c r="BK1054" s="43">
        <v>1986</v>
      </c>
      <c r="BL1054" s="43" t="str">
        <f t="shared" si="99"/>
        <v>1986Liverpool</v>
      </c>
      <c r="BM1054" s="49" t="str">
        <f t="shared" si="100"/>
        <v>London</v>
      </c>
      <c r="BN1054" s="43"/>
      <c r="BO1054" s="43"/>
      <c r="BP1054" s="43"/>
      <c r="BQ1054" s="43"/>
      <c r="BR1054" s="43"/>
      <c r="BS1054" s="43"/>
      <c r="BT1054" s="43"/>
      <c r="BU1054" s="43"/>
      <c r="BV1054" s="43" t="s">
        <v>376</v>
      </c>
      <c r="BW1054" s="43" t="s">
        <v>376</v>
      </c>
      <c r="BX1054" s="43"/>
      <c r="BZ1054" s="50"/>
      <c r="CA1054" s="50"/>
      <c r="CB1054" s="88" t="str">
        <f t="shared" si="101"/>
        <v>19860405</v>
      </c>
    </row>
    <row r="1055" spans="1:80" s="49" customFormat="1" ht="12.95" customHeight="1" x14ac:dyDescent="0.2">
      <c r="A1055" s="43">
        <v>4</v>
      </c>
      <c r="B1055" s="43">
        <v>5</v>
      </c>
      <c r="C1055" s="43">
        <v>1986</v>
      </c>
      <c r="D1055" s="43" t="s">
        <v>658</v>
      </c>
      <c r="E1055" s="43" t="s">
        <v>532</v>
      </c>
      <c r="F1055" s="44" t="s">
        <v>1010</v>
      </c>
      <c r="G1055" s="43"/>
      <c r="H1055" s="44" t="s">
        <v>1011</v>
      </c>
      <c r="I1055" s="44"/>
      <c r="J1055" s="45">
        <v>31507</v>
      </c>
      <c r="K1055" s="43" t="s">
        <v>629</v>
      </c>
      <c r="L1055" s="43" t="s">
        <v>4</v>
      </c>
      <c r="M1055" s="43" t="s">
        <v>588</v>
      </c>
      <c r="N1055" s="46">
        <v>0</v>
      </c>
      <c r="O1055" s="46">
        <v>2</v>
      </c>
      <c r="P1055" s="44" t="s">
        <v>1222</v>
      </c>
      <c r="Q1055" s="44" t="s">
        <v>1017</v>
      </c>
      <c r="R1055" s="44" t="s">
        <v>376</v>
      </c>
      <c r="S1055" s="43"/>
      <c r="T1055" s="43"/>
      <c r="U1055" s="43"/>
      <c r="V1055" s="43"/>
      <c r="W1055" s="43"/>
      <c r="X1055" s="43"/>
      <c r="Y1055" s="43"/>
      <c r="Z1055" s="43"/>
      <c r="AA1055" s="43"/>
      <c r="AB1055" s="43"/>
      <c r="AC1055" s="43"/>
      <c r="AD1055" s="43"/>
      <c r="AE1055" s="47">
        <f t="shared" si="96"/>
        <v>0</v>
      </c>
      <c r="AF1055" s="47">
        <f t="shared" si="97"/>
        <v>0</v>
      </c>
      <c r="AG1055" s="47">
        <f t="shared" si="98"/>
        <v>1</v>
      </c>
      <c r="AH1055" s="43" t="s">
        <v>629</v>
      </c>
      <c r="AI1055" s="43" t="s">
        <v>1199</v>
      </c>
      <c r="AJ1055" s="43" t="s">
        <v>376</v>
      </c>
      <c r="AK1055" s="43" t="s">
        <v>658</v>
      </c>
      <c r="AL1055" s="43" t="s">
        <v>588</v>
      </c>
      <c r="AM1055" s="43" t="s">
        <v>1175</v>
      </c>
      <c r="AN1055" s="43" t="s">
        <v>376</v>
      </c>
      <c r="AO1055" s="43" t="s">
        <v>658</v>
      </c>
      <c r="AP1055" s="43"/>
      <c r="AQ1055" s="43">
        <v>2</v>
      </c>
      <c r="AR1055" s="43"/>
      <c r="AS1055" s="43"/>
      <c r="AT1055" s="43"/>
      <c r="AU1055" s="43" t="s">
        <v>376</v>
      </c>
      <c r="AV1055" s="43"/>
      <c r="AW1055" s="43" t="s">
        <v>30</v>
      </c>
      <c r="AX1055" s="43"/>
      <c r="AY1055" s="43" t="s">
        <v>30</v>
      </c>
      <c r="AZ1055" s="43"/>
      <c r="BA1055" s="44"/>
      <c r="BB1055" s="48"/>
      <c r="BC1055" s="43"/>
      <c r="BD1055" s="43"/>
      <c r="BE1055" s="43"/>
      <c r="BF1055" s="43">
        <v>1</v>
      </c>
      <c r="BG1055" s="43">
        <v>1</v>
      </c>
      <c r="BH1055" s="43">
        <v>1</v>
      </c>
      <c r="BI1055" s="43" t="s">
        <v>629</v>
      </c>
      <c r="BJ1055" s="43" t="s">
        <v>588</v>
      </c>
      <c r="BK1055" s="43">
        <v>1986</v>
      </c>
      <c r="BL1055" s="43" t="str">
        <f t="shared" si="99"/>
        <v>1986Southampton</v>
      </c>
      <c r="BM1055" s="49" t="str">
        <f t="shared" si="100"/>
        <v>London</v>
      </c>
      <c r="BN1055" s="43"/>
      <c r="BO1055" s="43"/>
      <c r="BP1055" s="43"/>
      <c r="BQ1055" s="43"/>
      <c r="BR1055" s="43"/>
      <c r="BS1055" s="43"/>
      <c r="BT1055" s="43"/>
      <c r="BU1055" s="43"/>
      <c r="BV1055" s="43" t="s">
        <v>376</v>
      </c>
      <c r="BW1055" s="43" t="s">
        <v>376</v>
      </c>
      <c r="BX1055" s="43"/>
      <c r="BZ1055" s="50"/>
      <c r="CA1055" s="50"/>
      <c r="CB1055" s="88" t="str">
        <f t="shared" si="101"/>
        <v>19860405</v>
      </c>
    </row>
    <row r="1056" spans="1:80" s="49" customFormat="1" ht="12.95" customHeight="1" x14ac:dyDescent="0.2">
      <c r="A1056" s="43">
        <v>4</v>
      </c>
      <c r="B1056" s="43">
        <v>20</v>
      </c>
      <c r="C1056" s="43">
        <v>1986</v>
      </c>
      <c r="D1056" s="43" t="s">
        <v>658</v>
      </c>
      <c r="E1056" s="43" t="s">
        <v>532</v>
      </c>
      <c r="F1056" s="51" t="s">
        <v>1327</v>
      </c>
      <c r="G1056" s="43"/>
      <c r="H1056" s="51" t="s">
        <v>40</v>
      </c>
      <c r="I1056" s="51"/>
      <c r="J1056" s="52">
        <v>31522</v>
      </c>
      <c r="K1056" s="43" t="s">
        <v>1384</v>
      </c>
      <c r="L1056" s="43" t="s">
        <v>3</v>
      </c>
      <c r="M1056" s="43" t="s">
        <v>1349</v>
      </c>
      <c r="N1056" s="46">
        <v>3</v>
      </c>
      <c r="O1056" s="46">
        <v>0</v>
      </c>
      <c r="P1056" s="51" t="s">
        <v>1268</v>
      </c>
      <c r="Q1056" s="51" t="s">
        <v>1017</v>
      </c>
      <c r="R1056" s="51" t="s">
        <v>376</v>
      </c>
      <c r="S1056" s="43"/>
      <c r="T1056" s="43"/>
      <c r="U1056" s="43"/>
      <c r="V1056" s="43"/>
      <c r="W1056" s="43"/>
      <c r="X1056" s="43"/>
      <c r="Y1056" s="43"/>
      <c r="Z1056" s="43"/>
      <c r="AA1056" s="43"/>
      <c r="AB1056" s="43"/>
      <c r="AC1056" s="43"/>
      <c r="AD1056" s="43"/>
      <c r="AE1056" s="47">
        <f t="shared" si="96"/>
        <v>1</v>
      </c>
      <c r="AF1056" s="47">
        <f t="shared" si="97"/>
        <v>0</v>
      </c>
      <c r="AG1056" s="47">
        <f t="shared" si="98"/>
        <v>0</v>
      </c>
      <c r="AH1056" s="43" t="s">
        <v>1032</v>
      </c>
      <c r="AI1056" s="43" t="s">
        <v>1034</v>
      </c>
      <c r="AJ1056" s="43" t="s">
        <v>376</v>
      </c>
      <c r="AK1056" s="43" t="s">
        <v>658</v>
      </c>
      <c r="AL1056" s="43" t="s">
        <v>1017</v>
      </c>
      <c r="AM1056" s="43" t="s">
        <v>1018</v>
      </c>
      <c r="AN1056" s="43" t="s">
        <v>376</v>
      </c>
      <c r="AO1056" s="43" t="s">
        <v>658</v>
      </c>
      <c r="AP1056" s="43"/>
      <c r="AQ1056" s="43">
        <v>1</v>
      </c>
      <c r="AR1056" s="43"/>
      <c r="AS1056" s="43"/>
      <c r="AT1056" s="43"/>
      <c r="AU1056" s="43" t="s">
        <v>376</v>
      </c>
      <c r="AV1056" s="43"/>
      <c r="AW1056" s="43" t="s">
        <v>30</v>
      </c>
      <c r="AX1056" s="43"/>
      <c r="AY1056" s="43"/>
      <c r="AZ1056" s="43" t="s">
        <v>30</v>
      </c>
      <c r="BA1056" s="51"/>
      <c r="BB1056" s="48" t="s">
        <v>30</v>
      </c>
      <c r="BC1056" s="43" t="s">
        <v>30</v>
      </c>
      <c r="BD1056" s="43"/>
      <c r="BE1056" s="43"/>
      <c r="BF1056" s="43">
        <v>1</v>
      </c>
      <c r="BG1056" s="43">
        <v>1</v>
      </c>
      <c r="BH1056" s="43">
        <v>1</v>
      </c>
      <c r="BI1056" s="43" t="s">
        <v>1384</v>
      </c>
      <c r="BJ1056" s="43" t="s">
        <v>1349</v>
      </c>
      <c r="BK1056" s="43">
        <v>1986</v>
      </c>
      <c r="BL1056" s="43" t="str">
        <f t="shared" si="99"/>
        <v>1986Oxford United</v>
      </c>
      <c r="BM1056" s="49" t="str">
        <f t="shared" si="100"/>
        <v>London</v>
      </c>
      <c r="BN1056" s="43"/>
      <c r="BO1056" s="43"/>
      <c r="BP1056" s="43"/>
      <c r="BQ1056" s="43"/>
      <c r="BR1056" s="43"/>
      <c r="BS1056" s="43"/>
      <c r="BT1056" s="43"/>
      <c r="BU1056" s="43"/>
      <c r="BV1056" s="43" t="s">
        <v>376</v>
      </c>
      <c r="BW1056" s="43" t="s">
        <v>376</v>
      </c>
      <c r="BX1056" s="43"/>
      <c r="BZ1056" s="50"/>
      <c r="CA1056" s="50"/>
      <c r="CB1056" s="88" t="str">
        <f t="shared" si="101"/>
        <v>19860420</v>
      </c>
    </row>
    <row r="1057" spans="1:80" s="49" customFormat="1" ht="12.95" customHeight="1" x14ac:dyDescent="0.2">
      <c r="A1057" s="43">
        <v>4</v>
      </c>
      <c r="B1057" s="43">
        <v>20</v>
      </c>
      <c r="C1057" s="43">
        <v>1986</v>
      </c>
      <c r="D1057" s="43" t="s">
        <v>658</v>
      </c>
      <c r="E1057" s="43" t="s">
        <v>532</v>
      </c>
      <c r="F1057" s="51" t="s">
        <v>1327</v>
      </c>
      <c r="G1057" s="43"/>
      <c r="H1057" s="51" t="s">
        <v>40</v>
      </c>
      <c r="I1057" s="51"/>
      <c r="J1057" s="52">
        <v>31522</v>
      </c>
      <c r="K1057" s="43" t="s">
        <v>1349</v>
      </c>
      <c r="L1057" s="43" t="s">
        <v>4</v>
      </c>
      <c r="M1057" s="43" t="s">
        <v>1384</v>
      </c>
      <c r="N1057" s="46">
        <v>0</v>
      </c>
      <c r="O1057" s="46">
        <v>3</v>
      </c>
      <c r="P1057" s="51" t="s">
        <v>1268</v>
      </c>
      <c r="Q1057" s="51" t="s">
        <v>1017</v>
      </c>
      <c r="R1057" s="51" t="s">
        <v>376</v>
      </c>
      <c r="S1057" s="43"/>
      <c r="T1057" s="43"/>
      <c r="U1057" s="43"/>
      <c r="V1057" s="43"/>
      <c r="W1057" s="43"/>
      <c r="X1057" s="43"/>
      <c r="Y1057" s="43"/>
      <c r="Z1057" s="43"/>
      <c r="AA1057" s="43"/>
      <c r="AB1057" s="43"/>
      <c r="AC1057" s="43"/>
      <c r="AD1057" s="43"/>
      <c r="AE1057" s="47">
        <f t="shared" si="96"/>
        <v>0</v>
      </c>
      <c r="AF1057" s="47">
        <f t="shared" si="97"/>
        <v>0</v>
      </c>
      <c r="AG1057" s="47">
        <f t="shared" si="98"/>
        <v>1</v>
      </c>
      <c r="AH1057" s="43" t="s">
        <v>1017</v>
      </c>
      <c r="AI1057" s="43" t="s">
        <v>1018</v>
      </c>
      <c r="AJ1057" s="43" t="s">
        <v>376</v>
      </c>
      <c r="AK1057" s="43" t="s">
        <v>658</v>
      </c>
      <c r="AL1057" s="43" t="s">
        <v>1032</v>
      </c>
      <c r="AM1057" s="43" t="s">
        <v>1034</v>
      </c>
      <c r="AN1057" s="43" t="s">
        <v>376</v>
      </c>
      <c r="AO1057" s="43" t="s">
        <v>658</v>
      </c>
      <c r="AP1057" s="43"/>
      <c r="AQ1057" s="43">
        <v>1</v>
      </c>
      <c r="AR1057" s="43"/>
      <c r="AS1057" s="43"/>
      <c r="AT1057" s="43"/>
      <c r="AU1057" s="43" t="s">
        <v>376</v>
      </c>
      <c r="AV1057" s="43"/>
      <c r="AW1057" s="43" t="s">
        <v>30</v>
      </c>
      <c r="AX1057" s="43"/>
      <c r="AY1057" s="43"/>
      <c r="AZ1057" s="43" t="s">
        <v>30</v>
      </c>
      <c r="BA1057" s="51"/>
      <c r="BB1057" s="48"/>
      <c r="BC1057" s="43" t="s">
        <v>30</v>
      </c>
      <c r="BD1057" s="43"/>
      <c r="BE1057" s="43"/>
      <c r="BF1057" s="43">
        <v>1</v>
      </c>
      <c r="BG1057" s="43">
        <v>1</v>
      </c>
      <c r="BH1057" s="43">
        <v>1</v>
      </c>
      <c r="BI1057" s="43" t="s">
        <v>1349</v>
      </c>
      <c r="BJ1057" s="43" t="s">
        <v>1384</v>
      </c>
      <c r="BK1057" s="43">
        <v>1986</v>
      </c>
      <c r="BL1057" s="43" t="str">
        <f t="shared" si="99"/>
        <v>1986Queens Park Rangers</v>
      </c>
      <c r="BM1057" s="49" t="str">
        <f t="shared" si="100"/>
        <v>London</v>
      </c>
      <c r="BN1057" s="43"/>
      <c r="BO1057" s="43"/>
      <c r="BP1057" s="43"/>
      <c r="BQ1057" s="43"/>
      <c r="BR1057" s="43"/>
      <c r="BS1057" s="43"/>
      <c r="BT1057" s="43"/>
      <c r="BU1057" s="43"/>
      <c r="BV1057" s="43" t="s">
        <v>376</v>
      </c>
      <c r="BW1057" s="43" t="s">
        <v>376</v>
      </c>
      <c r="BX1057" s="43"/>
      <c r="BZ1057" s="50"/>
      <c r="CA1057" s="50"/>
      <c r="CB1057" s="88" t="str">
        <f t="shared" si="101"/>
        <v>19860420</v>
      </c>
    </row>
    <row r="1058" spans="1:80" s="49" customFormat="1" ht="12.95" customHeight="1" x14ac:dyDescent="0.2">
      <c r="A1058" s="43">
        <v>5</v>
      </c>
      <c r="B1058" s="43">
        <v>10</v>
      </c>
      <c r="C1058" s="43">
        <v>1986</v>
      </c>
      <c r="D1058" s="43" t="s">
        <v>658</v>
      </c>
      <c r="E1058" s="43" t="s">
        <v>532</v>
      </c>
      <c r="F1058" s="44" t="s">
        <v>1010</v>
      </c>
      <c r="G1058" s="43"/>
      <c r="H1058" s="44" t="s">
        <v>1025</v>
      </c>
      <c r="I1058" s="44"/>
      <c r="J1058" s="45">
        <v>31542</v>
      </c>
      <c r="K1058" s="43" t="s">
        <v>588</v>
      </c>
      <c r="L1058" s="43" t="s">
        <v>3</v>
      </c>
      <c r="M1058" s="43" t="s">
        <v>804</v>
      </c>
      <c r="N1058" s="46">
        <v>3</v>
      </c>
      <c r="O1058" s="46">
        <v>1</v>
      </c>
      <c r="P1058" s="44" t="s">
        <v>1268</v>
      </c>
      <c r="Q1058" s="44" t="s">
        <v>1017</v>
      </c>
      <c r="R1058" s="44" t="s">
        <v>376</v>
      </c>
      <c r="S1058" s="43"/>
      <c r="T1058" s="43"/>
      <c r="U1058" s="43"/>
      <c r="V1058" s="43"/>
      <c r="W1058" s="43"/>
      <c r="X1058" s="43"/>
      <c r="Y1058" s="43"/>
      <c r="Z1058" s="43"/>
      <c r="AA1058" s="43"/>
      <c r="AB1058" s="43"/>
      <c r="AC1058" s="43"/>
      <c r="AD1058" s="43"/>
      <c r="AE1058" s="47">
        <f t="shared" si="96"/>
        <v>1</v>
      </c>
      <c r="AF1058" s="47">
        <f t="shared" si="97"/>
        <v>0</v>
      </c>
      <c r="AG1058" s="47">
        <f t="shared" si="98"/>
        <v>0</v>
      </c>
      <c r="AH1058" s="43" t="s">
        <v>588</v>
      </c>
      <c r="AI1058" s="43" t="s">
        <v>1175</v>
      </c>
      <c r="AJ1058" s="43" t="s">
        <v>376</v>
      </c>
      <c r="AK1058" s="43" t="s">
        <v>658</v>
      </c>
      <c r="AL1058" s="43" t="s">
        <v>588</v>
      </c>
      <c r="AM1058" s="43" t="s">
        <v>1175</v>
      </c>
      <c r="AN1058" s="43" t="s">
        <v>376</v>
      </c>
      <c r="AO1058" s="43" t="s">
        <v>658</v>
      </c>
      <c r="AP1058" s="43"/>
      <c r="AQ1058" s="43">
        <v>1</v>
      </c>
      <c r="AR1058" s="43"/>
      <c r="AS1058" s="43"/>
      <c r="AT1058" s="43" t="s">
        <v>1229</v>
      </c>
      <c r="AU1058" s="43" t="s">
        <v>376</v>
      </c>
      <c r="AV1058" s="43"/>
      <c r="AW1058" s="43" t="s">
        <v>30</v>
      </c>
      <c r="AX1058" s="43"/>
      <c r="AY1058" s="43" t="s">
        <v>30</v>
      </c>
      <c r="AZ1058" s="43"/>
      <c r="BA1058" s="44"/>
      <c r="BB1058" s="48" t="s">
        <v>30</v>
      </c>
      <c r="BC1058" s="43" t="s">
        <v>30</v>
      </c>
      <c r="BD1058" s="43"/>
      <c r="BE1058" s="43"/>
      <c r="BF1058" s="43">
        <v>1</v>
      </c>
      <c r="BG1058" s="43">
        <v>1</v>
      </c>
      <c r="BH1058" s="43">
        <v>1</v>
      </c>
      <c r="BI1058" s="43" t="s">
        <v>588</v>
      </c>
      <c r="BJ1058" s="43" t="s">
        <v>804</v>
      </c>
      <c r="BK1058" s="43">
        <v>1986</v>
      </c>
      <c r="BL1058" s="43" t="str">
        <f t="shared" si="99"/>
        <v>1986Liverpool</v>
      </c>
      <c r="BM1058" s="49" t="str">
        <f t="shared" si="100"/>
        <v>London</v>
      </c>
      <c r="BN1058" s="43"/>
      <c r="BO1058" s="43"/>
      <c r="BP1058" s="43"/>
      <c r="BQ1058" s="43"/>
      <c r="BR1058" s="43"/>
      <c r="BS1058" s="43"/>
      <c r="BT1058" s="43"/>
      <c r="BU1058" s="43"/>
      <c r="BV1058" s="43" t="s">
        <v>376</v>
      </c>
      <c r="BW1058" s="43" t="s">
        <v>376</v>
      </c>
      <c r="BX1058" s="43"/>
      <c r="BZ1058" s="50"/>
      <c r="CA1058" s="50"/>
      <c r="CB1058" s="88" t="str">
        <f t="shared" si="101"/>
        <v>19860510</v>
      </c>
    </row>
    <row r="1059" spans="1:80" s="49" customFormat="1" ht="12.95" customHeight="1" x14ac:dyDescent="0.2">
      <c r="A1059" s="43">
        <v>5</v>
      </c>
      <c r="B1059" s="43">
        <v>10</v>
      </c>
      <c r="C1059" s="43">
        <v>1986</v>
      </c>
      <c r="D1059" s="43" t="s">
        <v>658</v>
      </c>
      <c r="E1059" s="43" t="s">
        <v>532</v>
      </c>
      <c r="F1059" s="44" t="s">
        <v>1010</v>
      </c>
      <c r="G1059" s="43"/>
      <c r="H1059" s="44" t="s">
        <v>1025</v>
      </c>
      <c r="I1059" s="44"/>
      <c r="J1059" s="45">
        <v>31542</v>
      </c>
      <c r="K1059" s="43" t="s">
        <v>804</v>
      </c>
      <c r="L1059" s="43" t="s">
        <v>4</v>
      </c>
      <c r="M1059" s="43" t="s">
        <v>588</v>
      </c>
      <c r="N1059" s="46">
        <v>1</v>
      </c>
      <c r="O1059" s="46">
        <v>3</v>
      </c>
      <c r="P1059" s="44" t="s">
        <v>1268</v>
      </c>
      <c r="Q1059" s="44" t="s">
        <v>1017</v>
      </c>
      <c r="R1059" s="44" t="s">
        <v>376</v>
      </c>
      <c r="S1059" s="43"/>
      <c r="T1059" s="43"/>
      <c r="U1059" s="43"/>
      <c r="V1059" s="43"/>
      <c r="W1059" s="43"/>
      <c r="X1059" s="43"/>
      <c r="Y1059" s="43"/>
      <c r="Z1059" s="43"/>
      <c r="AA1059" s="43"/>
      <c r="AB1059" s="43"/>
      <c r="AC1059" s="43"/>
      <c r="AD1059" s="43"/>
      <c r="AE1059" s="47">
        <f t="shared" si="96"/>
        <v>0</v>
      </c>
      <c r="AF1059" s="47">
        <f t="shared" si="97"/>
        <v>0</v>
      </c>
      <c r="AG1059" s="47">
        <f t="shared" si="98"/>
        <v>1</v>
      </c>
      <c r="AH1059" s="43" t="s">
        <v>588</v>
      </c>
      <c r="AI1059" s="43" t="s">
        <v>1175</v>
      </c>
      <c r="AJ1059" s="43" t="s">
        <v>376</v>
      </c>
      <c r="AK1059" s="43" t="s">
        <v>658</v>
      </c>
      <c r="AL1059" s="43" t="s">
        <v>588</v>
      </c>
      <c r="AM1059" s="43" t="s">
        <v>1175</v>
      </c>
      <c r="AN1059" s="43" t="s">
        <v>376</v>
      </c>
      <c r="AO1059" s="43" t="s">
        <v>658</v>
      </c>
      <c r="AP1059" s="43"/>
      <c r="AQ1059" s="43">
        <v>1</v>
      </c>
      <c r="AR1059" s="43"/>
      <c r="AS1059" s="43"/>
      <c r="AT1059" s="43" t="s">
        <v>1229</v>
      </c>
      <c r="AU1059" s="43" t="s">
        <v>376</v>
      </c>
      <c r="AV1059" s="43"/>
      <c r="AW1059" s="43" t="s">
        <v>30</v>
      </c>
      <c r="AX1059" s="43"/>
      <c r="AY1059" s="43" t="s">
        <v>30</v>
      </c>
      <c r="AZ1059" s="43"/>
      <c r="BA1059" s="44"/>
      <c r="BB1059" s="48"/>
      <c r="BC1059" s="43" t="s">
        <v>30</v>
      </c>
      <c r="BD1059" s="43"/>
      <c r="BE1059" s="43"/>
      <c r="BF1059" s="43">
        <v>1</v>
      </c>
      <c r="BG1059" s="43">
        <v>1</v>
      </c>
      <c r="BH1059" s="43">
        <v>1</v>
      </c>
      <c r="BI1059" s="43" t="s">
        <v>804</v>
      </c>
      <c r="BJ1059" s="43" t="s">
        <v>588</v>
      </c>
      <c r="BK1059" s="43">
        <v>1986</v>
      </c>
      <c r="BL1059" s="43" t="str">
        <f t="shared" si="99"/>
        <v>1986Everton</v>
      </c>
      <c r="BM1059" s="49" t="str">
        <f t="shared" si="100"/>
        <v>London</v>
      </c>
      <c r="BN1059" s="43"/>
      <c r="BO1059" s="43"/>
      <c r="BP1059" s="43"/>
      <c r="BQ1059" s="43"/>
      <c r="BR1059" s="43"/>
      <c r="BS1059" s="43"/>
      <c r="BT1059" s="43"/>
      <c r="BU1059" s="43"/>
      <c r="BV1059" s="43" t="s">
        <v>376</v>
      </c>
      <c r="BW1059" s="43" t="s">
        <v>376</v>
      </c>
      <c r="BX1059" s="43"/>
      <c r="BZ1059" s="50"/>
      <c r="CA1059" s="50"/>
      <c r="CB1059" s="88" t="str">
        <f t="shared" si="101"/>
        <v>19860510</v>
      </c>
    </row>
    <row r="1060" spans="1:80" s="49" customFormat="1" ht="12.95" customHeight="1" x14ac:dyDescent="0.2">
      <c r="A1060" s="43">
        <v>2</v>
      </c>
      <c r="B1060" s="43">
        <v>8</v>
      </c>
      <c r="C1060" s="43">
        <v>1987</v>
      </c>
      <c r="D1060" s="43" t="s">
        <v>658</v>
      </c>
      <c r="E1060" s="43" t="s">
        <v>530</v>
      </c>
      <c r="F1060" s="51" t="s">
        <v>1327</v>
      </c>
      <c r="G1060" s="43"/>
      <c r="H1060" s="51" t="s">
        <v>1011</v>
      </c>
      <c r="I1060" s="51">
        <v>1</v>
      </c>
      <c r="J1060" s="52">
        <v>31816</v>
      </c>
      <c r="K1060" s="43" t="s">
        <v>587</v>
      </c>
      <c r="L1060" s="43" t="s">
        <v>4</v>
      </c>
      <c r="M1060" s="43" t="s">
        <v>813</v>
      </c>
      <c r="N1060" s="46">
        <v>0</v>
      </c>
      <c r="O1060" s="46">
        <v>1</v>
      </c>
      <c r="P1060" s="51" t="s">
        <v>1281</v>
      </c>
      <c r="Q1060" s="51" t="s">
        <v>1017</v>
      </c>
      <c r="R1060" s="51" t="s">
        <v>376</v>
      </c>
      <c r="S1060" s="43"/>
      <c r="T1060" s="43"/>
      <c r="U1060" s="43"/>
      <c r="V1060" s="43"/>
      <c r="W1060" s="43"/>
      <c r="X1060" s="43"/>
      <c r="Y1060" s="43"/>
      <c r="Z1060" s="43"/>
      <c r="AA1060" s="43"/>
      <c r="AB1060" s="43"/>
      <c r="AC1060" s="43"/>
      <c r="AD1060" s="43" t="s">
        <v>1033</v>
      </c>
      <c r="AE1060" s="47">
        <f t="shared" si="96"/>
        <v>0</v>
      </c>
      <c r="AF1060" s="47">
        <f t="shared" si="97"/>
        <v>0</v>
      </c>
      <c r="AG1060" s="47">
        <f t="shared" si="98"/>
        <v>1</v>
      </c>
      <c r="AH1060" s="43" t="s">
        <v>1017</v>
      </c>
      <c r="AI1060" s="43" t="s">
        <v>1018</v>
      </c>
      <c r="AJ1060" s="43" t="s">
        <v>376</v>
      </c>
      <c r="AK1060" s="43" t="s">
        <v>658</v>
      </c>
      <c r="AL1060" s="43" t="s">
        <v>1017</v>
      </c>
      <c r="AM1060" s="43" t="s">
        <v>1018</v>
      </c>
      <c r="AN1060" s="43" t="s">
        <v>376</v>
      </c>
      <c r="AO1060" s="43" t="s">
        <v>658</v>
      </c>
      <c r="AP1060" s="43"/>
      <c r="AQ1060" s="43">
        <v>2</v>
      </c>
      <c r="AR1060" s="43"/>
      <c r="AS1060" s="43"/>
      <c r="AT1060" s="43" t="s">
        <v>1351</v>
      </c>
      <c r="AU1060" s="43" t="s">
        <v>376</v>
      </c>
      <c r="AV1060" s="43"/>
      <c r="AW1060" s="43" t="s">
        <v>30</v>
      </c>
      <c r="AX1060" s="43"/>
      <c r="AY1060" s="43"/>
      <c r="AZ1060" s="43" t="s">
        <v>30</v>
      </c>
      <c r="BA1060" s="51"/>
      <c r="BB1060" s="48"/>
      <c r="BC1060" s="43"/>
      <c r="BD1060" s="43"/>
      <c r="BE1060" s="43"/>
      <c r="BF1060" s="43">
        <v>1</v>
      </c>
      <c r="BG1060" s="43">
        <v>1</v>
      </c>
      <c r="BH1060" s="43">
        <v>1</v>
      </c>
      <c r="BI1060" s="43" t="s">
        <v>587</v>
      </c>
      <c r="BJ1060" s="43" t="s">
        <v>813</v>
      </c>
      <c r="BK1060" s="43">
        <v>1987</v>
      </c>
      <c r="BL1060" s="43" t="str">
        <f t="shared" si="99"/>
        <v>1987Arsenal</v>
      </c>
      <c r="BM1060" s="49" t="str">
        <f t="shared" si="100"/>
        <v>Arsenal</v>
      </c>
      <c r="BN1060" s="43"/>
      <c r="BO1060" s="43"/>
      <c r="BP1060" s="43"/>
      <c r="BQ1060" s="43"/>
      <c r="BR1060" s="43"/>
      <c r="BS1060" s="43"/>
      <c r="BT1060" s="43"/>
      <c r="BU1060" s="43"/>
      <c r="BV1060" s="43" t="s">
        <v>376</v>
      </c>
      <c r="BW1060" s="43" t="s">
        <v>376</v>
      </c>
      <c r="BX1060" s="43"/>
      <c r="BZ1060" s="50"/>
      <c r="CA1060" s="50"/>
      <c r="CB1060" s="88" t="str">
        <f t="shared" si="101"/>
        <v>19870208</v>
      </c>
    </row>
    <row r="1061" spans="1:80" s="49" customFormat="1" ht="12.95" customHeight="1" x14ac:dyDescent="0.2">
      <c r="A1061" s="43">
        <v>2</v>
      </c>
      <c r="B1061" s="43">
        <v>8</v>
      </c>
      <c r="C1061" s="43">
        <v>1987</v>
      </c>
      <c r="D1061" s="43" t="s">
        <v>658</v>
      </c>
      <c r="E1061" s="43" t="s">
        <v>530</v>
      </c>
      <c r="F1061" s="51" t="s">
        <v>1327</v>
      </c>
      <c r="G1061" s="43"/>
      <c r="H1061" s="51" t="s">
        <v>1011</v>
      </c>
      <c r="I1061" s="51">
        <v>1</v>
      </c>
      <c r="J1061" s="52">
        <v>31816</v>
      </c>
      <c r="K1061" s="43" t="s">
        <v>813</v>
      </c>
      <c r="L1061" s="43" t="s">
        <v>3</v>
      </c>
      <c r="M1061" s="43" t="s">
        <v>587</v>
      </c>
      <c r="N1061" s="46">
        <v>1</v>
      </c>
      <c r="O1061" s="46">
        <v>0</v>
      </c>
      <c r="P1061" s="51" t="s">
        <v>1281</v>
      </c>
      <c r="Q1061" s="51" t="s">
        <v>1017</v>
      </c>
      <c r="R1061" s="51" t="s">
        <v>376</v>
      </c>
      <c r="S1061" s="43"/>
      <c r="T1061" s="43"/>
      <c r="U1061" s="43"/>
      <c r="V1061" s="43"/>
      <c r="W1061" s="43"/>
      <c r="X1061" s="43"/>
      <c r="Y1061" s="43"/>
      <c r="Z1061" s="43"/>
      <c r="AA1061" s="43"/>
      <c r="AB1061" s="43"/>
      <c r="AC1061" s="43"/>
      <c r="AD1061" s="43" t="s">
        <v>1037</v>
      </c>
      <c r="AE1061" s="47">
        <f t="shared" si="96"/>
        <v>1</v>
      </c>
      <c r="AF1061" s="47">
        <f t="shared" si="97"/>
        <v>0</v>
      </c>
      <c r="AG1061" s="47">
        <f t="shared" si="98"/>
        <v>0</v>
      </c>
      <c r="AH1061" s="43" t="s">
        <v>1017</v>
      </c>
      <c r="AI1061" s="43" t="s">
        <v>1018</v>
      </c>
      <c r="AJ1061" s="43" t="s">
        <v>376</v>
      </c>
      <c r="AK1061" s="43" t="s">
        <v>658</v>
      </c>
      <c r="AL1061" s="43" t="s">
        <v>1017</v>
      </c>
      <c r="AM1061" s="43" t="s">
        <v>1018</v>
      </c>
      <c r="AN1061" s="43" t="s">
        <v>376</v>
      </c>
      <c r="AO1061" s="43" t="s">
        <v>658</v>
      </c>
      <c r="AP1061" s="43"/>
      <c r="AQ1061" s="43">
        <v>2</v>
      </c>
      <c r="AR1061" s="43"/>
      <c r="AS1061" s="43"/>
      <c r="AT1061" s="43" t="s">
        <v>1351</v>
      </c>
      <c r="AU1061" s="43" t="s">
        <v>376</v>
      </c>
      <c r="AV1061" s="43"/>
      <c r="AW1061" s="43" t="s">
        <v>30</v>
      </c>
      <c r="AX1061" s="43"/>
      <c r="AY1061" s="43"/>
      <c r="AZ1061" s="43" t="s">
        <v>30</v>
      </c>
      <c r="BA1061" s="51"/>
      <c r="BB1061" s="48"/>
      <c r="BC1061" s="43"/>
      <c r="BD1061" s="43"/>
      <c r="BE1061" s="43"/>
      <c r="BF1061" s="43">
        <v>1</v>
      </c>
      <c r="BG1061" s="43">
        <v>1</v>
      </c>
      <c r="BH1061" s="43">
        <v>1</v>
      </c>
      <c r="BI1061" s="43" t="s">
        <v>813</v>
      </c>
      <c r="BJ1061" s="43" t="s">
        <v>587</v>
      </c>
      <c r="BK1061" s="43">
        <v>1987</v>
      </c>
      <c r="BL1061" s="43" t="str">
        <f t="shared" si="99"/>
        <v>1987Tottenham Hotspur</v>
      </c>
      <c r="BM1061" s="49" t="str">
        <f t="shared" si="100"/>
        <v>Arsenal</v>
      </c>
      <c r="BN1061" s="43"/>
      <c r="BO1061" s="43"/>
      <c r="BP1061" s="43"/>
      <c r="BQ1061" s="43"/>
      <c r="BR1061" s="43"/>
      <c r="BS1061" s="43"/>
      <c r="BT1061" s="43"/>
      <c r="BU1061" s="43"/>
      <c r="BV1061" s="43" t="s">
        <v>376</v>
      </c>
      <c r="BW1061" s="43" t="s">
        <v>376</v>
      </c>
      <c r="BX1061" s="43"/>
      <c r="BZ1061" s="50"/>
      <c r="CA1061" s="50"/>
      <c r="CB1061" s="88" t="str">
        <f t="shared" si="101"/>
        <v>19870208</v>
      </c>
    </row>
    <row r="1062" spans="1:80" s="49" customFormat="1" ht="12.95" customHeight="1" x14ac:dyDescent="0.2">
      <c r="A1062" s="43">
        <v>2</v>
      </c>
      <c r="B1062" s="43">
        <v>11</v>
      </c>
      <c r="C1062" s="43">
        <v>1987</v>
      </c>
      <c r="D1062" s="43" t="s">
        <v>658</v>
      </c>
      <c r="E1062" s="43" t="s">
        <v>530</v>
      </c>
      <c r="F1062" s="51" t="s">
        <v>1327</v>
      </c>
      <c r="G1062" s="43"/>
      <c r="H1062" s="51" t="s">
        <v>1011</v>
      </c>
      <c r="I1062" s="51">
        <v>1</v>
      </c>
      <c r="J1062" s="52">
        <v>31819</v>
      </c>
      <c r="K1062" s="43" t="s">
        <v>629</v>
      </c>
      <c r="L1062" s="43" t="s">
        <v>1014</v>
      </c>
      <c r="M1062" s="43" t="s">
        <v>588</v>
      </c>
      <c r="N1062" s="46">
        <v>0</v>
      </c>
      <c r="O1062" s="46">
        <v>0</v>
      </c>
      <c r="P1062" s="51" t="s">
        <v>1372</v>
      </c>
      <c r="Q1062" s="51" t="s">
        <v>629</v>
      </c>
      <c r="R1062" s="51" t="s">
        <v>376</v>
      </c>
      <c r="S1062" s="43"/>
      <c r="T1062" s="43"/>
      <c r="U1062" s="43"/>
      <c r="V1062" s="43"/>
      <c r="W1062" s="43"/>
      <c r="X1062" s="43"/>
      <c r="Y1062" s="43"/>
      <c r="Z1062" s="43"/>
      <c r="AA1062" s="43"/>
      <c r="AB1062" s="43"/>
      <c r="AC1062" s="43"/>
      <c r="AD1062" s="43" t="s">
        <v>1033</v>
      </c>
      <c r="AE1062" s="47">
        <f t="shared" si="96"/>
        <v>0</v>
      </c>
      <c r="AF1062" s="47">
        <f t="shared" si="97"/>
        <v>1</v>
      </c>
      <c r="AG1062" s="47">
        <f t="shared" si="98"/>
        <v>0</v>
      </c>
      <c r="AH1062" s="43" t="s">
        <v>629</v>
      </c>
      <c r="AI1062" s="43" t="s">
        <v>1199</v>
      </c>
      <c r="AJ1062" s="43" t="s">
        <v>376</v>
      </c>
      <c r="AK1062" s="43" t="s">
        <v>658</v>
      </c>
      <c r="AL1062" s="43" t="s">
        <v>588</v>
      </c>
      <c r="AM1062" s="43" t="s">
        <v>1175</v>
      </c>
      <c r="AN1062" s="43" t="s">
        <v>376</v>
      </c>
      <c r="AO1062" s="43" t="s">
        <v>658</v>
      </c>
      <c r="AP1062" s="43"/>
      <c r="AQ1062" s="43">
        <v>2</v>
      </c>
      <c r="AR1062" s="43"/>
      <c r="AS1062" s="43"/>
      <c r="AT1062" s="43"/>
      <c r="AU1062" s="43" t="s">
        <v>376</v>
      </c>
      <c r="AV1062" s="43"/>
      <c r="AW1062" s="43" t="s">
        <v>30</v>
      </c>
      <c r="AX1062" s="43"/>
      <c r="AY1062" s="43"/>
      <c r="AZ1062" s="43" t="s">
        <v>30</v>
      </c>
      <c r="BA1062" s="51"/>
      <c r="BB1062" s="48"/>
      <c r="BC1062" s="43"/>
      <c r="BD1062" s="43"/>
      <c r="BE1062" s="43"/>
      <c r="BF1062" s="43">
        <v>1</v>
      </c>
      <c r="BG1062" s="43">
        <v>1</v>
      </c>
      <c r="BH1062" s="43">
        <v>1</v>
      </c>
      <c r="BI1062" s="43" t="s">
        <v>629</v>
      </c>
      <c r="BJ1062" s="43" t="s">
        <v>588</v>
      </c>
      <c r="BK1062" s="43">
        <v>1987</v>
      </c>
      <c r="BL1062" s="43" t="str">
        <f t="shared" si="99"/>
        <v>1987Southampton</v>
      </c>
      <c r="BM1062" s="49" t="str">
        <f t="shared" si="100"/>
        <v>Southampton</v>
      </c>
      <c r="BN1062" s="43"/>
      <c r="BO1062" s="43"/>
      <c r="BP1062" s="43"/>
      <c r="BQ1062" s="43"/>
      <c r="BR1062" s="43"/>
      <c r="BS1062" s="43"/>
      <c r="BT1062" s="43"/>
      <c r="BU1062" s="43"/>
      <c r="BV1062" s="43" t="s">
        <v>376</v>
      </c>
      <c r="BW1062" s="43" t="s">
        <v>376</v>
      </c>
      <c r="BX1062" s="43"/>
      <c r="BY1062" s="47"/>
      <c r="BZ1062" s="50"/>
      <c r="CA1062" s="50"/>
      <c r="CB1062" s="88" t="str">
        <f t="shared" si="101"/>
        <v>19870211</v>
      </c>
    </row>
    <row r="1063" spans="1:80" s="49" customFormat="1" ht="12.95" customHeight="1" x14ac:dyDescent="0.2">
      <c r="A1063" s="43">
        <v>2</v>
      </c>
      <c r="B1063" s="43">
        <v>11</v>
      </c>
      <c r="C1063" s="43">
        <v>1987</v>
      </c>
      <c r="D1063" s="43" t="s">
        <v>658</v>
      </c>
      <c r="E1063" s="43" t="s">
        <v>530</v>
      </c>
      <c r="F1063" s="51" t="s">
        <v>1327</v>
      </c>
      <c r="G1063" s="43"/>
      <c r="H1063" s="51" t="s">
        <v>1011</v>
      </c>
      <c r="I1063" s="51">
        <v>1</v>
      </c>
      <c r="J1063" s="52">
        <v>31819</v>
      </c>
      <c r="K1063" s="43" t="s">
        <v>588</v>
      </c>
      <c r="L1063" s="43" t="s">
        <v>1014</v>
      </c>
      <c r="M1063" s="43" t="s">
        <v>629</v>
      </c>
      <c r="N1063" s="46">
        <v>0</v>
      </c>
      <c r="O1063" s="46">
        <v>0</v>
      </c>
      <c r="P1063" s="51" t="s">
        <v>1372</v>
      </c>
      <c r="Q1063" s="51" t="s">
        <v>629</v>
      </c>
      <c r="R1063" s="51" t="s">
        <v>376</v>
      </c>
      <c r="S1063" s="43"/>
      <c r="T1063" s="43"/>
      <c r="U1063" s="43"/>
      <c r="V1063" s="43"/>
      <c r="W1063" s="43"/>
      <c r="X1063" s="43"/>
      <c r="Y1063" s="43"/>
      <c r="Z1063" s="43"/>
      <c r="AA1063" s="43"/>
      <c r="AB1063" s="43"/>
      <c r="AC1063" s="43"/>
      <c r="AD1063" s="43" t="s">
        <v>1037</v>
      </c>
      <c r="AE1063" s="47">
        <f t="shared" si="96"/>
        <v>0</v>
      </c>
      <c r="AF1063" s="47">
        <f t="shared" si="97"/>
        <v>1</v>
      </c>
      <c r="AG1063" s="47">
        <f t="shared" si="98"/>
        <v>0</v>
      </c>
      <c r="AH1063" s="43" t="s">
        <v>588</v>
      </c>
      <c r="AI1063" s="43" t="s">
        <v>1175</v>
      </c>
      <c r="AJ1063" s="43" t="s">
        <v>376</v>
      </c>
      <c r="AK1063" s="43" t="s">
        <v>658</v>
      </c>
      <c r="AL1063" s="43" t="s">
        <v>629</v>
      </c>
      <c r="AM1063" s="43" t="s">
        <v>1199</v>
      </c>
      <c r="AN1063" s="43" t="s">
        <v>376</v>
      </c>
      <c r="AO1063" s="43" t="s">
        <v>658</v>
      </c>
      <c r="AP1063" s="43"/>
      <c r="AQ1063" s="43">
        <v>2</v>
      </c>
      <c r="AR1063" s="43"/>
      <c r="AS1063" s="43"/>
      <c r="AT1063" s="43"/>
      <c r="AU1063" s="43" t="s">
        <v>376</v>
      </c>
      <c r="AV1063" s="43"/>
      <c r="AW1063" s="43" t="s">
        <v>30</v>
      </c>
      <c r="AX1063" s="43"/>
      <c r="AY1063" s="43"/>
      <c r="AZ1063" s="43" t="s">
        <v>30</v>
      </c>
      <c r="BA1063" s="51"/>
      <c r="BB1063" s="48"/>
      <c r="BC1063" s="43"/>
      <c r="BD1063" s="43"/>
      <c r="BE1063" s="43"/>
      <c r="BF1063" s="43">
        <v>1</v>
      </c>
      <c r="BG1063" s="43">
        <v>1</v>
      </c>
      <c r="BH1063" s="43">
        <v>1</v>
      </c>
      <c r="BI1063" s="43" t="s">
        <v>588</v>
      </c>
      <c r="BJ1063" s="43" t="s">
        <v>629</v>
      </c>
      <c r="BK1063" s="43">
        <v>1987</v>
      </c>
      <c r="BL1063" s="43" t="str">
        <f t="shared" si="99"/>
        <v>1987Liverpool</v>
      </c>
      <c r="BM1063" s="49" t="str">
        <f t="shared" si="100"/>
        <v>Southampton</v>
      </c>
      <c r="BN1063" s="43"/>
      <c r="BO1063" s="43"/>
      <c r="BP1063" s="43"/>
      <c r="BQ1063" s="43"/>
      <c r="BR1063" s="43"/>
      <c r="BS1063" s="43"/>
      <c r="BT1063" s="43"/>
      <c r="BU1063" s="43"/>
      <c r="BV1063" s="43" t="s">
        <v>376</v>
      </c>
      <c r="BW1063" s="43" t="s">
        <v>376</v>
      </c>
      <c r="BX1063" s="43"/>
      <c r="BY1063" s="47"/>
      <c r="BZ1063" s="50"/>
      <c r="CA1063" s="50"/>
      <c r="CB1063" s="88" t="str">
        <f t="shared" si="101"/>
        <v>19870211</v>
      </c>
    </row>
    <row r="1064" spans="1:80" s="49" customFormat="1" ht="12.95" customHeight="1" x14ac:dyDescent="0.2">
      <c r="A1064" s="43">
        <v>2</v>
      </c>
      <c r="B1064" s="43">
        <v>25</v>
      </c>
      <c r="C1064" s="43">
        <v>1987</v>
      </c>
      <c r="D1064" s="43" t="s">
        <v>658</v>
      </c>
      <c r="E1064" s="43" t="s">
        <v>530</v>
      </c>
      <c r="F1064" s="51" t="s">
        <v>1327</v>
      </c>
      <c r="G1064" s="43"/>
      <c r="H1064" s="51" t="s">
        <v>1011</v>
      </c>
      <c r="I1064" s="51">
        <v>2</v>
      </c>
      <c r="J1064" s="52">
        <v>31833</v>
      </c>
      <c r="K1064" s="43" t="s">
        <v>588</v>
      </c>
      <c r="L1064" s="43" t="s">
        <v>3</v>
      </c>
      <c r="M1064" s="43" t="s">
        <v>629</v>
      </c>
      <c r="N1064" s="46">
        <v>3</v>
      </c>
      <c r="O1064" s="46">
        <v>0</v>
      </c>
      <c r="P1064" s="51" t="s">
        <v>1141</v>
      </c>
      <c r="Q1064" s="51" t="s">
        <v>588</v>
      </c>
      <c r="R1064" s="51" t="s">
        <v>376</v>
      </c>
      <c r="S1064" s="43"/>
      <c r="T1064" s="43"/>
      <c r="U1064" s="43"/>
      <c r="V1064" s="43"/>
      <c r="W1064" s="43"/>
      <c r="X1064" s="43"/>
      <c r="Y1064" s="43"/>
      <c r="Z1064" s="43"/>
      <c r="AA1064" s="43"/>
      <c r="AB1064" s="43"/>
      <c r="AC1064" s="43"/>
      <c r="AD1064" s="43" t="s">
        <v>1033</v>
      </c>
      <c r="AE1064" s="47">
        <f t="shared" si="96"/>
        <v>1</v>
      </c>
      <c r="AF1064" s="47">
        <f t="shared" si="97"/>
        <v>0</v>
      </c>
      <c r="AG1064" s="47">
        <f t="shared" si="98"/>
        <v>0</v>
      </c>
      <c r="AH1064" s="43" t="s">
        <v>588</v>
      </c>
      <c r="AI1064" s="43" t="s">
        <v>1175</v>
      </c>
      <c r="AJ1064" s="43" t="s">
        <v>376</v>
      </c>
      <c r="AK1064" s="43" t="s">
        <v>658</v>
      </c>
      <c r="AL1064" s="43" t="s">
        <v>629</v>
      </c>
      <c r="AM1064" s="43" t="s">
        <v>1199</v>
      </c>
      <c r="AN1064" s="43" t="s">
        <v>376</v>
      </c>
      <c r="AO1064" s="43" t="s">
        <v>658</v>
      </c>
      <c r="AP1064" s="43"/>
      <c r="AQ1064" s="43">
        <v>2</v>
      </c>
      <c r="AR1064" s="43"/>
      <c r="AS1064" s="43"/>
      <c r="AT1064" s="43"/>
      <c r="AU1064" s="43" t="s">
        <v>376</v>
      </c>
      <c r="AV1064" s="43"/>
      <c r="AW1064" s="43" t="s">
        <v>30</v>
      </c>
      <c r="AX1064" s="43"/>
      <c r="AY1064" s="43"/>
      <c r="AZ1064" s="43" t="s">
        <v>30</v>
      </c>
      <c r="BA1064" s="51"/>
      <c r="BB1064" s="48"/>
      <c r="BC1064" s="43"/>
      <c r="BD1064" s="43"/>
      <c r="BE1064" s="43"/>
      <c r="BF1064" s="43">
        <v>1</v>
      </c>
      <c r="BG1064" s="43">
        <v>1</v>
      </c>
      <c r="BH1064" s="43">
        <v>1</v>
      </c>
      <c r="BI1064" s="43" t="s">
        <v>588</v>
      </c>
      <c r="BJ1064" s="43" t="s">
        <v>629</v>
      </c>
      <c r="BK1064" s="43">
        <v>1987</v>
      </c>
      <c r="BL1064" s="43" t="str">
        <f t="shared" si="99"/>
        <v>1987Liverpool</v>
      </c>
      <c r="BM1064" s="49" t="str">
        <f t="shared" si="100"/>
        <v>Liverpool</v>
      </c>
      <c r="BN1064" s="43"/>
      <c r="BO1064" s="43"/>
      <c r="BP1064" s="43"/>
      <c r="BQ1064" s="43"/>
      <c r="BR1064" s="43"/>
      <c r="BS1064" s="43"/>
      <c r="BT1064" s="43"/>
      <c r="BU1064" s="43"/>
      <c r="BV1064" s="43" t="s">
        <v>376</v>
      </c>
      <c r="BW1064" s="43" t="s">
        <v>376</v>
      </c>
      <c r="BX1064" s="43"/>
      <c r="BZ1064" s="50"/>
      <c r="CA1064" s="50"/>
      <c r="CB1064" s="88" t="str">
        <f t="shared" si="101"/>
        <v>19870225</v>
      </c>
    </row>
    <row r="1065" spans="1:80" s="49" customFormat="1" ht="12.95" customHeight="1" x14ac:dyDescent="0.2">
      <c r="A1065" s="43">
        <v>2</v>
      </c>
      <c r="B1065" s="43">
        <v>25</v>
      </c>
      <c r="C1065" s="43">
        <v>1987</v>
      </c>
      <c r="D1065" s="43" t="s">
        <v>658</v>
      </c>
      <c r="E1065" s="43" t="s">
        <v>530</v>
      </c>
      <c r="F1065" s="51" t="s">
        <v>1327</v>
      </c>
      <c r="G1065" s="43"/>
      <c r="H1065" s="51" t="s">
        <v>1011</v>
      </c>
      <c r="I1065" s="51">
        <v>2</v>
      </c>
      <c r="J1065" s="52">
        <v>31833</v>
      </c>
      <c r="K1065" s="43" t="s">
        <v>629</v>
      </c>
      <c r="L1065" s="43" t="s">
        <v>4</v>
      </c>
      <c r="M1065" s="43" t="s">
        <v>588</v>
      </c>
      <c r="N1065" s="46">
        <v>0</v>
      </c>
      <c r="O1065" s="46">
        <v>3</v>
      </c>
      <c r="P1065" s="51" t="s">
        <v>1141</v>
      </c>
      <c r="Q1065" s="51" t="s">
        <v>588</v>
      </c>
      <c r="R1065" s="51" t="s">
        <v>376</v>
      </c>
      <c r="S1065" s="43"/>
      <c r="T1065" s="43"/>
      <c r="U1065" s="43"/>
      <c r="V1065" s="43"/>
      <c r="W1065" s="43"/>
      <c r="X1065" s="43"/>
      <c r="Y1065" s="43"/>
      <c r="Z1065" s="43"/>
      <c r="AA1065" s="43"/>
      <c r="AB1065" s="43"/>
      <c r="AC1065" s="43"/>
      <c r="AD1065" s="43" t="s">
        <v>1037</v>
      </c>
      <c r="AE1065" s="47">
        <f t="shared" si="96"/>
        <v>0</v>
      </c>
      <c r="AF1065" s="47">
        <f t="shared" si="97"/>
        <v>0</v>
      </c>
      <c r="AG1065" s="47">
        <f t="shared" si="98"/>
        <v>1</v>
      </c>
      <c r="AH1065" s="43" t="s">
        <v>629</v>
      </c>
      <c r="AI1065" s="43" t="s">
        <v>1199</v>
      </c>
      <c r="AJ1065" s="43" t="s">
        <v>376</v>
      </c>
      <c r="AK1065" s="43" t="s">
        <v>658</v>
      </c>
      <c r="AL1065" s="43" t="s">
        <v>588</v>
      </c>
      <c r="AM1065" s="43" t="s">
        <v>1175</v>
      </c>
      <c r="AN1065" s="43" t="s">
        <v>376</v>
      </c>
      <c r="AO1065" s="43" t="s">
        <v>658</v>
      </c>
      <c r="AP1065" s="43"/>
      <c r="AQ1065" s="43">
        <v>2</v>
      </c>
      <c r="AR1065" s="43"/>
      <c r="AS1065" s="43"/>
      <c r="AT1065" s="43"/>
      <c r="AU1065" s="43" t="s">
        <v>376</v>
      </c>
      <c r="AV1065" s="43"/>
      <c r="AW1065" s="43" t="s">
        <v>30</v>
      </c>
      <c r="AX1065" s="43"/>
      <c r="AY1065" s="43"/>
      <c r="AZ1065" s="43" t="s">
        <v>30</v>
      </c>
      <c r="BA1065" s="51"/>
      <c r="BB1065" s="48"/>
      <c r="BC1065" s="43"/>
      <c r="BD1065" s="43"/>
      <c r="BE1065" s="43"/>
      <c r="BF1065" s="43">
        <v>1</v>
      </c>
      <c r="BG1065" s="43">
        <v>1</v>
      </c>
      <c r="BH1065" s="43">
        <v>1</v>
      </c>
      <c r="BI1065" s="43" t="s">
        <v>629</v>
      </c>
      <c r="BJ1065" s="43" t="s">
        <v>588</v>
      </c>
      <c r="BK1065" s="43">
        <v>1987</v>
      </c>
      <c r="BL1065" s="43" t="str">
        <f t="shared" si="99"/>
        <v>1987Southampton</v>
      </c>
      <c r="BM1065" s="49" t="str">
        <f t="shared" si="100"/>
        <v>Liverpool</v>
      </c>
      <c r="BN1065" s="43"/>
      <c r="BO1065" s="43"/>
      <c r="BP1065" s="43"/>
      <c r="BQ1065" s="43"/>
      <c r="BR1065" s="43"/>
      <c r="BS1065" s="43"/>
      <c r="BT1065" s="43"/>
      <c r="BU1065" s="43"/>
      <c r="BV1065" s="43" t="s">
        <v>376</v>
      </c>
      <c r="BW1065" s="43" t="s">
        <v>376</v>
      </c>
      <c r="BX1065" s="43"/>
      <c r="BZ1065" s="50"/>
      <c r="CA1065" s="50"/>
      <c r="CB1065" s="88" t="str">
        <f t="shared" si="101"/>
        <v>19870225</v>
      </c>
    </row>
    <row r="1066" spans="1:80" s="49" customFormat="1" ht="12.95" customHeight="1" x14ac:dyDescent="0.2">
      <c r="A1066" s="43">
        <v>3</v>
      </c>
      <c r="B1066" s="43">
        <v>1</v>
      </c>
      <c r="C1066" s="43">
        <v>1987</v>
      </c>
      <c r="D1066" s="43" t="s">
        <v>658</v>
      </c>
      <c r="E1066" s="43" t="s">
        <v>530</v>
      </c>
      <c r="F1066" s="51" t="s">
        <v>1327</v>
      </c>
      <c r="G1066" s="43"/>
      <c r="H1066" s="51" t="s">
        <v>1011</v>
      </c>
      <c r="I1066" s="51">
        <v>2</v>
      </c>
      <c r="J1066" s="52">
        <v>31837</v>
      </c>
      <c r="K1066" s="43" t="s">
        <v>813</v>
      </c>
      <c r="L1066" s="43" t="s">
        <v>4</v>
      </c>
      <c r="M1066" s="43" t="s">
        <v>587</v>
      </c>
      <c r="N1066" s="46">
        <v>1</v>
      </c>
      <c r="O1066" s="46">
        <v>2</v>
      </c>
      <c r="P1066" s="51" t="s">
        <v>1222</v>
      </c>
      <c r="Q1066" s="51" t="s">
        <v>1017</v>
      </c>
      <c r="R1066" s="51" t="s">
        <v>376</v>
      </c>
      <c r="S1066" s="43" t="s">
        <v>1023</v>
      </c>
      <c r="T1066" s="43"/>
      <c r="U1066" s="43"/>
      <c r="V1066" s="43"/>
      <c r="W1066" s="43"/>
      <c r="X1066" s="43"/>
      <c r="Y1066" s="43"/>
      <c r="Z1066" s="43"/>
      <c r="AA1066" s="43"/>
      <c r="AB1066" s="43"/>
      <c r="AC1066" s="43"/>
      <c r="AD1066" s="43" t="s">
        <v>1033</v>
      </c>
      <c r="AE1066" s="47">
        <f t="shared" si="96"/>
        <v>0</v>
      </c>
      <c r="AF1066" s="47">
        <f t="shared" si="97"/>
        <v>0</v>
      </c>
      <c r="AG1066" s="47">
        <f t="shared" si="98"/>
        <v>1</v>
      </c>
      <c r="AH1066" s="43" t="s">
        <v>1017</v>
      </c>
      <c r="AI1066" s="43" t="s">
        <v>1018</v>
      </c>
      <c r="AJ1066" s="43" t="s">
        <v>376</v>
      </c>
      <c r="AK1066" s="43" t="s">
        <v>658</v>
      </c>
      <c r="AL1066" s="43" t="s">
        <v>1017</v>
      </c>
      <c r="AM1066" s="43" t="s">
        <v>1018</v>
      </c>
      <c r="AN1066" s="43" t="s">
        <v>376</v>
      </c>
      <c r="AO1066" s="43" t="s">
        <v>658</v>
      </c>
      <c r="AP1066" s="43"/>
      <c r="AQ1066" s="43">
        <v>2</v>
      </c>
      <c r="AR1066" s="43"/>
      <c r="AS1066" s="43"/>
      <c r="AT1066" s="43" t="s">
        <v>1351</v>
      </c>
      <c r="AU1066" s="43" t="s">
        <v>376</v>
      </c>
      <c r="AV1066" s="43"/>
      <c r="AW1066" s="43" t="s">
        <v>30</v>
      </c>
      <c r="AX1066" s="43"/>
      <c r="AY1066" s="43"/>
      <c r="AZ1066" s="43" t="s">
        <v>30</v>
      </c>
      <c r="BA1066" s="51"/>
      <c r="BB1066" s="48"/>
      <c r="BC1066" s="43"/>
      <c r="BD1066" s="43"/>
      <c r="BE1066" s="43"/>
      <c r="BF1066" s="43">
        <v>1</v>
      </c>
      <c r="BG1066" s="43">
        <v>1</v>
      </c>
      <c r="BH1066" s="43">
        <v>1</v>
      </c>
      <c r="BI1066" s="43" t="s">
        <v>813</v>
      </c>
      <c r="BJ1066" s="43" t="s">
        <v>587</v>
      </c>
      <c r="BK1066" s="43">
        <v>1987</v>
      </c>
      <c r="BL1066" s="43" t="str">
        <f t="shared" si="99"/>
        <v>1987Tottenham Hotspur</v>
      </c>
      <c r="BM1066" s="49" t="str">
        <f t="shared" si="100"/>
        <v>Tottenham Hotspur</v>
      </c>
      <c r="BN1066" s="43"/>
      <c r="BO1066" s="43"/>
      <c r="BP1066" s="43"/>
      <c r="BQ1066" s="43"/>
      <c r="BR1066" s="43"/>
      <c r="BS1066" s="43"/>
      <c r="BT1066" s="43"/>
      <c r="BU1066" s="43"/>
      <c r="BV1066" s="43" t="s">
        <v>376</v>
      </c>
      <c r="BW1066" s="43" t="s">
        <v>376</v>
      </c>
      <c r="BX1066" s="43"/>
      <c r="BZ1066" s="50"/>
      <c r="CA1066" s="50"/>
      <c r="CB1066" s="88" t="str">
        <f t="shared" si="101"/>
        <v>19870301</v>
      </c>
    </row>
    <row r="1067" spans="1:80" s="49" customFormat="1" ht="12.95" customHeight="1" x14ac:dyDescent="0.2">
      <c r="A1067" s="43">
        <v>3</v>
      </c>
      <c r="B1067" s="43">
        <v>1</v>
      </c>
      <c r="C1067" s="43">
        <v>1987</v>
      </c>
      <c r="D1067" s="43" t="s">
        <v>658</v>
      </c>
      <c r="E1067" s="43" t="s">
        <v>530</v>
      </c>
      <c r="F1067" s="51" t="s">
        <v>1327</v>
      </c>
      <c r="G1067" s="43"/>
      <c r="H1067" s="51" t="s">
        <v>1011</v>
      </c>
      <c r="I1067" s="51">
        <v>2</v>
      </c>
      <c r="J1067" s="52">
        <v>31837</v>
      </c>
      <c r="K1067" s="43" t="s">
        <v>587</v>
      </c>
      <c r="L1067" s="43" t="s">
        <v>3</v>
      </c>
      <c r="M1067" s="43" t="s">
        <v>813</v>
      </c>
      <c r="N1067" s="46">
        <v>2</v>
      </c>
      <c r="O1067" s="46">
        <v>1</v>
      </c>
      <c r="P1067" s="51" t="s">
        <v>1222</v>
      </c>
      <c r="Q1067" s="51" t="s">
        <v>1017</v>
      </c>
      <c r="R1067" s="51" t="s">
        <v>376</v>
      </c>
      <c r="S1067" s="43" t="s">
        <v>1023</v>
      </c>
      <c r="T1067" s="43"/>
      <c r="U1067" s="43"/>
      <c r="V1067" s="43"/>
      <c r="W1067" s="43"/>
      <c r="X1067" s="43"/>
      <c r="Y1067" s="43"/>
      <c r="Z1067" s="43"/>
      <c r="AA1067" s="43"/>
      <c r="AB1067" s="43"/>
      <c r="AC1067" s="43"/>
      <c r="AD1067" s="43" t="s">
        <v>1037</v>
      </c>
      <c r="AE1067" s="47">
        <f t="shared" si="96"/>
        <v>1</v>
      </c>
      <c r="AF1067" s="47">
        <f t="shared" si="97"/>
        <v>0</v>
      </c>
      <c r="AG1067" s="47">
        <f t="shared" si="98"/>
        <v>0</v>
      </c>
      <c r="AH1067" s="43" t="s">
        <v>1017</v>
      </c>
      <c r="AI1067" s="43" t="s">
        <v>1018</v>
      </c>
      <c r="AJ1067" s="43" t="s">
        <v>376</v>
      </c>
      <c r="AK1067" s="43" t="s">
        <v>658</v>
      </c>
      <c r="AL1067" s="43" t="s">
        <v>1017</v>
      </c>
      <c r="AM1067" s="43" t="s">
        <v>1018</v>
      </c>
      <c r="AN1067" s="43" t="s">
        <v>376</v>
      </c>
      <c r="AO1067" s="43" t="s">
        <v>658</v>
      </c>
      <c r="AP1067" s="43"/>
      <c r="AQ1067" s="43">
        <v>2</v>
      </c>
      <c r="AR1067" s="43"/>
      <c r="AS1067" s="43"/>
      <c r="AT1067" s="43" t="s">
        <v>1351</v>
      </c>
      <c r="AU1067" s="43" t="s">
        <v>376</v>
      </c>
      <c r="AV1067" s="43"/>
      <c r="AW1067" s="43" t="s">
        <v>30</v>
      </c>
      <c r="AX1067" s="43"/>
      <c r="AY1067" s="43"/>
      <c r="AZ1067" s="43" t="s">
        <v>30</v>
      </c>
      <c r="BA1067" s="51"/>
      <c r="BB1067" s="48"/>
      <c r="BC1067" s="43"/>
      <c r="BD1067" s="43"/>
      <c r="BE1067" s="43"/>
      <c r="BF1067" s="43">
        <v>1</v>
      </c>
      <c r="BG1067" s="43">
        <v>1</v>
      </c>
      <c r="BH1067" s="43">
        <v>1</v>
      </c>
      <c r="BI1067" s="43" t="s">
        <v>587</v>
      </c>
      <c r="BJ1067" s="43" t="s">
        <v>813</v>
      </c>
      <c r="BK1067" s="43">
        <v>1987</v>
      </c>
      <c r="BL1067" s="43" t="str">
        <f t="shared" si="99"/>
        <v>1987Arsenal</v>
      </c>
      <c r="BM1067" s="49" t="str">
        <f t="shared" si="100"/>
        <v>Tottenham Hotspur</v>
      </c>
      <c r="BN1067" s="43"/>
      <c r="BO1067" s="43"/>
      <c r="BP1067" s="43"/>
      <c r="BQ1067" s="43"/>
      <c r="BR1067" s="43"/>
      <c r="BS1067" s="43"/>
      <c r="BT1067" s="43"/>
      <c r="BU1067" s="43"/>
      <c r="BV1067" s="43" t="s">
        <v>376</v>
      </c>
      <c r="BW1067" s="43" t="s">
        <v>376</v>
      </c>
      <c r="BX1067" s="43"/>
      <c r="BZ1067" s="50"/>
      <c r="CA1067" s="50"/>
      <c r="CB1067" s="88" t="str">
        <f t="shared" si="101"/>
        <v>19870301</v>
      </c>
    </row>
    <row r="1068" spans="1:80" s="49" customFormat="1" ht="12.95" customHeight="1" x14ac:dyDescent="0.2">
      <c r="A1068" s="43">
        <v>3</v>
      </c>
      <c r="B1068" s="43">
        <v>4</v>
      </c>
      <c r="C1068" s="43">
        <v>1987</v>
      </c>
      <c r="D1068" s="43" t="s">
        <v>658</v>
      </c>
      <c r="E1068" s="43" t="s">
        <v>530</v>
      </c>
      <c r="F1068" s="51" t="s">
        <v>1327</v>
      </c>
      <c r="G1068" s="43"/>
      <c r="H1068" s="51" t="s">
        <v>1011</v>
      </c>
      <c r="I1068" s="51" t="s">
        <v>1023</v>
      </c>
      <c r="J1068" s="52">
        <v>31840</v>
      </c>
      <c r="K1068" s="43" t="s">
        <v>813</v>
      </c>
      <c r="L1068" s="43" t="s">
        <v>4</v>
      </c>
      <c r="M1068" s="43" t="s">
        <v>587</v>
      </c>
      <c r="N1068" s="46">
        <v>1</v>
      </c>
      <c r="O1068" s="46">
        <v>2</v>
      </c>
      <c r="P1068" s="51" t="s">
        <v>1222</v>
      </c>
      <c r="Q1068" s="51" t="s">
        <v>1017</v>
      </c>
      <c r="R1068" s="51" t="s">
        <v>376</v>
      </c>
      <c r="S1068" s="43"/>
      <c r="T1068" s="43"/>
      <c r="U1068" s="43"/>
      <c r="V1068" s="43"/>
      <c r="W1068" s="43"/>
      <c r="X1068" s="43"/>
      <c r="Y1068" s="43"/>
      <c r="Z1068" s="43"/>
      <c r="AA1068" s="43"/>
      <c r="AB1068" s="43"/>
      <c r="AC1068" s="43"/>
      <c r="AD1068" s="43" t="s">
        <v>1033</v>
      </c>
      <c r="AE1068" s="47">
        <f t="shared" si="96"/>
        <v>0</v>
      </c>
      <c r="AF1068" s="47">
        <f t="shared" si="97"/>
        <v>0</v>
      </c>
      <c r="AG1068" s="47">
        <f t="shared" si="98"/>
        <v>1</v>
      </c>
      <c r="AH1068" s="43" t="s">
        <v>1017</v>
      </c>
      <c r="AI1068" s="43" t="s">
        <v>1018</v>
      </c>
      <c r="AJ1068" s="43" t="s">
        <v>376</v>
      </c>
      <c r="AK1068" s="43" t="s">
        <v>658</v>
      </c>
      <c r="AL1068" s="43" t="s">
        <v>1017</v>
      </c>
      <c r="AM1068" s="43" t="s">
        <v>1018</v>
      </c>
      <c r="AN1068" s="43" t="s">
        <v>376</v>
      </c>
      <c r="AO1068" s="43" t="s">
        <v>658</v>
      </c>
      <c r="AP1068" s="43"/>
      <c r="AQ1068" s="43">
        <v>2</v>
      </c>
      <c r="AR1068" s="43"/>
      <c r="AS1068" s="43"/>
      <c r="AT1068" s="43" t="s">
        <v>1351</v>
      </c>
      <c r="AU1068" s="43" t="s">
        <v>376</v>
      </c>
      <c r="AV1068" s="43"/>
      <c r="AW1068" s="43" t="s">
        <v>30</v>
      </c>
      <c r="AX1068" s="43"/>
      <c r="AY1068" s="43"/>
      <c r="AZ1068" s="43" t="s">
        <v>30</v>
      </c>
      <c r="BA1068" s="51"/>
      <c r="BB1068" s="48"/>
      <c r="BC1068" s="43"/>
      <c r="BD1068" s="43"/>
      <c r="BE1068" s="43"/>
      <c r="BF1068" s="43">
        <v>1</v>
      </c>
      <c r="BG1068" s="43">
        <v>1</v>
      </c>
      <c r="BH1068" s="43">
        <v>1</v>
      </c>
      <c r="BI1068" s="43" t="s">
        <v>813</v>
      </c>
      <c r="BJ1068" s="43" t="s">
        <v>587</v>
      </c>
      <c r="BK1068" s="43">
        <v>1987</v>
      </c>
      <c r="BL1068" s="43" t="str">
        <f t="shared" si="99"/>
        <v>1987Tottenham Hotspur</v>
      </c>
      <c r="BM1068" s="49" t="str">
        <f t="shared" si="100"/>
        <v>Tottenham Hotspur</v>
      </c>
      <c r="BN1068" s="43"/>
      <c r="BO1068" s="43"/>
      <c r="BP1068" s="43"/>
      <c r="BQ1068" s="43"/>
      <c r="BR1068" s="43"/>
      <c r="BS1068" s="43"/>
      <c r="BT1068" s="43"/>
      <c r="BU1068" s="43"/>
      <c r="BV1068" s="43" t="s">
        <v>376</v>
      </c>
      <c r="BW1068" s="43" t="s">
        <v>376</v>
      </c>
      <c r="BX1068" s="43"/>
      <c r="BZ1068" s="50"/>
      <c r="CA1068" s="50"/>
      <c r="CB1068" s="88" t="str">
        <f t="shared" si="101"/>
        <v>19870304</v>
      </c>
    </row>
    <row r="1069" spans="1:80" s="49" customFormat="1" ht="12.95" customHeight="1" x14ac:dyDescent="0.2">
      <c r="A1069" s="43">
        <v>3</v>
      </c>
      <c r="B1069" s="43">
        <v>4</v>
      </c>
      <c r="C1069" s="43">
        <v>1987</v>
      </c>
      <c r="D1069" s="43" t="s">
        <v>658</v>
      </c>
      <c r="E1069" s="43" t="s">
        <v>530</v>
      </c>
      <c r="F1069" s="51" t="s">
        <v>1327</v>
      </c>
      <c r="G1069" s="43"/>
      <c r="H1069" s="51" t="s">
        <v>1011</v>
      </c>
      <c r="I1069" s="51" t="s">
        <v>1023</v>
      </c>
      <c r="J1069" s="52">
        <v>31840</v>
      </c>
      <c r="K1069" s="43" t="s">
        <v>587</v>
      </c>
      <c r="L1069" s="43" t="s">
        <v>3</v>
      </c>
      <c r="M1069" s="43" t="s">
        <v>813</v>
      </c>
      <c r="N1069" s="46">
        <v>2</v>
      </c>
      <c r="O1069" s="46">
        <v>1</v>
      </c>
      <c r="P1069" s="51" t="s">
        <v>1222</v>
      </c>
      <c r="Q1069" s="51" t="s">
        <v>1017</v>
      </c>
      <c r="R1069" s="51" t="s">
        <v>376</v>
      </c>
      <c r="S1069" s="43"/>
      <c r="T1069" s="43"/>
      <c r="U1069" s="43"/>
      <c r="V1069" s="43"/>
      <c r="W1069" s="43"/>
      <c r="X1069" s="43"/>
      <c r="Y1069" s="43"/>
      <c r="Z1069" s="43"/>
      <c r="AA1069" s="43"/>
      <c r="AB1069" s="43"/>
      <c r="AC1069" s="43"/>
      <c r="AD1069" s="43" t="s">
        <v>1037</v>
      </c>
      <c r="AE1069" s="47">
        <f t="shared" si="96"/>
        <v>1</v>
      </c>
      <c r="AF1069" s="47">
        <f t="shared" si="97"/>
        <v>0</v>
      </c>
      <c r="AG1069" s="47">
        <f t="shared" si="98"/>
        <v>0</v>
      </c>
      <c r="AH1069" s="43" t="s">
        <v>1017</v>
      </c>
      <c r="AI1069" s="43" t="s">
        <v>1018</v>
      </c>
      <c r="AJ1069" s="43" t="s">
        <v>376</v>
      </c>
      <c r="AK1069" s="43" t="s">
        <v>658</v>
      </c>
      <c r="AL1069" s="43" t="s">
        <v>1017</v>
      </c>
      <c r="AM1069" s="43" t="s">
        <v>1018</v>
      </c>
      <c r="AN1069" s="43" t="s">
        <v>376</v>
      </c>
      <c r="AO1069" s="43" t="s">
        <v>658</v>
      </c>
      <c r="AP1069" s="43"/>
      <c r="AQ1069" s="43">
        <v>2</v>
      </c>
      <c r="AR1069" s="43"/>
      <c r="AS1069" s="43"/>
      <c r="AT1069" s="43" t="s">
        <v>1351</v>
      </c>
      <c r="AU1069" s="43" t="s">
        <v>376</v>
      </c>
      <c r="AV1069" s="43"/>
      <c r="AW1069" s="43" t="s">
        <v>30</v>
      </c>
      <c r="AX1069" s="43"/>
      <c r="AY1069" s="43"/>
      <c r="AZ1069" s="43" t="s">
        <v>30</v>
      </c>
      <c r="BA1069" s="51"/>
      <c r="BB1069" s="48"/>
      <c r="BC1069" s="43"/>
      <c r="BD1069" s="43"/>
      <c r="BE1069" s="43"/>
      <c r="BF1069" s="43">
        <v>1</v>
      </c>
      <c r="BG1069" s="43">
        <v>1</v>
      </c>
      <c r="BH1069" s="43">
        <v>1</v>
      </c>
      <c r="BI1069" s="43" t="s">
        <v>587</v>
      </c>
      <c r="BJ1069" s="43" t="s">
        <v>813</v>
      </c>
      <c r="BK1069" s="43">
        <v>1987</v>
      </c>
      <c r="BL1069" s="43" t="str">
        <f t="shared" si="99"/>
        <v>1987Arsenal</v>
      </c>
      <c r="BM1069" s="49" t="str">
        <f t="shared" si="100"/>
        <v>Tottenham Hotspur</v>
      </c>
      <c r="BN1069" s="43"/>
      <c r="BO1069" s="43"/>
      <c r="BP1069" s="43"/>
      <c r="BQ1069" s="43"/>
      <c r="BR1069" s="43"/>
      <c r="BS1069" s="43"/>
      <c r="BT1069" s="43"/>
      <c r="BU1069" s="43"/>
      <c r="BV1069" s="43" t="s">
        <v>376</v>
      </c>
      <c r="BW1069" s="43" t="s">
        <v>376</v>
      </c>
      <c r="BX1069" s="43"/>
      <c r="BZ1069" s="50"/>
      <c r="CA1069" s="50"/>
      <c r="CB1069" s="88" t="str">
        <f t="shared" si="101"/>
        <v>19870304</v>
      </c>
    </row>
    <row r="1070" spans="1:80" s="49" customFormat="1" ht="12.95" customHeight="1" x14ac:dyDescent="0.2">
      <c r="A1070" s="43">
        <v>4</v>
      </c>
      <c r="B1070" s="43">
        <v>5</v>
      </c>
      <c r="C1070" s="43">
        <v>1987</v>
      </c>
      <c r="D1070" s="43" t="s">
        <v>658</v>
      </c>
      <c r="E1070" s="43" t="s">
        <v>530</v>
      </c>
      <c r="F1070" s="51" t="s">
        <v>1327</v>
      </c>
      <c r="G1070" s="43"/>
      <c r="H1070" s="51" t="s">
        <v>40</v>
      </c>
      <c r="I1070" s="51"/>
      <c r="J1070" s="52">
        <v>31872</v>
      </c>
      <c r="K1070" s="43" t="s">
        <v>587</v>
      </c>
      <c r="L1070" s="43" t="s">
        <v>3</v>
      </c>
      <c r="M1070" s="43" t="s">
        <v>588</v>
      </c>
      <c r="N1070" s="46">
        <v>2</v>
      </c>
      <c r="O1070" s="46">
        <v>1</v>
      </c>
      <c r="P1070" s="51" t="s">
        <v>1268</v>
      </c>
      <c r="Q1070" s="51" t="s">
        <v>1017</v>
      </c>
      <c r="R1070" s="51" t="s">
        <v>376</v>
      </c>
      <c r="S1070" s="43"/>
      <c r="T1070" s="43"/>
      <c r="U1070" s="43"/>
      <c r="V1070" s="43"/>
      <c r="W1070" s="43"/>
      <c r="X1070" s="43"/>
      <c r="Y1070" s="43"/>
      <c r="Z1070" s="43"/>
      <c r="AA1070" s="43"/>
      <c r="AB1070" s="43"/>
      <c r="AC1070" s="43"/>
      <c r="AD1070" s="43"/>
      <c r="AE1070" s="47">
        <f t="shared" si="96"/>
        <v>1</v>
      </c>
      <c r="AF1070" s="47">
        <f t="shared" si="97"/>
        <v>0</v>
      </c>
      <c r="AG1070" s="47">
        <f t="shared" si="98"/>
        <v>0</v>
      </c>
      <c r="AH1070" s="43" t="s">
        <v>1017</v>
      </c>
      <c r="AI1070" s="43" t="s">
        <v>1018</v>
      </c>
      <c r="AJ1070" s="43" t="s">
        <v>376</v>
      </c>
      <c r="AK1070" s="43" t="s">
        <v>658</v>
      </c>
      <c r="AL1070" s="43" t="s">
        <v>588</v>
      </c>
      <c r="AM1070" s="43" t="s">
        <v>1175</v>
      </c>
      <c r="AN1070" s="43" t="s">
        <v>376</v>
      </c>
      <c r="AO1070" s="43" t="s">
        <v>658</v>
      </c>
      <c r="AP1070" s="43"/>
      <c r="AQ1070" s="43">
        <v>1</v>
      </c>
      <c r="AR1070" s="43"/>
      <c r="AS1070" s="43"/>
      <c r="AT1070" s="43"/>
      <c r="AU1070" s="43" t="s">
        <v>376</v>
      </c>
      <c r="AV1070" s="43"/>
      <c r="AW1070" s="43" t="s">
        <v>30</v>
      </c>
      <c r="AX1070" s="43"/>
      <c r="AY1070" s="43"/>
      <c r="AZ1070" s="43" t="s">
        <v>30</v>
      </c>
      <c r="BA1070" s="51"/>
      <c r="BB1070" s="48" t="s">
        <v>30</v>
      </c>
      <c r="BC1070" s="43" t="s">
        <v>30</v>
      </c>
      <c r="BD1070" s="43"/>
      <c r="BE1070" s="43"/>
      <c r="BF1070" s="43">
        <v>1</v>
      </c>
      <c r="BG1070" s="43">
        <v>1</v>
      </c>
      <c r="BH1070" s="43">
        <v>1</v>
      </c>
      <c r="BI1070" s="43" t="s">
        <v>587</v>
      </c>
      <c r="BJ1070" s="43" t="s">
        <v>588</v>
      </c>
      <c r="BK1070" s="43">
        <v>1987</v>
      </c>
      <c r="BL1070" s="43" t="str">
        <f t="shared" si="99"/>
        <v>1987Arsenal</v>
      </c>
      <c r="BM1070" s="49" t="str">
        <f t="shared" si="100"/>
        <v>London</v>
      </c>
      <c r="BN1070" s="43"/>
      <c r="BO1070" s="43"/>
      <c r="BP1070" s="43"/>
      <c r="BQ1070" s="43"/>
      <c r="BR1070" s="43"/>
      <c r="BS1070" s="43"/>
      <c r="BT1070" s="43"/>
      <c r="BU1070" s="43"/>
      <c r="BV1070" s="43" t="s">
        <v>376</v>
      </c>
      <c r="BW1070" s="43" t="s">
        <v>376</v>
      </c>
      <c r="BX1070" s="43"/>
      <c r="BZ1070" s="50"/>
      <c r="CA1070" s="50"/>
      <c r="CB1070" s="88" t="str">
        <f t="shared" si="101"/>
        <v>19870405</v>
      </c>
    </row>
    <row r="1071" spans="1:80" s="49" customFormat="1" ht="12.95" customHeight="1" x14ac:dyDescent="0.2">
      <c r="A1071" s="43">
        <v>4</v>
      </c>
      <c r="B1071" s="43">
        <v>5</v>
      </c>
      <c r="C1071" s="43">
        <v>1987</v>
      </c>
      <c r="D1071" s="43" t="s">
        <v>658</v>
      </c>
      <c r="E1071" s="43" t="s">
        <v>530</v>
      </c>
      <c r="F1071" s="51" t="s">
        <v>1327</v>
      </c>
      <c r="G1071" s="43"/>
      <c r="H1071" s="51" t="s">
        <v>40</v>
      </c>
      <c r="I1071" s="51"/>
      <c r="J1071" s="52">
        <v>31872</v>
      </c>
      <c r="K1071" s="43" t="s">
        <v>588</v>
      </c>
      <c r="L1071" s="43" t="s">
        <v>4</v>
      </c>
      <c r="M1071" s="43" t="s">
        <v>587</v>
      </c>
      <c r="N1071" s="46">
        <v>1</v>
      </c>
      <c r="O1071" s="46">
        <v>2</v>
      </c>
      <c r="P1071" s="51" t="s">
        <v>1268</v>
      </c>
      <c r="Q1071" s="51" t="s">
        <v>1017</v>
      </c>
      <c r="R1071" s="51" t="s">
        <v>376</v>
      </c>
      <c r="S1071" s="43"/>
      <c r="T1071" s="43"/>
      <c r="U1071" s="43"/>
      <c r="V1071" s="43"/>
      <c r="W1071" s="43"/>
      <c r="X1071" s="43"/>
      <c r="Y1071" s="43"/>
      <c r="Z1071" s="43"/>
      <c r="AA1071" s="43"/>
      <c r="AB1071" s="43"/>
      <c r="AC1071" s="43"/>
      <c r="AD1071" s="43"/>
      <c r="AE1071" s="47">
        <f t="shared" si="96"/>
        <v>0</v>
      </c>
      <c r="AF1071" s="47">
        <f t="shared" si="97"/>
        <v>0</v>
      </c>
      <c r="AG1071" s="47">
        <f t="shared" si="98"/>
        <v>1</v>
      </c>
      <c r="AH1071" s="43" t="s">
        <v>588</v>
      </c>
      <c r="AI1071" s="43" t="s">
        <v>1175</v>
      </c>
      <c r="AJ1071" s="43" t="s">
        <v>376</v>
      </c>
      <c r="AK1071" s="43" t="s">
        <v>658</v>
      </c>
      <c r="AL1071" s="43" t="s">
        <v>1017</v>
      </c>
      <c r="AM1071" s="43" t="s">
        <v>1018</v>
      </c>
      <c r="AN1071" s="43" t="s">
        <v>376</v>
      </c>
      <c r="AO1071" s="43" t="s">
        <v>658</v>
      </c>
      <c r="AP1071" s="43"/>
      <c r="AQ1071" s="43">
        <v>1</v>
      </c>
      <c r="AR1071" s="43"/>
      <c r="AS1071" s="43"/>
      <c r="AT1071" s="43"/>
      <c r="AU1071" s="43" t="s">
        <v>376</v>
      </c>
      <c r="AV1071" s="43"/>
      <c r="AW1071" s="43" t="s">
        <v>30</v>
      </c>
      <c r="AX1071" s="43"/>
      <c r="AY1071" s="43"/>
      <c r="AZ1071" s="43" t="s">
        <v>30</v>
      </c>
      <c r="BA1071" s="51"/>
      <c r="BB1071" s="48"/>
      <c r="BC1071" s="43" t="s">
        <v>30</v>
      </c>
      <c r="BD1071" s="43"/>
      <c r="BE1071" s="43"/>
      <c r="BF1071" s="43">
        <v>1</v>
      </c>
      <c r="BG1071" s="43">
        <v>1</v>
      </c>
      <c r="BH1071" s="43">
        <v>1</v>
      </c>
      <c r="BI1071" s="43" t="s">
        <v>588</v>
      </c>
      <c r="BJ1071" s="43" t="s">
        <v>587</v>
      </c>
      <c r="BK1071" s="43">
        <v>1987</v>
      </c>
      <c r="BL1071" s="43" t="str">
        <f t="shared" si="99"/>
        <v>1987Liverpool</v>
      </c>
      <c r="BM1071" s="49" t="str">
        <f t="shared" si="100"/>
        <v>London</v>
      </c>
      <c r="BN1071" s="43"/>
      <c r="BO1071" s="43"/>
      <c r="BP1071" s="43"/>
      <c r="BQ1071" s="43"/>
      <c r="BR1071" s="43"/>
      <c r="BS1071" s="43"/>
      <c r="BT1071" s="43"/>
      <c r="BU1071" s="43"/>
      <c r="BV1071" s="43" t="s">
        <v>376</v>
      </c>
      <c r="BW1071" s="43" t="s">
        <v>376</v>
      </c>
      <c r="BX1071" s="43"/>
      <c r="BZ1071" s="50"/>
      <c r="CA1071" s="50"/>
      <c r="CB1071" s="88" t="str">
        <f t="shared" si="101"/>
        <v>19870405</v>
      </c>
    </row>
    <row r="1072" spans="1:80" s="49" customFormat="1" ht="12.95" customHeight="1" x14ac:dyDescent="0.2">
      <c r="A1072" s="43">
        <v>4</v>
      </c>
      <c r="B1072" s="43">
        <v>11</v>
      </c>
      <c r="C1072" s="43">
        <v>1987</v>
      </c>
      <c r="D1072" s="43" t="s">
        <v>658</v>
      </c>
      <c r="E1072" s="43" t="s">
        <v>530</v>
      </c>
      <c r="F1072" s="44" t="s">
        <v>1010</v>
      </c>
      <c r="G1072" s="43"/>
      <c r="H1072" s="44" t="s">
        <v>1011</v>
      </c>
      <c r="I1072" s="44"/>
      <c r="J1072" s="45">
        <v>31878</v>
      </c>
      <c r="K1072" s="43" t="s">
        <v>813</v>
      </c>
      <c r="L1072" s="43" t="s">
        <v>3</v>
      </c>
      <c r="M1072" s="43" t="s">
        <v>1357</v>
      </c>
      <c r="N1072" s="46">
        <v>4</v>
      </c>
      <c r="O1072" s="46">
        <v>1</v>
      </c>
      <c r="P1072" s="44" t="s">
        <v>1219</v>
      </c>
      <c r="Q1072" s="44" t="s">
        <v>1111</v>
      </c>
      <c r="R1072" s="44" t="s">
        <v>376</v>
      </c>
      <c r="S1072" s="43"/>
      <c r="T1072" s="43"/>
      <c r="U1072" s="43"/>
      <c r="V1072" s="43"/>
      <c r="W1072" s="43"/>
      <c r="X1072" s="43"/>
      <c r="Y1072" s="43"/>
      <c r="Z1072" s="43"/>
      <c r="AA1072" s="43"/>
      <c r="AB1072" s="43"/>
      <c r="AC1072" s="43"/>
      <c r="AD1072" s="43"/>
      <c r="AE1072" s="47">
        <f t="shared" si="96"/>
        <v>1</v>
      </c>
      <c r="AF1072" s="47">
        <f t="shared" si="97"/>
        <v>0</v>
      </c>
      <c r="AG1072" s="47">
        <f t="shared" si="98"/>
        <v>0</v>
      </c>
      <c r="AH1072" s="43" t="s">
        <v>1017</v>
      </c>
      <c r="AI1072" s="43" t="s">
        <v>1018</v>
      </c>
      <c r="AJ1072" s="43" t="s">
        <v>376</v>
      </c>
      <c r="AK1072" s="43" t="s">
        <v>658</v>
      </c>
      <c r="AL1072" s="43" t="s">
        <v>1017</v>
      </c>
      <c r="AM1072" s="43" t="s">
        <v>1018</v>
      </c>
      <c r="AN1072" s="43" t="s">
        <v>376</v>
      </c>
      <c r="AO1072" s="43" t="s">
        <v>658</v>
      </c>
      <c r="AP1072" s="43"/>
      <c r="AQ1072" s="43">
        <v>2</v>
      </c>
      <c r="AR1072" s="43"/>
      <c r="AS1072" s="43"/>
      <c r="AT1072" s="43"/>
      <c r="AU1072" s="43" t="s">
        <v>376</v>
      </c>
      <c r="AV1072" s="43"/>
      <c r="AW1072" s="43" t="s">
        <v>30</v>
      </c>
      <c r="AX1072" s="43"/>
      <c r="AY1072" s="43" t="s">
        <v>30</v>
      </c>
      <c r="AZ1072" s="43"/>
      <c r="BA1072" s="44"/>
      <c r="BB1072" s="48"/>
      <c r="BC1072" s="43"/>
      <c r="BD1072" s="43"/>
      <c r="BE1072" s="43"/>
      <c r="BF1072" s="43">
        <v>1</v>
      </c>
      <c r="BG1072" s="43">
        <v>1</v>
      </c>
      <c r="BH1072" s="43">
        <v>1</v>
      </c>
      <c r="BI1072" s="43" t="s">
        <v>813</v>
      </c>
      <c r="BJ1072" s="43" t="s">
        <v>1357</v>
      </c>
      <c r="BK1072" s="43">
        <v>1987</v>
      </c>
      <c r="BL1072" s="43" t="str">
        <f t="shared" si="99"/>
        <v>1987Tottenham Hotspur</v>
      </c>
      <c r="BM1072" s="49" t="str">
        <f t="shared" si="100"/>
        <v>Birmingham</v>
      </c>
      <c r="BN1072" s="43"/>
      <c r="BO1072" s="43"/>
      <c r="BP1072" s="43"/>
      <c r="BQ1072" s="43"/>
      <c r="BR1072" s="43"/>
      <c r="BS1072" s="43"/>
      <c r="BT1072" s="43"/>
      <c r="BU1072" s="43"/>
      <c r="BV1072" s="43" t="s">
        <v>376</v>
      </c>
      <c r="BW1072" s="43" t="s">
        <v>376</v>
      </c>
      <c r="BX1072" s="43"/>
      <c r="BZ1072" s="50"/>
      <c r="CA1072" s="50"/>
      <c r="CB1072" s="88" t="str">
        <f t="shared" si="101"/>
        <v>19870411</v>
      </c>
    </row>
    <row r="1073" spans="1:80" s="49" customFormat="1" ht="12.95" customHeight="1" x14ac:dyDescent="0.2">
      <c r="A1073" s="43">
        <v>4</v>
      </c>
      <c r="B1073" s="43">
        <v>11</v>
      </c>
      <c r="C1073" s="43">
        <v>1987</v>
      </c>
      <c r="D1073" s="43" t="s">
        <v>658</v>
      </c>
      <c r="E1073" s="43" t="s">
        <v>530</v>
      </c>
      <c r="F1073" s="44" t="s">
        <v>1010</v>
      </c>
      <c r="G1073" s="43"/>
      <c r="H1073" s="44" t="s">
        <v>1011</v>
      </c>
      <c r="I1073" s="44"/>
      <c r="J1073" s="45">
        <v>31878</v>
      </c>
      <c r="K1073" s="43" t="s">
        <v>1357</v>
      </c>
      <c r="L1073" s="43" t="s">
        <v>4</v>
      </c>
      <c r="M1073" s="43" t="s">
        <v>813</v>
      </c>
      <c r="N1073" s="46">
        <v>1</v>
      </c>
      <c r="O1073" s="46">
        <v>4</v>
      </c>
      <c r="P1073" s="44" t="s">
        <v>1219</v>
      </c>
      <c r="Q1073" s="44" t="s">
        <v>1111</v>
      </c>
      <c r="R1073" s="44" t="s">
        <v>376</v>
      </c>
      <c r="S1073" s="43"/>
      <c r="T1073" s="43"/>
      <c r="U1073" s="43"/>
      <c r="V1073" s="43"/>
      <c r="W1073" s="43"/>
      <c r="X1073" s="43"/>
      <c r="Y1073" s="43"/>
      <c r="Z1073" s="43"/>
      <c r="AA1073" s="43"/>
      <c r="AB1073" s="43"/>
      <c r="AC1073" s="43"/>
      <c r="AD1073" s="43"/>
      <c r="AE1073" s="47">
        <f t="shared" si="96"/>
        <v>0</v>
      </c>
      <c r="AF1073" s="47">
        <f t="shared" si="97"/>
        <v>0</v>
      </c>
      <c r="AG1073" s="47">
        <f t="shared" si="98"/>
        <v>1</v>
      </c>
      <c r="AH1073" s="43" t="s">
        <v>1017</v>
      </c>
      <c r="AI1073" s="43" t="s">
        <v>1018</v>
      </c>
      <c r="AJ1073" s="43" t="s">
        <v>376</v>
      </c>
      <c r="AK1073" s="43" t="s">
        <v>658</v>
      </c>
      <c r="AL1073" s="43" t="s">
        <v>1017</v>
      </c>
      <c r="AM1073" s="43" t="s">
        <v>1018</v>
      </c>
      <c r="AN1073" s="43" t="s">
        <v>376</v>
      </c>
      <c r="AO1073" s="43" t="s">
        <v>658</v>
      </c>
      <c r="AP1073" s="43"/>
      <c r="AQ1073" s="43">
        <v>2</v>
      </c>
      <c r="AR1073" s="43"/>
      <c r="AS1073" s="43"/>
      <c r="AT1073" s="43"/>
      <c r="AU1073" s="43" t="s">
        <v>376</v>
      </c>
      <c r="AV1073" s="43"/>
      <c r="AW1073" s="43" t="s">
        <v>30</v>
      </c>
      <c r="AX1073" s="43"/>
      <c r="AY1073" s="43" t="s">
        <v>30</v>
      </c>
      <c r="AZ1073" s="43"/>
      <c r="BA1073" s="44"/>
      <c r="BB1073" s="48"/>
      <c r="BC1073" s="43"/>
      <c r="BD1073" s="43"/>
      <c r="BE1073" s="43"/>
      <c r="BF1073" s="43">
        <v>1</v>
      </c>
      <c r="BG1073" s="43">
        <v>1</v>
      </c>
      <c r="BH1073" s="43">
        <v>1</v>
      </c>
      <c r="BI1073" s="43" t="s">
        <v>1357</v>
      </c>
      <c r="BJ1073" s="43" t="s">
        <v>813</v>
      </c>
      <c r="BK1073" s="43">
        <v>1987</v>
      </c>
      <c r="BL1073" s="43" t="str">
        <f t="shared" si="99"/>
        <v>1987Watford</v>
      </c>
      <c r="BM1073" s="49" t="str">
        <f t="shared" si="100"/>
        <v>Birmingham</v>
      </c>
      <c r="BN1073" s="43"/>
      <c r="BO1073" s="43"/>
      <c r="BP1073" s="43"/>
      <c r="BQ1073" s="43"/>
      <c r="BR1073" s="43"/>
      <c r="BS1073" s="43"/>
      <c r="BT1073" s="43"/>
      <c r="BU1073" s="43"/>
      <c r="BV1073" s="43" t="s">
        <v>376</v>
      </c>
      <c r="BW1073" s="43" t="s">
        <v>376</v>
      </c>
      <c r="BX1073" s="43"/>
      <c r="BZ1073" s="50"/>
      <c r="CA1073" s="50"/>
      <c r="CB1073" s="88" t="str">
        <f t="shared" si="101"/>
        <v>19870411</v>
      </c>
    </row>
    <row r="1074" spans="1:80" s="49" customFormat="1" ht="12.95" customHeight="1" x14ac:dyDescent="0.2">
      <c r="A1074" s="43">
        <v>4</v>
      </c>
      <c r="B1074" s="43">
        <v>12</v>
      </c>
      <c r="C1074" s="43">
        <v>1987</v>
      </c>
      <c r="D1074" s="43" t="s">
        <v>658</v>
      </c>
      <c r="E1074" s="43" t="s">
        <v>530</v>
      </c>
      <c r="F1074" s="44" t="s">
        <v>1010</v>
      </c>
      <c r="G1074" s="43"/>
      <c r="H1074" s="44" t="s">
        <v>1011</v>
      </c>
      <c r="I1074" s="44"/>
      <c r="J1074" s="45">
        <v>31879</v>
      </c>
      <c r="K1074" s="43" t="s">
        <v>1377</v>
      </c>
      <c r="L1074" s="43" t="s">
        <v>3</v>
      </c>
      <c r="M1074" s="43" t="s">
        <v>794</v>
      </c>
      <c r="N1074" s="46">
        <v>3</v>
      </c>
      <c r="O1074" s="46">
        <v>2</v>
      </c>
      <c r="P1074" s="44" t="s">
        <v>1252</v>
      </c>
      <c r="Q1074" s="44" t="s">
        <v>1097</v>
      </c>
      <c r="R1074" s="44" t="s">
        <v>376</v>
      </c>
      <c r="S1074" s="43"/>
      <c r="T1074" s="43"/>
      <c r="U1074" s="43"/>
      <c r="V1074" s="43"/>
      <c r="W1074" s="43"/>
      <c r="X1074" s="43"/>
      <c r="Y1074" s="43"/>
      <c r="Z1074" s="43"/>
      <c r="AA1074" s="43"/>
      <c r="AB1074" s="43"/>
      <c r="AC1074" s="43"/>
      <c r="AD1074" s="43"/>
      <c r="AE1074" s="47">
        <f t="shared" si="96"/>
        <v>1</v>
      </c>
      <c r="AF1074" s="47">
        <f t="shared" si="97"/>
        <v>0</v>
      </c>
      <c r="AG1074" s="47">
        <f t="shared" si="98"/>
        <v>0</v>
      </c>
      <c r="AH1074" s="43" t="s">
        <v>1376</v>
      </c>
      <c r="AI1074" s="43" t="s">
        <v>1126</v>
      </c>
      <c r="AJ1074" s="43" t="s">
        <v>376</v>
      </c>
      <c r="AK1074" s="43" t="s">
        <v>658</v>
      </c>
      <c r="AL1074" s="43" t="s">
        <v>1241</v>
      </c>
      <c r="AM1074" s="43" t="s">
        <v>1260</v>
      </c>
      <c r="AN1074" s="43" t="s">
        <v>376</v>
      </c>
      <c r="AO1074" s="43" t="s">
        <v>658</v>
      </c>
      <c r="AP1074" s="43"/>
      <c r="AQ1074" s="43">
        <v>2</v>
      </c>
      <c r="AR1074" s="43"/>
      <c r="AS1074" s="43"/>
      <c r="AT1074" s="43"/>
      <c r="AU1074" s="43" t="s">
        <v>376</v>
      </c>
      <c r="AV1074" s="43"/>
      <c r="AW1074" s="43" t="s">
        <v>30</v>
      </c>
      <c r="AX1074" s="43"/>
      <c r="AY1074" s="43" t="s">
        <v>30</v>
      </c>
      <c r="AZ1074" s="43"/>
      <c r="BA1074" s="44"/>
      <c r="BB1074" s="48"/>
      <c r="BC1074" s="43"/>
      <c r="BD1074" s="43"/>
      <c r="BE1074" s="43"/>
      <c r="BF1074" s="43">
        <v>1</v>
      </c>
      <c r="BG1074" s="43">
        <v>1</v>
      </c>
      <c r="BH1074" s="43">
        <v>2</v>
      </c>
      <c r="BI1074" s="43" t="s">
        <v>1377</v>
      </c>
      <c r="BJ1074" s="43" t="s">
        <v>794</v>
      </c>
      <c r="BK1074" s="43">
        <v>1987</v>
      </c>
      <c r="BL1074" s="43" t="str">
        <f t="shared" si="99"/>
        <v>1987Coventry City</v>
      </c>
      <c r="BM1074" s="49" t="str">
        <f t="shared" si="100"/>
        <v>Sheffield</v>
      </c>
      <c r="BN1074" s="43"/>
      <c r="BO1074" s="43"/>
      <c r="BP1074" s="43"/>
      <c r="BQ1074" s="43"/>
      <c r="BR1074" s="43"/>
      <c r="BS1074" s="43"/>
      <c r="BT1074" s="43"/>
      <c r="BU1074" s="43"/>
      <c r="BV1074" s="43" t="s">
        <v>376</v>
      </c>
      <c r="BW1074" s="43" t="s">
        <v>376</v>
      </c>
      <c r="BX1074" s="43"/>
      <c r="BY1074" s="47"/>
      <c r="BZ1074" s="50"/>
      <c r="CA1074" s="50"/>
      <c r="CB1074" s="88" t="str">
        <f t="shared" si="101"/>
        <v>19870412</v>
      </c>
    </row>
    <row r="1075" spans="1:80" s="49" customFormat="1" ht="12.95" customHeight="1" x14ac:dyDescent="0.2">
      <c r="A1075" s="43">
        <v>4</v>
      </c>
      <c r="B1075" s="43">
        <v>12</v>
      </c>
      <c r="C1075" s="43">
        <v>1987</v>
      </c>
      <c r="D1075" s="43" t="s">
        <v>658</v>
      </c>
      <c r="E1075" s="43" t="s">
        <v>530</v>
      </c>
      <c r="F1075" s="44" t="s">
        <v>1010</v>
      </c>
      <c r="G1075" s="43"/>
      <c r="H1075" s="44" t="s">
        <v>1011</v>
      </c>
      <c r="I1075" s="44"/>
      <c r="J1075" s="45">
        <v>31879</v>
      </c>
      <c r="K1075" s="43" t="s">
        <v>794</v>
      </c>
      <c r="L1075" s="43" t="s">
        <v>4</v>
      </c>
      <c r="M1075" s="43" t="s">
        <v>1377</v>
      </c>
      <c r="N1075" s="46">
        <v>2</v>
      </c>
      <c r="O1075" s="46">
        <v>3</v>
      </c>
      <c r="P1075" s="44" t="s">
        <v>1252</v>
      </c>
      <c r="Q1075" s="44" t="s">
        <v>1097</v>
      </c>
      <c r="R1075" s="44" t="s">
        <v>376</v>
      </c>
      <c r="S1075" s="43"/>
      <c r="T1075" s="43"/>
      <c r="U1075" s="43"/>
      <c r="V1075" s="43"/>
      <c r="W1075" s="43"/>
      <c r="X1075" s="43"/>
      <c r="Y1075" s="43"/>
      <c r="Z1075" s="43"/>
      <c r="AA1075" s="43"/>
      <c r="AB1075" s="43"/>
      <c r="AC1075" s="43"/>
      <c r="AD1075" s="43"/>
      <c r="AE1075" s="47">
        <f t="shared" si="96"/>
        <v>0</v>
      </c>
      <c r="AF1075" s="47">
        <f t="shared" si="97"/>
        <v>0</v>
      </c>
      <c r="AG1075" s="47">
        <f t="shared" si="98"/>
        <v>1</v>
      </c>
      <c r="AH1075" s="43" t="s">
        <v>1241</v>
      </c>
      <c r="AI1075" s="43" t="s">
        <v>1260</v>
      </c>
      <c r="AJ1075" s="43" t="s">
        <v>376</v>
      </c>
      <c r="AK1075" s="43" t="s">
        <v>658</v>
      </c>
      <c r="AL1075" s="43" t="s">
        <v>1376</v>
      </c>
      <c r="AM1075" s="43" t="s">
        <v>1126</v>
      </c>
      <c r="AN1075" s="43" t="s">
        <v>376</v>
      </c>
      <c r="AO1075" s="43" t="s">
        <v>658</v>
      </c>
      <c r="AP1075" s="43"/>
      <c r="AQ1075" s="43">
        <v>2</v>
      </c>
      <c r="AR1075" s="43"/>
      <c r="AS1075" s="43"/>
      <c r="AT1075" s="43"/>
      <c r="AU1075" s="43" t="s">
        <v>376</v>
      </c>
      <c r="AV1075" s="43"/>
      <c r="AW1075" s="43" t="s">
        <v>30</v>
      </c>
      <c r="AX1075" s="43"/>
      <c r="AY1075" s="43" t="s">
        <v>30</v>
      </c>
      <c r="AZ1075" s="43"/>
      <c r="BA1075" s="44"/>
      <c r="BB1075" s="48"/>
      <c r="BC1075" s="43"/>
      <c r="BD1075" s="43"/>
      <c r="BE1075" s="43"/>
      <c r="BF1075" s="43">
        <v>1</v>
      </c>
      <c r="BG1075" s="43">
        <v>2</v>
      </c>
      <c r="BH1075" s="43">
        <v>1</v>
      </c>
      <c r="BI1075" s="43" t="s">
        <v>794</v>
      </c>
      <c r="BJ1075" s="43" t="s">
        <v>1377</v>
      </c>
      <c r="BK1075" s="43">
        <v>1987</v>
      </c>
      <c r="BL1075" s="43" t="str">
        <f t="shared" si="99"/>
        <v>1987Leeds United</v>
      </c>
      <c r="BM1075" s="49" t="str">
        <f t="shared" si="100"/>
        <v>Sheffield</v>
      </c>
      <c r="BN1075" s="43"/>
      <c r="BO1075" s="43"/>
      <c r="BP1075" s="43"/>
      <c r="BQ1075" s="43"/>
      <c r="BR1075" s="43"/>
      <c r="BS1075" s="43"/>
      <c r="BT1075" s="43"/>
      <c r="BU1075" s="43"/>
      <c r="BV1075" s="43" t="s">
        <v>376</v>
      </c>
      <c r="BW1075" s="43" t="s">
        <v>376</v>
      </c>
      <c r="BX1075" s="43"/>
      <c r="BY1075" s="47"/>
      <c r="BZ1075" s="50"/>
      <c r="CA1075" s="50"/>
      <c r="CB1075" s="88" t="str">
        <f t="shared" si="101"/>
        <v>19870412</v>
      </c>
    </row>
    <row r="1076" spans="1:80" s="49" customFormat="1" ht="12.95" customHeight="1" x14ac:dyDescent="0.2">
      <c r="A1076" s="43">
        <v>5</v>
      </c>
      <c r="B1076" s="43">
        <v>16</v>
      </c>
      <c r="C1076" s="43">
        <v>1987</v>
      </c>
      <c r="D1076" s="43" t="s">
        <v>658</v>
      </c>
      <c r="E1076" s="43" t="s">
        <v>530</v>
      </c>
      <c r="F1076" s="44" t="s">
        <v>1010</v>
      </c>
      <c r="G1076" s="43"/>
      <c r="H1076" s="44" t="s">
        <v>1025</v>
      </c>
      <c r="I1076" s="44"/>
      <c r="J1076" s="45">
        <v>31913</v>
      </c>
      <c r="K1076" s="43" t="s">
        <v>1377</v>
      </c>
      <c r="L1076" s="43" t="s">
        <v>3</v>
      </c>
      <c r="M1076" s="43" t="s">
        <v>813</v>
      </c>
      <c r="N1076" s="46">
        <v>3</v>
      </c>
      <c r="O1076" s="46">
        <v>2</v>
      </c>
      <c r="P1076" s="44" t="s">
        <v>1268</v>
      </c>
      <c r="Q1076" s="44" t="s">
        <v>1017</v>
      </c>
      <c r="R1076" s="44" t="s">
        <v>376</v>
      </c>
      <c r="S1076" s="43"/>
      <c r="T1076" s="43"/>
      <c r="U1076" s="43"/>
      <c r="V1076" s="43"/>
      <c r="W1076" s="43"/>
      <c r="X1076" s="43"/>
      <c r="Y1076" s="43"/>
      <c r="Z1076" s="43"/>
      <c r="AA1076" s="43"/>
      <c r="AB1076" s="43"/>
      <c r="AC1076" s="43"/>
      <c r="AD1076" s="43"/>
      <c r="AE1076" s="47">
        <f t="shared" si="96"/>
        <v>1</v>
      </c>
      <c r="AF1076" s="47">
        <f t="shared" si="97"/>
        <v>0</v>
      </c>
      <c r="AG1076" s="47">
        <f t="shared" si="98"/>
        <v>0</v>
      </c>
      <c r="AH1076" s="43" t="s">
        <v>1376</v>
      </c>
      <c r="AI1076" s="43" t="s">
        <v>1126</v>
      </c>
      <c r="AJ1076" s="43" t="s">
        <v>376</v>
      </c>
      <c r="AK1076" s="43" t="s">
        <v>658</v>
      </c>
      <c r="AL1076" s="43" t="s">
        <v>1017</v>
      </c>
      <c r="AM1076" s="43" t="s">
        <v>1018</v>
      </c>
      <c r="AN1076" s="43" t="s">
        <v>376</v>
      </c>
      <c r="AO1076" s="43" t="s">
        <v>658</v>
      </c>
      <c r="AP1076" s="43"/>
      <c r="AQ1076" s="43">
        <v>1</v>
      </c>
      <c r="AR1076" s="43"/>
      <c r="AS1076" s="43"/>
      <c r="AT1076" s="43"/>
      <c r="AU1076" s="43" t="s">
        <v>376</v>
      </c>
      <c r="AV1076" s="43"/>
      <c r="AW1076" s="43" t="s">
        <v>30</v>
      </c>
      <c r="AX1076" s="43"/>
      <c r="AY1076" s="43" t="s">
        <v>30</v>
      </c>
      <c r="AZ1076" s="43"/>
      <c r="BA1076" s="44"/>
      <c r="BB1076" s="48" t="s">
        <v>30</v>
      </c>
      <c r="BC1076" s="43" t="s">
        <v>30</v>
      </c>
      <c r="BD1076" s="43"/>
      <c r="BE1076" s="43"/>
      <c r="BF1076" s="43">
        <v>1</v>
      </c>
      <c r="BG1076" s="43">
        <v>1</v>
      </c>
      <c r="BH1076" s="43">
        <v>1</v>
      </c>
      <c r="BI1076" s="43" t="s">
        <v>1377</v>
      </c>
      <c r="BJ1076" s="43" t="s">
        <v>813</v>
      </c>
      <c r="BK1076" s="43">
        <v>1987</v>
      </c>
      <c r="BL1076" s="43" t="str">
        <f t="shared" si="99"/>
        <v>1987Coventry City</v>
      </c>
      <c r="BM1076" s="49" t="str">
        <f t="shared" si="100"/>
        <v>London</v>
      </c>
      <c r="BN1076" s="43"/>
      <c r="BO1076" s="43"/>
      <c r="BP1076" s="43"/>
      <c r="BQ1076" s="43"/>
      <c r="BR1076" s="43"/>
      <c r="BS1076" s="43"/>
      <c r="BT1076" s="43"/>
      <c r="BU1076" s="43"/>
      <c r="BV1076" s="43" t="s">
        <v>376</v>
      </c>
      <c r="BW1076" s="43" t="s">
        <v>376</v>
      </c>
      <c r="BX1076" s="43"/>
      <c r="BZ1076" s="50"/>
      <c r="CA1076" s="50"/>
      <c r="CB1076" s="88" t="str">
        <f t="shared" si="101"/>
        <v>19870516</v>
      </c>
    </row>
    <row r="1077" spans="1:80" s="49" customFormat="1" ht="12.95" customHeight="1" x14ac:dyDescent="0.2">
      <c r="A1077" s="43">
        <v>5</v>
      </c>
      <c r="B1077" s="43">
        <v>16</v>
      </c>
      <c r="C1077" s="43">
        <v>1987</v>
      </c>
      <c r="D1077" s="43" t="s">
        <v>658</v>
      </c>
      <c r="E1077" s="43" t="s">
        <v>530</v>
      </c>
      <c r="F1077" s="44" t="s">
        <v>1010</v>
      </c>
      <c r="G1077" s="43"/>
      <c r="H1077" s="44" t="s">
        <v>1025</v>
      </c>
      <c r="I1077" s="44"/>
      <c r="J1077" s="45">
        <v>31913</v>
      </c>
      <c r="K1077" s="43" t="s">
        <v>813</v>
      </c>
      <c r="L1077" s="43" t="s">
        <v>4</v>
      </c>
      <c r="M1077" s="43" t="s">
        <v>1377</v>
      </c>
      <c r="N1077" s="46">
        <v>2</v>
      </c>
      <c r="O1077" s="46">
        <v>3</v>
      </c>
      <c r="P1077" s="44" t="s">
        <v>1268</v>
      </c>
      <c r="Q1077" s="44" t="s">
        <v>1017</v>
      </c>
      <c r="R1077" s="44" t="s">
        <v>376</v>
      </c>
      <c r="S1077" s="43"/>
      <c r="T1077" s="43"/>
      <c r="U1077" s="43"/>
      <c r="V1077" s="43"/>
      <c r="W1077" s="43"/>
      <c r="X1077" s="43"/>
      <c r="Y1077" s="43"/>
      <c r="Z1077" s="43"/>
      <c r="AA1077" s="43"/>
      <c r="AB1077" s="43"/>
      <c r="AC1077" s="43"/>
      <c r="AD1077" s="43"/>
      <c r="AE1077" s="47">
        <f t="shared" si="96"/>
        <v>0</v>
      </c>
      <c r="AF1077" s="47">
        <f t="shared" si="97"/>
        <v>0</v>
      </c>
      <c r="AG1077" s="47">
        <f t="shared" si="98"/>
        <v>1</v>
      </c>
      <c r="AH1077" s="43" t="s">
        <v>1017</v>
      </c>
      <c r="AI1077" s="43" t="s">
        <v>1018</v>
      </c>
      <c r="AJ1077" s="43" t="s">
        <v>376</v>
      </c>
      <c r="AK1077" s="43" t="s">
        <v>658</v>
      </c>
      <c r="AL1077" s="43" t="s">
        <v>1376</v>
      </c>
      <c r="AM1077" s="43" t="s">
        <v>1126</v>
      </c>
      <c r="AN1077" s="43" t="s">
        <v>376</v>
      </c>
      <c r="AO1077" s="43" t="s">
        <v>658</v>
      </c>
      <c r="AP1077" s="43"/>
      <c r="AQ1077" s="43">
        <v>1</v>
      </c>
      <c r="AR1077" s="43"/>
      <c r="AS1077" s="43"/>
      <c r="AT1077" s="43"/>
      <c r="AU1077" s="43" t="s">
        <v>376</v>
      </c>
      <c r="AV1077" s="43"/>
      <c r="AW1077" s="43" t="s">
        <v>30</v>
      </c>
      <c r="AX1077" s="43"/>
      <c r="AY1077" s="43" t="s">
        <v>30</v>
      </c>
      <c r="AZ1077" s="43"/>
      <c r="BA1077" s="44"/>
      <c r="BB1077" s="48"/>
      <c r="BC1077" s="43" t="s">
        <v>30</v>
      </c>
      <c r="BD1077" s="43"/>
      <c r="BE1077" s="43"/>
      <c r="BF1077" s="43">
        <v>1</v>
      </c>
      <c r="BG1077" s="43">
        <v>1</v>
      </c>
      <c r="BH1077" s="43">
        <v>1</v>
      </c>
      <c r="BI1077" s="43" t="s">
        <v>813</v>
      </c>
      <c r="BJ1077" s="43" t="s">
        <v>1377</v>
      </c>
      <c r="BK1077" s="43">
        <v>1987</v>
      </c>
      <c r="BL1077" s="43" t="str">
        <f t="shared" si="99"/>
        <v>1987Tottenham Hotspur</v>
      </c>
      <c r="BM1077" s="49" t="str">
        <f t="shared" si="100"/>
        <v>London</v>
      </c>
      <c r="BN1077" s="43"/>
      <c r="BO1077" s="43"/>
      <c r="BP1077" s="43"/>
      <c r="BQ1077" s="43"/>
      <c r="BR1077" s="43"/>
      <c r="BS1077" s="43"/>
      <c r="BT1077" s="43"/>
      <c r="BU1077" s="43"/>
      <c r="BV1077" s="43" t="s">
        <v>376</v>
      </c>
      <c r="BW1077" s="43" t="s">
        <v>376</v>
      </c>
      <c r="BX1077" s="43"/>
      <c r="BZ1077" s="50"/>
      <c r="CA1077" s="50"/>
      <c r="CB1077" s="88" t="str">
        <f t="shared" si="101"/>
        <v>19870516</v>
      </c>
    </row>
    <row r="1078" spans="1:80" s="49" customFormat="1" ht="12.95" customHeight="1" x14ac:dyDescent="0.2">
      <c r="A1078" s="43">
        <v>2</v>
      </c>
      <c r="B1078" s="43">
        <v>7</v>
      </c>
      <c r="C1078" s="43">
        <v>1988</v>
      </c>
      <c r="D1078" s="43" t="s">
        <v>658</v>
      </c>
      <c r="E1078" s="43" t="s">
        <v>523</v>
      </c>
      <c r="F1078" s="51" t="s">
        <v>1327</v>
      </c>
      <c r="G1078" s="43"/>
      <c r="H1078" s="51" t="s">
        <v>1011</v>
      </c>
      <c r="I1078" s="51">
        <v>1</v>
      </c>
      <c r="J1078" s="52">
        <v>32180</v>
      </c>
      <c r="K1078" s="43" t="s">
        <v>804</v>
      </c>
      <c r="L1078" s="43" t="s">
        <v>4</v>
      </c>
      <c r="M1078" s="43" t="s">
        <v>587</v>
      </c>
      <c r="N1078" s="46">
        <v>0</v>
      </c>
      <c r="O1078" s="46">
        <v>1</v>
      </c>
      <c r="P1078" s="51" t="s">
        <v>1184</v>
      </c>
      <c r="Q1078" s="51" t="s">
        <v>588</v>
      </c>
      <c r="R1078" s="51" t="s">
        <v>376</v>
      </c>
      <c r="S1078" s="43"/>
      <c r="T1078" s="43"/>
      <c r="U1078" s="43"/>
      <c r="V1078" s="43"/>
      <c r="W1078" s="43"/>
      <c r="X1078" s="43"/>
      <c r="Y1078" s="43"/>
      <c r="Z1078" s="43"/>
      <c r="AA1078" s="43"/>
      <c r="AB1078" s="43"/>
      <c r="AC1078" s="43"/>
      <c r="AD1078" s="43" t="s">
        <v>1033</v>
      </c>
      <c r="AE1078" s="47">
        <f t="shared" si="96"/>
        <v>0</v>
      </c>
      <c r="AF1078" s="47">
        <f t="shared" si="97"/>
        <v>0</v>
      </c>
      <c r="AG1078" s="47">
        <f t="shared" si="98"/>
        <v>1</v>
      </c>
      <c r="AH1078" s="43" t="s">
        <v>588</v>
      </c>
      <c r="AI1078" s="43" t="s">
        <v>1175</v>
      </c>
      <c r="AJ1078" s="43" t="s">
        <v>376</v>
      </c>
      <c r="AK1078" s="43" t="s">
        <v>658</v>
      </c>
      <c r="AL1078" s="43" t="s">
        <v>1017</v>
      </c>
      <c r="AM1078" s="43" t="s">
        <v>1018</v>
      </c>
      <c r="AN1078" s="43" t="s">
        <v>376</v>
      </c>
      <c r="AO1078" s="43" t="s">
        <v>658</v>
      </c>
      <c r="AP1078" s="43"/>
      <c r="AQ1078" s="43">
        <v>2</v>
      </c>
      <c r="AR1078" s="43"/>
      <c r="AS1078" s="43"/>
      <c r="AT1078" s="43"/>
      <c r="AU1078" s="43" t="s">
        <v>376</v>
      </c>
      <c r="AV1078" s="43"/>
      <c r="AW1078" s="43" t="s">
        <v>30</v>
      </c>
      <c r="AX1078" s="43"/>
      <c r="AY1078" s="43"/>
      <c r="AZ1078" s="43" t="s">
        <v>30</v>
      </c>
      <c r="BA1078" s="51"/>
      <c r="BB1078" s="48"/>
      <c r="BC1078" s="43"/>
      <c r="BD1078" s="43"/>
      <c r="BE1078" s="43"/>
      <c r="BF1078" s="43">
        <v>1</v>
      </c>
      <c r="BG1078" s="43">
        <v>1</v>
      </c>
      <c r="BH1078" s="43">
        <v>1</v>
      </c>
      <c r="BI1078" s="43" t="s">
        <v>804</v>
      </c>
      <c r="BJ1078" s="43" t="s">
        <v>587</v>
      </c>
      <c r="BK1078" s="43">
        <v>1988</v>
      </c>
      <c r="BL1078" s="43" t="str">
        <f t="shared" si="99"/>
        <v>1988Everton</v>
      </c>
      <c r="BM1078" s="49" t="str">
        <f t="shared" si="100"/>
        <v>Everton</v>
      </c>
      <c r="BN1078" s="43"/>
      <c r="BO1078" s="43"/>
      <c r="BP1078" s="43"/>
      <c r="BQ1078" s="43"/>
      <c r="BR1078" s="43"/>
      <c r="BS1078" s="43"/>
      <c r="BT1078" s="43"/>
      <c r="BU1078" s="43"/>
      <c r="BV1078" s="43" t="s">
        <v>376</v>
      </c>
      <c r="BW1078" s="43" t="s">
        <v>376</v>
      </c>
      <c r="BX1078" s="43"/>
      <c r="BZ1078" s="50"/>
      <c r="CA1078" s="50"/>
      <c r="CB1078" s="88" t="str">
        <f t="shared" si="101"/>
        <v>19880207</v>
      </c>
    </row>
    <row r="1079" spans="1:80" s="49" customFormat="1" ht="12.95" customHeight="1" x14ac:dyDescent="0.2">
      <c r="A1079" s="43">
        <v>2</v>
      </c>
      <c r="B1079" s="43">
        <v>7</v>
      </c>
      <c r="C1079" s="43">
        <v>1988</v>
      </c>
      <c r="D1079" s="43" t="s">
        <v>658</v>
      </c>
      <c r="E1079" s="43" t="s">
        <v>523</v>
      </c>
      <c r="F1079" s="51" t="s">
        <v>1327</v>
      </c>
      <c r="G1079" s="43"/>
      <c r="H1079" s="51" t="s">
        <v>1011</v>
      </c>
      <c r="I1079" s="51">
        <v>1</v>
      </c>
      <c r="J1079" s="52">
        <v>32180</v>
      </c>
      <c r="K1079" s="43" t="s">
        <v>587</v>
      </c>
      <c r="L1079" s="43" t="s">
        <v>3</v>
      </c>
      <c r="M1079" s="43" t="s">
        <v>804</v>
      </c>
      <c r="N1079" s="46">
        <v>1</v>
      </c>
      <c r="O1079" s="46">
        <v>0</v>
      </c>
      <c r="P1079" s="51" t="s">
        <v>1184</v>
      </c>
      <c r="Q1079" s="51" t="s">
        <v>588</v>
      </c>
      <c r="R1079" s="51" t="s">
        <v>376</v>
      </c>
      <c r="S1079" s="43"/>
      <c r="T1079" s="43"/>
      <c r="U1079" s="43"/>
      <c r="V1079" s="43"/>
      <c r="W1079" s="43"/>
      <c r="X1079" s="43"/>
      <c r="Y1079" s="43"/>
      <c r="Z1079" s="43"/>
      <c r="AA1079" s="43"/>
      <c r="AB1079" s="43"/>
      <c r="AC1079" s="43"/>
      <c r="AD1079" s="43" t="s">
        <v>1037</v>
      </c>
      <c r="AE1079" s="47">
        <f t="shared" si="96"/>
        <v>1</v>
      </c>
      <c r="AF1079" s="47">
        <f t="shared" si="97"/>
        <v>0</v>
      </c>
      <c r="AG1079" s="47">
        <f t="shared" si="98"/>
        <v>0</v>
      </c>
      <c r="AH1079" s="43" t="s">
        <v>1017</v>
      </c>
      <c r="AI1079" s="43" t="s">
        <v>1018</v>
      </c>
      <c r="AJ1079" s="43" t="s">
        <v>376</v>
      </c>
      <c r="AK1079" s="43" t="s">
        <v>658</v>
      </c>
      <c r="AL1079" s="43" t="s">
        <v>588</v>
      </c>
      <c r="AM1079" s="43" t="s">
        <v>1175</v>
      </c>
      <c r="AN1079" s="43" t="s">
        <v>376</v>
      </c>
      <c r="AO1079" s="43" t="s">
        <v>658</v>
      </c>
      <c r="AP1079" s="43"/>
      <c r="AQ1079" s="43">
        <v>2</v>
      </c>
      <c r="AR1079" s="43"/>
      <c r="AS1079" s="43"/>
      <c r="AT1079" s="43"/>
      <c r="AU1079" s="43" t="s">
        <v>376</v>
      </c>
      <c r="AV1079" s="43"/>
      <c r="AW1079" s="43" t="s">
        <v>30</v>
      </c>
      <c r="AX1079" s="43"/>
      <c r="AY1079" s="43"/>
      <c r="AZ1079" s="43" t="s">
        <v>30</v>
      </c>
      <c r="BA1079" s="51"/>
      <c r="BB1079" s="48"/>
      <c r="BC1079" s="43"/>
      <c r="BD1079" s="43"/>
      <c r="BE1079" s="43"/>
      <c r="BF1079" s="43">
        <v>1</v>
      </c>
      <c r="BG1079" s="43">
        <v>1</v>
      </c>
      <c r="BH1079" s="43">
        <v>1</v>
      </c>
      <c r="BI1079" s="43" t="s">
        <v>587</v>
      </c>
      <c r="BJ1079" s="43" t="s">
        <v>804</v>
      </c>
      <c r="BK1079" s="43">
        <v>1988</v>
      </c>
      <c r="BL1079" s="43" t="str">
        <f t="shared" si="99"/>
        <v>1988Arsenal</v>
      </c>
      <c r="BM1079" s="49" t="str">
        <f t="shared" si="100"/>
        <v>Everton</v>
      </c>
      <c r="BN1079" s="43"/>
      <c r="BO1079" s="43"/>
      <c r="BP1079" s="43"/>
      <c r="BQ1079" s="43"/>
      <c r="BR1079" s="43"/>
      <c r="BS1079" s="43"/>
      <c r="BT1079" s="43"/>
      <c r="BU1079" s="43"/>
      <c r="BV1079" s="43" t="s">
        <v>376</v>
      </c>
      <c r="BW1079" s="43" t="s">
        <v>376</v>
      </c>
      <c r="BX1079" s="43"/>
      <c r="BZ1079" s="50"/>
      <c r="CA1079" s="50"/>
      <c r="CB1079" s="88" t="str">
        <f t="shared" si="101"/>
        <v>19880207</v>
      </c>
    </row>
    <row r="1080" spans="1:80" s="49" customFormat="1" ht="12.95" customHeight="1" x14ac:dyDescent="0.2">
      <c r="A1080" s="43">
        <v>2</v>
      </c>
      <c r="B1080" s="43">
        <v>10</v>
      </c>
      <c r="C1080" s="43">
        <v>1988</v>
      </c>
      <c r="D1080" s="43" t="s">
        <v>658</v>
      </c>
      <c r="E1080" s="43" t="s">
        <v>523</v>
      </c>
      <c r="F1080" s="51" t="s">
        <v>1327</v>
      </c>
      <c r="G1080" s="43"/>
      <c r="H1080" s="51" t="s">
        <v>1011</v>
      </c>
      <c r="I1080" s="51">
        <v>1</v>
      </c>
      <c r="J1080" s="52">
        <v>32183</v>
      </c>
      <c r="K1080" s="43" t="s">
        <v>1384</v>
      </c>
      <c r="L1080" s="43" t="s">
        <v>1014</v>
      </c>
      <c r="M1080" s="43" t="s">
        <v>1322</v>
      </c>
      <c r="N1080" s="46">
        <v>1</v>
      </c>
      <c r="O1080" s="46">
        <v>1</v>
      </c>
      <c r="P1080" s="51" t="s">
        <v>1385</v>
      </c>
      <c r="Q1080" s="51" t="s">
        <v>1032</v>
      </c>
      <c r="R1080" s="51" t="s">
        <v>376</v>
      </c>
      <c r="S1080" s="43"/>
      <c r="T1080" s="43"/>
      <c r="U1080" s="43"/>
      <c r="V1080" s="43"/>
      <c r="W1080" s="43"/>
      <c r="X1080" s="43"/>
      <c r="Y1080" s="43"/>
      <c r="Z1080" s="43"/>
      <c r="AA1080" s="43"/>
      <c r="AB1080" s="43"/>
      <c r="AC1080" s="43"/>
      <c r="AD1080" s="43" t="s">
        <v>1033</v>
      </c>
      <c r="AE1080" s="47">
        <f t="shared" si="96"/>
        <v>0</v>
      </c>
      <c r="AF1080" s="47">
        <f t="shared" si="97"/>
        <v>1</v>
      </c>
      <c r="AG1080" s="47">
        <f t="shared" si="98"/>
        <v>0</v>
      </c>
      <c r="AH1080" s="43" t="s">
        <v>1032</v>
      </c>
      <c r="AI1080" s="43" t="s">
        <v>1034</v>
      </c>
      <c r="AJ1080" s="43" t="s">
        <v>376</v>
      </c>
      <c r="AK1080" s="43" t="s">
        <v>658</v>
      </c>
      <c r="AL1080" s="43" t="s">
        <v>1325</v>
      </c>
      <c r="AM1080" s="43" t="s">
        <v>1326</v>
      </c>
      <c r="AN1080" s="43" t="s">
        <v>376</v>
      </c>
      <c r="AO1080" s="43" t="s">
        <v>658</v>
      </c>
      <c r="AP1080" s="43"/>
      <c r="AQ1080" s="43">
        <v>2</v>
      </c>
      <c r="AR1080" s="43"/>
      <c r="AS1080" s="43"/>
      <c r="AT1080" s="43"/>
      <c r="AU1080" s="43" t="s">
        <v>376</v>
      </c>
      <c r="AV1080" s="43"/>
      <c r="AW1080" s="43" t="s">
        <v>30</v>
      </c>
      <c r="AX1080" s="43"/>
      <c r="AY1080" s="43"/>
      <c r="AZ1080" s="43" t="s">
        <v>30</v>
      </c>
      <c r="BA1080" s="51"/>
      <c r="BB1080" s="48"/>
      <c r="BC1080" s="43"/>
      <c r="BD1080" s="43"/>
      <c r="BE1080" s="43"/>
      <c r="BF1080" s="43">
        <v>1</v>
      </c>
      <c r="BG1080" s="43">
        <v>1</v>
      </c>
      <c r="BH1080" s="43">
        <v>1</v>
      </c>
      <c r="BI1080" s="43" t="s">
        <v>1384</v>
      </c>
      <c r="BJ1080" s="43" t="s">
        <v>1322</v>
      </c>
      <c r="BK1080" s="43">
        <v>1988</v>
      </c>
      <c r="BL1080" s="43" t="str">
        <f t="shared" si="99"/>
        <v>1988Oxford United</v>
      </c>
      <c r="BM1080" s="49" t="str">
        <f t="shared" si="100"/>
        <v>Oxford United</v>
      </c>
      <c r="BN1080" s="43"/>
      <c r="BO1080" s="43"/>
      <c r="BP1080" s="43"/>
      <c r="BQ1080" s="43"/>
      <c r="BR1080" s="43"/>
      <c r="BS1080" s="43"/>
      <c r="BT1080" s="43"/>
      <c r="BU1080" s="43"/>
      <c r="BV1080" s="43" t="s">
        <v>376</v>
      </c>
      <c r="BW1080" s="43" t="s">
        <v>376</v>
      </c>
      <c r="BX1080" s="43"/>
      <c r="BY1080" s="32"/>
      <c r="BZ1080" s="50"/>
      <c r="CA1080" s="50"/>
      <c r="CB1080" s="88" t="str">
        <f t="shared" si="101"/>
        <v>19880210</v>
      </c>
    </row>
    <row r="1081" spans="1:80" s="49" customFormat="1" ht="12.95" customHeight="1" x14ac:dyDescent="0.2">
      <c r="A1081" s="43">
        <v>2</v>
      </c>
      <c r="B1081" s="43">
        <v>10</v>
      </c>
      <c r="C1081" s="43">
        <v>1988</v>
      </c>
      <c r="D1081" s="43" t="s">
        <v>658</v>
      </c>
      <c r="E1081" s="43" t="s">
        <v>523</v>
      </c>
      <c r="F1081" s="51" t="s">
        <v>1327</v>
      </c>
      <c r="G1081" s="43"/>
      <c r="H1081" s="51" t="s">
        <v>1011</v>
      </c>
      <c r="I1081" s="51">
        <v>1</v>
      </c>
      <c r="J1081" s="52">
        <v>32183</v>
      </c>
      <c r="K1081" s="43" t="s">
        <v>1322</v>
      </c>
      <c r="L1081" s="43" t="s">
        <v>1014</v>
      </c>
      <c r="M1081" s="43" t="s">
        <v>1384</v>
      </c>
      <c r="N1081" s="46">
        <v>1</v>
      </c>
      <c r="O1081" s="46">
        <v>1</v>
      </c>
      <c r="P1081" s="51" t="s">
        <v>1385</v>
      </c>
      <c r="Q1081" s="51" t="s">
        <v>1032</v>
      </c>
      <c r="R1081" s="51" t="s">
        <v>376</v>
      </c>
      <c r="S1081" s="43"/>
      <c r="T1081" s="43"/>
      <c r="U1081" s="43"/>
      <c r="V1081" s="43"/>
      <c r="W1081" s="43"/>
      <c r="X1081" s="43"/>
      <c r="Y1081" s="43"/>
      <c r="Z1081" s="43"/>
      <c r="AA1081" s="43"/>
      <c r="AB1081" s="43"/>
      <c r="AC1081" s="43"/>
      <c r="AD1081" s="43" t="s">
        <v>1037</v>
      </c>
      <c r="AE1081" s="47">
        <f t="shared" si="96"/>
        <v>0</v>
      </c>
      <c r="AF1081" s="47">
        <f t="shared" si="97"/>
        <v>1</v>
      </c>
      <c r="AG1081" s="47">
        <f t="shared" si="98"/>
        <v>0</v>
      </c>
      <c r="AH1081" s="43" t="s">
        <v>1325</v>
      </c>
      <c r="AI1081" s="43" t="s">
        <v>1326</v>
      </c>
      <c r="AJ1081" s="43" t="s">
        <v>376</v>
      </c>
      <c r="AK1081" s="43" t="s">
        <v>658</v>
      </c>
      <c r="AL1081" s="43" t="s">
        <v>1032</v>
      </c>
      <c r="AM1081" s="43" t="s">
        <v>1034</v>
      </c>
      <c r="AN1081" s="43" t="s">
        <v>376</v>
      </c>
      <c r="AO1081" s="43" t="s">
        <v>658</v>
      </c>
      <c r="AP1081" s="43"/>
      <c r="AQ1081" s="43">
        <v>2</v>
      </c>
      <c r="AR1081" s="43"/>
      <c r="AS1081" s="43"/>
      <c r="AT1081" s="43"/>
      <c r="AU1081" s="43" t="s">
        <v>376</v>
      </c>
      <c r="AV1081" s="43"/>
      <c r="AW1081" s="43" t="s">
        <v>30</v>
      </c>
      <c r="AX1081" s="43"/>
      <c r="AY1081" s="43"/>
      <c r="AZ1081" s="43" t="s">
        <v>30</v>
      </c>
      <c r="BA1081" s="51"/>
      <c r="BB1081" s="48"/>
      <c r="BC1081" s="43"/>
      <c r="BD1081" s="43"/>
      <c r="BE1081" s="43"/>
      <c r="BF1081" s="43">
        <v>1</v>
      </c>
      <c r="BG1081" s="43">
        <v>1</v>
      </c>
      <c r="BH1081" s="43">
        <v>1</v>
      </c>
      <c r="BI1081" s="43" t="s">
        <v>1322</v>
      </c>
      <c r="BJ1081" s="43" t="s">
        <v>1384</v>
      </c>
      <c r="BK1081" s="43">
        <v>1988</v>
      </c>
      <c r="BL1081" s="43" t="str">
        <f t="shared" si="99"/>
        <v>1988Luton Town</v>
      </c>
      <c r="BM1081" s="49" t="str">
        <f t="shared" si="100"/>
        <v>Oxford United</v>
      </c>
      <c r="BN1081" s="43"/>
      <c r="BO1081" s="43"/>
      <c r="BP1081" s="43"/>
      <c r="BQ1081" s="43"/>
      <c r="BR1081" s="43"/>
      <c r="BS1081" s="43"/>
      <c r="BT1081" s="43"/>
      <c r="BU1081" s="43"/>
      <c r="BV1081" s="43" t="s">
        <v>376</v>
      </c>
      <c r="BW1081" s="43" t="s">
        <v>376</v>
      </c>
      <c r="BX1081" s="43"/>
      <c r="BY1081" s="32"/>
      <c r="BZ1081" s="50"/>
      <c r="CA1081" s="50"/>
      <c r="CB1081" s="88" t="str">
        <f t="shared" si="101"/>
        <v>19880210</v>
      </c>
    </row>
    <row r="1082" spans="1:80" s="49" customFormat="1" ht="12.95" customHeight="1" x14ac:dyDescent="0.2">
      <c r="A1082" s="43">
        <v>2</v>
      </c>
      <c r="B1082" s="43">
        <v>24</v>
      </c>
      <c r="C1082" s="43">
        <v>1988</v>
      </c>
      <c r="D1082" s="43" t="s">
        <v>658</v>
      </c>
      <c r="E1082" s="43" t="s">
        <v>523</v>
      </c>
      <c r="F1082" s="51" t="s">
        <v>1327</v>
      </c>
      <c r="G1082" s="43"/>
      <c r="H1082" s="51" t="s">
        <v>1011</v>
      </c>
      <c r="I1082" s="51">
        <v>2</v>
      </c>
      <c r="J1082" s="52">
        <v>32197</v>
      </c>
      <c r="K1082" s="43" t="s">
        <v>587</v>
      </c>
      <c r="L1082" s="43" t="s">
        <v>3</v>
      </c>
      <c r="M1082" s="43" t="s">
        <v>804</v>
      </c>
      <c r="N1082" s="46">
        <v>3</v>
      </c>
      <c r="O1082" s="46">
        <v>1</v>
      </c>
      <c r="P1082" s="51" t="s">
        <v>1281</v>
      </c>
      <c r="Q1082" s="51" t="s">
        <v>1017</v>
      </c>
      <c r="R1082" s="51" t="s">
        <v>376</v>
      </c>
      <c r="S1082" s="43"/>
      <c r="T1082" s="43"/>
      <c r="U1082" s="43"/>
      <c r="V1082" s="43"/>
      <c r="W1082" s="43"/>
      <c r="X1082" s="43"/>
      <c r="Y1082" s="43"/>
      <c r="Z1082" s="43"/>
      <c r="AA1082" s="43"/>
      <c r="AB1082" s="43"/>
      <c r="AC1082" s="43"/>
      <c r="AD1082" s="43" t="s">
        <v>1033</v>
      </c>
      <c r="AE1082" s="47">
        <f t="shared" si="96"/>
        <v>1</v>
      </c>
      <c r="AF1082" s="47">
        <f t="shared" si="97"/>
        <v>0</v>
      </c>
      <c r="AG1082" s="47">
        <f t="shared" si="98"/>
        <v>0</v>
      </c>
      <c r="AH1082" s="43" t="s">
        <v>1017</v>
      </c>
      <c r="AI1082" s="43" t="s">
        <v>1018</v>
      </c>
      <c r="AJ1082" s="43" t="s">
        <v>376</v>
      </c>
      <c r="AK1082" s="43" t="s">
        <v>658</v>
      </c>
      <c r="AL1082" s="43" t="s">
        <v>588</v>
      </c>
      <c r="AM1082" s="43" t="s">
        <v>1175</v>
      </c>
      <c r="AN1082" s="43" t="s">
        <v>376</v>
      </c>
      <c r="AO1082" s="43" t="s">
        <v>658</v>
      </c>
      <c r="AP1082" s="43"/>
      <c r="AQ1082" s="43">
        <v>2</v>
      </c>
      <c r="AR1082" s="43"/>
      <c r="AS1082" s="43"/>
      <c r="AT1082" s="43"/>
      <c r="AU1082" s="43" t="s">
        <v>376</v>
      </c>
      <c r="AV1082" s="43"/>
      <c r="AW1082" s="43" t="s">
        <v>30</v>
      </c>
      <c r="AX1082" s="43"/>
      <c r="AY1082" s="43"/>
      <c r="AZ1082" s="43" t="s">
        <v>30</v>
      </c>
      <c r="BA1082" s="51"/>
      <c r="BB1082" s="48"/>
      <c r="BC1082" s="43"/>
      <c r="BD1082" s="43"/>
      <c r="BE1082" s="43"/>
      <c r="BF1082" s="43">
        <v>1</v>
      </c>
      <c r="BG1082" s="43">
        <v>1</v>
      </c>
      <c r="BH1082" s="43">
        <v>1</v>
      </c>
      <c r="BI1082" s="43" t="s">
        <v>587</v>
      </c>
      <c r="BJ1082" s="43" t="s">
        <v>804</v>
      </c>
      <c r="BK1082" s="43">
        <v>1988</v>
      </c>
      <c r="BL1082" s="43" t="str">
        <f t="shared" si="99"/>
        <v>1988Arsenal</v>
      </c>
      <c r="BM1082" s="49" t="str">
        <f t="shared" si="100"/>
        <v>Arsenal</v>
      </c>
      <c r="BN1082" s="43"/>
      <c r="BO1082" s="43"/>
      <c r="BP1082" s="43"/>
      <c r="BQ1082" s="43"/>
      <c r="BR1082" s="43"/>
      <c r="BS1082" s="43"/>
      <c r="BT1082" s="43"/>
      <c r="BU1082" s="43"/>
      <c r="BV1082" s="43" t="s">
        <v>376</v>
      </c>
      <c r="BW1082" s="43" t="s">
        <v>376</v>
      </c>
      <c r="BX1082" s="43"/>
      <c r="BZ1082" s="50"/>
      <c r="CA1082" s="50"/>
      <c r="CB1082" s="88" t="str">
        <f t="shared" si="101"/>
        <v>19880224</v>
      </c>
    </row>
    <row r="1083" spans="1:80" s="49" customFormat="1" ht="12.95" customHeight="1" x14ac:dyDescent="0.2">
      <c r="A1083" s="43">
        <v>2</v>
      </c>
      <c r="B1083" s="43">
        <v>24</v>
      </c>
      <c r="C1083" s="43">
        <v>1988</v>
      </c>
      <c r="D1083" s="43" t="s">
        <v>658</v>
      </c>
      <c r="E1083" s="43" t="s">
        <v>523</v>
      </c>
      <c r="F1083" s="51" t="s">
        <v>1327</v>
      </c>
      <c r="G1083" s="43"/>
      <c r="H1083" s="51" t="s">
        <v>1011</v>
      </c>
      <c r="I1083" s="51">
        <v>2</v>
      </c>
      <c r="J1083" s="52">
        <v>32197</v>
      </c>
      <c r="K1083" s="43" t="s">
        <v>804</v>
      </c>
      <c r="L1083" s="43" t="s">
        <v>4</v>
      </c>
      <c r="M1083" s="43" t="s">
        <v>587</v>
      </c>
      <c r="N1083" s="46">
        <v>1</v>
      </c>
      <c r="O1083" s="46">
        <v>3</v>
      </c>
      <c r="P1083" s="51" t="s">
        <v>1281</v>
      </c>
      <c r="Q1083" s="51" t="s">
        <v>1017</v>
      </c>
      <c r="R1083" s="51" t="s">
        <v>376</v>
      </c>
      <c r="S1083" s="43"/>
      <c r="T1083" s="43"/>
      <c r="U1083" s="43"/>
      <c r="V1083" s="43"/>
      <c r="W1083" s="43"/>
      <c r="X1083" s="43"/>
      <c r="Y1083" s="43"/>
      <c r="Z1083" s="43"/>
      <c r="AA1083" s="43"/>
      <c r="AB1083" s="43"/>
      <c r="AC1083" s="43"/>
      <c r="AD1083" s="43" t="s">
        <v>1037</v>
      </c>
      <c r="AE1083" s="47">
        <f t="shared" si="96"/>
        <v>0</v>
      </c>
      <c r="AF1083" s="47">
        <f t="shared" si="97"/>
        <v>0</v>
      </c>
      <c r="AG1083" s="47">
        <f t="shared" si="98"/>
        <v>1</v>
      </c>
      <c r="AH1083" s="43" t="s">
        <v>588</v>
      </c>
      <c r="AI1083" s="43" t="s">
        <v>1175</v>
      </c>
      <c r="AJ1083" s="43" t="s">
        <v>376</v>
      </c>
      <c r="AK1083" s="43" t="s">
        <v>658</v>
      </c>
      <c r="AL1083" s="43" t="s">
        <v>1017</v>
      </c>
      <c r="AM1083" s="43" t="s">
        <v>1018</v>
      </c>
      <c r="AN1083" s="43" t="s">
        <v>376</v>
      </c>
      <c r="AO1083" s="43" t="s">
        <v>658</v>
      </c>
      <c r="AP1083" s="43"/>
      <c r="AQ1083" s="43">
        <v>2</v>
      </c>
      <c r="AR1083" s="43"/>
      <c r="AS1083" s="43"/>
      <c r="AT1083" s="43"/>
      <c r="AU1083" s="43" t="s">
        <v>376</v>
      </c>
      <c r="AV1083" s="43"/>
      <c r="AW1083" s="43" t="s">
        <v>30</v>
      </c>
      <c r="AX1083" s="43"/>
      <c r="AY1083" s="43"/>
      <c r="AZ1083" s="43" t="s">
        <v>30</v>
      </c>
      <c r="BA1083" s="51"/>
      <c r="BB1083" s="48"/>
      <c r="BC1083" s="43"/>
      <c r="BD1083" s="43"/>
      <c r="BE1083" s="43"/>
      <c r="BF1083" s="43">
        <v>1</v>
      </c>
      <c r="BG1083" s="43">
        <v>1</v>
      </c>
      <c r="BH1083" s="43">
        <v>1</v>
      </c>
      <c r="BI1083" s="43" t="s">
        <v>804</v>
      </c>
      <c r="BJ1083" s="43" t="s">
        <v>587</v>
      </c>
      <c r="BK1083" s="43">
        <v>1988</v>
      </c>
      <c r="BL1083" s="43" t="str">
        <f t="shared" si="99"/>
        <v>1988Everton</v>
      </c>
      <c r="BM1083" s="49" t="str">
        <f t="shared" si="100"/>
        <v>Arsenal</v>
      </c>
      <c r="BN1083" s="43"/>
      <c r="BO1083" s="43"/>
      <c r="BP1083" s="43"/>
      <c r="BQ1083" s="43"/>
      <c r="BR1083" s="43"/>
      <c r="BS1083" s="43"/>
      <c r="BT1083" s="43"/>
      <c r="BU1083" s="43"/>
      <c r="BV1083" s="43" t="s">
        <v>376</v>
      </c>
      <c r="BW1083" s="43" t="s">
        <v>376</v>
      </c>
      <c r="BX1083" s="43"/>
      <c r="BZ1083" s="50"/>
      <c r="CA1083" s="50"/>
      <c r="CB1083" s="88" t="str">
        <f t="shared" si="101"/>
        <v>19880224</v>
      </c>
    </row>
    <row r="1084" spans="1:80" s="49" customFormat="1" ht="12.95" customHeight="1" x14ac:dyDescent="0.2">
      <c r="A1084" s="43">
        <v>2</v>
      </c>
      <c r="B1084" s="43">
        <v>28</v>
      </c>
      <c r="C1084" s="43">
        <v>1988</v>
      </c>
      <c r="D1084" s="43" t="s">
        <v>658</v>
      </c>
      <c r="E1084" s="43" t="s">
        <v>523</v>
      </c>
      <c r="F1084" s="51" t="s">
        <v>1327</v>
      </c>
      <c r="G1084" s="43"/>
      <c r="H1084" s="51" t="s">
        <v>1011</v>
      </c>
      <c r="I1084" s="51">
        <v>2</v>
      </c>
      <c r="J1084" s="52">
        <v>32201</v>
      </c>
      <c r="K1084" s="43" t="s">
        <v>1322</v>
      </c>
      <c r="L1084" s="43" t="s">
        <v>3</v>
      </c>
      <c r="M1084" s="43" t="s">
        <v>1384</v>
      </c>
      <c r="N1084" s="46">
        <v>2</v>
      </c>
      <c r="O1084" s="46">
        <v>0</v>
      </c>
      <c r="P1084" s="51" t="s">
        <v>1386</v>
      </c>
      <c r="Q1084" s="51" t="s">
        <v>1325</v>
      </c>
      <c r="R1084" s="51" t="s">
        <v>376</v>
      </c>
      <c r="S1084" s="43"/>
      <c r="T1084" s="43"/>
      <c r="U1084" s="43"/>
      <c r="V1084" s="43"/>
      <c r="W1084" s="43"/>
      <c r="X1084" s="43"/>
      <c r="Y1084" s="43"/>
      <c r="Z1084" s="43"/>
      <c r="AA1084" s="43"/>
      <c r="AB1084" s="43"/>
      <c r="AC1084" s="43"/>
      <c r="AD1084" s="43" t="s">
        <v>1033</v>
      </c>
      <c r="AE1084" s="47">
        <f t="shared" si="96"/>
        <v>1</v>
      </c>
      <c r="AF1084" s="47">
        <f t="shared" si="97"/>
        <v>0</v>
      </c>
      <c r="AG1084" s="47">
        <f t="shared" si="98"/>
        <v>0</v>
      </c>
      <c r="AH1084" s="43" t="s">
        <v>1325</v>
      </c>
      <c r="AI1084" s="43" t="s">
        <v>1326</v>
      </c>
      <c r="AJ1084" s="43" t="s">
        <v>376</v>
      </c>
      <c r="AK1084" s="43" t="s">
        <v>658</v>
      </c>
      <c r="AL1084" s="43" t="s">
        <v>1032</v>
      </c>
      <c r="AM1084" s="43" t="s">
        <v>1034</v>
      </c>
      <c r="AN1084" s="43" t="s">
        <v>376</v>
      </c>
      <c r="AO1084" s="43" t="s">
        <v>658</v>
      </c>
      <c r="AP1084" s="43"/>
      <c r="AQ1084" s="43">
        <v>2</v>
      </c>
      <c r="AR1084" s="43"/>
      <c r="AS1084" s="43"/>
      <c r="AT1084" s="43"/>
      <c r="AU1084" s="43" t="s">
        <v>376</v>
      </c>
      <c r="AV1084" s="43"/>
      <c r="AW1084" s="43" t="s">
        <v>30</v>
      </c>
      <c r="AX1084" s="43"/>
      <c r="AY1084" s="43"/>
      <c r="AZ1084" s="43" t="s">
        <v>30</v>
      </c>
      <c r="BA1084" s="51"/>
      <c r="BB1084" s="48"/>
      <c r="BC1084" s="43"/>
      <c r="BD1084" s="43"/>
      <c r="BE1084" s="43"/>
      <c r="BF1084" s="43">
        <v>1</v>
      </c>
      <c r="BG1084" s="43">
        <v>1</v>
      </c>
      <c r="BH1084" s="43">
        <v>1</v>
      </c>
      <c r="BI1084" s="43" t="s">
        <v>1322</v>
      </c>
      <c r="BJ1084" s="43" t="s">
        <v>1384</v>
      </c>
      <c r="BK1084" s="43">
        <v>1988</v>
      </c>
      <c r="BL1084" s="43" t="str">
        <f t="shared" si="99"/>
        <v>1988Luton Town</v>
      </c>
      <c r="BM1084" s="49" t="str">
        <f t="shared" si="100"/>
        <v>Luton Town</v>
      </c>
      <c r="BN1084" s="43"/>
      <c r="BO1084" s="43"/>
      <c r="BP1084" s="43"/>
      <c r="BQ1084" s="43"/>
      <c r="BR1084" s="43"/>
      <c r="BS1084" s="43"/>
      <c r="BT1084" s="43"/>
      <c r="BU1084" s="43"/>
      <c r="BV1084" s="43" t="s">
        <v>376</v>
      </c>
      <c r="BW1084" s="43" t="s">
        <v>376</v>
      </c>
      <c r="BX1084" s="43"/>
      <c r="BZ1084" s="50"/>
      <c r="CA1084" s="50"/>
      <c r="CB1084" s="88" t="str">
        <f t="shared" si="101"/>
        <v>19880228</v>
      </c>
    </row>
    <row r="1085" spans="1:80" s="49" customFormat="1" ht="12.95" customHeight="1" x14ac:dyDescent="0.2">
      <c r="A1085" s="43">
        <v>2</v>
      </c>
      <c r="B1085" s="43">
        <v>28</v>
      </c>
      <c r="C1085" s="43">
        <v>1988</v>
      </c>
      <c r="D1085" s="43" t="s">
        <v>658</v>
      </c>
      <c r="E1085" s="43" t="s">
        <v>523</v>
      </c>
      <c r="F1085" s="51" t="s">
        <v>1327</v>
      </c>
      <c r="G1085" s="43"/>
      <c r="H1085" s="51" t="s">
        <v>1011</v>
      </c>
      <c r="I1085" s="51">
        <v>2</v>
      </c>
      <c r="J1085" s="52">
        <v>32201</v>
      </c>
      <c r="K1085" s="43" t="s">
        <v>1384</v>
      </c>
      <c r="L1085" s="43" t="s">
        <v>4</v>
      </c>
      <c r="M1085" s="43" t="s">
        <v>1322</v>
      </c>
      <c r="N1085" s="46">
        <v>0</v>
      </c>
      <c r="O1085" s="46">
        <v>2</v>
      </c>
      <c r="P1085" s="51" t="s">
        <v>1386</v>
      </c>
      <c r="Q1085" s="51" t="s">
        <v>1325</v>
      </c>
      <c r="R1085" s="51" t="s">
        <v>376</v>
      </c>
      <c r="S1085" s="43"/>
      <c r="T1085" s="43"/>
      <c r="U1085" s="43"/>
      <c r="V1085" s="43"/>
      <c r="W1085" s="43"/>
      <c r="X1085" s="43"/>
      <c r="Y1085" s="43"/>
      <c r="Z1085" s="43"/>
      <c r="AA1085" s="43"/>
      <c r="AB1085" s="43"/>
      <c r="AC1085" s="43"/>
      <c r="AD1085" s="43" t="s">
        <v>1037</v>
      </c>
      <c r="AE1085" s="47">
        <f t="shared" si="96"/>
        <v>0</v>
      </c>
      <c r="AF1085" s="47">
        <f t="shared" si="97"/>
        <v>0</v>
      </c>
      <c r="AG1085" s="47">
        <f t="shared" si="98"/>
        <v>1</v>
      </c>
      <c r="AH1085" s="43" t="s">
        <v>1032</v>
      </c>
      <c r="AI1085" s="43" t="s">
        <v>1034</v>
      </c>
      <c r="AJ1085" s="43" t="s">
        <v>376</v>
      </c>
      <c r="AK1085" s="43" t="s">
        <v>658</v>
      </c>
      <c r="AL1085" s="43" t="s">
        <v>1325</v>
      </c>
      <c r="AM1085" s="43" t="s">
        <v>1326</v>
      </c>
      <c r="AN1085" s="43" t="s">
        <v>376</v>
      </c>
      <c r="AO1085" s="43" t="s">
        <v>658</v>
      </c>
      <c r="AP1085" s="43"/>
      <c r="AQ1085" s="43">
        <v>2</v>
      </c>
      <c r="AR1085" s="43"/>
      <c r="AS1085" s="43"/>
      <c r="AT1085" s="43"/>
      <c r="AU1085" s="43" t="s">
        <v>376</v>
      </c>
      <c r="AV1085" s="43"/>
      <c r="AW1085" s="43" t="s">
        <v>30</v>
      </c>
      <c r="AX1085" s="43"/>
      <c r="AY1085" s="43"/>
      <c r="AZ1085" s="43" t="s">
        <v>30</v>
      </c>
      <c r="BA1085" s="51"/>
      <c r="BB1085" s="48"/>
      <c r="BC1085" s="43"/>
      <c r="BD1085" s="43"/>
      <c r="BE1085" s="43"/>
      <c r="BF1085" s="43">
        <v>1</v>
      </c>
      <c r="BG1085" s="43">
        <v>1</v>
      </c>
      <c r="BH1085" s="43">
        <v>1</v>
      </c>
      <c r="BI1085" s="43" t="s">
        <v>1384</v>
      </c>
      <c r="BJ1085" s="43" t="s">
        <v>1322</v>
      </c>
      <c r="BK1085" s="43">
        <v>1988</v>
      </c>
      <c r="BL1085" s="43" t="str">
        <f t="shared" si="99"/>
        <v>1988Oxford United</v>
      </c>
      <c r="BM1085" s="49" t="str">
        <f t="shared" si="100"/>
        <v>Luton Town</v>
      </c>
      <c r="BN1085" s="43"/>
      <c r="BO1085" s="43"/>
      <c r="BP1085" s="43"/>
      <c r="BQ1085" s="43"/>
      <c r="BR1085" s="43"/>
      <c r="BS1085" s="43"/>
      <c r="BT1085" s="43"/>
      <c r="BU1085" s="43"/>
      <c r="BV1085" s="43" t="s">
        <v>376</v>
      </c>
      <c r="BW1085" s="43" t="s">
        <v>376</v>
      </c>
      <c r="BX1085" s="43"/>
      <c r="BZ1085" s="50"/>
      <c r="CA1085" s="50"/>
      <c r="CB1085" s="88" t="str">
        <f t="shared" si="101"/>
        <v>19880228</v>
      </c>
    </row>
    <row r="1086" spans="1:80" s="49" customFormat="1" ht="12.95" customHeight="1" x14ac:dyDescent="0.2">
      <c r="A1086" s="43">
        <v>4</v>
      </c>
      <c r="B1086" s="43">
        <v>9</v>
      </c>
      <c r="C1086" s="43">
        <v>1988</v>
      </c>
      <c r="D1086" s="43" t="s">
        <v>658</v>
      </c>
      <c r="E1086" s="43" t="s">
        <v>523</v>
      </c>
      <c r="F1086" s="44" t="s">
        <v>1010</v>
      </c>
      <c r="G1086" s="43"/>
      <c r="H1086" s="44" t="s">
        <v>1011</v>
      </c>
      <c r="I1086" s="44"/>
      <c r="J1086" s="45">
        <v>32242</v>
      </c>
      <c r="K1086" s="43" t="s">
        <v>588</v>
      </c>
      <c r="L1086" s="43" t="s">
        <v>3</v>
      </c>
      <c r="M1086" s="43" t="s">
        <v>1072</v>
      </c>
      <c r="N1086" s="46">
        <v>2</v>
      </c>
      <c r="O1086" s="46">
        <v>1</v>
      </c>
      <c r="P1086" s="44" t="s">
        <v>1252</v>
      </c>
      <c r="Q1086" s="44" t="s">
        <v>1097</v>
      </c>
      <c r="R1086" s="44" t="s">
        <v>376</v>
      </c>
      <c r="S1086" s="43"/>
      <c r="T1086" s="43"/>
      <c r="U1086" s="43"/>
      <c r="V1086" s="43"/>
      <c r="W1086" s="43"/>
      <c r="X1086" s="43"/>
      <c r="Y1086" s="43"/>
      <c r="Z1086" s="43"/>
      <c r="AA1086" s="43"/>
      <c r="AB1086" s="43"/>
      <c r="AC1086" s="43"/>
      <c r="AD1086" s="43"/>
      <c r="AE1086" s="47">
        <f t="shared" si="96"/>
        <v>1</v>
      </c>
      <c r="AF1086" s="47">
        <f t="shared" si="97"/>
        <v>0</v>
      </c>
      <c r="AG1086" s="47">
        <f t="shared" si="98"/>
        <v>0</v>
      </c>
      <c r="AH1086" s="43" t="s">
        <v>588</v>
      </c>
      <c r="AI1086" s="43" t="s">
        <v>1175</v>
      </c>
      <c r="AJ1086" s="43" t="s">
        <v>376</v>
      </c>
      <c r="AK1086" s="43" t="s">
        <v>658</v>
      </c>
      <c r="AL1086" s="43" t="s">
        <v>1073</v>
      </c>
      <c r="AM1086" s="43" t="s">
        <v>1074</v>
      </c>
      <c r="AN1086" s="43" t="s">
        <v>376</v>
      </c>
      <c r="AO1086" s="43" t="s">
        <v>658</v>
      </c>
      <c r="AP1086" s="43"/>
      <c r="AQ1086" s="43">
        <v>2</v>
      </c>
      <c r="AR1086" s="43"/>
      <c r="AS1086" s="43"/>
      <c r="AT1086" s="43"/>
      <c r="AU1086" s="43" t="s">
        <v>376</v>
      </c>
      <c r="AV1086" s="43"/>
      <c r="AW1086" s="43" t="s">
        <v>30</v>
      </c>
      <c r="AX1086" s="43"/>
      <c r="AY1086" s="43" t="s">
        <v>30</v>
      </c>
      <c r="AZ1086" s="43"/>
      <c r="BA1086" s="44"/>
      <c r="BB1086" s="48"/>
      <c r="BC1086" s="43"/>
      <c r="BD1086" s="43"/>
      <c r="BE1086" s="43"/>
      <c r="BF1086" s="43">
        <v>1</v>
      </c>
      <c r="BG1086" s="43">
        <v>1</v>
      </c>
      <c r="BH1086" s="43">
        <v>1</v>
      </c>
      <c r="BI1086" s="43" t="s">
        <v>588</v>
      </c>
      <c r="BJ1086" s="43" t="s">
        <v>1072</v>
      </c>
      <c r="BK1086" s="43">
        <v>1988</v>
      </c>
      <c r="BL1086" s="43" t="str">
        <f t="shared" si="99"/>
        <v>1988Liverpool</v>
      </c>
      <c r="BM1086" s="49" t="str">
        <f t="shared" si="100"/>
        <v>Sheffield</v>
      </c>
      <c r="BN1086" s="43"/>
      <c r="BO1086" s="43"/>
      <c r="BP1086" s="43"/>
      <c r="BQ1086" s="43"/>
      <c r="BR1086" s="43"/>
      <c r="BS1086" s="43"/>
      <c r="BT1086" s="43"/>
      <c r="BU1086" s="43"/>
      <c r="BV1086" s="43" t="s">
        <v>376</v>
      </c>
      <c r="BW1086" s="43" t="s">
        <v>376</v>
      </c>
      <c r="BX1086" s="43"/>
      <c r="BY1086" s="47"/>
      <c r="BZ1086" s="50"/>
      <c r="CA1086" s="50"/>
      <c r="CB1086" s="88" t="str">
        <f t="shared" si="101"/>
        <v>19880409</v>
      </c>
    </row>
    <row r="1087" spans="1:80" s="49" customFormat="1" ht="12.95" customHeight="1" x14ac:dyDescent="0.2">
      <c r="A1087" s="43">
        <v>4</v>
      </c>
      <c r="B1087" s="43">
        <v>9</v>
      </c>
      <c r="C1087" s="43">
        <v>1988</v>
      </c>
      <c r="D1087" s="43" t="s">
        <v>658</v>
      </c>
      <c r="E1087" s="43" t="s">
        <v>523</v>
      </c>
      <c r="F1087" s="44" t="s">
        <v>1010</v>
      </c>
      <c r="G1087" s="43"/>
      <c r="H1087" s="44" t="s">
        <v>1011</v>
      </c>
      <c r="I1087" s="44"/>
      <c r="J1087" s="45">
        <v>32242</v>
      </c>
      <c r="K1087" s="43" t="s">
        <v>1072</v>
      </c>
      <c r="L1087" s="43" t="s">
        <v>4</v>
      </c>
      <c r="M1087" s="43" t="s">
        <v>588</v>
      </c>
      <c r="N1087" s="46">
        <v>1</v>
      </c>
      <c r="O1087" s="46">
        <v>2</v>
      </c>
      <c r="P1087" s="44" t="s">
        <v>1252</v>
      </c>
      <c r="Q1087" s="44" t="s">
        <v>1097</v>
      </c>
      <c r="R1087" s="44" t="s">
        <v>376</v>
      </c>
      <c r="S1087" s="43"/>
      <c r="T1087" s="43"/>
      <c r="U1087" s="43"/>
      <c r="V1087" s="43"/>
      <c r="W1087" s="43"/>
      <c r="X1087" s="43"/>
      <c r="Y1087" s="43"/>
      <c r="Z1087" s="43"/>
      <c r="AA1087" s="43"/>
      <c r="AB1087" s="43"/>
      <c r="AC1087" s="43"/>
      <c r="AD1087" s="43"/>
      <c r="AE1087" s="47">
        <f t="shared" si="96"/>
        <v>0</v>
      </c>
      <c r="AF1087" s="47">
        <f t="shared" si="97"/>
        <v>0</v>
      </c>
      <c r="AG1087" s="47">
        <f t="shared" si="98"/>
        <v>1</v>
      </c>
      <c r="AH1087" s="43" t="s">
        <v>1073</v>
      </c>
      <c r="AI1087" s="43" t="s">
        <v>1074</v>
      </c>
      <c r="AJ1087" s="43" t="s">
        <v>376</v>
      </c>
      <c r="AK1087" s="43" t="s">
        <v>658</v>
      </c>
      <c r="AL1087" s="43" t="s">
        <v>588</v>
      </c>
      <c r="AM1087" s="43" t="s">
        <v>1175</v>
      </c>
      <c r="AN1087" s="43" t="s">
        <v>376</v>
      </c>
      <c r="AO1087" s="43" t="s">
        <v>658</v>
      </c>
      <c r="AP1087" s="43"/>
      <c r="AQ1087" s="43">
        <v>2</v>
      </c>
      <c r="AR1087" s="43"/>
      <c r="AS1087" s="43"/>
      <c r="AT1087" s="43"/>
      <c r="AU1087" s="43" t="s">
        <v>376</v>
      </c>
      <c r="AV1087" s="43"/>
      <c r="AW1087" s="43" t="s">
        <v>30</v>
      </c>
      <c r="AX1087" s="43"/>
      <c r="AY1087" s="43" t="s">
        <v>30</v>
      </c>
      <c r="AZ1087" s="43"/>
      <c r="BA1087" s="44"/>
      <c r="BB1087" s="48"/>
      <c r="BC1087" s="43"/>
      <c r="BD1087" s="43"/>
      <c r="BE1087" s="43"/>
      <c r="BF1087" s="43">
        <v>1</v>
      </c>
      <c r="BG1087" s="43">
        <v>1</v>
      </c>
      <c r="BH1087" s="43">
        <v>1</v>
      </c>
      <c r="BI1087" s="43" t="s">
        <v>1072</v>
      </c>
      <c r="BJ1087" s="43" t="s">
        <v>588</v>
      </c>
      <c r="BK1087" s="43">
        <v>1988</v>
      </c>
      <c r="BL1087" s="43" t="str">
        <f t="shared" si="99"/>
        <v>1988Nottingham Forest</v>
      </c>
      <c r="BM1087" s="49" t="str">
        <f t="shared" si="100"/>
        <v>Sheffield</v>
      </c>
      <c r="BN1087" s="43"/>
      <c r="BO1087" s="43"/>
      <c r="BP1087" s="43"/>
      <c r="BQ1087" s="43"/>
      <c r="BR1087" s="43"/>
      <c r="BS1087" s="43"/>
      <c r="BT1087" s="43"/>
      <c r="BU1087" s="43"/>
      <c r="BV1087" s="43" t="s">
        <v>376</v>
      </c>
      <c r="BW1087" s="43" t="s">
        <v>376</v>
      </c>
      <c r="BX1087" s="43"/>
      <c r="BY1087" s="47"/>
      <c r="BZ1087" s="50"/>
      <c r="CA1087" s="50"/>
      <c r="CB1087" s="88" t="str">
        <f t="shared" si="101"/>
        <v>19880409</v>
      </c>
    </row>
    <row r="1088" spans="1:80" s="49" customFormat="1" ht="12.95" customHeight="1" x14ac:dyDescent="0.2">
      <c r="A1088" s="43">
        <v>4</v>
      </c>
      <c r="B1088" s="43">
        <v>9</v>
      </c>
      <c r="C1088" s="43">
        <v>1988</v>
      </c>
      <c r="D1088" s="43" t="s">
        <v>658</v>
      </c>
      <c r="E1088" s="43" t="s">
        <v>523</v>
      </c>
      <c r="F1088" s="44" t="s">
        <v>1010</v>
      </c>
      <c r="G1088" s="43"/>
      <c r="H1088" s="44" t="s">
        <v>1011</v>
      </c>
      <c r="I1088" s="44"/>
      <c r="J1088" s="45">
        <v>32242</v>
      </c>
      <c r="K1088" s="43" t="s">
        <v>1387</v>
      </c>
      <c r="L1088" s="43" t="s">
        <v>3</v>
      </c>
      <c r="M1088" s="43" t="s">
        <v>1322</v>
      </c>
      <c r="N1088" s="46">
        <v>2</v>
      </c>
      <c r="O1088" s="46">
        <v>1</v>
      </c>
      <c r="P1088" s="44" t="s">
        <v>1222</v>
      </c>
      <c r="Q1088" s="44" t="s">
        <v>1017</v>
      </c>
      <c r="R1088" s="44" t="s">
        <v>376</v>
      </c>
      <c r="S1088" s="43"/>
      <c r="T1088" s="43"/>
      <c r="U1088" s="43"/>
      <c r="V1088" s="43"/>
      <c r="W1088" s="43"/>
      <c r="X1088" s="43"/>
      <c r="Y1088" s="43"/>
      <c r="Z1088" s="43"/>
      <c r="AA1088" s="43"/>
      <c r="AB1088" s="43"/>
      <c r="AC1088" s="43"/>
      <c r="AD1088" s="43"/>
      <c r="AE1088" s="47">
        <f t="shared" si="96"/>
        <v>1</v>
      </c>
      <c r="AF1088" s="47">
        <f t="shared" si="97"/>
        <v>0</v>
      </c>
      <c r="AG1088" s="47">
        <f t="shared" si="98"/>
        <v>0</v>
      </c>
      <c r="AH1088" s="43" t="s">
        <v>1017</v>
      </c>
      <c r="AI1088" s="43" t="s">
        <v>1018</v>
      </c>
      <c r="AJ1088" s="43" t="s">
        <v>376</v>
      </c>
      <c r="AK1088" s="43" t="s">
        <v>658</v>
      </c>
      <c r="AL1088" s="43" t="s">
        <v>1325</v>
      </c>
      <c r="AM1088" s="43" t="s">
        <v>1326</v>
      </c>
      <c r="AN1088" s="43" t="s">
        <v>376</v>
      </c>
      <c r="AO1088" s="43" t="s">
        <v>658</v>
      </c>
      <c r="AP1088" s="43"/>
      <c r="AQ1088" s="43">
        <v>2</v>
      </c>
      <c r="AR1088" s="43"/>
      <c r="AS1088" s="43"/>
      <c r="AT1088" s="43"/>
      <c r="AU1088" s="43" t="s">
        <v>376</v>
      </c>
      <c r="AV1088" s="43"/>
      <c r="AW1088" s="43" t="s">
        <v>30</v>
      </c>
      <c r="AX1088" s="43"/>
      <c r="AY1088" s="43" t="s">
        <v>30</v>
      </c>
      <c r="AZ1088" s="43"/>
      <c r="BA1088" s="44"/>
      <c r="BB1088" s="48"/>
      <c r="BC1088" s="43"/>
      <c r="BD1088" s="43"/>
      <c r="BE1088" s="43"/>
      <c r="BF1088" s="43">
        <v>1</v>
      </c>
      <c r="BG1088" s="43">
        <v>1</v>
      </c>
      <c r="BH1088" s="43">
        <v>1</v>
      </c>
      <c r="BI1088" s="43" t="s">
        <v>1388</v>
      </c>
      <c r="BJ1088" s="43" t="s">
        <v>1322</v>
      </c>
      <c r="BK1088" s="43">
        <v>1988</v>
      </c>
      <c r="BL1088" s="43" t="str">
        <f t="shared" si="99"/>
        <v>1988Milton Keynes Dons</v>
      </c>
      <c r="BM1088" s="49" t="str">
        <f t="shared" si="100"/>
        <v>London</v>
      </c>
      <c r="BN1088" s="43"/>
      <c r="BO1088" s="43"/>
      <c r="BP1088" s="43"/>
      <c r="BQ1088" s="43"/>
      <c r="BR1088" s="43"/>
      <c r="BS1088" s="43"/>
      <c r="BT1088" s="43"/>
      <c r="BU1088" s="43"/>
      <c r="BV1088" s="43" t="s">
        <v>376</v>
      </c>
      <c r="BW1088" s="43" t="s">
        <v>376</v>
      </c>
      <c r="BX1088" s="43"/>
      <c r="BZ1088" s="50"/>
      <c r="CA1088" s="50"/>
      <c r="CB1088" s="88" t="str">
        <f t="shared" si="101"/>
        <v>19880409</v>
      </c>
    </row>
    <row r="1089" spans="1:80" s="49" customFormat="1" ht="12.95" customHeight="1" x14ac:dyDescent="0.2">
      <c r="A1089" s="43">
        <v>4</v>
      </c>
      <c r="B1089" s="43">
        <v>9</v>
      </c>
      <c r="C1089" s="43">
        <v>1988</v>
      </c>
      <c r="D1089" s="43" t="s">
        <v>658</v>
      </c>
      <c r="E1089" s="43" t="s">
        <v>523</v>
      </c>
      <c r="F1089" s="44" t="s">
        <v>1010</v>
      </c>
      <c r="G1089" s="43"/>
      <c r="H1089" s="44" t="s">
        <v>1011</v>
      </c>
      <c r="I1089" s="44"/>
      <c r="J1089" s="45">
        <v>32242</v>
      </c>
      <c r="K1089" s="43" t="s">
        <v>1322</v>
      </c>
      <c r="L1089" s="43" t="s">
        <v>4</v>
      </c>
      <c r="M1089" s="43" t="s">
        <v>1387</v>
      </c>
      <c r="N1089" s="46">
        <v>1</v>
      </c>
      <c r="O1089" s="46">
        <v>2</v>
      </c>
      <c r="P1089" s="44" t="s">
        <v>1222</v>
      </c>
      <c r="Q1089" s="44" t="s">
        <v>1017</v>
      </c>
      <c r="R1089" s="44" t="s">
        <v>376</v>
      </c>
      <c r="S1089" s="43"/>
      <c r="T1089" s="43"/>
      <c r="U1089" s="43"/>
      <c r="V1089" s="43"/>
      <c r="W1089" s="43"/>
      <c r="X1089" s="43"/>
      <c r="Y1089" s="43"/>
      <c r="Z1089" s="43"/>
      <c r="AA1089" s="43"/>
      <c r="AB1089" s="43"/>
      <c r="AC1089" s="43"/>
      <c r="AD1089" s="43"/>
      <c r="AE1089" s="47">
        <f t="shared" si="96"/>
        <v>0</v>
      </c>
      <c r="AF1089" s="47">
        <f t="shared" si="97"/>
        <v>0</v>
      </c>
      <c r="AG1089" s="47">
        <f t="shared" si="98"/>
        <v>1</v>
      </c>
      <c r="AH1089" s="43" t="s">
        <v>1325</v>
      </c>
      <c r="AI1089" s="43" t="s">
        <v>1326</v>
      </c>
      <c r="AJ1089" s="43" t="s">
        <v>376</v>
      </c>
      <c r="AK1089" s="43" t="s">
        <v>658</v>
      </c>
      <c r="AL1089" s="43" t="s">
        <v>1017</v>
      </c>
      <c r="AM1089" s="43" t="s">
        <v>1018</v>
      </c>
      <c r="AN1089" s="43" t="s">
        <v>376</v>
      </c>
      <c r="AO1089" s="43" t="s">
        <v>658</v>
      </c>
      <c r="AP1089" s="43"/>
      <c r="AQ1089" s="43">
        <v>2</v>
      </c>
      <c r="AR1089" s="43"/>
      <c r="AS1089" s="43"/>
      <c r="AT1089" s="43"/>
      <c r="AU1089" s="43" t="s">
        <v>376</v>
      </c>
      <c r="AV1089" s="43"/>
      <c r="AW1089" s="43" t="s">
        <v>30</v>
      </c>
      <c r="AX1089" s="43"/>
      <c r="AY1089" s="43" t="s">
        <v>30</v>
      </c>
      <c r="AZ1089" s="43"/>
      <c r="BA1089" s="44"/>
      <c r="BB1089" s="48"/>
      <c r="BC1089" s="43"/>
      <c r="BD1089" s="43"/>
      <c r="BE1089" s="43"/>
      <c r="BF1089" s="43">
        <v>1</v>
      </c>
      <c r="BG1089" s="43">
        <v>1</v>
      </c>
      <c r="BH1089" s="43">
        <v>1</v>
      </c>
      <c r="BI1089" s="43" t="s">
        <v>1322</v>
      </c>
      <c r="BJ1089" s="43" t="s">
        <v>1388</v>
      </c>
      <c r="BK1089" s="43">
        <v>1988</v>
      </c>
      <c r="BL1089" s="43" t="str">
        <f t="shared" si="99"/>
        <v>1988Luton Town</v>
      </c>
      <c r="BM1089" s="49" t="str">
        <f t="shared" si="100"/>
        <v>London</v>
      </c>
      <c r="BN1089" s="43"/>
      <c r="BO1089" s="43"/>
      <c r="BP1089" s="43"/>
      <c r="BQ1089" s="43"/>
      <c r="BR1089" s="43"/>
      <c r="BS1089" s="43"/>
      <c r="BT1089" s="43"/>
      <c r="BU1089" s="43"/>
      <c r="BV1089" s="43" t="s">
        <v>376</v>
      </c>
      <c r="BW1089" s="43" t="s">
        <v>376</v>
      </c>
      <c r="BX1089" s="43"/>
      <c r="BZ1089" s="50"/>
      <c r="CA1089" s="50"/>
      <c r="CB1089" s="88" t="str">
        <f t="shared" si="101"/>
        <v>19880409</v>
      </c>
    </row>
    <row r="1090" spans="1:80" s="49" customFormat="1" ht="12.95" customHeight="1" x14ac:dyDescent="0.2">
      <c r="A1090" s="43">
        <v>4</v>
      </c>
      <c r="B1090" s="43">
        <v>24</v>
      </c>
      <c r="C1090" s="43">
        <v>1988</v>
      </c>
      <c r="D1090" s="43" t="s">
        <v>658</v>
      </c>
      <c r="E1090" s="43" t="s">
        <v>523</v>
      </c>
      <c r="F1090" s="51" t="s">
        <v>1327</v>
      </c>
      <c r="G1090" s="43"/>
      <c r="H1090" s="51" t="s">
        <v>40</v>
      </c>
      <c r="I1090" s="51"/>
      <c r="J1090" s="52">
        <v>32257</v>
      </c>
      <c r="K1090" s="43" t="s">
        <v>1322</v>
      </c>
      <c r="L1090" s="43" t="s">
        <v>3</v>
      </c>
      <c r="M1090" s="43" t="s">
        <v>587</v>
      </c>
      <c r="N1090" s="46">
        <v>3</v>
      </c>
      <c r="O1090" s="46">
        <v>2</v>
      </c>
      <c r="P1090" s="51" t="s">
        <v>1268</v>
      </c>
      <c r="Q1090" s="51" t="s">
        <v>1017</v>
      </c>
      <c r="R1090" s="51" t="s">
        <v>376</v>
      </c>
      <c r="S1090" s="43"/>
      <c r="T1090" s="43"/>
      <c r="U1090" s="43"/>
      <c r="V1090" s="43"/>
      <c r="W1090" s="43"/>
      <c r="X1090" s="43"/>
      <c r="Y1090" s="43"/>
      <c r="Z1090" s="43"/>
      <c r="AA1090" s="43"/>
      <c r="AB1090" s="43"/>
      <c r="AC1090" s="43"/>
      <c r="AD1090" s="43"/>
      <c r="AE1090" s="47">
        <f t="shared" ref="AE1090:AE1153" si="102">IF(L1090="W",1,0)</f>
        <v>1</v>
      </c>
      <c r="AF1090" s="47">
        <f t="shared" ref="AF1090:AF1153" si="103">IF(L1090="T",1,0)</f>
        <v>0</v>
      </c>
      <c r="AG1090" s="47">
        <f t="shared" ref="AG1090:AG1153" si="104">IF(L1090="L",1,0)</f>
        <v>0</v>
      </c>
      <c r="AH1090" s="43" t="s">
        <v>1325</v>
      </c>
      <c r="AI1090" s="43" t="s">
        <v>1326</v>
      </c>
      <c r="AJ1090" s="43" t="s">
        <v>376</v>
      </c>
      <c r="AK1090" s="43" t="s">
        <v>658</v>
      </c>
      <c r="AL1090" s="43" t="s">
        <v>1017</v>
      </c>
      <c r="AM1090" s="43" t="s">
        <v>1018</v>
      </c>
      <c r="AN1090" s="43" t="s">
        <v>376</v>
      </c>
      <c r="AO1090" s="43" t="s">
        <v>658</v>
      </c>
      <c r="AP1090" s="43"/>
      <c r="AQ1090" s="43">
        <v>1</v>
      </c>
      <c r="AR1090" s="43"/>
      <c r="AS1090" s="43"/>
      <c r="AT1090" s="43"/>
      <c r="AU1090" s="43" t="s">
        <v>376</v>
      </c>
      <c r="AV1090" s="43"/>
      <c r="AW1090" s="43" t="s">
        <v>30</v>
      </c>
      <c r="AX1090" s="43"/>
      <c r="AY1090" s="43"/>
      <c r="AZ1090" s="43" t="s">
        <v>30</v>
      </c>
      <c r="BA1090" s="51"/>
      <c r="BB1090" s="48" t="s">
        <v>30</v>
      </c>
      <c r="BC1090" s="43" t="s">
        <v>30</v>
      </c>
      <c r="BD1090" s="43"/>
      <c r="BE1090" s="43"/>
      <c r="BF1090" s="43">
        <v>1</v>
      </c>
      <c r="BG1090" s="43">
        <v>1</v>
      </c>
      <c r="BH1090" s="43">
        <v>1</v>
      </c>
      <c r="BI1090" s="43" t="s">
        <v>1322</v>
      </c>
      <c r="BJ1090" s="43" t="s">
        <v>587</v>
      </c>
      <c r="BK1090" s="43">
        <v>1988</v>
      </c>
      <c r="BL1090" s="43" t="str">
        <f t="shared" ref="BL1090:BL1153" si="105">BK1090&amp;BI1090</f>
        <v>1988Luton Town</v>
      </c>
      <c r="BM1090" s="49" t="str">
        <f t="shared" ref="BM1090:BM1153" si="106">IF(AD1090="Home",BI1090,IF(AD1090="Away",BJ1090,Q1090))</f>
        <v>London</v>
      </c>
      <c r="BN1090" s="43"/>
      <c r="BO1090" s="43"/>
      <c r="BP1090" s="43"/>
      <c r="BQ1090" s="43"/>
      <c r="BR1090" s="43"/>
      <c r="BS1090" s="43"/>
      <c r="BT1090" s="43"/>
      <c r="BU1090" s="43"/>
      <c r="BV1090" s="43" t="s">
        <v>376</v>
      </c>
      <c r="BW1090" s="43" t="s">
        <v>376</v>
      </c>
      <c r="BX1090" s="43"/>
      <c r="BZ1090" s="50"/>
      <c r="CA1090" s="50"/>
      <c r="CB1090" s="88" t="str">
        <f t="shared" ref="CB1090:CB1153" si="107">IF(OR(C1090="",A1090="",B1090=""),"",TEXT(C1090,"0000")&amp;TEXT(A1090,"00")&amp;TEXT(B1090,"00"))</f>
        <v>19880424</v>
      </c>
    </row>
    <row r="1091" spans="1:80" s="49" customFormat="1" ht="12.95" customHeight="1" x14ac:dyDescent="0.2">
      <c r="A1091" s="43">
        <v>4</v>
      </c>
      <c r="B1091" s="43">
        <v>24</v>
      </c>
      <c r="C1091" s="43">
        <v>1988</v>
      </c>
      <c r="D1091" s="43" t="s">
        <v>658</v>
      </c>
      <c r="E1091" s="43" t="s">
        <v>523</v>
      </c>
      <c r="F1091" s="51" t="s">
        <v>1327</v>
      </c>
      <c r="G1091" s="43"/>
      <c r="H1091" s="51" t="s">
        <v>40</v>
      </c>
      <c r="I1091" s="51"/>
      <c r="J1091" s="52">
        <v>32257</v>
      </c>
      <c r="K1091" s="43" t="s">
        <v>587</v>
      </c>
      <c r="L1091" s="43" t="s">
        <v>4</v>
      </c>
      <c r="M1091" s="43" t="s">
        <v>1322</v>
      </c>
      <c r="N1091" s="46">
        <v>2</v>
      </c>
      <c r="O1091" s="46">
        <v>3</v>
      </c>
      <c r="P1091" s="51" t="s">
        <v>1268</v>
      </c>
      <c r="Q1091" s="51" t="s">
        <v>1017</v>
      </c>
      <c r="R1091" s="51" t="s">
        <v>376</v>
      </c>
      <c r="S1091" s="43"/>
      <c r="T1091" s="43"/>
      <c r="U1091" s="43"/>
      <c r="V1091" s="43"/>
      <c r="W1091" s="43"/>
      <c r="X1091" s="43"/>
      <c r="Y1091" s="43"/>
      <c r="Z1091" s="43"/>
      <c r="AA1091" s="43"/>
      <c r="AB1091" s="43"/>
      <c r="AC1091" s="43"/>
      <c r="AD1091" s="43"/>
      <c r="AE1091" s="47">
        <f t="shared" si="102"/>
        <v>0</v>
      </c>
      <c r="AF1091" s="47">
        <f t="shared" si="103"/>
        <v>0</v>
      </c>
      <c r="AG1091" s="47">
        <f t="shared" si="104"/>
        <v>1</v>
      </c>
      <c r="AH1091" s="43" t="s">
        <v>1017</v>
      </c>
      <c r="AI1091" s="43" t="s">
        <v>1018</v>
      </c>
      <c r="AJ1091" s="43" t="s">
        <v>376</v>
      </c>
      <c r="AK1091" s="43" t="s">
        <v>658</v>
      </c>
      <c r="AL1091" s="43" t="s">
        <v>1325</v>
      </c>
      <c r="AM1091" s="43" t="s">
        <v>1326</v>
      </c>
      <c r="AN1091" s="43" t="s">
        <v>376</v>
      </c>
      <c r="AO1091" s="43" t="s">
        <v>658</v>
      </c>
      <c r="AP1091" s="43"/>
      <c r="AQ1091" s="43">
        <v>1</v>
      </c>
      <c r="AR1091" s="43"/>
      <c r="AS1091" s="43"/>
      <c r="AT1091" s="43"/>
      <c r="AU1091" s="43" t="s">
        <v>376</v>
      </c>
      <c r="AV1091" s="43"/>
      <c r="AW1091" s="43" t="s">
        <v>30</v>
      </c>
      <c r="AX1091" s="43"/>
      <c r="AY1091" s="43"/>
      <c r="AZ1091" s="43" t="s">
        <v>30</v>
      </c>
      <c r="BA1091" s="51"/>
      <c r="BB1091" s="48"/>
      <c r="BC1091" s="43" t="s">
        <v>30</v>
      </c>
      <c r="BD1091" s="43"/>
      <c r="BE1091" s="43"/>
      <c r="BF1091" s="43">
        <v>1</v>
      </c>
      <c r="BG1091" s="43">
        <v>1</v>
      </c>
      <c r="BH1091" s="43">
        <v>1</v>
      </c>
      <c r="BI1091" s="43" t="s">
        <v>587</v>
      </c>
      <c r="BJ1091" s="43" t="s">
        <v>1322</v>
      </c>
      <c r="BK1091" s="43">
        <v>1988</v>
      </c>
      <c r="BL1091" s="43" t="str">
        <f t="shared" si="105"/>
        <v>1988Arsenal</v>
      </c>
      <c r="BM1091" s="49" t="str">
        <f t="shared" si="106"/>
        <v>London</v>
      </c>
      <c r="BN1091" s="43"/>
      <c r="BO1091" s="43"/>
      <c r="BP1091" s="43"/>
      <c r="BQ1091" s="43"/>
      <c r="BR1091" s="43"/>
      <c r="BS1091" s="43"/>
      <c r="BT1091" s="43"/>
      <c r="BU1091" s="43"/>
      <c r="BV1091" s="43" t="s">
        <v>376</v>
      </c>
      <c r="BW1091" s="43" t="s">
        <v>376</v>
      </c>
      <c r="BX1091" s="43"/>
      <c r="BZ1091" s="50"/>
      <c r="CA1091" s="50"/>
      <c r="CB1091" s="88" t="str">
        <f t="shared" si="107"/>
        <v>19880424</v>
      </c>
    </row>
    <row r="1092" spans="1:80" s="49" customFormat="1" ht="12.95" customHeight="1" x14ac:dyDescent="0.2">
      <c r="A1092" s="43">
        <v>5</v>
      </c>
      <c r="B1092" s="43">
        <v>14</v>
      </c>
      <c r="C1092" s="43">
        <v>1988</v>
      </c>
      <c r="D1092" s="43" t="s">
        <v>658</v>
      </c>
      <c r="E1092" s="43" t="s">
        <v>523</v>
      </c>
      <c r="F1092" s="44" t="s">
        <v>1010</v>
      </c>
      <c r="G1092" s="43"/>
      <c r="H1092" s="44" t="s">
        <v>1025</v>
      </c>
      <c r="I1092" s="44"/>
      <c r="J1092" s="45">
        <v>32277</v>
      </c>
      <c r="K1092" s="43" t="s">
        <v>1387</v>
      </c>
      <c r="L1092" s="43" t="s">
        <v>3</v>
      </c>
      <c r="M1092" s="43" t="s">
        <v>588</v>
      </c>
      <c r="N1092" s="46">
        <v>1</v>
      </c>
      <c r="O1092" s="46">
        <v>0</v>
      </c>
      <c r="P1092" s="44" t="s">
        <v>1268</v>
      </c>
      <c r="Q1092" s="44" t="s">
        <v>1017</v>
      </c>
      <c r="R1092" s="44" t="s">
        <v>376</v>
      </c>
      <c r="S1092" s="43"/>
      <c r="T1092" s="43"/>
      <c r="U1092" s="43"/>
      <c r="V1092" s="43"/>
      <c r="W1092" s="43"/>
      <c r="X1092" s="43"/>
      <c r="Y1092" s="43"/>
      <c r="Z1092" s="43"/>
      <c r="AA1092" s="43"/>
      <c r="AB1092" s="43"/>
      <c r="AC1092" s="43"/>
      <c r="AD1092" s="43"/>
      <c r="AE1092" s="47">
        <f t="shared" si="102"/>
        <v>1</v>
      </c>
      <c r="AF1092" s="47">
        <f t="shared" si="103"/>
        <v>0</v>
      </c>
      <c r="AG1092" s="47">
        <f t="shared" si="104"/>
        <v>0</v>
      </c>
      <c r="AH1092" s="43" t="s">
        <v>1017</v>
      </c>
      <c r="AI1092" s="43" t="s">
        <v>1018</v>
      </c>
      <c r="AJ1092" s="43" t="s">
        <v>376</v>
      </c>
      <c r="AK1092" s="43" t="s">
        <v>658</v>
      </c>
      <c r="AL1092" s="43" t="s">
        <v>588</v>
      </c>
      <c r="AM1092" s="43" t="s">
        <v>1175</v>
      </c>
      <c r="AN1092" s="43" t="s">
        <v>376</v>
      </c>
      <c r="AO1092" s="43" t="s">
        <v>658</v>
      </c>
      <c r="AP1092" s="43"/>
      <c r="AQ1092" s="43">
        <v>1</v>
      </c>
      <c r="AR1092" s="43"/>
      <c r="AS1092" s="43"/>
      <c r="AT1092" s="43"/>
      <c r="AU1092" s="43" t="s">
        <v>376</v>
      </c>
      <c r="AV1092" s="43"/>
      <c r="AW1092" s="43" t="s">
        <v>30</v>
      </c>
      <c r="AX1092" s="43"/>
      <c r="AY1092" s="43" t="s">
        <v>30</v>
      </c>
      <c r="AZ1092" s="43"/>
      <c r="BA1092" s="44"/>
      <c r="BB1092" s="48" t="s">
        <v>30</v>
      </c>
      <c r="BC1092" s="43" t="s">
        <v>30</v>
      </c>
      <c r="BD1092" s="43"/>
      <c r="BE1092" s="43"/>
      <c r="BF1092" s="43">
        <v>1</v>
      </c>
      <c r="BG1092" s="43">
        <v>1</v>
      </c>
      <c r="BH1092" s="43">
        <v>1</v>
      </c>
      <c r="BI1092" s="43" t="s">
        <v>1388</v>
      </c>
      <c r="BJ1092" s="43" t="s">
        <v>588</v>
      </c>
      <c r="BK1092" s="43">
        <v>1988</v>
      </c>
      <c r="BL1092" s="43" t="str">
        <f t="shared" si="105"/>
        <v>1988Milton Keynes Dons</v>
      </c>
      <c r="BM1092" s="49" t="str">
        <f t="shared" si="106"/>
        <v>London</v>
      </c>
      <c r="BN1092" s="43"/>
      <c r="BO1092" s="43"/>
      <c r="BP1092" s="43"/>
      <c r="BQ1092" s="43"/>
      <c r="BR1092" s="43"/>
      <c r="BS1092" s="43"/>
      <c r="BT1092" s="43"/>
      <c r="BU1092" s="43"/>
      <c r="BV1092" s="43" t="s">
        <v>376</v>
      </c>
      <c r="BW1092" s="43" t="s">
        <v>376</v>
      </c>
      <c r="BX1092" s="43"/>
      <c r="BZ1092" s="50"/>
      <c r="CA1092" s="50"/>
      <c r="CB1092" s="88" t="str">
        <f t="shared" si="107"/>
        <v>19880514</v>
      </c>
    </row>
    <row r="1093" spans="1:80" s="49" customFormat="1" ht="12.95" customHeight="1" x14ac:dyDescent="0.2">
      <c r="A1093" s="43">
        <v>5</v>
      </c>
      <c r="B1093" s="43">
        <v>14</v>
      </c>
      <c r="C1093" s="43">
        <v>1988</v>
      </c>
      <c r="D1093" s="43" t="s">
        <v>658</v>
      </c>
      <c r="E1093" s="43" t="s">
        <v>523</v>
      </c>
      <c r="F1093" s="44" t="s">
        <v>1010</v>
      </c>
      <c r="G1093" s="43"/>
      <c r="H1093" s="44" t="s">
        <v>1025</v>
      </c>
      <c r="I1093" s="44"/>
      <c r="J1093" s="45">
        <v>32277</v>
      </c>
      <c r="K1093" s="43" t="s">
        <v>588</v>
      </c>
      <c r="L1093" s="43" t="s">
        <v>4</v>
      </c>
      <c r="M1093" s="43" t="s">
        <v>1387</v>
      </c>
      <c r="N1093" s="46">
        <v>0</v>
      </c>
      <c r="O1093" s="46">
        <v>1</v>
      </c>
      <c r="P1093" s="44" t="s">
        <v>1268</v>
      </c>
      <c r="Q1093" s="44" t="s">
        <v>1017</v>
      </c>
      <c r="R1093" s="44" t="s">
        <v>376</v>
      </c>
      <c r="S1093" s="43"/>
      <c r="T1093" s="43"/>
      <c r="U1093" s="43"/>
      <c r="V1093" s="43"/>
      <c r="W1093" s="43"/>
      <c r="X1093" s="43"/>
      <c r="Y1093" s="43"/>
      <c r="Z1093" s="43"/>
      <c r="AA1093" s="43"/>
      <c r="AB1093" s="43"/>
      <c r="AC1093" s="43"/>
      <c r="AD1093" s="43"/>
      <c r="AE1093" s="47">
        <f t="shared" si="102"/>
        <v>0</v>
      </c>
      <c r="AF1093" s="47">
        <f t="shared" si="103"/>
        <v>0</v>
      </c>
      <c r="AG1093" s="47">
        <f t="shared" si="104"/>
        <v>1</v>
      </c>
      <c r="AH1093" s="43" t="s">
        <v>588</v>
      </c>
      <c r="AI1093" s="43" t="s">
        <v>1175</v>
      </c>
      <c r="AJ1093" s="43" t="s">
        <v>376</v>
      </c>
      <c r="AK1093" s="43" t="s">
        <v>658</v>
      </c>
      <c r="AL1093" s="43" t="s">
        <v>1017</v>
      </c>
      <c r="AM1093" s="43" t="s">
        <v>1018</v>
      </c>
      <c r="AN1093" s="43" t="s">
        <v>376</v>
      </c>
      <c r="AO1093" s="43" t="s">
        <v>658</v>
      </c>
      <c r="AP1093" s="43"/>
      <c r="AQ1093" s="43">
        <v>1</v>
      </c>
      <c r="AR1093" s="43"/>
      <c r="AS1093" s="43"/>
      <c r="AT1093" s="43"/>
      <c r="AU1093" s="43" t="s">
        <v>376</v>
      </c>
      <c r="AV1093" s="43"/>
      <c r="AW1093" s="43" t="s">
        <v>30</v>
      </c>
      <c r="AX1093" s="43"/>
      <c r="AY1093" s="43" t="s">
        <v>30</v>
      </c>
      <c r="AZ1093" s="43"/>
      <c r="BA1093" s="44"/>
      <c r="BB1093" s="48"/>
      <c r="BC1093" s="43" t="s">
        <v>30</v>
      </c>
      <c r="BD1093" s="43"/>
      <c r="BE1093" s="43"/>
      <c r="BF1093" s="43">
        <v>1</v>
      </c>
      <c r="BG1093" s="43">
        <v>1</v>
      </c>
      <c r="BH1093" s="43">
        <v>1</v>
      </c>
      <c r="BI1093" s="43" t="s">
        <v>588</v>
      </c>
      <c r="BJ1093" s="43" t="s">
        <v>1388</v>
      </c>
      <c r="BK1093" s="43">
        <v>1988</v>
      </c>
      <c r="BL1093" s="43" t="str">
        <f t="shared" si="105"/>
        <v>1988Liverpool</v>
      </c>
      <c r="BM1093" s="49" t="str">
        <f t="shared" si="106"/>
        <v>London</v>
      </c>
      <c r="BN1093" s="43"/>
      <c r="BO1093" s="43"/>
      <c r="BP1093" s="43"/>
      <c r="BQ1093" s="43"/>
      <c r="BR1093" s="43"/>
      <c r="BS1093" s="43"/>
      <c r="BT1093" s="43"/>
      <c r="BU1093" s="43"/>
      <c r="BV1093" s="43" t="s">
        <v>376</v>
      </c>
      <c r="BW1093" s="43" t="s">
        <v>376</v>
      </c>
      <c r="BX1093" s="43"/>
      <c r="BZ1093" s="50"/>
      <c r="CA1093" s="50"/>
      <c r="CB1093" s="88" t="str">
        <f t="shared" si="107"/>
        <v>19880514</v>
      </c>
    </row>
    <row r="1094" spans="1:80" s="49" customFormat="1" ht="12.95" customHeight="1" x14ac:dyDescent="0.2">
      <c r="A1094" s="43">
        <v>2</v>
      </c>
      <c r="B1094" s="43">
        <v>12</v>
      </c>
      <c r="C1094" s="43">
        <v>1989</v>
      </c>
      <c r="D1094" s="43" t="s">
        <v>658</v>
      </c>
      <c r="E1094" s="43" t="s">
        <v>514</v>
      </c>
      <c r="F1094" s="51" t="s">
        <v>1327</v>
      </c>
      <c r="G1094" s="43"/>
      <c r="H1094" s="51" t="s">
        <v>1011</v>
      </c>
      <c r="I1094" s="51">
        <v>1</v>
      </c>
      <c r="J1094" s="52">
        <v>32551</v>
      </c>
      <c r="K1094" s="43" t="s">
        <v>803</v>
      </c>
      <c r="L1094" s="43" t="s">
        <v>4</v>
      </c>
      <c r="M1094" s="43" t="s">
        <v>1322</v>
      </c>
      <c r="N1094" s="46">
        <v>0</v>
      </c>
      <c r="O1094" s="46">
        <v>3</v>
      </c>
      <c r="P1094" s="51" t="s">
        <v>1341</v>
      </c>
      <c r="Q1094" s="51" t="s">
        <v>1017</v>
      </c>
      <c r="R1094" s="51" t="s">
        <v>376</v>
      </c>
      <c r="S1094" s="43"/>
      <c r="T1094" s="43"/>
      <c r="U1094" s="43"/>
      <c r="V1094" s="43"/>
      <c r="W1094" s="43"/>
      <c r="X1094" s="43"/>
      <c r="Y1094" s="43"/>
      <c r="Z1094" s="43"/>
      <c r="AA1094" s="43"/>
      <c r="AB1094" s="43"/>
      <c r="AC1094" s="43"/>
      <c r="AD1094" s="43" t="s">
        <v>1033</v>
      </c>
      <c r="AE1094" s="47">
        <f t="shared" si="102"/>
        <v>0</v>
      </c>
      <c r="AF1094" s="47">
        <f t="shared" si="103"/>
        <v>0</v>
      </c>
      <c r="AG1094" s="47">
        <f t="shared" si="104"/>
        <v>1</v>
      </c>
      <c r="AH1094" s="43" t="s">
        <v>1017</v>
      </c>
      <c r="AI1094" s="43" t="s">
        <v>1018</v>
      </c>
      <c r="AJ1094" s="43" t="s">
        <v>376</v>
      </c>
      <c r="AK1094" s="43" t="s">
        <v>658</v>
      </c>
      <c r="AL1094" s="43" t="s">
        <v>1325</v>
      </c>
      <c r="AM1094" s="43" t="s">
        <v>1326</v>
      </c>
      <c r="AN1094" s="43" t="s">
        <v>376</v>
      </c>
      <c r="AO1094" s="43" t="s">
        <v>658</v>
      </c>
      <c r="AP1094" s="43"/>
      <c r="AQ1094" s="43">
        <v>2</v>
      </c>
      <c r="AR1094" s="43"/>
      <c r="AS1094" s="43"/>
      <c r="AT1094" s="43"/>
      <c r="AU1094" s="43" t="s">
        <v>376</v>
      </c>
      <c r="AV1094" s="43"/>
      <c r="AW1094" s="43" t="s">
        <v>30</v>
      </c>
      <c r="AX1094" s="43"/>
      <c r="AY1094" s="43"/>
      <c r="AZ1094" s="43" t="s">
        <v>30</v>
      </c>
      <c r="BA1094" s="51"/>
      <c r="BB1094" s="48"/>
      <c r="BC1094" s="43"/>
      <c r="BD1094" s="43"/>
      <c r="BE1094" s="43"/>
      <c r="BF1094" s="43">
        <v>1</v>
      </c>
      <c r="BG1094" s="43">
        <v>1</v>
      </c>
      <c r="BH1094" s="43">
        <v>1</v>
      </c>
      <c r="BI1094" s="43" t="s">
        <v>803</v>
      </c>
      <c r="BJ1094" s="43" t="s">
        <v>1322</v>
      </c>
      <c r="BK1094" s="43">
        <v>1989</v>
      </c>
      <c r="BL1094" s="43" t="str">
        <f t="shared" si="105"/>
        <v>1989West Ham United</v>
      </c>
      <c r="BM1094" s="49" t="str">
        <f t="shared" si="106"/>
        <v>West Ham United</v>
      </c>
      <c r="BN1094" s="43"/>
      <c r="BO1094" s="43"/>
      <c r="BP1094" s="43"/>
      <c r="BQ1094" s="43"/>
      <c r="BR1094" s="43"/>
      <c r="BS1094" s="43"/>
      <c r="BT1094" s="43"/>
      <c r="BU1094" s="43"/>
      <c r="BV1094" s="43" t="s">
        <v>376</v>
      </c>
      <c r="BW1094" s="43" t="s">
        <v>376</v>
      </c>
      <c r="BX1094" s="43"/>
      <c r="BZ1094" s="50"/>
      <c r="CA1094" s="50"/>
      <c r="CB1094" s="88" t="str">
        <f t="shared" si="107"/>
        <v>19890212</v>
      </c>
    </row>
    <row r="1095" spans="1:80" s="49" customFormat="1" ht="12.95" customHeight="1" x14ac:dyDescent="0.2">
      <c r="A1095" s="43">
        <v>2</v>
      </c>
      <c r="B1095" s="43">
        <v>12</v>
      </c>
      <c r="C1095" s="43">
        <v>1989</v>
      </c>
      <c r="D1095" s="43" t="s">
        <v>658</v>
      </c>
      <c r="E1095" s="43" t="s">
        <v>514</v>
      </c>
      <c r="F1095" s="51" t="s">
        <v>1327</v>
      </c>
      <c r="G1095" s="43"/>
      <c r="H1095" s="51" t="s">
        <v>1011</v>
      </c>
      <c r="I1095" s="51">
        <v>1</v>
      </c>
      <c r="J1095" s="52">
        <v>32551</v>
      </c>
      <c r="K1095" s="43" t="s">
        <v>1322</v>
      </c>
      <c r="L1095" s="43" t="s">
        <v>3</v>
      </c>
      <c r="M1095" s="43" t="s">
        <v>803</v>
      </c>
      <c r="N1095" s="46">
        <v>3</v>
      </c>
      <c r="O1095" s="46">
        <v>0</v>
      </c>
      <c r="P1095" s="51" t="s">
        <v>1341</v>
      </c>
      <c r="Q1095" s="51" t="s">
        <v>1017</v>
      </c>
      <c r="R1095" s="51" t="s">
        <v>376</v>
      </c>
      <c r="S1095" s="43"/>
      <c r="T1095" s="43"/>
      <c r="U1095" s="43"/>
      <c r="V1095" s="43"/>
      <c r="W1095" s="43"/>
      <c r="X1095" s="43"/>
      <c r="Y1095" s="43"/>
      <c r="Z1095" s="43"/>
      <c r="AA1095" s="43"/>
      <c r="AB1095" s="43"/>
      <c r="AC1095" s="43"/>
      <c r="AD1095" s="43" t="s">
        <v>1037</v>
      </c>
      <c r="AE1095" s="47">
        <f t="shared" si="102"/>
        <v>1</v>
      </c>
      <c r="AF1095" s="47">
        <f t="shared" si="103"/>
        <v>0</v>
      </c>
      <c r="AG1095" s="47">
        <f t="shared" si="104"/>
        <v>0</v>
      </c>
      <c r="AH1095" s="43" t="s">
        <v>1325</v>
      </c>
      <c r="AI1095" s="43" t="s">
        <v>1326</v>
      </c>
      <c r="AJ1095" s="43" t="s">
        <v>376</v>
      </c>
      <c r="AK1095" s="43" t="s">
        <v>658</v>
      </c>
      <c r="AL1095" s="43" t="s">
        <v>1017</v>
      </c>
      <c r="AM1095" s="43" t="s">
        <v>1018</v>
      </c>
      <c r="AN1095" s="43" t="s">
        <v>376</v>
      </c>
      <c r="AO1095" s="43" t="s">
        <v>658</v>
      </c>
      <c r="AP1095" s="43"/>
      <c r="AQ1095" s="43">
        <v>2</v>
      </c>
      <c r="AR1095" s="43"/>
      <c r="AS1095" s="43"/>
      <c r="AT1095" s="43"/>
      <c r="AU1095" s="43" t="s">
        <v>376</v>
      </c>
      <c r="AV1095" s="43"/>
      <c r="AW1095" s="43" t="s">
        <v>30</v>
      </c>
      <c r="AX1095" s="43"/>
      <c r="AY1095" s="43"/>
      <c r="AZ1095" s="43" t="s">
        <v>30</v>
      </c>
      <c r="BA1095" s="51"/>
      <c r="BB1095" s="48"/>
      <c r="BC1095" s="43"/>
      <c r="BD1095" s="43"/>
      <c r="BE1095" s="43"/>
      <c r="BF1095" s="43">
        <v>1</v>
      </c>
      <c r="BG1095" s="43">
        <v>1</v>
      </c>
      <c r="BH1095" s="43">
        <v>1</v>
      </c>
      <c r="BI1095" s="43" t="s">
        <v>1322</v>
      </c>
      <c r="BJ1095" s="43" t="s">
        <v>803</v>
      </c>
      <c r="BK1095" s="43">
        <v>1989</v>
      </c>
      <c r="BL1095" s="43" t="str">
        <f t="shared" si="105"/>
        <v>1989Luton Town</v>
      </c>
      <c r="BM1095" s="49" t="str">
        <f t="shared" si="106"/>
        <v>West Ham United</v>
      </c>
      <c r="BN1095" s="43"/>
      <c r="BO1095" s="43"/>
      <c r="BP1095" s="43"/>
      <c r="BQ1095" s="43"/>
      <c r="BR1095" s="43"/>
      <c r="BS1095" s="43"/>
      <c r="BT1095" s="43"/>
      <c r="BU1095" s="43"/>
      <c r="BV1095" s="43" t="s">
        <v>376</v>
      </c>
      <c r="BW1095" s="43" t="s">
        <v>376</v>
      </c>
      <c r="BX1095" s="43"/>
      <c r="BZ1095" s="50"/>
      <c r="CA1095" s="50"/>
      <c r="CB1095" s="88" t="str">
        <f t="shared" si="107"/>
        <v>19890212</v>
      </c>
    </row>
    <row r="1096" spans="1:80" s="49" customFormat="1" ht="12.95" customHeight="1" x14ac:dyDescent="0.2">
      <c r="A1096" s="43">
        <v>2</v>
      </c>
      <c r="B1096" s="43">
        <v>15</v>
      </c>
      <c r="C1096" s="43">
        <v>1989</v>
      </c>
      <c r="D1096" s="43" t="s">
        <v>658</v>
      </c>
      <c r="E1096" s="43" t="s">
        <v>514</v>
      </c>
      <c r="F1096" s="51" t="s">
        <v>1327</v>
      </c>
      <c r="G1096" s="43"/>
      <c r="H1096" s="51" t="s">
        <v>1011</v>
      </c>
      <c r="I1096" s="51">
        <v>1</v>
      </c>
      <c r="J1096" s="52">
        <v>32554</v>
      </c>
      <c r="K1096" s="43" t="s">
        <v>1072</v>
      </c>
      <c r="L1096" s="43" t="s">
        <v>1014</v>
      </c>
      <c r="M1096" s="43" t="s">
        <v>1236</v>
      </c>
      <c r="N1096" s="46">
        <v>1</v>
      </c>
      <c r="O1096" s="46">
        <v>1</v>
      </c>
      <c r="P1096" s="51" t="s">
        <v>1135</v>
      </c>
      <c r="Q1096" s="51" t="s">
        <v>1073</v>
      </c>
      <c r="R1096" s="51" t="s">
        <v>376</v>
      </c>
      <c r="S1096" s="43"/>
      <c r="T1096" s="43"/>
      <c r="U1096" s="43"/>
      <c r="V1096" s="43"/>
      <c r="W1096" s="43"/>
      <c r="X1096" s="43"/>
      <c r="Y1096" s="43"/>
      <c r="Z1096" s="43"/>
      <c r="AA1096" s="43"/>
      <c r="AB1096" s="43"/>
      <c r="AC1096" s="43"/>
      <c r="AD1096" s="43" t="s">
        <v>1033</v>
      </c>
      <c r="AE1096" s="47">
        <f t="shared" si="102"/>
        <v>0</v>
      </c>
      <c r="AF1096" s="47">
        <f t="shared" si="103"/>
        <v>1</v>
      </c>
      <c r="AG1096" s="47">
        <f t="shared" si="104"/>
        <v>0</v>
      </c>
      <c r="AH1096" s="43" t="s">
        <v>1073</v>
      </c>
      <c r="AI1096" s="43" t="s">
        <v>1074</v>
      </c>
      <c r="AJ1096" s="43" t="s">
        <v>376</v>
      </c>
      <c r="AK1096" s="43" t="s">
        <v>658</v>
      </c>
      <c r="AL1096" s="43" t="s">
        <v>1237</v>
      </c>
      <c r="AM1096" s="43" t="s">
        <v>1237</v>
      </c>
      <c r="AN1096" s="43" t="s">
        <v>376</v>
      </c>
      <c r="AO1096" s="43" t="s">
        <v>658</v>
      </c>
      <c r="AP1096" s="43"/>
      <c r="AQ1096" s="43">
        <v>2</v>
      </c>
      <c r="AR1096" s="43"/>
      <c r="AS1096" s="43"/>
      <c r="AT1096" s="43"/>
      <c r="AU1096" s="43" t="s">
        <v>376</v>
      </c>
      <c r="AV1096" s="43"/>
      <c r="AW1096" s="43" t="s">
        <v>30</v>
      </c>
      <c r="AX1096" s="43"/>
      <c r="AY1096" s="43"/>
      <c r="AZ1096" s="43" t="s">
        <v>30</v>
      </c>
      <c r="BA1096" s="51"/>
      <c r="BB1096" s="48"/>
      <c r="BC1096" s="43"/>
      <c r="BD1096" s="43"/>
      <c r="BE1096" s="43"/>
      <c r="BF1096" s="43">
        <v>1</v>
      </c>
      <c r="BG1096" s="43">
        <v>1</v>
      </c>
      <c r="BH1096" s="43">
        <v>3</v>
      </c>
      <c r="BI1096" s="43" t="s">
        <v>1072</v>
      </c>
      <c r="BJ1096" s="43" t="s">
        <v>1236</v>
      </c>
      <c r="BK1096" s="43">
        <v>1989</v>
      </c>
      <c r="BL1096" s="43" t="str">
        <f t="shared" si="105"/>
        <v>1989Nottingham Forest</v>
      </c>
      <c r="BM1096" s="49" t="str">
        <f t="shared" si="106"/>
        <v>Nottingham Forest</v>
      </c>
      <c r="BN1096" s="43"/>
      <c r="BO1096" s="43"/>
      <c r="BP1096" s="43"/>
      <c r="BQ1096" s="43"/>
      <c r="BR1096" s="43"/>
      <c r="BS1096" s="43"/>
      <c r="BT1096" s="43"/>
      <c r="BU1096" s="43"/>
      <c r="BV1096" s="43" t="s">
        <v>376</v>
      </c>
      <c r="BW1096" s="43" t="s">
        <v>376</v>
      </c>
      <c r="BX1096" s="43"/>
      <c r="BY1096" s="32"/>
      <c r="BZ1096" s="50"/>
      <c r="CA1096" s="50"/>
      <c r="CB1096" s="88" t="str">
        <f t="shared" si="107"/>
        <v>19890215</v>
      </c>
    </row>
    <row r="1097" spans="1:80" s="49" customFormat="1" ht="12.95" customHeight="1" x14ac:dyDescent="0.2">
      <c r="A1097" s="43">
        <v>2</v>
      </c>
      <c r="B1097" s="43">
        <v>15</v>
      </c>
      <c r="C1097" s="43">
        <v>1989</v>
      </c>
      <c r="D1097" s="43" t="s">
        <v>658</v>
      </c>
      <c r="E1097" s="43" t="s">
        <v>514</v>
      </c>
      <c r="F1097" s="51" t="s">
        <v>1327</v>
      </c>
      <c r="G1097" s="43"/>
      <c r="H1097" s="51" t="s">
        <v>1011</v>
      </c>
      <c r="I1097" s="51">
        <v>1</v>
      </c>
      <c r="J1097" s="52">
        <v>32554</v>
      </c>
      <c r="K1097" s="43" t="s">
        <v>1236</v>
      </c>
      <c r="L1097" s="43" t="s">
        <v>1014</v>
      </c>
      <c r="M1097" s="43" t="s">
        <v>1072</v>
      </c>
      <c r="N1097" s="46">
        <v>1</v>
      </c>
      <c r="O1097" s="46">
        <v>1</v>
      </c>
      <c r="P1097" s="51" t="s">
        <v>1135</v>
      </c>
      <c r="Q1097" s="51" t="s">
        <v>1073</v>
      </c>
      <c r="R1097" s="51" t="s">
        <v>376</v>
      </c>
      <c r="S1097" s="43"/>
      <c r="T1097" s="43"/>
      <c r="U1097" s="43"/>
      <c r="V1097" s="43"/>
      <c r="W1097" s="43"/>
      <c r="X1097" s="43"/>
      <c r="Y1097" s="43"/>
      <c r="Z1097" s="43"/>
      <c r="AA1097" s="43"/>
      <c r="AB1097" s="43"/>
      <c r="AC1097" s="43"/>
      <c r="AD1097" s="43" t="s">
        <v>1037</v>
      </c>
      <c r="AE1097" s="47">
        <f t="shared" si="102"/>
        <v>0</v>
      </c>
      <c r="AF1097" s="47">
        <f t="shared" si="103"/>
        <v>1</v>
      </c>
      <c r="AG1097" s="47">
        <f t="shared" si="104"/>
        <v>0</v>
      </c>
      <c r="AH1097" s="43" t="s">
        <v>1237</v>
      </c>
      <c r="AI1097" s="43" t="s">
        <v>1237</v>
      </c>
      <c r="AJ1097" s="43" t="s">
        <v>376</v>
      </c>
      <c r="AK1097" s="43" t="s">
        <v>658</v>
      </c>
      <c r="AL1097" s="43" t="s">
        <v>1073</v>
      </c>
      <c r="AM1097" s="43" t="s">
        <v>1074</v>
      </c>
      <c r="AN1097" s="43" t="s">
        <v>376</v>
      </c>
      <c r="AO1097" s="43" t="s">
        <v>658</v>
      </c>
      <c r="AP1097" s="43"/>
      <c r="AQ1097" s="43">
        <v>2</v>
      </c>
      <c r="AR1097" s="43"/>
      <c r="AS1097" s="43"/>
      <c r="AT1097" s="43"/>
      <c r="AU1097" s="43" t="s">
        <v>376</v>
      </c>
      <c r="AV1097" s="43"/>
      <c r="AW1097" s="43" t="s">
        <v>30</v>
      </c>
      <c r="AX1097" s="43"/>
      <c r="AY1097" s="43"/>
      <c r="AZ1097" s="43" t="s">
        <v>30</v>
      </c>
      <c r="BA1097" s="51"/>
      <c r="BB1097" s="48"/>
      <c r="BC1097" s="43"/>
      <c r="BD1097" s="43"/>
      <c r="BE1097" s="43"/>
      <c r="BF1097" s="43">
        <v>1</v>
      </c>
      <c r="BG1097" s="43">
        <v>3</v>
      </c>
      <c r="BH1097" s="43">
        <v>1</v>
      </c>
      <c r="BI1097" s="43" t="s">
        <v>1236</v>
      </c>
      <c r="BJ1097" s="43" t="s">
        <v>1072</v>
      </c>
      <c r="BK1097" s="43">
        <v>1989</v>
      </c>
      <c r="BL1097" s="43" t="str">
        <f t="shared" si="105"/>
        <v>1989Bristol City</v>
      </c>
      <c r="BM1097" s="49" t="str">
        <f t="shared" si="106"/>
        <v>Nottingham Forest</v>
      </c>
      <c r="BN1097" s="43"/>
      <c r="BO1097" s="43"/>
      <c r="BP1097" s="43"/>
      <c r="BQ1097" s="43"/>
      <c r="BR1097" s="43"/>
      <c r="BS1097" s="43"/>
      <c r="BT1097" s="43"/>
      <c r="BU1097" s="43"/>
      <c r="BV1097" s="43" t="s">
        <v>376</v>
      </c>
      <c r="BW1097" s="43" t="s">
        <v>376</v>
      </c>
      <c r="BX1097" s="43"/>
      <c r="BY1097" s="32"/>
      <c r="BZ1097" s="50"/>
      <c r="CA1097" s="50"/>
      <c r="CB1097" s="88" t="str">
        <f t="shared" si="107"/>
        <v>19890215</v>
      </c>
    </row>
    <row r="1098" spans="1:80" s="49" customFormat="1" ht="12.95" customHeight="1" x14ac:dyDescent="0.2">
      <c r="A1098" s="43">
        <v>2</v>
      </c>
      <c r="B1098" s="43">
        <v>26</v>
      </c>
      <c r="C1098" s="43">
        <v>1989</v>
      </c>
      <c r="D1098" s="43" t="s">
        <v>658</v>
      </c>
      <c r="E1098" s="43" t="s">
        <v>514</v>
      </c>
      <c r="F1098" s="51" t="s">
        <v>1327</v>
      </c>
      <c r="G1098" s="43"/>
      <c r="H1098" s="51" t="s">
        <v>1011</v>
      </c>
      <c r="I1098" s="51">
        <v>2</v>
      </c>
      <c r="J1098" s="52">
        <v>32565</v>
      </c>
      <c r="K1098" s="43" t="s">
        <v>1236</v>
      </c>
      <c r="L1098" s="43" t="s">
        <v>4</v>
      </c>
      <c r="M1098" s="43" t="s">
        <v>1072</v>
      </c>
      <c r="N1098" s="46">
        <v>0</v>
      </c>
      <c r="O1098" s="46">
        <v>1</v>
      </c>
      <c r="P1098" s="51" t="s">
        <v>1358</v>
      </c>
      <c r="Q1098" s="51" t="s">
        <v>1237</v>
      </c>
      <c r="R1098" s="51" t="s">
        <v>376</v>
      </c>
      <c r="S1098" s="43"/>
      <c r="T1098" s="43"/>
      <c r="U1098" s="43"/>
      <c r="V1098" s="43"/>
      <c r="W1098" s="43"/>
      <c r="X1098" s="43"/>
      <c r="Y1098" s="43"/>
      <c r="Z1098" s="43"/>
      <c r="AA1098" s="43"/>
      <c r="AB1098" s="43"/>
      <c r="AC1098" s="43"/>
      <c r="AD1098" s="43" t="s">
        <v>1033</v>
      </c>
      <c r="AE1098" s="47">
        <f t="shared" si="102"/>
        <v>0</v>
      </c>
      <c r="AF1098" s="47">
        <f t="shared" si="103"/>
        <v>0</v>
      </c>
      <c r="AG1098" s="47">
        <f t="shared" si="104"/>
        <v>1</v>
      </c>
      <c r="AH1098" s="43" t="s">
        <v>1237</v>
      </c>
      <c r="AI1098" s="43" t="s">
        <v>1237</v>
      </c>
      <c r="AJ1098" s="43" t="s">
        <v>376</v>
      </c>
      <c r="AK1098" s="43" t="s">
        <v>658</v>
      </c>
      <c r="AL1098" s="43" t="s">
        <v>1073</v>
      </c>
      <c r="AM1098" s="43" t="s">
        <v>1074</v>
      </c>
      <c r="AN1098" s="43" t="s">
        <v>376</v>
      </c>
      <c r="AO1098" s="43" t="s">
        <v>658</v>
      </c>
      <c r="AP1098" s="43"/>
      <c r="AQ1098" s="43">
        <v>2</v>
      </c>
      <c r="AR1098" s="43"/>
      <c r="AS1098" s="43"/>
      <c r="AT1098" s="43"/>
      <c r="AU1098" s="43" t="s">
        <v>376</v>
      </c>
      <c r="AV1098" s="43"/>
      <c r="AW1098" s="43" t="s">
        <v>30</v>
      </c>
      <c r="AX1098" s="43"/>
      <c r="AY1098" s="43"/>
      <c r="AZ1098" s="43" t="s">
        <v>30</v>
      </c>
      <c r="BA1098" s="51"/>
      <c r="BB1098" s="48"/>
      <c r="BC1098" s="43"/>
      <c r="BD1098" s="43"/>
      <c r="BE1098" s="43"/>
      <c r="BF1098" s="43">
        <v>1</v>
      </c>
      <c r="BG1098" s="43">
        <v>3</v>
      </c>
      <c r="BH1098" s="43">
        <v>1</v>
      </c>
      <c r="BI1098" s="43" t="s">
        <v>1236</v>
      </c>
      <c r="BJ1098" s="43" t="s">
        <v>1072</v>
      </c>
      <c r="BK1098" s="43">
        <v>1989</v>
      </c>
      <c r="BL1098" s="43" t="str">
        <f t="shared" si="105"/>
        <v>1989Bristol City</v>
      </c>
      <c r="BM1098" s="49" t="str">
        <f t="shared" si="106"/>
        <v>Bristol City</v>
      </c>
      <c r="BN1098" s="43"/>
      <c r="BO1098" s="43"/>
      <c r="BP1098" s="43"/>
      <c r="BQ1098" s="43"/>
      <c r="BR1098" s="43"/>
      <c r="BS1098" s="43"/>
      <c r="BT1098" s="43"/>
      <c r="BU1098" s="43"/>
      <c r="BV1098" s="43" t="s">
        <v>376</v>
      </c>
      <c r="BW1098" s="43" t="s">
        <v>376</v>
      </c>
      <c r="BX1098" s="43"/>
      <c r="BZ1098" s="50"/>
      <c r="CA1098" s="50"/>
      <c r="CB1098" s="88" t="str">
        <f t="shared" si="107"/>
        <v>19890226</v>
      </c>
    </row>
    <row r="1099" spans="1:80" s="49" customFormat="1" ht="12.95" customHeight="1" x14ac:dyDescent="0.2">
      <c r="A1099" s="43">
        <v>2</v>
      </c>
      <c r="B1099" s="43">
        <v>26</v>
      </c>
      <c r="C1099" s="43">
        <v>1989</v>
      </c>
      <c r="D1099" s="43" t="s">
        <v>658</v>
      </c>
      <c r="E1099" s="43" t="s">
        <v>514</v>
      </c>
      <c r="F1099" s="51" t="s">
        <v>1327</v>
      </c>
      <c r="G1099" s="43"/>
      <c r="H1099" s="51" t="s">
        <v>1011</v>
      </c>
      <c r="I1099" s="51">
        <v>2</v>
      </c>
      <c r="J1099" s="52">
        <v>32565</v>
      </c>
      <c r="K1099" s="43" t="s">
        <v>1072</v>
      </c>
      <c r="L1099" s="43" t="s">
        <v>3</v>
      </c>
      <c r="M1099" s="43" t="s">
        <v>1236</v>
      </c>
      <c r="N1099" s="46">
        <v>1</v>
      </c>
      <c r="O1099" s="46">
        <v>0</v>
      </c>
      <c r="P1099" s="51" t="s">
        <v>1358</v>
      </c>
      <c r="Q1099" s="51" t="s">
        <v>1237</v>
      </c>
      <c r="R1099" s="51" t="s">
        <v>376</v>
      </c>
      <c r="S1099" s="43"/>
      <c r="T1099" s="43"/>
      <c r="U1099" s="43"/>
      <c r="V1099" s="43"/>
      <c r="W1099" s="43"/>
      <c r="X1099" s="43"/>
      <c r="Y1099" s="43"/>
      <c r="Z1099" s="43"/>
      <c r="AA1099" s="43"/>
      <c r="AB1099" s="43"/>
      <c r="AC1099" s="43"/>
      <c r="AD1099" s="43" t="s">
        <v>1037</v>
      </c>
      <c r="AE1099" s="47">
        <f t="shared" si="102"/>
        <v>1</v>
      </c>
      <c r="AF1099" s="47">
        <f t="shared" si="103"/>
        <v>0</v>
      </c>
      <c r="AG1099" s="47">
        <f t="shared" si="104"/>
        <v>0</v>
      </c>
      <c r="AH1099" s="43" t="s">
        <v>1073</v>
      </c>
      <c r="AI1099" s="43" t="s">
        <v>1074</v>
      </c>
      <c r="AJ1099" s="43" t="s">
        <v>376</v>
      </c>
      <c r="AK1099" s="43" t="s">
        <v>658</v>
      </c>
      <c r="AL1099" s="43" t="s">
        <v>1237</v>
      </c>
      <c r="AM1099" s="43" t="s">
        <v>1237</v>
      </c>
      <c r="AN1099" s="43" t="s">
        <v>376</v>
      </c>
      <c r="AO1099" s="43" t="s">
        <v>658</v>
      </c>
      <c r="AP1099" s="43"/>
      <c r="AQ1099" s="43">
        <v>2</v>
      </c>
      <c r="AR1099" s="43"/>
      <c r="AS1099" s="43"/>
      <c r="AT1099" s="43"/>
      <c r="AU1099" s="43" t="s">
        <v>376</v>
      </c>
      <c r="AV1099" s="43"/>
      <c r="AW1099" s="43" t="s">
        <v>30</v>
      </c>
      <c r="AX1099" s="43"/>
      <c r="AY1099" s="43"/>
      <c r="AZ1099" s="43" t="s">
        <v>30</v>
      </c>
      <c r="BA1099" s="51"/>
      <c r="BB1099" s="48"/>
      <c r="BC1099" s="43"/>
      <c r="BD1099" s="43"/>
      <c r="BE1099" s="43"/>
      <c r="BF1099" s="43">
        <v>1</v>
      </c>
      <c r="BG1099" s="43">
        <v>1</v>
      </c>
      <c r="BH1099" s="43">
        <v>3</v>
      </c>
      <c r="BI1099" s="43" t="s">
        <v>1072</v>
      </c>
      <c r="BJ1099" s="43" t="s">
        <v>1236</v>
      </c>
      <c r="BK1099" s="43">
        <v>1989</v>
      </c>
      <c r="BL1099" s="43" t="str">
        <f t="shared" si="105"/>
        <v>1989Nottingham Forest</v>
      </c>
      <c r="BM1099" s="49" t="str">
        <f t="shared" si="106"/>
        <v>Bristol City</v>
      </c>
      <c r="BN1099" s="43"/>
      <c r="BO1099" s="43"/>
      <c r="BP1099" s="43"/>
      <c r="BQ1099" s="43"/>
      <c r="BR1099" s="43"/>
      <c r="BS1099" s="43"/>
      <c r="BT1099" s="43"/>
      <c r="BU1099" s="43"/>
      <c r="BV1099" s="43" t="s">
        <v>376</v>
      </c>
      <c r="BW1099" s="43" t="s">
        <v>376</v>
      </c>
      <c r="BX1099" s="43"/>
      <c r="BZ1099" s="50"/>
      <c r="CA1099" s="50"/>
      <c r="CB1099" s="88" t="str">
        <f t="shared" si="107"/>
        <v>19890226</v>
      </c>
    </row>
    <row r="1100" spans="1:80" s="49" customFormat="1" ht="12.95" customHeight="1" x14ac:dyDescent="0.2">
      <c r="A1100" s="43">
        <v>3</v>
      </c>
      <c r="B1100" s="43">
        <v>1</v>
      </c>
      <c r="C1100" s="43">
        <v>1989</v>
      </c>
      <c r="D1100" s="43" t="s">
        <v>658</v>
      </c>
      <c r="E1100" s="43" t="s">
        <v>514</v>
      </c>
      <c r="F1100" s="51" t="s">
        <v>1327</v>
      </c>
      <c r="G1100" s="43"/>
      <c r="H1100" s="51" t="s">
        <v>1011</v>
      </c>
      <c r="I1100" s="51">
        <v>2</v>
      </c>
      <c r="J1100" s="52">
        <v>32568</v>
      </c>
      <c r="K1100" s="43" t="s">
        <v>1322</v>
      </c>
      <c r="L1100" s="43" t="s">
        <v>3</v>
      </c>
      <c r="M1100" s="43" t="s">
        <v>803</v>
      </c>
      <c r="N1100" s="46">
        <v>2</v>
      </c>
      <c r="O1100" s="46">
        <v>0</v>
      </c>
      <c r="P1100" s="51" t="s">
        <v>1386</v>
      </c>
      <c r="Q1100" s="51" t="s">
        <v>1325</v>
      </c>
      <c r="R1100" s="51" t="s">
        <v>376</v>
      </c>
      <c r="S1100" s="43"/>
      <c r="T1100" s="43"/>
      <c r="U1100" s="43"/>
      <c r="V1100" s="43"/>
      <c r="W1100" s="43"/>
      <c r="X1100" s="43"/>
      <c r="Y1100" s="43"/>
      <c r="Z1100" s="43"/>
      <c r="AA1100" s="43"/>
      <c r="AB1100" s="43"/>
      <c r="AC1100" s="43"/>
      <c r="AD1100" s="43" t="s">
        <v>1033</v>
      </c>
      <c r="AE1100" s="47">
        <f t="shared" si="102"/>
        <v>1</v>
      </c>
      <c r="AF1100" s="47">
        <f t="shared" si="103"/>
        <v>0</v>
      </c>
      <c r="AG1100" s="47">
        <f t="shared" si="104"/>
        <v>0</v>
      </c>
      <c r="AH1100" s="43" t="s">
        <v>1325</v>
      </c>
      <c r="AI1100" s="43" t="s">
        <v>1326</v>
      </c>
      <c r="AJ1100" s="43" t="s">
        <v>376</v>
      </c>
      <c r="AK1100" s="43" t="s">
        <v>658</v>
      </c>
      <c r="AL1100" s="43" t="s">
        <v>1017</v>
      </c>
      <c r="AM1100" s="43" t="s">
        <v>1018</v>
      </c>
      <c r="AN1100" s="43" t="s">
        <v>376</v>
      </c>
      <c r="AO1100" s="43" t="s">
        <v>658</v>
      </c>
      <c r="AP1100" s="43"/>
      <c r="AQ1100" s="43">
        <v>2</v>
      </c>
      <c r="AR1100" s="43"/>
      <c r="AS1100" s="43"/>
      <c r="AT1100" s="43"/>
      <c r="AU1100" s="43" t="s">
        <v>376</v>
      </c>
      <c r="AV1100" s="43"/>
      <c r="AW1100" s="43" t="s">
        <v>30</v>
      </c>
      <c r="AX1100" s="43"/>
      <c r="AY1100" s="43"/>
      <c r="AZ1100" s="43" t="s">
        <v>30</v>
      </c>
      <c r="BA1100" s="51"/>
      <c r="BB1100" s="48"/>
      <c r="BC1100" s="43"/>
      <c r="BD1100" s="43"/>
      <c r="BE1100" s="43"/>
      <c r="BF1100" s="43">
        <v>1</v>
      </c>
      <c r="BG1100" s="43">
        <v>1</v>
      </c>
      <c r="BH1100" s="43">
        <v>1</v>
      </c>
      <c r="BI1100" s="43" t="s">
        <v>1322</v>
      </c>
      <c r="BJ1100" s="43" t="s">
        <v>803</v>
      </c>
      <c r="BK1100" s="43">
        <v>1989</v>
      </c>
      <c r="BL1100" s="43" t="str">
        <f t="shared" si="105"/>
        <v>1989Luton Town</v>
      </c>
      <c r="BM1100" s="49" t="str">
        <f t="shared" si="106"/>
        <v>Luton Town</v>
      </c>
      <c r="BN1100" s="43"/>
      <c r="BO1100" s="43"/>
      <c r="BP1100" s="43"/>
      <c r="BQ1100" s="43"/>
      <c r="BR1100" s="43"/>
      <c r="BS1100" s="43"/>
      <c r="BT1100" s="43"/>
      <c r="BU1100" s="43"/>
      <c r="BV1100" s="43" t="s">
        <v>376</v>
      </c>
      <c r="BW1100" s="43" t="s">
        <v>376</v>
      </c>
      <c r="BX1100" s="43"/>
      <c r="BZ1100" s="50"/>
      <c r="CA1100" s="50"/>
      <c r="CB1100" s="88" t="str">
        <f t="shared" si="107"/>
        <v>19890301</v>
      </c>
    </row>
    <row r="1101" spans="1:80" s="49" customFormat="1" ht="12.95" customHeight="1" x14ac:dyDescent="0.2">
      <c r="A1101" s="43">
        <v>3</v>
      </c>
      <c r="B1101" s="43">
        <v>1</v>
      </c>
      <c r="C1101" s="43">
        <v>1989</v>
      </c>
      <c r="D1101" s="43" t="s">
        <v>658</v>
      </c>
      <c r="E1101" s="43" t="s">
        <v>514</v>
      </c>
      <c r="F1101" s="51" t="s">
        <v>1327</v>
      </c>
      <c r="G1101" s="43"/>
      <c r="H1101" s="51" t="s">
        <v>1011</v>
      </c>
      <c r="I1101" s="51">
        <v>2</v>
      </c>
      <c r="J1101" s="52">
        <v>32568</v>
      </c>
      <c r="K1101" s="43" t="s">
        <v>803</v>
      </c>
      <c r="L1101" s="43" t="s">
        <v>4</v>
      </c>
      <c r="M1101" s="43" t="s">
        <v>1322</v>
      </c>
      <c r="N1101" s="46">
        <v>0</v>
      </c>
      <c r="O1101" s="46">
        <v>2</v>
      </c>
      <c r="P1101" s="51" t="s">
        <v>1386</v>
      </c>
      <c r="Q1101" s="51" t="s">
        <v>1325</v>
      </c>
      <c r="R1101" s="51" t="s">
        <v>376</v>
      </c>
      <c r="S1101" s="43"/>
      <c r="T1101" s="43"/>
      <c r="U1101" s="43"/>
      <c r="V1101" s="43"/>
      <c r="W1101" s="43"/>
      <c r="X1101" s="43"/>
      <c r="Y1101" s="43"/>
      <c r="Z1101" s="43"/>
      <c r="AA1101" s="43"/>
      <c r="AB1101" s="43"/>
      <c r="AC1101" s="43"/>
      <c r="AD1101" s="43" t="s">
        <v>1037</v>
      </c>
      <c r="AE1101" s="47">
        <f t="shared" si="102"/>
        <v>0</v>
      </c>
      <c r="AF1101" s="47">
        <f t="shared" si="103"/>
        <v>0</v>
      </c>
      <c r="AG1101" s="47">
        <f t="shared" si="104"/>
        <v>1</v>
      </c>
      <c r="AH1101" s="43" t="s">
        <v>1017</v>
      </c>
      <c r="AI1101" s="43" t="s">
        <v>1018</v>
      </c>
      <c r="AJ1101" s="43" t="s">
        <v>376</v>
      </c>
      <c r="AK1101" s="43" t="s">
        <v>658</v>
      </c>
      <c r="AL1101" s="43" t="s">
        <v>1325</v>
      </c>
      <c r="AM1101" s="43" t="s">
        <v>1326</v>
      </c>
      <c r="AN1101" s="43" t="s">
        <v>376</v>
      </c>
      <c r="AO1101" s="43" t="s">
        <v>658</v>
      </c>
      <c r="AP1101" s="43"/>
      <c r="AQ1101" s="43">
        <v>2</v>
      </c>
      <c r="AR1101" s="43"/>
      <c r="AS1101" s="43"/>
      <c r="AT1101" s="43"/>
      <c r="AU1101" s="43" t="s">
        <v>376</v>
      </c>
      <c r="AV1101" s="43"/>
      <c r="AW1101" s="43" t="s">
        <v>30</v>
      </c>
      <c r="AX1101" s="43"/>
      <c r="AY1101" s="43"/>
      <c r="AZ1101" s="43" t="s">
        <v>30</v>
      </c>
      <c r="BA1101" s="51"/>
      <c r="BB1101" s="48"/>
      <c r="BC1101" s="43"/>
      <c r="BD1101" s="43"/>
      <c r="BE1101" s="43"/>
      <c r="BF1101" s="43">
        <v>1</v>
      </c>
      <c r="BG1101" s="43">
        <v>1</v>
      </c>
      <c r="BH1101" s="43">
        <v>1</v>
      </c>
      <c r="BI1101" s="43" t="s">
        <v>803</v>
      </c>
      <c r="BJ1101" s="43" t="s">
        <v>1322</v>
      </c>
      <c r="BK1101" s="43">
        <v>1989</v>
      </c>
      <c r="BL1101" s="43" t="str">
        <f t="shared" si="105"/>
        <v>1989West Ham United</v>
      </c>
      <c r="BM1101" s="49" t="str">
        <f t="shared" si="106"/>
        <v>Luton Town</v>
      </c>
      <c r="BN1101" s="43"/>
      <c r="BO1101" s="43"/>
      <c r="BP1101" s="43"/>
      <c r="BQ1101" s="43"/>
      <c r="BR1101" s="43"/>
      <c r="BS1101" s="43"/>
      <c r="BT1101" s="43"/>
      <c r="BU1101" s="43"/>
      <c r="BV1101" s="43" t="s">
        <v>376</v>
      </c>
      <c r="BW1101" s="43" t="s">
        <v>376</v>
      </c>
      <c r="BX1101" s="43"/>
      <c r="BZ1101" s="50"/>
      <c r="CA1101" s="50"/>
      <c r="CB1101" s="88" t="str">
        <f t="shared" si="107"/>
        <v>19890301</v>
      </c>
    </row>
    <row r="1102" spans="1:80" s="32" customFormat="1" ht="12.95" customHeight="1" x14ac:dyDescent="0.2">
      <c r="A1102" s="43">
        <v>4</v>
      </c>
      <c r="B1102" s="43">
        <v>9</v>
      </c>
      <c r="C1102" s="43">
        <v>1989</v>
      </c>
      <c r="D1102" s="43" t="s">
        <v>658</v>
      </c>
      <c r="E1102" s="43" t="s">
        <v>514</v>
      </c>
      <c r="F1102" s="51" t="s">
        <v>1327</v>
      </c>
      <c r="G1102" s="43"/>
      <c r="H1102" s="51" t="s">
        <v>40</v>
      </c>
      <c r="I1102" s="51"/>
      <c r="J1102" s="52">
        <v>32607</v>
      </c>
      <c r="K1102" s="43" t="s">
        <v>1072</v>
      </c>
      <c r="L1102" s="43" t="s">
        <v>3</v>
      </c>
      <c r="M1102" s="43" t="s">
        <v>1322</v>
      </c>
      <c r="N1102" s="46">
        <v>3</v>
      </c>
      <c r="O1102" s="46">
        <v>1</v>
      </c>
      <c r="P1102" s="51" t="s">
        <v>1268</v>
      </c>
      <c r="Q1102" s="51" t="s">
        <v>1017</v>
      </c>
      <c r="R1102" s="51" t="s">
        <v>376</v>
      </c>
      <c r="S1102" s="43"/>
      <c r="T1102" s="43"/>
      <c r="U1102" s="43"/>
      <c r="V1102" s="43"/>
      <c r="W1102" s="43"/>
      <c r="X1102" s="43"/>
      <c r="Y1102" s="43"/>
      <c r="Z1102" s="43"/>
      <c r="AA1102" s="43"/>
      <c r="AB1102" s="43"/>
      <c r="AC1102" s="43"/>
      <c r="AD1102" s="43"/>
      <c r="AE1102" s="47">
        <f t="shared" si="102"/>
        <v>1</v>
      </c>
      <c r="AF1102" s="47">
        <f t="shared" si="103"/>
        <v>0</v>
      </c>
      <c r="AG1102" s="47">
        <f t="shared" si="104"/>
        <v>0</v>
      </c>
      <c r="AH1102" s="43" t="s">
        <v>1073</v>
      </c>
      <c r="AI1102" s="43" t="s">
        <v>1074</v>
      </c>
      <c r="AJ1102" s="43" t="s">
        <v>376</v>
      </c>
      <c r="AK1102" s="43" t="s">
        <v>658</v>
      </c>
      <c r="AL1102" s="43" t="s">
        <v>1325</v>
      </c>
      <c r="AM1102" s="43" t="s">
        <v>1326</v>
      </c>
      <c r="AN1102" s="43" t="s">
        <v>376</v>
      </c>
      <c r="AO1102" s="43" t="s">
        <v>658</v>
      </c>
      <c r="AP1102" s="43"/>
      <c r="AQ1102" s="43">
        <v>1</v>
      </c>
      <c r="AR1102" s="43"/>
      <c r="AS1102" s="43"/>
      <c r="AT1102" s="43"/>
      <c r="AU1102" s="43" t="s">
        <v>376</v>
      </c>
      <c r="AV1102" s="43"/>
      <c r="AW1102" s="43" t="s">
        <v>30</v>
      </c>
      <c r="AX1102" s="43"/>
      <c r="AY1102" s="43"/>
      <c r="AZ1102" s="43" t="s">
        <v>30</v>
      </c>
      <c r="BA1102" s="51"/>
      <c r="BB1102" s="48" t="s">
        <v>30</v>
      </c>
      <c r="BC1102" s="43" t="s">
        <v>30</v>
      </c>
      <c r="BD1102" s="43"/>
      <c r="BE1102" s="43"/>
      <c r="BF1102" s="43">
        <v>1</v>
      </c>
      <c r="BG1102" s="43">
        <v>1</v>
      </c>
      <c r="BH1102" s="43">
        <v>1</v>
      </c>
      <c r="BI1102" s="43" t="s">
        <v>1072</v>
      </c>
      <c r="BJ1102" s="43" t="s">
        <v>1322</v>
      </c>
      <c r="BK1102" s="43">
        <v>1989</v>
      </c>
      <c r="BL1102" s="43" t="str">
        <f t="shared" si="105"/>
        <v>1989Nottingham Forest</v>
      </c>
      <c r="BM1102" s="49" t="str">
        <f t="shared" si="106"/>
        <v>London</v>
      </c>
      <c r="BN1102" s="43"/>
      <c r="BO1102" s="43"/>
      <c r="BP1102" s="43"/>
      <c r="BQ1102" s="43"/>
      <c r="BR1102" s="43"/>
      <c r="BS1102" s="43"/>
      <c r="BT1102" s="43"/>
      <c r="BU1102" s="43"/>
      <c r="BV1102" s="43" t="s">
        <v>376</v>
      </c>
      <c r="BW1102" s="43" t="s">
        <v>376</v>
      </c>
      <c r="BX1102" s="43"/>
      <c r="BY1102" s="49"/>
      <c r="BZ1102" s="50"/>
      <c r="CA1102" s="50"/>
      <c r="CB1102" s="88" t="str">
        <f t="shared" si="107"/>
        <v>19890409</v>
      </c>
    </row>
    <row r="1103" spans="1:80" s="32" customFormat="1" ht="12.95" customHeight="1" x14ac:dyDescent="0.2">
      <c r="A1103" s="43">
        <v>4</v>
      </c>
      <c r="B1103" s="43">
        <v>9</v>
      </c>
      <c r="C1103" s="43">
        <v>1989</v>
      </c>
      <c r="D1103" s="43" t="s">
        <v>658</v>
      </c>
      <c r="E1103" s="43" t="s">
        <v>514</v>
      </c>
      <c r="F1103" s="51" t="s">
        <v>1327</v>
      </c>
      <c r="G1103" s="43"/>
      <c r="H1103" s="51" t="s">
        <v>40</v>
      </c>
      <c r="I1103" s="51"/>
      <c r="J1103" s="52">
        <v>32607</v>
      </c>
      <c r="K1103" s="43" t="s">
        <v>1322</v>
      </c>
      <c r="L1103" s="43" t="s">
        <v>4</v>
      </c>
      <c r="M1103" s="43" t="s">
        <v>1072</v>
      </c>
      <c r="N1103" s="46">
        <v>1</v>
      </c>
      <c r="O1103" s="46">
        <v>3</v>
      </c>
      <c r="P1103" s="51" t="s">
        <v>1268</v>
      </c>
      <c r="Q1103" s="51" t="s">
        <v>1017</v>
      </c>
      <c r="R1103" s="51" t="s">
        <v>376</v>
      </c>
      <c r="S1103" s="43"/>
      <c r="T1103" s="43"/>
      <c r="U1103" s="43"/>
      <c r="V1103" s="43"/>
      <c r="W1103" s="43"/>
      <c r="X1103" s="43"/>
      <c r="Y1103" s="43"/>
      <c r="Z1103" s="43"/>
      <c r="AA1103" s="43"/>
      <c r="AB1103" s="43"/>
      <c r="AC1103" s="43"/>
      <c r="AD1103" s="43"/>
      <c r="AE1103" s="47">
        <f t="shared" si="102"/>
        <v>0</v>
      </c>
      <c r="AF1103" s="47">
        <f t="shared" si="103"/>
        <v>0</v>
      </c>
      <c r="AG1103" s="47">
        <f t="shared" si="104"/>
        <v>1</v>
      </c>
      <c r="AH1103" s="43" t="s">
        <v>1325</v>
      </c>
      <c r="AI1103" s="43" t="s">
        <v>1326</v>
      </c>
      <c r="AJ1103" s="43" t="s">
        <v>376</v>
      </c>
      <c r="AK1103" s="43" t="s">
        <v>658</v>
      </c>
      <c r="AL1103" s="43" t="s">
        <v>1073</v>
      </c>
      <c r="AM1103" s="43" t="s">
        <v>1074</v>
      </c>
      <c r="AN1103" s="43" t="s">
        <v>376</v>
      </c>
      <c r="AO1103" s="43" t="s">
        <v>658</v>
      </c>
      <c r="AP1103" s="43"/>
      <c r="AQ1103" s="43">
        <v>1</v>
      </c>
      <c r="AR1103" s="43"/>
      <c r="AS1103" s="43"/>
      <c r="AT1103" s="43"/>
      <c r="AU1103" s="43" t="s">
        <v>376</v>
      </c>
      <c r="AV1103" s="43"/>
      <c r="AW1103" s="43" t="s">
        <v>30</v>
      </c>
      <c r="AX1103" s="43"/>
      <c r="AY1103" s="43"/>
      <c r="AZ1103" s="43" t="s">
        <v>30</v>
      </c>
      <c r="BA1103" s="51"/>
      <c r="BB1103" s="48"/>
      <c r="BC1103" s="43" t="s">
        <v>30</v>
      </c>
      <c r="BD1103" s="43"/>
      <c r="BE1103" s="43"/>
      <c r="BF1103" s="43">
        <v>1</v>
      </c>
      <c r="BG1103" s="43">
        <v>1</v>
      </c>
      <c r="BH1103" s="43">
        <v>1</v>
      </c>
      <c r="BI1103" s="43" t="s">
        <v>1322</v>
      </c>
      <c r="BJ1103" s="43" t="s">
        <v>1072</v>
      </c>
      <c r="BK1103" s="43">
        <v>1989</v>
      </c>
      <c r="BL1103" s="43" t="str">
        <f t="shared" si="105"/>
        <v>1989Luton Town</v>
      </c>
      <c r="BM1103" s="49" t="str">
        <f t="shared" si="106"/>
        <v>London</v>
      </c>
      <c r="BN1103" s="43"/>
      <c r="BO1103" s="43"/>
      <c r="BP1103" s="43"/>
      <c r="BQ1103" s="43"/>
      <c r="BR1103" s="43"/>
      <c r="BS1103" s="43"/>
      <c r="BT1103" s="43"/>
      <c r="BU1103" s="43"/>
      <c r="BV1103" s="43" t="s">
        <v>376</v>
      </c>
      <c r="BW1103" s="43" t="s">
        <v>376</v>
      </c>
      <c r="BX1103" s="43"/>
      <c r="BY1103" s="49"/>
      <c r="BZ1103" s="50"/>
      <c r="CA1103" s="50"/>
      <c r="CB1103" s="88" t="str">
        <f t="shared" si="107"/>
        <v>19890409</v>
      </c>
    </row>
    <row r="1104" spans="1:80" s="32" customFormat="1" ht="12.95" customHeight="1" x14ac:dyDescent="0.2">
      <c r="A1104" s="43">
        <v>4</v>
      </c>
      <c r="B1104" s="43">
        <v>15</v>
      </c>
      <c r="C1104" s="43">
        <v>1989</v>
      </c>
      <c r="D1104" s="43" t="s">
        <v>658</v>
      </c>
      <c r="E1104" s="43" t="s">
        <v>514</v>
      </c>
      <c r="F1104" s="44" t="s">
        <v>1010</v>
      </c>
      <c r="G1104" s="43"/>
      <c r="H1104" s="44" t="s">
        <v>1011</v>
      </c>
      <c r="I1104" s="44"/>
      <c r="J1104" s="45">
        <v>32613</v>
      </c>
      <c r="K1104" s="43" t="s">
        <v>804</v>
      </c>
      <c r="L1104" s="43" t="s">
        <v>3</v>
      </c>
      <c r="M1104" s="43" t="s">
        <v>1321</v>
      </c>
      <c r="N1104" s="46">
        <v>1</v>
      </c>
      <c r="O1104" s="46">
        <v>0</v>
      </c>
      <c r="P1104" s="44" t="s">
        <v>1219</v>
      </c>
      <c r="Q1104" s="44" t="s">
        <v>1111</v>
      </c>
      <c r="R1104" s="44" t="s">
        <v>376</v>
      </c>
      <c r="S1104" s="43"/>
      <c r="T1104" s="43"/>
      <c r="U1104" s="43"/>
      <c r="V1104" s="43"/>
      <c r="W1104" s="43"/>
      <c r="X1104" s="43"/>
      <c r="Y1104" s="43"/>
      <c r="Z1104" s="43"/>
      <c r="AA1104" s="43"/>
      <c r="AB1104" s="43"/>
      <c r="AC1104" s="43"/>
      <c r="AD1104" s="43"/>
      <c r="AE1104" s="47">
        <f t="shared" si="102"/>
        <v>1</v>
      </c>
      <c r="AF1104" s="47">
        <f t="shared" si="103"/>
        <v>0</v>
      </c>
      <c r="AG1104" s="47">
        <f t="shared" si="104"/>
        <v>0</v>
      </c>
      <c r="AH1104" s="43" t="s">
        <v>588</v>
      </c>
      <c r="AI1104" s="43" t="s">
        <v>1175</v>
      </c>
      <c r="AJ1104" s="43" t="s">
        <v>376</v>
      </c>
      <c r="AK1104" s="43" t="s">
        <v>658</v>
      </c>
      <c r="AL1104" s="43" t="s">
        <v>1323</v>
      </c>
      <c r="AM1104" s="43" t="s">
        <v>1324</v>
      </c>
      <c r="AN1104" s="43" t="s">
        <v>376</v>
      </c>
      <c r="AO1104" s="43" t="s">
        <v>658</v>
      </c>
      <c r="AP1104" s="43"/>
      <c r="AQ1104" s="43">
        <v>2</v>
      </c>
      <c r="AR1104" s="43"/>
      <c r="AS1104" s="43"/>
      <c r="AT1104" s="43"/>
      <c r="AU1104" s="43" t="s">
        <v>376</v>
      </c>
      <c r="AV1104" s="43"/>
      <c r="AW1104" s="43" t="s">
        <v>30</v>
      </c>
      <c r="AX1104" s="43"/>
      <c r="AY1104" s="43" t="s">
        <v>30</v>
      </c>
      <c r="AZ1104" s="43"/>
      <c r="BA1104" s="44"/>
      <c r="BB1104" s="48"/>
      <c r="BC1104" s="43"/>
      <c r="BD1104" s="43"/>
      <c r="BE1104" s="43"/>
      <c r="BF1104" s="43">
        <v>1</v>
      </c>
      <c r="BG1104" s="43">
        <v>1</v>
      </c>
      <c r="BH1104" s="43">
        <v>1</v>
      </c>
      <c r="BI1104" s="43" t="s">
        <v>804</v>
      </c>
      <c r="BJ1104" s="43" t="s">
        <v>1321</v>
      </c>
      <c r="BK1104" s="43">
        <v>1989</v>
      </c>
      <c r="BL1104" s="43" t="str">
        <f t="shared" si="105"/>
        <v>1989Everton</v>
      </c>
      <c r="BM1104" s="49" t="str">
        <f t="shared" si="106"/>
        <v>Birmingham</v>
      </c>
      <c r="BN1104" s="43"/>
      <c r="BO1104" s="43"/>
      <c r="BP1104" s="43"/>
      <c r="BQ1104" s="43"/>
      <c r="BR1104" s="43"/>
      <c r="BS1104" s="43"/>
      <c r="BT1104" s="43"/>
      <c r="BU1104" s="43"/>
      <c r="BV1104" s="43" t="s">
        <v>376</v>
      </c>
      <c r="BW1104" s="43" t="s">
        <v>376</v>
      </c>
      <c r="BX1104" s="43"/>
      <c r="BY1104" s="49"/>
      <c r="BZ1104" s="50"/>
      <c r="CA1104" s="50"/>
      <c r="CB1104" s="88" t="str">
        <f t="shared" si="107"/>
        <v>19890415</v>
      </c>
    </row>
    <row r="1105" spans="1:80" s="32" customFormat="1" ht="12.95" customHeight="1" x14ac:dyDescent="0.2">
      <c r="A1105" s="43">
        <v>4</v>
      </c>
      <c r="B1105" s="43">
        <v>15</v>
      </c>
      <c r="C1105" s="43">
        <v>1989</v>
      </c>
      <c r="D1105" s="43" t="s">
        <v>658</v>
      </c>
      <c r="E1105" s="43" t="s">
        <v>514</v>
      </c>
      <c r="F1105" s="44" t="s">
        <v>1010</v>
      </c>
      <c r="G1105" s="43"/>
      <c r="H1105" s="44" t="s">
        <v>1011</v>
      </c>
      <c r="I1105" s="44"/>
      <c r="J1105" s="45">
        <v>32613</v>
      </c>
      <c r="K1105" s="43" t="s">
        <v>1321</v>
      </c>
      <c r="L1105" s="43" t="s">
        <v>4</v>
      </c>
      <c r="M1105" s="43" t="s">
        <v>804</v>
      </c>
      <c r="N1105" s="46">
        <v>0</v>
      </c>
      <c r="O1105" s="46">
        <v>1</v>
      </c>
      <c r="P1105" s="44" t="s">
        <v>1219</v>
      </c>
      <c r="Q1105" s="44" t="s">
        <v>1111</v>
      </c>
      <c r="R1105" s="44" t="s">
        <v>376</v>
      </c>
      <c r="S1105" s="43"/>
      <c r="T1105" s="43"/>
      <c r="U1105" s="43"/>
      <c r="V1105" s="43"/>
      <c r="W1105" s="43"/>
      <c r="X1105" s="43"/>
      <c r="Y1105" s="43"/>
      <c r="Z1105" s="43"/>
      <c r="AA1105" s="43"/>
      <c r="AB1105" s="43"/>
      <c r="AC1105" s="43"/>
      <c r="AD1105" s="43"/>
      <c r="AE1105" s="47">
        <f t="shared" si="102"/>
        <v>0</v>
      </c>
      <c r="AF1105" s="47">
        <f t="shared" si="103"/>
        <v>0</v>
      </c>
      <c r="AG1105" s="47">
        <f t="shared" si="104"/>
        <v>1</v>
      </c>
      <c r="AH1105" s="43" t="s">
        <v>1323</v>
      </c>
      <c r="AI1105" s="43" t="s">
        <v>1324</v>
      </c>
      <c r="AJ1105" s="43" t="s">
        <v>376</v>
      </c>
      <c r="AK1105" s="43" t="s">
        <v>658</v>
      </c>
      <c r="AL1105" s="43" t="s">
        <v>588</v>
      </c>
      <c r="AM1105" s="43" t="s">
        <v>1175</v>
      </c>
      <c r="AN1105" s="43" t="s">
        <v>376</v>
      </c>
      <c r="AO1105" s="43" t="s">
        <v>658</v>
      </c>
      <c r="AP1105" s="43"/>
      <c r="AQ1105" s="43">
        <v>2</v>
      </c>
      <c r="AR1105" s="43"/>
      <c r="AS1105" s="43"/>
      <c r="AT1105" s="43"/>
      <c r="AU1105" s="43" t="s">
        <v>376</v>
      </c>
      <c r="AV1105" s="43"/>
      <c r="AW1105" s="43" t="s">
        <v>30</v>
      </c>
      <c r="AX1105" s="43"/>
      <c r="AY1105" s="43" t="s">
        <v>30</v>
      </c>
      <c r="AZ1105" s="43"/>
      <c r="BA1105" s="44"/>
      <c r="BB1105" s="48"/>
      <c r="BC1105" s="43"/>
      <c r="BD1105" s="43"/>
      <c r="BE1105" s="43"/>
      <c r="BF1105" s="43">
        <v>1</v>
      </c>
      <c r="BG1105" s="43">
        <v>1</v>
      </c>
      <c r="BH1105" s="43">
        <v>1</v>
      </c>
      <c r="BI1105" s="43" t="s">
        <v>1321</v>
      </c>
      <c r="BJ1105" s="43" t="s">
        <v>804</v>
      </c>
      <c r="BK1105" s="43">
        <v>1989</v>
      </c>
      <c r="BL1105" s="43" t="str">
        <f t="shared" si="105"/>
        <v>1989Norwich City</v>
      </c>
      <c r="BM1105" s="49" t="str">
        <f t="shared" si="106"/>
        <v>Birmingham</v>
      </c>
      <c r="BN1105" s="43"/>
      <c r="BO1105" s="43"/>
      <c r="BP1105" s="43"/>
      <c r="BQ1105" s="43"/>
      <c r="BR1105" s="43"/>
      <c r="BS1105" s="43"/>
      <c r="BT1105" s="43"/>
      <c r="BU1105" s="43"/>
      <c r="BV1105" s="43" t="s">
        <v>376</v>
      </c>
      <c r="BW1105" s="43" t="s">
        <v>376</v>
      </c>
      <c r="BX1105" s="43"/>
      <c r="BY1105" s="49"/>
      <c r="BZ1105" s="50"/>
      <c r="CA1105" s="50"/>
      <c r="CB1105" s="88" t="str">
        <f t="shared" si="107"/>
        <v>19890415</v>
      </c>
    </row>
    <row r="1106" spans="1:80" s="32" customFormat="1" ht="12.95" customHeight="1" x14ac:dyDescent="0.2">
      <c r="A1106" s="43">
        <v>5</v>
      </c>
      <c r="B1106" s="43">
        <v>7</v>
      </c>
      <c r="C1106" s="43">
        <v>1989</v>
      </c>
      <c r="D1106" s="43" t="s">
        <v>658</v>
      </c>
      <c r="E1106" s="43" t="s">
        <v>514</v>
      </c>
      <c r="F1106" s="44" t="s">
        <v>1010</v>
      </c>
      <c r="G1106" s="43"/>
      <c r="H1106" s="44" t="s">
        <v>1011</v>
      </c>
      <c r="I1106" s="44"/>
      <c r="J1106" s="45">
        <v>32635</v>
      </c>
      <c r="K1106" s="43" t="s">
        <v>588</v>
      </c>
      <c r="L1106" s="43" t="s">
        <v>3</v>
      </c>
      <c r="M1106" s="43" t="s">
        <v>1072</v>
      </c>
      <c r="N1106" s="46">
        <v>3</v>
      </c>
      <c r="O1106" s="46">
        <v>1</v>
      </c>
      <c r="P1106" s="44" t="s">
        <v>1246</v>
      </c>
      <c r="Q1106" s="44" t="s">
        <v>1101</v>
      </c>
      <c r="R1106" s="44" t="s">
        <v>376</v>
      </c>
      <c r="S1106" s="43"/>
      <c r="T1106" s="43"/>
      <c r="U1106" s="43"/>
      <c r="V1106" s="43"/>
      <c r="W1106" s="43"/>
      <c r="X1106" s="43"/>
      <c r="Y1106" s="43"/>
      <c r="Z1106" s="43"/>
      <c r="AA1106" s="43"/>
      <c r="AB1106" s="43"/>
      <c r="AC1106" s="43"/>
      <c r="AD1106" s="43"/>
      <c r="AE1106" s="47">
        <f t="shared" si="102"/>
        <v>1</v>
      </c>
      <c r="AF1106" s="47">
        <f t="shared" si="103"/>
        <v>0</v>
      </c>
      <c r="AG1106" s="47">
        <f t="shared" si="104"/>
        <v>0</v>
      </c>
      <c r="AH1106" s="43" t="s">
        <v>588</v>
      </c>
      <c r="AI1106" s="43" t="s">
        <v>1175</v>
      </c>
      <c r="AJ1106" s="43" t="s">
        <v>376</v>
      </c>
      <c r="AK1106" s="43" t="s">
        <v>658</v>
      </c>
      <c r="AL1106" s="43" t="s">
        <v>1073</v>
      </c>
      <c r="AM1106" s="43" t="s">
        <v>1074</v>
      </c>
      <c r="AN1106" s="43" t="s">
        <v>376</v>
      </c>
      <c r="AO1106" s="43" t="s">
        <v>658</v>
      </c>
      <c r="AP1106" s="43"/>
      <c r="AQ1106" s="43">
        <v>2</v>
      </c>
      <c r="AR1106" s="43"/>
      <c r="AS1106" s="43"/>
      <c r="AT1106" s="43"/>
      <c r="AU1106" s="43" t="s">
        <v>376</v>
      </c>
      <c r="AV1106" s="43"/>
      <c r="AW1106" s="43" t="s">
        <v>30</v>
      </c>
      <c r="AX1106" s="43"/>
      <c r="AY1106" s="43" t="s">
        <v>30</v>
      </c>
      <c r="AZ1106" s="43"/>
      <c r="BA1106" s="44"/>
      <c r="BB1106" s="48"/>
      <c r="BC1106" s="43"/>
      <c r="BD1106" s="43"/>
      <c r="BE1106" s="43"/>
      <c r="BF1106" s="43">
        <v>1</v>
      </c>
      <c r="BG1106" s="43">
        <v>1</v>
      </c>
      <c r="BH1106" s="43">
        <v>1</v>
      </c>
      <c r="BI1106" s="43" t="s">
        <v>588</v>
      </c>
      <c r="BJ1106" s="43" t="s">
        <v>1072</v>
      </c>
      <c r="BK1106" s="43">
        <v>1989</v>
      </c>
      <c r="BL1106" s="43" t="str">
        <f t="shared" si="105"/>
        <v>1989Liverpool</v>
      </c>
      <c r="BM1106" s="49" t="str">
        <f t="shared" si="106"/>
        <v>Manchester</v>
      </c>
      <c r="BN1106" s="43"/>
      <c r="BO1106" s="43"/>
      <c r="BP1106" s="43"/>
      <c r="BQ1106" s="43"/>
      <c r="BR1106" s="43"/>
      <c r="BS1106" s="43"/>
      <c r="BT1106" s="43"/>
      <c r="BU1106" s="43"/>
      <c r="BV1106" s="43" t="s">
        <v>376</v>
      </c>
      <c r="BW1106" s="43" t="s">
        <v>376</v>
      </c>
      <c r="BX1106" s="43"/>
      <c r="BY1106" s="49"/>
      <c r="BZ1106" s="50"/>
      <c r="CA1106" s="50"/>
      <c r="CB1106" s="88" t="str">
        <f t="shared" si="107"/>
        <v>19890507</v>
      </c>
    </row>
    <row r="1107" spans="1:80" s="32" customFormat="1" ht="12.95" customHeight="1" x14ac:dyDescent="0.2">
      <c r="A1107" s="43">
        <v>5</v>
      </c>
      <c r="B1107" s="43">
        <v>7</v>
      </c>
      <c r="C1107" s="43">
        <v>1989</v>
      </c>
      <c r="D1107" s="43" t="s">
        <v>658</v>
      </c>
      <c r="E1107" s="43" t="s">
        <v>514</v>
      </c>
      <c r="F1107" s="44" t="s">
        <v>1010</v>
      </c>
      <c r="G1107" s="43"/>
      <c r="H1107" s="44" t="s">
        <v>1011</v>
      </c>
      <c r="I1107" s="44"/>
      <c r="J1107" s="45">
        <v>32635</v>
      </c>
      <c r="K1107" s="43" t="s">
        <v>1072</v>
      </c>
      <c r="L1107" s="43" t="s">
        <v>4</v>
      </c>
      <c r="M1107" s="43" t="s">
        <v>588</v>
      </c>
      <c r="N1107" s="46">
        <v>1</v>
      </c>
      <c r="O1107" s="46">
        <v>3</v>
      </c>
      <c r="P1107" s="44" t="s">
        <v>1246</v>
      </c>
      <c r="Q1107" s="44" t="s">
        <v>1101</v>
      </c>
      <c r="R1107" s="44" t="s">
        <v>376</v>
      </c>
      <c r="S1107" s="43"/>
      <c r="T1107" s="43"/>
      <c r="U1107" s="43"/>
      <c r="V1107" s="43"/>
      <c r="W1107" s="43"/>
      <c r="X1107" s="43"/>
      <c r="Y1107" s="43"/>
      <c r="Z1107" s="43"/>
      <c r="AA1107" s="43"/>
      <c r="AB1107" s="43"/>
      <c r="AC1107" s="43"/>
      <c r="AD1107" s="43"/>
      <c r="AE1107" s="47">
        <f t="shared" si="102"/>
        <v>0</v>
      </c>
      <c r="AF1107" s="47">
        <f t="shared" si="103"/>
        <v>0</v>
      </c>
      <c r="AG1107" s="47">
        <f t="shared" si="104"/>
        <v>1</v>
      </c>
      <c r="AH1107" s="43" t="s">
        <v>1073</v>
      </c>
      <c r="AI1107" s="43" t="s">
        <v>1074</v>
      </c>
      <c r="AJ1107" s="43" t="s">
        <v>376</v>
      </c>
      <c r="AK1107" s="43" t="s">
        <v>658</v>
      </c>
      <c r="AL1107" s="43" t="s">
        <v>588</v>
      </c>
      <c r="AM1107" s="43" t="s">
        <v>1175</v>
      </c>
      <c r="AN1107" s="43" t="s">
        <v>376</v>
      </c>
      <c r="AO1107" s="43" t="s">
        <v>658</v>
      </c>
      <c r="AP1107" s="43"/>
      <c r="AQ1107" s="43">
        <v>2</v>
      </c>
      <c r="AR1107" s="43"/>
      <c r="AS1107" s="43"/>
      <c r="AT1107" s="43"/>
      <c r="AU1107" s="43" t="s">
        <v>376</v>
      </c>
      <c r="AV1107" s="43"/>
      <c r="AW1107" s="43" t="s">
        <v>30</v>
      </c>
      <c r="AX1107" s="43"/>
      <c r="AY1107" s="43" t="s">
        <v>30</v>
      </c>
      <c r="AZ1107" s="43"/>
      <c r="BA1107" s="44"/>
      <c r="BB1107" s="48"/>
      <c r="BC1107" s="43"/>
      <c r="BD1107" s="43"/>
      <c r="BE1107" s="43"/>
      <c r="BF1107" s="43">
        <v>1</v>
      </c>
      <c r="BG1107" s="43">
        <v>1</v>
      </c>
      <c r="BH1107" s="43">
        <v>1</v>
      </c>
      <c r="BI1107" s="43" t="s">
        <v>1072</v>
      </c>
      <c r="BJ1107" s="43" t="s">
        <v>588</v>
      </c>
      <c r="BK1107" s="43">
        <v>1989</v>
      </c>
      <c r="BL1107" s="43" t="str">
        <f t="shared" si="105"/>
        <v>1989Nottingham Forest</v>
      </c>
      <c r="BM1107" s="49" t="str">
        <f t="shared" si="106"/>
        <v>Manchester</v>
      </c>
      <c r="BN1107" s="43"/>
      <c r="BO1107" s="43"/>
      <c r="BP1107" s="43"/>
      <c r="BQ1107" s="43"/>
      <c r="BR1107" s="43"/>
      <c r="BS1107" s="43"/>
      <c r="BT1107" s="43"/>
      <c r="BU1107" s="43"/>
      <c r="BV1107" s="43" t="s">
        <v>376</v>
      </c>
      <c r="BW1107" s="43" t="s">
        <v>376</v>
      </c>
      <c r="BX1107" s="43"/>
      <c r="BY1107" s="49"/>
      <c r="BZ1107" s="50"/>
      <c r="CA1107" s="50"/>
      <c r="CB1107" s="88" t="str">
        <f t="shared" si="107"/>
        <v>19890507</v>
      </c>
    </row>
    <row r="1108" spans="1:80" s="32" customFormat="1" ht="12.95" customHeight="1" x14ac:dyDescent="0.2">
      <c r="A1108" s="43">
        <v>5</v>
      </c>
      <c r="B1108" s="43">
        <v>20</v>
      </c>
      <c r="C1108" s="43">
        <v>1989</v>
      </c>
      <c r="D1108" s="43" t="s">
        <v>658</v>
      </c>
      <c r="E1108" s="43" t="s">
        <v>514</v>
      </c>
      <c r="F1108" s="44" t="s">
        <v>1010</v>
      </c>
      <c r="G1108" s="43"/>
      <c r="H1108" s="44" t="s">
        <v>1025</v>
      </c>
      <c r="I1108" s="44"/>
      <c r="J1108" s="45">
        <v>32648</v>
      </c>
      <c r="K1108" s="43" t="s">
        <v>588</v>
      </c>
      <c r="L1108" s="43" t="s">
        <v>3</v>
      </c>
      <c r="M1108" s="43" t="s">
        <v>804</v>
      </c>
      <c r="N1108" s="46">
        <v>3</v>
      </c>
      <c r="O1108" s="46">
        <v>2</v>
      </c>
      <c r="P1108" s="44" t="s">
        <v>1268</v>
      </c>
      <c r="Q1108" s="44" t="s">
        <v>1017</v>
      </c>
      <c r="R1108" s="44" t="s">
        <v>376</v>
      </c>
      <c r="S1108" s="43"/>
      <c r="T1108" s="43"/>
      <c r="U1108" s="43"/>
      <c r="V1108" s="43"/>
      <c r="W1108" s="43"/>
      <c r="X1108" s="43"/>
      <c r="Y1108" s="43"/>
      <c r="Z1108" s="43"/>
      <c r="AA1108" s="43"/>
      <c r="AB1108" s="43"/>
      <c r="AC1108" s="43"/>
      <c r="AD1108" s="43"/>
      <c r="AE1108" s="47">
        <f t="shared" si="102"/>
        <v>1</v>
      </c>
      <c r="AF1108" s="47">
        <f t="shared" si="103"/>
        <v>0</v>
      </c>
      <c r="AG1108" s="47">
        <f t="shared" si="104"/>
        <v>0</v>
      </c>
      <c r="AH1108" s="43" t="s">
        <v>588</v>
      </c>
      <c r="AI1108" s="43" t="s">
        <v>1175</v>
      </c>
      <c r="AJ1108" s="43" t="s">
        <v>376</v>
      </c>
      <c r="AK1108" s="43" t="s">
        <v>658</v>
      </c>
      <c r="AL1108" s="43" t="s">
        <v>588</v>
      </c>
      <c r="AM1108" s="43" t="s">
        <v>1175</v>
      </c>
      <c r="AN1108" s="43" t="s">
        <v>376</v>
      </c>
      <c r="AO1108" s="43" t="s">
        <v>658</v>
      </c>
      <c r="AP1108" s="43"/>
      <c r="AQ1108" s="43">
        <v>1</v>
      </c>
      <c r="AR1108" s="43"/>
      <c r="AS1108" s="43"/>
      <c r="AT1108" s="43" t="s">
        <v>1229</v>
      </c>
      <c r="AU1108" s="43" t="s">
        <v>376</v>
      </c>
      <c r="AV1108" s="43"/>
      <c r="AW1108" s="43" t="s">
        <v>30</v>
      </c>
      <c r="AX1108" s="43"/>
      <c r="AY1108" s="43" t="s">
        <v>30</v>
      </c>
      <c r="AZ1108" s="43"/>
      <c r="BA1108" s="44"/>
      <c r="BB1108" s="48" t="s">
        <v>30</v>
      </c>
      <c r="BC1108" s="43" t="s">
        <v>30</v>
      </c>
      <c r="BD1108" s="43"/>
      <c r="BE1108" s="43"/>
      <c r="BF1108" s="43">
        <v>1</v>
      </c>
      <c r="BG1108" s="43">
        <v>1</v>
      </c>
      <c r="BH1108" s="43">
        <v>1</v>
      </c>
      <c r="BI1108" s="43" t="s">
        <v>588</v>
      </c>
      <c r="BJ1108" s="43" t="s">
        <v>804</v>
      </c>
      <c r="BK1108" s="43">
        <v>1989</v>
      </c>
      <c r="BL1108" s="43" t="str">
        <f t="shared" si="105"/>
        <v>1989Liverpool</v>
      </c>
      <c r="BM1108" s="49" t="str">
        <f t="shared" si="106"/>
        <v>London</v>
      </c>
      <c r="BN1108" s="43"/>
      <c r="BO1108" s="43"/>
      <c r="BP1108" s="43"/>
      <c r="BQ1108" s="43"/>
      <c r="BR1108" s="43"/>
      <c r="BS1108" s="43"/>
      <c r="BT1108" s="43"/>
      <c r="BU1108" s="43"/>
      <c r="BV1108" s="43" t="s">
        <v>376</v>
      </c>
      <c r="BW1108" s="43" t="s">
        <v>376</v>
      </c>
      <c r="BX1108" s="43"/>
      <c r="BY1108" s="49"/>
      <c r="BZ1108" s="50"/>
      <c r="CA1108" s="50"/>
      <c r="CB1108" s="88" t="str">
        <f t="shared" si="107"/>
        <v>19890520</v>
      </c>
    </row>
    <row r="1109" spans="1:80" s="32" customFormat="1" ht="12.95" customHeight="1" x14ac:dyDescent="0.2">
      <c r="A1109" s="43">
        <v>5</v>
      </c>
      <c r="B1109" s="43">
        <v>20</v>
      </c>
      <c r="C1109" s="43">
        <v>1989</v>
      </c>
      <c r="D1109" s="43" t="s">
        <v>658</v>
      </c>
      <c r="E1109" s="43" t="s">
        <v>514</v>
      </c>
      <c r="F1109" s="44" t="s">
        <v>1010</v>
      </c>
      <c r="G1109" s="43"/>
      <c r="H1109" s="44" t="s">
        <v>1025</v>
      </c>
      <c r="I1109" s="44"/>
      <c r="J1109" s="45">
        <v>32648</v>
      </c>
      <c r="K1109" s="43" t="s">
        <v>804</v>
      </c>
      <c r="L1109" s="43" t="s">
        <v>4</v>
      </c>
      <c r="M1109" s="43" t="s">
        <v>588</v>
      </c>
      <c r="N1109" s="46">
        <v>2</v>
      </c>
      <c r="O1109" s="46">
        <v>3</v>
      </c>
      <c r="P1109" s="44" t="s">
        <v>1268</v>
      </c>
      <c r="Q1109" s="44" t="s">
        <v>1017</v>
      </c>
      <c r="R1109" s="44" t="s">
        <v>376</v>
      </c>
      <c r="S1109" s="43"/>
      <c r="T1109" s="43"/>
      <c r="U1109" s="43"/>
      <c r="V1109" s="43"/>
      <c r="W1109" s="43"/>
      <c r="X1109" s="43"/>
      <c r="Y1109" s="43"/>
      <c r="Z1109" s="43"/>
      <c r="AA1109" s="43"/>
      <c r="AB1109" s="43"/>
      <c r="AC1109" s="43"/>
      <c r="AD1109" s="43"/>
      <c r="AE1109" s="47">
        <f t="shared" si="102"/>
        <v>0</v>
      </c>
      <c r="AF1109" s="47">
        <f t="shared" si="103"/>
        <v>0</v>
      </c>
      <c r="AG1109" s="47">
        <f t="shared" si="104"/>
        <v>1</v>
      </c>
      <c r="AH1109" s="43" t="s">
        <v>588</v>
      </c>
      <c r="AI1109" s="43" t="s">
        <v>1175</v>
      </c>
      <c r="AJ1109" s="43" t="s">
        <v>376</v>
      </c>
      <c r="AK1109" s="43" t="s">
        <v>658</v>
      </c>
      <c r="AL1109" s="43" t="s">
        <v>588</v>
      </c>
      <c r="AM1109" s="43" t="s">
        <v>1175</v>
      </c>
      <c r="AN1109" s="43" t="s">
        <v>376</v>
      </c>
      <c r="AO1109" s="43" t="s">
        <v>658</v>
      </c>
      <c r="AP1109" s="43"/>
      <c r="AQ1109" s="43">
        <v>1</v>
      </c>
      <c r="AR1109" s="43"/>
      <c r="AS1109" s="43"/>
      <c r="AT1109" s="43" t="s">
        <v>1229</v>
      </c>
      <c r="AU1109" s="43" t="s">
        <v>376</v>
      </c>
      <c r="AV1109" s="43"/>
      <c r="AW1109" s="43" t="s">
        <v>30</v>
      </c>
      <c r="AX1109" s="43"/>
      <c r="AY1109" s="43" t="s">
        <v>30</v>
      </c>
      <c r="AZ1109" s="43"/>
      <c r="BA1109" s="44"/>
      <c r="BB1109" s="48"/>
      <c r="BC1109" s="43" t="s">
        <v>30</v>
      </c>
      <c r="BD1109" s="43"/>
      <c r="BE1109" s="43"/>
      <c r="BF1109" s="43">
        <v>1</v>
      </c>
      <c r="BG1109" s="43">
        <v>1</v>
      </c>
      <c r="BH1109" s="43">
        <v>1</v>
      </c>
      <c r="BI1109" s="43" t="s">
        <v>804</v>
      </c>
      <c r="BJ1109" s="43" t="s">
        <v>588</v>
      </c>
      <c r="BK1109" s="43">
        <v>1989</v>
      </c>
      <c r="BL1109" s="43" t="str">
        <f t="shared" si="105"/>
        <v>1989Everton</v>
      </c>
      <c r="BM1109" s="49" t="str">
        <f t="shared" si="106"/>
        <v>London</v>
      </c>
      <c r="BN1109" s="43"/>
      <c r="BO1109" s="43"/>
      <c r="BP1109" s="43"/>
      <c r="BQ1109" s="43"/>
      <c r="BR1109" s="43"/>
      <c r="BS1109" s="43"/>
      <c r="BT1109" s="43"/>
      <c r="BU1109" s="43"/>
      <c r="BV1109" s="43" t="s">
        <v>376</v>
      </c>
      <c r="BW1109" s="43" t="s">
        <v>376</v>
      </c>
      <c r="BX1109" s="43"/>
      <c r="BY1109" s="49"/>
      <c r="BZ1109" s="50"/>
      <c r="CA1109" s="50"/>
      <c r="CB1109" s="88" t="str">
        <f t="shared" si="107"/>
        <v>19890520</v>
      </c>
    </row>
    <row r="1110" spans="1:80" s="32" customFormat="1" ht="12.95" customHeight="1" x14ac:dyDescent="0.2">
      <c r="A1110" s="43">
        <v>2</v>
      </c>
      <c r="B1110" s="43">
        <v>11</v>
      </c>
      <c r="C1110" s="43">
        <v>1990</v>
      </c>
      <c r="D1110" s="43" t="s">
        <v>658</v>
      </c>
      <c r="E1110" s="43" t="s">
        <v>497</v>
      </c>
      <c r="F1110" s="51" t="s">
        <v>1327</v>
      </c>
      <c r="G1110" s="43"/>
      <c r="H1110" s="51" t="s">
        <v>1011</v>
      </c>
      <c r="I1110" s="51">
        <v>1</v>
      </c>
      <c r="J1110" s="52">
        <v>32915</v>
      </c>
      <c r="K1110" s="43" t="s">
        <v>1072</v>
      </c>
      <c r="L1110" s="43" t="s">
        <v>3</v>
      </c>
      <c r="M1110" s="43" t="s">
        <v>1377</v>
      </c>
      <c r="N1110" s="46">
        <v>2</v>
      </c>
      <c r="O1110" s="46">
        <v>1</v>
      </c>
      <c r="P1110" s="51" t="s">
        <v>1135</v>
      </c>
      <c r="Q1110" s="51" t="s">
        <v>1073</v>
      </c>
      <c r="R1110" s="51" t="s">
        <v>376</v>
      </c>
      <c r="S1110" s="43"/>
      <c r="T1110" s="43"/>
      <c r="U1110" s="43"/>
      <c r="V1110" s="43"/>
      <c r="W1110" s="43"/>
      <c r="X1110" s="43"/>
      <c r="Y1110" s="43"/>
      <c r="Z1110" s="43"/>
      <c r="AA1110" s="43"/>
      <c r="AB1110" s="43"/>
      <c r="AC1110" s="43"/>
      <c r="AD1110" s="43" t="s">
        <v>1033</v>
      </c>
      <c r="AE1110" s="47">
        <f t="shared" si="102"/>
        <v>1</v>
      </c>
      <c r="AF1110" s="47">
        <f t="shared" si="103"/>
        <v>0</v>
      </c>
      <c r="AG1110" s="47">
        <f t="shared" si="104"/>
        <v>0</v>
      </c>
      <c r="AH1110" s="43" t="s">
        <v>1073</v>
      </c>
      <c r="AI1110" s="43" t="s">
        <v>1074</v>
      </c>
      <c r="AJ1110" s="43" t="s">
        <v>376</v>
      </c>
      <c r="AK1110" s="43" t="s">
        <v>658</v>
      </c>
      <c r="AL1110" s="43" t="s">
        <v>1376</v>
      </c>
      <c r="AM1110" s="43" t="s">
        <v>1126</v>
      </c>
      <c r="AN1110" s="43" t="s">
        <v>376</v>
      </c>
      <c r="AO1110" s="43" t="s">
        <v>658</v>
      </c>
      <c r="AP1110" s="43"/>
      <c r="AQ1110" s="43">
        <v>2</v>
      </c>
      <c r="AR1110" s="43"/>
      <c r="AS1110" s="43"/>
      <c r="AT1110" s="43"/>
      <c r="AU1110" s="43" t="s">
        <v>376</v>
      </c>
      <c r="AV1110" s="43"/>
      <c r="AW1110" s="43" t="s">
        <v>30</v>
      </c>
      <c r="AX1110" s="43"/>
      <c r="AY1110" s="43"/>
      <c r="AZ1110" s="43" t="s">
        <v>30</v>
      </c>
      <c r="BA1110" s="51"/>
      <c r="BB1110" s="48"/>
      <c r="BC1110" s="43"/>
      <c r="BD1110" s="43"/>
      <c r="BE1110" s="43"/>
      <c r="BF1110" s="43">
        <v>1</v>
      </c>
      <c r="BG1110" s="43">
        <v>1</v>
      </c>
      <c r="BH1110" s="43">
        <v>1</v>
      </c>
      <c r="BI1110" s="43" t="s">
        <v>1072</v>
      </c>
      <c r="BJ1110" s="43" t="s">
        <v>1377</v>
      </c>
      <c r="BK1110" s="43">
        <v>1990</v>
      </c>
      <c r="BL1110" s="43" t="str">
        <f t="shared" si="105"/>
        <v>1990Nottingham Forest</v>
      </c>
      <c r="BM1110" s="49" t="str">
        <f t="shared" si="106"/>
        <v>Nottingham Forest</v>
      </c>
      <c r="BN1110" s="43"/>
      <c r="BO1110" s="43"/>
      <c r="BP1110" s="43"/>
      <c r="BQ1110" s="43"/>
      <c r="BR1110" s="43"/>
      <c r="BS1110" s="43"/>
      <c r="BT1110" s="43"/>
      <c r="BU1110" s="43"/>
      <c r="BV1110" s="43" t="s">
        <v>376</v>
      </c>
      <c r="BW1110" s="43" t="s">
        <v>376</v>
      </c>
      <c r="BX1110" s="43"/>
      <c r="BZ1110" s="50"/>
      <c r="CA1110" s="50"/>
      <c r="CB1110" s="88" t="str">
        <f t="shared" si="107"/>
        <v>19900211</v>
      </c>
    </row>
    <row r="1111" spans="1:80" s="32" customFormat="1" ht="12.95" customHeight="1" x14ac:dyDescent="0.2">
      <c r="A1111" s="43">
        <v>2</v>
      </c>
      <c r="B1111" s="43">
        <v>11</v>
      </c>
      <c r="C1111" s="43">
        <v>1990</v>
      </c>
      <c r="D1111" s="43" t="s">
        <v>658</v>
      </c>
      <c r="E1111" s="43" t="s">
        <v>497</v>
      </c>
      <c r="F1111" s="51" t="s">
        <v>1327</v>
      </c>
      <c r="G1111" s="43"/>
      <c r="H1111" s="51" t="s">
        <v>1011</v>
      </c>
      <c r="I1111" s="51">
        <v>1</v>
      </c>
      <c r="J1111" s="52">
        <v>32915</v>
      </c>
      <c r="K1111" s="43" t="s">
        <v>1377</v>
      </c>
      <c r="L1111" s="43" t="s">
        <v>4</v>
      </c>
      <c r="M1111" s="43" t="s">
        <v>1072</v>
      </c>
      <c r="N1111" s="46">
        <v>1</v>
      </c>
      <c r="O1111" s="46">
        <v>2</v>
      </c>
      <c r="P1111" s="51" t="s">
        <v>1135</v>
      </c>
      <c r="Q1111" s="51" t="s">
        <v>1073</v>
      </c>
      <c r="R1111" s="51" t="s">
        <v>376</v>
      </c>
      <c r="S1111" s="43"/>
      <c r="T1111" s="43"/>
      <c r="U1111" s="43"/>
      <c r="V1111" s="43"/>
      <c r="W1111" s="43"/>
      <c r="X1111" s="43"/>
      <c r="Y1111" s="43"/>
      <c r="Z1111" s="43"/>
      <c r="AA1111" s="43"/>
      <c r="AB1111" s="43"/>
      <c r="AC1111" s="43"/>
      <c r="AD1111" s="43" t="s">
        <v>1037</v>
      </c>
      <c r="AE1111" s="47">
        <f t="shared" si="102"/>
        <v>0</v>
      </c>
      <c r="AF1111" s="47">
        <f t="shared" si="103"/>
        <v>0</v>
      </c>
      <c r="AG1111" s="47">
        <f t="shared" si="104"/>
        <v>1</v>
      </c>
      <c r="AH1111" s="43" t="s">
        <v>1376</v>
      </c>
      <c r="AI1111" s="43" t="s">
        <v>1126</v>
      </c>
      <c r="AJ1111" s="43" t="s">
        <v>376</v>
      </c>
      <c r="AK1111" s="43" t="s">
        <v>658</v>
      </c>
      <c r="AL1111" s="43" t="s">
        <v>1073</v>
      </c>
      <c r="AM1111" s="43" t="s">
        <v>1074</v>
      </c>
      <c r="AN1111" s="43" t="s">
        <v>376</v>
      </c>
      <c r="AO1111" s="43" t="s">
        <v>658</v>
      </c>
      <c r="AP1111" s="43"/>
      <c r="AQ1111" s="43">
        <v>2</v>
      </c>
      <c r="AR1111" s="43"/>
      <c r="AS1111" s="43"/>
      <c r="AT1111" s="43"/>
      <c r="AU1111" s="43" t="s">
        <v>376</v>
      </c>
      <c r="AV1111" s="43"/>
      <c r="AW1111" s="43" t="s">
        <v>30</v>
      </c>
      <c r="AX1111" s="43"/>
      <c r="AY1111" s="43"/>
      <c r="AZ1111" s="43" t="s">
        <v>30</v>
      </c>
      <c r="BA1111" s="51"/>
      <c r="BB1111" s="48"/>
      <c r="BC1111" s="43"/>
      <c r="BD1111" s="43"/>
      <c r="BE1111" s="43"/>
      <c r="BF1111" s="43">
        <v>1</v>
      </c>
      <c r="BG1111" s="43">
        <v>1</v>
      </c>
      <c r="BH1111" s="43">
        <v>1</v>
      </c>
      <c r="BI1111" s="43" t="s">
        <v>1377</v>
      </c>
      <c r="BJ1111" s="43" t="s">
        <v>1072</v>
      </c>
      <c r="BK1111" s="43">
        <v>1990</v>
      </c>
      <c r="BL1111" s="43" t="str">
        <f t="shared" si="105"/>
        <v>1990Coventry City</v>
      </c>
      <c r="BM1111" s="49" t="str">
        <f t="shared" si="106"/>
        <v>Nottingham Forest</v>
      </c>
      <c r="BN1111" s="43"/>
      <c r="BO1111" s="43"/>
      <c r="BP1111" s="43"/>
      <c r="BQ1111" s="43"/>
      <c r="BR1111" s="43"/>
      <c r="BS1111" s="43"/>
      <c r="BT1111" s="43"/>
      <c r="BU1111" s="43"/>
      <c r="BV1111" s="43" t="s">
        <v>376</v>
      </c>
      <c r="BW1111" s="43" t="s">
        <v>376</v>
      </c>
      <c r="BX1111" s="43"/>
      <c r="BZ1111" s="50"/>
      <c r="CA1111" s="50"/>
      <c r="CB1111" s="88" t="str">
        <f t="shared" si="107"/>
        <v>19900211</v>
      </c>
    </row>
    <row r="1112" spans="1:80" s="32" customFormat="1" ht="12.95" customHeight="1" x14ac:dyDescent="0.2">
      <c r="A1112" s="43">
        <v>2</v>
      </c>
      <c r="B1112" s="43">
        <v>14</v>
      </c>
      <c r="C1112" s="43">
        <v>1990</v>
      </c>
      <c r="D1112" s="43" t="s">
        <v>658</v>
      </c>
      <c r="E1112" s="43" t="s">
        <v>497</v>
      </c>
      <c r="F1112" s="51" t="s">
        <v>1327</v>
      </c>
      <c r="G1112" s="43"/>
      <c r="H1112" s="51" t="s">
        <v>1011</v>
      </c>
      <c r="I1112" s="51">
        <v>1</v>
      </c>
      <c r="J1112" s="52">
        <v>32918</v>
      </c>
      <c r="K1112" s="43" t="s">
        <v>1254</v>
      </c>
      <c r="L1112" s="43" t="s">
        <v>3</v>
      </c>
      <c r="M1112" s="43" t="s">
        <v>803</v>
      </c>
      <c r="N1112" s="46">
        <v>6</v>
      </c>
      <c r="O1112" s="46">
        <v>0</v>
      </c>
      <c r="P1112" s="51" t="s">
        <v>1389</v>
      </c>
      <c r="Q1112" s="51" t="s">
        <v>1101</v>
      </c>
      <c r="R1112" s="51" t="s">
        <v>376</v>
      </c>
      <c r="S1112" s="43"/>
      <c r="T1112" s="43"/>
      <c r="U1112" s="43"/>
      <c r="V1112" s="43"/>
      <c r="W1112" s="43"/>
      <c r="X1112" s="43"/>
      <c r="Y1112" s="43"/>
      <c r="Z1112" s="43"/>
      <c r="AA1112" s="43"/>
      <c r="AB1112" s="43"/>
      <c r="AC1112" s="43"/>
      <c r="AD1112" s="43" t="s">
        <v>1033</v>
      </c>
      <c r="AE1112" s="47">
        <f t="shared" si="102"/>
        <v>1</v>
      </c>
      <c r="AF1112" s="47">
        <f t="shared" si="103"/>
        <v>0</v>
      </c>
      <c r="AG1112" s="47">
        <f t="shared" si="104"/>
        <v>0</v>
      </c>
      <c r="AH1112" s="43" t="s">
        <v>1101</v>
      </c>
      <c r="AI1112" s="43" t="s">
        <v>1159</v>
      </c>
      <c r="AJ1112" s="43" t="s">
        <v>376</v>
      </c>
      <c r="AK1112" s="43" t="s">
        <v>658</v>
      </c>
      <c r="AL1112" s="43" t="s">
        <v>1017</v>
      </c>
      <c r="AM1112" s="43" t="s">
        <v>1018</v>
      </c>
      <c r="AN1112" s="43" t="s">
        <v>376</v>
      </c>
      <c r="AO1112" s="43" t="s">
        <v>658</v>
      </c>
      <c r="AP1112" s="43"/>
      <c r="AQ1112" s="43">
        <v>2</v>
      </c>
      <c r="AR1112" s="43"/>
      <c r="AS1112" s="43"/>
      <c r="AT1112" s="43"/>
      <c r="AU1112" s="43" t="s">
        <v>376</v>
      </c>
      <c r="AV1112" s="43"/>
      <c r="AW1112" s="43" t="s">
        <v>30</v>
      </c>
      <c r="AX1112" s="43"/>
      <c r="AY1112" s="43"/>
      <c r="AZ1112" s="43" t="s">
        <v>30</v>
      </c>
      <c r="BA1112" s="51"/>
      <c r="BB1112" s="48"/>
      <c r="BC1112" s="43"/>
      <c r="BD1112" s="43"/>
      <c r="BE1112" s="43"/>
      <c r="BF1112" s="43">
        <v>1</v>
      </c>
      <c r="BG1112" s="43">
        <v>2</v>
      </c>
      <c r="BH1112" s="43">
        <v>2</v>
      </c>
      <c r="BI1112" s="43" t="s">
        <v>1254</v>
      </c>
      <c r="BJ1112" s="43" t="s">
        <v>803</v>
      </c>
      <c r="BK1112" s="43">
        <v>1990</v>
      </c>
      <c r="BL1112" s="43" t="str">
        <f t="shared" si="105"/>
        <v>1990Oldham Athletic</v>
      </c>
      <c r="BM1112" s="49" t="str">
        <f t="shared" si="106"/>
        <v>Oldham Athletic</v>
      </c>
      <c r="BN1112" s="43"/>
      <c r="BO1112" s="43"/>
      <c r="BP1112" s="43"/>
      <c r="BQ1112" s="43"/>
      <c r="BR1112" s="43"/>
      <c r="BS1112" s="43"/>
      <c r="BT1112" s="43"/>
      <c r="BU1112" s="43"/>
      <c r="BV1112" s="43" t="s">
        <v>376</v>
      </c>
      <c r="BW1112" s="43" t="s">
        <v>376</v>
      </c>
      <c r="BX1112" s="43"/>
      <c r="BY1112" s="49"/>
      <c r="BZ1112" s="50"/>
      <c r="CA1112" s="50"/>
      <c r="CB1112" s="88" t="str">
        <f t="shared" si="107"/>
        <v>19900214</v>
      </c>
    </row>
    <row r="1113" spans="1:80" s="32" customFormat="1" ht="12.95" customHeight="1" x14ac:dyDescent="0.2">
      <c r="A1113" s="43">
        <v>2</v>
      </c>
      <c r="B1113" s="43">
        <v>14</v>
      </c>
      <c r="C1113" s="43">
        <v>1990</v>
      </c>
      <c r="D1113" s="43" t="s">
        <v>658</v>
      </c>
      <c r="E1113" s="43" t="s">
        <v>497</v>
      </c>
      <c r="F1113" s="51" t="s">
        <v>1327</v>
      </c>
      <c r="G1113" s="43"/>
      <c r="H1113" s="51" t="s">
        <v>1011</v>
      </c>
      <c r="I1113" s="51">
        <v>1</v>
      </c>
      <c r="J1113" s="52">
        <v>32918</v>
      </c>
      <c r="K1113" s="43" t="s">
        <v>803</v>
      </c>
      <c r="L1113" s="43" t="s">
        <v>4</v>
      </c>
      <c r="M1113" s="43" t="s">
        <v>1254</v>
      </c>
      <c r="N1113" s="46">
        <v>0</v>
      </c>
      <c r="O1113" s="46">
        <v>6</v>
      </c>
      <c r="P1113" s="51" t="s">
        <v>1389</v>
      </c>
      <c r="Q1113" s="51" t="s">
        <v>1101</v>
      </c>
      <c r="R1113" s="51" t="s">
        <v>376</v>
      </c>
      <c r="S1113" s="43"/>
      <c r="T1113" s="43"/>
      <c r="U1113" s="43"/>
      <c r="V1113" s="43"/>
      <c r="W1113" s="43"/>
      <c r="X1113" s="43"/>
      <c r="Y1113" s="43"/>
      <c r="Z1113" s="43"/>
      <c r="AA1113" s="43"/>
      <c r="AB1113" s="43"/>
      <c r="AC1113" s="43"/>
      <c r="AD1113" s="43" t="s">
        <v>1037</v>
      </c>
      <c r="AE1113" s="47">
        <f t="shared" si="102"/>
        <v>0</v>
      </c>
      <c r="AF1113" s="47">
        <f t="shared" si="103"/>
        <v>0</v>
      </c>
      <c r="AG1113" s="47">
        <f t="shared" si="104"/>
        <v>1</v>
      </c>
      <c r="AH1113" s="43" t="s">
        <v>1017</v>
      </c>
      <c r="AI1113" s="43" t="s">
        <v>1018</v>
      </c>
      <c r="AJ1113" s="43" t="s">
        <v>376</v>
      </c>
      <c r="AK1113" s="43" t="s">
        <v>658</v>
      </c>
      <c r="AL1113" s="43" t="s">
        <v>1101</v>
      </c>
      <c r="AM1113" s="43" t="s">
        <v>1159</v>
      </c>
      <c r="AN1113" s="43" t="s">
        <v>376</v>
      </c>
      <c r="AO1113" s="43" t="s">
        <v>658</v>
      </c>
      <c r="AP1113" s="43"/>
      <c r="AQ1113" s="43">
        <v>2</v>
      </c>
      <c r="AR1113" s="43"/>
      <c r="AS1113" s="43"/>
      <c r="AT1113" s="43"/>
      <c r="AU1113" s="43" t="s">
        <v>376</v>
      </c>
      <c r="AV1113" s="43"/>
      <c r="AW1113" s="43" t="s">
        <v>30</v>
      </c>
      <c r="AX1113" s="43"/>
      <c r="AY1113" s="43"/>
      <c r="AZ1113" s="43" t="s">
        <v>30</v>
      </c>
      <c r="BA1113" s="51"/>
      <c r="BB1113" s="48"/>
      <c r="BC1113" s="43"/>
      <c r="BD1113" s="43"/>
      <c r="BE1113" s="43"/>
      <c r="BF1113" s="43">
        <v>1</v>
      </c>
      <c r="BG1113" s="43">
        <v>2</v>
      </c>
      <c r="BH1113" s="43">
        <v>2</v>
      </c>
      <c r="BI1113" s="43" t="s">
        <v>803</v>
      </c>
      <c r="BJ1113" s="43" t="s">
        <v>1254</v>
      </c>
      <c r="BK1113" s="43">
        <v>1990</v>
      </c>
      <c r="BL1113" s="43" t="str">
        <f t="shared" si="105"/>
        <v>1990West Ham United</v>
      </c>
      <c r="BM1113" s="49" t="str">
        <f t="shared" si="106"/>
        <v>Oldham Athletic</v>
      </c>
      <c r="BN1113" s="43"/>
      <c r="BO1113" s="43"/>
      <c r="BP1113" s="43"/>
      <c r="BQ1113" s="43"/>
      <c r="BR1113" s="43"/>
      <c r="BS1113" s="43"/>
      <c r="BT1113" s="43"/>
      <c r="BU1113" s="43"/>
      <c r="BV1113" s="43" t="s">
        <v>376</v>
      </c>
      <c r="BW1113" s="43" t="s">
        <v>376</v>
      </c>
      <c r="BX1113" s="43"/>
      <c r="BY1113" s="49"/>
      <c r="BZ1113" s="50"/>
      <c r="CA1113" s="50"/>
      <c r="CB1113" s="88" t="str">
        <f t="shared" si="107"/>
        <v>19900214</v>
      </c>
    </row>
    <row r="1114" spans="1:80" s="32" customFormat="1" ht="12.95" customHeight="1" x14ac:dyDescent="0.2">
      <c r="A1114" s="43">
        <v>2</v>
      </c>
      <c r="B1114" s="43">
        <v>25</v>
      </c>
      <c r="C1114" s="43">
        <v>1990</v>
      </c>
      <c r="D1114" s="43" t="s">
        <v>658</v>
      </c>
      <c r="E1114" s="43" t="s">
        <v>497</v>
      </c>
      <c r="F1114" s="51" t="s">
        <v>1327</v>
      </c>
      <c r="G1114" s="43"/>
      <c r="H1114" s="51" t="s">
        <v>1011</v>
      </c>
      <c r="I1114" s="51">
        <v>2</v>
      </c>
      <c r="J1114" s="52">
        <v>32929</v>
      </c>
      <c r="K1114" s="43" t="s">
        <v>1377</v>
      </c>
      <c r="L1114" s="43" t="s">
        <v>1014</v>
      </c>
      <c r="M1114" s="43" t="s">
        <v>1072</v>
      </c>
      <c r="N1114" s="46">
        <v>0</v>
      </c>
      <c r="O1114" s="46">
        <v>0</v>
      </c>
      <c r="P1114" s="51" t="s">
        <v>1375</v>
      </c>
      <c r="Q1114" s="51" t="s">
        <v>1376</v>
      </c>
      <c r="R1114" s="51" t="s">
        <v>376</v>
      </c>
      <c r="S1114" s="43"/>
      <c r="T1114" s="43"/>
      <c r="U1114" s="43"/>
      <c r="V1114" s="43"/>
      <c r="W1114" s="43"/>
      <c r="X1114" s="43"/>
      <c r="Y1114" s="43"/>
      <c r="Z1114" s="43"/>
      <c r="AA1114" s="43"/>
      <c r="AB1114" s="43"/>
      <c r="AC1114" s="43"/>
      <c r="AD1114" s="43" t="s">
        <v>1033</v>
      </c>
      <c r="AE1114" s="47">
        <f t="shared" si="102"/>
        <v>0</v>
      </c>
      <c r="AF1114" s="47">
        <f t="shared" si="103"/>
        <v>1</v>
      </c>
      <c r="AG1114" s="47">
        <f t="shared" si="104"/>
        <v>0</v>
      </c>
      <c r="AH1114" s="43" t="s">
        <v>1376</v>
      </c>
      <c r="AI1114" s="43" t="s">
        <v>1126</v>
      </c>
      <c r="AJ1114" s="43" t="s">
        <v>376</v>
      </c>
      <c r="AK1114" s="43" t="s">
        <v>658</v>
      </c>
      <c r="AL1114" s="43" t="s">
        <v>1073</v>
      </c>
      <c r="AM1114" s="43" t="s">
        <v>1074</v>
      </c>
      <c r="AN1114" s="43" t="s">
        <v>376</v>
      </c>
      <c r="AO1114" s="43" t="s">
        <v>658</v>
      </c>
      <c r="AP1114" s="43"/>
      <c r="AQ1114" s="43">
        <v>2</v>
      </c>
      <c r="AR1114" s="43"/>
      <c r="AS1114" s="43"/>
      <c r="AT1114" s="43"/>
      <c r="AU1114" s="43" t="s">
        <v>376</v>
      </c>
      <c r="AV1114" s="43"/>
      <c r="AW1114" s="43" t="s">
        <v>30</v>
      </c>
      <c r="AX1114" s="43"/>
      <c r="AY1114" s="43"/>
      <c r="AZ1114" s="43" t="s">
        <v>30</v>
      </c>
      <c r="BA1114" s="51"/>
      <c r="BB1114" s="48"/>
      <c r="BC1114" s="43"/>
      <c r="BD1114" s="43"/>
      <c r="BE1114" s="43"/>
      <c r="BF1114" s="43">
        <v>1</v>
      </c>
      <c r="BG1114" s="43">
        <v>1</v>
      </c>
      <c r="BH1114" s="43">
        <v>1</v>
      </c>
      <c r="BI1114" s="43" t="s">
        <v>1377</v>
      </c>
      <c r="BJ1114" s="43" t="s">
        <v>1072</v>
      </c>
      <c r="BK1114" s="43">
        <v>1990</v>
      </c>
      <c r="BL1114" s="43" t="str">
        <f t="shared" si="105"/>
        <v>1990Coventry City</v>
      </c>
      <c r="BM1114" s="49" t="str">
        <f t="shared" si="106"/>
        <v>Coventry City</v>
      </c>
      <c r="BN1114" s="43"/>
      <c r="BO1114" s="43"/>
      <c r="BP1114" s="43"/>
      <c r="BQ1114" s="43"/>
      <c r="BR1114" s="43"/>
      <c r="BS1114" s="43"/>
      <c r="BT1114" s="43"/>
      <c r="BU1114" s="43"/>
      <c r="BV1114" s="43" t="s">
        <v>376</v>
      </c>
      <c r="BW1114" s="43" t="s">
        <v>376</v>
      </c>
      <c r="BX1114" s="43"/>
      <c r="BY1114" s="49"/>
      <c r="BZ1114" s="50"/>
      <c r="CA1114" s="50"/>
      <c r="CB1114" s="88" t="str">
        <f t="shared" si="107"/>
        <v>19900225</v>
      </c>
    </row>
    <row r="1115" spans="1:80" s="32" customFormat="1" ht="12.95" customHeight="1" x14ac:dyDescent="0.2">
      <c r="A1115" s="43">
        <v>2</v>
      </c>
      <c r="B1115" s="43">
        <v>25</v>
      </c>
      <c r="C1115" s="43">
        <v>1990</v>
      </c>
      <c r="D1115" s="43" t="s">
        <v>658</v>
      </c>
      <c r="E1115" s="43" t="s">
        <v>497</v>
      </c>
      <c r="F1115" s="51" t="s">
        <v>1327</v>
      </c>
      <c r="G1115" s="43"/>
      <c r="H1115" s="51" t="s">
        <v>1011</v>
      </c>
      <c r="I1115" s="51">
        <v>2</v>
      </c>
      <c r="J1115" s="52">
        <v>32929</v>
      </c>
      <c r="K1115" s="43" t="s">
        <v>1072</v>
      </c>
      <c r="L1115" s="43" t="s">
        <v>1014</v>
      </c>
      <c r="M1115" s="43" t="s">
        <v>1377</v>
      </c>
      <c r="N1115" s="46">
        <v>0</v>
      </c>
      <c r="O1115" s="46">
        <v>0</v>
      </c>
      <c r="P1115" s="51" t="s">
        <v>1375</v>
      </c>
      <c r="Q1115" s="51" t="s">
        <v>1376</v>
      </c>
      <c r="R1115" s="51" t="s">
        <v>376</v>
      </c>
      <c r="S1115" s="43"/>
      <c r="T1115" s="43"/>
      <c r="U1115" s="43"/>
      <c r="V1115" s="43"/>
      <c r="W1115" s="43"/>
      <c r="X1115" s="43"/>
      <c r="Y1115" s="43"/>
      <c r="Z1115" s="43"/>
      <c r="AA1115" s="43"/>
      <c r="AB1115" s="43"/>
      <c r="AC1115" s="43"/>
      <c r="AD1115" s="43" t="s">
        <v>1037</v>
      </c>
      <c r="AE1115" s="47">
        <f t="shared" si="102"/>
        <v>0</v>
      </c>
      <c r="AF1115" s="47">
        <f t="shared" si="103"/>
        <v>1</v>
      </c>
      <c r="AG1115" s="47">
        <f t="shared" si="104"/>
        <v>0</v>
      </c>
      <c r="AH1115" s="43" t="s">
        <v>1073</v>
      </c>
      <c r="AI1115" s="43" t="s">
        <v>1074</v>
      </c>
      <c r="AJ1115" s="43" t="s">
        <v>376</v>
      </c>
      <c r="AK1115" s="43" t="s">
        <v>658</v>
      </c>
      <c r="AL1115" s="43" t="s">
        <v>1376</v>
      </c>
      <c r="AM1115" s="43" t="s">
        <v>1126</v>
      </c>
      <c r="AN1115" s="43" t="s">
        <v>376</v>
      </c>
      <c r="AO1115" s="43" t="s">
        <v>658</v>
      </c>
      <c r="AP1115" s="43"/>
      <c r="AQ1115" s="43">
        <v>2</v>
      </c>
      <c r="AR1115" s="43"/>
      <c r="AS1115" s="43"/>
      <c r="AT1115" s="43"/>
      <c r="AU1115" s="43" t="s">
        <v>376</v>
      </c>
      <c r="AV1115" s="43"/>
      <c r="AW1115" s="43" t="s">
        <v>30</v>
      </c>
      <c r="AX1115" s="43"/>
      <c r="AY1115" s="43"/>
      <c r="AZ1115" s="43" t="s">
        <v>30</v>
      </c>
      <c r="BA1115" s="51"/>
      <c r="BB1115" s="48"/>
      <c r="BC1115" s="43"/>
      <c r="BD1115" s="43"/>
      <c r="BE1115" s="43"/>
      <c r="BF1115" s="43">
        <v>1</v>
      </c>
      <c r="BG1115" s="43">
        <v>1</v>
      </c>
      <c r="BH1115" s="43">
        <v>1</v>
      </c>
      <c r="BI1115" s="43" t="s">
        <v>1072</v>
      </c>
      <c r="BJ1115" s="43" t="s">
        <v>1377</v>
      </c>
      <c r="BK1115" s="43">
        <v>1990</v>
      </c>
      <c r="BL1115" s="43" t="str">
        <f t="shared" si="105"/>
        <v>1990Nottingham Forest</v>
      </c>
      <c r="BM1115" s="49" t="str">
        <f t="shared" si="106"/>
        <v>Coventry City</v>
      </c>
      <c r="BN1115" s="43"/>
      <c r="BO1115" s="43"/>
      <c r="BP1115" s="43"/>
      <c r="BQ1115" s="43"/>
      <c r="BR1115" s="43"/>
      <c r="BS1115" s="43"/>
      <c r="BT1115" s="43"/>
      <c r="BU1115" s="43"/>
      <c r="BV1115" s="43" t="s">
        <v>376</v>
      </c>
      <c r="BW1115" s="43" t="s">
        <v>376</v>
      </c>
      <c r="BX1115" s="43"/>
      <c r="BY1115" s="49"/>
      <c r="BZ1115" s="50"/>
      <c r="CA1115" s="50"/>
      <c r="CB1115" s="88" t="str">
        <f t="shared" si="107"/>
        <v>19900225</v>
      </c>
    </row>
    <row r="1116" spans="1:80" s="32" customFormat="1" ht="12.95" customHeight="1" x14ac:dyDescent="0.2">
      <c r="A1116" s="43">
        <v>3</v>
      </c>
      <c r="B1116" s="43">
        <v>7</v>
      </c>
      <c r="C1116" s="43">
        <v>1990</v>
      </c>
      <c r="D1116" s="43" t="s">
        <v>658</v>
      </c>
      <c r="E1116" s="43" t="s">
        <v>497</v>
      </c>
      <c r="F1116" s="51" t="s">
        <v>1327</v>
      </c>
      <c r="G1116" s="43"/>
      <c r="H1116" s="51" t="s">
        <v>1011</v>
      </c>
      <c r="I1116" s="51">
        <v>2</v>
      </c>
      <c r="J1116" s="52">
        <v>32939</v>
      </c>
      <c r="K1116" s="43" t="s">
        <v>803</v>
      </c>
      <c r="L1116" s="43" t="s">
        <v>3</v>
      </c>
      <c r="M1116" s="43" t="s">
        <v>1254</v>
      </c>
      <c r="N1116" s="46">
        <v>3</v>
      </c>
      <c r="O1116" s="46">
        <v>0</v>
      </c>
      <c r="P1116" s="51" t="s">
        <v>1341</v>
      </c>
      <c r="Q1116" s="51" t="s">
        <v>1017</v>
      </c>
      <c r="R1116" s="51" t="s">
        <v>376</v>
      </c>
      <c r="S1116" s="43"/>
      <c r="T1116" s="43"/>
      <c r="U1116" s="43"/>
      <c r="V1116" s="43"/>
      <c r="W1116" s="43"/>
      <c r="X1116" s="43"/>
      <c r="Y1116" s="43"/>
      <c r="Z1116" s="43"/>
      <c r="AA1116" s="43"/>
      <c r="AB1116" s="43"/>
      <c r="AC1116" s="43"/>
      <c r="AD1116" s="43" t="s">
        <v>1033</v>
      </c>
      <c r="AE1116" s="47">
        <f t="shared" si="102"/>
        <v>1</v>
      </c>
      <c r="AF1116" s="47">
        <f t="shared" si="103"/>
        <v>0</v>
      </c>
      <c r="AG1116" s="47">
        <f t="shared" si="104"/>
        <v>0</v>
      </c>
      <c r="AH1116" s="43" t="s">
        <v>1017</v>
      </c>
      <c r="AI1116" s="43" t="s">
        <v>1018</v>
      </c>
      <c r="AJ1116" s="43" t="s">
        <v>376</v>
      </c>
      <c r="AK1116" s="43" t="s">
        <v>658</v>
      </c>
      <c r="AL1116" s="43" t="s">
        <v>1101</v>
      </c>
      <c r="AM1116" s="43" t="s">
        <v>1159</v>
      </c>
      <c r="AN1116" s="43" t="s">
        <v>376</v>
      </c>
      <c r="AO1116" s="43" t="s">
        <v>658</v>
      </c>
      <c r="AP1116" s="43"/>
      <c r="AQ1116" s="43">
        <v>2</v>
      </c>
      <c r="AR1116" s="43"/>
      <c r="AS1116" s="43"/>
      <c r="AT1116" s="43"/>
      <c r="AU1116" s="43" t="s">
        <v>376</v>
      </c>
      <c r="AV1116" s="43"/>
      <c r="AW1116" s="43" t="s">
        <v>30</v>
      </c>
      <c r="AX1116" s="43"/>
      <c r="AY1116" s="43"/>
      <c r="AZ1116" s="43" t="s">
        <v>30</v>
      </c>
      <c r="BA1116" s="51"/>
      <c r="BB1116" s="48"/>
      <c r="BC1116" s="43"/>
      <c r="BD1116" s="43"/>
      <c r="BE1116" s="43"/>
      <c r="BF1116" s="43">
        <v>1</v>
      </c>
      <c r="BG1116" s="43">
        <v>2</v>
      </c>
      <c r="BH1116" s="43">
        <v>2</v>
      </c>
      <c r="BI1116" s="43" t="s">
        <v>803</v>
      </c>
      <c r="BJ1116" s="43" t="s">
        <v>1254</v>
      </c>
      <c r="BK1116" s="43">
        <v>1990</v>
      </c>
      <c r="BL1116" s="43" t="str">
        <f t="shared" si="105"/>
        <v>1990West Ham United</v>
      </c>
      <c r="BM1116" s="49" t="str">
        <f t="shared" si="106"/>
        <v>West Ham United</v>
      </c>
      <c r="BN1116" s="43"/>
      <c r="BO1116" s="43"/>
      <c r="BP1116" s="43"/>
      <c r="BQ1116" s="43"/>
      <c r="BR1116" s="43"/>
      <c r="BS1116" s="43"/>
      <c r="BT1116" s="43"/>
      <c r="BU1116" s="43"/>
      <c r="BV1116" s="43" t="s">
        <v>376</v>
      </c>
      <c r="BW1116" s="43" t="s">
        <v>376</v>
      </c>
      <c r="BX1116" s="43"/>
      <c r="BY1116" s="49"/>
      <c r="BZ1116" s="50"/>
      <c r="CA1116" s="50"/>
      <c r="CB1116" s="88" t="str">
        <f t="shared" si="107"/>
        <v>19900307</v>
      </c>
    </row>
    <row r="1117" spans="1:80" s="32" customFormat="1" ht="12.95" customHeight="1" x14ac:dyDescent="0.2">
      <c r="A1117" s="43">
        <v>3</v>
      </c>
      <c r="B1117" s="43">
        <v>7</v>
      </c>
      <c r="C1117" s="43">
        <v>1990</v>
      </c>
      <c r="D1117" s="43" t="s">
        <v>658</v>
      </c>
      <c r="E1117" s="43" t="s">
        <v>497</v>
      </c>
      <c r="F1117" s="51" t="s">
        <v>1327</v>
      </c>
      <c r="G1117" s="43"/>
      <c r="H1117" s="51" t="s">
        <v>1011</v>
      </c>
      <c r="I1117" s="51">
        <v>2</v>
      </c>
      <c r="J1117" s="52">
        <v>32939</v>
      </c>
      <c r="K1117" s="43" t="s">
        <v>1254</v>
      </c>
      <c r="L1117" s="43" t="s">
        <v>4</v>
      </c>
      <c r="M1117" s="43" t="s">
        <v>803</v>
      </c>
      <c r="N1117" s="46">
        <v>0</v>
      </c>
      <c r="O1117" s="46">
        <v>3</v>
      </c>
      <c r="P1117" s="51" t="s">
        <v>1341</v>
      </c>
      <c r="Q1117" s="51" t="s">
        <v>1017</v>
      </c>
      <c r="R1117" s="51" t="s">
        <v>376</v>
      </c>
      <c r="S1117" s="43"/>
      <c r="T1117" s="43"/>
      <c r="U1117" s="43"/>
      <c r="V1117" s="43"/>
      <c r="W1117" s="43"/>
      <c r="X1117" s="43"/>
      <c r="Y1117" s="43"/>
      <c r="Z1117" s="43"/>
      <c r="AA1117" s="43"/>
      <c r="AB1117" s="43"/>
      <c r="AC1117" s="43"/>
      <c r="AD1117" s="43" t="s">
        <v>1037</v>
      </c>
      <c r="AE1117" s="47">
        <f t="shared" si="102"/>
        <v>0</v>
      </c>
      <c r="AF1117" s="47">
        <f t="shared" si="103"/>
        <v>0</v>
      </c>
      <c r="AG1117" s="47">
        <f t="shared" si="104"/>
        <v>1</v>
      </c>
      <c r="AH1117" s="43" t="s">
        <v>1101</v>
      </c>
      <c r="AI1117" s="43" t="s">
        <v>1159</v>
      </c>
      <c r="AJ1117" s="43" t="s">
        <v>376</v>
      </c>
      <c r="AK1117" s="43" t="s">
        <v>658</v>
      </c>
      <c r="AL1117" s="43" t="s">
        <v>1017</v>
      </c>
      <c r="AM1117" s="43" t="s">
        <v>1018</v>
      </c>
      <c r="AN1117" s="43" t="s">
        <v>376</v>
      </c>
      <c r="AO1117" s="43" t="s">
        <v>658</v>
      </c>
      <c r="AP1117" s="43"/>
      <c r="AQ1117" s="43">
        <v>2</v>
      </c>
      <c r="AR1117" s="43"/>
      <c r="AS1117" s="43"/>
      <c r="AT1117" s="43"/>
      <c r="AU1117" s="43" t="s">
        <v>376</v>
      </c>
      <c r="AV1117" s="43"/>
      <c r="AW1117" s="43" t="s">
        <v>30</v>
      </c>
      <c r="AX1117" s="43"/>
      <c r="AY1117" s="43"/>
      <c r="AZ1117" s="43" t="s">
        <v>30</v>
      </c>
      <c r="BA1117" s="51"/>
      <c r="BB1117" s="48"/>
      <c r="BC1117" s="43"/>
      <c r="BD1117" s="43"/>
      <c r="BE1117" s="43"/>
      <c r="BF1117" s="43">
        <v>1</v>
      </c>
      <c r="BG1117" s="43">
        <v>2</v>
      </c>
      <c r="BH1117" s="43">
        <v>2</v>
      </c>
      <c r="BI1117" s="43" t="s">
        <v>1254</v>
      </c>
      <c r="BJ1117" s="43" t="s">
        <v>803</v>
      </c>
      <c r="BK1117" s="43">
        <v>1990</v>
      </c>
      <c r="BL1117" s="43" t="str">
        <f t="shared" si="105"/>
        <v>1990Oldham Athletic</v>
      </c>
      <c r="BM1117" s="49" t="str">
        <f t="shared" si="106"/>
        <v>West Ham United</v>
      </c>
      <c r="BN1117" s="43"/>
      <c r="BO1117" s="43"/>
      <c r="BP1117" s="43"/>
      <c r="BQ1117" s="43"/>
      <c r="BR1117" s="43"/>
      <c r="BS1117" s="43"/>
      <c r="BT1117" s="43"/>
      <c r="BU1117" s="43"/>
      <c r="BV1117" s="43" t="s">
        <v>376</v>
      </c>
      <c r="BW1117" s="43" t="s">
        <v>376</v>
      </c>
      <c r="BX1117" s="43"/>
      <c r="BY1117" s="49"/>
      <c r="BZ1117" s="50"/>
      <c r="CA1117" s="50"/>
      <c r="CB1117" s="88" t="str">
        <f t="shared" si="107"/>
        <v>19900307</v>
      </c>
    </row>
    <row r="1118" spans="1:80" s="32" customFormat="1" ht="12.95" customHeight="1" x14ac:dyDescent="0.2">
      <c r="A1118" s="43">
        <v>4</v>
      </c>
      <c r="B1118" s="43">
        <v>8</v>
      </c>
      <c r="C1118" s="43">
        <v>1990</v>
      </c>
      <c r="D1118" s="43" t="s">
        <v>658</v>
      </c>
      <c r="E1118" s="43" t="s">
        <v>497</v>
      </c>
      <c r="F1118" s="44" t="s">
        <v>1010</v>
      </c>
      <c r="G1118" s="43"/>
      <c r="H1118" s="44" t="s">
        <v>1011</v>
      </c>
      <c r="I1118" s="44"/>
      <c r="J1118" s="45">
        <v>32971</v>
      </c>
      <c r="K1118" s="43" t="s">
        <v>1254</v>
      </c>
      <c r="L1118" s="43" t="s">
        <v>1014</v>
      </c>
      <c r="M1118" s="43" t="s">
        <v>821</v>
      </c>
      <c r="N1118" s="46">
        <v>3</v>
      </c>
      <c r="O1118" s="46">
        <v>3</v>
      </c>
      <c r="P1118" s="44" t="s">
        <v>1226</v>
      </c>
      <c r="Q1118" s="44" t="s">
        <v>1101</v>
      </c>
      <c r="R1118" s="44" t="s">
        <v>376</v>
      </c>
      <c r="S1118" s="43"/>
      <c r="T1118" s="43"/>
      <c r="U1118" s="43"/>
      <c r="V1118" s="43"/>
      <c r="W1118" s="43"/>
      <c r="X1118" s="43"/>
      <c r="Y1118" s="43"/>
      <c r="Z1118" s="43"/>
      <c r="AA1118" s="43"/>
      <c r="AB1118" s="43"/>
      <c r="AC1118" s="43"/>
      <c r="AD1118" s="43"/>
      <c r="AE1118" s="47">
        <f t="shared" si="102"/>
        <v>0</v>
      </c>
      <c r="AF1118" s="47">
        <f t="shared" si="103"/>
        <v>1</v>
      </c>
      <c r="AG1118" s="47">
        <f t="shared" si="104"/>
        <v>0</v>
      </c>
      <c r="AH1118" s="43" t="s">
        <v>1101</v>
      </c>
      <c r="AI1118" s="43" t="s">
        <v>1159</v>
      </c>
      <c r="AJ1118" s="43" t="s">
        <v>376</v>
      </c>
      <c r="AK1118" s="43" t="s">
        <v>658</v>
      </c>
      <c r="AL1118" s="43" t="s">
        <v>1101</v>
      </c>
      <c r="AM1118" s="43" t="s">
        <v>1159</v>
      </c>
      <c r="AN1118" s="43" t="s">
        <v>376</v>
      </c>
      <c r="AO1118" s="43" t="s">
        <v>658</v>
      </c>
      <c r="AP1118" s="43"/>
      <c r="AQ1118" s="43">
        <v>2</v>
      </c>
      <c r="AR1118" s="43"/>
      <c r="AS1118" s="43"/>
      <c r="AT1118" s="43"/>
      <c r="AU1118" s="43" t="s">
        <v>376</v>
      </c>
      <c r="AV1118" s="43"/>
      <c r="AW1118" s="43" t="s">
        <v>30</v>
      </c>
      <c r="AX1118" s="43"/>
      <c r="AY1118" s="43" t="s">
        <v>30</v>
      </c>
      <c r="AZ1118" s="43"/>
      <c r="BA1118" s="44"/>
      <c r="BB1118" s="48"/>
      <c r="BC1118" s="43"/>
      <c r="BD1118" s="43"/>
      <c r="BE1118" s="43"/>
      <c r="BF1118" s="43">
        <v>1</v>
      </c>
      <c r="BG1118" s="43">
        <v>2</v>
      </c>
      <c r="BH1118" s="43">
        <v>1</v>
      </c>
      <c r="BI1118" s="43" t="s">
        <v>1254</v>
      </c>
      <c r="BJ1118" s="43" t="s">
        <v>821</v>
      </c>
      <c r="BK1118" s="43">
        <v>1990</v>
      </c>
      <c r="BL1118" s="43" t="str">
        <f t="shared" si="105"/>
        <v>1990Oldham Athletic</v>
      </c>
      <c r="BM1118" s="49" t="str">
        <f t="shared" si="106"/>
        <v>Manchester</v>
      </c>
      <c r="BN1118" s="43"/>
      <c r="BO1118" s="43"/>
      <c r="BP1118" s="43"/>
      <c r="BQ1118" s="43"/>
      <c r="BR1118" s="43"/>
      <c r="BS1118" s="43"/>
      <c r="BT1118" s="43"/>
      <c r="BU1118" s="43"/>
      <c r="BV1118" s="43" t="s">
        <v>376</v>
      </c>
      <c r="BW1118" s="43" t="s">
        <v>376</v>
      </c>
      <c r="BX1118" s="43"/>
      <c r="BY1118" s="49"/>
      <c r="BZ1118" s="50"/>
      <c r="CA1118" s="50"/>
      <c r="CB1118" s="88" t="str">
        <f t="shared" si="107"/>
        <v>19900408</v>
      </c>
    </row>
    <row r="1119" spans="1:80" s="32" customFormat="1" ht="12.95" customHeight="1" x14ac:dyDescent="0.2">
      <c r="A1119" s="43">
        <v>4</v>
      </c>
      <c r="B1119" s="43">
        <v>8</v>
      </c>
      <c r="C1119" s="43">
        <v>1990</v>
      </c>
      <c r="D1119" s="43" t="s">
        <v>658</v>
      </c>
      <c r="E1119" s="43" t="s">
        <v>497</v>
      </c>
      <c r="F1119" s="44" t="s">
        <v>1010</v>
      </c>
      <c r="G1119" s="43"/>
      <c r="H1119" s="44" t="s">
        <v>1011</v>
      </c>
      <c r="I1119" s="44"/>
      <c r="J1119" s="45">
        <v>32971</v>
      </c>
      <c r="K1119" s="43" t="s">
        <v>821</v>
      </c>
      <c r="L1119" s="43" t="s">
        <v>1014</v>
      </c>
      <c r="M1119" s="43" t="s">
        <v>1254</v>
      </c>
      <c r="N1119" s="46">
        <v>3</v>
      </c>
      <c r="O1119" s="46">
        <v>3</v>
      </c>
      <c r="P1119" s="44" t="s">
        <v>1226</v>
      </c>
      <c r="Q1119" s="44" t="s">
        <v>1101</v>
      </c>
      <c r="R1119" s="44" t="s">
        <v>376</v>
      </c>
      <c r="S1119" s="43"/>
      <c r="T1119" s="43"/>
      <c r="U1119" s="43"/>
      <c r="V1119" s="43"/>
      <c r="W1119" s="43"/>
      <c r="X1119" s="43"/>
      <c r="Y1119" s="43"/>
      <c r="Z1119" s="43"/>
      <c r="AA1119" s="43"/>
      <c r="AB1119" s="43"/>
      <c r="AC1119" s="43"/>
      <c r="AD1119" s="43"/>
      <c r="AE1119" s="47">
        <f t="shared" si="102"/>
        <v>0</v>
      </c>
      <c r="AF1119" s="47">
        <f t="shared" si="103"/>
        <v>1</v>
      </c>
      <c r="AG1119" s="47">
        <f t="shared" si="104"/>
        <v>0</v>
      </c>
      <c r="AH1119" s="43" t="s">
        <v>1101</v>
      </c>
      <c r="AI1119" s="43" t="s">
        <v>1159</v>
      </c>
      <c r="AJ1119" s="43" t="s">
        <v>376</v>
      </c>
      <c r="AK1119" s="43" t="s">
        <v>658</v>
      </c>
      <c r="AL1119" s="43" t="s">
        <v>1101</v>
      </c>
      <c r="AM1119" s="43" t="s">
        <v>1159</v>
      </c>
      <c r="AN1119" s="43" t="s">
        <v>376</v>
      </c>
      <c r="AO1119" s="43" t="s">
        <v>658</v>
      </c>
      <c r="AP1119" s="43"/>
      <c r="AQ1119" s="43">
        <v>2</v>
      </c>
      <c r="AR1119" s="43"/>
      <c r="AS1119" s="43"/>
      <c r="AT1119" s="43"/>
      <c r="AU1119" s="43" t="s">
        <v>376</v>
      </c>
      <c r="AV1119" s="43"/>
      <c r="AW1119" s="43" t="s">
        <v>30</v>
      </c>
      <c r="AX1119" s="43"/>
      <c r="AY1119" s="43" t="s">
        <v>30</v>
      </c>
      <c r="AZ1119" s="43"/>
      <c r="BA1119" s="44"/>
      <c r="BB1119" s="48"/>
      <c r="BC1119" s="43"/>
      <c r="BD1119" s="43"/>
      <c r="BE1119" s="43"/>
      <c r="BF1119" s="43">
        <v>1</v>
      </c>
      <c r="BG1119" s="43">
        <v>1</v>
      </c>
      <c r="BH1119" s="43">
        <v>2</v>
      </c>
      <c r="BI1119" s="43" t="s">
        <v>821</v>
      </c>
      <c r="BJ1119" s="43" t="s">
        <v>1254</v>
      </c>
      <c r="BK1119" s="43">
        <v>1990</v>
      </c>
      <c r="BL1119" s="43" t="str">
        <f t="shared" si="105"/>
        <v>1990Manchester United</v>
      </c>
      <c r="BM1119" s="49" t="str">
        <f t="shared" si="106"/>
        <v>Manchester</v>
      </c>
      <c r="BN1119" s="43"/>
      <c r="BO1119" s="43"/>
      <c r="BP1119" s="43"/>
      <c r="BQ1119" s="43"/>
      <c r="BR1119" s="43"/>
      <c r="BS1119" s="43"/>
      <c r="BT1119" s="43"/>
      <c r="BU1119" s="43"/>
      <c r="BV1119" s="43" t="s">
        <v>376</v>
      </c>
      <c r="BW1119" s="43" t="s">
        <v>376</v>
      </c>
      <c r="BX1119" s="43"/>
      <c r="BY1119" s="49"/>
      <c r="BZ1119" s="50"/>
      <c r="CA1119" s="50"/>
      <c r="CB1119" s="88" t="str">
        <f t="shared" si="107"/>
        <v>19900408</v>
      </c>
    </row>
    <row r="1120" spans="1:80" s="32" customFormat="1" ht="12.95" customHeight="1" x14ac:dyDescent="0.2">
      <c r="A1120" s="43">
        <v>4</v>
      </c>
      <c r="B1120" s="43">
        <v>8</v>
      </c>
      <c r="C1120" s="43">
        <v>1990</v>
      </c>
      <c r="D1120" s="43" t="s">
        <v>658</v>
      </c>
      <c r="E1120" s="43" t="s">
        <v>497</v>
      </c>
      <c r="F1120" s="44" t="s">
        <v>1010</v>
      </c>
      <c r="G1120" s="43"/>
      <c r="H1120" s="44" t="s">
        <v>1011</v>
      </c>
      <c r="I1120" s="44"/>
      <c r="J1120" s="45">
        <v>32971</v>
      </c>
      <c r="K1120" s="43" t="s">
        <v>798</v>
      </c>
      <c r="L1120" s="43" t="s">
        <v>3</v>
      </c>
      <c r="M1120" s="43" t="s">
        <v>588</v>
      </c>
      <c r="N1120" s="46">
        <v>4</v>
      </c>
      <c r="O1120" s="46">
        <v>3</v>
      </c>
      <c r="P1120" s="44" t="s">
        <v>1219</v>
      </c>
      <c r="Q1120" s="44" t="s">
        <v>1111</v>
      </c>
      <c r="R1120" s="44" t="s">
        <v>376</v>
      </c>
      <c r="S1120" s="43"/>
      <c r="T1120" s="43"/>
      <c r="U1120" s="43"/>
      <c r="V1120" s="43"/>
      <c r="W1120" s="43"/>
      <c r="X1120" s="43"/>
      <c r="Y1120" s="43"/>
      <c r="Z1120" s="43"/>
      <c r="AA1120" s="43"/>
      <c r="AB1120" s="43"/>
      <c r="AC1120" s="43"/>
      <c r="AD1120" s="43"/>
      <c r="AE1120" s="47">
        <f t="shared" si="102"/>
        <v>1</v>
      </c>
      <c r="AF1120" s="47">
        <f t="shared" si="103"/>
        <v>0</v>
      </c>
      <c r="AG1120" s="47">
        <f t="shared" si="104"/>
        <v>0</v>
      </c>
      <c r="AH1120" s="43" t="s">
        <v>1017</v>
      </c>
      <c r="AI1120" s="43" t="s">
        <v>1018</v>
      </c>
      <c r="AJ1120" s="43" t="s">
        <v>376</v>
      </c>
      <c r="AK1120" s="43" t="s">
        <v>658</v>
      </c>
      <c r="AL1120" s="43" t="s">
        <v>588</v>
      </c>
      <c r="AM1120" s="43" t="s">
        <v>1175</v>
      </c>
      <c r="AN1120" s="43" t="s">
        <v>376</v>
      </c>
      <c r="AO1120" s="43" t="s">
        <v>658</v>
      </c>
      <c r="AP1120" s="43"/>
      <c r="AQ1120" s="43">
        <v>2</v>
      </c>
      <c r="AR1120" s="43"/>
      <c r="AS1120" s="43"/>
      <c r="AT1120" s="43"/>
      <c r="AU1120" s="43" t="s">
        <v>376</v>
      </c>
      <c r="AV1120" s="43"/>
      <c r="AW1120" s="43" t="s">
        <v>30</v>
      </c>
      <c r="AX1120" s="43"/>
      <c r="AY1120" s="43" t="s">
        <v>30</v>
      </c>
      <c r="AZ1120" s="43"/>
      <c r="BA1120" s="44"/>
      <c r="BB1120" s="48"/>
      <c r="BC1120" s="43"/>
      <c r="BD1120" s="43"/>
      <c r="BE1120" s="43"/>
      <c r="BF1120" s="43">
        <v>1</v>
      </c>
      <c r="BG1120" s="43">
        <v>1</v>
      </c>
      <c r="BH1120" s="43">
        <v>1</v>
      </c>
      <c r="BI1120" s="43" t="s">
        <v>798</v>
      </c>
      <c r="BJ1120" s="43" t="s">
        <v>588</v>
      </c>
      <c r="BK1120" s="43">
        <v>1990</v>
      </c>
      <c r="BL1120" s="43" t="str">
        <f t="shared" si="105"/>
        <v>1990Crystal Palace</v>
      </c>
      <c r="BM1120" s="49" t="str">
        <f t="shared" si="106"/>
        <v>Birmingham</v>
      </c>
      <c r="BN1120" s="43"/>
      <c r="BO1120" s="43"/>
      <c r="BP1120" s="43"/>
      <c r="BQ1120" s="43"/>
      <c r="BR1120" s="43"/>
      <c r="BS1120" s="43"/>
      <c r="BT1120" s="43"/>
      <c r="BU1120" s="43"/>
      <c r="BV1120" s="43" t="s">
        <v>376</v>
      </c>
      <c r="BW1120" s="43" t="s">
        <v>376</v>
      </c>
      <c r="BX1120" s="43"/>
      <c r="BY1120" s="49"/>
      <c r="BZ1120" s="50"/>
      <c r="CA1120" s="50"/>
      <c r="CB1120" s="88" t="str">
        <f t="shared" si="107"/>
        <v>19900408</v>
      </c>
    </row>
    <row r="1121" spans="1:80" s="32" customFormat="1" ht="12.95" customHeight="1" x14ac:dyDescent="0.2">
      <c r="A1121" s="43">
        <v>4</v>
      </c>
      <c r="B1121" s="43">
        <v>8</v>
      </c>
      <c r="C1121" s="43">
        <v>1990</v>
      </c>
      <c r="D1121" s="43" t="s">
        <v>658</v>
      </c>
      <c r="E1121" s="43" t="s">
        <v>497</v>
      </c>
      <c r="F1121" s="44" t="s">
        <v>1010</v>
      </c>
      <c r="G1121" s="43"/>
      <c r="H1121" s="44" t="s">
        <v>1011</v>
      </c>
      <c r="I1121" s="44"/>
      <c r="J1121" s="45">
        <v>32971</v>
      </c>
      <c r="K1121" s="43" t="s">
        <v>588</v>
      </c>
      <c r="L1121" s="43" t="s">
        <v>4</v>
      </c>
      <c r="M1121" s="43" t="s">
        <v>798</v>
      </c>
      <c r="N1121" s="46">
        <v>3</v>
      </c>
      <c r="O1121" s="46">
        <v>4</v>
      </c>
      <c r="P1121" s="44" t="s">
        <v>1219</v>
      </c>
      <c r="Q1121" s="44" t="s">
        <v>1111</v>
      </c>
      <c r="R1121" s="44" t="s">
        <v>376</v>
      </c>
      <c r="S1121" s="43"/>
      <c r="T1121" s="43"/>
      <c r="U1121" s="43"/>
      <c r="V1121" s="43"/>
      <c r="W1121" s="43"/>
      <c r="X1121" s="43"/>
      <c r="Y1121" s="43"/>
      <c r="Z1121" s="43"/>
      <c r="AA1121" s="43"/>
      <c r="AB1121" s="43"/>
      <c r="AC1121" s="43"/>
      <c r="AD1121" s="43"/>
      <c r="AE1121" s="47">
        <f t="shared" si="102"/>
        <v>0</v>
      </c>
      <c r="AF1121" s="47">
        <f t="shared" si="103"/>
        <v>0</v>
      </c>
      <c r="AG1121" s="47">
        <f t="shared" si="104"/>
        <v>1</v>
      </c>
      <c r="AH1121" s="43" t="s">
        <v>588</v>
      </c>
      <c r="AI1121" s="43" t="s">
        <v>1175</v>
      </c>
      <c r="AJ1121" s="43" t="s">
        <v>376</v>
      </c>
      <c r="AK1121" s="43" t="s">
        <v>658</v>
      </c>
      <c r="AL1121" s="43" t="s">
        <v>1017</v>
      </c>
      <c r="AM1121" s="43" t="s">
        <v>1018</v>
      </c>
      <c r="AN1121" s="43" t="s">
        <v>376</v>
      </c>
      <c r="AO1121" s="43" t="s">
        <v>658</v>
      </c>
      <c r="AP1121" s="43"/>
      <c r="AQ1121" s="43">
        <v>2</v>
      </c>
      <c r="AR1121" s="43"/>
      <c r="AS1121" s="43"/>
      <c r="AT1121" s="43"/>
      <c r="AU1121" s="43" t="s">
        <v>376</v>
      </c>
      <c r="AV1121" s="43"/>
      <c r="AW1121" s="43" t="s">
        <v>30</v>
      </c>
      <c r="AX1121" s="43"/>
      <c r="AY1121" s="43" t="s">
        <v>30</v>
      </c>
      <c r="AZ1121" s="43"/>
      <c r="BA1121" s="44"/>
      <c r="BB1121" s="48"/>
      <c r="BC1121" s="43"/>
      <c r="BD1121" s="43"/>
      <c r="BE1121" s="43"/>
      <c r="BF1121" s="43">
        <v>1</v>
      </c>
      <c r="BG1121" s="43">
        <v>1</v>
      </c>
      <c r="BH1121" s="43">
        <v>1</v>
      </c>
      <c r="BI1121" s="43" t="s">
        <v>588</v>
      </c>
      <c r="BJ1121" s="43" t="s">
        <v>798</v>
      </c>
      <c r="BK1121" s="43">
        <v>1990</v>
      </c>
      <c r="BL1121" s="43" t="str">
        <f t="shared" si="105"/>
        <v>1990Liverpool</v>
      </c>
      <c r="BM1121" s="49" t="str">
        <f t="shared" si="106"/>
        <v>Birmingham</v>
      </c>
      <c r="BN1121" s="43"/>
      <c r="BO1121" s="43"/>
      <c r="BP1121" s="43"/>
      <c r="BQ1121" s="43"/>
      <c r="BR1121" s="43"/>
      <c r="BS1121" s="43"/>
      <c r="BT1121" s="43"/>
      <c r="BU1121" s="43"/>
      <c r="BV1121" s="43" t="s">
        <v>376</v>
      </c>
      <c r="BW1121" s="43" t="s">
        <v>376</v>
      </c>
      <c r="BX1121" s="43"/>
      <c r="BY1121" s="49"/>
      <c r="BZ1121" s="50"/>
      <c r="CA1121" s="50"/>
      <c r="CB1121" s="88" t="str">
        <f t="shared" si="107"/>
        <v>19900408</v>
      </c>
    </row>
    <row r="1122" spans="1:80" s="32" customFormat="1" ht="12.95" customHeight="1" x14ac:dyDescent="0.2">
      <c r="A1122" s="43">
        <v>4</v>
      </c>
      <c r="B1122" s="43">
        <v>11</v>
      </c>
      <c r="C1122" s="43">
        <v>1990</v>
      </c>
      <c r="D1122" s="43" t="s">
        <v>658</v>
      </c>
      <c r="E1122" s="43" t="s">
        <v>497</v>
      </c>
      <c r="F1122" s="44" t="s">
        <v>1010</v>
      </c>
      <c r="G1122" s="43"/>
      <c r="H1122" s="44" t="s">
        <v>1011</v>
      </c>
      <c r="I1122" s="44" t="s">
        <v>1023</v>
      </c>
      <c r="J1122" s="45">
        <v>32974</v>
      </c>
      <c r="K1122" s="43" t="s">
        <v>821</v>
      </c>
      <c r="L1122" s="43" t="s">
        <v>3</v>
      </c>
      <c r="M1122" s="43" t="s">
        <v>1254</v>
      </c>
      <c r="N1122" s="46">
        <v>2</v>
      </c>
      <c r="O1122" s="46">
        <v>1</v>
      </c>
      <c r="P1122" s="44" t="s">
        <v>1226</v>
      </c>
      <c r="Q1122" s="44" t="s">
        <v>1101</v>
      </c>
      <c r="R1122" s="44" t="s">
        <v>376</v>
      </c>
      <c r="S1122" s="43"/>
      <c r="T1122" s="43"/>
      <c r="U1122" s="43"/>
      <c r="V1122" s="43"/>
      <c r="W1122" s="43"/>
      <c r="X1122" s="43"/>
      <c r="Y1122" s="43"/>
      <c r="Z1122" s="43"/>
      <c r="AA1122" s="43"/>
      <c r="AB1122" s="43"/>
      <c r="AC1122" s="43"/>
      <c r="AD1122" s="43"/>
      <c r="AE1122" s="47">
        <f t="shared" si="102"/>
        <v>1</v>
      </c>
      <c r="AF1122" s="47">
        <f t="shared" si="103"/>
        <v>0</v>
      </c>
      <c r="AG1122" s="47">
        <f t="shared" si="104"/>
        <v>0</v>
      </c>
      <c r="AH1122" s="43" t="s">
        <v>1101</v>
      </c>
      <c r="AI1122" s="43" t="s">
        <v>1159</v>
      </c>
      <c r="AJ1122" s="43" t="s">
        <v>376</v>
      </c>
      <c r="AK1122" s="43" t="s">
        <v>658</v>
      </c>
      <c r="AL1122" s="43" t="s">
        <v>1101</v>
      </c>
      <c r="AM1122" s="43" t="s">
        <v>1159</v>
      </c>
      <c r="AN1122" s="43" t="s">
        <v>376</v>
      </c>
      <c r="AO1122" s="43" t="s">
        <v>658</v>
      </c>
      <c r="AP1122" s="43"/>
      <c r="AQ1122" s="43">
        <v>2</v>
      </c>
      <c r="AR1122" s="43"/>
      <c r="AS1122" s="43"/>
      <c r="AT1122" s="43"/>
      <c r="AU1122" s="43" t="s">
        <v>376</v>
      </c>
      <c r="AV1122" s="43"/>
      <c r="AW1122" s="43" t="s">
        <v>30</v>
      </c>
      <c r="AX1122" s="43"/>
      <c r="AY1122" s="43" t="s">
        <v>30</v>
      </c>
      <c r="AZ1122" s="43"/>
      <c r="BA1122" s="44"/>
      <c r="BB1122" s="48"/>
      <c r="BC1122" s="43"/>
      <c r="BD1122" s="43"/>
      <c r="BE1122" s="43"/>
      <c r="BF1122" s="43">
        <v>1</v>
      </c>
      <c r="BG1122" s="43">
        <v>1</v>
      </c>
      <c r="BH1122" s="43">
        <v>2</v>
      </c>
      <c r="BI1122" s="43" t="s">
        <v>821</v>
      </c>
      <c r="BJ1122" s="43" t="s">
        <v>1254</v>
      </c>
      <c r="BK1122" s="43">
        <v>1990</v>
      </c>
      <c r="BL1122" s="43" t="str">
        <f t="shared" si="105"/>
        <v>1990Manchester United</v>
      </c>
      <c r="BM1122" s="49" t="str">
        <f t="shared" si="106"/>
        <v>Manchester</v>
      </c>
      <c r="BN1122" s="43"/>
      <c r="BO1122" s="43"/>
      <c r="BP1122" s="43"/>
      <c r="BQ1122" s="43"/>
      <c r="BR1122" s="43"/>
      <c r="BS1122" s="43"/>
      <c r="BT1122" s="43"/>
      <c r="BU1122" s="43"/>
      <c r="BV1122" s="43" t="s">
        <v>376</v>
      </c>
      <c r="BW1122" s="43" t="s">
        <v>376</v>
      </c>
      <c r="BX1122" s="43"/>
      <c r="BY1122" s="49"/>
      <c r="BZ1122" s="50"/>
      <c r="CA1122" s="50"/>
      <c r="CB1122" s="88" t="str">
        <f t="shared" si="107"/>
        <v>19900411</v>
      </c>
    </row>
    <row r="1123" spans="1:80" s="32" customFormat="1" ht="12.95" customHeight="1" x14ac:dyDescent="0.2">
      <c r="A1123" s="43">
        <v>4</v>
      </c>
      <c r="B1123" s="43">
        <v>11</v>
      </c>
      <c r="C1123" s="43">
        <v>1990</v>
      </c>
      <c r="D1123" s="43" t="s">
        <v>658</v>
      </c>
      <c r="E1123" s="43" t="s">
        <v>497</v>
      </c>
      <c r="F1123" s="44" t="s">
        <v>1010</v>
      </c>
      <c r="G1123" s="43"/>
      <c r="H1123" s="44" t="s">
        <v>1011</v>
      </c>
      <c r="I1123" s="44" t="s">
        <v>1023</v>
      </c>
      <c r="J1123" s="45">
        <v>32974</v>
      </c>
      <c r="K1123" s="43" t="s">
        <v>1254</v>
      </c>
      <c r="L1123" s="43" t="s">
        <v>4</v>
      </c>
      <c r="M1123" s="43" t="s">
        <v>821</v>
      </c>
      <c r="N1123" s="46">
        <v>1</v>
      </c>
      <c r="O1123" s="46">
        <v>2</v>
      </c>
      <c r="P1123" s="44" t="s">
        <v>1226</v>
      </c>
      <c r="Q1123" s="44" t="s">
        <v>1101</v>
      </c>
      <c r="R1123" s="44" t="s">
        <v>376</v>
      </c>
      <c r="S1123" s="43"/>
      <c r="T1123" s="43"/>
      <c r="U1123" s="43"/>
      <c r="V1123" s="43"/>
      <c r="W1123" s="43"/>
      <c r="X1123" s="43"/>
      <c r="Y1123" s="43"/>
      <c r="Z1123" s="43"/>
      <c r="AA1123" s="43"/>
      <c r="AB1123" s="43"/>
      <c r="AC1123" s="43"/>
      <c r="AD1123" s="43"/>
      <c r="AE1123" s="47">
        <f t="shared" si="102"/>
        <v>0</v>
      </c>
      <c r="AF1123" s="47">
        <f t="shared" si="103"/>
        <v>0</v>
      </c>
      <c r="AG1123" s="47">
        <f t="shared" si="104"/>
        <v>1</v>
      </c>
      <c r="AH1123" s="43" t="s">
        <v>1101</v>
      </c>
      <c r="AI1123" s="43" t="s">
        <v>1159</v>
      </c>
      <c r="AJ1123" s="43" t="s">
        <v>376</v>
      </c>
      <c r="AK1123" s="43" t="s">
        <v>658</v>
      </c>
      <c r="AL1123" s="43" t="s">
        <v>1101</v>
      </c>
      <c r="AM1123" s="43" t="s">
        <v>1159</v>
      </c>
      <c r="AN1123" s="43" t="s">
        <v>376</v>
      </c>
      <c r="AO1123" s="43" t="s">
        <v>658</v>
      </c>
      <c r="AP1123" s="43"/>
      <c r="AQ1123" s="43">
        <v>2</v>
      </c>
      <c r="AR1123" s="43"/>
      <c r="AS1123" s="43"/>
      <c r="AT1123" s="43"/>
      <c r="AU1123" s="43" t="s">
        <v>376</v>
      </c>
      <c r="AV1123" s="43"/>
      <c r="AW1123" s="43" t="s">
        <v>30</v>
      </c>
      <c r="AX1123" s="43"/>
      <c r="AY1123" s="43" t="s">
        <v>30</v>
      </c>
      <c r="AZ1123" s="43"/>
      <c r="BA1123" s="44"/>
      <c r="BB1123" s="48"/>
      <c r="BC1123" s="43"/>
      <c r="BD1123" s="43"/>
      <c r="BE1123" s="43"/>
      <c r="BF1123" s="43">
        <v>1</v>
      </c>
      <c r="BG1123" s="43">
        <v>2</v>
      </c>
      <c r="BH1123" s="43">
        <v>1</v>
      </c>
      <c r="BI1123" s="43" t="s">
        <v>1254</v>
      </c>
      <c r="BJ1123" s="43" t="s">
        <v>821</v>
      </c>
      <c r="BK1123" s="43">
        <v>1990</v>
      </c>
      <c r="BL1123" s="43" t="str">
        <f t="shared" si="105"/>
        <v>1990Oldham Athletic</v>
      </c>
      <c r="BM1123" s="49" t="str">
        <f t="shared" si="106"/>
        <v>Manchester</v>
      </c>
      <c r="BN1123" s="43"/>
      <c r="BO1123" s="43"/>
      <c r="BP1123" s="43"/>
      <c r="BQ1123" s="43"/>
      <c r="BR1123" s="43"/>
      <c r="BS1123" s="43"/>
      <c r="BT1123" s="43"/>
      <c r="BU1123" s="43"/>
      <c r="BV1123" s="43" t="s">
        <v>376</v>
      </c>
      <c r="BW1123" s="43" t="s">
        <v>376</v>
      </c>
      <c r="BX1123" s="43"/>
      <c r="BY1123" s="49"/>
      <c r="BZ1123" s="50"/>
      <c r="CA1123" s="50"/>
      <c r="CB1123" s="88" t="str">
        <f t="shared" si="107"/>
        <v>19900411</v>
      </c>
    </row>
    <row r="1124" spans="1:80" s="32" customFormat="1" ht="12.95" customHeight="1" x14ac:dyDescent="0.2">
      <c r="A1124" s="43">
        <v>4</v>
      </c>
      <c r="B1124" s="43">
        <v>29</v>
      </c>
      <c r="C1124" s="43">
        <v>1990</v>
      </c>
      <c r="D1124" s="43" t="s">
        <v>658</v>
      </c>
      <c r="E1124" s="43" t="s">
        <v>497</v>
      </c>
      <c r="F1124" s="51" t="s">
        <v>1327</v>
      </c>
      <c r="G1124" s="43"/>
      <c r="H1124" s="51" t="s">
        <v>40</v>
      </c>
      <c r="I1124" s="51"/>
      <c r="J1124" s="52">
        <v>32992</v>
      </c>
      <c r="K1124" s="43" t="s">
        <v>1072</v>
      </c>
      <c r="L1124" s="43" t="s">
        <v>3</v>
      </c>
      <c r="M1124" s="43" t="s">
        <v>1254</v>
      </c>
      <c r="N1124" s="46">
        <v>1</v>
      </c>
      <c r="O1124" s="46">
        <v>0</v>
      </c>
      <c r="P1124" s="51" t="s">
        <v>1268</v>
      </c>
      <c r="Q1124" s="51" t="s">
        <v>1017</v>
      </c>
      <c r="R1124" s="51" t="s">
        <v>376</v>
      </c>
      <c r="S1124" s="43"/>
      <c r="T1124" s="43"/>
      <c r="U1124" s="43"/>
      <c r="V1124" s="43"/>
      <c r="W1124" s="43"/>
      <c r="X1124" s="43"/>
      <c r="Y1124" s="43"/>
      <c r="Z1124" s="43"/>
      <c r="AA1124" s="43"/>
      <c r="AB1124" s="43"/>
      <c r="AC1124" s="43"/>
      <c r="AD1124" s="43"/>
      <c r="AE1124" s="47">
        <f t="shared" si="102"/>
        <v>1</v>
      </c>
      <c r="AF1124" s="47">
        <f t="shared" si="103"/>
        <v>0</v>
      </c>
      <c r="AG1124" s="47">
        <f t="shared" si="104"/>
        <v>0</v>
      </c>
      <c r="AH1124" s="43" t="s">
        <v>1073</v>
      </c>
      <c r="AI1124" s="43" t="s">
        <v>1074</v>
      </c>
      <c r="AJ1124" s="43" t="s">
        <v>376</v>
      </c>
      <c r="AK1124" s="43" t="s">
        <v>658</v>
      </c>
      <c r="AL1124" s="43" t="s">
        <v>1101</v>
      </c>
      <c r="AM1124" s="43" t="s">
        <v>1159</v>
      </c>
      <c r="AN1124" s="43" t="s">
        <v>376</v>
      </c>
      <c r="AO1124" s="43" t="s">
        <v>658</v>
      </c>
      <c r="AP1124" s="43"/>
      <c r="AQ1124" s="43">
        <v>1</v>
      </c>
      <c r="AR1124" s="43"/>
      <c r="AS1124" s="43"/>
      <c r="AT1124" s="43"/>
      <c r="AU1124" s="43" t="s">
        <v>376</v>
      </c>
      <c r="AV1124" s="43"/>
      <c r="AW1124" s="43" t="s">
        <v>30</v>
      </c>
      <c r="AX1124" s="43"/>
      <c r="AY1124" s="43"/>
      <c r="AZ1124" s="43" t="s">
        <v>30</v>
      </c>
      <c r="BA1124" s="51"/>
      <c r="BB1124" s="48" t="s">
        <v>30</v>
      </c>
      <c r="BC1124" s="43" t="s">
        <v>30</v>
      </c>
      <c r="BD1124" s="43"/>
      <c r="BE1124" s="43"/>
      <c r="BF1124" s="43">
        <v>1</v>
      </c>
      <c r="BG1124" s="43">
        <v>1</v>
      </c>
      <c r="BH1124" s="43">
        <v>2</v>
      </c>
      <c r="BI1124" s="43" t="s">
        <v>1072</v>
      </c>
      <c r="BJ1124" s="43" t="s">
        <v>1254</v>
      </c>
      <c r="BK1124" s="43">
        <v>1990</v>
      </c>
      <c r="BL1124" s="43" t="str">
        <f t="shared" si="105"/>
        <v>1990Nottingham Forest</v>
      </c>
      <c r="BM1124" s="49" t="str">
        <f t="shared" si="106"/>
        <v>London</v>
      </c>
      <c r="BN1124" s="43"/>
      <c r="BO1124" s="43"/>
      <c r="BP1124" s="43"/>
      <c r="BQ1124" s="43"/>
      <c r="BR1124" s="43"/>
      <c r="BS1124" s="43"/>
      <c r="BT1124" s="43"/>
      <c r="BU1124" s="43"/>
      <c r="BV1124" s="43" t="s">
        <v>376</v>
      </c>
      <c r="BW1124" s="43" t="s">
        <v>376</v>
      </c>
      <c r="BX1124" s="43"/>
      <c r="BY1124" s="49"/>
      <c r="BZ1124" s="50"/>
      <c r="CA1124" s="50"/>
      <c r="CB1124" s="88" t="str">
        <f t="shared" si="107"/>
        <v>19900429</v>
      </c>
    </row>
    <row r="1125" spans="1:80" s="32" customFormat="1" ht="12.95" customHeight="1" x14ac:dyDescent="0.2">
      <c r="A1125" s="43">
        <v>4</v>
      </c>
      <c r="B1125" s="43">
        <v>29</v>
      </c>
      <c r="C1125" s="43">
        <v>1990</v>
      </c>
      <c r="D1125" s="43" t="s">
        <v>658</v>
      </c>
      <c r="E1125" s="43" t="s">
        <v>497</v>
      </c>
      <c r="F1125" s="51" t="s">
        <v>1327</v>
      </c>
      <c r="G1125" s="43"/>
      <c r="H1125" s="51" t="s">
        <v>40</v>
      </c>
      <c r="I1125" s="51"/>
      <c r="J1125" s="52">
        <v>32992</v>
      </c>
      <c r="K1125" s="43" t="s">
        <v>1254</v>
      </c>
      <c r="L1125" s="43" t="s">
        <v>4</v>
      </c>
      <c r="M1125" s="43" t="s">
        <v>1072</v>
      </c>
      <c r="N1125" s="46">
        <v>0</v>
      </c>
      <c r="O1125" s="46">
        <v>1</v>
      </c>
      <c r="P1125" s="51" t="s">
        <v>1268</v>
      </c>
      <c r="Q1125" s="51" t="s">
        <v>1017</v>
      </c>
      <c r="R1125" s="51" t="s">
        <v>376</v>
      </c>
      <c r="S1125" s="43"/>
      <c r="T1125" s="43"/>
      <c r="U1125" s="43"/>
      <c r="V1125" s="43"/>
      <c r="W1125" s="43"/>
      <c r="X1125" s="43"/>
      <c r="Y1125" s="43"/>
      <c r="Z1125" s="43"/>
      <c r="AA1125" s="43"/>
      <c r="AB1125" s="43"/>
      <c r="AC1125" s="43"/>
      <c r="AD1125" s="43"/>
      <c r="AE1125" s="47">
        <f t="shared" si="102"/>
        <v>0</v>
      </c>
      <c r="AF1125" s="47">
        <f t="shared" si="103"/>
        <v>0</v>
      </c>
      <c r="AG1125" s="47">
        <f t="shared" si="104"/>
        <v>1</v>
      </c>
      <c r="AH1125" s="43" t="s">
        <v>1101</v>
      </c>
      <c r="AI1125" s="43" t="s">
        <v>1159</v>
      </c>
      <c r="AJ1125" s="43" t="s">
        <v>376</v>
      </c>
      <c r="AK1125" s="43" t="s">
        <v>658</v>
      </c>
      <c r="AL1125" s="43" t="s">
        <v>1073</v>
      </c>
      <c r="AM1125" s="43" t="s">
        <v>1074</v>
      </c>
      <c r="AN1125" s="43" t="s">
        <v>376</v>
      </c>
      <c r="AO1125" s="43" t="s">
        <v>658</v>
      </c>
      <c r="AP1125" s="43"/>
      <c r="AQ1125" s="43">
        <v>1</v>
      </c>
      <c r="AR1125" s="43"/>
      <c r="AS1125" s="43"/>
      <c r="AT1125" s="43"/>
      <c r="AU1125" s="43" t="s">
        <v>376</v>
      </c>
      <c r="AV1125" s="43"/>
      <c r="AW1125" s="43" t="s">
        <v>30</v>
      </c>
      <c r="AX1125" s="43"/>
      <c r="AY1125" s="43"/>
      <c r="AZ1125" s="43" t="s">
        <v>30</v>
      </c>
      <c r="BA1125" s="51"/>
      <c r="BB1125" s="48"/>
      <c r="BC1125" s="43" t="s">
        <v>30</v>
      </c>
      <c r="BD1125" s="43"/>
      <c r="BE1125" s="43"/>
      <c r="BF1125" s="43">
        <v>1</v>
      </c>
      <c r="BG1125" s="43">
        <v>2</v>
      </c>
      <c r="BH1125" s="43">
        <v>1</v>
      </c>
      <c r="BI1125" s="43" t="s">
        <v>1254</v>
      </c>
      <c r="BJ1125" s="43" t="s">
        <v>1072</v>
      </c>
      <c r="BK1125" s="43">
        <v>1990</v>
      </c>
      <c r="BL1125" s="43" t="str">
        <f t="shared" si="105"/>
        <v>1990Oldham Athletic</v>
      </c>
      <c r="BM1125" s="49" t="str">
        <f t="shared" si="106"/>
        <v>London</v>
      </c>
      <c r="BN1125" s="43"/>
      <c r="BO1125" s="43"/>
      <c r="BP1125" s="43"/>
      <c r="BQ1125" s="43"/>
      <c r="BR1125" s="43"/>
      <c r="BS1125" s="43"/>
      <c r="BT1125" s="43"/>
      <c r="BU1125" s="43"/>
      <c r="BV1125" s="43" t="s">
        <v>376</v>
      </c>
      <c r="BW1125" s="43" t="s">
        <v>376</v>
      </c>
      <c r="BX1125" s="43"/>
      <c r="BY1125" s="49"/>
      <c r="BZ1125" s="50"/>
      <c r="CA1125" s="50"/>
      <c r="CB1125" s="88" t="str">
        <f t="shared" si="107"/>
        <v>19900429</v>
      </c>
    </row>
    <row r="1126" spans="1:80" s="32" customFormat="1" ht="12.95" customHeight="1" x14ac:dyDescent="0.2">
      <c r="A1126" s="43">
        <v>5</v>
      </c>
      <c r="B1126" s="43">
        <v>12</v>
      </c>
      <c r="C1126" s="43">
        <v>1990</v>
      </c>
      <c r="D1126" s="43" t="s">
        <v>658</v>
      </c>
      <c r="E1126" s="43" t="s">
        <v>497</v>
      </c>
      <c r="F1126" s="44" t="s">
        <v>1010</v>
      </c>
      <c r="G1126" s="43"/>
      <c r="H1126" s="44" t="s">
        <v>1025</v>
      </c>
      <c r="I1126" s="44"/>
      <c r="J1126" s="45">
        <v>33005</v>
      </c>
      <c r="K1126" s="43" t="s">
        <v>821</v>
      </c>
      <c r="L1126" s="43" t="s">
        <v>1014</v>
      </c>
      <c r="M1126" s="43" t="s">
        <v>798</v>
      </c>
      <c r="N1126" s="46">
        <v>3</v>
      </c>
      <c r="O1126" s="46">
        <v>3</v>
      </c>
      <c r="P1126" s="44" t="s">
        <v>1268</v>
      </c>
      <c r="Q1126" s="44" t="s">
        <v>1017</v>
      </c>
      <c r="R1126" s="44" t="s">
        <v>376</v>
      </c>
      <c r="S1126" s="43"/>
      <c r="T1126" s="43"/>
      <c r="U1126" s="43"/>
      <c r="V1126" s="43"/>
      <c r="W1126" s="43"/>
      <c r="X1126" s="43"/>
      <c r="Y1126" s="43"/>
      <c r="Z1126" s="43"/>
      <c r="AA1126" s="43"/>
      <c r="AB1126" s="43"/>
      <c r="AC1126" s="43"/>
      <c r="AD1126" s="43"/>
      <c r="AE1126" s="47">
        <f t="shared" si="102"/>
        <v>0</v>
      </c>
      <c r="AF1126" s="47">
        <f t="shared" si="103"/>
        <v>1</v>
      </c>
      <c r="AG1126" s="47">
        <f t="shared" si="104"/>
        <v>0</v>
      </c>
      <c r="AH1126" s="43" t="s">
        <v>1101</v>
      </c>
      <c r="AI1126" s="43" t="s">
        <v>1159</v>
      </c>
      <c r="AJ1126" s="43" t="s">
        <v>376</v>
      </c>
      <c r="AK1126" s="43" t="s">
        <v>658</v>
      </c>
      <c r="AL1126" s="43" t="s">
        <v>1017</v>
      </c>
      <c r="AM1126" s="43" t="s">
        <v>1018</v>
      </c>
      <c r="AN1126" s="43" t="s">
        <v>376</v>
      </c>
      <c r="AO1126" s="43" t="s">
        <v>658</v>
      </c>
      <c r="AP1126" s="43"/>
      <c r="AQ1126" s="43">
        <v>1</v>
      </c>
      <c r="AR1126" s="43"/>
      <c r="AS1126" s="43"/>
      <c r="AT1126" s="43"/>
      <c r="AU1126" s="43" t="s">
        <v>376</v>
      </c>
      <c r="AV1126" s="43"/>
      <c r="AW1126" s="43" t="s">
        <v>30</v>
      </c>
      <c r="AX1126" s="43"/>
      <c r="AY1126" s="43" t="s">
        <v>30</v>
      </c>
      <c r="AZ1126" s="43"/>
      <c r="BA1126" s="44"/>
      <c r="BB1126" s="48"/>
      <c r="BC1126" s="43" t="s">
        <v>30</v>
      </c>
      <c r="BD1126" s="43"/>
      <c r="BE1126" s="43"/>
      <c r="BF1126" s="43">
        <v>1</v>
      </c>
      <c r="BG1126" s="43">
        <v>1</v>
      </c>
      <c r="BH1126" s="43">
        <v>1</v>
      </c>
      <c r="BI1126" s="43" t="s">
        <v>821</v>
      </c>
      <c r="BJ1126" s="43" t="s">
        <v>798</v>
      </c>
      <c r="BK1126" s="43">
        <v>1990</v>
      </c>
      <c r="BL1126" s="43" t="str">
        <f t="shared" si="105"/>
        <v>1990Manchester United</v>
      </c>
      <c r="BM1126" s="49" t="str">
        <f t="shared" si="106"/>
        <v>London</v>
      </c>
      <c r="BN1126" s="43"/>
      <c r="BO1126" s="43"/>
      <c r="BP1126" s="43"/>
      <c r="BQ1126" s="43"/>
      <c r="BR1126" s="43"/>
      <c r="BS1126" s="43"/>
      <c r="BT1126" s="43"/>
      <c r="BU1126" s="43"/>
      <c r="BV1126" s="43" t="s">
        <v>376</v>
      </c>
      <c r="BW1126" s="43" t="s">
        <v>376</v>
      </c>
      <c r="BX1126" s="43"/>
      <c r="BY1126" s="49"/>
      <c r="BZ1126" s="50"/>
      <c r="CA1126" s="50"/>
      <c r="CB1126" s="88" t="str">
        <f t="shared" si="107"/>
        <v>19900512</v>
      </c>
    </row>
    <row r="1127" spans="1:80" s="32" customFormat="1" ht="12.95" customHeight="1" x14ac:dyDescent="0.2">
      <c r="A1127" s="43">
        <v>5</v>
      </c>
      <c r="B1127" s="43">
        <v>12</v>
      </c>
      <c r="C1127" s="43">
        <v>1990</v>
      </c>
      <c r="D1127" s="43" t="s">
        <v>658</v>
      </c>
      <c r="E1127" s="43" t="s">
        <v>497</v>
      </c>
      <c r="F1127" s="44" t="s">
        <v>1010</v>
      </c>
      <c r="G1127" s="43"/>
      <c r="H1127" s="44" t="s">
        <v>1025</v>
      </c>
      <c r="I1127" s="44"/>
      <c r="J1127" s="45">
        <v>33005</v>
      </c>
      <c r="K1127" s="43" t="s">
        <v>798</v>
      </c>
      <c r="L1127" s="43" t="s">
        <v>1014</v>
      </c>
      <c r="M1127" s="43" t="s">
        <v>821</v>
      </c>
      <c r="N1127" s="46">
        <v>3</v>
      </c>
      <c r="O1127" s="46">
        <v>3</v>
      </c>
      <c r="P1127" s="44" t="s">
        <v>1268</v>
      </c>
      <c r="Q1127" s="44" t="s">
        <v>1017</v>
      </c>
      <c r="R1127" s="44" t="s">
        <v>376</v>
      </c>
      <c r="S1127" s="43"/>
      <c r="T1127" s="43"/>
      <c r="U1127" s="43"/>
      <c r="V1127" s="43"/>
      <c r="W1127" s="43"/>
      <c r="X1127" s="43"/>
      <c r="Y1127" s="43"/>
      <c r="Z1127" s="43"/>
      <c r="AA1127" s="43"/>
      <c r="AB1127" s="43"/>
      <c r="AC1127" s="43"/>
      <c r="AD1127" s="43"/>
      <c r="AE1127" s="47">
        <f t="shared" si="102"/>
        <v>0</v>
      </c>
      <c r="AF1127" s="47">
        <f t="shared" si="103"/>
        <v>1</v>
      </c>
      <c r="AG1127" s="47">
        <f t="shared" si="104"/>
        <v>0</v>
      </c>
      <c r="AH1127" s="43" t="s">
        <v>1017</v>
      </c>
      <c r="AI1127" s="43" t="s">
        <v>1018</v>
      </c>
      <c r="AJ1127" s="43" t="s">
        <v>376</v>
      </c>
      <c r="AK1127" s="43" t="s">
        <v>658</v>
      </c>
      <c r="AL1127" s="43" t="s">
        <v>1101</v>
      </c>
      <c r="AM1127" s="43" t="s">
        <v>1159</v>
      </c>
      <c r="AN1127" s="43" t="s">
        <v>376</v>
      </c>
      <c r="AO1127" s="43" t="s">
        <v>658</v>
      </c>
      <c r="AP1127" s="43"/>
      <c r="AQ1127" s="43">
        <v>1</v>
      </c>
      <c r="AR1127" s="43"/>
      <c r="AS1127" s="43"/>
      <c r="AT1127" s="43"/>
      <c r="AU1127" s="43" t="s">
        <v>376</v>
      </c>
      <c r="AV1127" s="43"/>
      <c r="AW1127" s="43" t="s">
        <v>30</v>
      </c>
      <c r="AX1127" s="43"/>
      <c r="AY1127" s="43" t="s">
        <v>30</v>
      </c>
      <c r="AZ1127" s="43"/>
      <c r="BA1127" s="44"/>
      <c r="BB1127" s="48"/>
      <c r="BC1127" s="43" t="s">
        <v>30</v>
      </c>
      <c r="BD1127" s="43"/>
      <c r="BE1127" s="43"/>
      <c r="BF1127" s="43">
        <v>1</v>
      </c>
      <c r="BG1127" s="43">
        <v>1</v>
      </c>
      <c r="BH1127" s="43">
        <v>1</v>
      </c>
      <c r="BI1127" s="43" t="s">
        <v>798</v>
      </c>
      <c r="BJ1127" s="43" t="s">
        <v>821</v>
      </c>
      <c r="BK1127" s="43">
        <v>1990</v>
      </c>
      <c r="BL1127" s="43" t="str">
        <f t="shared" si="105"/>
        <v>1990Crystal Palace</v>
      </c>
      <c r="BM1127" s="49" t="str">
        <f t="shared" si="106"/>
        <v>London</v>
      </c>
      <c r="BN1127" s="43"/>
      <c r="BO1127" s="43"/>
      <c r="BP1127" s="43"/>
      <c r="BQ1127" s="43"/>
      <c r="BR1127" s="43"/>
      <c r="BS1127" s="43"/>
      <c r="BT1127" s="43"/>
      <c r="BU1127" s="43"/>
      <c r="BV1127" s="43" t="s">
        <v>376</v>
      </c>
      <c r="BW1127" s="43" t="s">
        <v>376</v>
      </c>
      <c r="BX1127" s="43"/>
      <c r="BY1127" s="49"/>
      <c r="BZ1127" s="50"/>
      <c r="CA1127" s="50"/>
      <c r="CB1127" s="88" t="str">
        <f t="shared" si="107"/>
        <v>19900512</v>
      </c>
    </row>
    <row r="1128" spans="1:80" s="32" customFormat="1" ht="12.95" customHeight="1" x14ac:dyDescent="0.2">
      <c r="A1128" s="43">
        <v>5</v>
      </c>
      <c r="B1128" s="43">
        <v>17</v>
      </c>
      <c r="C1128" s="43">
        <v>1990</v>
      </c>
      <c r="D1128" s="43" t="s">
        <v>658</v>
      </c>
      <c r="E1128" s="43" t="s">
        <v>497</v>
      </c>
      <c r="F1128" s="44" t="s">
        <v>1010</v>
      </c>
      <c r="G1128" s="43"/>
      <c r="H1128" s="44" t="s">
        <v>1025</v>
      </c>
      <c r="I1128" s="44" t="s">
        <v>1023</v>
      </c>
      <c r="J1128" s="45">
        <v>33010</v>
      </c>
      <c r="K1128" s="43" t="s">
        <v>821</v>
      </c>
      <c r="L1128" s="43" t="s">
        <v>3</v>
      </c>
      <c r="M1128" s="43" t="s">
        <v>798</v>
      </c>
      <c r="N1128" s="46">
        <v>1</v>
      </c>
      <c r="O1128" s="46">
        <v>0</v>
      </c>
      <c r="P1128" s="44" t="s">
        <v>1268</v>
      </c>
      <c r="Q1128" s="44" t="s">
        <v>1017</v>
      </c>
      <c r="R1128" s="44" t="s">
        <v>376</v>
      </c>
      <c r="S1128" s="43"/>
      <c r="T1128" s="43"/>
      <c r="U1128" s="43"/>
      <c r="V1128" s="43"/>
      <c r="W1128" s="43"/>
      <c r="X1128" s="43"/>
      <c r="Y1128" s="43"/>
      <c r="Z1128" s="43"/>
      <c r="AA1128" s="43"/>
      <c r="AB1128" s="43"/>
      <c r="AC1128" s="43"/>
      <c r="AD1128" s="43"/>
      <c r="AE1128" s="47">
        <f t="shared" si="102"/>
        <v>1</v>
      </c>
      <c r="AF1128" s="47">
        <f t="shared" si="103"/>
        <v>0</v>
      </c>
      <c r="AG1128" s="47">
        <f t="shared" si="104"/>
        <v>0</v>
      </c>
      <c r="AH1128" s="43" t="s">
        <v>1101</v>
      </c>
      <c r="AI1128" s="43" t="s">
        <v>1159</v>
      </c>
      <c r="AJ1128" s="43" t="s">
        <v>376</v>
      </c>
      <c r="AK1128" s="43" t="s">
        <v>658</v>
      </c>
      <c r="AL1128" s="43" t="s">
        <v>1017</v>
      </c>
      <c r="AM1128" s="43" t="s">
        <v>1018</v>
      </c>
      <c r="AN1128" s="43" t="s">
        <v>376</v>
      </c>
      <c r="AO1128" s="43" t="s">
        <v>658</v>
      </c>
      <c r="AP1128" s="43"/>
      <c r="AQ1128" s="43">
        <v>1</v>
      </c>
      <c r="AR1128" s="43"/>
      <c r="AS1128" s="43"/>
      <c r="AT1128" s="43"/>
      <c r="AU1128" s="43" t="s">
        <v>376</v>
      </c>
      <c r="AV1128" s="43"/>
      <c r="AW1128" s="43" t="s">
        <v>30</v>
      </c>
      <c r="AX1128" s="43"/>
      <c r="AY1128" s="43" t="s">
        <v>30</v>
      </c>
      <c r="AZ1128" s="43"/>
      <c r="BA1128" s="44"/>
      <c r="BB1128" s="48" t="s">
        <v>30</v>
      </c>
      <c r="BC1128" s="43" t="s">
        <v>30</v>
      </c>
      <c r="BD1128" s="43"/>
      <c r="BE1128" s="43"/>
      <c r="BF1128" s="43">
        <v>1</v>
      </c>
      <c r="BG1128" s="43">
        <v>1</v>
      </c>
      <c r="BH1128" s="43">
        <v>1</v>
      </c>
      <c r="BI1128" s="43" t="s">
        <v>821</v>
      </c>
      <c r="BJ1128" s="43" t="s">
        <v>798</v>
      </c>
      <c r="BK1128" s="43">
        <v>1990</v>
      </c>
      <c r="BL1128" s="43" t="str">
        <f t="shared" si="105"/>
        <v>1990Manchester United</v>
      </c>
      <c r="BM1128" s="49" t="str">
        <f t="shared" si="106"/>
        <v>London</v>
      </c>
      <c r="BN1128" s="43"/>
      <c r="BO1128" s="43"/>
      <c r="BP1128" s="43"/>
      <c r="BQ1128" s="43"/>
      <c r="BR1128" s="43"/>
      <c r="BS1128" s="43"/>
      <c r="BT1128" s="43"/>
      <c r="BU1128" s="43"/>
      <c r="BV1128" s="43" t="s">
        <v>376</v>
      </c>
      <c r="BW1128" s="43" t="s">
        <v>376</v>
      </c>
      <c r="BX1128" s="43"/>
      <c r="BY1128" s="49"/>
      <c r="BZ1128" s="50"/>
      <c r="CA1128" s="50"/>
      <c r="CB1128" s="88" t="str">
        <f t="shared" si="107"/>
        <v>19900517</v>
      </c>
    </row>
    <row r="1129" spans="1:80" s="32" customFormat="1" ht="12.95" customHeight="1" x14ac:dyDescent="0.2">
      <c r="A1129" s="43">
        <v>5</v>
      </c>
      <c r="B1129" s="43">
        <v>17</v>
      </c>
      <c r="C1129" s="43">
        <v>1990</v>
      </c>
      <c r="D1129" s="43" t="s">
        <v>658</v>
      </c>
      <c r="E1129" s="43" t="s">
        <v>497</v>
      </c>
      <c r="F1129" s="44" t="s">
        <v>1010</v>
      </c>
      <c r="G1129" s="43"/>
      <c r="H1129" s="44" t="s">
        <v>1025</v>
      </c>
      <c r="I1129" s="44" t="s">
        <v>1023</v>
      </c>
      <c r="J1129" s="45">
        <v>33010</v>
      </c>
      <c r="K1129" s="43" t="s">
        <v>798</v>
      </c>
      <c r="L1129" s="43" t="s">
        <v>4</v>
      </c>
      <c r="M1129" s="43" t="s">
        <v>821</v>
      </c>
      <c r="N1129" s="46">
        <v>0</v>
      </c>
      <c r="O1129" s="46">
        <v>1</v>
      </c>
      <c r="P1129" s="44" t="s">
        <v>1268</v>
      </c>
      <c r="Q1129" s="44" t="s">
        <v>1017</v>
      </c>
      <c r="R1129" s="44" t="s">
        <v>376</v>
      </c>
      <c r="S1129" s="43"/>
      <c r="T1129" s="43"/>
      <c r="U1129" s="43"/>
      <c r="V1129" s="43"/>
      <c r="W1129" s="43"/>
      <c r="X1129" s="43"/>
      <c r="Y1129" s="43"/>
      <c r="Z1129" s="43"/>
      <c r="AA1129" s="43"/>
      <c r="AB1129" s="43"/>
      <c r="AC1129" s="43"/>
      <c r="AD1129" s="43"/>
      <c r="AE1129" s="47">
        <f t="shared" si="102"/>
        <v>0</v>
      </c>
      <c r="AF1129" s="47">
        <f t="shared" si="103"/>
        <v>0</v>
      </c>
      <c r="AG1129" s="47">
        <f t="shared" si="104"/>
        <v>1</v>
      </c>
      <c r="AH1129" s="43" t="s">
        <v>1017</v>
      </c>
      <c r="AI1129" s="43" t="s">
        <v>1018</v>
      </c>
      <c r="AJ1129" s="43" t="s">
        <v>376</v>
      </c>
      <c r="AK1129" s="43" t="s">
        <v>658</v>
      </c>
      <c r="AL1129" s="43" t="s">
        <v>1101</v>
      </c>
      <c r="AM1129" s="43" t="s">
        <v>1159</v>
      </c>
      <c r="AN1129" s="43" t="s">
        <v>376</v>
      </c>
      <c r="AO1129" s="43" t="s">
        <v>658</v>
      </c>
      <c r="AP1129" s="43"/>
      <c r="AQ1129" s="43">
        <v>1</v>
      </c>
      <c r="AR1129" s="43"/>
      <c r="AS1129" s="43"/>
      <c r="AT1129" s="43"/>
      <c r="AU1129" s="43" t="s">
        <v>376</v>
      </c>
      <c r="AV1129" s="43"/>
      <c r="AW1129" s="43" t="s">
        <v>30</v>
      </c>
      <c r="AX1129" s="43"/>
      <c r="AY1129" s="43" t="s">
        <v>30</v>
      </c>
      <c r="AZ1129" s="43"/>
      <c r="BA1129" s="44"/>
      <c r="BB1129" s="48"/>
      <c r="BC1129" s="43" t="s">
        <v>30</v>
      </c>
      <c r="BD1129" s="43"/>
      <c r="BE1129" s="43"/>
      <c r="BF1129" s="43">
        <v>1</v>
      </c>
      <c r="BG1129" s="43">
        <v>1</v>
      </c>
      <c r="BH1129" s="43">
        <v>1</v>
      </c>
      <c r="BI1129" s="43" t="s">
        <v>798</v>
      </c>
      <c r="BJ1129" s="43" t="s">
        <v>821</v>
      </c>
      <c r="BK1129" s="43">
        <v>1990</v>
      </c>
      <c r="BL1129" s="43" t="str">
        <f t="shared" si="105"/>
        <v>1990Crystal Palace</v>
      </c>
      <c r="BM1129" s="49" t="str">
        <f t="shared" si="106"/>
        <v>London</v>
      </c>
      <c r="BN1129" s="43"/>
      <c r="BO1129" s="43"/>
      <c r="BP1129" s="43"/>
      <c r="BQ1129" s="43"/>
      <c r="BR1129" s="43"/>
      <c r="BS1129" s="43"/>
      <c r="BT1129" s="43"/>
      <c r="BU1129" s="43"/>
      <c r="BV1129" s="43" t="s">
        <v>376</v>
      </c>
      <c r="BW1129" s="43" t="s">
        <v>376</v>
      </c>
      <c r="BX1129" s="43"/>
      <c r="BY1129" s="49"/>
      <c r="BZ1129" s="50"/>
      <c r="CA1129" s="50"/>
      <c r="CB1129" s="88" t="str">
        <f t="shared" si="107"/>
        <v>19900517</v>
      </c>
    </row>
    <row r="1130" spans="1:80" s="32" customFormat="1" ht="12.95" customHeight="1" x14ac:dyDescent="0.2">
      <c r="A1130" s="43">
        <v>2</v>
      </c>
      <c r="B1130" s="43">
        <v>10</v>
      </c>
      <c r="C1130" s="43">
        <v>1991</v>
      </c>
      <c r="D1130" s="43" t="s">
        <v>658</v>
      </c>
      <c r="E1130" s="43" t="s">
        <v>481</v>
      </c>
      <c r="F1130" s="51" t="s">
        <v>1327</v>
      </c>
      <c r="G1130" s="43"/>
      <c r="H1130" s="51" t="s">
        <v>1011</v>
      </c>
      <c r="I1130" s="51">
        <v>1</v>
      </c>
      <c r="J1130" s="52">
        <v>33279</v>
      </c>
      <c r="K1130" s="43" t="s">
        <v>821</v>
      </c>
      <c r="L1130" s="43" t="s">
        <v>3</v>
      </c>
      <c r="M1130" s="43" t="s">
        <v>794</v>
      </c>
      <c r="N1130" s="46">
        <v>2</v>
      </c>
      <c r="O1130" s="46">
        <v>1</v>
      </c>
      <c r="P1130" s="51" t="s">
        <v>1246</v>
      </c>
      <c r="Q1130" s="51" t="s">
        <v>1101</v>
      </c>
      <c r="R1130" s="51" t="s">
        <v>376</v>
      </c>
      <c r="S1130" s="43"/>
      <c r="T1130" s="43"/>
      <c r="U1130" s="43"/>
      <c r="V1130" s="43"/>
      <c r="W1130" s="43"/>
      <c r="X1130" s="43"/>
      <c r="Y1130" s="43"/>
      <c r="Z1130" s="43"/>
      <c r="AA1130" s="43"/>
      <c r="AB1130" s="43"/>
      <c r="AC1130" s="43"/>
      <c r="AD1130" s="43" t="s">
        <v>1033</v>
      </c>
      <c r="AE1130" s="47">
        <f t="shared" si="102"/>
        <v>1</v>
      </c>
      <c r="AF1130" s="47">
        <f t="shared" si="103"/>
        <v>0</v>
      </c>
      <c r="AG1130" s="47">
        <f t="shared" si="104"/>
        <v>0</v>
      </c>
      <c r="AH1130" s="43" t="s">
        <v>1101</v>
      </c>
      <c r="AI1130" s="43" t="s">
        <v>1159</v>
      </c>
      <c r="AJ1130" s="43" t="s">
        <v>376</v>
      </c>
      <c r="AK1130" s="43" t="s">
        <v>658</v>
      </c>
      <c r="AL1130" s="43" t="s">
        <v>1241</v>
      </c>
      <c r="AM1130" s="43" t="s">
        <v>1260</v>
      </c>
      <c r="AN1130" s="43" t="s">
        <v>376</v>
      </c>
      <c r="AO1130" s="43" t="s">
        <v>658</v>
      </c>
      <c r="AP1130" s="43"/>
      <c r="AQ1130" s="43">
        <v>2</v>
      </c>
      <c r="AR1130" s="43"/>
      <c r="AS1130" s="43"/>
      <c r="AT1130" s="43"/>
      <c r="AU1130" s="43" t="s">
        <v>376</v>
      </c>
      <c r="AV1130" s="43"/>
      <c r="AW1130" s="43" t="s">
        <v>30</v>
      </c>
      <c r="AX1130" s="43"/>
      <c r="AY1130" s="43"/>
      <c r="AZ1130" s="43" t="s">
        <v>30</v>
      </c>
      <c r="BA1130" s="51"/>
      <c r="BB1130" s="48"/>
      <c r="BC1130" s="43"/>
      <c r="BD1130" s="43"/>
      <c r="BE1130" s="43"/>
      <c r="BF1130" s="43">
        <v>1</v>
      </c>
      <c r="BG1130" s="43">
        <v>1</v>
      </c>
      <c r="BH1130" s="43">
        <v>1</v>
      </c>
      <c r="BI1130" s="43" t="s">
        <v>821</v>
      </c>
      <c r="BJ1130" s="43" t="s">
        <v>794</v>
      </c>
      <c r="BK1130" s="43">
        <v>1991</v>
      </c>
      <c r="BL1130" s="43" t="str">
        <f t="shared" si="105"/>
        <v>1991Manchester United</v>
      </c>
      <c r="BM1130" s="49" t="str">
        <f t="shared" si="106"/>
        <v>Manchester United</v>
      </c>
      <c r="BN1130" s="43"/>
      <c r="BO1130" s="43"/>
      <c r="BP1130" s="43"/>
      <c r="BQ1130" s="43"/>
      <c r="BR1130" s="43"/>
      <c r="BS1130" s="43"/>
      <c r="BT1130" s="43"/>
      <c r="BU1130" s="43"/>
      <c r="BV1130" s="43" t="s">
        <v>376</v>
      </c>
      <c r="BW1130" s="43" t="s">
        <v>376</v>
      </c>
      <c r="BX1130" s="43"/>
      <c r="BY1130" s="49"/>
      <c r="BZ1130" s="50"/>
      <c r="CA1130" s="50"/>
      <c r="CB1130" s="88" t="str">
        <f t="shared" si="107"/>
        <v>19910210</v>
      </c>
    </row>
    <row r="1131" spans="1:80" s="32" customFormat="1" ht="12.95" customHeight="1" x14ac:dyDescent="0.2">
      <c r="A1131" s="43">
        <v>2</v>
      </c>
      <c r="B1131" s="43">
        <v>10</v>
      </c>
      <c r="C1131" s="43">
        <v>1991</v>
      </c>
      <c r="D1131" s="43" t="s">
        <v>658</v>
      </c>
      <c r="E1131" s="43" t="s">
        <v>481</v>
      </c>
      <c r="F1131" s="51" t="s">
        <v>1327</v>
      </c>
      <c r="G1131" s="43"/>
      <c r="H1131" s="51" t="s">
        <v>1011</v>
      </c>
      <c r="I1131" s="51">
        <v>1</v>
      </c>
      <c r="J1131" s="52">
        <v>33279</v>
      </c>
      <c r="K1131" s="43" t="s">
        <v>794</v>
      </c>
      <c r="L1131" s="43" t="s">
        <v>4</v>
      </c>
      <c r="M1131" s="43" t="s">
        <v>821</v>
      </c>
      <c r="N1131" s="46">
        <v>1</v>
      </c>
      <c r="O1131" s="46">
        <v>2</v>
      </c>
      <c r="P1131" s="51" t="s">
        <v>1246</v>
      </c>
      <c r="Q1131" s="51" t="s">
        <v>1101</v>
      </c>
      <c r="R1131" s="51" t="s">
        <v>376</v>
      </c>
      <c r="S1131" s="43"/>
      <c r="T1131" s="43"/>
      <c r="U1131" s="43"/>
      <c r="V1131" s="43"/>
      <c r="W1131" s="43"/>
      <c r="X1131" s="43"/>
      <c r="Y1131" s="43"/>
      <c r="Z1131" s="43"/>
      <c r="AA1131" s="43"/>
      <c r="AB1131" s="43"/>
      <c r="AC1131" s="43"/>
      <c r="AD1131" s="43" t="s">
        <v>1037</v>
      </c>
      <c r="AE1131" s="47">
        <f t="shared" si="102"/>
        <v>0</v>
      </c>
      <c r="AF1131" s="47">
        <f t="shared" si="103"/>
        <v>0</v>
      </c>
      <c r="AG1131" s="47">
        <f t="shared" si="104"/>
        <v>1</v>
      </c>
      <c r="AH1131" s="43" t="s">
        <v>1241</v>
      </c>
      <c r="AI1131" s="43" t="s">
        <v>1260</v>
      </c>
      <c r="AJ1131" s="43" t="s">
        <v>376</v>
      </c>
      <c r="AK1131" s="43" t="s">
        <v>658</v>
      </c>
      <c r="AL1131" s="43" t="s">
        <v>1101</v>
      </c>
      <c r="AM1131" s="43" t="s">
        <v>1159</v>
      </c>
      <c r="AN1131" s="43" t="s">
        <v>376</v>
      </c>
      <c r="AO1131" s="43" t="s">
        <v>658</v>
      </c>
      <c r="AP1131" s="43"/>
      <c r="AQ1131" s="43">
        <v>2</v>
      </c>
      <c r="AR1131" s="43"/>
      <c r="AS1131" s="43"/>
      <c r="AT1131" s="43"/>
      <c r="AU1131" s="43" t="s">
        <v>376</v>
      </c>
      <c r="AV1131" s="43"/>
      <c r="AW1131" s="43" t="s">
        <v>30</v>
      </c>
      <c r="AX1131" s="43"/>
      <c r="AY1131" s="43"/>
      <c r="AZ1131" s="43" t="s">
        <v>30</v>
      </c>
      <c r="BA1131" s="51"/>
      <c r="BB1131" s="48"/>
      <c r="BC1131" s="43"/>
      <c r="BD1131" s="43"/>
      <c r="BE1131" s="43"/>
      <c r="BF1131" s="43">
        <v>1</v>
      </c>
      <c r="BG1131" s="43">
        <v>1</v>
      </c>
      <c r="BH1131" s="43">
        <v>1</v>
      </c>
      <c r="BI1131" s="43" t="s">
        <v>794</v>
      </c>
      <c r="BJ1131" s="43" t="s">
        <v>821</v>
      </c>
      <c r="BK1131" s="43">
        <v>1991</v>
      </c>
      <c r="BL1131" s="43" t="str">
        <f t="shared" si="105"/>
        <v>1991Leeds United</v>
      </c>
      <c r="BM1131" s="49" t="str">
        <f t="shared" si="106"/>
        <v>Manchester United</v>
      </c>
      <c r="BN1131" s="43"/>
      <c r="BO1131" s="43"/>
      <c r="BP1131" s="43"/>
      <c r="BQ1131" s="43"/>
      <c r="BR1131" s="43"/>
      <c r="BS1131" s="43"/>
      <c r="BT1131" s="43"/>
      <c r="BU1131" s="43"/>
      <c r="BV1131" s="43" t="s">
        <v>376</v>
      </c>
      <c r="BW1131" s="43" t="s">
        <v>376</v>
      </c>
      <c r="BX1131" s="43"/>
      <c r="BY1131" s="49"/>
      <c r="BZ1131" s="50"/>
      <c r="CA1131" s="50"/>
      <c r="CB1131" s="88" t="str">
        <f t="shared" si="107"/>
        <v>19910210</v>
      </c>
    </row>
    <row r="1132" spans="1:80" s="32" customFormat="1" ht="12.95" customHeight="1" x14ac:dyDescent="0.2">
      <c r="A1132" s="43">
        <v>2</v>
      </c>
      <c r="B1132" s="43">
        <v>24</v>
      </c>
      <c r="C1132" s="43">
        <v>1991</v>
      </c>
      <c r="D1132" s="43" t="s">
        <v>658</v>
      </c>
      <c r="E1132" s="43" t="s">
        <v>481</v>
      </c>
      <c r="F1132" s="51" t="s">
        <v>1327</v>
      </c>
      <c r="G1132" s="43"/>
      <c r="H1132" s="51" t="s">
        <v>1011</v>
      </c>
      <c r="I1132" s="51">
        <v>2</v>
      </c>
      <c r="J1132" s="52">
        <v>33293</v>
      </c>
      <c r="K1132" s="43" t="s">
        <v>794</v>
      </c>
      <c r="L1132" s="43" t="s">
        <v>4</v>
      </c>
      <c r="M1132" s="43" t="s">
        <v>821</v>
      </c>
      <c r="N1132" s="46">
        <v>0</v>
      </c>
      <c r="O1132" s="46">
        <v>1</v>
      </c>
      <c r="P1132" s="51" t="s">
        <v>1240</v>
      </c>
      <c r="Q1132" s="51" t="s">
        <v>1241</v>
      </c>
      <c r="R1132" s="51" t="s">
        <v>376</v>
      </c>
      <c r="S1132" s="43"/>
      <c r="T1132" s="43"/>
      <c r="U1132" s="43"/>
      <c r="V1132" s="43"/>
      <c r="W1132" s="43"/>
      <c r="X1132" s="43"/>
      <c r="Y1132" s="43"/>
      <c r="Z1132" s="43"/>
      <c r="AA1132" s="43"/>
      <c r="AB1132" s="43"/>
      <c r="AC1132" s="43"/>
      <c r="AD1132" s="43" t="s">
        <v>1033</v>
      </c>
      <c r="AE1132" s="47">
        <f t="shared" si="102"/>
        <v>0</v>
      </c>
      <c r="AF1132" s="47">
        <f t="shared" si="103"/>
        <v>0</v>
      </c>
      <c r="AG1132" s="47">
        <f t="shared" si="104"/>
        <v>1</v>
      </c>
      <c r="AH1132" s="43" t="s">
        <v>1241</v>
      </c>
      <c r="AI1132" s="43" t="s">
        <v>1260</v>
      </c>
      <c r="AJ1132" s="43" t="s">
        <v>376</v>
      </c>
      <c r="AK1132" s="43" t="s">
        <v>658</v>
      </c>
      <c r="AL1132" s="43" t="s">
        <v>1101</v>
      </c>
      <c r="AM1132" s="43" t="s">
        <v>1159</v>
      </c>
      <c r="AN1132" s="43" t="s">
        <v>376</v>
      </c>
      <c r="AO1132" s="43" t="s">
        <v>658</v>
      </c>
      <c r="AP1132" s="43"/>
      <c r="AQ1132" s="43">
        <v>2</v>
      </c>
      <c r="AR1132" s="43"/>
      <c r="AS1132" s="43"/>
      <c r="AT1132" s="43"/>
      <c r="AU1132" s="43" t="s">
        <v>376</v>
      </c>
      <c r="AV1132" s="43"/>
      <c r="AW1132" s="43" t="s">
        <v>30</v>
      </c>
      <c r="AX1132" s="43"/>
      <c r="AY1132" s="43"/>
      <c r="AZ1132" s="43" t="s">
        <v>30</v>
      </c>
      <c r="BA1132" s="51"/>
      <c r="BB1132" s="48"/>
      <c r="BC1132" s="43"/>
      <c r="BD1132" s="43"/>
      <c r="BE1132" s="43"/>
      <c r="BF1132" s="43">
        <v>1</v>
      </c>
      <c r="BG1132" s="43">
        <v>1</v>
      </c>
      <c r="BH1132" s="43">
        <v>1</v>
      </c>
      <c r="BI1132" s="43" t="s">
        <v>794</v>
      </c>
      <c r="BJ1132" s="43" t="s">
        <v>821</v>
      </c>
      <c r="BK1132" s="43">
        <v>1991</v>
      </c>
      <c r="BL1132" s="43" t="str">
        <f t="shared" si="105"/>
        <v>1991Leeds United</v>
      </c>
      <c r="BM1132" s="49" t="str">
        <f t="shared" si="106"/>
        <v>Leeds United</v>
      </c>
      <c r="BN1132" s="43"/>
      <c r="BO1132" s="43"/>
      <c r="BP1132" s="43"/>
      <c r="BQ1132" s="43"/>
      <c r="BR1132" s="43"/>
      <c r="BS1132" s="43"/>
      <c r="BT1132" s="43"/>
      <c r="BU1132" s="43"/>
      <c r="BV1132" s="43" t="s">
        <v>376</v>
      </c>
      <c r="BW1132" s="43" t="s">
        <v>376</v>
      </c>
      <c r="BX1132" s="43"/>
      <c r="BY1132" s="49"/>
      <c r="BZ1132" s="50"/>
      <c r="CA1132" s="50"/>
      <c r="CB1132" s="88" t="str">
        <f t="shared" si="107"/>
        <v>19910224</v>
      </c>
    </row>
    <row r="1133" spans="1:80" s="32" customFormat="1" ht="12.95" customHeight="1" x14ac:dyDescent="0.2">
      <c r="A1133" s="43">
        <v>2</v>
      </c>
      <c r="B1133" s="43">
        <v>24</v>
      </c>
      <c r="C1133" s="43">
        <v>1991</v>
      </c>
      <c r="D1133" s="43" t="s">
        <v>658</v>
      </c>
      <c r="E1133" s="43" t="s">
        <v>481</v>
      </c>
      <c r="F1133" s="51" t="s">
        <v>1327</v>
      </c>
      <c r="G1133" s="43"/>
      <c r="H1133" s="51" t="s">
        <v>1011</v>
      </c>
      <c r="I1133" s="51">
        <v>2</v>
      </c>
      <c r="J1133" s="52">
        <v>33293</v>
      </c>
      <c r="K1133" s="43" t="s">
        <v>821</v>
      </c>
      <c r="L1133" s="43" t="s">
        <v>3</v>
      </c>
      <c r="M1133" s="43" t="s">
        <v>794</v>
      </c>
      <c r="N1133" s="46">
        <v>1</v>
      </c>
      <c r="O1133" s="46">
        <v>0</v>
      </c>
      <c r="P1133" s="51" t="s">
        <v>1240</v>
      </c>
      <c r="Q1133" s="51" t="s">
        <v>1241</v>
      </c>
      <c r="R1133" s="51" t="s">
        <v>376</v>
      </c>
      <c r="S1133" s="43"/>
      <c r="T1133" s="43"/>
      <c r="U1133" s="43"/>
      <c r="V1133" s="43"/>
      <c r="W1133" s="43"/>
      <c r="X1133" s="43"/>
      <c r="Y1133" s="43"/>
      <c r="Z1133" s="43"/>
      <c r="AA1133" s="43"/>
      <c r="AB1133" s="43"/>
      <c r="AC1133" s="43"/>
      <c r="AD1133" s="43" t="s">
        <v>1037</v>
      </c>
      <c r="AE1133" s="47">
        <f t="shared" si="102"/>
        <v>1</v>
      </c>
      <c r="AF1133" s="47">
        <f t="shared" si="103"/>
        <v>0</v>
      </c>
      <c r="AG1133" s="47">
        <f t="shared" si="104"/>
        <v>0</v>
      </c>
      <c r="AH1133" s="43" t="s">
        <v>1101</v>
      </c>
      <c r="AI1133" s="43" t="s">
        <v>1159</v>
      </c>
      <c r="AJ1133" s="43" t="s">
        <v>376</v>
      </c>
      <c r="AK1133" s="43" t="s">
        <v>658</v>
      </c>
      <c r="AL1133" s="43" t="s">
        <v>1241</v>
      </c>
      <c r="AM1133" s="43" t="s">
        <v>1260</v>
      </c>
      <c r="AN1133" s="43" t="s">
        <v>376</v>
      </c>
      <c r="AO1133" s="43" t="s">
        <v>658</v>
      </c>
      <c r="AP1133" s="43"/>
      <c r="AQ1133" s="43">
        <v>2</v>
      </c>
      <c r="AR1133" s="43"/>
      <c r="AS1133" s="43"/>
      <c r="AT1133" s="43"/>
      <c r="AU1133" s="43" t="s">
        <v>376</v>
      </c>
      <c r="AV1133" s="43"/>
      <c r="AW1133" s="43" t="s">
        <v>30</v>
      </c>
      <c r="AX1133" s="43"/>
      <c r="AY1133" s="43"/>
      <c r="AZ1133" s="43" t="s">
        <v>30</v>
      </c>
      <c r="BA1133" s="51"/>
      <c r="BB1133" s="48"/>
      <c r="BC1133" s="43"/>
      <c r="BD1133" s="43"/>
      <c r="BE1133" s="43"/>
      <c r="BF1133" s="43">
        <v>1</v>
      </c>
      <c r="BG1133" s="43">
        <v>1</v>
      </c>
      <c r="BH1133" s="43">
        <v>1</v>
      </c>
      <c r="BI1133" s="43" t="s">
        <v>821</v>
      </c>
      <c r="BJ1133" s="43" t="s">
        <v>794</v>
      </c>
      <c r="BK1133" s="43">
        <v>1991</v>
      </c>
      <c r="BL1133" s="43" t="str">
        <f t="shared" si="105"/>
        <v>1991Manchester United</v>
      </c>
      <c r="BM1133" s="49" t="str">
        <f t="shared" si="106"/>
        <v>Leeds United</v>
      </c>
      <c r="BN1133" s="43"/>
      <c r="BO1133" s="43"/>
      <c r="BP1133" s="43"/>
      <c r="BQ1133" s="43"/>
      <c r="BR1133" s="43"/>
      <c r="BS1133" s="43"/>
      <c r="BT1133" s="43"/>
      <c r="BU1133" s="43"/>
      <c r="BV1133" s="43" t="s">
        <v>376</v>
      </c>
      <c r="BW1133" s="43" t="s">
        <v>376</v>
      </c>
      <c r="BX1133" s="43"/>
      <c r="BY1133" s="49"/>
      <c r="BZ1133" s="50"/>
      <c r="CA1133" s="50"/>
      <c r="CB1133" s="88" t="str">
        <f t="shared" si="107"/>
        <v>19910224</v>
      </c>
    </row>
    <row r="1134" spans="1:80" s="32" customFormat="1" ht="12.95" customHeight="1" x14ac:dyDescent="0.2">
      <c r="A1134" s="43">
        <v>2</v>
      </c>
      <c r="B1134" s="43">
        <v>24</v>
      </c>
      <c r="C1134" s="43">
        <v>1991</v>
      </c>
      <c r="D1134" s="43" t="s">
        <v>658</v>
      </c>
      <c r="E1134" s="43" t="s">
        <v>481</v>
      </c>
      <c r="F1134" s="51" t="s">
        <v>1327</v>
      </c>
      <c r="G1134" s="43"/>
      <c r="H1134" s="51" t="s">
        <v>1011</v>
      </c>
      <c r="I1134" s="51">
        <v>1</v>
      </c>
      <c r="J1134" s="52">
        <v>33293</v>
      </c>
      <c r="K1134" s="43" t="s">
        <v>816</v>
      </c>
      <c r="L1134" s="43" t="s">
        <v>4</v>
      </c>
      <c r="M1134" s="43" t="s">
        <v>1093</v>
      </c>
      <c r="N1134" s="46">
        <v>0</v>
      </c>
      <c r="O1134" s="46">
        <v>2</v>
      </c>
      <c r="P1134" s="51" t="s">
        <v>1234</v>
      </c>
      <c r="Q1134" s="51" t="s">
        <v>1017</v>
      </c>
      <c r="R1134" s="51" t="s">
        <v>376</v>
      </c>
      <c r="S1134" s="43"/>
      <c r="T1134" s="43"/>
      <c r="U1134" s="43"/>
      <c r="V1134" s="43"/>
      <c r="W1134" s="43"/>
      <c r="X1134" s="43"/>
      <c r="Y1134" s="43"/>
      <c r="Z1134" s="43"/>
      <c r="AA1134" s="43"/>
      <c r="AB1134" s="43"/>
      <c r="AC1134" s="43"/>
      <c r="AD1134" s="43" t="s">
        <v>1033</v>
      </c>
      <c r="AE1134" s="47">
        <f t="shared" si="102"/>
        <v>0</v>
      </c>
      <c r="AF1134" s="47">
        <f t="shared" si="103"/>
        <v>0</v>
      </c>
      <c r="AG1134" s="47">
        <f t="shared" si="104"/>
        <v>1</v>
      </c>
      <c r="AH1134" s="43" t="s">
        <v>1017</v>
      </c>
      <c r="AI1134" s="43" t="s">
        <v>1018</v>
      </c>
      <c r="AJ1134" s="43" t="s">
        <v>376</v>
      </c>
      <c r="AK1134" s="43" t="s">
        <v>658</v>
      </c>
      <c r="AL1134" s="43" t="s">
        <v>1097</v>
      </c>
      <c r="AM1134" s="43" t="s">
        <v>1098</v>
      </c>
      <c r="AN1134" s="43" t="s">
        <v>376</v>
      </c>
      <c r="AO1134" s="43" t="s">
        <v>658</v>
      </c>
      <c r="AP1134" s="43"/>
      <c r="AQ1134" s="43">
        <v>2</v>
      </c>
      <c r="AR1134" s="43"/>
      <c r="AS1134" s="43"/>
      <c r="AT1134" s="43"/>
      <c r="AU1134" s="43" t="s">
        <v>376</v>
      </c>
      <c r="AV1134" s="43"/>
      <c r="AW1134" s="43" t="s">
        <v>30</v>
      </c>
      <c r="AX1134" s="43"/>
      <c r="AY1134" s="43"/>
      <c r="AZ1134" s="43" t="s">
        <v>30</v>
      </c>
      <c r="BA1134" s="51"/>
      <c r="BB1134" s="48"/>
      <c r="BC1134" s="43"/>
      <c r="BD1134" s="43"/>
      <c r="BE1134" s="43"/>
      <c r="BF1134" s="43">
        <v>1</v>
      </c>
      <c r="BG1134" s="43">
        <v>1</v>
      </c>
      <c r="BH1134" s="43">
        <v>2</v>
      </c>
      <c r="BI1134" s="43" t="s">
        <v>816</v>
      </c>
      <c r="BJ1134" s="43" t="s">
        <v>1093</v>
      </c>
      <c r="BK1134" s="43">
        <v>1991</v>
      </c>
      <c r="BL1134" s="43" t="str">
        <f t="shared" si="105"/>
        <v>1991Chelsea</v>
      </c>
      <c r="BM1134" s="49" t="str">
        <f t="shared" si="106"/>
        <v>Chelsea</v>
      </c>
      <c r="BN1134" s="43"/>
      <c r="BO1134" s="43"/>
      <c r="BP1134" s="43"/>
      <c r="BQ1134" s="43"/>
      <c r="BR1134" s="43"/>
      <c r="BS1134" s="43"/>
      <c r="BT1134" s="43"/>
      <c r="BU1134" s="43"/>
      <c r="BV1134" s="43" t="s">
        <v>376</v>
      </c>
      <c r="BW1134" s="43" t="s">
        <v>376</v>
      </c>
      <c r="BX1134" s="43"/>
      <c r="BY1134" s="49"/>
      <c r="BZ1134" s="50"/>
      <c r="CA1134" s="50"/>
      <c r="CB1134" s="88" t="str">
        <f t="shared" si="107"/>
        <v>19910224</v>
      </c>
    </row>
    <row r="1135" spans="1:80" s="32" customFormat="1" ht="12.95" customHeight="1" x14ac:dyDescent="0.2">
      <c r="A1135" s="43">
        <v>2</v>
      </c>
      <c r="B1135" s="43">
        <v>24</v>
      </c>
      <c r="C1135" s="43">
        <v>1991</v>
      </c>
      <c r="D1135" s="43" t="s">
        <v>658</v>
      </c>
      <c r="E1135" s="43" t="s">
        <v>481</v>
      </c>
      <c r="F1135" s="51" t="s">
        <v>1327</v>
      </c>
      <c r="G1135" s="43"/>
      <c r="H1135" s="51" t="s">
        <v>1011</v>
      </c>
      <c r="I1135" s="51">
        <v>1</v>
      </c>
      <c r="J1135" s="52">
        <v>33293</v>
      </c>
      <c r="K1135" s="43" t="s">
        <v>1093</v>
      </c>
      <c r="L1135" s="43" t="s">
        <v>3</v>
      </c>
      <c r="M1135" s="43" t="s">
        <v>816</v>
      </c>
      <c r="N1135" s="46">
        <v>2</v>
      </c>
      <c r="O1135" s="46">
        <v>0</v>
      </c>
      <c r="P1135" s="51" t="s">
        <v>1234</v>
      </c>
      <c r="Q1135" s="51" t="s">
        <v>1017</v>
      </c>
      <c r="R1135" s="51" t="s">
        <v>376</v>
      </c>
      <c r="S1135" s="43"/>
      <c r="T1135" s="43"/>
      <c r="U1135" s="43"/>
      <c r="V1135" s="43"/>
      <c r="W1135" s="43"/>
      <c r="X1135" s="43"/>
      <c r="Y1135" s="43"/>
      <c r="Z1135" s="43"/>
      <c r="AA1135" s="43"/>
      <c r="AB1135" s="43"/>
      <c r="AC1135" s="43"/>
      <c r="AD1135" s="43" t="s">
        <v>1037</v>
      </c>
      <c r="AE1135" s="47">
        <f t="shared" si="102"/>
        <v>1</v>
      </c>
      <c r="AF1135" s="47">
        <f t="shared" si="103"/>
        <v>0</v>
      </c>
      <c r="AG1135" s="47">
        <f t="shared" si="104"/>
        <v>0</v>
      </c>
      <c r="AH1135" s="43" t="s">
        <v>1097</v>
      </c>
      <c r="AI1135" s="43" t="s">
        <v>1098</v>
      </c>
      <c r="AJ1135" s="43" t="s">
        <v>376</v>
      </c>
      <c r="AK1135" s="43" t="s">
        <v>658</v>
      </c>
      <c r="AL1135" s="43" t="s">
        <v>1017</v>
      </c>
      <c r="AM1135" s="43" t="s">
        <v>1018</v>
      </c>
      <c r="AN1135" s="43" t="s">
        <v>376</v>
      </c>
      <c r="AO1135" s="43" t="s">
        <v>658</v>
      </c>
      <c r="AP1135" s="43"/>
      <c r="AQ1135" s="43">
        <v>2</v>
      </c>
      <c r="AR1135" s="43"/>
      <c r="AS1135" s="43"/>
      <c r="AT1135" s="43"/>
      <c r="AU1135" s="43" t="s">
        <v>376</v>
      </c>
      <c r="AV1135" s="43"/>
      <c r="AW1135" s="43" t="s">
        <v>30</v>
      </c>
      <c r="AX1135" s="43"/>
      <c r="AY1135" s="43"/>
      <c r="AZ1135" s="43" t="s">
        <v>30</v>
      </c>
      <c r="BA1135" s="51"/>
      <c r="BB1135" s="48"/>
      <c r="BC1135" s="43"/>
      <c r="BD1135" s="43"/>
      <c r="BE1135" s="43"/>
      <c r="BF1135" s="43">
        <v>1</v>
      </c>
      <c r="BG1135" s="43">
        <v>2</v>
      </c>
      <c r="BH1135" s="43">
        <v>1</v>
      </c>
      <c r="BI1135" s="43" t="s">
        <v>1093</v>
      </c>
      <c r="BJ1135" s="43" t="s">
        <v>816</v>
      </c>
      <c r="BK1135" s="43">
        <v>1991</v>
      </c>
      <c r="BL1135" s="43" t="str">
        <f t="shared" si="105"/>
        <v>1991Sheffield Wednesday</v>
      </c>
      <c r="BM1135" s="49" t="str">
        <f t="shared" si="106"/>
        <v>Chelsea</v>
      </c>
      <c r="BN1135" s="43"/>
      <c r="BO1135" s="43"/>
      <c r="BP1135" s="43"/>
      <c r="BQ1135" s="43"/>
      <c r="BR1135" s="43"/>
      <c r="BS1135" s="43"/>
      <c r="BT1135" s="43"/>
      <c r="BU1135" s="43"/>
      <c r="BV1135" s="43" t="s">
        <v>376</v>
      </c>
      <c r="BW1135" s="43" t="s">
        <v>376</v>
      </c>
      <c r="BX1135" s="43"/>
      <c r="BY1135" s="49"/>
      <c r="BZ1135" s="50"/>
      <c r="CA1135" s="50"/>
      <c r="CB1135" s="88" t="str">
        <f t="shared" si="107"/>
        <v>19910224</v>
      </c>
    </row>
    <row r="1136" spans="1:80" s="32" customFormat="1" ht="12.95" customHeight="1" x14ac:dyDescent="0.2">
      <c r="A1136" s="43">
        <v>2</v>
      </c>
      <c r="B1136" s="43">
        <v>27</v>
      </c>
      <c r="C1136" s="43">
        <v>1991</v>
      </c>
      <c r="D1136" s="43" t="s">
        <v>658</v>
      </c>
      <c r="E1136" s="43" t="s">
        <v>481</v>
      </c>
      <c r="F1136" s="51" t="s">
        <v>1327</v>
      </c>
      <c r="G1136" s="43"/>
      <c r="H1136" s="51" t="s">
        <v>1011</v>
      </c>
      <c r="I1136" s="51">
        <v>2</v>
      </c>
      <c r="J1136" s="52">
        <v>33296</v>
      </c>
      <c r="K1136" s="43" t="s">
        <v>1093</v>
      </c>
      <c r="L1136" s="43" t="s">
        <v>3</v>
      </c>
      <c r="M1136" s="43" t="s">
        <v>816</v>
      </c>
      <c r="N1136" s="46">
        <v>3</v>
      </c>
      <c r="O1136" s="46">
        <v>1</v>
      </c>
      <c r="P1136" s="51" t="s">
        <v>1252</v>
      </c>
      <c r="Q1136" s="51" t="s">
        <v>1097</v>
      </c>
      <c r="R1136" s="51" t="s">
        <v>376</v>
      </c>
      <c r="S1136" s="43"/>
      <c r="T1136" s="43"/>
      <c r="U1136" s="43"/>
      <c r="V1136" s="43"/>
      <c r="W1136" s="43"/>
      <c r="X1136" s="43"/>
      <c r="Y1136" s="43"/>
      <c r="Z1136" s="43"/>
      <c r="AA1136" s="43"/>
      <c r="AB1136" s="43"/>
      <c r="AC1136" s="43"/>
      <c r="AD1136" s="43" t="s">
        <v>1033</v>
      </c>
      <c r="AE1136" s="47">
        <f t="shared" si="102"/>
        <v>1</v>
      </c>
      <c r="AF1136" s="47">
        <f t="shared" si="103"/>
        <v>0</v>
      </c>
      <c r="AG1136" s="47">
        <f t="shared" si="104"/>
        <v>0</v>
      </c>
      <c r="AH1136" s="43" t="s">
        <v>1097</v>
      </c>
      <c r="AI1136" s="43" t="s">
        <v>1098</v>
      </c>
      <c r="AJ1136" s="43" t="s">
        <v>376</v>
      </c>
      <c r="AK1136" s="43" t="s">
        <v>658</v>
      </c>
      <c r="AL1136" s="43" t="s">
        <v>1017</v>
      </c>
      <c r="AM1136" s="43" t="s">
        <v>1018</v>
      </c>
      <c r="AN1136" s="43" t="s">
        <v>376</v>
      </c>
      <c r="AO1136" s="43" t="s">
        <v>658</v>
      </c>
      <c r="AP1136" s="43"/>
      <c r="AQ1136" s="43">
        <v>2</v>
      </c>
      <c r="AR1136" s="43"/>
      <c r="AS1136" s="43"/>
      <c r="AT1136" s="43"/>
      <c r="AU1136" s="43" t="s">
        <v>376</v>
      </c>
      <c r="AV1136" s="43"/>
      <c r="AW1136" s="43" t="s">
        <v>30</v>
      </c>
      <c r="AX1136" s="43"/>
      <c r="AY1136" s="43"/>
      <c r="AZ1136" s="43" t="s">
        <v>30</v>
      </c>
      <c r="BA1136" s="51"/>
      <c r="BB1136" s="48"/>
      <c r="BC1136" s="43"/>
      <c r="BD1136" s="43"/>
      <c r="BE1136" s="43"/>
      <c r="BF1136" s="43">
        <v>1</v>
      </c>
      <c r="BG1136" s="43">
        <v>2</v>
      </c>
      <c r="BH1136" s="43">
        <v>1</v>
      </c>
      <c r="BI1136" s="43" t="s">
        <v>1093</v>
      </c>
      <c r="BJ1136" s="43" t="s">
        <v>816</v>
      </c>
      <c r="BK1136" s="43">
        <v>1991</v>
      </c>
      <c r="BL1136" s="43" t="str">
        <f t="shared" si="105"/>
        <v>1991Sheffield Wednesday</v>
      </c>
      <c r="BM1136" s="49" t="str">
        <f t="shared" si="106"/>
        <v>Sheffield Wednesday</v>
      </c>
      <c r="BN1136" s="43"/>
      <c r="BO1136" s="43"/>
      <c r="BP1136" s="43"/>
      <c r="BQ1136" s="43"/>
      <c r="BR1136" s="43"/>
      <c r="BS1136" s="43"/>
      <c r="BT1136" s="43"/>
      <c r="BU1136" s="43"/>
      <c r="BV1136" s="43" t="s">
        <v>376</v>
      </c>
      <c r="BW1136" s="43" t="s">
        <v>376</v>
      </c>
      <c r="BX1136" s="43"/>
      <c r="BY1136" s="47"/>
      <c r="BZ1136" s="50"/>
      <c r="CA1136" s="50"/>
      <c r="CB1136" s="88" t="str">
        <f t="shared" si="107"/>
        <v>19910227</v>
      </c>
    </row>
    <row r="1137" spans="1:80" s="32" customFormat="1" ht="12.95" customHeight="1" x14ac:dyDescent="0.2">
      <c r="A1137" s="43">
        <v>2</v>
      </c>
      <c r="B1137" s="43">
        <v>27</v>
      </c>
      <c r="C1137" s="43">
        <v>1991</v>
      </c>
      <c r="D1137" s="43" t="s">
        <v>658</v>
      </c>
      <c r="E1137" s="43" t="s">
        <v>481</v>
      </c>
      <c r="F1137" s="51" t="s">
        <v>1327</v>
      </c>
      <c r="G1137" s="43"/>
      <c r="H1137" s="51" t="s">
        <v>1011</v>
      </c>
      <c r="I1137" s="51">
        <v>2</v>
      </c>
      <c r="J1137" s="52">
        <v>33296</v>
      </c>
      <c r="K1137" s="43" t="s">
        <v>816</v>
      </c>
      <c r="L1137" s="43" t="s">
        <v>4</v>
      </c>
      <c r="M1137" s="43" t="s">
        <v>1093</v>
      </c>
      <c r="N1137" s="46">
        <v>1</v>
      </c>
      <c r="O1137" s="46">
        <v>3</v>
      </c>
      <c r="P1137" s="51" t="s">
        <v>1252</v>
      </c>
      <c r="Q1137" s="51" t="s">
        <v>1097</v>
      </c>
      <c r="R1137" s="51" t="s">
        <v>376</v>
      </c>
      <c r="S1137" s="43"/>
      <c r="T1137" s="43"/>
      <c r="U1137" s="43"/>
      <c r="V1137" s="43"/>
      <c r="W1137" s="43"/>
      <c r="X1137" s="43"/>
      <c r="Y1137" s="43"/>
      <c r="Z1137" s="43"/>
      <c r="AA1137" s="43"/>
      <c r="AB1137" s="43"/>
      <c r="AC1137" s="43"/>
      <c r="AD1137" s="43" t="s">
        <v>1037</v>
      </c>
      <c r="AE1137" s="47">
        <f t="shared" si="102"/>
        <v>0</v>
      </c>
      <c r="AF1137" s="47">
        <f t="shared" si="103"/>
        <v>0</v>
      </c>
      <c r="AG1137" s="47">
        <f t="shared" si="104"/>
        <v>1</v>
      </c>
      <c r="AH1137" s="43" t="s">
        <v>1017</v>
      </c>
      <c r="AI1137" s="43" t="s">
        <v>1018</v>
      </c>
      <c r="AJ1137" s="43" t="s">
        <v>376</v>
      </c>
      <c r="AK1137" s="43" t="s">
        <v>658</v>
      </c>
      <c r="AL1137" s="43" t="s">
        <v>1097</v>
      </c>
      <c r="AM1137" s="43" t="s">
        <v>1098</v>
      </c>
      <c r="AN1137" s="43" t="s">
        <v>376</v>
      </c>
      <c r="AO1137" s="43" t="s">
        <v>658</v>
      </c>
      <c r="AP1137" s="43"/>
      <c r="AQ1137" s="43">
        <v>2</v>
      </c>
      <c r="AR1137" s="43"/>
      <c r="AS1137" s="43"/>
      <c r="AT1137" s="43"/>
      <c r="AU1137" s="43" t="s">
        <v>376</v>
      </c>
      <c r="AV1137" s="43"/>
      <c r="AW1137" s="43" t="s">
        <v>30</v>
      </c>
      <c r="AX1137" s="43"/>
      <c r="AY1137" s="43"/>
      <c r="AZ1137" s="43" t="s">
        <v>30</v>
      </c>
      <c r="BA1137" s="51"/>
      <c r="BB1137" s="48"/>
      <c r="BC1137" s="43"/>
      <c r="BD1137" s="43"/>
      <c r="BE1137" s="43"/>
      <c r="BF1137" s="43">
        <v>1</v>
      </c>
      <c r="BG1137" s="43">
        <v>1</v>
      </c>
      <c r="BH1137" s="43">
        <v>2</v>
      </c>
      <c r="BI1137" s="43" t="s">
        <v>816</v>
      </c>
      <c r="BJ1137" s="43" t="s">
        <v>1093</v>
      </c>
      <c r="BK1137" s="43">
        <v>1991</v>
      </c>
      <c r="BL1137" s="43" t="str">
        <f t="shared" si="105"/>
        <v>1991Chelsea</v>
      </c>
      <c r="BM1137" s="49" t="str">
        <f t="shared" si="106"/>
        <v>Sheffield Wednesday</v>
      </c>
      <c r="BN1137" s="43"/>
      <c r="BO1137" s="43"/>
      <c r="BP1137" s="43"/>
      <c r="BQ1137" s="43"/>
      <c r="BR1137" s="43"/>
      <c r="BS1137" s="43"/>
      <c r="BT1137" s="43"/>
      <c r="BU1137" s="43"/>
      <c r="BV1137" s="43" t="s">
        <v>376</v>
      </c>
      <c r="BW1137" s="43" t="s">
        <v>376</v>
      </c>
      <c r="BX1137" s="43"/>
      <c r="BY1137" s="47"/>
      <c r="BZ1137" s="50"/>
      <c r="CA1137" s="50"/>
      <c r="CB1137" s="88" t="str">
        <f t="shared" si="107"/>
        <v>19910227</v>
      </c>
    </row>
    <row r="1138" spans="1:80" s="32" customFormat="1" ht="12.95" customHeight="1" x14ac:dyDescent="0.2">
      <c r="A1138" s="43">
        <v>4</v>
      </c>
      <c r="B1138" s="43">
        <v>14</v>
      </c>
      <c r="C1138" s="43">
        <v>1991</v>
      </c>
      <c r="D1138" s="43" t="s">
        <v>658</v>
      </c>
      <c r="E1138" s="43" t="s">
        <v>481</v>
      </c>
      <c r="F1138" s="44" t="s">
        <v>1010</v>
      </c>
      <c r="G1138" s="43"/>
      <c r="H1138" s="44" t="s">
        <v>1011</v>
      </c>
      <c r="I1138" s="44"/>
      <c r="J1138" s="45">
        <v>33342</v>
      </c>
      <c r="K1138" s="43" t="s">
        <v>1072</v>
      </c>
      <c r="L1138" s="43" t="s">
        <v>3</v>
      </c>
      <c r="M1138" s="43" t="s">
        <v>803</v>
      </c>
      <c r="N1138" s="46">
        <v>4</v>
      </c>
      <c r="O1138" s="46">
        <v>0</v>
      </c>
      <c r="P1138" s="44" t="s">
        <v>1219</v>
      </c>
      <c r="Q1138" s="44" t="s">
        <v>1111</v>
      </c>
      <c r="R1138" s="44" t="s">
        <v>376</v>
      </c>
      <c r="S1138" s="43"/>
      <c r="T1138" s="43"/>
      <c r="U1138" s="43"/>
      <c r="V1138" s="43"/>
      <c r="W1138" s="43"/>
      <c r="X1138" s="43"/>
      <c r="Y1138" s="43"/>
      <c r="Z1138" s="43"/>
      <c r="AA1138" s="43"/>
      <c r="AB1138" s="43"/>
      <c r="AC1138" s="43"/>
      <c r="AD1138" s="43"/>
      <c r="AE1138" s="47">
        <f t="shared" si="102"/>
        <v>1</v>
      </c>
      <c r="AF1138" s="47">
        <f t="shared" si="103"/>
        <v>0</v>
      </c>
      <c r="AG1138" s="47">
        <f t="shared" si="104"/>
        <v>0</v>
      </c>
      <c r="AH1138" s="43" t="s">
        <v>1073</v>
      </c>
      <c r="AI1138" s="43" t="s">
        <v>1074</v>
      </c>
      <c r="AJ1138" s="43" t="s">
        <v>376</v>
      </c>
      <c r="AK1138" s="43" t="s">
        <v>658</v>
      </c>
      <c r="AL1138" s="43" t="s">
        <v>1017</v>
      </c>
      <c r="AM1138" s="43" t="s">
        <v>1018</v>
      </c>
      <c r="AN1138" s="43" t="s">
        <v>376</v>
      </c>
      <c r="AO1138" s="43" t="s">
        <v>658</v>
      </c>
      <c r="AP1138" s="43"/>
      <c r="AQ1138" s="43">
        <v>2</v>
      </c>
      <c r="AR1138" s="43"/>
      <c r="AS1138" s="43"/>
      <c r="AT1138" s="43"/>
      <c r="AU1138" s="43" t="s">
        <v>376</v>
      </c>
      <c r="AV1138" s="43"/>
      <c r="AW1138" s="43" t="s">
        <v>30</v>
      </c>
      <c r="AX1138" s="43"/>
      <c r="AY1138" s="43" t="s">
        <v>30</v>
      </c>
      <c r="AZ1138" s="43"/>
      <c r="BA1138" s="44"/>
      <c r="BB1138" s="48"/>
      <c r="BC1138" s="43"/>
      <c r="BD1138" s="43"/>
      <c r="BE1138" s="43"/>
      <c r="BF1138" s="43">
        <v>1</v>
      </c>
      <c r="BG1138" s="43">
        <v>1</v>
      </c>
      <c r="BH1138" s="43">
        <v>2</v>
      </c>
      <c r="BI1138" s="43" t="s">
        <v>1072</v>
      </c>
      <c r="BJ1138" s="43" t="s">
        <v>803</v>
      </c>
      <c r="BK1138" s="43">
        <v>1991</v>
      </c>
      <c r="BL1138" s="43" t="str">
        <f t="shared" si="105"/>
        <v>1991Nottingham Forest</v>
      </c>
      <c r="BM1138" s="49" t="str">
        <f t="shared" si="106"/>
        <v>Birmingham</v>
      </c>
      <c r="BN1138" s="43"/>
      <c r="BO1138" s="43"/>
      <c r="BP1138" s="43"/>
      <c r="BQ1138" s="43"/>
      <c r="BR1138" s="43"/>
      <c r="BS1138" s="43"/>
      <c r="BT1138" s="43"/>
      <c r="BU1138" s="43"/>
      <c r="BV1138" s="43" t="s">
        <v>376</v>
      </c>
      <c r="BW1138" s="43" t="s">
        <v>376</v>
      </c>
      <c r="BX1138" s="43"/>
      <c r="BY1138" s="49"/>
      <c r="BZ1138" s="50"/>
      <c r="CA1138" s="50"/>
      <c r="CB1138" s="88" t="str">
        <f t="shared" si="107"/>
        <v>19910414</v>
      </c>
    </row>
    <row r="1139" spans="1:80" s="32" customFormat="1" ht="12.95" customHeight="1" x14ac:dyDescent="0.2">
      <c r="A1139" s="43">
        <v>4</v>
      </c>
      <c r="B1139" s="43">
        <v>14</v>
      </c>
      <c r="C1139" s="43">
        <v>1991</v>
      </c>
      <c r="D1139" s="43" t="s">
        <v>658</v>
      </c>
      <c r="E1139" s="43" t="s">
        <v>481</v>
      </c>
      <c r="F1139" s="44" t="s">
        <v>1010</v>
      </c>
      <c r="G1139" s="43"/>
      <c r="H1139" s="44" t="s">
        <v>1011</v>
      </c>
      <c r="I1139" s="44"/>
      <c r="J1139" s="45">
        <v>33342</v>
      </c>
      <c r="K1139" s="43" t="s">
        <v>803</v>
      </c>
      <c r="L1139" s="43" t="s">
        <v>4</v>
      </c>
      <c r="M1139" s="43" t="s">
        <v>1072</v>
      </c>
      <c r="N1139" s="46">
        <v>0</v>
      </c>
      <c r="O1139" s="46">
        <v>4</v>
      </c>
      <c r="P1139" s="44" t="s">
        <v>1219</v>
      </c>
      <c r="Q1139" s="44" t="s">
        <v>1111</v>
      </c>
      <c r="R1139" s="44" t="s">
        <v>376</v>
      </c>
      <c r="S1139" s="43"/>
      <c r="T1139" s="43"/>
      <c r="U1139" s="43"/>
      <c r="V1139" s="43"/>
      <c r="W1139" s="43"/>
      <c r="X1139" s="43"/>
      <c r="Y1139" s="43"/>
      <c r="Z1139" s="43"/>
      <c r="AA1139" s="43"/>
      <c r="AB1139" s="43"/>
      <c r="AC1139" s="43"/>
      <c r="AD1139" s="43"/>
      <c r="AE1139" s="47">
        <f t="shared" si="102"/>
        <v>0</v>
      </c>
      <c r="AF1139" s="47">
        <f t="shared" si="103"/>
        <v>0</v>
      </c>
      <c r="AG1139" s="47">
        <f t="shared" si="104"/>
        <v>1</v>
      </c>
      <c r="AH1139" s="43" t="s">
        <v>1017</v>
      </c>
      <c r="AI1139" s="43" t="s">
        <v>1018</v>
      </c>
      <c r="AJ1139" s="43" t="s">
        <v>376</v>
      </c>
      <c r="AK1139" s="43" t="s">
        <v>658</v>
      </c>
      <c r="AL1139" s="43" t="s">
        <v>1073</v>
      </c>
      <c r="AM1139" s="43" t="s">
        <v>1074</v>
      </c>
      <c r="AN1139" s="43" t="s">
        <v>376</v>
      </c>
      <c r="AO1139" s="43" t="s">
        <v>658</v>
      </c>
      <c r="AP1139" s="43"/>
      <c r="AQ1139" s="43">
        <v>2</v>
      </c>
      <c r="AR1139" s="43"/>
      <c r="AS1139" s="43"/>
      <c r="AT1139" s="43"/>
      <c r="AU1139" s="43" t="s">
        <v>376</v>
      </c>
      <c r="AV1139" s="43"/>
      <c r="AW1139" s="43" t="s">
        <v>30</v>
      </c>
      <c r="AX1139" s="43"/>
      <c r="AY1139" s="43" t="s">
        <v>30</v>
      </c>
      <c r="AZ1139" s="43"/>
      <c r="BA1139" s="44"/>
      <c r="BB1139" s="48"/>
      <c r="BC1139" s="43"/>
      <c r="BD1139" s="43"/>
      <c r="BE1139" s="43"/>
      <c r="BF1139" s="43">
        <v>1</v>
      </c>
      <c r="BG1139" s="43">
        <v>2</v>
      </c>
      <c r="BH1139" s="43">
        <v>1</v>
      </c>
      <c r="BI1139" s="43" t="s">
        <v>803</v>
      </c>
      <c r="BJ1139" s="43" t="s">
        <v>1072</v>
      </c>
      <c r="BK1139" s="43">
        <v>1991</v>
      </c>
      <c r="BL1139" s="43" t="str">
        <f t="shared" si="105"/>
        <v>1991West Ham United</v>
      </c>
      <c r="BM1139" s="49" t="str">
        <f t="shared" si="106"/>
        <v>Birmingham</v>
      </c>
      <c r="BN1139" s="43"/>
      <c r="BO1139" s="43"/>
      <c r="BP1139" s="43"/>
      <c r="BQ1139" s="43"/>
      <c r="BR1139" s="43"/>
      <c r="BS1139" s="43"/>
      <c r="BT1139" s="43"/>
      <c r="BU1139" s="43"/>
      <c r="BV1139" s="43" t="s">
        <v>376</v>
      </c>
      <c r="BW1139" s="43" t="s">
        <v>376</v>
      </c>
      <c r="BX1139" s="43"/>
      <c r="BY1139" s="49"/>
      <c r="BZ1139" s="50"/>
      <c r="CA1139" s="50"/>
      <c r="CB1139" s="88" t="str">
        <f t="shared" si="107"/>
        <v>19910414</v>
      </c>
    </row>
    <row r="1140" spans="1:80" s="32" customFormat="1" ht="12.95" customHeight="1" x14ac:dyDescent="0.2">
      <c r="A1140" s="43">
        <v>4</v>
      </c>
      <c r="B1140" s="43">
        <v>14</v>
      </c>
      <c r="C1140" s="43">
        <v>1991</v>
      </c>
      <c r="D1140" s="43" t="s">
        <v>658</v>
      </c>
      <c r="E1140" s="43" t="s">
        <v>481</v>
      </c>
      <c r="F1140" s="44" t="s">
        <v>1010</v>
      </c>
      <c r="G1140" s="43"/>
      <c r="H1140" s="44" t="s">
        <v>1011</v>
      </c>
      <c r="I1140" s="44"/>
      <c r="J1140" s="45">
        <v>33342</v>
      </c>
      <c r="K1140" s="43" t="s">
        <v>813</v>
      </c>
      <c r="L1140" s="43" t="s">
        <v>3</v>
      </c>
      <c r="M1140" s="43" t="s">
        <v>587</v>
      </c>
      <c r="N1140" s="46">
        <v>3</v>
      </c>
      <c r="O1140" s="46">
        <v>1</v>
      </c>
      <c r="P1140" s="44" t="s">
        <v>1268</v>
      </c>
      <c r="Q1140" s="44" t="s">
        <v>1017</v>
      </c>
      <c r="R1140" s="44" t="s">
        <v>376</v>
      </c>
      <c r="S1140" s="43"/>
      <c r="T1140" s="43"/>
      <c r="U1140" s="43"/>
      <c r="V1140" s="43"/>
      <c r="W1140" s="43"/>
      <c r="X1140" s="43"/>
      <c r="Y1140" s="43"/>
      <c r="Z1140" s="43"/>
      <c r="AA1140" s="43"/>
      <c r="AB1140" s="43"/>
      <c r="AC1140" s="43"/>
      <c r="AD1140" s="43"/>
      <c r="AE1140" s="47">
        <f t="shared" si="102"/>
        <v>1</v>
      </c>
      <c r="AF1140" s="47">
        <f t="shared" si="103"/>
        <v>0</v>
      </c>
      <c r="AG1140" s="47">
        <f t="shared" si="104"/>
        <v>0</v>
      </c>
      <c r="AH1140" s="43" t="s">
        <v>1017</v>
      </c>
      <c r="AI1140" s="43" t="s">
        <v>1018</v>
      </c>
      <c r="AJ1140" s="43" t="s">
        <v>376</v>
      </c>
      <c r="AK1140" s="43" t="s">
        <v>658</v>
      </c>
      <c r="AL1140" s="43" t="s">
        <v>1017</v>
      </c>
      <c r="AM1140" s="43" t="s">
        <v>1018</v>
      </c>
      <c r="AN1140" s="43" t="s">
        <v>376</v>
      </c>
      <c r="AO1140" s="43" t="s">
        <v>658</v>
      </c>
      <c r="AP1140" s="43"/>
      <c r="AQ1140" s="43">
        <v>2</v>
      </c>
      <c r="AR1140" s="43"/>
      <c r="AS1140" s="43"/>
      <c r="AT1140" s="43" t="s">
        <v>1351</v>
      </c>
      <c r="AU1140" s="43" t="s">
        <v>376</v>
      </c>
      <c r="AV1140" s="43"/>
      <c r="AW1140" s="43" t="s">
        <v>30</v>
      </c>
      <c r="AX1140" s="43"/>
      <c r="AY1140" s="43" t="s">
        <v>30</v>
      </c>
      <c r="AZ1140" s="43"/>
      <c r="BA1140" s="44"/>
      <c r="BB1140" s="48"/>
      <c r="BC1140" s="43"/>
      <c r="BD1140" s="43"/>
      <c r="BE1140" s="43"/>
      <c r="BF1140" s="43">
        <v>1</v>
      </c>
      <c r="BG1140" s="43">
        <v>1</v>
      </c>
      <c r="BH1140" s="43">
        <v>1</v>
      </c>
      <c r="BI1140" s="43" t="s">
        <v>813</v>
      </c>
      <c r="BJ1140" s="43" t="s">
        <v>587</v>
      </c>
      <c r="BK1140" s="43">
        <v>1991</v>
      </c>
      <c r="BL1140" s="43" t="str">
        <f t="shared" si="105"/>
        <v>1991Tottenham Hotspur</v>
      </c>
      <c r="BM1140" s="49" t="str">
        <f t="shared" si="106"/>
        <v>London</v>
      </c>
      <c r="BN1140" s="43"/>
      <c r="BO1140" s="43"/>
      <c r="BP1140" s="43"/>
      <c r="BQ1140" s="43"/>
      <c r="BR1140" s="43"/>
      <c r="BS1140" s="43"/>
      <c r="BT1140" s="43"/>
      <c r="BU1140" s="43"/>
      <c r="BV1140" s="43" t="s">
        <v>376</v>
      </c>
      <c r="BW1140" s="43" t="s">
        <v>376</v>
      </c>
      <c r="BX1140" s="43"/>
      <c r="BY1140" s="49"/>
      <c r="BZ1140" s="50"/>
      <c r="CA1140" s="50"/>
      <c r="CB1140" s="88" t="str">
        <f t="shared" si="107"/>
        <v>19910414</v>
      </c>
    </row>
    <row r="1141" spans="1:80" s="32" customFormat="1" ht="12.95" customHeight="1" x14ac:dyDescent="0.2">
      <c r="A1141" s="43">
        <v>4</v>
      </c>
      <c r="B1141" s="43">
        <v>14</v>
      </c>
      <c r="C1141" s="43">
        <v>1991</v>
      </c>
      <c r="D1141" s="43" t="s">
        <v>658</v>
      </c>
      <c r="E1141" s="43" t="s">
        <v>481</v>
      </c>
      <c r="F1141" s="44" t="s">
        <v>1010</v>
      </c>
      <c r="G1141" s="43"/>
      <c r="H1141" s="44" t="s">
        <v>1011</v>
      </c>
      <c r="I1141" s="44"/>
      <c r="J1141" s="45">
        <v>33342</v>
      </c>
      <c r="K1141" s="43" t="s">
        <v>587</v>
      </c>
      <c r="L1141" s="43" t="s">
        <v>4</v>
      </c>
      <c r="M1141" s="43" t="s">
        <v>813</v>
      </c>
      <c r="N1141" s="46">
        <v>1</v>
      </c>
      <c r="O1141" s="46">
        <v>3</v>
      </c>
      <c r="P1141" s="44" t="s">
        <v>1268</v>
      </c>
      <c r="Q1141" s="44" t="s">
        <v>1017</v>
      </c>
      <c r="R1141" s="44" t="s">
        <v>376</v>
      </c>
      <c r="S1141" s="43"/>
      <c r="T1141" s="43"/>
      <c r="U1141" s="43"/>
      <c r="V1141" s="43"/>
      <c r="W1141" s="43"/>
      <c r="X1141" s="43"/>
      <c r="Y1141" s="43"/>
      <c r="Z1141" s="43"/>
      <c r="AA1141" s="43"/>
      <c r="AB1141" s="43"/>
      <c r="AC1141" s="43"/>
      <c r="AD1141" s="43"/>
      <c r="AE1141" s="47">
        <f t="shared" si="102"/>
        <v>0</v>
      </c>
      <c r="AF1141" s="47">
        <f t="shared" si="103"/>
        <v>0</v>
      </c>
      <c r="AG1141" s="47">
        <f t="shared" si="104"/>
        <v>1</v>
      </c>
      <c r="AH1141" s="43" t="s">
        <v>1017</v>
      </c>
      <c r="AI1141" s="43" t="s">
        <v>1018</v>
      </c>
      <c r="AJ1141" s="43" t="s">
        <v>376</v>
      </c>
      <c r="AK1141" s="43" t="s">
        <v>658</v>
      </c>
      <c r="AL1141" s="43" t="s">
        <v>1017</v>
      </c>
      <c r="AM1141" s="43" t="s">
        <v>1018</v>
      </c>
      <c r="AN1141" s="43" t="s">
        <v>376</v>
      </c>
      <c r="AO1141" s="43" t="s">
        <v>658</v>
      </c>
      <c r="AP1141" s="43"/>
      <c r="AQ1141" s="43">
        <v>2</v>
      </c>
      <c r="AR1141" s="43"/>
      <c r="AS1141" s="43"/>
      <c r="AT1141" s="43" t="s">
        <v>1351</v>
      </c>
      <c r="AU1141" s="43" t="s">
        <v>376</v>
      </c>
      <c r="AV1141" s="43"/>
      <c r="AW1141" s="43" t="s">
        <v>30</v>
      </c>
      <c r="AX1141" s="43"/>
      <c r="AY1141" s="43" t="s">
        <v>30</v>
      </c>
      <c r="AZ1141" s="43"/>
      <c r="BA1141" s="44"/>
      <c r="BB1141" s="48"/>
      <c r="BC1141" s="43"/>
      <c r="BD1141" s="43"/>
      <c r="BE1141" s="43"/>
      <c r="BF1141" s="43">
        <v>1</v>
      </c>
      <c r="BG1141" s="43">
        <v>1</v>
      </c>
      <c r="BH1141" s="43">
        <v>1</v>
      </c>
      <c r="BI1141" s="43" t="s">
        <v>587</v>
      </c>
      <c r="BJ1141" s="43" t="s">
        <v>813</v>
      </c>
      <c r="BK1141" s="43">
        <v>1991</v>
      </c>
      <c r="BL1141" s="43" t="str">
        <f t="shared" si="105"/>
        <v>1991Arsenal</v>
      </c>
      <c r="BM1141" s="49" t="str">
        <f t="shared" si="106"/>
        <v>London</v>
      </c>
      <c r="BN1141" s="43"/>
      <c r="BO1141" s="43"/>
      <c r="BP1141" s="43"/>
      <c r="BQ1141" s="43"/>
      <c r="BR1141" s="43"/>
      <c r="BS1141" s="43"/>
      <c r="BT1141" s="43"/>
      <c r="BU1141" s="43"/>
      <c r="BV1141" s="43" t="s">
        <v>376</v>
      </c>
      <c r="BW1141" s="43" t="s">
        <v>376</v>
      </c>
      <c r="BX1141" s="43"/>
      <c r="BY1141" s="49"/>
      <c r="BZ1141" s="50"/>
      <c r="CA1141" s="50"/>
      <c r="CB1141" s="88" t="str">
        <f t="shared" si="107"/>
        <v>19910414</v>
      </c>
    </row>
    <row r="1142" spans="1:80" s="32" customFormat="1" ht="12.95" customHeight="1" x14ac:dyDescent="0.2">
      <c r="A1142" s="43">
        <v>4</v>
      </c>
      <c r="B1142" s="43">
        <v>21</v>
      </c>
      <c r="C1142" s="43">
        <v>1991</v>
      </c>
      <c r="D1142" s="43" t="s">
        <v>658</v>
      </c>
      <c r="E1142" s="43" t="s">
        <v>481</v>
      </c>
      <c r="F1142" s="51" t="s">
        <v>1327</v>
      </c>
      <c r="G1142" s="43"/>
      <c r="H1142" s="51" t="s">
        <v>40</v>
      </c>
      <c r="I1142" s="51"/>
      <c r="J1142" s="52">
        <v>33349</v>
      </c>
      <c r="K1142" s="43" t="s">
        <v>1093</v>
      </c>
      <c r="L1142" s="43" t="s">
        <v>3</v>
      </c>
      <c r="M1142" s="43" t="s">
        <v>821</v>
      </c>
      <c r="N1142" s="46">
        <v>1</v>
      </c>
      <c r="O1142" s="46">
        <v>0</v>
      </c>
      <c r="P1142" s="51" t="s">
        <v>1268</v>
      </c>
      <c r="Q1142" s="51" t="s">
        <v>1017</v>
      </c>
      <c r="R1142" s="51" t="s">
        <v>376</v>
      </c>
      <c r="S1142" s="43"/>
      <c r="T1142" s="43"/>
      <c r="U1142" s="43"/>
      <c r="V1142" s="43"/>
      <c r="W1142" s="43"/>
      <c r="X1142" s="43"/>
      <c r="Y1142" s="43"/>
      <c r="Z1142" s="43"/>
      <c r="AA1142" s="43"/>
      <c r="AB1142" s="43"/>
      <c r="AC1142" s="43"/>
      <c r="AD1142" s="43"/>
      <c r="AE1142" s="47">
        <f t="shared" si="102"/>
        <v>1</v>
      </c>
      <c r="AF1142" s="47">
        <f t="shared" si="103"/>
        <v>0</v>
      </c>
      <c r="AG1142" s="47">
        <f t="shared" si="104"/>
        <v>0</v>
      </c>
      <c r="AH1142" s="43" t="s">
        <v>1097</v>
      </c>
      <c r="AI1142" s="43" t="s">
        <v>1098</v>
      </c>
      <c r="AJ1142" s="43" t="s">
        <v>376</v>
      </c>
      <c r="AK1142" s="43" t="s">
        <v>658</v>
      </c>
      <c r="AL1142" s="43" t="s">
        <v>1101</v>
      </c>
      <c r="AM1142" s="43" t="s">
        <v>1159</v>
      </c>
      <c r="AN1142" s="43" t="s">
        <v>376</v>
      </c>
      <c r="AO1142" s="43" t="s">
        <v>658</v>
      </c>
      <c r="AP1142" s="43"/>
      <c r="AQ1142" s="43">
        <v>1</v>
      </c>
      <c r="AR1142" s="43"/>
      <c r="AS1142" s="43"/>
      <c r="AT1142" s="43"/>
      <c r="AU1142" s="43" t="s">
        <v>376</v>
      </c>
      <c r="AV1142" s="43"/>
      <c r="AW1142" s="43" t="s">
        <v>30</v>
      </c>
      <c r="AX1142" s="43"/>
      <c r="AY1142" s="43"/>
      <c r="AZ1142" s="43" t="s">
        <v>30</v>
      </c>
      <c r="BA1142" s="51"/>
      <c r="BB1142" s="48" t="s">
        <v>30</v>
      </c>
      <c r="BC1142" s="43" t="s">
        <v>30</v>
      </c>
      <c r="BD1142" s="43"/>
      <c r="BE1142" s="43"/>
      <c r="BF1142" s="43">
        <v>1</v>
      </c>
      <c r="BG1142" s="43">
        <v>2</v>
      </c>
      <c r="BH1142" s="43">
        <v>1</v>
      </c>
      <c r="BI1142" s="43" t="s">
        <v>1093</v>
      </c>
      <c r="BJ1142" s="43" t="s">
        <v>821</v>
      </c>
      <c r="BK1142" s="43">
        <v>1991</v>
      </c>
      <c r="BL1142" s="43" t="str">
        <f t="shared" si="105"/>
        <v>1991Sheffield Wednesday</v>
      </c>
      <c r="BM1142" s="49" t="str">
        <f t="shared" si="106"/>
        <v>London</v>
      </c>
      <c r="BN1142" s="43"/>
      <c r="BO1142" s="43"/>
      <c r="BP1142" s="43"/>
      <c r="BQ1142" s="43"/>
      <c r="BR1142" s="43"/>
      <c r="BS1142" s="43"/>
      <c r="BT1142" s="43"/>
      <c r="BU1142" s="43"/>
      <c r="BV1142" s="43" t="s">
        <v>376</v>
      </c>
      <c r="BW1142" s="43" t="s">
        <v>376</v>
      </c>
      <c r="BX1142" s="43"/>
      <c r="BY1142" s="49"/>
      <c r="BZ1142" s="50"/>
      <c r="CA1142" s="50"/>
      <c r="CB1142" s="88" t="str">
        <f t="shared" si="107"/>
        <v>19910421</v>
      </c>
    </row>
    <row r="1143" spans="1:80" s="32" customFormat="1" ht="12.95" customHeight="1" x14ac:dyDescent="0.2">
      <c r="A1143" s="43">
        <v>4</v>
      </c>
      <c r="B1143" s="43">
        <v>21</v>
      </c>
      <c r="C1143" s="43">
        <v>1991</v>
      </c>
      <c r="D1143" s="43" t="s">
        <v>658</v>
      </c>
      <c r="E1143" s="43" t="s">
        <v>481</v>
      </c>
      <c r="F1143" s="51" t="s">
        <v>1327</v>
      </c>
      <c r="G1143" s="43"/>
      <c r="H1143" s="51" t="s">
        <v>40</v>
      </c>
      <c r="I1143" s="51"/>
      <c r="J1143" s="52">
        <v>33349</v>
      </c>
      <c r="K1143" s="43" t="s">
        <v>821</v>
      </c>
      <c r="L1143" s="43" t="s">
        <v>4</v>
      </c>
      <c r="M1143" s="43" t="s">
        <v>1093</v>
      </c>
      <c r="N1143" s="46">
        <v>0</v>
      </c>
      <c r="O1143" s="46">
        <v>1</v>
      </c>
      <c r="P1143" s="51" t="s">
        <v>1268</v>
      </c>
      <c r="Q1143" s="51" t="s">
        <v>1017</v>
      </c>
      <c r="R1143" s="51" t="s">
        <v>376</v>
      </c>
      <c r="S1143" s="43"/>
      <c r="T1143" s="43"/>
      <c r="U1143" s="43"/>
      <c r="V1143" s="43"/>
      <c r="W1143" s="43"/>
      <c r="X1143" s="43"/>
      <c r="Y1143" s="43"/>
      <c r="Z1143" s="43"/>
      <c r="AA1143" s="43"/>
      <c r="AB1143" s="43"/>
      <c r="AC1143" s="43"/>
      <c r="AD1143" s="43"/>
      <c r="AE1143" s="47">
        <f t="shared" si="102"/>
        <v>0</v>
      </c>
      <c r="AF1143" s="47">
        <f t="shared" si="103"/>
        <v>0</v>
      </c>
      <c r="AG1143" s="47">
        <f t="shared" si="104"/>
        <v>1</v>
      </c>
      <c r="AH1143" s="43" t="s">
        <v>1101</v>
      </c>
      <c r="AI1143" s="43" t="s">
        <v>1159</v>
      </c>
      <c r="AJ1143" s="43" t="s">
        <v>376</v>
      </c>
      <c r="AK1143" s="43" t="s">
        <v>658</v>
      </c>
      <c r="AL1143" s="43" t="s">
        <v>1097</v>
      </c>
      <c r="AM1143" s="43" t="s">
        <v>1098</v>
      </c>
      <c r="AN1143" s="43" t="s">
        <v>376</v>
      </c>
      <c r="AO1143" s="43" t="s">
        <v>658</v>
      </c>
      <c r="AP1143" s="43"/>
      <c r="AQ1143" s="43">
        <v>1</v>
      </c>
      <c r="AR1143" s="43"/>
      <c r="AS1143" s="43"/>
      <c r="AT1143" s="43"/>
      <c r="AU1143" s="43" t="s">
        <v>376</v>
      </c>
      <c r="AV1143" s="43"/>
      <c r="AW1143" s="43" t="s">
        <v>30</v>
      </c>
      <c r="AX1143" s="43"/>
      <c r="AY1143" s="43"/>
      <c r="AZ1143" s="43" t="s">
        <v>30</v>
      </c>
      <c r="BA1143" s="51"/>
      <c r="BB1143" s="48"/>
      <c r="BC1143" s="43" t="s">
        <v>30</v>
      </c>
      <c r="BD1143" s="43"/>
      <c r="BE1143" s="43"/>
      <c r="BF1143" s="43">
        <v>1</v>
      </c>
      <c r="BG1143" s="43">
        <v>1</v>
      </c>
      <c r="BH1143" s="43">
        <v>2</v>
      </c>
      <c r="BI1143" s="43" t="s">
        <v>821</v>
      </c>
      <c r="BJ1143" s="43" t="s">
        <v>1093</v>
      </c>
      <c r="BK1143" s="43">
        <v>1991</v>
      </c>
      <c r="BL1143" s="43" t="str">
        <f t="shared" si="105"/>
        <v>1991Manchester United</v>
      </c>
      <c r="BM1143" s="49" t="str">
        <f t="shared" si="106"/>
        <v>London</v>
      </c>
      <c r="BN1143" s="43"/>
      <c r="BO1143" s="43"/>
      <c r="BP1143" s="43"/>
      <c r="BQ1143" s="43"/>
      <c r="BR1143" s="43"/>
      <c r="BS1143" s="43"/>
      <c r="BT1143" s="43"/>
      <c r="BU1143" s="43"/>
      <c r="BV1143" s="43" t="s">
        <v>376</v>
      </c>
      <c r="BW1143" s="43" t="s">
        <v>376</v>
      </c>
      <c r="BX1143" s="43"/>
      <c r="BY1143" s="49"/>
      <c r="BZ1143" s="50"/>
      <c r="CA1143" s="50"/>
      <c r="CB1143" s="88" t="str">
        <f t="shared" si="107"/>
        <v>19910421</v>
      </c>
    </row>
    <row r="1144" spans="1:80" s="32" customFormat="1" ht="12.95" customHeight="1" x14ac:dyDescent="0.2">
      <c r="A1144" s="43">
        <v>5</v>
      </c>
      <c r="B1144" s="43">
        <v>18</v>
      </c>
      <c r="C1144" s="43">
        <v>1991</v>
      </c>
      <c r="D1144" s="43" t="s">
        <v>658</v>
      </c>
      <c r="E1144" s="43" t="s">
        <v>481</v>
      </c>
      <c r="F1144" s="44" t="s">
        <v>1010</v>
      </c>
      <c r="G1144" s="43"/>
      <c r="H1144" s="44" t="s">
        <v>1025</v>
      </c>
      <c r="I1144" s="44"/>
      <c r="J1144" s="45">
        <v>33376</v>
      </c>
      <c r="K1144" s="43" t="s">
        <v>813</v>
      </c>
      <c r="L1144" s="43" t="s">
        <v>3</v>
      </c>
      <c r="M1144" s="43" t="s">
        <v>1072</v>
      </c>
      <c r="N1144" s="46">
        <v>2</v>
      </c>
      <c r="O1144" s="46">
        <v>1</v>
      </c>
      <c r="P1144" s="44" t="s">
        <v>1268</v>
      </c>
      <c r="Q1144" s="44" t="s">
        <v>1017</v>
      </c>
      <c r="R1144" s="44" t="s">
        <v>376</v>
      </c>
      <c r="S1144" s="43"/>
      <c r="T1144" s="43"/>
      <c r="U1144" s="43"/>
      <c r="V1144" s="43"/>
      <c r="W1144" s="43"/>
      <c r="X1144" s="43"/>
      <c r="Y1144" s="43"/>
      <c r="Z1144" s="43"/>
      <c r="AA1144" s="43"/>
      <c r="AB1144" s="43"/>
      <c r="AC1144" s="43"/>
      <c r="AD1144" s="43"/>
      <c r="AE1144" s="47">
        <f t="shared" si="102"/>
        <v>1</v>
      </c>
      <c r="AF1144" s="47">
        <f t="shared" si="103"/>
        <v>0</v>
      </c>
      <c r="AG1144" s="47">
        <f t="shared" si="104"/>
        <v>0</v>
      </c>
      <c r="AH1144" s="43" t="s">
        <v>1017</v>
      </c>
      <c r="AI1144" s="43" t="s">
        <v>1018</v>
      </c>
      <c r="AJ1144" s="43" t="s">
        <v>376</v>
      </c>
      <c r="AK1144" s="43" t="s">
        <v>658</v>
      </c>
      <c r="AL1144" s="43" t="s">
        <v>1073</v>
      </c>
      <c r="AM1144" s="43" t="s">
        <v>1074</v>
      </c>
      <c r="AN1144" s="43" t="s">
        <v>376</v>
      </c>
      <c r="AO1144" s="43" t="s">
        <v>658</v>
      </c>
      <c r="AP1144" s="43"/>
      <c r="AQ1144" s="43">
        <v>1</v>
      </c>
      <c r="AR1144" s="43"/>
      <c r="AS1144" s="43"/>
      <c r="AT1144" s="43"/>
      <c r="AU1144" s="43" t="s">
        <v>376</v>
      </c>
      <c r="AV1144" s="43"/>
      <c r="AW1144" s="43" t="s">
        <v>30</v>
      </c>
      <c r="AX1144" s="43"/>
      <c r="AY1144" s="43" t="s">
        <v>30</v>
      </c>
      <c r="AZ1144" s="43"/>
      <c r="BA1144" s="44"/>
      <c r="BB1144" s="48" t="s">
        <v>30</v>
      </c>
      <c r="BC1144" s="43" t="s">
        <v>30</v>
      </c>
      <c r="BD1144" s="43"/>
      <c r="BE1144" s="43"/>
      <c r="BF1144" s="43">
        <v>1</v>
      </c>
      <c r="BG1144" s="43">
        <v>1</v>
      </c>
      <c r="BH1144" s="43">
        <v>1</v>
      </c>
      <c r="BI1144" s="43" t="s">
        <v>813</v>
      </c>
      <c r="BJ1144" s="43" t="s">
        <v>1072</v>
      </c>
      <c r="BK1144" s="43">
        <v>1991</v>
      </c>
      <c r="BL1144" s="43" t="str">
        <f t="shared" si="105"/>
        <v>1991Tottenham Hotspur</v>
      </c>
      <c r="BM1144" s="49" t="str">
        <f t="shared" si="106"/>
        <v>London</v>
      </c>
      <c r="BN1144" s="43"/>
      <c r="BO1144" s="43"/>
      <c r="BP1144" s="43"/>
      <c r="BQ1144" s="43"/>
      <c r="BR1144" s="43"/>
      <c r="BS1144" s="43"/>
      <c r="BT1144" s="43"/>
      <c r="BU1144" s="43"/>
      <c r="BV1144" s="43" t="s">
        <v>376</v>
      </c>
      <c r="BW1144" s="43" t="s">
        <v>376</v>
      </c>
      <c r="BX1144" s="43"/>
      <c r="BY1144" s="49"/>
      <c r="BZ1144" s="50"/>
      <c r="CA1144" s="50"/>
      <c r="CB1144" s="88" t="str">
        <f t="shared" si="107"/>
        <v>19910518</v>
      </c>
    </row>
    <row r="1145" spans="1:80" s="32" customFormat="1" ht="12.95" customHeight="1" x14ac:dyDescent="0.2">
      <c r="A1145" s="43">
        <v>5</v>
      </c>
      <c r="B1145" s="43">
        <v>18</v>
      </c>
      <c r="C1145" s="43">
        <v>1991</v>
      </c>
      <c r="D1145" s="43" t="s">
        <v>658</v>
      </c>
      <c r="E1145" s="43" t="s">
        <v>481</v>
      </c>
      <c r="F1145" s="44" t="s">
        <v>1010</v>
      </c>
      <c r="G1145" s="43"/>
      <c r="H1145" s="44" t="s">
        <v>1025</v>
      </c>
      <c r="I1145" s="44"/>
      <c r="J1145" s="45">
        <v>33376</v>
      </c>
      <c r="K1145" s="43" t="s">
        <v>1072</v>
      </c>
      <c r="L1145" s="43" t="s">
        <v>4</v>
      </c>
      <c r="M1145" s="43" t="s">
        <v>813</v>
      </c>
      <c r="N1145" s="46">
        <v>1</v>
      </c>
      <c r="O1145" s="46">
        <v>2</v>
      </c>
      <c r="P1145" s="44" t="s">
        <v>1268</v>
      </c>
      <c r="Q1145" s="44" t="s">
        <v>1017</v>
      </c>
      <c r="R1145" s="44" t="s">
        <v>376</v>
      </c>
      <c r="S1145" s="43"/>
      <c r="T1145" s="43"/>
      <c r="U1145" s="43"/>
      <c r="V1145" s="43"/>
      <c r="W1145" s="43"/>
      <c r="X1145" s="43"/>
      <c r="Y1145" s="43"/>
      <c r="Z1145" s="43"/>
      <c r="AA1145" s="43"/>
      <c r="AB1145" s="43"/>
      <c r="AC1145" s="43"/>
      <c r="AD1145" s="43"/>
      <c r="AE1145" s="47">
        <f t="shared" si="102"/>
        <v>0</v>
      </c>
      <c r="AF1145" s="47">
        <f t="shared" si="103"/>
        <v>0</v>
      </c>
      <c r="AG1145" s="47">
        <f t="shared" si="104"/>
        <v>1</v>
      </c>
      <c r="AH1145" s="43" t="s">
        <v>1073</v>
      </c>
      <c r="AI1145" s="43" t="s">
        <v>1074</v>
      </c>
      <c r="AJ1145" s="43" t="s">
        <v>376</v>
      </c>
      <c r="AK1145" s="43" t="s">
        <v>658</v>
      </c>
      <c r="AL1145" s="43" t="s">
        <v>1017</v>
      </c>
      <c r="AM1145" s="43" t="s">
        <v>1018</v>
      </c>
      <c r="AN1145" s="43" t="s">
        <v>376</v>
      </c>
      <c r="AO1145" s="43" t="s">
        <v>658</v>
      </c>
      <c r="AP1145" s="43"/>
      <c r="AQ1145" s="43">
        <v>1</v>
      </c>
      <c r="AR1145" s="43"/>
      <c r="AS1145" s="43"/>
      <c r="AT1145" s="43"/>
      <c r="AU1145" s="43" t="s">
        <v>376</v>
      </c>
      <c r="AV1145" s="43"/>
      <c r="AW1145" s="43" t="s">
        <v>30</v>
      </c>
      <c r="AX1145" s="43"/>
      <c r="AY1145" s="43" t="s">
        <v>30</v>
      </c>
      <c r="AZ1145" s="43"/>
      <c r="BA1145" s="44"/>
      <c r="BB1145" s="48"/>
      <c r="BC1145" s="43" t="s">
        <v>30</v>
      </c>
      <c r="BD1145" s="43"/>
      <c r="BE1145" s="43"/>
      <c r="BF1145" s="43">
        <v>1</v>
      </c>
      <c r="BG1145" s="43">
        <v>1</v>
      </c>
      <c r="BH1145" s="43">
        <v>1</v>
      </c>
      <c r="BI1145" s="43" t="s">
        <v>1072</v>
      </c>
      <c r="BJ1145" s="43" t="s">
        <v>813</v>
      </c>
      <c r="BK1145" s="43">
        <v>1991</v>
      </c>
      <c r="BL1145" s="43" t="str">
        <f t="shared" si="105"/>
        <v>1991Nottingham Forest</v>
      </c>
      <c r="BM1145" s="49" t="str">
        <f t="shared" si="106"/>
        <v>London</v>
      </c>
      <c r="BN1145" s="43"/>
      <c r="BO1145" s="43"/>
      <c r="BP1145" s="43"/>
      <c r="BQ1145" s="43"/>
      <c r="BR1145" s="43"/>
      <c r="BS1145" s="43"/>
      <c r="BT1145" s="43"/>
      <c r="BU1145" s="43"/>
      <c r="BV1145" s="43" t="s">
        <v>376</v>
      </c>
      <c r="BW1145" s="43" t="s">
        <v>376</v>
      </c>
      <c r="BX1145" s="43"/>
      <c r="BY1145" s="49"/>
      <c r="BZ1145" s="50"/>
      <c r="CA1145" s="50"/>
      <c r="CB1145" s="88" t="str">
        <f t="shared" si="107"/>
        <v>19910518</v>
      </c>
    </row>
    <row r="1146" spans="1:80" s="32" customFormat="1" ht="12.95" customHeight="1" x14ac:dyDescent="0.2">
      <c r="A1146" s="43">
        <v>2</v>
      </c>
      <c r="B1146" s="43">
        <v>9</v>
      </c>
      <c r="C1146" s="43">
        <v>1992</v>
      </c>
      <c r="D1146" s="43" t="s">
        <v>658</v>
      </c>
      <c r="E1146" s="43" t="s">
        <v>465</v>
      </c>
      <c r="F1146" s="51" t="s">
        <v>1327</v>
      </c>
      <c r="G1146" s="43"/>
      <c r="H1146" s="51" t="s">
        <v>1011</v>
      </c>
      <c r="I1146" s="51">
        <v>1</v>
      </c>
      <c r="J1146" s="52">
        <v>33643</v>
      </c>
      <c r="K1146" s="43" t="s">
        <v>1072</v>
      </c>
      <c r="L1146" s="43" t="s">
        <v>1014</v>
      </c>
      <c r="M1146" s="43" t="s">
        <v>813</v>
      </c>
      <c r="N1146" s="46">
        <v>1</v>
      </c>
      <c r="O1146" s="46">
        <v>1</v>
      </c>
      <c r="P1146" s="51" t="s">
        <v>1135</v>
      </c>
      <c r="Q1146" s="51" t="s">
        <v>1073</v>
      </c>
      <c r="R1146" s="51" t="s">
        <v>376</v>
      </c>
      <c r="S1146" s="43"/>
      <c r="T1146" s="43"/>
      <c r="U1146" s="43"/>
      <c r="V1146" s="43"/>
      <c r="W1146" s="43"/>
      <c r="X1146" s="43"/>
      <c r="Y1146" s="43"/>
      <c r="Z1146" s="43"/>
      <c r="AA1146" s="43"/>
      <c r="AB1146" s="43"/>
      <c r="AC1146" s="43"/>
      <c r="AD1146" s="43" t="s">
        <v>1033</v>
      </c>
      <c r="AE1146" s="47">
        <f t="shared" si="102"/>
        <v>0</v>
      </c>
      <c r="AF1146" s="47">
        <f t="shared" si="103"/>
        <v>1</v>
      </c>
      <c r="AG1146" s="47">
        <f t="shared" si="104"/>
        <v>0</v>
      </c>
      <c r="AH1146" s="43" t="s">
        <v>1073</v>
      </c>
      <c r="AI1146" s="43" t="s">
        <v>1074</v>
      </c>
      <c r="AJ1146" s="43" t="s">
        <v>376</v>
      </c>
      <c r="AK1146" s="43" t="s">
        <v>658</v>
      </c>
      <c r="AL1146" s="43" t="s">
        <v>1017</v>
      </c>
      <c r="AM1146" s="43" t="s">
        <v>1018</v>
      </c>
      <c r="AN1146" s="43" t="s">
        <v>376</v>
      </c>
      <c r="AO1146" s="43" t="s">
        <v>658</v>
      </c>
      <c r="AP1146" s="43"/>
      <c r="AQ1146" s="43">
        <v>2</v>
      </c>
      <c r="AR1146" s="43"/>
      <c r="AS1146" s="43"/>
      <c r="AT1146" s="43"/>
      <c r="AU1146" s="43" t="s">
        <v>376</v>
      </c>
      <c r="AV1146" s="43"/>
      <c r="AW1146" s="43" t="s">
        <v>30</v>
      </c>
      <c r="AX1146" s="43"/>
      <c r="AY1146" s="43"/>
      <c r="AZ1146" s="43" t="s">
        <v>30</v>
      </c>
      <c r="BA1146" s="51"/>
      <c r="BB1146" s="48"/>
      <c r="BC1146" s="43"/>
      <c r="BD1146" s="43"/>
      <c r="BE1146" s="43"/>
      <c r="BF1146" s="43">
        <v>1</v>
      </c>
      <c r="BG1146" s="43">
        <v>1</v>
      </c>
      <c r="BH1146" s="43">
        <v>1</v>
      </c>
      <c r="BI1146" s="43" t="s">
        <v>1072</v>
      </c>
      <c r="BJ1146" s="43" t="s">
        <v>813</v>
      </c>
      <c r="BK1146" s="43">
        <v>1992</v>
      </c>
      <c r="BL1146" s="43" t="str">
        <f t="shared" si="105"/>
        <v>1992Nottingham Forest</v>
      </c>
      <c r="BM1146" s="49" t="str">
        <f t="shared" si="106"/>
        <v>Nottingham Forest</v>
      </c>
      <c r="BN1146" s="43"/>
      <c r="BO1146" s="43"/>
      <c r="BP1146" s="43"/>
      <c r="BQ1146" s="43"/>
      <c r="BR1146" s="43"/>
      <c r="BS1146" s="43"/>
      <c r="BT1146" s="43"/>
      <c r="BU1146" s="43"/>
      <c r="BV1146" s="43" t="s">
        <v>376</v>
      </c>
      <c r="BW1146" s="43" t="s">
        <v>376</v>
      </c>
      <c r="BX1146" s="43"/>
      <c r="BZ1146" s="50"/>
      <c r="CA1146" s="50"/>
      <c r="CB1146" s="88" t="str">
        <f t="shared" si="107"/>
        <v>19920209</v>
      </c>
    </row>
    <row r="1147" spans="1:80" s="32" customFormat="1" ht="12.95" customHeight="1" x14ac:dyDescent="0.2">
      <c r="A1147" s="43">
        <v>2</v>
      </c>
      <c r="B1147" s="43">
        <v>9</v>
      </c>
      <c r="C1147" s="43">
        <v>1992</v>
      </c>
      <c r="D1147" s="43" t="s">
        <v>658</v>
      </c>
      <c r="E1147" s="43" t="s">
        <v>465</v>
      </c>
      <c r="F1147" s="51" t="s">
        <v>1327</v>
      </c>
      <c r="G1147" s="43"/>
      <c r="H1147" s="51" t="s">
        <v>1011</v>
      </c>
      <c r="I1147" s="51">
        <v>1</v>
      </c>
      <c r="J1147" s="52">
        <v>33643</v>
      </c>
      <c r="K1147" s="43" t="s">
        <v>813</v>
      </c>
      <c r="L1147" s="43" t="s">
        <v>1014</v>
      </c>
      <c r="M1147" s="43" t="s">
        <v>1072</v>
      </c>
      <c r="N1147" s="46">
        <v>1</v>
      </c>
      <c r="O1147" s="46">
        <v>1</v>
      </c>
      <c r="P1147" s="51" t="s">
        <v>1135</v>
      </c>
      <c r="Q1147" s="51" t="s">
        <v>1073</v>
      </c>
      <c r="R1147" s="51" t="s">
        <v>376</v>
      </c>
      <c r="S1147" s="43"/>
      <c r="T1147" s="43"/>
      <c r="U1147" s="43"/>
      <c r="V1147" s="43"/>
      <c r="W1147" s="43"/>
      <c r="X1147" s="43"/>
      <c r="Y1147" s="43"/>
      <c r="Z1147" s="43"/>
      <c r="AA1147" s="43"/>
      <c r="AB1147" s="43"/>
      <c r="AC1147" s="43"/>
      <c r="AD1147" s="43" t="s">
        <v>1037</v>
      </c>
      <c r="AE1147" s="47">
        <f t="shared" si="102"/>
        <v>0</v>
      </c>
      <c r="AF1147" s="47">
        <f t="shared" si="103"/>
        <v>1</v>
      </c>
      <c r="AG1147" s="47">
        <f t="shared" si="104"/>
        <v>0</v>
      </c>
      <c r="AH1147" s="43" t="s">
        <v>1017</v>
      </c>
      <c r="AI1147" s="43" t="s">
        <v>1018</v>
      </c>
      <c r="AJ1147" s="43" t="s">
        <v>376</v>
      </c>
      <c r="AK1147" s="43" t="s">
        <v>658</v>
      </c>
      <c r="AL1147" s="43" t="s">
        <v>1073</v>
      </c>
      <c r="AM1147" s="43" t="s">
        <v>1074</v>
      </c>
      <c r="AN1147" s="43" t="s">
        <v>376</v>
      </c>
      <c r="AO1147" s="43" t="s">
        <v>658</v>
      </c>
      <c r="AP1147" s="43"/>
      <c r="AQ1147" s="43">
        <v>2</v>
      </c>
      <c r="AR1147" s="43"/>
      <c r="AS1147" s="43"/>
      <c r="AT1147" s="43"/>
      <c r="AU1147" s="43" t="s">
        <v>376</v>
      </c>
      <c r="AV1147" s="43"/>
      <c r="AW1147" s="43" t="s">
        <v>30</v>
      </c>
      <c r="AX1147" s="43"/>
      <c r="AY1147" s="43"/>
      <c r="AZ1147" s="43" t="s">
        <v>30</v>
      </c>
      <c r="BA1147" s="51"/>
      <c r="BB1147" s="48"/>
      <c r="BC1147" s="43"/>
      <c r="BD1147" s="43"/>
      <c r="BE1147" s="43"/>
      <c r="BF1147" s="43">
        <v>1</v>
      </c>
      <c r="BG1147" s="43">
        <v>1</v>
      </c>
      <c r="BH1147" s="43">
        <v>1</v>
      </c>
      <c r="BI1147" s="43" t="s">
        <v>813</v>
      </c>
      <c r="BJ1147" s="43" t="s">
        <v>1072</v>
      </c>
      <c r="BK1147" s="43">
        <v>1992</v>
      </c>
      <c r="BL1147" s="43" t="str">
        <f t="shared" si="105"/>
        <v>1992Tottenham Hotspur</v>
      </c>
      <c r="BM1147" s="49" t="str">
        <f t="shared" si="106"/>
        <v>Nottingham Forest</v>
      </c>
      <c r="BN1147" s="43"/>
      <c r="BO1147" s="43"/>
      <c r="BP1147" s="43"/>
      <c r="BQ1147" s="43"/>
      <c r="BR1147" s="43"/>
      <c r="BS1147" s="43"/>
      <c r="BT1147" s="43"/>
      <c r="BU1147" s="43"/>
      <c r="BV1147" s="43" t="s">
        <v>376</v>
      </c>
      <c r="BW1147" s="43" t="s">
        <v>376</v>
      </c>
      <c r="BX1147" s="43"/>
      <c r="BZ1147" s="50"/>
      <c r="CA1147" s="50"/>
      <c r="CB1147" s="88" t="str">
        <f t="shared" si="107"/>
        <v>19920209</v>
      </c>
    </row>
    <row r="1148" spans="1:80" s="32" customFormat="1" ht="12.95" customHeight="1" x14ac:dyDescent="0.2">
      <c r="A1148" s="43">
        <v>3</v>
      </c>
      <c r="B1148" s="43">
        <v>1</v>
      </c>
      <c r="C1148" s="43">
        <v>1992</v>
      </c>
      <c r="D1148" s="43" t="s">
        <v>658</v>
      </c>
      <c r="E1148" s="43" t="s">
        <v>465</v>
      </c>
      <c r="F1148" s="51" t="s">
        <v>1327</v>
      </c>
      <c r="G1148" s="43"/>
      <c r="H1148" s="51" t="s">
        <v>1011</v>
      </c>
      <c r="I1148" s="51">
        <v>2</v>
      </c>
      <c r="J1148" s="52">
        <v>33664</v>
      </c>
      <c r="K1148" s="43" t="s">
        <v>813</v>
      </c>
      <c r="L1148" s="43" t="s">
        <v>4</v>
      </c>
      <c r="M1148" s="43" t="s">
        <v>1072</v>
      </c>
      <c r="N1148" s="46">
        <v>1</v>
      </c>
      <c r="O1148" s="46">
        <v>2</v>
      </c>
      <c r="P1148" s="51" t="s">
        <v>1222</v>
      </c>
      <c r="Q1148" s="51" t="s">
        <v>1017</v>
      </c>
      <c r="R1148" s="51" t="s">
        <v>376</v>
      </c>
      <c r="S1148" s="43"/>
      <c r="T1148" s="43"/>
      <c r="U1148" s="43"/>
      <c r="V1148" s="43"/>
      <c r="W1148" s="43"/>
      <c r="X1148" s="43"/>
      <c r="Y1148" s="43"/>
      <c r="Z1148" s="43"/>
      <c r="AA1148" s="43"/>
      <c r="AB1148" s="43"/>
      <c r="AC1148" s="43"/>
      <c r="AD1148" s="43" t="s">
        <v>1033</v>
      </c>
      <c r="AE1148" s="47">
        <f t="shared" si="102"/>
        <v>0</v>
      </c>
      <c r="AF1148" s="47">
        <f t="shared" si="103"/>
        <v>0</v>
      </c>
      <c r="AG1148" s="47">
        <f t="shared" si="104"/>
        <v>1</v>
      </c>
      <c r="AH1148" s="43" t="s">
        <v>1017</v>
      </c>
      <c r="AI1148" s="43" t="s">
        <v>1018</v>
      </c>
      <c r="AJ1148" s="43" t="s">
        <v>376</v>
      </c>
      <c r="AK1148" s="43" t="s">
        <v>658</v>
      </c>
      <c r="AL1148" s="43" t="s">
        <v>1073</v>
      </c>
      <c r="AM1148" s="43" t="s">
        <v>1074</v>
      </c>
      <c r="AN1148" s="43" t="s">
        <v>376</v>
      </c>
      <c r="AO1148" s="43" t="s">
        <v>658</v>
      </c>
      <c r="AP1148" s="43"/>
      <c r="AQ1148" s="43">
        <v>2</v>
      </c>
      <c r="AR1148" s="43"/>
      <c r="AS1148" s="43"/>
      <c r="AT1148" s="43"/>
      <c r="AU1148" s="43" t="s">
        <v>376</v>
      </c>
      <c r="AV1148" s="43"/>
      <c r="AW1148" s="43" t="s">
        <v>30</v>
      </c>
      <c r="AX1148" s="43"/>
      <c r="AY1148" s="43"/>
      <c r="AZ1148" s="43" t="s">
        <v>30</v>
      </c>
      <c r="BA1148" s="51"/>
      <c r="BB1148" s="48"/>
      <c r="BC1148" s="43"/>
      <c r="BD1148" s="43"/>
      <c r="BE1148" s="43"/>
      <c r="BF1148" s="43">
        <v>1</v>
      </c>
      <c r="BG1148" s="43">
        <v>1</v>
      </c>
      <c r="BH1148" s="43">
        <v>1</v>
      </c>
      <c r="BI1148" s="43" t="s">
        <v>813</v>
      </c>
      <c r="BJ1148" s="43" t="s">
        <v>1072</v>
      </c>
      <c r="BK1148" s="43">
        <v>1992</v>
      </c>
      <c r="BL1148" s="43" t="str">
        <f t="shared" si="105"/>
        <v>1992Tottenham Hotspur</v>
      </c>
      <c r="BM1148" s="49" t="str">
        <f t="shared" si="106"/>
        <v>Tottenham Hotspur</v>
      </c>
      <c r="BN1148" s="43"/>
      <c r="BO1148" s="43"/>
      <c r="BP1148" s="43"/>
      <c r="BQ1148" s="43"/>
      <c r="BR1148" s="43"/>
      <c r="BS1148" s="43"/>
      <c r="BT1148" s="43"/>
      <c r="BU1148" s="43"/>
      <c r="BV1148" s="43" t="s">
        <v>376</v>
      </c>
      <c r="BW1148" s="43" t="s">
        <v>376</v>
      </c>
      <c r="BX1148" s="43"/>
      <c r="BY1148" s="49"/>
      <c r="BZ1148" s="50"/>
      <c r="CA1148" s="50"/>
      <c r="CB1148" s="88" t="str">
        <f t="shared" si="107"/>
        <v>19920301</v>
      </c>
    </row>
    <row r="1149" spans="1:80" s="32" customFormat="1" ht="12.95" customHeight="1" x14ac:dyDescent="0.2">
      <c r="A1149" s="43">
        <v>3</v>
      </c>
      <c r="B1149" s="43">
        <v>1</v>
      </c>
      <c r="C1149" s="43">
        <v>1992</v>
      </c>
      <c r="D1149" s="43" t="s">
        <v>658</v>
      </c>
      <c r="E1149" s="43" t="s">
        <v>465</v>
      </c>
      <c r="F1149" s="51" t="s">
        <v>1327</v>
      </c>
      <c r="G1149" s="43"/>
      <c r="H1149" s="51" t="s">
        <v>1011</v>
      </c>
      <c r="I1149" s="51">
        <v>2</v>
      </c>
      <c r="J1149" s="52">
        <v>33664</v>
      </c>
      <c r="K1149" s="43" t="s">
        <v>1072</v>
      </c>
      <c r="L1149" s="43" t="s">
        <v>3</v>
      </c>
      <c r="M1149" s="43" t="s">
        <v>813</v>
      </c>
      <c r="N1149" s="46">
        <v>2</v>
      </c>
      <c r="O1149" s="46">
        <v>1</v>
      </c>
      <c r="P1149" s="51" t="s">
        <v>1222</v>
      </c>
      <c r="Q1149" s="51" t="s">
        <v>1017</v>
      </c>
      <c r="R1149" s="51" t="s">
        <v>376</v>
      </c>
      <c r="S1149" s="43"/>
      <c r="T1149" s="43"/>
      <c r="U1149" s="43"/>
      <c r="V1149" s="43"/>
      <c r="W1149" s="43"/>
      <c r="X1149" s="43"/>
      <c r="Y1149" s="43"/>
      <c r="Z1149" s="43"/>
      <c r="AA1149" s="43"/>
      <c r="AB1149" s="43"/>
      <c r="AC1149" s="43"/>
      <c r="AD1149" s="43" t="s">
        <v>1037</v>
      </c>
      <c r="AE1149" s="47">
        <f t="shared" si="102"/>
        <v>1</v>
      </c>
      <c r="AF1149" s="47">
        <f t="shared" si="103"/>
        <v>0</v>
      </c>
      <c r="AG1149" s="47">
        <f t="shared" si="104"/>
        <v>0</v>
      </c>
      <c r="AH1149" s="43" t="s">
        <v>1073</v>
      </c>
      <c r="AI1149" s="43" t="s">
        <v>1074</v>
      </c>
      <c r="AJ1149" s="43" t="s">
        <v>376</v>
      </c>
      <c r="AK1149" s="43" t="s">
        <v>658</v>
      </c>
      <c r="AL1149" s="43" t="s">
        <v>1017</v>
      </c>
      <c r="AM1149" s="43" t="s">
        <v>1018</v>
      </c>
      <c r="AN1149" s="43" t="s">
        <v>376</v>
      </c>
      <c r="AO1149" s="43" t="s">
        <v>658</v>
      </c>
      <c r="AP1149" s="43"/>
      <c r="AQ1149" s="43">
        <v>2</v>
      </c>
      <c r="AR1149" s="43"/>
      <c r="AS1149" s="43"/>
      <c r="AT1149" s="43"/>
      <c r="AU1149" s="43" t="s">
        <v>376</v>
      </c>
      <c r="AV1149" s="43"/>
      <c r="AW1149" s="43" t="s">
        <v>30</v>
      </c>
      <c r="AX1149" s="43"/>
      <c r="AY1149" s="43"/>
      <c r="AZ1149" s="43" t="s">
        <v>30</v>
      </c>
      <c r="BA1149" s="51"/>
      <c r="BB1149" s="48"/>
      <c r="BC1149" s="43"/>
      <c r="BD1149" s="43"/>
      <c r="BE1149" s="43"/>
      <c r="BF1149" s="43">
        <v>1</v>
      </c>
      <c r="BG1149" s="43">
        <v>1</v>
      </c>
      <c r="BH1149" s="43">
        <v>1</v>
      </c>
      <c r="BI1149" s="43" t="s">
        <v>1072</v>
      </c>
      <c r="BJ1149" s="43" t="s">
        <v>813</v>
      </c>
      <c r="BK1149" s="43">
        <v>1992</v>
      </c>
      <c r="BL1149" s="43" t="str">
        <f t="shared" si="105"/>
        <v>1992Nottingham Forest</v>
      </c>
      <c r="BM1149" s="49" t="str">
        <f t="shared" si="106"/>
        <v>Tottenham Hotspur</v>
      </c>
      <c r="BN1149" s="43"/>
      <c r="BO1149" s="43"/>
      <c r="BP1149" s="43"/>
      <c r="BQ1149" s="43"/>
      <c r="BR1149" s="43"/>
      <c r="BS1149" s="43"/>
      <c r="BT1149" s="43"/>
      <c r="BU1149" s="43"/>
      <c r="BV1149" s="43" t="s">
        <v>376</v>
      </c>
      <c r="BW1149" s="43" t="s">
        <v>376</v>
      </c>
      <c r="BX1149" s="43"/>
      <c r="BY1149" s="49"/>
      <c r="BZ1149" s="50"/>
      <c r="CA1149" s="50"/>
      <c r="CB1149" s="88" t="str">
        <f t="shared" si="107"/>
        <v>19920301</v>
      </c>
    </row>
    <row r="1150" spans="1:80" s="32" customFormat="1" ht="12.95" customHeight="1" x14ac:dyDescent="0.2">
      <c r="A1150" s="43">
        <v>3</v>
      </c>
      <c r="B1150" s="43">
        <v>4</v>
      </c>
      <c r="C1150" s="43">
        <v>1992</v>
      </c>
      <c r="D1150" s="43" t="s">
        <v>658</v>
      </c>
      <c r="E1150" s="43" t="s">
        <v>465</v>
      </c>
      <c r="F1150" s="51" t="s">
        <v>1327</v>
      </c>
      <c r="G1150" s="43"/>
      <c r="H1150" s="51" t="s">
        <v>1011</v>
      </c>
      <c r="I1150" s="51">
        <v>1</v>
      </c>
      <c r="J1150" s="52">
        <v>33667</v>
      </c>
      <c r="K1150" s="43" t="s">
        <v>1366</v>
      </c>
      <c r="L1150" s="43" t="s">
        <v>1014</v>
      </c>
      <c r="M1150" s="43" t="s">
        <v>821</v>
      </c>
      <c r="N1150" s="46">
        <v>0</v>
      </c>
      <c r="O1150" s="46">
        <v>0</v>
      </c>
      <c r="P1150" s="51" t="s">
        <v>1367</v>
      </c>
      <c r="Q1150" s="51" t="s">
        <v>1366</v>
      </c>
      <c r="R1150" s="51" t="s">
        <v>376</v>
      </c>
      <c r="S1150" s="43"/>
      <c r="T1150" s="43"/>
      <c r="U1150" s="43"/>
      <c r="V1150" s="43"/>
      <c r="W1150" s="43"/>
      <c r="X1150" s="43"/>
      <c r="Y1150" s="43"/>
      <c r="Z1150" s="43"/>
      <c r="AA1150" s="43"/>
      <c r="AB1150" s="43"/>
      <c r="AC1150" s="43"/>
      <c r="AD1150" s="43" t="s">
        <v>1033</v>
      </c>
      <c r="AE1150" s="47">
        <f t="shared" si="102"/>
        <v>0</v>
      </c>
      <c r="AF1150" s="47">
        <f t="shared" si="103"/>
        <v>1</v>
      </c>
      <c r="AG1150" s="47">
        <f t="shared" si="104"/>
        <v>0</v>
      </c>
      <c r="AH1150" s="43" t="s">
        <v>1366</v>
      </c>
      <c r="AI1150" s="43" t="s">
        <v>1317</v>
      </c>
      <c r="AJ1150" s="43" t="s">
        <v>376</v>
      </c>
      <c r="AK1150" s="43" t="s">
        <v>658</v>
      </c>
      <c r="AL1150" s="43" t="s">
        <v>1101</v>
      </c>
      <c r="AM1150" s="43" t="s">
        <v>1159</v>
      </c>
      <c r="AN1150" s="43" t="s">
        <v>376</v>
      </c>
      <c r="AO1150" s="43" t="s">
        <v>658</v>
      </c>
      <c r="AP1150" s="43"/>
      <c r="AQ1150" s="43">
        <v>2</v>
      </c>
      <c r="AR1150" s="43"/>
      <c r="AS1150" s="43"/>
      <c r="AT1150" s="43"/>
      <c r="AU1150" s="43" t="s">
        <v>376</v>
      </c>
      <c r="AV1150" s="43"/>
      <c r="AW1150" s="43" t="s">
        <v>30</v>
      </c>
      <c r="AX1150" s="43"/>
      <c r="AY1150" s="43"/>
      <c r="AZ1150" s="43" t="s">
        <v>30</v>
      </c>
      <c r="BA1150" s="51"/>
      <c r="BB1150" s="48"/>
      <c r="BC1150" s="43"/>
      <c r="BD1150" s="43"/>
      <c r="BE1150" s="43"/>
      <c r="BF1150" s="43">
        <v>1</v>
      </c>
      <c r="BG1150" s="43">
        <v>2</v>
      </c>
      <c r="BH1150" s="43">
        <v>1</v>
      </c>
      <c r="BI1150" s="43" t="s">
        <v>1366</v>
      </c>
      <c r="BJ1150" s="43" t="s">
        <v>821</v>
      </c>
      <c r="BK1150" s="43">
        <v>1992</v>
      </c>
      <c r="BL1150" s="43" t="str">
        <f t="shared" si="105"/>
        <v>1992Middlesbrough</v>
      </c>
      <c r="BM1150" s="49" t="str">
        <f t="shared" si="106"/>
        <v>Middlesbrough</v>
      </c>
      <c r="BN1150" s="43"/>
      <c r="BO1150" s="43"/>
      <c r="BP1150" s="43"/>
      <c r="BQ1150" s="43"/>
      <c r="BR1150" s="43"/>
      <c r="BS1150" s="43"/>
      <c r="BT1150" s="43"/>
      <c r="BU1150" s="43"/>
      <c r="BV1150" s="43" t="s">
        <v>376</v>
      </c>
      <c r="BW1150" s="43" t="s">
        <v>376</v>
      </c>
      <c r="BX1150" s="43"/>
      <c r="BY1150" s="49"/>
      <c r="BZ1150" s="50"/>
      <c r="CA1150" s="50"/>
      <c r="CB1150" s="88" t="str">
        <f t="shared" si="107"/>
        <v>19920304</v>
      </c>
    </row>
    <row r="1151" spans="1:80" s="32" customFormat="1" ht="12.95" customHeight="1" x14ac:dyDescent="0.2">
      <c r="A1151" s="43">
        <v>3</v>
      </c>
      <c r="B1151" s="43">
        <v>4</v>
      </c>
      <c r="C1151" s="43">
        <v>1992</v>
      </c>
      <c r="D1151" s="43" t="s">
        <v>658</v>
      </c>
      <c r="E1151" s="43" t="s">
        <v>465</v>
      </c>
      <c r="F1151" s="51" t="s">
        <v>1327</v>
      </c>
      <c r="G1151" s="43"/>
      <c r="H1151" s="51" t="s">
        <v>1011</v>
      </c>
      <c r="I1151" s="51">
        <v>1</v>
      </c>
      <c r="J1151" s="52">
        <v>33667</v>
      </c>
      <c r="K1151" s="43" t="s">
        <v>821</v>
      </c>
      <c r="L1151" s="43" t="s">
        <v>1014</v>
      </c>
      <c r="M1151" s="43" t="s">
        <v>1366</v>
      </c>
      <c r="N1151" s="46">
        <v>0</v>
      </c>
      <c r="O1151" s="46">
        <v>0</v>
      </c>
      <c r="P1151" s="51" t="s">
        <v>1367</v>
      </c>
      <c r="Q1151" s="51" t="s">
        <v>1366</v>
      </c>
      <c r="R1151" s="51" t="s">
        <v>376</v>
      </c>
      <c r="S1151" s="43"/>
      <c r="T1151" s="43"/>
      <c r="U1151" s="43"/>
      <c r="V1151" s="43"/>
      <c r="W1151" s="43"/>
      <c r="X1151" s="43"/>
      <c r="Y1151" s="43"/>
      <c r="Z1151" s="43"/>
      <c r="AA1151" s="43"/>
      <c r="AB1151" s="43"/>
      <c r="AC1151" s="43"/>
      <c r="AD1151" s="43" t="s">
        <v>1037</v>
      </c>
      <c r="AE1151" s="47">
        <f t="shared" si="102"/>
        <v>0</v>
      </c>
      <c r="AF1151" s="47">
        <f t="shared" si="103"/>
        <v>1</v>
      </c>
      <c r="AG1151" s="47">
        <f t="shared" si="104"/>
        <v>0</v>
      </c>
      <c r="AH1151" s="43" t="s">
        <v>1101</v>
      </c>
      <c r="AI1151" s="43" t="s">
        <v>1159</v>
      </c>
      <c r="AJ1151" s="43" t="s">
        <v>376</v>
      </c>
      <c r="AK1151" s="43" t="s">
        <v>658</v>
      </c>
      <c r="AL1151" s="43" t="s">
        <v>1366</v>
      </c>
      <c r="AM1151" s="43" t="s">
        <v>1317</v>
      </c>
      <c r="AN1151" s="43" t="s">
        <v>376</v>
      </c>
      <c r="AO1151" s="43" t="s">
        <v>658</v>
      </c>
      <c r="AP1151" s="43"/>
      <c r="AQ1151" s="43">
        <v>2</v>
      </c>
      <c r="AR1151" s="43"/>
      <c r="AS1151" s="43"/>
      <c r="AT1151" s="43"/>
      <c r="AU1151" s="43" t="s">
        <v>376</v>
      </c>
      <c r="AV1151" s="43"/>
      <c r="AW1151" s="43" t="s">
        <v>30</v>
      </c>
      <c r="AX1151" s="43"/>
      <c r="AY1151" s="43"/>
      <c r="AZ1151" s="43" t="s">
        <v>30</v>
      </c>
      <c r="BA1151" s="51"/>
      <c r="BB1151" s="48"/>
      <c r="BC1151" s="43"/>
      <c r="BD1151" s="43"/>
      <c r="BE1151" s="43"/>
      <c r="BF1151" s="43">
        <v>1</v>
      </c>
      <c r="BG1151" s="43">
        <v>1</v>
      </c>
      <c r="BH1151" s="43">
        <v>2</v>
      </c>
      <c r="BI1151" s="43" t="s">
        <v>821</v>
      </c>
      <c r="BJ1151" s="43" t="s">
        <v>1366</v>
      </c>
      <c r="BK1151" s="43">
        <v>1992</v>
      </c>
      <c r="BL1151" s="43" t="str">
        <f t="shared" si="105"/>
        <v>1992Manchester United</v>
      </c>
      <c r="BM1151" s="49" t="str">
        <f t="shared" si="106"/>
        <v>Middlesbrough</v>
      </c>
      <c r="BN1151" s="43"/>
      <c r="BO1151" s="43"/>
      <c r="BP1151" s="43"/>
      <c r="BQ1151" s="43"/>
      <c r="BR1151" s="43"/>
      <c r="BS1151" s="43"/>
      <c r="BT1151" s="43"/>
      <c r="BU1151" s="43"/>
      <c r="BV1151" s="43" t="s">
        <v>376</v>
      </c>
      <c r="BW1151" s="43" t="s">
        <v>376</v>
      </c>
      <c r="BX1151" s="43"/>
      <c r="BY1151" s="49"/>
      <c r="BZ1151" s="50"/>
      <c r="CA1151" s="50"/>
      <c r="CB1151" s="88" t="str">
        <f t="shared" si="107"/>
        <v>19920304</v>
      </c>
    </row>
    <row r="1152" spans="1:80" s="32" customFormat="1" ht="12.95" customHeight="1" x14ac:dyDescent="0.2">
      <c r="A1152" s="43">
        <v>3</v>
      </c>
      <c r="B1152" s="43">
        <v>11</v>
      </c>
      <c r="C1152" s="43">
        <v>1992</v>
      </c>
      <c r="D1152" s="43" t="s">
        <v>658</v>
      </c>
      <c r="E1152" s="43" t="s">
        <v>465</v>
      </c>
      <c r="F1152" s="51" t="s">
        <v>1327</v>
      </c>
      <c r="G1152" s="43"/>
      <c r="H1152" s="51" t="s">
        <v>1011</v>
      </c>
      <c r="I1152" s="51">
        <v>2</v>
      </c>
      <c r="J1152" s="52">
        <v>33674</v>
      </c>
      <c r="K1152" s="43" t="s">
        <v>821</v>
      </c>
      <c r="L1152" s="43" t="s">
        <v>3</v>
      </c>
      <c r="M1152" s="43" t="s">
        <v>1366</v>
      </c>
      <c r="N1152" s="46">
        <v>2</v>
      </c>
      <c r="O1152" s="46">
        <v>1</v>
      </c>
      <c r="P1152" s="51" t="s">
        <v>1246</v>
      </c>
      <c r="Q1152" s="51" t="s">
        <v>1101</v>
      </c>
      <c r="R1152" s="51" t="s">
        <v>376</v>
      </c>
      <c r="S1152" s="43"/>
      <c r="T1152" s="43"/>
      <c r="U1152" s="43"/>
      <c r="V1152" s="43"/>
      <c r="W1152" s="43"/>
      <c r="X1152" s="43"/>
      <c r="Y1152" s="43"/>
      <c r="Z1152" s="43"/>
      <c r="AA1152" s="43"/>
      <c r="AB1152" s="43"/>
      <c r="AC1152" s="43"/>
      <c r="AD1152" s="43" t="s">
        <v>1033</v>
      </c>
      <c r="AE1152" s="47">
        <f t="shared" si="102"/>
        <v>1</v>
      </c>
      <c r="AF1152" s="47">
        <f t="shared" si="103"/>
        <v>0</v>
      </c>
      <c r="AG1152" s="47">
        <f t="shared" si="104"/>
        <v>0</v>
      </c>
      <c r="AH1152" s="43" t="s">
        <v>1101</v>
      </c>
      <c r="AI1152" s="43" t="s">
        <v>1159</v>
      </c>
      <c r="AJ1152" s="43" t="s">
        <v>376</v>
      </c>
      <c r="AK1152" s="43" t="s">
        <v>658</v>
      </c>
      <c r="AL1152" s="43" t="s">
        <v>1366</v>
      </c>
      <c r="AM1152" s="43" t="s">
        <v>1317</v>
      </c>
      <c r="AN1152" s="43" t="s">
        <v>376</v>
      </c>
      <c r="AO1152" s="43" t="s">
        <v>658</v>
      </c>
      <c r="AP1152" s="43"/>
      <c r="AQ1152" s="43">
        <v>2</v>
      </c>
      <c r="AR1152" s="43"/>
      <c r="AS1152" s="43"/>
      <c r="AT1152" s="43"/>
      <c r="AU1152" s="43" t="s">
        <v>376</v>
      </c>
      <c r="AV1152" s="43"/>
      <c r="AW1152" s="43" t="s">
        <v>30</v>
      </c>
      <c r="AX1152" s="43"/>
      <c r="AY1152" s="43"/>
      <c r="AZ1152" s="43" t="s">
        <v>30</v>
      </c>
      <c r="BA1152" s="51"/>
      <c r="BB1152" s="48"/>
      <c r="BC1152" s="43"/>
      <c r="BD1152" s="43"/>
      <c r="BE1152" s="43"/>
      <c r="BF1152" s="43">
        <v>1</v>
      </c>
      <c r="BG1152" s="43">
        <v>1</v>
      </c>
      <c r="BH1152" s="43">
        <v>2</v>
      </c>
      <c r="BI1152" s="43" t="s">
        <v>821</v>
      </c>
      <c r="BJ1152" s="43" t="s">
        <v>1366</v>
      </c>
      <c r="BK1152" s="43">
        <v>1992</v>
      </c>
      <c r="BL1152" s="43" t="str">
        <f t="shared" si="105"/>
        <v>1992Manchester United</v>
      </c>
      <c r="BM1152" s="49" t="str">
        <f t="shared" si="106"/>
        <v>Manchester United</v>
      </c>
      <c r="BN1152" s="43"/>
      <c r="BO1152" s="43"/>
      <c r="BP1152" s="43"/>
      <c r="BQ1152" s="43"/>
      <c r="BR1152" s="43"/>
      <c r="BS1152" s="43"/>
      <c r="BT1152" s="43"/>
      <c r="BU1152" s="43"/>
      <c r="BV1152" s="43" t="s">
        <v>376</v>
      </c>
      <c r="BW1152" s="43" t="s">
        <v>376</v>
      </c>
      <c r="BX1152" s="43"/>
      <c r="BY1152" s="49"/>
      <c r="BZ1152" s="50"/>
      <c r="CA1152" s="50"/>
      <c r="CB1152" s="88" t="str">
        <f t="shared" si="107"/>
        <v>19920311</v>
      </c>
    </row>
    <row r="1153" spans="1:80" s="32" customFormat="1" ht="12.95" customHeight="1" x14ac:dyDescent="0.2">
      <c r="A1153" s="43">
        <v>3</v>
      </c>
      <c r="B1153" s="43">
        <v>11</v>
      </c>
      <c r="C1153" s="43">
        <v>1992</v>
      </c>
      <c r="D1153" s="43" t="s">
        <v>658</v>
      </c>
      <c r="E1153" s="43" t="s">
        <v>465</v>
      </c>
      <c r="F1153" s="51" t="s">
        <v>1327</v>
      </c>
      <c r="G1153" s="43"/>
      <c r="H1153" s="51" t="s">
        <v>1011</v>
      </c>
      <c r="I1153" s="51">
        <v>2</v>
      </c>
      <c r="J1153" s="52">
        <v>33674</v>
      </c>
      <c r="K1153" s="43" t="s">
        <v>1366</v>
      </c>
      <c r="L1153" s="43" t="s">
        <v>4</v>
      </c>
      <c r="M1153" s="43" t="s">
        <v>821</v>
      </c>
      <c r="N1153" s="46">
        <v>1</v>
      </c>
      <c r="O1153" s="46">
        <v>2</v>
      </c>
      <c r="P1153" s="51" t="s">
        <v>1246</v>
      </c>
      <c r="Q1153" s="51" t="s">
        <v>1101</v>
      </c>
      <c r="R1153" s="51" t="s">
        <v>376</v>
      </c>
      <c r="S1153" s="43"/>
      <c r="T1153" s="43"/>
      <c r="U1153" s="43"/>
      <c r="V1153" s="43"/>
      <c r="W1153" s="43"/>
      <c r="X1153" s="43"/>
      <c r="Y1153" s="43"/>
      <c r="Z1153" s="43"/>
      <c r="AA1153" s="43"/>
      <c r="AB1153" s="43"/>
      <c r="AC1153" s="43"/>
      <c r="AD1153" s="43" t="s">
        <v>1037</v>
      </c>
      <c r="AE1153" s="47">
        <f t="shared" si="102"/>
        <v>0</v>
      </c>
      <c r="AF1153" s="47">
        <f t="shared" si="103"/>
        <v>0</v>
      </c>
      <c r="AG1153" s="47">
        <f t="shared" si="104"/>
        <v>1</v>
      </c>
      <c r="AH1153" s="43" t="s">
        <v>1366</v>
      </c>
      <c r="AI1153" s="43" t="s">
        <v>1317</v>
      </c>
      <c r="AJ1153" s="43" t="s">
        <v>376</v>
      </c>
      <c r="AK1153" s="43" t="s">
        <v>658</v>
      </c>
      <c r="AL1153" s="43" t="s">
        <v>1101</v>
      </c>
      <c r="AM1153" s="43" t="s">
        <v>1159</v>
      </c>
      <c r="AN1153" s="43" t="s">
        <v>376</v>
      </c>
      <c r="AO1153" s="43" t="s">
        <v>658</v>
      </c>
      <c r="AP1153" s="43"/>
      <c r="AQ1153" s="43">
        <v>2</v>
      </c>
      <c r="AR1153" s="43"/>
      <c r="AS1153" s="43"/>
      <c r="AT1153" s="43"/>
      <c r="AU1153" s="43" t="s">
        <v>376</v>
      </c>
      <c r="AV1153" s="43"/>
      <c r="AW1153" s="43" t="s">
        <v>30</v>
      </c>
      <c r="AX1153" s="43"/>
      <c r="AY1153" s="43"/>
      <c r="AZ1153" s="43" t="s">
        <v>30</v>
      </c>
      <c r="BA1153" s="51"/>
      <c r="BB1153" s="48"/>
      <c r="BC1153" s="43"/>
      <c r="BD1153" s="43"/>
      <c r="BE1153" s="43"/>
      <c r="BF1153" s="43">
        <v>1</v>
      </c>
      <c r="BG1153" s="43">
        <v>2</v>
      </c>
      <c r="BH1153" s="43">
        <v>1</v>
      </c>
      <c r="BI1153" s="43" t="s">
        <v>1366</v>
      </c>
      <c r="BJ1153" s="43" t="s">
        <v>821</v>
      </c>
      <c r="BK1153" s="43">
        <v>1992</v>
      </c>
      <c r="BL1153" s="43" t="str">
        <f t="shared" si="105"/>
        <v>1992Middlesbrough</v>
      </c>
      <c r="BM1153" s="49" t="str">
        <f t="shared" si="106"/>
        <v>Manchester United</v>
      </c>
      <c r="BN1153" s="43"/>
      <c r="BO1153" s="43"/>
      <c r="BP1153" s="43"/>
      <c r="BQ1153" s="43"/>
      <c r="BR1153" s="43"/>
      <c r="BS1153" s="43"/>
      <c r="BT1153" s="43"/>
      <c r="BU1153" s="43"/>
      <c r="BV1153" s="43" t="s">
        <v>376</v>
      </c>
      <c r="BW1153" s="43" t="s">
        <v>376</v>
      </c>
      <c r="BX1153" s="43"/>
      <c r="BY1153" s="49"/>
      <c r="BZ1153" s="50"/>
      <c r="CA1153" s="50"/>
      <c r="CB1153" s="88" t="str">
        <f t="shared" si="107"/>
        <v>19920311</v>
      </c>
    </row>
    <row r="1154" spans="1:80" s="32" customFormat="1" ht="12.95" customHeight="1" x14ac:dyDescent="0.2">
      <c r="A1154" s="43">
        <v>4</v>
      </c>
      <c r="B1154" s="43">
        <v>5</v>
      </c>
      <c r="C1154" s="43">
        <v>1992</v>
      </c>
      <c r="D1154" s="43" t="s">
        <v>658</v>
      </c>
      <c r="E1154" s="43" t="s">
        <v>465</v>
      </c>
      <c r="F1154" s="44" t="s">
        <v>1010</v>
      </c>
      <c r="G1154" s="43"/>
      <c r="H1154" s="44" t="s">
        <v>1011</v>
      </c>
      <c r="I1154" s="44"/>
      <c r="J1154" s="45">
        <v>33699</v>
      </c>
      <c r="K1154" s="43" t="s">
        <v>1280</v>
      </c>
      <c r="L1154" s="43" t="s">
        <v>1014</v>
      </c>
      <c r="M1154" s="43" t="s">
        <v>588</v>
      </c>
      <c r="N1154" s="46">
        <v>1</v>
      </c>
      <c r="O1154" s="46">
        <v>1</v>
      </c>
      <c r="P1154" s="44" t="s">
        <v>1281</v>
      </c>
      <c r="Q1154" s="44" t="s">
        <v>1017</v>
      </c>
      <c r="R1154" s="44" t="s">
        <v>376</v>
      </c>
      <c r="S1154" s="43"/>
      <c r="T1154" s="43"/>
      <c r="U1154" s="43"/>
      <c r="V1154" s="43"/>
      <c r="W1154" s="43"/>
      <c r="X1154" s="43"/>
      <c r="Y1154" s="43"/>
      <c r="Z1154" s="43"/>
      <c r="AA1154" s="43"/>
      <c r="AB1154" s="43"/>
      <c r="AC1154" s="43"/>
      <c r="AD1154" s="43"/>
      <c r="AE1154" s="47">
        <f t="shared" ref="AE1154:AE1217" si="108">IF(L1154="W",1,0)</f>
        <v>0</v>
      </c>
      <c r="AF1154" s="47">
        <f t="shared" ref="AF1154:AF1217" si="109">IF(L1154="T",1,0)</f>
        <v>1</v>
      </c>
      <c r="AG1154" s="47">
        <f t="shared" ref="AG1154:AG1217" si="110">IF(L1154="L",1,0)</f>
        <v>0</v>
      </c>
      <c r="AH1154" s="43" t="s">
        <v>1280</v>
      </c>
      <c r="AI1154" s="43" t="s">
        <v>1199</v>
      </c>
      <c r="AJ1154" s="43" t="s">
        <v>376</v>
      </c>
      <c r="AK1154" s="43" t="s">
        <v>658</v>
      </c>
      <c r="AL1154" s="43" t="s">
        <v>588</v>
      </c>
      <c r="AM1154" s="43" t="s">
        <v>1175</v>
      </c>
      <c r="AN1154" s="43" t="s">
        <v>376</v>
      </c>
      <c r="AO1154" s="43" t="s">
        <v>658</v>
      </c>
      <c r="AP1154" s="43"/>
      <c r="AQ1154" s="43">
        <v>2</v>
      </c>
      <c r="AR1154" s="43"/>
      <c r="AS1154" s="43"/>
      <c r="AT1154" s="43"/>
      <c r="AU1154" s="43" t="s">
        <v>376</v>
      </c>
      <c r="AV1154" s="43"/>
      <c r="AW1154" s="43" t="s">
        <v>30</v>
      </c>
      <c r="AX1154" s="43"/>
      <c r="AY1154" s="43" t="s">
        <v>30</v>
      </c>
      <c r="AZ1154" s="43"/>
      <c r="BA1154" s="44"/>
      <c r="BB1154" s="48"/>
      <c r="BC1154" s="43"/>
      <c r="BD1154" s="43"/>
      <c r="BE1154" s="43"/>
      <c r="BF1154" s="43">
        <v>1</v>
      </c>
      <c r="BG1154" s="43">
        <v>2</v>
      </c>
      <c r="BH1154" s="43">
        <v>1</v>
      </c>
      <c r="BI1154" s="43" t="s">
        <v>1280</v>
      </c>
      <c r="BJ1154" s="43" t="s">
        <v>588</v>
      </c>
      <c r="BK1154" s="43">
        <v>1992</v>
      </c>
      <c r="BL1154" s="43" t="str">
        <f t="shared" ref="BL1154:BL1217" si="111">BK1154&amp;BI1154</f>
        <v>1992Portsmouth</v>
      </c>
      <c r="BM1154" s="49" t="str">
        <f t="shared" ref="BM1154:BM1217" si="112">IF(AD1154="Home",BI1154,IF(AD1154="Away",BJ1154,Q1154))</f>
        <v>London</v>
      </c>
      <c r="BN1154" s="43"/>
      <c r="BO1154" s="43"/>
      <c r="BP1154" s="43"/>
      <c r="BQ1154" s="43"/>
      <c r="BR1154" s="43"/>
      <c r="BS1154" s="43"/>
      <c r="BT1154" s="43"/>
      <c r="BU1154" s="43"/>
      <c r="BV1154" s="43" t="s">
        <v>376</v>
      </c>
      <c r="BW1154" s="43" t="s">
        <v>376</v>
      </c>
      <c r="BX1154" s="43"/>
      <c r="BY1154" s="49"/>
      <c r="BZ1154" s="50"/>
      <c r="CA1154" s="50"/>
      <c r="CB1154" s="88" t="str">
        <f t="shared" ref="CB1154:CB1217" si="113">IF(OR(C1154="",A1154="",B1154=""),"",TEXT(C1154,"0000")&amp;TEXT(A1154,"00")&amp;TEXT(B1154,"00"))</f>
        <v>19920405</v>
      </c>
    </row>
    <row r="1155" spans="1:80" s="32" customFormat="1" ht="12.95" customHeight="1" x14ac:dyDescent="0.2">
      <c r="A1155" s="43">
        <v>4</v>
      </c>
      <c r="B1155" s="43">
        <v>5</v>
      </c>
      <c r="C1155" s="43">
        <v>1992</v>
      </c>
      <c r="D1155" s="43" t="s">
        <v>658</v>
      </c>
      <c r="E1155" s="43" t="s">
        <v>465</v>
      </c>
      <c r="F1155" s="44" t="s">
        <v>1010</v>
      </c>
      <c r="G1155" s="43"/>
      <c r="H1155" s="44" t="s">
        <v>1011</v>
      </c>
      <c r="I1155" s="44"/>
      <c r="J1155" s="45">
        <v>33699</v>
      </c>
      <c r="K1155" s="43" t="s">
        <v>588</v>
      </c>
      <c r="L1155" s="43" t="s">
        <v>1014</v>
      </c>
      <c r="M1155" s="43" t="s">
        <v>1280</v>
      </c>
      <c r="N1155" s="46">
        <v>1</v>
      </c>
      <c r="O1155" s="46">
        <v>1</v>
      </c>
      <c r="P1155" s="44" t="s">
        <v>1281</v>
      </c>
      <c r="Q1155" s="44" t="s">
        <v>1017</v>
      </c>
      <c r="R1155" s="44" t="s">
        <v>376</v>
      </c>
      <c r="S1155" s="43"/>
      <c r="T1155" s="43"/>
      <c r="U1155" s="43"/>
      <c r="V1155" s="43"/>
      <c r="W1155" s="43"/>
      <c r="X1155" s="43"/>
      <c r="Y1155" s="43"/>
      <c r="Z1155" s="43"/>
      <c r="AA1155" s="43"/>
      <c r="AB1155" s="43"/>
      <c r="AC1155" s="43"/>
      <c r="AD1155" s="43"/>
      <c r="AE1155" s="47">
        <f t="shared" si="108"/>
        <v>0</v>
      </c>
      <c r="AF1155" s="47">
        <f t="shared" si="109"/>
        <v>1</v>
      </c>
      <c r="AG1155" s="47">
        <f t="shared" si="110"/>
        <v>0</v>
      </c>
      <c r="AH1155" s="43" t="s">
        <v>588</v>
      </c>
      <c r="AI1155" s="43" t="s">
        <v>1175</v>
      </c>
      <c r="AJ1155" s="43" t="s">
        <v>376</v>
      </c>
      <c r="AK1155" s="43" t="s">
        <v>658</v>
      </c>
      <c r="AL1155" s="43" t="s">
        <v>1280</v>
      </c>
      <c r="AM1155" s="43" t="s">
        <v>1199</v>
      </c>
      <c r="AN1155" s="43" t="s">
        <v>376</v>
      </c>
      <c r="AO1155" s="43" t="s">
        <v>658</v>
      </c>
      <c r="AP1155" s="43"/>
      <c r="AQ1155" s="43">
        <v>2</v>
      </c>
      <c r="AR1155" s="43"/>
      <c r="AS1155" s="43"/>
      <c r="AT1155" s="43"/>
      <c r="AU1155" s="43" t="s">
        <v>376</v>
      </c>
      <c r="AV1155" s="43"/>
      <c r="AW1155" s="43" t="s">
        <v>30</v>
      </c>
      <c r="AX1155" s="43"/>
      <c r="AY1155" s="43" t="s">
        <v>30</v>
      </c>
      <c r="AZ1155" s="43"/>
      <c r="BA1155" s="44"/>
      <c r="BB1155" s="48"/>
      <c r="BC1155" s="43"/>
      <c r="BD1155" s="43"/>
      <c r="BE1155" s="43"/>
      <c r="BF1155" s="43">
        <v>1</v>
      </c>
      <c r="BG1155" s="43">
        <v>1</v>
      </c>
      <c r="BH1155" s="43">
        <v>2</v>
      </c>
      <c r="BI1155" s="43" t="s">
        <v>588</v>
      </c>
      <c r="BJ1155" s="43" t="s">
        <v>1280</v>
      </c>
      <c r="BK1155" s="43">
        <v>1992</v>
      </c>
      <c r="BL1155" s="43" t="str">
        <f t="shared" si="111"/>
        <v>1992Liverpool</v>
      </c>
      <c r="BM1155" s="49" t="str">
        <f t="shared" si="112"/>
        <v>London</v>
      </c>
      <c r="BN1155" s="43"/>
      <c r="BO1155" s="43"/>
      <c r="BP1155" s="43"/>
      <c r="BQ1155" s="43"/>
      <c r="BR1155" s="43"/>
      <c r="BS1155" s="43"/>
      <c r="BT1155" s="43"/>
      <c r="BU1155" s="43"/>
      <c r="BV1155" s="43" t="s">
        <v>376</v>
      </c>
      <c r="BW1155" s="43" t="s">
        <v>376</v>
      </c>
      <c r="BX1155" s="43"/>
      <c r="BY1155" s="49"/>
      <c r="BZ1155" s="50"/>
      <c r="CA1155" s="50"/>
      <c r="CB1155" s="88" t="str">
        <f t="shared" si="113"/>
        <v>19920405</v>
      </c>
    </row>
    <row r="1156" spans="1:80" s="32" customFormat="1" ht="12.95" customHeight="1" x14ac:dyDescent="0.2">
      <c r="A1156" s="43">
        <v>4</v>
      </c>
      <c r="B1156" s="43">
        <v>5</v>
      </c>
      <c r="C1156" s="43">
        <v>1992</v>
      </c>
      <c r="D1156" s="43" t="s">
        <v>658</v>
      </c>
      <c r="E1156" s="43" t="s">
        <v>465</v>
      </c>
      <c r="F1156" s="44" t="s">
        <v>1010</v>
      </c>
      <c r="G1156" s="43"/>
      <c r="H1156" s="44" t="s">
        <v>1011</v>
      </c>
      <c r="I1156" s="44"/>
      <c r="J1156" s="45">
        <v>33699</v>
      </c>
      <c r="K1156" s="43" t="s">
        <v>793</v>
      </c>
      <c r="L1156" s="43" t="s">
        <v>3</v>
      </c>
      <c r="M1156" s="43" t="s">
        <v>1321</v>
      </c>
      <c r="N1156" s="46">
        <v>1</v>
      </c>
      <c r="O1156" s="46">
        <v>0</v>
      </c>
      <c r="P1156" s="44" t="s">
        <v>1252</v>
      </c>
      <c r="Q1156" s="44" t="s">
        <v>1097</v>
      </c>
      <c r="R1156" s="44" t="s">
        <v>376</v>
      </c>
      <c r="S1156" s="43"/>
      <c r="T1156" s="43"/>
      <c r="U1156" s="43"/>
      <c r="V1156" s="43"/>
      <c r="W1156" s="43"/>
      <c r="X1156" s="43"/>
      <c r="Y1156" s="43"/>
      <c r="Z1156" s="43"/>
      <c r="AA1156" s="43"/>
      <c r="AB1156" s="43"/>
      <c r="AC1156" s="43"/>
      <c r="AD1156" s="43"/>
      <c r="AE1156" s="47">
        <f t="shared" si="108"/>
        <v>1</v>
      </c>
      <c r="AF1156" s="47">
        <f t="shared" si="109"/>
        <v>0</v>
      </c>
      <c r="AG1156" s="47">
        <f t="shared" si="110"/>
        <v>0</v>
      </c>
      <c r="AH1156" s="43" t="s">
        <v>793</v>
      </c>
      <c r="AI1156" s="43" t="s">
        <v>1164</v>
      </c>
      <c r="AJ1156" s="43" t="s">
        <v>376</v>
      </c>
      <c r="AK1156" s="43" t="s">
        <v>658</v>
      </c>
      <c r="AL1156" s="43" t="s">
        <v>1323</v>
      </c>
      <c r="AM1156" s="43" t="s">
        <v>1324</v>
      </c>
      <c r="AN1156" s="43" t="s">
        <v>376</v>
      </c>
      <c r="AO1156" s="43" t="s">
        <v>658</v>
      </c>
      <c r="AP1156" s="43"/>
      <c r="AQ1156" s="43">
        <v>2</v>
      </c>
      <c r="AR1156" s="43"/>
      <c r="AS1156" s="43"/>
      <c r="AT1156" s="43"/>
      <c r="AU1156" s="43" t="s">
        <v>376</v>
      </c>
      <c r="AV1156" s="43"/>
      <c r="AW1156" s="43" t="s">
        <v>30</v>
      </c>
      <c r="AX1156" s="43"/>
      <c r="AY1156" s="43" t="s">
        <v>30</v>
      </c>
      <c r="AZ1156" s="43"/>
      <c r="BA1156" s="44"/>
      <c r="BB1156" s="48"/>
      <c r="BC1156" s="43"/>
      <c r="BD1156" s="43"/>
      <c r="BE1156" s="43"/>
      <c r="BF1156" s="43">
        <v>1</v>
      </c>
      <c r="BG1156" s="43">
        <v>2</v>
      </c>
      <c r="BH1156" s="43">
        <v>1</v>
      </c>
      <c r="BI1156" s="43" t="s">
        <v>793</v>
      </c>
      <c r="BJ1156" s="43" t="s">
        <v>1321</v>
      </c>
      <c r="BK1156" s="43">
        <v>1992</v>
      </c>
      <c r="BL1156" s="43" t="str">
        <f t="shared" si="111"/>
        <v>1992Sunderland</v>
      </c>
      <c r="BM1156" s="49" t="str">
        <f t="shared" si="112"/>
        <v>Sheffield</v>
      </c>
      <c r="BN1156" s="43"/>
      <c r="BO1156" s="43"/>
      <c r="BP1156" s="43"/>
      <c r="BQ1156" s="43"/>
      <c r="BR1156" s="43"/>
      <c r="BS1156" s="43"/>
      <c r="BT1156" s="43"/>
      <c r="BU1156" s="43"/>
      <c r="BV1156" s="43" t="s">
        <v>376</v>
      </c>
      <c r="BW1156" s="43" t="s">
        <v>376</v>
      </c>
      <c r="BX1156" s="43"/>
      <c r="BY1156" s="47"/>
      <c r="BZ1156" s="50"/>
      <c r="CA1156" s="50"/>
      <c r="CB1156" s="88" t="str">
        <f t="shared" si="113"/>
        <v>19920405</v>
      </c>
    </row>
    <row r="1157" spans="1:80" s="32" customFormat="1" ht="12.95" customHeight="1" x14ac:dyDescent="0.2">
      <c r="A1157" s="43">
        <v>4</v>
      </c>
      <c r="B1157" s="43">
        <v>5</v>
      </c>
      <c r="C1157" s="43">
        <v>1992</v>
      </c>
      <c r="D1157" s="43" t="s">
        <v>658</v>
      </c>
      <c r="E1157" s="43" t="s">
        <v>465</v>
      </c>
      <c r="F1157" s="44" t="s">
        <v>1010</v>
      </c>
      <c r="G1157" s="43"/>
      <c r="H1157" s="44" t="s">
        <v>1011</v>
      </c>
      <c r="I1157" s="44"/>
      <c r="J1157" s="45">
        <v>33699</v>
      </c>
      <c r="K1157" s="43" t="s">
        <v>1321</v>
      </c>
      <c r="L1157" s="43" t="s">
        <v>4</v>
      </c>
      <c r="M1157" s="43" t="s">
        <v>793</v>
      </c>
      <c r="N1157" s="46">
        <v>0</v>
      </c>
      <c r="O1157" s="46">
        <v>1</v>
      </c>
      <c r="P1157" s="44" t="s">
        <v>1252</v>
      </c>
      <c r="Q1157" s="44" t="s">
        <v>1097</v>
      </c>
      <c r="R1157" s="44" t="s">
        <v>376</v>
      </c>
      <c r="S1157" s="43"/>
      <c r="T1157" s="43"/>
      <c r="U1157" s="43"/>
      <c r="V1157" s="43"/>
      <c r="W1157" s="43"/>
      <c r="X1157" s="43"/>
      <c r="Y1157" s="43"/>
      <c r="Z1157" s="43"/>
      <c r="AA1157" s="43"/>
      <c r="AB1157" s="43"/>
      <c r="AC1157" s="43"/>
      <c r="AD1157" s="43"/>
      <c r="AE1157" s="47">
        <f t="shared" si="108"/>
        <v>0</v>
      </c>
      <c r="AF1157" s="47">
        <f t="shared" si="109"/>
        <v>0</v>
      </c>
      <c r="AG1157" s="47">
        <f t="shared" si="110"/>
        <v>1</v>
      </c>
      <c r="AH1157" s="43" t="s">
        <v>1323</v>
      </c>
      <c r="AI1157" s="43" t="s">
        <v>1324</v>
      </c>
      <c r="AJ1157" s="43" t="s">
        <v>376</v>
      </c>
      <c r="AK1157" s="43" t="s">
        <v>658</v>
      </c>
      <c r="AL1157" s="43" t="s">
        <v>793</v>
      </c>
      <c r="AM1157" s="43" t="s">
        <v>1164</v>
      </c>
      <c r="AN1157" s="43" t="s">
        <v>376</v>
      </c>
      <c r="AO1157" s="43" t="s">
        <v>658</v>
      </c>
      <c r="AP1157" s="43"/>
      <c r="AQ1157" s="43">
        <v>2</v>
      </c>
      <c r="AR1157" s="43"/>
      <c r="AS1157" s="43"/>
      <c r="AT1157" s="43"/>
      <c r="AU1157" s="43" t="s">
        <v>376</v>
      </c>
      <c r="AV1157" s="43"/>
      <c r="AW1157" s="43" t="s">
        <v>30</v>
      </c>
      <c r="AX1157" s="43"/>
      <c r="AY1157" s="43" t="s">
        <v>30</v>
      </c>
      <c r="AZ1157" s="43"/>
      <c r="BA1157" s="44"/>
      <c r="BB1157" s="48"/>
      <c r="BC1157" s="43"/>
      <c r="BD1157" s="43"/>
      <c r="BE1157" s="43"/>
      <c r="BF1157" s="43">
        <v>1</v>
      </c>
      <c r="BG1157" s="43">
        <v>1</v>
      </c>
      <c r="BH1157" s="43">
        <v>2</v>
      </c>
      <c r="BI1157" s="43" t="s">
        <v>1321</v>
      </c>
      <c r="BJ1157" s="43" t="s">
        <v>793</v>
      </c>
      <c r="BK1157" s="43">
        <v>1992</v>
      </c>
      <c r="BL1157" s="43" t="str">
        <f t="shared" si="111"/>
        <v>1992Norwich City</v>
      </c>
      <c r="BM1157" s="49" t="str">
        <f t="shared" si="112"/>
        <v>Sheffield</v>
      </c>
      <c r="BN1157" s="43"/>
      <c r="BO1157" s="43"/>
      <c r="BP1157" s="43"/>
      <c r="BQ1157" s="43"/>
      <c r="BR1157" s="43"/>
      <c r="BS1157" s="43"/>
      <c r="BT1157" s="43"/>
      <c r="BU1157" s="43"/>
      <c r="BV1157" s="43" t="s">
        <v>376</v>
      </c>
      <c r="BW1157" s="43" t="s">
        <v>376</v>
      </c>
      <c r="BX1157" s="43"/>
      <c r="BY1157" s="47"/>
      <c r="BZ1157" s="50"/>
      <c r="CA1157" s="50"/>
      <c r="CB1157" s="88" t="str">
        <f t="shared" si="113"/>
        <v>19920405</v>
      </c>
    </row>
    <row r="1158" spans="1:80" s="32" customFormat="1" ht="12.95" customHeight="1" x14ac:dyDescent="0.2">
      <c r="A1158" s="43">
        <v>4</v>
      </c>
      <c r="B1158" s="43">
        <v>12</v>
      </c>
      <c r="C1158" s="43">
        <v>1992</v>
      </c>
      <c r="D1158" s="43" t="s">
        <v>658</v>
      </c>
      <c r="E1158" s="43" t="s">
        <v>465</v>
      </c>
      <c r="F1158" s="51" t="s">
        <v>1327</v>
      </c>
      <c r="G1158" s="43"/>
      <c r="H1158" s="51" t="s">
        <v>40</v>
      </c>
      <c r="I1158" s="51"/>
      <c r="J1158" s="52">
        <v>33706</v>
      </c>
      <c r="K1158" s="43" t="s">
        <v>821</v>
      </c>
      <c r="L1158" s="43" t="s">
        <v>3</v>
      </c>
      <c r="M1158" s="43" t="s">
        <v>1072</v>
      </c>
      <c r="N1158" s="46">
        <v>1</v>
      </c>
      <c r="O1158" s="46">
        <v>0</v>
      </c>
      <c r="P1158" s="51" t="s">
        <v>1268</v>
      </c>
      <c r="Q1158" s="51" t="s">
        <v>1017</v>
      </c>
      <c r="R1158" s="51" t="s">
        <v>376</v>
      </c>
      <c r="S1158" s="43"/>
      <c r="T1158" s="43"/>
      <c r="U1158" s="43"/>
      <c r="V1158" s="43"/>
      <c r="W1158" s="43"/>
      <c r="X1158" s="43"/>
      <c r="Y1158" s="43"/>
      <c r="Z1158" s="43"/>
      <c r="AA1158" s="43"/>
      <c r="AB1158" s="43"/>
      <c r="AC1158" s="43"/>
      <c r="AD1158" s="43"/>
      <c r="AE1158" s="47">
        <f t="shared" si="108"/>
        <v>1</v>
      </c>
      <c r="AF1158" s="47">
        <f t="shared" si="109"/>
        <v>0</v>
      </c>
      <c r="AG1158" s="47">
        <f t="shared" si="110"/>
        <v>0</v>
      </c>
      <c r="AH1158" s="43" t="s">
        <v>1101</v>
      </c>
      <c r="AI1158" s="43" t="s">
        <v>1159</v>
      </c>
      <c r="AJ1158" s="43" t="s">
        <v>376</v>
      </c>
      <c r="AK1158" s="43" t="s">
        <v>658</v>
      </c>
      <c r="AL1158" s="43" t="s">
        <v>1073</v>
      </c>
      <c r="AM1158" s="43" t="s">
        <v>1074</v>
      </c>
      <c r="AN1158" s="43" t="s">
        <v>376</v>
      </c>
      <c r="AO1158" s="43" t="s">
        <v>658</v>
      </c>
      <c r="AP1158" s="43"/>
      <c r="AQ1158" s="43">
        <v>1</v>
      </c>
      <c r="AR1158" s="43"/>
      <c r="AS1158" s="43"/>
      <c r="AT1158" s="43"/>
      <c r="AU1158" s="43" t="s">
        <v>376</v>
      </c>
      <c r="AV1158" s="43"/>
      <c r="AW1158" s="43" t="s">
        <v>30</v>
      </c>
      <c r="AX1158" s="43"/>
      <c r="AY1158" s="43"/>
      <c r="AZ1158" s="43" t="s">
        <v>30</v>
      </c>
      <c r="BA1158" s="51"/>
      <c r="BB1158" s="48" t="s">
        <v>30</v>
      </c>
      <c r="BC1158" s="43" t="s">
        <v>30</v>
      </c>
      <c r="BD1158" s="43"/>
      <c r="BE1158" s="43"/>
      <c r="BF1158" s="43">
        <v>1</v>
      </c>
      <c r="BG1158" s="43">
        <v>1</v>
      </c>
      <c r="BH1158" s="43">
        <v>1</v>
      </c>
      <c r="BI1158" s="43" t="s">
        <v>821</v>
      </c>
      <c r="BJ1158" s="43" t="s">
        <v>1072</v>
      </c>
      <c r="BK1158" s="43">
        <v>1992</v>
      </c>
      <c r="BL1158" s="43" t="str">
        <f t="shared" si="111"/>
        <v>1992Manchester United</v>
      </c>
      <c r="BM1158" s="49" t="str">
        <f t="shared" si="112"/>
        <v>London</v>
      </c>
      <c r="BN1158" s="43"/>
      <c r="BO1158" s="43"/>
      <c r="BP1158" s="43"/>
      <c r="BQ1158" s="43"/>
      <c r="BR1158" s="43"/>
      <c r="BS1158" s="43"/>
      <c r="BT1158" s="43"/>
      <c r="BU1158" s="43"/>
      <c r="BV1158" s="43" t="s">
        <v>376</v>
      </c>
      <c r="BW1158" s="43" t="s">
        <v>376</v>
      </c>
      <c r="BX1158" s="43"/>
      <c r="BY1158" s="49"/>
      <c r="BZ1158" s="50"/>
      <c r="CA1158" s="50"/>
      <c r="CB1158" s="88" t="str">
        <f t="shared" si="113"/>
        <v>19920412</v>
      </c>
    </row>
    <row r="1159" spans="1:80" s="32" customFormat="1" ht="12.95" customHeight="1" x14ac:dyDescent="0.2">
      <c r="A1159" s="43">
        <v>4</v>
      </c>
      <c r="B1159" s="43">
        <v>12</v>
      </c>
      <c r="C1159" s="43">
        <v>1992</v>
      </c>
      <c r="D1159" s="43" t="s">
        <v>658</v>
      </c>
      <c r="E1159" s="43" t="s">
        <v>465</v>
      </c>
      <c r="F1159" s="51" t="s">
        <v>1327</v>
      </c>
      <c r="G1159" s="43"/>
      <c r="H1159" s="51" t="s">
        <v>40</v>
      </c>
      <c r="I1159" s="51"/>
      <c r="J1159" s="52">
        <v>33706</v>
      </c>
      <c r="K1159" s="43" t="s">
        <v>1072</v>
      </c>
      <c r="L1159" s="43" t="s">
        <v>4</v>
      </c>
      <c r="M1159" s="43" t="s">
        <v>821</v>
      </c>
      <c r="N1159" s="46">
        <v>0</v>
      </c>
      <c r="O1159" s="46">
        <v>1</v>
      </c>
      <c r="P1159" s="51" t="s">
        <v>1268</v>
      </c>
      <c r="Q1159" s="51" t="s">
        <v>1017</v>
      </c>
      <c r="R1159" s="51" t="s">
        <v>376</v>
      </c>
      <c r="S1159" s="43"/>
      <c r="T1159" s="43"/>
      <c r="U1159" s="43"/>
      <c r="V1159" s="43"/>
      <c r="W1159" s="43"/>
      <c r="X1159" s="43"/>
      <c r="Y1159" s="43"/>
      <c r="Z1159" s="43"/>
      <c r="AA1159" s="43"/>
      <c r="AB1159" s="43"/>
      <c r="AC1159" s="43"/>
      <c r="AD1159" s="43"/>
      <c r="AE1159" s="47">
        <f t="shared" si="108"/>
        <v>0</v>
      </c>
      <c r="AF1159" s="47">
        <f t="shared" si="109"/>
        <v>0</v>
      </c>
      <c r="AG1159" s="47">
        <f t="shared" si="110"/>
        <v>1</v>
      </c>
      <c r="AH1159" s="43" t="s">
        <v>1073</v>
      </c>
      <c r="AI1159" s="43" t="s">
        <v>1074</v>
      </c>
      <c r="AJ1159" s="43" t="s">
        <v>376</v>
      </c>
      <c r="AK1159" s="43" t="s">
        <v>658</v>
      </c>
      <c r="AL1159" s="43" t="s">
        <v>1101</v>
      </c>
      <c r="AM1159" s="43" t="s">
        <v>1159</v>
      </c>
      <c r="AN1159" s="43" t="s">
        <v>376</v>
      </c>
      <c r="AO1159" s="43" t="s">
        <v>658</v>
      </c>
      <c r="AP1159" s="43"/>
      <c r="AQ1159" s="43">
        <v>1</v>
      </c>
      <c r="AR1159" s="43"/>
      <c r="AS1159" s="43"/>
      <c r="AT1159" s="43"/>
      <c r="AU1159" s="43" t="s">
        <v>376</v>
      </c>
      <c r="AV1159" s="43"/>
      <c r="AW1159" s="43" t="s">
        <v>30</v>
      </c>
      <c r="AX1159" s="43"/>
      <c r="AY1159" s="43"/>
      <c r="AZ1159" s="43" t="s">
        <v>30</v>
      </c>
      <c r="BA1159" s="51"/>
      <c r="BB1159" s="48"/>
      <c r="BC1159" s="43" t="s">
        <v>30</v>
      </c>
      <c r="BD1159" s="43"/>
      <c r="BE1159" s="43"/>
      <c r="BF1159" s="43">
        <v>1</v>
      </c>
      <c r="BG1159" s="43">
        <v>1</v>
      </c>
      <c r="BH1159" s="43">
        <v>1</v>
      </c>
      <c r="BI1159" s="43" t="s">
        <v>1072</v>
      </c>
      <c r="BJ1159" s="43" t="s">
        <v>821</v>
      </c>
      <c r="BK1159" s="43">
        <v>1992</v>
      </c>
      <c r="BL1159" s="43" t="str">
        <f t="shared" si="111"/>
        <v>1992Nottingham Forest</v>
      </c>
      <c r="BM1159" s="49" t="str">
        <f t="shared" si="112"/>
        <v>London</v>
      </c>
      <c r="BN1159" s="43"/>
      <c r="BO1159" s="43"/>
      <c r="BP1159" s="43"/>
      <c r="BQ1159" s="43"/>
      <c r="BR1159" s="43"/>
      <c r="BS1159" s="43"/>
      <c r="BT1159" s="43"/>
      <c r="BU1159" s="43"/>
      <c r="BV1159" s="43" t="s">
        <v>376</v>
      </c>
      <c r="BW1159" s="43" t="s">
        <v>376</v>
      </c>
      <c r="BX1159" s="43"/>
      <c r="BY1159" s="49"/>
      <c r="BZ1159" s="50"/>
      <c r="CA1159" s="50"/>
      <c r="CB1159" s="88" t="str">
        <f t="shared" si="113"/>
        <v>19920412</v>
      </c>
    </row>
    <row r="1160" spans="1:80" s="32" customFormat="1" ht="12.95" customHeight="1" x14ac:dyDescent="0.2">
      <c r="A1160" s="43">
        <v>4</v>
      </c>
      <c r="B1160" s="43">
        <v>13</v>
      </c>
      <c r="C1160" s="43">
        <v>1992</v>
      </c>
      <c r="D1160" s="43" t="s">
        <v>658</v>
      </c>
      <c r="E1160" s="43" t="s">
        <v>465</v>
      </c>
      <c r="F1160" s="44" t="s">
        <v>1010</v>
      </c>
      <c r="G1160" s="43"/>
      <c r="H1160" s="44" t="s">
        <v>1011</v>
      </c>
      <c r="I1160" s="44" t="s">
        <v>1023</v>
      </c>
      <c r="J1160" s="45">
        <v>33707</v>
      </c>
      <c r="K1160" s="43" t="s">
        <v>588</v>
      </c>
      <c r="L1160" s="43" t="s">
        <v>3</v>
      </c>
      <c r="M1160" s="43" t="s">
        <v>1280</v>
      </c>
      <c r="N1160" s="46">
        <v>0</v>
      </c>
      <c r="O1160" s="46">
        <v>0</v>
      </c>
      <c r="P1160" s="44" t="s">
        <v>1219</v>
      </c>
      <c r="Q1160" s="44" t="s">
        <v>1111</v>
      </c>
      <c r="R1160" s="44" t="s">
        <v>376</v>
      </c>
      <c r="S1160" s="43" t="s">
        <v>1390</v>
      </c>
      <c r="T1160" s="43"/>
      <c r="U1160" s="43"/>
      <c r="V1160" s="43"/>
      <c r="W1160" s="43"/>
      <c r="X1160" s="43"/>
      <c r="Y1160" s="43"/>
      <c r="Z1160" s="43"/>
      <c r="AA1160" s="43"/>
      <c r="AB1160" s="43"/>
      <c r="AC1160" s="43"/>
      <c r="AD1160" s="43"/>
      <c r="AE1160" s="47">
        <f t="shared" si="108"/>
        <v>1</v>
      </c>
      <c r="AF1160" s="47">
        <f t="shared" si="109"/>
        <v>0</v>
      </c>
      <c r="AG1160" s="47">
        <f t="shared" si="110"/>
        <v>0</v>
      </c>
      <c r="AH1160" s="43" t="s">
        <v>588</v>
      </c>
      <c r="AI1160" s="43" t="s">
        <v>1175</v>
      </c>
      <c r="AJ1160" s="43" t="s">
        <v>376</v>
      </c>
      <c r="AK1160" s="43" t="s">
        <v>658</v>
      </c>
      <c r="AL1160" s="43" t="s">
        <v>1280</v>
      </c>
      <c r="AM1160" s="43" t="s">
        <v>1199</v>
      </c>
      <c r="AN1160" s="43" t="s">
        <v>376</v>
      </c>
      <c r="AO1160" s="43" t="s">
        <v>658</v>
      </c>
      <c r="AP1160" s="43"/>
      <c r="AQ1160" s="43">
        <v>2</v>
      </c>
      <c r="AR1160" s="43"/>
      <c r="AS1160" s="43"/>
      <c r="AT1160" s="43"/>
      <c r="AU1160" s="43" t="s">
        <v>376</v>
      </c>
      <c r="AV1160" s="43"/>
      <c r="AW1160" s="43" t="s">
        <v>30</v>
      </c>
      <c r="AX1160" s="43"/>
      <c r="AY1160" s="43" t="s">
        <v>30</v>
      </c>
      <c r="AZ1160" s="43"/>
      <c r="BA1160" s="44"/>
      <c r="BB1160" s="48"/>
      <c r="BC1160" s="43"/>
      <c r="BD1160" s="43"/>
      <c r="BE1160" s="43"/>
      <c r="BF1160" s="43">
        <v>1</v>
      </c>
      <c r="BG1160" s="43">
        <v>1</v>
      </c>
      <c r="BH1160" s="43">
        <v>2</v>
      </c>
      <c r="BI1160" s="43" t="s">
        <v>588</v>
      </c>
      <c r="BJ1160" s="43" t="s">
        <v>1280</v>
      </c>
      <c r="BK1160" s="43">
        <v>1992</v>
      </c>
      <c r="BL1160" s="43" t="str">
        <f t="shared" si="111"/>
        <v>1992Liverpool</v>
      </c>
      <c r="BM1160" s="49" t="str">
        <f t="shared" si="112"/>
        <v>Birmingham</v>
      </c>
      <c r="BN1160" s="43"/>
      <c r="BO1160" s="43"/>
      <c r="BP1160" s="43"/>
      <c r="BQ1160" s="43"/>
      <c r="BR1160" s="43"/>
      <c r="BS1160" s="43"/>
      <c r="BT1160" s="43"/>
      <c r="BU1160" s="43"/>
      <c r="BV1160" s="43" t="s">
        <v>376</v>
      </c>
      <c r="BW1160" s="43" t="s">
        <v>376</v>
      </c>
      <c r="BX1160" s="43"/>
      <c r="BY1160" s="49"/>
      <c r="BZ1160" s="50"/>
      <c r="CA1160" s="50"/>
      <c r="CB1160" s="88" t="str">
        <f t="shared" si="113"/>
        <v>19920413</v>
      </c>
    </row>
    <row r="1161" spans="1:80" s="32" customFormat="1" ht="12.95" customHeight="1" x14ac:dyDescent="0.2">
      <c r="A1161" s="43">
        <v>4</v>
      </c>
      <c r="B1161" s="43">
        <v>13</v>
      </c>
      <c r="C1161" s="43">
        <v>1992</v>
      </c>
      <c r="D1161" s="43" t="s">
        <v>658</v>
      </c>
      <c r="E1161" s="43" t="s">
        <v>465</v>
      </c>
      <c r="F1161" s="44" t="s">
        <v>1010</v>
      </c>
      <c r="G1161" s="43"/>
      <c r="H1161" s="44" t="s">
        <v>1011</v>
      </c>
      <c r="I1161" s="44" t="s">
        <v>1023</v>
      </c>
      <c r="J1161" s="45">
        <v>33707</v>
      </c>
      <c r="K1161" s="43" t="s">
        <v>1280</v>
      </c>
      <c r="L1161" s="43" t="s">
        <v>4</v>
      </c>
      <c r="M1161" s="43" t="s">
        <v>588</v>
      </c>
      <c r="N1161" s="46">
        <v>0</v>
      </c>
      <c r="O1161" s="46">
        <v>0</v>
      </c>
      <c r="P1161" s="44" t="s">
        <v>1219</v>
      </c>
      <c r="Q1161" s="44" t="s">
        <v>1111</v>
      </c>
      <c r="R1161" s="44" t="s">
        <v>376</v>
      </c>
      <c r="S1161" s="43" t="s">
        <v>1390</v>
      </c>
      <c r="T1161" s="43"/>
      <c r="U1161" s="43"/>
      <c r="V1161" s="43"/>
      <c r="W1161" s="43"/>
      <c r="X1161" s="43"/>
      <c r="Y1161" s="43"/>
      <c r="Z1161" s="43"/>
      <c r="AA1161" s="43"/>
      <c r="AB1161" s="43"/>
      <c r="AC1161" s="43"/>
      <c r="AD1161" s="43"/>
      <c r="AE1161" s="47">
        <f t="shared" si="108"/>
        <v>0</v>
      </c>
      <c r="AF1161" s="47">
        <f t="shared" si="109"/>
        <v>0</v>
      </c>
      <c r="AG1161" s="47">
        <f t="shared" si="110"/>
        <v>1</v>
      </c>
      <c r="AH1161" s="43" t="s">
        <v>1280</v>
      </c>
      <c r="AI1161" s="43" t="s">
        <v>1199</v>
      </c>
      <c r="AJ1161" s="43" t="s">
        <v>376</v>
      </c>
      <c r="AK1161" s="43" t="s">
        <v>658</v>
      </c>
      <c r="AL1161" s="43" t="s">
        <v>588</v>
      </c>
      <c r="AM1161" s="43" t="s">
        <v>1175</v>
      </c>
      <c r="AN1161" s="43" t="s">
        <v>376</v>
      </c>
      <c r="AO1161" s="43" t="s">
        <v>658</v>
      </c>
      <c r="AP1161" s="43"/>
      <c r="AQ1161" s="43">
        <v>2</v>
      </c>
      <c r="AR1161" s="43"/>
      <c r="AS1161" s="43"/>
      <c r="AT1161" s="43"/>
      <c r="AU1161" s="43" t="s">
        <v>376</v>
      </c>
      <c r="AV1161" s="43"/>
      <c r="AW1161" s="43" t="s">
        <v>30</v>
      </c>
      <c r="AX1161" s="43"/>
      <c r="AY1161" s="43" t="s">
        <v>30</v>
      </c>
      <c r="AZ1161" s="43"/>
      <c r="BA1161" s="44"/>
      <c r="BB1161" s="48"/>
      <c r="BC1161" s="43"/>
      <c r="BD1161" s="43"/>
      <c r="BE1161" s="43"/>
      <c r="BF1161" s="43">
        <v>1</v>
      </c>
      <c r="BG1161" s="43">
        <v>2</v>
      </c>
      <c r="BH1161" s="43">
        <v>1</v>
      </c>
      <c r="BI1161" s="43" t="s">
        <v>1280</v>
      </c>
      <c r="BJ1161" s="43" t="s">
        <v>588</v>
      </c>
      <c r="BK1161" s="43">
        <v>1992</v>
      </c>
      <c r="BL1161" s="43" t="str">
        <f t="shared" si="111"/>
        <v>1992Portsmouth</v>
      </c>
      <c r="BM1161" s="49" t="str">
        <f t="shared" si="112"/>
        <v>Birmingham</v>
      </c>
      <c r="BN1161" s="43"/>
      <c r="BO1161" s="43"/>
      <c r="BP1161" s="43"/>
      <c r="BQ1161" s="43"/>
      <c r="BR1161" s="43"/>
      <c r="BS1161" s="43"/>
      <c r="BT1161" s="43"/>
      <c r="BU1161" s="43"/>
      <c r="BV1161" s="43" t="s">
        <v>376</v>
      </c>
      <c r="BW1161" s="43" t="s">
        <v>376</v>
      </c>
      <c r="BX1161" s="43"/>
      <c r="BY1161" s="49"/>
      <c r="BZ1161" s="50"/>
      <c r="CA1161" s="50"/>
      <c r="CB1161" s="88" t="str">
        <f t="shared" si="113"/>
        <v>19920413</v>
      </c>
    </row>
    <row r="1162" spans="1:80" s="32" customFormat="1" ht="12.95" customHeight="1" x14ac:dyDescent="0.2">
      <c r="A1162" s="43">
        <v>5</v>
      </c>
      <c r="B1162" s="43">
        <v>9</v>
      </c>
      <c r="C1162" s="43">
        <v>1992</v>
      </c>
      <c r="D1162" s="43" t="s">
        <v>658</v>
      </c>
      <c r="E1162" s="43" t="s">
        <v>465</v>
      </c>
      <c r="F1162" s="44" t="s">
        <v>1010</v>
      </c>
      <c r="G1162" s="43"/>
      <c r="H1162" s="44" t="s">
        <v>1025</v>
      </c>
      <c r="I1162" s="44"/>
      <c r="J1162" s="45">
        <v>33733</v>
      </c>
      <c r="K1162" s="43" t="s">
        <v>588</v>
      </c>
      <c r="L1162" s="43" t="s">
        <v>3</v>
      </c>
      <c r="M1162" s="43" t="s">
        <v>793</v>
      </c>
      <c r="N1162" s="46">
        <v>2</v>
      </c>
      <c r="O1162" s="46">
        <v>0</v>
      </c>
      <c r="P1162" s="44" t="s">
        <v>1268</v>
      </c>
      <c r="Q1162" s="44" t="s">
        <v>1017</v>
      </c>
      <c r="R1162" s="44" t="s">
        <v>376</v>
      </c>
      <c r="S1162" s="43"/>
      <c r="T1162" s="43"/>
      <c r="U1162" s="43"/>
      <c r="V1162" s="43"/>
      <c r="W1162" s="43"/>
      <c r="X1162" s="43"/>
      <c r="Y1162" s="43"/>
      <c r="Z1162" s="43"/>
      <c r="AA1162" s="43"/>
      <c r="AB1162" s="43"/>
      <c r="AC1162" s="43"/>
      <c r="AD1162" s="43"/>
      <c r="AE1162" s="47">
        <f t="shared" si="108"/>
        <v>1</v>
      </c>
      <c r="AF1162" s="47">
        <f t="shared" si="109"/>
        <v>0</v>
      </c>
      <c r="AG1162" s="47">
        <f t="shared" si="110"/>
        <v>0</v>
      </c>
      <c r="AH1162" s="43" t="s">
        <v>588</v>
      </c>
      <c r="AI1162" s="43" t="s">
        <v>1175</v>
      </c>
      <c r="AJ1162" s="43" t="s">
        <v>376</v>
      </c>
      <c r="AK1162" s="43" t="s">
        <v>658</v>
      </c>
      <c r="AL1162" s="43" t="s">
        <v>793</v>
      </c>
      <c r="AM1162" s="43" t="s">
        <v>1164</v>
      </c>
      <c r="AN1162" s="43" t="s">
        <v>376</v>
      </c>
      <c r="AO1162" s="43" t="s">
        <v>658</v>
      </c>
      <c r="AP1162" s="43"/>
      <c r="AQ1162" s="43">
        <v>1</v>
      </c>
      <c r="AR1162" s="43"/>
      <c r="AS1162" s="43"/>
      <c r="AT1162" s="43"/>
      <c r="AU1162" s="43" t="s">
        <v>376</v>
      </c>
      <c r="AV1162" s="43"/>
      <c r="AW1162" s="43" t="s">
        <v>30</v>
      </c>
      <c r="AX1162" s="43"/>
      <c r="AY1162" s="43" t="s">
        <v>30</v>
      </c>
      <c r="AZ1162" s="43"/>
      <c r="BA1162" s="44"/>
      <c r="BB1162" s="48" t="s">
        <v>30</v>
      </c>
      <c r="BC1162" s="43" t="s">
        <v>30</v>
      </c>
      <c r="BD1162" s="43"/>
      <c r="BE1162" s="43"/>
      <c r="BF1162" s="43">
        <v>1</v>
      </c>
      <c r="BG1162" s="43">
        <v>1</v>
      </c>
      <c r="BH1162" s="43">
        <v>2</v>
      </c>
      <c r="BI1162" s="43" t="s">
        <v>588</v>
      </c>
      <c r="BJ1162" s="43" t="s">
        <v>793</v>
      </c>
      <c r="BK1162" s="43">
        <v>1992</v>
      </c>
      <c r="BL1162" s="43" t="str">
        <f t="shared" si="111"/>
        <v>1992Liverpool</v>
      </c>
      <c r="BM1162" s="49" t="str">
        <f t="shared" si="112"/>
        <v>London</v>
      </c>
      <c r="BN1162" s="43"/>
      <c r="BO1162" s="43"/>
      <c r="BP1162" s="43"/>
      <c r="BQ1162" s="43"/>
      <c r="BR1162" s="43"/>
      <c r="BS1162" s="43"/>
      <c r="BT1162" s="43"/>
      <c r="BU1162" s="43"/>
      <c r="BV1162" s="43" t="s">
        <v>376</v>
      </c>
      <c r="BW1162" s="43" t="s">
        <v>376</v>
      </c>
      <c r="BX1162" s="43"/>
      <c r="BY1162" s="49"/>
      <c r="BZ1162" s="50"/>
      <c r="CA1162" s="50"/>
      <c r="CB1162" s="88" t="str">
        <f t="shared" si="113"/>
        <v>19920509</v>
      </c>
    </row>
    <row r="1163" spans="1:80" s="32" customFormat="1" ht="12.95" customHeight="1" x14ac:dyDescent="0.2">
      <c r="A1163" s="43">
        <v>5</v>
      </c>
      <c r="B1163" s="43">
        <v>9</v>
      </c>
      <c r="C1163" s="43">
        <v>1992</v>
      </c>
      <c r="D1163" s="43" t="s">
        <v>658</v>
      </c>
      <c r="E1163" s="43" t="s">
        <v>465</v>
      </c>
      <c r="F1163" s="44" t="s">
        <v>1010</v>
      </c>
      <c r="G1163" s="43"/>
      <c r="H1163" s="44" t="s">
        <v>1025</v>
      </c>
      <c r="I1163" s="44"/>
      <c r="J1163" s="45">
        <v>33733</v>
      </c>
      <c r="K1163" s="43" t="s">
        <v>793</v>
      </c>
      <c r="L1163" s="43" t="s">
        <v>4</v>
      </c>
      <c r="M1163" s="43" t="s">
        <v>588</v>
      </c>
      <c r="N1163" s="46">
        <v>0</v>
      </c>
      <c r="O1163" s="46">
        <v>2</v>
      </c>
      <c r="P1163" s="44" t="s">
        <v>1268</v>
      </c>
      <c r="Q1163" s="44" t="s">
        <v>1017</v>
      </c>
      <c r="R1163" s="44" t="s">
        <v>376</v>
      </c>
      <c r="S1163" s="43"/>
      <c r="T1163" s="43"/>
      <c r="U1163" s="43"/>
      <c r="V1163" s="43"/>
      <c r="W1163" s="43"/>
      <c r="X1163" s="43"/>
      <c r="Y1163" s="43"/>
      <c r="Z1163" s="43"/>
      <c r="AA1163" s="43"/>
      <c r="AB1163" s="43"/>
      <c r="AC1163" s="43"/>
      <c r="AD1163" s="43"/>
      <c r="AE1163" s="47">
        <f t="shared" si="108"/>
        <v>0</v>
      </c>
      <c r="AF1163" s="47">
        <f t="shared" si="109"/>
        <v>0</v>
      </c>
      <c r="AG1163" s="47">
        <f t="shared" si="110"/>
        <v>1</v>
      </c>
      <c r="AH1163" s="43" t="s">
        <v>793</v>
      </c>
      <c r="AI1163" s="43" t="s">
        <v>1164</v>
      </c>
      <c r="AJ1163" s="43" t="s">
        <v>376</v>
      </c>
      <c r="AK1163" s="43" t="s">
        <v>658</v>
      </c>
      <c r="AL1163" s="43" t="s">
        <v>588</v>
      </c>
      <c r="AM1163" s="43" t="s">
        <v>1175</v>
      </c>
      <c r="AN1163" s="43" t="s">
        <v>376</v>
      </c>
      <c r="AO1163" s="43" t="s">
        <v>658</v>
      </c>
      <c r="AP1163" s="43"/>
      <c r="AQ1163" s="43">
        <v>1</v>
      </c>
      <c r="AR1163" s="43"/>
      <c r="AS1163" s="43"/>
      <c r="AT1163" s="43"/>
      <c r="AU1163" s="43" t="s">
        <v>376</v>
      </c>
      <c r="AV1163" s="43"/>
      <c r="AW1163" s="43" t="s">
        <v>30</v>
      </c>
      <c r="AX1163" s="43"/>
      <c r="AY1163" s="43" t="s">
        <v>30</v>
      </c>
      <c r="AZ1163" s="43"/>
      <c r="BA1163" s="44"/>
      <c r="BB1163" s="48"/>
      <c r="BC1163" s="43" t="s">
        <v>30</v>
      </c>
      <c r="BD1163" s="43"/>
      <c r="BE1163" s="43"/>
      <c r="BF1163" s="43">
        <v>1</v>
      </c>
      <c r="BG1163" s="43">
        <v>2</v>
      </c>
      <c r="BH1163" s="43">
        <v>1</v>
      </c>
      <c r="BI1163" s="43" t="s">
        <v>793</v>
      </c>
      <c r="BJ1163" s="43" t="s">
        <v>588</v>
      </c>
      <c r="BK1163" s="43">
        <v>1992</v>
      </c>
      <c r="BL1163" s="43" t="str">
        <f t="shared" si="111"/>
        <v>1992Sunderland</v>
      </c>
      <c r="BM1163" s="49" t="str">
        <f t="shared" si="112"/>
        <v>London</v>
      </c>
      <c r="BN1163" s="43"/>
      <c r="BO1163" s="43"/>
      <c r="BP1163" s="43"/>
      <c r="BQ1163" s="43"/>
      <c r="BR1163" s="43"/>
      <c r="BS1163" s="43"/>
      <c r="BT1163" s="43"/>
      <c r="BU1163" s="43"/>
      <c r="BV1163" s="43" t="s">
        <v>376</v>
      </c>
      <c r="BW1163" s="43" t="s">
        <v>376</v>
      </c>
      <c r="BX1163" s="43"/>
      <c r="BY1163" s="49"/>
      <c r="BZ1163" s="50"/>
      <c r="CA1163" s="50"/>
      <c r="CB1163" s="88" t="str">
        <f t="shared" si="113"/>
        <v>19920509</v>
      </c>
    </row>
    <row r="1164" spans="1:80" s="47" customFormat="1" ht="12.95" customHeight="1" x14ac:dyDescent="0.2">
      <c r="A1164" s="43">
        <v>2</v>
      </c>
      <c r="B1164" s="43">
        <v>7</v>
      </c>
      <c r="C1164" s="43">
        <v>1993</v>
      </c>
      <c r="D1164" s="49" t="s">
        <v>658</v>
      </c>
      <c r="E1164" s="49" t="s">
        <v>449</v>
      </c>
      <c r="F1164" s="49" t="s">
        <v>1327</v>
      </c>
      <c r="G1164" s="49"/>
      <c r="H1164" s="49" t="s">
        <v>1011</v>
      </c>
      <c r="I1164" s="49">
        <v>1</v>
      </c>
      <c r="J1164" s="53">
        <v>34007</v>
      </c>
      <c r="K1164" s="49" t="s">
        <v>798</v>
      </c>
      <c r="L1164" s="49" t="s">
        <v>4</v>
      </c>
      <c r="M1164" s="49" t="s">
        <v>587</v>
      </c>
      <c r="N1164" s="54">
        <v>1</v>
      </c>
      <c r="O1164" s="54">
        <v>3</v>
      </c>
      <c r="P1164" s="49" t="s">
        <v>1391</v>
      </c>
      <c r="Q1164" s="49" t="s">
        <v>1017</v>
      </c>
      <c r="R1164" s="49" t="s">
        <v>376</v>
      </c>
      <c r="S1164" s="49"/>
      <c r="T1164" s="49"/>
      <c r="U1164" s="49"/>
      <c r="V1164" s="49"/>
      <c r="W1164" s="49"/>
      <c r="X1164" s="49"/>
      <c r="Y1164" s="49"/>
      <c r="Z1164" s="54"/>
      <c r="AA1164" s="55">
        <v>1</v>
      </c>
      <c r="AB1164" s="55">
        <v>3</v>
      </c>
      <c r="AC1164" s="56">
        <v>0</v>
      </c>
      <c r="AD1164" s="49" t="s">
        <v>1033</v>
      </c>
      <c r="AE1164" s="47">
        <f t="shared" si="108"/>
        <v>0</v>
      </c>
      <c r="AF1164" s="47">
        <f t="shared" si="109"/>
        <v>0</v>
      </c>
      <c r="AG1164" s="47">
        <f t="shared" si="110"/>
        <v>1</v>
      </c>
      <c r="AH1164" s="49" t="s">
        <v>1017</v>
      </c>
      <c r="AI1164" s="49" t="s">
        <v>1018</v>
      </c>
      <c r="AJ1164" s="49" t="s">
        <v>376</v>
      </c>
      <c r="AK1164" s="47" t="s">
        <v>658</v>
      </c>
      <c r="AL1164" s="49" t="s">
        <v>1017</v>
      </c>
      <c r="AM1164" s="49" t="s">
        <v>1018</v>
      </c>
      <c r="AN1164" s="49" t="s">
        <v>376</v>
      </c>
      <c r="AO1164" s="47" t="s">
        <v>658</v>
      </c>
      <c r="AP1164" s="49"/>
      <c r="AQ1164" s="49">
        <v>2</v>
      </c>
      <c r="AR1164" s="49"/>
      <c r="AS1164" s="49"/>
      <c r="AT1164" s="43"/>
      <c r="AU1164" s="49" t="s">
        <v>376</v>
      </c>
      <c r="AV1164" s="49"/>
      <c r="AW1164" s="49" t="s">
        <v>30</v>
      </c>
      <c r="AX1164" s="49"/>
      <c r="AY1164" s="49"/>
      <c r="AZ1164" s="49" t="s">
        <v>30</v>
      </c>
      <c r="BA1164" s="49"/>
      <c r="BB1164" s="57"/>
      <c r="BC1164" s="49"/>
      <c r="BD1164" s="57"/>
      <c r="BE1164" s="57"/>
      <c r="BF1164" s="32">
        <v>1</v>
      </c>
      <c r="BG1164" s="49">
        <v>1</v>
      </c>
      <c r="BH1164" s="49"/>
      <c r="BI1164" s="49" t="s">
        <v>798</v>
      </c>
      <c r="BJ1164" s="49" t="s">
        <v>587</v>
      </c>
      <c r="BK1164" s="49">
        <v>1993</v>
      </c>
      <c r="BL1164" s="43" t="str">
        <f t="shared" si="111"/>
        <v>1993Crystal Palace</v>
      </c>
      <c r="BM1164" s="49" t="str">
        <f t="shared" si="112"/>
        <v>Crystal Palace</v>
      </c>
      <c r="BN1164" s="49"/>
      <c r="BO1164" s="49"/>
      <c r="BP1164" s="49"/>
      <c r="BQ1164" s="49"/>
      <c r="BR1164" s="49"/>
      <c r="BS1164" s="49"/>
      <c r="BT1164" s="49"/>
      <c r="BU1164" s="49"/>
      <c r="BV1164" s="49" t="s">
        <v>376</v>
      </c>
      <c r="BW1164" s="49" t="s">
        <v>376</v>
      </c>
      <c r="BX1164" s="49"/>
      <c r="BY1164" s="49"/>
      <c r="BZ1164" s="50"/>
      <c r="CA1164" s="50"/>
      <c r="CB1164" s="88" t="str">
        <f t="shared" si="113"/>
        <v>19930207</v>
      </c>
    </row>
    <row r="1165" spans="1:80" s="47" customFormat="1" ht="12.95" customHeight="1" x14ac:dyDescent="0.2">
      <c r="A1165" s="43">
        <v>2</v>
      </c>
      <c r="B1165" s="43">
        <v>7</v>
      </c>
      <c r="C1165" s="43">
        <v>1993</v>
      </c>
      <c r="D1165" s="49" t="s">
        <v>658</v>
      </c>
      <c r="E1165" s="49" t="s">
        <v>449</v>
      </c>
      <c r="F1165" s="49" t="s">
        <v>1327</v>
      </c>
      <c r="G1165" s="49"/>
      <c r="H1165" s="49" t="s">
        <v>1011</v>
      </c>
      <c r="I1165" s="49">
        <v>1</v>
      </c>
      <c r="J1165" s="53">
        <v>34007</v>
      </c>
      <c r="K1165" s="49" t="s">
        <v>587</v>
      </c>
      <c r="L1165" s="49" t="s">
        <v>3</v>
      </c>
      <c r="M1165" s="49" t="s">
        <v>798</v>
      </c>
      <c r="N1165" s="54">
        <v>3</v>
      </c>
      <c r="O1165" s="54">
        <v>1</v>
      </c>
      <c r="P1165" s="49" t="s">
        <v>1391</v>
      </c>
      <c r="Q1165" s="49" t="s">
        <v>1017</v>
      </c>
      <c r="R1165" s="49" t="s">
        <v>376</v>
      </c>
      <c r="S1165" s="49"/>
      <c r="T1165" s="49"/>
      <c r="U1165" s="49"/>
      <c r="V1165" s="49"/>
      <c r="W1165" s="49"/>
      <c r="X1165" s="49"/>
      <c r="Y1165" s="49"/>
      <c r="Z1165" s="54"/>
      <c r="AA1165" s="55">
        <v>3</v>
      </c>
      <c r="AB1165" s="55">
        <v>1</v>
      </c>
      <c r="AC1165" s="56">
        <v>3</v>
      </c>
      <c r="AD1165" s="49" t="s">
        <v>1037</v>
      </c>
      <c r="AE1165" s="47">
        <f t="shared" si="108"/>
        <v>1</v>
      </c>
      <c r="AF1165" s="47">
        <f t="shared" si="109"/>
        <v>0</v>
      </c>
      <c r="AG1165" s="47">
        <f t="shared" si="110"/>
        <v>0</v>
      </c>
      <c r="AH1165" s="49" t="s">
        <v>1017</v>
      </c>
      <c r="AI1165" s="49" t="s">
        <v>1018</v>
      </c>
      <c r="AJ1165" s="49" t="s">
        <v>376</v>
      </c>
      <c r="AK1165" s="47" t="s">
        <v>658</v>
      </c>
      <c r="AL1165" s="49" t="s">
        <v>1017</v>
      </c>
      <c r="AM1165" s="49" t="s">
        <v>1018</v>
      </c>
      <c r="AN1165" s="49" t="s">
        <v>376</v>
      </c>
      <c r="AO1165" s="47" t="s">
        <v>658</v>
      </c>
      <c r="AP1165" s="49"/>
      <c r="AQ1165" s="49">
        <v>2</v>
      </c>
      <c r="AR1165" s="49"/>
      <c r="AS1165" s="49"/>
      <c r="AT1165" s="43"/>
      <c r="AU1165" s="49" t="s">
        <v>376</v>
      </c>
      <c r="AV1165" s="49"/>
      <c r="AW1165" s="49" t="s">
        <v>30</v>
      </c>
      <c r="AX1165" s="49"/>
      <c r="AY1165" s="49"/>
      <c r="AZ1165" s="49" t="s">
        <v>30</v>
      </c>
      <c r="BA1165" s="49"/>
      <c r="BB1165" s="57"/>
      <c r="BC1165" s="49"/>
      <c r="BD1165" s="57"/>
      <c r="BE1165" s="57"/>
      <c r="BF1165" s="32">
        <v>1</v>
      </c>
      <c r="BG1165" s="49">
        <v>1</v>
      </c>
      <c r="BH1165" s="49"/>
      <c r="BI1165" s="49" t="s">
        <v>587</v>
      </c>
      <c r="BJ1165" s="49" t="s">
        <v>798</v>
      </c>
      <c r="BK1165" s="49">
        <v>1993</v>
      </c>
      <c r="BL1165" s="43" t="str">
        <f t="shared" si="111"/>
        <v>1993Arsenal</v>
      </c>
      <c r="BM1165" s="49" t="str">
        <f t="shared" si="112"/>
        <v>Crystal Palace</v>
      </c>
      <c r="BN1165" s="49"/>
      <c r="BO1165" s="49"/>
      <c r="BP1165" s="49"/>
      <c r="BQ1165" s="49"/>
      <c r="BR1165" s="49"/>
      <c r="BS1165" s="49"/>
      <c r="BT1165" s="49"/>
      <c r="BU1165" s="49"/>
      <c r="BV1165" s="49" t="s">
        <v>376</v>
      </c>
      <c r="BW1165" s="49" t="s">
        <v>376</v>
      </c>
      <c r="BX1165" s="49"/>
      <c r="BY1165" s="49"/>
      <c r="BZ1165" s="50"/>
      <c r="CA1165" s="50"/>
      <c r="CB1165" s="88" t="str">
        <f t="shared" si="113"/>
        <v>19930207</v>
      </c>
    </row>
    <row r="1166" spans="1:80" s="47" customFormat="1" ht="12.95" customHeight="1" x14ac:dyDescent="0.2">
      <c r="A1166" s="43">
        <v>2</v>
      </c>
      <c r="B1166" s="43">
        <v>10</v>
      </c>
      <c r="C1166" s="43">
        <v>1993</v>
      </c>
      <c r="D1166" s="49" t="s">
        <v>658</v>
      </c>
      <c r="E1166" s="49" t="s">
        <v>449</v>
      </c>
      <c r="F1166" s="49" t="s">
        <v>1327</v>
      </c>
      <c r="G1166" s="49"/>
      <c r="H1166" s="49" t="s">
        <v>1011</v>
      </c>
      <c r="I1166" s="49">
        <v>1</v>
      </c>
      <c r="J1166" s="53">
        <v>34010</v>
      </c>
      <c r="K1166" s="49" t="s">
        <v>1094</v>
      </c>
      <c r="L1166" s="49" t="s">
        <v>4</v>
      </c>
      <c r="M1166" s="49" t="s">
        <v>1093</v>
      </c>
      <c r="N1166" s="54">
        <v>2</v>
      </c>
      <c r="O1166" s="54">
        <v>4</v>
      </c>
      <c r="P1166" s="49" t="s">
        <v>1178</v>
      </c>
      <c r="Q1166" s="49" t="s">
        <v>1085</v>
      </c>
      <c r="R1166" s="49" t="s">
        <v>376</v>
      </c>
      <c r="S1166" s="49"/>
      <c r="T1166" s="49"/>
      <c r="U1166" s="49"/>
      <c r="V1166" s="49"/>
      <c r="W1166" s="49"/>
      <c r="X1166" s="49"/>
      <c r="Y1166" s="49"/>
      <c r="Z1166" s="54"/>
      <c r="AA1166" s="55">
        <v>2</v>
      </c>
      <c r="AB1166" s="55">
        <v>4</v>
      </c>
      <c r="AC1166" s="56">
        <v>0</v>
      </c>
      <c r="AD1166" s="49" t="s">
        <v>1033</v>
      </c>
      <c r="AE1166" s="47">
        <f t="shared" si="108"/>
        <v>0</v>
      </c>
      <c r="AF1166" s="47">
        <f t="shared" si="109"/>
        <v>0</v>
      </c>
      <c r="AG1166" s="47">
        <f t="shared" si="110"/>
        <v>1</v>
      </c>
      <c r="AH1166" s="49" t="s">
        <v>1085</v>
      </c>
      <c r="AI1166" s="49" t="s">
        <v>1086</v>
      </c>
      <c r="AJ1166" s="49" t="s">
        <v>376</v>
      </c>
      <c r="AK1166" s="47" t="s">
        <v>658</v>
      </c>
      <c r="AL1166" s="49" t="s">
        <v>1097</v>
      </c>
      <c r="AM1166" s="49" t="s">
        <v>1098</v>
      </c>
      <c r="AN1166" s="49" t="s">
        <v>376</v>
      </c>
      <c r="AO1166" s="47" t="s">
        <v>658</v>
      </c>
      <c r="AP1166" s="49"/>
      <c r="AQ1166" s="49">
        <v>2</v>
      </c>
      <c r="AR1166" s="49"/>
      <c r="AS1166" s="49"/>
      <c r="AT1166" s="43"/>
      <c r="AU1166" s="49" t="s">
        <v>376</v>
      </c>
      <c r="AV1166" s="49"/>
      <c r="AW1166" s="49" t="s">
        <v>30</v>
      </c>
      <c r="AX1166" s="49"/>
      <c r="AY1166" s="49"/>
      <c r="AZ1166" s="49" t="s">
        <v>30</v>
      </c>
      <c r="BA1166" s="49"/>
      <c r="BB1166" s="57"/>
      <c r="BC1166" s="49"/>
      <c r="BD1166" s="57"/>
      <c r="BE1166" s="57"/>
      <c r="BF1166" s="32">
        <v>1</v>
      </c>
      <c r="BG1166" s="49">
        <v>1</v>
      </c>
      <c r="BH1166" s="49"/>
      <c r="BI1166" s="49" t="s">
        <v>1094</v>
      </c>
      <c r="BJ1166" s="49" t="s">
        <v>1093</v>
      </c>
      <c r="BK1166" s="49">
        <v>1993</v>
      </c>
      <c r="BL1166" s="43" t="str">
        <f t="shared" si="111"/>
        <v>1993Blackburn Rovers</v>
      </c>
      <c r="BM1166" s="49" t="str">
        <f t="shared" si="112"/>
        <v>Blackburn Rovers</v>
      </c>
      <c r="BN1166" s="49"/>
      <c r="BO1166" s="49"/>
      <c r="BP1166" s="49"/>
      <c r="BQ1166" s="49"/>
      <c r="BR1166" s="49"/>
      <c r="BS1166" s="49"/>
      <c r="BT1166" s="49"/>
      <c r="BU1166" s="49"/>
      <c r="BV1166" s="49" t="s">
        <v>376</v>
      </c>
      <c r="BW1166" s="49" t="s">
        <v>376</v>
      </c>
      <c r="BX1166" s="49"/>
      <c r="BY1166" s="49"/>
      <c r="BZ1166" s="50"/>
      <c r="CA1166" s="50"/>
      <c r="CB1166" s="88" t="str">
        <f t="shared" si="113"/>
        <v>19930210</v>
      </c>
    </row>
    <row r="1167" spans="1:80" s="47" customFormat="1" ht="12.95" customHeight="1" x14ac:dyDescent="0.2">
      <c r="A1167" s="43">
        <v>2</v>
      </c>
      <c r="B1167" s="43">
        <v>10</v>
      </c>
      <c r="C1167" s="43">
        <v>1993</v>
      </c>
      <c r="D1167" s="49" t="s">
        <v>658</v>
      </c>
      <c r="E1167" s="49" t="s">
        <v>449</v>
      </c>
      <c r="F1167" s="49" t="s">
        <v>1327</v>
      </c>
      <c r="G1167" s="49"/>
      <c r="H1167" s="49" t="s">
        <v>1011</v>
      </c>
      <c r="I1167" s="49">
        <v>1</v>
      </c>
      <c r="J1167" s="53">
        <v>34010</v>
      </c>
      <c r="K1167" s="49" t="s">
        <v>1093</v>
      </c>
      <c r="L1167" s="49" t="s">
        <v>3</v>
      </c>
      <c r="M1167" s="49" t="s">
        <v>1094</v>
      </c>
      <c r="N1167" s="54">
        <v>4</v>
      </c>
      <c r="O1167" s="54">
        <v>2</v>
      </c>
      <c r="P1167" s="49" t="s">
        <v>1178</v>
      </c>
      <c r="Q1167" s="49" t="s">
        <v>1085</v>
      </c>
      <c r="R1167" s="49" t="s">
        <v>376</v>
      </c>
      <c r="S1167" s="49"/>
      <c r="T1167" s="49"/>
      <c r="U1167" s="49"/>
      <c r="V1167" s="49"/>
      <c r="W1167" s="49"/>
      <c r="X1167" s="49"/>
      <c r="Y1167" s="49"/>
      <c r="Z1167" s="54"/>
      <c r="AA1167" s="55">
        <v>4</v>
      </c>
      <c r="AB1167" s="55">
        <v>2</v>
      </c>
      <c r="AC1167" s="56">
        <v>4</v>
      </c>
      <c r="AD1167" s="49" t="s">
        <v>1037</v>
      </c>
      <c r="AE1167" s="47">
        <f t="shared" si="108"/>
        <v>1</v>
      </c>
      <c r="AF1167" s="47">
        <f t="shared" si="109"/>
        <v>0</v>
      </c>
      <c r="AG1167" s="47">
        <f t="shared" si="110"/>
        <v>0</v>
      </c>
      <c r="AH1167" s="49" t="s">
        <v>1097</v>
      </c>
      <c r="AI1167" s="49" t="s">
        <v>1098</v>
      </c>
      <c r="AJ1167" s="49" t="s">
        <v>376</v>
      </c>
      <c r="AK1167" s="47" t="s">
        <v>658</v>
      </c>
      <c r="AL1167" s="49" t="s">
        <v>1085</v>
      </c>
      <c r="AM1167" s="49" t="s">
        <v>1086</v>
      </c>
      <c r="AN1167" s="49" t="s">
        <v>376</v>
      </c>
      <c r="AO1167" s="47" t="s">
        <v>658</v>
      </c>
      <c r="AP1167" s="49"/>
      <c r="AQ1167" s="49">
        <v>2</v>
      </c>
      <c r="AR1167" s="49"/>
      <c r="AS1167" s="49"/>
      <c r="AT1167" s="43"/>
      <c r="AU1167" s="49" t="s">
        <v>376</v>
      </c>
      <c r="AV1167" s="49"/>
      <c r="AW1167" s="49" t="s">
        <v>30</v>
      </c>
      <c r="AX1167" s="49"/>
      <c r="AY1167" s="49"/>
      <c r="AZ1167" s="49" t="s">
        <v>30</v>
      </c>
      <c r="BA1167" s="49"/>
      <c r="BB1167" s="57"/>
      <c r="BC1167" s="49"/>
      <c r="BD1167" s="57"/>
      <c r="BE1167" s="57"/>
      <c r="BF1167" s="32">
        <v>1</v>
      </c>
      <c r="BG1167" s="49">
        <v>1</v>
      </c>
      <c r="BH1167" s="49"/>
      <c r="BI1167" s="49" t="s">
        <v>1093</v>
      </c>
      <c r="BJ1167" s="49" t="s">
        <v>1094</v>
      </c>
      <c r="BK1167" s="49">
        <v>1993</v>
      </c>
      <c r="BL1167" s="43" t="str">
        <f t="shared" si="111"/>
        <v>1993Sheffield Wednesday</v>
      </c>
      <c r="BM1167" s="49" t="str">
        <f t="shared" si="112"/>
        <v>Blackburn Rovers</v>
      </c>
      <c r="BN1167" s="49"/>
      <c r="BO1167" s="49"/>
      <c r="BP1167" s="49"/>
      <c r="BQ1167" s="49"/>
      <c r="BR1167" s="49"/>
      <c r="BS1167" s="49"/>
      <c r="BT1167" s="49"/>
      <c r="BU1167" s="49"/>
      <c r="BV1167" s="49" t="s">
        <v>376</v>
      </c>
      <c r="BW1167" s="49" t="s">
        <v>376</v>
      </c>
      <c r="BX1167" s="49"/>
      <c r="BY1167" s="49"/>
      <c r="BZ1167" s="50"/>
      <c r="CA1167" s="50"/>
      <c r="CB1167" s="88" t="str">
        <f t="shared" si="113"/>
        <v>19930210</v>
      </c>
    </row>
    <row r="1168" spans="1:80" s="47" customFormat="1" ht="12.95" customHeight="1" x14ac:dyDescent="0.2">
      <c r="A1168" s="43">
        <v>3</v>
      </c>
      <c r="B1168" s="43">
        <v>10</v>
      </c>
      <c r="C1168" s="43">
        <v>1993</v>
      </c>
      <c r="D1168" s="49" t="s">
        <v>658</v>
      </c>
      <c r="E1168" s="49" t="s">
        <v>449</v>
      </c>
      <c r="F1168" s="49" t="s">
        <v>1327</v>
      </c>
      <c r="G1168" s="49"/>
      <c r="H1168" s="49" t="s">
        <v>1011</v>
      </c>
      <c r="I1168" s="49">
        <v>2</v>
      </c>
      <c r="J1168" s="53">
        <v>34038</v>
      </c>
      <c r="K1168" s="49" t="s">
        <v>587</v>
      </c>
      <c r="L1168" s="49" t="s">
        <v>3</v>
      </c>
      <c r="M1168" s="49" t="s">
        <v>798</v>
      </c>
      <c r="N1168" s="54">
        <v>2</v>
      </c>
      <c r="O1168" s="54">
        <v>0</v>
      </c>
      <c r="P1168" s="49" t="s">
        <v>1281</v>
      </c>
      <c r="Q1168" s="49" t="s">
        <v>1017</v>
      </c>
      <c r="R1168" s="49" t="s">
        <v>376</v>
      </c>
      <c r="S1168" s="49"/>
      <c r="T1168" s="49"/>
      <c r="U1168" s="49"/>
      <c r="V1168" s="49"/>
      <c r="W1168" s="49"/>
      <c r="X1168" s="49"/>
      <c r="Y1168" s="49"/>
      <c r="Z1168" s="54"/>
      <c r="AA1168" s="55">
        <v>5</v>
      </c>
      <c r="AB1168" s="55">
        <v>1</v>
      </c>
      <c r="AC1168" s="56">
        <v>3</v>
      </c>
      <c r="AD1168" s="49" t="s">
        <v>1033</v>
      </c>
      <c r="AE1168" s="47">
        <f t="shared" si="108"/>
        <v>1</v>
      </c>
      <c r="AF1168" s="47">
        <f t="shared" si="109"/>
        <v>0</v>
      </c>
      <c r="AG1168" s="47">
        <f t="shared" si="110"/>
        <v>0</v>
      </c>
      <c r="AH1168" s="49" t="s">
        <v>1017</v>
      </c>
      <c r="AI1168" s="49" t="s">
        <v>1018</v>
      </c>
      <c r="AJ1168" s="49" t="s">
        <v>376</v>
      </c>
      <c r="AK1168" s="47" t="s">
        <v>658</v>
      </c>
      <c r="AL1168" s="49" t="s">
        <v>1017</v>
      </c>
      <c r="AM1168" s="49" t="s">
        <v>1018</v>
      </c>
      <c r="AN1168" s="49" t="s">
        <v>376</v>
      </c>
      <c r="AO1168" s="47" t="s">
        <v>658</v>
      </c>
      <c r="AP1168" s="49"/>
      <c r="AQ1168" s="49">
        <v>2</v>
      </c>
      <c r="AR1168" s="49"/>
      <c r="AS1168" s="49"/>
      <c r="AT1168" s="43"/>
      <c r="AU1168" s="49" t="s">
        <v>376</v>
      </c>
      <c r="AV1168" s="49"/>
      <c r="AW1168" s="49" t="s">
        <v>30</v>
      </c>
      <c r="AX1168" s="49"/>
      <c r="AY1168" s="49"/>
      <c r="AZ1168" s="49" t="s">
        <v>30</v>
      </c>
      <c r="BA1168" s="49"/>
      <c r="BB1168" s="57"/>
      <c r="BC1168" s="49"/>
      <c r="BD1168" s="57"/>
      <c r="BE1168" s="57"/>
      <c r="BF1168" s="32">
        <v>1</v>
      </c>
      <c r="BG1168" s="49">
        <v>1</v>
      </c>
      <c r="BH1168" s="49"/>
      <c r="BI1168" s="49" t="s">
        <v>587</v>
      </c>
      <c r="BJ1168" s="49" t="s">
        <v>798</v>
      </c>
      <c r="BK1168" s="49">
        <v>1993</v>
      </c>
      <c r="BL1168" s="43" t="str">
        <f t="shared" si="111"/>
        <v>1993Arsenal</v>
      </c>
      <c r="BM1168" s="49" t="str">
        <f t="shared" si="112"/>
        <v>Arsenal</v>
      </c>
      <c r="BN1168" s="49"/>
      <c r="BO1168" s="49"/>
      <c r="BP1168" s="49"/>
      <c r="BQ1168" s="49"/>
      <c r="BR1168" s="49"/>
      <c r="BS1168" s="49"/>
      <c r="BT1168" s="49"/>
      <c r="BU1168" s="49"/>
      <c r="BV1168" s="49" t="s">
        <v>376</v>
      </c>
      <c r="BW1168" s="49" t="s">
        <v>376</v>
      </c>
      <c r="BX1168" s="49"/>
      <c r="BY1168" s="49"/>
      <c r="BZ1168" s="50"/>
      <c r="CA1168" s="50"/>
      <c r="CB1168" s="88" t="str">
        <f t="shared" si="113"/>
        <v>19930310</v>
      </c>
    </row>
    <row r="1169" spans="1:80" s="47" customFormat="1" ht="12.95" customHeight="1" x14ac:dyDescent="0.2">
      <c r="A1169" s="43">
        <v>3</v>
      </c>
      <c r="B1169" s="43">
        <v>10</v>
      </c>
      <c r="C1169" s="43">
        <v>1993</v>
      </c>
      <c r="D1169" s="49" t="s">
        <v>658</v>
      </c>
      <c r="E1169" s="49" t="s">
        <v>449</v>
      </c>
      <c r="F1169" s="49" t="s">
        <v>1327</v>
      </c>
      <c r="G1169" s="49"/>
      <c r="H1169" s="49" t="s">
        <v>1011</v>
      </c>
      <c r="I1169" s="49">
        <v>2</v>
      </c>
      <c r="J1169" s="53">
        <v>34038</v>
      </c>
      <c r="K1169" s="49" t="s">
        <v>798</v>
      </c>
      <c r="L1169" s="49" t="s">
        <v>4</v>
      </c>
      <c r="M1169" s="49" t="s">
        <v>587</v>
      </c>
      <c r="N1169" s="54">
        <v>0</v>
      </c>
      <c r="O1169" s="54">
        <v>2</v>
      </c>
      <c r="P1169" s="49" t="s">
        <v>1281</v>
      </c>
      <c r="Q1169" s="49" t="s">
        <v>1017</v>
      </c>
      <c r="R1169" s="49" t="s">
        <v>376</v>
      </c>
      <c r="S1169" s="49"/>
      <c r="T1169" s="49"/>
      <c r="U1169" s="49"/>
      <c r="V1169" s="49"/>
      <c r="W1169" s="49"/>
      <c r="X1169" s="49"/>
      <c r="Y1169" s="49"/>
      <c r="Z1169" s="54"/>
      <c r="AA1169" s="55">
        <v>1</v>
      </c>
      <c r="AB1169" s="55">
        <v>5</v>
      </c>
      <c r="AC1169" s="56">
        <v>0</v>
      </c>
      <c r="AD1169" s="49" t="s">
        <v>1037</v>
      </c>
      <c r="AE1169" s="47">
        <f t="shared" si="108"/>
        <v>0</v>
      </c>
      <c r="AF1169" s="47">
        <f t="shared" si="109"/>
        <v>0</v>
      </c>
      <c r="AG1169" s="47">
        <f t="shared" si="110"/>
        <v>1</v>
      </c>
      <c r="AH1169" s="49" t="s">
        <v>1017</v>
      </c>
      <c r="AI1169" s="49" t="s">
        <v>1018</v>
      </c>
      <c r="AJ1169" s="49" t="s">
        <v>376</v>
      </c>
      <c r="AK1169" s="47" t="s">
        <v>658</v>
      </c>
      <c r="AL1169" s="49" t="s">
        <v>1017</v>
      </c>
      <c r="AM1169" s="49" t="s">
        <v>1018</v>
      </c>
      <c r="AN1169" s="49" t="s">
        <v>376</v>
      </c>
      <c r="AO1169" s="47" t="s">
        <v>658</v>
      </c>
      <c r="AP1169" s="49"/>
      <c r="AQ1169" s="49">
        <v>2</v>
      </c>
      <c r="AR1169" s="49"/>
      <c r="AS1169" s="49">
        <v>1</v>
      </c>
      <c r="AT1169" s="43"/>
      <c r="AU1169" s="49" t="s">
        <v>376</v>
      </c>
      <c r="AV1169" s="49"/>
      <c r="AW1169" s="49" t="s">
        <v>30</v>
      </c>
      <c r="AX1169" s="49"/>
      <c r="AY1169" s="49"/>
      <c r="AZ1169" s="49" t="s">
        <v>30</v>
      </c>
      <c r="BA1169" s="49"/>
      <c r="BB1169" s="57"/>
      <c r="BC1169" s="49"/>
      <c r="BD1169" s="57"/>
      <c r="BE1169" s="57"/>
      <c r="BF1169" s="32">
        <v>1</v>
      </c>
      <c r="BG1169" s="49">
        <v>1</v>
      </c>
      <c r="BH1169" s="49"/>
      <c r="BI1169" s="49" t="s">
        <v>798</v>
      </c>
      <c r="BJ1169" s="49" t="s">
        <v>587</v>
      </c>
      <c r="BK1169" s="49">
        <v>1993</v>
      </c>
      <c r="BL1169" s="43" t="str">
        <f t="shared" si="111"/>
        <v>1993Crystal Palace</v>
      </c>
      <c r="BM1169" s="49" t="str">
        <f t="shared" si="112"/>
        <v>Arsenal</v>
      </c>
      <c r="BN1169" s="49"/>
      <c r="BO1169" s="49"/>
      <c r="BP1169" s="49"/>
      <c r="BQ1169" s="49"/>
      <c r="BR1169" s="49"/>
      <c r="BS1169" s="49"/>
      <c r="BT1169" s="49"/>
      <c r="BU1169" s="49"/>
      <c r="BV1169" s="49" t="s">
        <v>376</v>
      </c>
      <c r="BW1169" s="49" t="s">
        <v>376</v>
      </c>
      <c r="BX1169" s="49"/>
      <c r="BY1169" s="49"/>
      <c r="BZ1169" s="50"/>
      <c r="CA1169" s="50"/>
      <c r="CB1169" s="88" t="str">
        <f t="shared" si="113"/>
        <v>19930310</v>
      </c>
    </row>
    <row r="1170" spans="1:80" s="47" customFormat="1" ht="12.95" customHeight="1" x14ac:dyDescent="0.2">
      <c r="A1170" s="43">
        <v>3</v>
      </c>
      <c r="B1170" s="43">
        <v>14</v>
      </c>
      <c r="C1170" s="43">
        <v>1993</v>
      </c>
      <c r="D1170" s="49" t="s">
        <v>658</v>
      </c>
      <c r="E1170" s="49" t="s">
        <v>449</v>
      </c>
      <c r="F1170" s="49" t="s">
        <v>1327</v>
      </c>
      <c r="G1170" s="49"/>
      <c r="H1170" s="49" t="s">
        <v>1011</v>
      </c>
      <c r="I1170" s="49">
        <v>2</v>
      </c>
      <c r="J1170" s="53">
        <v>34042</v>
      </c>
      <c r="K1170" s="49" t="s">
        <v>1093</v>
      </c>
      <c r="L1170" s="49" t="s">
        <v>3</v>
      </c>
      <c r="M1170" s="49" t="s">
        <v>1094</v>
      </c>
      <c r="N1170" s="54">
        <v>2</v>
      </c>
      <c r="O1170" s="54">
        <v>1</v>
      </c>
      <c r="P1170" s="49" t="s">
        <v>1252</v>
      </c>
      <c r="Q1170" s="49" t="s">
        <v>1097</v>
      </c>
      <c r="R1170" s="49" t="s">
        <v>376</v>
      </c>
      <c r="S1170" s="49"/>
      <c r="T1170" s="49"/>
      <c r="U1170" s="49"/>
      <c r="V1170" s="49"/>
      <c r="W1170" s="49"/>
      <c r="X1170" s="49"/>
      <c r="Y1170" s="49"/>
      <c r="Z1170" s="54"/>
      <c r="AA1170" s="55">
        <v>6</v>
      </c>
      <c r="AB1170" s="55">
        <v>3</v>
      </c>
      <c r="AC1170" s="56">
        <v>4</v>
      </c>
      <c r="AD1170" s="49" t="s">
        <v>1033</v>
      </c>
      <c r="AE1170" s="47">
        <f t="shared" si="108"/>
        <v>1</v>
      </c>
      <c r="AF1170" s="47">
        <f t="shared" si="109"/>
        <v>0</v>
      </c>
      <c r="AG1170" s="47">
        <f t="shared" si="110"/>
        <v>0</v>
      </c>
      <c r="AH1170" s="49" t="s">
        <v>1097</v>
      </c>
      <c r="AI1170" s="49" t="s">
        <v>1098</v>
      </c>
      <c r="AJ1170" s="49" t="s">
        <v>376</v>
      </c>
      <c r="AK1170" s="47" t="s">
        <v>658</v>
      </c>
      <c r="AL1170" s="49" t="s">
        <v>1085</v>
      </c>
      <c r="AM1170" s="49" t="s">
        <v>1086</v>
      </c>
      <c r="AN1170" s="49" t="s">
        <v>376</v>
      </c>
      <c r="AO1170" s="47" t="s">
        <v>658</v>
      </c>
      <c r="AP1170" s="49"/>
      <c r="AQ1170" s="49">
        <v>2</v>
      </c>
      <c r="AR1170" s="49"/>
      <c r="AS1170" s="49"/>
      <c r="AT1170" s="43"/>
      <c r="AU1170" s="49" t="s">
        <v>376</v>
      </c>
      <c r="AV1170" s="49"/>
      <c r="AW1170" s="49" t="s">
        <v>30</v>
      </c>
      <c r="AX1170" s="49"/>
      <c r="AY1170" s="49"/>
      <c r="AZ1170" s="49" t="s">
        <v>30</v>
      </c>
      <c r="BA1170" s="49"/>
      <c r="BB1170" s="57"/>
      <c r="BC1170" s="49"/>
      <c r="BD1170" s="57"/>
      <c r="BE1170" s="57"/>
      <c r="BF1170" s="32">
        <v>1</v>
      </c>
      <c r="BG1170" s="49">
        <v>1</v>
      </c>
      <c r="BH1170" s="49"/>
      <c r="BI1170" s="49" t="s">
        <v>1093</v>
      </c>
      <c r="BJ1170" s="49" t="s">
        <v>1094</v>
      </c>
      <c r="BK1170" s="49">
        <v>1993</v>
      </c>
      <c r="BL1170" s="43" t="str">
        <f t="shared" si="111"/>
        <v>1993Sheffield Wednesday</v>
      </c>
      <c r="BM1170" s="49" t="str">
        <f t="shared" si="112"/>
        <v>Sheffield Wednesday</v>
      </c>
      <c r="BN1170" s="49"/>
      <c r="BO1170" s="49"/>
      <c r="BP1170" s="49"/>
      <c r="BQ1170" s="49"/>
      <c r="BR1170" s="49"/>
      <c r="BS1170" s="49"/>
      <c r="BT1170" s="49"/>
      <c r="BU1170" s="49"/>
      <c r="BV1170" s="49" t="s">
        <v>376</v>
      </c>
      <c r="BW1170" s="49" t="s">
        <v>376</v>
      </c>
      <c r="BX1170" s="49"/>
      <c r="BZ1170" s="50"/>
      <c r="CA1170" s="50"/>
      <c r="CB1170" s="88" t="str">
        <f t="shared" si="113"/>
        <v>19930314</v>
      </c>
    </row>
    <row r="1171" spans="1:80" s="47" customFormat="1" ht="12.95" customHeight="1" x14ac:dyDescent="0.2">
      <c r="A1171" s="43">
        <v>3</v>
      </c>
      <c r="B1171" s="43">
        <v>14</v>
      </c>
      <c r="C1171" s="43">
        <v>1993</v>
      </c>
      <c r="D1171" s="49" t="s">
        <v>658</v>
      </c>
      <c r="E1171" s="49" t="s">
        <v>449</v>
      </c>
      <c r="F1171" s="49" t="s">
        <v>1327</v>
      </c>
      <c r="G1171" s="49"/>
      <c r="H1171" s="49" t="s">
        <v>1011</v>
      </c>
      <c r="I1171" s="49">
        <v>2</v>
      </c>
      <c r="J1171" s="53">
        <v>34042</v>
      </c>
      <c r="K1171" s="49" t="s">
        <v>1094</v>
      </c>
      <c r="L1171" s="49" t="s">
        <v>4</v>
      </c>
      <c r="M1171" s="49" t="s">
        <v>1093</v>
      </c>
      <c r="N1171" s="54">
        <v>1</v>
      </c>
      <c r="O1171" s="54">
        <v>2</v>
      </c>
      <c r="P1171" s="49" t="s">
        <v>1252</v>
      </c>
      <c r="Q1171" s="49" t="s">
        <v>1097</v>
      </c>
      <c r="R1171" s="49" t="s">
        <v>376</v>
      </c>
      <c r="S1171" s="49"/>
      <c r="T1171" s="49"/>
      <c r="U1171" s="49"/>
      <c r="V1171" s="49"/>
      <c r="W1171" s="49"/>
      <c r="X1171" s="49"/>
      <c r="Y1171" s="49"/>
      <c r="Z1171" s="54"/>
      <c r="AA1171" s="55">
        <v>3</v>
      </c>
      <c r="AB1171" s="55">
        <v>6</v>
      </c>
      <c r="AC1171" s="56">
        <v>1</v>
      </c>
      <c r="AD1171" s="49" t="s">
        <v>1037</v>
      </c>
      <c r="AE1171" s="47">
        <f t="shared" si="108"/>
        <v>0</v>
      </c>
      <c r="AF1171" s="47">
        <f t="shared" si="109"/>
        <v>0</v>
      </c>
      <c r="AG1171" s="47">
        <f t="shared" si="110"/>
        <v>1</v>
      </c>
      <c r="AH1171" s="49" t="s">
        <v>1085</v>
      </c>
      <c r="AI1171" s="49" t="s">
        <v>1086</v>
      </c>
      <c r="AJ1171" s="49" t="s">
        <v>376</v>
      </c>
      <c r="AK1171" s="47" t="s">
        <v>658</v>
      </c>
      <c r="AL1171" s="49" t="s">
        <v>1097</v>
      </c>
      <c r="AM1171" s="49" t="s">
        <v>1098</v>
      </c>
      <c r="AN1171" s="49" t="s">
        <v>376</v>
      </c>
      <c r="AO1171" s="47" t="s">
        <v>658</v>
      </c>
      <c r="AP1171" s="49"/>
      <c r="AQ1171" s="49">
        <v>2</v>
      </c>
      <c r="AR1171" s="49"/>
      <c r="AS1171" s="49">
        <v>1</v>
      </c>
      <c r="AT1171" s="43"/>
      <c r="AU1171" s="49" t="s">
        <v>376</v>
      </c>
      <c r="AV1171" s="49"/>
      <c r="AW1171" s="49" t="s">
        <v>30</v>
      </c>
      <c r="AX1171" s="49"/>
      <c r="AY1171" s="49"/>
      <c r="AZ1171" s="49" t="s">
        <v>30</v>
      </c>
      <c r="BA1171" s="49"/>
      <c r="BB1171" s="57"/>
      <c r="BC1171" s="49"/>
      <c r="BD1171" s="57"/>
      <c r="BE1171" s="57"/>
      <c r="BF1171" s="32">
        <v>1</v>
      </c>
      <c r="BG1171" s="49">
        <v>1</v>
      </c>
      <c r="BH1171" s="49"/>
      <c r="BI1171" s="49" t="s">
        <v>1094</v>
      </c>
      <c r="BJ1171" s="49" t="s">
        <v>1093</v>
      </c>
      <c r="BK1171" s="49">
        <v>1993</v>
      </c>
      <c r="BL1171" s="43" t="str">
        <f t="shared" si="111"/>
        <v>1993Blackburn Rovers</v>
      </c>
      <c r="BM1171" s="49" t="str">
        <f t="shared" si="112"/>
        <v>Sheffield Wednesday</v>
      </c>
      <c r="BN1171" s="49"/>
      <c r="BO1171" s="49"/>
      <c r="BP1171" s="49"/>
      <c r="BQ1171" s="49"/>
      <c r="BR1171" s="49"/>
      <c r="BS1171" s="49"/>
      <c r="BT1171" s="49"/>
      <c r="BU1171" s="49"/>
      <c r="BV1171" s="49" t="s">
        <v>376</v>
      </c>
      <c r="BW1171" s="49" t="s">
        <v>376</v>
      </c>
      <c r="BX1171" s="49"/>
      <c r="BZ1171" s="50"/>
      <c r="CA1171" s="50"/>
      <c r="CB1171" s="88" t="str">
        <f t="shared" si="113"/>
        <v>19930314</v>
      </c>
    </row>
    <row r="1172" spans="1:80" s="47" customFormat="1" ht="12.95" customHeight="1" x14ac:dyDescent="0.2">
      <c r="A1172" s="43">
        <v>4</v>
      </c>
      <c r="B1172" s="43">
        <v>3</v>
      </c>
      <c r="C1172" s="43">
        <v>1993</v>
      </c>
      <c r="D1172" s="49" t="s">
        <v>658</v>
      </c>
      <c r="E1172" s="49" t="s">
        <v>449</v>
      </c>
      <c r="F1172" s="49" t="s">
        <v>1010</v>
      </c>
      <c r="G1172" s="49"/>
      <c r="H1172" s="49" t="s">
        <v>1011</v>
      </c>
      <c r="I1172" s="49"/>
      <c r="J1172" s="53">
        <v>34062</v>
      </c>
      <c r="K1172" s="49" t="s">
        <v>1093</v>
      </c>
      <c r="L1172" s="49" t="s">
        <v>3</v>
      </c>
      <c r="M1172" s="49" t="s">
        <v>1207</v>
      </c>
      <c r="N1172" s="54">
        <v>2</v>
      </c>
      <c r="O1172" s="54">
        <v>1</v>
      </c>
      <c r="P1172" s="49" t="s">
        <v>1268</v>
      </c>
      <c r="Q1172" s="49" t="s">
        <v>1017</v>
      </c>
      <c r="R1172" s="49" t="s">
        <v>376</v>
      </c>
      <c r="S1172" s="49"/>
      <c r="T1172" s="49"/>
      <c r="U1172" s="49"/>
      <c r="V1172" s="49"/>
      <c r="W1172" s="49"/>
      <c r="X1172" s="49"/>
      <c r="Y1172" s="49"/>
      <c r="Z1172" s="54"/>
      <c r="AA1172" s="49"/>
      <c r="AB1172" s="49"/>
      <c r="AC1172" s="49"/>
      <c r="AD1172" s="49"/>
      <c r="AE1172" s="47">
        <f t="shared" si="108"/>
        <v>1</v>
      </c>
      <c r="AF1172" s="47">
        <f t="shared" si="109"/>
        <v>0</v>
      </c>
      <c r="AG1172" s="47">
        <f t="shared" si="110"/>
        <v>0</v>
      </c>
      <c r="AH1172" s="49" t="s">
        <v>1097</v>
      </c>
      <c r="AI1172" s="49" t="s">
        <v>1098</v>
      </c>
      <c r="AJ1172" s="49" t="s">
        <v>376</v>
      </c>
      <c r="AK1172" s="47" t="s">
        <v>658</v>
      </c>
      <c r="AL1172" s="49" t="s">
        <v>1097</v>
      </c>
      <c r="AM1172" s="49" t="s">
        <v>1098</v>
      </c>
      <c r="AN1172" s="49" t="s">
        <v>376</v>
      </c>
      <c r="AO1172" s="47" t="s">
        <v>658</v>
      </c>
      <c r="AP1172" s="49"/>
      <c r="AQ1172" s="49">
        <v>2</v>
      </c>
      <c r="AR1172" s="49"/>
      <c r="AS1172" s="49"/>
      <c r="AT1172" s="43" t="s">
        <v>1392</v>
      </c>
      <c r="AU1172" s="49" t="s">
        <v>376</v>
      </c>
      <c r="AV1172" s="49"/>
      <c r="AW1172" s="49" t="s">
        <v>30</v>
      </c>
      <c r="AX1172" s="49"/>
      <c r="AY1172" s="49" t="s">
        <v>30</v>
      </c>
      <c r="AZ1172" s="49"/>
      <c r="BA1172" s="49"/>
      <c r="BB1172" s="57"/>
      <c r="BC1172" s="49"/>
      <c r="BD1172" s="57"/>
      <c r="BE1172" s="57"/>
      <c r="BF1172" s="32">
        <v>1</v>
      </c>
      <c r="BG1172" s="49">
        <v>1</v>
      </c>
      <c r="BH1172" s="49"/>
      <c r="BI1172" s="49" t="s">
        <v>1093</v>
      </c>
      <c r="BJ1172" s="49" t="s">
        <v>1207</v>
      </c>
      <c r="BK1172" s="49">
        <v>1993</v>
      </c>
      <c r="BL1172" s="43" t="str">
        <f t="shared" si="111"/>
        <v>1993Sheffield Wednesday</v>
      </c>
      <c r="BM1172" s="49" t="str">
        <f t="shared" si="112"/>
        <v>London</v>
      </c>
      <c r="BN1172" s="49"/>
      <c r="BO1172" s="49"/>
      <c r="BP1172" s="49"/>
      <c r="BQ1172" s="49"/>
      <c r="BR1172" s="49"/>
      <c r="BS1172" s="49"/>
      <c r="BT1172" s="49"/>
      <c r="BU1172" s="49"/>
      <c r="BV1172" s="49" t="s">
        <v>376</v>
      </c>
      <c r="BW1172" s="49" t="s">
        <v>376</v>
      </c>
      <c r="BX1172" s="49"/>
      <c r="BY1172" s="49"/>
      <c r="BZ1172" s="50"/>
      <c r="CA1172" s="50"/>
      <c r="CB1172" s="88" t="str">
        <f t="shared" si="113"/>
        <v>19930403</v>
      </c>
    </row>
    <row r="1173" spans="1:80" s="47" customFormat="1" ht="12.95" customHeight="1" x14ac:dyDescent="0.2">
      <c r="A1173" s="43">
        <v>4</v>
      </c>
      <c r="B1173" s="43">
        <v>3</v>
      </c>
      <c r="C1173" s="43">
        <v>1993</v>
      </c>
      <c r="D1173" s="49" t="s">
        <v>658</v>
      </c>
      <c r="E1173" s="49" t="s">
        <v>449</v>
      </c>
      <c r="F1173" s="49" t="s">
        <v>1010</v>
      </c>
      <c r="G1173" s="49"/>
      <c r="H1173" s="49" t="s">
        <v>1011</v>
      </c>
      <c r="I1173" s="49"/>
      <c r="J1173" s="53">
        <v>34062</v>
      </c>
      <c r="K1173" s="49" t="s">
        <v>1207</v>
      </c>
      <c r="L1173" s="49" t="s">
        <v>4</v>
      </c>
      <c r="M1173" s="49" t="s">
        <v>1093</v>
      </c>
      <c r="N1173" s="54">
        <v>1</v>
      </c>
      <c r="O1173" s="54">
        <v>2</v>
      </c>
      <c r="P1173" s="49" t="s">
        <v>1268</v>
      </c>
      <c r="Q1173" s="49" t="s">
        <v>1017</v>
      </c>
      <c r="R1173" s="49" t="s">
        <v>376</v>
      </c>
      <c r="S1173" s="49"/>
      <c r="T1173" s="49"/>
      <c r="U1173" s="49"/>
      <c r="V1173" s="49"/>
      <c r="W1173" s="49"/>
      <c r="X1173" s="49"/>
      <c r="Y1173" s="49"/>
      <c r="Z1173" s="54"/>
      <c r="AA1173" s="49"/>
      <c r="AB1173" s="49"/>
      <c r="AC1173" s="49"/>
      <c r="AD1173" s="49"/>
      <c r="AE1173" s="47">
        <f t="shared" si="108"/>
        <v>0</v>
      </c>
      <c r="AF1173" s="47">
        <f t="shared" si="109"/>
        <v>0</v>
      </c>
      <c r="AG1173" s="47">
        <f t="shared" si="110"/>
        <v>1</v>
      </c>
      <c r="AH1173" s="49" t="s">
        <v>1097</v>
      </c>
      <c r="AI1173" s="49" t="s">
        <v>1098</v>
      </c>
      <c r="AJ1173" s="49" t="s">
        <v>376</v>
      </c>
      <c r="AK1173" s="47" t="s">
        <v>658</v>
      </c>
      <c r="AL1173" s="49" t="s">
        <v>1097</v>
      </c>
      <c r="AM1173" s="49" t="s">
        <v>1098</v>
      </c>
      <c r="AN1173" s="49" t="s">
        <v>376</v>
      </c>
      <c r="AO1173" s="47" t="s">
        <v>658</v>
      </c>
      <c r="AP1173" s="49"/>
      <c r="AQ1173" s="49">
        <v>2</v>
      </c>
      <c r="AR1173" s="49"/>
      <c r="AS1173" s="49">
        <v>1</v>
      </c>
      <c r="AT1173" s="43" t="s">
        <v>1392</v>
      </c>
      <c r="AU1173" s="49" t="s">
        <v>376</v>
      </c>
      <c r="AV1173" s="49"/>
      <c r="AW1173" s="49" t="s">
        <v>30</v>
      </c>
      <c r="AX1173" s="49"/>
      <c r="AY1173" s="49" t="s">
        <v>30</v>
      </c>
      <c r="AZ1173" s="49"/>
      <c r="BA1173" s="49"/>
      <c r="BB1173" s="57"/>
      <c r="BC1173" s="49"/>
      <c r="BD1173" s="57"/>
      <c r="BE1173" s="57"/>
      <c r="BF1173" s="32">
        <v>1</v>
      </c>
      <c r="BG1173" s="49">
        <v>1</v>
      </c>
      <c r="BH1173" s="49"/>
      <c r="BI1173" s="49" t="s">
        <v>1207</v>
      </c>
      <c r="BJ1173" s="49" t="s">
        <v>1093</v>
      </c>
      <c r="BK1173" s="49">
        <v>1993</v>
      </c>
      <c r="BL1173" s="43" t="str">
        <f t="shared" si="111"/>
        <v>1993Sheffield United</v>
      </c>
      <c r="BM1173" s="49" t="str">
        <f t="shared" si="112"/>
        <v>London</v>
      </c>
      <c r="BN1173" s="49"/>
      <c r="BO1173" s="49"/>
      <c r="BP1173" s="49"/>
      <c r="BQ1173" s="49"/>
      <c r="BR1173" s="49"/>
      <c r="BS1173" s="49"/>
      <c r="BT1173" s="49"/>
      <c r="BU1173" s="49"/>
      <c r="BV1173" s="49" t="s">
        <v>376</v>
      </c>
      <c r="BW1173" s="49" t="s">
        <v>376</v>
      </c>
      <c r="BX1173" s="49"/>
      <c r="BY1173" s="49"/>
      <c r="BZ1173" s="50"/>
      <c r="CA1173" s="50"/>
      <c r="CB1173" s="88" t="str">
        <f t="shared" si="113"/>
        <v>19930403</v>
      </c>
    </row>
    <row r="1174" spans="1:80" s="47" customFormat="1" ht="12.95" customHeight="1" x14ac:dyDescent="0.2">
      <c r="A1174" s="43">
        <v>4</v>
      </c>
      <c r="B1174" s="43">
        <v>4</v>
      </c>
      <c r="C1174" s="43">
        <v>1993</v>
      </c>
      <c r="D1174" s="49" t="s">
        <v>658</v>
      </c>
      <c r="E1174" s="49" t="s">
        <v>449</v>
      </c>
      <c r="F1174" s="49" t="s">
        <v>1010</v>
      </c>
      <c r="G1174" s="49"/>
      <c r="H1174" s="49" t="s">
        <v>1011</v>
      </c>
      <c r="I1174" s="49"/>
      <c r="J1174" s="53">
        <v>34063</v>
      </c>
      <c r="K1174" s="49" t="s">
        <v>587</v>
      </c>
      <c r="L1174" s="49" t="s">
        <v>3</v>
      </c>
      <c r="M1174" s="49" t="s">
        <v>813</v>
      </c>
      <c r="N1174" s="54">
        <v>1</v>
      </c>
      <c r="O1174" s="54">
        <v>0</v>
      </c>
      <c r="P1174" s="49" t="s">
        <v>1268</v>
      </c>
      <c r="Q1174" s="49" t="s">
        <v>1017</v>
      </c>
      <c r="R1174" s="49" t="s">
        <v>376</v>
      </c>
      <c r="S1174" s="49"/>
      <c r="T1174" s="49"/>
      <c r="U1174" s="49"/>
      <c r="V1174" s="49"/>
      <c r="W1174" s="49"/>
      <c r="X1174" s="49"/>
      <c r="Y1174" s="49"/>
      <c r="Z1174" s="54"/>
      <c r="AA1174" s="49"/>
      <c r="AB1174" s="49"/>
      <c r="AC1174" s="49"/>
      <c r="AD1174" s="49"/>
      <c r="AE1174" s="47">
        <f t="shared" si="108"/>
        <v>1</v>
      </c>
      <c r="AF1174" s="47">
        <f t="shared" si="109"/>
        <v>0</v>
      </c>
      <c r="AG1174" s="47">
        <f t="shared" si="110"/>
        <v>0</v>
      </c>
      <c r="AH1174" s="49" t="s">
        <v>1017</v>
      </c>
      <c r="AI1174" s="49" t="s">
        <v>1018</v>
      </c>
      <c r="AJ1174" s="49" t="s">
        <v>376</v>
      </c>
      <c r="AK1174" s="47" t="s">
        <v>658</v>
      </c>
      <c r="AL1174" s="49" t="s">
        <v>1017</v>
      </c>
      <c r="AM1174" s="49" t="s">
        <v>1018</v>
      </c>
      <c r="AN1174" s="49" t="s">
        <v>376</v>
      </c>
      <c r="AO1174" s="47" t="s">
        <v>658</v>
      </c>
      <c r="AP1174" s="49"/>
      <c r="AQ1174" s="49">
        <v>2</v>
      </c>
      <c r="AR1174" s="49"/>
      <c r="AS1174" s="49"/>
      <c r="AT1174" s="43" t="s">
        <v>1351</v>
      </c>
      <c r="AU1174" s="49" t="s">
        <v>376</v>
      </c>
      <c r="AV1174" s="49"/>
      <c r="AW1174" s="49" t="s">
        <v>30</v>
      </c>
      <c r="AX1174" s="49"/>
      <c r="AY1174" s="49" t="s">
        <v>30</v>
      </c>
      <c r="AZ1174" s="49"/>
      <c r="BA1174" s="49"/>
      <c r="BB1174" s="57"/>
      <c r="BC1174" s="49"/>
      <c r="BD1174" s="57"/>
      <c r="BE1174" s="57"/>
      <c r="BF1174" s="32">
        <v>1</v>
      </c>
      <c r="BG1174" s="49">
        <v>1</v>
      </c>
      <c r="BH1174" s="49"/>
      <c r="BI1174" s="49" t="s">
        <v>587</v>
      </c>
      <c r="BJ1174" s="49" t="s">
        <v>813</v>
      </c>
      <c r="BK1174" s="49">
        <v>1993</v>
      </c>
      <c r="BL1174" s="43" t="str">
        <f t="shared" si="111"/>
        <v>1993Arsenal</v>
      </c>
      <c r="BM1174" s="49" t="str">
        <f t="shared" si="112"/>
        <v>London</v>
      </c>
      <c r="BN1174" s="49"/>
      <c r="BO1174" s="49"/>
      <c r="BP1174" s="49"/>
      <c r="BQ1174" s="49"/>
      <c r="BR1174" s="49"/>
      <c r="BS1174" s="49"/>
      <c r="BT1174" s="49"/>
      <c r="BU1174" s="49"/>
      <c r="BV1174" s="49" t="s">
        <v>376</v>
      </c>
      <c r="BW1174" s="49" t="s">
        <v>376</v>
      </c>
      <c r="BX1174" s="49"/>
      <c r="BY1174" s="49"/>
      <c r="BZ1174" s="50"/>
      <c r="CA1174" s="50"/>
      <c r="CB1174" s="88" t="str">
        <f t="shared" si="113"/>
        <v>19930404</v>
      </c>
    </row>
    <row r="1175" spans="1:80" s="47" customFormat="1" ht="12.95" customHeight="1" x14ac:dyDescent="0.2">
      <c r="A1175" s="43">
        <v>4</v>
      </c>
      <c r="B1175" s="43">
        <v>4</v>
      </c>
      <c r="C1175" s="43">
        <v>1993</v>
      </c>
      <c r="D1175" s="49" t="s">
        <v>658</v>
      </c>
      <c r="E1175" s="49" t="s">
        <v>449</v>
      </c>
      <c r="F1175" s="49" t="s">
        <v>1010</v>
      </c>
      <c r="G1175" s="49"/>
      <c r="H1175" s="49" t="s">
        <v>1011</v>
      </c>
      <c r="I1175" s="49"/>
      <c r="J1175" s="53">
        <v>34063</v>
      </c>
      <c r="K1175" s="49" t="s">
        <v>813</v>
      </c>
      <c r="L1175" s="49" t="s">
        <v>4</v>
      </c>
      <c r="M1175" s="49" t="s">
        <v>587</v>
      </c>
      <c r="N1175" s="54">
        <v>0</v>
      </c>
      <c r="O1175" s="54">
        <v>1</v>
      </c>
      <c r="P1175" s="49" t="s">
        <v>1268</v>
      </c>
      <c r="Q1175" s="49" t="s">
        <v>1017</v>
      </c>
      <c r="R1175" s="49" t="s">
        <v>376</v>
      </c>
      <c r="S1175" s="49"/>
      <c r="T1175" s="49"/>
      <c r="U1175" s="49"/>
      <c r="V1175" s="49"/>
      <c r="W1175" s="49"/>
      <c r="X1175" s="49"/>
      <c r="Y1175" s="49"/>
      <c r="Z1175" s="54"/>
      <c r="AA1175" s="49"/>
      <c r="AB1175" s="49"/>
      <c r="AC1175" s="49"/>
      <c r="AD1175" s="49"/>
      <c r="AE1175" s="47">
        <f t="shared" si="108"/>
        <v>0</v>
      </c>
      <c r="AF1175" s="47">
        <f t="shared" si="109"/>
        <v>0</v>
      </c>
      <c r="AG1175" s="47">
        <f t="shared" si="110"/>
        <v>1</v>
      </c>
      <c r="AH1175" s="49" t="s">
        <v>1017</v>
      </c>
      <c r="AI1175" s="49" t="s">
        <v>1018</v>
      </c>
      <c r="AJ1175" s="49" t="s">
        <v>376</v>
      </c>
      <c r="AK1175" s="47" t="s">
        <v>658</v>
      </c>
      <c r="AL1175" s="49" t="s">
        <v>1017</v>
      </c>
      <c r="AM1175" s="49" t="s">
        <v>1018</v>
      </c>
      <c r="AN1175" s="49" t="s">
        <v>376</v>
      </c>
      <c r="AO1175" s="47" t="s">
        <v>658</v>
      </c>
      <c r="AP1175" s="49"/>
      <c r="AQ1175" s="49">
        <v>2</v>
      </c>
      <c r="AR1175" s="49"/>
      <c r="AS1175" s="49">
        <v>1</v>
      </c>
      <c r="AT1175" s="43" t="s">
        <v>1351</v>
      </c>
      <c r="AU1175" s="49" t="s">
        <v>376</v>
      </c>
      <c r="AV1175" s="49"/>
      <c r="AW1175" s="49" t="s">
        <v>30</v>
      </c>
      <c r="AX1175" s="49"/>
      <c r="AY1175" s="49" t="s">
        <v>30</v>
      </c>
      <c r="AZ1175" s="49"/>
      <c r="BA1175" s="49"/>
      <c r="BB1175" s="57"/>
      <c r="BC1175" s="49"/>
      <c r="BD1175" s="57"/>
      <c r="BE1175" s="57"/>
      <c r="BF1175" s="32">
        <v>1</v>
      </c>
      <c r="BG1175" s="49">
        <v>1</v>
      </c>
      <c r="BH1175" s="49"/>
      <c r="BI1175" s="49" t="s">
        <v>813</v>
      </c>
      <c r="BJ1175" s="49" t="s">
        <v>587</v>
      </c>
      <c r="BK1175" s="49">
        <v>1993</v>
      </c>
      <c r="BL1175" s="43" t="str">
        <f t="shared" si="111"/>
        <v>1993Tottenham Hotspur</v>
      </c>
      <c r="BM1175" s="49" t="str">
        <f t="shared" si="112"/>
        <v>London</v>
      </c>
      <c r="BN1175" s="49"/>
      <c r="BO1175" s="49"/>
      <c r="BP1175" s="49"/>
      <c r="BQ1175" s="49"/>
      <c r="BR1175" s="49"/>
      <c r="BS1175" s="49"/>
      <c r="BT1175" s="49"/>
      <c r="BU1175" s="49"/>
      <c r="BV1175" s="49" t="s">
        <v>376</v>
      </c>
      <c r="BW1175" s="49" t="s">
        <v>376</v>
      </c>
      <c r="BX1175" s="49"/>
      <c r="BY1175" s="49"/>
      <c r="BZ1175" s="50"/>
      <c r="CA1175" s="50"/>
      <c r="CB1175" s="88" t="str">
        <f t="shared" si="113"/>
        <v>19930404</v>
      </c>
    </row>
    <row r="1176" spans="1:80" s="47" customFormat="1" ht="12.95" customHeight="1" x14ac:dyDescent="0.2">
      <c r="A1176" s="43">
        <v>4</v>
      </c>
      <c r="B1176" s="43">
        <v>18</v>
      </c>
      <c r="C1176" s="43">
        <v>1993</v>
      </c>
      <c r="D1176" s="49" t="s">
        <v>658</v>
      </c>
      <c r="E1176" s="49" t="s">
        <v>449</v>
      </c>
      <c r="F1176" s="49" t="s">
        <v>1327</v>
      </c>
      <c r="G1176" s="49"/>
      <c r="H1176" s="49" t="s">
        <v>40</v>
      </c>
      <c r="I1176" s="49"/>
      <c r="J1176" s="53">
        <v>34077</v>
      </c>
      <c r="K1176" s="49" t="s">
        <v>587</v>
      </c>
      <c r="L1176" s="49" t="s">
        <v>3</v>
      </c>
      <c r="M1176" s="49" t="s">
        <v>1093</v>
      </c>
      <c r="N1176" s="54">
        <v>2</v>
      </c>
      <c r="O1176" s="54">
        <v>1</v>
      </c>
      <c r="P1176" s="49" t="s">
        <v>1268</v>
      </c>
      <c r="Q1176" s="49" t="s">
        <v>1017</v>
      </c>
      <c r="R1176" s="49" t="s">
        <v>376</v>
      </c>
      <c r="S1176" s="49"/>
      <c r="T1176" s="49"/>
      <c r="U1176" s="49"/>
      <c r="V1176" s="49"/>
      <c r="W1176" s="49"/>
      <c r="X1176" s="49"/>
      <c r="Y1176" s="49"/>
      <c r="Z1176" s="54"/>
      <c r="AA1176" s="49"/>
      <c r="AB1176" s="49"/>
      <c r="AC1176" s="49"/>
      <c r="AD1176" s="49"/>
      <c r="AE1176" s="47">
        <f t="shared" si="108"/>
        <v>1</v>
      </c>
      <c r="AF1176" s="47">
        <f t="shared" si="109"/>
        <v>0</v>
      </c>
      <c r="AG1176" s="47">
        <f t="shared" si="110"/>
        <v>0</v>
      </c>
      <c r="AH1176" s="49" t="s">
        <v>1017</v>
      </c>
      <c r="AI1176" s="49" t="s">
        <v>1018</v>
      </c>
      <c r="AJ1176" s="49" t="s">
        <v>376</v>
      </c>
      <c r="AK1176" s="47" t="s">
        <v>658</v>
      </c>
      <c r="AL1176" s="49" t="s">
        <v>1097</v>
      </c>
      <c r="AM1176" s="49" t="s">
        <v>1098</v>
      </c>
      <c r="AN1176" s="49" t="s">
        <v>376</v>
      </c>
      <c r="AO1176" s="47" t="s">
        <v>658</v>
      </c>
      <c r="AP1176" s="49"/>
      <c r="AQ1176" s="49">
        <v>1</v>
      </c>
      <c r="AR1176" s="49"/>
      <c r="AS1176" s="49" t="s">
        <v>1393</v>
      </c>
      <c r="AT1176" s="43"/>
      <c r="AU1176" s="49" t="s">
        <v>376</v>
      </c>
      <c r="AV1176" s="49"/>
      <c r="AW1176" s="49" t="s">
        <v>30</v>
      </c>
      <c r="AX1176" s="49"/>
      <c r="AY1176" s="49"/>
      <c r="AZ1176" s="54" t="s">
        <v>30</v>
      </c>
      <c r="BA1176" s="49"/>
      <c r="BB1176" s="57" t="s">
        <v>30</v>
      </c>
      <c r="BC1176" s="32" t="s">
        <v>30</v>
      </c>
      <c r="BD1176" s="57"/>
      <c r="BE1176" s="57" t="s">
        <v>1394</v>
      </c>
      <c r="BF1176" s="32">
        <v>1</v>
      </c>
      <c r="BG1176" s="49">
        <v>1</v>
      </c>
      <c r="BH1176" s="49"/>
      <c r="BI1176" s="49" t="s">
        <v>587</v>
      </c>
      <c r="BJ1176" s="49" t="s">
        <v>1093</v>
      </c>
      <c r="BK1176" s="49">
        <v>1993</v>
      </c>
      <c r="BL1176" s="43" t="str">
        <f t="shared" si="111"/>
        <v>1993Arsenal</v>
      </c>
      <c r="BM1176" s="49" t="str">
        <f t="shared" si="112"/>
        <v>London</v>
      </c>
      <c r="BN1176" s="49"/>
      <c r="BO1176" s="49"/>
      <c r="BP1176" s="49"/>
      <c r="BQ1176" s="49"/>
      <c r="BR1176" s="49"/>
      <c r="BS1176" s="49"/>
      <c r="BT1176" s="49"/>
      <c r="BU1176" s="49"/>
      <c r="BV1176" s="49" t="s">
        <v>376</v>
      </c>
      <c r="BW1176" s="49" t="s">
        <v>376</v>
      </c>
      <c r="BX1176" s="49"/>
      <c r="BY1176" s="49"/>
      <c r="BZ1176" s="50"/>
      <c r="CA1176" s="50"/>
      <c r="CB1176" s="88" t="str">
        <f t="shared" si="113"/>
        <v>19930418</v>
      </c>
    </row>
    <row r="1177" spans="1:80" s="47" customFormat="1" ht="12.95" customHeight="1" x14ac:dyDescent="0.2">
      <c r="A1177" s="43">
        <v>4</v>
      </c>
      <c r="B1177" s="43">
        <v>18</v>
      </c>
      <c r="C1177" s="43">
        <v>1993</v>
      </c>
      <c r="D1177" s="49" t="s">
        <v>658</v>
      </c>
      <c r="E1177" s="49" t="s">
        <v>449</v>
      </c>
      <c r="F1177" s="49" t="s">
        <v>1327</v>
      </c>
      <c r="G1177" s="49"/>
      <c r="H1177" s="49" t="s">
        <v>40</v>
      </c>
      <c r="I1177" s="49"/>
      <c r="J1177" s="53">
        <v>34077</v>
      </c>
      <c r="K1177" s="49" t="s">
        <v>1093</v>
      </c>
      <c r="L1177" s="49" t="s">
        <v>4</v>
      </c>
      <c r="M1177" s="49" t="s">
        <v>587</v>
      </c>
      <c r="N1177" s="54">
        <v>1</v>
      </c>
      <c r="O1177" s="54">
        <v>2</v>
      </c>
      <c r="P1177" s="49" t="s">
        <v>1268</v>
      </c>
      <c r="Q1177" s="49" t="s">
        <v>1017</v>
      </c>
      <c r="R1177" s="49" t="s">
        <v>376</v>
      </c>
      <c r="S1177" s="49"/>
      <c r="T1177" s="49"/>
      <c r="U1177" s="49"/>
      <c r="V1177" s="49"/>
      <c r="W1177" s="49"/>
      <c r="X1177" s="49"/>
      <c r="Y1177" s="49"/>
      <c r="Z1177" s="54"/>
      <c r="AA1177" s="49"/>
      <c r="AB1177" s="49"/>
      <c r="AC1177" s="49"/>
      <c r="AD1177" s="49"/>
      <c r="AE1177" s="47">
        <f t="shared" si="108"/>
        <v>0</v>
      </c>
      <c r="AF1177" s="47">
        <f t="shared" si="109"/>
        <v>0</v>
      </c>
      <c r="AG1177" s="47">
        <f t="shared" si="110"/>
        <v>1</v>
      </c>
      <c r="AH1177" s="49" t="s">
        <v>1097</v>
      </c>
      <c r="AI1177" s="49" t="s">
        <v>1098</v>
      </c>
      <c r="AJ1177" s="49" t="s">
        <v>376</v>
      </c>
      <c r="AK1177" s="47" t="s">
        <v>658</v>
      </c>
      <c r="AL1177" s="49" t="s">
        <v>1017</v>
      </c>
      <c r="AM1177" s="49" t="s">
        <v>1018</v>
      </c>
      <c r="AN1177" s="49" t="s">
        <v>376</v>
      </c>
      <c r="AO1177" s="47" t="s">
        <v>658</v>
      </c>
      <c r="AP1177" s="49"/>
      <c r="AQ1177" s="49">
        <v>1</v>
      </c>
      <c r="AR1177" s="49"/>
      <c r="AS1177" s="49">
        <v>1</v>
      </c>
      <c r="AT1177" s="43"/>
      <c r="AU1177" s="49" t="s">
        <v>376</v>
      </c>
      <c r="AV1177" s="49"/>
      <c r="AW1177" s="49" t="s">
        <v>30</v>
      </c>
      <c r="AX1177" s="49"/>
      <c r="AY1177" s="49"/>
      <c r="AZ1177" s="49" t="s">
        <v>30</v>
      </c>
      <c r="BA1177" s="49"/>
      <c r="BB1177" s="57"/>
      <c r="BC1177" s="32" t="s">
        <v>30</v>
      </c>
      <c r="BD1177" s="57"/>
      <c r="BE1177" s="57"/>
      <c r="BF1177" s="32">
        <v>1</v>
      </c>
      <c r="BG1177" s="49">
        <v>1</v>
      </c>
      <c r="BH1177" s="49"/>
      <c r="BI1177" s="49" t="s">
        <v>1093</v>
      </c>
      <c r="BJ1177" s="49" t="s">
        <v>587</v>
      </c>
      <c r="BK1177" s="49">
        <v>1993</v>
      </c>
      <c r="BL1177" s="43" t="str">
        <f t="shared" si="111"/>
        <v>1993Sheffield Wednesday</v>
      </c>
      <c r="BM1177" s="49" t="str">
        <f t="shared" si="112"/>
        <v>London</v>
      </c>
      <c r="BN1177" s="49"/>
      <c r="BO1177" s="49"/>
      <c r="BP1177" s="49"/>
      <c r="BQ1177" s="49"/>
      <c r="BR1177" s="49"/>
      <c r="BS1177" s="49"/>
      <c r="BT1177" s="49"/>
      <c r="BU1177" s="49"/>
      <c r="BV1177" s="49" t="s">
        <v>376</v>
      </c>
      <c r="BW1177" s="49" t="s">
        <v>376</v>
      </c>
      <c r="BX1177" s="49"/>
      <c r="BY1177" s="49"/>
      <c r="BZ1177" s="50"/>
      <c r="CA1177" s="50"/>
      <c r="CB1177" s="88" t="str">
        <f t="shared" si="113"/>
        <v>19930418</v>
      </c>
    </row>
    <row r="1178" spans="1:80" s="47" customFormat="1" ht="12.95" customHeight="1" x14ac:dyDescent="0.2">
      <c r="A1178" s="43">
        <v>5</v>
      </c>
      <c r="B1178" s="43">
        <v>15</v>
      </c>
      <c r="C1178" s="43">
        <v>1993</v>
      </c>
      <c r="D1178" s="49" t="s">
        <v>658</v>
      </c>
      <c r="E1178" s="49" t="s">
        <v>449</v>
      </c>
      <c r="F1178" s="49" t="s">
        <v>1010</v>
      </c>
      <c r="G1178" s="49"/>
      <c r="H1178" s="49" t="s">
        <v>40</v>
      </c>
      <c r="I1178" s="49"/>
      <c r="J1178" s="53">
        <v>34104</v>
      </c>
      <c r="K1178" s="49" t="s">
        <v>1093</v>
      </c>
      <c r="L1178" s="49" t="s">
        <v>1014</v>
      </c>
      <c r="M1178" s="49" t="s">
        <v>587</v>
      </c>
      <c r="N1178" s="54">
        <v>1</v>
      </c>
      <c r="O1178" s="54">
        <v>1</v>
      </c>
      <c r="P1178" s="49" t="s">
        <v>1268</v>
      </c>
      <c r="Q1178" s="49" t="s">
        <v>1017</v>
      </c>
      <c r="R1178" s="49" t="s">
        <v>376</v>
      </c>
      <c r="S1178" s="49" t="s">
        <v>1395</v>
      </c>
      <c r="T1178" s="49"/>
      <c r="U1178" s="49"/>
      <c r="V1178" s="49"/>
      <c r="W1178" s="49"/>
      <c r="X1178" s="49"/>
      <c r="Y1178" s="49"/>
      <c r="Z1178" s="54"/>
      <c r="AA1178" s="49"/>
      <c r="AB1178" s="49"/>
      <c r="AC1178" s="49"/>
      <c r="AD1178" s="49"/>
      <c r="AE1178" s="47">
        <f t="shared" si="108"/>
        <v>0</v>
      </c>
      <c r="AF1178" s="47">
        <f t="shared" si="109"/>
        <v>1</v>
      </c>
      <c r="AG1178" s="47">
        <f t="shared" si="110"/>
        <v>0</v>
      </c>
      <c r="AH1178" s="49" t="s">
        <v>1097</v>
      </c>
      <c r="AI1178" s="49" t="s">
        <v>1098</v>
      </c>
      <c r="AJ1178" s="49" t="s">
        <v>376</v>
      </c>
      <c r="AK1178" s="47" t="s">
        <v>658</v>
      </c>
      <c r="AL1178" s="49" t="s">
        <v>1017</v>
      </c>
      <c r="AM1178" s="49" t="s">
        <v>1018</v>
      </c>
      <c r="AN1178" s="49" t="s">
        <v>376</v>
      </c>
      <c r="AO1178" s="47" t="s">
        <v>658</v>
      </c>
      <c r="AP1178" s="49"/>
      <c r="AQ1178" s="49">
        <v>1</v>
      </c>
      <c r="AR1178" s="49"/>
      <c r="AS1178" s="49"/>
      <c r="AT1178" s="43"/>
      <c r="AU1178" s="49" t="s">
        <v>376</v>
      </c>
      <c r="AV1178" s="49"/>
      <c r="AW1178" s="49" t="s">
        <v>30</v>
      </c>
      <c r="AX1178" s="49"/>
      <c r="AY1178" s="49" t="s">
        <v>30</v>
      </c>
      <c r="AZ1178" s="49"/>
      <c r="BA1178" s="49"/>
      <c r="BB1178" s="57"/>
      <c r="BC1178" s="32" t="s">
        <v>30</v>
      </c>
      <c r="BD1178" s="57"/>
      <c r="BE1178" s="57"/>
      <c r="BF1178" s="32">
        <v>1</v>
      </c>
      <c r="BG1178" s="49">
        <v>1</v>
      </c>
      <c r="BH1178" s="49"/>
      <c r="BI1178" s="49" t="s">
        <v>1093</v>
      </c>
      <c r="BJ1178" s="49" t="s">
        <v>587</v>
      </c>
      <c r="BK1178" s="49">
        <v>1993</v>
      </c>
      <c r="BL1178" s="43" t="str">
        <f t="shared" si="111"/>
        <v>1993Sheffield Wednesday</v>
      </c>
      <c r="BM1178" s="49" t="str">
        <f t="shared" si="112"/>
        <v>London</v>
      </c>
      <c r="BN1178" s="49"/>
      <c r="BO1178" s="49"/>
      <c r="BP1178" s="49"/>
      <c r="BQ1178" s="49"/>
      <c r="BR1178" s="49"/>
      <c r="BS1178" s="49"/>
      <c r="BT1178" s="49"/>
      <c r="BU1178" s="49"/>
      <c r="BV1178" s="49" t="s">
        <v>376</v>
      </c>
      <c r="BW1178" s="49" t="s">
        <v>376</v>
      </c>
      <c r="BX1178" s="49"/>
      <c r="BY1178" s="49"/>
      <c r="BZ1178" s="50"/>
      <c r="CA1178" s="50"/>
      <c r="CB1178" s="88" t="str">
        <f t="shared" si="113"/>
        <v>19930515</v>
      </c>
    </row>
    <row r="1179" spans="1:80" s="47" customFormat="1" ht="12.95" customHeight="1" x14ac:dyDescent="0.2">
      <c r="A1179" s="43">
        <v>5</v>
      </c>
      <c r="B1179" s="43">
        <v>15</v>
      </c>
      <c r="C1179" s="43">
        <v>1993</v>
      </c>
      <c r="D1179" s="49" t="s">
        <v>658</v>
      </c>
      <c r="E1179" s="49" t="s">
        <v>449</v>
      </c>
      <c r="F1179" s="49" t="s">
        <v>1010</v>
      </c>
      <c r="G1179" s="49"/>
      <c r="H1179" s="49" t="s">
        <v>40</v>
      </c>
      <c r="I1179" s="49"/>
      <c r="J1179" s="53">
        <v>34104</v>
      </c>
      <c r="K1179" s="49" t="s">
        <v>587</v>
      </c>
      <c r="L1179" s="49" t="s">
        <v>1014</v>
      </c>
      <c r="M1179" s="49" t="s">
        <v>1093</v>
      </c>
      <c r="N1179" s="54">
        <v>1</v>
      </c>
      <c r="O1179" s="54">
        <v>1</v>
      </c>
      <c r="P1179" s="49" t="s">
        <v>1268</v>
      </c>
      <c r="Q1179" s="49" t="s">
        <v>1017</v>
      </c>
      <c r="R1179" s="49" t="s">
        <v>376</v>
      </c>
      <c r="S1179" s="49" t="s">
        <v>1395</v>
      </c>
      <c r="T1179" s="49"/>
      <c r="U1179" s="49"/>
      <c r="V1179" s="49"/>
      <c r="W1179" s="49"/>
      <c r="X1179" s="49"/>
      <c r="Y1179" s="49"/>
      <c r="Z1179" s="54"/>
      <c r="AA1179" s="49"/>
      <c r="AB1179" s="49"/>
      <c r="AC1179" s="49"/>
      <c r="AD1179" s="49"/>
      <c r="AE1179" s="47">
        <f t="shared" si="108"/>
        <v>0</v>
      </c>
      <c r="AF1179" s="47">
        <f t="shared" si="109"/>
        <v>1</v>
      </c>
      <c r="AG1179" s="47">
        <f t="shared" si="110"/>
        <v>0</v>
      </c>
      <c r="AH1179" s="49" t="s">
        <v>1017</v>
      </c>
      <c r="AI1179" s="49" t="s">
        <v>1018</v>
      </c>
      <c r="AJ1179" s="49" t="s">
        <v>376</v>
      </c>
      <c r="AK1179" s="47" t="s">
        <v>658</v>
      </c>
      <c r="AL1179" s="49" t="s">
        <v>1097</v>
      </c>
      <c r="AM1179" s="49" t="s">
        <v>1098</v>
      </c>
      <c r="AN1179" s="49" t="s">
        <v>376</v>
      </c>
      <c r="AO1179" s="47" t="s">
        <v>658</v>
      </c>
      <c r="AP1179" s="49"/>
      <c r="AQ1179" s="49">
        <v>1</v>
      </c>
      <c r="AR1179" s="49"/>
      <c r="AS1179" s="49"/>
      <c r="AT1179" s="43"/>
      <c r="AU1179" s="49" t="s">
        <v>376</v>
      </c>
      <c r="AV1179" s="49"/>
      <c r="AW1179" s="49" t="s">
        <v>30</v>
      </c>
      <c r="AX1179" s="49"/>
      <c r="AY1179" s="49" t="s">
        <v>30</v>
      </c>
      <c r="AZ1179" s="49"/>
      <c r="BA1179" s="49"/>
      <c r="BB1179" s="57"/>
      <c r="BC1179" s="32" t="s">
        <v>30</v>
      </c>
      <c r="BD1179" s="57"/>
      <c r="BE1179" s="57"/>
      <c r="BF1179" s="32">
        <v>1</v>
      </c>
      <c r="BG1179" s="49">
        <v>1</v>
      </c>
      <c r="BH1179" s="49"/>
      <c r="BI1179" s="49" t="s">
        <v>587</v>
      </c>
      <c r="BJ1179" s="49" t="s">
        <v>1093</v>
      </c>
      <c r="BK1179" s="49">
        <v>1993</v>
      </c>
      <c r="BL1179" s="43" t="str">
        <f t="shared" si="111"/>
        <v>1993Arsenal</v>
      </c>
      <c r="BM1179" s="49" t="str">
        <f t="shared" si="112"/>
        <v>London</v>
      </c>
      <c r="BN1179" s="49"/>
      <c r="BO1179" s="49"/>
      <c r="BP1179" s="49"/>
      <c r="BQ1179" s="49"/>
      <c r="BR1179" s="49"/>
      <c r="BS1179" s="49"/>
      <c r="BT1179" s="49"/>
      <c r="BU1179" s="49"/>
      <c r="BV1179" s="49" t="s">
        <v>376</v>
      </c>
      <c r="BW1179" s="49" t="s">
        <v>376</v>
      </c>
      <c r="BX1179" s="49"/>
      <c r="BY1179" s="49"/>
      <c r="BZ1179" s="50"/>
      <c r="CA1179" s="50"/>
      <c r="CB1179" s="88" t="str">
        <f t="shared" si="113"/>
        <v>19930515</v>
      </c>
    </row>
    <row r="1180" spans="1:80" s="47" customFormat="1" ht="12.95" customHeight="1" x14ac:dyDescent="0.2">
      <c r="A1180" s="43">
        <v>5</v>
      </c>
      <c r="B1180" s="43">
        <v>20</v>
      </c>
      <c r="C1180" s="43">
        <v>1993</v>
      </c>
      <c r="D1180" s="49" t="s">
        <v>658</v>
      </c>
      <c r="E1180" s="49" t="s">
        <v>449</v>
      </c>
      <c r="F1180" s="49" t="s">
        <v>1010</v>
      </c>
      <c r="G1180" s="49"/>
      <c r="H1180" s="49" t="s">
        <v>40</v>
      </c>
      <c r="I1180" s="49" t="s">
        <v>1023</v>
      </c>
      <c r="J1180" s="53">
        <v>34109</v>
      </c>
      <c r="K1180" s="49" t="s">
        <v>587</v>
      </c>
      <c r="L1180" s="49" t="s">
        <v>3</v>
      </c>
      <c r="M1180" s="49" t="s">
        <v>1093</v>
      </c>
      <c r="N1180" s="54">
        <v>2</v>
      </c>
      <c r="O1180" s="54">
        <v>1</v>
      </c>
      <c r="P1180" s="49" t="s">
        <v>1268</v>
      </c>
      <c r="Q1180" s="49" t="s">
        <v>1017</v>
      </c>
      <c r="R1180" s="49" t="s">
        <v>376</v>
      </c>
      <c r="S1180" s="49" t="s">
        <v>1396</v>
      </c>
      <c r="T1180" s="49"/>
      <c r="U1180" s="49"/>
      <c r="V1180" s="49"/>
      <c r="W1180" s="49"/>
      <c r="X1180" s="49"/>
      <c r="Y1180" s="49"/>
      <c r="Z1180" s="54"/>
      <c r="AA1180" s="49"/>
      <c r="AB1180" s="49"/>
      <c r="AC1180" s="49"/>
      <c r="AD1180" s="49"/>
      <c r="AE1180" s="47">
        <f t="shared" si="108"/>
        <v>1</v>
      </c>
      <c r="AF1180" s="47">
        <f t="shared" si="109"/>
        <v>0</v>
      </c>
      <c r="AG1180" s="47">
        <f t="shared" si="110"/>
        <v>0</v>
      </c>
      <c r="AH1180" s="49" t="s">
        <v>1017</v>
      </c>
      <c r="AI1180" s="49" t="s">
        <v>1018</v>
      </c>
      <c r="AJ1180" s="49" t="s">
        <v>376</v>
      </c>
      <c r="AK1180" s="47" t="s">
        <v>658</v>
      </c>
      <c r="AL1180" s="49" t="s">
        <v>1097</v>
      </c>
      <c r="AM1180" s="49" t="s">
        <v>1098</v>
      </c>
      <c r="AN1180" s="49" t="s">
        <v>376</v>
      </c>
      <c r="AO1180" s="47" t="s">
        <v>658</v>
      </c>
      <c r="AP1180" s="49"/>
      <c r="AQ1180" s="49">
        <v>1</v>
      </c>
      <c r="AR1180" s="49"/>
      <c r="AS1180" s="49" t="s">
        <v>1393</v>
      </c>
      <c r="AT1180" s="43"/>
      <c r="AU1180" s="49" t="s">
        <v>376</v>
      </c>
      <c r="AV1180" s="49"/>
      <c r="AW1180" s="49" t="s">
        <v>30</v>
      </c>
      <c r="AX1180" s="49"/>
      <c r="AY1180" s="54" t="s">
        <v>30</v>
      </c>
      <c r="AZ1180" s="49"/>
      <c r="BA1180" s="49"/>
      <c r="BB1180" s="57" t="s">
        <v>30</v>
      </c>
      <c r="BC1180" s="32" t="s">
        <v>30</v>
      </c>
      <c r="BD1180" s="57"/>
      <c r="BE1180" s="57" t="s">
        <v>1397</v>
      </c>
      <c r="BF1180" s="32">
        <v>1</v>
      </c>
      <c r="BG1180" s="49">
        <v>1</v>
      </c>
      <c r="BH1180" s="49"/>
      <c r="BI1180" s="49" t="s">
        <v>587</v>
      </c>
      <c r="BJ1180" s="49" t="s">
        <v>1093</v>
      </c>
      <c r="BK1180" s="49">
        <v>1993</v>
      </c>
      <c r="BL1180" s="43" t="str">
        <f t="shared" si="111"/>
        <v>1993Arsenal</v>
      </c>
      <c r="BM1180" s="49" t="str">
        <f t="shared" si="112"/>
        <v>London</v>
      </c>
      <c r="BN1180" s="49"/>
      <c r="BO1180" s="49"/>
      <c r="BP1180" s="49"/>
      <c r="BQ1180" s="49"/>
      <c r="BR1180" s="49"/>
      <c r="BS1180" s="49"/>
      <c r="BT1180" s="49"/>
      <c r="BU1180" s="49"/>
      <c r="BV1180" s="49" t="s">
        <v>376</v>
      </c>
      <c r="BW1180" s="49" t="s">
        <v>376</v>
      </c>
      <c r="BX1180" s="49"/>
      <c r="BY1180" s="49"/>
      <c r="BZ1180" s="50"/>
      <c r="CA1180" s="50"/>
      <c r="CB1180" s="88" t="str">
        <f t="shared" si="113"/>
        <v>19930520</v>
      </c>
    </row>
    <row r="1181" spans="1:80" s="47" customFormat="1" ht="12.95" customHeight="1" x14ac:dyDescent="0.2">
      <c r="A1181" s="43">
        <v>5</v>
      </c>
      <c r="B1181" s="43">
        <v>20</v>
      </c>
      <c r="C1181" s="43">
        <v>1993</v>
      </c>
      <c r="D1181" s="49" t="s">
        <v>658</v>
      </c>
      <c r="E1181" s="49" t="s">
        <v>449</v>
      </c>
      <c r="F1181" s="49" t="s">
        <v>1010</v>
      </c>
      <c r="G1181" s="49"/>
      <c r="H1181" s="49" t="s">
        <v>40</v>
      </c>
      <c r="I1181" s="49" t="s">
        <v>1023</v>
      </c>
      <c r="J1181" s="53">
        <v>34109</v>
      </c>
      <c r="K1181" s="49" t="s">
        <v>1093</v>
      </c>
      <c r="L1181" s="49" t="s">
        <v>4</v>
      </c>
      <c r="M1181" s="49" t="s">
        <v>587</v>
      </c>
      <c r="N1181" s="54">
        <v>1</v>
      </c>
      <c r="O1181" s="54">
        <v>2</v>
      </c>
      <c r="P1181" s="49" t="s">
        <v>1268</v>
      </c>
      <c r="Q1181" s="49" t="s">
        <v>1017</v>
      </c>
      <c r="R1181" s="49" t="s">
        <v>376</v>
      </c>
      <c r="S1181" s="49" t="s">
        <v>1396</v>
      </c>
      <c r="T1181" s="49"/>
      <c r="U1181" s="49"/>
      <c r="V1181" s="49"/>
      <c r="W1181" s="49"/>
      <c r="X1181" s="49"/>
      <c r="Y1181" s="49"/>
      <c r="Z1181" s="54"/>
      <c r="AA1181" s="49"/>
      <c r="AB1181" s="49"/>
      <c r="AC1181" s="49"/>
      <c r="AD1181" s="49"/>
      <c r="AE1181" s="47">
        <f t="shared" si="108"/>
        <v>0</v>
      </c>
      <c r="AF1181" s="47">
        <f t="shared" si="109"/>
        <v>0</v>
      </c>
      <c r="AG1181" s="47">
        <f t="shared" si="110"/>
        <v>1</v>
      </c>
      <c r="AH1181" s="49" t="s">
        <v>1097</v>
      </c>
      <c r="AI1181" s="49" t="s">
        <v>1098</v>
      </c>
      <c r="AJ1181" s="49" t="s">
        <v>376</v>
      </c>
      <c r="AK1181" s="47" t="s">
        <v>658</v>
      </c>
      <c r="AL1181" s="49" t="s">
        <v>1017</v>
      </c>
      <c r="AM1181" s="49" t="s">
        <v>1018</v>
      </c>
      <c r="AN1181" s="49" t="s">
        <v>376</v>
      </c>
      <c r="AO1181" s="47" t="s">
        <v>658</v>
      </c>
      <c r="AP1181" s="49"/>
      <c r="AQ1181" s="49">
        <v>1</v>
      </c>
      <c r="AR1181" s="49"/>
      <c r="AS1181" s="49">
        <v>1</v>
      </c>
      <c r="AT1181" s="43"/>
      <c r="AU1181" s="49" t="s">
        <v>376</v>
      </c>
      <c r="AV1181" s="49"/>
      <c r="AW1181" s="49" t="s">
        <v>30</v>
      </c>
      <c r="AX1181" s="49"/>
      <c r="AY1181" s="49" t="s">
        <v>30</v>
      </c>
      <c r="AZ1181" s="49"/>
      <c r="BA1181" s="49"/>
      <c r="BB1181" s="57"/>
      <c r="BC1181" s="32" t="s">
        <v>30</v>
      </c>
      <c r="BD1181" s="57"/>
      <c r="BE1181" s="57"/>
      <c r="BF1181" s="32">
        <v>1</v>
      </c>
      <c r="BG1181" s="49">
        <v>1</v>
      </c>
      <c r="BH1181" s="49"/>
      <c r="BI1181" s="49" t="s">
        <v>1093</v>
      </c>
      <c r="BJ1181" s="49" t="s">
        <v>587</v>
      </c>
      <c r="BK1181" s="49">
        <v>1993</v>
      </c>
      <c r="BL1181" s="43" t="str">
        <f t="shared" si="111"/>
        <v>1993Sheffield Wednesday</v>
      </c>
      <c r="BM1181" s="49" t="str">
        <f t="shared" si="112"/>
        <v>London</v>
      </c>
      <c r="BN1181" s="49"/>
      <c r="BO1181" s="49"/>
      <c r="BP1181" s="49"/>
      <c r="BQ1181" s="49"/>
      <c r="BR1181" s="49"/>
      <c r="BS1181" s="49"/>
      <c r="BT1181" s="49"/>
      <c r="BU1181" s="49"/>
      <c r="BV1181" s="49" t="s">
        <v>376</v>
      </c>
      <c r="BW1181" s="49" t="s">
        <v>376</v>
      </c>
      <c r="BX1181" s="49"/>
      <c r="BY1181" s="49"/>
      <c r="BZ1181" s="50"/>
      <c r="CA1181" s="50"/>
      <c r="CB1181" s="88" t="str">
        <f t="shared" si="113"/>
        <v>19930520</v>
      </c>
    </row>
    <row r="1182" spans="1:80" s="47" customFormat="1" ht="12.95" customHeight="1" x14ac:dyDescent="0.2">
      <c r="A1182" s="43">
        <v>2</v>
      </c>
      <c r="B1182" s="43">
        <v>13</v>
      </c>
      <c r="C1182" s="43">
        <v>1994</v>
      </c>
      <c r="D1182" s="49" t="s">
        <v>658</v>
      </c>
      <c r="E1182" s="49" t="s">
        <v>432</v>
      </c>
      <c r="F1182" s="49" t="s">
        <v>1327</v>
      </c>
      <c r="G1182" s="49"/>
      <c r="H1182" s="49" t="s">
        <v>1011</v>
      </c>
      <c r="I1182" s="49">
        <v>1</v>
      </c>
      <c r="J1182" s="53">
        <v>34378</v>
      </c>
      <c r="K1182" s="49" t="s">
        <v>821</v>
      </c>
      <c r="L1182" s="49" t="s">
        <v>3</v>
      </c>
      <c r="M1182" s="49" t="s">
        <v>1093</v>
      </c>
      <c r="N1182" s="54">
        <v>1</v>
      </c>
      <c r="O1182" s="54">
        <v>0</v>
      </c>
      <c r="P1182" s="49" t="s">
        <v>1246</v>
      </c>
      <c r="Q1182" s="49" t="s">
        <v>1101</v>
      </c>
      <c r="R1182" s="49" t="s">
        <v>376</v>
      </c>
      <c r="S1182" s="49"/>
      <c r="T1182" s="49"/>
      <c r="U1182" s="49"/>
      <c r="V1182" s="49"/>
      <c r="W1182" s="49"/>
      <c r="X1182" s="49"/>
      <c r="Y1182" s="49"/>
      <c r="Z1182" s="54"/>
      <c r="AA1182" s="55">
        <v>1</v>
      </c>
      <c r="AB1182" s="55">
        <v>0</v>
      </c>
      <c r="AC1182" s="56">
        <v>0</v>
      </c>
      <c r="AD1182" s="49" t="s">
        <v>1033</v>
      </c>
      <c r="AE1182" s="47">
        <f t="shared" si="108"/>
        <v>1</v>
      </c>
      <c r="AF1182" s="47">
        <f t="shared" si="109"/>
        <v>0</v>
      </c>
      <c r="AG1182" s="47">
        <f t="shared" si="110"/>
        <v>0</v>
      </c>
      <c r="AH1182" s="49" t="s">
        <v>1101</v>
      </c>
      <c r="AI1182" s="49" t="s">
        <v>1159</v>
      </c>
      <c r="AJ1182" s="49" t="s">
        <v>376</v>
      </c>
      <c r="AK1182" s="47" t="s">
        <v>658</v>
      </c>
      <c r="AL1182" s="49" t="s">
        <v>1097</v>
      </c>
      <c r="AM1182" s="49" t="s">
        <v>1098</v>
      </c>
      <c r="AN1182" s="49" t="s">
        <v>376</v>
      </c>
      <c r="AO1182" s="47" t="s">
        <v>658</v>
      </c>
      <c r="AP1182" s="49"/>
      <c r="AQ1182" s="49">
        <v>2</v>
      </c>
      <c r="AR1182" s="49"/>
      <c r="AS1182" s="49"/>
      <c r="AT1182" s="43"/>
      <c r="AU1182" s="49" t="s">
        <v>376</v>
      </c>
      <c r="AV1182" s="49"/>
      <c r="AW1182" s="49" t="s">
        <v>30</v>
      </c>
      <c r="AX1182" s="49"/>
      <c r="AY1182" s="49"/>
      <c r="AZ1182" s="49" t="s">
        <v>30</v>
      </c>
      <c r="BA1182" s="49"/>
      <c r="BB1182" s="57"/>
      <c r="BC1182" s="49"/>
      <c r="BD1182" s="57"/>
      <c r="BE1182" s="57"/>
      <c r="BF1182" s="32">
        <v>1</v>
      </c>
      <c r="BG1182" s="49">
        <v>1</v>
      </c>
      <c r="BH1182" s="49"/>
      <c r="BI1182" s="49" t="s">
        <v>821</v>
      </c>
      <c r="BJ1182" s="49" t="s">
        <v>1093</v>
      </c>
      <c r="BK1182" s="49">
        <v>1994</v>
      </c>
      <c r="BL1182" s="43" t="str">
        <f t="shared" si="111"/>
        <v>1994Manchester United</v>
      </c>
      <c r="BM1182" s="49" t="str">
        <f t="shared" si="112"/>
        <v>Manchester United</v>
      </c>
      <c r="BN1182" s="49"/>
      <c r="BO1182" s="49"/>
      <c r="BP1182" s="49"/>
      <c r="BQ1182" s="49"/>
      <c r="BR1182" s="49"/>
      <c r="BS1182" s="49"/>
      <c r="BT1182" s="49"/>
      <c r="BU1182" s="49"/>
      <c r="BV1182" s="49" t="s">
        <v>376</v>
      </c>
      <c r="BW1182" s="49" t="s">
        <v>376</v>
      </c>
      <c r="BX1182" s="49"/>
      <c r="BY1182" s="49"/>
      <c r="BZ1182" s="50"/>
      <c r="CA1182" s="50"/>
      <c r="CB1182" s="88" t="str">
        <f t="shared" si="113"/>
        <v>19940213</v>
      </c>
    </row>
    <row r="1183" spans="1:80" s="47" customFormat="1" ht="12.95" customHeight="1" x14ac:dyDescent="0.2">
      <c r="A1183" s="43">
        <v>2</v>
      </c>
      <c r="B1183" s="43">
        <v>13</v>
      </c>
      <c r="C1183" s="43">
        <v>1994</v>
      </c>
      <c r="D1183" s="49" t="s">
        <v>658</v>
      </c>
      <c r="E1183" s="49" t="s">
        <v>432</v>
      </c>
      <c r="F1183" s="49" t="s">
        <v>1327</v>
      </c>
      <c r="G1183" s="49"/>
      <c r="H1183" s="49" t="s">
        <v>1011</v>
      </c>
      <c r="I1183" s="49">
        <v>1</v>
      </c>
      <c r="J1183" s="53">
        <v>34378</v>
      </c>
      <c r="K1183" s="49" t="s">
        <v>1093</v>
      </c>
      <c r="L1183" s="49" t="s">
        <v>4</v>
      </c>
      <c r="M1183" s="49" t="s">
        <v>821</v>
      </c>
      <c r="N1183" s="54">
        <v>0</v>
      </c>
      <c r="O1183" s="54">
        <v>1</v>
      </c>
      <c r="P1183" s="49" t="s">
        <v>1246</v>
      </c>
      <c r="Q1183" s="49" t="s">
        <v>1101</v>
      </c>
      <c r="R1183" s="49" t="s">
        <v>376</v>
      </c>
      <c r="S1183" s="49"/>
      <c r="T1183" s="49"/>
      <c r="U1183" s="49"/>
      <c r="V1183" s="49"/>
      <c r="W1183" s="49"/>
      <c r="X1183" s="49"/>
      <c r="Y1183" s="49"/>
      <c r="Z1183" s="54"/>
      <c r="AA1183" s="55">
        <v>0</v>
      </c>
      <c r="AB1183" s="55">
        <v>1</v>
      </c>
      <c r="AC1183" s="56">
        <v>0</v>
      </c>
      <c r="AD1183" s="49" t="s">
        <v>1037</v>
      </c>
      <c r="AE1183" s="47">
        <f t="shared" si="108"/>
        <v>0</v>
      </c>
      <c r="AF1183" s="47">
        <f t="shared" si="109"/>
        <v>0</v>
      </c>
      <c r="AG1183" s="47">
        <f t="shared" si="110"/>
        <v>1</v>
      </c>
      <c r="AH1183" s="49" t="s">
        <v>1097</v>
      </c>
      <c r="AI1183" s="49" t="s">
        <v>1098</v>
      </c>
      <c r="AJ1183" s="49" t="s">
        <v>376</v>
      </c>
      <c r="AK1183" s="47" t="s">
        <v>658</v>
      </c>
      <c r="AL1183" s="49" t="s">
        <v>1101</v>
      </c>
      <c r="AM1183" s="49" t="s">
        <v>1159</v>
      </c>
      <c r="AN1183" s="49" t="s">
        <v>376</v>
      </c>
      <c r="AO1183" s="47" t="s">
        <v>658</v>
      </c>
      <c r="AP1183" s="49"/>
      <c r="AQ1183" s="49">
        <v>2</v>
      </c>
      <c r="AR1183" s="49"/>
      <c r="AS1183" s="49"/>
      <c r="AT1183" s="43"/>
      <c r="AU1183" s="49" t="s">
        <v>376</v>
      </c>
      <c r="AV1183" s="49"/>
      <c r="AW1183" s="49" t="s">
        <v>30</v>
      </c>
      <c r="AX1183" s="49"/>
      <c r="AY1183" s="49"/>
      <c r="AZ1183" s="49" t="s">
        <v>30</v>
      </c>
      <c r="BA1183" s="49"/>
      <c r="BB1183" s="57"/>
      <c r="BC1183" s="49"/>
      <c r="BD1183" s="57"/>
      <c r="BE1183" s="57"/>
      <c r="BF1183" s="32">
        <v>1</v>
      </c>
      <c r="BG1183" s="49">
        <v>1</v>
      </c>
      <c r="BH1183" s="49"/>
      <c r="BI1183" s="49" t="s">
        <v>1093</v>
      </c>
      <c r="BJ1183" s="49" t="s">
        <v>821</v>
      </c>
      <c r="BK1183" s="49">
        <v>1994</v>
      </c>
      <c r="BL1183" s="43" t="str">
        <f t="shared" si="111"/>
        <v>1994Sheffield Wednesday</v>
      </c>
      <c r="BM1183" s="49" t="str">
        <f t="shared" si="112"/>
        <v>Manchester United</v>
      </c>
      <c r="BN1183" s="49"/>
      <c r="BO1183" s="49"/>
      <c r="BP1183" s="49"/>
      <c r="BQ1183" s="49"/>
      <c r="BR1183" s="49"/>
      <c r="BS1183" s="49"/>
      <c r="BT1183" s="49"/>
      <c r="BU1183" s="49"/>
      <c r="BV1183" s="49" t="s">
        <v>376</v>
      </c>
      <c r="BW1183" s="49" t="s">
        <v>376</v>
      </c>
      <c r="BX1183" s="49"/>
      <c r="BY1183" s="49"/>
      <c r="BZ1183" s="50"/>
      <c r="CA1183" s="50"/>
      <c r="CB1183" s="88" t="str">
        <f t="shared" si="113"/>
        <v>19940213</v>
      </c>
    </row>
    <row r="1184" spans="1:80" s="47" customFormat="1" ht="12.95" customHeight="1" x14ac:dyDescent="0.2">
      <c r="A1184" s="43">
        <v>2</v>
      </c>
      <c r="B1184" s="43">
        <v>16</v>
      </c>
      <c r="C1184" s="43">
        <v>1994</v>
      </c>
      <c r="D1184" s="43" t="s">
        <v>658</v>
      </c>
      <c r="E1184" s="43" t="s">
        <v>432</v>
      </c>
      <c r="F1184" s="51" t="s">
        <v>1327</v>
      </c>
      <c r="G1184" s="43"/>
      <c r="H1184" s="51" t="s">
        <v>1011</v>
      </c>
      <c r="I1184" s="51">
        <v>1</v>
      </c>
      <c r="J1184" s="52">
        <v>34381</v>
      </c>
      <c r="K1184" s="43" t="s">
        <v>1398</v>
      </c>
      <c r="L1184" s="43" t="s">
        <v>3</v>
      </c>
      <c r="M1184" s="43" t="s">
        <v>806</v>
      </c>
      <c r="N1184" s="46">
        <v>3</v>
      </c>
      <c r="O1184" s="46">
        <v>1</v>
      </c>
      <c r="P1184" s="51" t="s">
        <v>1399</v>
      </c>
      <c r="Q1184" s="51" t="s">
        <v>588</v>
      </c>
      <c r="R1184" s="51" t="s">
        <v>376</v>
      </c>
      <c r="S1184" s="43"/>
      <c r="T1184" s="43"/>
      <c r="U1184" s="43"/>
      <c r="V1184" s="43"/>
      <c r="W1184" s="43"/>
      <c r="X1184" s="43"/>
      <c r="Y1184" s="43"/>
      <c r="Z1184" s="43"/>
      <c r="AA1184" s="43"/>
      <c r="AB1184" s="43"/>
      <c r="AC1184" s="43"/>
      <c r="AD1184" s="43" t="s">
        <v>1033</v>
      </c>
      <c r="AE1184" s="47">
        <f t="shared" si="108"/>
        <v>1</v>
      </c>
      <c r="AF1184" s="47">
        <f t="shared" si="109"/>
        <v>0</v>
      </c>
      <c r="AG1184" s="47">
        <f t="shared" si="110"/>
        <v>0</v>
      </c>
      <c r="AH1184" s="43" t="s">
        <v>588</v>
      </c>
      <c r="AI1184" s="43" t="s">
        <v>1175</v>
      </c>
      <c r="AJ1184" s="43" t="s">
        <v>376</v>
      </c>
      <c r="AK1184" s="43" t="s">
        <v>658</v>
      </c>
      <c r="AL1184" s="43" t="s">
        <v>1111</v>
      </c>
      <c r="AM1184" s="43" t="s">
        <v>1126</v>
      </c>
      <c r="AN1184" s="43" t="s">
        <v>376</v>
      </c>
      <c r="AO1184" s="43" t="s">
        <v>658</v>
      </c>
      <c r="AP1184" s="43"/>
      <c r="AQ1184" s="43">
        <v>2</v>
      </c>
      <c r="AR1184" s="43"/>
      <c r="AS1184" s="43"/>
      <c r="AT1184" s="43"/>
      <c r="AU1184" s="43" t="s">
        <v>376</v>
      </c>
      <c r="AV1184" s="43"/>
      <c r="AW1184" s="43" t="s">
        <v>30</v>
      </c>
      <c r="AX1184" s="43"/>
      <c r="AY1184" s="43"/>
      <c r="AZ1184" s="43" t="s">
        <v>30</v>
      </c>
      <c r="BA1184" s="51"/>
      <c r="BB1184" s="48"/>
      <c r="BC1184" s="43"/>
      <c r="BD1184" s="43"/>
      <c r="BE1184" s="43"/>
      <c r="BF1184" s="43">
        <v>1</v>
      </c>
      <c r="BG1184" s="43">
        <v>2</v>
      </c>
      <c r="BH1184" s="43">
        <v>1</v>
      </c>
      <c r="BI1184" s="43" t="s">
        <v>1398</v>
      </c>
      <c r="BJ1184" s="43" t="s">
        <v>806</v>
      </c>
      <c r="BK1184" s="43">
        <v>1994</v>
      </c>
      <c r="BL1184" s="43" t="str">
        <f t="shared" si="111"/>
        <v>1994Tranmere Rovers</v>
      </c>
      <c r="BM1184" s="49" t="str">
        <f t="shared" si="112"/>
        <v>Tranmere Rovers</v>
      </c>
      <c r="BN1184" s="43"/>
      <c r="BO1184" s="43"/>
      <c r="BP1184" s="43"/>
      <c r="BQ1184" s="43"/>
      <c r="BR1184" s="43"/>
      <c r="BS1184" s="43"/>
      <c r="BT1184" s="43"/>
      <c r="BU1184" s="43"/>
      <c r="BV1184" s="43" t="s">
        <v>376</v>
      </c>
      <c r="BW1184" s="43" t="s">
        <v>376</v>
      </c>
      <c r="BX1184" s="43"/>
      <c r="BY1184" s="49"/>
      <c r="BZ1184" s="50"/>
      <c r="CA1184" s="50"/>
      <c r="CB1184" s="88" t="str">
        <f t="shared" si="113"/>
        <v>19940216</v>
      </c>
    </row>
    <row r="1185" spans="1:80" s="47" customFormat="1" ht="12.95" customHeight="1" x14ac:dyDescent="0.2">
      <c r="A1185" s="43">
        <v>2</v>
      </c>
      <c r="B1185" s="43">
        <v>16</v>
      </c>
      <c r="C1185" s="43">
        <v>1994</v>
      </c>
      <c r="D1185" s="49" t="s">
        <v>658</v>
      </c>
      <c r="E1185" s="49" t="s">
        <v>432</v>
      </c>
      <c r="F1185" s="49" t="s">
        <v>1327</v>
      </c>
      <c r="G1185" s="49"/>
      <c r="H1185" s="49" t="s">
        <v>1011</v>
      </c>
      <c r="I1185" s="49">
        <v>1</v>
      </c>
      <c r="J1185" s="53">
        <v>34381</v>
      </c>
      <c r="K1185" s="49" t="s">
        <v>806</v>
      </c>
      <c r="L1185" s="49" t="s">
        <v>4</v>
      </c>
      <c r="M1185" s="49" t="s">
        <v>1398</v>
      </c>
      <c r="N1185" s="54">
        <v>1</v>
      </c>
      <c r="O1185" s="54">
        <v>3</v>
      </c>
      <c r="P1185" s="49" t="s">
        <v>1399</v>
      </c>
      <c r="Q1185" s="49" t="s">
        <v>588</v>
      </c>
      <c r="R1185" s="49" t="s">
        <v>376</v>
      </c>
      <c r="S1185" s="49"/>
      <c r="T1185" s="49"/>
      <c r="U1185" s="49"/>
      <c r="V1185" s="49"/>
      <c r="W1185" s="49"/>
      <c r="X1185" s="49"/>
      <c r="Y1185" s="49"/>
      <c r="Z1185" s="54"/>
      <c r="AA1185" s="55">
        <v>1</v>
      </c>
      <c r="AB1185" s="55">
        <v>3</v>
      </c>
      <c r="AC1185" s="56">
        <v>1</v>
      </c>
      <c r="AD1185" s="49" t="s">
        <v>1037</v>
      </c>
      <c r="AE1185" s="47">
        <f t="shared" si="108"/>
        <v>0</v>
      </c>
      <c r="AF1185" s="47">
        <f t="shared" si="109"/>
        <v>0</v>
      </c>
      <c r="AG1185" s="47">
        <f t="shared" si="110"/>
        <v>1</v>
      </c>
      <c r="AH1185" s="49" t="s">
        <v>1111</v>
      </c>
      <c r="AI1185" s="49" t="s">
        <v>1126</v>
      </c>
      <c r="AJ1185" s="49" t="s">
        <v>376</v>
      </c>
      <c r="AK1185" s="47" t="s">
        <v>658</v>
      </c>
      <c r="AL1185" s="49" t="s">
        <v>588</v>
      </c>
      <c r="AM1185" s="49" t="s">
        <v>1175</v>
      </c>
      <c r="AN1185" s="49" t="s">
        <v>376</v>
      </c>
      <c r="AO1185" s="47" t="s">
        <v>658</v>
      </c>
      <c r="AP1185" s="49"/>
      <c r="AQ1185" s="49">
        <v>2</v>
      </c>
      <c r="AR1185" s="49"/>
      <c r="AS1185" s="49"/>
      <c r="AT1185" s="43"/>
      <c r="AU1185" s="49" t="s">
        <v>376</v>
      </c>
      <c r="AV1185" s="49"/>
      <c r="AW1185" s="49" t="s">
        <v>30</v>
      </c>
      <c r="AX1185" s="49"/>
      <c r="AY1185" s="49"/>
      <c r="AZ1185" s="49" t="s">
        <v>30</v>
      </c>
      <c r="BA1185" s="49"/>
      <c r="BB1185" s="57"/>
      <c r="BC1185" s="49"/>
      <c r="BD1185" s="57"/>
      <c r="BE1185" s="57"/>
      <c r="BF1185" s="32">
        <v>1</v>
      </c>
      <c r="BG1185" s="49">
        <v>1</v>
      </c>
      <c r="BH1185" s="49"/>
      <c r="BI1185" s="49" t="s">
        <v>806</v>
      </c>
      <c r="BJ1185" s="49" t="s">
        <v>1398</v>
      </c>
      <c r="BK1185" s="49">
        <v>1994</v>
      </c>
      <c r="BL1185" s="43" t="str">
        <f t="shared" si="111"/>
        <v>1994Aston Villa</v>
      </c>
      <c r="BM1185" s="49" t="str">
        <f t="shared" si="112"/>
        <v>Tranmere Rovers</v>
      </c>
      <c r="BN1185" s="49"/>
      <c r="BO1185" s="49"/>
      <c r="BP1185" s="49"/>
      <c r="BQ1185" s="49"/>
      <c r="BR1185" s="49"/>
      <c r="BS1185" s="49"/>
      <c r="BT1185" s="49"/>
      <c r="BU1185" s="49"/>
      <c r="BV1185" s="49" t="s">
        <v>376</v>
      </c>
      <c r="BW1185" s="49" t="s">
        <v>376</v>
      </c>
      <c r="BX1185" s="49"/>
      <c r="BY1185" s="49"/>
      <c r="BZ1185" s="50"/>
      <c r="CA1185" s="50"/>
      <c r="CB1185" s="88" t="str">
        <f t="shared" si="113"/>
        <v>19940216</v>
      </c>
    </row>
    <row r="1186" spans="1:80" s="47" customFormat="1" ht="12.95" customHeight="1" x14ac:dyDescent="0.2">
      <c r="A1186" s="43">
        <v>2</v>
      </c>
      <c r="B1186" s="43">
        <v>27</v>
      </c>
      <c r="C1186" s="43">
        <v>1994</v>
      </c>
      <c r="D1186" s="49" t="s">
        <v>658</v>
      </c>
      <c r="E1186" s="49" t="s">
        <v>432</v>
      </c>
      <c r="F1186" s="49" t="s">
        <v>1327</v>
      </c>
      <c r="G1186" s="49"/>
      <c r="H1186" s="49" t="s">
        <v>1011</v>
      </c>
      <c r="I1186" s="49">
        <v>2</v>
      </c>
      <c r="J1186" s="53">
        <v>34392</v>
      </c>
      <c r="K1186" s="49" t="s">
        <v>806</v>
      </c>
      <c r="L1186" s="49" t="s">
        <v>3</v>
      </c>
      <c r="M1186" s="49" t="s">
        <v>1398</v>
      </c>
      <c r="N1186" s="54">
        <v>3</v>
      </c>
      <c r="O1186" s="54">
        <v>1</v>
      </c>
      <c r="P1186" s="49" t="s">
        <v>1219</v>
      </c>
      <c r="Q1186" s="49" t="s">
        <v>1111</v>
      </c>
      <c r="R1186" s="49" t="s">
        <v>376</v>
      </c>
      <c r="S1186" s="49"/>
      <c r="T1186" s="49"/>
      <c r="U1186" s="49"/>
      <c r="V1186" s="49"/>
      <c r="W1186" s="49"/>
      <c r="X1186" s="49"/>
      <c r="Y1186" s="49"/>
      <c r="Z1186" s="54"/>
      <c r="AA1186" s="55">
        <v>4</v>
      </c>
      <c r="AB1186" s="55">
        <v>4</v>
      </c>
      <c r="AC1186" s="56">
        <v>1</v>
      </c>
      <c r="AD1186" s="49" t="s">
        <v>1033</v>
      </c>
      <c r="AE1186" s="47">
        <f t="shared" si="108"/>
        <v>1</v>
      </c>
      <c r="AF1186" s="47">
        <f t="shared" si="109"/>
        <v>0</v>
      </c>
      <c r="AG1186" s="47">
        <f t="shared" si="110"/>
        <v>0</v>
      </c>
      <c r="AH1186" s="49" t="s">
        <v>1111</v>
      </c>
      <c r="AI1186" s="49" t="s">
        <v>1126</v>
      </c>
      <c r="AJ1186" s="49" t="s">
        <v>376</v>
      </c>
      <c r="AK1186" s="47" t="s">
        <v>658</v>
      </c>
      <c r="AL1186" s="49" t="s">
        <v>588</v>
      </c>
      <c r="AM1186" s="49" t="s">
        <v>1175</v>
      </c>
      <c r="AN1186" s="49" t="s">
        <v>376</v>
      </c>
      <c r="AO1186" s="47" t="s">
        <v>658</v>
      </c>
      <c r="AP1186" s="49"/>
      <c r="AQ1186" s="49">
        <v>2</v>
      </c>
      <c r="AR1186" s="49"/>
      <c r="AS1186" s="49"/>
      <c r="AT1186" s="43"/>
      <c r="AU1186" s="49" t="s">
        <v>376</v>
      </c>
      <c r="AV1186" s="49"/>
      <c r="AW1186" s="49" t="s">
        <v>30</v>
      </c>
      <c r="AX1186" s="49"/>
      <c r="AY1186" s="49"/>
      <c r="AZ1186" s="49" t="s">
        <v>30</v>
      </c>
      <c r="BA1186" s="49"/>
      <c r="BB1186" s="57"/>
      <c r="BC1186" s="49"/>
      <c r="BD1186" s="57"/>
      <c r="BE1186" s="57"/>
      <c r="BF1186" s="32">
        <v>1</v>
      </c>
      <c r="BG1186" s="49">
        <v>1</v>
      </c>
      <c r="BH1186" s="49"/>
      <c r="BI1186" s="49" t="s">
        <v>806</v>
      </c>
      <c r="BJ1186" s="49" t="s">
        <v>1398</v>
      </c>
      <c r="BK1186" s="49">
        <v>1994</v>
      </c>
      <c r="BL1186" s="43" t="str">
        <f t="shared" si="111"/>
        <v>1994Aston Villa</v>
      </c>
      <c r="BM1186" s="49" t="str">
        <f t="shared" si="112"/>
        <v>Aston Villa</v>
      </c>
      <c r="BN1186" s="49"/>
      <c r="BO1186" s="49"/>
      <c r="BP1186" s="49"/>
      <c r="BQ1186" s="49"/>
      <c r="BR1186" s="49"/>
      <c r="BS1186" s="49"/>
      <c r="BT1186" s="49"/>
      <c r="BU1186" s="49"/>
      <c r="BV1186" s="49" t="s">
        <v>376</v>
      </c>
      <c r="BW1186" s="49" t="s">
        <v>376</v>
      </c>
      <c r="BX1186" s="49"/>
      <c r="BY1186" s="49"/>
      <c r="BZ1186" s="50"/>
      <c r="CA1186" s="50"/>
      <c r="CB1186" s="88" t="str">
        <f t="shared" si="113"/>
        <v>19940227</v>
      </c>
    </row>
    <row r="1187" spans="1:80" s="47" customFormat="1" ht="12.95" customHeight="1" x14ac:dyDescent="0.2">
      <c r="A1187" s="43">
        <v>2</v>
      </c>
      <c r="B1187" s="43">
        <v>27</v>
      </c>
      <c r="C1187" s="43">
        <v>1994</v>
      </c>
      <c r="D1187" s="43" t="s">
        <v>658</v>
      </c>
      <c r="E1187" s="43" t="s">
        <v>432</v>
      </c>
      <c r="F1187" s="51" t="s">
        <v>1327</v>
      </c>
      <c r="G1187" s="43"/>
      <c r="H1187" s="51" t="s">
        <v>1011</v>
      </c>
      <c r="I1187" s="51">
        <v>2</v>
      </c>
      <c r="J1187" s="52">
        <v>34392</v>
      </c>
      <c r="K1187" s="43" t="s">
        <v>1398</v>
      </c>
      <c r="L1187" s="43" t="s">
        <v>4</v>
      </c>
      <c r="M1187" s="43" t="s">
        <v>806</v>
      </c>
      <c r="N1187" s="46">
        <v>1</v>
      </c>
      <c r="O1187" s="46">
        <v>3</v>
      </c>
      <c r="P1187" s="51" t="s">
        <v>1219</v>
      </c>
      <c r="Q1187" s="51" t="s">
        <v>1111</v>
      </c>
      <c r="R1187" s="51" t="s">
        <v>376</v>
      </c>
      <c r="S1187" s="43"/>
      <c r="T1187" s="43"/>
      <c r="U1187" s="43"/>
      <c r="V1187" s="43"/>
      <c r="W1187" s="43"/>
      <c r="X1187" s="43"/>
      <c r="Y1187" s="43"/>
      <c r="Z1187" s="43"/>
      <c r="AA1187" s="43"/>
      <c r="AB1187" s="43"/>
      <c r="AC1187" s="43"/>
      <c r="AD1187" s="43" t="s">
        <v>1037</v>
      </c>
      <c r="AE1187" s="47">
        <f t="shared" si="108"/>
        <v>0</v>
      </c>
      <c r="AF1187" s="47">
        <f t="shared" si="109"/>
        <v>0</v>
      </c>
      <c r="AG1187" s="47">
        <f t="shared" si="110"/>
        <v>1</v>
      </c>
      <c r="AH1187" s="43" t="s">
        <v>588</v>
      </c>
      <c r="AI1187" s="43" t="s">
        <v>1175</v>
      </c>
      <c r="AJ1187" s="43" t="s">
        <v>376</v>
      </c>
      <c r="AK1187" s="43" t="s">
        <v>658</v>
      </c>
      <c r="AL1187" s="43" t="s">
        <v>1111</v>
      </c>
      <c r="AM1187" s="43" t="s">
        <v>1126</v>
      </c>
      <c r="AN1187" s="43" t="s">
        <v>376</v>
      </c>
      <c r="AO1187" s="43" t="s">
        <v>658</v>
      </c>
      <c r="AP1187" s="43"/>
      <c r="AQ1187" s="43">
        <v>2</v>
      </c>
      <c r="AR1187" s="43"/>
      <c r="AS1187" s="43"/>
      <c r="AT1187" s="43"/>
      <c r="AU1187" s="43" t="s">
        <v>376</v>
      </c>
      <c r="AV1187" s="43"/>
      <c r="AW1187" s="43" t="s">
        <v>30</v>
      </c>
      <c r="AX1187" s="43"/>
      <c r="AY1187" s="43"/>
      <c r="AZ1187" s="43" t="s">
        <v>30</v>
      </c>
      <c r="BA1187" s="51"/>
      <c r="BB1187" s="48"/>
      <c r="BC1187" s="43"/>
      <c r="BD1187" s="43"/>
      <c r="BE1187" s="43"/>
      <c r="BF1187" s="43">
        <v>1</v>
      </c>
      <c r="BG1187" s="43">
        <v>2</v>
      </c>
      <c r="BH1187" s="43">
        <v>1</v>
      </c>
      <c r="BI1187" s="43" t="s">
        <v>1398</v>
      </c>
      <c r="BJ1187" s="43" t="s">
        <v>806</v>
      </c>
      <c r="BK1187" s="43">
        <v>1994</v>
      </c>
      <c r="BL1187" s="43" t="str">
        <f t="shared" si="111"/>
        <v>1994Tranmere Rovers</v>
      </c>
      <c r="BM1187" s="49" t="str">
        <f t="shared" si="112"/>
        <v>Aston Villa</v>
      </c>
      <c r="BN1187" s="43"/>
      <c r="BO1187" s="43"/>
      <c r="BP1187" s="43"/>
      <c r="BQ1187" s="43"/>
      <c r="BR1187" s="43"/>
      <c r="BS1187" s="43"/>
      <c r="BT1187" s="43"/>
      <c r="BU1187" s="43"/>
      <c r="BV1187" s="43" t="s">
        <v>376</v>
      </c>
      <c r="BW1187" s="43" t="s">
        <v>376</v>
      </c>
      <c r="BX1187" s="43"/>
      <c r="BY1187" s="49"/>
      <c r="BZ1187" s="50"/>
      <c r="CA1187" s="50"/>
      <c r="CB1187" s="88" t="str">
        <f t="shared" si="113"/>
        <v>19940227</v>
      </c>
    </row>
    <row r="1188" spans="1:80" s="47" customFormat="1" ht="12.95" customHeight="1" x14ac:dyDescent="0.2">
      <c r="A1188" s="43">
        <v>3</v>
      </c>
      <c r="B1188" s="43">
        <v>2</v>
      </c>
      <c r="C1188" s="43">
        <v>1994</v>
      </c>
      <c r="D1188" s="49" t="s">
        <v>658</v>
      </c>
      <c r="E1188" s="49" t="s">
        <v>432</v>
      </c>
      <c r="F1188" s="49" t="s">
        <v>1327</v>
      </c>
      <c r="G1188" s="49"/>
      <c r="H1188" s="49" t="s">
        <v>1011</v>
      </c>
      <c r="I1188" s="49">
        <v>2</v>
      </c>
      <c r="J1188" s="53">
        <v>34395</v>
      </c>
      <c r="K1188" s="49" t="s">
        <v>1093</v>
      </c>
      <c r="L1188" s="49" t="s">
        <v>4</v>
      </c>
      <c r="M1188" s="49" t="s">
        <v>821</v>
      </c>
      <c r="N1188" s="54">
        <v>1</v>
      </c>
      <c r="O1188" s="54">
        <v>4</v>
      </c>
      <c r="P1188" s="49" t="s">
        <v>1252</v>
      </c>
      <c r="Q1188" s="49" t="s">
        <v>1097</v>
      </c>
      <c r="R1188" s="49" t="s">
        <v>376</v>
      </c>
      <c r="S1188" s="49"/>
      <c r="T1188" s="49"/>
      <c r="U1188" s="49"/>
      <c r="V1188" s="49"/>
      <c r="W1188" s="49"/>
      <c r="X1188" s="49"/>
      <c r="Y1188" s="49"/>
      <c r="Z1188" s="54"/>
      <c r="AA1188" s="55">
        <v>1</v>
      </c>
      <c r="AB1188" s="55">
        <v>5</v>
      </c>
      <c r="AC1188" s="56">
        <v>0</v>
      </c>
      <c r="AD1188" s="49" t="s">
        <v>1033</v>
      </c>
      <c r="AE1188" s="47">
        <f t="shared" si="108"/>
        <v>0</v>
      </c>
      <c r="AF1188" s="47">
        <f t="shared" si="109"/>
        <v>0</v>
      </c>
      <c r="AG1188" s="47">
        <f t="shared" si="110"/>
        <v>1</v>
      </c>
      <c r="AH1188" s="49" t="s">
        <v>1097</v>
      </c>
      <c r="AI1188" s="49" t="s">
        <v>1098</v>
      </c>
      <c r="AJ1188" s="49" t="s">
        <v>376</v>
      </c>
      <c r="AK1188" s="47" t="s">
        <v>658</v>
      </c>
      <c r="AL1188" s="49" t="s">
        <v>1101</v>
      </c>
      <c r="AM1188" s="49" t="s">
        <v>1159</v>
      </c>
      <c r="AN1188" s="49" t="s">
        <v>376</v>
      </c>
      <c r="AO1188" s="47" t="s">
        <v>658</v>
      </c>
      <c r="AP1188" s="49"/>
      <c r="AQ1188" s="49">
        <v>2</v>
      </c>
      <c r="AR1188" s="49"/>
      <c r="AS1188" s="49">
        <v>1</v>
      </c>
      <c r="AT1188" s="43"/>
      <c r="AU1188" s="49" t="s">
        <v>376</v>
      </c>
      <c r="AV1188" s="49"/>
      <c r="AW1188" s="49" t="s">
        <v>30</v>
      </c>
      <c r="AX1188" s="49"/>
      <c r="AY1188" s="49"/>
      <c r="AZ1188" s="49" t="s">
        <v>30</v>
      </c>
      <c r="BA1188" s="49"/>
      <c r="BB1188" s="57"/>
      <c r="BC1188" s="49"/>
      <c r="BD1188" s="57"/>
      <c r="BE1188" s="57"/>
      <c r="BF1188" s="32">
        <v>1</v>
      </c>
      <c r="BG1188" s="49">
        <v>1</v>
      </c>
      <c r="BH1188" s="49"/>
      <c r="BI1188" s="49" t="s">
        <v>1093</v>
      </c>
      <c r="BJ1188" s="49" t="s">
        <v>821</v>
      </c>
      <c r="BK1188" s="49">
        <v>1994</v>
      </c>
      <c r="BL1188" s="43" t="str">
        <f t="shared" si="111"/>
        <v>1994Sheffield Wednesday</v>
      </c>
      <c r="BM1188" s="49" t="str">
        <f t="shared" si="112"/>
        <v>Sheffield Wednesday</v>
      </c>
      <c r="BN1188" s="49"/>
      <c r="BO1188" s="49"/>
      <c r="BP1188" s="49"/>
      <c r="BQ1188" s="49"/>
      <c r="BR1188" s="49"/>
      <c r="BS1188" s="49"/>
      <c r="BT1188" s="49"/>
      <c r="BU1188" s="49"/>
      <c r="BV1188" s="49" t="s">
        <v>376</v>
      </c>
      <c r="BW1188" s="49" t="s">
        <v>376</v>
      </c>
      <c r="BX1188" s="49"/>
      <c r="BZ1188" s="50"/>
      <c r="CA1188" s="50"/>
      <c r="CB1188" s="88" t="str">
        <f t="shared" si="113"/>
        <v>19940302</v>
      </c>
    </row>
    <row r="1189" spans="1:80" s="47" customFormat="1" ht="12.95" customHeight="1" x14ac:dyDescent="0.2">
      <c r="A1189" s="43">
        <v>3</v>
      </c>
      <c r="B1189" s="43">
        <v>2</v>
      </c>
      <c r="C1189" s="43">
        <v>1994</v>
      </c>
      <c r="D1189" s="49" t="s">
        <v>658</v>
      </c>
      <c r="E1189" s="49" t="s">
        <v>432</v>
      </c>
      <c r="F1189" s="49" t="s">
        <v>1327</v>
      </c>
      <c r="G1189" s="49"/>
      <c r="H1189" s="49" t="s">
        <v>1011</v>
      </c>
      <c r="I1189" s="49">
        <v>2</v>
      </c>
      <c r="J1189" s="53">
        <v>34395</v>
      </c>
      <c r="K1189" s="49" t="s">
        <v>821</v>
      </c>
      <c r="L1189" s="49" t="s">
        <v>3</v>
      </c>
      <c r="M1189" s="49" t="s">
        <v>1093</v>
      </c>
      <c r="N1189" s="54">
        <v>4</v>
      </c>
      <c r="O1189" s="54">
        <v>1</v>
      </c>
      <c r="P1189" s="49" t="s">
        <v>1252</v>
      </c>
      <c r="Q1189" s="49" t="s">
        <v>1097</v>
      </c>
      <c r="R1189" s="49" t="s">
        <v>376</v>
      </c>
      <c r="S1189" s="49"/>
      <c r="T1189" s="49"/>
      <c r="U1189" s="49"/>
      <c r="V1189" s="49"/>
      <c r="W1189" s="49"/>
      <c r="X1189" s="49"/>
      <c r="Y1189" s="49"/>
      <c r="Z1189" s="54"/>
      <c r="AA1189" s="55">
        <v>5</v>
      </c>
      <c r="AB1189" s="55">
        <v>1</v>
      </c>
      <c r="AC1189" s="56">
        <v>4</v>
      </c>
      <c r="AD1189" s="49" t="s">
        <v>1037</v>
      </c>
      <c r="AE1189" s="47">
        <f t="shared" si="108"/>
        <v>1</v>
      </c>
      <c r="AF1189" s="47">
        <f t="shared" si="109"/>
        <v>0</v>
      </c>
      <c r="AG1189" s="47">
        <f t="shared" si="110"/>
        <v>0</v>
      </c>
      <c r="AH1189" s="49" t="s">
        <v>1101</v>
      </c>
      <c r="AI1189" s="49" t="s">
        <v>1159</v>
      </c>
      <c r="AJ1189" s="49" t="s">
        <v>376</v>
      </c>
      <c r="AK1189" s="47" t="s">
        <v>658</v>
      </c>
      <c r="AL1189" s="49" t="s">
        <v>1097</v>
      </c>
      <c r="AM1189" s="49" t="s">
        <v>1098</v>
      </c>
      <c r="AN1189" s="49" t="s">
        <v>376</v>
      </c>
      <c r="AO1189" s="47" t="s">
        <v>658</v>
      </c>
      <c r="AP1189" s="49"/>
      <c r="AQ1189" s="49">
        <v>2</v>
      </c>
      <c r="AR1189" s="49"/>
      <c r="AS1189" s="49"/>
      <c r="AT1189" s="43"/>
      <c r="AU1189" s="49" t="s">
        <v>376</v>
      </c>
      <c r="AV1189" s="49"/>
      <c r="AW1189" s="49" t="s">
        <v>30</v>
      </c>
      <c r="AX1189" s="49"/>
      <c r="AY1189" s="49"/>
      <c r="AZ1189" s="49" t="s">
        <v>30</v>
      </c>
      <c r="BA1189" s="49"/>
      <c r="BB1189" s="57"/>
      <c r="BC1189" s="49"/>
      <c r="BD1189" s="57"/>
      <c r="BE1189" s="57"/>
      <c r="BF1189" s="32">
        <v>1</v>
      </c>
      <c r="BG1189" s="49">
        <v>1</v>
      </c>
      <c r="BH1189" s="49"/>
      <c r="BI1189" s="49" t="s">
        <v>821</v>
      </c>
      <c r="BJ1189" s="49" t="s">
        <v>1093</v>
      </c>
      <c r="BK1189" s="49">
        <v>1994</v>
      </c>
      <c r="BL1189" s="43" t="str">
        <f t="shared" si="111"/>
        <v>1994Manchester United</v>
      </c>
      <c r="BM1189" s="49" t="str">
        <f t="shared" si="112"/>
        <v>Sheffield Wednesday</v>
      </c>
      <c r="BN1189" s="49"/>
      <c r="BO1189" s="49"/>
      <c r="BP1189" s="49"/>
      <c r="BQ1189" s="49"/>
      <c r="BR1189" s="49"/>
      <c r="BS1189" s="49"/>
      <c r="BT1189" s="49"/>
      <c r="BU1189" s="49"/>
      <c r="BV1189" s="49" t="s">
        <v>376</v>
      </c>
      <c r="BW1189" s="49" t="s">
        <v>376</v>
      </c>
      <c r="BX1189" s="49"/>
      <c r="BZ1189" s="50"/>
      <c r="CA1189" s="50"/>
      <c r="CB1189" s="88" t="str">
        <f t="shared" si="113"/>
        <v>19940302</v>
      </c>
    </row>
    <row r="1190" spans="1:80" s="47" customFormat="1" ht="12.95" customHeight="1" x14ac:dyDescent="0.2">
      <c r="A1190" s="43">
        <v>3</v>
      </c>
      <c r="B1190" s="43">
        <v>27</v>
      </c>
      <c r="C1190" s="43">
        <v>1994</v>
      </c>
      <c r="D1190" s="49" t="s">
        <v>658</v>
      </c>
      <c r="E1190" s="49" t="s">
        <v>432</v>
      </c>
      <c r="F1190" s="49" t="s">
        <v>1327</v>
      </c>
      <c r="G1190" s="49"/>
      <c r="H1190" s="49" t="s">
        <v>40</v>
      </c>
      <c r="I1190" s="49"/>
      <c r="J1190" s="53">
        <v>34420</v>
      </c>
      <c r="K1190" s="49" t="s">
        <v>806</v>
      </c>
      <c r="L1190" s="49" t="s">
        <v>3</v>
      </c>
      <c r="M1190" s="49" t="s">
        <v>821</v>
      </c>
      <c r="N1190" s="54">
        <v>3</v>
      </c>
      <c r="O1190" s="54">
        <v>1</v>
      </c>
      <c r="P1190" s="49" t="s">
        <v>1268</v>
      </c>
      <c r="Q1190" s="49" t="s">
        <v>1017</v>
      </c>
      <c r="R1190" s="49" t="s">
        <v>376</v>
      </c>
      <c r="S1190" s="49"/>
      <c r="T1190" s="49"/>
      <c r="U1190" s="49"/>
      <c r="V1190" s="49"/>
      <c r="W1190" s="49"/>
      <c r="X1190" s="49"/>
      <c r="Y1190" s="49"/>
      <c r="Z1190" s="54"/>
      <c r="AA1190" s="49"/>
      <c r="AB1190" s="49"/>
      <c r="AC1190" s="49"/>
      <c r="AD1190" s="49"/>
      <c r="AE1190" s="47">
        <f t="shared" si="108"/>
        <v>1</v>
      </c>
      <c r="AF1190" s="47">
        <f t="shared" si="109"/>
        <v>0</v>
      </c>
      <c r="AG1190" s="47">
        <f t="shared" si="110"/>
        <v>0</v>
      </c>
      <c r="AH1190" s="49" t="s">
        <v>1111</v>
      </c>
      <c r="AI1190" s="49" t="s">
        <v>1126</v>
      </c>
      <c r="AJ1190" s="49" t="s">
        <v>376</v>
      </c>
      <c r="AK1190" s="47" t="s">
        <v>658</v>
      </c>
      <c r="AL1190" s="49" t="s">
        <v>1101</v>
      </c>
      <c r="AM1190" s="49" t="s">
        <v>1159</v>
      </c>
      <c r="AN1190" s="49" t="s">
        <v>376</v>
      </c>
      <c r="AO1190" s="47" t="s">
        <v>658</v>
      </c>
      <c r="AP1190" s="49"/>
      <c r="AQ1190" s="49">
        <v>1</v>
      </c>
      <c r="AR1190" s="49"/>
      <c r="AS1190" s="49" t="s">
        <v>1393</v>
      </c>
      <c r="AT1190" s="43"/>
      <c r="AU1190" s="49" t="s">
        <v>376</v>
      </c>
      <c r="AV1190" s="49"/>
      <c r="AW1190" s="49" t="s">
        <v>30</v>
      </c>
      <c r="AX1190" s="49"/>
      <c r="AY1190" s="49"/>
      <c r="AZ1190" s="54" t="s">
        <v>30</v>
      </c>
      <c r="BA1190" s="49"/>
      <c r="BB1190" s="57" t="s">
        <v>30</v>
      </c>
      <c r="BC1190" s="32" t="s">
        <v>30</v>
      </c>
      <c r="BD1190" s="57"/>
      <c r="BE1190" s="57" t="s">
        <v>1400</v>
      </c>
      <c r="BF1190" s="32">
        <v>1</v>
      </c>
      <c r="BG1190" s="49">
        <v>1</v>
      </c>
      <c r="BH1190" s="49"/>
      <c r="BI1190" s="49" t="s">
        <v>806</v>
      </c>
      <c r="BJ1190" s="49" t="s">
        <v>821</v>
      </c>
      <c r="BK1190" s="49">
        <v>1994</v>
      </c>
      <c r="BL1190" s="43" t="str">
        <f t="shared" si="111"/>
        <v>1994Aston Villa</v>
      </c>
      <c r="BM1190" s="49" t="str">
        <f t="shared" si="112"/>
        <v>London</v>
      </c>
      <c r="BN1190" s="49"/>
      <c r="BO1190" s="49"/>
      <c r="BP1190" s="49"/>
      <c r="BQ1190" s="49"/>
      <c r="BR1190" s="49"/>
      <c r="BS1190" s="49"/>
      <c r="BT1190" s="49"/>
      <c r="BU1190" s="49"/>
      <c r="BV1190" s="49" t="s">
        <v>376</v>
      </c>
      <c r="BW1190" s="49" t="s">
        <v>376</v>
      </c>
      <c r="BX1190" s="49"/>
      <c r="BY1190" s="49"/>
      <c r="BZ1190" s="50"/>
      <c r="CA1190" s="50"/>
      <c r="CB1190" s="88" t="str">
        <f t="shared" si="113"/>
        <v>19940327</v>
      </c>
    </row>
    <row r="1191" spans="1:80" s="47" customFormat="1" ht="12.95" customHeight="1" x14ac:dyDescent="0.2">
      <c r="A1191" s="43">
        <v>3</v>
      </c>
      <c r="B1191" s="43">
        <v>27</v>
      </c>
      <c r="C1191" s="43">
        <v>1994</v>
      </c>
      <c r="D1191" s="49" t="s">
        <v>658</v>
      </c>
      <c r="E1191" s="49" t="s">
        <v>432</v>
      </c>
      <c r="F1191" s="49" t="s">
        <v>1327</v>
      </c>
      <c r="G1191" s="49"/>
      <c r="H1191" s="49" t="s">
        <v>40</v>
      </c>
      <c r="I1191" s="49"/>
      <c r="J1191" s="53">
        <v>34420</v>
      </c>
      <c r="K1191" s="49" t="s">
        <v>821</v>
      </c>
      <c r="L1191" s="49" t="s">
        <v>4</v>
      </c>
      <c r="M1191" s="49" t="s">
        <v>806</v>
      </c>
      <c r="N1191" s="54">
        <v>1</v>
      </c>
      <c r="O1191" s="54">
        <v>3</v>
      </c>
      <c r="P1191" s="49" t="s">
        <v>1268</v>
      </c>
      <c r="Q1191" s="49" t="s">
        <v>1017</v>
      </c>
      <c r="R1191" s="49" t="s">
        <v>376</v>
      </c>
      <c r="S1191" s="49"/>
      <c r="T1191" s="49"/>
      <c r="U1191" s="49"/>
      <c r="V1191" s="49"/>
      <c r="W1191" s="49"/>
      <c r="X1191" s="49"/>
      <c r="Y1191" s="49"/>
      <c r="Z1191" s="54"/>
      <c r="AA1191" s="49"/>
      <c r="AB1191" s="49"/>
      <c r="AC1191" s="49"/>
      <c r="AD1191" s="49"/>
      <c r="AE1191" s="47">
        <f t="shared" si="108"/>
        <v>0</v>
      </c>
      <c r="AF1191" s="47">
        <f t="shared" si="109"/>
        <v>0</v>
      </c>
      <c r="AG1191" s="47">
        <f t="shared" si="110"/>
        <v>1</v>
      </c>
      <c r="AH1191" s="49" t="s">
        <v>1101</v>
      </c>
      <c r="AI1191" s="49" t="s">
        <v>1159</v>
      </c>
      <c r="AJ1191" s="49" t="s">
        <v>376</v>
      </c>
      <c r="AK1191" s="47" t="s">
        <v>658</v>
      </c>
      <c r="AL1191" s="49" t="s">
        <v>1111</v>
      </c>
      <c r="AM1191" s="49" t="s">
        <v>1126</v>
      </c>
      <c r="AN1191" s="49" t="s">
        <v>376</v>
      </c>
      <c r="AO1191" s="47" t="s">
        <v>658</v>
      </c>
      <c r="AP1191" s="49"/>
      <c r="AQ1191" s="49">
        <v>1</v>
      </c>
      <c r="AR1191" s="49"/>
      <c r="AS1191" s="49">
        <v>1</v>
      </c>
      <c r="AT1191" s="43"/>
      <c r="AU1191" s="49" t="s">
        <v>376</v>
      </c>
      <c r="AV1191" s="49"/>
      <c r="AW1191" s="49" t="s">
        <v>30</v>
      </c>
      <c r="AX1191" s="49"/>
      <c r="AY1191" s="49"/>
      <c r="AZ1191" s="49" t="s">
        <v>30</v>
      </c>
      <c r="BA1191" s="49"/>
      <c r="BB1191" s="57"/>
      <c r="BC1191" s="32" t="s">
        <v>30</v>
      </c>
      <c r="BD1191" s="57"/>
      <c r="BE1191" s="57"/>
      <c r="BF1191" s="32">
        <v>1</v>
      </c>
      <c r="BG1191" s="49">
        <v>1</v>
      </c>
      <c r="BH1191" s="49"/>
      <c r="BI1191" s="49" t="s">
        <v>821</v>
      </c>
      <c r="BJ1191" s="49" t="s">
        <v>806</v>
      </c>
      <c r="BK1191" s="49">
        <v>1994</v>
      </c>
      <c r="BL1191" s="43" t="str">
        <f t="shared" si="111"/>
        <v>1994Manchester United</v>
      </c>
      <c r="BM1191" s="49" t="str">
        <f t="shared" si="112"/>
        <v>London</v>
      </c>
      <c r="BN1191" s="49"/>
      <c r="BO1191" s="49"/>
      <c r="BP1191" s="49"/>
      <c r="BQ1191" s="49"/>
      <c r="BR1191" s="49"/>
      <c r="BS1191" s="49"/>
      <c r="BT1191" s="49"/>
      <c r="BU1191" s="49"/>
      <c r="BV1191" s="49" t="s">
        <v>376</v>
      </c>
      <c r="BW1191" s="49" t="s">
        <v>376</v>
      </c>
      <c r="BX1191" s="49"/>
      <c r="BY1191" s="49"/>
      <c r="BZ1191" s="50"/>
      <c r="CA1191" s="50"/>
      <c r="CB1191" s="88" t="str">
        <f t="shared" si="113"/>
        <v>19940327</v>
      </c>
    </row>
    <row r="1192" spans="1:80" s="47" customFormat="1" ht="12.95" customHeight="1" x14ac:dyDescent="0.2">
      <c r="A1192" s="43">
        <v>4</v>
      </c>
      <c r="B1192" s="43">
        <v>9</v>
      </c>
      <c r="C1192" s="43">
        <v>1994</v>
      </c>
      <c r="D1192" s="49" t="s">
        <v>658</v>
      </c>
      <c r="E1192" s="49" t="s">
        <v>432</v>
      </c>
      <c r="F1192" s="49" t="s">
        <v>1010</v>
      </c>
      <c r="G1192" s="49"/>
      <c r="H1192" s="49" t="s">
        <v>1011</v>
      </c>
      <c r="I1192" s="49"/>
      <c r="J1192" s="53">
        <v>34433</v>
      </c>
      <c r="K1192" s="49" t="s">
        <v>816</v>
      </c>
      <c r="L1192" s="49" t="s">
        <v>3</v>
      </c>
      <c r="M1192" s="49" t="s">
        <v>1322</v>
      </c>
      <c r="N1192" s="54">
        <v>2</v>
      </c>
      <c r="O1192" s="54">
        <v>0</v>
      </c>
      <c r="P1192" s="49" t="s">
        <v>1268</v>
      </c>
      <c r="Q1192" s="49" t="s">
        <v>1017</v>
      </c>
      <c r="R1192" s="49" t="s">
        <v>376</v>
      </c>
      <c r="S1192" s="49"/>
      <c r="T1192" s="49"/>
      <c r="U1192" s="49"/>
      <c r="V1192" s="49"/>
      <c r="W1192" s="49"/>
      <c r="X1192" s="49"/>
      <c r="Y1192" s="49"/>
      <c r="Z1192" s="54"/>
      <c r="AA1192" s="49"/>
      <c r="AB1192" s="49"/>
      <c r="AC1192" s="49"/>
      <c r="AD1192" s="49"/>
      <c r="AE1192" s="47">
        <f t="shared" si="108"/>
        <v>1</v>
      </c>
      <c r="AF1192" s="47">
        <f t="shared" si="109"/>
        <v>0</v>
      </c>
      <c r="AG1192" s="47">
        <f t="shared" si="110"/>
        <v>0</v>
      </c>
      <c r="AH1192" s="49" t="s">
        <v>1017</v>
      </c>
      <c r="AI1192" s="49" t="s">
        <v>1018</v>
      </c>
      <c r="AJ1192" s="49" t="s">
        <v>376</v>
      </c>
      <c r="AK1192" s="47" t="s">
        <v>658</v>
      </c>
      <c r="AL1192" s="49" t="s">
        <v>1325</v>
      </c>
      <c r="AM1192" s="49" t="s">
        <v>1326</v>
      </c>
      <c r="AN1192" s="49" t="s">
        <v>376</v>
      </c>
      <c r="AO1192" s="47" t="s">
        <v>658</v>
      </c>
      <c r="AP1192" s="49"/>
      <c r="AQ1192" s="49">
        <v>2</v>
      </c>
      <c r="AR1192" s="49"/>
      <c r="AS1192" s="49"/>
      <c r="AT1192" s="43"/>
      <c r="AU1192" s="49" t="s">
        <v>376</v>
      </c>
      <c r="AV1192" s="49"/>
      <c r="AW1192" s="49" t="s">
        <v>30</v>
      </c>
      <c r="AX1192" s="49"/>
      <c r="AY1192" s="49" t="s">
        <v>30</v>
      </c>
      <c r="AZ1192" s="49"/>
      <c r="BA1192" s="49"/>
      <c r="BB1192" s="57"/>
      <c r="BC1192" s="49"/>
      <c r="BD1192" s="57"/>
      <c r="BE1192" s="57"/>
      <c r="BF1192" s="32">
        <v>1</v>
      </c>
      <c r="BG1192" s="49">
        <v>1</v>
      </c>
      <c r="BH1192" s="49"/>
      <c r="BI1192" s="49" t="s">
        <v>816</v>
      </c>
      <c r="BJ1192" s="49" t="s">
        <v>1322</v>
      </c>
      <c r="BK1192" s="49">
        <v>1994</v>
      </c>
      <c r="BL1192" s="43" t="str">
        <f t="shared" si="111"/>
        <v>1994Chelsea</v>
      </c>
      <c r="BM1192" s="49" t="str">
        <f t="shared" si="112"/>
        <v>London</v>
      </c>
      <c r="BN1192" s="49"/>
      <c r="BO1192" s="49"/>
      <c r="BP1192" s="49"/>
      <c r="BQ1192" s="49"/>
      <c r="BR1192" s="58"/>
      <c r="BS1192" s="58"/>
      <c r="BT1192" s="49"/>
      <c r="BU1192" s="49"/>
      <c r="BV1192" s="49" t="s">
        <v>376</v>
      </c>
      <c r="BW1192" s="49" t="s">
        <v>376</v>
      </c>
      <c r="BX1192" s="49"/>
      <c r="BY1192" s="49"/>
      <c r="BZ1192" s="50"/>
      <c r="CA1192" s="50"/>
      <c r="CB1192" s="88" t="str">
        <f t="shared" si="113"/>
        <v>19940409</v>
      </c>
    </row>
    <row r="1193" spans="1:80" s="47" customFormat="1" ht="12.95" customHeight="1" x14ac:dyDescent="0.2">
      <c r="A1193" s="43">
        <v>4</v>
      </c>
      <c r="B1193" s="43">
        <v>9</v>
      </c>
      <c r="C1193" s="43">
        <v>1994</v>
      </c>
      <c r="D1193" s="49" t="s">
        <v>658</v>
      </c>
      <c r="E1193" s="49" t="s">
        <v>432</v>
      </c>
      <c r="F1193" s="49" t="s">
        <v>1010</v>
      </c>
      <c r="G1193" s="49"/>
      <c r="H1193" s="49" t="s">
        <v>1011</v>
      </c>
      <c r="I1193" s="49"/>
      <c r="J1193" s="53">
        <v>34433</v>
      </c>
      <c r="K1193" s="49" t="s">
        <v>1254</v>
      </c>
      <c r="L1193" s="49" t="s">
        <v>1014</v>
      </c>
      <c r="M1193" s="49" t="s">
        <v>821</v>
      </c>
      <c r="N1193" s="54">
        <v>1</v>
      </c>
      <c r="O1193" s="54">
        <v>1</v>
      </c>
      <c r="P1193" s="49" t="s">
        <v>1268</v>
      </c>
      <c r="Q1193" s="49" t="s">
        <v>1017</v>
      </c>
      <c r="R1193" s="49" t="s">
        <v>376</v>
      </c>
      <c r="S1193" s="49" t="s">
        <v>1023</v>
      </c>
      <c r="T1193" s="49"/>
      <c r="U1193" s="49"/>
      <c r="V1193" s="49"/>
      <c r="W1193" s="49"/>
      <c r="X1193" s="49"/>
      <c r="Y1193" s="49"/>
      <c r="Z1193" s="54"/>
      <c r="AA1193" s="49"/>
      <c r="AB1193" s="49"/>
      <c r="AC1193" s="49"/>
      <c r="AD1193" s="49"/>
      <c r="AE1193" s="47">
        <f t="shared" si="108"/>
        <v>0</v>
      </c>
      <c r="AF1193" s="47">
        <f t="shared" si="109"/>
        <v>1</v>
      </c>
      <c r="AG1193" s="47">
        <f t="shared" si="110"/>
        <v>0</v>
      </c>
      <c r="AH1193" s="49" t="s">
        <v>1101</v>
      </c>
      <c r="AI1193" s="49" t="s">
        <v>1159</v>
      </c>
      <c r="AJ1193" s="49" t="s">
        <v>376</v>
      </c>
      <c r="AK1193" s="47" t="s">
        <v>658</v>
      </c>
      <c r="AL1193" s="49" t="s">
        <v>1101</v>
      </c>
      <c r="AM1193" s="49" t="s">
        <v>1159</v>
      </c>
      <c r="AN1193" s="49" t="s">
        <v>376</v>
      </c>
      <c r="AO1193" s="47" t="s">
        <v>658</v>
      </c>
      <c r="AP1193" s="49"/>
      <c r="AQ1193" s="49">
        <v>2</v>
      </c>
      <c r="AR1193" s="49"/>
      <c r="AS1193" s="49"/>
      <c r="AT1193" s="43"/>
      <c r="AU1193" s="49" t="s">
        <v>376</v>
      </c>
      <c r="AV1193" s="49"/>
      <c r="AW1193" s="49" t="s">
        <v>30</v>
      </c>
      <c r="AX1193" s="49"/>
      <c r="AY1193" s="49" t="s">
        <v>30</v>
      </c>
      <c r="AZ1193" s="49"/>
      <c r="BA1193" s="49"/>
      <c r="BB1193" s="57"/>
      <c r="BC1193" s="49"/>
      <c r="BD1193" s="57"/>
      <c r="BE1193" s="57"/>
      <c r="BF1193" s="32">
        <v>1</v>
      </c>
      <c r="BG1193" s="49">
        <v>1</v>
      </c>
      <c r="BH1193" s="49"/>
      <c r="BI1193" s="49" t="s">
        <v>1254</v>
      </c>
      <c r="BJ1193" s="49" t="s">
        <v>821</v>
      </c>
      <c r="BK1193" s="49">
        <v>1994</v>
      </c>
      <c r="BL1193" s="43" t="str">
        <f t="shared" si="111"/>
        <v>1994Oldham Athletic</v>
      </c>
      <c r="BM1193" s="49" t="str">
        <f t="shared" si="112"/>
        <v>London</v>
      </c>
      <c r="BN1193" s="49"/>
      <c r="BO1193" s="49"/>
      <c r="BP1193" s="49"/>
      <c r="BQ1193" s="49"/>
      <c r="BR1193" s="58"/>
      <c r="BS1193" s="58"/>
      <c r="BT1193" s="49"/>
      <c r="BU1193" s="49"/>
      <c r="BV1193" s="49" t="s">
        <v>376</v>
      </c>
      <c r="BW1193" s="49" t="s">
        <v>376</v>
      </c>
      <c r="BX1193" s="49"/>
      <c r="BY1193" s="49"/>
      <c r="BZ1193" s="50"/>
      <c r="CA1193" s="50"/>
      <c r="CB1193" s="88" t="str">
        <f t="shared" si="113"/>
        <v>19940409</v>
      </c>
    </row>
    <row r="1194" spans="1:80" s="47" customFormat="1" ht="12.95" customHeight="1" x14ac:dyDescent="0.2">
      <c r="A1194" s="43">
        <v>4</v>
      </c>
      <c r="B1194" s="43">
        <v>9</v>
      </c>
      <c r="C1194" s="43">
        <v>1994</v>
      </c>
      <c r="D1194" s="49" t="s">
        <v>658</v>
      </c>
      <c r="E1194" s="49" t="s">
        <v>432</v>
      </c>
      <c r="F1194" s="49" t="s">
        <v>1010</v>
      </c>
      <c r="G1194" s="49"/>
      <c r="H1194" s="49" t="s">
        <v>1011</v>
      </c>
      <c r="I1194" s="49"/>
      <c r="J1194" s="53">
        <v>34433</v>
      </c>
      <c r="K1194" s="49" t="s">
        <v>821</v>
      </c>
      <c r="L1194" s="49" t="s">
        <v>1014</v>
      </c>
      <c r="M1194" s="49" t="s">
        <v>1254</v>
      </c>
      <c r="N1194" s="54">
        <v>1</v>
      </c>
      <c r="O1194" s="54">
        <v>1</v>
      </c>
      <c r="P1194" s="49" t="s">
        <v>1268</v>
      </c>
      <c r="Q1194" s="49" t="s">
        <v>1017</v>
      </c>
      <c r="R1194" s="49" t="s">
        <v>376</v>
      </c>
      <c r="S1194" s="49" t="s">
        <v>1023</v>
      </c>
      <c r="T1194" s="49"/>
      <c r="U1194" s="49"/>
      <c r="V1194" s="49"/>
      <c r="W1194" s="49"/>
      <c r="X1194" s="49"/>
      <c r="Y1194" s="49"/>
      <c r="Z1194" s="54"/>
      <c r="AA1194" s="49"/>
      <c r="AB1194" s="49"/>
      <c r="AC1194" s="49"/>
      <c r="AD1194" s="49"/>
      <c r="AE1194" s="47">
        <f t="shared" si="108"/>
        <v>0</v>
      </c>
      <c r="AF1194" s="47">
        <f t="shared" si="109"/>
        <v>1</v>
      </c>
      <c r="AG1194" s="47">
        <f t="shared" si="110"/>
        <v>0</v>
      </c>
      <c r="AH1194" s="49" t="s">
        <v>1101</v>
      </c>
      <c r="AI1194" s="49" t="s">
        <v>1159</v>
      </c>
      <c r="AJ1194" s="49" t="s">
        <v>376</v>
      </c>
      <c r="AK1194" s="47" t="s">
        <v>658</v>
      </c>
      <c r="AL1194" s="49" t="s">
        <v>1101</v>
      </c>
      <c r="AM1194" s="49" t="s">
        <v>1159</v>
      </c>
      <c r="AN1194" s="49" t="s">
        <v>376</v>
      </c>
      <c r="AO1194" s="47" t="s">
        <v>658</v>
      </c>
      <c r="AP1194" s="49"/>
      <c r="AQ1194" s="49">
        <v>2</v>
      </c>
      <c r="AR1194" s="49"/>
      <c r="AS1194" s="49"/>
      <c r="AT1194" s="43"/>
      <c r="AU1194" s="49" t="s">
        <v>376</v>
      </c>
      <c r="AV1194" s="49"/>
      <c r="AW1194" s="49" t="s">
        <v>30</v>
      </c>
      <c r="AX1194" s="49"/>
      <c r="AY1194" s="49" t="s">
        <v>30</v>
      </c>
      <c r="AZ1194" s="49"/>
      <c r="BA1194" s="49"/>
      <c r="BB1194" s="57"/>
      <c r="BC1194" s="49"/>
      <c r="BD1194" s="57"/>
      <c r="BE1194" s="57"/>
      <c r="BF1194" s="32">
        <v>1</v>
      </c>
      <c r="BG1194" s="49">
        <v>1</v>
      </c>
      <c r="BH1194" s="49"/>
      <c r="BI1194" s="49" t="s">
        <v>821</v>
      </c>
      <c r="BJ1194" s="49" t="s">
        <v>1254</v>
      </c>
      <c r="BK1194" s="49">
        <v>1994</v>
      </c>
      <c r="BL1194" s="43" t="str">
        <f t="shared" si="111"/>
        <v>1994Manchester United</v>
      </c>
      <c r="BM1194" s="49" t="str">
        <f t="shared" si="112"/>
        <v>London</v>
      </c>
      <c r="BN1194" s="49"/>
      <c r="BO1194" s="49"/>
      <c r="BP1194" s="49"/>
      <c r="BQ1194" s="49"/>
      <c r="BR1194" s="58"/>
      <c r="BS1194" s="58"/>
      <c r="BT1194" s="49"/>
      <c r="BU1194" s="49"/>
      <c r="BV1194" s="49" t="s">
        <v>376</v>
      </c>
      <c r="BW1194" s="49" t="s">
        <v>376</v>
      </c>
      <c r="BX1194" s="49"/>
      <c r="BY1194" s="49"/>
      <c r="BZ1194" s="50"/>
      <c r="CA1194" s="50"/>
      <c r="CB1194" s="88" t="str">
        <f t="shared" si="113"/>
        <v>19940409</v>
      </c>
    </row>
    <row r="1195" spans="1:80" s="47" customFormat="1" ht="12.95" customHeight="1" x14ac:dyDescent="0.2">
      <c r="A1195" s="43">
        <v>4</v>
      </c>
      <c r="B1195" s="43">
        <v>9</v>
      </c>
      <c r="C1195" s="43">
        <v>1994</v>
      </c>
      <c r="D1195" s="43" t="s">
        <v>658</v>
      </c>
      <c r="E1195" s="43" t="s">
        <v>432</v>
      </c>
      <c r="F1195" s="44" t="s">
        <v>1010</v>
      </c>
      <c r="G1195" s="43"/>
      <c r="H1195" s="44" t="s">
        <v>1011</v>
      </c>
      <c r="I1195" s="44"/>
      <c r="J1195" s="45">
        <v>34433</v>
      </c>
      <c r="K1195" s="43" t="s">
        <v>1322</v>
      </c>
      <c r="L1195" s="43" t="s">
        <v>4</v>
      </c>
      <c r="M1195" s="43" t="s">
        <v>816</v>
      </c>
      <c r="N1195" s="46">
        <v>0</v>
      </c>
      <c r="O1195" s="46">
        <v>2</v>
      </c>
      <c r="P1195" s="44" t="s">
        <v>1268</v>
      </c>
      <c r="Q1195" s="44" t="s">
        <v>1017</v>
      </c>
      <c r="R1195" s="44" t="s">
        <v>376</v>
      </c>
      <c r="S1195" s="43"/>
      <c r="T1195" s="43"/>
      <c r="U1195" s="43"/>
      <c r="V1195" s="43"/>
      <c r="W1195" s="43"/>
      <c r="X1195" s="43"/>
      <c r="Y1195" s="43"/>
      <c r="Z1195" s="43"/>
      <c r="AA1195" s="43"/>
      <c r="AB1195" s="43"/>
      <c r="AC1195" s="43"/>
      <c r="AD1195" s="43"/>
      <c r="AE1195" s="47">
        <f t="shared" si="108"/>
        <v>0</v>
      </c>
      <c r="AF1195" s="47">
        <f t="shared" si="109"/>
        <v>0</v>
      </c>
      <c r="AG1195" s="47">
        <f t="shared" si="110"/>
        <v>1</v>
      </c>
      <c r="AH1195" s="43" t="s">
        <v>1325</v>
      </c>
      <c r="AI1195" s="43" t="s">
        <v>1326</v>
      </c>
      <c r="AJ1195" s="43" t="s">
        <v>376</v>
      </c>
      <c r="AK1195" s="43" t="s">
        <v>658</v>
      </c>
      <c r="AL1195" s="43" t="s">
        <v>1017</v>
      </c>
      <c r="AM1195" s="43" t="s">
        <v>1018</v>
      </c>
      <c r="AN1195" s="43" t="s">
        <v>376</v>
      </c>
      <c r="AO1195" s="43" t="s">
        <v>658</v>
      </c>
      <c r="AP1195" s="43"/>
      <c r="AQ1195" s="43">
        <v>2</v>
      </c>
      <c r="AR1195" s="43"/>
      <c r="AS1195" s="43"/>
      <c r="AT1195" s="43"/>
      <c r="AU1195" s="43" t="s">
        <v>376</v>
      </c>
      <c r="AV1195" s="43"/>
      <c r="AW1195" s="43" t="s">
        <v>30</v>
      </c>
      <c r="AX1195" s="43"/>
      <c r="AY1195" s="43" t="s">
        <v>30</v>
      </c>
      <c r="AZ1195" s="43"/>
      <c r="BA1195" s="44"/>
      <c r="BB1195" s="48"/>
      <c r="BC1195" s="43"/>
      <c r="BD1195" s="43"/>
      <c r="BE1195" s="43"/>
      <c r="BF1195" s="43">
        <v>1</v>
      </c>
      <c r="BG1195" s="43">
        <v>2</v>
      </c>
      <c r="BH1195" s="43">
        <v>1</v>
      </c>
      <c r="BI1195" s="43" t="s">
        <v>1322</v>
      </c>
      <c r="BJ1195" s="43" t="s">
        <v>816</v>
      </c>
      <c r="BK1195" s="43">
        <v>1994</v>
      </c>
      <c r="BL1195" s="43" t="str">
        <f t="shared" si="111"/>
        <v>1994Luton Town</v>
      </c>
      <c r="BM1195" s="49" t="str">
        <f t="shared" si="112"/>
        <v>London</v>
      </c>
      <c r="BN1195" s="43"/>
      <c r="BO1195" s="43"/>
      <c r="BP1195" s="43"/>
      <c r="BQ1195" s="43"/>
      <c r="BR1195" s="43"/>
      <c r="BS1195" s="43"/>
      <c r="BT1195" s="43"/>
      <c r="BU1195" s="43"/>
      <c r="BV1195" s="43" t="s">
        <v>376</v>
      </c>
      <c r="BW1195" s="43" t="s">
        <v>376</v>
      </c>
      <c r="BX1195" s="43"/>
      <c r="BY1195" s="49"/>
      <c r="BZ1195" s="50"/>
      <c r="CA1195" s="50"/>
      <c r="CB1195" s="88" t="str">
        <f t="shared" si="113"/>
        <v>19940409</v>
      </c>
    </row>
    <row r="1196" spans="1:80" s="47" customFormat="1" ht="12.95" customHeight="1" x14ac:dyDescent="0.2">
      <c r="A1196" s="43">
        <v>4</v>
      </c>
      <c r="B1196" s="43">
        <v>13</v>
      </c>
      <c r="C1196" s="43">
        <v>1994</v>
      </c>
      <c r="D1196" s="49" t="s">
        <v>658</v>
      </c>
      <c r="E1196" s="49" t="s">
        <v>432</v>
      </c>
      <c r="F1196" s="49" t="s">
        <v>1010</v>
      </c>
      <c r="G1196" s="49"/>
      <c r="H1196" s="49" t="s">
        <v>1011</v>
      </c>
      <c r="I1196" s="49" t="s">
        <v>1023</v>
      </c>
      <c r="J1196" s="53">
        <v>34437</v>
      </c>
      <c r="K1196" s="49" t="s">
        <v>821</v>
      </c>
      <c r="L1196" s="49" t="s">
        <v>3</v>
      </c>
      <c r="M1196" s="49" t="s">
        <v>1254</v>
      </c>
      <c r="N1196" s="54">
        <v>4</v>
      </c>
      <c r="O1196" s="54">
        <v>1</v>
      </c>
      <c r="P1196" s="49" t="s">
        <v>1209</v>
      </c>
      <c r="Q1196" s="49" t="s">
        <v>1101</v>
      </c>
      <c r="R1196" s="49" t="s">
        <v>376</v>
      </c>
      <c r="S1196" s="49"/>
      <c r="T1196" s="49"/>
      <c r="U1196" s="49"/>
      <c r="V1196" s="49"/>
      <c r="W1196" s="49"/>
      <c r="X1196" s="49"/>
      <c r="Y1196" s="49"/>
      <c r="Z1196" s="54"/>
      <c r="AA1196" s="49"/>
      <c r="AB1196" s="49"/>
      <c r="AC1196" s="49"/>
      <c r="AD1196" s="49"/>
      <c r="AE1196" s="47">
        <f t="shared" si="108"/>
        <v>1</v>
      </c>
      <c r="AF1196" s="47">
        <f t="shared" si="109"/>
        <v>0</v>
      </c>
      <c r="AG1196" s="47">
        <f t="shared" si="110"/>
        <v>0</v>
      </c>
      <c r="AH1196" s="49" t="s">
        <v>1101</v>
      </c>
      <c r="AI1196" s="49" t="s">
        <v>1159</v>
      </c>
      <c r="AJ1196" s="49" t="s">
        <v>376</v>
      </c>
      <c r="AK1196" s="47" t="s">
        <v>658</v>
      </c>
      <c r="AL1196" s="49" t="s">
        <v>1101</v>
      </c>
      <c r="AM1196" s="49" t="s">
        <v>1159</v>
      </c>
      <c r="AN1196" s="49" t="s">
        <v>376</v>
      </c>
      <c r="AO1196" s="47" t="s">
        <v>658</v>
      </c>
      <c r="AP1196" s="49"/>
      <c r="AQ1196" s="49">
        <v>2</v>
      </c>
      <c r="AR1196" s="49"/>
      <c r="AS1196" s="49"/>
      <c r="AT1196" s="43"/>
      <c r="AU1196" s="49" t="s">
        <v>376</v>
      </c>
      <c r="AV1196" s="49"/>
      <c r="AW1196" s="49" t="s">
        <v>30</v>
      </c>
      <c r="AX1196" s="49"/>
      <c r="AY1196" s="49" t="s">
        <v>30</v>
      </c>
      <c r="AZ1196" s="49"/>
      <c r="BA1196" s="49"/>
      <c r="BB1196" s="57"/>
      <c r="BC1196" s="49"/>
      <c r="BD1196" s="57"/>
      <c r="BE1196" s="57"/>
      <c r="BF1196" s="32">
        <v>1</v>
      </c>
      <c r="BG1196" s="49">
        <v>1</v>
      </c>
      <c r="BH1196" s="49"/>
      <c r="BI1196" s="49" t="s">
        <v>821</v>
      </c>
      <c r="BJ1196" s="49" t="s">
        <v>1254</v>
      </c>
      <c r="BK1196" s="49">
        <v>1994</v>
      </c>
      <c r="BL1196" s="43" t="str">
        <f t="shared" si="111"/>
        <v>1994Manchester United</v>
      </c>
      <c r="BM1196" s="49" t="str">
        <f t="shared" si="112"/>
        <v>Manchester</v>
      </c>
      <c r="BN1196" s="49"/>
      <c r="BO1196" s="49"/>
      <c r="BP1196" s="49"/>
      <c r="BQ1196" s="49"/>
      <c r="BR1196" s="58"/>
      <c r="BS1196" s="58"/>
      <c r="BT1196" s="49"/>
      <c r="BU1196" s="49"/>
      <c r="BV1196" s="49" t="s">
        <v>376</v>
      </c>
      <c r="BW1196" s="49" t="s">
        <v>376</v>
      </c>
      <c r="BX1196" s="49"/>
      <c r="BY1196" s="49"/>
      <c r="BZ1196" s="50"/>
      <c r="CA1196" s="50"/>
      <c r="CB1196" s="88" t="str">
        <f t="shared" si="113"/>
        <v>19940413</v>
      </c>
    </row>
    <row r="1197" spans="1:80" s="47" customFormat="1" ht="12.95" customHeight="1" x14ac:dyDescent="0.2">
      <c r="A1197" s="43">
        <v>4</v>
      </c>
      <c r="B1197" s="43">
        <v>13</v>
      </c>
      <c r="C1197" s="43">
        <v>1994</v>
      </c>
      <c r="D1197" s="49" t="s">
        <v>658</v>
      </c>
      <c r="E1197" s="49" t="s">
        <v>432</v>
      </c>
      <c r="F1197" s="49" t="s">
        <v>1010</v>
      </c>
      <c r="G1197" s="49"/>
      <c r="H1197" s="49" t="s">
        <v>1011</v>
      </c>
      <c r="I1197" s="49" t="s">
        <v>1023</v>
      </c>
      <c r="J1197" s="53">
        <v>34437</v>
      </c>
      <c r="K1197" s="49" t="s">
        <v>1254</v>
      </c>
      <c r="L1197" s="49" t="s">
        <v>4</v>
      </c>
      <c r="M1197" s="49" t="s">
        <v>821</v>
      </c>
      <c r="N1197" s="54">
        <v>1</v>
      </c>
      <c r="O1197" s="54">
        <v>4</v>
      </c>
      <c r="P1197" s="49" t="s">
        <v>1209</v>
      </c>
      <c r="Q1197" s="49" t="s">
        <v>1101</v>
      </c>
      <c r="R1197" s="49" t="s">
        <v>376</v>
      </c>
      <c r="S1197" s="49"/>
      <c r="T1197" s="49"/>
      <c r="U1197" s="49"/>
      <c r="V1197" s="49"/>
      <c r="W1197" s="49"/>
      <c r="X1197" s="49"/>
      <c r="Y1197" s="49"/>
      <c r="Z1197" s="54"/>
      <c r="AA1197" s="49"/>
      <c r="AB1197" s="49"/>
      <c r="AC1197" s="49"/>
      <c r="AD1197" s="49"/>
      <c r="AE1197" s="47">
        <f t="shared" si="108"/>
        <v>0</v>
      </c>
      <c r="AF1197" s="47">
        <f t="shared" si="109"/>
        <v>0</v>
      </c>
      <c r="AG1197" s="47">
        <f t="shared" si="110"/>
        <v>1</v>
      </c>
      <c r="AH1197" s="49" t="s">
        <v>1101</v>
      </c>
      <c r="AI1197" s="49" t="s">
        <v>1159</v>
      </c>
      <c r="AJ1197" s="49" t="s">
        <v>376</v>
      </c>
      <c r="AK1197" s="47" t="s">
        <v>658</v>
      </c>
      <c r="AL1197" s="49" t="s">
        <v>1101</v>
      </c>
      <c r="AM1197" s="49" t="s">
        <v>1159</v>
      </c>
      <c r="AN1197" s="49" t="s">
        <v>376</v>
      </c>
      <c r="AO1197" s="47" t="s">
        <v>658</v>
      </c>
      <c r="AP1197" s="49"/>
      <c r="AQ1197" s="49">
        <v>2</v>
      </c>
      <c r="AR1197" s="49"/>
      <c r="AS1197" s="49">
        <v>1</v>
      </c>
      <c r="AT1197" s="43"/>
      <c r="AU1197" s="49" t="s">
        <v>376</v>
      </c>
      <c r="AV1197" s="49"/>
      <c r="AW1197" s="49" t="s">
        <v>30</v>
      </c>
      <c r="AX1197" s="49"/>
      <c r="AY1197" s="49" t="s">
        <v>30</v>
      </c>
      <c r="AZ1197" s="49"/>
      <c r="BA1197" s="49"/>
      <c r="BB1197" s="57"/>
      <c r="BC1197" s="49"/>
      <c r="BD1197" s="57"/>
      <c r="BE1197" s="57"/>
      <c r="BF1197" s="32">
        <v>1</v>
      </c>
      <c r="BG1197" s="49">
        <v>1</v>
      </c>
      <c r="BH1197" s="49"/>
      <c r="BI1197" s="49" t="s">
        <v>1254</v>
      </c>
      <c r="BJ1197" s="49" t="s">
        <v>821</v>
      </c>
      <c r="BK1197" s="49">
        <v>1994</v>
      </c>
      <c r="BL1197" s="43" t="str">
        <f t="shared" si="111"/>
        <v>1994Oldham Athletic</v>
      </c>
      <c r="BM1197" s="49" t="str">
        <f t="shared" si="112"/>
        <v>Manchester</v>
      </c>
      <c r="BN1197" s="49"/>
      <c r="BO1197" s="49"/>
      <c r="BP1197" s="49"/>
      <c r="BQ1197" s="49"/>
      <c r="BR1197" s="58"/>
      <c r="BS1197" s="58"/>
      <c r="BT1197" s="49"/>
      <c r="BU1197" s="49"/>
      <c r="BV1197" s="49" t="s">
        <v>376</v>
      </c>
      <c r="BW1197" s="49" t="s">
        <v>376</v>
      </c>
      <c r="BX1197" s="49"/>
      <c r="BY1197" s="49"/>
      <c r="BZ1197" s="50"/>
      <c r="CA1197" s="50"/>
      <c r="CB1197" s="88" t="str">
        <f t="shared" si="113"/>
        <v>19940413</v>
      </c>
    </row>
    <row r="1198" spans="1:80" s="47" customFormat="1" ht="12.95" customHeight="1" x14ac:dyDescent="0.2">
      <c r="A1198" s="43">
        <v>5</v>
      </c>
      <c r="B1198" s="43">
        <v>14</v>
      </c>
      <c r="C1198" s="43">
        <v>1994</v>
      </c>
      <c r="D1198" s="49" t="s">
        <v>658</v>
      </c>
      <c r="E1198" s="49" t="s">
        <v>432</v>
      </c>
      <c r="F1198" s="49" t="s">
        <v>1010</v>
      </c>
      <c r="G1198" s="49"/>
      <c r="H1198" s="49" t="s">
        <v>40</v>
      </c>
      <c r="I1198" s="49"/>
      <c r="J1198" s="53">
        <v>34468</v>
      </c>
      <c r="K1198" s="49" t="s">
        <v>821</v>
      </c>
      <c r="L1198" s="49" t="s">
        <v>3</v>
      </c>
      <c r="M1198" s="49" t="s">
        <v>816</v>
      </c>
      <c r="N1198" s="54">
        <v>4</v>
      </c>
      <c r="O1198" s="54">
        <v>0</v>
      </c>
      <c r="P1198" s="49" t="s">
        <v>1268</v>
      </c>
      <c r="Q1198" s="49" t="s">
        <v>1017</v>
      </c>
      <c r="R1198" s="49" t="s">
        <v>376</v>
      </c>
      <c r="S1198" s="49"/>
      <c r="T1198" s="49"/>
      <c r="U1198" s="49"/>
      <c r="V1198" s="49"/>
      <c r="W1198" s="49"/>
      <c r="X1198" s="49"/>
      <c r="Y1198" s="49"/>
      <c r="Z1198" s="54"/>
      <c r="AA1198" s="49"/>
      <c r="AB1198" s="49"/>
      <c r="AC1198" s="49"/>
      <c r="AD1198" s="49"/>
      <c r="AE1198" s="47">
        <f t="shared" si="108"/>
        <v>1</v>
      </c>
      <c r="AF1198" s="47">
        <f t="shared" si="109"/>
        <v>0</v>
      </c>
      <c r="AG1198" s="47">
        <f t="shared" si="110"/>
        <v>0</v>
      </c>
      <c r="AH1198" s="49" t="s">
        <v>1101</v>
      </c>
      <c r="AI1198" s="49" t="s">
        <v>1159</v>
      </c>
      <c r="AJ1198" s="49" t="s">
        <v>376</v>
      </c>
      <c r="AK1198" s="47" t="s">
        <v>658</v>
      </c>
      <c r="AL1198" s="49" t="s">
        <v>1017</v>
      </c>
      <c r="AM1198" s="49" t="s">
        <v>1018</v>
      </c>
      <c r="AN1198" s="49" t="s">
        <v>376</v>
      </c>
      <c r="AO1198" s="47" t="s">
        <v>658</v>
      </c>
      <c r="AP1198" s="49"/>
      <c r="AQ1198" s="49">
        <v>1</v>
      </c>
      <c r="AR1198" s="49"/>
      <c r="AS1198" s="49" t="s">
        <v>1393</v>
      </c>
      <c r="AT1198" s="43"/>
      <c r="AU1198" s="49" t="s">
        <v>376</v>
      </c>
      <c r="AV1198" s="49"/>
      <c r="AW1198" s="49" t="s">
        <v>30</v>
      </c>
      <c r="AX1198" s="49"/>
      <c r="AY1198" s="54" t="s">
        <v>30</v>
      </c>
      <c r="AZ1198" s="49"/>
      <c r="BA1198" s="49"/>
      <c r="BB1198" s="57" t="s">
        <v>30</v>
      </c>
      <c r="BC1198" s="49" t="s">
        <v>30</v>
      </c>
      <c r="BD1198" s="57"/>
      <c r="BE1198" s="57"/>
      <c r="BF1198" s="32">
        <v>1</v>
      </c>
      <c r="BG1198" s="49">
        <v>1</v>
      </c>
      <c r="BH1198" s="49"/>
      <c r="BI1198" s="49" t="s">
        <v>821</v>
      </c>
      <c r="BJ1198" s="49" t="s">
        <v>816</v>
      </c>
      <c r="BK1198" s="49">
        <v>1994</v>
      </c>
      <c r="BL1198" s="43" t="str">
        <f t="shared" si="111"/>
        <v>1994Manchester United</v>
      </c>
      <c r="BM1198" s="49" t="str">
        <f t="shared" si="112"/>
        <v>London</v>
      </c>
      <c r="BN1198" s="49"/>
      <c r="BO1198" s="49"/>
      <c r="BP1198" s="49"/>
      <c r="BQ1198" s="49"/>
      <c r="BR1198" s="58"/>
      <c r="BS1198" s="58"/>
      <c r="BT1198" s="49"/>
      <c r="BU1198" s="49"/>
      <c r="BV1198" s="49" t="s">
        <v>376</v>
      </c>
      <c r="BW1198" s="49" t="s">
        <v>376</v>
      </c>
      <c r="BX1198" s="49"/>
      <c r="BY1198" s="49"/>
      <c r="BZ1198" s="50"/>
      <c r="CA1198" s="50"/>
      <c r="CB1198" s="88" t="str">
        <f t="shared" si="113"/>
        <v>19940514</v>
      </c>
    </row>
    <row r="1199" spans="1:80" s="47" customFormat="1" ht="12.95" customHeight="1" x14ac:dyDescent="0.2">
      <c r="A1199" s="43">
        <v>5</v>
      </c>
      <c r="B1199" s="43">
        <v>14</v>
      </c>
      <c r="C1199" s="43">
        <v>1994</v>
      </c>
      <c r="D1199" s="49" t="s">
        <v>658</v>
      </c>
      <c r="E1199" s="49" t="s">
        <v>432</v>
      </c>
      <c r="F1199" s="49" t="s">
        <v>1010</v>
      </c>
      <c r="G1199" s="49"/>
      <c r="H1199" s="49" t="s">
        <v>40</v>
      </c>
      <c r="I1199" s="49"/>
      <c r="J1199" s="53">
        <v>34468</v>
      </c>
      <c r="K1199" s="49" t="s">
        <v>816</v>
      </c>
      <c r="L1199" s="49" t="s">
        <v>4</v>
      </c>
      <c r="M1199" s="49" t="s">
        <v>821</v>
      </c>
      <c r="N1199" s="54">
        <v>0</v>
      </c>
      <c r="O1199" s="54">
        <v>4</v>
      </c>
      <c r="P1199" s="49" t="s">
        <v>1268</v>
      </c>
      <c r="Q1199" s="49" t="s">
        <v>1017</v>
      </c>
      <c r="R1199" s="49" t="s">
        <v>376</v>
      </c>
      <c r="S1199" s="49"/>
      <c r="T1199" s="49"/>
      <c r="U1199" s="49"/>
      <c r="V1199" s="49"/>
      <c r="W1199" s="49"/>
      <c r="X1199" s="49"/>
      <c r="Y1199" s="49"/>
      <c r="Z1199" s="54"/>
      <c r="AA1199" s="49"/>
      <c r="AB1199" s="49"/>
      <c r="AC1199" s="49"/>
      <c r="AD1199" s="49"/>
      <c r="AE1199" s="47">
        <f t="shared" si="108"/>
        <v>0</v>
      </c>
      <c r="AF1199" s="47">
        <f t="shared" si="109"/>
        <v>0</v>
      </c>
      <c r="AG1199" s="47">
        <f t="shared" si="110"/>
        <v>1</v>
      </c>
      <c r="AH1199" s="49" t="s">
        <v>1017</v>
      </c>
      <c r="AI1199" s="49" t="s">
        <v>1018</v>
      </c>
      <c r="AJ1199" s="49" t="s">
        <v>376</v>
      </c>
      <c r="AK1199" s="47" t="s">
        <v>658</v>
      </c>
      <c r="AL1199" s="49" t="s">
        <v>1101</v>
      </c>
      <c r="AM1199" s="49" t="s">
        <v>1159</v>
      </c>
      <c r="AN1199" s="49" t="s">
        <v>376</v>
      </c>
      <c r="AO1199" s="47" t="s">
        <v>658</v>
      </c>
      <c r="AP1199" s="49"/>
      <c r="AQ1199" s="49">
        <v>1</v>
      </c>
      <c r="AR1199" s="49"/>
      <c r="AS1199" s="49">
        <v>1</v>
      </c>
      <c r="AT1199" s="43"/>
      <c r="AU1199" s="49" t="s">
        <v>376</v>
      </c>
      <c r="AV1199" s="49"/>
      <c r="AW1199" s="49" t="s">
        <v>30</v>
      </c>
      <c r="AX1199" s="49"/>
      <c r="AY1199" s="49" t="s">
        <v>30</v>
      </c>
      <c r="AZ1199" s="49"/>
      <c r="BA1199" s="49"/>
      <c r="BB1199" s="57"/>
      <c r="BC1199" s="49" t="s">
        <v>30</v>
      </c>
      <c r="BD1199" s="57"/>
      <c r="BE1199" s="57" t="s">
        <v>1397</v>
      </c>
      <c r="BF1199" s="32">
        <v>1</v>
      </c>
      <c r="BG1199" s="49">
        <v>1</v>
      </c>
      <c r="BH1199" s="49"/>
      <c r="BI1199" s="49" t="s">
        <v>816</v>
      </c>
      <c r="BJ1199" s="49" t="s">
        <v>821</v>
      </c>
      <c r="BK1199" s="49">
        <v>1994</v>
      </c>
      <c r="BL1199" s="43" t="str">
        <f t="shared" si="111"/>
        <v>1994Chelsea</v>
      </c>
      <c r="BM1199" s="49" t="str">
        <f t="shared" si="112"/>
        <v>London</v>
      </c>
      <c r="BN1199" s="49"/>
      <c r="BO1199" s="49"/>
      <c r="BP1199" s="49"/>
      <c r="BQ1199" s="49"/>
      <c r="BR1199" s="58"/>
      <c r="BS1199" s="58"/>
      <c r="BT1199" s="49"/>
      <c r="BU1199" s="49"/>
      <c r="BV1199" s="49" t="s">
        <v>376</v>
      </c>
      <c r="BW1199" s="49" t="s">
        <v>376</v>
      </c>
      <c r="BX1199" s="49"/>
      <c r="BY1199" s="49"/>
      <c r="BZ1199" s="50"/>
      <c r="CA1199" s="50"/>
      <c r="CB1199" s="88" t="str">
        <f t="shared" si="113"/>
        <v>19940514</v>
      </c>
    </row>
    <row r="1200" spans="1:80" s="47" customFormat="1" ht="12.95" customHeight="1" x14ac:dyDescent="0.2">
      <c r="A1200" s="43">
        <v>2</v>
      </c>
      <c r="B1200" s="43">
        <v>12</v>
      </c>
      <c r="C1200" s="43">
        <v>1995</v>
      </c>
      <c r="D1200" s="43" t="s">
        <v>658</v>
      </c>
      <c r="E1200" s="43" t="s">
        <v>407</v>
      </c>
      <c r="F1200" s="51" t="s">
        <v>1327</v>
      </c>
      <c r="G1200" s="43"/>
      <c r="H1200" s="51" t="s">
        <v>1011</v>
      </c>
      <c r="I1200" s="51">
        <v>1</v>
      </c>
      <c r="J1200" s="52">
        <v>34742</v>
      </c>
      <c r="K1200" s="43" t="s">
        <v>1243</v>
      </c>
      <c r="L1200" s="43" t="s">
        <v>3</v>
      </c>
      <c r="M1200" s="43" t="s">
        <v>1157</v>
      </c>
      <c r="N1200" s="46">
        <v>2</v>
      </c>
      <c r="O1200" s="46">
        <v>1</v>
      </c>
      <c r="P1200" s="51" t="s">
        <v>1352</v>
      </c>
      <c r="Q1200" s="51" t="s">
        <v>1244</v>
      </c>
      <c r="R1200" s="51" t="s">
        <v>376</v>
      </c>
      <c r="S1200" s="43"/>
      <c r="T1200" s="43"/>
      <c r="U1200" s="43"/>
      <c r="V1200" s="43"/>
      <c r="W1200" s="43"/>
      <c r="X1200" s="43"/>
      <c r="Y1200" s="43"/>
      <c r="Z1200" s="43"/>
      <c r="AA1200" s="43"/>
      <c r="AB1200" s="43"/>
      <c r="AC1200" s="43"/>
      <c r="AD1200" s="43" t="s">
        <v>1033</v>
      </c>
      <c r="AE1200" s="47">
        <f t="shared" si="108"/>
        <v>1</v>
      </c>
      <c r="AF1200" s="47">
        <f t="shared" si="109"/>
        <v>0</v>
      </c>
      <c r="AG1200" s="47">
        <f t="shared" si="110"/>
        <v>0</v>
      </c>
      <c r="AH1200" s="43" t="s">
        <v>1244</v>
      </c>
      <c r="AI1200" s="43" t="s">
        <v>1245</v>
      </c>
      <c r="AJ1200" s="43" t="s">
        <v>376</v>
      </c>
      <c r="AK1200" s="43" t="s">
        <v>658</v>
      </c>
      <c r="AL1200" s="43" t="s">
        <v>1101</v>
      </c>
      <c r="AM1200" s="43" t="s">
        <v>1159</v>
      </c>
      <c r="AN1200" s="43" t="s">
        <v>376</v>
      </c>
      <c r="AO1200" s="43" t="s">
        <v>658</v>
      </c>
      <c r="AP1200" s="43"/>
      <c r="AQ1200" s="43">
        <v>2</v>
      </c>
      <c r="AR1200" s="43"/>
      <c r="AS1200" s="43"/>
      <c r="AT1200" s="43"/>
      <c r="AU1200" s="43" t="s">
        <v>376</v>
      </c>
      <c r="AV1200" s="43"/>
      <c r="AW1200" s="43" t="s">
        <v>30</v>
      </c>
      <c r="AX1200" s="43"/>
      <c r="AY1200" s="43"/>
      <c r="AZ1200" s="43" t="s">
        <v>30</v>
      </c>
      <c r="BA1200" s="51"/>
      <c r="BB1200" s="48"/>
      <c r="BC1200" s="43"/>
      <c r="BD1200" s="43"/>
      <c r="BE1200" s="43"/>
      <c r="BF1200" s="43">
        <v>1</v>
      </c>
      <c r="BG1200" s="43">
        <v>2</v>
      </c>
      <c r="BH1200" s="43">
        <v>2</v>
      </c>
      <c r="BI1200" s="43" t="s">
        <v>1243</v>
      </c>
      <c r="BJ1200" s="43" t="s">
        <v>1157</v>
      </c>
      <c r="BK1200" s="43">
        <v>1995</v>
      </c>
      <c r="BL1200" s="43" t="str">
        <f t="shared" si="111"/>
        <v>1995Swindon Town</v>
      </c>
      <c r="BM1200" s="49" t="str">
        <f t="shared" si="112"/>
        <v>Swindon Town</v>
      </c>
      <c r="BN1200" s="43"/>
      <c r="BO1200" s="43"/>
      <c r="BP1200" s="43"/>
      <c r="BQ1200" s="43"/>
      <c r="BR1200" s="43"/>
      <c r="BS1200" s="43"/>
      <c r="BT1200" s="43"/>
      <c r="BU1200" s="43"/>
      <c r="BV1200" s="43" t="s">
        <v>376</v>
      </c>
      <c r="BW1200" s="43" t="s">
        <v>376</v>
      </c>
      <c r="BX1200" s="43"/>
      <c r="BZ1200" s="50"/>
      <c r="CA1200" s="50"/>
      <c r="CB1200" s="88" t="str">
        <f t="shared" si="113"/>
        <v>19950212</v>
      </c>
    </row>
    <row r="1201" spans="1:80" s="47" customFormat="1" ht="12.95" customHeight="1" x14ac:dyDescent="0.2">
      <c r="A1201" s="43">
        <v>2</v>
      </c>
      <c r="B1201" s="43">
        <v>12</v>
      </c>
      <c r="C1201" s="43">
        <v>1995</v>
      </c>
      <c r="D1201" s="43" t="s">
        <v>658</v>
      </c>
      <c r="E1201" s="43" t="s">
        <v>407</v>
      </c>
      <c r="F1201" s="51" t="s">
        <v>1327</v>
      </c>
      <c r="G1201" s="43"/>
      <c r="H1201" s="51" t="s">
        <v>1011</v>
      </c>
      <c r="I1201" s="51">
        <v>1</v>
      </c>
      <c r="J1201" s="52">
        <v>34742</v>
      </c>
      <c r="K1201" s="43" t="s">
        <v>1157</v>
      </c>
      <c r="L1201" s="43" t="s">
        <v>4</v>
      </c>
      <c r="M1201" s="43" t="s">
        <v>1243</v>
      </c>
      <c r="N1201" s="46">
        <v>1</v>
      </c>
      <c r="O1201" s="46">
        <v>2</v>
      </c>
      <c r="P1201" s="51" t="s">
        <v>1352</v>
      </c>
      <c r="Q1201" s="51" t="s">
        <v>1244</v>
      </c>
      <c r="R1201" s="51" t="s">
        <v>376</v>
      </c>
      <c r="S1201" s="43"/>
      <c r="T1201" s="43"/>
      <c r="U1201" s="43"/>
      <c r="V1201" s="43"/>
      <c r="W1201" s="43"/>
      <c r="X1201" s="43"/>
      <c r="Y1201" s="43"/>
      <c r="Z1201" s="43"/>
      <c r="AA1201" s="43"/>
      <c r="AB1201" s="43"/>
      <c r="AC1201" s="43"/>
      <c r="AD1201" s="43" t="s">
        <v>1037</v>
      </c>
      <c r="AE1201" s="47">
        <f t="shared" si="108"/>
        <v>0</v>
      </c>
      <c r="AF1201" s="47">
        <f t="shared" si="109"/>
        <v>0</v>
      </c>
      <c r="AG1201" s="47">
        <f t="shared" si="110"/>
        <v>1</v>
      </c>
      <c r="AH1201" s="43" t="s">
        <v>1101</v>
      </c>
      <c r="AI1201" s="43" t="s">
        <v>1159</v>
      </c>
      <c r="AJ1201" s="43" t="s">
        <v>376</v>
      </c>
      <c r="AK1201" s="43" t="s">
        <v>658</v>
      </c>
      <c r="AL1201" s="43" t="s">
        <v>1244</v>
      </c>
      <c r="AM1201" s="43" t="s">
        <v>1245</v>
      </c>
      <c r="AN1201" s="43" t="s">
        <v>376</v>
      </c>
      <c r="AO1201" s="43" t="s">
        <v>658</v>
      </c>
      <c r="AP1201" s="43"/>
      <c r="AQ1201" s="43">
        <v>2</v>
      </c>
      <c r="AR1201" s="43"/>
      <c r="AS1201" s="43"/>
      <c r="AT1201" s="43"/>
      <c r="AU1201" s="43" t="s">
        <v>376</v>
      </c>
      <c r="AV1201" s="43"/>
      <c r="AW1201" s="43" t="s">
        <v>30</v>
      </c>
      <c r="AX1201" s="43"/>
      <c r="AY1201" s="43"/>
      <c r="AZ1201" s="43" t="s">
        <v>30</v>
      </c>
      <c r="BA1201" s="51"/>
      <c r="BB1201" s="48"/>
      <c r="BC1201" s="43"/>
      <c r="BD1201" s="43"/>
      <c r="BE1201" s="43"/>
      <c r="BF1201" s="43">
        <v>1</v>
      </c>
      <c r="BG1201" s="43">
        <v>2</v>
      </c>
      <c r="BH1201" s="43">
        <v>2</v>
      </c>
      <c r="BI1201" s="43" t="s">
        <v>1157</v>
      </c>
      <c r="BJ1201" s="43" t="s">
        <v>1243</v>
      </c>
      <c r="BK1201" s="43">
        <v>1995</v>
      </c>
      <c r="BL1201" s="43" t="str">
        <f t="shared" si="111"/>
        <v>1995Bolton Wanderers</v>
      </c>
      <c r="BM1201" s="49" t="str">
        <f t="shared" si="112"/>
        <v>Swindon Town</v>
      </c>
      <c r="BN1201" s="43"/>
      <c r="BO1201" s="43"/>
      <c r="BP1201" s="43"/>
      <c r="BQ1201" s="43"/>
      <c r="BR1201" s="43"/>
      <c r="BS1201" s="43"/>
      <c r="BT1201" s="43"/>
      <c r="BU1201" s="43"/>
      <c r="BV1201" s="43" t="s">
        <v>376</v>
      </c>
      <c r="BW1201" s="43" t="s">
        <v>376</v>
      </c>
      <c r="BX1201" s="43"/>
      <c r="BZ1201" s="50"/>
      <c r="CA1201" s="50"/>
      <c r="CB1201" s="88" t="str">
        <f t="shared" si="113"/>
        <v>19950212</v>
      </c>
    </row>
    <row r="1202" spans="1:80" s="47" customFormat="1" ht="12.95" customHeight="1" x14ac:dyDescent="0.2">
      <c r="A1202" s="43">
        <v>2</v>
      </c>
      <c r="B1202" s="43">
        <v>15</v>
      </c>
      <c r="C1202" s="43">
        <v>1995</v>
      </c>
      <c r="D1202" s="49" t="s">
        <v>658</v>
      </c>
      <c r="E1202" s="49" t="s">
        <v>407</v>
      </c>
      <c r="F1202" s="49" t="s">
        <v>1327</v>
      </c>
      <c r="G1202" s="49"/>
      <c r="H1202" s="49" t="s">
        <v>1011</v>
      </c>
      <c r="I1202" s="49">
        <v>1</v>
      </c>
      <c r="J1202" s="53">
        <v>34745</v>
      </c>
      <c r="K1202" s="49" t="s">
        <v>588</v>
      </c>
      <c r="L1202" s="49" t="s">
        <v>3</v>
      </c>
      <c r="M1202" s="49" t="s">
        <v>798</v>
      </c>
      <c r="N1202" s="54">
        <v>1</v>
      </c>
      <c r="O1202" s="54">
        <v>0</v>
      </c>
      <c r="P1202" s="49" t="s">
        <v>1141</v>
      </c>
      <c r="Q1202" s="49" t="s">
        <v>588</v>
      </c>
      <c r="R1202" s="49" t="s">
        <v>376</v>
      </c>
      <c r="S1202" s="49"/>
      <c r="T1202" s="49"/>
      <c r="U1202" s="49"/>
      <c r="V1202" s="49"/>
      <c r="W1202" s="49"/>
      <c r="X1202" s="49"/>
      <c r="Y1202" s="49"/>
      <c r="Z1202" s="54"/>
      <c r="AA1202" s="55">
        <v>1</v>
      </c>
      <c r="AB1202" s="55">
        <v>0</v>
      </c>
      <c r="AC1202" s="56">
        <v>0</v>
      </c>
      <c r="AD1202" s="49" t="s">
        <v>1033</v>
      </c>
      <c r="AE1202" s="47">
        <f t="shared" si="108"/>
        <v>1</v>
      </c>
      <c r="AF1202" s="47">
        <f t="shared" si="109"/>
        <v>0</v>
      </c>
      <c r="AG1202" s="47">
        <f t="shared" si="110"/>
        <v>0</v>
      </c>
      <c r="AH1202" s="49" t="s">
        <v>588</v>
      </c>
      <c r="AI1202" s="49" t="s">
        <v>1175</v>
      </c>
      <c r="AJ1202" s="49" t="s">
        <v>376</v>
      </c>
      <c r="AK1202" s="47" t="s">
        <v>658</v>
      </c>
      <c r="AL1202" s="49" t="s">
        <v>1017</v>
      </c>
      <c r="AM1202" s="49" t="s">
        <v>1018</v>
      </c>
      <c r="AN1202" s="49" t="s">
        <v>376</v>
      </c>
      <c r="AO1202" s="47" t="s">
        <v>658</v>
      </c>
      <c r="AP1202" s="49"/>
      <c r="AQ1202" s="49">
        <v>2</v>
      </c>
      <c r="AR1202" s="49"/>
      <c r="AS1202" s="49"/>
      <c r="AT1202" s="43"/>
      <c r="AU1202" s="49" t="s">
        <v>376</v>
      </c>
      <c r="AV1202" s="49"/>
      <c r="AW1202" s="49" t="s">
        <v>30</v>
      </c>
      <c r="AX1202" s="49"/>
      <c r="AY1202" s="49"/>
      <c r="AZ1202" s="49" t="s">
        <v>30</v>
      </c>
      <c r="BA1202" s="49"/>
      <c r="BB1202" s="57"/>
      <c r="BC1202" s="49"/>
      <c r="BD1202" s="57"/>
      <c r="BE1202" s="57"/>
      <c r="BF1202" s="32">
        <v>1</v>
      </c>
      <c r="BG1202" s="49">
        <v>1</v>
      </c>
      <c r="BH1202" s="49"/>
      <c r="BI1202" s="49" t="s">
        <v>588</v>
      </c>
      <c r="BJ1202" s="49" t="s">
        <v>798</v>
      </c>
      <c r="BK1202" s="49">
        <v>1995</v>
      </c>
      <c r="BL1202" s="43" t="str">
        <f t="shared" si="111"/>
        <v>1995Liverpool</v>
      </c>
      <c r="BM1202" s="49" t="str">
        <f t="shared" si="112"/>
        <v>Liverpool</v>
      </c>
      <c r="BN1202" s="49"/>
      <c r="BO1202" s="49"/>
      <c r="BP1202" s="49"/>
      <c r="BQ1202" s="49"/>
      <c r="BR1202" s="49"/>
      <c r="BS1202" s="49"/>
      <c r="BT1202" s="49"/>
      <c r="BU1202" s="49"/>
      <c r="BV1202" s="49" t="s">
        <v>376</v>
      </c>
      <c r="BW1202" s="49" t="s">
        <v>376</v>
      </c>
      <c r="BX1202" s="49"/>
      <c r="BY1202" s="49"/>
      <c r="BZ1202" s="50"/>
      <c r="CA1202" s="50"/>
      <c r="CB1202" s="88" t="str">
        <f t="shared" si="113"/>
        <v>19950215</v>
      </c>
    </row>
    <row r="1203" spans="1:80" s="47" customFormat="1" ht="12.95" customHeight="1" x14ac:dyDescent="0.2">
      <c r="A1203" s="43">
        <v>2</v>
      </c>
      <c r="B1203" s="43">
        <v>15</v>
      </c>
      <c r="C1203" s="43">
        <v>1995</v>
      </c>
      <c r="D1203" s="49" t="s">
        <v>658</v>
      </c>
      <c r="E1203" s="49" t="s">
        <v>407</v>
      </c>
      <c r="F1203" s="49" t="s">
        <v>1327</v>
      </c>
      <c r="G1203" s="49"/>
      <c r="H1203" s="49" t="s">
        <v>1011</v>
      </c>
      <c r="I1203" s="49">
        <v>1</v>
      </c>
      <c r="J1203" s="53">
        <v>34745</v>
      </c>
      <c r="K1203" s="49" t="s">
        <v>798</v>
      </c>
      <c r="L1203" s="49" t="s">
        <v>4</v>
      </c>
      <c r="M1203" s="49" t="s">
        <v>588</v>
      </c>
      <c r="N1203" s="54">
        <v>0</v>
      </c>
      <c r="O1203" s="54">
        <v>1</v>
      </c>
      <c r="P1203" s="49" t="s">
        <v>1141</v>
      </c>
      <c r="Q1203" s="49" t="s">
        <v>588</v>
      </c>
      <c r="R1203" s="49" t="s">
        <v>376</v>
      </c>
      <c r="S1203" s="49"/>
      <c r="T1203" s="49"/>
      <c r="U1203" s="49"/>
      <c r="V1203" s="49"/>
      <c r="W1203" s="49"/>
      <c r="X1203" s="49"/>
      <c r="Y1203" s="49"/>
      <c r="Z1203" s="54"/>
      <c r="AA1203" s="55">
        <v>0</v>
      </c>
      <c r="AB1203" s="55">
        <v>1</v>
      </c>
      <c r="AC1203" s="56">
        <v>0</v>
      </c>
      <c r="AD1203" s="49" t="s">
        <v>1037</v>
      </c>
      <c r="AE1203" s="47">
        <f t="shared" si="108"/>
        <v>0</v>
      </c>
      <c r="AF1203" s="47">
        <f t="shared" si="109"/>
        <v>0</v>
      </c>
      <c r="AG1203" s="47">
        <f t="shared" si="110"/>
        <v>1</v>
      </c>
      <c r="AH1203" s="49" t="s">
        <v>1017</v>
      </c>
      <c r="AI1203" s="49" t="s">
        <v>1018</v>
      </c>
      <c r="AJ1203" s="49" t="s">
        <v>376</v>
      </c>
      <c r="AK1203" s="47" t="s">
        <v>658</v>
      </c>
      <c r="AL1203" s="49" t="s">
        <v>588</v>
      </c>
      <c r="AM1203" s="49" t="s">
        <v>1175</v>
      </c>
      <c r="AN1203" s="49" t="s">
        <v>376</v>
      </c>
      <c r="AO1203" s="47" t="s">
        <v>658</v>
      </c>
      <c r="AP1203" s="49"/>
      <c r="AQ1203" s="49">
        <v>2</v>
      </c>
      <c r="AR1203" s="49"/>
      <c r="AS1203" s="49"/>
      <c r="AT1203" s="43"/>
      <c r="AU1203" s="49" t="s">
        <v>376</v>
      </c>
      <c r="AV1203" s="49"/>
      <c r="AW1203" s="49" t="s">
        <v>30</v>
      </c>
      <c r="AX1203" s="49"/>
      <c r="AY1203" s="49"/>
      <c r="AZ1203" s="49" t="s">
        <v>30</v>
      </c>
      <c r="BA1203" s="49"/>
      <c r="BB1203" s="57"/>
      <c r="BC1203" s="49"/>
      <c r="BD1203" s="57"/>
      <c r="BE1203" s="57"/>
      <c r="BF1203" s="32">
        <v>1</v>
      </c>
      <c r="BG1203" s="49">
        <v>1</v>
      </c>
      <c r="BH1203" s="49"/>
      <c r="BI1203" s="49" t="s">
        <v>798</v>
      </c>
      <c r="BJ1203" s="49" t="s">
        <v>588</v>
      </c>
      <c r="BK1203" s="49">
        <v>1995</v>
      </c>
      <c r="BL1203" s="43" t="str">
        <f t="shared" si="111"/>
        <v>1995Crystal Palace</v>
      </c>
      <c r="BM1203" s="49" t="str">
        <f t="shared" si="112"/>
        <v>Liverpool</v>
      </c>
      <c r="BN1203" s="49"/>
      <c r="BO1203" s="49"/>
      <c r="BP1203" s="49"/>
      <c r="BQ1203" s="49"/>
      <c r="BR1203" s="49"/>
      <c r="BS1203" s="49"/>
      <c r="BT1203" s="49"/>
      <c r="BU1203" s="49"/>
      <c r="BV1203" s="49" t="s">
        <v>376</v>
      </c>
      <c r="BW1203" s="49" t="s">
        <v>376</v>
      </c>
      <c r="BX1203" s="49"/>
      <c r="BY1203" s="49"/>
      <c r="BZ1203" s="50"/>
      <c r="CA1203" s="50"/>
      <c r="CB1203" s="88" t="str">
        <f t="shared" si="113"/>
        <v>19950215</v>
      </c>
    </row>
    <row r="1204" spans="1:80" s="47" customFormat="1" ht="12.95" customHeight="1" x14ac:dyDescent="0.2">
      <c r="A1204" s="43">
        <v>3</v>
      </c>
      <c r="B1204" s="43">
        <v>8</v>
      </c>
      <c r="C1204" s="43">
        <v>1995</v>
      </c>
      <c r="D1204" s="43" t="s">
        <v>658</v>
      </c>
      <c r="E1204" s="43" t="s">
        <v>407</v>
      </c>
      <c r="F1204" s="51" t="s">
        <v>1327</v>
      </c>
      <c r="G1204" s="43"/>
      <c r="H1204" s="51" t="s">
        <v>1011</v>
      </c>
      <c r="I1204" s="51">
        <v>2</v>
      </c>
      <c r="J1204" s="52">
        <v>34766</v>
      </c>
      <c r="K1204" s="43" t="s">
        <v>1157</v>
      </c>
      <c r="L1204" s="43" t="s">
        <v>3</v>
      </c>
      <c r="M1204" s="43" t="s">
        <v>1243</v>
      </c>
      <c r="N1204" s="46">
        <v>3</v>
      </c>
      <c r="O1204" s="46">
        <v>1</v>
      </c>
      <c r="P1204" s="51" t="s">
        <v>1209</v>
      </c>
      <c r="Q1204" s="51" t="s">
        <v>1101</v>
      </c>
      <c r="R1204" s="51" t="s">
        <v>376</v>
      </c>
      <c r="S1204" s="43"/>
      <c r="T1204" s="43"/>
      <c r="U1204" s="43"/>
      <c r="V1204" s="43"/>
      <c r="W1204" s="43"/>
      <c r="X1204" s="43"/>
      <c r="Y1204" s="43"/>
      <c r="Z1204" s="43"/>
      <c r="AA1204" s="43"/>
      <c r="AB1204" s="43"/>
      <c r="AC1204" s="43"/>
      <c r="AD1204" s="43" t="s">
        <v>1033</v>
      </c>
      <c r="AE1204" s="47">
        <f t="shared" si="108"/>
        <v>1</v>
      </c>
      <c r="AF1204" s="47">
        <f t="shared" si="109"/>
        <v>0</v>
      </c>
      <c r="AG1204" s="47">
        <f t="shared" si="110"/>
        <v>0</v>
      </c>
      <c r="AH1204" s="43" t="s">
        <v>1101</v>
      </c>
      <c r="AI1204" s="43" t="s">
        <v>1159</v>
      </c>
      <c r="AJ1204" s="43" t="s">
        <v>376</v>
      </c>
      <c r="AK1204" s="43" t="s">
        <v>658</v>
      </c>
      <c r="AL1204" s="43" t="s">
        <v>1244</v>
      </c>
      <c r="AM1204" s="43" t="s">
        <v>1245</v>
      </c>
      <c r="AN1204" s="43" t="s">
        <v>376</v>
      </c>
      <c r="AO1204" s="43" t="s">
        <v>658</v>
      </c>
      <c r="AP1204" s="43"/>
      <c r="AQ1204" s="43">
        <v>2</v>
      </c>
      <c r="AR1204" s="43"/>
      <c r="AS1204" s="43"/>
      <c r="AT1204" s="43"/>
      <c r="AU1204" s="43" t="s">
        <v>376</v>
      </c>
      <c r="AV1204" s="43"/>
      <c r="AW1204" s="43" t="s">
        <v>30</v>
      </c>
      <c r="AX1204" s="43"/>
      <c r="AY1204" s="43"/>
      <c r="AZ1204" s="43" t="s">
        <v>30</v>
      </c>
      <c r="BA1204" s="51"/>
      <c r="BB1204" s="48"/>
      <c r="BC1204" s="43"/>
      <c r="BD1204" s="43"/>
      <c r="BE1204" s="43"/>
      <c r="BF1204" s="43">
        <v>1</v>
      </c>
      <c r="BG1204" s="43">
        <v>2</v>
      </c>
      <c r="BH1204" s="43">
        <v>2</v>
      </c>
      <c r="BI1204" s="43" t="s">
        <v>1157</v>
      </c>
      <c r="BJ1204" s="43" t="s">
        <v>1243</v>
      </c>
      <c r="BK1204" s="43">
        <v>1995</v>
      </c>
      <c r="BL1204" s="43" t="str">
        <f t="shared" si="111"/>
        <v>1995Bolton Wanderers</v>
      </c>
      <c r="BM1204" s="49" t="str">
        <f t="shared" si="112"/>
        <v>Bolton Wanderers</v>
      </c>
      <c r="BN1204" s="43"/>
      <c r="BO1204" s="43"/>
      <c r="BP1204" s="43"/>
      <c r="BQ1204" s="43"/>
      <c r="BR1204" s="43"/>
      <c r="BS1204" s="43"/>
      <c r="BT1204" s="43"/>
      <c r="BU1204" s="43"/>
      <c r="BV1204" s="43" t="s">
        <v>376</v>
      </c>
      <c r="BW1204" s="43" t="s">
        <v>376</v>
      </c>
      <c r="BX1204" s="43"/>
      <c r="BY1204" s="49"/>
      <c r="BZ1204" s="50"/>
      <c r="CA1204" s="50"/>
      <c r="CB1204" s="88" t="str">
        <f t="shared" si="113"/>
        <v>19950308</v>
      </c>
    </row>
    <row r="1205" spans="1:80" s="47" customFormat="1" ht="12.95" customHeight="1" x14ac:dyDescent="0.2">
      <c r="A1205" s="43">
        <v>3</v>
      </c>
      <c r="B1205" s="43">
        <v>8</v>
      </c>
      <c r="C1205" s="43">
        <v>1995</v>
      </c>
      <c r="D1205" s="43" t="s">
        <v>658</v>
      </c>
      <c r="E1205" s="43" t="s">
        <v>407</v>
      </c>
      <c r="F1205" s="51" t="s">
        <v>1327</v>
      </c>
      <c r="G1205" s="43"/>
      <c r="H1205" s="51" t="s">
        <v>1011</v>
      </c>
      <c r="I1205" s="51">
        <v>2</v>
      </c>
      <c r="J1205" s="52">
        <v>34766</v>
      </c>
      <c r="K1205" s="43" t="s">
        <v>1243</v>
      </c>
      <c r="L1205" s="43" t="s">
        <v>4</v>
      </c>
      <c r="M1205" s="43" t="s">
        <v>1157</v>
      </c>
      <c r="N1205" s="46">
        <v>1</v>
      </c>
      <c r="O1205" s="46">
        <v>3</v>
      </c>
      <c r="P1205" s="51" t="s">
        <v>1209</v>
      </c>
      <c r="Q1205" s="51" t="s">
        <v>1101</v>
      </c>
      <c r="R1205" s="51" t="s">
        <v>376</v>
      </c>
      <c r="S1205" s="43"/>
      <c r="T1205" s="43"/>
      <c r="U1205" s="43"/>
      <c r="V1205" s="43"/>
      <c r="W1205" s="43"/>
      <c r="X1205" s="43"/>
      <c r="Y1205" s="43"/>
      <c r="Z1205" s="43"/>
      <c r="AA1205" s="43"/>
      <c r="AB1205" s="43"/>
      <c r="AC1205" s="43"/>
      <c r="AD1205" s="43" t="s">
        <v>1037</v>
      </c>
      <c r="AE1205" s="47">
        <f t="shared" si="108"/>
        <v>0</v>
      </c>
      <c r="AF1205" s="47">
        <f t="shared" si="109"/>
        <v>0</v>
      </c>
      <c r="AG1205" s="47">
        <f t="shared" si="110"/>
        <v>1</v>
      </c>
      <c r="AH1205" s="43" t="s">
        <v>1244</v>
      </c>
      <c r="AI1205" s="43" t="s">
        <v>1245</v>
      </c>
      <c r="AJ1205" s="43" t="s">
        <v>376</v>
      </c>
      <c r="AK1205" s="43" t="s">
        <v>658</v>
      </c>
      <c r="AL1205" s="43" t="s">
        <v>1101</v>
      </c>
      <c r="AM1205" s="43" t="s">
        <v>1159</v>
      </c>
      <c r="AN1205" s="43" t="s">
        <v>376</v>
      </c>
      <c r="AO1205" s="43" t="s">
        <v>658</v>
      </c>
      <c r="AP1205" s="43"/>
      <c r="AQ1205" s="43">
        <v>2</v>
      </c>
      <c r="AR1205" s="43"/>
      <c r="AS1205" s="43"/>
      <c r="AT1205" s="43"/>
      <c r="AU1205" s="43" t="s">
        <v>376</v>
      </c>
      <c r="AV1205" s="43"/>
      <c r="AW1205" s="43" t="s">
        <v>30</v>
      </c>
      <c r="AX1205" s="43"/>
      <c r="AY1205" s="43"/>
      <c r="AZ1205" s="43" t="s">
        <v>30</v>
      </c>
      <c r="BA1205" s="51"/>
      <c r="BB1205" s="48"/>
      <c r="BC1205" s="43"/>
      <c r="BD1205" s="43"/>
      <c r="BE1205" s="43"/>
      <c r="BF1205" s="43">
        <v>1</v>
      </c>
      <c r="BG1205" s="43">
        <v>2</v>
      </c>
      <c r="BH1205" s="43">
        <v>2</v>
      </c>
      <c r="BI1205" s="43" t="s">
        <v>1243</v>
      </c>
      <c r="BJ1205" s="43" t="s">
        <v>1157</v>
      </c>
      <c r="BK1205" s="43">
        <v>1995</v>
      </c>
      <c r="BL1205" s="43" t="str">
        <f t="shared" si="111"/>
        <v>1995Swindon Town</v>
      </c>
      <c r="BM1205" s="49" t="str">
        <f t="shared" si="112"/>
        <v>Bolton Wanderers</v>
      </c>
      <c r="BN1205" s="43"/>
      <c r="BO1205" s="43"/>
      <c r="BP1205" s="43"/>
      <c r="BQ1205" s="43"/>
      <c r="BR1205" s="43"/>
      <c r="BS1205" s="43"/>
      <c r="BT1205" s="43"/>
      <c r="BU1205" s="43"/>
      <c r="BV1205" s="43" t="s">
        <v>376</v>
      </c>
      <c r="BW1205" s="43" t="s">
        <v>376</v>
      </c>
      <c r="BX1205" s="43"/>
      <c r="BY1205" s="49"/>
      <c r="BZ1205" s="50"/>
      <c r="CA1205" s="50"/>
      <c r="CB1205" s="88" t="str">
        <f t="shared" si="113"/>
        <v>19950308</v>
      </c>
    </row>
    <row r="1206" spans="1:80" s="47" customFormat="1" ht="12.95" customHeight="1" x14ac:dyDescent="0.2">
      <c r="A1206" s="43">
        <v>3</v>
      </c>
      <c r="B1206" s="43">
        <v>8</v>
      </c>
      <c r="C1206" s="43">
        <v>1995</v>
      </c>
      <c r="D1206" s="49" t="s">
        <v>658</v>
      </c>
      <c r="E1206" s="49" t="s">
        <v>407</v>
      </c>
      <c r="F1206" s="49" t="s">
        <v>1327</v>
      </c>
      <c r="G1206" s="49"/>
      <c r="H1206" s="49" t="s">
        <v>1011</v>
      </c>
      <c r="I1206" s="49">
        <v>2</v>
      </c>
      <c r="J1206" s="53">
        <v>34766</v>
      </c>
      <c r="K1206" s="49" t="s">
        <v>798</v>
      </c>
      <c r="L1206" s="49" t="s">
        <v>4</v>
      </c>
      <c r="M1206" s="49" t="s">
        <v>588</v>
      </c>
      <c r="N1206" s="54">
        <v>0</v>
      </c>
      <c r="O1206" s="54">
        <v>1</v>
      </c>
      <c r="P1206" s="49" t="s">
        <v>1391</v>
      </c>
      <c r="Q1206" s="49" t="s">
        <v>1017</v>
      </c>
      <c r="R1206" s="49" t="s">
        <v>376</v>
      </c>
      <c r="S1206" s="49"/>
      <c r="T1206" s="49"/>
      <c r="U1206" s="49"/>
      <c r="V1206" s="49"/>
      <c r="W1206" s="49"/>
      <c r="X1206" s="49"/>
      <c r="Y1206" s="49"/>
      <c r="Z1206" s="54"/>
      <c r="AA1206" s="55">
        <v>0</v>
      </c>
      <c r="AB1206" s="55">
        <v>2</v>
      </c>
      <c r="AC1206" s="56">
        <v>0</v>
      </c>
      <c r="AD1206" s="49" t="s">
        <v>1033</v>
      </c>
      <c r="AE1206" s="47">
        <f t="shared" si="108"/>
        <v>0</v>
      </c>
      <c r="AF1206" s="47">
        <f t="shared" si="109"/>
        <v>0</v>
      </c>
      <c r="AG1206" s="47">
        <f t="shared" si="110"/>
        <v>1</v>
      </c>
      <c r="AH1206" s="49" t="s">
        <v>1017</v>
      </c>
      <c r="AI1206" s="49" t="s">
        <v>1018</v>
      </c>
      <c r="AJ1206" s="49" t="s">
        <v>376</v>
      </c>
      <c r="AK1206" s="47" t="s">
        <v>658</v>
      </c>
      <c r="AL1206" s="49" t="s">
        <v>588</v>
      </c>
      <c r="AM1206" s="49" t="s">
        <v>1175</v>
      </c>
      <c r="AN1206" s="49" t="s">
        <v>376</v>
      </c>
      <c r="AO1206" s="47" t="s">
        <v>658</v>
      </c>
      <c r="AP1206" s="49"/>
      <c r="AQ1206" s="49">
        <v>2</v>
      </c>
      <c r="AR1206" s="49"/>
      <c r="AS1206" s="49">
        <v>1</v>
      </c>
      <c r="AT1206" s="43"/>
      <c r="AU1206" s="49" t="s">
        <v>376</v>
      </c>
      <c r="AV1206" s="49"/>
      <c r="AW1206" s="49" t="s">
        <v>30</v>
      </c>
      <c r="AX1206" s="49"/>
      <c r="AY1206" s="49"/>
      <c r="AZ1206" s="49" t="s">
        <v>30</v>
      </c>
      <c r="BA1206" s="49"/>
      <c r="BB1206" s="57"/>
      <c r="BC1206" s="49"/>
      <c r="BD1206" s="57"/>
      <c r="BE1206" s="57"/>
      <c r="BF1206" s="32">
        <v>1</v>
      </c>
      <c r="BG1206" s="49">
        <v>1</v>
      </c>
      <c r="BH1206" s="49"/>
      <c r="BI1206" s="49" t="s">
        <v>798</v>
      </c>
      <c r="BJ1206" s="49" t="s">
        <v>588</v>
      </c>
      <c r="BK1206" s="49">
        <v>1995</v>
      </c>
      <c r="BL1206" s="43" t="str">
        <f t="shared" si="111"/>
        <v>1995Crystal Palace</v>
      </c>
      <c r="BM1206" s="49" t="str">
        <f t="shared" si="112"/>
        <v>Crystal Palace</v>
      </c>
      <c r="BN1206" s="49"/>
      <c r="BO1206" s="49"/>
      <c r="BP1206" s="49"/>
      <c r="BQ1206" s="49"/>
      <c r="BR1206" s="49"/>
      <c r="BS1206" s="49"/>
      <c r="BT1206" s="49"/>
      <c r="BU1206" s="49"/>
      <c r="BV1206" s="49" t="s">
        <v>376</v>
      </c>
      <c r="BW1206" s="49" t="s">
        <v>376</v>
      </c>
      <c r="BX1206" s="49"/>
      <c r="BY1206" s="49"/>
      <c r="BZ1206" s="50"/>
      <c r="CA1206" s="50"/>
      <c r="CB1206" s="88" t="str">
        <f t="shared" si="113"/>
        <v>19950308</v>
      </c>
    </row>
    <row r="1207" spans="1:80" s="47" customFormat="1" ht="12.95" customHeight="1" x14ac:dyDescent="0.2">
      <c r="A1207" s="43">
        <v>3</v>
      </c>
      <c r="B1207" s="43">
        <v>8</v>
      </c>
      <c r="C1207" s="43">
        <v>1995</v>
      </c>
      <c r="D1207" s="49" t="s">
        <v>658</v>
      </c>
      <c r="E1207" s="49" t="s">
        <v>407</v>
      </c>
      <c r="F1207" s="49" t="s">
        <v>1327</v>
      </c>
      <c r="G1207" s="49"/>
      <c r="H1207" s="49" t="s">
        <v>1011</v>
      </c>
      <c r="I1207" s="49">
        <v>2</v>
      </c>
      <c r="J1207" s="53">
        <v>34766</v>
      </c>
      <c r="K1207" s="49" t="s">
        <v>588</v>
      </c>
      <c r="L1207" s="49" t="s">
        <v>3</v>
      </c>
      <c r="M1207" s="49" t="s">
        <v>798</v>
      </c>
      <c r="N1207" s="54">
        <v>1</v>
      </c>
      <c r="O1207" s="54">
        <v>0</v>
      </c>
      <c r="P1207" s="49" t="s">
        <v>1391</v>
      </c>
      <c r="Q1207" s="49" t="s">
        <v>1017</v>
      </c>
      <c r="R1207" s="49" t="s">
        <v>376</v>
      </c>
      <c r="S1207" s="49"/>
      <c r="T1207" s="49"/>
      <c r="U1207" s="49"/>
      <c r="V1207" s="49"/>
      <c r="W1207" s="49"/>
      <c r="X1207" s="49"/>
      <c r="Y1207" s="49"/>
      <c r="Z1207" s="54"/>
      <c r="AA1207" s="55">
        <v>2</v>
      </c>
      <c r="AB1207" s="55">
        <v>0</v>
      </c>
      <c r="AC1207" s="56">
        <v>1</v>
      </c>
      <c r="AD1207" s="49" t="s">
        <v>1037</v>
      </c>
      <c r="AE1207" s="47">
        <f t="shared" si="108"/>
        <v>1</v>
      </c>
      <c r="AF1207" s="47">
        <f t="shared" si="109"/>
        <v>0</v>
      </c>
      <c r="AG1207" s="47">
        <f t="shared" si="110"/>
        <v>0</v>
      </c>
      <c r="AH1207" s="49" t="s">
        <v>588</v>
      </c>
      <c r="AI1207" s="49" t="s">
        <v>1175</v>
      </c>
      <c r="AJ1207" s="49" t="s">
        <v>376</v>
      </c>
      <c r="AK1207" s="47" t="s">
        <v>658</v>
      </c>
      <c r="AL1207" s="49" t="s">
        <v>1017</v>
      </c>
      <c r="AM1207" s="49" t="s">
        <v>1018</v>
      </c>
      <c r="AN1207" s="49" t="s">
        <v>376</v>
      </c>
      <c r="AO1207" s="47" t="s">
        <v>658</v>
      </c>
      <c r="AP1207" s="49"/>
      <c r="AQ1207" s="49">
        <v>2</v>
      </c>
      <c r="AR1207" s="49"/>
      <c r="AS1207" s="49"/>
      <c r="AT1207" s="43"/>
      <c r="AU1207" s="49" t="s">
        <v>376</v>
      </c>
      <c r="AV1207" s="49"/>
      <c r="AW1207" s="49" t="s">
        <v>30</v>
      </c>
      <c r="AX1207" s="49"/>
      <c r="AY1207" s="49"/>
      <c r="AZ1207" s="49" t="s">
        <v>30</v>
      </c>
      <c r="BA1207" s="49"/>
      <c r="BB1207" s="57"/>
      <c r="BC1207" s="49"/>
      <c r="BD1207" s="57"/>
      <c r="BE1207" s="57"/>
      <c r="BF1207" s="32">
        <v>1</v>
      </c>
      <c r="BG1207" s="49">
        <v>1</v>
      </c>
      <c r="BH1207" s="49"/>
      <c r="BI1207" s="49" t="s">
        <v>588</v>
      </c>
      <c r="BJ1207" s="49" t="s">
        <v>798</v>
      </c>
      <c r="BK1207" s="49">
        <v>1995</v>
      </c>
      <c r="BL1207" s="43" t="str">
        <f t="shared" si="111"/>
        <v>1995Liverpool</v>
      </c>
      <c r="BM1207" s="49" t="str">
        <f t="shared" si="112"/>
        <v>Crystal Palace</v>
      </c>
      <c r="BN1207" s="49"/>
      <c r="BO1207" s="49"/>
      <c r="BP1207" s="49"/>
      <c r="BQ1207" s="49"/>
      <c r="BR1207" s="49"/>
      <c r="BS1207" s="49"/>
      <c r="BT1207" s="49"/>
      <c r="BU1207" s="49"/>
      <c r="BV1207" s="49" t="s">
        <v>376</v>
      </c>
      <c r="BW1207" s="49" t="s">
        <v>376</v>
      </c>
      <c r="BX1207" s="49"/>
      <c r="BY1207" s="49"/>
      <c r="BZ1207" s="50"/>
      <c r="CA1207" s="50"/>
      <c r="CB1207" s="88" t="str">
        <f t="shared" si="113"/>
        <v>19950308</v>
      </c>
    </row>
    <row r="1208" spans="1:80" s="47" customFormat="1" ht="12.95" customHeight="1" x14ac:dyDescent="0.2">
      <c r="A1208" s="43">
        <v>4</v>
      </c>
      <c r="B1208" s="43">
        <v>2</v>
      </c>
      <c r="C1208" s="43">
        <v>1995</v>
      </c>
      <c r="D1208" s="49" t="s">
        <v>658</v>
      </c>
      <c r="E1208" s="49" t="s">
        <v>407</v>
      </c>
      <c r="F1208" s="49" t="s">
        <v>1327</v>
      </c>
      <c r="G1208" s="49"/>
      <c r="H1208" s="49" t="s">
        <v>40</v>
      </c>
      <c r="I1208" s="49"/>
      <c r="J1208" s="53">
        <v>34791</v>
      </c>
      <c r="K1208" s="49" t="s">
        <v>588</v>
      </c>
      <c r="L1208" s="49" t="s">
        <v>3</v>
      </c>
      <c r="M1208" s="49" t="s">
        <v>1157</v>
      </c>
      <c r="N1208" s="54">
        <v>2</v>
      </c>
      <c r="O1208" s="54">
        <v>1</v>
      </c>
      <c r="P1208" s="49" t="s">
        <v>1268</v>
      </c>
      <c r="Q1208" s="49" t="s">
        <v>1017</v>
      </c>
      <c r="R1208" s="49" t="s">
        <v>376</v>
      </c>
      <c r="S1208" s="49"/>
      <c r="T1208" s="49"/>
      <c r="U1208" s="49"/>
      <c r="V1208" s="49"/>
      <c r="W1208" s="49"/>
      <c r="X1208" s="49"/>
      <c r="Y1208" s="49"/>
      <c r="Z1208" s="54"/>
      <c r="AA1208" s="49"/>
      <c r="AB1208" s="49"/>
      <c r="AC1208" s="49"/>
      <c r="AD1208" s="49"/>
      <c r="AE1208" s="47">
        <f t="shared" si="108"/>
        <v>1</v>
      </c>
      <c r="AF1208" s="47">
        <f t="shared" si="109"/>
        <v>0</v>
      </c>
      <c r="AG1208" s="47">
        <f t="shared" si="110"/>
        <v>0</v>
      </c>
      <c r="AH1208" s="49" t="s">
        <v>588</v>
      </c>
      <c r="AI1208" s="49" t="s">
        <v>1175</v>
      </c>
      <c r="AJ1208" s="49" t="s">
        <v>376</v>
      </c>
      <c r="AK1208" s="47" t="s">
        <v>658</v>
      </c>
      <c r="AL1208" s="49" t="s">
        <v>1101</v>
      </c>
      <c r="AM1208" s="49" t="s">
        <v>1159</v>
      </c>
      <c r="AN1208" s="49" t="s">
        <v>376</v>
      </c>
      <c r="AO1208" s="47" t="s">
        <v>658</v>
      </c>
      <c r="AP1208" s="49"/>
      <c r="AQ1208" s="49">
        <v>1</v>
      </c>
      <c r="AR1208" s="49"/>
      <c r="AS1208" s="49" t="s">
        <v>1393</v>
      </c>
      <c r="AT1208" s="43"/>
      <c r="AU1208" s="49" t="s">
        <v>376</v>
      </c>
      <c r="AV1208" s="49"/>
      <c r="AW1208" s="49" t="s">
        <v>30</v>
      </c>
      <c r="AX1208" s="49"/>
      <c r="AY1208" s="49"/>
      <c r="AZ1208" s="54" t="s">
        <v>30</v>
      </c>
      <c r="BA1208" s="49"/>
      <c r="BB1208" s="57" t="s">
        <v>30</v>
      </c>
      <c r="BC1208" s="49" t="s">
        <v>30</v>
      </c>
      <c r="BD1208" s="57"/>
      <c r="BE1208" s="57" t="s">
        <v>1400</v>
      </c>
      <c r="BF1208" s="32">
        <v>1</v>
      </c>
      <c r="BG1208" s="49">
        <v>1</v>
      </c>
      <c r="BH1208" s="49">
        <v>2</v>
      </c>
      <c r="BI1208" s="49" t="s">
        <v>588</v>
      </c>
      <c r="BJ1208" s="49" t="s">
        <v>1157</v>
      </c>
      <c r="BK1208" s="49">
        <v>1995</v>
      </c>
      <c r="BL1208" s="43" t="str">
        <f t="shared" si="111"/>
        <v>1995Liverpool</v>
      </c>
      <c r="BM1208" s="49" t="str">
        <f t="shared" si="112"/>
        <v>London</v>
      </c>
      <c r="BN1208" s="49"/>
      <c r="BO1208" s="49"/>
      <c r="BP1208" s="49"/>
      <c r="BQ1208" s="49"/>
      <c r="BR1208" s="49"/>
      <c r="BS1208" s="49"/>
      <c r="BT1208" s="49"/>
      <c r="BU1208" s="49"/>
      <c r="BV1208" s="49" t="s">
        <v>376</v>
      </c>
      <c r="BW1208" s="49" t="s">
        <v>376</v>
      </c>
      <c r="BX1208" s="49"/>
      <c r="BY1208" s="49"/>
      <c r="BZ1208" s="50"/>
      <c r="CA1208" s="50"/>
      <c r="CB1208" s="88" t="str">
        <f t="shared" si="113"/>
        <v>19950402</v>
      </c>
    </row>
    <row r="1209" spans="1:80" s="47" customFormat="1" ht="12.95" customHeight="1" x14ac:dyDescent="0.2">
      <c r="A1209" s="43">
        <v>4</v>
      </c>
      <c r="B1209" s="43">
        <v>2</v>
      </c>
      <c r="C1209" s="43">
        <v>1995</v>
      </c>
      <c r="D1209" s="43" t="s">
        <v>658</v>
      </c>
      <c r="E1209" s="43" t="s">
        <v>407</v>
      </c>
      <c r="F1209" s="51" t="s">
        <v>1327</v>
      </c>
      <c r="G1209" s="43"/>
      <c r="H1209" s="51" t="s">
        <v>40</v>
      </c>
      <c r="I1209" s="51"/>
      <c r="J1209" s="52">
        <v>34791</v>
      </c>
      <c r="K1209" s="43" t="s">
        <v>1157</v>
      </c>
      <c r="L1209" s="43" t="s">
        <v>4</v>
      </c>
      <c r="M1209" s="43" t="s">
        <v>588</v>
      </c>
      <c r="N1209" s="46">
        <v>1</v>
      </c>
      <c r="O1209" s="46">
        <v>2</v>
      </c>
      <c r="P1209" s="51" t="s">
        <v>1268</v>
      </c>
      <c r="Q1209" s="51" t="s">
        <v>1017</v>
      </c>
      <c r="R1209" s="51" t="s">
        <v>376</v>
      </c>
      <c r="S1209" s="43"/>
      <c r="T1209" s="43"/>
      <c r="U1209" s="43"/>
      <c r="V1209" s="43"/>
      <c r="W1209" s="43"/>
      <c r="X1209" s="43"/>
      <c r="Y1209" s="43"/>
      <c r="Z1209" s="43"/>
      <c r="AA1209" s="43"/>
      <c r="AB1209" s="43"/>
      <c r="AC1209" s="43"/>
      <c r="AD1209" s="43"/>
      <c r="AE1209" s="47">
        <f t="shared" si="108"/>
        <v>0</v>
      </c>
      <c r="AF1209" s="47">
        <f t="shared" si="109"/>
        <v>0</v>
      </c>
      <c r="AG1209" s="47">
        <f t="shared" si="110"/>
        <v>1</v>
      </c>
      <c r="AH1209" s="43" t="s">
        <v>1101</v>
      </c>
      <c r="AI1209" s="43" t="s">
        <v>1159</v>
      </c>
      <c r="AJ1209" s="43" t="s">
        <v>376</v>
      </c>
      <c r="AK1209" s="43" t="s">
        <v>658</v>
      </c>
      <c r="AL1209" s="43" t="s">
        <v>588</v>
      </c>
      <c r="AM1209" s="43" t="s">
        <v>1175</v>
      </c>
      <c r="AN1209" s="43" t="s">
        <v>376</v>
      </c>
      <c r="AO1209" s="43" t="s">
        <v>658</v>
      </c>
      <c r="AP1209" s="43"/>
      <c r="AQ1209" s="43">
        <v>1</v>
      </c>
      <c r="AR1209" s="43"/>
      <c r="AS1209" s="43"/>
      <c r="AT1209" s="43"/>
      <c r="AU1209" s="43" t="s">
        <v>376</v>
      </c>
      <c r="AV1209" s="43"/>
      <c r="AW1209" s="43" t="s">
        <v>30</v>
      </c>
      <c r="AX1209" s="43"/>
      <c r="AY1209" s="43"/>
      <c r="AZ1209" s="43" t="s">
        <v>30</v>
      </c>
      <c r="BA1209" s="51"/>
      <c r="BB1209" s="48"/>
      <c r="BC1209" s="43" t="s">
        <v>30</v>
      </c>
      <c r="BD1209" s="43"/>
      <c r="BE1209" s="43"/>
      <c r="BF1209" s="43">
        <v>1</v>
      </c>
      <c r="BG1209" s="43">
        <v>2</v>
      </c>
      <c r="BH1209" s="43">
        <v>1</v>
      </c>
      <c r="BI1209" s="43" t="s">
        <v>1157</v>
      </c>
      <c r="BJ1209" s="43" t="s">
        <v>588</v>
      </c>
      <c r="BK1209" s="43">
        <v>1995</v>
      </c>
      <c r="BL1209" s="43" t="str">
        <f t="shared" si="111"/>
        <v>1995Bolton Wanderers</v>
      </c>
      <c r="BM1209" s="49" t="str">
        <f t="shared" si="112"/>
        <v>London</v>
      </c>
      <c r="BN1209" s="43"/>
      <c r="BO1209" s="43"/>
      <c r="BP1209" s="43"/>
      <c r="BQ1209" s="43"/>
      <c r="BR1209" s="43"/>
      <c r="BS1209" s="43"/>
      <c r="BT1209" s="43"/>
      <c r="BU1209" s="43"/>
      <c r="BV1209" s="43" t="s">
        <v>376</v>
      </c>
      <c r="BW1209" s="43" t="s">
        <v>376</v>
      </c>
      <c r="BX1209" s="43"/>
      <c r="BY1209" s="49"/>
      <c r="BZ1209" s="50"/>
      <c r="CA1209" s="50"/>
      <c r="CB1209" s="88" t="str">
        <f t="shared" si="113"/>
        <v>19950402</v>
      </c>
    </row>
    <row r="1210" spans="1:80" s="47" customFormat="1" ht="12.95" customHeight="1" x14ac:dyDescent="0.2">
      <c r="A1210" s="43">
        <v>4</v>
      </c>
      <c r="B1210" s="43">
        <v>9</v>
      </c>
      <c r="C1210" s="43">
        <v>1995</v>
      </c>
      <c r="D1210" s="49" t="s">
        <v>658</v>
      </c>
      <c r="E1210" s="49" t="s">
        <v>407</v>
      </c>
      <c r="F1210" s="49" t="s">
        <v>1010</v>
      </c>
      <c r="G1210" s="49"/>
      <c r="H1210" s="49" t="s">
        <v>1011</v>
      </c>
      <c r="I1210" s="49"/>
      <c r="J1210" s="53">
        <v>34798</v>
      </c>
      <c r="K1210" s="49" t="s">
        <v>804</v>
      </c>
      <c r="L1210" s="49" t="s">
        <v>3</v>
      </c>
      <c r="M1210" s="49" t="s">
        <v>813</v>
      </c>
      <c r="N1210" s="54">
        <v>4</v>
      </c>
      <c r="O1210" s="54">
        <v>1</v>
      </c>
      <c r="P1210" s="49" t="s">
        <v>1240</v>
      </c>
      <c r="Q1210" s="49" t="s">
        <v>1241</v>
      </c>
      <c r="R1210" s="49" t="s">
        <v>376</v>
      </c>
      <c r="S1210" s="49"/>
      <c r="T1210" s="49"/>
      <c r="U1210" s="49"/>
      <c r="V1210" s="49"/>
      <c r="W1210" s="49"/>
      <c r="X1210" s="49"/>
      <c r="Y1210" s="49"/>
      <c r="Z1210" s="54"/>
      <c r="AA1210" s="49"/>
      <c r="AB1210" s="49"/>
      <c r="AC1210" s="49"/>
      <c r="AD1210" s="49"/>
      <c r="AE1210" s="47">
        <f t="shared" si="108"/>
        <v>1</v>
      </c>
      <c r="AF1210" s="47">
        <f t="shared" si="109"/>
        <v>0</v>
      </c>
      <c r="AG1210" s="47">
        <f t="shared" si="110"/>
        <v>0</v>
      </c>
      <c r="AH1210" s="49" t="s">
        <v>588</v>
      </c>
      <c r="AI1210" s="49" t="s">
        <v>1175</v>
      </c>
      <c r="AJ1210" s="49" t="s">
        <v>376</v>
      </c>
      <c r="AK1210" s="47" t="s">
        <v>658</v>
      </c>
      <c r="AL1210" s="49" t="s">
        <v>1017</v>
      </c>
      <c r="AM1210" s="49" t="s">
        <v>1018</v>
      </c>
      <c r="AN1210" s="49" t="s">
        <v>376</v>
      </c>
      <c r="AO1210" s="47" t="s">
        <v>658</v>
      </c>
      <c r="AP1210" s="49"/>
      <c r="AQ1210" s="49">
        <v>2</v>
      </c>
      <c r="AR1210" s="49"/>
      <c r="AS1210" s="49"/>
      <c r="AT1210" s="43"/>
      <c r="AU1210" s="49" t="s">
        <v>376</v>
      </c>
      <c r="AV1210" s="49"/>
      <c r="AW1210" s="49" t="s">
        <v>30</v>
      </c>
      <c r="AX1210" s="49"/>
      <c r="AY1210" s="49" t="s">
        <v>30</v>
      </c>
      <c r="AZ1210" s="49"/>
      <c r="BA1210" s="49"/>
      <c r="BB1210" s="57"/>
      <c r="BC1210" s="49"/>
      <c r="BD1210" s="57"/>
      <c r="BE1210" s="57"/>
      <c r="BF1210" s="32">
        <v>1</v>
      </c>
      <c r="BG1210" s="49">
        <v>1</v>
      </c>
      <c r="BH1210" s="49"/>
      <c r="BI1210" s="49" t="s">
        <v>804</v>
      </c>
      <c r="BJ1210" s="49" t="s">
        <v>813</v>
      </c>
      <c r="BK1210" s="49">
        <v>1995</v>
      </c>
      <c r="BL1210" s="43" t="str">
        <f t="shared" si="111"/>
        <v>1995Everton</v>
      </c>
      <c r="BM1210" s="49" t="str">
        <f t="shared" si="112"/>
        <v>Leeds</v>
      </c>
      <c r="BN1210" s="49"/>
      <c r="BO1210" s="49"/>
      <c r="BP1210" s="49"/>
      <c r="BQ1210" s="49"/>
      <c r="BR1210" s="49"/>
      <c r="BS1210" s="49"/>
      <c r="BT1210" s="49"/>
      <c r="BU1210" s="49"/>
      <c r="BV1210" s="49" t="s">
        <v>376</v>
      </c>
      <c r="BW1210" s="49" t="s">
        <v>376</v>
      </c>
      <c r="BX1210" s="49"/>
      <c r="BY1210" s="49"/>
      <c r="BZ1210" s="50"/>
      <c r="CA1210" s="50"/>
      <c r="CB1210" s="88" t="str">
        <f t="shared" si="113"/>
        <v>19950409</v>
      </c>
    </row>
    <row r="1211" spans="1:80" s="47" customFormat="1" ht="12.95" customHeight="1" x14ac:dyDescent="0.2">
      <c r="A1211" s="43">
        <v>4</v>
      </c>
      <c r="B1211" s="43">
        <v>9</v>
      </c>
      <c r="C1211" s="43">
        <v>1995</v>
      </c>
      <c r="D1211" s="49" t="s">
        <v>658</v>
      </c>
      <c r="E1211" s="49" t="s">
        <v>407</v>
      </c>
      <c r="F1211" s="49" t="s">
        <v>1010</v>
      </c>
      <c r="G1211" s="49"/>
      <c r="H1211" s="49" t="s">
        <v>1011</v>
      </c>
      <c r="I1211" s="49"/>
      <c r="J1211" s="53">
        <v>34798</v>
      </c>
      <c r="K1211" s="49" t="s">
        <v>813</v>
      </c>
      <c r="L1211" s="49" t="s">
        <v>4</v>
      </c>
      <c r="M1211" s="49" t="s">
        <v>804</v>
      </c>
      <c r="N1211" s="54">
        <v>1</v>
      </c>
      <c r="O1211" s="54">
        <v>4</v>
      </c>
      <c r="P1211" s="49" t="s">
        <v>1240</v>
      </c>
      <c r="Q1211" s="49" t="s">
        <v>1241</v>
      </c>
      <c r="R1211" s="49" t="s">
        <v>376</v>
      </c>
      <c r="S1211" s="49"/>
      <c r="T1211" s="49"/>
      <c r="U1211" s="49"/>
      <c r="V1211" s="49"/>
      <c r="W1211" s="49"/>
      <c r="X1211" s="49"/>
      <c r="Y1211" s="49"/>
      <c r="Z1211" s="54"/>
      <c r="AA1211" s="49"/>
      <c r="AB1211" s="49"/>
      <c r="AC1211" s="49"/>
      <c r="AD1211" s="49"/>
      <c r="AE1211" s="47">
        <f t="shared" si="108"/>
        <v>0</v>
      </c>
      <c r="AF1211" s="47">
        <f t="shared" si="109"/>
        <v>0</v>
      </c>
      <c r="AG1211" s="47">
        <f t="shared" si="110"/>
        <v>1</v>
      </c>
      <c r="AH1211" s="49" t="s">
        <v>1017</v>
      </c>
      <c r="AI1211" s="49" t="s">
        <v>1018</v>
      </c>
      <c r="AJ1211" s="49" t="s">
        <v>376</v>
      </c>
      <c r="AK1211" s="47" t="s">
        <v>658</v>
      </c>
      <c r="AL1211" s="49" t="s">
        <v>588</v>
      </c>
      <c r="AM1211" s="49" t="s">
        <v>1175</v>
      </c>
      <c r="AN1211" s="49" t="s">
        <v>376</v>
      </c>
      <c r="AO1211" s="47" t="s">
        <v>658</v>
      </c>
      <c r="AP1211" s="49"/>
      <c r="AQ1211" s="49">
        <v>2</v>
      </c>
      <c r="AR1211" s="49"/>
      <c r="AS1211" s="49">
        <v>1</v>
      </c>
      <c r="AT1211" s="43"/>
      <c r="AU1211" s="49" t="s">
        <v>376</v>
      </c>
      <c r="AV1211" s="49"/>
      <c r="AW1211" s="49" t="s">
        <v>30</v>
      </c>
      <c r="AX1211" s="49"/>
      <c r="AY1211" s="49" t="s">
        <v>30</v>
      </c>
      <c r="AZ1211" s="49"/>
      <c r="BA1211" s="49"/>
      <c r="BB1211" s="57"/>
      <c r="BC1211" s="49"/>
      <c r="BD1211" s="57"/>
      <c r="BE1211" s="57"/>
      <c r="BF1211" s="32">
        <v>1</v>
      </c>
      <c r="BG1211" s="49">
        <v>1</v>
      </c>
      <c r="BH1211" s="49"/>
      <c r="BI1211" s="49" t="s">
        <v>813</v>
      </c>
      <c r="BJ1211" s="49" t="s">
        <v>804</v>
      </c>
      <c r="BK1211" s="49">
        <v>1995</v>
      </c>
      <c r="BL1211" s="43" t="str">
        <f t="shared" si="111"/>
        <v>1995Tottenham Hotspur</v>
      </c>
      <c r="BM1211" s="49" t="str">
        <f t="shared" si="112"/>
        <v>Leeds</v>
      </c>
      <c r="BN1211" s="49"/>
      <c r="BO1211" s="49"/>
      <c r="BP1211" s="49"/>
      <c r="BQ1211" s="49"/>
      <c r="BR1211" s="49"/>
      <c r="BS1211" s="49"/>
      <c r="BT1211" s="49"/>
      <c r="BU1211" s="49"/>
      <c r="BV1211" s="49" t="s">
        <v>376</v>
      </c>
      <c r="BW1211" s="49" t="s">
        <v>376</v>
      </c>
      <c r="BX1211" s="49"/>
      <c r="BY1211" s="49"/>
      <c r="BZ1211" s="50"/>
      <c r="CA1211" s="50"/>
      <c r="CB1211" s="88" t="str">
        <f t="shared" si="113"/>
        <v>19950409</v>
      </c>
    </row>
    <row r="1212" spans="1:80" s="47" customFormat="1" ht="12.95" customHeight="1" x14ac:dyDescent="0.2">
      <c r="A1212" s="43">
        <v>4</v>
      </c>
      <c r="B1212" s="43">
        <v>9</v>
      </c>
      <c r="C1212" s="43">
        <v>1995</v>
      </c>
      <c r="D1212" s="49" t="s">
        <v>658</v>
      </c>
      <c r="E1212" s="49" t="s">
        <v>407</v>
      </c>
      <c r="F1212" s="49" t="s">
        <v>1010</v>
      </c>
      <c r="G1212" s="49"/>
      <c r="H1212" s="49" t="s">
        <v>1011</v>
      </c>
      <c r="I1212" s="49"/>
      <c r="J1212" s="53">
        <v>34798</v>
      </c>
      <c r="K1212" s="49" t="s">
        <v>821</v>
      </c>
      <c r="L1212" s="49" t="s">
        <v>1014</v>
      </c>
      <c r="M1212" s="49" t="s">
        <v>798</v>
      </c>
      <c r="N1212" s="54">
        <v>2</v>
      </c>
      <c r="O1212" s="54">
        <v>2</v>
      </c>
      <c r="P1212" s="49" t="s">
        <v>1219</v>
      </c>
      <c r="Q1212" s="49" t="s">
        <v>1111</v>
      </c>
      <c r="R1212" s="49" t="s">
        <v>376</v>
      </c>
      <c r="S1212" s="49" t="s">
        <v>1023</v>
      </c>
      <c r="T1212" s="49"/>
      <c r="U1212" s="49"/>
      <c r="V1212" s="49"/>
      <c r="W1212" s="49"/>
      <c r="X1212" s="49"/>
      <c r="Y1212" s="49"/>
      <c r="Z1212" s="54"/>
      <c r="AA1212" s="49"/>
      <c r="AB1212" s="49"/>
      <c r="AC1212" s="49"/>
      <c r="AD1212" s="49"/>
      <c r="AE1212" s="47">
        <f t="shared" si="108"/>
        <v>0</v>
      </c>
      <c r="AF1212" s="47">
        <f t="shared" si="109"/>
        <v>1</v>
      </c>
      <c r="AG1212" s="47">
        <f t="shared" si="110"/>
        <v>0</v>
      </c>
      <c r="AH1212" s="49" t="s">
        <v>1101</v>
      </c>
      <c r="AI1212" s="49" t="s">
        <v>1159</v>
      </c>
      <c r="AJ1212" s="49" t="s">
        <v>376</v>
      </c>
      <c r="AK1212" s="47" t="s">
        <v>658</v>
      </c>
      <c r="AL1212" s="49" t="s">
        <v>1017</v>
      </c>
      <c r="AM1212" s="49" t="s">
        <v>1018</v>
      </c>
      <c r="AN1212" s="49" t="s">
        <v>376</v>
      </c>
      <c r="AO1212" s="47" t="s">
        <v>658</v>
      </c>
      <c r="AP1212" s="49"/>
      <c r="AQ1212" s="49">
        <v>2</v>
      </c>
      <c r="AR1212" s="49"/>
      <c r="AS1212" s="49"/>
      <c r="AT1212" s="43"/>
      <c r="AU1212" s="49" t="s">
        <v>376</v>
      </c>
      <c r="AV1212" s="49"/>
      <c r="AW1212" s="49" t="s">
        <v>30</v>
      </c>
      <c r="AX1212" s="49"/>
      <c r="AY1212" s="49" t="s">
        <v>30</v>
      </c>
      <c r="AZ1212" s="49"/>
      <c r="BA1212" s="49"/>
      <c r="BB1212" s="57"/>
      <c r="BC1212" s="49"/>
      <c r="BD1212" s="57"/>
      <c r="BE1212" s="57"/>
      <c r="BF1212" s="32">
        <v>1</v>
      </c>
      <c r="BG1212" s="49">
        <v>1</v>
      </c>
      <c r="BH1212" s="49"/>
      <c r="BI1212" s="49" t="s">
        <v>821</v>
      </c>
      <c r="BJ1212" s="49" t="s">
        <v>798</v>
      </c>
      <c r="BK1212" s="49">
        <v>1995</v>
      </c>
      <c r="BL1212" s="43" t="str">
        <f t="shared" si="111"/>
        <v>1995Manchester United</v>
      </c>
      <c r="BM1212" s="49" t="str">
        <f t="shared" si="112"/>
        <v>Birmingham</v>
      </c>
      <c r="BN1212" s="49"/>
      <c r="BO1212" s="49"/>
      <c r="BP1212" s="49"/>
      <c r="BQ1212" s="49"/>
      <c r="BR1212" s="49"/>
      <c r="BS1212" s="49"/>
      <c r="BT1212" s="49"/>
      <c r="BU1212" s="49"/>
      <c r="BV1212" s="49" t="s">
        <v>376</v>
      </c>
      <c r="BW1212" s="49" t="s">
        <v>376</v>
      </c>
      <c r="BX1212" s="49"/>
      <c r="BY1212" s="49"/>
      <c r="BZ1212" s="50"/>
      <c r="CA1212" s="50"/>
      <c r="CB1212" s="88" t="str">
        <f t="shared" si="113"/>
        <v>19950409</v>
      </c>
    </row>
    <row r="1213" spans="1:80" s="47" customFormat="1" ht="12.95" customHeight="1" x14ac:dyDescent="0.2">
      <c r="A1213" s="43">
        <v>4</v>
      </c>
      <c r="B1213" s="43">
        <v>9</v>
      </c>
      <c r="C1213" s="43">
        <v>1995</v>
      </c>
      <c r="D1213" s="49" t="s">
        <v>658</v>
      </c>
      <c r="E1213" s="49" t="s">
        <v>407</v>
      </c>
      <c r="F1213" s="49" t="s">
        <v>1010</v>
      </c>
      <c r="G1213" s="49"/>
      <c r="H1213" s="49" t="s">
        <v>1011</v>
      </c>
      <c r="I1213" s="49"/>
      <c r="J1213" s="53">
        <v>34798</v>
      </c>
      <c r="K1213" s="49" t="s">
        <v>798</v>
      </c>
      <c r="L1213" s="49" t="s">
        <v>1014</v>
      </c>
      <c r="M1213" s="49" t="s">
        <v>821</v>
      </c>
      <c r="N1213" s="54">
        <v>2</v>
      </c>
      <c r="O1213" s="54">
        <v>2</v>
      </c>
      <c r="P1213" s="49" t="s">
        <v>1219</v>
      </c>
      <c r="Q1213" s="49" t="s">
        <v>1111</v>
      </c>
      <c r="R1213" s="49" t="s">
        <v>376</v>
      </c>
      <c r="S1213" s="49" t="s">
        <v>1023</v>
      </c>
      <c r="T1213" s="49"/>
      <c r="U1213" s="49"/>
      <c r="V1213" s="49"/>
      <c r="W1213" s="49"/>
      <c r="X1213" s="49"/>
      <c r="Y1213" s="49"/>
      <c r="Z1213" s="54"/>
      <c r="AA1213" s="49"/>
      <c r="AB1213" s="49"/>
      <c r="AC1213" s="49"/>
      <c r="AD1213" s="49"/>
      <c r="AE1213" s="47">
        <f t="shared" si="108"/>
        <v>0</v>
      </c>
      <c r="AF1213" s="47">
        <f t="shared" si="109"/>
        <v>1</v>
      </c>
      <c r="AG1213" s="47">
        <f t="shared" si="110"/>
        <v>0</v>
      </c>
      <c r="AH1213" s="49" t="s">
        <v>1017</v>
      </c>
      <c r="AI1213" s="49" t="s">
        <v>1018</v>
      </c>
      <c r="AJ1213" s="49" t="s">
        <v>376</v>
      </c>
      <c r="AK1213" s="47" t="s">
        <v>658</v>
      </c>
      <c r="AL1213" s="49" t="s">
        <v>1101</v>
      </c>
      <c r="AM1213" s="49" t="s">
        <v>1159</v>
      </c>
      <c r="AN1213" s="49" t="s">
        <v>376</v>
      </c>
      <c r="AO1213" s="47" t="s">
        <v>658</v>
      </c>
      <c r="AP1213" s="49"/>
      <c r="AQ1213" s="49">
        <v>2</v>
      </c>
      <c r="AR1213" s="49"/>
      <c r="AS1213" s="49"/>
      <c r="AT1213" s="43"/>
      <c r="AU1213" s="49" t="s">
        <v>376</v>
      </c>
      <c r="AV1213" s="49"/>
      <c r="AW1213" s="49" t="s">
        <v>30</v>
      </c>
      <c r="AX1213" s="49"/>
      <c r="AY1213" s="49" t="s">
        <v>30</v>
      </c>
      <c r="AZ1213" s="49"/>
      <c r="BA1213" s="49"/>
      <c r="BB1213" s="57"/>
      <c r="BC1213" s="49"/>
      <c r="BD1213" s="57"/>
      <c r="BE1213" s="57"/>
      <c r="BF1213" s="32">
        <v>1</v>
      </c>
      <c r="BG1213" s="49">
        <v>1</v>
      </c>
      <c r="BH1213" s="49"/>
      <c r="BI1213" s="49" t="s">
        <v>798</v>
      </c>
      <c r="BJ1213" s="49" t="s">
        <v>821</v>
      </c>
      <c r="BK1213" s="49">
        <v>1995</v>
      </c>
      <c r="BL1213" s="43" t="str">
        <f t="shared" si="111"/>
        <v>1995Crystal Palace</v>
      </c>
      <c r="BM1213" s="49" t="str">
        <f t="shared" si="112"/>
        <v>Birmingham</v>
      </c>
      <c r="BN1213" s="49"/>
      <c r="BO1213" s="49"/>
      <c r="BP1213" s="49"/>
      <c r="BQ1213" s="49"/>
      <c r="BR1213" s="49"/>
      <c r="BS1213" s="49"/>
      <c r="BT1213" s="49"/>
      <c r="BU1213" s="49"/>
      <c r="BV1213" s="49" t="s">
        <v>376</v>
      </c>
      <c r="BW1213" s="49" t="s">
        <v>376</v>
      </c>
      <c r="BX1213" s="49"/>
      <c r="BY1213" s="49"/>
      <c r="BZ1213" s="50"/>
      <c r="CA1213" s="50"/>
      <c r="CB1213" s="88" t="str">
        <f t="shared" si="113"/>
        <v>19950409</v>
      </c>
    </row>
    <row r="1214" spans="1:80" s="47" customFormat="1" ht="12.95" customHeight="1" x14ac:dyDescent="0.2">
      <c r="A1214" s="43">
        <v>4</v>
      </c>
      <c r="B1214" s="43">
        <v>12</v>
      </c>
      <c r="C1214" s="43">
        <v>1995</v>
      </c>
      <c r="D1214" s="49" t="s">
        <v>658</v>
      </c>
      <c r="E1214" s="49" t="s">
        <v>407</v>
      </c>
      <c r="F1214" s="49" t="s">
        <v>1010</v>
      </c>
      <c r="G1214" s="49"/>
      <c r="H1214" s="49" t="s">
        <v>1011</v>
      </c>
      <c r="I1214" s="49" t="s">
        <v>1023</v>
      </c>
      <c r="J1214" s="53">
        <v>34801</v>
      </c>
      <c r="K1214" s="49" t="s">
        <v>821</v>
      </c>
      <c r="L1214" s="49" t="s">
        <v>3</v>
      </c>
      <c r="M1214" s="49" t="s">
        <v>798</v>
      </c>
      <c r="N1214" s="54">
        <v>2</v>
      </c>
      <c r="O1214" s="54">
        <v>0</v>
      </c>
      <c r="P1214" s="49" t="s">
        <v>1219</v>
      </c>
      <c r="Q1214" s="49" t="s">
        <v>1111</v>
      </c>
      <c r="R1214" s="49" t="s">
        <v>376</v>
      </c>
      <c r="S1214" s="49"/>
      <c r="T1214" s="49"/>
      <c r="U1214" s="49"/>
      <c r="V1214" s="49"/>
      <c r="W1214" s="49"/>
      <c r="X1214" s="49"/>
      <c r="Y1214" s="49"/>
      <c r="Z1214" s="54"/>
      <c r="AA1214" s="49"/>
      <c r="AB1214" s="49"/>
      <c r="AC1214" s="49"/>
      <c r="AD1214" s="49"/>
      <c r="AE1214" s="47">
        <f t="shared" si="108"/>
        <v>1</v>
      </c>
      <c r="AF1214" s="47">
        <f t="shared" si="109"/>
        <v>0</v>
      </c>
      <c r="AG1214" s="47">
        <f t="shared" si="110"/>
        <v>0</v>
      </c>
      <c r="AH1214" s="49" t="s">
        <v>1101</v>
      </c>
      <c r="AI1214" s="49" t="s">
        <v>1159</v>
      </c>
      <c r="AJ1214" s="49" t="s">
        <v>376</v>
      </c>
      <c r="AK1214" s="47" t="s">
        <v>658</v>
      </c>
      <c r="AL1214" s="49" t="s">
        <v>1017</v>
      </c>
      <c r="AM1214" s="49" t="s">
        <v>1018</v>
      </c>
      <c r="AN1214" s="49" t="s">
        <v>376</v>
      </c>
      <c r="AO1214" s="47" t="s">
        <v>658</v>
      </c>
      <c r="AP1214" s="49"/>
      <c r="AQ1214" s="49">
        <v>2</v>
      </c>
      <c r="AR1214" s="49"/>
      <c r="AS1214" s="49"/>
      <c r="AT1214" s="43"/>
      <c r="AU1214" s="49" t="s">
        <v>376</v>
      </c>
      <c r="AV1214" s="49"/>
      <c r="AW1214" s="49" t="s">
        <v>30</v>
      </c>
      <c r="AX1214" s="49"/>
      <c r="AY1214" s="49" t="s">
        <v>30</v>
      </c>
      <c r="AZ1214" s="49"/>
      <c r="BA1214" s="49"/>
      <c r="BB1214" s="57"/>
      <c r="BC1214" s="49"/>
      <c r="BD1214" s="57"/>
      <c r="BE1214" s="57"/>
      <c r="BF1214" s="32">
        <v>1</v>
      </c>
      <c r="BG1214" s="49">
        <v>1</v>
      </c>
      <c r="BH1214" s="49"/>
      <c r="BI1214" s="49" t="s">
        <v>821</v>
      </c>
      <c r="BJ1214" s="49" t="s">
        <v>798</v>
      </c>
      <c r="BK1214" s="49">
        <v>1995</v>
      </c>
      <c r="BL1214" s="43" t="str">
        <f t="shared" si="111"/>
        <v>1995Manchester United</v>
      </c>
      <c r="BM1214" s="49" t="str">
        <f t="shared" si="112"/>
        <v>Birmingham</v>
      </c>
      <c r="BN1214" s="49"/>
      <c r="BO1214" s="49"/>
      <c r="BP1214" s="49"/>
      <c r="BQ1214" s="49"/>
      <c r="BR1214" s="49"/>
      <c r="BS1214" s="49"/>
      <c r="BT1214" s="49"/>
      <c r="BU1214" s="49"/>
      <c r="BV1214" s="49" t="s">
        <v>376</v>
      </c>
      <c r="BW1214" s="49" t="s">
        <v>376</v>
      </c>
      <c r="BX1214" s="49"/>
      <c r="BY1214" s="49"/>
      <c r="BZ1214" s="50"/>
      <c r="CA1214" s="50"/>
      <c r="CB1214" s="88" t="str">
        <f t="shared" si="113"/>
        <v>19950412</v>
      </c>
    </row>
    <row r="1215" spans="1:80" s="47" customFormat="1" ht="12.95" customHeight="1" x14ac:dyDescent="0.2">
      <c r="A1215" s="43">
        <v>4</v>
      </c>
      <c r="B1215" s="43">
        <v>12</v>
      </c>
      <c r="C1215" s="43">
        <v>1995</v>
      </c>
      <c r="D1215" s="49" t="s">
        <v>658</v>
      </c>
      <c r="E1215" s="49" t="s">
        <v>407</v>
      </c>
      <c r="F1215" s="49" t="s">
        <v>1010</v>
      </c>
      <c r="G1215" s="49"/>
      <c r="H1215" s="49" t="s">
        <v>1011</v>
      </c>
      <c r="I1215" s="49" t="s">
        <v>1023</v>
      </c>
      <c r="J1215" s="53">
        <v>34801</v>
      </c>
      <c r="K1215" s="49" t="s">
        <v>798</v>
      </c>
      <c r="L1215" s="49" t="s">
        <v>4</v>
      </c>
      <c r="M1215" s="49" t="s">
        <v>821</v>
      </c>
      <c r="N1215" s="54">
        <v>0</v>
      </c>
      <c r="O1215" s="54">
        <v>2</v>
      </c>
      <c r="P1215" s="49" t="s">
        <v>1219</v>
      </c>
      <c r="Q1215" s="49" t="s">
        <v>1111</v>
      </c>
      <c r="R1215" s="49" t="s">
        <v>376</v>
      </c>
      <c r="S1215" s="49"/>
      <c r="T1215" s="49"/>
      <c r="U1215" s="49"/>
      <c r="V1215" s="49"/>
      <c r="W1215" s="49"/>
      <c r="X1215" s="49"/>
      <c r="Y1215" s="49"/>
      <c r="Z1215" s="54"/>
      <c r="AA1215" s="49"/>
      <c r="AB1215" s="49"/>
      <c r="AC1215" s="49"/>
      <c r="AD1215" s="49"/>
      <c r="AE1215" s="47">
        <f t="shared" si="108"/>
        <v>0</v>
      </c>
      <c r="AF1215" s="47">
        <f t="shared" si="109"/>
        <v>0</v>
      </c>
      <c r="AG1215" s="47">
        <f t="shared" si="110"/>
        <v>1</v>
      </c>
      <c r="AH1215" s="49" t="s">
        <v>1017</v>
      </c>
      <c r="AI1215" s="49" t="s">
        <v>1018</v>
      </c>
      <c r="AJ1215" s="49" t="s">
        <v>376</v>
      </c>
      <c r="AK1215" s="47" t="s">
        <v>658</v>
      </c>
      <c r="AL1215" s="49" t="s">
        <v>1101</v>
      </c>
      <c r="AM1215" s="49" t="s">
        <v>1159</v>
      </c>
      <c r="AN1215" s="49" t="s">
        <v>376</v>
      </c>
      <c r="AO1215" s="47" t="s">
        <v>658</v>
      </c>
      <c r="AP1215" s="49"/>
      <c r="AQ1215" s="49">
        <v>2</v>
      </c>
      <c r="AR1215" s="49"/>
      <c r="AS1215" s="49">
        <v>1</v>
      </c>
      <c r="AT1215" s="43"/>
      <c r="AU1215" s="49" t="s">
        <v>376</v>
      </c>
      <c r="AV1215" s="49"/>
      <c r="AW1215" s="49" t="s">
        <v>30</v>
      </c>
      <c r="AX1215" s="49"/>
      <c r="AY1215" s="49" t="s">
        <v>30</v>
      </c>
      <c r="AZ1215" s="49"/>
      <c r="BA1215" s="49"/>
      <c r="BB1215" s="57"/>
      <c r="BC1215" s="49"/>
      <c r="BD1215" s="57"/>
      <c r="BE1215" s="57"/>
      <c r="BF1215" s="32">
        <v>1</v>
      </c>
      <c r="BG1215" s="49">
        <v>1</v>
      </c>
      <c r="BH1215" s="49"/>
      <c r="BI1215" s="49" t="s">
        <v>798</v>
      </c>
      <c r="BJ1215" s="49" t="s">
        <v>821</v>
      </c>
      <c r="BK1215" s="49">
        <v>1995</v>
      </c>
      <c r="BL1215" s="43" t="str">
        <f t="shared" si="111"/>
        <v>1995Crystal Palace</v>
      </c>
      <c r="BM1215" s="49" t="str">
        <f t="shared" si="112"/>
        <v>Birmingham</v>
      </c>
      <c r="BN1215" s="49"/>
      <c r="BO1215" s="49"/>
      <c r="BP1215" s="49"/>
      <c r="BQ1215" s="49"/>
      <c r="BR1215" s="49"/>
      <c r="BS1215" s="49"/>
      <c r="BT1215" s="49"/>
      <c r="BU1215" s="49"/>
      <c r="BV1215" s="49" t="s">
        <v>376</v>
      </c>
      <c r="BW1215" s="49" t="s">
        <v>376</v>
      </c>
      <c r="BX1215" s="49"/>
      <c r="BY1215" s="49"/>
      <c r="BZ1215" s="50"/>
      <c r="CA1215" s="50"/>
      <c r="CB1215" s="88" t="str">
        <f t="shared" si="113"/>
        <v>19950412</v>
      </c>
    </row>
    <row r="1216" spans="1:80" s="47" customFormat="1" ht="12.95" customHeight="1" x14ac:dyDescent="0.2">
      <c r="A1216" s="43">
        <v>5</v>
      </c>
      <c r="B1216" s="43">
        <v>20</v>
      </c>
      <c r="C1216" s="43">
        <v>1995</v>
      </c>
      <c r="D1216" s="49" t="s">
        <v>658</v>
      </c>
      <c r="E1216" s="49" t="s">
        <v>407</v>
      </c>
      <c r="F1216" s="49" t="s">
        <v>1010</v>
      </c>
      <c r="G1216" s="49"/>
      <c r="H1216" s="49" t="s">
        <v>40</v>
      </c>
      <c r="I1216" s="49"/>
      <c r="J1216" s="53">
        <v>34839</v>
      </c>
      <c r="K1216" s="49" t="s">
        <v>804</v>
      </c>
      <c r="L1216" s="49" t="s">
        <v>3</v>
      </c>
      <c r="M1216" s="49" t="s">
        <v>821</v>
      </c>
      <c r="N1216" s="54">
        <v>1</v>
      </c>
      <c r="O1216" s="54">
        <v>0</v>
      </c>
      <c r="P1216" s="49" t="s">
        <v>1268</v>
      </c>
      <c r="Q1216" s="49" t="s">
        <v>1017</v>
      </c>
      <c r="R1216" s="49" t="s">
        <v>376</v>
      </c>
      <c r="S1216" s="49"/>
      <c r="T1216" s="49"/>
      <c r="U1216" s="49"/>
      <c r="V1216" s="49"/>
      <c r="W1216" s="49"/>
      <c r="X1216" s="49"/>
      <c r="Y1216" s="49"/>
      <c r="Z1216" s="54"/>
      <c r="AA1216" s="49"/>
      <c r="AB1216" s="49"/>
      <c r="AC1216" s="49"/>
      <c r="AD1216" s="49"/>
      <c r="AE1216" s="47">
        <f t="shared" si="108"/>
        <v>1</v>
      </c>
      <c r="AF1216" s="47">
        <f t="shared" si="109"/>
        <v>0</v>
      </c>
      <c r="AG1216" s="47">
        <f t="shared" si="110"/>
        <v>0</v>
      </c>
      <c r="AH1216" s="49" t="s">
        <v>588</v>
      </c>
      <c r="AI1216" s="49" t="s">
        <v>1175</v>
      </c>
      <c r="AJ1216" s="49" t="s">
        <v>376</v>
      </c>
      <c r="AK1216" s="47" t="s">
        <v>658</v>
      </c>
      <c r="AL1216" s="49" t="s">
        <v>1101</v>
      </c>
      <c r="AM1216" s="49" t="s">
        <v>1159</v>
      </c>
      <c r="AN1216" s="49" t="s">
        <v>376</v>
      </c>
      <c r="AO1216" s="47" t="s">
        <v>658</v>
      </c>
      <c r="AP1216" s="49"/>
      <c r="AQ1216" s="49">
        <v>1</v>
      </c>
      <c r="AR1216" s="49"/>
      <c r="AS1216" s="49" t="s">
        <v>1393</v>
      </c>
      <c r="AT1216" s="43"/>
      <c r="AU1216" s="49" t="s">
        <v>376</v>
      </c>
      <c r="AV1216" s="49"/>
      <c r="AW1216" s="49" t="s">
        <v>30</v>
      </c>
      <c r="AX1216" s="49"/>
      <c r="AY1216" s="54" t="s">
        <v>30</v>
      </c>
      <c r="AZ1216" s="49"/>
      <c r="BA1216" s="49"/>
      <c r="BB1216" s="57" t="s">
        <v>30</v>
      </c>
      <c r="BC1216" s="49" t="s">
        <v>30</v>
      </c>
      <c r="BD1216" s="57"/>
      <c r="BE1216" s="57" t="s">
        <v>1397</v>
      </c>
      <c r="BF1216" s="32">
        <v>1</v>
      </c>
      <c r="BG1216" s="49">
        <v>1</v>
      </c>
      <c r="BH1216" s="49"/>
      <c r="BI1216" s="49" t="s">
        <v>804</v>
      </c>
      <c r="BJ1216" s="49" t="s">
        <v>821</v>
      </c>
      <c r="BK1216" s="49">
        <v>1995</v>
      </c>
      <c r="BL1216" s="43" t="str">
        <f t="shared" si="111"/>
        <v>1995Everton</v>
      </c>
      <c r="BM1216" s="49" t="str">
        <f t="shared" si="112"/>
        <v>London</v>
      </c>
      <c r="BN1216" s="49"/>
      <c r="BO1216" s="49"/>
      <c r="BP1216" s="49"/>
      <c r="BQ1216" s="49"/>
      <c r="BR1216" s="49"/>
      <c r="BS1216" s="49"/>
      <c r="BT1216" s="49"/>
      <c r="BU1216" s="49"/>
      <c r="BV1216" s="49" t="s">
        <v>376</v>
      </c>
      <c r="BW1216" s="49" t="s">
        <v>376</v>
      </c>
      <c r="BX1216" s="49"/>
      <c r="BY1216" s="49"/>
      <c r="BZ1216" s="50"/>
      <c r="CA1216" s="50"/>
      <c r="CB1216" s="88" t="str">
        <f t="shared" si="113"/>
        <v>19950520</v>
      </c>
    </row>
    <row r="1217" spans="1:80" s="47" customFormat="1" ht="12.95" customHeight="1" x14ac:dyDescent="0.2">
      <c r="A1217" s="43">
        <v>5</v>
      </c>
      <c r="B1217" s="43">
        <v>20</v>
      </c>
      <c r="C1217" s="43">
        <v>1995</v>
      </c>
      <c r="D1217" s="49" t="s">
        <v>658</v>
      </c>
      <c r="E1217" s="49" t="s">
        <v>407</v>
      </c>
      <c r="F1217" s="49" t="s">
        <v>1010</v>
      </c>
      <c r="G1217" s="49"/>
      <c r="H1217" s="49" t="s">
        <v>40</v>
      </c>
      <c r="I1217" s="49"/>
      <c r="J1217" s="53">
        <v>34839</v>
      </c>
      <c r="K1217" s="49" t="s">
        <v>821</v>
      </c>
      <c r="L1217" s="49" t="s">
        <v>4</v>
      </c>
      <c r="M1217" s="49" t="s">
        <v>804</v>
      </c>
      <c r="N1217" s="54">
        <v>0</v>
      </c>
      <c r="O1217" s="54">
        <v>1</v>
      </c>
      <c r="P1217" s="49" t="s">
        <v>1268</v>
      </c>
      <c r="Q1217" s="49" t="s">
        <v>1017</v>
      </c>
      <c r="R1217" s="49" t="s">
        <v>376</v>
      </c>
      <c r="S1217" s="49"/>
      <c r="T1217" s="49"/>
      <c r="U1217" s="49"/>
      <c r="V1217" s="49"/>
      <c r="W1217" s="49"/>
      <c r="X1217" s="49"/>
      <c r="Y1217" s="49"/>
      <c r="Z1217" s="54"/>
      <c r="AA1217" s="49"/>
      <c r="AB1217" s="49"/>
      <c r="AC1217" s="49"/>
      <c r="AD1217" s="49"/>
      <c r="AE1217" s="47">
        <f t="shared" si="108"/>
        <v>0</v>
      </c>
      <c r="AF1217" s="47">
        <f t="shared" si="109"/>
        <v>0</v>
      </c>
      <c r="AG1217" s="47">
        <f t="shared" si="110"/>
        <v>1</v>
      </c>
      <c r="AH1217" s="49" t="s">
        <v>1101</v>
      </c>
      <c r="AI1217" s="49" t="s">
        <v>1159</v>
      </c>
      <c r="AJ1217" s="49" t="s">
        <v>376</v>
      </c>
      <c r="AK1217" s="47" t="s">
        <v>658</v>
      </c>
      <c r="AL1217" s="49" t="s">
        <v>588</v>
      </c>
      <c r="AM1217" s="49" t="s">
        <v>1175</v>
      </c>
      <c r="AN1217" s="49" t="s">
        <v>376</v>
      </c>
      <c r="AO1217" s="47" t="s">
        <v>658</v>
      </c>
      <c r="AP1217" s="49"/>
      <c r="AQ1217" s="49">
        <v>1</v>
      </c>
      <c r="AR1217" s="49"/>
      <c r="AS1217" s="49">
        <v>1</v>
      </c>
      <c r="AT1217" s="43"/>
      <c r="AU1217" s="49" t="s">
        <v>376</v>
      </c>
      <c r="AV1217" s="49"/>
      <c r="AW1217" s="49" t="s">
        <v>30</v>
      </c>
      <c r="AX1217" s="49"/>
      <c r="AY1217" s="49" t="s">
        <v>30</v>
      </c>
      <c r="AZ1217" s="49"/>
      <c r="BA1217" s="49"/>
      <c r="BB1217" s="57"/>
      <c r="BC1217" s="49" t="s">
        <v>30</v>
      </c>
      <c r="BD1217" s="57"/>
      <c r="BE1217" s="57"/>
      <c r="BF1217" s="32">
        <v>1</v>
      </c>
      <c r="BG1217" s="49">
        <v>1</v>
      </c>
      <c r="BH1217" s="49"/>
      <c r="BI1217" s="49" t="s">
        <v>821</v>
      </c>
      <c r="BJ1217" s="49" t="s">
        <v>804</v>
      </c>
      <c r="BK1217" s="49">
        <v>1995</v>
      </c>
      <c r="BL1217" s="43" t="str">
        <f t="shared" si="111"/>
        <v>1995Manchester United</v>
      </c>
      <c r="BM1217" s="49" t="str">
        <f t="shared" si="112"/>
        <v>London</v>
      </c>
      <c r="BN1217" s="49"/>
      <c r="BO1217" s="49"/>
      <c r="BP1217" s="49"/>
      <c r="BQ1217" s="49"/>
      <c r="BR1217" s="49"/>
      <c r="BS1217" s="49"/>
      <c r="BT1217" s="49"/>
      <c r="BU1217" s="49"/>
      <c r="BV1217" s="49" t="s">
        <v>376</v>
      </c>
      <c r="BW1217" s="49" t="s">
        <v>376</v>
      </c>
      <c r="BX1217" s="49"/>
      <c r="BY1217" s="49"/>
      <c r="BZ1217" s="50"/>
      <c r="CA1217" s="50"/>
      <c r="CB1217" s="88" t="str">
        <f t="shared" si="113"/>
        <v>19950520</v>
      </c>
    </row>
    <row r="1218" spans="1:80" s="47" customFormat="1" ht="12.95" customHeight="1" x14ac:dyDescent="0.2">
      <c r="A1218" s="43">
        <v>2</v>
      </c>
      <c r="B1218" s="43">
        <v>11</v>
      </c>
      <c r="C1218" s="43">
        <v>1996</v>
      </c>
      <c r="D1218" s="43" t="s">
        <v>658</v>
      </c>
      <c r="E1218" s="43" t="s">
        <v>358</v>
      </c>
      <c r="F1218" s="51" t="s">
        <v>1327</v>
      </c>
      <c r="G1218" s="43"/>
      <c r="H1218" s="51" t="s">
        <v>1011</v>
      </c>
      <c r="I1218" s="51">
        <v>1</v>
      </c>
      <c r="J1218" s="52">
        <v>35106</v>
      </c>
      <c r="K1218" s="43" t="s">
        <v>1125</v>
      </c>
      <c r="L1218" s="43" t="s">
        <v>4</v>
      </c>
      <c r="M1218" s="43" t="s">
        <v>794</v>
      </c>
      <c r="N1218" s="46">
        <v>1</v>
      </c>
      <c r="O1218" s="46">
        <v>2</v>
      </c>
      <c r="P1218" s="51" t="s">
        <v>1232</v>
      </c>
      <c r="Q1218" s="51" t="s">
        <v>1111</v>
      </c>
      <c r="R1218" s="51" t="s">
        <v>376</v>
      </c>
      <c r="S1218" s="43"/>
      <c r="T1218" s="43"/>
      <c r="U1218" s="43"/>
      <c r="V1218" s="43"/>
      <c r="W1218" s="43"/>
      <c r="X1218" s="43"/>
      <c r="Y1218" s="43"/>
      <c r="Z1218" s="43"/>
      <c r="AA1218" s="43"/>
      <c r="AB1218" s="43"/>
      <c r="AC1218" s="43"/>
      <c r="AD1218" s="43" t="s">
        <v>1033</v>
      </c>
      <c r="AE1218" s="47">
        <f t="shared" ref="AE1218:AE1281" si="114">IF(L1218="W",1,0)</f>
        <v>0</v>
      </c>
      <c r="AF1218" s="47">
        <f t="shared" ref="AF1218:AF1281" si="115">IF(L1218="T",1,0)</f>
        <v>0</v>
      </c>
      <c r="AG1218" s="47">
        <f t="shared" ref="AG1218:AG1281" si="116">IF(L1218="L",1,0)</f>
        <v>1</v>
      </c>
      <c r="AH1218" s="43" t="s">
        <v>1111</v>
      </c>
      <c r="AI1218" s="43" t="s">
        <v>1126</v>
      </c>
      <c r="AJ1218" s="43" t="s">
        <v>376</v>
      </c>
      <c r="AK1218" s="43" t="s">
        <v>658</v>
      </c>
      <c r="AL1218" s="43" t="s">
        <v>1241</v>
      </c>
      <c r="AM1218" s="43" t="s">
        <v>1260</v>
      </c>
      <c r="AN1218" s="43" t="s">
        <v>376</v>
      </c>
      <c r="AO1218" s="43" t="s">
        <v>658</v>
      </c>
      <c r="AP1218" s="43"/>
      <c r="AQ1218" s="43">
        <v>2</v>
      </c>
      <c r="AR1218" s="43"/>
      <c r="AS1218" s="43"/>
      <c r="AT1218" s="43"/>
      <c r="AU1218" s="43" t="s">
        <v>376</v>
      </c>
      <c r="AV1218" s="43"/>
      <c r="AW1218" s="43" t="s">
        <v>30</v>
      </c>
      <c r="AX1218" s="43"/>
      <c r="AY1218" s="43"/>
      <c r="AZ1218" s="43" t="s">
        <v>30</v>
      </c>
      <c r="BA1218" s="51"/>
      <c r="BB1218" s="48"/>
      <c r="BC1218" s="43"/>
      <c r="BD1218" s="43"/>
      <c r="BE1218" s="43"/>
      <c r="BF1218" s="43">
        <v>1</v>
      </c>
      <c r="BG1218" s="43">
        <v>2</v>
      </c>
      <c r="BH1218" s="43">
        <v>1</v>
      </c>
      <c r="BI1218" s="43" t="s">
        <v>1125</v>
      </c>
      <c r="BJ1218" s="43" t="s">
        <v>794</v>
      </c>
      <c r="BK1218" s="43">
        <v>1996</v>
      </c>
      <c r="BL1218" s="43" t="str">
        <f t="shared" ref="BL1218:BL1281" si="117">BK1218&amp;BI1218</f>
        <v>1996Birmingham City</v>
      </c>
      <c r="BM1218" s="49" t="str">
        <f t="shared" ref="BM1218:BM1281" si="118">IF(AD1218="Home",BI1218,IF(AD1218="Away",BJ1218,Q1218))</f>
        <v>Birmingham City</v>
      </c>
      <c r="BN1218" s="43"/>
      <c r="BO1218" s="43"/>
      <c r="BP1218" s="43"/>
      <c r="BQ1218" s="43"/>
      <c r="BR1218" s="43"/>
      <c r="BS1218" s="43"/>
      <c r="BT1218" s="43"/>
      <c r="BU1218" s="43"/>
      <c r="BV1218" s="43" t="s">
        <v>376</v>
      </c>
      <c r="BW1218" s="43" t="s">
        <v>376</v>
      </c>
      <c r="BX1218" s="43"/>
      <c r="BY1218" s="49"/>
      <c r="BZ1218" s="50"/>
      <c r="CA1218" s="50"/>
      <c r="CB1218" s="88" t="str">
        <f t="shared" ref="CB1218:CB1281" si="119">IF(OR(C1218="",A1218="",B1218=""),"",TEXT(C1218,"0000")&amp;TEXT(A1218,"00")&amp;TEXT(B1218,"00"))</f>
        <v>19960211</v>
      </c>
    </row>
    <row r="1219" spans="1:80" s="47" customFormat="1" ht="12.95" customHeight="1" x14ac:dyDescent="0.2">
      <c r="A1219" s="43">
        <v>2</v>
      </c>
      <c r="B1219" s="43">
        <v>11</v>
      </c>
      <c r="C1219" s="43">
        <v>1996</v>
      </c>
      <c r="D1219" s="49" t="s">
        <v>658</v>
      </c>
      <c r="E1219" s="49" t="s">
        <v>358</v>
      </c>
      <c r="F1219" s="49" t="s">
        <v>1327</v>
      </c>
      <c r="G1219" s="49"/>
      <c r="H1219" s="49" t="s">
        <v>1011</v>
      </c>
      <c r="I1219" s="49">
        <v>1</v>
      </c>
      <c r="J1219" s="53">
        <v>35106</v>
      </c>
      <c r="K1219" s="49" t="s">
        <v>794</v>
      </c>
      <c r="L1219" s="49" t="s">
        <v>3</v>
      </c>
      <c r="M1219" s="49" t="s">
        <v>1125</v>
      </c>
      <c r="N1219" s="54">
        <v>2</v>
      </c>
      <c r="O1219" s="54">
        <v>1</v>
      </c>
      <c r="P1219" s="49" t="s">
        <v>1232</v>
      </c>
      <c r="Q1219" s="49" t="s">
        <v>1111</v>
      </c>
      <c r="R1219" s="49" t="s">
        <v>376</v>
      </c>
      <c r="S1219" s="49"/>
      <c r="T1219" s="49"/>
      <c r="U1219" s="49"/>
      <c r="V1219" s="49"/>
      <c r="W1219" s="49"/>
      <c r="X1219" s="49"/>
      <c r="Y1219" s="49"/>
      <c r="Z1219" s="54"/>
      <c r="AA1219" s="55">
        <v>2</v>
      </c>
      <c r="AB1219" s="55">
        <v>1</v>
      </c>
      <c r="AC1219" s="56">
        <v>2</v>
      </c>
      <c r="AD1219" s="49" t="s">
        <v>1037</v>
      </c>
      <c r="AE1219" s="47">
        <f t="shared" si="114"/>
        <v>1</v>
      </c>
      <c r="AF1219" s="47">
        <f t="shared" si="115"/>
        <v>0</v>
      </c>
      <c r="AG1219" s="47">
        <f t="shared" si="116"/>
        <v>0</v>
      </c>
      <c r="AH1219" s="49" t="s">
        <v>1241</v>
      </c>
      <c r="AI1219" s="49" t="s">
        <v>1260</v>
      </c>
      <c r="AJ1219" s="49" t="s">
        <v>376</v>
      </c>
      <c r="AK1219" s="47" t="s">
        <v>658</v>
      </c>
      <c r="AL1219" s="49" t="s">
        <v>1111</v>
      </c>
      <c r="AM1219" s="49" t="s">
        <v>1126</v>
      </c>
      <c r="AN1219" s="49" t="s">
        <v>376</v>
      </c>
      <c r="AO1219" s="47" t="s">
        <v>658</v>
      </c>
      <c r="AP1219" s="49"/>
      <c r="AQ1219" s="49">
        <v>2</v>
      </c>
      <c r="AR1219" s="49"/>
      <c r="AS1219" s="49"/>
      <c r="AT1219" s="43"/>
      <c r="AU1219" s="49" t="s">
        <v>376</v>
      </c>
      <c r="AV1219" s="49"/>
      <c r="AW1219" s="49" t="s">
        <v>30</v>
      </c>
      <c r="AX1219" s="49"/>
      <c r="AY1219" s="49"/>
      <c r="AZ1219" s="49" t="s">
        <v>30</v>
      </c>
      <c r="BA1219" s="49"/>
      <c r="BB1219" s="57"/>
      <c r="BC1219" s="49"/>
      <c r="BD1219" s="57"/>
      <c r="BE1219" s="57"/>
      <c r="BF1219" s="32">
        <v>1</v>
      </c>
      <c r="BG1219" s="49">
        <v>1</v>
      </c>
      <c r="BH1219" s="49"/>
      <c r="BI1219" s="49" t="s">
        <v>794</v>
      </c>
      <c r="BJ1219" s="49" t="s">
        <v>1125</v>
      </c>
      <c r="BK1219" s="49">
        <v>1996</v>
      </c>
      <c r="BL1219" s="43" t="str">
        <f t="shared" si="117"/>
        <v>1996Leeds United</v>
      </c>
      <c r="BM1219" s="49" t="str">
        <f t="shared" si="118"/>
        <v>Birmingham City</v>
      </c>
      <c r="BN1219" s="49"/>
      <c r="BO1219" s="49"/>
      <c r="BP1219" s="49"/>
      <c r="BQ1219" s="49"/>
      <c r="BR1219" s="49"/>
      <c r="BS1219" s="49"/>
      <c r="BT1219" s="49"/>
      <c r="BU1219" s="49"/>
      <c r="BV1219" s="49" t="s">
        <v>376</v>
      </c>
      <c r="BW1219" s="49" t="s">
        <v>376</v>
      </c>
      <c r="BX1219" s="49"/>
      <c r="BY1219" s="49"/>
      <c r="BZ1219" s="50"/>
      <c r="CA1219" s="50"/>
      <c r="CB1219" s="88" t="str">
        <f t="shared" si="119"/>
        <v>19960211</v>
      </c>
    </row>
    <row r="1220" spans="1:80" s="47" customFormat="1" ht="12.95" customHeight="1" x14ac:dyDescent="0.2">
      <c r="A1220" s="43">
        <v>2</v>
      </c>
      <c r="B1220" s="43">
        <v>14</v>
      </c>
      <c r="C1220" s="43">
        <v>1996</v>
      </c>
      <c r="D1220" s="49" t="s">
        <v>658</v>
      </c>
      <c r="E1220" s="49" t="s">
        <v>358</v>
      </c>
      <c r="F1220" s="49" t="s">
        <v>1327</v>
      </c>
      <c r="G1220" s="49"/>
      <c r="H1220" s="49" t="s">
        <v>1011</v>
      </c>
      <c r="I1220" s="49">
        <v>1</v>
      </c>
      <c r="J1220" s="53">
        <v>35109</v>
      </c>
      <c r="K1220" s="49" t="s">
        <v>587</v>
      </c>
      <c r="L1220" s="49" t="s">
        <v>1014</v>
      </c>
      <c r="M1220" s="49" t="s">
        <v>806</v>
      </c>
      <c r="N1220" s="54">
        <v>2</v>
      </c>
      <c r="O1220" s="54">
        <v>2</v>
      </c>
      <c r="P1220" s="49" t="s">
        <v>1281</v>
      </c>
      <c r="Q1220" s="49" t="s">
        <v>1017</v>
      </c>
      <c r="R1220" s="49" t="s">
        <v>376</v>
      </c>
      <c r="S1220" s="49"/>
      <c r="T1220" s="49"/>
      <c r="U1220" s="49"/>
      <c r="V1220" s="49"/>
      <c r="W1220" s="49"/>
      <c r="X1220" s="49"/>
      <c r="Y1220" s="49"/>
      <c r="Z1220" s="54"/>
      <c r="AA1220" s="55">
        <v>2</v>
      </c>
      <c r="AB1220" s="55">
        <v>2</v>
      </c>
      <c r="AC1220" s="56">
        <v>0</v>
      </c>
      <c r="AD1220" s="49" t="s">
        <v>1033</v>
      </c>
      <c r="AE1220" s="47">
        <f t="shared" si="114"/>
        <v>0</v>
      </c>
      <c r="AF1220" s="47">
        <f t="shared" si="115"/>
        <v>1</v>
      </c>
      <c r="AG1220" s="47">
        <f t="shared" si="116"/>
        <v>0</v>
      </c>
      <c r="AH1220" s="49" t="s">
        <v>1017</v>
      </c>
      <c r="AI1220" s="49" t="s">
        <v>1018</v>
      </c>
      <c r="AJ1220" s="49" t="s">
        <v>376</v>
      </c>
      <c r="AK1220" s="47" t="s">
        <v>658</v>
      </c>
      <c r="AL1220" s="49" t="s">
        <v>1111</v>
      </c>
      <c r="AM1220" s="49" t="s">
        <v>1126</v>
      </c>
      <c r="AN1220" s="49" t="s">
        <v>376</v>
      </c>
      <c r="AO1220" s="47" t="s">
        <v>658</v>
      </c>
      <c r="AP1220" s="49"/>
      <c r="AQ1220" s="49">
        <v>2</v>
      </c>
      <c r="AR1220" s="49"/>
      <c r="AS1220" s="49"/>
      <c r="AT1220" s="43"/>
      <c r="AU1220" s="49" t="s">
        <v>376</v>
      </c>
      <c r="AV1220" s="49"/>
      <c r="AW1220" s="49" t="s">
        <v>30</v>
      </c>
      <c r="AX1220" s="49"/>
      <c r="AY1220" s="49"/>
      <c r="AZ1220" s="49" t="s">
        <v>30</v>
      </c>
      <c r="BA1220" s="49"/>
      <c r="BB1220" s="57"/>
      <c r="BC1220" s="49"/>
      <c r="BD1220" s="57"/>
      <c r="BE1220" s="57"/>
      <c r="BF1220" s="32">
        <v>1</v>
      </c>
      <c r="BG1220" s="49">
        <v>1</v>
      </c>
      <c r="BH1220" s="49"/>
      <c r="BI1220" s="49" t="s">
        <v>587</v>
      </c>
      <c r="BJ1220" s="49" t="s">
        <v>806</v>
      </c>
      <c r="BK1220" s="49">
        <v>1996</v>
      </c>
      <c r="BL1220" s="43" t="str">
        <f t="shared" si="117"/>
        <v>1996Arsenal</v>
      </c>
      <c r="BM1220" s="49" t="str">
        <f t="shared" si="118"/>
        <v>Arsenal</v>
      </c>
      <c r="BN1220" s="49"/>
      <c r="BO1220" s="49"/>
      <c r="BP1220" s="49"/>
      <c r="BQ1220" s="49"/>
      <c r="BR1220" s="49"/>
      <c r="BS1220" s="49"/>
      <c r="BT1220" s="49"/>
      <c r="BU1220" s="49"/>
      <c r="BV1220" s="49" t="s">
        <v>376</v>
      </c>
      <c r="BW1220" s="49" t="s">
        <v>376</v>
      </c>
      <c r="BX1220" s="49"/>
      <c r="BY1220" s="49"/>
      <c r="BZ1220" s="50"/>
      <c r="CA1220" s="50"/>
      <c r="CB1220" s="88" t="str">
        <f t="shared" si="119"/>
        <v>19960214</v>
      </c>
    </row>
    <row r="1221" spans="1:80" s="47" customFormat="1" ht="12.95" customHeight="1" x14ac:dyDescent="0.2">
      <c r="A1221" s="43">
        <v>2</v>
      </c>
      <c r="B1221" s="43">
        <v>14</v>
      </c>
      <c r="C1221" s="43">
        <v>1996</v>
      </c>
      <c r="D1221" s="49" t="s">
        <v>658</v>
      </c>
      <c r="E1221" s="49" t="s">
        <v>358</v>
      </c>
      <c r="F1221" s="49" t="s">
        <v>1327</v>
      </c>
      <c r="G1221" s="49"/>
      <c r="H1221" s="49" t="s">
        <v>1011</v>
      </c>
      <c r="I1221" s="49">
        <v>1</v>
      </c>
      <c r="J1221" s="53">
        <v>35109</v>
      </c>
      <c r="K1221" s="49" t="s">
        <v>806</v>
      </c>
      <c r="L1221" s="49" t="s">
        <v>1014</v>
      </c>
      <c r="M1221" s="49" t="s">
        <v>587</v>
      </c>
      <c r="N1221" s="54">
        <v>2</v>
      </c>
      <c r="O1221" s="54">
        <v>2</v>
      </c>
      <c r="P1221" s="49" t="s">
        <v>1281</v>
      </c>
      <c r="Q1221" s="49" t="s">
        <v>1017</v>
      </c>
      <c r="R1221" s="49" t="s">
        <v>376</v>
      </c>
      <c r="S1221" s="49"/>
      <c r="T1221" s="49"/>
      <c r="U1221" s="49"/>
      <c r="V1221" s="49"/>
      <c r="W1221" s="49"/>
      <c r="X1221" s="49"/>
      <c r="Y1221" s="49"/>
      <c r="Z1221" s="54"/>
      <c r="AA1221" s="55">
        <v>2</v>
      </c>
      <c r="AB1221" s="55">
        <v>2</v>
      </c>
      <c r="AC1221" s="56">
        <v>2</v>
      </c>
      <c r="AD1221" s="49" t="s">
        <v>1037</v>
      </c>
      <c r="AE1221" s="47">
        <f t="shared" si="114"/>
        <v>0</v>
      </c>
      <c r="AF1221" s="47">
        <f t="shared" si="115"/>
        <v>1</v>
      </c>
      <c r="AG1221" s="47">
        <f t="shared" si="116"/>
        <v>0</v>
      </c>
      <c r="AH1221" s="49" t="s">
        <v>1111</v>
      </c>
      <c r="AI1221" s="49" t="s">
        <v>1126</v>
      </c>
      <c r="AJ1221" s="49" t="s">
        <v>376</v>
      </c>
      <c r="AK1221" s="47" t="s">
        <v>658</v>
      </c>
      <c r="AL1221" s="49" t="s">
        <v>1017</v>
      </c>
      <c r="AM1221" s="49" t="s">
        <v>1018</v>
      </c>
      <c r="AN1221" s="49" t="s">
        <v>376</v>
      </c>
      <c r="AO1221" s="47" t="s">
        <v>658</v>
      </c>
      <c r="AP1221" s="49"/>
      <c r="AQ1221" s="49">
        <v>2</v>
      </c>
      <c r="AR1221" s="49"/>
      <c r="AS1221" s="49"/>
      <c r="AT1221" s="43"/>
      <c r="AU1221" s="49" t="s">
        <v>376</v>
      </c>
      <c r="AV1221" s="49"/>
      <c r="AW1221" s="49" t="s">
        <v>30</v>
      </c>
      <c r="AX1221" s="49"/>
      <c r="AY1221" s="49"/>
      <c r="AZ1221" s="49" t="s">
        <v>30</v>
      </c>
      <c r="BA1221" s="49"/>
      <c r="BB1221" s="57"/>
      <c r="BC1221" s="49"/>
      <c r="BD1221" s="57"/>
      <c r="BE1221" s="57"/>
      <c r="BF1221" s="32">
        <v>1</v>
      </c>
      <c r="BG1221" s="49">
        <v>1</v>
      </c>
      <c r="BH1221" s="49"/>
      <c r="BI1221" s="49" t="s">
        <v>806</v>
      </c>
      <c r="BJ1221" s="49" t="s">
        <v>587</v>
      </c>
      <c r="BK1221" s="49">
        <v>1996</v>
      </c>
      <c r="BL1221" s="43" t="str">
        <f t="shared" si="117"/>
        <v>1996Aston Villa</v>
      </c>
      <c r="BM1221" s="49" t="str">
        <f t="shared" si="118"/>
        <v>Arsenal</v>
      </c>
      <c r="BN1221" s="49"/>
      <c r="BO1221" s="49"/>
      <c r="BP1221" s="49"/>
      <c r="BQ1221" s="49"/>
      <c r="BR1221" s="49"/>
      <c r="BS1221" s="49"/>
      <c r="BT1221" s="49"/>
      <c r="BU1221" s="49"/>
      <c r="BV1221" s="49" t="s">
        <v>376</v>
      </c>
      <c r="BW1221" s="49" t="s">
        <v>376</v>
      </c>
      <c r="BX1221" s="49"/>
      <c r="BY1221" s="49"/>
      <c r="BZ1221" s="50"/>
      <c r="CA1221" s="50"/>
      <c r="CB1221" s="88" t="str">
        <f t="shared" si="119"/>
        <v>19960214</v>
      </c>
    </row>
    <row r="1222" spans="1:80" s="47" customFormat="1" ht="12.95" customHeight="1" x14ac:dyDescent="0.2">
      <c r="A1222" s="43">
        <v>2</v>
      </c>
      <c r="B1222" s="43">
        <v>21</v>
      </c>
      <c r="C1222" s="43">
        <v>1996</v>
      </c>
      <c r="D1222" s="49" t="s">
        <v>658</v>
      </c>
      <c r="E1222" s="49" t="s">
        <v>358</v>
      </c>
      <c r="F1222" s="49" t="s">
        <v>1327</v>
      </c>
      <c r="G1222" s="49"/>
      <c r="H1222" s="49" t="s">
        <v>1011</v>
      </c>
      <c r="I1222" s="49">
        <v>2</v>
      </c>
      <c r="J1222" s="53">
        <v>35116</v>
      </c>
      <c r="K1222" s="49" t="s">
        <v>806</v>
      </c>
      <c r="L1222" s="49" t="s">
        <v>3</v>
      </c>
      <c r="M1222" s="49" t="s">
        <v>587</v>
      </c>
      <c r="N1222" s="54">
        <v>0</v>
      </c>
      <c r="O1222" s="54">
        <v>0</v>
      </c>
      <c r="P1222" s="49" t="s">
        <v>1219</v>
      </c>
      <c r="Q1222" s="49" t="s">
        <v>1111</v>
      </c>
      <c r="R1222" s="49" t="s">
        <v>376</v>
      </c>
      <c r="S1222" s="49"/>
      <c r="T1222" s="49"/>
      <c r="U1222" s="49"/>
      <c r="V1222" s="49"/>
      <c r="W1222" s="49"/>
      <c r="X1222" s="49"/>
      <c r="Y1222" s="49"/>
      <c r="Z1222" s="54"/>
      <c r="AA1222" s="55">
        <v>2</v>
      </c>
      <c r="AB1222" s="55">
        <v>2</v>
      </c>
      <c r="AC1222" s="56">
        <v>2</v>
      </c>
      <c r="AD1222" s="49" t="s">
        <v>1033</v>
      </c>
      <c r="AE1222" s="47">
        <f t="shared" si="114"/>
        <v>1</v>
      </c>
      <c r="AF1222" s="47">
        <f t="shared" si="115"/>
        <v>0</v>
      </c>
      <c r="AG1222" s="47">
        <f t="shared" si="116"/>
        <v>0</v>
      </c>
      <c r="AH1222" s="49" t="s">
        <v>1111</v>
      </c>
      <c r="AI1222" s="49" t="s">
        <v>1126</v>
      </c>
      <c r="AJ1222" s="49" t="s">
        <v>376</v>
      </c>
      <c r="AK1222" s="47" t="s">
        <v>658</v>
      </c>
      <c r="AL1222" s="49" t="s">
        <v>1017</v>
      </c>
      <c r="AM1222" s="49" t="s">
        <v>1018</v>
      </c>
      <c r="AN1222" s="49" t="s">
        <v>376</v>
      </c>
      <c r="AO1222" s="47" t="s">
        <v>658</v>
      </c>
      <c r="AP1222" s="49"/>
      <c r="AQ1222" s="49">
        <v>2</v>
      </c>
      <c r="AR1222" s="49"/>
      <c r="AS1222" s="49"/>
      <c r="AT1222" s="43"/>
      <c r="AU1222" s="49" t="s">
        <v>376</v>
      </c>
      <c r="AV1222" s="49"/>
      <c r="AW1222" s="49" t="s">
        <v>30</v>
      </c>
      <c r="AX1222" s="49"/>
      <c r="AY1222" s="49"/>
      <c r="AZ1222" s="49" t="s">
        <v>30</v>
      </c>
      <c r="BA1222" s="49"/>
      <c r="BB1222" s="57"/>
      <c r="BC1222" s="49"/>
      <c r="BD1222" s="57"/>
      <c r="BE1222" s="57"/>
      <c r="BF1222" s="32">
        <v>1</v>
      </c>
      <c r="BG1222" s="49">
        <v>1</v>
      </c>
      <c r="BH1222" s="49"/>
      <c r="BI1222" s="49" t="s">
        <v>806</v>
      </c>
      <c r="BJ1222" s="49" t="s">
        <v>587</v>
      </c>
      <c r="BK1222" s="49">
        <v>1996</v>
      </c>
      <c r="BL1222" s="43" t="str">
        <f t="shared" si="117"/>
        <v>1996Aston Villa</v>
      </c>
      <c r="BM1222" s="49" t="str">
        <f t="shared" si="118"/>
        <v>Aston Villa</v>
      </c>
      <c r="BN1222" s="49"/>
      <c r="BO1222" s="49"/>
      <c r="BP1222" s="49"/>
      <c r="BQ1222" s="49"/>
      <c r="BR1222" s="49"/>
      <c r="BS1222" s="49"/>
      <c r="BT1222" s="49"/>
      <c r="BU1222" s="49"/>
      <c r="BV1222" s="49" t="s">
        <v>376</v>
      </c>
      <c r="BW1222" s="49" t="s">
        <v>376</v>
      </c>
      <c r="BX1222" s="49"/>
      <c r="BY1222" s="49"/>
      <c r="BZ1222" s="50"/>
      <c r="CA1222" s="50"/>
      <c r="CB1222" s="88" t="str">
        <f t="shared" si="119"/>
        <v>19960221</v>
      </c>
    </row>
    <row r="1223" spans="1:80" s="47" customFormat="1" ht="12.95" customHeight="1" x14ac:dyDescent="0.2">
      <c r="A1223" s="43">
        <v>2</v>
      </c>
      <c r="B1223" s="43">
        <v>21</v>
      </c>
      <c r="C1223" s="43">
        <v>1996</v>
      </c>
      <c r="D1223" s="49" t="s">
        <v>658</v>
      </c>
      <c r="E1223" s="49" t="s">
        <v>358</v>
      </c>
      <c r="F1223" s="49" t="s">
        <v>1327</v>
      </c>
      <c r="G1223" s="49"/>
      <c r="H1223" s="49" t="s">
        <v>1011</v>
      </c>
      <c r="I1223" s="49">
        <v>2</v>
      </c>
      <c r="J1223" s="53">
        <v>35116</v>
      </c>
      <c r="K1223" s="49" t="s">
        <v>587</v>
      </c>
      <c r="L1223" s="49" t="s">
        <v>4</v>
      </c>
      <c r="M1223" s="49" t="s">
        <v>806</v>
      </c>
      <c r="N1223" s="54">
        <v>0</v>
      </c>
      <c r="O1223" s="54">
        <v>0</v>
      </c>
      <c r="P1223" s="49" t="s">
        <v>1219</v>
      </c>
      <c r="Q1223" s="49" t="s">
        <v>1111</v>
      </c>
      <c r="R1223" s="49" t="s">
        <v>376</v>
      </c>
      <c r="S1223" s="49"/>
      <c r="T1223" s="49"/>
      <c r="U1223" s="49"/>
      <c r="V1223" s="49"/>
      <c r="W1223" s="49"/>
      <c r="X1223" s="49"/>
      <c r="Y1223" s="49"/>
      <c r="Z1223" s="54"/>
      <c r="AA1223" s="55">
        <v>2</v>
      </c>
      <c r="AB1223" s="55">
        <v>2</v>
      </c>
      <c r="AC1223" s="56">
        <v>0</v>
      </c>
      <c r="AD1223" s="49" t="s">
        <v>1037</v>
      </c>
      <c r="AE1223" s="47">
        <f t="shared" si="114"/>
        <v>0</v>
      </c>
      <c r="AF1223" s="47">
        <f t="shared" si="115"/>
        <v>0</v>
      </c>
      <c r="AG1223" s="47">
        <f t="shared" si="116"/>
        <v>1</v>
      </c>
      <c r="AH1223" s="49" t="s">
        <v>1017</v>
      </c>
      <c r="AI1223" s="49" t="s">
        <v>1018</v>
      </c>
      <c r="AJ1223" s="49" t="s">
        <v>376</v>
      </c>
      <c r="AK1223" s="47" t="s">
        <v>658</v>
      </c>
      <c r="AL1223" s="49" t="s">
        <v>1111</v>
      </c>
      <c r="AM1223" s="49" t="s">
        <v>1126</v>
      </c>
      <c r="AN1223" s="49" t="s">
        <v>376</v>
      </c>
      <c r="AO1223" s="47" t="s">
        <v>658</v>
      </c>
      <c r="AP1223" s="49"/>
      <c r="AQ1223" s="49">
        <v>2</v>
      </c>
      <c r="AR1223" s="49"/>
      <c r="AS1223" s="49">
        <v>1</v>
      </c>
      <c r="AT1223" s="43"/>
      <c r="AU1223" s="49" t="s">
        <v>376</v>
      </c>
      <c r="AV1223" s="49"/>
      <c r="AW1223" s="49" t="s">
        <v>30</v>
      </c>
      <c r="AX1223" s="49"/>
      <c r="AY1223" s="49"/>
      <c r="AZ1223" s="49" t="s">
        <v>30</v>
      </c>
      <c r="BA1223" s="49"/>
      <c r="BB1223" s="57"/>
      <c r="BC1223" s="49"/>
      <c r="BD1223" s="57"/>
      <c r="BE1223" s="57"/>
      <c r="BF1223" s="32">
        <v>1</v>
      </c>
      <c r="BG1223" s="49">
        <v>1</v>
      </c>
      <c r="BH1223" s="49"/>
      <c r="BI1223" s="49" t="s">
        <v>587</v>
      </c>
      <c r="BJ1223" s="49" t="s">
        <v>806</v>
      </c>
      <c r="BK1223" s="49">
        <v>1996</v>
      </c>
      <c r="BL1223" s="43" t="str">
        <f t="shared" si="117"/>
        <v>1996Arsenal</v>
      </c>
      <c r="BM1223" s="49" t="str">
        <f t="shared" si="118"/>
        <v>Aston Villa</v>
      </c>
      <c r="BN1223" s="49"/>
      <c r="BO1223" s="49"/>
      <c r="BP1223" s="49"/>
      <c r="BQ1223" s="49"/>
      <c r="BR1223" s="49"/>
      <c r="BS1223" s="49"/>
      <c r="BT1223" s="49"/>
      <c r="BU1223" s="49"/>
      <c r="BV1223" s="49" t="s">
        <v>376</v>
      </c>
      <c r="BW1223" s="49" t="s">
        <v>376</v>
      </c>
      <c r="BX1223" s="49"/>
      <c r="BY1223" s="49"/>
      <c r="BZ1223" s="50"/>
      <c r="CA1223" s="50"/>
      <c r="CB1223" s="88" t="str">
        <f t="shared" si="119"/>
        <v>19960221</v>
      </c>
    </row>
    <row r="1224" spans="1:80" s="47" customFormat="1" ht="12.95" customHeight="1" x14ac:dyDescent="0.2">
      <c r="A1224" s="43">
        <v>2</v>
      </c>
      <c r="B1224" s="43">
        <v>25</v>
      </c>
      <c r="C1224" s="43">
        <v>1996</v>
      </c>
      <c r="D1224" s="49" t="s">
        <v>658</v>
      </c>
      <c r="E1224" s="49" t="s">
        <v>358</v>
      </c>
      <c r="F1224" s="49" t="s">
        <v>1327</v>
      </c>
      <c r="G1224" s="49"/>
      <c r="H1224" s="49" t="s">
        <v>1011</v>
      </c>
      <c r="I1224" s="49">
        <v>2</v>
      </c>
      <c r="J1224" s="53">
        <v>35120</v>
      </c>
      <c r="K1224" s="49" t="s">
        <v>794</v>
      </c>
      <c r="L1224" s="49" t="s">
        <v>3</v>
      </c>
      <c r="M1224" s="49" t="s">
        <v>1125</v>
      </c>
      <c r="N1224" s="54">
        <v>3</v>
      </c>
      <c r="O1224" s="54">
        <v>0</v>
      </c>
      <c r="P1224" s="49" t="s">
        <v>1240</v>
      </c>
      <c r="Q1224" s="49" t="s">
        <v>1241</v>
      </c>
      <c r="R1224" s="49" t="s">
        <v>376</v>
      </c>
      <c r="S1224" s="49"/>
      <c r="T1224" s="49"/>
      <c r="U1224" s="49"/>
      <c r="V1224" s="49"/>
      <c r="W1224" s="49"/>
      <c r="X1224" s="49"/>
      <c r="Y1224" s="49"/>
      <c r="Z1224" s="54"/>
      <c r="AA1224" s="55">
        <v>5</v>
      </c>
      <c r="AB1224" s="55">
        <v>1</v>
      </c>
      <c r="AC1224" s="56">
        <v>2</v>
      </c>
      <c r="AD1224" s="49" t="s">
        <v>1033</v>
      </c>
      <c r="AE1224" s="47">
        <f t="shared" si="114"/>
        <v>1</v>
      </c>
      <c r="AF1224" s="47">
        <f t="shared" si="115"/>
        <v>0</v>
      </c>
      <c r="AG1224" s="47">
        <f t="shared" si="116"/>
        <v>0</v>
      </c>
      <c r="AH1224" s="49" t="s">
        <v>1241</v>
      </c>
      <c r="AI1224" s="49" t="s">
        <v>1260</v>
      </c>
      <c r="AJ1224" s="49" t="s">
        <v>376</v>
      </c>
      <c r="AK1224" s="47" t="s">
        <v>658</v>
      </c>
      <c r="AL1224" s="49" t="s">
        <v>1111</v>
      </c>
      <c r="AM1224" s="49" t="s">
        <v>1126</v>
      </c>
      <c r="AN1224" s="49" t="s">
        <v>376</v>
      </c>
      <c r="AO1224" s="47" t="s">
        <v>658</v>
      </c>
      <c r="AP1224" s="49"/>
      <c r="AQ1224" s="49">
        <v>2</v>
      </c>
      <c r="AR1224" s="49"/>
      <c r="AS1224" s="49"/>
      <c r="AT1224" s="43"/>
      <c r="AU1224" s="49" t="s">
        <v>376</v>
      </c>
      <c r="AV1224" s="49"/>
      <c r="AW1224" s="49" t="s">
        <v>30</v>
      </c>
      <c r="AX1224" s="49"/>
      <c r="AY1224" s="49"/>
      <c r="AZ1224" s="49" t="s">
        <v>30</v>
      </c>
      <c r="BA1224" s="49"/>
      <c r="BB1224" s="57"/>
      <c r="BC1224" s="49"/>
      <c r="BD1224" s="57"/>
      <c r="BE1224" s="57"/>
      <c r="BF1224" s="32">
        <v>1</v>
      </c>
      <c r="BG1224" s="49">
        <v>1</v>
      </c>
      <c r="BH1224" s="49"/>
      <c r="BI1224" s="49" t="s">
        <v>794</v>
      </c>
      <c r="BJ1224" s="49" t="s">
        <v>1125</v>
      </c>
      <c r="BK1224" s="49">
        <v>1996</v>
      </c>
      <c r="BL1224" s="43" t="str">
        <f t="shared" si="117"/>
        <v>1996Leeds United</v>
      </c>
      <c r="BM1224" s="49" t="str">
        <f t="shared" si="118"/>
        <v>Leeds United</v>
      </c>
      <c r="BN1224" s="49"/>
      <c r="BO1224" s="49"/>
      <c r="BP1224" s="49"/>
      <c r="BQ1224" s="49"/>
      <c r="BR1224" s="49"/>
      <c r="BS1224" s="49"/>
      <c r="BT1224" s="49"/>
      <c r="BU1224" s="49"/>
      <c r="BV1224" s="49" t="s">
        <v>376</v>
      </c>
      <c r="BW1224" s="49" t="s">
        <v>376</v>
      </c>
      <c r="BX1224" s="49"/>
      <c r="BY1224" s="49"/>
      <c r="BZ1224" s="50"/>
      <c r="CA1224" s="50"/>
      <c r="CB1224" s="88" t="str">
        <f t="shared" si="119"/>
        <v>19960225</v>
      </c>
    </row>
    <row r="1225" spans="1:80" s="47" customFormat="1" ht="12.95" customHeight="1" x14ac:dyDescent="0.2">
      <c r="A1225" s="43">
        <v>2</v>
      </c>
      <c r="B1225" s="43">
        <v>25</v>
      </c>
      <c r="C1225" s="43">
        <v>1996</v>
      </c>
      <c r="D1225" s="43" t="s">
        <v>658</v>
      </c>
      <c r="E1225" s="43" t="s">
        <v>358</v>
      </c>
      <c r="F1225" s="51" t="s">
        <v>1327</v>
      </c>
      <c r="G1225" s="43"/>
      <c r="H1225" s="51" t="s">
        <v>1011</v>
      </c>
      <c r="I1225" s="51">
        <v>2</v>
      </c>
      <c r="J1225" s="52">
        <v>35120</v>
      </c>
      <c r="K1225" s="43" t="s">
        <v>1125</v>
      </c>
      <c r="L1225" s="43" t="s">
        <v>4</v>
      </c>
      <c r="M1225" s="43" t="s">
        <v>794</v>
      </c>
      <c r="N1225" s="46">
        <v>0</v>
      </c>
      <c r="O1225" s="46">
        <v>3</v>
      </c>
      <c r="P1225" s="51" t="s">
        <v>1240</v>
      </c>
      <c r="Q1225" s="51" t="s">
        <v>1241</v>
      </c>
      <c r="R1225" s="51" t="s">
        <v>376</v>
      </c>
      <c r="S1225" s="43"/>
      <c r="T1225" s="43"/>
      <c r="U1225" s="43"/>
      <c r="V1225" s="43"/>
      <c r="W1225" s="43"/>
      <c r="X1225" s="43"/>
      <c r="Y1225" s="43"/>
      <c r="Z1225" s="43"/>
      <c r="AA1225" s="43"/>
      <c r="AB1225" s="43"/>
      <c r="AC1225" s="43"/>
      <c r="AD1225" s="43" t="s">
        <v>1037</v>
      </c>
      <c r="AE1225" s="47">
        <f t="shared" si="114"/>
        <v>0</v>
      </c>
      <c r="AF1225" s="47">
        <f t="shared" si="115"/>
        <v>0</v>
      </c>
      <c r="AG1225" s="47">
        <f t="shared" si="116"/>
        <v>1</v>
      </c>
      <c r="AH1225" s="43" t="s">
        <v>1111</v>
      </c>
      <c r="AI1225" s="43" t="s">
        <v>1126</v>
      </c>
      <c r="AJ1225" s="43" t="s">
        <v>376</v>
      </c>
      <c r="AK1225" s="43" t="s">
        <v>658</v>
      </c>
      <c r="AL1225" s="43" t="s">
        <v>1241</v>
      </c>
      <c r="AM1225" s="43" t="s">
        <v>1260</v>
      </c>
      <c r="AN1225" s="43" t="s">
        <v>376</v>
      </c>
      <c r="AO1225" s="43" t="s">
        <v>658</v>
      </c>
      <c r="AP1225" s="43"/>
      <c r="AQ1225" s="43">
        <v>2</v>
      </c>
      <c r="AR1225" s="43"/>
      <c r="AS1225" s="43"/>
      <c r="AT1225" s="43"/>
      <c r="AU1225" s="43" t="s">
        <v>376</v>
      </c>
      <c r="AV1225" s="43"/>
      <c r="AW1225" s="43" t="s">
        <v>30</v>
      </c>
      <c r="AX1225" s="43"/>
      <c r="AY1225" s="43"/>
      <c r="AZ1225" s="43" t="s">
        <v>30</v>
      </c>
      <c r="BA1225" s="51"/>
      <c r="BB1225" s="48"/>
      <c r="BC1225" s="43"/>
      <c r="BD1225" s="43"/>
      <c r="BE1225" s="43"/>
      <c r="BF1225" s="43">
        <v>1</v>
      </c>
      <c r="BG1225" s="43">
        <v>2</v>
      </c>
      <c r="BH1225" s="43">
        <v>1</v>
      </c>
      <c r="BI1225" s="43" t="s">
        <v>1125</v>
      </c>
      <c r="BJ1225" s="43" t="s">
        <v>794</v>
      </c>
      <c r="BK1225" s="43">
        <v>1996</v>
      </c>
      <c r="BL1225" s="43" t="str">
        <f t="shared" si="117"/>
        <v>1996Birmingham City</v>
      </c>
      <c r="BM1225" s="49" t="str">
        <f t="shared" si="118"/>
        <v>Leeds United</v>
      </c>
      <c r="BN1225" s="43"/>
      <c r="BO1225" s="43"/>
      <c r="BP1225" s="43"/>
      <c r="BQ1225" s="43"/>
      <c r="BR1225" s="43"/>
      <c r="BS1225" s="43"/>
      <c r="BT1225" s="43"/>
      <c r="BU1225" s="43"/>
      <c r="BV1225" s="43" t="s">
        <v>376</v>
      </c>
      <c r="BW1225" s="43" t="s">
        <v>376</v>
      </c>
      <c r="BX1225" s="43"/>
      <c r="BY1225" s="49"/>
      <c r="BZ1225" s="50"/>
      <c r="CA1225" s="50"/>
      <c r="CB1225" s="88" t="str">
        <f t="shared" si="119"/>
        <v>19960225</v>
      </c>
    </row>
    <row r="1226" spans="1:80" s="47" customFormat="1" ht="12.95" customHeight="1" x14ac:dyDescent="0.2">
      <c r="A1226" s="43">
        <v>3</v>
      </c>
      <c r="B1226" s="43">
        <v>24</v>
      </c>
      <c r="C1226" s="43">
        <v>1996</v>
      </c>
      <c r="D1226" s="49" t="s">
        <v>658</v>
      </c>
      <c r="E1226" s="49" t="s">
        <v>358</v>
      </c>
      <c r="F1226" s="49" t="s">
        <v>1327</v>
      </c>
      <c r="G1226" s="49"/>
      <c r="H1226" s="49" t="s">
        <v>40</v>
      </c>
      <c r="I1226" s="49"/>
      <c r="J1226" s="53">
        <v>35148</v>
      </c>
      <c r="K1226" s="49" t="s">
        <v>806</v>
      </c>
      <c r="L1226" s="49" t="s">
        <v>3</v>
      </c>
      <c r="M1226" s="49" t="s">
        <v>794</v>
      </c>
      <c r="N1226" s="54">
        <v>3</v>
      </c>
      <c r="O1226" s="54">
        <v>0</v>
      </c>
      <c r="P1226" s="49" t="s">
        <v>1268</v>
      </c>
      <c r="Q1226" s="49" t="s">
        <v>1017</v>
      </c>
      <c r="R1226" s="49" t="s">
        <v>376</v>
      </c>
      <c r="S1226" s="49"/>
      <c r="T1226" s="49"/>
      <c r="U1226" s="49"/>
      <c r="V1226" s="49"/>
      <c r="W1226" s="49"/>
      <c r="X1226" s="49"/>
      <c r="Y1226" s="49"/>
      <c r="Z1226" s="54"/>
      <c r="AA1226" s="49"/>
      <c r="AB1226" s="49"/>
      <c r="AC1226" s="49"/>
      <c r="AD1226" s="49"/>
      <c r="AE1226" s="47">
        <f t="shared" si="114"/>
        <v>1</v>
      </c>
      <c r="AF1226" s="47">
        <f t="shared" si="115"/>
        <v>0</v>
      </c>
      <c r="AG1226" s="47">
        <f t="shared" si="116"/>
        <v>0</v>
      </c>
      <c r="AH1226" s="49" t="s">
        <v>1111</v>
      </c>
      <c r="AI1226" s="49" t="s">
        <v>1126</v>
      </c>
      <c r="AJ1226" s="49" t="s">
        <v>376</v>
      </c>
      <c r="AK1226" s="47" t="s">
        <v>658</v>
      </c>
      <c r="AL1226" s="49" t="s">
        <v>1241</v>
      </c>
      <c r="AM1226" s="49" t="s">
        <v>1260</v>
      </c>
      <c r="AN1226" s="49" t="s">
        <v>376</v>
      </c>
      <c r="AO1226" s="47" t="s">
        <v>658</v>
      </c>
      <c r="AP1226" s="49"/>
      <c r="AQ1226" s="49">
        <v>1</v>
      </c>
      <c r="AR1226" s="49"/>
      <c r="AS1226" s="49" t="s">
        <v>1393</v>
      </c>
      <c r="AT1226" s="43"/>
      <c r="AU1226" s="49" t="s">
        <v>376</v>
      </c>
      <c r="AV1226" s="49"/>
      <c r="AW1226" s="49" t="s">
        <v>30</v>
      </c>
      <c r="AX1226" s="49"/>
      <c r="AY1226" s="49"/>
      <c r="AZ1226" s="54" t="s">
        <v>30</v>
      </c>
      <c r="BA1226" s="49"/>
      <c r="BB1226" s="57" t="s">
        <v>30</v>
      </c>
      <c r="BC1226" s="49" t="s">
        <v>30</v>
      </c>
      <c r="BD1226" s="57"/>
      <c r="BE1226" s="57" t="s">
        <v>1400</v>
      </c>
      <c r="BF1226" s="32">
        <v>1</v>
      </c>
      <c r="BG1226" s="49">
        <v>1</v>
      </c>
      <c r="BH1226" s="49"/>
      <c r="BI1226" s="49" t="s">
        <v>806</v>
      </c>
      <c r="BJ1226" s="49" t="s">
        <v>794</v>
      </c>
      <c r="BK1226" s="49">
        <v>1996</v>
      </c>
      <c r="BL1226" s="43" t="str">
        <f t="shared" si="117"/>
        <v>1996Aston Villa</v>
      </c>
      <c r="BM1226" s="49" t="str">
        <f t="shared" si="118"/>
        <v>London</v>
      </c>
      <c r="BN1226" s="49"/>
      <c r="BO1226" s="49"/>
      <c r="BP1226" s="49"/>
      <c r="BQ1226" s="49"/>
      <c r="BR1226" s="49"/>
      <c r="BS1226" s="49"/>
      <c r="BT1226" s="49"/>
      <c r="BU1226" s="49"/>
      <c r="BV1226" s="49" t="s">
        <v>376</v>
      </c>
      <c r="BW1226" s="49" t="s">
        <v>376</v>
      </c>
      <c r="BX1226" s="49"/>
      <c r="BY1226" s="49"/>
      <c r="BZ1226" s="50"/>
      <c r="CA1226" s="50"/>
      <c r="CB1226" s="88" t="str">
        <f t="shared" si="119"/>
        <v>19960324</v>
      </c>
    </row>
    <row r="1227" spans="1:80" s="47" customFormat="1" ht="12.95" customHeight="1" x14ac:dyDescent="0.2">
      <c r="A1227" s="43">
        <v>3</v>
      </c>
      <c r="B1227" s="43">
        <v>24</v>
      </c>
      <c r="C1227" s="43">
        <v>1996</v>
      </c>
      <c r="D1227" s="49" t="s">
        <v>658</v>
      </c>
      <c r="E1227" s="49" t="s">
        <v>358</v>
      </c>
      <c r="F1227" s="49" t="s">
        <v>1327</v>
      </c>
      <c r="G1227" s="49"/>
      <c r="H1227" s="49" t="s">
        <v>40</v>
      </c>
      <c r="I1227" s="49"/>
      <c r="J1227" s="53">
        <v>35148</v>
      </c>
      <c r="K1227" s="49" t="s">
        <v>794</v>
      </c>
      <c r="L1227" s="49" t="s">
        <v>4</v>
      </c>
      <c r="M1227" s="49" t="s">
        <v>806</v>
      </c>
      <c r="N1227" s="54">
        <v>0</v>
      </c>
      <c r="O1227" s="54">
        <v>3</v>
      </c>
      <c r="P1227" s="49" t="s">
        <v>1268</v>
      </c>
      <c r="Q1227" s="49" t="s">
        <v>1017</v>
      </c>
      <c r="R1227" s="49" t="s">
        <v>376</v>
      </c>
      <c r="S1227" s="49"/>
      <c r="T1227" s="49"/>
      <c r="U1227" s="49"/>
      <c r="V1227" s="49"/>
      <c r="W1227" s="49"/>
      <c r="X1227" s="49"/>
      <c r="Y1227" s="49"/>
      <c r="Z1227" s="54"/>
      <c r="AA1227" s="49"/>
      <c r="AB1227" s="49"/>
      <c r="AC1227" s="49"/>
      <c r="AD1227" s="49"/>
      <c r="AE1227" s="47">
        <f t="shared" si="114"/>
        <v>0</v>
      </c>
      <c r="AF1227" s="47">
        <f t="shared" si="115"/>
        <v>0</v>
      </c>
      <c r="AG1227" s="47">
        <f t="shared" si="116"/>
        <v>1</v>
      </c>
      <c r="AH1227" s="49" t="s">
        <v>1241</v>
      </c>
      <c r="AI1227" s="49" t="s">
        <v>1260</v>
      </c>
      <c r="AJ1227" s="49" t="s">
        <v>376</v>
      </c>
      <c r="AK1227" s="47" t="s">
        <v>658</v>
      </c>
      <c r="AL1227" s="49" t="s">
        <v>1111</v>
      </c>
      <c r="AM1227" s="49" t="s">
        <v>1126</v>
      </c>
      <c r="AN1227" s="49" t="s">
        <v>376</v>
      </c>
      <c r="AO1227" s="47" t="s">
        <v>658</v>
      </c>
      <c r="AP1227" s="49"/>
      <c r="AQ1227" s="49">
        <v>1</v>
      </c>
      <c r="AR1227" s="49"/>
      <c r="AS1227" s="49">
        <v>1</v>
      </c>
      <c r="AT1227" s="43"/>
      <c r="AU1227" s="49" t="s">
        <v>376</v>
      </c>
      <c r="AV1227" s="49"/>
      <c r="AW1227" s="49" t="s">
        <v>30</v>
      </c>
      <c r="AX1227" s="49"/>
      <c r="AY1227" s="49"/>
      <c r="AZ1227" s="49" t="s">
        <v>30</v>
      </c>
      <c r="BA1227" s="49"/>
      <c r="BB1227" s="57"/>
      <c r="BC1227" s="49" t="s">
        <v>30</v>
      </c>
      <c r="BD1227" s="57"/>
      <c r="BE1227" s="57"/>
      <c r="BF1227" s="32">
        <v>1</v>
      </c>
      <c r="BG1227" s="49">
        <v>1</v>
      </c>
      <c r="BH1227" s="49"/>
      <c r="BI1227" s="49" t="s">
        <v>794</v>
      </c>
      <c r="BJ1227" s="49" t="s">
        <v>806</v>
      </c>
      <c r="BK1227" s="49">
        <v>1996</v>
      </c>
      <c r="BL1227" s="43" t="str">
        <f t="shared" si="117"/>
        <v>1996Leeds United</v>
      </c>
      <c r="BM1227" s="49" t="str">
        <f t="shared" si="118"/>
        <v>London</v>
      </c>
      <c r="BN1227" s="49"/>
      <c r="BO1227" s="49"/>
      <c r="BP1227" s="49"/>
      <c r="BQ1227" s="49"/>
      <c r="BR1227" s="49"/>
      <c r="BS1227" s="49"/>
      <c r="BT1227" s="49"/>
      <c r="BU1227" s="49"/>
      <c r="BV1227" s="49" t="s">
        <v>376</v>
      </c>
      <c r="BW1227" s="49" t="s">
        <v>376</v>
      </c>
      <c r="BX1227" s="49"/>
      <c r="BY1227" s="49"/>
      <c r="BZ1227" s="50"/>
      <c r="CA1227" s="50"/>
      <c r="CB1227" s="88" t="str">
        <f t="shared" si="119"/>
        <v>19960324</v>
      </c>
    </row>
    <row r="1228" spans="1:80" s="47" customFormat="1" ht="12.95" customHeight="1" x14ac:dyDescent="0.2">
      <c r="A1228" s="43">
        <v>3</v>
      </c>
      <c r="B1228" s="43">
        <v>31</v>
      </c>
      <c r="C1228" s="43">
        <v>1996</v>
      </c>
      <c r="D1228" s="49" t="s">
        <v>658</v>
      </c>
      <c r="E1228" s="49" t="s">
        <v>358</v>
      </c>
      <c r="F1228" s="49" t="s">
        <v>1010</v>
      </c>
      <c r="G1228" s="49"/>
      <c r="H1228" s="49" t="s">
        <v>1011</v>
      </c>
      <c r="I1228" s="49"/>
      <c r="J1228" s="53">
        <v>35155</v>
      </c>
      <c r="K1228" s="49" t="s">
        <v>588</v>
      </c>
      <c r="L1228" s="49" t="s">
        <v>3</v>
      </c>
      <c r="M1228" s="49" t="s">
        <v>806</v>
      </c>
      <c r="N1228" s="54">
        <v>3</v>
      </c>
      <c r="O1228" s="54">
        <v>0</v>
      </c>
      <c r="P1228" s="49" t="s">
        <v>1246</v>
      </c>
      <c r="Q1228" s="49" t="s">
        <v>1101</v>
      </c>
      <c r="R1228" s="49" t="s">
        <v>376</v>
      </c>
      <c r="S1228" s="49"/>
      <c r="T1228" s="49"/>
      <c r="U1228" s="49"/>
      <c r="V1228" s="49"/>
      <c r="W1228" s="49"/>
      <c r="X1228" s="49"/>
      <c r="Y1228" s="49"/>
      <c r="Z1228" s="54"/>
      <c r="AA1228" s="49"/>
      <c r="AB1228" s="49"/>
      <c r="AC1228" s="49"/>
      <c r="AD1228" s="49"/>
      <c r="AE1228" s="47">
        <f t="shared" si="114"/>
        <v>1</v>
      </c>
      <c r="AF1228" s="47">
        <f t="shared" si="115"/>
        <v>0</v>
      </c>
      <c r="AG1228" s="47">
        <f t="shared" si="116"/>
        <v>0</v>
      </c>
      <c r="AH1228" s="49" t="s">
        <v>588</v>
      </c>
      <c r="AI1228" s="49" t="s">
        <v>1175</v>
      </c>
      <c r="AJ1228" s="49" t="s">
        <v>376</v>
      </c>
      <c r="AK1228" s="47" t="s">
        <v>658</v>
      </c>
      <c r="AL1228" s="49" t="s">
        <v>1111</v>
      </c>
      <c r="AM1228" s="49" t="s">
        <v>1126</v>
      </c>
      <c r="AN1228" s="49" t="s">
        <v>376</v>
      </c>
      <c r="AO1228" s="47" t="s">
        <v>658</v>
      </c>
      <c r="AP1228" s="49"/>
      <c r="AQ1228" s="49">
        <v>2</v>
      </c>
      <c r="AR1228" s="49"/>
      <c r="AS1228" s="49"/>
      <c r="AT1228" s="43"/>
      <c r="AU1228" s="49" t="s">
        <v>376</v>
      </c>
      <c r="AV1228" s="49"/>
      <c r="AW1228" s="49" t="s">
        <v>30</v>
      </c>
      <c r="AX1228" s="49"/>
      <c r="AY1228" s="49" t="s">
        <v>30</v>
      </c>
      <c r="AZ1228" s="49"/>
      <c r="BA1228" s="49"/>
      <c r="BB1228" s="57"/>
      <c r="BC1228" s="49"/>
      <c r="BD1228" s="57"/>
      <c r="BE1228" s="57"/>
      <c r="BF1228" s="32">
        <v>1</v>
      </c>
      <c r="BG1228" s="49">
        <v>1</v>
      </c>
      <c r="BH1228" s="49"/>
      <c r="BI1228" s="49" t="s">
        <v>588</v>
      </c>
      <c r="BJ1228" s="49" t="s">
        <v>806</v>
      </c>
      <c r="BK1228" s="49">
        <v>1996</v>
      </c>
      <c r="BL1228" s="43" t="str">
        <f t="shared" si="117"/>
        <v>1996Liverpool</v>
      </c>
      <c r="BM1228" s="49" t="str">
        <f t="shared" si="118"/>
        <v>Manchester</v>
      </c>
      <c r="BN1228" s="49"/>
      <c r="BO1228" s="49"/>
      <c r="BP1228" s="49"/>
      <c r="BQ1228" s="49"/>
      <c r="BR1228" s="49"/>
      <c r="BS1228" s="49"/>
      <c r="BT1228" s="49"/>
      <c r="BU1228" s="49"/>
      <c r="BV1228" s="49" t="s">
        <v>376</v>
      </c>
      <c r="BW1228" s="49" t="s">
        <v>376</v>
      </c>
      <c r="BX1228" s="49"/>
      <c r="BY1228" s="49"/>
      <c r="BZ1228" s="50"/>
      <c r="CA1228" s="50"/>
      <c r="CB1228" s="88" t="str">
        <f t="shared" si="119"/>
        <v>19960331</v>
      </c>
    </row>
    <row r="1229" spans="1:80" s="47" customFormat="1" ht="12.95" customHeight="1" x14ac:dyDescent="0.2">
      <c r="A1229" s="43">
        <v>3</v>
      </c>
      <c r="B1229" s="43">
        <v>31</v>
      </c>
      <c r="C1229" s="43">
        <v>1996</v>
      </c>
      <c r="D1229" s="49" t="s">
        <v>658</v>
      </c>
      <c r="E1229" s="49" t="s">
        <v>358</v>
      </c>
      <c r="F1229" s="49" t="s">
        <v>1010</v>
      </c>
      <c r="G1229" s="49"/>
      <c r="H1229" s="49" t="s">
        <v>1011</v>
      </c>
      <c r="I1229" s="49"/>
      <c r="J1229" s="53">
        <v>35155</v>
      </c>
      <c r="K1229" s="49" t="s">
        <v>806</v>
      </c>
      <c r="L1229" s="49" t="s">
        <v>4</v>
      </c>
      <c r="M1229" s="49" t="s">
        <v>588</v>
      </c>
      <c r="N1229" s="54">
        <v>0</v>
      </c>
      <c r="O1229" s="54">
        <v>3</v>
      </c>
      <c r="P1229" s="49" t="s">
        <v>1246</v>
      </c>
      <c r="Q1229" s="49" t="s">
        <v>1101</v>
      </c>
      <c r="R1229" s="49" t="s">
        <v>376</v>
      </c>
      <c r="S1229" s="49"/>
      <c r="T1229" s="49"/>
      <c r="U1229" s="49"/>
      <c r="V1229" s="49"/>
      <c r="W1229" s="49"/>
      <c r="X1229" s="49"/>
      <c r="Y1229" s="49"/>
      <c r="Z1229" s="54"/>
      <c r="AA1229" s="49"/>
      <c r="AB1229" s="49"/>
      <c r="AC1229" s="49"/>
      <c r="AD1229" s="49"/>
      <c r="AE1229" s="47">
        <f t="shared" si="114"/>
        <v>0</v>
      </c>
      <c r="AF1229" s="47">
        <f t="shared" si="115"/>
        <v>0</v>
      </c>
      <c r="AG1229" s="47">
        <f t="shared" si="116"/>
        <v>1</v>
      </c>
      <c r="AH1229" s="49" t="s">
        <v>1111</v>
      </c>
      <c r="AI1229" s="49" t="s">
        <v>1126</v>
      </c>
      <c r="AJ1229" s="49" t="s">
        <v>376</v>
      </c>
      <c r="AK1229" s="47" t="s">
        <v>658</v>
      </c>
      <c r="AL1229" s="49" t="s">
        <v>588</v>
      </c>
      <c r="AM1229" s="49" t="s">
        <v>1175</v>
      </c>
      <c r="AN1229" s="49" t="s">
        <v>376</v>
      </c>
      <c r="AO1229" s="47" t="s">
        <v>658</v>
      </c>
      <c r="AP1229" s="49"/>
      <c r="AQ1229" s="49">
        <v>2</v>
      </c>
      <c r="AR1229" s="49"/>
      <c r="AS1229" s="49">
        <v>1</v>
      </c>
      <c r="AT1229" s="43"/>
      <c r="AU1229" s="49" t="s">
        <v>376</v>
      </c>
      <c r="AV1229" s="49"/>
      <c r="AW1229" s="49" t="s">
        <v>30</v>
      </c>
      <c r="AX1229" s="49"/>
      <c r="AY1229" s="49" t="s">
        <v>30</v>
      </c>
      <c r="AZ1229" s="49"/>
      <c r="BA1229" s="49"/>
      <c r="BB1229" s="57"/>
      <c r="BC1229" s="49"/>
      <c r="BD1229" s="57"/>
      <c r="BE1229" s="57"/>
      <c r="BF1229" s="32">
        <v>1</v>
      </c>
      <c r="BG1229" s="49">
        <v>1</v>
      </c>
      <c r="BH1229" s="49"/>
      <c r="BI1229" s="49" t="s">
        <v>806</v>
      </c>
      <c r="BJ1229" s="49" t="s">
        <v>588</v>
      </c>
      <c r="BK1229" s="49">
        <v>1996</v>
      </c>
      <c r="BL1229" s="43" t="str">
        <f t="shared" si="117"/>
        <v>1996Aston Villa</v>
      </c>
      <c r="BM1229" s="49" t="str">
        <f t="shared" si="118"/>
        <v>Manchester</v>
      </c>
      <c r="BN1229" s="49"/>
      <c r="BO1229" s="49"/>
      <c r="BP1229" s="49"/>
      <c r="BQ1229" s="49"/>
      <c r="BR1229" s="49"/>
      <c r="BS1229" s="49"/>
      <c r="BT1229" s="49"/>
      <c r="BU1229" s="49"/>
      <c r="BV1229" s="49" t="s">
        <v>376</v>
      </c>
      <c r="BW1229" s="49" t="s">
        <v>376</v>
      </c>
      <c r="BX1229" s="49"/>
      <c r="BY1229" s="49"/>
      <c r="BZ1229" s="50"/>
      <c r="CA1229" s="50"/>
      <c r="CB1229" s="88" t="str">
        <f t="shared" si="119"/>
        <v>19960331</v>
      </c>
    </row>
    <row r="1230" spans="1:80" s="47" customFormat="1" ht="12.95" customHeight="1" x14ac:dyDescent="0.2">
      <c r="A1230" s="43">
        <v>3</v>
      </c>
      <c r="B1230" s="43">
        <v>31</v>
      </c>
      <c r="C1230" s="43">
        <v>1996</v>
      </c>
      <c r="D1230" s="49" t="s">
        <v>658</v>
      </c>
      <c r="E1230" s="49" t="s">
        <v>358</v>
      </c>
      <c r="F1230" s="49" t="s">
        <v>1010</v>
      </c>
      <c r="G1230" s="49"/>
      <c r="H1230" s="49" t="s">
        <v>1011</v>
      </c>
      <c r="I1230" s="49"/>
      <c r="J1230" s="53">
        <v>35155</v>
      </c>
      <c r="K1230" s="49" t="s">
        <v>821</v>
      </c>
      <c r="L1230" s="49" t="s">
        <v>3</v>
      </c>
      <c r="M1230" s="49" t="s">
        <v>816</v>
      </c>
      <c r="N1230" s="54">
        <v>2</v>
      </c>
      <c r="O1230" s="54">
        <v>1</v>
      </c>
      <c r="P1230" s="49" t="s">
        <v>1219</v>
      </c>
      <c r="Q1230" s="49" t="s">
        <v>1111</v>
      </c>
      <c r="R1230" s="49" t="s">
        <v>376</v>
      </c>
      <c r="S1230" s="49"/>
      <c r="T1230" s="49"/>
      <c r="U1230" s="49"/>
      <c r="V1230" s="49"/>
      <c r="W1230" s="49"/>
      <c r="X1230" s="49"/>
      <c r="Y1230" s="49"/>
      <c r="Z1230" s="54"/>
      <c r="AA1230" s="49"/>
      <c r="AB1230" s="49"/>
      <c r="AC1230" s="49"/>
      <c r="AD1230" s="49"/>
      <c r="AE1230" s="47">
        <f t="shared" si="114"/>
        <v>1</v>
      </c>
      <c r="AF1230" s="47">
        <f t="shared" si="115"/>
        <v>0</v>
      </c>
      <c r="AG1230" s="47">
        <f t="shared" si="116"/>
        <v>0</v>
      </c>
      <c r="AH1230" s="49" t="s">
        <v>1101</v>
      </c>
      <c r="AI1230" s="49" t="s">
        <v>1159</v>
      </c>
      <c r="AJ1230" s="49" t="s">
        <v>376</v>
      </c>
      <c r="AK1230" s="47" t="s">
        <v>658</v>
      </c>
      <c r="AL1230" s="49" t="s">
        <v>1017</v>
      </c>
      <c r="AM1230" s="49" t="s">
        <v>1018</v>
      </c>
      <c r="AN1230" s="49" t="s">
        <v>376</v>
      </c>
      <c r="AO1230" s="47" t="s">
        <v>658</v>
      </c>
      <c r="AP1230" s="49"/>
      <c r="AQ1230" s="49">
        <v>2</v>
      </c>
      <c r="AR1230" s="49"/>
      <c r="AS1230" s="49"/>
      <c r="AT1230" s="43"/>
      <c r="AU1230" s="49" t="s">
        <v>376</v>
      </c>
      <c r="AV1230" s="49"/>
      <c r="AW1230" s="49" t="s">
        <v>30</v>
      </c>
      <c r="AX1230" s="49"/>
      <c r="AY1230" s="49" t="s">
        <v>30</v>
      </c>
      <c r="AZ1230" s="49"/>
      <c r="BA1230" s="49"/>
      <c r="BB1230" s="57"/>
      <c r="BC1230" s="49"/>
      <c r="BD1230" s="57"/>
      <c r="BE1230" s="57"/>
      <c r="BF1230" s="32">
        <v>1</v>
      </c>
      <c r="BG1230" s="49">
        <v>1</v>
      </c>
      <c r="BH1230" s="49"/>
      <c r="BI1230" s="49" t="s">
        <v>821</v>
      </c>
      <c r="BJ1230" s="49" t="s">
        <v>816</v>
      </c>
      <c r="BK1230" s="49">
        <v>1996</v>
      </c>
      <c r="BL1230" s="43" t="str">
        <f t="shared" si="117"/>
        <v>1996Manchester United</v>
      </c>
      <c r="BM1230" s="49" t="str">
        <f t="shared" si="118"/>
        <v>Birmingham</v>
      </c>
      <c r="BN1230" s="49"/>
      <c r="BO1230" s="49"/>
      <c r="BP1230" s="49"/>
      <c r="BQ1230" s="49"/>
      <c r="BR1230" s="49"/>
      <c r="BS1230" s="49"/>
      <c r="BT1230" s="49"/>
      <c r="BU1230" s="49"/>
      <c r="BV1230" s="49" t="s">
        <v>376</v>
      </c>
      <c r="BW1230" s="49" t="s">
        <v>376</v>
      </c>
      <c r="BX1230" s="49"/>
      <c r="BY1230" s="49"/>
      <c r="BZ1230" s="50"/>
      <c r="CA1230" s="50"/>
      <c r="CB1230" s="88" t="str">
        <f t="shared" si="119"/>
        <v>19960331</v>
      </c>
    </row>
    <row r="1231" spans="1:80" s="47" customFormat="1" ht="12.95" customHeight="1" x14ac:dyDescent="0.2">
      <c r="A1231" s="43">
        <v>3</v>
      </c>
      <c r="B1231" s="43">
        <v>31</v>
      </c>
      <c r="C1231" s="43">
        <v>1996</v>
      </c>
      <c r="D1231" s="49" t="s">
        <v>658</v>
      </c>
      <c r="E1231" s="49" t="s">
        <v>358</v>
      </c>
      <c r="F1231" s="49" t="s">
        <v>1010</v>
      </c>
      <c r="G1231" s="49"/>
      <c r="H1231" s="49" t="s">
        <v>1011</v>
      </c>
      <c r="I1231" s="49"/>
      <c r="J1231" s="53">
        <v>35155</v>
      </c>
      <c r="K1231" s="49" t="s">
        <v>816</v>
      </c>
      <c r="L1231" s="49" t="s">
        <v>4</v>
      </c>
      <c r="M1231" s="49" t="s">
        <v>821</v>
      </c>
      <c r="N1231" s="54">
        <v>1</v>
      </c>
      <c r="O1231" s="54">
        <v>2</v>
      </c>
      <c r="P1231" s="49" t="s">
        <v>1219</v>
      </c>
      <c r="Q1231" s="49" t="s">
        <v>1111</v>
      </c>
      <c r="R1231" s="49" t="s">
        <v>376</v>
      </c>
      <c r="S1231" s="49"/>
      <c r="T1231" s="49"/>
      <c r="U1231" s="49"/>
      <c r="V1231" s="49"/>
      <c r="W1231" s="49"/>
      <c r="X1231" s="49"/>
      <c r="Y1231" s="49"/>
      <c r="Z1231" s="54"/>
      <c r="AA1231" s="49"/>
      <c r="AB1231" s="49"/>
      <c r="AC1231" s="49"/>
      <c r="AD1231" s="49"/>
      <c r="AE1231" s="47">
        <f t="shared" si="114"/>
        <v>0</v>
      </c>
      <c r="AF1231" s="47">
        <f t="shared" si="115"/>
        <v>0</v>
      </c>
      <c r="AG1231" s="47">
        <f t="shared" si="116"/>
        <v>1</v>
      </c>
      <c r="AH1231" s="49" t="s">
        <v>1017</v>
      </c>
      <c r="AI1231" s="49" t="s">
        <v>1018</v>
      </c>
      <c r="AJ1231" s="49" t="s">
        <v>376</v>
      </c>
      <c r="AK1231" s="47" t="s">
        <v>658</v>
      </c>
      <c r="AL1231" s="49" t="s">
        <v>1101</v>
      </c>
      <c r="AM1231" s="49" t="s">
        <v>1159</v>
      </c>
      <c r="AN1231" s="49" t="s">
        <v>376</v>
      </c>
      <c r="AO1231" s="47" t="s">
        <v>658</v>
      </c>
      <c r="AP1231" s="49"/>
      <c r="AQ1231" s="49">
        <v>2</v>
      </c>
      <c r="AR1231" s="49"/>
      <c r="AS1231" s="49">
        <v>1</v>
      </c>
      <c r="AT1231" s="43"/>
      <c r="AU1231" s="49" t="s">
        <v>376</v>
      </c>
      <c r="AV1231" s="49"/>
      <c r="AW1231" s="49" t="s">
        <v>30</v>
      </c>
      <c r="AX1231" s="49"/>
      <c r="AY1231" s="49" t="s">
        <v>30</v>
      </c>
      <c r="AZ1231" s="49"/>
      <c r="BA1231" s="49"/>
      <c r="BB1231" s="57"/>
      <c r="BC1231" s="49"/>
      <c r="BD1231" s="57"/>
      <c r="BE1231" s="57"/>
      <c r="BF1231" s="32">
        <v>1</v>
      </c>
      <c r="BG1231" s="49">
        <v>1</v>
      </c>
      <c r="BH1231" s="49"/>
      <c r="BI1231" s="49" t="s">
        <v>816</v>
      </c>
      <c r="BJ1231" s="49" t="s">
        <v>821</v>
      </c>
      <c r="BK1231" s="49">
        <v>1996</v>
      </c>
      <c r="BL1231" s="43" t="str">
        <f t="shared" si="117"/>
        <v>1996Chelsea</v>
      </c>
      <c r="BM1231" s="49" t="str">
        <f t="shared" si="118"/>
        <v>Birmingham</v>
      </c>
      <c r="BN1231" s="49"/>
      <c r="BO1231" s="49"/>
      <c r="BP1231" s="49"/>
      <c r="BQ1231" s="49"/>
      <c r="BR1231" s="49"/>
      <c r="BS1231" s="49"/>
      <c r="BT1231" s="49"/>
      <c r="BU1231" s="49"/>
      <c r="BV1231" s="49" t="s">
        <v>376</v>
      </c>
      <c r="BW1231" s="49" t="s">
        <v>376</v>
      </c>
      <c r="BX1231" s="49"/>
      <c r="BY1231" s="49"/>
      <c r="BZ1231" s="50"/>
      <c r="CA1231" s="50"/>
      <c r="CB1231" s="88" t="str">
        <f t="shared" si="119"/>
        <v>19960331</v>
      </c>
    </row>
    <row r="1232" spans="1:80" s="47" customFormat="1" ht="12.95" customHeight="1" x14ac:dyDescent="0.2">
      <c r="A1232" s="43">
        <v>5</v>
      </c>
      <c r="B1232" s="43">
        <v>11</v>
      </c>
      <c r="C1232" s="43">
        <v>1996</v>
      </c>
      <c r="D1232" s="49" t="s">
        <v>658</v>
      </c>
      <c r="E1232" s="49" t="s">
        <v>358</v>
      </c>
      <c r="F1232" s="49" t="s">
        <v>1010</v>
      </c>
      <c r="G1232" s="49"/>
      <c r="H1232" s="49" t="s">
        <v>40</v>
      </c>
      <c r="I1232" s="49"/>
      <c r="J1232" s="53">
        <v>35196</v>
      </c>
      <c r="K1232" s="49" t="s">
        <v>821</v>
      </c>
      <c r="L1232" s="49" t="s">
        <v>3</v>
      </c>
      <c r="M1232" s="49" t="s">
        <v>588</v>
      </c>
      <c r="N1232" s="54">
        <v>1</v>
      </c>
      <c r="O1232" s="54">
        <v>0</v>
      </c>
      <c r="P1232" s="49" t="s">
        <v>1268</v>
      </c>
      <c r="Q1232" s="49" t="s">
        <v>1017</v>
      </c>
      <c r="R1232" s="49" t="s">
        <v>376</v>
      </c>
      <c r="S1232" s="49"/>
      <c r="T1232" s="49"/>
      <c r="U1232" s="49"/>
      <c r="V1232" s="49"/>
      <c r="W1232" s="49"/>
      <c r="X1232" s="49"/>
      <c r="Y1232" s="49"/>
      <c r="Z1232" s="54"/>
      <c r="AA1232" s="49"/>
      <c r="AB1232" s="49"/>
      <c r="AC1232" s="49"/>
      <c r="AD1232" s="49"/>
      <c r="AE1232" s="47">
        <f t="shared" si="114"/>
        <v>1</v>
      </c>
      <c r="AF1232" s="47">
        <f t="shared" si="115"/>
        <v>0</v>
      </c>
      <c r="AG1232" s="47">
        <f t="shared" si="116"/>
        <v>0</v>
      </c>
      <c r="AH1232" s="49" t="s">
        <v>1101</v>
      </c>
      <c r="AI1232" s="49" t="s">
        <v>1159</v>
      </c>
      <c r="AJ1232" s="49" t="s">
        <v>376</v>
      </c>
      <c r="AK1232" s="47" t="s">
        <v>658</v>
      </c>
      <c r="AL1232" s="49" t="s">
        <v>588</v>
      </c>
      <c r="AM1232" s="49" t="s">
        <v>1175</v>
      </c>
      <c r="AN1232" s="49" t="s">
        <v>376</v>
      </c>
      <c r="AO1232" s="47" t="s">
        <v>658</v>
      </c>
      <c r="AP1232" s="49"/>
      <c r="AQ1232" s="49">
        <v>1</v>
      </c>
      <c r="AR1232" s="49"/>
      <c r="AS1232" s="49" t="s">
        <v>1393</v>
      </c>
      <c r="AT1232" s="43" t="s">
        <v>1369</v>
      </c>
      <c r="AU1232" s="49" t="s">
        <v>376</v>
      </c>
      <c r="AV1232" s="49"/>
      <c r="AW1232" s="49" t="s">
        <v>30</v>
      </c>
      <c r="AX1232" s="49"/>
      <c r="AY1232" s="54" t="s">
        <v>30</v>
      </c>
      <c r="AZ1232" s="49"/>
      <c r="BA1232" s="49"/>
      <c r="BB1232" s="57" t="s">
        <v>30</v>
      </c>
      <c r="BC1232" s="49" t="s">
        <v>30</v>
      </c>
      <c r="BD1232" s="57"/>
      <c r="BE1232" s="57"/>
      <c r="BF1232" s="32">
        <v>1</v>
      </c>
      <c r="BG1232" s="49">
        <v>1</v>
      </c>
      <c r="BH1232" s="49"/>
      <c r="BI1232" s="49" t="s">
        <v>821</v>
      </c>
      <c r="BJ1232" s="49" t="s">
        <v>588</v>
      </c>
      <c r="BK1232" s="49">
        <v>1996</v>
      </c>
      <c r="BL1232" s="43" t="str">
        <f t="shared" si="117"/>
        <v>1996Manchester United</v>
      </c>
      <c r="BM1232" s="49" t="str">
        <f t="shared" si="118"/>
        <v>London</v>
      </c>
      <c r="BN1232" s="49"/>
      <c r="BO1232" s="49"/>
      <c r="BP1232" s="49"/>
      <c r="BQ1232" s="49"/>
      <c r="BR1232" s="49"/>
      <c r="BS1232" s="49"/>
      <c r="BT1232" s="49"/>
      <c r="BU1232" s="49"/>
      <c r="BV1232" s="49" t="s">
        <v>376</v>
      </c>
      <c r="BW1232" s="49" t="s">
        <v>376</v>
      </c>
      <c r="BX1232" s="49"/>
      <c r="BY1232" s="49"/>
      <c r="BZ1232" s="50"/>
      <c r="CA1232" s="50"/>
      <c r="CB1232" s="88" t="str">
        <f t="shared" si="119"/>
        <v>19960511</v>
      </c>
    </row>
    <row r="1233" spans="1:80" s="47" customFormat="1" ht="12.95" customHeight="1" x14ac:dyDescent="0.2">
      <c r="A1233" s="43">
        <v>5</v>
      </c>
      <c r="B1233" s="43">
        <v>11</v>
      </c>
      <c r="C1233" s="43">
        <v>1996</v>
      </c>
      <c r="D1233" s="49" t="s">
        <v>658</v>
      </c>
      <c r="E1233" s="49" t="s">
        <v>358</v>
      </c>
      <c r="F1233" s="49" t="s">
        <v>1010</v>
      </c>
      <c r="G1233" s="49"/>
      <c r="H1233" s="49" t="s">
        <v>40</v>
      </c>
      <c r="I1233" s="49"/>
      <c r="J1233" s="53">
        <v>35196</v>
      </c>
      <c r="K1233" s="49" t="s">
        <v>588</v>
      </c>
      <c r="L1233" s="49" t="s">
        <v>4</v>
      </c>
      <c r="M1233" s="49" t="s">
        <v>821</v>
      </c>
      <c r="N1233" s="54">
        <v>0</v>
      </c>
      <c r="O1233" s="54">
        <v>1</v>
      </c>
      <c r="P1233" s="49" t="s">
        <v>1268</v>
      </c>
      <c r="Q1233" s="49" t="s">
        <v>1017</v>
      </c>
      <c r="R1233" s="49" t="s">
        <v>376</v>
      </c>
      <c r="S1233" s="49"/>
      <c r="T1233" s="49"/>
      <c r="U1233" s="49"/>
      <c r="V1233" s="49"/>
      <c r="W1233" s="49"/>
      <c r="X1233" s="49"/>
      <c r="Y1233" s="49"/>
      <c r="Z1233" s="54"/>
      <c r="AA1233" s="49"/>
      <c r="AB1233" s="49"/>
      <c r="AC1233" s="49"/>
      <c r="AD1233" s="49"/>
      <c r="AE1233" s="47">
        <f t="shared" si="114"/>
        <v>0</v>
      </c>
      <c r="AF1233" s="47">
        <f t="shared" si="115"/>
        <v>0</v>
      </c>
      <c r="AG1233" s="47">
        <f t="shared" si="116"/>
        <v>1</v>
      </c>
      <c r="AH1233" s="49" t="s">
        <v>588</v>
      </c>
      <c r="AI1233" s="49" t="s">
        <v>1175</v>
      </c>
      <c r="AJ1233" s="49" t="s">
        <v>376</v>
      </c>
      <c r="AK1233" s="47" t="s">
        <v>658</v>
      </c>
      <c r="AL1233" s="49" t="s">
        <v>1101</v>
      </c>
      <c r="AM1233" s="49" t="s">
        <v>1159</v>
      </c>
      <c r="AN1233" s="49" t="s">
        <v>376</v>
      </c>
      <c r="AO1233" s="47" t="s">
        <v>658</v>
      </c>
      <c r="AP1233" s="49"/>
      <c r="AQ1233" s="49">
        <v>1</v>
      </c>
      <c r="AR1233" s="49"/>
      <c r="AS1233" s="49">
        <v>1</v>
      </c>
      <c r="AT1233" s="43" t="s">
        <v>1369</v>
      </c>
      <c r="AU1233" s="49" t="s">
        <v>376</v>
      </c>
      <c r="AV1233" s="49"/>
      <c r="AW1233" s="49" t="s">
        <v>30</v>
      </c>
      <c r="AX1233" s="49"/>
      <c r="AY1233" s="49" t="s">
        <v>30</v>
      </c>
      <c r="AZ1233" s="49"/>
      <c r="BA1233" s="49"/>
      <c r="BB1233" s="57"/>
      <c r="BC1233" s="49" t="s">
        <v>30</v>
      </c>
      <c r="BD1233" s="57"/>
      <c r="BE1233" s="57" t="s">
        <v>1397</v>
      </c>
      <c r="BF1233" s="32">
        <v>1</v>
      </c>
      <c r="BG1233" s="49">
        <v>1</v>
      </c>
      <c r="BH1233" s="49"/>
      <c r="BI1233" s="49" t="s">
        <v>588</v>
      </c>
      <c r="BJ1233" s="49" t="s">
        <v>821</v>
      </c>
      <c r="BK1233" s="49">
        <v>1996</v>
      </c>
      <c r="BL1233" s="43" t="str">
        <f t="shared" si="117"/>
        <v>1996Liverpool</v>
      </c>
      <c r="BM1233" s="49" t="str">
        <f t="shared" si="118"/>
        <v>London</v>
      </c>
      <c r="BN1233" s="49"/>
      <c r="BO1233" s="49"/>
      <c r="BP1233" s="49"/>
      <c r="BQ1233" s="49"/>
      <c r="BR1233" s="49"/>
      <c r="BS1233" s="49"/>
      <c r="BT1233" s="49"/>
      <c r="BU1233" s="49"/>
      <c r="BV1233" s="49" t="s">
        <v>376</v>
      </c>
      <c r="BW1233" s="49" t="s">
        <v>376</v>
      </c>
      <c r="BX1233" s="49"/>
      <c r="BY1233" s="49"/>
      <c r="BZ1233" s="50"/>
      <c r="CA1233" s="50"/>
      <c r="CB1233" s="88" t="str">
        <f t="shared" si="119"/>
        <v>19960511</v>
      </c>
    </row>
    <row r="1234" spans="1:80" s="47" customFormat="1" ht="12.95" customHeight="1" x14ac:dyDescent="0.2">
      <c r="A1234" s="43">
        <v>2</v>
      </c>
      <c r="B1234" s="43">
        <v>18</v>
      </c>
      <c r="C1234" s="43">
        <v>1997</v>
      </c>
      <c r="D1234" s="49" t="s">
        <v>658</v>
      </c>
      <c r="E1234" s="49" t="s">
        <v>352</v>
      </c>
      <c r="F1234" s="49" t="s">
        <v>1327</v>
      </c>
      <c r="G1234" s="49"/>
      <c r="H1234" s="49" t="s">
        <v>1011</v>
      </c>
      <c r="I1234" s="49">
        <v>1</v>
      </c>
      <c r="J1234" s="53">
        <v>35479</v>
      </c>
      <c r="K1234" s="49" t="s">
        <v>1291</v>
      </c>
      <c r="L1234" s="49" t="s">
        <v>1014</v>
      </c>
      <c r="M1234" s="49" t="s">
        <v>1387</v>
      </c>
      <c r="N1234" s="54">
        <v>0</v>
      </c>
      <c r="O1234" s="54">
        <v>0</v>
      </c>
      <c r="P1234" s="49" t="s">
        <v>1277</v>
      </c>
      <c r="Q1234" s="49" t="s">
        <v>1278</v>
      </c>
      <c r="R1234" s="49" t="s">
        <v>376</v>
      </c>
      <c r="S1234" s="49"/>
      <c r="T1234" s="49"/>
      <c r="U1234" s="49"/>
      <c r="V1234" s="49"/>
      <c r="W1234" s="49"/>
      <c r="X1234" s="49"/>
      <c r="Y1234" s="49"/>
      <c r="Z1234" s="54"/>
      <c r="AA1234" s="55">
        <v>0</v>
      </c>
      <c r="AB1234" s="55">
        <v>0</v>
      </c>
      <c r="AC1234" s="56">
        <v>0</v>
      </c>
      <c r="AD1234" s="49" t="s">
        <v>1033</v>
      </c>
      <c r="AE1234" s="47">
        <f t="shared" si="114"/>
        <v>0</v>
      </c>
      <c r="AF1234" s="47">
        <f t="shared" si="115"/>
        <v>1</v>
      </c>
      <c r="AG1234" s="47">
        <f t="shared" si="116"/>
        <v>0</v>
      </c>
      <c r="AH1234" s="49" t="s">
        <v>1278</v>
      </c>
      <c r="AI1234" s="49" t="s">
        <v>1292</v>
      </c>
      <c r="AJ1234" s="49" t="s">
        <v>376</v>
      </c>
      <c r="AK1234" s="47" t="s">
        <v>658</v>
      </c>
      <c r="AL1234" s="49" t="s">
        <v>1017</v>
      </c>
      <c r="AM1234" s="49" t="s">
        <v>1018</v>
      </c>
      <c r="AN1234" s="49" t="s">
        <v>376</v>
      </c>
      <c r="AO1234" s="47" t="s">
        <v>658</v>
      </c>
      <c r="AP1234" s="49"/>
      <c r="AQ1234" s="49">
        <v>2</v>
      </c>
      <c r="AR1234" s="49"/>
      <c r="AS1234" s="49"/>
      <c r="AT1234" s="43"/>
      <c r="AU1234" s="49" t="s">
        <v>376</v>
      </c>
      <c r="AV1234" s="49"/>
      <c r="AW1234" s="49" t="s">
        <v>30</v>
      </c>
      <c r="AX1234" s="49"/>
      <c r="AY1234" s="49"/>
      <c r="AZ1234" s="49" t="s">
        <v>30</v>
      </c>
      <c r="BA1234" s="49"/>
      <c r="BB1234" s="57"/>
      <c r="BC1234" s="49"/>
      <c r="BD1234" s="57"/>
      <c r="BE1234" s="57"/>
      <c r="BF1234" s="32">
        <v>1</v>
      </c>
      <c r="BG1234" s="49">
        <v>1</v>
      </c>
      <c r="BH1234" s="49"/>
      <c r="BI1234" s="49" t="s">
        <v>1291</v>
      </c>
      <c r="BJ1234" s="49" t="s">
        <v>1388</v>
      </c>
      <c r="BK1234" s="49">
        <v>1997</v>
      </c>
      <c r="BL1234" s="43" t="str">
        <f t="shared" si="117"/>
        <v>1997Leicester City</v>
      </c>
      <c r="BM1234" s="49" t="str">
        <f t="shared" si="118"/>
        <v>Leicester City</v>
      </c>
      <c r="BN1234" s="49"/>
      <c r="BO1234" s="49"/>
      <c r="BP1234" s="49"/>
      <c r="BQ1234" s="49"/>
      <c r="BR1234" s="49"/>
      <c r="BS1234" s="49"/>
      <c r="BT1234" s="49"/>
      <c r="BU1234" s="49"/>
      <c r="BV1234" s="49" t="s">
        <v>376</v>
      </c>
      <c r="BW1234" s="49" t="s">
        <v>376</v>
      </c>
      <c r="BX1234" s="49"/>
      <c r="BY1234" s="49"/>
      <c r="BZ1234" s="50"/>
      <c r="CA1234" s="50"/>
      <c r="CB1234" s="88" t="str">
        <f t="shared" si="119"/>
        <v>19970218</v>
      </c>
    </row>
    <row r="1235" spans="1:80" s="47" customFormat="1" ht="12.95" customHeight="1" x14ac:dyDescent="0.2">
      <c r="A1235" s="43">
        <v>2</v>
      </c>
      <c r="B1235" s="43">
        <v>18</v>
      </c>
      <c r="C1235" s="43">
        <v>1997</v>
      </c>
      <c r="D1235" s="49" t="s">
        <v>658</v>
      </c>
      <c r="E1235" s="49" t="s">
        <v>352</v>
      </c>
      <c r="F1235" s="49" t="s">
        <v>1327</v>
      </c>
      <c r="G1235" s="49"/>
      <c r="H1235" s="49" t="s">
        <v>1011</v>
      </c>
      <c r="I1235" s="49">
        <v>1</v>
      </c>
      <c r="J1235" s="53">
        <v>35479</v>
      </c>
      <c r="K1235" s="49" t="s">
        <v>1387</v>
      </c>
      <c r="L1235" s="49" t="s">
        <v>1014</v>
      </c>
      <c r="M1235" s="49" t="s">
        <v>1291</v>
      </c>
      <c r="N1235" s="54">
        <v>0</v>
      </c>
      <c r="O1235" s="54">
        <v>0</v>
      </c>
      <c r="P1235" s="49" t="s">
        <v>1277</v>
      </c>
      <c r="Q1235" s="49" t="s">
        <v>1278</v>
      </c>
      <c r="R1235" s="49" t="s">
        <v>376</v>
      </c>
      <c r="S1235" s="49"/>
      <c r="T1235" s="49"/>
      <c r="U1235" s="49"/>
      <c r="V1235" s="49"/>
      <c r="W1235" s="49"/>
      <c r="X1235" s="49"/>
      <c r="Y1235" s="49"/>
      <c r="Z1235" s="54"/>
      <c r="AA1235" s="55">
        <v>0</v>
      </c>
      <c r="AB1235" s="55">
        <v>0</v>
      </c>
      <c r="AC1235" s="56">
        <v>0</v>
      </c>
      <c r="AD1235" s="49" t="s">
        <v>1037</v>
      </c>
      <c r="AE1235" s="47">
        <f t="shared" si="114"/>
        <v>0</v>
      </c>
      <c r="AF1235" s="47">
        <f t="shared" si="115"/>
        <v>1</v>
      </c>
      <c r="AG1235" s="47">
        <f t="shared" si="116"/>
        <v>0</v>
      </c>
      <c r="AH1235" s="49" t="s">
        <v>1017</v>
      </c>
      <c r="AI1235" s="49" t="s">
        <v>1018</v>
      </c>
      <c r="AJ1235" s="49" t="s">
        <v>376</v>
      </c>
      <c r="AK1235" s="47" t="s">
        <v>658</v>
      </c>
      <c r="AL1235" s="49" t="s">
        <v>1278</v>
      </c>
      <c r="AM1235" s="49" t="s">
        <v>1292</v>
      </c>
      <c r="AN1235" s="49" t="s">
        <v>376</v>
      </c>
      <c r="AO1235" s="47" t="s">
        <v>658</v>
      </c>
      <c r="AP1235" s="49"/>
      <c r="AQ1235" s="49">
        <v>2</v>
      </c>
      <c r="AR1235" s="49"/>
      <c r="AS1235" s="49"/>
      <c r="AT1235" s="43"/>
      <c r="AU1235" s="49" t="s">
        <v>376</v>
      </c>
      <c r="AV1235" s="49"/>
      <c r="AW1235" s="49" t="s">
        <v>30</v>
      </c>
      <c r="AX1235" s="49"/>
      <c r="AY1235" s="49"/>
      <c r="AZ1235" s="49" t="s">
        <v>30</v>
      </c>
      <c r="BA1235" s="49"/>
      <c r="BB1235" s="57"/>
      <c r="BC1235" s="49"/>
      <c r="BD1235" s="57"/>
      <c r="BE1235" s="57"/>
      <c r="BF1235" s="32">
        <v>1</v>
      </c>
      <c r="BG1235" s="49">
        <v>1</v>
      </c>
      <c r="BH1235" s="49"/>
      <c r="BI1235" s="49" t="s">
        <v>1388</v>
      </c>
      <c r="BJ1235" s="49" t="s">
        <v>1291</v>
      </c>
      <c r="BK1235" s="49">
        <v>1997</v>
      </c>
      <c r="BL1235" s="43" t="str">
        <f t="shared" si="117"/>
        <v>1997Milton Keynes Dons</v>
      </c>
      <c r="BM1235" s="49" t="str">
        <f t="shared" si="118"/>
        <v>Leicester City</v>
      </c>
      <c r="BN1235" s="49"/>
      <c r="BO1235" s="49"/>
      <c r="BP1235" s="49"/>
      <c r="BQ1235" s="49"/>
      <c r="BR1235" s="49"/>
      <c r="BS1235" s="49"/>
      <c r="BT1235" s="49"/>
      <c r="BU1235" s="49"/>
      <c r="BV1235" s="49" t="s">
        <v>376</v>
      </c>
      <c r="BW1235" s="49" t="s">
        <v>376</v>
      </c>
      <c r="BX1235" s="49"/>
      <c r="BY1235" s="49"/>
      <c r="BZ1235" s="50"/>
      <c r="CA1235" s="50"/>
      <c r="CB1235" s="88" t="str">
        <f t="shared" si="119"/>
        <v>19970218</v>
      </c>
    </row>
    <row r="1236" spans="1:80" s="47" customFormat="1" ht="12.95" customHeight="1" x14ac:dyDescent="0.2">
      <c r="A1236" s="43">
        <v>2</v>
      </c>
      <c r="B1236" s="43">
        <v>26</v>
      </c>
      <c r="C1236" s="43">
        <v>1997</v>
      </c>
      <c r="D1236" s="43" t="s">
        <v>658</v>
      </c>
      <c r="E1236" s="43" t="s">
        <v>352</v>
      </c>
      <c r="F1236" s="51" t="s">
        <v>1327</v>
      </c>
      <c r="G1236" s="43"/>
      <c r="H1236" s="51" t="s">
        <v>1011</v>
      </c>
      <c r="I1236" s="51">
        <v>1</v>
      </c>
      <c r="J1236" s="52">
        <v>35487</v>
      </c>
      <c r="K1236" s="43" t="s">
        <v>1401</v>
      </c>
      <c r="L1236" s="43" t="s">
        <v>4</v>
      </c>
      <c r="M1236" s="43" t="s">
        <v>1366</v>
      </c>
      <c r="N1236" s="46">
        <v>0</v>
      </c>
      <c r="O1236" s="46">
        <v>2</v>
      </c>
      <c r="P1236" s="51" t="s">
        <v>1402</v>
      </c>
      <c r="Q1236" s="51" t="s">
        <v>1101</v>
      </c>
      <c r="R1236" s="51" t="s">
        <v>376</v>
      </c>
      <c r="S1236" s="43"/>
      <c r="T1236" s="43"/>
      <c r="U1236" s="43"/>
      <c r="V1236" s="43"/>
      <c r="W1236" s="43"/>
      <c r="X1236" s="43"/>
      <c r="Y1236" s="43"/>
      <c r="Z1236" s="43"/>
      <c r="AA1236" s="43"/>
      <c r="AB1236" s="43"/>
      <c r="AC1236" s="43"/>
      <c r="AD1236" s="43" t="s">
        <v>1033</v>
      </c>
      <c r="AE1236" s="47">
        <f t="shared" si="114"/>
        <v>0</v>
      </c>
      <c r="AF1236" s="47">
        <f t="shared" si="115"/>
        <v>0</v>
      </c>
      <c r="AG1236" s="47">
        <f t="shared" si="116"/>
        <v>1</v>
      </c>
      <c r="AH1236" s="43" t="s">
        <v>1101</v>
      </c>
      <c r="AI1236" s="43" t="s">
        <v>1159</v>
      </c>
      <c r="AJ1236" s="43" t="s">
        <v>376</v>
      </c>
      <c r="AK1236" s="43" t="s">
        <v>658</v>
      </c>
      <c r="AL1236" s="43" t="s">
        <v>1366</v>
      </c>
      <c r="AM1236" s="43" t="s">
        <v>1317</v>
      </c>
      <c r="AN1236" s="43" t="s">
        <v>376</v>
      </c>
      <c r="AO1236" s="43" t="s">
        <v>658</v>
      </c>
      <c r="AP1236" s="43"/>
      <c r="AQ1236" s="43">
        <v>2</v>
      </c>
      <c r="AR1236" s="43"/>
      <c r="AS1236" s="43"/>
      <c r="AT1236" s="43"/>
      <c r="AU1236" s="43" t="s">
        <v>376</v>
      </c>
      <c r="AV1236" s="43"/>
      <c r="AW1236" s="43" t="s">
        <v>30</v>
      </c>
      <c r="AX1236" s="43"/>
      <c r="AY1236" s="43"/>
      <c r="AZ1236" s="43" t="s">
        <v>30</v>
      </c>
      <c r="BA1236" s="51"/>
      <c r="BB1236" s="48"/>
      <c r="BC1236" s="43"/>
      <c r="BD1236" s="43"/>
      <c r="BE1236" s="43"/>
      <c r="BF1236" s="43">
        <v>1</v>
      </c>
      <c r="BG1236" s="43">
        <v>3</v>
      </c>
      <c r="BH1236" s="43">
        <v>1</v>
      </c>
      <c r="BI1236" s="43" t="s">
        <v>1401</v>
      </c>
      <c r="BJ1236" s="43" t="s">
        <v>1366</v>
      </c>
      <c r="BK1236" s="43">
        <v>1997</v>
      </c>
      <c r="BL1236" s="43" t="str">
        <f t="shared" si="117"/>
        <v>1997Stockport County</v>
      </c>
      <c r="BM1236" s="49" t="str">
        <f t="shared" si="118"/>
        <v>Stockport County</v>
      </c>
      <c r="BN1236" s="43"/>
      <c r="BO1236" s="43"/>
      <c r="BP1236" s="43"/>
      <c r="BQ1236" s="43"/>
      <c r="BR1236" s="43"/>
      <c r="BS1236" s="43"/>
      <c r="BT1236" s="43"/>
      <c r="BU1236" s="43"/>
      <c r="BV1236" s="43" t="s">
        <v>376</v>
      </c>
      <c r="BW1236" s="43" t="s">
        <v>376</v>
      </c>
      <c r="BX1236" s="43"/>
      <c r="BY1236" s="49"/>
      <c r="BZ1236" s="50"/>
      <c r="CA1236" s="50"/>
      <c r="CB1236" s="88" t="str">
        <f t="shared" si="119"/>
        <v>19970226</v>
      </c>
    </row>
    <row r="1237" spans="1:80" s="47" customFormat="1" ht="12.95" customHeight="1" x14ac:dyDescent="0.2">
      <c r="A1237" s="43">
        <v>2</v>
      </c>
      <c r="B1237" s="43">
        <v>26</v>
      </c>
      <c r="C1237" s="43">
        <v>1997</v>
      </c>
      <c r="D1237" s="49" t="s">
        <v>658</v>
      </c>
      <c r="E1237" s="49" t="s">
        <v>352</v>
      </c>
      <c r="F1237" s="49" t="s">
        <v>1327</v>
      </c>
      <c r="G1237" s="49"/>
      <c r="H1237" s="49" t="s">
        <v>1011</v>
      </c>
      <c r="I1237" s="49">
        <v>1</v>
      </c>
      <c r="J1237" s="53">
        <v>35487</v>
      </c>
      <c r="K1237" s="49" t="s">
        <v>1366</v>
      </c>
      <c r="L1237" s="49" t="s">
        <v>3</v>
      </c>
      <c r="M1237" s="49" t="s">
        <v>1401</v>
      </c>
      <c r="N1237" s="54">
        <v>2</v>
      </c>
      <c r="O1237" s="54">
        <v>0</v>
      </c>
      <c r="P1237" s="49" t="s">
        <v>1402</v>
      </c>
      <c r="Q1237" s="49" t="s">
        <v>1101</v>
      </c>
      <c r="R1237" s="49" t="s">
        <v>376</v>
      </c>
      <c r="S1237" s="49"/>
      <c r="T1237" s="49"/>
      <c r="U1237" s="49"/>
      <c r="V1237" s="49"/>
      <c r="W1237" s="49"/>
      <c r="X1237" s="49"/>
      <c r="Y1237" s="49"/>
      <c r="Z1237" s="54"/>
      <c r="AA1237" s="55">
        <v>2</v>
      </c>
      <c r="AB1237" s="55">
        <v>0</v>
      </c>
      <c r="AC1237" s="56">
        <v>2</v>
      </c>
      <c r="AD1237" s="49" t="s">
        <v>1037</v>
      </c>
      <c r="AE1237" s="47">
        <f t="shared" si="114"/>
        <v>1</v>
      </c>
      <c r="AF1237" s="47">
        <f t="shared" si="115"/>
        <v>0</v>
      </c>
      <c r="AG1237" s="47">
        <f t="shared" si="116"/>
        <v>0</v>
      </c>
      <c r="AH1237" s="49" t="s">
        <v>1366</v>
      </c>
      <c r="AI1237" s="49" t="s">
        <v>1317</v>
      </c>
      <c r="AJ1237" s="49" t="s">
        <v>376</v>
      </c>
      <c r="AK1237" s="47" t="s">
        <v>658</v>
      </c>
      <c r="AL1237" s="49" t="s">
        <v>1101</v>
      </c>
      <c r="AM1237" s="49" t="s">
        <v>1159</v>
      </c>
      <c r="AN1237" s="49" t="s">
        <v>376</v>
      </c>
      <c r="AO1237" s="47" t="s">
        <v>658</v>
      </c>
      <c r="AP1237" s="49"/>
      <c r="AQ1237" s="49">
        <v>2</v>
      </c>
      <c r="AR1237" s="49"/>
      <c r="AS1237" s="49"/>
      <c r="AT1237" s="43"/>
      <c r="AU1237" s="49" t="s">
        <v>376</v>
      </c>
      <c r="AV1237" s="49"/>
      <c r="AW1237" s="49" t="s">
        <v>30</v>
      </c>
      <c r="AX1237" s="49"/>
      <c r="AY1237" s="49"/>
      <c r="AZ1237" s="49" t="s">
        <v>30</v>
      </c>
      <c r="BA1237" s="49"/>
      <c r="BB1237" s="57"/>
      <c r="BC1237" s="49"/>
      <c r="BD1237" s="57"/>
      <c r="BE1237" s="57"/>
      <c r="BF1237" s="32">
        <v>1</v>
      </c>
      <c r="BG1237" s="49">
        <v>1</v>
      </c>
      <c r="BH1237" s="49"/>
      <c r="BI1237" s="49" t="s">
        <v>1366</v>
      </c>
      <c r="BJ1237" s="49" t="s">
        <v>1401</v>
      </c>
      <c r="BK1237" s="49">
        <v>1997</v>
      </c>
      <c r="BL1237" s="43" t="str">
        <f t="shared" si="117"/>
        <v>1997Middlesbrough</v>
      </c>
      <c r="BM1237" s="49" t="str">
        <f t="shared" si="118"/>
        <v>Stockport County</v>
      </c>
      <c r="BN1237" s="49"/>
      <c r="BO1237" s="49"/>
      <c r="BP1237" s="49"/>
      <c r="BQ1237" s="49"/>
      <c r="BR1237" s="49"/>
      <c r="BS1237" s="49"/>
      <c r="BT1237" s="49"/>
      <c r="BU1237" s="49"/>
      <c r="BV1237" s="49" t="s">
        <v>376</v>
      </c>
      <c r="BW1237" s="49" t="s">
        <v>376</v>
      </c>
      <c r="BX1237" s="49"/>
      <c r="BY1237" s="49"/>
      <c r="BZ1237" s="50"/>
      <c r="CA1237" s="50"/>
      <c r="CB1237" s="88" t="str">
        <f t="shared" si="119"/>
        <v>19970226</v>
      </c>
    </row>
    <row r="1238" spans="1:80" s="47" customFormat="1" ht="12.95" customHeight="1" x14ac:dyDescent="0.2">
      <c r="A1238" s="43">
        <v>3</v>
      </c>
      <c r="B1238" s="43">
        <v>11</v>
      </c>
      <c r="C1238" s="43">
        <v>1997</v>
      </c>
      <c r="D1238" s="49" t="s">
        <v>658</v>
      </c>
      <c r="E1238" s="49" t="s">
        <v>352</v>
      </c>
      <c r="F1238" s="49" t="s">
        <v>1327</v>
      </c>
      <c r="G1238" s="49"/>
      <c r="H1238" s="49" t="s">
        <v>1011</v>
      </c>
      <c r="I1238" s="49">
        <v>2</v>
      </c>
      <c r="J1238" s="53">
        <v>35500</v>
      </c>
      <c r="K1238" s="49" t="s">
        <v>1387</v>
      </c>
      <c r="L1238" s="49" t="s">
        <v>4</v>
      </c>
      <c r="M1238" s="49" t="s">
        <v>1291</v>
      </c>
      <c r="N1238" s="54">
        <v>1</v>
      </c>
      <c r="O1238" s="54">
        <v>1</v>
      </c>
      <c r="P1238" s="49" t="s">
        <v>1391</v>
      </c>
      <c r="Q1238" s="49" t="s">
        <v>1017</v>
      </c>
      <c r="R1238" s="49" t="s">
        <v>376</v>
      </c>
      <c r="S1238" s="49"/>
      <c r="T1238" s="49"/>
      <c r="U1238" s="49"/>
      <c r="V1238" s="49"/>
      <c r="W1238" s="49"/>
      <c r="X1238" s="49"/>
      <c r="Y1238" s="49"/>
      <c r="Z1238" s="54"/>
      <c r="AA1238" s="55">
        <v>1</v>
      </c>
      <c r="AB1238" s="55">
        <v>1</v>
      </c>
      <c r="AC1238" s="56">
        <v>0</v>
      </c>
      <c r="AD1238" s="49" t="s">
        <v>1033</v>
      </c>
      <c r="AE1238" s="47">
        <f t="shared" si="114"/>
        <v>0</v>
      </c>
      <c r="AF1238" s="47">
        <f t="shared" si="115"/>
        <v>0</v>
      </c>
      <c r="AG1238" s="47">
        <f t="shared" si="116"/>
        <v>1</v>
      </c>
      <c r="AH1238" s="49" t="s">
        <v>1017</v>
      </c>
      <c r="AI1238" s="49" t="s">
        <v>1018</v>
      </c>
      <c r="AJ1238" s="49" t="s">
        <v>376</v>
      </c>
      <c r="AK1238" s="47" t="s">
        <v>658</v>
      </c>
      <c r="AL1238" s="49" t="s">
        <v>1278</v>
      </c>
      <c r="AM1238" s="49" t="s">
        <v>1292</v>
      </c>
      <c r="AN1238" s="49" t="s">
        <v>376</v>
      </c>
      <c r="AO1238" s="47" t="s">
        <v>658</v>
      </c>
      <c r="AP1238" s="49"/>
      <c r="AQ1238" s="49">
        <v>2</v>
      </c>
      <c r="AR1238" s="49"/>
      <c r="AS1238" s="49">
        <v>1</v>
      </c>
      <c r="AT1238" s="43"/>
      <c r="AU1238" s="49" t="s">
        <v>376</v>
      </c>
      <c r="AV1238" s="49"/>
      <c r="AW1238" s="49" t="s">
        <v>30</v>
      </c>
      <c r="AX1238" s="49"/>
      <c r="AY1238" s="49"/>
      <c r="AZ1238" s="49" t="s">
        <v>30</v>
      </c>
      <c r="BA1238" s="49"/>
      <c r="BB1238" s="57"/>
      <c r="BC1238" s="49"/>
      <c r="BD1238" s="57"/>
      <c r="BE1238" s="57"/>
      <c r="BF1238" s="32">
        <v>1</v>
      </c>
      <c r="BG1238" s="49">
        <v>1</v>
      </c>
      <c r="BH1238" s="49"/>
      <c r="BI1238" s="49" t="s">
        <v>1388</v>
      </c>
      <c r="BJ1238" s="49" t="s">
        <v>1291</v>
      </c>
      <c r="BK1238" s="49">
        <v>1997</v>
      </c>
      <c r="BL1238" s="43" t="str">
        <f t="shared" si="117"/>
        <v>1997Milton Keynes Dons</v>
      </c>
      <c r="BM1238" s="49" t="str">
        <f t="shared" si="118"/>
        <v>Milton Keynes Dons</v>
      </c>
      <c r="BN1238" s="49"/>
      <c r="BO1238" s="49"/>
      <c r="BP1238" s="49"/>
      <c r="BQ1238" s="49"/>
      <c r="BR1238" s="49"/>
      <c r="BS1238" s="49"/>
      <c r="BT1238" s="49"/>
      <c r="BU1238" s="49"/>
      <c r="BV1238" s="49" t="s">
        <v>376</v>
      </c>
      <c r="BW1238" s="49" t="s">
        <v>376</v>
      </c>
      <c r="BX1238" s="49"/>
      <c r="BY1238" s="49"/>
      <c r="BZ1238" s="50"/>
      <c r="CA1238" s="50"/>
      <c r="CB1238" s="88" t="str">
        <f t="shared" si="119"/>
        <v>19970311</v>
      </c>
    </row>
    <row r="1239" spans="1:80" s="47" customFormat="1" ht="12.95" customHeight="1" x14ac:dyDescent="0.2">
      <c r="A1239" s="43">
        <v>3</v>
      </c>
      <c r="B1239" s="43">
        <v>11</v>
      </c>
      <c r="C1239" s="43">
        <v>1997</v>
      </c>
      <c r="D1239" s="49" t="s">
        <v>658</v>
      </c>
      <c r="E1239" s="49" t="s">
        <v>352</v>
      </c>
      <c r="F1239" s="49" t="s">
        <v>1327</v>
      </c>
      <c r="G1239" s="49"/>
      <c r="H1239" s="49" t="s">
        <v>1011</v>
      </c>
      <c r="I1239" s="49">
        <v>2</v>
      </c>
      <c r="J1239" s="53">
        <v>35500</v>
      </c>
      <c r="K1239" s="49" t="s">
        <v>1291</v>
      </c>
      <c r="L1239" s="49" t="s">
        <v>3</v>
      </c>
      <c r="M1239" s="49" t="s">
        <v>1387</v>
      </c>
      <c r="N1239" s="54">
        <v>1</v>
      </c>
      <c r="O1239" s="54">
        <v>1</v>
      </c>
      <c r="P1239" s="49" t="s">
        <v>1391</v>
      </c>
      <c r="Q1239" s="49" t="s">
        <v>1017</v>
      </c>
      <c r="R1239" s="49" t="s">
        <v>376</v>
      </c>
      <c r="S1239" s="49"/>
      <c r="T1239" s="49"/>
      <c r="U1239" s="49"/>
      <c r="V1239" s="49"/>
      <c r="W1239" s="49"/>
      <c r="X1239" s="49"/>
      <c r="Y1239" s="49"/>
      <c r="Z1239" s="54"/>
      <c r="AA1239" s="55">
        <v>1</v>
      </c>
      <c r="AB1239" s="55">
        <v>1</v>
      </c>
      <c r="AC1239" s="56">
        <v>1</v>
      </c>
      <c r="AD1239" s="49" t="s">
        <v>1037</v>
      </c>
      <c r="AE1239" s="47">
        <f t="shared" si="114"/>
        <v>1</v>
      </c>
      <c r="AF1239" s="47">
        <f t="shared" si="115"/>
        <v>0</v>
      </c>
      <c r="AG1239" s="47">
        <f t="shared" si="116"/>
        <v>0</v>
      </c>
      <c r="AH1239" s="49" t="s">
        <v>1278</v>
      </c>
      <c r="AI1239" s="49" t="s">
        <v>1292</v>
      </c>
      <c r="AJ1239" s="49" t="s">
        <v>376</v>
      </c>
      <c r="AK1239" s="47" t="s">
        <v>658</v>
      </c>
      <c r="AL1239" s="49" t="s">
        <v>1017</v>
      </c>
      <c r="AM1239" s="49" t="s">
        <v>1018</v>
      </c>
      <c r="AN1239" s="49" t="s">
        <v>376</v>
      </c>
      <c r="AO1239" s="47" t="s">
        <v>658</v>
      </c>
      <c r="AP1239" s="49"/>
      <c r="AQ1239" s="49">
        <v>2</v>
      </c>
      <c r="AR1239" s="49"/>
      <c r="AS1239" s="49"/>
      <c r="AT1239" s="43"/>
      <c r="AU1239" s="49" t="s">
        <v>376</v>
      </c>
      <c r="AV1239" s="49"/>
      <c r="AW1239" s="49" t="s">
        <v>30</v>
      </c>
      <c r="AX1239" s="49"/>
      <c r="AY1239" s="49"/>
      <c r="AZ1239" s="49" t="s">
        <v>30</v>
      </c>
      <c r="BA1239" s="49"/>
      <c r="BB1239" s="57"/>
      <c r="BC1239" s="49"/>
      <c r="BD1239" s="57"/>
      <c r="BE1239" s="57"/>
      <c r="BF1239" s="32">
        <v>1</v>
      </c>
      <c r="BG1239" s="49">
        <v>1</v>
      </c>
      <c r="BH1239" s="49"/>
      <c r="BI1239" s="49" t="s">
        <v>1291</v>
      </c>
      <c r="BJ1239" s="49" t="s">
        <v>1388</v>
      </c>
      <c r="BK1239" s="49">
        <v>1997</v>
      </c>
      <c r="BL1239" s="43" t="str">
        <f t="shared" si="117"/>
        <v>1997Leicester City</v>
      </c>
      <c r="BM1239" s="49" t="str">
        <f t="shared" si="118"/>
        <v>Milton Keynes Dons</v>
      </c>
      <c r="BN1239" s="49"/>
      <c r="BO1239" s="49"/>
      <c r="BP1239" s="49"/>
      <c r="BQ1239" s="49"/>
      <c r="BR1239" s="49"/>
      <c r="BS1239" s="49"/>
      <c r="BT1239" s="49"/>
      <c r="BU1239" s="49"/>
      <c r="BV1239" s="49" t="s">
        <v>376</v>
      </c>
      <c r="BW1239" s="49" t="s">
        <v>376</v>
      </c>
      <c r="BX1239" s="49"/>
      <c r="BY1239" s="49"/>
      <c r="BZ1239" s="50"/>
      <c r="CA1239" s="50"/>
      <c r="CB1239" s="88" t="str">
        <f t="shared" si="119"/>
        <v>19970311</v>
      </c>
    </row>
    <row r="1240" spans="1:80" s="47" customFormat="1" ht="12.95" customHeight="1" x14ac:dyDescent="0.2">
      <c r="A1240" s="43">
        <v>3</v>
      </c>
      <c r="B1240" s="43">
        <v>12</v>
      </c>
      <c r="C1240" s="43">
        <v>1997</v>
      </c>
      <c r="D1240" s="49" t="s">
        <v>658</v>
      </c>
      <c r="E1240" s="49" t="s">
        <v>352</v>
      </c>
      <c r="F1240" s="49" t="s">
        <v>1327</v>
      </c>
      <c r="G1240" s="49"/>
      <c r="H1240" s="49" t="s">
        <v>1011</v>
      </c>
      <c r="I1240" s="49">
        <v>2</v>
      </c>
      <c r="J1240" s="53">
        <v>35501</v>
      </c>
      <c r="K1240" s="49" t="s">
        <v>1366</v>
      </c>
      <c r="L1240" s="49" t="s">
        <v>4</v>
      </c>
      <c r="M1240" s="49" t="s">
        <v>1401</v>
      </c>
      <c r="N1240" s="54">
        <v>0</v>
      </c>
      <c r="O1240" s="54">
        <v>1</v>
      </c>
      <c r="P1240" s="49" t="s">
        <v>1403</v>
      </c>
      <c r="Q1240" s="49" t="s">
        <v>1366</v>
      </c>
      <c r="R1240" s="49" t="s">
        <v>376</v>
      </c>
      <c r="S1240" s="49"/>
      <c r="T1240" s="49"/>
      <c r="U1240" s="49"/>
      <c r="V1240" s="49"/>
      <c r="W1240" s="49"/>
      <c r="X1240" s="49"/>
      <c r="Y1240" s="49"/>
      <c r="Z1240" s="54"/>
      <c r="AA1240" s="55">
        <v>2</v>
      </c>
      <c r="AB1240" s="55">
        <v>1</v>
      </c>
      <c r="AC1240" s="56">
        <v>2</v>
      </c>
      <c r="AD1240" s="49" t="s">
        <v>1033</v>
      </c>
      <c r="AE1240" s="47">
        <f t="shared" si="114"/>
        <v>0</v>
      </c>
      <c r="AF1240" s="47">
        <f t="shared" si="115"/>
        <v>0</v>
      </c>
      <c r="AG1240" s="47">
        <f t="shared" si="116"/>
        <v>1</v>
      </c>
      <c r="AH1240" s="49" t="s">
        <v>1366</v>
      </c>
      <c r="AI1240" s="49" t="s">
        <v>1317</v>
      </c>
      <c r="AJ1240" s="49" t="s">
        <v>376</v>
      </c>
      <c r="AK1240" s="47" t="s">
        <v>658</v>
      </c>
      <c r="AL1240" s="49" t="s">
        <v>1101</v>
      </c>
      <c r="AM1240" s="49" t="s">
        <v>1159</v>
      </c>
      <c r="AN1240" s="49" t="s">
        <v>376</v>
      </c>
      <c r="AO1240" s="47" t="s">
        <v>658</v>
      </c>
      <c r="AP1240" s="49"/>
      <c r="AQ1240" s="49">
        <v>2</v>
      </c>
      <c r="AR1240" s="49"/>
      <c r="AS1240" s="49"/>
      <c r="AT1240" s="43"/>
      <c r="AU1240" s="49" t="s">
        <v>376</v>
      </c>
      <c r="AV1240" s="49"/>
      <c r="AW1240" s="49" t="s">
        <v>30</v>
      </c>
      <c r="AX1240" s="49"/>
      <c r="AY1240" s="49"/>
      <c r="AZ1240" s="49" t="s">
        <v>30</v>
      </c>
      <c r="BA1240" s="49"/>
      <c r="BB1240" s="57"/>
      <c r="BC1240" s="49"/>
      <c r="BD1240" s="57"/>
      <c r="BE1240" s="57"/>
      <c r="BF1240" s="32">
        <v>1</v>
      </c>
      <c r="BG1240" s="49">
        <v>1</v>
      </c>
      <c r="BH1240" s="49"/>
      <c r="BI1240" s="49" t="s">
        <v>1366</v>
      </c>
      <c r="BJ1240" s="49" t="s">
        <v>1401</v>
      </c>
      <c r="BK1240" s="49">
        <v>1997</v>
      </c>
      <c r="BL1240" s="43" t="str">
        <f t="shared" si="117"/>
        <v>1997Middlesbrough</v>
      </c>
      <c r="BM1240" s="49" t="str">
        <f t="shared" si="118"/>
        <v>Middlesbrough</v>
      </c>
      <c r="BN1240" s="49"/>
      <c r="BO1240" s="49"/>
      <c r="BP1240" s="49"/>
      <c r="BQ1240" s="49"/>
      <c r="BR1240" s="49"/>
      <c r="BS1240" s="49"/>
      <c r="BT1240" s="49"/>
      <c r="BU1240" s="49"/>
      <c r="BV1240" s="49" t="s">
        <v>376</v>
      </c>
      <c r="BW1240" s="49" t="s">
        <v>376</v>
      </c>
      <c r="BX1240" s="49"/>
      <c r="BY1240" s="49"/>
      <c r="BZ1240" s="50"/>
      <c r="CA1240" s="50"/>
      <c r="CB1240" s="88" t="str">
        <f t="shared" si="119"/>
        <v>19970312</v>
      </c>
    </row>
    <row r="1241" spans="1:80" s="47" customFormat="1" ht="12.95" customHeight="1" x14ac:dyDescent="0.2">
      <c r="A1241" s="43">
        <v>3</v>
      </c>
      <c r="B1241" s="43">
        <v>12</v>
      </c>
      <c r="C1241" s="43">
        <v>1997</v>
      </c>
      <c r="D1241" s="43" t="s">
        <v>658</v>
      </c>
      <c r="E1241" s="43" t="s">
        <v>352</v>
      </c>
      <c r="F1241" s="51" t="s">
        <v>1327</v>
      </c>
      <c r="G1241" s="43"/>
      <c r="H1241" s="51" t="s">
        <v>1011</v>
      </c>
      <c r="I1241" s="51">
        <v>2</v>
      </c>
      <c r="J1241" s="52">
        <v>35501</v>
      </c>
      <c r="K1241" s="43" t="s">
        <v>1401</v>
      </c>
      <c r="L1241" s="43" t="s">
        <v>3</v>
      </c>
      <c r="M1241" s="43" t="s">
        <v>1366</v>
      </c>
      <c r="N1241" s="46">
        <v>1</v>
      </c>
      <c r="O1241" s="46">
        <v>0</v>
      </c>
      <c r="P1241" s="51" t="s">
        <v>1403</v>
      </c>
      <c r="Q1241" s="51" t="s">
        <v>1366</v>
      </c>
      <c r="R1241" s="51" t="s">
        <v>376</v>
      </c>
      <c r="S1241" s="43"/>
      <c r="T1241" s="43"/>
      <c r="U1241" s="43"/>
      <c r="V1241" s="43"/>
      <c r="W1241" s="43"/>
      <c r="X1241" s="43"/>
      <c r="Y1241" s="43"/>
      <c r="Z1241" s="43"/>
      <c r="AA1241" s="43"/>
      <c r="AB1241" s="43"/>
      <c r="AC1241" s="43"/>
      <c r="AD1241" s="43" t="s">
        <v>1037</v>
      </c>
      <c r="AE1241" s="47">
        <f t="shared" si="114"/>
        <v>1</v>
      </c>
      <c r="AF1241" s="47">
        <f t="shared" si="115"/>
        <v>0</v>
      </c>
      <c r="AG1241" s="47">
        <f t="shared" si="116"/>
        <v>0</v>
      </c>
      <c r="AH1241" s="43" t="s">
        <v>1101</v>
      </c>
      <c r="AI1241" s="43" t="s">
        <v>1159</v>
      </c>
      <c r="AJ1241" s="43" t="s">
        <v>376</v>
      </c>
      <c r="AK1241" s="43" t="s">
        <v>658</v>
      </c>
      <c r="AL1241" s="43" t="s">
        <v>1366</v>
      </c>
      <c r="AM1241" s="43" t="s">
        <v>1317</v>
      </c>
      <c r="AN1241" s="43" t="s">
        <v>376</v>
      </c>
      <c r="AO1241" s="43" t="s">
        <v>658</v>
      </c>
      <c r="AP1241" s="43"/>
      <c r="AQ1241" s="43">
        <v>2</v>
      </c>
      <c r="AR1241" s="43"/>
      <c r="AS1241" s="43"/>
      <c r="AT1241" s="43"/>
      <c r="AU1241" s="43" t="s">
        <v>376</v>
      </c>
      <c r="AV1241" s="43"/>
      <c r="AW1241" s="43" t="s">
        <v>30</v>
      </c>
      <c r="AX1241" s="43"/>
      <c r="AY1241" s="43"/>
      <c r="AZ1241" s="43" t="s">
        <v>30</v>
      </c>
      <c r="BA1241" s="51"/>
      <c r="BB1241" s="48"/>
      <c r="BC1241" s="43"/>
      <c r="BD1241" s="43"/>
      <c r="BE1241" s="43"/>
      <c r="BF1241" s="43">
        <v>1</v>
      </c>
      <c r="BG1241" s="43">
        <v>3</v>
      </c>
      <c r="BH1241" s="43">
        <v>1</v>
      </c>
      <c r="BI1241" s="43" t="s">
        <v>1401</v>
      </c>
      <c r="BJ1241" s="43" t="s">
        <v>1366</v>
      </c>
      <c r="BK1241" s="43">
        <v>1997</v>
      </c>
      <c r="BL1241" s="43" t="str">
        <f t="shared" si="117"/>
        <v>1997Stockport County</v>
      </c>
      <c r="BM1241" s="49" t="str">
        <f t="shared" si="118"/>
        <v>Middlesbrough</v>
      </c>
      <c r="BN1241" s="43"/>
      <c r="BO1241" s="43"/>
      <c r="BP1241" s="43"/>
      <c r="BQ1241" s="43"/>
      <c r="BR1241" s="43"/>
      <c r="BS1241" s="43"/>
      <c r="BT1241" s="43"/>
      <c r="BU1241" s="43"/>
      <c r="BV1241" s="43" t="s">
        <v>376</v>
      </c>
      <c r="BW1241" s="43" t="s">
        <v>376</v>
      </c>
      <c r="BX1241" s="43"/>
      <c r="BY1241" s="49"/>
      <c r="BZ1241" s="50"/>
      <c r="CA1241" s="50"/>
      <c r="CB1241" s="88" t="str">
        <f t="shared" si="119"/>
        <v>19970312</v>
      </c>
    </row>
    <row r="1242" spans="1:80" s="47" customFormat="1" ht="12.95" customHeight="1" x14ac:dyDescent="0.2">
      <c r="A1242" s="43">
        <v>4</v>
      </c>
      <c r="B1242" s="43">
        <v>6</v>
      </c>
      <c r="C1242" s="43">
        <v>1997</v>
      </c>
      <c r="D1242" s="49" t="s">
        <v>658</v>
      </c>
      <c r="E1242" s="49" t="s">
        <v>352</v>
      </c>
      <c r="F1242" s="49" t="s">
        <v>1327</v>
      </c>
      <c r="G1242" s="49"/>
      <c r="H1242" s="49" t="s">
        <v>40</v>
      </c>
      <c r="I1242" s="49"/>
      <c r="J1242" s="53">
        <v>35526</v>
      </c>
      <c r="K1242" s="49" t="s">
        <v>1366</v>
      </c>
      <c r="L1242" s="49" t="s">
        <v>1014</v>
      </c>
      <c r="M1242" s="49" t="s">
        <v>1291</v>
      </c>
      <c r="N1242" s="54">
        <v>1</v>
      </c>
      <c r="O1242" s="54">
        <v>1</v>
      </c>
      <c r="P1242" s="49" t="s">
        <v>1268</v>
      </c>
      <c r="Q1242" s="49" t="s">
        <v>1017</v>
      </c>
      <c r="R1242" s="49" t="s">
        <v>376</v>
      </c>
      <c r="S1242" s="49" t="s">
        <v>1023</v>
      </c>
      <c r="T1242" s="49"/>
      <c r="U1242" s="49"/>
      <c r="V1242" s="49"/>
      <c r="W1242" s="49"/>
      <c r="X1242" s="49"/>
      <c r="Y1242" s="49"/>
      <c r="Z1242" s="54"/>
      <c r="AA1242" s="49"/>
      <c r="AB1242" s="49"/>
      <c r="AC1242" s="49"/>
      <c r="AD1242" s="49"/>
      <c r="AE1242" s="47">
        <f t="shared" si="114"/>
        <v>0</v>
      </c>
      <c r="AF1242" s="47">
        <f t="shared" si="115"/>
        <v>1</v>
      </c>
      <c r="AG1242" s="47">
        <f t="shared" si="116"/>
        <v>0</v>
      </c>
      <c r="AH1242" s="49" t="s">
        <v>1366</v>
      </c>
      <c r="AI1242" s="49" t="s">
        <v>1317</v>
      </c>
      <c r="AJ1242" s="49" t="s">
        <v>376</v>
      </c>
      <c r="AK1242" s="47" t="s">
        <v>658</v>
      </c>
      <c r="AL1242" s="49" t="s">
        <v>1278</v>
      </c>
      <c r="AM1242" s="49" t="s">
        <v>1292</v>
      </c>
      <c r="AN1242" s="49" t="s">
        <v>376</v>
      </c>
      <c r="AO1242" s="47" t="s">
        <v>658</v>
      </c>
      <c r="AP1242" s="49"/>
      <c r="AQ1242" s="49">
        <v>1</v>
      </c>
      <c r="AR1242" s="49"/>
      <c r="AS1242" s="49"/>
      <c r="AT1242" s="43"/>
      <c r="AU1242" s="49" t="s">
        <v>376</v>
      </c>
      <c r="AV1242" s="49"/>
      <c r="AW1242" s="49" t="s">
        <v>30</v>
      </c>
      <c r="AX1242" s="49"/>
      <c r="AY1242" s="49"/>
      <c r="AZ1242" s="49" t="s">
        <v>30</v>
      </c>
      <c r="BA1242" s="49"/>
      <c r="BB1242" s="57"/>
      <c r="BC1242" s="49" t="s">
        <v>30</v>
      </c>
      <c r="BD1242" s="57"/>
      <c r="BE1242" s="57"/>
      <c r="BF1242" s="32">
        <v>1</v>
      </c>
      <c r="BG1242" s="49">
        <v>1</v>
      </c>
      <c r="BH1242" s="49"/>
      <c r="BI1242" s="49" t="s">
        <v>1366</v>
      </c>
      <c r="BJ1242" s="49" t="s">
        <v>1291</v>
      </c>
      <c r="BK1242" s="49">
        <v>1997</v>
      </c>
      <c r="BL1242" s="43" t="str">
        <f t="shared" si="117"/>
        <v>1997Middlesbrough</v>
      </c>
      <c r="BM1242" s="49" t="str">
        <f t="shared" si="118"/>
        <v>London</v>
      </c>
      <c r="BN1242" s="49"/>
      <c r="BO1242" s="49"/>
      <c r="BP1242" s="49"/>
      <c r="BQ1242" s="49"/>
      <c r="BR1242" s="49"/>
      <c r="BS1242" s="49"/>
      <c r="BT1242" s="49"/>
      <c r="BU1242" s="49"/>
      <c r="BV1242" s="49" t="s">
        <v>376</v>
      </c>
      <c r="BW1242" s="49" t="s">
        <v>376</v>
      </c>
      <c r="BX1242" s="49"/>
      <c r="BY1242" s="49"/>
      <c r="BZ1242" s="50"/>
      <c r="CA1242" s="50"/>
      <c r="CB1242" s="88" t="str">
        <f t="shared" si="119"/>
        <v>19970406</v>
      </c>
    </row>
    <row r="1243" spans="1:80" s="47" customFormat="1" ht="12.95" customHeight="1" x14ac:dyDescent="0.2">
      <c r="A1243" s="43">
        <v>4</v>
      </c>
      <c r="B1243" s="43">
        <v>6</v>
      </c>
      <c r="C1243" s="43">
        <v>1997</v>
      </c>
      <c r="D1243" s="49" t="s">
        <v>658</v>
      </c>
      <c r="E1243" s="49" t="s">
        <v>352</v>
      </c>
      <c r="F1243" s="49" t="s">
        <v>1327</v>
      </c>
      <c r="G1243" s="49"/>
      <c r="H1243" s="49" t="s">
        <v>40</v>
      </c>
      <c r="I1243" s="49"/>
      <c r="J1243" s="53">
        <v>35526</v>
      </c>
      <c r="K1243" s="49" t="s">
        <v>1291</v>
      </c>
      <c r="L1243" s="49" t="s">
        <v>1014</v>
      </c>
      <c r="M1243" s="49" t="s">
        <v>1366</v>
      </c>
      <c r="N1243" s="54">
        <v>1</v>
      </c>
      <c r="O1243" s="54">
        <v>1</v>
      </c>
      <c r="P1243" s="49" t="s">
        <v>1268</v>
      </c>
      <c r="Q1243" s="49" t="s">
        <v>1017</v>
      </c>
      <c r="R1243" s="49" t="s">
        <v>376</v>
      </c>
      <c r="S1243" s="49" t="s">
        <v>1023</v>
      </c>
      <c r="T1243" s="49"/>
      <c r="U1243" s="49"/>
      <c r="V1243" s="49"/>
      <c r="W1243" s="49"/>
      <c r="X1243" s="49"/>
      <c r="Y1243" s="49"/>
      <c r="Z1243" s="54"/>
      <c r="AA1243" s="49"/>
      <c r="AB1243" s="49"/>
      <c r="AC1243" s="49"/>
      <c r="AD1243" s="49"/>
      <c r="AE1243" s="47">
        <f t="shared" si="114"/>
        <v>0</v>
      </c>
      <c r="AF1243" s="47">
        <f t="shared" si="115"/>
        <v>1</v>
      </c>
      <c r="AG1243" s="47">
        <f t="shared" si="116"/>
        <v>0</v>
      </c>
      <c r="AH1243" s="49" t="s">
        <v>1278</v>
      </c>
      <c r="AI1243" s="49" t="s">
        <v>1292</v>
      </c>
      <c r="AJ1243" s="49" t="s">
        <v>376</v>
      </c>
      <c r="AK1243" s="47" t="s">
        <v>658</v>
      </c>
      <c r="AL1243" s="49" t="s">
        <v>1366</v>
      </c>
      <c r="AM1243" s="49" t="s">
        <v>1317</v>
      </c>
      <c r="AN1243" s="49" t="s">
        <v>376</v>
      </c>
      <c r="AO1243" s="47" t="s">
        <v>658</v>
      </c>
      <c r="AP1243" s="49"/>
      <c r="AQ1243" s="49">
        <v>1</v>
      </c>
      <c r="AR1243" s="49"/>
      <c r="AS1243" s="49"/>
      <c r="AT1243" s="43"/>
      <c r="AU1243" s="49" t="s">
        <v>376</v>
      </c>
      <c r="AV1243" s="49"/>
      <c r="AW1243" s="49" t="s">
        <v>30</v>
      </c>
      <c r="AX1243" s="49"/>
      <c r="AY1243" s="49"/>
      <c r="AZ1243" s="49" t="s">
        <v>30</v>
      </c>
      <c r="BA1243" s="49"/>
      <c r="BB1243" s="57"/>
      <c r="BC1243" s="49" t="s">
        <v>30</v>
      </c>
      <c r="BD1243" s="57"/>
      <c r="BE1243" s="57"/>
      <c r="BF1243" s="32">
        <v>1</v>
      </c>
      <c r="BG1243" s="49">
        <v>1</v>
      </c>
      <c r="BH1243" s="49"/>
      <c r="BI1243" s="49" t="s">
        <v>1291</v>
      </c>
      <c r="BJ1243" s="49" t="s">
        <v>1366</v>
      </c>
      <c r="BK1243" s="49">
        <v>1997</v>
      </c>
      <c r="BL1243" s="43" t="str">
        <f t="shared" si="117"/>
        <v>1997Leicester City</v>
      </c>
      <c r="BM1243" s="49" t="str">
        <f t="shared" si="118"/>
        <v>London</v>
      </c>
      <c r="BN1243" s="49"/>
      <c r="BO1243" s="49"/>
      <c r="BP1243" s="49"/>
      <c r="BQ1243" s="49"/>
      <c r="BR1243" s="49"/>
      <c r="BS1243" s="49"/>
      <c r="BT1243" s="49"/>
      <c r="BU1243" s="49"/>
      <c r="BV1243" s="49" t="s">
        <v>376</v>
      </c>
      <c r="BW1243" s="49" t="s">
        <v>376</v>
      </c>
      <c r="BX1243" s="49"/>
      <c r="BY1243" s="49"/>
      <c r="BZ1243" s="50"/>
      <c r="CA1243" s="50"/>
      <c r="CB1243" s="88" t="str">
        <f t="shared" si="119"/>
        <v>19970406</v>
      </c>
    </row>
    <row r="1244" spans="1:80" s="47" customFormat="1" ht="12.95" customHeight="1" x14ac:dyDescent="0.2">
      <c r="A1244" s="43">
        <v>4</v>
      </c>
      <c r="B1244" s="43">
        <v>13</v>
      </c>
      <c r="C1244" s="43">
        <v>1997</v>
      </c>
      <c r="D1244" s="49" t="s">
        <v>658</v>
      </c>
      <c r="E1244" s="49" t="s">
        <v>352</v>
      </c>
      <c r="F1244" s="49" t="s">
        <v>1010</v>
      </c>
      <c r="G1244" s="49"/>
      <c r="H1244" s="49" t="s">
        <v>1011</v>
      </c>
      <c r="I1244" s="49"/>
      <c r="J1244" s="53">
        <v>35533</v>
      </c>
      <c r="K1244" s="49" t="s">
        <v>816</v>
      </c>
      <c r="L1244" s="49" t="s">
        <v>3</v>
      </c>
      <c r="M1244" s="49" t="s">
        <v>1387</v>
      </c>
      <c r="N1244" s="54">
        <v>3</v>
      </c>
      <c r="O1244" s="54">
        <v>0</v>
      </c>
      <c r="P1244" s="49" t="s">
        <v>1281</v>
      </c>
      <c r="Q1244" s="49" t="s">
        <v>1017</v>
      </c>
      <c r="R1244" s="49" t="s">
        <v>376</v>
      </c>
      <c r="S1244" s="49"/>
      <c r="T1244" s="49"/>
      <c r="U1244" s="49"/>
      <c r="V1244" s="49"/>
      <c r="W1244" s="49"/>
      <c r="X1244" s="49"/>
      <c r="Y1244" s="49"/>
      <c r="Z1244" s="54"/>
      <c r="AA1244" s="49"/>
      <c r="AB1244" s="49"/>
      <c r="AC1244" s="49"/>
      <c r="AD1244" s="49"/>
      <c r="AE1244" s="47">
        <f t="shared" si="114"/>
        <v>1</v>
      </c>
      <c r="AF1244" s="47">
        <f t="shared" si="115"/>
        <v>0</v>
      </c>
      <c r="AG1244" s="47">
        <f t="shared" si="116"/>
        <v>0</v>
      </c>
      <c r="AH1244" s="49" t="s">
        <v>1017</v>
      </c>
      <c r="AI1244" s="49" t="s">
        <v>1018</v>
      </c>
      <c r="AJ1244" s="49" t="s">
        <v>376</v>
      </c>
      <c r="AK1244" s="47" t="s">
        <v>658</v>
      </c>
      <c r="AL1244" s="49" t="s">
        <v>1017</v>
      </c>
      <c r="AM1244" s="49" t="s">
        <v>1018</v>
      </c>
      <c r="AN1244" s="49" t="s">
        <v>376</v>
      </c>
      <c r="AO1244" s="47" t="s">
        <v>658</v>
      </c>
      <c r="AP1244" s="49"/>
      <c r="AQ1244" s="49">
        <v>2</v>
      </c>
      <c r="AR1244" s="49"/>
      <c r="AS1244" s="49"/>
      <c r="AT1244" s="43"/>
      <c r="AU1244" s="49" t="s">
        <v>376</v>
      </c>
      <c r="AV1244" s="49"/>
      <c r="AW1244" s="49" t="s">
        <v>30</v>
      </c>
      <c r="AX1244" s="49"/>
      <c r="AY1244" s="49" t="s">
        <v>30</v>
      </c>
      <c r="AZ1244" s="49"/>
      <c r="BA1244" s="49"/>
      <c r="BB1244" s="57"/>
      <c r="BC1244" s="49"/>
      <c r="BD1244" s="57"/>
      <c r="BE1244" s="57"/>
      <c r="BF1244" s="32">
        <v>1</v>
      </c>
      <c r="BG1244" s="49">
        <v>1</v>
      </c>
      <c r="BH1244" s="49"/>
      <c r="BI1244" s="49" t="s">
        <v>816</v>
      </c>
      <c r="BJ1244" s="49" t="s">
        <v>1388</v>
      </c>
      <c r="BK1244" s="49">
        <v>1997</v>
      </c>
      <c r="BL1244" s="43" t="str">
        <f t="shared" si="117"/>
        <v>1997Chelsea</v>
      </c>
      <c r="BM1244" s="49" t="str">
        <f t="shared" si="118"/>
        <v>London</v>
      </c>
      <c r="BN1244" s="49"/>
      <c r="BO1244" s="49"/>
      <c r="BP1244" s="49"/>
      <c r="BQ1244" s="49"/>
      <c r="BR1244" s="49"/>
      <c r="BS1244" s="49"/>
      <c r="BT1244" s="49"/>
      <c r="BU1244" s="49"/>
      <c r="BV1244" s="49" t="s">
        <v>376</v>
      </c>
      <c r="BW1244" s="49" t="s">
        <v>376</v>
      </c>
      <c r="BX1244" s="49"/>
      <c r="BY1244" s="49"/>
      <c r="BZ1244" s="50"/>
      <c r="CA1244" s="50"/>
      <c r="CB1244" s="88" t="str">
        <f t="shared" si="119"/>
        <v>19970413</v>
      </c>
    </row>
    <row r="1245" spans="1:80" s="47" customFormat="1" ht="12.95" customHeight="1" x14ac:dyDescent="0.2">
      <c r="A1245" s="43">
        <v>4</v>
      </c>
      <c r="B1245" s="43">
        <v>13</v>
      </c>
      <c r="C1245" s="43">
        <v>1997</v>
      </c>
      <c r="D1245" s="49" t="s">
        <v>658</v>
      </c>
      <c r="E1245" s="49" t="s">
        <v>352</v>
      </c>
      <c r="F1245" s="49" t="s">
        <v>1010</v>
      </c>
      <c r="G1245" s="49"/>
      <c r="H1245" s="49" t="s">
        <v>1011</v>
      </c>
      <c r="I1245" s="49"/>
      <c r="J1245" s="53">
        <v>35533</v>
      </c>
      <c r="K1245" s="49" t="s">
        <v>1387</v>
      </c>
      <c r="L1245" s="49" t="s">
        <v>4</v>
      </c>
      <c r="M1245" s="49" t="s">
        <v>816</v>
      </c>
      <c r="N1245" s="54">
        <v>0</v>
      </c>
      <c r="O1245" s="54">
        <v>3</v>
      </c>
      <c r="P1245" s="49" t="s">
        <v>1281</v>
      </c>
      <c r="Q1245" s="49" t="s">
        <v>1017</v>
      </c>
      <c r="R1245" s="49" t="s">
        <v>376</v>
      </c>
      <c r="S1245" s="49"/>
      <c r="T1245" s="49"/>
      <c r="U1245" s="49"/>
      <c r="V1245" s="49"/>
      <c r="W1245" s="49"/>
      <c r="X1245" s="49"/>
      <c r="Y1245" s="49"/>
      <c r="Z1245" s="54"/>
      <c r="AA1245" s="49"/>
      <c r="AB1245" s="49"/>
      <c r="AC1245" s="49"/>
      <c r="AD1245" s="49"/>
      <c r="AE1245" s="47">
        <f t="shared" si="114"/>
        <v>0</v>
      </c>
      <c r="AF1245" s="47">
        <f t="shared" si="115"/>
        <v>0</v>
      </c>
      <c r="AG1245" s="47">
        <f t="shared" si="116"/>
        <v>1</v>
      </c>
      <c r="AH1245" s="49" t="s">
        <v>1017</v>
      </c>
      <c r="AI1245" s="49" t="s">
        <v>1018</v>
      </c>
      <c r="AJ1245" s="49" t="s">
        <v>376</v>
      </c>
      <c r="AK1245" s="47" t="s">
        <v>658</v>
      </c>
      <c r="AL1245" s="49" t="s">
        <v>1017</v>
      </c>
      <c r="AM1245" s="49" t="s">
        <v>1018</v>
      </c>
      <c r="AN1245" s="49" t="s">
        <v>376</v>
      </c>
      <c r="AO1245" s="47" t="s">
        <v>658</v>
      </c>
      <c r="AP1245" s="49"/>
      <c r="AQ1245" s="49">
        <v>2</v>
      </c>
      <c r="AR1245" s="49"/>
      <c r="AS1245" s="49">
        <v>1</v>
      </c>
      <c r="AT1245" s="43"/>
      <c r="AU1245" s="49" t="s">
        <v>376</v>
      </c>
      <c r="AV1245" s="49"/>
      <c r="AW1245" s="49" t="s">
        <v>30</v>
      </c>
      <c r="AX1245" s="49"/>
      <c r="AY1245" s="49" t="s">
        <v>30</v>
      </c>
      <c r="AZ1245" s="49"/>
      <c r="BA1245" s="49"/>
      <c r="BB1245" s="57"/>
      <c r="BC1245" s="49"/>
      <c r="BD1245" s="57"/>
      <c r="BE1245" s="57"/>
      <c r="BF1245" s="32">
        <v>1</v>
      </c>
      <c r="BG1245" s="49">
        <v>1</v>
      </c>
      <c r="BH1245" s="49"/>
      <c r="BI1245" s="49" t="s">
        <v>1388</v>
      </c>
      <c r="BJ1245" s="49" t="s">
        <v>816</v>
      </c>
      <c r="BK1245" s="49">
        <v>1997</v>
      </c>
      <c r="BL1245" s="43" t="str">
        <f t="shared" si="117"/>
        <v>1997Milton Keynes Dons</v>
      </c>
      <c r="BM1245" s="49" t="str">
        <f t="shared" si="118"/>
        <v>London</v>
      </c>
      <c r="BN1245" s="49"/>
      <c r="BO1245" s="49"/>
      <c r="BP1245" s="49"/>
      <c r="BQ1245" s="49"/>
      <c r="BR1245" s="49"/>
      <c r="BS1245" s="49"/>
      <c r="BT1245" s="49"/>
      <c r="BU1245" s="49"/>
      <c r="BV1245" s="49" t="s">
        <v>376</v>
      </c>
      <c r="BW1245" s="49" t="s">
        <v>376</v>
      </c>
      <c r="BX1245" s="49"/>
      <c r="BY1245" s="49"/>
      <c r="BZ1245" s="50"/>
      <c r="CA1245" s="50"/>
      <c r="CB1245" s="88" t="str">
        <f t="shared" si="119"/>
        <v>19970413</v>
      </c>
    </row>
    <row r="1246" spans="1:80" s="47" customFormat="1" ht="12.95" customHeight="1" x14ac:dyDescent="0.2">
      <c r="A1246" s="43">
        <v>4</v>
      </c>
      <c r="B1246" s="43">
        <v>13</v>
      </c>
      <c r="C1246" s="43">
        <v>1997</v>
      </c>
      <c r="D1246" s="49" t="s">
        <v>658</v>
      </c>
      <c r="E1246" s="49" t="s">
        <v>352</v>
      </c>
      <c r="F1246" s="49" t="s">
        <v>1010</v>
      </c>
      <c r="G1246" s="49"/>
      <c r="H1246" s="49" t="s">
        <v>1011</v>
      </c>
      <c r="I1246" s="49"/>
      <c r="J1246" s="53">
        <v>35533</v>
      </c>
      <c r="K1246" s="49" t="s">
        <v>1366</v>
      </c>
      <c r="L1246" s="49" t="s">
        <v>1014</v>
      </c>
      <c r="M1246" s="49" t="s">
        <v>1404</v>
      </c>
      <c r="N1246" s="54">
        <v>3</v>
      </c>
      <c r="O1246" s="54">
        <v>3</v>
      </c>
      <c r="P1246" s="49" t="s">
        <v>1246</v>
      </c>
      <c r="Q1246" s="49" t="s">
        <v>1101</v>
      </c>
      <c r="R1246" s="49" t="s">
        <v>376</v>
      </c>
      <c r="S1246" s="49" t="s">
        <v>1023</v>
      </c>
      <c r="T1246" s="49"/>
      <c r="U1246" s="49"/>
      <c r="V1246" s="49"/>
      <c r="W1246" s="49"/>
      <c r="X1246" s="49"/>
      <c r="Y1246" s="49"/>
      <c r="Z1246" s="54"/>
      <c r="AA1246" s="49"/>
      <c r="AB1246" s="49"/>
      <c r="AC1246" s="49"/>
      <c r="AD1246" s="49"/>
      <c r="AE1246" s="47">
        <f t="shared" si="114"/>
        <v>0</v>
      </c>
      <c r="AF1246" s="47">
        <f t="shared" si="115"/>
        <v>1</v>
      </c>
      <c r="AG1246" s="47">
        <f t="shared" si="116"/>
        <v>0</v>
      </c>
      <c r="AH1246" s="49" t="s">
        <v>1366</v>
      </c>
      <c r="AI1246" s="49" t="s">
        <v>1317</v>
      </c>
      <c r="AJ1246" s="49" t="s">
        <v>376</v>
      </c>
      <c r="AK1246" s="47" t="s">
        <v>658</v>
      </c>
      <c r="AL1246" s="49" t="s">
        <v>1404</v>
      </c>
      <c r="AM1246" s="49" t="s">
        <v>1146</v>
      </c>
      <c r="AN1246" s="49" t="s">
        <v>376</v>
      </c>
      <c r="AO1246" s="47" t="s">
        <v>658</v>
      </c>
      <c r="AP1246" s="49"/>
      <c r="AQ1246" s="49">
        <v>2</v>
      </c>
      <c r="AR1246" s="49"/>
      <c r="AS1246" s="49"/>
      <c r="AT1246" s="43"/>
      <c r="AU1246" s="49" t="s">
        <v>376</v>
      </c>
      <c r="AV1246" s="49"/>
      <c r="AW1246" s="49" t="s">
        <v>30</v>
      </c>
      <c r="AX1246" s="49"/>
      <c r="AY1246" s="49" t="s">
        <v>30</v>
      </c>
      <c r="AZ1246" s="49"/>
      <c r="BA1246" s="49"/>
      <c r="BB1246" s="57"/>
      <c r="BC1246" s="49"/>
      <c r="BD1246" s="57"/>
      <c r="BE1246" s="57"/>
      <c r="BF1246" s="32">
        <v>1</v>
      </c>
      <c r="BG1246" s="49">
        <v>1</v>
      </c>
      <c r="BH1246" s="49"/>
      <c r="BI1246" s="49" t="s">
        <v>1366</v>
      </c>
      <c r="BJ1246" s="49" t="s">
        <v>1404</v>
      </c>
      <c r="BK1246" s="49">
        <v>1997</v>
      </c>
      <c r="BL1246" s="43" t="str">
        <f t="shared" si="117"/>
        <v>1997Middlesbrough</v>
      </c>
      <c r="BM1246" s="49" t="str">
        <f t="shared" si="118"/>
        <v>Manchester</v>
      </c>
      <c r="BN1246" s="49"/>
      <c r="BO1246" s="49"/>
      <c r="BP1246" s="49"/>
      <c r="BQ1246" s="49"/>
      <c r="BR1246" s="49"/>
      <c r="BS1246" s="49"/>
      <c r="BT1246" s="49"/>
      <c r="BU1246" s="49"/>
      <c r="BV1246" s="49" t="s">
        <v>376</v>
      </c>
      <c r="BW1246" s="49" t="s">
        <v>376</v>
      </c>
      <c r="BX1246" s="49"/>
      <c r="BY1246" s="49"/>
      <c r="BZ1246" s="50"/>
      <c r="CA1246" s="50"/>
      <c r="CB1246" s="88" t="str">
        <f t="shared" si="119"/>
        <v>19970413</v>
      </c>
    </row>
    <row r="1247" spans="1:80" s="47" customFormat="1" ht="12.95" customHeight="1" x14ac:dyDescent="0.2">
      <c r="A1247" s="43">
        <v>4</v>
      </c>
      <c r="B1247" s="43">
        <v>13</v>
      </c>
      <c r="C1247" s="43">
        <v>1997</v>
      </c>
      <c r="D1247" s="43" t="s">
        <v>658</v>
      </c>
      <c r="E1247" s="43" t="s">
        <v>352</v>
      </c>
      <c r="F1247" s="44" t="s">
        <v>1010</v>
      </c>
      <c r="G1247" s="43"/>
      <c r="H1247" s="44" t="s">
        <v>1011</v>
      </c>
      <c r="I1247" s="44"/>
      <c r="J1247" s="45">
        <v>35533</v>
      </c>
      <c r="K1247" s="43" t="s">
        <v>1404</v>
      </c>
      <c r="L1247" s="43" t="s">
        <v>1014</v>
      </c>
      <c r="M1247" s="43" t="s">
        <v>1366</v>
      </c>
      <c r="N1247" s="46">
        <v>3</v>
      </c>
      <c r="O1247" s="46">
        <v>3</v>
      </c>
      <c r="P1247" s="44" t="s">
        <v>1246</v>
      </c>
      <c r="Q1247" s="44" t="s">
        <v>1101</v>
      </c>
      <c r="R1247" s="44" t="s">
        <v>376</v>
      </c>
      <c r="S1247" s="43"/>
      <c r="T1247" s="43"/>
      <c r="U1247" s="43"/>
      <c r="V1247" s="43"/>
      <c r="W1247" s="43"/>
      <c r="X1247" s="43"/>
      <c r="Y1247" s="43"/>
      <c r="Z1247" s="43"/>
      <c r="AA1247" s="43"/>
      <c r="AB1247" s="43"/>
      <c r="AC1247" s="43"/>
      <c r="AD1247" s="43"/>
      <c r="AE1247" s="47">
        <f t="shared" si="114"/>
        <v>0</v>
      </c>
      <c r="AF1247" s="47">
        <f t="shared" si="115"/>
        <v>1</v>
      </c>
      <c r="AG1247" s="47">
        <f t="shared" si="116"/>
        <v>0</v>
      </c>
      <c r="AH1247" s="43" t="s">
        <v>1404</v>
      </c>
      <c r="AI1247" s="43" t="s">
        <v>1146</v>
      </c>
      <c r="AJ1247" s="43" t="s">
        <v>376</v>
      </c>
      <c r="AK1247" s="43" t="s">
        <v>658</v>
      </c>
      <c r="AL1247" s="43" t="s">
        <v>1366</v>
      </c>
      <c r="AM1247" s="43" t="s">
        <v>1317</v>
      </c>
      <c r="AN1247" s="43" t="s">
        <v>376</v>
      </c>
      <c r="AO1247" s="43" t="s">
        <v>658</v>
      </c>
      <c r="AP1247" s="43"/>
      <c r="AQ1247" s="43">
        <v>2</v>
      </c>
      <c r="AR1247" s="43"/>
      <c r="AS1247" s="43"/>
      <c r="AT1247" s="43"/>
      <c r="AU1247" s="43" t="s">
        <v>376</v>
      </c>
      <c r="AV1247" s="43"/>
      <c r="AW1247" s="43" t="s">
        <v>30</v>
      </c>
      <c r="AX1247" s="43"/>
      <c r="AY1247" s="43" t="s">
        <v>30</v>
      </c>
      <c r="AZ1247" s="43"/>
      <c r="BA1247" s="44"/>
      <c r="BB1247" s="48"/>
      <c r="BC1247" s="43"/>
      <c r="BD1247" s="43"/>
      <c r="BE1247" s="43"/>
      <c r="BF1247" s="43">
        <v>1</v>
      </c>
      <c r="BG1247" s="43">
        <v>3</v>
      </c>
      <c r="BH1247" s="43">
        <v>1</v>
      </c>
      <c r="BI1247" s="43" t="s">
        <v>1404</v>
      </c>
      <c r="BJ1247" s="43" t="s">
        <v>1366</v>
      </c>
      <c r="BK1247" s="43">
        <v>1997</v>
      </c>
      <c r="BL1247" s="43" t="str">
        <f t="shared" si="117"/>
        <v>1997Chesterfield</v>
      </c>
      <c r="BM1247" s="49" t="str">
        <f t="shared" si="118"/>
        <v>Manchester</v>
      </c>
      <c r="BN1247" s="43"/>
      <c r="BO1247" s="43"/>
      <c r="BP1247" s="43"/>
      <c r="BQ1247" s="43"/>
      <c r="BR1247" s="43"/>
      <c r="BS1247" s="43"/>
      <c r="BT1247" s="43"/>
      <c r="BU1247" s="43"/>
      <c r="BV1247" s="43" t="s">
        <v>376</v>
      </c>
      <c r="BW1247" s="43" t="s">
        <v>376</v>
      </c>
      <c r="BX1247" s="43"/>
      <c r="BY1247" s="49"/>
      <c r="BZ1247" s="50"/>
      <c r="CA1247" s="50"/>
      <c r="CB1247" s="88" t="str">
        <f t="shared" si="119"/>
        <v>19970413</v>
      </c>
    </row>
    <row r="1248" spans="1:80" s="47" customFormat="1" ht="12.95" customHeight="1" x14ac:dyDescent="0.2">
      <c r="A1248" s="43">
        <v>4</v>
      </c>
      <c r="B1248" s="43">
        <v>16</v>
      </c>
      <c r="C1248" s="43">
        <v>1997</v>
      </c>
      <c r="D1248" s="49" t="s">
        <v>658</v>
      </c>
      <c r="E1248" s="49" t="s">
        <v>352</v>
      </c>
      <c r="F1248" s="49" t="s">
        <v>1327</v>
      </c>
      <c r="G1248" s="49"/>
      <c r="H1248" s="49" t="s">
        <v>40</v>
      </c>
      <c r="I1248" s="49" t="s">
        <v>1023</v>
      </c>
      <c r="J1248" s="53">
        <v>35536</v>
      </c>
      <c r="K1248" s="49" t="s">
        <v>1291</v>
      </c>
      <c r="L1248" s="49" t="s">
        <v>3</v>
      </c>
      <c r="M1248" s="49" t="s">
        <v>1366</v>
      </c>
      <c r="N1248" s="54">
        <v>1</v>
      </c>
      <c r="O1248" s="54">
        <v>0</v>
      </c>
      <c r="P1248" s="49" t="s">
        <v>1268</v>
      </c>
      <c r="Q1248" s="49" t="s">
        <v>1017</v>
      </c>
      <c r="R1248" s="49" t="s">
        <v>376</v>
      </c>
      <c r="S1248" s="49"/>
      <c r="T1248" s="49"/>
      <c r="U1248" s="49"/>
      <c r="V1248" s="49"/>
      <c r="W1248" s="49"/>
      <c r="X1248" s="49"/>
      <c r="Y1248" s="49"/>
      <c r="Z1248" s="54"/>
      <c r="AA1248" s="49"/>
      <c r="AB1248" s="49"/>
      <c r="AC1248" s="49"/>
      <c r="AD1248" s="49"/>
      <c r="AE1248" s="47">
        <f t="shared" si="114"/>
        <v>1</v>
      </c>
      <c r="AF1248" s="47">
        <f t="shared" si="115"/>
        <v>0</v>
      </c>
      <c r="AG1248" s="47">
        <f t="shared" si="116"/>
        <v>0</v>
      </c>
      <c r="AH1248" s="49" t="s">
        <v>1278</v>
      </c>
      <c r="AI1248" s="49" t="s">
        <v>1292</v>
      </c>
      <c r="AJ1248" s="49" t="s">
        <v>376</v>
      </c>
      <c r="AK1248" s="47" t="s">
        <v>658</v>
      </c>
      <c r="AL1248" s="49" t="s">
        <v>1366</v>
      </c>
      <c r="AM1248" s="49" t="s">
        <v>1317</v>
      </c>
      <c r="AN1248" s="49" t="s">
        <v>376</v>
      </c>
      <c r="AO1248" s="47" t="s">
        <v>658</v>
      </c>
      <c r="AP1248" s="49"/>
      <c r="AQ1248" s="49">
        <v>1</v>
      </c>
      <c r="AR1248" s="49"/>
      <c r="AS1248" s="49" t="s">
        <v>1393</v>
      </c>
      <c r="AT1248" s="43"/>
      <c r="AU1248" s="49" t="s">
        <v>376</v>
      </c>
      <c r="AV1248" s="49"/>
      <c r="AW1248" s="49" t="s">
        <v>30</v>
      </c>
      <c r="AX1248" s="49"/>
      <c r="AY1248" s="49"/>
      <c r="AZ1248" s="54" t="s">
        <v>30</v>
      </c>
      <c r="BA1248" s="49"/>
      <c r="BB1248" s="57" t="s">
        <v>30</v>
      </c>
      <c r="BC1248" s="49" t="s">
        <v>30</v>
      </c>
      <c r="BD1248" s="57"/>
      <c r="BE1248" s="57" t="s">
        <v>1400</v>
      </c>
      <c r="BF1248" s="32">
        <v>1</v>
      </c>
      <c r="BG1248" s="49">
        <v>1</v>
      </c>
      <c r="BH1248" s="49"/>
      <c r="BI1248" s="49" t="s">
        <v>1291</v>
      </c>
      <c r="BJ1248" s="49" t="s">
        <v>1366</v>
      </c>
      <c r="BK1248" s="49">
        <v>1997</v>
      </c>
      <c r="BL1248" s="43" t="str">
        <f t="shared" si="117"/>
        <v>1997Leicester City</v>
      </c>
      <c r="BM1248" s="49" t="str">
        <f t="shared" si="118"/>
        <v>London</v>
      </c>
      <c r="BN1248" s="49"/>
      <c r="BO1248" s="49"/>
      <c r="BP1248" s="49"/>
      <c r="BQ1248" s="49"/>
      <c r="BR1248" s="49"/>
      <c r="BS1248" s="49"/>
      <c r="BT1248" s="49"/>
      <c r="BU1248" s="49"/>
      <c r="BV1248" s="49" t="s">
        <v>376</v>
      </c>
      <c r="BW1248" s="49" t="s">
        <v>376</v>
      </c>
      <c r="BX1248" s="49"/>
      <c r="BY1248" s="49"/>
      <c r="BZ1248" s="50"/>
      <c r="CA1248" s="50"/>
      <c r="CB1248" s="88" t="str">
        <f t="shared" si="119"/>
        <v>19970416</v>
      </c>
    </row>
    <row r="1249" spans="1:80" s="47" customFormat="1" ht="12.95" customHeight="1" x14ac:dyDescent="0.2">
      <c r="A1249" s="43">
        <v>4</v>
      </c>
      <c r="B1249" s="43">
        <v>16</v>
      </c>
      <c r="C1249" s="43">
        <v>1997</v>
      </c>
      <c r="D1249" s="49" t="s">
        <v>658</v>
      </c>
      <c r="E1249" s="49" t="s">
        <v>352</v>
      </c>
      <c r="F1249" s="49" t="s">
        <v>1327</v>
      </c>
      <c r="G1249" s="49"/>
      <c r="H1249" s="49" t="s">
        <v>40</v>
      </c>
      <c r="I1249" s="49" t="s">
        <v>1023</v>
      </c>
      <c r="J1249" s="53">
        <v>35536</v>
      </c>
      <c r="K1249" s="49" t="s">
        <v>1366</v>
      </c>
      <c r="L1249" s="49" t="s">
        <v>4</v>
      </c>
      <c r="M1249" s="49" t="s">
        <v>1291</v>
      </c>
      <c r="N1249" s="54">
        <v>0</v>
      </c>
      <c r="O1249" s="54">
        <v>1</v>
      </c>
      <c r="P1249" s="49" t="s">
        <v>1268</v>
      </c>
      <c r="Q1249" s="49" t="s">
        <v>1017</v>
      </c>
      <c r="R1249" s="49" t="s">
        <v>376</v>
      </c>
      <c r="S1249" s="49"/>
      <c r="T1249" s="49"/>
      <c r="U1249" s="49"/>
      <c r="V1249" s="49"/>
      <c r="W1249" s="49"/>
      <c r="X1249" s="49"/>
      <c r="Y1249" s="49"/>
      <c r="Z1249" s="54"/>
      <c r="AA1249" s="49"/>
      <c r="AB1249" s="49"/>
      <c r="AC1249" s="49"/>
      <c r="AD1249" s="49"/>
      <c r="AE1249" s="47">
        <f t="shared" si="114"/>
        <v>0</v>
      </c>
      <c r="AF1249" s="47">
        <f t="shared" si="115"/>
        <v>0</v>
      </c>
      <c r="AG1249" s="47">
        <f t="shared" si="116"/>
        <v>1</v>
      </c>
      <c r="AH1249" s="49" t="s">
        <v>1366</v>
      </c>
      <c r="AI1249" s="49" t="s">
        <v>1317</v>
      </c>
      <c r="AJ1249" s="49" t="s">
        <v>376</v>
      </c>
      <c r="AK1249" s="47" t="s">
        <v>658</v>
      </c>
      <c r="AL1249" s="49" t="s">
        <v>1278</v>
      </c>
      <c r="AM1249" s="49" t="s">
        <v>1292</v>
      </c>
      <c r="AN1249" s="49" t="s">
        <v>376</v>
      </c>
      <c r="AO1249" s="47" t="s">
        <v>658</v>
      </c>
      <c r="AP1249" s="49"/>
      <c r="AQ1249" s="49">
        <v>1</v>
      </c>
      <c r="AR1249" s="49"/>
      <c r="AS1249" s="49">
        <v>1</v>
      </c>
      <c r="AT1249" s="43"/>
      <c r="AU1249" s="49" t="s">
        <v>376</v>
      </c>
      <c r="AV1249" s="49"/>
      <c r="AW1249" s="49" t="s">
        <v>30</v>
      </c>
      <c r="AX1249" s="49"/>
      <c r="AY1249" s="49"/>
      <c r="AZ1249" s="49" t="s">
        <v>30</v>
      </c>
      <c r="BA1249" s="49"/>
      <c r="BB1249" s="57"/>
      <c r="BC1249" s="49" t="s">
        <v>30</v>
      </c>
      <c r="BD1249" s="57"/>
      <c r="BE1249" s="57"/>
      <c r="BF1249" s="32">
        <v>1</v>
      </c>
      <c r="BG1249" s="49">
        <v>1</v>
      </c>
      <c r="BH1249" s="49"/>
      <c r="BI1249" s="49" t="s">
        <v>1366</v>
      </c>
      <c r="BJ1249" s="49" t="s">
        <v>1291</v>
      </c>
      <c r="BK1249" s="49">
        <v>1997</v>
      </c>
      <c r="BL1249" s="43" t="str">
        <f t="shared" si="117"/>
        <v>1997Middlesbrough</v>
      </c>
      <c r="BM1249" s="49" t="str">
        <f t="shared" si="118"/>
        <v>London</v>
      </c>
      <c r="BN1249" s="49"/>
      <c r="BO1249" s="49"/>
      <c r="BP1249" s="49"/>
      <c r="BQ1249" s="49"/>
      <c r="BR1249" s="49"/>
      <c r="BS1249" s="49"/>
      <c r="BT1249" s="49"/>
      <c r="BU1249" s="49"/>
      <c r="BV1249" s="49" t="s">
        <v>376</v>
      </c>
      <c r="BW1249" s="49" t="s">
        <v>376</v>
      </c>
      <c r="BX1249" s="49"/>
      <c r="BY1249" s="49"/>
      <c r="BZ1249" s="50"/>
      <c r="CA1249" s="50"/>
      <c r="CB1249" s="88" t="str">
        <f t="shared" si="119"/>
        <v>19970416</v>
      </c>
    </row>
    <row r="1250" spans="1:80" s="47" customFormat="1" ht="12.95" customHeight="1" x14ac:dyDescent="0.2">
      <c r="A1250" s="43">
        <v>4</v>
      </c>
      <c r="B1250" s="43">
        <v>22</v>
      </c>
      <c r="C1250" s="43">
        <v>1997</v>
      </c>
      <c r="D1250" s="49" t="s">
        <v>658</v>
      </c>
      <c r="E1250" s="49" t="s">
        <v>352</v>
      </c>
      <c r="F1250" s="49" t="s">
        <v>1010</v>
      </c>
      <c r="G1250" s="49"/>
      <c r="H1250" s="49" t="s">
        <v>1011</v>
      </c>
      <c r="I1250" s="49" t="s">
        <v>1023</v>
      </c>
      <c r="J1250" s="53">
        <v>35542</v>
      </c>
      <c r="K1250" s="49" t="s">
        <v>1366</v>
      </c>
      <c r="L1250" s="49" t="s">
        <v>3</v>
      </c>
      <c r="M1250" s="49" t="s">
        <v>1404</v>
      </c>
      <c r="N1250" s="54">
        <v>3</v>
      </c>
      <c r="O1250" s="54">
        <v>0</v>
      </c>
      <c r="P1250" s="49" t="s">
        <v>1252</v>
      </c>
      <c r="Q1250" s="49" t="s">
        <v>1097</v>
      </c>
      <c r="R1250" s="49" t="s">
        <v>376</v>
      </c>
      <c r="S1250" s="49"/>
      <c r="T1250" s="49"/>
      <c r="U1250" s="49"/>
      <c r="V1250" s="49"/>
      <c r="W1250" s="49"/>
      <c r="X1250" s="49"/>
      <c r="Y1250" s="49"/>
      <c r="Z1250" s="54"/>
      <c r="AA1250" s="49"/>
      <c r="AB1250" s="49"/>
      <c r="AC1250" s="49"/>
      <c r="AD1250" s="49"/>
      <c r="AE1250" s="47">
        <f t="shared" si="114"/>
        <v>1</v>
      </c>
      <c r="AF1250" s="47">
        <f t="shared" si="115"/>
        <v>0</v>
      </c>
      <c r="AG1250" s="47">
        <f t="shared" si="116"/>
        <v>0</v>
      </c>
      <c r="AH1250" s="49" t="s">
        <v>1366</v>
      </c>
      <c r="AI1250" s="49" t="s">
        <v>1317</v>
      </c>
      <c r="AJ1250" s="49" t="s">
        <v>376</v>
      </c>
      <c r="AK1250" s="47" t="s">
        <v>658</v>
      </c>
      <c r="AL1250" s="49" t="s">
        <v>1404</v>
      </c>
      <c r="AM1250" s="49" t="s">
        <v>1146</v>
      </c>
      <c r="AN1250" s="49" t="s">
        <v>376</v>
      </c>
      <c r="AO1250" s="47" t="s">
        <v>658</v>
      </c>
      <c r="AP1250" s="49"/>
      <c r="AQ1250" s="49">
        <v>2</v>
      </c>
      <c r="AR1250" s="49"/>
      <c r="AS1250" s="49"/>
      <c r="AT1250" s="43"/>
      <c r="AU1250" s="49" t="s">
        <v>376</v>
      </c>
      <c r="AV1250" s="49"/>
      <c r="AW1250" s="49" t="s">
        <v>30</v>
      </c>
      <c r="AX1250" s="49"/>
      <c r="AY1250" s="49" t="s">
        <v>30</v>
      </c>
      <c r="AZ1250" s="49"/>
      <c r="BA1250" s="49"/>
      <c r="BB1250" s="57"/>
      <c r="BC1250" s="49"/>
      <c r="BD1250" s="57"/>
      <c r="BE1250" s="57"/>
      <c r="BF1250" s="32">
        <v>1</v>
      </c>
      <c r="BG1250" s="49">
        <v>1</v>
      </c>
      <c r="BH1250" s="49"/>
      <c r="BI1250" s="49" t="s">
        <v>1366</v>
      </c>
      <c r="BJ1250" s="49" t="s">
        <v>1404</v>
      </c>
      <c r="BK1250" s="49">
        <v>1997</v>
      </c>
      <c r="BL1250" s="43" t="str">
        <f t="shared" si="117"/>
        <v>1997Middlesbrough</v>
      </c>
      <c r="BM1250" s="49" t="str">
        <f t="shared" si="118"/>
        <v>Sheffield</v>
      </c>
      <c r="BN1250" s="49"/>
      <c r="BO1250" s="49"/>
      <c r="BP1250" s="49"/>
      <c r="BQ1250" s="49"/>
      <c r="BR1250" s="49"/>
      <c r="BS1250" s="49"/>
      <c r="BT1250" s="49"/>
      <c r="BU1250" s="49"/>
      <c r="BV1250" s="49" t="s">
        <v>376</v>
      </c>
      <c r="BW1250" s="49" t="s">
        <v>376</v>
      </c>
      <c r="BX1250" s="49"/>
      <c r="BZ1250" s="50"/>
      <c r="CA1250" s="50"/>
      <c r="CB1250" s="88" t="str">
        <f t="shared" si="119"/>
        <v>19970422</v>
      </c>
    </row>
    <row r="1251" spans="1:80" s="47" customFormat="1" ht="12.95" customHeight="1" x14ac:dyDescent="0.2">
      <c r="A1251" s="43">
        <v>4</v>
      </c>
      <c r="B1251" s="43">
        <v>22</v>
      </c>
      <c r="C1251" s="43">
        <v>1997</v>
      </c>
      <c r="D1251" s="43" t="s">
        <v>658</v>
      </c>
      <c r="E1251" s="43" t="s">
        <v>352</v>
      </c>
      <c r="F1251" s="44" t="s">
        <v>1010</v>
      </c>
      <c r="G1251" s="43"/>
      <c r="H1251" s="44" t="s">
        <v>1011</v>
      </c>
      <c r="I1251" s="44" t="s">
        <v>1023</v>
      </c>
      <c r="J1251" s="45">
        <v>35542</v>
      </c>
      <c r="K1251" s="43" t="s">
        <v>1404</v>
      </c>
      <c r="L1251" s="43" t="s">
        <v>4</v>
      </c>
      <c r="M1251" s="43" t="s">
        <v>1366</v>
      </c>
      <c r="N1251" s="46">
        <v>0</v>
      </c>
      <c r="O1251" s="46">
        <v>3</v>
      </c>
      <c r="P1251" s="44" t="s">
        <v>1252</v>
      </c>
      <c r="Q1251" s="44" t="s">
        <v>1097</v>
      </c>
      <c r="R1251" s="44" t="s">
        <v>376</v>
      </c>
      <c r="S1251" s="43"/>
      <c r="T1251" s="43"/>
      <c r="U1251" s="43"/>
      <c r="V1251" s="43"/>
      <c r="W1251" s="43"/>
      <c r="X1251" s="43"/>
      <c r="Y1251" s="43"/>
      <c r="Z1251" s="43"/>
      <c r="AA1251" s="43"/>
      <c r="AB1251" s="43"/>
      <c r="AC1251" s="43"/>
      <c r="AD1251" s="43"/>
      <c r="AE1251" s="47">
        <f t="shared" si="114"/>
        <v>0</v>
      </c>
      <c r="AF1251" s="47">
        <f t="shared" si="115"/>
        <v>0</v>
      </c>
      <c r="AG1251" s="47">
        <f t="shared" si="116"/>
        <v>1</v>
      </c>
      <c r="AH1251" s="43" t="s">
        <v>1404</v>
      </c>
      <c r="AI1251" s="43" t="s">
        <v>1146</v>
      </c>
      <c r="AJ1251" s="43" t="s">
        <v>376</v>
      </c>
      <c r="AK1251" s="43" t="s">
        <v>658</v>
      </c>
      <c r="AL1251" s="43" t="s">
        <v>1366</v>
      </c>
      <c r="AM1251" s="43" t="s">
        <v>1317</v>
      </c>
      <c r="AN1251" s="43" t="s">
        <v>376</v>
      </c>
      <c r="AO1251" s="43" t="s">
        <v>658</v>
      </c>
      <c r="AP1251" s="43"/>
      <c r="AQ1251" s="43">
        <v>2</v>
      </c>
      <c r="AR1251" s="43"/>
      <c r="AS1251" s="43"/>
      <c r="AT1251" s="43"/>
      <c r="AU1251" s="43" t="s">
        <v>376</v>
      </c>
      <c r="AV1251" s="43"/>
      <c r="AW1251" s="43" t="s">
        <v>30</v>
      </c>
      <c r="AX1251" s="43"/>
      <c r="AY1251" s="43" t="s">
        <v>30</v>
      </c>
      <c r="AZ1251" s="43"/>
      <c r="BA1251" s="44"/>
      <c r="BB1251" s="48"/>
      <c r="BC1251" s="43"/>
      <c r="BD1251" s="43"/>
      <c r="BE1251" s="43"/>
      <c r="BF1251" s="43">
        <v>1</v>
      </c>
      <c r="BG1251" s="43">
        <v>3</v>
      </c>
      <c r="BH1251" s="43">
        <v>1</v>
      </c>
      <c r="BI1251" s="43" t="s">
        <v>1404</v>
      </c>
      <c r="BJ1251" s="43" t="s">
        <v>1366</v>
      </c>
      <c r="BK1251" s="43">
        <v>1997</v>
      </c>
      <c r="BL1251" s="43" t="str">
        <f t="shared" si="117"/>
        <v>1997Chesterfield</v>
      </c>
      <c r="BM1251" s="49" t="str">
        <f t="shared" si="118"/>
        <v>Sheffield</v>
      </c>
      <c r="BN1251" s="43"/>
      <c r="BO1251" s="43"/>
      <c r="BP1251" s="43"/>
      <c r="BQ1251" s="43"/>
      <c r="BR1251" s="43"/>
      <c r="BS1251" s="43"/>
      <c r="BT1251" s="43"/>
      <c r="BU1251" s="43"/>
      <c r="BV1251" s="43" t="s">
        <v>376</v>
      </c>
      <c r="BW1251" s="43" t="s">
        <v>376</v>
      </c>
      <c r="BX1251" s="43"/>
      <c r="BZ1251" s="50"/>
      <c r="CA1251" s="50"/>
      <c r="CB1251" s="88" t="str">
        <f t="shared" si="119"/>
        <v>19970422</v>
      </c>
    </row>
    <row r="1252" spans="1:80" s="47" customFormat="1" ht="12.95" customHeight="1" x14ac:dyDescent="0.2">
      <c r="A1252" s="43">
        <v>5</v>
      </c>
      <c r="B1252" s="43">
        <v>17</v>
      </c>
      <c r="C1252" s="43">
        <v>1997</v>
      </c>
      <c r="D1252" s="49" t="s">
        <v>658</v>
      </c>
      <c r="E1252" s="49" t="s">
        <v>352</v>
      </c>
      <c r="F1252" s="49" t="s">
        <v>1010</v>
      </c>
      <c r="G1252" s="49"/>
      <c r="H1252" s="49" t="s">
        <v>40</v>
      </c>
      <c r="I1252" s="49"/>
      <c r="J1252" s="53">
        <v>35567</v>
      </c>
      <c r="K1252" s="49" t="s">
        <v>816</v>
      </c>
      <c r="L1252" s="49" t="s">
        <v>3</v>
      </c>
      <c r="M1252" s="49" t="s">
        <v>1366</v>
      </c>
      <c r="N1252" s="54">
        <v>2</v>
      </c>
      <c r="O1252" s="54">
        <v>0</v>
      </c>
      <c r="P1252" s="49" t="s">
        <v>1268</v>
      </c>
      <c r="Q1252" s="49" t="s">
        <v>1017</v>
      </c>
      <c r="R1252" s="49" t="s">
        <v>376</v>
      </c>
      <c r="S1252" s="49"/>
      <c r="T1252" s="49"/>
      <c r="U1252" s="49"/>
      <c r="V1252" s="49"/>
      <c r="W1252" s="49"/>
      <c r="X1252" s="49"/>
      <c r="Y1252" s="49"/>
      <c r="Z1252" s="54"/>
      <c r="AA1252" s="49"/>
      <c r="AB1252" s="49"/>
      <c r="AC1252" s="49"/>
      <c r="AD1252" s="49"/>
      <c r="AE1252" s="47">
        <f t="shared" si="114"/>
        <v>1</v>
      </c>
      <c r="AF1252" s="47">
        <f t="shared" si="115"/>
        <v>0</v>
      </c>
      <c r="AG1252" s="47">
        <f t="shared" si="116"/>
        <v>0</v>
      </c>
      <c r="AH1252" s="49" t="s">
        <v>1017</v>
      </c>
      <c r="AI1252" s="49" t="s">
        <v>1018</v>
      </c>
      <c r="AJ1252" s="49" t="s">
        <v>376</v>
      </c>
      <c r="AK1252" s="47" t="s">
        <v>658</v>
      </c>
      <c r="AL1252" s="49" t="s">
        <v>1366</v>
      </c>
      <c r="AM1252" s="49" t="s">
        <v>1317</v>
      </c>
      <c r="AN1252" s="49" t="s">
        <v>376</v>
      </c>
      <c r="AO1252" s="47" t="s">
        <v>658</v>
      </c>
      <c r="AP1252" s="49"/>
      <c r="AQ1252" s="49">
        <v>1</v>
      </c>
      <c r="AR1252" s="49"/>
      <c r="AS1252" s="49" t="s">
        <v>1393</v>
      </c>
      <c r="AT1252" s="43"/>
      <c r="AU1252" s="49" t="s">
        <v>376</v>
      </c>
      <c r="AV1252" s="49"/>
      <c r="AW1252" s="49" t="s">
        <v>30</v>
      </c>
      <c r="AX1252" s="49"/>
      <c r="AY1252" s="54" t="s">
        <v>30</v>
      </c>
      <c r="AZ1252" s="49"/>
      <c r="BA1252" s="49"/>
      <c r="BB1252" s="57" t="s">
        <v>30</v>
      </c>
      <c r="BC1252" s="49" t="s">
        <v>30</v>
      </c>
      <c r="BD1252" s="57"/>
      <c r="BE1252" s="57" t="s">
        <v>1397</v>
      </c>
      <c r="BF1252" s="32">
        <v>1</v>
      </c>
      <c r="BG1252" s="49">
        <v>1</v>
      </c>
      <c r="BH1252" s="49"/>
      <c r="BI1252" s="49" t="s">
        <v>816</v>
      </c>
      <c r="BJ1252" s="49" t="s">
        <v>1366</v>
      </c>
      <c r="BK1252" s="49">
        <v>1997</v>
      </c>
      <c r="BL1252" s="43" t="str">
        <f t="shared" si="117"/>
        <v>1997Chelsea</v>
      </c>
      <c r="BM1252" s="49" t="str">
        <f t="shared" si="118"/>
        <v>London</v>
      </c>
      <c r="BN1252" s="49"/>
      <c r="BO1252" s="49"/>
      <c r="BP1252" s="49"/>
      <c r="BQ1252" s="49"/>
      <c r="BR1252" s="49"/>
      <c r="BS1252" s="49"/>
      <c r="BT1252" s="49"/>
      <c r="BU1252" s="49"/>
      <c r="BV1252" s="49" t="s">
        <v>376</v>
      </c>
      <c r="BW1252" s="49" t="s">
        <v>376</v>
      </c>
      <c r="BX1252" s="49"/>
      <c r="BY1252" s="49"/>
      <c r="BZ1252" s="50"/>
      <c r="CA1252" s="50"/>
      <c r="CB1252" s="88" t="str">
        <f t="shared" si="119"/>
        <v>19970517</v>
      </c>
    </row>
    <row r="1253" spans="1:80" s="47" customFormat="1" ht="12.95" customHeight="1" x14ac:dyDescent="0.2">
      <c r="A1253" s="43">
        <v>5</v>
      </c>
      <c r="B1253" s="43">
        <v>17</v>
      </c>
      <c r="C1253" s="43">
        <v>1997</v>
      </c>
      <c r="D1253" s="49" t="s">
        <v>658</v>
      </c>
      <c r="E1253" s="49" t="s">
        <v>352</v>
      </c>
      <c r="F1253" s="49" t="s">
        <v>1010</v>
      </c>
      <c r="G1253" s="49"/>
      <c r="H1253" s="49" t="s">
        <v>40</v>
      </c>
      <c r="I1253" s="49"/>
      <c r="J1253" s="53">
        <v>35567</v>
      </c>
      <c r="K1253" s="49" t="s">
        <v>1366</v>
      </c>
      <c r="L1253" s="49" t="s">
        <v>4</v>
      </c>
      <c r="M1253" s="49" t="s">
        <v>816</v>
      </c>
      <c r="N1253" s="54">
        <v>0</v>
      </c>
      <c r="O1253" s="54">
        <v>2</v>
      </c>
      <c r="P1253" s="49" t="s">
        <v>1268</v>
      </c>
      <c r="Q1253" s="49" t="s">
        <v>1017</v>
      </c>
      <c r="R1253" s="49" t="s">
        <v>376</v>
      </c>
      <c r="S1253" s="49"/>
      <c r="T1253" s="49"/>
      <c r="U1253" s="49"/>
      <c r="V1253" s="49"/>
      <c r="W1253" s="49"/>
      <c r="X1253" s="49"/>
      <c r="Y1253" s="49"/>
      <c r="Z1253" s="54"/>
      <c r="AA1253" s="49"/>
      <c r="AB1253" s="49"/>
      <c r="AC1253" s="49"/>
      <c r="AD1253" s="49"/>
      <c r="AE1253" s="47">
        <f t="shared" si="114"/>
        <v>0</v>
      </c>
      <c r="AF1253" s="47">
        <f t="shared" si="115"/>
        <v>0</v>
      </c>
      <c r="AG1253" s="47">
        <f t="shared" si="116"/>
        <v>1</v>
      </c>
      <c r="AH1253" s="49" t="s">
        <v>1366</v>
      </c>
      <c r="AI1253" s="49" t="s">
        <v>1317</v>
      </c>
      <c r="AJ1253" s="49" t="s">
        <v>376</v>
      </c>
      <c r="AK1253" s="47" t="s">
        <v>658</v>
      </c>
      <c r="AL1253" s="49" t="s">
        <v>1017</v>
      </c>
      <c r="AM1253" s="49" t="s">
        <v>1018</v>
      </c>
      <c r="AN1253" s="49" t="s">
        <v>376</v>
      </c>
      <c r="AO1253" s="47" t="s">
        <v>658</v>
      </c>
      <c r="AP1253" s="49"/>
      <c r="AQ1253" s="49">
        <v>1</v>
      </c>
      <c r="AR1253" s="49"/>
      <c r="AS1253" s="49">
        <v>1</v>
      </c>
      <c r="AT1253" s="43"/>
      <c r="AU1253" s="49" t="s">
        <v>376</v>
      </c>
      <c r="AV1253" s="49"/>
      <c r="AW1253" s="49" t="s">
        <v>30</v>
      </c>
      <c r="AX1253" s="49"/>
      <c r="AY1253" s="49" t="s">
        <v>30</v>
      </c>
      <c r="AZ1253" s="49"/>
      <c r="BA1253" s="49"/>
      <c r="BB1253" s="57"/>
      <c r="BC1253" s="49" t="s">
        <v>30</v>
      </c>
      <c r="BD1253" s="57"/>
      <c r="BE1253" s="57"/>
      <c r="BF1253" s="32">
        <v>1</v>
      </c>
      <c r="BG1253" s="49">
        <v>1</v>
      </c>
      <c r="BH1253" s="49"/>
      <c r="BI1253" s="49" t="s">
        <v>1366</v>
      </c>
      <c r="BJ1253" s="49" t="s">
        <v>816</v>
      </c>
      <c r="BK1253" s="49">
        <v>1997</v>
      </c>
      <c r="BL1253" s="43" t="str">
        <f t="shared" si="117"/>
        <v>1997Middlesbrough</v>
      </c>
      <c r="BM1253" s="49" t="str">
        <f t="shared" si="118"/>
        <v>London</v>
      </c>
      <c r="BN1253" s="49"/>
      <c r="BO1253" s="49"/>
      <c r="BP1253" s="49"/>
      <c r="BQ1253" s="49"/>
      <c r="BR1253" s="49"/>
      <c r="BS1253" s="49"/>
      <c r="BT1253" s="49"/>
      <c r="BU1253" s="49"/>
      <c r="BV1253" s="49" t="s">
        <v>376</v>
      </c>
      <c r="BW1253" s="49" t="s">
        <v>376</v>
      </c>
      <c r="BX1253" s="49"/>
      <c r="BY1253" s="49"/>
      <c r="BZ1253" s="50"/>
      <c r="CA1253" s="50"/>
      <c r="CB1253" s="88" t="str">
        <f t="shared" si="119"/>
        <v>19970517</v>
      </c>
    </row>
    <row r="1254" spans="1:80" s="47" customFormat="1" ht="12.95" customHeight="1" x14ac:dyDescent="0.2">
      <c r="A1254" s="43">
        <v>1</v>
      </c>
      <c r="B1254" s="43">
        <v>27</v>
      </c>
      <c r="C1254" s="43">
        <v>1998</v>
      </c>
      <c r="D1254" s="49" t="s">
        <v>658</v>
      </c>
      <c r="E1254" s="49" t="s">
        <v>345</v>
      </c>
      <c r="F1254" s="49" t="s">
        <v>1327</v>
      </c>
      <c r="G1254" s="49"/>
      <c r="H1254" s="49" t="s">
        <v>1011</v>
      </c>
      <c r="I1254" s="49">
        <v>1</v>
      </c>
      <c r="J1254" s="53">
        <v>35822</v>
      </c>
      <c r="K1254" s="49" t="s">
        <v>588</v>
      </c>
      <c r="L1254" s="49" t="s">
        <v>3</v>
      </c>
      <c r="M1254" s="49" t="s">
        <v>1366</v>
      </c>
      <c r="N1254" s="54">
        <v>2</v>
      </c>
      <c r="O1254" s="54">
        <v>1</v>
      </c>
      <c r="P1254" s="49" t="s">
        <v>1141</v>
      </c>
      <c r="Q1254" s="49" t="s">
        <v>588</v>
      </c>
      <c r="R1254" s="49" t="s">
        <v>376</v>
      </c>
      <c r="S1254" s="49"/>
      <c r="T1254" s="49"/>
      <c r="U1254" s="49"/>
      <c r="V1254" s="49"/>
      <c r="W1254" s="49"/>
      <c r="X1254" s="49"/>
      <c r="Y1254" s="49"/>
      <c r="Z1254" s="54"/>
      <c r="AA1254" s="55">
        <v>2</v>
      </c>
      <c r="AB1254" s="55">
        <v>1</v>
      </c>
      <c r="AC1254" s="56">
        <v>0</v>
      </c>
      <c r="AD1254" s="49" t="s">
        <v>1033</v>
      </c>
      <c r="AE1254" s="47">
        <f t="shared" si="114"/>
        <v>1</v>
      </c>
      <c r="AF1254" s="47">
        <f t="shared" si="115"/>
        <v>0</v>
      </c>
      <c r="AG1254" s="47">
        <f t="shared" si="116"/>
        <v>0</v>
      </c>
      <c r="AH1254" s="49" t="s">
        <v>588</v>
      </c>
      <c r="AI1254" s="49" t="s">
        <v>1175</v>
      </c>
      <c r="AJ1254" s="49" t="s">
        <v>376</v>
      </c>
      <c r="AK1254" s="47" t="s">
        <v>658</v>
      </c>
      <c r="AL1254" s="49" t="s">
        <v>1366</v>
      </c>
      <c r="AM1254" s="49" t="s">
        <v>1317</v>
      </c>
      <c r="AN1254" s="49" t="s">
        <v>376</v>
      </c>
      <c r="AO1254" s="47" t="s">
        <v>658</v>
      </c>
      <c r="AP1254" s="49"/>
      <c r="AQ1254" s="49">
        <v>2</v>
      </c>
      <c r="AR1254" s="49"/>
      <c r="AS1254" s="49"/>
      <c r="AT1254" s="43"/>
      <c r="AU1254" s="49" t="s">
        <v>376</v>
      </c>
      <c r="AV1254" s="49"/>
      <c r="AW1254" s="49" t="s">
        <v>30</v>
      </c>
      <c r="AX1254" s="49"/>
      <c r="AY1254" s="49"/>
      <c r="AZ1254" s="49" t="s">
        <v>30</v>
      </c>
      <c r="BA1254" s="49"/>
      <c r="BB1254" s="57"/>
      <c r="BC1254" s="49"/>
      <c r="BD1254" s="57"/>
      <c r="BE1254" s="57"/>
      <c r="BF1254" s="32">
        <v>1</v>
      </c>
      <c r="BG1254" s="49">
        <v>1</v>
      </c>
      <c r="BH1254" s="49"/>
      <c r="BI1254" s="49" t="s">
        <v>588</v>
      </c>
      <c r="BJ1254" s="49" t="s">
        <v>1366</v>
      </c>
      <c r="BK1254" s="49">
        <v>1998</v>
      </c>
      <c r="BL1254" s="43" t="str">
        <f t="shared" si="117"/>
        <v>1998Liverpool</v>
      </c>
      <c r="BM1254" s="49" t="str">
        <f t="shared" si="118"/>
        <v>Liverpool</v>
      </c>
      <c r="BN1254" s="49"/>
      <c r="BO1254" s="49"/>
      <c r="BP1254" s="49"/>
      <c r="BQ1254" s="49"/>
      <c r="BR1254" s="49"/>
      <c r="BS1254" s="49"/>
      <c r="BT1254" s="49"/>
      <c r="BU1254" s="49"/>
      <c r="BV1254" s="49" t="s">
        <v>376</v>
      </c>
      <c r="BW1254" s="49" t="s">
        <v>376</v>
      </c>
      <c r="BX1254" s="49"/>
      <c r="BY1254" s="49"/>
      <c r="BZ1254" s="50"/>
      <c r="CA1254" s="50"/>
      <c r="CB1254" s="88" t="str">
        <f t="shared" si="119"/>
        <v>19980127</v>
      </c>
    </row>
    <row r="1255" spans="1:80" s="47" customFormat="1" ht="12.95" customHeight="1" x14ac:dyDescent="0.2">
      <c r="A1255" s="43">
        <v>1</v>
      </c>
      <c r="B1255" s="43">
        <v>27</v>
      </c>
      <c r="C1255" s="43">
        <v>1998</v>
      </c>
      <c r="D1255" s="43" t="s">
        <v>658</v>
      </c>
      <c r="E1255" s="43" t="s">
        <v>345</v>
      </c>
      <c r="F1255" s="51" t="s">
        <v>1327</v>
      </c>
      <c r="G1255" s="43"/>
      <c r="H1255" s="51" t="s">
        <v>1011</v>
      </c>
      <c r="I1255" s="51">
        <v>1</v>
      </c>
      <c r="J1255" s="52">
        <v>35822</v>
      </c>
      <c r="K1255" s="43" t="s">
        <v>1366</v>
      </c>
      <c r="L1255" s="43" t="s">
        <v>4</v>
      </c>
      <c r="M1255" s="43" t="s">
        <v>588</v>
      </c>
      <c r="N1255" s="46">
        <v>1</v>
      </c>
      <c r="O1255" s="46">
        <v>2</v>
      </c>
      <c r="P1255" s="51" t="s">
        <v>1141</v>
      </c>
      <c r="Q1255" s="51" t="s">
        <v>588</v>
      </c>
      <c r="R1255" s="51" t="s">
        <v>376</v>
      </c>
      <c r="S1255" s="43"/>
      <c r="T1255" s="43"/>
      <c r="U1255" s="43"/>
      <c r="V1255" s="43"/>
      <c r="W1255" s="43"/>
      <c r="X1255" s="43"/>
      <c r="Y1255" s="43"/>
      <c r="Z1255" s="43"/>
      <c r="AA1255" s="43"/>
      <c r="AB1255" s="43"/>
      <c r="AC1255" s="43"/>
      <c r="AD1255" s="43" t="s">
        <v>1037</v>
      </c>
      <c r="AE1255" s="47">
        <f t="shared" si="114"/>
        <v>0</v>
      </c>
      <c r="AF1255" s="47">
        <f t="shared" si="115"/>
        <v>0</v>
      </c>
      <c r="AG1255" s="47">
        <f t="shared" si="116"/>
        <v>1</v>
      </c>
      <c r="AH1255" s="43" t="s">
        <v>1366</v>
      </c>
      <c r="AI1255" s="43" t="s">
        <v>1317</v>
      </c>
      <c r="AJ1255" s="43" t="s">
        <v>376</v>
      </c>
      <c r="AK1255" s="43" t="s">
        <v>658</v>
      </c>
      <c r="AL1255" s="43" t="s">
        <v>588</v>
      </c>
      <c r="AM1255" s="43" t="s">
        <v>1175</v>
      </c>
      <c r="AN1255" s="43" t="s">
        <v>376</v>
      </c>
      <c r="AO1255" s="43" t="s">
        <v>658</v>
      </c>
      <c r="AP1255" s="43"/>
      <c r="AQ1255" s="43">
        <v>2</v>
      </c>
      <c r="AR1255" s="43"/>
      <c r="AS1255" s="43"/>
      <c r="AT1255" s="43"/>
      <c r="AU1255" s="43" t="s">
        <v>376</v>
      </c>
      <c r="AV1255" s="43"/>
      <c r="AW1255" s="43" t="s">
        <v>30</v>
      </c>
      <c r="AX1255" s="43"/>
      <c r="AY1255" s="43"/>
      <c r="AZ1255" s="43" t="s">
        <v>30</v>
      </c>
      <c r="BA1255" s="51"/>
      <c r="BB1255" s="48"/>
      <c r="BC1255" s="43"/>
      <c r="BD1255" s="43"/>
      <c r="BE1255" s="43"/>
      <c r="BF1255" s="43">
        <v>1</v>
      </c>
      <c r="BG1255" s="43">
        <v>2</v>
      </c>
      <c r="BH1255" s="43">
        <v>1</v>
      </c>
      <c r="BI1255" s="43" t="s">
        <v>1366</v>
      </c>
      <c r="BJ1255" s="43" t="s">
        <v>588</v>
      </c>
      <c r="BK1255" s="43">
        <v>1998</v>
      </c>
      <c r="BL1255" s="43" t="str">
        <f t="shared" si="117"/>
        <v>1998Middlesbrough</v>
      </c>
      <c r="BM1255" s="49" t="str">
        <f t="shared" si="118"/>
        <v>Liverpool</v>
      </c>
      <c r="BN1255" s="43"/>
      <c r="BO1255" s="43"/>
      <c r="BP1255" s="43"/>
      <c r="BQ1255" s="43"/>
      <c r="BR1255" s="43"/>
      <c r="BS1255" s="43"/>
      <c r="BT1255" s="43"/>
      <c r="BU1255" s="43"/>
      <c r="BV1255" s="43" t="s">
        <v>376</v>
      </c>
      <c r="BW1255" s="43" t="s">
        <v>376</v>
      </c>
      <c r="BX1255" s="43"/>
      <c r="BY1255" s="49"/>
      <c r="BZ1255" s="50"/>
      <c r="CA1255" s="50"/>
      <c r="CB1255" s="88" t="str">
        <f t="shared" si="119"/>
        <v>19980127</v>
      </c>
    </row>
    <row r="1256" spans="1:80" s="47" customFormat="1" ht="12.95" customHeight="1" x14ac:dyDescent="0.2">
      <c r="A1256" s="43">
        <v>1</v>
      </c>
      <c r="B1256" s="43">
        <v>28</v>
      </c>
      <c r="C1256" s="43">
        <v>1998</v>
      </c>
      <c r="D1256" s="49" t="s">
        <v>658</v>
      </c>
      <c r="E1256" s="49" t="s">
        <v>345</v>
      </c>
      <c r="F1256" s="49" t="s">
        <v>1327</v>
      </c>
      <c r="G1256" s="49"/>
      <c r="H1256" s="49" t="s">
        <v>1011</v>
      </c>
      <c r="I1256" s="49">
        <v>1</v>
      </c>
      <c r="J1256" s="53">
        <v>35823</v>
      </c>
      <c r="K1256" s="49" t="s">
        <v>587</v>
      </c>
      <c r="L1256" s="49" t="s">
        <v>3</v>
      </c>
      <c r="M1256" s="49" t="s">
        <v>816</v>
      </c>
      <c r="N1256" s="54">
        <v>2</v>
      </c>
      <c r="O1256" s="54">
        <v>1</v>
      </c>
      <c r="P1256" s="49" t="s">
        <v>1281</v>
      </c>
      <c r="Q1256" s="49" t="s">
        <v>1017</v>
      </c>
      <c r="R1256" s="49" t="s">
        <v>376</v>
      </c>
      <c r="S1256" s="49"/>
      <c r="T1256" s="49"/>
      <c r="U1256" s="49"/>
      <c r="V1256" s="49"/>
      <c r="W1256" s="49"/>
      <c r="X1256" s="49"/>
      <c r="Y1256" s="49"/>
      <c r="Z1256" s="54"/>
      <c r="AA1256" s="55">
        <v>2</v>
      </c>
      <c r="AB1256" s="55">
        <v>1</v>
      </c>
      <c r="AC1256" s="56">
        <v>0</v>
      </c>
      <c r="AD1256" s="49" t="s">
        <v>1033</v>
      </c>
      <c r="AE1256" s="47">
        <f t="shared" si="114"/>
        <v>1</v>
      </c>
      <c r="AF1256" s="47">
        <f t="shared" si="115"/>
        <v>0</v>
      </c>
      <c r="AG1256" s="47">
        <f t="shared" si="116"/>
        <v>0</v>
      </c>
      <c r="AH1256" s="49" t="s">
        <v>1017</v>
      </c>
      <c r="AI1256" s="49" t="s">
        <v>1018</v>
      </c>
      <c r="AJ1256" s="49" t="s">
        <v>376</v>
      </c>
      <c r="AK1256" s="47" t="s">
        <v>658</v>
      </c>
      <c r="AL1256" s="49" t="s">
        <v>1017</v>
      </c>
      <c r="AM1256" s="49" t="s">
        <v>1018</v>
      </c>
      <c r="AN1256" s="49" t="s">
        <v>376</v>
      </c>
      <c r="AO1256" s="47" t="s">
        <v>658</v>
      </c>
      <c r="AP1256" s="49"/>
      <c r="AQ1256" s="49">
        <v>2</v>
      </c>
      <c r="AR1256" s="49"/>
      <c r="AS1256" s="49"/>
      <c r="AT1256" s="43" t="s">
        <v>1308</v>
      </c>
      <c r="AU1256" s="49" t="s">
        <v>376</v>
      </c>
      <c r="AV1256" s="49"/>
      <c r="AW1256" s="49" t="s">
        <v>30</v>
      </c>
      <c r="AX1256" s="49"/>
      <c r="AY1256" s="49"/>
      <c r="AZ1256" s="49" t="s">
        <v>30</v>
      </c>
      <c r="BA1256" s="49"/>
      <c r="BB1256" s="57"/>
      <c r="BC1256" s="49"/>
      <c r="BD1256" s="57"/>
      <c r="BE1256" s="57"/>
      <c r="BF1256" s="32">
        <v>1</v>
      </c>
      <c r="BG1256" s="49">
        <v>1</v>
      </c>
      <c r="BH1256" s="49"/>
      <c r="BI1256" s="49" t="s">
        <v>587</v>
      </c>
      <c r="BJ1256" s="49" t="s">
        <v>816</v>
      </c>
      <c r="BK1256" s="49">
        <v>1998</v>
      </c>
      <c r="BL1256" s="43" t="str">
        <f t="shared" si="117"/>
        <v>1998Arsenal</v>
      </c>
      <c r="BM1256" s="49" t="str">
        <f t="shared" si="118"/>
        <v>Arsenal</v>
      </c>
      <c r="BN1256" s="49"/>
      <c r="BO1256" s="49"/>
      <c r="BP1256" s="49"/>
      <c r="BQ1256" s="49"/>
      <c r="BR1256" s="49"/>
      <c r="BS1256" s="49"/>
      <c r="BT1256" s="49"/>
      <c r="BU1256" s="49"/>
      <c r="BV1256" s="49" t="s">
        <v>376</v>
      </c>
      <c r="BW1256" s="49" t="s">
        <v>376</v>
      </c>
      <c r="BX1256" s="49"/>
      <c r="BY1256" s="49"/>
      <c r="BZ1256" s="50"/>
      <c r="CA1256" s="50"/>
      <c r="CB1256" s="88" t="str">
        <f t="shared" si="119"/>
        <v>19980128</v>
      </c>
    </row>
    <row r="1257" spans="1:80" s="47" customFormat="1" ht="12.95" customHeight="1" x14ac:dyDescent="0.2">
      <c r="A1257" s="43">
        <v>1</v>
      </c>
      <c r="B1257" s="43">
        <v>28</v>
      </c>
      <c r="C1257" s="43">
        <v>1998</v>
      </c>
      <c r="D1257" s="49" t="s">
        <v>658</v>
      </c>
      <c r="E1257" s="49" t="s">
        <v>345</v>
      </c>
      <c r="F1257" s="49" t="s">
        <v>1327</v>
      </c>
      <c r="G1257" s="49"/>
      <c r="H1257" s="49" t="s">
        <v>1011</v>
      </c>
      <c r="I1257" s="49">
        <v>1</v>
      </c>
      <c r="J1257" s="53">
        <v>35823</v>
      </c>
      <c r="K1257" s="49" t="s">
        <v>816</v>
      </c>
      <c r="L1257" s="49" t="s">
        <v>4</v>
      </c>
      <c r="M1257" s="49" t="s">
        <v>587</v>
      </c>
      <c r="N1257" s="54">
        <v>1</v>
      </c>
      <c r="O1257" s="54">
        <v>2</v>
      </c>
      <c r="P1257" s="49" t="s">
        <v>1281</v>
      </c>
      <c r="Q1257" s="49" t="s">
        <v>1017</v>
      </c>
      <c r="R1257" s="49" t="s">
        <v>376</v>
      </c>
      <c r="S1257" s="49"/>
      <c r="T1257" s="49"/>
      <c r="U1257" s="49"/>
      <c r="V1257" s="49"/>
      <c r="W1257" s="49"/>
      <c r="X1257" s="49"/>
      <c r="Y1257" s="49"/>
      <c r="Z1257" s="54"/>
      <c r="AA1257" s="55">
        <v>1</v>
      </c>
      <c r="AB1257" s="55">
        <v>2</v>
      </c>
      <c r="AC1257" s="56">
        <v>1</v>
      </c>
      <c r="AD1257" s="49" t="s">
        <v>1037</v>
      </c>
      <c r="AE1257" s="47">
        <f t="shared" si="114"/>
        <v>0</v>
      </c>
      <c r="AF1257" s="47">
        <f t="shared" si="115"/>
        <v>0</v>
      </c>
      <c r="AG1257" s="47">
        <f t="shared" si="116"/>
        <v>1</v>
      </c>
      <c r="AH1257" s="49" t="s">
        <v>1017</v>
      </c>
      <c r="AI1257" s="49" t="s">
        <v>1018</v>
      </c>
      <c r="AJ1257" s="49" t="s">
        <v>376</v>
      </c>
      <c r="AK1257" s="47" t="s">
        <v>658</v>
      </c>
      <c r="AL1257" s="49" t="s">
        <v>1017</v>
      </c>
      <c r="AM1257" s="49" t="s">
        <v>1018</v>
      </c>
      <c r="AN1257" s="49" t="s">
        <v>376</v>
      </c>
      <c r="AO1257" s="47" t="s">
        <v>658</v>
      </c>
      <c r="AP1257" s="49"/>
      <c r="AQ1257" s="49">
        <v>2</v>
      </c>
      <c r="AR1257" s="49"/>
      <c r="AS1257" s="49"/>
      <c r="AT1257" s="43" t="s">
        <v>1308</v>
      </c>
      <c r="AU1257" s="49" t="s">
        <v>376</v>
      </c>
      <c r="AV1257" s="49"/>
      <c r="AW1257" s="49" t="s">
        <v>30</v>
      </c>
      <c r="AX1257" s="49"/>
      <c r="AY1257" s="49"/>
      <c r="AZ1257" s="49" t="s">
        <v>30</v>
      </c>
      <c r="BA1257" s="49"/>
      <c r="BB1257" s="57"/>
      <c r="BC1257" s="49"/>
      <c r="BD1257" s="57"/>
      <c r="BE1257" s="57"/>
      <c r="BF1257" s="32">
        <v>1</v>
      </c>
      <c r="BG1257" s="49">
        <v>1</v>
      </c>
      <c r="BH1257" s="49"/>
      <c r="BI1257" s="49" t="s">
        <v>816</v>
      </c>
      <c r="BJ1257" s="49" t="s">
        <v>587</v>
      </c>
      <c r="BK1257" s="49">
        <v>1998</v>
      </c>
      <c r="BL1257" s="43" t="str">
        <f t="shared" si="117"/>
        <v>1998Chelsea</v>
      </c>
      <c r="BM1257" s="49" t="str">
        <f t="shared" si="118"/>
        <v>Arsenal</v>
      </c>
      <c r="BN1257" s="49"/>
      <c r="BO1257" s="49"/>
      <c r="BP1257" s="49"/>
      <c r="BQ1257" s="49"/>
      <c r="BR1257" s="49"/>
      <c r="BS1257" s="49"/>
      <c r="BT1257" s="49"/>
      <c r="BU1257" s="49"/>
      <c r="BV1257" s="49" t="s">
        <v>376</v>
      </c>
      <c r="BW1257" s="49" t="s">
        <v>376</v>
      </c>
      <c r="BX1257" s="49"/>
      <c r="BY1257" s="49"/>
      <c r="BZ1257" s="50"/>
      <c r="CA1257" s="50"/>
      <c r="CB1257" s="88" t="str">
        <f t="shared" si="119"/>
        <v>19980128</v>
      </c>
    </row>
    <row r="1258" spans="1:80" s="47" customFormat="1" ht="12.95" customHeight="1" x14ac:dyDescent="0.2">
      <c r="A1258" s="43">
        <v>2</v>
      </c>
      <c r="B1258" s="43">
        <v>18</v>
      </c>
      <c r="C1258" s="43">
        <v>1998</v>
      </c>
      <c r="D1258" s="43" t="s">
        <v>658</v>
      </c>
      <c r="E1258" s="43" t="s">
        <v>345</v>
      </c>
      <c r="F1258" s="51" t="s">
        <v>1327</v>
      </c>
      <c r="G1258" s="43"/>
      <c r="H1258" s="51" t="s">
        <v>1011</v>
      </c>
      <c r="I1258" s="51">
        <v>2</v>
      </c>
      <c r="J1258" s="52">
        <v>35844</v>
      </c>
      <c r="K1258" s="43" t="s">
        <v>1366</v>
      </c>
      <c r="L1258" s="43" t="s">
        <v>3</v>
      </c>
      <c r="M1258" s="43" t="s">
        <v>588</v>
      </c>
      <c r="N1258" s="46">
        <v>2</v>
      </c>
      <c r="O1258" s="46">
        <v>0</v>
      </c>
      <c r="P1258" s="51" t="s">
        <v>1403</v>
      </c>
      <c r="Q1258" s="51" t="s">
        <v>1366</v>
      </c>
      <c r="R1258" s="51" t="s">
        <v>376</v>
      </c>
      <c r="S1258" s="43"/>
      <c r="T1258" s="43"/>
      <c r="U1258" s="43"/>
      <c r="V1258" s="43"/>
      <c r="W1258" s="43"/>
      <c r="X1258" s="43"/>
      <c r="Y1258" s="43"/>
      <c r="Z1258" s="43"/>
      <c r="AA1258" s="43"/>
      <c r="AB1258" s="43"/>
      <c r="AC1258" s="43"/>
      <c r="AD1258" s="43" t="s">
        <v>1033</v>
      </c>
      <c r="AE1258" s="47">
        <f t="shared" si="114"/>
        <v>1</v>
      </c>
      <c r="AF1258" s="47">
        <f t="shared" si="115"/>
        <v>0</v>
      </c>
      <c r="AG1258" s="47">
        <f t="shared" si="116"/>
        <v>0</v>
      </c>
      <c r="AH1258" s="43" t="s">
        <v>1366</v>
      </c>
      <c r="AI1258" s="43" t="s">
        <v>1317</v>
      </c>
      <c r="AJ1258" s="43" t="s">
        <v>376</v>
      </c>
      <c r="AK1258" s="43" t="s">
        <v>658</v>
      </c>
      <c r="AL1258" s="43" t="s">
        <v>588</v>
      </c>
      <c r="AM1258" s="43" t="s">
        <v>1175</v>
      </c>
      <c r="AN1258" s="43" t="s">
        <v>376</v>
      </c>
      <c r="AO1258" s="43" t="s">
        <v>658</v>
      </c>
      <c r="AP1258" s="43"/>
      <c r="AQ1258" s="43">
        <v>2</v>
      </c>
      <c r="AR1258" s="43"/>
      <c r="AS1258" s="43"/>
      <c r="AT1258" s="43"/>
      <c r="AU1258" s="43" t="s">
        <v>376</v>
      </c>
      <c r="AV1258" s="43"/>
      <c r="AW1258" s="43" t="s">
        <v>30</v>
      </c>
      <c r="AX1258" s="43"/>
      <c r="AY1258" s="43"/>
      <c r="AZ1258" s="43" t="s">
        <v>30</v>
      </c>
      <c r="BA1258" s="51"/>
      <c r="BB1258" s="48"/>
      <c r="BC1258" s="43"/>
      <c r="BD1258" s="43"/>
      <c r="BE1258" s="43"/>
      <c r="BF1258" s="43">
        <v>1</v>
      </c>
      <c r="BG1258" s="43">
        <v>2</v>
      </c>
      <c r="BH1258" s="43">
        <v>1</v>
      </c>
      <c r="BI1258" s="43" t="s">
        <v>1366</v>
      </c>
      <c r="BJ1258" s="43" t="s">
        <v>588</v>
      </c>
      <c r="BK1258" s="43">
        <v>1998</v>
      </c>
      <c r="BL1258" s="43" t="str">
        <f t="shared" si="117"/>
        <v>1998Middlesbrough</v>
      </c>
      <c r="BM1258" s="49" t="str">
        <f t="shared" si="118"/>
        <v>Middlesbrough</v>
      </c>
      <c r="BN1258" s="43"/>
      <c r="BO1258" s="43"/>
      <c r="BP1258" s="43"/>
      <c r="BQ1258" s="43"/>
      <c r="BR1258" s="43"/>
      <c r="BS1258" s="43"/>
      <c r="BT1258" s="43"/>
      <c r="BU1258" s="43"/>
      <c r="BV1258" s="43" t="s">
        <v>376</v>
      </c>
      <c r="BW1258" s="43" t="s">
        <v>376</v>
      </c>
      <c r="BX1258" s="43"/>
      <c r="BY1258" s="49"/>
      <c r="BZ1258" s="50"/>
      <c r="CA1258" s="50"/>
      <c r="CB1258" s="88" t="str">
        <f t="shared" si="119"/>
        <v>19980218</v>
      </c>
    </row>
    <row r="1259" spans="1:80" s="47" customFormat="1" ht="12.95" customHeight="1" x14ac:dyDescent="0.2">
      <c r="A1259" s="43">
        <v>2</v>
      </c>
      <c r="B1259" s="43">
        <v>18</v>
      </c>
      <c r="C1259" s="43">
        <v>1998</v>
      </c>
      <c r="D1259" s="49" t="s">
        <v>658</v>
      </c>
      <c r="E1259" s="49" t="s">
        <v>345</v>
      </c>
      <c r="F1259" s="49" t="s">
        <v>1327</v>
      </c>
      <c r="G1259" s="49"/>
      <c r="H1259" s="49" t="s">
        <v>1011</v>
      </c>
      <c r="I1259" s="49">
        <v>2</v>
      </c>
      <c r="J1259" s="53">
        <v>35844</v>
      </c>
      <c r="K1259" s="49" t="s">
        <v>588</v>
      </c>
      <c r="L1259" s="49" t="s">
        <v>4</v>
      </c>
      <c r="M1259" s="49" t="s">
        <v>1366</v>
      </c>
      <c r="N1259" s="54">
        <v>0</v>
      </c>
      <c r="O1259" s="54">
        <v>2</v>
      </c>
      <c r="P1259" s="49" t="s">
        <v>1403</v>
      </c>
      <c r="Q1259" s="49" t="s">
        <v>1366</v>
      </c>
      <c r="R1259" s="49" t="s">
        <v>376</v>
      </c>
      <c r="S1259" s="49"/>
      <c r="T1259" s="49"/>
      <c r="U1259" s="49"/>
      <c r="V1259" s="49"/>
      <c r="W1259" s="49"/>
      <c r="X1259" s="49"/>
      <c r="Y1259" s="49"/>
      <c r="Z1259" s="54"/>
      <c r="AA1259" s="55">
        <v>2</v>
      </c>
      <c r="AB1259" s="55">
        <v>3</v>
      </c>
      <c r="AC1259" s="56">
        <v>0</v>
      </c>
      <c r="AD1259" s="49" t="s">
        <v>1037</v>
      </c>
      <c r="AE1259" s="47">
        <f t="shared" si="114"/>
        <v>0</v>
      </c>
      <c r="AF1259" s="47">
        <f t="shared" si="115"/>
        <v>0</v>
      </c>
      <c r="AG1259" s="47">
        <f t="shared" si="116"/>
        <v>1</v>
      </c>
      <c r="AH1259" s="49" t="s">
        <v>588</v>
      </c>
      <c r="AI1259" s="49" t="s">
        <v>1175</v>
      </c>
      <c r="AJ1259" s="49" t="s">
        <v>376</v>
      </c>
      <c r="AK1259" s="47" t="s">
        <v>658</v>
      </c>
      <c r="AL1259" s="49" t="s">
        <v>1366</v>
      </c>
      <c r="AM1259" s="49" t="s">
        <v>1317</v>
      </c>
      <c r="AN1259" s="49" t="s">
        <v>376</v>
      </c>
      <c r="AO1259" s="47" t="s">
        <v>658</v>
      </c>
      <c r="AP1259" s="49"/>
      <c r="AQ1259" s="49">
        <v>2</v>
      </c>
      <c r="AR1259" s="49"/>
      <c r="AS1259" s="49">
        <v>1</v>
      </c>
      <c r="AT1259" s="43"/>
      <c r="AU1259" s="49" t="s">
        <v>376</v>
      </c>
      <c r="AV1259" s="49"/>
      <c r="AW1259" s="49" t="s">
        <v>30</v>
      </c>
      <c r="AX1259" s="49"/>
      <c r="AY1259" s="49"/>
      <c r="AZ1259" s="49" t="s">
        <v>30</v>
      </c>
      <c r="BA1259" s="49"/>
      <c r="BB1259" s="57"/>
      <c r="BC1259" s="49"/>
      <c r="BD1259" s="57"/>
      <c r="BE1259" s="57"/>
      <c r="BF1259" s="32">
        <v>1</v>
      </c>
      <c r="BG1259" s="49">
        <v>1</v>
      </c>
      <c r="BH1259" s="49"/>
      <c r="BI1259" s="49" t="s">
        <v>588</v>
      </c>
      <c r="BJ1259" s="49" t="s">
        <v>1366</v>
      </c>
      <c r="BK1259" s="49">
        <v>1998</v>
      </c>
      <c r="BL1259" s="43" t="str">
        <f t="shared" si="117"/>
        <v>1998Liverpool</v>
      </c>
      <c r="BM1259" s="49" t="str">
        <f t="shared" si="118"/>
        <v>Middlesbrough</v>
      </c>
      <c r="BN1259" s="49"/>
      <c r="BO1259" s="49"/>
      <c r="BP1259" s="49"/>
      <c r="BQ1259" s="49"/>
      <c r="BR1259" s="49"/>
      <c r="BS1259" s="49"/>
      <c r="BT1259" s="49"/>
      <c r="BU1259" s="49"/>
      <c r="BV1259" s="49" t="s">
        <v>376</v>
      </c>
      <c r="BW1259" s="49" t="s">
        <v>376</v>
      </c>
      <c r="BX1259" s="49"/>
      <c r="BY1259" s="49"/>
      <c r="BZ1259" s="50"/>
      <c r="CA1259" s="50"/>
      <c r="CB1259" s="88" t="str">
        <f t="shared" si="119"/>
        <v>19980218</v>
      </c>
    </row>
    <row r="1260" spans="1:80" s="47" customFormat="1" ht="12.95" customHeight="1" x14ac:dyDescent="0.2">
      <c r="A1260" s="43">
        <v>2</v>
      </c>
      <c r="B1260" s="43">
        <v>18</v>
      </c>
      <c r="C1260" s="43">
        <v>1998</v>
      </c>
      <c r="D1260" s="49" t="s">
        <v>658</v>
      </c>
      <c r="E1260" s="49" t="s">
        <v>345</v>
      </c>
      <c r="F1260" s="49" t="s">
        <v>1327</v>
      </c>
      <c r="G1260" s="49"/>
      <c r="H1260" s="49" t="s">
        <v>1011</v>
      </c>
      <c r="I1260" s="49">
        <v>2</v>
      </c>
      <c r="J1260" s="53">
        <v>35844</v>
      </c>
      <c r="K1260" s="49" t="s">
        <v>816</v>
      </c>
      <c r="L1260" s="49" t="s">
        <v>3</v>
      </c>
      <c r="M1260" s="49" t="s">
        <v>587</v>
      </c>
      <c r="N1260" s="54">
        <v>3</v>
      </c>
      <c r="O1260" s="54">
        <v>1</v>
      </c>
      <c r="P1260" s="49" t="s">
        <v>1234</v>
      </c>
      <c r="Q1260" s="49" t="s">
        <v>1017</v>
      </c>
      <c r="R1260" s="49" t="s">
        <v>376</v>
      </c>
      <c r="S1260" s="49"/>
      <c r="T1260" s="49"/>
      <c r="U1260" s="49"/>
      <c r="V1260" s="49"/>
      <c r="W1260" s="49"/>
      <c r="X1260" s="49"/>
      <c r="Y1260" s="49"/>
      <c r="Z1260" s="54"/>
      <c r="AA1260" s="55">
        <v>4</v>
      </c>
      <c r="AB1260" s="55">
        <v>3</v>
      </c>
      <c r="AC1260" s="56">
        <v>1</v>
      </c>
      <c r="AD1260" s="49" t="s">
        <v>1033</v>
      </c>
      <c r="AE1260" s="47">
        <f t="shared" si="114"/>
        <v>1</v>
      </c>
      <c r="AF1260" s="47">
        <f t="shared" si="115"/>
        <v>0</v>
      </c>
      <c r="AG1260" s="47">
        <f t="shared" si="116"/>
        <v>0</v>
      </c>
      <c r="AH1260" s="49" t="s">
        <v>1017</v>
      </c>
      <c r="AI1260" s="49" t="s">
        <v>1018</v>
      </c>
      <c r="AJ1260" s="49" t="s">
        <v>376</v>
      </c>
      <c r="AK1260" s="47" t="s">
        <v>658</v>
      </c>
      <c r="AL1260" s="49" t="s">
        <v>1017</v>
      </c>
      <c r="AM1260" s="49" t="s">
        <v>1018</v>
      </c>
      <c r="AN1260" s="49" t="s">
        <v>376</v>
      </c>
      <c r="AO1260" s="47" t="s">
        <v>658</v>
      </c>
      <c r="AP1260" s="49"/>
      <c r="AQ1260" s="49">
        <v>2</v>
      </c>
      <c r="AR1260" s="49"/>
      <c r="AS1260" s="49"/>
      <c r="AT1260" s="43" t="s">
        <v>1308</v>
      </c>
      <c r="AU1260" s="49" t="s">
        <v>376</v>
      </c>
      <c r="AV1260" s="49"/>
      <c r="AW1260" s="49" t="s">
        <v>30</v>
      </c>
      <c r="AX1260" s="49"/>
      <c r="AY1260" s="49"/>
      <c r="AZ1260" s="49" t="s">
        <v>30</v>
      </c>
      <c r="BA1260" s="49"/>
      <c r="BB1260" s="57"/>
      <c r="BC1260" s="49"/>
      <c r="BD1260" s="57"/>
      <c r="BE1260" s="57"/>
      <c r="BF1260" s="32">
        <v>1</v>
      </c>
      <c r="BG1260" s="49">
        <v>1</v>
      </c>
      <c r="BH1260" s="49"/>
      <c r="BI1260" s="49" t="s">
        <v>816</v>
      </c>
      <c r="BJ1260" s="49" t="s">
        <v>587</v>
      </c>
      <c r="BK1260" s="49">
        <v>1998</v>
      </c>
      <c r="BL1260" s="43" t="str">
        <f t="shared" si="117"/>
        <v>1998Chelsea</v>
      </c>
      <c r="BM1260" s="49" t="str">
        <f t="shared" si="118"/>
        <v>Chelsea</v>
      </c>
      <c r="BN1260" s="49"/>
      <c r="BO1260" s="49"/>
      <c r="BP1260" s="49"/>
      <c r="BQ1260" s="49"/>
      <c r="BR1260" s="49"/>
      <c r="BS1260" s="49"/>
      <c r="BT1260" s="49"/>
      <c r="BU1260" s="49"/>
      <c r="BV1260" s="49" t="s">
        <v>376</v>
      </c>
      <c r="BW1260" s="49" t="s">
        <v>376</v>
      </c>
      <c r="BX1260" s="49"/>
      <c r="BY1260" s="49"/>
      <c r="BZ1260" s="50"/>
      <c r="CA1260" s="50"/>
      <c r="CB1260" s="88" t="str">
        <f t="shared" si="119"/>
        <v>19980218</v>
      </c>
    </row>
    <row r="1261" spans="1:80" s="47" customFormat="1" ht="12.95" customHeight="1" x14ac:dyDescent="0.2">
      <c r="A1261" s="43">
        <v>2</v>
      </c>
      <c r="B1261" s="43">
        <v>18</v>
      </c>
      <c r="C1261" s="43">
        <v>1998</v>
      </c>
      <c r="D1261" s="49" t="s">
        <v>658</v>
      </c>
      <c r="E1261" s="49" t="s">
        <v>345</v>
      </c>
      <c r="F1261" s="49" t="s">
        <v>1327</v>
      </c>
      <c r="G1261" s="49"/>
      <c r="H1261" s="49" t="s">
        <v>1011</v>
      </c>
      <c r="I1261" s="49">
        <v>2</v>
      </c>
      <c r="J1261" s="53">
        <v>35844</v>
      </c>
      <c r="K1261" s="49" t="s">
        <v>587</v>
      </c>
      <c r="L1261" s="49" t="s">
        <v>4</v>
      </c>
      <c r="M1261" s="49" t="s">
        <v>816</v>
      </c>
      <c r="N1261" s="54">
        <v>1</v>
      </c>
      <c r="O1261" s="54">
        <v>3</v>
      </c>
      <c r="P1261" s="49" t="s">
        <v>1234</v>
      </c>
      <c r="Q1261" s="49" t="s">
        <v>1017</v>
      </c>
      <c r="R1261" s="49" t="s">
        <v>376</v>
      </c>
      <c r="S1261" s="49"/>
      <c r="T1261" s="49"/>
      <c r="U1261" s="49"/>
      <c r="V1261" s="49"/>
      <c r="W1261" s="49"/>
      <c r="X1261" s="49"/>
      <c r="Y1261" s="49"/>
      <c r="Z1261" s="54"/>
      <c r="AA1261" s="55">
        <v>3</v>
      </c>
      <c r="AB1261" s="55">
        <v>4</v>
      </c>
      <c r="AC1261" s="56">
        <v>1</v>
      </c>
      <c r="AD1261" s="49" t="s">
        <v>1037</v>
      </c>
      <c r="AE1261" s="47">
        <f t="shared" si="114"/>
        <v>0</v>
      </c>
      <c r="AF1261" s="47">
        <f t="shared" si="115"/>
        <v>0</v>
      </c>
      <c r="AG1261" s="47">
        <f t="shared" si="116"/>
        <v>1</v>
      </c>
      <c r="AH1261" s="49" t="s">
        <v>1017</v>
      </c>
      <c r="AI1261" s="49" t="s">
        <v>1018</v>
      </c>
      <c r="AJ1261" s="49" t="s">
        <v>376</v>
      </c>
      <c r="AK1261" s="47" t="s">
        <v>658</v>
      </c>
      <c r="AL1261" s="49" t="s">
        <v>1017</v>
      </c>
      <c r="AM1261" s="49" t="s">
        <v>1018</v>
      </c>
      <c r="AN1261" s="49" t="s">
        <v>376</v>
      </c>
      <c r="AO1261" s="47" t="s">
        <v>658</v>
      </c>
      <c r="AP1261" s="49"/>
      <c r="AQ1261" s="49">
        <v>2</v>
      </c>
      <c r="AR1261" s="49"/>
      <c r="AS1261" s="49">
        <v>1</v>
      </c>
      <c r="AT1261" s="43" t="s">
        <v>1308</v>
      </c>
      <c r="AU1261" s="49" t="s">
        <v>376</v>
      </c>
      <c r="AV1261" s="49"/>
      <c r="AW1261" s="49" t="s">
        <v>30</v>
      </c>
      <c r="AX1261" s="49"/>
      <c r="AY1261" s="49"/>
      <c r="AZ1261" s="49" t="s">
        <v>30</v>
      </c>
      <c r="BA1261" s="49"/>
      <c r="BB1261" s="57"/>
      <c r="BC1261" s="49"/>
      <c r="BD1261" s="57"/>
      <c r="BE1261" s="57"/>
      <c r="BF1261" s="32">
        <v>1</v>
      </c>
      <c r="BG1261" s="49">
        <v>1</v>
      </c>
      <c r="BH1261" s="49"/>
      <c r="BI1261" s="49" t="s">
        <v>587</v>
      </c>
      <c r="BJ1261" s="49" t="s">
        <v>816</v>
      </c>
      <c r="BK1261" s="49">
        <v>1998</v>
      </c>
      <c r="BL1261" s="43" t="str">
        <f t="shared" si="117"/>
        <v>1998Arsenal</v>
      </c>
      <c r="BM1261" s="49" t="str">
        <f t="shared" si="118"/>
        <v>Chelsea</v>
      </c>
      <c r="BN1261" s="49"/>
      <c r="BO1261" s="49"/>
      <c r="BP1261" s="49"/>
      <c r="BQ1261" s="49"/>
      <c r="BR1261" s="49"/>
      <c r="BS1261" s="49"/>
      <c r="BT1261" s="49"/>
      <c r="BU1261" s="49"/>
      <c r="BV1261" s="49" t="s">
        <v>376</v>
      </c>
      <c r="BW1261" s="49" t="s">
        <v>376</v>
      </c>
      <c r="BX1261" s="49"/>
      <c r="BY1261" s="49"/>
      <c r="BZ1261" s="50"/>
      <c r="CA1261" s="50"/>
      <c r="CB1261" s="88" t="str">
        <f t="shared" si="119"/>
        <v>19980218</v>
      </c>
    </row>
    <row r="1262" spans="1:80" s="47" customFormat="1" ht="12.95" customHeight="1" x14ac:dyDescent="0.2">
      <c r="A1262" s="43">
        <v>3</v>
      </c>
      <c r="B1262" s="43">
        <v>29</v>
      </c>
      <c r="C1262" s="43">
        <v>1998</v>
      </c>
      <c r="D1262" s="49" t="s">
        <v>658</v>
      </c>
      <c r="E1262" s="49" t="s">
        <v>345</v>
      </c>
      <c r="F1262" s="49" t="s">
        <v>1327</v>
      </c>
      <c r="G1262" s="49"/>
      <c r="H1262" s="49" t="s">
        <v>40</v>
      </c>
      <c r="I1262" s="49"/>
      <c r="J1262" s="53">
        <v>35883</v>
      </c>
      <c r="K1262" s="49" t="s">
        <v>816</v>
      </c>
      <c r="L1262" s="49" t="s">
        <v>3</v>
      </c>
      <c r="M1262" s="49" t="s">
        <v>1366</v>
      </c>
      <c r="N1262" s="54">
        <v>2</v>
      </c>
      <c r="O1262" s="54">
        <v>0</v>
      </c>
      <c r="P1262" s="49" t="s">
        <v>1268</v>
      </c>
      <c r="Q1262" s="49" t="s">
        <v>1017</v>
      </c>
      <c r="R1262" s="49" t="s">
        <v>376</v>
      </c>
      <c r="S1262" s="49"/>
      <c r="T1262" s="49"/>
      <c r="U1262" s="49"/>
      <c r="V1262" s="49"/>
      <c r="W1262" s="49"/>
      <c r="X1262" s="49"/>
      <c r="Y1262" s="49"/>
      <c r="Z1262" s="54"/>
      <c r="AA1262" s="49"/>
      <c r="AB1262" s="49"/>
      <c r="AC1262" s="49"/>
      <c r="AD1262" s="49"/>
      <c r="AE1262" s="47">
        <f t="shared" si="114"/>
        <v>1</v>
      </c>
      <c r="AF1262" s="47">
        <f t="shared" si="115"/>
        <v>0</v>
      </c>
      <c r="AG1262" s="47">
        <f t="shared" si="116"/>
        <v>0</v>
      </c>
      <c r="AH1262" s="49" t="s">
        <v>1017</v>
      </c>
      <c r="AI1262" s="49" t="s">
        <v>1018</v>
      </c>
      <c r="AJ1262" s="49" t="s">
        <v>376</v>
      </c>
      <c r="AK1262" s="47" t="s">
        <v>658</v>
      </c>
      <c r="AL1262" s="49" t="s">
        <v>1366</v>
      </c>
      <c r="AM1262" s="49" t="s">
        <v>1317</v>
      </c>
      <c r="AN1262" s="49" t="s">
        <v>376</v>
      </c>
      <c r="AO1262" s="47" t="s">
        <v>658</v>
      </c>
      <c r="AP1262" s="49"/>
      <c r="AQ1262" s="49">
        <v>1</v>
      </c>
      <c r="AR1262" s="49"/>
      <c r="AS1262" s="49" t="s">
        <v>1393</v>
      </c>
      <c r="AT1262" s="43"/>
      <c r="AU1262" s="49" t="s">
        <v>376</v>
      </c>
      <c r="AV1262" s="49"/>
      <c r="AW1262" s="49" t="s">
        <v>30</v>
      </c>
      <c r="AX1262" s="49"/>
      <c r="AY1262" s="49"/>
      <c r="AZ1262" s="54" t="s">
        <v>30</v>
      </c>
      <c r="BA1262" s="49"/>
      <c r="BB1262" s="57" t="s">
        <v>30</v>
      </c>
      <c r="BC1262" s="49" t="s">
        <v>30</v>
      </c>
      <c r="BD1262" s="57"/>
      <c r="BE1262" s="57" t="s">
        <v>1394</v>
      </c>
      <c r="BF1262" s="32">
        <v>1</v>
      </c>
      <c r="BG1262" s="49">
        <v>1</v>
      </c>
      <c r="BH1262" s="49"/>
      <c r="BI1262" s="49" t="s">
        <v>816</v>
      </c>
      <c r="BJ1262" s="49" t="s">
        <v>1366</v>
      </c>
      <c r="BK1262" s="49">
        <v>1998</v>
      </c>
      <c r="BL1262" s="43" t="str">
        <f t="shared" si="117"/>
        <v>1998Chelsea</v>
      </c>
      <c r="BM1262" s="49" t="str">
        <f t="shared" si="118"/>
        <v>London</v>
      </c>
      <c r="BN1262" s="49"/>
      <c r="BO1262" s="49"/>
      <c r="BP1262" s="49"/>
      <c r="BQ1262" s="49"/>
      <c r="BR1262" s="49"/>
      <c r="BS1262" s="49"/>
      <c r="BT1262" s="49"/>
      <c r="BU1262" s="49"/>
      <c r="BV1262" s="49" t="s">
        <v>376</v>
      </c>
      <c r="BW1262" s="49" t="s">
        <v>376</v>
      </c>
      <c r="BX1262" s="49"/>
      <c r="BY1262" s="49"/>
      <c r="BZ1262" s="50"/>
      <c r="CA1262" s="50"/>
      <c r="CB1262" s="88" t="str">
        <f t="shared" si="119"/>
        <v>19980329</v>
      </c>
    </row>
    <row r="1263" spans="1:80" s="47" customFormat="1" ht="12.95" customHeight="1" x14ac:dyDescent="0.2">
      <c r="A1263" s="43">
        <v>3</v>
      </c>
      <c r="B1263" s="43">
        <v>29</v>
      </c>
      <c r="C1263" s="43">
        <v>1998</v>
      </c>
      <c r="D1263" s="43" t="s">
        <v>658</v>
      </c>
      <c r="E1263" s="43" t="s">
        <v>345</v>
      </c>
      <c r="F1263" s="51" t="s">
        <v>1327</v>
      </c>
      <c r="G1263" s="43"/>
      <c r="H1263" s="51" t="s">
        <v>40</v>
      </c>
      <c r="I1263" s="51"/>
      <c r="J1263" s="52">
        <v>35883</v>
      </c>
      <c r="K1263" s="43" t="s">
        <v>1366</v>
      </c>
      <c r="L1263" s="43" t="s">
        <v>4</v>
      </c>
      <c r="M1263" s="43" t="s">
        <v>816</v>
      </c>
      <c r="N1263" s="46">
        <v>0</v>
      </c>
      <c r="O1263" s="46">
        <v>2</v>
      </c>
      <c r="P1263" s="51" t="s">
        <v>1268</v>
      </c>
      <c r="Q1263" s="51" t="s">
        <v>1017</v>
      </c>
      <c r="R1263" s="51" t="s">
        <v>376</v>
      </c>
      <c r="S1263" s="43"/>
      <c r="T1263" s="43"/>
      <c r="U1263" s="43"/>
      <c r="V1263" s="43"/>
      <c r="W1263" s="43"/>
      <c r="X1263" s="43"/>
      <c r="Y1263" s="43"/>
      <c r="Z1263" s="43"/>
      <c r="AA1263" s="43"/>
      <c r="AB1263" s="43"/>
      <c r="AC1263" s="43"/>
      <c r="AD1263" s="43"/>
      <c r="AE1263" s="47">
        <f t="shared" si="114"/>
        <v>0</v>
      </c>
      <c r="AF1263" s="47">
        <f t="shared" si="115"/>
        <v>0</v>
      </c>
      <c r="AG1263" s="47">
        <f t="shared" si="116"/>
        <v>1</v>
      </c>
      <c r="AH1263" s="43" t="s">
        <v>1366</v>
      </c>
      <c r="AI1263" s="43" t="s">
        <v>1317</v>
      </c>
      <c r="AJ1263" s="43" t="s">
        <v>376</v>
      </c>
      <c r="AK1263" s="43" t="s">
        <v>658</v>
      </c>
      <c r="AL1263" s="43" t="s">
        <v>1017</v>
      </c>
      <c r="AM1263" s="43" t="s">
        <v>1018</v>
      </c>
      <c r="AN1263" s="43" t="s">
        <v>376</v>
      </c>
      <c r="AO1263" s="43" t="s">
        <v>658</v>
      </c>
      <c r="AP1263" s="43"/>
      <c r="AQ1263" s="43">
        <v>1</v>
      </c>
      <c r="AR1263" s="43"/>
      <c r="AS1263" s="43"/>
      <c r="AT1263" s="43"/>
      <c r="AU1263" s="43" t="s">
        <v>376</v>
      </c>
      <c r="AV1263" s="43"/>
      <c r="AW1263" s="43" t="s">
        <v>30</v>
      </c>
      <c r="AX1263" s="43"/>
      <c r="AY1263" s="43"/>
      <c r="AZ1263" s="43" t="s">
        <v>30</v>
      </c>
      <c r="BA1263" s="51"/>
      <c r="BB1263" s="48"/>
      <c r="BC1263" s="43" t="s">
        <v>30</v>
      </c>
      <c r="BD1263" s="43"/>
      <c r="BE1263" s="43"/>
      <c r="BF1263" s="43">
        <v>1</v>
      </c>
      <c r="BG1263" s="43">
        <v>2</v>
      </c>
      <c r="BH1263" s="43">
        <v>1</v>
      </c>
      <c r="BI1263" s="43" t="s">
        <v>1366</v>
      </c>
      <c r="BJ1263" s="43" t="s">
        <v>816</v>
      </c>
      <c r="BK1263" s="43">
        <v>1998</v>
      </c>
      <c r="BL1263" s="43" t="str">
        <f t="shared" si="117"/>
        <v>1998Middlesbrough</v>
      </c>
      <c r="BM1263" s="49" t="str">
        <f t="shared" si="118"/>
        <v>London</v>
      </c>
      <c r="BN1263" s="43"/>
      <c r="BO1263" s="43"/>
      <c r="BP1263" s="43"/>
      <c r="BQ1263" s="43"/>
      <c r="BR1263" s="43"/>
      <c r="BS1263" s="43"/>
      <c r="BT1263" s="43"/>
      <c r="BU1263" s="43"/>
      <c r="BV1263" s="43" t="s">
        <v>376</v>
      </c>
      <c r="BW1263" s="43" t="s">
        <v>376</v>
      </c>
      <c r="BX1263" s="43"/>
      <c r="BY1263" s="49"/>
      <c r="BZ1263" s="50"/>
      <c r="CA1263" s="50"/>
      <c r="CB1263" s="88" t="str">
        <f t="shared" si="119"/>
        <v>19980329</v>
      </c>
    </row>
    <row r="1264" spans="1:80" s="47" customFormat="1" ht="12.95" customHeight="1" x14ac:dyDescent="0.2">
      <c r="A1264" s="43">
        <v>4</v>
      </c>
      <c r="B1264" s="43">
        <v>5</v>
      </c>
      <c r="C1264" s="43">
        <v>1998</v>
      </c>
      <c r="D1264" s="49" t="s">
        <v>658</v>
      </c>
      <c r="E1264" s="49" t="s">
        <v>345</v>
      </c>
      <c r="F1264" s="49" t="s">
        <v>1010</v>
      </c>
      <c r="G1264" s="49"/>
      <c r="H1264" s="49" t="s">
        <v>1011</v>
      </c>
      <c r="I1264" s="49"/>
      <c r="J1264" s="53">
        <v>35890</v>
      </c>
      <c r="K1264" s="49" t="s">
        <v>805</v>
      </c>
      <c r="L1264" s="49" t="s">
        <v>3</v>
      </c>
      <c r="M1264" s="49" t="s">
        <v>1207</v>
      </c>
      <c r="N1264" s="54">
        <v>1</v>
      </c>
      <c r="O1264" s="54">
        <v>0</v>
      </c>
      <c r="P1264" s="49" t="s">
        <v>1246</v>
      </c>
      <c r="Q1264" s="49" t="s">
        <v>1101</v>
      </c>
      <c r="R1264" s="49" t="s">
        <v>376</v>
      </c>
      <c r="S1264" s="49"/>
      <c r="T1264" s="49"/>
      <c r="U1264" s="49"/>
      <c r="V1264" s="49"/>
      <c r="W1264" s="49"/>
      <c r="X1264" s="49"/>
      <c r="Y1264" s="49"/>
      <c r="Z1264" s="54"/>
      <c r="AA1264" s="49"/>
      <c r="AB1264" s="49"/>
      <c r="AC1264" s="49"/>
      <c r="AD1264" s="49"/>
      <c r="AE1264" s="47">
        <f t="shared" si="114"/>
        <v>1</v>
      </c>
      <c r="AF1264" s="47">
        <f t="shared" si="115"/>
        <v>0</v>
      </c>
      <c r="AG1264" s="47">
        <f t="shared" si="116"/>
        <v>0</v>
      </c>
      <c r="AH1264" s="49" t="s">
        <v>1227</v>
      </c>
      <c r="AI1264" s="49" t="s">
        <v>1164</v>
      </c>
      <c r="AJ1264" s="49" t="s">
        <v>376</v>
      </c>
      <c r="AK1264" s="47" t="s">
        <v>658</v>
      </c>
      <c r="AL1264" s="49" t="s">
        <v>1097</v>
      </c>
      <c r="AM1264" s="49" t="s">
        <v>1098</v>
      </c>
      <c r="AN1264" s="49" t="s">
        <v>376</v>
      </c>
      <c r="AO1264" s="47" t="s">
        <v>658</v>
      </c>
      <c r="AP1264" s="49"/>
      <c r="AQ1264" s="49">
        <v>2</v>
      </c>
      <c r="AR1264" s="49"/>
      <c r="AS1264" s="49"/>
      <c r="AT1264" s="43"/>
      <c r="AU1264" s="49" t="s">
        <v>376</v>
      </c>
      <c r="AV1264" s="49"/>
      <c r="AW1264" s="49" t="s">
        <v>30</v>
      </c>
      <c r="AX1264" s="49"/>
      <c r="AY1264" s="49" t="s">
        <v>30</v>
      </c>
      <c r="AZ1264" s="49"/>
      <c r="BA1264" s="49"/>
      <c r="BB1264" s="57"/>
      <c r="BC1264" s="49"/>
      <c r="BD1264" s="57"/>
      <c r="BE1264" s="57"/>
      <c r="BF1264" s="32">
        <v>1</v>
      </c>
      <c r="BG1264" s="49">
        <v>1</v>
      </c>
      <c r="BH1264" s="49"/>
      <c r="BI1264" s="49" t="s">
        <v>805</v>
      </c>
      <c r="BJ1264" s="49" t="s">
        <v>1207</v>
      </c>
      <c r="BK1264" s="49">
        <v>1998</v>
      </c>
      <c r="BL1264" s="43" t="str">
        <f t="shared" si="117"/>
        <v>1998Newcastle United</v>
      </c>
      <c r="BM1264" s="49" t="str">
        <f t="shared" si="118"/>
        <v>Manchester</v>
      </c>
      <c r="BN1264" s="49"/>
      <c r="BO1264" s="49"/>
      <c r="BP1264" s="49"/>
      <c r="BQ1264" s="49"/>
      <c r="BR1264" s="49"/>
      <c r="BS1264" s="49"/>
      <c r="BT1264" s="49"/>
      <c r="BU1264" s="49"/>
      <c r="BV1264" s="49" t="s">
        <v>376</v>
      </c>
      <c r="BW1264" s="49" t="s">
        <v>376</v>
      </c>
      <c r="BX1264" s="49"/>
      <c r="BY1264" s="49"/>
      <c r="BZ1264" s="50"/>
      <c r="CA1264" s="50"/>
      <c r="CB1264" s="88" t="str">
        <f t="shared" si="119"/>
        <v>19980405</v>
      </c>
    </row>
    <row r="1265" spans="1:80" s="47" customFormat="1" ht="12.95" customHeight="1" x14ac:dyDescent="0.2">
      <c r="A1265" s="43">
        <v>4</v>
      </c>
      <c r="B1265" s="43">
        <v>5</v>
      </c>
      <c r="C1265" s="43">
        <v>1998</v>
      </c>
      <c r="D1265" s="43" t="s">
        <v>658</v>
      </c>
      <c r="E1265" s="43" t="s">
        <v>345</v>
      </c>
      <c r="F1265" s="44" t="s">
        <v>1010</v>
      </c>
      <c r="G1265" s="43"/>
      <c r="H1265" s="44" t="s">
        <v>1011</v>
      </c>
      <c r="I1265" s="44"/>
      <c r="J1265" s="45">
        <v>35890</v>
      </c>
      <c r="K1265" s="43" t="s">
        <v>1207</v>
      </c>
      <c r="L1265" s="43" t="s">
        <v>4</v>
      </c>
      <c r="M1265" s="43" t="s">
        <v>805</v>
      </c>
      <c r="N1265" s="46">
        <v>0</v>
      </c>
      <c r="O1265" s="46">
        <v>1</v>
      </c>
      <c r="P1265" s="44" t="s">
        <v>1246</v>
      </c>
      <c r="Q1265" s="44" t="s">
        <v>1101</v>
      </c>
      <c r="R1265" s="44" t="s">
        <v>376</v>
      </c>
      <c r="S1265" s="43"/>
      <c r="T1265" s="43"/>
      <c r="U1265" s="43"/>
      <c r="V1265" s="43"/>
      <c r="W1265" s="43"/>
      <c r="X1265" s="43"/>
      <c r="Y1265" s="43"/>
      <c r="Z1265" s="43"/>
      <c r="AA1265" s="43"/>
      <c r="AB1265" s="43"/>
      <c r="AC1265" s="43"/>
      <c r="AD1265" s="43"/>
      <c r="AE1265" s="47">
        <f t="shared" si="114"/>
        <v>0</v>
      </c>
      <c r="AF1265" s="47">
        <f t="shared" si="115"/>
        <v>0</v>
      </c>
      <c r="AG1265" s="47">
        <f t="shared" si="116"/>
        <v>1</v>
      </c>
      <c r="AH1265" s="43" t="s">
        <v>1097</v>
      </c>
      <c r="AI1265" s="43" t="s">
        <v>1098</v>
      </c>
      <c r="AJ1265" s="43" t="s">
        <v>376</v>
      </c>
      <c r="AK1265" s="43" t="s">
        <v>658</v>
      </c>
      <c r="AL1265" s="43" t="s">
        <v>1227</v>
      </c>
      <c r="AM1265" s="43" t="s">
        <v>1164</v>
      </c>
      <c r="AN1265" s="43" t="s">
        <v>376</v>
      </c>
      <c r="AO1265" s="43" t="s">
        <v>658</v>
      </c>
      <c r="AP1265" s="43"/>
      <c r="AQ1265" s="43">
        <v>2</v>
      </c>
      <c r="AR1265" s="43"/>
      <c r="AS1265" s="43"/>
      <c r="AT1265" s="43"/>
      <c r="AU1265" s="43" t="s">
        <v>376</v>
      </c>
      <c r="AV1265" s="43"/>
      <c r="AW1265" s="43" t="s">
        <v>30</v>
      </c>
      <c r="AX1265" s="43"/>
      <c r="AY1265" s="43" t="s">
        <v>30</v>
      </c>
      <c r="AZ1265" s="43"/>
      <c r="BA1265" s="44"/>
      <c r="BB1265" s="48"/>
      <c r="BC1265" s="43"/>
      <c r="BD1265" s="43"/>
      <c r="BE1265" s="43"/>
      <c r="BF1265" s="43">
        <v>1</v>
      </c>
      <c r="BG1265" s="43">
        <v>2</v>
      </c>
      <c r="BH1265" s="43">
        <v>1</v>
      </c>
      <c r="BI1265" s="43" t="s">
        <v>1207</v>
      </c>
      <c r="BJ1265" s="43" t="s">
        <v>805</v>
      </c>
      <c r="BK1265" s="43">
        <v>1998</v>
      </c>
      <c r="BL1265" s="43" t="str">
        <f t="shared" si="117"/>
        <v>1998Sheffield United</v>
      </c>
      <c r="BM1265" s="49" t="str">
        <f t="shared" si="118"/>
        <v>Manchester</v>
      </c>
      <c r="BN1265" s="43"/>
      <c r="BO1265" s="43"/>
      <c r="BP1265" s="43"/>
      <c r="BQ1265" s="43"/>
      <c r="BR1265" s="43"/>
      <c r="BS1265" s="43"/>
      <c r="BT1265" s="43"/>
      <c r="BU1265" s="43"/>
      <c r="BV1265" s="43" t="s">
        <v>376</v>
      </c>
      <c r="BW1265" s="43" t="s">
        <v>376</v>
      </c>
      <c r="BX1265" s="43"/>
      <c r="BY1265" s="49"/>
      <c r="BZ1265" s="50"/>
      <c r="CA1265" s="50"/>
      <c r="CB1265" s="88" t="str">
        <f t="shared" si="119"/>
        <v>19980405</v>
      </c>
    </row>
    <row r="1266" spans="1:80" s="47" customFormat="1" ht="12.95" customHeight="1" x14ac:dyDescent="0.2">
      <c r="A1266" s="43">
        <v>4</v>
      </c>
      <c r="B1266" s="43">
        <v>5</v>
      </c>
      <c r="C1266" s="43">
        <v>1998</v>
      </c>
      <c r="D1266" s="49" t="s">
        <v>658</v>
      </c>
      <c r="E1266" s="49" t="s">
        <v>345</v>
      </c>
      <c r="F1266" s="49" t="s">
        <v>1010</v>
      </c>
      <c r="G1266" s="49"/>
      <c r="H1266" s="49" t="s">
        <v>1011</v>
      </c>
      <c r="I1266" s="49"/>
      <c r="J1266" s="53">
        <v>35890</v>
      </c>
      <c r="K1266" s="49" t="s">
        <v>587</v>
      </c>
      <c r="L1266" s="49" t="s">
        <v>3</v>
      </c>
      <c r="M1266" s="49" t="s">
        <v>1151</v>
      </c>
      <c r="N1266" s="54">
        <v>1</v>
      </c>
      <c r="O1266" s="54">
        <v>0</v>
      </c>
      <c r="P1266" s="49" t="s">
        <v>1219</v>
      </c>
      <c r="Q1266" s="49" t="s">
        <v>1111</v>
      </c>
      <c r="R1266" s="49" t="s">
        <v>376</v>
      </c>
      <c r="S1266" s="49"/>
      <c r="T1266" s="49"/>
      <c r="U1266" s="49"/>
      <c r="V1266" s="49"/>
      <c r="W1266" s="49"/>
      <c r="X1266" s="49"/>
      <c r="Y1266" s="49"/>
      <c r="Z1266" s="54"/>
      <c r="AA1266" s="49"/>
      <c r="AB1266" s="49"/>
      <c r="AC1266" s="49"/>
      <c r="AD1266" s="49"/>
      <c r="AE1266" s="47">
        <f t="shared" si="114"/>
        <v>1</v>
      </c>
      <c r="AF1266" s="47">
        <f t="shared" si="115"/>
        <v>0</v>
      </c>
      <c r="AG1266" s="47">
        <f t="shared" si="116"/>
        <v>0</v>
      </c>
      <c r="AH1266" s="49" t="s">
        <v>1017</v>
      </c>
      <c r="AI1266" s="49" t="s">
        <v>1018</v>
      </c>
      <c r="AJ1266" s="49" t="s">
        <v>376</v>
      </c>
      <c r="AK1266" s="47" t="s">
        <v>658</v>
      </c>
      <c r="AL1266" s="49" t="s">
        <v>1111</v>
      </c>
      <c r="AM1266" s="49" t="s">
        <v>1126</v>
      </c>
      <c r="AN1266" s="49" t="s">
        <v>376</v>
      </c>
      <c r="AO1266" s="47" t="s">
        <v>658</v>
      </c>
      <c r="AP1266" s="49"/>
      <c r="AQ1266" s="49">
        <v>2</v>
      </c>
      <c r="AR1266" s="49"/>
      <c r="AS1266" s="49"/>
      <c r="AT1266" s="43"/>
      <c r="AU1266" s="49" t="s">
        <v>376</v>
      </c>
      <c r="AV1266" s="49"/>
      <c r="AW1266" s="49" t="s">
        <v>30</v>
      </c>
      <c r="AX1266" s="49"/>
      <c r="AY1266" s="49" t="s">
        <v>30</v>
      </c>
      <c r="AZ1266" s="49"/>
      <c r="BA1266" s="49"/>
      <c r="BB1266" s="57"/>
      <c r="BC1266" s="49"/>
      <c r="BD1266" s="57"/>
      <c r="BE1266" s="57"/>
      <c r="BF1266" s="32">
        <v>1</v>
      </c>
      <c r="BG1266" s="49">
        <v>1</v>
      </c>
      <c r="BH1266" s="49"/>
      <c r="BI1266" s="49" t="s">
        <v>587</v>
      </c>
      <c r="BJ1266" s="49" t="s">
        <v>1151</v>
      </c>
      <c r="BK1266" s="49">
        <v>1998</v>
      </c>
      <c r="BL1266" s="43" t="str">
        <f t="shared" si="117"/>
        <v>1998Arsenal</v>
      </c>
      <c r="BM1266" s="49" t="str">
        <f t="shared" si="118"/>
        <v>Birmingham</v>
      </c>
      <c r="BN1266" s="49"/>
      <c r="BO1266" s="49"/>
      <c r="BP1266" s="49"/>
      <c r="BQ1266" s="49"/>
      <c r="BR1266" s="49"/>
      <c r="BS1266" s="49"/>
      <c r="BT1266" s="49"/>
      <c r="BU1266" s="49"/>
      <c r="BV1266" s="49" t="s">
        <v>376</v>
      </c>
      <c r="BW1266" s="49" t="s">
        <v>376</v>
      </c>
      <c r="BX1266" s="49"/>
      <c r="BY1266" s="49"/>
      <c r="BZ1266" s="50"/>
      <c r="CA1266" s="50"/>
      <c r="CB1266" s="88" t="str">
        <f t="shared" si="119"/>
        <v>19980405</v>
      </c>
    </row>
    <row r="1267" spans="1:80" s="47" customFormat="1" ht="12.95" customHeight="1" x14ac:dyDescent="0.2">
      <c r="A1267" s="43">
        <v>4</v>
      </c>
      <c r="B1267" s="43">
        <v>5</v>
      </c>
      <c r="C1267" s="43">
        <v>1998</v>
      </c>
      <c r="D1267" s="43" t="s">
        <v>658</v>
      </c>
      <c r="E1267" s="43" t="s">
        <v>345</v>
      </c>
      <c r="F1267" s="44" t="s">
        <v>1010</v>
      </c>
      <c r="G1267" s="43"/>
      <c r="H1267" s="44" t="s">
        <v>1011</v>
      </c>
      <c r="I1267" s="44"/>
      <c r="J1267" s="45">
        <v>35890</v>
      </c>
      <c r="K1267" s="43" t="s">
        <v>1151</v>
      </c>
      <c r="L1267" s="43" t="s">
        <v>4</v>
      </c>
      <c r="M1267" s="43" t="s">
        <v>587</v>
      </c>
      <c r="N1267" s="46">
        <v>0</v>
      </c>
      <c r="O1267" s="46">
        <v>1</v>
      </c>
      <c r="P1267" s="44" t="s">
        <v>1219</v>
      </c>
      <c r="Q1267" s="44" t="s">
        <v>1111</v>
      </c>
      <c r="R1267" s="44" t="s">
        <v>376</v>
      </c>
      <c r="S1267" s="43"/>
      <c r="T1267" s="43"/>
      <c r="U1267" s="43"/>
      <c r="V1267" s="43"/>
      <c r="W1267" s="43"/>
      <c r="X1267" s="43"/>
      <c r="Y1267" s="43"/>
      <c r="Z1267" s="43"/>
      <c r="AA1267" s="43"/>
      <c r="AB1267" s="43"/>
      <c r="AC1267" s="43"/>
      <c r="AD1267" s="43"/>
      <c r="AE1267" s="47">
        <f t="shared" si="114"/>
        <v>0</v>
      </c>
      <c r="AF1267" s="47">
        <f t="shared" si="115"/>
        <v>0</v>
      </c>
      <c r="AG1267" s="47">
        <f t="shared" si="116"/>
        <v>1</v>
      </c>
      <c r="AH1267" s="43" t="s">
        <v>1111</v>
      </c>
      <c r="AI1267" s="43" t="s">
        <v>1126</v>
      </c>
      <c r="AJ1267" s="43" t="s">
        <v>376</v>
      </c>
      <c r="AK1267" s="43" t="s">
        <v>658</v>
      </c>
      <c r="AL1267" s="43" t="s">
        <v>1017</v>
      </c>
      <c r="AM1267" s="43" t="s">
        <v>1018</v>
      </c>
      <c r="AN1267" s="43" t="s">
        <v>376</v>
      </c>
      <c r="AO1267" s="43" t="s">
        <v>658</v>
      </c>
      <c r="AP1267" s="43"/>
      <c r="AQ1267" s="43">
        <v>2</v>
      </c>
      <c r="AR1267" s="43"/>
      <c r="AS1267" s="43"/>
      <c r="AT1267" s="43"/>
      <c r="AU1267" s="43" t="s">
        <v>376</v>
      </c>
      <c r="AV1267" s="43"/>
      <c r="AW1267" s="43" t="s">
        <v>30</v>
      </c>
      <c r="AX1267" s="43"/>
      <c r="AY1267" s="43" t="s">
        <v>30</v>
      </c>
      <c r="AZ1267" s="43"/>
      <c r="BA1267" s="44"/>
      <c r="BB1267" s="48"/>
      <c r="BC1267" s="43"/>
      <c r="BD1267" s="43"/>
      <c r="BE1267" s="43"/>
      <c r="BF1267" s="43">
        <v>1</v>
      </c>
      <c r="BG1267" s="43">
        <v>2</v>
      </c>
      <c r="BH1267" s="43">
        <v>1</v>
      </c>
      <c r="BI1267" s="43" t="s">
        <v>1151</v>
      </c>
      <c r="BJ1267" s="43" t="s">
        <v>587</v>
      </c>
      <c r="BK1267" s="43">
        <v>1998</v>
      </c>
      <c r="BL1267" s="43" t="str">
        <f t="shared" si="117"/>
        <v>1998Wolverhampton Wanderers</v>
      </c>
      <c r="BM1267" s="49" t="str">
        <f t="shared" si="118"/>
        <v>Birmingham</v>
      </c>
      <c r="BN1267" s="43"/>
      <c r="BO1267" s="43"/>
      <c r="BP1267" s="43"/>
      <c r="BQ1267" s="43"/>
      <c r="BR1267" s="43"/>
      <c r="BS1267" s="43"/>
      <c r="BT1267" s="43"/>
      <c r="BU1267" s="43"/>
      <c r="BV1267" s="43" t="s">
        <v>376</v>
      </c>
      <c r="BW1267" s="43" t="s">
        <v>376</v>
      </c>
      <c r="BX1267" s="43"/>
      <c r="BY1267" s="49"/>
      <c r="BZ1267" s="50"/>
      <c r="CA1267" s="50"/>
      <c r="CB1267" s="88" t="str">
        <f t="shared" si="119"/>
        <v>19980405</v>
      </c>
    </row>
    <row r="1268" spans="1:80" s="47" customFormat="1" ht="12.95" customHeight="1" x14ac:dyDescent="0.2">
      <c r="A1268" s="43">
        <v>5</v>
      </c>
      <c r="B1268" s="43">
        <v>16</v>
      </c>
      <c r="C1268" s="43">
        <v>1998</v>
      </c>
      <c r="D1268" s="49" t="s">
        <v>658</v>
      </c>
      <c r="E1268" s="49" t="s">
        <v>345</v>
      </c>
      <c r="F1268" s="49" t="s">
        <v>1010</v>
      </c>
      <c r="G1268" s="49"/>
      <c r="H1268" s="49" t="s">
        <v>40</v>
      </c>
      <c r="I1268" s="49"/>
      <c r="J1268" s="53">
        <v>35931</v>
      </c>
      <c r="K1268" s="49" t="s">
        <v>587</v>
      </c>
      <c r="L1268" s="49" t="s">
        <v>3</v>
      </c>
      <c r="M1268" s="49" t="s">
        <v>805</v>
      </c>
      <c r="N1268" s="54">
        <v>2</v>
      </c>
      <c r="O1268" s="54">
        <v>0</v>
      </c>
      <c r="P1268" s="49" t="s">
        <v>1268</v>
      </c>
      <c r="Q1268" s="49" t="s">
        <v>1017</v>
      </c>
      <c r="R1268" s="49" t="s">
        <v>376</v>
      </c>
      <c r="S1268" s="49"/>
      <c r="T1268" s="49"/>
      <c r="U1268" s="49"/>
      <c r="V1268" s="49"/>
      <c r="W1268" s="49"/>
      <c r="X1268" s="49"/>
      <c r="Y1268" s="49"/>
      <c r="Z1268" s="54"/>
      <c r="AA1268" s="49"/>
      <c r="AB1268" s="49"/>
      <c r="AC1268" s="49"/>
      <c r="AD1268" s="49"/>
      <c r="AE1268" s="47">
        <f t="shared" si="114"/>
        <v>1</v>
      </c>
      <c r="AF1268" s="47">
        <f t="shared" si="115"/>
        <v>0</v>
      </c>
      <c r="AG1268" s="47">
        <f t="shared" si="116"/>
        <v>0</v>
      </c>
      <c r="AH1268" s="49" t="s">
        <v>1017</v>
      </c>
      <c r="AI1268" s="49" t="s">
        <v>1018</v>
      </c>
      <c r="AJ1268" s="49" t="s">
        <v>376</v>
      </c>
      <c r="AK1268" s="47" t="s">
        <v>658</v>
      </c>
      <c r="AL1268" s="49" t="s">
        <v>1227</v>
      </c>
      <c r="AM1268" s="49" t="s">
        <v>1164</v>
      </c>
      <c r="AN1268" s="49" t="s">
        <v>376</v>
      </c>
      <c r="AO1268" s="47" t="s">
        <v>658</v>
      </c>
      <c r="AP1268" s="49"/>
      <c r="AQ1268" s="49">
        <v>1</v>
      </c>
      <c r="AR1268" s="49"/>
      <c r="AS1268" s="49" t="s">
        <v>1393</v>
      </c>
      <c r="AT1268" s="43"/>
      <c r="AU1268" s="49" t="s">
        <v>376</v>
      </c>
      <c r="AV1268" s="49"/>
      <c r="AW1268" s="49" t="s">
        <v>30</v>
      </c>
      <c r="AX1268" s="49"/>
      <c r="AY1268" s="54" t="s">
        <v>30</v>
      </c>
      <c r="AZ1268" s="49"/>
      <c r="BA1268" s="49"/>
      <c r="BB1268" s="57" t="s">
        <v>30</v>
      </c>
      <c r="BC1268" s="49" t="s">
        <v>30</v>
      </c>
      <c r="BD1268" s="57"/>
      <c r="BE1268" s="57"/>
      <c r="BF1268" s="32">
        <v>1</v>
      </c>
      <c r="BG1268" s="49">
        <v>1</v>
      </c>
      <c r="BH1268" s="49"/>
      <c r="BI1268" s="49" t="s">
        <v>587</v>
      </c>
      <c r="BJ1268" s="49" t="s">
        <v>805</v>
      </c>
      <c r="BK1268" s="49">
        <v>1998</v>
      </c>
      <c r="BL1268" s="43" t="str">
        <f t="shared" si="117"/>
        <v>1998Arsenal</v>
      </c>
      <c r="BM1268" s="49" t="str">
        <f t="shared" si="118"/>
        <v>London</v>
      </c>
      <c r="BN1268" s="49"/>
      <c r="BO1268" s="49"/>
      <c r="BP1268" s="49"/>
      <c r="BQ1268" s="49"/>
      <c r="BR1268" s="49"/>
      <c r="BS1268" s="49"/>
      <c r="BT1268" s="49"/>
      <c r="BU1268" s="49"/>
      <c r="BV1268" s="49" t="s">
        <v>376</v>
      </c>
      <c r="BW1268" s="49" t="s">
        <v>376</v>
      </c>
      <c r="BX1268" s="49"/>
      <c r="BY1268" s="49"/>
      <c r="BZ1268" s="50"/>
      <c r="CA1268" s="50"/>
      <c r="CB1268" s="88" t="str">
        <f t="shared" si="119"/>
        <v>19980516</v>
      </c>
    </row>
    <row r="1269" spans="1:80" s="47" customFormat="1" ht="12.95" customHeight="1" x14ac:dyDescent="0.2">
      <c r="A1269" s="43">
        <v>5</v>
      </c>
      <c r="B1269" s="43">
        <v>16</v>
      </c>
      <c r="C1269" s="43">
        <v>1998</v>
      </c>
      <c r="D1269" s="49" t="s">
        <v>658</v>
      </c>
      <c r="E1269" s="49" t="s">
        <v>345</v>
      </c>
      <c r="F1269" s="49" t="s">
        <v>1010</v>
      </c>
      <c r="G1269" s="49"/>
      <c r="H1269" s="49" t="s">
        <v>40</v>
      </c>
      <c r="I1269" s="49"/>
      <c r="J1269" s="53">
        <v>35931</v>
      </c>
      <c r="K1269" s="49" t="s">
        <v>805</v>
      </c>
      <c r="L1269" s="49" t="s">
        <v>4</v>
      </c>
      <c r="M1269" s="49" t="s">
        <v>587</v>
      </c>
      <c r="N1269" s="54">
        <v>0</v>
      </c>
      <c r="O1269" s="54">
        <v>2</v>
      </c>
      <c r="P1269" s="49" t="s">
        <v>1268</v>
      </c>
      <c r="Q1269" s="49" t="s">
        <v>1017</v>
      </c>
      <c r="R1269" s="49" t="s">
        <v>376</v>
      </c>
      <c r="S1269" s="49"/>
      <c r="T1269" s="49"/>
      <c r="U1269" s="49"/>
      <c r="V1269" s="49"/>
      <c r="W1269" s="49"/>
      <c r="X1269" s="49"/>
      <c r="Y1269" s="49"/>
      <c r="Z1269" s="54"/>
      <c r="AA1269" s="49"/>
      <c r="AB1269" s="49"/>
      <c r="AC1269" s="49"/>
      <c r="AD1269" s="49"/>
      <c r="AE1269" s="47">
        <f t="shared" si="114"/>
        <v>0</v>
      </c>
      <c r="AF1269" s="47">
        <f t="shared" si="115"/>
        <v>0</v>
      </c>
      <c r="AG1269" s="47">
        <f t="shared" si="116"/>
        <v>1</v>
      </c>
      <c r="AH1269" s="49" t="s">
        <v>1227</v>
      </c>
      <c r="AI1269" s="49" t="s">
        <v>1164</v>
      </c>
      <c r="AJ1269" s="49" t="s">
        <v>376</v>
      </c>
      <c r="AK1269" s="47" t="s">
        <v>658</v>
      </c>
      <c r="AL1269" s="49" t="s">
        <v>1017</v>
      </c>
      <c r="AM1269" s="49" t="s">
        <v>1018</v>
      </c>
      <c r="AN1269" s="49" t="s">
        <v>376</v>
      </c>
      <c r="AO1269" s="47" t="s">
        <v>658</v>
      </c>
      <c r="AP1269" s="49"/>
      <c r="AQ1269" s="49">
        <v>1</v>
      </c>
      <c r="AR1269" s="49"/>
      <c r="AS1269" s="49">
        <v>1</v>
      </c>
      <c r="AT1269" s="43"/>
      <c r="AU1269" s="49" t="s">
        <v>376</v>
      </c>
      <c r="AV1269" s="49"/>
      <c r="AW1269" s="49" t="s">
        <v>30</v>
      </c>
      <c r="AX1269" s="49"/>
      <c r="AY1269" s="49" t="s">
        <v>30</v>
      </c>
      <c r="AZ1269" s="49"/>
      <c r="BA1269" s="49"/>
      <c r="BB1269" s="57"/>
      <c r="BC1269" s="49" t="s">
        <v>30</v>
      </c>
      <c r="BD1269" s="57"/>
      <c r="BE1269" s="57" t="s">
        <v>1397</v>
      </c>
      <c r="BF1269" s="32">
        <v>1</v>
      </c>
      <c r="BG1269" s="49">
        <v>1</v>
      </c>
      <c r="BH1269" s="49"/>
      <c r="BI1269" s="49" t="s">
        <v>805</v>
      </c>
      <c r="BJ1269" s="49" t="s">
        <v>587</v>
      </c>
      <c r="BK1269" s="49">
        <v>1998</v>
      </c>
      <c r="BL1269" s="43" t="str">
        <f t="shared" si="117"/>
        <v>1998Newcastle United</v>
      </c>
      <c r="BM1269" s="49" t="str">
        <f t="shared" si="118"/>
        <v>London</v>
      </c>
      <c r="BN1269" s="49"/>
      <c r="BO1269" s="49"/>
      <c r="BP1269" s="49"/>
      <c r="BQ1269" s="49"/>
      <c r="BR1269" s="49"/>
      <c r="BS1269" s="49"/>
      <c r="BT1269" s="49"/>
      <c r="BU1269" s="49"/>
      <c r="BV1269" s="49" t="s">
        <v>376</v>
      </c>
      <c r="BW1269" s="49" t="s">
        <v>376</v>
      </c>
      <c r="BX1269" s="49"/>
      <c r="BY1269" s="49"/>
      <c r="BZ1269" s="50"/>
      <c r="CA1269" s="50"/>
      <c r="CB1269" s="88" t="str">
        <f t="shared" si="119"/>
        <v>19980516</v>
      </c>
    </row>
    <row r="1270" spans="1:80" s="47" customFormat="1" ht="12.95" customHeight="1" x14ac:dyDescent="0.2">
      <c r="A1270" s="43">
        <v>1</v>
      </c>
      <c r="B1270" s="43">
        <v>26</v>
      </c>
      <c r="C1270" s="43">
        <v>1999</v>
      </c>
      <c r="D1270" s="43" t="s">
        <v>658</v>
      </c>
      <c r="E1270" s="43" t="s">
        <v>338</v>
      </c>
      <c r="F1270" s="51" t="s">
        <v>1327</v>
      </c>
      <c r="G1270" s="43"/>
      <c r="H1270" s="51" t="s">
        <v>1011</v>
      </c>
      <c r="I1270" s="51">
        <v>1</v>
      </c>
      <c r="J1270" s="52">
        <v>36186</v>
      </c>
      <c r="K1270" s="43" t="s">
        <v>793</v>
      </c>
      <c r="L1270" s="43" t="s">
        <v>4</v>
      </c>
      <c r="M1270" s="43" t="s">
        <v>1291</v>
      </c>
      <c r="N1270" s="46">
        <v>1</v>
      </c>
      <c r="O1270" s="46">
        <v>2</v>
      </c>
      <c r="P1270" s="51" t="s">
        <v>1405</v>
      </c>
      <c r="Q1270" s="51" t="s">
        <v>793</v>
      </c>
      <c r="R1270" s="51" t="s">
        <v>376</v>
      </c>
      <c r="S1270" s="43"/>
      <c r="T1270" s="43"/>
      <c r="U1270" s="43"/>
      <c r="V1270" s="43"/>
      <c r="W1270" s="43"/>
      <c r="X1270" s="43"/>
      <c r="Y1270" s="43"/>
      <c r="Z1270" s="43"/>
      <c r="AA1270" s="43"/>
      <c r="AB1270" s="43"/>
      <c r="AC1270" s="43"/>
      <c r="AD1270" s="43" t="s">
        <v>1033</v>
      </c>
      <c r="AE1270" s="47">
        <f t="shared" si="114"/>
        <v>0</v>
      </c>
      <c r="AF1270" s="47">
        <f t="shared" si="115"/>
        <v>0</v>
      </c>
      <c r="AG1270" s="47">
        <f t="shared" si="116"/>
        <v>1</v>
      </c>
      <c r="AH1270" s="43" t="s">
        <v>793</v>
      </c>
      <c r="AI1270" s="43" t="s">
        <v>1164</v>
      </c>
      <c r="AJ1270" s="43" t="s">
        <v>376</v>
      </c>
      <c r="AK1270" s="43" t="s">
        <v>658</v>
      </c>
      <c r="AL1270" s="43" t="s">
        <v>1278</v>
      </c>
      <c r="AM1270" s="43" t="s">
        <v>1292</v>
      </c>
      <c r="AN1270" s="43" t="s">
        <v>376</v>
      </c>
      <c r="AO1270" s="43" t="s">
        <v>658</v>
      </c>
      <c r="AP1270" s="43"/>
      <c r="AQ1270" s="43">
        <v>2</v>
      </c>
      <c r="AR1270" s="43"/>
      <c r="AS1270" s="43"/>
      <c r="AT1270" s="43"/>
      <c r="AU1270" s="43" t="s">
        <v>376</v>
      </c>
      <c r="AV1270" s="43"/>
      <c r="AW1270" s="43" t="s">
        <v>30</v>
      </c>
      <c r="AX1270" s="43"/>
      <c r="AY1270" s="43"/>
      <c r="AZ1270" s="43" t="s">
        <v>30</v>
      </c>
      <c r="BA1270" s="51"/>
      <c r="BB1270" s="48"/>
      <c r="BC1270" s="43"/>
      <c r="BD1270" s="43"/>
      <c r="BE1270" s="43"/>
      <c r="BF1270" s="43">
        <v>1</v>
      </c>
      <c r="BG1270" s="43">
        <v>2</v>
      </c>
      <c r="BH1270" s="43">
        <v>1</v>
      </c>
      <c r="BI1270" s="43" t="s">
        <v>793</v>
      </c>
      <c r="BJ1270" s="43" t="s">
        <v>1291</v>
      </c>
      <c r="BK1270" s="43">
        <v>1999</v>
      </c>
      <c r="BL1270" s="43" t="str">
        <f t="shared" si="117"/>
        <v>1999Sunderland</v>
      </c>
      <c r="BM1270" s="49" t="str">
        <f t="shared" si="118"/>
        <v>Sunderland</v>
      </c>
      <c r="BN1270" s="43"/>
      <c r="BO1270" s="43"/>
      <c r="BP1270" s="43"/>
      <c r="BQ1270" s="43"/>
      <c r="BR1270" s="43"/>
      <c r="BS1270" s="43"/>
      <c r="BT1270" s="43"/>
      <c r="BU1270" s="43"/>
      <c r="BV1270" s="43" t="s">
        <v>376</v>
      </c>
      <c r="BW1270" s="43" t="s">
        <v>376</v>
      </c>
      <c r="BX1270" s="43"/>
      <c r="BZ1270" s="50"/>
      <c r="CA1270" s="50"/>
      <c r="CB1270" s="88" t="str">
        <f t="shared" si="119"/>
        <v>19990126</v>
      </c>
    </row>
    <row r="1271" spans="1:80" s="47" customFormat="1" ht="12.95" customHeight="1" x14ac:dyDescent="0.2">
      <c r="A1271" s="43">
        <v>1</v>
      </c>
      <c r="B1271" s="43">
        <v>26</v>
      </c>
      <c r="C1271" s="43">
        <v>1999</v>
      </c>
      <c r="D1271" s="49" t="s">
        <v>658</v>
      </c>
      <c r="E1271" s="49" t="s">
        <v>338</v>
      </c>
      <c r="F1271" s="49" t="s">
        <v>1327</v>
      </c>
      <c r="G1271" s="49"/>
      <c r="H1271" s="49" t="s">
        <v>1011</v>
      </c>
      <c r="I1271" s="49">
        <v>1</v>
      </c>
      <c r="J1271" s="53">
        <v>36186</v>
      </c>
      <c r="K1271" s="49" t="s">
        <v>1291</v>
      </c>
      <c r="L1271" s="49" t="s">
        <v>3</v>
      </c>
      <c r="M1271" s="49" t="s">
        <v>793</v>
      </c>
      <c r="N1271" s="54">
        <v>2</v>
      </c>
      <c r="O1271" s="54">
        <v>1</v>
      </c>
      <c r="P1271" s="49" t="s">
        <v>1405</v>
      </c>
      <c r="Q1271" s="49" t="s">
        <v>793</v>
      </c>
      <c r="R1271" s="49" t="s">
        <v>376</v>
      </c>
      <c r="S1271" s="49"/>
      <c r="T1271" s="49"/>
      <c r="U1271" s="49"/>
      <c r="V1271" s="49"/>
      <c r="W1271" s="49"/>
      <c r="X1271" s="49"/>
      <c r="Y1271" s="49"/>
      <c r="Z1271" s="54"/>
      <c r="AA1271" s="55">
        <v>2</v>
      </c>
      <c r="AB1271" s="55">
        <v>1</v>
      </c>
      <c r="AC1271" s="56">
        <v>2</v>
      </c>
      <c r="AD1271" s="49" t="s">
        <v>1037</v>
      </c>
      <c r="AE1271" s="47">
        <f t="shared" si="114"/>
        <v>1</v>
      </c>
      <c r="AF1271" s="47">
        <f t="shared" si="115"/>
        <v>0</v>
      </c>
      <c r="AG1271" s="47">
        <f t="shared" si="116"/>
        <v>0</v>
      </c>
      <c r="AH1271" s="49" t="s">
        <v>1278</v>
      </c>
      <c r="AI1271" s="49" t="s">
        <v>1292</v>
      </c>
      <c r="AJ1271" s="49" t="s">
        <v>376</v>
      </c>
      <c r="AK1271" s="47" t="s">
        <v>658</v>
      </c>
      <c r="AL1271" s="49" t="s">
        <v>793</v>
      </c>
      <c r="AM1271" s="49" t="s">
        <v>1164</v>
      </c>
      <c r="AN1271" s="49" t="s">
        <v>376</v>
      </c>
      <c r="AO1271" s="47" t="s">
        <v>658</v>
      </c>
      <c r="AP1271" s="49"/>
      <c r="AQ1271" s="49">
        <v>2</v>
      </c>
      <c r="AR1271" s="49"/>
      <c r="AS1271" s="49"/>
      <c r="AT1271" s="43"/>
      <c r="AU1271" s="49" t="s">
        <v>376</v>
      </c>
      <c r="AV1271" s="49"/>
      <c r="AW1271" s="49" t="s">
        <v>30</v>
      </c>
      <c r="AX1271" s="49"/>
      <c r="AY1271" s="49"/>
      <c r="AZ1271" s="49" t="s">
        <v>30</v>
      </c>
      <c r="BA1271" s="49"/>
      <c r="BB1271" s="57"/>
      <c r="BC1271" s="49"/>
      <c r="BD1271" s="57"/>
      <c r="BE1271" s="57"/>
      <c r="BF1271" s="32">
        <v>1</v>
      </c>
      <c r="BG1271" s="49">
        <v>1</v>
      </c>
      <c r="BH1271" s="49"/>
      <c r="BI1271" s="49" t="s">
        <v>1291</v>
      </c>
      <c r="BJ1271" s="49" t="s">
        <v>793</v>
      </c>
      <c r="BK1271" s="49">
        <v>1999</v>
      </c>
      <c r="BL1271" s="43" t="str">
        <f t="shared" si="117"/>
        <v>1999Leicester City</v>
      </c>
      <c r="BM1271" s="49" t="str">
        <f t="shared" si="118"/>
        <v>Sunderland</v>
      </c>
      <c r="BN1271" s="49"/>
      <c r="BO1271" s="49"/>
      <c r="BP1271" s="49"/>
      <c r="BQ1271" s="49"/>
      <c r="BR1271" s="49"/>
      <c r="BS1271" s="49"/>
      <c r="BT1271" s="49"/>
      <c r="BU1271" s="49"/>
      <c r="BV1271" s="49" t="s">
        <v>376</v>
      </c>
      <c r="BW1271" s="49" t="s">
        <v>376</v>
      </c>
      <c r="BX1271" s="49"/>
      <c r="BZ1271" s="50"/>
      <c r="CA1271" s="50"/>
      <c r="CB1271" s="88" t="str">
        <f t="shared" si="119"/>
        <v>19990126</v>
      </c>
    </row>
    <row r="1272" spans="1:80" s="47" customFormat="1" ht="12.95" customHeight="1" x14ac:dyDescent="0.2">
      <c r="A1272" s="43">
        <v>1</v>
      </c>
      <c r="B1272" s="43">
        <v>27</v>
      </c>
      <c r="C1272" s="43">
        <v>1999</v>
      </c>
      <c r="D1272" s="49" t="s">
        <v>658</v>
      </c>
      <c r="E1272" s="49" t="s">
        <v>338</v>
      </c>
      <c r="F1272" s="49" t="s">
        <v>1327</v>
      </c>
      <c r="G1272" s="49"/>
      <c r="H1272" s="49" t="s">
        <v>1011</v>
      </c>
      <c r="I1272" s="49">
        <v>1</v>
      </c>
      <c r="J1272" s="53">
        <v>36187</v>
      </c>
      <c r="K1272" s="49" t="s">
        <v>813</v>
      </c>
      <c r="L1272" s="49" t="s">
        <v>1014</v>
      </c>
      <c r="M1272" s="49" t="s">
        <v>1387</v>
      </c>
      <c r="N1272" s="54">
        <v>0</v>
      </c>
      <c r="O1272" s="54">
        <v>0</v>
      </c>
      <c r="P1272" s="49" t="s">
        <v>1222</v>
      </c>
      <c r="Q1272" s="49" t="s">
        <v>1017</v>
      </c>
      <c r="R1272" s="49" t="s">
        <v>376</v>
      </c>
      <c r="S1272" s="49"/>
      <c r="T1272" s="49"/>
      <c r="U1272" s="49"/>
      <c r="V1272" s="49"/>
      <c r="W1272" s="49"/>
      <c r="X1272" s="49"/>
      <c r="Y1272" s="49"/>
      <c r="Z1272" s="54"/>
      <c r="AA1272" s="55">
        <v>0</v>
      </c>
      <c r="AB1272" s="55">
        <v>0</v>
      </c>
      <c r="AC1272" s="56">
        <v>0</v>
      </c>
      <c r="AD1272" s="49" t="s">
        <v>1033</v>
      </c>
      <c r="AE1272" s="47">
        <f t="shared" si="114"/>
        <v>0</v>
      </c>
      <c r="AF1272" s="47">
        <f t="shared" si="115"/>
        <v>1</v>
      </c>
      <c r="AG1272" s="47">
        <f t="shared" si="116"/>
        <v>0</v>
      </c>
      <c r="AH1272" s="49" t="s">
        <v>1017</v>
      </c>
      <c r="AI1272" s="49" t="s">
        <v>1018</v>
      </c>
      <c r="AJ1272" s="49" t="s">
        <v>376</v>
      </c>
      <c r="AK1272" s="47" t="s">
        <v>658</v>
      </c>
      <c r="AL1272" s="49" t="s">
        <v>1017</v>
      </c>
      <c r="AM1272" s="49" t="s">
        <v>1018</v>
      </c>
      <c r="AN1272" s="49" t="s">
        <v>376</v>
      </c>
      <c r="AO1272" s="47" t="s">
        <v>658</v>
      </c>
      <c r="AP1272" s="49"/>
      <c r="AQ1272" s="49">
        <v>2</v>
      </c>
      <c r="AR1272" s="49"/>
      <c r="AS1272" s="49"/>
      <c r="AT1272" s="43"/>
      <c r="AU1272" s="49" t="s">
        <v>376</v>
      </c>
      <c r="AV1272" s="49"/>
      <c r="AW1272" s="49" t="s">
        <v>30</v>
      </c>
      <c r="AX1272" s="49"/>
      <c r="AY1272" s="49"/>
      <c r="AZ1272" s="49" t="s">
        <v>30</v>
      </c>
      <c r="BA1272" s="49"/>
      <c r="BB1272" s="57"/>
      <c r="BC1272" s="49"/>
      <c r="BD1272" s="57"/>
      <c r="BE1272" s="57"/>
      <c r="BF1272" s="32">
        <v>1</v>
      </c>
      <c r="BG1272" s="49">
        <v>1</v>
      </c>
      <c r="BH1272" s="49"/>
      <c r="BI1272" s="49" t="s">
        <v>813</v>
      </c>
      <c r="BJ1272" s="49" t="s">
        <v>1388</v>
      </c>
      <c r="BK1272" s="49">
        <v>1999</v>
      </c>
      <c r="BL1272" s="43" t="str">
        <f t="shared" si="117"/>
        <v>1999Tottenham Hotspur</v>
      </c>
      <c r="BM1272" s="49" t="str">
        <f t="shared" si="118"/>
        <v>Tottenham Hotspur</v>
      </c>
      <c r="BN1272" s="49"/>
      <c r="BO1272" s="49"/>
      <c r="BP1272" s="49"/>
      <c r="BQ1272" s="49"/>
      <c r="BR1272" s="49"/>
      <c r="BS1272" s="49"/>
      <c r="BT1272" s="49"/>
      <c r="BU1272" s="49"/>
      <c r="BV1272" s="49" t="s">
        <v>376</v>
      </c>
      <c r="BW1272" s="49" t="s">
        <v>376</v>
      </c>
      <c r="BX1272" s="49"/>
      <c r="BY1272" s="49"/>
      <c r="BZ1272" s="50"/>
      <c r="CA1272" s="50"/>
      <c r="CB1272" s="88" t="str">
        <f t="shared" si="119"/>
        <v>19990127</v>
      </c>
    </row>
    <row r="1273" spans="1:80" s="47" customFormat="1" ht="12.95" customHeight="1" x14ac:dyDescent="0.2">
      <c r="A1273" s="43">
        <v>1</v>
      </c>
      <c r="B1273" s="43">
        <v>27</v>
      </c>
      <c r="C1273" s="43">
        <v>1999</v>
      </c>
      <c r="D1273" s="49" t="s">
        <v>658</v>
      </c>
      <c r="E1273" s="49" t="s">
        <v>338</v>
      </c>
      <c r="F1273" s="49" t="s">
        <v>1327</v>
      </c>
      <c r="G1273" s="49"/>
      <c r="H1273" s="49" t="s">
        <v>1011</v>
      </c>
      <c r="I1273" s="49">
        <v>1</v>
      </c>
      <c r="J1273" s="53">
        <v>36187</v>
      </c>
      <c r="K1273" s="49" t="s">
        <v>1387</v>
      </c>
      <c r="L1273" s="49" t="s">
        <v>1014</v>
      </c>
      <c r="M1273" s="49" t="s">
        <v>813</v>
      </c>
      <c r="N1273" s="54">
        <v>0</v>
      </c>
      <c r="O1273" s="54">
        <v>0</v>
      </c>
      <c r="P1273" s="49" t="s">
        <v>1222</v>
      </c>
      <c r="Q1273" s="49" t="s">
        <v>1017</v>
      </c>
      <c r="R1273" s="49" t="s">
        <v>376</v>
      </c>
      <c r="S1273" s="49"/>
      <c r="T1273" s="49"/>
      <c r="U1273" s="49"/>
      <c r="V1273" s="49"/>
      <c r="W1273" s="49"/>
      <c r="X1273" s="49"/>
      <c r="Y1273" s="49"/>
      <c r="Z1273" s="54"/>
      <c r="AA1273" s="55">
        <v>0</v>
      </c>
      <c r="AB1273" s="55">
        <v>0</v>
      </c>
      <c r="AC1273" s="56">
        <v>0</v>
      </c>
      <c r="AD1273" s="49" t="s">
        <v>1037</v>
      </c>
      <c r="AE1273" s="47">
        <f t="shared" si="114"/>
        <v>0</v>
      </c>
      <c r="AF1273" s="47">
        <f t="shared" si="115"/>
        <v>1</v>
      </c>
      <c r="AG1273" s="47">
        <f t="shared" si="116"/>
        <v>0</v>
      </c>
      <c r="AH1273" s="49" t="s">
        <v>1017</v>
      </c>
      <c r="AI1273" s="49" t="s">
        <v>1018</v>
      </c>
      <c r="AJ1273" s="49" t="s">
        <v>376</v>
      </c>
      <c r="AK1273" s="47" t="s">
        <v>658</v>
      </c>
      <c r="AL1273" s="49" t="s">
        <v>1017</v>
      </c>
      <c r="AM1273" s="49" t="s">
        <v>1018</v>
      </c>
      <c r="AN1273" s="49" t="s">
        <v>376</v>
      </c>
      <c r="AO1273" s="47" t="s">
        <v>658</v>
      </c>
      <c r="AP1273" s="49"/>
      <c r="AQ1273" s="49">
        <v>2</v>
      </c>
      <c r="AR1273" s="49"/>
      <c r="AS1273" s="49"/>
      <c r="AT1273" s="43"/>
      <c r="AU1273" s="49" t="s">
        <v>376</v>
      </c>
      <c r="AV1273" s="49"/>
      <c r="AW1273" s="49" t="s">
        <v>30</v>
      </c>
      <c r="AX1273" s="49"/>
      <c r="AY1273" s="49"/>
      <c r="AZ1273" s="49" t="s">
        <v>30</v>
      </c>
      <c r="BA1273" s="49"/>
      <c r="BB1273" s="57"/>
      <c r="BC1273" s="49"/>
      <c r="BD1273" s="57"/>
      <c r="BE1273" s="57"/>
      <c r="BF1273" s="32">
        <v>1</v>
      </c>
      <c r="BG1273" s="49">
        <v>1</v>
      </c>
      <c r="BH1273" s="49"/>
      <c r="BI1273" s="49" t="s">
        <v>1388</v>
      </c>
      <c r="BJ1273" s="49" t="s">
        <v>813</v>
      </c>
      <c r="BK1273" s="49">
        <v>1999</v>
      </c>
      <c r="BL1273" s="43" t="str">
        <f t="shared" si="117"/>
        <v>1999Milton Keynes Dons</v>
      </c>
      <c r="BM1273" s="49" t="str">
        <f t="shared" si="118"/>
        <v>Tottenham Hotspur</v>
      </c>
      <c r="BN1273" s="49"/>
      <c r="BO1273" s="49"/>
      <c r="BP1273" s="49"/>
      <c r="BQ1273" s="49"/>
      <c r="BR1273" s="49"/>
      <c r="BS1273" s="49"/>
      <c r="BT1273" s="49"/>
      <c r="BU1273" s="49"/>
      <c r="BV1273" s="49" t="s">
        <v>376</v>
      </c>
      <c r="BW1273" s="49" t="s">
        <v>376</v>
      </c>
      <c r="BX1273" s="49"/>
      <c r="BY1273" s="49"/>
      <c r="BZ1273" s="50"/>
      <c r="CA1273" s="50"/>
      <c r="CB1273" s="88" t="str">
        <f t="shared" si="119"/>
        <v>19990127</v>
      </c>
    </row>
    <row r="1274" spans="1:80" s="47" customFormat="1" ht="12.95" customHeight="1" x14ac:dyDescent="0.2">
      <c r="A1274" s="43">
        <v>2</v>
      </c>
      <c r="B1274" s="43">
        <v>16</v>
      </c>
      <c r="C1274" s="43">
        <v>1999</v>
      </c>
      <c r="D1274" s="49" t="s">
        <v>658</v>
      </c>
      <c r="E1274" s="49" t="s">
        <v>338</v>
      </c>
      <c r="F1274" s="49" t="s">
        <v>1327</v>
      </c>
      <c r="G1274" s="49"/>
      <c r="H1274" s="49" t="s">
        <v>1011</v>
      </c>
      <c r="I1274" s="49">
        <v>2</v>
      </c>
      <c r="J1274" s="53">
        <v>36207</v>
      </c>
      <c r="K1274" s="49" t="s">
        <v>1387</v>
      </c>
      <c r="L1274" s="49" t="s">
        <v>4</v>
      </c>
      <c r="M1274" s="49" t="s">
        <v>813</v>
      </c>
      <c r="N1274" s="54">
        <v>0</v>
      </c>
      <c r="O1274" s="54">
        <v>1</v>
      </c>
      <c r="P1274" s="49" t="s">
        <v>1391</v>
      </c>
      <c r="Q1274" s="49" t="s">
        <v>1017</v>
      </c>
      <c r="R1274" s="49" t="s">
        <v>376</v>
      </c>
      <c r="S1274" s="49"/>
      <c r="T1274" s="49"/>
      <c r="U1274" s="49"/>
      <c r="V1274" s="49"/>
      <c r="W1274" s="49"/>
      <c r="X1274" s="49"/>
      <c r="Y1274" s="49"/>
      <c r="Z1274" s="54"/>
      <c r="AA1274" s="55">
        <v>0</v>
      </c>
      <c r="AB1274" s="55">
        <v>1</v>
      </c>
      <c r="AC1274" s="56">
        <v>0</v>
      </c>
      <c r="AD1274" s="49" t="s">
        <v>1033</v>
      </c>
      <c r="AE1274" s="47">
        <f t="shared" si="114"/>
        <v>0</v>
      </c>
      <c r="AF1274" s="47">
        <f t="shared" si="115"/>
        <v>0</v>
      </c>
      <c r="AG1274" s="47">
        <f t="shared" si="116"/>
        <v>1</v>
      </c>
      <c r="AH1274" s="49" t="s">
        <v>1017</v>
      </c>
      <c r="AI1274" s="49" t="s">
        <v>1018</v>
      </c>
      <c r="AJ1274" s="49" t="s">
        <v>376</v>
      </c>
      <c r="AK1274" s="47" t="s">
        <v>658</v>
      </c>
      <c r="AL1274" s="49" t="s">
        <v>1017</v>
      </c>
      <c r="AM1274" s="49" t="s">
        <v>1018</v>
      </c>
      <c r="AN1274" s="49" t="s">
        <v>376</v>
      </c>
      <c r="AO1274" s="47" t="s">
        <v>658</v>
      </c>
      <c r="AP1274" s="49"/>
      <c r="AQ1274" s="49">
        <v>2</v>
      </c>
      <c r="AR1274" s="49"/>
      <c r="AS1274" s="49">
        <v>1</v>
      </c>
      <c r="AT1274" s="43"/>
      <c r="AU1274" s="49" t="s">
        <v>376</v>
      </c>
      <c r="AV1274" s="49"/>
      <c r="AW1274" s="49" t="s">
        <v>30</v>
      </c>
      <c r="AX1274" s="49"/>
      <c r="AY1274" s="49"/>
      <c r="AZ1274" s="49" t="s">
        <v>30</v>
      </c>
      <c r="BA1274" s="49"/>
      <c r="BB1274" s="57"/>
      <c r="BC1274" s="49"/>
      <c r="BD1274" s="57"/>
      <c r="BE1274" s="57"/>
      <c r="BF1274" s="32">
        <v>1</v>
      </c>
      <c r="BG1274" s="49">
        <v>1</v>
      </c>
      <c r="BH1274" s="49"/>
      <c r="BI1274" s="49" t="s">
        <v>1388</v>
      </c>
      <c r="BJ1274" s="49" t="s">
        <v>813</v>
      </c>
      <c r="BK1274" s="49">
        <v>1999</v>
      </c>
      <c r="BL1274" s="43" t="str">
        <f t="shared" si="117"/>
        <v>1999Milton Keynes Dons</v>
      </c>
      <c r="BM1274" s="49" t="str">
        <f t="shared" si="118"/>
        <v>Milton Keynes Dons</v>
      </c>
      <c r="BN1274" s="49"/>
      <c r="BO1274" s="49"/>
      <c r="BP1274" s="49"/>
      <c r="BQ1274" s="49"/>
      <c r="BR1274" s="49"/>
      <c r="BS1274" s="49"/>
      <c r="BT1274" s="49"/>
      <c r="BU1274" s="49"/>
      <c r="BV1274" s="49" t="s">
        <v>376</v>
      </c>
      <c r="BW1274" s="49" t="s">
        <v>376</v>
      </c>
      <c r="BX1274" s="49"/>
      <c r="BY1274" s="49"/>
      <c r="BZ1274" s="50"/>
      <c r="CA1274" s="50"/>
      <c r="CB1274" s="88" t="str">
        <f t="shared" si="119"/>
        <v>19990216</v>
      </c>
    </row>
    <row r="1275" spans="1:80" s="47" customFormat="1" ht="12.95" customHeight="1" x14ac:dyDescent="0.2">
      <c r="A1275" s="43">
        <v>2</v>
      </c>
      <c r="B1275" s="43">
        <v>16</v>
      </c>
      <c r="C1275" s="43">
        <v>1999</v>
      </c>
      <c r="D1275" s="49" t="s">
        <v>658</v>
      </c>
      <c r="E1275" s="49" t="s">
        <v>338</v>
      </c>
      <c r="F1275" s="49" t="s">
        <v>1327</v>
      </c>
      <c r="G1275" s="49"/>
      <c r="H1275" s="49" t="s">
        <v>1011</v>
      </c>
      <c r="I1275" s="49">
        <v>2</v>
      </c>
      <c r="J1275" s="53">
        <v>36207</v>
      </c>
      <c r="K1275" s="49" t="s">
        <v>813</v>
      </c>
      <c r="L1275" s="49" t="s">
        <v>3</v>
      </c>
      <c r="M1275" s="49" t="s">
        <v>1387</v>
      </c>
      <c r="N1275" s="54">
        <v>1</v>
      </c>
      <c r="O1275" s="54">
        <v>0</v>
      </c>
      <c r="P1275" s="49" t="s">
        <v>1391</v>
      </c>
      <c r="Q1275" s="49" t="s">
        <v>1017</v>
      </c>
      <c r="R1275" s="49" t="s">
        <v>376</v>
      </c>
      <c r="S1275" s="49"/>
      <c r="T1275" s="49"/>
      <c r="U1275" s="49"/>
      <c r="V1275" s="49"/>
      <c r="W1275" s="49"/>
      <c r="X1275" s="49"/>
      <c r="Y1275" s="49"/>
      <c r="Z1275" s="54"/>
      <c r="AA1275" s="55">
        <v>1</v>
      </c>
      <c r="AB1275" s="55">
        <v>0</v>
      </c>
      <c r="AC1275" s="56">
        <v>1</v>
      </c>
      <c r="AD1275" s="49" t="s">
        <v>1037</v>
      </c>
      <c r="AE1275" s="47">
        <f t="shared" si="114"/>
        <v>1</v>
      </c>
      <c r="AF1275" s="47">
        <f t="shared" si="115"/>
        <v>0</v>
      </c>
      <c r="AG1275" s="47">
        <f t="shared" si="116"/>
        <v>0</v>
      </c>
      <c r="AH1275" s="49" t="s">
        <v>1017</v>
      </c>
      <c r="AI1275" s="49" t="s">
        <v>1018</v>
      </c>
      <c r="AJ1275" s="49" t="s">
        <v>376</v>
      </c>
      <c r="AK1275" s="47" t="s">
        <v>658</v>
      </c>
      <c r="AL1275" s="49" t="s">
        <v>1017</v>
      </c>
      <c r="AM1275" s="49" t="s">
        <v>1018</v>
      </c>
      <c r="AN1275" s="49" t="s">
        <v>376</v>
      </c>
      <c r="AO1275" s="47" t="s">
        <v>658</v>
      </c>
      <c r="AP1275" s="49"/>
      <c r="AQ1275" s="49">
        <v>2</v>
      </c>
      <c r="AR1275" s="49"/>
      <c r="AS1275" s="49"/>
      <c r="AT1275" s="43"/>
      <c r="AU1275" s="49" t="s">
        <v>376</v>
      </c>
      <c r="AV1275" s="49"/>
      <c r="AW1275" s="49" t="s">
        <v>30</v>
      </c>
      <c r="AX1275" s="49"/>
      <c r="AY1275" s="49"/>
      <c r="AZ1275" s="49" t="s">
        <v>30</v>
      </c>
      <c r="BA1275" s="49"/>
      <c r="BB1275" s="57"/>
      <c r="BC1275" s="49"/>
      <c r="BD1275" s="57"/>
      <c r="BE1275" s="57"/>
      <c r="BF1275" s="32">
        <v>1</v>
      </c>
      <c r="BG1275" s="49">
        <v>1</v>
      </c>
      <c r="BH1275" s="49"/>
      <c r="BI1275" s="49" t="s">
        <v>813</v>
      </c>
      <c r="BJ1275" s="49" t="s">
        <v>1388</v>
      </c>
      <c r="BK1275" s="49">
        <v>1999</v>
      </c>
      <c r="BL1275" s="43" t="str">
        <f t="shared" si="117"/>
        <v>1999Tottenham Hotspur</v>
      </c>
      <c r="BM1275" s="49" t="str">
        <f t="shared" si="118"/>
        <v>Milton Keynes Dons</v>
      </c>
      <c r="BN1275" s="49"/>
      <c r="BO1275" s="49"/>
      <c r="BP1275" s="49"/>
      <c r="BQ1275" s="49"/>
      <c r="BR1275" s="49"/>
      <c r="BS1275" s="49"/>
      <c r="BT1275" s="49"/>
      <c r="BU1275" s="49"/>
      <c r="BV1275" s="49" t="s">
        <v>376</v>
      </c>
      <c r="BW1275" s="49" t="s">
        <v>376</v>
      </c>
      <c r="BX1275" s="49"/>
      <c r="BY1275" s="49"/>
      <c r="BZ1275" s="50"/>
      <c r="CA1275" s="50"/>
      <c r="CB1275" s="88" t="str">
        <f t="shared" si="119"/>
        <v>19990216</v>
      </c>
    </row>
    <row r="1276" spans="1:80" s="47" customFormat="1" ht="12.95" customHeight="1" x14ac:dyDescent="0.2">
      <c r="A1276" s="43">
        <v>2</v>
      </c>
      <c r="B1276" s="43">
        <v>17</v>
      </c>
      <c r="C1276" s="43">
        <v>1999</v>
      </c>
      <c r="D1276" s="49" t="s">
        <v>658</v>
      </c>
      <c r="E1276" s="49" t="s">
        <v>338</v>
      </c>
      <c r="F1276" s="49" t="s">
        <v>1327</v>
      </c>
      <c r="G1276" s="49"/>
      <c r="H1276" s="49" t="s">
        <v>1011</v>
      </c>
      <c r="I1276" s="49">
        <v>2</v>
      </c>
      <c r="J1276" s="53">
        <v>36208</v>
      </c>
      <c r="K1276" s="49" t="s">
        <v>1291</v>
      </c>
      <c r="L1276" s="49" t="s">
        <v>1014</v>
      </c>
      <c r="M1276" s="49" t="s">
        <v>793</v>
      </c>
      <c r="N1276" s="54">
        <v>1</v>
      </c>
      <c r="O1276" s="54">
        <v>1</v>
      </c>
      <c r="P1276" s="49" t="s">
        <v>1277</v>
      </c>
      <c r="Q1276" s="49" t="s">
        <v>1278</v>
      </c>
      <c r="R1276" s="49" t="s">
        <v>376</v>
      </c>
      <c r="S1276" s="49"/>
      <c r="T1276" s="49"/>
      <c r="U1276" s="49"/>
      <c r="V1276" s="49"/>
      <c r="W1276" s="49"/>
      <c r="X1276" s="49"/>
      <c r="Y1276" s="49"/>
      <c r="Z1276" s="54"/>
      <c r="AA1276" s="55">
        <v>3</v>
      </c>
      <c r="AB1276" s="55">
        <v>2</v>
      </c>
      <c r="AC1276" s="56">
        <v>2</v>
      </c>
      <c r="AD1276" s="49" t="s">
        <v>1033</v>
      </c>
      <c r="AE1276" s="47">
        <f t="shared" si="114"/>
        <v>0</v>
      </c>
      <c r="AF1276" s="47">
        <f t="shared" si="115"/>
        <v>1</v>
      </c>
      <c r="AG1276" s="47">
        <f t="shared" si="116"/>
        <v>0</v>
      </c>
      <c r="AH1276" s="49" t="s">
        <v>1278</v>
      </c>
      <c r="AI1276" s="49" t="s">
        <v>1292</v>
      </c>
      <c r="AJ1276" s="49" t="s">
        <v>376</v>
      </c>
      <c r="AK1276" s="47" t="s">
        <v>658</v>
      </c>
      <c r="AL1276" s="49" t="s">
        <v>793</v>
      </c>
      <c r="AM1276" s="49" t="s">
        <v>1164</v>
      </c>
      <c r="AN1276" s="49" t="s">
        <v>376</v>
      </c>
      <c r="AO1276" s="47" t="s">
        <v>658</v>
      </c>
      <c r="AP1276" s="49"/>
      <c r="AQ1276" s="49">
        <v>2</v>
      </c>
      <c r="AR1276" s="49"/>
      <c r="AS1276" s="49"/>
      <c r="AT1276" s="43"/>
      <c r="AU1276" s="49" t="s">
        <v>376</v>
      </c>
      <c r="AV1276" s="49"/>
      <c r="AW1276" s="49" t="s">
        <v>30</v>
      </c>
      <c r="AX1276" s="49"/>
      <c r="AY1276" s="49"/>
      <c r="AZ1276" s="49" t="s">
        <v>30</v>
      </c>
      <c r="BA1276" s="49"/>
      <c r="BB1276" s="57"/>
      <c r="BC1276" s="49"/>
      <c r="BD1276" s="57"/>
      <c r="BE1276" s="57"/>
      <c r="BF1276" s="32">
        <v>1</v>
      </c>
      <c r="BG1276" s="49">
        <v>1</v>
      </c>
      <c r="BH1276" s="49"/>
      <c r="BI1276" s="49" t="s">
        <v>1291</v>
      </c>
      <c r="BJ1276" s="49" t="s">
        <v>793</v>
      </c>
      <c r="BK1276" s="49">
        <v>1999</v>
      </c>
      <c r="BL1276" s="43" t="str">
        <f t="shared" si="117"/>
        <v>1999Leicester City</v>
      </c>
      <c r="BM1276" s="49" t="str">
        <f t="shared" si="118"/>
        <v>Leicester City</v>
      </c>
      <c r="BN1276" s="49"/>
      <c r="BO1276" s="49"/>
      <c r="BP1276" s="49"/>
      <c r="BQ1276" s="49"/>
      <c r="BR1276" s="49"/>
      <c r="BS1276" s="49"/>
      <c r="BT1276" s="49"/>
      <c r="BU1276" s="49"/>
      <c r="BV1276" s="49" t="s">
        <v>376</v>
      </c>
      <c r="BW1276" s="49" t="s">
        <v>376</v>
      </c>
      <c r="BX1276" s="49"/>
      <c r="BY1276" s="49"/>
      <c r="BZ1276" s="50"/>
      <c r="CA1276" s="50"/>
      <c r="CB1276" s="88" t="str">
        <f t="shared" si="119"/>
        <v>19990217</v>
      </c>
    </row>
    <row r="1277" spans="1:80" s="47" customFormat="1" ht="12.95" customHeight="1" x14ac:dyDescent="0.2">
      <c r="A1277" s="43">
        <v>2</v>
      </c>
      <c r="B1277" s="43">
        <v>17</v>
      </c>
      <c r="C1277" s="43">
        <v>1999</v>
      </c>
      <c r="D1277" s="43" t="s">
        <v>658</v>
      </c>
      <c r="E1277" s="43" t="s">
        <v>338</v>
      </c>
      <c r="F1277" s="51" t="s">
        <v>1327</v>
      </c>
      <c r="G1277" s="43"/>
      <c r="H1277" s="51" t="s">
        <v>1011</v>
      </c>
      <c r="I1277" s="51">
        <v>2</v>
      </c>
      <c r="J1277" s="52">
        <v>36208</v>
      </c>
      <c r="K1277" s="43" t="s">
        <v>793</v>
      </c>
      <c r="L1277" s="43" t="s">
        <v>1014</v>
      </c>
      <c r="M1277" s="43" t="s">
        <v>1291</v>
      </c>
      <c r="N1277" s="46">
        <v>1</v>
      </c>
      <c r="O1277" s="46">
        <v>1</v>
      </c>
      <c r="P1277" s="51" t="s">
        <v>1277</v>
      </c>
      <c r="Q1277" s="51" t="s">
        <v>1278</v>
      </c>
      <c r="R1277" s="51" t="s">
        <v>376</v>
      </c>
      <c r="S1277" s="43"/>
      <c r="T1277" s="43"/>
      <c r="U1277" s="43"/>
      <c r="V1277" s="43"/>
      <c r="W1277" s="43"/>
      <c r="X1277" s="43"/>
      <c r="Y1277" s="43"/>
      <c r="Z1277" s="43"/>
      <c r="AA1277" s="43"/>
      <c r="AB1277" s="43"/>
      <c r="AC1277" s="43"/>
      <c r="AD1277" s="43" t="s">
        <v>1037</v>
      </c>
      <c r="AE1277" s="47">
        <f t="shared" si="114"/>
        <v>0</v>
      </c>
      <c r="AF1277" s="47">
        <f t="shared" si="115"/>
        <v>1</v>
      </c>
      <c r="AG1277" s="47">
        <f t="shared" si="116"/>
        <v>0</v>
      </c>
      <c r="AH1277" s="43" t="s">
        <v>793</v>
      </c>
      <c r="AI1277" s="43" t="s">
        <v>1164</v>
      </c>
      <c r="AJ1277" s="43" t="s">
        <v>376</v>
      </c>
      <c r="AK1277" s="43" t="s">
        <v>658</v>
      </c>
      <c r="AL1277" s="43" t="s">
        <v>1278</v>
      </c>
      <c r="AM1277" s="43" t="s">
        <v>1292</v>
      </c>
      <c r="AN1277" s="43" t="s">
        <v>376</v>
      </c>
      <c r="AO1277" s="43" t="s">
        <v>658</v>
      </c>
      <c r="AP1277" s="43"/>
      <c r="AQ1277" s="43">
        <v>2</v>
      </c>
      <c r="AR1277" s="43"/>
      <c r="AS1277" s="43"/>
      <c r="AT1277" s="43"/>
      <c r="AU1277" s="43" t="s">
        <v>376</v>
      </c>
      <c r="AV1277" s="43"/>
      <c r="AW1277" s="43" t="s">
        <v>30</v>
      </c>
      <c r="AX1277" s="43"/>
      <c r="AY1277" s="43"/>
      <c r="AZ1277" s="43" t="s">
        <v>30</v>
      </c>
      <c r="BA1277" s="51"/>
      <c r="BB1277" s="48"/>
      <c r="BC1277" s="43"/>
      <c r="BD1277" s="43"/>
      <c r="BE1277" s="43"/>
      <c r="BF1277" s="43">
        <v>1</v>
      </c>
      <c r="BG1277" s="43">
        <v>2</v>
      </c>
      <c r="BH1277" s="43">
        <v>1</v>
      </c>
      <c r="BI1277" s="43" t="s">
        <v>793</v>
      </c>
      <c r="BJ1277" s="43" t="s">
        <v>1291</v>
      </c>
      <c r="BK1277" s="43">
        <v>1999</v>
      </c>
      <c r="BL1277" s="43" t="str">
        <f t="shared" si="117"/>
        <v>1999Sunderland</v>
      </c>
      <c r="BM1277" s="49" t="str">
        <f t="shared" si="118"/>
        <v>Leicester City</v>
      </c>
      <c r="BN1277" s="43"/>
      <c r="BO1277" s="43"/>
      <c r="BP1277" s="43"/>
      <c r="BQ1277" s="43"/>
      <c r="BR1277" s="43"/>
      <c r="BS1277" s="43"/>
      <c r="BT1277" s="43"/>
      <c r="BU1277" s="43"/>
      <c r="BV1277" s="43" t="s">
        <v>376</v>
      </c>
      <c r="BW1277" s="43" t="s">
        <v>376</v>
      </c>
      <c r="BX1277" s="43"/>
      <c r="BY1277" s="49"/>
      <c r="BZ1277" s="50"/>
      <c r="CA1277" s="50"/>
      <c r="CB1277" s="88" t="str">
        <f t="shared" si="119"/>
        <v>19990217</v>
      </c>
    </row>
    <row r="1278" spans="1:80" s="47" customFormat="1" ht="12.95" customHeight="1" x14ac:dyDescent="0.2">
      <c r="A1278" s="43">
        <v>3</v>
      </c>
      <c r="B1278" s="43">
        <v>21</v>
      </c>
      <c r="C1278" s="43">
        <v>1999</v>
      </c>
      <c r="D1278" s="49" t="s">
        <v>658</v>
      </c>
      <c r="E1278" s="49" t="s">
        <v>338</v>
      </c>
      <c r="F1278" s="49" t="s">
        <v>1327</v>
      </c>
      <c r="G1278" s="49"/>
      <c r="H1278" s="49" t="s">
        <v>40</v>
      </c>
      <c r="I1278" s="49"/>
      <c r="J1278" s="53">
        <v>36240</v>
      </c>
      <c r="K1278" s="49" t="s">
        <v>813</v>
      </c>
      <c r="L1278" s="49" t="s">
        <v>3</v>
      </c>
      <c r="M1278" s="49" t="s">
        <v>1291</v>
      </c>
      <c r="N1278" s="54">
        <v>1</v>
      </c>
      <c r="O1278" s="54">
        <v>0</v>
      </c>
      <c r="P1278" s="49" t="s">
        <v>1268</v>
      </c>
      <c r="Q1278" s="49" t="s">
        <v>1017</v>
      </c>
      <c r="R1278" s="49" t="s">
        <v>376</v>
      </c>
      <c r="S1278" s="49"/>
      <c r="T1278" s="49"/>
      <c r="U1278" s="49"/>
      <c r="V1278" s="49"/>
      <c r="W1278" s="49"/>
      <c r="X1278" s="49"/>
      <c r="Y1278" s="49"/>
      <c r="Z1278" s="54"/>
      <c r="AA1278" s="49"/>
      <c r="AB1278" s="49"/>
      <c r="AC1278" s="49"/>
      <c r="AD1278" s="49"/>
      <c r="AE1278" s="47">
        <f t="shared" si="114"/>
        <v>1</v>
      </c>
      <c r="AF1278" s="47">
        <f t="shared" si="115"/>
        <v>0</v>
      </c>
      <c r="AG1278" s="47">
        <f t="shared" si="116"/>
        <v>0</v>
      </c>
      <c r="AH1278" s="49" t="s">
        <v>1017</v>
      </c>
      <c r="AI1278" s="49" t="s">
        <v>1018</v>
      </c>
      <c r="AJ1278" s="49" t="s">
        <v>376</v>
      </c>
      <c r="AK1278" s="47" t="s">
        <v>658</v>
      </c>
      <c r="AL1278" s="49" t="s">
        <v>1278</v>
      </c>
      <c r="AM1278" s="49" t="s">
        <v>1292</v>
      </c>
      <c r="AN1278" s="49" t="s">
        <v>376</v>
      </c>
      <c r="AO1278" s="47" t="s">
        <v>658</v>
      </c>
      <c r="AP1278" s="49"/>
      <c r="AQ1278" s="49">
        <v>1</v>
      </c>
      <c r="AR1278" s="49"/>
      <c r="AS1278" s="49" t="s">
        <v>1393</v>
      </c>
      <c r="AT1278" s="43"/>
      <c r="AU1278" s="49" t="s">
        <v>376</v>
      </c>
      <c r="AV1278" s="49"/>
      <c r="AW1278" s="49" t="s">
        <v>30</v>
      </c>
      <c r="AX1278" s="49"/>
      <c r="AY1278" s="49"/>
      <c r="AZ1278" s="54" t="s">
        <v>30</v>
      </c>
      <c r="BA1278" s="49"/>
      <c r="BB1278" s="57" t="s">
        <v>30</v>
      </c>
      <c r="BC1278" s="49" t="s">
        <v>30</v>
      </c>
      <c r="BD1278" s="57"/>
      <c r="BE1278" s="57" t="s">
        <v>1400</v>
      </c>
      <c r="BF1278" s="32">
        <v>1</v>
      </c>
      <c r="BG1278" s="49">
        <v>1</v>
      </c>
      <c r="BH1278" s="49"/>
      <c r="BI1278" s="49" t="s">
        <v>813</v>
      </c>
      <c r="BJ1278" s="49" t="s">
        <v>1291</v>
      </c>
      <c r="BK1278" s="49">
        <v>1999</v>
      </c>
      <c r="BL1278" s="43" t="str">
        <f t="shared" si="117"/>
        <v>1999Tottenham Hotspur</v>
      </c>
      <c r="BM1278" s="49" t="str">
        <f t="shared" si="118"/>
        <v>London</v>
      </c>
      <c r="BN1278" s="49"/>
      <c r="BO1278" s="49"/>
      <c r="BP1278" s="49"/>
      <c r="BQ1278" s="49"/>
      <c r="BR1278" s="49"/>
      <c r="BS1278" s="49"/>
      <c r="BT1278" s="49"/>
      <c r="BU1278" s="49"/>
      <c r="BV1278" s="49" t="s">
        <v>376</v>
      </c>
      <c r="BW1278" s="49" t="s">
        <v>376</v>
      </c>
      <c r="BX1278" s="49"/>
      <c r="BY1278" s="49"/>
      <c r="BZ1278" s="50"/>
      <c r="CA1278" s="50"/>
      <c r="CB1278" s="88" t="str">
        <f t="shared" si="119"/>
        <v>19990321</v>
      </c>
    </row>
    <row r="1279" spans="1:80" s="47" customFormat="1" ht="12.95" customHeight="1" x14ac:dyDescent="0.2">
      <c r="A1279" s="43">
        <v>3</v>
      </c>
      <c r="B1279" s="43">
        <v>21</v>
      </c>
      <c r="C1279" s="43">
        <v>1999</v>
      </c>
      <c r="D1279" s="49" t="s">
        <v>658</v>
      </c>
      <c r="E1279" s="49" t="s">
        <v>338</v>
      </c>
      <c r="F1279" s="49" t="s">
        <v>1327</v>
      </c>
      <c r="G1279" s="49"/>
      <c r="H1279" s="49" t="s">
        <v>40</v>
      </c>
      <c r="I1279" s="49"/>
      <c r="J1279" s="53">
        <v>36240</v>
      </c>
      <c r="K1279" s="49" t="s">
        <v>1291</v>
      </c>
      <c r="L1279" s="49" t="s">
        <v>4</v>
      </c>
      <c r="M1279" s="49" t="s">
        <v>813</v>
      </c>
      <c r="N1279" s="54">
        <v>0</v>
      </c>
      <c r="O1279" s="54">
        <v>1</v>
      </c>
      <c r="P1279" s="49" t="s">
        <v>1268</v>
      </c>
      <c r="Q1279" s="49" t="s">
        <v>1017</v>
      </c>
      <c r="R1279" s="49" t="s">
        <v>376</v>
      </c>
      <c r="S1279" s="49"/>
      <c r="T1279" s="49"/>
      <c r="U1279" s="49"/>
      <c r="V1279" s="49"/>
      <c r="W1279" s="49"/>
      <c r="X1279" s="49"/>
      <c r="Y1279" s="49"/>
      <c r="Z1279" s="54"/>
      <c r="AA1279" s="49"/>
      <c r="AB1279" s="49"/>
      <c r="AC1279" s="49"/>
      <c r="AD1279" s="49"/>
      <c r="AE1279" s="47">
        <f t="shared" si="114"/>
        <v>0</v>
      </c>
      <c r="AF1279" s="47">
        <f t="shared" si="115"/>
        <v>0</v>
      </c>
      <c r="AG1279" s="47">
        <f t="shared" si="116"/>
        <v>1</v>
      </c>
      <c r="AH1279" s="49" t="s">
        <v>1278</v>
      </c>
      <c r="AI1279" s="49" t="s">
        <v>1292</v>
      </c>
      <c r="AJ1279" s="49" t="s">
        <v>376</v>
      </c>
      <c r="AK1279" s="47" t="s">
        <v>658</v>
      </c>
      <c r="AL1279" s="49" t="s">
        <v>1017</v>
      </c>
      <c r="AM1279" s="49" t="s">
        <v>1018</v>
      </c>
      <c r="AN1279" s="49" t="s">
        <v>376</v>
      </c>
      <c r="AO1279" s="47" t="s">
        <v>658</v>
      </c>
      <c r="AP1279" s="49"/>
      <c r="AQ1279" s="49">
        <v>1</v>
      </c>
      <c r="AR1279" s="49"/>
      <c r="AS1279" s="49">
        <v>1</v>
      </c>
      <c r="AT1279" s="43"/>
      <c r="AU1279" s="49" t="s">
        <v>376</v>
      </c>
      <c r="AV1279" s="49"/>
      <c r="AW1279" s="49" t="s">
        <v>30</v>
      </c>
      <c r="AX1279" s="49"/>
      <c r="AY1279" s="49"/>
      <c r="AZ1279" s="49" t="s">
        <v>30</v>
      </c>
      <c r="BA1279" s="49"/>
      <c r="BB1279" s="57"/>
      <c r="BC1279" s="49" t="s">
        <v>30</v>
      </c>
      <c r="BD1279" s="57"/>
      <c r="BE1279" s="57"/>
      <c r="BF1279" s="32">
        <v>1</v>
      </c>
      <c r="BG1279" s="49">
        <v>1</v>
      </c>
      <c r="BH1279" s="49"/>
      <c r="BI1279" s="49" t="s">
        <v>1291</v>
      </c>
      <c r="BJ1279" s="49" t="s">
        <v>813</v>
      </c>
      <c r="BK1279" s="49">
        <v>1999</v>
      </c>
      <c r="BL1279" s="43" t="str">
        <f t="shared" si="117"/>
        <v>1999Leicester City</v>
      </c>
      <c r="BM1279" s="49" t="str">
        <f t="shared" si="118"/>
        <v>London</v>
      </c>
      <c r="BN1279" s="49"/>
      <c r="BO1279" s="49"/>
      <c r="BP1279" s="49"/>
      <c r="BQ1279" s="49"/>
      <c r="BR1279" s="49"/>
      <c r="BS1279" s="49"/>
      <c r="BT1279" s="49"/>
      <c r="BU1279" s="49"/>
      <c r="BV1279" s="49" t="s">
        <v>376</v>
      </c>
      <c r="BW1279" s="49" t="s">
        <v>376</v>
      </c>
      <c r="BX1279" s="49"/>
      <c r="BY1279" s="49"/>
      <c r="BZ1279" s="50"/>
      <c r="CA1279" s="50"/>
      <c r="CB1279" s="88" t="str">
        <f t="shared" si="119"/>
        <v>19990321</v>
      </c>
    </row>
    <row r="1280" spans="1:80" s="47" customFormat="1" ht="12.95" customHeight="1" x14ac:dyDescent="0.2">
      <c r="A1280" s="43">
        <v>4</v>
      </c>
      <c r="B1280" s="43">
        <v>11</v>
      </c>
      <c r="C1280" s="43">
        <v>1999</v>
      </c>
      <c r="D1280" s="49" t="s">
        <v>658</v>
      </c>
      <c r="E1280" s="49" t="s">
        <v>338</v>
      </c>
      <c r="F1280" s="49" t="s">
        <v>1010</v>
      </c>
      <c r="G1280" s="49"/>
      <c r="H1280" s="49" t="s">
        <v>1011</v>
      </c>
      <c r="I1280" s="49"/>
      <c r="J1280" s="53">
        <v>36261</v>
      </c>
      <c r="K1280" s="49" t="s">
        <v>821</v>
      </c>
      <c r="L1280" s="49" t="s">
        <v>1014</v>
      </c>
      <c r="M1280" s="49" t="s">
        <v>587</v>
      </c>
      <c r="N1280" s="54">
        <v>0</v>
      </c>
      <c r="O1280" s="54">
        <v>0</v>
      </c>
      <c r="P1280" s="49" t="s">
        <v>1246</v>
      </c>
      <c r="Q1280" s="49" t="s">
        <v>1101</v>
      </c>
      <c r="R1280" s="49" t="s">
        <v>376</v>
      </c>
      <c r="S1280" s="49" t="s">
        <v>1395</v>
      </c>
      <c r="T1280" s="49"/>
      <c r="U1280" s="49"/>
      <c r="V1280" s="49"/>
      <c r="W1280" s="49"/>
      <c r="X1280" s="49"/>
      <c r="Y1280" s="49"/>
      <c r="Z1280" s="54"/>
      <c r="AA1280" s="49"/>
      <c r="AB1280" s="49"/>
      <c r="AC1280" s="49"/>
      <c r="AD1280" s="49" t="s">
        <v>1033</v>
      </c>
      <c r="AE1280" s="47">
        <f t="shared" si="114"/>
        <v>0</v>
      </c>
      <c r="AF1280" s="47">
        <f t="shared" si="115"/>
        <v>1</v>
      </c>
      <c r="AG1280" s="47">
        <f t="shared" si="116"/>
        <v>0</v>
      </c>
      <c r="AH1280" s="49" t="s">
        <v>1101</v>
      </c>
      <c r="AI1280" s="49" t="s">
        <v>1159</v>
      </c>
      <c r="AJ1280" s="49" t="s">
        <v>376</v>
      </c>
      <c r="AK1280" s="47" t="s">
        <v>658</v>
      </c>
      <c r="AL1280" s="49" t="s">
        <v>1017</v>
      </c>
      <c r="AM1280" s="49" t="s">
        <v>1018</v>
      </c>
      <c r="AN1280" s="49" t="s">
        <v>376</v>
      </c>
      <c r="AO1280" s="47" t="s">
        <v>658</v>
      </c>
      <c r="AP1280" s="49"/>
      <c r="AQ1280" s="49">
        <v>2</v>
      </c>
      <c r="AR1280" s="49"/>
      <c r="AS1280" s="49"/>
      <c r="AT1280" s="43"/>
      <c r="AU1280" s="49" t="s">
        <v>376</v>
      </c>
      <c r="AV1280" s="49"/>
      <c r="AW1280" s="49" t="s">
        <v>30</v>
      </c>
      <c r="AX1280" s="49"/>
      <c r="AY1280" s="49" t="s">
        <v>30</v>
      </c>
      <c r="AZ1280" s="49"/>
      <c r="BA1280" s="49"/>
      <c r="BB1280" s="57"/>
      <c r="BC1280" s="49"/>
      <c r="BD1280" s="57"/>
      <c r="BE1280" s="57"/>
      <c r="BF1280" s="32">
        <v>1</v>
      </c>
      <c r="BG1280" s="49">
        <v>1</v>
      </c>
      <c r="BH1280" s="49"/>
      <c r="BI1280" s="49" t="s">
        <v>821</v>
      </c>
      <c r="BJ1280" s="49" t="s">
        <v>587</v>
      </c>
      <c r="BK1280" s="49">
        <v>1999</v>
      </c>
      <c r="BL1280" s="43" t="str">
        <f t="shared" si="117"/>
        <v>1999Manchester United</v>
      </c>
      <c r="BM1280" s="49" t="str">
        <f t="shared" si="118"/>
        <v>Manchester United</v>
      </c>
      <c r="BN1280" s="49"/>
      <c r="BO1280" s="49"/>
      <c r="BP1280" s="49"/>
      <c r="BQ1280" s="49"/>
      <c r="BR1280" s="49"/>
      <c r="BS1280" s="49"/>
      <c r="BT1280" s="49"/>
      <c r="BU1280" s="49"/>
      <c r="BV1280" s="49" t="s">
        <v>376</v>
      </c>
      <c r="BW1280" s="49" t="s">
        <v>376</v>
      </c>
      <c r="BX1280" s="49"/>
      <c r="BY1280" s="49"/>
      <c r="BZ1280" s="50"/>
      <c r="CA1280" s="50"/>
      <c r="CB1280" s="88" t="str">
        <f t="shared" si="119"/>
        <v>19990411</v>
      </c>
    </row>
    <row r="1281" spans="1:80" s="47" customFormat="1" ht="12.95" customHeight="1" x14ac:dyDescent="0.2">
      <c r="A1281" s="43">
        <v>4</v>
      </c>
      <c r="B1281" s="43">
        <v>11</v>
      </c>
      <c r="C1281" s="43">
        <v>1999</v>
      </c>
      <c r="D1281" s="49" t="s">
        <v>658</v>
      </c>
      <c r="E1281" s="49" t="s">
        <v>338</v>
      </c>
      <c r="F1281" s="49" t="s">
        <v>1010</v>
      </c>
      <c r="G1281" s="49"/>
      <c r="H1281" s="49" t="s">
        <v>1011</v>
      </c>
      <c r="I1281" s="49"/>
      <c r="J1281" s="53">
        <v>36261</v>
      </c>
      <c r="K1281" s="49" t="s">
        <v>587</v>
      </c>
      <c r="L1281" s="49" t="s">
        <v>1014</v>
      </c>
      <c r="M1281" s="49" t="s">
        <v>821</v>
      </c>
      <c r="N1281" s="54">
        <v>0</v>
      </c>
      <c r="O1281" s="54">
        <v>0</v>
      </c>
      <c r="P1281" s="49" t="s">
        <v>1246</v>
      </c>
      <c r="Q1281" s="49" t="s">
        <v>1101</v>
      </c>
      <c r="R1281" s="49" t="s">
        <v>376</v>
      </c>
      <c r="S1281" s="49" t="s">
        <v>1395</v>
      </c>
      <c r="T1281" s="49"/>
      <c r="U1281" s="49"/>
      <c r="V1281" s="49"/>
      <c r="W1281" s="49"/>
      <c r="X1281" s="49"/>
      <c r="Y1281" s="49"/>
      <c r="Z1281" s="54"/>
      <c r="AA1281" s="49"/>
      <c r="AB1281" s="49"/>
      <c r="AC1281" s="49"/>
      <c r="AD1281" s="49" t="s">
        <v>1037</v>
      </c>
      <c r="AE1281" s="47">
        <f t="shared" si="114"/>
        <v>0</v>
      </c>
      <c r="AF1281" s="47">
        <f t="shared" si="115"/>
        <v>1</v>
      </c>
      <c r="AG1281" s="47">
        <f t="shared" si="116"/>
        <v>0</v>
      </c>
      <c r="AH1281" s="49" t="s">
        <v>1017</v>
      </c>
      <c r="AI1281" s="49" t="s">
        <v>1018</v>
      </c>
      <c r="AJ1281" s="49" t="s">
        <v>376</v>
      </c>
      <c r="AK1281" s="47" t="s">
        <v>658</v>
      </c>
      <c r="AL1281" s="49" t="s">
        <v>1101</v>
      </c>
      <c r="AM1281" s="49" t="s">
        <v>1159</v>
      </c>
      <c r="AN1281" s="49" t="s">
        <v>376</v>
      </c>
      <c r="AO1281" s="47" t="s">
        <v>658</v>
      </c>
      <c r="AP1281" s="49"/>
      <c r="AQ1281" s="49">
        <v>2</v>
      </c>
      <c r="AR1281" s="49"/>
      <c r="AS1281" s="49"/>
      <c r="AT1281" s="43"/>
      <c r="AU1281" s="49" t="s">
        <v>376</v>
      </c>
      <c r="AV1281" s="49"/>
      <c r="AW1281" s="49" t="s">
        <v>30</v>
      </c>
      <c r="AX1281" s="49"/>
      <c r="AY1281" s="49" t="s">
        <v>30</v>
      </c>
      <c r="AZ1281" s="49"/>
      <c r="BA1281" s="49"/>
      <c r="BB1281" s="57"/>
      <c r="BC1281" s="49"/>
      <c r="BD1281" s="57"/>
      <c r="BE1281" s="57"/>
      <c r="BF1281" s="32">
        <v>1</v>
      </c>
      <c r="BG1281" s="49">
        <v>1</v>
      </c>
      <c r="BH1281" s="49"/>
      <c r="BI1281" s="49" t="s">
        <v>587</v>
      </c>
      <c r="BJ1281" s="49" t="s">
        <v>821</v>
      </c>
      <c r="BK1281" s="49">
        <v>1999</v>
      </c>
      <c r="BL1281" s="43" t="str">
        <f t="shared" si="117"/>
        <v>1999Arsenal</v>
      </c>
      <c r="BM1281" s="49" t="str">
        <f t="shared" si="118"/>
        <v>Manchester United</v>
      </c>
      <c r="BN1281" s="49"/>
      <c r="BO1281" s="49"/>
      <c r="BP1281" s="49"/>
      <c r="BQ1281" s="49"/>
      <c r="BR1281" s="49"/>
      <c r="BS1281" s="49"/>
      <c r="BT1281" s="49"/>
      <c r="BU1281" s="49"/>
      <c r="BV1281" s="49" t="s">
        <v>376</v>
      </c>
      <c r="BW1281" s="49" t="s">
        <v>376</v>
      </c>
      <c r="BX1281" s="49"/>
      <c r="BY1281" s="49"/>
      <c r="BZ1281" s="50"/>
      <c r="CA1281" s="50"/>
      <c r="CB1281" s="88" t="str">
        <f t="shared" si="119"/>
        <v>19990411</v>
      </c>
    </row>
    <row r="1282" spans="1:80" s="47" customFormat="1" ht="12.95" customHeight="1" x14ac:dyDescent="0.2">
      <c r="A1282" s="43">
        <v>4</v>
      </c>
      <c r="B1282" s="43">
        <v>11</v>
      </c>
      <c r="C1282" s="43">
        <v>1999</v>
      </c>
      <c r="D1282" s="49" t="s">
        <v>658</v>
      </c>
      <c r="E1282" s="49" t="s">
        <v>338</v>
      </c>
      <c r="F1282" s="49" t="s">
        <v>1010</v>
      </c>
      <c r="G1282" s="49"/>
      <c r="H1282" s="49" t="s">
        <v>1011</v>
      </c>
      <c r="I1282" s="49"/>
      <c r="J1282" s="53">
        <v>36261</v>
      </c>
      <c r="K1282" s="49" t="s">
        <v>805</v>
      </c>
      <c r="L1282" s="49" t="s">
        <v>3</v>
      </c>
      <c r="M1282" s="49" t="s">
        <v>813</v>
      </c>
      <c r="N1282" s="54">
        <v>2</v>
      </c>
      <c r="O1282" s="54">
        <v>0</v>
      </c>
      <c r="P1282" s="49" t="s">
        <v>1246</v>
      </c>
      <c r="Q1282" s="49" t="s">
        <v>1101</v>
      </c>
      <c r="R1282" s="49" t="s">
        <v>376</v>
      </c>
      <c r="S1282" s="49" t="s">
        <v>1396</v>
      </c>
      <c r="T1282" s="49"/>
      <c r="U1282" s="49"/>
      <c r="V1282" s="49"/>
      <c r="W1282" s="49"/>
      <c r="X1282" s="49"/>
      <c r="Y1282" s="49"/>
      <c r="Z1282" s="54"/>
      <c r="AA1282" s="49"/>
      <c r="AB1282" s="49"/>
      <c r="AC1282" s="49"/>
      <c r="AD1282" s="49"/>
      <c r="AE1282" s="47">
        <f t="shared" ref="AE1282:AE1345" si="120">IF(L1282="W",1,0)</f>
        <v>1</v>
      </c>
      <c r="AF1282" s="47">
        <f t="shared" ref="AF1282:AF1345" si="121">IF(L1282="T",1,0)</f>
        <v>0</v>
      </c>
      <c r="AG1282" s="47">
        <f t="shared" ref="AG1282:AG1345" si="122">IF(L1282="L",1,0)</f>
        <v>0</v>
      </c>
      <c r="AH1282" s="49" t="s">
        <v>1227</v>
      </c>
      <c r="AI1282" s="49" t="s">
        <v>1164</v>
      </c>
      <c r="AJ1282" s="49" t="s">
        <v>376</v>
      </c>
      <c r="AK1282" s="47" t="s">
        <v>658</v>
      </c>
      <c r="AL1282" s="49" t="s">
        <v>1017</v>
      </c>
      <c r="AM1282" s="49" t="s">
        <v>1018</v>
      </c>
      <c r="AN1282" s="49" t="s">
        <v>376</v>
      </c>
      <c r="AO1282" s="47" t="s">
        <v>658</v>
      </c>
      <c r="AP1282" s="49"/>
      <c r="AQ1282" s="49">
        <v>2</v>
      </c>
      <c r="AR1282" s="49"/>
      <c r="AS1282" s="49"/>
      <c r="AT1282" s="43"/>
      <c r="AU1282" s="49" t="s">
        <v>376</v>
      </c>
      <c r="AV1282" s="49"/>
      <c r="AW1282" s="49" t="s">
        <v>30</v>
      </c>
      <c r="AX1282" s="49"/>
      <c r="AY1282" s="49" t="s">
        <v>30</v>
      </c>
      <c r="AZ1282" s="49"/>
      <c r="BA1282" s="49"/>
      <c r="BB1282" s="57"/>
      <c r="BC1282" s="49"/>
      <c r="BD1282" s="57"/>
      <c r="BE1282" s="57"/>
      <c r="BF1282" s="32">
        <v>1</v>
      </c>
      <c r="BG1282" s="49">
        <v>1</v>
      </c>
      <c r="BH1282" s="49"/>
      <c r="BI1282" s="49" t="s">
        <v>805</v>
      </c>
      <c r="BJ1282" s="49" t="s">
        <v>813</v>
      </c>
      <c r="BK1282" s="49">
        <v>1999</v>
      </c>
      <c r="BL1282" s="43" t="str">
        <f t="shared" ref="BL1282:BL1345" si="123">BK1282&amp;BI1282</f>
        <v>1999Newcastle United</v>
      </c>
      <c r="BM1282" s="49" t="str">
        <f t="shared" ref="BM1282:BM1345" si="124">IF(AD1282="Home",BI1282,IF(AD1282="Away",BJ1282,Q1282))</f>
        <v>Manchester</v>
      </c>
      <c r="BN1282" s="49"/>
      <c r="BO1282" s="49"/>
      <c r="BP1282" s="49"/>
      <c r="BQ1282" s="49"/>
      <c r="BR1282" s="49"/>
      <c r="BS1282" s="49"/>
      <c r="BT1282" s="49"/>
      <c r="BU1282" s="49"/>
      <c r="BV1282" s="49" t="s">
        <v>376</v>
      </c>
      <c r="BW1282" s="49" t="s">
        <v>376</v>
      </c>
      <c r="BX1282" s="49"/>
      <c r="BY1282" s="49"/>
      <c r="BZ1282" s="50"/>
      <c r="CA1282" s="50"/>
      <c r="CB1282" s="88" t="str">
        <f t="shared" ref="CB1282:CB1345" si="125">IF(OR(C1282="",A1282="",B1282=""),"",TEXT(C1282,"0000")&amp;TEXT(A1282,"00")&amp;TEXT(B1282,"00"))</f>
        <v>19990411</v>
      </c>
    </row>
    <row r="1283" spans="1:80" s="47" customFormat="1" ht="12.95" customHeight="1" x14ac:dyDescent="0.2">
      <c r="A1283" s="43">
        <v>4</v>
      </c>
      <c r="B1283" s="43">
        <v>11</v>
      </c>
      <c r="C1283" s="43">
        <v>1999</v>
      </c>
      <c r="D1283" s="49" t="s">
        <v>658</v>
      </c>
      <c r="E1283" s="49" t="s">
        <v>338</v>
      </c>
      <c r="F1283" s="49" t="s">
        <v>1010</v>
      </c>
      <c r="G1283" s="49"/>
      <c r="H1283" s="49" t="s">
        <v>1011</v>
      </c>
      <c r="I1283" s="49"/>
      <c r="J1283" s="53">
        <v>36261</v>
      </c>
      <c r="K1283" s="49" t="s">
        <v>813</v>
      </c>
      <c r="L1283" s="49" t="s">
        <v>4</v>
      </c>
      <c r="M1283" s="49" t="s">
        <v>805</v>
      </c>
      <c r="N1283" s="54">
        <v>0</v>
      </c>
      <c r="O1283" s="54">
        <v>2</v>
      </c>
      <c r="P1283" s="49" t="s">
        <v>1246</v>
      </c>
      <c r="Q1283" s="49" t="s">
        <v>1101</v>
      </c>
      <c r="R1283" s="49" t="s">
        <v>376</v>
      </c>
      <c r="S1283" s="49" t="s">
        <v>1396</v>
      </c>
      <c r="T1283" s="49"/>
      <c r="U1283" s="49"/>
      <c r="V1283" s="49"/>
      <c r="W1283" s="49"/>
      <c r="X1283" s="49"/>
      <c r="Y1283" s="49"/>
      <c r="Z1283" s="54"/>
      <c r="AA1283" s="49"/>
      <c r="AB1283" s="49"/>
      <c r="AC1283" s="49"/>
      <c r="AD1283" s="49"/>
      <c r="AE1283" s="47">
        <f t="shared" si="120"/>
        <v>0</v>
      </c>
      <c r="AF1283" s="47">
        <f t="shared" si="121"/>
        <v>0</v>
      </c>
      <c r="AG1283" s="47">
        <f t="shared" si="122"/>
        <v>1</v>
      </c>
      <c r="AH1283" s="49" t="s">
        <v>1017</v>
      </c>
      <c r="AI1283" s="49" t="s">
        <v>1018</v>
      </c>
      <c r="AJ1283" s="49" t="s">
        <v>376</v>
      </c>
      <c r="AK1283" s="47" t="s">
        <v>658</v>
      </c>
      <c r="AL1283" s="49" t="s">
        <v>1227</v>
      </c>
      <c r="AM1283" s="49" t="s">
        <v>1164</v>
      </c>
      <c r="AN1283" s="49" t="s">
        <v>376</v>
      </c>
      <c r="AO1283" s="47" t="s">
        <v>658</v>
      </c>
      <c r="AP1283" s="49"/>
      <c r="AQ1283" s="49">
        <v>2</v>
      </c>
      <c r="AR1283" s="49"/>
      <c r="AS1283" s="49">
        <v>1</v>
      </c>
      <c r="AT1283" s="43"/>
      <c r="AU1283" s="49" t="s">
        <v>376</v>
      </c>
      <c r="AV1283" s="49"/>
      <c r="AW1283" s="49" t="s">
        <v>30</v>
      </c>
      <c r="AX1283" s="49"/>
      <c r="AY1283" s="49" t="s">
        <v>30</v>
      </c>
      <c r="AZ1283" s="49"/>
      <c r="BA1283" s="49"/>
      <c r="BB1283" s="57"/>
      <c r="BC1283" s="49"/>
      <c r="BD1283" s="57"/>
      <c r="BE1283" s="57"/>
      <c r="BF1283" s="32">
        <v>1</v>
      </c>
      <c r="BG1283" s="49">
        <v>1</v>
      </c>
      <c r="BH1283" s="49"/>
      <c r="BI1283" s="49" t="s">
        <v>813</v>
      </c>
      <c r="BJ1283" s="49" t="s">
        <v>805</v>
      </c>
      <c r="BK1283" s="49">
        <v>1999</v>
      </c>
      <c r="BL1283" s="43" t="str">
        <f t="shared" si="123"/>
        <v>1999Tottenham Hotspur</v>
      </c>
      <c r="BM1283" s="49" t="str">
        <f t="shared" si="124"/>
        <v>Manchester</v>
      </c>
      <c r="BN1283" s="49"/>
      <c r="BO1283" s="49"/>
      <c r="BP1283" s="49"/>
      <c r="BQ1283" s="49"/>
      <c r="BR1283" s="49"/>
      <c r="BS1283" s="49"/>
      <c r="BT1283" s="49"/>
      <c r="BU1283" s="49"/>
      <c r="BV1283" s="49" t="s">
        <v>376</v>
      </c>
      <c r="BW1283" s="49" t="s">
        <v>376</v>
      </c>
      <c r="BX1283" s="49"/>
      <c r="BY1283" s="49"/>
      <c r="BZ1283" s="50"/>
      <c r="CA1283" s="50"/>
      <c r="CB1283" s="88" t="str">
        <f t="shared" si="125"/>
        <v>19990411</v>
      </c>
    </row>
    <row r="1284" spans="1:80" s="47" customFormat="1" ht="12.95" customHeight="1" x14ac:dyDescent="0.2">
      <c r="A1284" s="43">
        <v>4</v>
      </c>
      <c r="B1284" s="43">
        <v>14</v>
      </c>
      <c r="C1284" s="43">
        <v>1999</v>
      </c>
      <c r="D1284" s="49" t="s">
        <v>658</v>
      </c>
      <c r="E1284" s="49" t="s">
        <v>338</v>
      </c>
      <c r="F1284" s="49" t="s">
        <v>1010</v>
      </c>
      <c r="G1284" s="49"/>
      <c r="H1284" s="49" t="s">
        <v>1011</v>
      </c>
      <c r="I1284" s="49" t="s">
        <v>1023</v>
      </c>
      <c r="J1284" s="53">
        <v>36264</v>
      </c>
      <c r="K1284" s="49" t="s">
        <v>821</v>
      </c>
      <c r="L1284" s="49" t="s">
        <v>3</v>
      </c>
      <c r="M1284" s="49" t="s">
        <v>587</v>
      </c>
      <c r="N1284" s="54">
        <v>2</v>
      </c>
      <c r="O1284" s="54">
        <v>1</v>
      </c>
      <c r="P1284" s="49" t="s">
        <v>1219</v>
      </c>
      <c r="Q1284" s="49" t="s">
        <v>1111</v>
      </c>
      <c r="R1284" s="49" t="s">
        <v>376</v>
      </c>
      <c r="S1284" s="49" t="s">
        <v>1396</v>
      </c>
      <c r="T1284" s="49"/>
      <c r="U1284" s="49"/>
      <c r="V1284" s="49"/>
      <c r="W1284" s="49"/>
      <c r="X1284" s="49"/>
      <c r="Y1284" s="49"/>
      <c r="Z1284" s="54"/>
      <c r="AA1284" s="49"/>
      <c r="AB1284" s="49"/>
      <c r="AC1284" s="49"/>
      <c r="AD1284" s="49"/>
      <c r="AE1284" s="47">
        <f t="shared" si="120"/>
        <v>1</v>
      </c>
      <c r="AF1284" s="47">
        <f t="shared" si="121"/>
        <v>0</v>
      </c>
      <c r="AG1284" s="47">
        <f t="shared" si="122"/>
        <v>0</v>
      </c>
      <c r="AH1284" s="49" t="s">
        <v>1101</v>
      </c>
      <c r="AI1284" s="49" t="s">
        <v>1159</v>
      </c>
      <c r="AJ1284" s="49" t="s">
        <v>376</v>
      </c>
      <c r="AK1284" s="47" t="s">
        <v>658</v>
      </c>
      <c r="AL1284" s="49" t="s">
        <v>1017</v>
      </c>
      <c r="AM1284" s="49" t="s">
        <v>1018</v>
      </c>
      <c r="AN1284" s="49" t="s">
        <v>376</v>
      </c>
      <c r="AO1284" s="47" t="s">
        <v>658</v>
      </c>
      <c r="AP1284" s="49"/>
      <c r="AQ1284" s="49">
        <v>2</v>
      </c>
      <c r="AR1284" s="49"/>
      <c r="AS1284" s="49"/>
      <c r="AT1284" s="43"/>
      <c r="AU1284" s="49" t="s">
        <v>376</v>
      </c>
      <c r="AV1284" s="49"/>
      <c r="AW1284" s="49" t="s">
        <v>30</v>
      </c>
      <c r="AX1284" s="49"/>
      <c r="AY1284" s="49" t="s">
        <v>30</v>
      </c>
      <c r="AZ1284" s="49"/>
      <c r="BA1284" s="49"/>
      <c r="BB1284" s="57"/>
      <c r="BC1284" s="49"/>
      <c r="BD1284" s="57"/>
      <c r="BE1284" s="57"/>
      <c r="BF1284" s="32">
        <v>1</v>
      </c>
      <c r="BG1284" s="49">
        <v>1</v>
      </c>
      <c r="BH1284" s="49"/>
      <c r="BI1284" s="49" t="s">
        <v>821</v>
      </c>
      <c r="BJ1284" s="49" t="s">
        <v>587</v>
      </c>
      <c r="BK1284" s="49">
        <v>1999</v>
      </c>
      <c r="BL1284" s="43" t="str">
        <f t="shared" si="123"/>
        <v>1999Manchester United</v>
      </c>
      <c r="BM1284" s="49" t="str">
        <f t="shared" si="124"/>
        <v>Birmingham</v>
      </c>
      <c r="BN1284" s="49"/>
      <c r="BO1284" s="49"/>
      <c r="BP1284" s="49"/>
      <c r="BQ1284" s="49"/>
      <c r="BR1284" s="49"/>
      <c r="BS1284" s="49"/>
      <c r="BT1284" s="49"/>
      <c r="BU1284" s="49"/>
      <c r="BV1284" s="49" t="s">
        <v>376</v>
      </c>
      <c r="BW1284" s="49" t="s">
        <v>376</v>
      </c>
      <c r="BX1284" s="49"/>
      <c r="BY1284" s="49"/>
      <c r="BZ1284" s="50"/>
      <c r="CA1284" s="50"/>
      <c r="CB1284" s="88" t="str">
        <f t="shared" si="125"/>
        <v>19990414</v>
      </c>
    </row>
    <row r="1285" spans="1:80" s="47" customFormat="1" ht="12.95" customHeight="1" x14ac:dyDescent="0.2">
      <c r="A1285" s="43">
        <v>4</v>
      </c>
      <c r="B1285" s="43">
        <v>14</v>
      </c>
      <c r="C1285" s="43">
        <v>1999</v>
      </c>
      <c r="D1285" s="49" t="s">
        <v>658</v>
      </c>
      <c r="E1285" s="49" t="s">
        <v>338</v>
      </c>
      <c r="F1285" s="49" t="s">
        <v>1010</v>
      </c>
      <c r="G1285" s="49"/>
      <c r="H1285" s="49" t="s">
        <v>1011</v>
      </c>
      <c r="I1285" s="49" t="s">
        <v>1023</v>
      </c>
      <c r="J1285" s="53">
        <v>36264</v>
      </c>
      <c r="K1285" s="49" t="s">
        <v>587</v>
      </c>
      <c r="L1285" s="49" t="s">
        <v>4</v>
      </c>
      <c r="M1285" s="49" t="s">
        <v>821</v>
      </c>
      <c r="N1285" s="54">
        <v>1</v>
      </c>
      <c r="O1285" s="54">
        <v>2</v>
      </c>
      <c r="P1285" s="49" t="s">
        <v>1219</v>
      </c>
      <c r="Q1285" s="49" t="s">
        <v>1111</v>
      </c>
      <c r="R1285" s="49" t="s">
        <v>376</v>
      </c>
      <c r="S1285" s="49" t="s">
        <v>1396</v>
      </c>
      <c r="T1285" s="49"/>
      <c r="U1285" s="49"/>
      <c r="V1285" s="49"/>
      <c r="W1285" s="49"/>
      <c r="X1285" s="49"/>
      <c r="Y1285" s="49"/>
      <c r="Z1285" s="54"/>
      <c r="AA1285" s="49"/>
      <c r="AB1285" s="49"/>
      <c r="AC1285" s="49"/>
      <c r="AD1285" s="49"/>
      <c r="AE1285" s="47">
        <f t="shared" si="120"/>
        <v>0</v>
      </c>
      <c r="AF1285" s="47">
        <f t="shared" si="121"/>
        <v>0</v>
      </c>
      <c r="AG1285" s="47">
        <f t="shared" si="122"/>
        <v>1</v>
      </c>
      <c r="AH1285" s="49" t="s">
        <v>1017</v>
      </c>
      <c r="AI1285" s="49" t="s">
        <v>1018</v>
      </c>
      <c r="AJ1285" s="49" t="s">
        <v>376</v>
      </c>
      <c r="AK1285" s="47" t="s">
        <v>658</v>
      </c>
      <c r="AL1285" s="49" t="s">
        <v>1101</v>
      </c>
      <c r="AM1285" s="49" t="s">
        <v>1159</v>
      </c>
      <c r="AN1285" s="49" t="s">
        <v>376</v>
      </c>
      <c r="AO1285" s="47" t="s">
        <v>658</v>
      </c>
      <c r="AP1285" s="49"/>
      <c r="AQ1285" s="49">
        <v>2</v>
      </c>
      <c r="AR1285" s="49"/>
      <c r="AS1285" s="49">
        <v>1</v>
      </c>
      <c r="AT1285" s="43"/>
      <c r="AU1285" s="49" t="s">
        <v>376</v>
      </c>
      <c r="AV1285" s="49"/>
      <c r="AW1285" s="49" t="s">
        <v>30</v>
      </c>
      <c r="AX1285" s="49"/>
      <c r="AY1285" s="49" t="s">
        <v>30</v>
      </c>
      <c r="AZ1285" s="49"/>
      <c r="BA1285" s="49"/>
      <c r="BB1285" s="57"/>
      <c r="BC1285" s="49"/>
      <c r="BD1285" s="57"/>
      <c r="BE1285" s="57"/>
      <c r="BF1285" s="32">
        <v>1</v>
      </c>
      <c r="BG1285" s="49">
        <v>1</v>
      </c>
      <c r="BH1285" s="49"/>
      <c r="BI1285" s="49" t="s">
        <v>587</v>
      </c>
      <c r="BJ1285" s="49" t="s">
        <v>821</v>
      </c>
      <c r="BK1285" s="49">
        <v>1999</v>
      </c>
      <c r="BL1285" s="43" t="str">
        <f t="shared" si="123"/>
        <v>1999Arsenal</v>
      </c>
      <c r="BM1285" s="49" t="str">
        <f t="shared" si="124"/>
        <v>Birmingham</v>
      </c>
      <c r="BN1285" s="49"/>
      <c r="BO1285" s="49"/>
      <c r="BP1285" s="49"/>
      <c r="BQ1285" s="49"/>
      <c r="BR1285" s="49"/>
      <c r="BS1285" s="49"/>
      <c r="BT1285" s="49"/>
      <c r="BU1285" s="49"/>
      <c r="BV1285" s="49" t="s">
        <v>376</v>
      </c>
      <c r="BW1285" s="49" t="s">
        <v>376</v>
      </c>
      <c r="BX1285" s="49"/>
      <c r="BY1285" s="49"/>
      <c r="BZ1285" s="50"/>
      <c r="CA1285" s="50"/>
      <c r="CB1285" s="88" t="str">
        <f t="shared" si="125"/>
        <v>19990414</v>
      </c>
    </row>
    <row r="1286" spans="1:80" s="47" customFormat="1" ht="12.95" customHeight="1" x14ac:dyDescent="0.2">
      <c r="A1286" s="43">
        <v>5</v>
      </c>
      <c r="B1286" s="43">
        <v>22</v>
      </c>
      <c r="C1286" s="43">
        <v>1999</v>
      </c>
      <c r="D1286" s="49" t="s">
        <v>658</v>
      </c>
      <c r="E1286" s="49" t="s">
        <v>338</v>
      </c>
      <c r="F1286" s="49" t="s">
        <v>1010</v>
      </c>
      <c r="G1286" s="49"/>
      <c r="H1286" s="49" t="s">
        <v>40</v>
      </c>
      <c r="I1286" s="49"/>
      <c r="J1286" s="53">
        <v>36302</v>
      </c>
      <c r="K1286" s="49" t="s">
        <v>821</v>
      </c>
      <c r="L1286" s="49" t="s">
        <v>3</v>
      </c>
      <c r="M1286" s="49" t="s">
        <v>805</v>
      </c>
      <c r="N1286" s="54">
        <v>2</v>
      </c>
      <c r="O1286" s="54">
        <v>0</v>
      </c>
      <c r="P1286" s="49" t="s">
        <v>1268</v>
      </c>
      <c r="Q1286" s="49" t="s">
        <v>1017</v>
      </c>
      <c r="R1286" s="49" t="s">
        <v>376</v>
      </c>
      <c r="S1286" s="49"/>
      <c r="T1286" s="49"/>
      <c r="U1286" s="49"/>
      <c r="V1286" s="49"/>
      <c r="W1286" s="49"/>
      <c r="X1286" s="49"/>
      <c r="Y1286" s="49"/>
      <c r="Z1286" s="54"/>
      <c r="AA1286" s="49"/>
      <c r="AB1286" s="49"/>
      <c r="AC1286" s="49"/>
      <c r="AD1286" s="49"/>
      <c r="AE1286" s="47">
        <f t="shared" si="120"/>
        <v>1</v>
      </c>
      <c r="AF1286" s="47">
        <f t="shared" si="121"/>
        <v>0</v>
      </c>
      <c r="AG1286" s="47">
        <f t="shared" si="122"/>
        <v>0</v>
      </c>
      <c r="AH1286" s="49" t="s">
        <v>1101</v>
      </c>
      <c r="AI1286" s="49" t="s">
        <v>1159</v>
      </c>
      <c r="AJ1286" s="49" t="s">
        <v>376</v>
      </c>
      <c r="AK1286" s="47" t="s">
        <v>658</v>
      </c>
      <c r="AL1286" s="49" t="s">
        <v>1227</v>
      </c>
      <c r="AM1286" s="49" t="s">
        <v>1164</v>
      </c>
      <c r="AN1286" s="49" t="s">
        <v>376</v>
      </c>
      <c r="AO1286" s="47" t="s">
        <v>658</v>
      </c>
      <c r="AP1286" s="49"/>
      <c r="AQ1286" s="49">
        <v>1</v>
      </c>
      <c r="AR1286" s="49"/>
      <c r="AS1286" s="49" t="s">
        <v>1393</v>
      </c>
      <c r="AT1286" s="43"/>
      <c r="AU1286" s="49" t="s">
        <v>376</v>
      </c>
      <c r="AV1286" s="49"/>
      <c r="AW1286" s="49" t="s">
        <v>30</v>
      </c>
      <c r="AX1286" s="49"/>
      <c r="AY1286" s="54" t="s">
        <v>30</v>
      </c>
      <c r="AZ1286" s="49"/>
      <c r="BA1286" s="49"/>
      <c r="BB1286" s="57" t="s">
        <v>30</v>
      </c>
      <c r="BC1286" s="49" t="s">
        <v>30</v>
      </c>
      <c r="BD1286" s="57"/>
      <c r="BE1286" s="57"/>
      <c r="BF1286" s="32">
        <v>1</v>
      </c>
      <c r="BG1286" s="49">
        <v>1</v>
      </c>
      <c r="BH1286" s="49"/>
      <c r="BI1286" s="49" t="s">
        <v>821</v>
      </c>
      <c r="BJ1286" s="49" t="s">
        <v>805</v>
      </c>
      <c r="BK1286" s="49">
        <v>1999</v>
      </c>
      <c r="BL1286" s="43" t="str">
        <f t="shared" si="123"/>
        <v>1999Manchester United</v>
      </c>
      <c r="BM1286" s="49" t="str">
        <f t="shared" si="124"/>
        <v>London</v>
      </c>
      <c r="BN1286" s="49"/>
      <c r="BO1286" s="49"/>
      <c r="BP1286" s="49"/>
      <c r="BQ1286" s="49"/>
      <c r="BR1286" s="49"/>
      <c r="BS1286" s="49"/>
      <c r="BT1286" s="49"/>
      <c r="BU1286" s="49"/>
      <c r="BV1286" s="49" t="s">
        <v>376</v>
      </c>
      <c r="BW1286" s="49" t="s">
        <v>376</v>
      </c>
      <c r="BX1286" s="49"/>
      <c r="BY1286" s="49"/>
      <c r="BZ1286" s="50"/>
      <c r="CA1286" s="50"/>
      <c r="CB1286" s="88" t="str">
        <f t="shared" si="125"/>
        <v>19990522</v>
      </c>
    </row>
    <row r="1287" spans="1:80" s="47" customFormat="1" ht="12.95" customHeight="1" x14ac:dyDescent="0.2">
      <c r="A1287" s="43">
        <v>5</v>
      </c>
      <c r="B1287" s="43">
        <v>22</v>
      </c>
      <c r="C1287" s="43">
        <v>1999</v>
      </c>
      <c r="D1287" s="49" t="s">
        <v>658</v>
      </c>
      <c r="E1287" s="49" t="s">
        <v>338</v>
      </c>
      <c r="F1287" s="49" t="s">
        <v>1010</v>
      </c>
      <c r="G1287" s="49"/>
      <c r="H1287" s="49" t="s">
        <v>40</v>
      </c>
      <c r="I1287" s="49"/>
      <c r="J1287" s="53">
        <v>36302</v>
      </c>
      <c r="K1287" s="49" t="s">
        <v>805</v>
      </c>
      <c r="L1287" s="49" t="s">
        <v>4</v>
      </c>
      <c r="M1287" s="49" t="s">
        <v>821</v>
      </c>
      <c r="N1287" s="54">
        <v>0</v>
      </c>
      <c r="O1287" s="54">
        <v>2</v>
      </c>
      <c r="P1287" s="49" t="s">
        <v>1268</v>
      </c>
      <c r="Q1287" s="49" t="s">
        <v>1017</v>
      </c>
      <c r="R1287" s="49" t="s">
        <v>376</v>
      </c>
      <c r="S1287" s="49"/>
      <c r="T1287" s="49"/>
      <c r="U1287" s="49"/>
      <c r="V1287" s="49"/>
      <c r="W1287" s="49"/>
      <c r="X1287" s="49"/>
      <c r="Y1287" s="49"/>
      <c r="Z1287" s="54"/>
      <c r="AA1287" s="49"/>
      <c r="AB1287" s="49"/>
      <c r="AC1287" s="49"/>
      <c r="AD1287" s="49"/>
      <c r="AE1287" s="47">
        <f t="shared" si="120"/>
        <v>0</v>
      </c>
      <c r="AF1287" s="47">
        <f t="shared" si="121"/>
        <v>0</v>
      </c>
      <c r="AG1287" s="47">
        <f t="shared" si="122"/>
        <v>1</v>
      </c>
      <c r="AH1287" s="49" t="s">
        <v>1227</v>
      </c>
      <c r="AI1287" s="49" t="s">
        <v>1164</v>
      </c>
      <c r="AJ1287" s="49" t="s">
        <v>376</v>
      </c>
      <c r="AK1287" s="47" t="s">
        <v>658</v>
      </c>
      <c r="AL1287" s="49" t="s">
        <v>1101</v>
      </c>
      <c r="AM1287" s="49" t="s">
        <v>1159</v>
      </c>
      <c r="AN1287" s="49" t="s">
        <v>376</v>
      </c>
      <c r="AO1287" s="47" t="s">
        <v>658</v>
      </c>
      <c r="AP1287" s="49"/>
      <c r="AQ1287" s="49">
        <v>1</v>
      </c>
      <c r="AR1287" s="49"/>
      <c r="AS1287" s="49">
        <v>1</v>
      </c>
      <c r="AT1287" s="43"/>
      <c r="AU1287" s="49" t="s">
        <v>376</v>
      </c>
      <c r="AV1287" s="49"/>
      <c r="AW1287" s="49" t="s">
        <v>30</v>
      </c>
      <c r="AX1287" s="49"/>
      <c r="AY1287" s="49" t="s">
        <v>30</v>
      </c>
      <c r="AZ1287" s="49"/>
      <c r="BA1287" s="49"/>
      <c r="BB1287" s="57"/>
      <c r="BC1287" s="49" t="s">
        <v>30</v>
      </c>
      <c r="BD1287" s="57"/>
      <c r="BE1287" s="57" t="s">
        <v>1400</v>
      </c>
      <c r="BF1287" s="32">
        <v>1</v>
      </c>
      <c r="BG1287" s="49">
        <v>1</v>
      </c>
      <c r="BH1287" s="49"/>
      <c r="BI1287" s="49" t="s">
        <v>805</v>
      </c>
      <c r="BJ1287" s="49" t="s">
        <v>821</v>
      </c>
      <c r="BK1287" s="49">
        <v>1999</v>
      </c>
      <c r="BL1287" s="43" t="str">
        <f t="shared" si="123"/>
        <v>1999Newcastle United</v>
      </c>
      <c r="BM1287" s="49" t="str">
        <f t="shared" si="124"/>
        <v>London</v>
      </c>
      <c r="BN1287" s="49"/>
      <c r="BO1287" s="49"/>
      <c r="BP1287" s="49"/>
      <c r="BQ1287" s="49"/>
      <c r="BR1287" s="49"/>
      <c r="BS1287" s="49"/>
      <c r="BT1287" s="49"/>
      <c r="BU1287" s="49"/>
      <c r="BV1287" s="49" t="s">
        <v>376</v>
      </c>
      <c r="BW1287" s="49" t="s">
        <v>376</v>
      </c>
      <c r="BX1287" s="49"/>
      <c r="BY1287" s="49"/>
      <c r="BZ1287" s="50"/>
      <c r="CA1287" s="50"/>
      <c r="CB1287" s="88" t="str">
        <f t="shared" si="125"/>
        <v>19990522</v>
      </c>
    </row>
    <row r="1288" spans="1:80" s="47" customFormat="1" ht="12.95" customHeight="1" x14ac:dyDescent="0.2">
      <c r="A1288" s="43">
        <v>1</v>
      </c>
      <c r="B1288" s="43">
        <v>12</v>
      </c>
      <c r="C1288" s="43">
        <v>2000</v>
      </c>
      <c r="D1288" s="43" t="s">
        <v>658</v>
      </c>
      <c r="E1288" s="43" t="s">
        <v>327</v>
      </c>
      <c r="F1288" s="51" t="s">
        <v>1327</v>
      </c>
      <c r="G1288" s="43"/>
      <c r="H1288" s="51" t="s">
        <v>1011</v>
      </c>
      <c r="I1288" s="51">
        <v>1</v>
      </c>
      <c r="J1288" s="52">
        <v>36537</v>
      </c>
      <c r="K1288" s="43" t="s">
        <v>1157</v>
      </c>
      <c r="L1288" s="43" t="s">
        <v>4</v>
      </c>
      <c r="M1288" s="43" t="s">
        <v>1398</v>
      </c>
      <c r="N1288" s="46">
        <v>0</v>
      </c>
      <c r="O1288" s="46">
        <v>1</v>
      </c>
      <c r="P1288" s="51" t="s">
        <v>1406</v>
      </c>
      <c r="Q1288" s="51" t="s">
        <v>1101</v>
      </c>
      <c r="R1288" s="51" t="s">
        <v>376</v>
      </c>
      <c r="S1288" s="43"/>
      <c r="T1288" s="43"/>
      <c r="U1288" s="43"/>
      <c r="V1288" s="43"/>
      <c r="W1288" s="43"/>
      <c r="X1288" s="43"/>
      <c r="Y1288" s="43"/>
      <c r="Z1288" s="43"/>
      <c r="AA1288" s="43"/>
      <c r="AB1288" s="43"/>
      <c r="AC1288" s="43"/>
      <c r="AD1288" s="43" t="s">
        <v>1033</v>
      </c>
      <c r="AE1288" s="47">
        <f t="shared" si="120"/>
        <v>0</v>
      </c>
      <c r="AF1288" s="47">
        <f t="shared" si="121"/>
        <v>0</v>
      </c>
      <c r="AG1288" s="47">
        <f t="shared" si="122"/>
        <v>1</v>
      </c>
      <c r="AH1288" s="43" t="s">
        <v>1101</v>
      </c>
      <c r="AI1288" s="43" t="s">
        <v>1159</v>
      </c>
      <c r="AJ1288" s="43" t="s">
        <v>376</v>
      </c>
      <c r="AK1288" s="43" t="s">
        <v>658</v>
      </c>
      <c r="AL1288" s="43" t="s">
        <v>588</v>
      </c>
      <c r="AM1288" s="43" t="s">
        <v>1175</v>
      </c>
      <c r="AN1288" s="43" t="s">
        <v>376</v>
      </c>
      <c r="AO1288" s="43" t="s">
        <v>658</v>
      </c>
      <c r="AP1288" s="43"/>
      <c r="AQ1288" s="43">
        <v>2</v>
      </c>
      <c r="AR1288" s="43"/>
      <c r="AS1288" s="43"/>
      <c r="AT1288" s="43"/>
      <c r="AU1288" s="43" t="s">
        <v>376</v>
      </c>
      <c r="AV1288" s="43"/>
      <c r="AW1288" s="43" t="s">
        <v>30</v>
      </c>
      <c r="AX1288" s="43"/>
      <c r="AY1288" s="43"/>
      <c r="AZ1288" s="43" t="s">
        <v>30</v>
      </c>
      <c r="BA1288" s="51"/>
      <c r="BB1288" s="48"/>
      <c r="BC1288" s="43"/>
      <c r="BD1288" s="43"/>
      <c r="BE1288" s="43"/>
      <c r="BF1288" s="43">
        <v>1</v>
      </c>
      <c r="BG1288" s="43">
        <v>2</v>
      </c>
      <c r="BH1288" s="43">
        <v>2</v>
      </c>
      <c r="BI1288" s="43" t="s">
        <v>1157</v>
      </c>
      <c r="BJ1288" s="43" t="s">
        <v>1398</v>
      </c>
      <c r="BK1288" s="43">
        <v>2000</v>
      </c>
      <c r="BL1288" s="43" t="str">
        <f t="shared" si="123"/>
        <v>2000Bolton Wanderers</v>
      </c>
      <c r="BM1288" s="49" t="str">
        <f t="shared" si="124"/>
        <v>Bolton Wanderers</v>
      </c>
      <c r="BN1288" s="43"/>
      <c r="BO1288" s="43"/>
      <c r="BP1288" s="43"/>
      <c r="BQ1288" s="43"/>
      <c r="BR1288" s="43"/>
      <c r="BS1288" s="43"/>
      <c r="BT1288" s="43"/>
      <c r="BU1288" s="43"/>
      <c r="BV1288" s="43" t="s">
        <v>376</v>
      </c>
      <c r="BW1288" s="43" t="s">
        <v>376</v>
      </c>
      <c r="BX1288" s="43"/>
      <c r="BY1288" s="49"/>
      <c r="BZ1288" s="50"/>
      <c r="CA1288" s="50"/>
      <c r="CB1288" s="88" t="str">
        <f t="shared" si="125"/>
        <v>20000112</v>
      </c>
    </row>
    <row r="1289" spans="1:80" s="47" customFormat="1" ht="12.95" customHeight="1" x14ac:dyDescent="0.2">
      <c r="A1289" s="43">
        <v>1</v>
      </c>
      <c r="B1289" s="43">
        <v>12</v>
      </c>
      <c r="C1289" s="43">
        <v>2000</v>
      </c>
      <c r="D1289" s="43" t="s">
        <v>658</v>
      </c>
      <c r="E1289" s="43" t="s">
        <v>327</v>
      </c>
      <c r="F1289" s="51" t="s">
        <v>1327</v>
      </c>
      <c r="G1289" s="43"/>
      <c r="H1289" s="51" t="s">
        <v>1011</v>
      </c>
      <c r="I1289" s="51">
        <v>1</v>
      </c>
      <c r="J1289" s="52">
        <v>36537</v>
      </c>
      <c r="K1289" s="43" t="s">
        <v>1398</v>
      </c>
      <c r="L1289" s="43" t="s">
        <v>3</v>
      </c>
      <c r="M1289" s="43" t="s">
        <v>1157</v>
      </c>
      <c r="N1289" s="46">
        <v>1</v>
      </c>
      <c r="O1289" s="46">
        <v>0</v>
      </c>
      <c r="P1289" s="51" t="s">
        <v>1406</v>
      </c>
      <c r="Q1289" s="51" t="s">
        <v>1101</v>
      </c>
      <c r="R1289" s="51" t="s">
        <v>376</v>
      </c>
      <c r="S1289" s="43"/>
      <c r="T1289" s="43"/>
      <c r="U1289" s="43"/>
      <c r="V1289" s="43"/>
      <c r="W1289" s="43"/>
      <c r="X1289" s="43"/>
      <c r="Y1289" s="43"/>
      <c r="Z1289" s="43"/>
      <c r="AA1289" s="43"/>
      <c r="AB1289" s="43"/>
      <c r="AC1289" s="43"/>
      <c r="AD1289" s="43" t="s">
        <v>1037</v>
      </c>
      <c r="AE1289" s="47">
        <f t="shared" si="120"/>
        <v>1</v>
      </c>
      <c r="AF1289" s="47">
        <f t="shared" si="121"/>
        <v>0</v>
      </c>
      <c r="AG1289" s="47">
        <f t="shared" si="122"/>
        <v>0</v>
      </c>
      <c r="AH1289" s="43" t="s">
        <v>588</v>
      </c>
      <c r="AI1289" s="43" t="s">
        <v>1175</v>
      </c>
      <c r="AJ1289" s="43" t="s">
        <v>376</v>
      </c>
      <c r="AK1289" s="43" t="s">
        <v>658</v>
      </c>
      <c r="AL1289" s="43" t="s">
        <v>1101</v>
      </c>
      <c r="AM1289" s="43" t="s">
        <v>1159</v>
      </c>
      <c r="AN1289" s="43" t="s">
        <v>376</v>
      </c>
      <c r="AO1289" s="43" t="s">
        <v>658</v>
      </c>
      <c r="AP1289" s="43"/>
      <c r="AQ1289" s="43">
        <v>2</v>
      </c>
      <c r="AR1289" s="43"/>
      <c r="AS1289" s="43"/>
      <c r="AT1289" s="43"/>
      <c r="AU1289" s="43" t="s">
        <v>376</v>
      </c>
      <c r="AV1289" s="43"/>
      <c r="AW1289" s="43" t="s">
        <v>30</v>
      </c>
      <c r="AX1289" s="43"/>
      <c r="AY1289" s="43"/>
      <c r="AZ1289" s="43" t="s">
        <v>30</v>
      </c>
      <c r="BA1289" s="51"/>
      <c r="BB1289" s="48"/>
      <c r="BC1289" s="43"/>
      <c r="BD1289" s="43"/>
      <c r="BE1289" s="43"/>
      <c r="BF1289" s="43">
        <v>1</v>
      </c>
      <c r="BG1289" s="43">
        <v>2</v>
      </c>
      <c r="BH1289" s="43">
        <v>2</v>
      </c>
      <c r="BI1289" s="43" t="s">
        <v>1398</v>
      </c>
      <c r="BJ1289" s="43" t="s">
        <v>1157</v>
      </c>
      <c r="BK1289" s="43">
        <v>2000</v>
      </c>
      <c r="BL1289" s="43" t="str">
        <f t="shared" si="123"/>
        <v>2000Tranmere Rovers</v>
      </c>
      <c r="BM1289" s="49" t="str">
        <f t="shared" si="124"/>
        <v>Bolton Wanderers</v>
      </c>
      <c r="BN1289" s="43"/>
      <c r="BO1289" s="43"/>
      <c r="BP1289" s="43"/>
      <c r="BQ1289" s="43"/>
      <c r="BR1289" s="43"/>
      <c r="BS1289" s="43"/>
      <c r="BT1289" s="43"/>
      <c r="BU1289" s="43"/>
      <c r="BV1289" s="43" t="s">
        <v>376</v>
      </c>
      <c r="BW1289" s="43" t="s">
        <v>376</v>
      </c>
      <c r="BX1289" s="43"/>
      <c r="BY1289" s="49"/>
      <c r="BZ1289" s="50"/>
      <c r="CA1289" s="50"/>
      <c r="CB1289" s="88" t="str">
        <f t="shared" si="125"/>
        <v>20000112</v>
      </c>
    </row>
    <row r="1290" spans="1:80" s="47" customFormat="1" ht="12.95" customHeight="1" x14ac:dyDescent="0.2">
      <c r="A1290" s="43">
        <v>1</v>
      </c>
      <c r="B1290" s="43">
        <v>25</v>
      </c>
      <c r="C1290" s="43">
        <v>2000</v>
      </c>
      <c r="D1290" s="49" t="s">
        <v>658</v>
      </c>
      <c r="E1290" s="49" t="s">
        <v>327</v>
      </c>
      <c r="F1290" s="49" t="s">
        <v>1327</v>
      </c>
      <c r="G1290" s="49"/>
      <c r="H1290" s="49" t="s">
        <v>1011</v>
      </c>
      <c r="I1290" s="49">
        <v>1</v>
      </c>
      <c r="J1290" s="53">
        <v>36550</v>
      </c>
      <c r="K1290" s="49" t="s">
        <v>806</v>
      </c>
      <c r="L1290" s="49" t="s">
        <v>1014</v>
      </c>
      <c r="M1290" s="49" t="s">
        <v>1291</v>
      </c>
      <c r="N1290" s="54">
        <v>0</v>
      </c>
      <c r="O1290" s="54">
        <v>0</v>
      </c>
      <c r="P1290" s="49" t="s">
        <v>1219</v>
      </c>
      <c r="Q1290" s="49" t="s">
        <v>1111</v>
      </c>
      <c r="R1290" s="49" t="s">
        <v>376</v>
      </c>
      <c r="S1290" s="49"/>
      <c r="T1290" s="49"/>
      <c r="U1290" s="49"/>
      <c r="V1290" s="49"/>
      <c r="W1290" s="49"/>
      <c r="X1290" s="49"/>
      <c r="Y1290" s="49"/>
      <c r="Z1290" s="54"/>
      <c r="AA1290" s="55">
        <v>0</v>
      </c>
      <c r="AB1290" s="55">
        <v>0</v>
      </c>
      <c r="AC1290" s="56">
        <v>0</v>
      </c>
      <c r="AD1290" s="49" t="s">
        <v>1033</v>
      </c>
      <c r="AE1290" s="47">
        <f t="shared" si="120"/>
        <v>0</v>
      </c>
      <c r="AF1290" s="47">
        <f t="shared" si="121"/>
        <v>1</v>
      </c>
      <c r="AG1290" s="47">
        <f t="shared" si="122"/>
        <v>0</v>
      </c>
      <c r="AH1290" s="49" t="s">
        <v>1111</v>
      </c>
      <c r="AI1290" s="49" t="s">
        <v>1126</v>
      </c>
      <c r="AJ1290" s="49" t="s">
        <v>376</v>
      </c>
      <c r="AK1290" s="47" t="s">
        <v>658</v>
      </c>
      <c r="AL1290" s="49" t="s">
        <v>1278</v>
      </c>
      <c r="AM1290" s="49" t="s">
        <v>1292</v>
      </c>
      <c r="AN1290" s="49" t="s">
        <v>376</v>
      </c>
      <c r="AO1290" s="47" t="s">
        <v>658</v>
      </c>
      <c r="AP1290" s="49"/>
      <c r="AQ1290" s="49">
        <v>2</v>
      </c>
      <c r="AR1290" s="49"/>
      <c r="AS1290" s="49"/>
      <c r="AT1290" s="43"/>
      <c r="AU1290" s="49" t="s">
        <v>376</v>
      </c>
      <c r="AV1290" s="49"/>
      <c r="AW1290" s="49" t="s">
        <v>30</v>
      </c>
      <c r="AX1290" s="49"/>
      <c r="AY1290" s="49"/>
      <c r="AZ1290" s="49" t="s">
        <v>30</v>
      </c>
      <c r="BA1290" s="49"/>
      <c r="BB1290" s="57"/>
      <c r="BC1290" s="49"/>
      <c r="BD1290" s="57"/>
      <c r="BE1290" s="57"/>
      <c r="BF1290" s="32">
        <v>1</v>
      </c>
      <c r="BG1290" s="49">
        <v>1</v>
      </c>
      <c r="BH1290" s="49"/>
      <c r="BI1290" s="49" t="s">
        <v>806</v>
      </c>
      <c r="BJ1290" s="49" t="s">
        <v>1291</v>
      </c>
      <c r="BK1290" s="49">
        <v>2000</v>
      </c>
      <c r="BL1290" s="43" t="str">
        <f t="shared" si="123"/>
        <v>2000Aston Villa</v>
      </c>
      <c r="BM1290" s="49" t="str">
        <f t="shared" si="124"/>
        <v>Aston Villa</v>
      </c>
      <c r="BN1290" s="49"/>
      <c r="BO1290" s="49"/>
      <c r="BP1290" s="49"/>
      <c r="BQ1290" s="49"/>
      <c r="BR1290" s="49"/>
      <c r="BS1290" s="49"/>
      <c r="BT1290" s="49"/>
      <c r="BU1290" s="49"/>
      <c r="BV1290" s="49" t="s">
        <v>376</v>
      </c>
      <c r="BW1290" s="49" t="s">
        <v>376</v>
      </c>
      <c r="BX1290" s="49"/>
      <c r="BY1290" s="49"/>
      <c r="BZ1290" s="50"/>
      <c r="CA1290" s="50"/>
      <c r="CB1290" s="88" t="str">
        <f t="shared" si="125"/>
        <v>20000125</v>
      </c>
    </row>
    <row r="1291" spans="1:80" s="47" customFormat="1" ht="12.95" customHeight="1" x14ac:dyDescent="0.2">
      <c r="A1291" s="43">
        <v>1</v>
      </c>
      <c r="B1291" s="43">
        <v>25</v>
      </c>
      <c r="C1291" s="43">
        <v>2000</v>
      </c>
      <c r="D1291" s="49" t="s">
        <v>658</v>
      </c>
      <c r="E1291" s="49" t="s">
        <v>327</v>
      </c>
      <c r="F1291" s="49" t="s">
        <v>1327</v>
      </c>
      <c r="G1291" s="49"/>
      <c r="H1291" s="49" t="s">
        <v>1011</v>
      </c>
      <c r="I1291" s="49">
        <v>1</v>
      </c>
      <c r="J1291" s="53">
        <v>36550</v>
      </c>
      <c r="K1291" s="49" t="s">
        <v>1291</v>
      </c>
      <c r="L1291" s="49" t="s">
        <v>1014</v>
      </c>
      <c r="M1291" s="49" t="s">
        <v>806</v>
      </c>
      <c r="N1291" s="54">
        <v>0</v>
      </c>
      <c r="O1291" s="54">
        <v>0</v>
      </c>
      <c r="P1291" s="49" t="s">
        <v>1219</v>
      </c>
      <c r="Q1291" s="49" t="s">
        <v>1111</v>
      </c>
      <c r="R1291" s="49" t="s">
        <v>376</v>
      </c>
      <c r="S1291" s="49"/>
      <c r="T1291" s="49"/>
      <c r="U1291" s="49"/>
      <c r="V1291" s="49"/>
      <c r="W1291" s="49"/>
      <c r="X1291" s="49"/>
      <c r="Y1291" s="49"/>
      <c r="Z1291" s="54"/>
      <c r="AA1291" s="55">
        <v>0</v>
      </c>
      <c r="AB1291" s="55">
        <v>0</v>
      </c>
      <c r="AC1291" s="56">
        <v>0</v>
      </c>
      <c r="AD1291" s="49" t="s">
        <v>1037</v>
      </c>
      <c r="AE1291" s="47">
        <f t="shared" si="120"/>
        <v>0</v>
      </c>
      <c r="AF1291" s="47">
        <f t="shared" si="121"/>
        <v>1</v>
      </c>
      <c r="AG1291" s="47">
        <f t="shared" si="122"/>
        <v>0</v>
      </c>
      <c r="AH1291" s="49" t="s">
        <v>1278</v>
      </c>
      <c r="AI1291" s="49" t="s">
        <v>1292</v>
      </c>
      <c r="AJ1291" s="49" t="s">
        <v>376</v>
      </c>
      <c r="AK1291" s="47" t="s">
        <v>658</v>
      </c>
      <c r="AL1291" s="49" t="s">
        <v>1111</v>
      </c>
      <c r="AM1291" s="49" t="s">
        <v>1126</v>
      </c>
      <c r="AN1291" s="49" t="s">
        <v>376</v>
      </c>
      <c r="AO1291" s="47" t="s">
        <v>658</v>
      </c>
      <c r="AP1291" s="49"/>
      <c r="AQ1291" s="49">
        <v>2</v>
      </c>
      <c r="AR1291" s="49"/>
      <c r="AS1291" s="49"/>
      <c r="AT1291" s="43"/>
      <c r="AU1291" s="49" t="s">
        <v>376</v>
      </c>
      <c r="AV1291" s="49"/>
      <c r="AW1291" s="49" t="s">
        <v>30</v>
      </c>
      <c r="AX1291" s="49"/>
      <c r="AY1291" s="49"/>
      <c r="AZ1291" s="49" t="s">
        <v>30</v>
      </c>
      <c r="BA1291" s="49"/>
      <c r="BB1291" s="57"/>
      <c r="BC1291" s="49"/>
      <c r="BD1291" s="57"/>
      <c r="BE1291" s="57"/>
      <c r="BF1291" s="32">
        <v>1</v>
      </c>
      <c r="BG1291" s="49">
        <v>1</v>
      </c>
      <c r="BH1291" s="49"/>
      <c r="BI1291" s="49" t="s">
        <v>1291</v>
      </c>
      <c r="BJ1291" s="49" t="s">
        <v>806</v>
      </c>
      <c r="BK1291" s="49">
        <v>2000</v>
      </c>
      <c r="BL1291" s="43" t="str">
        <f t="shared" si="123"/>
        <v>2000Leicester City</v>
      </c>
      <c r="BM1291" s="49" t="str">
        <f t="shared" si="124"/>
        <v>Aston Villa</v>
      </c>
      <c r="BN1291" s="49"/>
      <c r="BO1291" s="49"/>
      <c r="BP1291" s="49"/>
      <c r="BQ1291" s="49"/>
      <c r="BR1291" s="49"/>
      <c r="BS1291" s="49"/>
      <c r="BT1291" s="49"/>
      <c r="BU1291" s="49"/>
      <c r="BV1291" s="49" t="s">
        <v>376</v>
      </c>
      <c r="BW1291" s="49" t="s">
        <v>376</v>
      </c>
      <c r="BX1291" s="49"/>
      <c r="BY1291" s="49"/>
      <c r="BZ1291" s="50"/>
      <c r="CA1291" s="50"/>
      <c r="CB1291" s="88" t="str">
        <f t="shared" si="125"/>
        <v>20000125</v>
      </c>
    </row>
    <row r="1292" spans="1:80" s="47" customFormat="1" ht="12.95" customHeight="1" x14ac:dyDescent="0.2">
      <c r="A1292" s="43">
        <v>1</v>
      </c>
      <c r="B1292" s="43">
        <v>26</v>
      </c>
      <c r="C1292" s="43">
        <v>2000</v>
      </c>
      <c r="D1292" s="43" t="s">
        <v>658</v>
      </c>
      <c r="E1292" s="43" t="s">
        <v>327</v>
      </c>
      <c r="F1292" s="51" t="s">
        <v>1327</v>
      </c>
      <c r="G1292" s="43"/>
      <c r="H1292" s="51" t="s">
        <v>1011</v>
      </c>
      <c r="I1292" s="51">
        <v>2</v>
      </c>
      <c r="J1292" s="52">
        <v>36551</v>
      </c>
      <c r="K1292" s="43" t="s">
        <v>1398</v>
      </c>
      <c r="L1292" s="43" t="s">
        <v>3</v>
      </c>
      <c r="M1292" s="43" t="s">
        <v>1157</v>
      </c>
      <c r="N1292" s="46">
        <v>3</v>
      </c>
      <c r="O1292" s="46">
        <v>0</v>
      </c>
      <c r="P1292" s="51" t="s">
        <v>1399</v>
      </c>
      <c r="Q1292" s="51" t="s">
        <v>588</v>
      </c>
      <c r="R1292" s="51" t="s">
        <v>376</v>
      </c>
      <c r="S1292" s="43"/>
      <c r="T1292" s="43"/>
      <c r="U1292" s="43"/>
      <c r="V1292" s="43"/>
      <c r="W1292" s="43"/>
      <c r="X1292" s="43"/>
      <c r="Y1292" s="43"/>
      <c r="Z1292" s="43"/>
      <c r="AA1292" s="43"/>
      <c r="AB1292" s="43"/>
      <c r="AC1292" s="43"/>
      <c r="AD1292" s="43" t="s">
        <v>1033</v>
      </c>
      <c r="AE1292" s="47">
        <f t="shared" si="120"/>
        <v>1</v>
      </c>
      <c r="AF1292" s="47">
        <f t="shared" si="121"/>
        <v>0</v>
      </c>
      <c r="AG1292" s="47">
        <f t="shared" si="122"/>
        <v>0</v>
      </c>
      <c r="AH1292" s="43" t="s">
        <v>588</v>
      </c>
      <c r="AI1292" s="43" t="s">
        <v>1175</v>
      </c>
      <c r="AJ1292" s="43" t="s">
        <v>376</v>
      </c>
      <c r="AK1292" s="43" t="s">
        <v>658</v>
      </c>
      <c r="AL1292" s="43" t="s">
        <v>1101</v>
      </c>
      <c r="AM1292" s="43" t="s">
        <v>1159</v>
      </c>
      <c r="AN1292" s="43" t="s">
        <v>376</v>
      </c>
      <c r="AO1292" s="43" t="s">
        <v>658</v>
      </c>
      <c r="AP1292" s="43"/>
      <c r="AQ1292" s="43">
        <v>2</v>
      </c>
      <c r="AR1292" s="43"/>
      <c r="AS1292" s="43"/>
      <c r="AT1292" s="43"/>
      <c r="AU1292" s="43" t="s">
        <v>376</v>
      </c>
      <c r="AV1292" s="43"/>
      <c r="AW1292" s="43" t="s">
        <v>30</v>
      </c>
      <c r="AX1292" s="43"/>
      <c r="AY1292" s="43"/>
      <c r="AZ1292" s="43" t="s">
        <v>30</v>
      </c>
      <c r="BA1292" s="51"/>
      <c r="BB1292" s="48"/>
      <c r="BC1292" s="43"/>
      <c r="BD1292" s="43"/>
      <c r="BE1292" s="43"/>
      <c r="BF1292" s="43">
        <v>1</v>
      </c>
      <c r="BG1292" s="43">
        <v>2</v>
      </c>
      <c r="BH1292" s="43">
        <v>2</v>
      </c>
      <c r="BI1292" s="43" t="s">
        <v>1398</v>
      </c>
      <c r="BJ1292" s="43" t="s">
        <v>1157</v>
      </c>
      <c r="BK1292" s="43">
        <v>2000</v>
      </c>
      <c r="BL1292" s="43" t="str">
        <f t="shared" si="123"/>
        <v>2000Tranmere Rovers</v>
      </c>
      <c r="BM1292" s="49" t="str">
        <f t="shared" si="124"/>
        <v>Tranmere Rovers</v>
      </c>
      <c r="BN1292" s="43"/>
      <c r="BO1292" s="43"/>
      <c r="BP1292" s="43"/>
      <c r="BQ1292" s="43"/>
      <c r="BR1292" s="43"/>
      <c r="BS1292" s="43"/>
      <c r="BT1292" s="43"/>
      <c r="BU1292" s="43"/>
      <c r="BV1292" s="43" t="s">
        <v>376</v>
      </c>
      <c r="BW1292" s="43" t="s">
        <v>376</v>
      </c>
      <c r="BX1292" s="43"/>
      <c r="BY1292" s="49"/>
      <c r="BZ1292" s="50"/>
      <c r="CA1292" s="50"/>
      <c r="CB1292" s="88" t="str">
        <f t="shared" si="125"/>
        <v>20000126</v>
      </c>
    </row>
    <row r="1293" spans="1:80" s="47" customFormat="1" ht="12.95" customHeight="1" x14ac:dyDescent="0.2">
      <c r="A1293" s="43">
        <v>1</v>
      </c>
      <c r="B1293" s="43">
        <v>26</v>
      </c>
      <c r="C1293" s="43">
        <v>2000</v>
      </c>
      <c r="D1293" s="43" t="s">
        <v>658</v>
      </c>
      <c r="E1293" s="43" t="s">
        <v>327</v>
      </c>
      <c r="F1293" s="51" t="s">
        <v>1327</v>
      </c>
      <c r="G1293" s="43"/>
      <c r="H1293" s="51" t="s">
        <v>1011</v>
      </c>
      <c r="I1293" s="51">
        <v>2</v>
      </c>
      <c r="J1293" s="52">
        <v>36551</v>
      </c>
      <c r="K1293" s="43" t="s">
        <v>1157</v>
      </c>
      <c r="L1293" s="43" t="s">
        <v>4</v>
      </c>
      <c r="M1293" s="43" t="s">
        <v>1398</v>
      </c>
      <c r="N1293" s="46">
        <v>0</v>
      </c>
      <c r="O1293" s="46">
        <v>3</v>
      </c>
      <c r="P1293" s="51" t="s">
        <v>1399</v>
      </c>
      <c r="Q1293" s="51" t="s">
        <v>588</v>
      </c>
      <c r="R1293" s="51" t="s">
        <v>376</v>
      </c>
      <c r="S1293" s="43"/>
      <c r="T1293" s="43"/>
      <c r="U1293" s="43"/>
      <c r="V1293" s="43"/>
      <c r="W1293" s="43"/>
      <c r="X1293" s="43"/>
      <c r="Y1293" s="43"/>
      <c r="Z1293" s="43"/>
      <c r="AA1293" s="43"/>
      <c r="AB1293" s="43"/>
      <c r="AC1293" s="43"/>
      <c r="AD1293" s="43" t="s">
        <v>1037</v>
      </c>
      <c r="AE1293" s="47">
        <f t="shared" si="120"/>
        <v>0</v>
      </c>
      <c r="AF1293" s="47">
        <f t="shared" si="121"/>
        <v>0</v>
      </c>
      <c r="AG1293" s="47">
        <f t="shared" si="122"/>
        <v>1</v>
      </c>
      <c r="AH1293" s="43" t="s">
        <v>1101</v>
      </c>
      <c r="AI1293" s="43" t="s">
        <v>1159</v>
      </c>
      <c r="AJ1293" s="43" t="s">
        <v>376</v>
      </c>
      <c r="AK1293" s="43" t="s">
        <v>658</v>
      </c>
      <c r="AL1293" s="43" t="s">
        <v>588</v>
      </c>
      <c r="AM1293" s="43" t="s">
        <v>1175</v>
      </c>
      <c r="AN1293" s="43" t="s">
        <v>376</v>
      </c>
      <c r="AO1293" s="43" t="s">
        <v>658</v>
      </c>
      <c r="AP1293" s="43"/>
      <c r="AQ1293" s="43">
        <v>2</v>
      </c>
      <c r="AR1293" s="43"/>
      <c r="AS1293" s="43"/>
      <c r="AT1293" s="43"/>
      <c r="AU1293" s="43" t="s">
        <v>376</v>
      </c>
      <c r="AV1293" s="43"/>
      <c r="AW1293" s="43" t="s">
        <v>30</v>
      </c>
      <c r="AX1293" s="43"/>
      <c r="AY1293" s="43"/>
      <c r="AZ1293" s="43" t="s">
        <v>30</v>
      </c>
      <c r="BA1293" s="51"/>
      <c r="BB1293" s="48"/>
      <c r="BC1293" s="43"/>
      <c r="BD1293" s="43"/>
      <c r="BE1293" s="43"/>
      <c r="BF1293" s="43">
        <v>1</v>
      </c>
      <c r="BG1293" s="43">
        <v>2</v>
      </c>
      <c r="BH1293" s="43">
        <v>2</v>
      </c>
      <c r="BI1293" s="43" t="s">
        <v>1157</v>
      </c>
      <c r="BJ1293" s="43" t="s">
        <v>1398</v>
      </c>
      <c r="BK1293" s="43">
        <v>2000</v>
      </c>
      <c r="BL1293" s="43" t="str">
        <f t="shared" si="123"/>
        <v>2000Bolton Wanderers</v>
      </c>
      <c r="BM1293" s="49" t="str">
        <f t="shared" si="124"/>
        <v>Tranmere Rovers</v>
      </c>
      <c r="BN1293" s="43"/>
      <c r="BO1293" s="43"/>
      <c r="BP1293" s="43"/>
      <c r="BQ1293" s="43"/>
      <c r="BR1293" s="43"/>
      <c r="BS1293" s="43"/>
      <c r="BT1293" s="43"/>
      <c r="BU1293" s="43"/>
      <c r="BV1293" s="43" t="s">
        <v>376</v>
      </c>
      <c r="BW1293" s="43" t="s">
        <v>376</v>
      </c>
      <c r="BX1293" s="43"/>
      <c r="BY1293" s="49"/>
      <c r="BZ1293" s="50"/>
      <c r="CA1293" s="50"/>
      <c r="CB1293" s="88" t="str">
        <f t="shared" si="125"/>
        <v>20000126</v>
      </c>
    </row>
    <row r="1294" spans="1:80" s="47" customFormat="1" ht="12.95" customHeight="1" x14ac:dyDescent="0.2">
      <c r="A1294" s="43">
        <v>2</v>
      </c>
      <c r="B1294" s="43">
        <v>2</v>
      </c>
      <c r="C1294" s="43">
        <v>2000</v>
      </c>
      <c r="D1294" s="49" t="s">
        <v>658</v>
      </c>
      <c r="E1294" s="49" t="s">
        <v>327</v>
      </c>
      <c r="F1294" s="49" t="s">
        <v>1327</v>
      </c>
      <c r="G1294" s="49"/>
      <c r="H1294" s="49" t="s">
        <v>1011</v>
      </c>
      <c r="I1294" s="49">
        <v>2</v>
      </c>
      <c r="J1294" s="53">
        <v>36558</v>
      </c>
      <c r="K1294" s="49" t="s">
        <v>1291</v>
      </c>
      <c r="L1294" s="49" t="s">
        <v>3</v>
      </c>
      <c r="M1294" s="49" t="s">
        <v>806</v>
      </c>
      <c r="N1294" s="54">
        <v>1</v>
      </c>
      <c r="O1294" s="54">
        <v>0</v>
      </c>
      <c r="P1294" s="49" t="s">
        <v>1277</v>
      </c>
      <c r="Q1294" s="49" t="s">
        <v>1278</v>
      </c>
      <c r="R1294" s="49" t="s">
        <v>376</v>
      </c>
      <c r="S1294" s="49"/>
      <c r="T1294" s="49"/>
      <c r="U1294" s="49"/>
      <c r="V1294" s="49"/>
      <c r="W1294" s="49"/>
      <c r="X1294" s="49"/>
      <c r="Y1294" s="49"/>
      <c r="Z1294" s="54"/>
      <c r="AA1294" s="55">
        <v>1</v>
      </c>
      <c r="AB1294" s="55">
        <v>0</v>
      </c>
      <c r="AC1294" s="56">
        <v>0</v>
      </c>
      <c r="AD1294" s="49" t="s">
        <v>1033</v>
      </c>
      <c r="AE1294" s="47">
        <f t="shared" si="120"/>
        <v>1</v>
      </c>
      <c r="AF1294" s="47">
        <f t="shared" si="121"/>
        <v>0</v>
      </c>
      <c r="AG1294" s="47">
        <f t="shared" si="122"/>
        <v>0</v>
      </c>
      <c r="AH1294" s="49" t="s">
        <v>1278</v>
      </c>
      <c r="AI1294" s="49" t="s">
        <v>1292</v>
      </c>
      <c r="AJ1294" s="49" t="s">
        <v>376</v>
      </c>
      <c r="AK1294" s="47" t="s">
        <v>658</v>
      </c>
      <c r="AL1294" s="49" t="s">
        <v>1111</v>
      </c>
      <c r="AM1294" s="49" t="s">
        <v>1126</v>
      </c>
      <c r="AN1294" s="49" t="s">
        <v>376</v>
      </c>
      <c r="AO1294" s="47" t="s">
        <v>658</v>
      </c>
      <c r="AP1294" s="49"/>
      <c r="AQ1294" s="49">
        <v>2</v>
      </c>
      <c r="AR1294" s="49"/>
      <c r="AS1294" s="49"/>
      <c r="AT1294" s="43"/>
      <c r="AU1294" s="49" t="s">
        <v>376</v>
      </c>
      <c r="AV1294" s="49"/>
      <c r="AW1294" s="49" t="s">
        <v>30</v>
      </c>
      <c r="AX1294" s="49"/>
      <c r="AY1294" s="49"/>
      <c r="AZ1294" s="49" t="s">
        <v>30</v>
      </c>
      <c r="BA1294" s="49"/>
      <c r="BB1294" s="57"/>
      <c r="BC1294" s="49"/>
      <c r="BD1294" s="57"/>
      <c r="BE1294" s="57"/>
      <c r="BF1294" s="32">
        <v>1</v>
      </c>
      <c r="BG1294" s="49">
        <v>1</v>
      </c>
      <c r="BH1294" s="49"/>
      <c r="BI1294" s="49" t="s">
        <v>1291</v>
      </c>
      <c r="BJ1294" s="49" t="s">
        <v>806</v>
      </c>
      <c r="BK1294" s="49">
        <v>2000</v>
      </c>
      <c r="BL1294" s="43" t="str">
        <f t="shared" si="123"/>
        <v>2000Leicester City</v>
      </c>
      <c r="BM1294" s="49" t="str">
        <f t="shared" si="124"/>
        <v>Leicester City</v>
      </c>
      <c r="BN1294" s="49"/>
      <c r="BO1294" s="49"/>
      <c r="BP1294" s="49"/>
      <c r="BQ1294" s="49"/>
      <c r="BR1294" s="49"/>
      <c r="BS1294" s="49"/>
      <c r="BT1294" s="49"/>
      <c r="BU1294" s="49"/>
      <c r="BV1294" s="49" t="s">
        <v>376</v>
      </c>
      <c r="BW1294" s="49" t="s">
        <v>376</v>
      </c>
      <c r="BX1294" s="49"/>
      <c r="BY1294" s="49"/>
      <c r="BZ1294" s="50"/>
      <c r="CA1294" s="50"/>
      <c r="CB1294" s="88" t="str">
        <f t="shared" si="125"/>
        <v>20000202</v>
      </c>
    </row>
    <row r="1295" spans="1:80" s="47" customFormat="1" ht="12.95" customHeight="1" x14ac:dyDescent="0.2">
      <c r="A1295" s="43">
        <v>2</v>
      </c>
      <c r="B1295" s="43">
        <v>2</v>
      </c>
      <c r="C1295" s="43">
        <v>2000</v>
      </c>
      <c r="D1295" s="49" t="s">
        <v>658</v>
      </c>
      <c r="E1295" s="49" t="s">
        <v>327</v>
      </c>
      <c r="F1295" s="49" t="s">
        <v>1327</v>
      </c>
      <c r="G1295" s="49"/>
      <c r="H1295" s="49" t="s">
        <v>1011</v>
      </c>
      <c r="I1295" s="49">
        <v>2</v>
      </c>
      <c r="J1295" s="53">
        <v>36558</v>
      </c>
      <c r="K1295" s="49" t="s">
        <v>806</v>
      </c>
      <c r="L1295" s="49" t="s">
        <v>4</v>
      </c>
      <c r="M1295" s="49" t="s">
        <v>1291</v>
      </c>
      <c r="N1295" s="54">
        <v>0</v>
      </c>
      <c r="O1295" s="54">
        <v>1</v>
      </c>
      <c r="P1295" s="49" t="s">
        <v>1277</v>
      </c>
      <c r="Q1295" s="49" t="s">
        <v>1278</v>
      </c>
      <c r="R1295" s="49" t="s">
        <v>376</v>
      </c>
      <c r="S1295" s="49"/>
      <c r="T1295" s="49"/>
      <c r="U1295" s="49"/>
      <c r="V1295" s="49"/>
      <c r="W1295" s="49"/>
      <c r="X1295" s="49"/>
      <c r="Y1295" s="49"/>
      <c r="Z1295" s="54"/>
      <c r="AA1295" s="55">
        <v>0</v>
      </c>
      <c r="AB1295" s="55">
        <v>1</v>
      </c>
      <c r="AC1295" s="56">
        <v>0</v>
      </c>
      <c r="AD1295" s="49" t="s">
        <v>1037</v>
      </c>
      <c r="AE1295" s="47">
        <f t="shared" si="120"/>
        <v>0</v>
      </c>
      <c r="AF1295" s="47">
        <f t="shared" si="121"/>
        <v>0</v>
      </c>
      <c r="AG1295" s="47">
        <f t="shared" si="122"/>
        <v>1</v>
      </c>
      <c r="AH1295" s="49" t="s">
        <v>1111</v>
      </c>
      <c r="AI1295" s="49" t="s">
        <v>1126</v>
      </c>
      <c r="AJ1295" s="49" t="s">
        <v>376</v>
      </c>
      <c r="AK1295" s="47" t="s">
        <v>658</v>
      </c>
      <c r="AL1295" s="49" t="s">
        <v>1278</v>
      </c>
      <c r="AM1295" s="49" t="s">
        <v>1292</v>
      </c>
      <c r="AN1295" s="49" t="s">
        <v>376</v>
      </c>
      <c r="AO1295" s="47" t="s">
        <v>658</v>
      </c>
      <c r="AP1295" s="49"/>
      <c r="AQ1295" s="49">
        <v>2</v>
      </c>
      <c r="AR1295" s="49"/>
      <c r="AS1295" s="49">
        <v>1</v>
      </c>
      <c r="AT1295" s="43"/>
      <c r="AU1295" s="49" t="s">
        <v>376</v>
      </c>
      <c r="AV1295" s="49"/>
      <c r="AW1295" s="49" t="s">
        <v>30</v>
      </c>
      <c r="AX1295" s="49"/>
      <c r="AY1295" s="49"/>
      <c r="AZ1295" s="49" t="s">
        <v>30</v>
      </c>
      <c r="BA1295" s="49"/>
      <c r="BB1295" s="57"/>
      <c r="BC1295" s="49"/>
      <c r="BD1295" s="57"/>
      <c r="BE1295" s="57"/>
      <c r="BF1295" s="32">
        <v>1</v>
      </c>
      <c r="BG1295" s="49">
        <v>1</v>
      </c>
      <c r="BH1295" s="49"/>
      <c r="BI1295" s="49" t="s">
        <v>806</v>
      </c>
      <c r="BJ1295" s="49" t="s">
        <v>1291</v>
      </c>
      <c r="BK1295" s="49">
        <v>2000</v>
      </c>
      <c r="BL1295" s="43" t="str">
        <f t="shared" si="123"/>
        <v>2000Aston Villa</v>
      </c>
      <c r="BM1295" s="49" t="str">
        <f t="shared" si="124"/>
        <v>Leicester City</v>
      </c>
      <c r="BN1295" s="49"/>
      <c r="BO1295" s="49"/>
      <c r="BP1295" s="49"/>
      <c r="BQ1295" s="49"/>
      <c r="BR1295" s="49"/>
      <c r="BS1295" s="49"/>
      <c r="BT1295" s="49"/>
      <c r="BU1295" s="49"/>
      <c r="BV1295" s="49" t="s">
        <v>376</v>
      </c>
      <c r="BW1295" s="49" t="s">
        <v>376</v>
      </c>
      <c r="BX1295" s="49"/>
      <c r="BY1295" s="49"/>
      <c r="BZ1295" s="50"/>
      <c r="CA1295" s="50"/>
      <c r="CB1295" s="88" t="str">
        <f t="shared" si="125"/>
        <v>20000202</v>
      </c>
    </row>
    <row r="1296" spans="1:80" s="47" customFormat="1" ht="12.95" customHeight="1" x14ac:dyDescent="0.2">
      <c r="A1296" s="43">
        <v>2</v>
      </c>
      <c r="B1296" s="43">
        <v>27</v>
      </c>
      <c r="C1296" s="43">
        <v>2000</v>
      </c>
      <c r="D1296" s="49" t="s">
        <v>658</v>
      </c>
      <c r="E1296" s="49" t="s">
        <v>327</v>
      </c>
      <c r="F1296" s="49" t="s">
        <v>1327</v>
      </c>
      <c r="G1296" s="49"/>
      <c r="H1296" s="49" t="s">
        <v>40</v>
      </c>
      <c r="I1296" s="49"/>
      <c r="J1296" s="53">
        <v>36583</v>
      </c>
      <c r="K1296" s="49" t="s">
        <v>1291</v>
      </c>
      <c r="L1296" s="49" t="s">
        <v>3</v>
      </c>
      <c r="M1296" s="49" t="s">
        <v>1398</v>
      </c>
      <c r="N1296" s="54">
        <v>2</v>
      </c>
      <c r="O1296" s="54">
        <v>1</v>
      </c>
      <c r="P1296" s="49" t="s">
        <v>1268</v>
      </c>
      <c r="Q1296" s="49" t="s">
        <v>1017</v>
      </c>
      <c r="R1296" s="49" t="s">
        <v>376</v>
      </c>
      <c r="S1296" s="49"/>
      <c r="T1296" s="49"/>
      <c r="U1296" s="49"/>
      <c r="V1296" s="49"/>
      <c r="W1296" s="49"/>
      <c r="X1296" s="49"/>
      <c r="Y1296" s="49"/>
      <c r="Z1296" s="54"/>
      <c r="AA1296" s="49"/>
      <c r="AB1296" s="49"/>
      <c r="AC1296" s="49"/>
      <c r="AD1296" s="49"/>
      <c r="AE1296" s="47">
        <f t="shared" si="120"/>
        <v>1</v>
      </c>
      <c r="AF1296" s="47">
        <f t="shared" si="121"/>
        <v>0</v>
      </c>
      <c r="AG1296" s="47">
        <f t="shared" si="122"/>
        <v>0</v>
      </c>
      <c r="AH1296" s="49" t="s">
        <v>1278</v>
      </c>
      <c r="AI1296" s="49" t="s">
        <v>1292</v>
      </c>
      <c r="AJ1296" s="49" t="s">
        <v>376</v>
      </c>
      <c r="AK1296" s="47" t="s">
        <v>658</v>
      </c>
      <c r="AL1296" s="49" t="s">
        <v>588</v>
      </c>
      <c r="AM1296" s="49" t="s">
        <v>1175</v>
      </c>
      <c r="AN1296" s="49" t="s">
        <v>376</v>
      </c>
      <c r="AO1296" s="47" t="s">
        <v>658</v>
      </c>
      <c r="AP1296" s="49"/>
      <c r="AQ1296" s="49">
        <v>1</v>
      </c>
      <c r="AR1296" s="49"/>
      <c r="AS1296" s="49" t="s">
        <v>1393</v>
      </c>
      <c r="AT1296" s="43"/>
      <c r="AU1296" s="49" t="s">
        <v>376</v>
      </c>
      <c r="AV1296" s="49"/>
      <c r="AW1296" s="49" t="s">
        <v>30</v>
      </c>
      <c r="AX1296" s="49"/>
      <c r="AY1296" s="49"/>
      <c r="AZ1296" s="54" t="s">
        <v>30</v>
      </c>
      <c r="BA1296" s="49"/>
      <c r="BB1296" s="57" t="s">
        <v>30</v>
      </c>
      <c r="BC1296" s="49" t="s">
        <v>30</v>
      </c>
      <c r="BD1296" s="57"/>
      <c r="BE1296" s="57" t="s">
        <v>1400</v>
      </c>
      <c r="BF1296" s="32">
        <v>1</v>
      </c>
      <c r="BG1296" s="49">
        <v>1</v>
      </c>
      <c r="BH1296" s="49"/>
      <c r="BI1296" s="49" t="s">
        <v>1291</v>
      </c>
      <c r="BJ1296" s="49" t="s">
        <v>1398</v>
      </c>
      <c r="BK1296" s="49">
        <v>2000</v>
      </c>
      <c r="BL1296" s="43" t="str">
        <f t="shared" si="123"/>
        <v>2000Leicester City</v>
      </c>
      <c r="BM1296" s="49" t="str">
        <f t="shared" si="124"/>
        <v>London</v>
      </c>
      <c r="BN1296" s="49"/>
      <c r="BO1296" s="49"/>
      <c r="BP1296" s="49"/>
      <c r="BQ1296" s="49"/>
      <c r="BR1296" s="49"/>
      <c r="BS1296" s="49"/>
      <c r="BT1296" s="49"/>
      <c r="BU1296" s="49"/>
      <c r="BV1296" s="49" t="s">
        <v>376</v>
      </c>
      <c r="BW1296" s="49" t="s">
        <v>376</v>
      </c>
      <c r="BX1296" s="49"/>
      <c r="BY1296" s="49"/>
      <c r="BZ1296" s="50"/>
      <c r="CA1296" s="50"/>
      <c r="CB1296" s="88" t="str">
        <f t="shared" si="125"/>
        <v>20000227</v>
      </c>
    </row>
    <row r="1297" spans="1:80" s="47" customFormat="1" ht="12.95" customHeight="1" x14ac:dyDescent="0.2">
      <c r="A1297" s="43">
        <v>2</v>
      </c>
      <c r="B1297" s="43">
        <v>27</v>
      </c>
      <c r="C1297" s="43">
        <v>2000</v>
      </c>
      <c r="D1297" s="43" t="s">
        <v>658</v>
      </c>
      <c r="E1297" s="43" t="s">
        <v>327</v>
      </c>
      <c r="F1297" s="51" t="s">
        <v>1327</v>
      </c>
      <c r="G1297" s="43"/>
      <c r="H1297" s="51" t="s">
        <v>40</v>
      </c>
      <c r="I1297" s="51"/>
      <c r="J1297" s="52">
        <v>36583</v>
      </c>
      <c r="K1297" s="43" t="s">
        <v>1398</v>
      </c>
      <c r="L1297" s="43" t="s">
        <v>4</v>
      </c>
      <c r="M1297" s="43" t="s">
        <v>1291</v>
      </c>
      <c r="N1297" s="46">
        <v>1</v>
      </c>
      <c r="O1297" s="46">
        <v>2</v>
      </c>
      <c r="P1297" s="51" t="s">
        <v>1268</v>
      </c>
      <c r="Q1297" s="51" t="s">
        <v>1017</v>
      </c>
      <c r="R1297" s="51" t="s">
        <v>376</v>
      </c>
      <c r="S1297" s="43"/>
      <c r="T1297" s="43"/>
      <c r="U1297" s="43"/>
      <c r="V1297" s="43"/>
      <c r="W1297" s="43"/>
      <c r="X1297" s="43"/>
      <c r="Y1297" s="43"/>
      <c r="Z1297" s="43"/>
      <c r="AA1297" s="43"/>
      <c r="AB1297" s="43"/>
      <c r="AC1297" s="43"/>
      <c r="AD1297" s="43"/>
      <c r="AE1297" s="47">
        <f t="shared" si="120"/>
        <v>0</v>
      </c>
      <c r="AF1297" s="47">
        <f t="shared" si="121"/>
        <v>0</v>
      </c>
      <c r="AG1297" s="47">
        <f t="shared" si="122"/>
        <v>1</v>
      </c>
      <c r="AH1297" s="43" t="s">
        <v>588</v>
      </c>
      <c r="AI1297" s="43" t="s">
        <v>1175</v>
      </c>
      <c r="AJ1297" s="43" t="s">
        <v>376</v>
      </c>
      <c r="AK1297" s="43" t="s">
        <v>658</v>
      </c>
      <c r="AL1297" s="43" t="s">
        <v>1278</v>
      </c>
      <c r="AM1297" s="43" t="s">
        <v>1292</v>
      </c>
      <c r="AN1297" s="43" t="s">
        <v>376</v>
      </c>
      <c r="AO1297" s="43" t="s">
        <v>658</v>
      </c>
      <c r="AP1297" s="43"/>
      <c r="AQ1297" s="43">
        <v>1</v>
      </c>
      <c r="AR1297" s="43"/>
      <c r="AS1297" s="43"/>
      <c r="AT1297" s="43"/>
      <c r="AU1297" s="43" t="s">
        <v>376</v>
      </c>
      <c r="AV1297" s="43"/>
      <c r="AW1297" s="43" t="s">
        <v>30</v>
      </c>
      <c r="AX1297" s="43"/>
      <c r="AY1297" s="43"/>
      <c r="AZ1297" s="43" t="s">
        <v>30</v>
      </c>
      <c r="BA1297" s="51"/>
      <c r="BB1297" s="48"/>
      <c r="BC1297" s="43" t="s">
        <v>30</v>
      </c>
      <c r="BD1297" s="43"/>
      <c r="BE1297" s="43"/>
      <c r="BF1297" s="43">
        <v>1</v>
      </c>
      <c r="BG1297" s="43">
        <v>2</v>
      </c>
      <c r="BH1297" s="43">
        <v>1</v>
      </c>
      <c r="BI1297" s="43" t="s">
        <v>1398</v>
      </c>
      <c r="BJ1297" s="43" t="s">
        <v>1291</v>
      </c>
      <c r="BK1297" s="43">
        <v>2000</v>
      </c>
      <c r="BL1297" s="43" t="str">
        <f t="shared" si="123"/>
        <v>2000Tranmere Rovers</v>
      </c>
      <c r="BM1297" s="49" t="str">
        <f t="shared" si="124"/>
        <v>London</v>
      </c>
      <c r="BN1297" s="43"/>
      <c r="BO1297" s="43"/>
      <c r="BP1297" s="43"/>
      <c r="BQ1297" s="43"/>
      <c r="BR1297" s="43"/>
      <c r="BS1297" s="43"/>
      <c r="BT1297" s="43"/>
      <c r="BU1297" s="43"/>
      <c r="BV1297" s="43" t="s">
        <v>376</v>
      </c>
      <c r="BW1297" s="43" t="s">
        <v>376</v>
      </c>
      <c r="BX1297" s="43"/>
      <c r="BY1297" s="49"/>
      <c r="BZ1297" s="50"/>
      <c r="CA1297" s="50"/>
      <c r="CB1297" s="88" t="str">
        <f t="shared" si="125"/>
        <v>20000227</v>
      </c>
    </row>
    <row r="1298" spans="1:80" s="47" customFormat="1" ht="12.95" customHeight="1" x14ac:dyDescent="0.2">
      <c r="A1298" s="43">
        <v>4</v>
      </c>
      <c r="B1298" s="43">
        <v>2</v>
      </c>
      <c r="C1298" s="43">
        <v>2000</v>
      </c>
      <c r="D1298" s="49" t="s">
        <v>658</v>
      </c>
      <c r="E1298" s="49" t="s">
        <v>327</v>
      </c>
      <c r="F1298" s="49" t="s">
        <v>1010</v>
      </c>
      <c r="G1298" s="49"/>
      <c r="H1298" s="49" t="s">
        <v>1011</v>
      </c>
      <c r="I1298" s="49"/>
      <c r="J1298" s="53">
        <v>36618</v>
      </c>
      <c r="K1298" s="49" t="s">
        <v>806</v>
      </c>
      <c r="L1298" s="49" t="s">
        <v>3</v>
      </c>
      <c r="M1298" s="49" t="s">
        <v>1157</v>
      </c>
      <c r="N1298" s="54">
        <v>0</v>
      </c>
      <c r="O1298" s="54">
        <v>0</v>
      </c>
      <c r="P1298" s="49" t="s">
        <v>1268</v>
      </c>
      <c r="Q1298" s="49" t="s">
        <v>1017</v>
      </c>
      <c r="R1298" s="49" t="s">
        <v>376</v>
      </c>
      <c r="S1298" s="49" t="s">
        <v>1390</v>
      </c>
      <c r="T1298" s="49">
        <v>4</v>
      </c>
      <c r="U1298" s="49">
        <v>1</v>
      </c>
      <c r="V1298" s="49"/>
      <c r="W1298" s="49"/>
      <c r="X1298" s="49"/>
      <c r="Y1298" s="49"/>
      <c r="Z1298" s="54"/>
      <c r="AA1298" s="49"/>
      <c r="AB1298" s="49"/>
      <c r="AC1298" s="49"/>
      <c r="AD1298" s="49"/>
      <c r="AE1298" s="47">
        <f t="shared" si="120"/>
        <v>1</v>
      </c>
      <c r="AF1298" s="47">
        <f t="shared" si="121"/>
        <v>0</v>
      </c>
      <c r="AG1298" s="47">
        <f t="shared" si="122"/>
        <v>0</v>
      </c>
      <c r="AH1298" s="49" t="s">
        <v>1111</v>
      </c>
      <c r="AI1298" s="49" t="s">
        <v>1126</v>
      </c>
      <c r="AJ1298" s="49" t="s">
        <v>376</v>
      </c>
      <c r="AK1298" s="47" t="s">
        <v>658</v>
      </c>
      <c r="AL1298" s="49" t="s">
        <v>1101</v>
      </c>
      <c r="AM1298" s="49" t="s">
        <v>1159</v>
      </c>
      <c r="AN1298" s="49" t="s">
        <v>376</v>
      </c>
      <c r="AO1298" s="47" t="s">
        <v>658</v>
      </c>
      <c r="AP1298" s="49"/>
      <c r="AQ1298" s="49">
        <v>2</v>
      </c>
      <c r="AR1298" s="49"/>
      <c r="AS1298" s="49"/>
      <c r="AT1298" s="43"/>
      <c r="AU1298" s="49" t="s">
        <v>376</v>
      </c>
      <c r="AV1298" s="49"/>
      <c r="AW1298" s="49" t="s">
        <v>30</v>
      </c>
      <c r="AX1298" s="49"/>
      <c r="AY1298" s="49" t="s">
        <v>30</v>
      </c>
      <c r="AZ1298" s="49"/>
      <c r="BA1298" s="49"/>
      <c r="BB1298" s="57"/>
      <c r="BC1298" s="49"/>
      <c r="BD1298" s="57"/>
      <c r="BE1298" s="57"/>
      <c r="BF1298" s="32">
        <v>1</v>
      </c>
      <c r="BG1298" s="49">
        <v>1</v>
      </c>
      <c r="BH1298" s="49"/>
      <c r="BI1298" s="49" t="s">
        <v>806</v>
      </c>
      <c r="BJ1298" s="49" t="s">
        <v>1157</v>
      </c>
      <c r="BK1298" s="49">
        <v>2000</v>
      </c>
      <c r="BL1298" s="43" t="str">
        <f t="shared" si="123"/>
        <v>2000Aston Villa</v>
      </c>
      <c r="BM1298" s="49" t="str">
        <f t="shared" si="124"/>
        <v>London</v>
      </c>
      <c r="BN1298" s="49"/>
      <c r="BO1298" s="49"/>
      <c r="BP1298" s="49"/>
      <c r="BQ1298" s="49"/>
      <c r="BR1298" s="49"/>
      <c r="BS1298" s="49"/>
      <c r="BT1298" s="49"/>
      <c r="BU1298" s="49"/>
      <c r="BV1298" s="49" t="s">
        <v>376</v>
      </c>
      <c r="BW1298" s="49" t="s">
        <v>376</v>
      </c>
      <c r="BX1298" s="49"/>
      <c r="BY1298" s="49"/>
      <c r="BZ1298" s="50"/>
      <c r="CA1298" s="50"/>
      <c r="CB1298" s="88" t="str">
        <f t="shared" si="125"/>
        <v>20000402</v>
      </c>
    </row>
    <row r="1299" spans="1:80" s="47" customFormat="1" ht="12.95" customHeight="1" x14ac:dyDescent="0.2">
      <c r="A1299" s="43">
        <v>4</v>
      </c>
      <c r="B1299" s="43">
        <v>2</v>
      </c>
      <c r="C1299" s="43">
        <v>2000</v>
      </c>
      <c r="D1299" s="43" t="s">
        <v>658</v>
      </c>
      <c r="E1299" s="43" t="s">
        <v>327</v>
      </c>
      <c r="F1299" s="44" t="s">
        <v>1010</v>
      </c>
      <c r="G1299" s="43"/>
      <c r="H1299" s="44" t="s">
        <v>1011</v>
      </c>
      <c r="I1299" s="44"/>
      <c r="J1299" s="45">
        <v>36618</v>
      </c>
      <c r="K1299" s="43" t="s">
        <v>1157</v>
      </c>
      <c r="L1299" s="43" t="s">
        <v>4</v>
      </c>
      <c r="M1299" s="43" t="s">
        <v>806</v>
      </c>
      <c r="N1299" s="46">
        <v>0</v>
      </c>
      <c r="O1299" s="46">
        <v>0</v>
      </c>
      <c r="P1299" s="44" t="s">
        <v>1268</v>
      </c>
      <c r="Q1299" s="44" t="s">
        <v>1017</v>
      </c>
      <c r="R1299" s="44" t="s">
        <v>376</v>
      </c>
      <c r="S1299" s="43"/>
      <c r="T1299" s="43"/>
      <c r="U1299" s="43"/>
      <c r="V1299" s="43"/>
      <c r="W1299" s="43"/>
      <c r="X1299" s="43"/>
      <c r="Y1299" s="43"/>
      <c r="Z1299" s="43"/>
      <c r="AA1299" s="43"/>
      <c r="AB1299" s="43"/>
      <c r="AC1299" s="43"/>
      <c r="AD1299" s="43"/>
      <c r="AE1299" s="47">
        <f t="shared" si="120"/>
        <v>0</v>
      </c>
      <c r="AF1299" s="47">
        <f t="shared" si="121"/>
        <v>0</v>
      </c>
      <c r="AG1299" s="47">
        <f t="shared" si="122"/>
        <v>1</v>
      </c>
      <c r="AH1299" s="43" t="s">
        <v>1101</v>
      </c>
      <c r="AI1299" s="43" t="s">
        <v>1159</v>
      </c>
      <c r="AJ1299" s="43" t="s">
        <v>376</v>
      </c>
      <c r="AK1299" s="43" t="s">
        <v>658</v>
      </c>
      <c r="AL1299" s="43" t="s">
        <v>1111</v>
      </c>
      <c r="AM1299" s="43" t="s">
        <v>1126</v>
      </c>
      <c r="AN1299" s="43" t="s">
        <v>376</v>
      </c>
      <c r="AO1299" s="43" t="s">
        <v>658</v>
      </c>
      <c r="AP1299" s="43"/>
      <c r="AQ1299" s="43">
        <v>2</v>
      </c>
      <c r="AR1299" s="43"/>
      <c r="AS1299" s="43"/>
      <c r="AT1299" s="43"/>
      <c r="AU1299" s="43" t="s">
        <v>376</v>
      </c>
      <c r="AV1299" s="43"/>
      <c r="AW1299" s="43" t="s">
        <v>30</v>
      </c>
      <c r="AX1299" s="43"/>
      <c r="AY1299" s="43" t="s">
        <v>30</v>
      </c>
      <c r="AZ1299" s="43"/>
      <c r="BA1299" s="44"/>
      <c r="BB1299" s="48"/>
      <c r="BC1299" s="43"/>
      <c r="BD1299" s="43"/>
      <c r="BE1299" s="43"/>
      <c r="BF1299" s="43">
        <v>1</v>
      </c>
      <c r="BG1299" s="43">
        <v>2</v>
      </c>
      <c r="BH1299" s="43">
        <v>1</v>
      </c>
      <c r="BI1299" s="43" t="s">
        <v>1157</v>
      </c>
      <c r="BJ1299" s="43" t="s">
        <v>806</v>
      </c>
      <c r="BK1299" s="43">
        <v>2000</v>
      </c>
      <c r="BL1299" s="43" t="str">
        <f t="shared" si="123"/>
        <v>2000Bolton Wanderers</v>
      </c>
      <c r="BM1299" s="49" t="str">
        <f t="shared" si="124"/>
        <v>London</v>
      </c>
      <c r="BN1299" s="43"/>
      <c r="BO1299" s="43"/>
      <c r="BP1299" s="43"/>
      <c r="BQ1299" s="43"/>
      <c r="BR1299" s="43"/>
      <c r="BS1299" s="43"/>
      <c r="BT1299" s="43"/>
      <c r="BU1299" s="43"/>
      <c r="BV1299" s="43" t="s">
        <v>376</v>
      </c>
      <c r="BW1299" s="43" t="s">
        <v>376</v>
      </c>
      <c r="BX1299" s="43"/>
      <c r="BY1299" s="49"/>
      <c r="BZ1299" s="50"/>
      <c r="CA1299" s="50"/>
      <c r="CB1299" s="88" t="str">
        <f t="shared" si="125"/>
        <v>20000402</v>
      </c>
    </row>
    <row r="1300" spans="1:80" s="47" customFormat="1" ht="12.95" customHeight="1" x14ac:dyDescent="0.2">
      <c r="A1300" s="43">
        <v>4</v>
      </c>
      <c r="B1300" s="43">
        <v>9</v>
      </c>
      <c r="C1300" s="43">
        <v>2000</v>
      </c>
      <c r="D1300" s="49" t="s">
        <v>658</v>
      </c>
      <c r="E1300" s="49" t="s">
        <v>327</v>
      </c>
      <c r="F1300" s="49" t="s">
        <v>1010</v>
      </c>
      <c r="G1300" s="49"/>
      <c r="H1300" s="49" t="s">
        <v>1011</v>
      </c>
      <c r="I1300" s="49"/>
      <c r="J1300" s="53">
        <v>36625</v>
      </c>
      <c r="K1300" s="49" t="s">
        <v>816</v>
      </c>
      <c r="L1300" s="49" t="s">
        <v>3</v>
      </c>
      <c r="M1300" s="49" t="s">
        <v>805</v>
      </c>
      <c r="N1300" s="54">
        <v>2</v>
      </c>
      <c r="O1300" s="54">
        <v>1</v>
      </c>
      <c r="P1300" s="49" t="s">
        <v>1268</v>
      </c>
      <c r="Q1300" s="49" t="s">
        <v>1017</v>
      </c>
      <c r="R1300" s="49" t="s">
        <v>376</v>
      </c>
      <c r="S1300" s="49"/>
      <c r="T1300" s="49"/>
      <c r="U1300" s="49"/>
      <c r="V1300" s="49"/>
      <c r="W1300" s="49"/>
      <c r="X1300" s="49"/>
      <c r="Y1300" s="49"/>
      <c r="Z1300" s="54"/>
      <c r="AA1300" s="49"/>
      <c r="AB1300" s="49"/>
      <c r="AC1300" s="49"/>
      <c r="AD1300" s="49"/>
      <c r="AE1300" s="47">
        <f t="shared" si="120"/>
        <v>1</v>
      </c>
      <c r="AF1300" s="47">
        <f t="shared" si="121"/>
        <v>0</v>
      </c>
      <c r="AG1300" s="47">
        <f t="shared" si="122"/>
        <v>0</v>
      </c>
      <c r="AH1300" s="49" t="s">
        <v>1017</v>
      </c>
      <c r="AI1300" s="49" t="s">
        <v>1018</v>
      </c>
      <c r="AJ1300" s="49" t="s">
        <v>376</v>
      </c>
      <c r="AK1300" s="47" t="s">
        <v>658</v>
      </c>
      <c r="AL1300" s="49" t="s">
        <v>1227</v>
      </c>
      <c r="AM1300" s="49" t="s">
        <v>1164</v>
      </c>
      <c r="AN1300" s="49" t="s">
        <v>376</v>
      </c>
      <c r="AO1300" s="47" t="s">
        <v>658</v>
      </c>
      <c r="AP1300" s="49"/>
      <c r="AQ1300" s="49">
        <v>2</v>
      </c>
      <c r="AR1300" s="49"/>
      <c r="AS1300" s="49"/>
      <c r="AT1300" s="43"/>
      <c r="AU1300" s="49" t="s">
        <v>376</v>
      </c>
      <c r="AV1300" s="49"/>
      <c r="AW1300" s="49" t="s">
        <v>30</v>
      </c>
      <c r="AX1300" s="49"/>
      <c r="AY1300" s="49" t="s">
        <v>30</v>
      </c>
      <c r="AZ1300" s="49"/>
      <c r="BA1300" s="49"/>
      <c r="BB1300" s="57"/>
      <c r="BC1300" s="49"/>
      <c r="BD1300" s="57"/>
      <c r="BE1300" s="57"/>
      <c r="BF1300" s="32">
        <v>1</v>
      </c>
      <c r="BG1300" s="49">
        <v>1</v>
      </c>
      <c r="BH1300" s="49"/>
      <c r="BI1300" s="49" t="s">
        <v>816</v>
      </c>
      <c r="BJ1300" s="49" t="s">
        <v>805</v>
      </c>
      <c r="BK1300" s="49">
        <v>2000</v>
      </c>
      <c r="BL1300" s="43" t="str">
        <f t="shared" si="123"/>
        <v>2000Chelsea</v>
      </c>
      <c r="BM1300" s="49" t="str">
        <f t="shared" si="124"/>
        <v>London</v>
      </c>
      <c r="BN1300" s="49"/>
      <c r="BO1300" s="49"/>
      <c r="BP1300" s="49"/>
      <c r="BQ1300" s="49"/>
      <c r="BR1300" s="49"/>
      <c r="BS1300" s="49"/>
      <c r="BT1300" s="49"/>
      <c r="BU1300" s="49"/>
      <c r="BV1300" s="49" t="s">
        <v>376</v>
      </c>
      <c r="BW1300" s="49" t="s">
        <v>376</v>
      </c>
      <c r="BX1300" s="49"/>
      <c r="BY1300" s="49"/>
      <c r="BZ1300" s="50"/>
      <c r="CA1300" s="50"/>
      <c r="CB1300" s="88" t="str">
        <f t="shared" si="125"/>
        <v>20000409</v>
      </c>
    </row>
    <row r="1301" spans="1:80" s="47" customFormat="1" ht="12.95" customHeight="1" x14ac:dyDescent="0.2">
      <c r="A1301" s="43">
        <v>4</v>
      </c>
      <c r="B1301" s="43">
        <v>9</v>
      </c>
      <c r="C1301" s="43">
        <v>2000</v>
      </c>
      <c r="D1301" s="49" t="s">
        <v>658</v>
      </c>
      <c r="E1301" s="49" t="s">
        <v>327</v>
      </c>
      <c r="F1301" s="49" t="s">
        <v>1010</v>
      </c>
      <c r="G1301" s="49"/>
      <c r="H1301" s="49" t="s">
        <v>1011</v>
      </c>
      <c r="I1301" s="49"/>
      <c r="J1301" s="53">
        <v>36625</v>
      </c>
      <c r="K1301" s="49" t="s">
        <v>805</v>
      </c>
      <c r="L1301" s="49" t="s">
        <v>4</v>
      </c>
      <c r="M1301" s="49" t="s">
        <v>816</v>
      </c>
      <c r="N1301" s="54">
        <v>1</v>
      </c>
      <c r="O1301" s="54">
        <v>2</v>
      </c>
      <c r="P1301" s="49" t="s">
        <v>1268</v>
      </c>
      <c r="Q1301" s="49" t="s">
        <v>1017</v>
      </c>
      <c r="R1301" s="49" t="s">
        <v>376</v>
      </c>
      <c r="S1301" s="49"/>
      <c r="T1301" s="49"/>
      <c r="U1301" s="49"/>
      <c r="V1301" s="49"/>
      <c r="W1301" s="49"/>
      <c r="X1301" s="49"/>
      <c r="Y1301" s="49"/>
      <c r="Z1301" s="54"/>
      <c r="AA1301" s="49"/>
      <c r="AB1301" s="49"/>
      <c r="AC1301" s="49"/>
      <c r="AD1301" s="49"/>
      <c r="AE1301" s="47">
        <f t="shared" si="120"/>
        <v>0</v>
      </c>
      <c r="AF1301" s="47">
        <f t="shared" si="121"/>
        <v>0</v>
      </c>
      <c r="AG1301" s="47">
        <f t="shared" si="122"/>
        <v>1</v>
      </c>
      <c r="AH1301" s="49" t="s">
        <v>1227</v>
      </c>
      <c r="AI1301" s="49" t="s">
        <v>1164</v>
      </c>
      <c r="AJ1301" s="49" t="s">
        <v>376</v>
      </c>
      <c r="AK1301" s="47" t="s">
        <v>658</v>
      </c>
      <c r="AL1301" s="49" t="s">
        <v>1017</v>
      </c>
      <c r="AM1301" s="49" t="s">
        <v>1018</v>
      </c>
      <c r="AN1301" s="49" t="s">
        <v>376</v>
      </c>
      <c r="AO1301" s="47" t="s">
        <v>658</v>
      </c>
      <c r="AP1301" s="49"/>
      <c r="AQ1301" s="49">
        <v>2</v>
      </c>
      <c r="AR1301" s="49"/>
      <c r="AS1301" s="49">
        <v>1</v>
      </c>
      <c r="AT1301" s="43"/>
      <c r="AU1301" s="49" t="s">
        <v>376</v>
      </c>
      <c r="AV1301" s="49"/>
      <c r="AW1301" s="49" t="s">
        <v>30</v>
      </c>
      <c r="AX1301" s="49"/>
      <c r="AY1301" s="49" t="s">
        <v>30</v>
      </c>
      <c r="AZ1301" s="49"/>
      <c r="BA1301" s="49"/>
      <c r="BB1301" s="57"/>
      <c r="BC1301" s="49"/>
      <c r="BD1301" s="57"/>
      <c r="BE1301" s="57"/>
      <c r="BF1301" s="32">
        <v>1</v>
      </c>
      <c r="BG1301" s="49">
        <v>1</v>
      </c>
      <c r="BH1301" s="49"/>
      <c r="BI1301" s="49" t="s">
        <v>805</v>
      </c>
      <c r="BJ1301" s="49" t="s">
        <v>816</v>
      </c>
      <c r="BK1301" s="49">
        <v>2000</v>
      </c>
      <c r="BL1301" s="43" t="str">
        <f t="shared" si="123"/>
        <v>2000Newcastle United</v>
      </c>
      <c r="BM1301" s="49" t="str">
        <f t="shared" si="124"/>
        <v>London</v>
      </c>
      <c r="BN1301" s="49"/>
      <c r="BO1301" s="49"/>
      <c r="BP1301" s="49"/>
      <c r="BQ1301" s="49"/>
      <c r="BR1301" s="49"/>
      <c r="BS1301" s="49"/>
      <c r="BT1301" s="49"/>
      <c r="BU1301" s="49"/>
      <c r="BV1301" s="49" t="s">
        <v>376</v>
      </c>
      <c r="BW1301" s="49" t="s">
        <v>376</v>
      </c>
      <c r="BX1301" s="49"/>
      <c r="BY1301" s="49"/>
      <c r="BZ1301" s="50"/>
      <c r="CA1301" s="50"/>
      <c r="CB1301" s="88" t="str">
        <f t="shared" si="125"/>
        <v>20000409</v>
      </c>
    </row>
    <row r="1302" spans="1:80" s="47" customFormat="1" ht="12.95" customHeight="1" x14ac:dyDescent="0.2">
      <c r="A1302" s="43">
        <v>5</v>
      </c>
      <c r="B1302" s="43">
        <v>20</v>
      </c>
      <c r="C1302" s="43">
        <v>2000</v>
      </c>
      <c r="D1302" s="49" t="s">
        <v>658</v>
      </c>
      <c r="E1302" s="49" t="s">
        <v>327</v>
      </c>
      <c r="F1302" s="49" t="s">
        <v>1010</v>
      </c>
      <c r="G1302" s="49"/>
      <c r="H1302" s="49" t="s">
        <v>40</v>
      </c>
      <c r="I1302" s="49"/>
      <c r="J1302" s="53">
        <v>36666</v>
      </c>
      <c r="K1302" s="49" t="s">
        <v>816</v>
      </c>
      <c r="L1302" s="49" t="s">
        <v>3</v>
      </c>
      <c r="M1302" s="49" t="s">
        <v>806</v>
      </c>
      <c r="N1302" s="54">
        <v>1</v>
      </c>
      <c r="O1302" s="54">
        <v>0</v>
      </c>
      <c r="P1302" s="49" t="s">
        <v>1268</v>
      </c>
      <c r="Q1302" s="49" t="s">
        <v>1017</v>
      </c>
      <c r="R1302" s="49" t="s">
        <v>376</v>
      </c>
      <c r="S1302" s="49"/>
      <c r="T1302" s="49"/>
      <c r="U1302" s="49"/>
      <c r="V1302" s="49"/>
      <c r="W1302" s="49"/>
      <c r="X1302" s="49"/>
      <c r="Y1302" s="49"/>
      <c r="Z1302" s="54"/>
      <c r="AA1302" s="49"/>
      <c r="AB1302" s="49"/>
      <c r="AC1302" s="49"/>
      <c r="AD1302" s="49"/>
      <c r="AE1302" s="47">
        <f t="shared" si="120"/>
        <v>1</v>
      </c>
      <c r="AF1302" s="47">
        <f t="shared" si="121"/>
        <v>0</v>
      </c>
      <c r="AG1302" s="47">
        <f t="shared" si="122"/>
        <v>0</v>
      </c>
      <c r="AH1302" s="49" t="s">
        <v>1017</v>
      </c>
      <c r="AI1302" s="49" t="s">
        <v>1018</v>
      </c>
      <c r="AJ1302" s="49" t="s">
        <v>376</v>
      </c>
      <c r="AK1302" s="47" t="s">
        <v>658</v>
      </c>
      <c r="AL1302" s="49" t="s">
        <v>1111</v>
      </c>
      <c r="AM1302" s="49" t="s">
        <v>1126</v>
      </c>
      <c r="AN1302" s="49" t="s">
        <v>376</v>
      </c>
      <c r="AO1302" s="47" t="s">
        <v>658</v>
      </c>
      <c r="AP1302" s="49"/>
      <c r="AQ1302" s="49">
        <v>1</v>
      </c>
      <c r="AR1302" s="49"/>
      <c r="AS1302" s="49" t="s">
        <v>1393</v>
      </c>
      <c r="AT1302" s="43"/>
      <c r="AU1302" s="49" t="s">
        <v>376</v>
      </c>
      <c r="AV1302" s="49"/>
      <c r="AW1302" s="49" t="s">
        <v>30</v>
      </c>
      <c r="AX1302" s="49"/>
      <c r="AY1302" s="54" t="s">
        <v>30</v>
      </c>
      <c r="AZ1302" s="49"/>
      <c r="BA1302" s="49"/>
      <c r="BB1302" s="57" t="s">
        <v>30</v>
      </c>
      <c r="BC1302" s="49" t="s">
        <v>30</v>
      </c>
      <c r="BD1302" s="57"/>
      <c r="BE1302" s="57" t="s">
        <v>1400</v>
      </c>
      <c r="BF1302" s="32">
        <v>1</v>
      </c>
      <c r="BG1302" s="49">
        <v>1</v>
      </c>
      <c r="BH1302" s="49"/>
      <c r="BI1302" s="49" t="s">
        <v>816</v>
      </c>
      <c r="BJ1302" s="49" t="s">
        <v>806</v>
      </c>
      <c r="BK1302" s="49">
        <v>2000</v>
      </c>
      <c r="BL1302" s="43" t="str">
        <f t="shared" si="123"/>
        <v>2000Chelsea</v>
      </c>
      <c r="BM1302" s="49" t="str">
        <f t="shared" si="124"/>
        <v>London</v>
      </c>
      <c r="BN1302" s="49"/>
      <c r="BO1302" s="49"/>
      <c r="BP1302" s="49"/>
      <c r="BQ1302" s="49"/>
      <c r="BR1302" s="49"/>
      <c r="BS1302" s="49"/>
      <c r="BT1302" s="49"/>
      <c r="BU1302" s="49"/>
      <c r="BV1302" s="49" t="s">
        <v>376</v>
      </c>
      <c r="BW1302" s="49" t="s">
        <v>376</v>
      </c>
      <c r="BX1302" s="49"/>
      <c r="BY1302" s="49"/>
      <c r="BZ1302" s="50"/>
      <c r="CA1302" s="50"/>
      <c r="CB1302" s="88" t="str">
        <f t="shared" si="125"/>
        <v>20000520</v>
      </c>
    </row>
    <row r="1303" spans="1:80" s="47" customFormat="1" ht="12.95" customHeight="1" x14ac:dyDescent="0.2">
      <c r="A1303" s="43">
        <v>5</v>
      </c>
      <c r="B1303" s="43">
        <v>20</v>
      </c>
      <c r="C1303" s="43">
        <v>2000</v>
      </c>
      <c r="D1303" s="49" t="s">
        <v>658</v>
      </c>
      <c r="E1303" s="49" t="s">
        <v>327</v>
      </c>
      <c r="F1303" s="49" t="s">
        <v>1010</v>
      </c>
      <c r="G1303" s="49"/>
      <c r="H1303" s="49" t="s">
        <v>40</v>
      </c>
      <c r="I1303" s="49"/>
      <c r="J1303" s="53">
        <v>36666</v>
      </c>
      <c r="K1303" s="49" t="s">
        <v>806</v>
      </c>
      <c r="L1303" s="49" t="s">
        <v>4</v>
      </c>
      <c r="M1303" s="49" t="s">
        <v>816</v>
      </c>
      <c r="N1303" s="54">
        <v>0</v>
      </c>
      <c r="O1303" s="54">
        <v>1</v>
      </c>
      <c r="P1303" s="49" t="s">
        <v>1268</v>
      </c>
      <c r="Q1303" s="49" t="s">
        <v>1017</v>
      </c>
      <c r="R1303" s="49" t="s">
        <v>376</v>
      </c>
      <c r="S1303" s="49"/>
      <c r="T1303" s="49"/>
      <c r="U1303" s="49"/>
      <c r="V1303" s="49"/>
      <c r="W1303" s="49"/>
      <c r="X1303" s="49"/>
      <c r="Y1303" s="49"/>
      <c r="Z1303" s="54"/>
      <c r="AA1303" s="49"/>
      <c r="AB1303" s="49"/>
      <c r="AC1303" s="49"/>
      <c r="AD1303" s="49"/>
      <c r="AE1303" s="47">
        <f t="shared" si="120"/>
        <v>0</v>
      </c>
      <c r="AF1303" s="47">
        <f t="shared" si="121"/>
        <v>0</v>
      </c>
      <c r="AG1303" s="47">
        <f t="shared" si="122"/>
        <v>1</v>
      </c>
      <c r="AH1303" s="49" t="s">
        <v>1111</v>
      </c>
      <c r="AI1303" s="49" t="s">
        <v>1126</v>
      </c>
      <c r="AJ1303" s="49" t="s">
        <v>376</v>
      </c>
      <c r="AK1303" s="47" t="s">
        <v>658</v>
      </c>
      <c r="AL1303" s="49" t="s">
        <v>1017</v>
      </c>
      <c r="AM1303" s="49" t="s">
        <v>1018</v>
      </c>
      <c r="AN1303" s="49" t="s">
        <v>376</v>
      </c>
      <c r="AO1303" s="47" t="s">
        <v>658</v>
      </c>
      <c r="AP1303" s="49"/>
      <c r="AQ1303" s="49">
        <v>1</v>
      </c>
      <c r="AR1303" s="49"/>
      <c r="AS1303" s="49">
        <v>1</v>
      </c>
      <c r="AT1303" s="43"/>
      <c r="AU1303" s="49" t="s">
        <v>376</v>
      </c>
      <c r="AV1303" s="49"/>
      <c r="AW1303" s="49" t="s">
        <v>30</v>
      </c>
      <c r="AX1303" s="49"/>
      <c r="AY1303" s="49" t="s">
        <v>30</v>
      </c>
      <c r="AZ1303" s="49"/>
      <c r="BA1303" s="49"/>
      <c r="BB1303" s="57"/>
      <c r="BC1303" s="49" t="s">
        <v>30</v>
      </c>
      <c r="BD1303" s="57"/>
      <c r="BE1303" s="57"/>
      <c r="BF1303" s="32">
        <v>1</v>
      </c>
      <c r="BG1303" s="49">
        <v>1</v>
      </c>
      <c r="BH1303" s="49"/>
      <c r="BI1303" s="49" t="s">
        <v>806</v>
      </c>
      <c r="BJ1303" s="49" t="s">
        <v>816</v>
      </c>
      <c r="BK1303" s="49">
        <v>2000</v>
      </c>
      <c r="BL1303" s="43" t="str">
        <f t="shared" si="123"/>
        <v>2000Aston Villa</v>
      </c>
      <c r="BM1303" s="49" t="str">
        <f t="shared" si="124"/>
        <v>London</v>
      </c>
      <c r="BN1303" s="49"/>
      <c r="BO1303" s="49"/>
      <c r="BP1303" s="49"/>
      <c r="BQ1303" s="49"/>
      <c r="BR1303" s="49"/>
      <c r="BS1303" s="49"/>
      <c r="BT1303" s="49"/>
      <c r="BU1303" s="49"/>
      <c r="BV1303" s="49" t="s">
        <v>376</v>
      </c>
      <c r="BW1303" s="49" t="s">
        <v>376</v>
      </c>
      <c r="BX1303" s="49"/>
      <c r="BY1303" s="49"/>
      <c r="BZ1303" s="50"/>
      <c r="CA1303" s="50"/>
      <c r="CB1303" s="88" t="str">
        <f t="shared" si="125"/>
        <v>20000520</v>
      </c>
    </row>
    <row r="1304" spans="1:80" s="47" customFormat="1" ht="12.95" customHeight="1" x14ac:dyDescent="0.2">
      <c r="A1304" s="43">
        <v>1</v>
      </c>
      <c r="B1304" s="43">
        <v>9</v>
      </c>
      <c r="C1304" s="43">
        <v>2001</v>
      </c>
      <c r="D1304" s="49" t="s">
        <v>658</v>
      </c>
      <c r="E1304" s="49" t="s">
        <v>306</v>
      </c>
      <c r="F1304" s="49" t="s">
        <v>1327</v>
      </c>
      <c r="G1304" s="49"/>
      <c r="H1304" s="49" t="s">
        <v>1011</v>
      </c>
      <c r="I1304" s="49">
        <v>1</v>
      </c>
      <c r="J1304" s="53">
        <v>36900</v>
      </c>
      <c r="K1304" s="49" t="s">
        <v>1363</v>
      </c>
      <c r="L1304" s="49" t="s">
        <v>3</v>
      </c>
      <c r="M1304" s="49" t="s">
        <v>1125</v>
      </c>
      <c r="N1304" s="54">
        <v>1</v>
      </c>
      <c r="O1304" s="54">
        <v>0</v>
      </c>
      <c r="P1304" s="49" t="s">
        <v>1378</v>
      </c>
      <c r="Q1304" s="49" t="s">
        <v>1364</v>
      </c>
      <c r="R1304" s="49" t="s">
        <v>376</v>
      </c>
      <c r="S1304" s="49"/>
      <c r="T1304" s="49"/>
      <c r="U1304" s="49"/>
      <c r="V1304" s="49"/>
      <c r="W1304" s="49"/>
      <c r="X1304" s="49"/>
      <c r="Y1304" s="49"/>
      <c r="Z1304" s="54"/>
      <c r="AA1304" s="55">
        <v>1</v>
      </c>
      <c r="AB1304" s="55">
        <v>0</v>
      </c>
      <c r="AC1304" s="56">
        <v>0</v>
      </c>
      <c r="AD1304" s="49" t="s">
        <v>1033</v>
      </c>
      <c r="AE1304" s="47">
        <f t="shared" si="120"/>
        <v>1</v>
      </c>
      <c r="AF1304" s="47">
        <f t="shared" si="121"/>
        <v>0</v>
      </c>
      <c r="AG1304" s="47">
        <f t="shared" si="122"/>
        <v>0</v>
      </c>
      <c r="AH1304" s="49" t="s">
        <v>1364</v>
      </c>
      <c r="AI1304" s="49" t="s">
        <v>1365</v>
      </c>
      <c r="AJ1304" s="49" t="s">
        <v>376</v>
      </c>
      <c r="AK1304" s="47" t="s">
        <v>658</v>
      </c>
      <c r="AL1304" s="49" t="s">
        <v>1111</v>
      </c>
      <c r="AM1304" s="49" t="s">
        <v>1126</v>
      </c>
      <c r="AN1304" s="49" t="s">
        <v>376</v>
      </c>
      <c r="AO1304" s="47" t="s">
        <v>658</v>
      </c>
      <c r="AP1304" s="49"/>
      <c r="AQ1304" s="49">
        <v>2</v>
      </c>
      <c r="AR1304" s="49"/>
      <c r="AS1304" s="49"/>
      <c r="AT1304" s="43"/>
      <c r="AU1304" s="49" t="s">
        <v>376</v>
      </c>
      <c r="AV1304" s="49"/>
      <c r="AW1304" s="49" t="s">
        <v>30</v>
      </c>
      <c r="AX1304" s="49"/>
      <c r="AY1304" s="49"/>
      <c r="AZ1304" s="49" t="s">
        <v>30</v>
      </c>
      <c r="BA1304" s="49"/>
      <c r="BB1304" s="57"/>
      <c r="BC1304" s="49"/>
      <c r="BD1304" s="57"/>
      <c r="BE1304" s="57"/>
      <c r="BF1304" s="32">
        <v>1</v>
      </c>
      <c r="BG1304" s="49">
        <v>1</v>
      </c>
      <c r="BH1304" s="49"/>
      <c r="BI1304" s="49" t="s">
        <v>1363</v>
      </c>
      <c r="BJ1304" s="49" t="s">
        <v>1125</v>
      </c>
      <c r="BK1304" s="49">
        <v>2001</v>
      </c>
      <c r="BL1304" s="43" t="str">
        <f t="shared" si="123"/>
        <v>2001Ipswich Town</v>
      </c>
      <c r="BM1304" s="49" t="str">
        <f t="shared" si="124"/>
        <v>Ipswich Town</v>
      </c>
      <c r="BN1304" s="49"/>
      <c r="BO1304" s="49"/>
      <c r="BP1304" s="49"/>
      <c r="BQ1304" s="49"/>
      <c r="BR1304" s="49"/>
      <c r="BS1304" s="49"/>
      <c r="BT1304" s="49"/>
      <c r="BU1304" s="49"/>
      <c r="BV1304" s="49" t="s">
        <v>376</v>
      </c>
      <c r="BW1304" s="49" t="s">
        <v>376</v>
      </c>
      <c r="BX1304" s="49"/>
      <c r="BY1304" s="49"/>
      <c r="BZ1304" s="50"/>
      <c r="CA1304" s="50"/>
      <c r="CB1304" s="88" t="str">
        <f t="shared" si="125"/>
        <v>20010109</v>
      </c>
    </row>
    <row r="1305" spans="1:80" s="47" customFormat="1" ht="12.95" customHeight="1" x14ac:dyDescent="0.2">
      <c r="A1305" s="43">
        <v>1</v>
      </c>
      <c r="B1305" s="43">
        <v>9</v>
      </c>
      <c r="C1305" s="43">
        <v>2001</v>
      </c>
      <c r="D1305" s="43" t="s">
        <v>658</v>
      </c>
      <c r="E1305" s="43" t="s">
        <v>306</v>
      </c>
      <c r="F1305" s="51" t="s">
        <v>1327</v>
      </c>
      <c r="G1305" s="43"/>
      <c r="H1305" s="51" t="s">
        <v>1011</v>
      </c>
      <c r="I1305" s="51">
        <v>1</v>
      </c>
      <c r="J1305" s="52">
        <v>36900</v>
      </c>
      <c r="K1305" s="43" t="s">
        <v>1125</v>
      </c>
      <c r="L1305" s="43" t="s">
        <v>4</v>
      </c>
      <c r="M1305" s="43" t="s">
        <v>1363</v>
      </c>
      <c r="N1305" s="46">
        <v>0</v>
      </c>
      <c r="O1305" s="46">
        <v>1</v>
      </c>
      <c r="P1305" s="51" t="s">
        <v>1378</v>
      </c>
      <c r="Q1305" s="51" t="s">
        <v>1364</v>
      </c>
      <c r="R1305" s="51" t="s">
        <v>376</v>
      </c>
      <c r="S1305" s="43"/>
      <c r="T1305" s="43"/>
      <c r="U1305" s="43"/>
      <c r="V1305" s="43"/>
      <c r="W1305" s="43"/>
      <c r="X1305" s="43"/>
      <c r="Y1305" s="43"/>
      <c r="Z1305" s="43"/>
      <c r="AA1305" s="43"/>
      <c r="AB1305" s="43"/>
      <c r="AC1305" s="43"/>
      <c r="AD1305" s="43" t="s">
        <v>1037</v>
      </c>
      <c r="AE1305" s="47">
        <f t="shared" si="120"/>
        <v>0</v>
      </c>
      <c r="AF1305" s="47">
        <f t="shared" si="121"/>
        <v>0</v>
      </c>
      <c r="AG1305" s="47">
        <f t="shared" si="122"/>
        <v>1</v>
      </c>
      <c r="AH1305" s="43" t="s">
        <v>1111</v>
      </c>
      <c r="AI1305" s="43" t="s">
        <v>1126</v>
      </c>
      <c r="AJ1305" s="43" t="s">
        <v>376</v>
      </c>
      <c r="AK1305" s="43" t="s">
        <v>658</v>
      </c>
      <c r="AL1305" s="43" t="s">
        <v>1364</v>
      </c>
      <c r="AM1305" s="43" t="s">
        <v>1365</v>
      </c>
      <c r="AN1305" s="43" t="s">
        <v>376</v>
      </c>
      <c r="AO1305" s="43" t="s">
        <v>658</v>
      </c>
      <c r="AP1305" s="43"/>
      <c r="AQ1305" s="43">
        <v>2</v>
      </c>
      <c r="AR1305" s="43"/>
      <c r="AS1305" s="43"/>
      <c r="AT1305" s="43"/>
      <c r="AU1305" s="43" t="s">
        <v>376</v>
      </c>
      <c r="AV1305" s="43"/>
      <c r="AW1305" s="43" t="s">
        <v>30</v>
      </c>
      <c r="AX1305" s="43"/>
      <c r="AY1305" s="43"/>
      <c r="AZ1305" s="43" t="s">
        <v>30</v>
      </c>
      <c r="BA1305" s="51"/>
      <c r="BB1305" s="48"/>
      <c r="BC1305" s="43"/>
      <c r="BD1305" s="43"/>
      <c r="BE1305" s="43"/>
      <c r="BF1305" s="43">
        <v>1</v>
      </c>
      <c r="BG1305" s="43">
        <v>2</v>
      </c>
      <c r="BH1305" s="43">
        <v>1</v>
      </c>
      <c r="BI1305" s="43" t="s">
        <v>1125</v>
      </c>
      <c r="BJ1305" s="43" t="s">
        <v>1363</v>
      </c>
      <c r="BK1305" s="43">
        <v>2001</v>
      </c>
      <c r="BL1305" s="43" t="str">
        <f t="shared" si="123"/>
        <v>2001Birmingham City</v>
      </c>
      <c r="BM1305" s="49" t="str">
        <f t="shared" si="124"/>
        <v>Ipswich Town</v>
      </c>
      <c r="BN1305" s="43"/>
      <c r="BO1305" s="43"/>
      <c r="BP1305" s="43"/>
      <c r="BQ1305" s="43"/>
      <c r="BR1305" s="43"/>
      <c r="BS1305" s="43"/>
      <c r="BT1305" s="43"/>
      <c r="BU1305" s="43"/>
      <c r="BV1305" s="43" t="s">
        <v>376</v>
      </c>
      <c r="BW1305" s="43" t="s">
        <v>376</v>
      </c>
      <c r="BX1305" s="43"/>
      <c r="BY1305" s="49"/>
      <c r="BZ1305" s="50"/>
      <c r="CA1305" s="50"/>
      <c r="CB1305" s="88" t="str">
        <f t="shared" si="125"/>
        <v>20010109</v>
      </c>
    </row>
    <row r="1306" spans="1:80" s="47" customFormat="1" ht="12.95" customHeight="1" x14ac:dyDescent="0.2">
      <c r="A1306" s="43">
        <v>1</v>
      </c>
      <c r="B1306" s="43">
        <v>10</v>
      </c>
      <c r="C1306" s="43">
        <v>2001</v>
      </c>
      <c r="D1306" s="43" t="s">
        <v>658</v>
      </c>
      <c r="E1306" s="43" t="s">
        <v>306</v>
      </c>
      <c r="F1306" s="51" t="s">
        <v>1327</v>
      </c>
      <c r="G1306" s="43"/>
      <c r="H1306" s="51" t="s">
        <v>1011</v>
      </c>
      <c r="I1306" s="51">
        <v>1</v>
      </c>
      <c r="J1306" s="52">
        <v>36901</v>
      </c>
      <c r="K1306" s="43" t="s">
        <v>798</v>
      </c>
      <c r="L1306" s="43" t="s">
        <v>3</v>
      </c>
      <c r="M1306" s="43" t="s">
        <v>588</v>
      </c>
      <c r="N1306" s="46">
        <v>2</v>
      </c>
      <c r="O1306" s="46">
        <v>1</v>
      </c>
      <c r="P1306" s="51" t="s">
        <v>1391</v>
      </c>
      <c r="Q1306" s="51" t="s">
        <v>1017</v>
      </c>
      <c r="R1306" s="51" t="s">
        <v>376</v>
      </c>
      <c r="S1306" s="43"/>
      <c r="T1306" s="43"/>
      <c r="U1306" s="43"/>
      <c r="V1306" s="43"/>
      <c r="W1306" s="43"/>
      <c r="X1306" s="43"/>
      <c r="Y1306" s="43"/>
      <c r="Z1306" s="43"/>
      <c r="AA1306" s="43"/>
      <c r="AB1306" s="43"/>
      <c r="AC1306" s="43"/>
      <c r="AD1306" s="43" t="s">
        <v>1033</v>
      </c>
      <c r="AE1306" s="47">
        <f t="shared" si="120"/>
        <v>1</v>
      </c>
      <c r="AF1306" s="47">
        <f t="shared" si="121"/>
        <v>0</v>
      </c>
      <c r="AG1306" s="47">
        <f t="shared" si="122"/>
        <v>0</v>
      </c>
      <c r="AH1306" s="43" t="s">
        <v>1017</v>
      </c>
      <c r="AI1306" s="43" t="s">
        <v>1018</v>
      </c>
      <c r="AJ1306" s="43" t="s">
        <v>376</v>
      </c>
      <c r="AK1306" s="43" t="s">
        <v>658</v>
      </c>
      <c r="AL1306" s="43" t="s">
        <v>588</v>
      </c>
      <c r="AM1306" s="43" t="s">
        <v>1175</v>
      </c>
      <c r="AN1306" s="43" t="s">
        <v>376</v>
      </c>
      <c r="AO1306" s="43" t="s">
        <v>658</v>
      </c>
      <c r="AP1306" s="43"/>
      <c r="AQ1306" s="43">
        <v>2</v>
      </c>
      <c r="AR1306" s="43"/>
      <c r="AS1306" s="43"/>
      <c r="AT1306" s="43"/>
      <c r="AU1306" s="43" t="s">
        <v>376</v>
      </c>
      <c r="AV1306" s="43"/>
      <c r="AW1306" s="43" t="s">
        <v>30</v>
      </c>
      <c r="AX1306" s="43"/>
      <c r="AY1306" s="43"/>
      <c r="AZ1306" s="43" t="s">
        <v>30</v>
      </c>
      <c r="BA1306" s="51"/>
      <c r="BB1306" s="48"/>
      <c r="BC1306" s="43"/>
      <c r="BD1306" s="43"/>
      <c r="BE1306" s="43"/>
      <c r="BF1306" s="43">
        <v>1</v>
      </c>
      <c r="BG1306" s="43">
        <v>2</v>
      </c>
      <c r="BH1306" s="43">
        <v>1</v>
      </c>
      <c r="BI1306" s="43" t="s">
        <v>798</v>
      </c>
      <c r="BJ1306" s="43" t="s">
        <v>588</v>
      </c>
      <c r="BK1306" s="43">
        <v>2001</v>
      </c>
      <c r="BL1306" s="43" t="str">
        <f t="shared" si="123"/>
        <v>2001Crystal Palace</v>
      </c>
      <c r="BM1306" s="49" t="str">
        <f t="shared" si="124"/>
        <v>Crystal Palace</v>
      </c>
      <c r="BN1306" s="43"/>
      <c r="BO1306" s="43"/>
      <c r="BP1306" s="43"/>
      <c r="BQ1306" s="43"/>
      <c r="BR1306" s="43"/>
      <c r="BS1306" s="43"/>
      <c r="BT1306" s="43"/>
      <c r="BU1306" s="43"/>
      <c r="BV1306" s="43" t="s">
        <v>376</v>
      </c>
      <c r="BW1306" s="43" t="s">
        <v>376</v>
      </c>
      <c r="BX1306" s="43"/>
      <c r="BY1306" s="49"/>
      <c r="BZ1306" s="50"/>
      <c r="CA1306" s="50"/>
      <c r="CB1306" s="88" t="str">
        <f t="shared" si="125"/>
        <v>20010110</v>
      </c>
    </row>
    <row r="1307" spans="1:80" s="47" customFormat="1" ht="12.95" customHeight="1" x14ac:dyDescent="0.2">
      <c r="A1307" s="43">
        <v>1</v>
      </c>
      <c r="B1307" s="43">
        <v>10</v>
      </c>
      <c r="C1307" s="43">
        <v>2001</v>
      </c>
      <c r="D1307" s="49" t="s">
        <v>658</v>
      </c>
      <c r="E1307" s="49" t="s">
        <v>306</v>
      </c>
      <c r="F1307" s="49" t="s">
        <v>1327</v>
      </c>
      <c r="G1307" s="49"/>
      <c r="H1307" s="49" t="s">
        <v>1011</v>
      </c>
      <c r="I1307" s="49">
        <v>1</v>
      </c>
      <c r="J1307" s="53">
        <v>36901</v>
      </c>
      <c r="K1307" s="49" t="s">
        <v>588</v>
      </c>
      <c r="L1307" s="49" t="s">
        <v>4</v>
      </c>
      <c r="M1307" s="49" t="s">
        <v>798</v>
      </c>
      <c r="N1307" s="54">
        <v>1</v>
      </c>
      <c r="O1307" s="54">
        <v>2</v>
      </c>
      <c r="P1307" s="49" t="s">
        <v>1391</v>
      </c>
      <c r="Q1307" s="49" t="s">
        <v>1017</v>
      </c>
      <c r="R1307" s="49" t="s">
        <v>376</v>
      </c>
      <c r="S1307" s="49"/>
      <c r="T1307" s="49"/>
      <c r="U1307" s="49"/>
      <c r="V1307" s="49"/>
      <c r="W1307" s="49"/>
      <c r="X1307" s="49"/>
      <c r="Y1307" s="49"/>
      <c r="Z1307" s="54"/>
      <c r="AA1307" s="55">
        <v>1</v>
      </c>
      <c r="AB1307" s="55">
        <v>2</v>
      </c>
      <c r="AC1307" s="56">
        <v>1</v>
      </c>
      <c r="AD1307" s="49" t="s">
        <v>1037</v>
      </c>
      <c r="AE1307" s="47">
        <f t="shared" si="120"/>
        <v>0</v>
      </c>
      <c r="AF1307" s="47">
        <f t="shared" si="121"/>
        <v>0</v>
      </c>
      <c r="AG1307" s="47">
        <f t="shared" si="122"/>
        <v>1</v>
      </c>
      <c r="AH1307" s="49" t="s">
        <v>588</v>
      </c>
      <c r="AI1307" s="49" t="s">
        <v>1175</v>
      </c>
      <c r="AJ1307" s="49" t="s">
        <v>376</v>
      </c>
      <c r="AK1307" s="47" t="s">
        <v>658</v>
      </c>
      <c r="AL1307" s="49" t="s">
        <v>1017</v>
      </c>
      <c r="AM1307" s="49" t="s">
        <v>1018</v>
      </c>
      <c r="AN1307" s="49" t="s">
        <v>376</v>
      </c>
      <c r="AO1307" s="47" t="s">
        <v>658</v>
      </c>
      <c r="AP1307" s="49"/>
      <c r="AQ1307" s="49">
        <v>2</v>
      </c>
      <c r="AR1307" s="49"/>
      <c r="AS1307" s="49"/>
      <c r="AT1307" s="43"/>
      <c r="AU1307" s="49" t="s">
        <v>376</v>
      </c>
      <c r="AV1307" s="49"/>
      <c r="AW1307" s="49" t="s">
        <v>30</v>
      </c>
      <c r="AX1307" s="49"/>
      <c r="AY1307" s="49"/>
      <c r="AZ1307" s="49" t="s">
        <v>30</v>
      </c>
      <c r="BA1307" s="49"/>
      <c r="BB1307" s="57"/>
      <c r="BC1307" s="49"/>
      <c r="BD1307" s="57"/>
      <c r="BE1307" s="57"/>
      <c r="BF1307" s="32">
        <v>1</v>
      </c>
      <c r="BG1307" s="49">
        <v>1</v>
      </c>
      <c r="BH1307" s="49"/>
      <c r="BI1307" s="49" t="s">
        <v>588</v>
      </c>
      <c r="BJ1307" s="49" t="s">
        <v>798</v>
      </c>
      <c r="BK1307" s="49">
        <v>2001</v>
      </c>
      <c r="BL1307" s="43" t="str">
        <f t="shared" si="123"/>
        <v>2001Liverpool</v>
      </c>
      <c r="BM1307" s="49" t="str">
        <f t="shared" si="124"/>
        <v>Crystal Palace</v>
      </c>
      <c r="BN1307" s="49"/>
      <c r="BO1307" s="49"/>
      <c r="BP1307" s="49"/>
      <c r="BQ1307" s="49"/>
      <c r="BR1307" s="49"/>
      <c r="BS1307" s="49"/>
      <c r="BT1307" s="49"/>
      <c r="BU1307" s="49"/>
      <c r="BV1307" s="49" t="s">
        <v>376</v>
      </c>
      <c r="BW1307" s="49" t="s">
        <v>376</v>
      </c>
      <c r="BX1307" s="49"/>
      <c r="BY1307" s="49"/>
      <c r="BZ1307" s="50"/>
      <c r="CA1307" s="50"/>
      <c r="CB1307" s="88" t="str">
        <f t="shared" si="125"/>
        <v>20010110</v>
      </c>
    </row>
    <row r="1308" spans="1:80" s="47" customFormat="1" ht="12.95" customHeight="1" x14ac:dyDescent="0.2">
      <c r="A1308" s="43">
        <v>1</v>
      </c>
      <c r="B1308" s="43">
        <v>24</v>
      </c>
      <c r="C1308" s="43">
        <v>2001</v>
      </c>
      <c r="D1308" s="49" t="s">
        <v>658</v>
      </c>
      <c r="E1308" s="49" t="s">
        <v>306</v>
      </c>
      <c r="F1308" s="49" t="s">
        <v>1327</v>
      </c>
      <c r="G1308" s="49"/>
      <c r="H1308" s="49" t="s">
        <v>1011</v>
      </c>
      <c r="I1308" s="49">
        <v>2</v>
      </c>
      <c r="J1308" s="53">
        <v>36915</v>
      </c>
      <c r="K1308" s="49" t="s">
        <v>588</v>
      </c>
      <c r="L1308" s="49" t="s">
        <v>3</v>
      </c>
      <c r="M1308" s="49" t="s">
        <v>798</v>
      </c>
      <c r="N1308" s="54">
        <v>5</v>
      </c>
      <c r="O1308" s="54">
        <v>0</v>
      </c>
      <c r="P1308" s="49" t="s">
        <v>1141</v>
      </c>
      <c r="Q1308" s="49" t="s">
        <v>588</v>
      </c>
      <c r="R1308" s="49" t="s">
        <v>376</v>
      </c>
      <c r="S1308" s="49"/>
      <c r="T1308" s="49"/>
      <c r="U1308" s="49"/>
      <c r="V1308" s="49"/>
      <c r="W1308" s="49"/>
      <c r="X1308" s="49"/>
      <c r="Y1308" s="49"/>
      <c r="Z1308" s="54"/>
      <c r="AA1308" s="55">
        <v>6</v>
      </c>
      <c r="AB1308" s="55">
        <v>2</v>
      </c>
      <c r="AC1308" s="56">
        <v>1</v>
      </c>
      <c r="AD1308" s="49" t="s">
        <v>1033</v>
      </c>
      <c r="AE1308" s="47">
        <f t="shared" si="120"/>
        <v>1</v>
      </c>
      <c r="AF1308" s="47">
        <f t="shared" si="121"/>
        <v>0</v>
      </c>
      <c r="AG1308" s="47">
        <f t="shared" si="122"/>
        <v>0</v>
      </c>
      <c r="AH1308" s="49" t="s">
        <v>588</v>
      </c>
      <c r="AI1308" s="49" t="s">
        <v>1175</v>
      </c>
      <c r="AJ1308" s="49" t="s">
        <v>376</v>
      </c>
      <c r="AK1308" s="47" t="s">
        <v>658</v>
      </c>
      <c r="AL1308" s="49" t="s">
        <v>1017</v>
      </c>
      <c r="AM1308" s="49" t="s">
        <v>1018</v>
      </c>
      <c r="AN1308" s="49" t="s">
        <v>376</v>
      </c>
      <c r="AO1308" s="47" t="s">
        <v>658</v>
      </c>
      <c r="AP1308" s="49"/>
      <c r="AQ1308" s="49">
        <v>2</v>
      </c>
      <c r="AR1308" s="49"/>
      <c r="AS1308" s="49"/>
      <c r="AT1308" s="43"/>
      <c r="AU1308" s="49" t="s">
        <v>376</v>
      </c>
      <c r="AV1308" s="49"/>
      <c r="AW1308" s="49" t="s">
        <v>30</v>
      </c>
      <c r="AX1308" s="49"/>
      <c r="AY1308" s="49"/>
      <c r="AZ1308" s="49" t="s">
        <v>30</v>
      </c>
      <c r="BA1308" s="49"/>
      <c r="BB1308" s="57"/>
      <c r="BC1308" s="49"/>
      <c r="BD1308" s="57"/>
      <c r="BE1308" s="57"/>
      <c r="BF1308" s="32">
        <v>1</v>
      </c>
      <c r="BG1308" s="49">
        <v>1</v>
      </c>
      <c r="BH1308" s="49"/>
      <c r="BI1308" s="49" t="s">
        <v>588</v>
      </c>
      <c r="BJ1308" s="49" t="s">
        <v>798</v>
      </c>
      <c r="BK1308" s="49">
        <v>2001</v>
      </c>
      <c r="BL1308" s="43" t="str">
        <f t="shared" si="123"/>
        <v>2001Liverpool</v>
      </c>
      <c r="BM1308" s="49" t="str">
        <f t="shared" si="124"/>
        <v>Liverpool</v>
      </c>
      <c r="BN1308" s="49"/>
      <c r="BO1308" s="49"/>
      <c r="BP1308" s="49"/>
      <c r="BQ1308" s="49"/>
      <c r="BR1308" s="49"/>
      <c r="BS1308" s="49"/>
      <c r="BT1308" s="49"/>
      <c r="BU1308" s="49"/>
      <c r="BV1308" s="49" t="s">
        <v>376</v>
      </c>
      <c r="BW1308" s="49" t="s">
        <v>376</v>
      </c>
      <c r="BX1308" s="49"/>
      <c r="BY1308" s="49"/>
      <c r="BZ1308" s="50"/>
      <c r="CA1308" s="50"/>
      <c r="CB1308" s="88" t="str">
        <f t="shared" si="125"/>
        <v>20010124</v>
      </c>
    </row>
    <row r="1309" spans="1:80" s="47" customFormat="1" ht="12.95" customHeight="1" x14ac:dyDescent="0.2">
      <c r="A1309" s="43">
        <v>1</v>
      </c>
      <c r="B1309" s="43">
        <v>24</v>
      </c>
      <c r="C1309" s="43">
        <v>2001</v>
      </c>
      <c r="D1309" s="43" t="s">
        <v>658</v>
      </c>
      <c r="E1309" s="43" t="s">
        <v>306</v>
      </c>
      <c r="F1309" s="51" t="s">
        <v>1327</v>
      </c>
      <c r="G1309" s="43"/>
      <c r="H1309" s="51" t="s">
        <v>1011</v>
      </c>
      <c r="I1309" s="51">
        <v>2</v>
      </c>
      <c r="J1309" s="52">
        <v>36915</v>
      </c>
      <c r="K1309" s="43" t="s">
        <v>798</v>
      </c>
      <c r="L1309" s="43" t="s">
        <v>4</v>
      </c>
      <c r="M1309" s="43" t="s">
        <v>588</v>
      </c>
      <c r="N1309" s="46">
        <v>0</v>
      </c>
      <c r="O1309" s="46">
        <v>5</v>
      </c>
      <c r="P1309" s="51" t="s">
        <v>1141</v>
      </c>
      <c r="Q1309" s="51" t="s">
        <v>588</v>
      </c>
      <c r="R1309" s="51" t="s">
        <v>376</v>
      </c>
      <c r="S1309" s="43"/>
      <c r="T1309" s="43"/>
      <c r="U1309" s="43"/>
      <c r="V1309" s="43"/>
      <c r="W1309" s="43"/>
      <c r="X1309" s="43"/>
      <c r="Y1309" s="43"/>
      <c r="Z1309" s="43"/>
      <c r="AA1309" s="43"/>
      <c r="AB1309" s="43"/>
      <c r="AC1309" s="43"/>
      <c r="AD1309" s="43" t="s">
        <v>1037</v>
      </c>
      <c r="AE1309" s="47">
        <f t="shared" si="120"/>
        <v>0</v>
      </c>
      <c r="AF1309" s="47">
        <f t="shared" si="121"/>
        <v>0</v>
      </c>
      <c r="AG1309" s="47">
        <f t="shared" si="122"/>
        <v>1</v>
      </c>
      <c r="AH1309" s="43" t="s">
        <v>1017</v>
      </c>
      <c r="AI1309" s="43" t="s">
        <v>1018</v>
      </c>
      <c r="AJ1309" s="43" t="s">
        <v>376</v>
      </c>
      <c r="AK1309" s="43" t="s">
        <v>658</v>
      </c>
      <c r="AL1309" s="43" t="s">
        <v>588</v>
      </c>
      <c r="AM1309" s="43" t="s">
        <v>1175</v>
      </c>
      <c r="AN1309" s="43" t="s">
        <v>376</v>
      </c>
      <c r="AO1309" s="43" t="s">
        <v>658</v>
      </c>
      <c r="AP1309" s="43"/>
      <c r="AQ1309" s="43">
        <v>2</v>
      </c>
      <c r="AR1309" s="43"/>
      <c r="AS1309" s="43"/>
      <c r="AT1309" s="43"/>
      <c r="AU1309" s="43" t="s">
        <v>376</v>
      </c>
      <c r="AV1309" s="43"/>
      <c r="AW1309" s="43" t="s">
        <v>30</v>
      </c>
      <c r="AX1309" s="43"/>
      <c r="AY1309" s="43"/>
      <c r="AZ1309" s="43" t="s">
        <v>30</v>
      </c>
      <c r="BA1309" s="51"/>
      <c r="BB1309" s="48"/>
      <c r="BC1309" s="43"/>
      <c r="BD1309" s="43"/>
      <c r="BE1309" s="43"/>
      <c r="BF1309" s="43">
        <v>1</v>
      </c>
      <c r="BG1309" s="43">
        <v>2</v>
      </c>
      <c r="BH1309" s="43">
        <v>1</v>
      </c>
      <c r="BI1309" s="43" t="s">
        <v>798</v>
      </c>
      <c r="BJ1309" s="43" t="s">
        <v>588</v>
      </c>
      <c r="BK1309" s="43">
        <v>2001</v>
      </c>
      <c r="BL1309" s="43" t="str">
        <f t="shared" si="123"/>
        <v>2001Crystal Palace</v>
      </c>
      <c r="BM1309" s="49" t="str">
        <f t="shared" si="124"/>
        <v>Liverpool</v>
      </c>
      <c r="BN1309" s="43"/>
      <c r="BO1309" s="43"/>
      <c r="BP1309" s="43"/>
      <c r="BQ1309" s="43"/>
      <c r="BR1309" s="43"/>
      <c r="BS1309" s="43"/>
      <c r="BT1309" s="43"/>
      <c r="BU1309" s="43"/>
      <c r="BV1309" s="43" t="s">
        <v>376</v>
      </c>
      <c r="BW1309" s="43" t="s">
        <v>376</v>
      </c>
      <c r="BX1309" s="43"/>
      <c r="BY1309" s="49"/>
      <c r="BZ1309" s="50"/>
      <c r="CA1309" s="50"/>
      <c r="CB1309" s="88" t="str">
        <f t="shared" si="125"/>
        <v>20010124</v>
      </c>
    </row>
    <row r="1310" spans="1:80" s="47" customFormat="1" ht="12.95" customHeight="1" x14ac:dyDescent="0.2">
      <c r="A1310" s="43">
        <v>1</v>
      </c>
      <c r="B1310" s="43">
        <v>31</v>
      </c>
      <c r="C1310" s="43">
        <v>2001</v>
      </c>
      <c r="D1310" s="43" t="s">
        <v>658</v>
      </c>
      <c r="E1310" s="43" t="s">
        <v>306</v>
      </c>
      <c r="F1310" s="51" t="s">
        <v>1327</v>
      </c>
      <c r="G1310" s="43"/>
      <c r="H1310" s="51" t="s">
        <v>1011</v>
      </c>
      <c r="I1310" s="51">
        <v>2</v>
      </c>
      <c r="J1310" s="52">
        <v>36922</v>
      </c>
      <c r="K1310" s="43" t="s">
        <v>1125</v>
      </c>
      <c r="L1310" s="43" t="s">
        <v>3</v>
      </c>
      <c r="M1310" s="43" t="s">
        <v>1363</v>
      </c>
      <c r="N1310" s="46">
        <v>4</v>
      </c>
      <c r="O1310" s="46">
        <v>1</v>
      </c>
      <c r="P1310" s="51" t="s">
        <v>1232</v>
      </c>
      <c r="Q1310" s="51" t="s">
        <v>1111</v>
      </c>
      <c r="R1310" s="51" t="s">
        <v>376</v>
      </c>
      <c r="S1310" s="43"/>
      <c r="T1310" s="43"/>
      <c r="U1310" s="43"/>
      <c r="V1310" s="43"/>
      <c r="W1310" s="43"/>
      <c r="X1310" s="43"/>
      <c r="Y1310" s="43"/>
      <c r="Z1310" s="43"/>
      <c r="AA1310" s="43"/>
      <c r="AB1310" s="43"/>
      <c r="AC1310" s="43"/>
      <c r="AD1310" s="43" t="s">
        <v>1033</v>
      </c>
      <c r="AE1310" s="47">
        <f t="shared" si="120"/>
        <v>1</v>
      </c>
      <c r="AF1310" s="47">
        <f t="shared" si="121"/>
        <v>0</v>
      </c>
      <c r="AG1310" s="47">
        <f t="shared" si="122"/>
        <v>0</v>
      </c>
      <c r="AH1310" s="43" t="s">
        <v>1111</v>
      </c>
      <c r="AI1310" s="43" t="s">
        <v>1126</v>
      </c>
      <c r="AJ1310" s="43" t="s">
        <v>376</v>
      </c>
      <c r="AK1310" s="43" t="s">
        <v>658</v>
      </c>
      <c r="AL1310" s="43" t="s">
        <v>1364</v>
      </c>
      <c r="AM1310" s="43" t="s">
        <v>1365</v>
      </c>
      <c r="AN1310" s="43" t="s">
        <v>376</v>
      </c>
      <c r="AO1310" s="43" t="s">
        <v>658</v>
      </c>
      <c r="AP1310" s="43"/>
      <c r="AQ1310" s="43">
        <v>2</v>
      </c>
      <c r="AR1310" s="43"/>
      <c r="AS1310" s="43"/>
      <c r="AT1310" s="43"/>
      <c r="AU1310" s="43" t="s">
        <v>376</v>
      </c>
      <c r="AV1310" s="43"/>
      <c r="AW1310" s="43" t="s">
        <v>30</v>
      </c>
      <c r="AX1310" s="43"/>
      <c r="AY1310" s="43"/>
      <c r="AZ1310" s="43" t="s">
        <v>30</v>
      </c>
      <c r="BA1310" s="51"/>
      <c r="BB1310" s="48"/>
      <c r="BC1310" s="43"/>
      <c r="BD1310" s="43"/>
      <c r="BE1310" s="43"/>
      <c r="BF1310" s="43">
        <v>1</v>
      </c>
      <c r="BG1310" s="43">
        <v>2</v>
      </c>
      <c r="BH1310" s="43">
        <v>1</v>
      </c>
      <c r="BI1310" s="43" t="s">
        <v>1125</v>
      </c>
      <c r="BJ1310" s="43" t="s">
        <v>1363</v>
      </c>
      <c r="BK1310" s="43">
        <v>2001</v>
      </c>
      <c r="BL1310" s="43" t="str">
        <f t="shared" si="123"/>
        <v>2001Birmingham City</v>
      </c>
      <c r="BM1310" s="49" t="str">
        <f t="shared" si="124"/>
        <v>Birmingham City</v>
      </c>
      <c r="BN1310" s="43"/>
      <c r="BO1310" s="43"/>
      <c r="BP1310" s="43"/>
      <c r="BQ1310" s="43"/>
      <c r="BR1310" s="43"/>
      <c r="BS1310" s="43"/>
      <c r="BT1310" s="43"/>
      <c r="BU1310" s="43"/>
      <c r="BV1310" s="43" t="s">
        <v>376</v>
      </c>
      <c r="BW1310" s="43" t="s">
        <v>376</v>
      </c>
      <c r="BX1310" s="43"/>
      <c r="BY1310" s="49"/>
      <c r="BZ1310" s="50"/>
      <c r="CA1310" s="50"/>
      <c r="CB1310" s="88" t="str">
        <f t="shared" si="125"/>
        <v>20010131</v>
      </c>
    </row>
    <row r="1311" spans="1:80" s="47" customFormat="1" ht="12.95" customHeight="1" x14ac:dyDescent="0.2">
      <c r="A1311" s="43">
        <v>1</v>
      </c>
      <c r="B1311" s="43">
        <v>31</v>
      </c>
      <c r="C1311" s="43">
        <v>2001</v>
      </c>
      <c r="D1311" s="49" t="s">
        <v>658</v>
      </c>
      <c r="E1311" s="49" t="s">
        <v>306</v>
      </c>
      <c r="F1311" s="49" t="s">
        <v>1327</v>
      </c>
      <c r="G1311" s="49"/>
      <c r="H1311" s="49" t="s">
        <v>1011</v>
      </c>
      <c r="I1311" s="49">
        <v>2</v>
      </c>
      <c r="J1311" s="53">
        <v>36922</v>
      </c>
      <c r="K1311" s="49" t="s">
        <v>1363</v>
      </c>
      <c r="L1311" s="49" t="s">
        <v>4</v>
      </c>
      <c r="M1311" s="49" t="s">
        <v>1125</v>
      </c>
      <c r="N1311" s="54">
        <v>1</v>
      </c>
      <c r="O1311" s="54">
        <v>4</v>
      </c>
      <c r="P1311" s="49" t="s">
        <v>1232</v>
      </c>
      <c r="Q1311" s="49" t="s">
        <v>1111</v>
      </c>
      <c r="R1311" s="49" t="s">
        <v>376</v>
      </c>
      <c r="S1311" s="49" t="s">
        <v>1396</v>
      </c>
      <c r="T1311" s="49"/>
      <c r="U1311" s="49"/>
      <c r="V1311" s="49"/>
      <c r="W1311" s="49"/>
      <c r="X1311" s="49"/>
      <c r="Y1311" s="49"/>
      <c r="Z1311" s="54"/>
      <c r="AA1311" s="55">
        <v>2</v>
      </c>
      <c r="AB1311" s="55">
        <v>4</v>
      </c>
      <c r="AC1311" s="56">
        <v>1</v>
      </c>
      <c r="AD1311" s="49" t="s">
        <v>1037</v>
      </c>
      <c r="AE1311" s="47">
        <f t="shared" si="120"/>
        <v>0</v>
      </c>
      <c r="AF1311" s="47">
        <f t="shared" si="121"/>
        <v>0</v>
      </c>
      <c r="AG1311" s="47">
        <f t="shared" si="122"/>
        <v>1</v>
      </c>
      <c r="AH1311" s="49" t="s">
        <v>1364</v>
      </c>
      <c r="AI1311" s="49" t="s">
        <v>1365</v>
      </c>
      <c r="AJ1311" s="49" t="s">
        <v>376</v>
      </c>
      <c r="AK1311" s="47" t="s">
        <v>658</v>
      </c>
      <c r="AL1311" s="49" t="s">
        <v>1111</v>
      </c>
      <c r="AM1311" s="49" t="s">
        <v>1126</v>
      </c>
      <c r="AN1311" s="49" t="s">
        <v>376</v>
      </c>
      <c r="AO1311" s="47" t="s">
        <v>658</v>
      </c>
      <c r="AP1311" s="49"/>
      <c r="AQ1311" s="49">
        <v>2</v>
      </c>
      <c r="AR1311" s="49"/>
      <c r="AS1311" s="49">
        <v>1</v>
      </c>
      <c r="AT1311" s="43"/>
      <c r="AU1311" s="49" t="s">
        <v>376</v>
      </c>
      <c r="AV1311" s="49"/>
      <c r="AW1311" s="49" t="s">
        <v>30</v>
      </c>
      <c r="AX1311" s="49"/>
      <c r="AY1311" s="49"/>
      <c r="AZ1311" s="49" t="s">
        <v>30</v>
      </c>
      <c r="BA1311" s="49"/>
      <c r="BB1311" s="57"/>
      <c r="BC1311" s="49"/>
      <c r="BD1311" s="57"/>
      <c r="BE1311" s="57"/>
      <c r="BF1311" s="32">
        <v>1</v>
      </c>
      <c r="BG1311" s="49">
        <v>1</v>
      </c>
      <c r="BH1311" s="49"/>
      <c r="BI1311" s="49" t="s">
        <v>1363</v>
      </c>
      <c r="BJ1311" s="49" t="s">
        <v>1125</v>
      </c>
      <c r="BK1311" s="49">
        <v>2001</v>
      </c>
      <c r="BL1311" s="43" t="str">
        <f t="shared" si="123"/>
        <v>2001Ipswich Town</v>
      </c>
      <c r="BM1311" s="49" t="str">
        <f t="shared" si="124"/>
        <v>Birmingham City</v>
      </c>
      <c r="BN1311" s="49"/>
      <c r="BO1311" s="49"/>
      <c r="BP1311" s="49"/>
      <c r="BQ1311" s="49"/>
      <c r="BR1311" s="49"/>
      <c r="BS1311" s="49"/>
      <c r="BT1311" s="49"/>
      <c r="BU1311" s="49"/>
      <c r="BV1311" s="49" t="s">
        <v>376</v>
      </c>
      <c r="BW1311" s="49" t="s">
        <v>376</v>
      </c>
      <c r="BX1311" s="49"/>
      <c r="BY1311" s="49"/>
      <c r="BZ1311" s="50"/>
      <c r="CA1311" s="50"/>
      <c r="CB1311" s="88" t="str">
        <f t="shared" si="125"/>
        <v>20010131</v>
      </c>
    </row>
    <row r="1312" spans="1:80" s="47" customFormat="1" ht="12.95" customHeight="1" x14ac:dyDescent="0.2">
      <c r="A1312" s="43">
        <v>2</v>
      </c>
      <c r="B1312" s="43">
        <v>25</v>
      </c>
      <c r="C1312" s="43">
        <v>2001</v>
      </c>
      <c r="D1312" s="49" t="s">
        <v>658</v>
      </c>
      <c r="E1312" s="49" t="s">
        <v>306</v>
      </c>
      <c r="F1312" s="49" t="s">
        <v>1327</v>
      </c>
      <c r="G1312" s="49"/>
      <c r="H1312" s="49" t="s">
        <v>40</v>
      </c>
      <c r="I1312" s="49"/>
      <c r="J1312" s="53">
        <v>36947</v>
      </c>
      <c r="K1312" s="49" t="s">
        <v>588</v>
      </c>
      <c r="L1312" s="49" t="s">
        <v>3</v>
      </c>
      <c r="M1312" s="49" t="s">
        <v>1125</v>
      </c>
      <c r="N1312" s="54">
        <v>1</v>
      </c>
      <c r="O1312" s="54">
        <v>1</v>
      </c>
      <c r="P1312" s="49" t="s">
        <v>1407</v>
      </c>
      <c r="Q1312" s="49" t="s">
        <v>1263</v>
      </c>
      <c r="R1312" s="49" t="s">
        <v>1264</v>
      </c>
      <c r="S1312" s="49" t="s">
        <v>1390</v>
      </c>
      <c r="T1312" s="49">
        <v>5</v>
      </c>
      <c r="U1312" s="49">
        <v>4</v>
      </c>
      <c r="V1312" s="49"/>
      <c r="W1312" s="49"/>
      <c r="X1312" s="49"/>
      <c r="Y1312" s="49"/>
      <c r="Z1312" s="54"/>
      <c r="AA1312" s="49"/>
      <c r="AB1312" s="49"/>
      <c r="AC1312" s="49"/>
      <c r="AD1312" s="49"/>
      <c r="AE1312" s="47">
        <f t="shared" si="120"/>
        <v>1</v>
      </c>
      <c r="AF1312" s="47">
        <f t="shared" si="121"/>
        <v>0</v>
      </c>
      <c r="AG1312" s="47">
        <f t="shared" si="122"/>
        <v>0</v>
      </c>
      <c r="AH1312" s="49" t="s">
        <v>588</v>
      </c>
      <c r="AI1312" s="49" t="s">
        <v>1175</v>
      </c>
      <c r="AJ1312" s="49" t="s">
        <v>376</v>
      </c>
      <c r="AK1312" s="47" t="s">
        <v>658</v>
      </c>
      <c r="AL1312" s="49" t="s">
        <v>1111</v>
      </c>
      <c r="AM1312" s="49" t="s">
        <v>1126</v>
      </c>
      <c r="AN1312" s="49" t="s">
        <v>376</v>
      </c>
      <c r="AO1312" s="47" t="s">
        <v>658</v>
      </c>
      <c r="AP1312" s="49"/>
      <c r="AQ1312" s="49">
        <v>1</v>
      </c>
      <c r="AR1312" s="49"/>
      <c r="AS1312" s="49" t="s">
        <v>1393</v>
      </c>
      <c r="AT1312" s="43"/>
      <c r="AU1312" s="49" t="s">
        <v>376</v>
      </c>
      <c r="AV1312" s="49"/>
      <c r="AW1312" s="49" t="s">
        <v>30</v>
      </c>
      <c r="AX1312" s="49"/>
      <c r="AY1312" s="49"/>
      <c r="AZ1312" s="54" t="s">
        <v>30</v>
      </c>
      <c r="BA1312" s="49"/>
      <c r="BB1312" s="57" t="s">
        <v>30</v>
      </c>
      <c r="BC1312" s="49" t="s">
        <v>30</v>
      </c>
      <c r="BD1312" s="57"/>
      <c r="BE1312" s="57" t="s">
        <v>1394</v>
      </c>
      <c r="BF1312" s="32">
        <v>1</v>
      </c>
      <c r="BG1312" s="49">
        <v>1</v>
      </c>
      <c r="BH1312" s="49"/>
      <c r="BI1312" s="49" t="s">
        <v>588</v>
      </c>
      <c r="BJ1312" s="49" t="s">
        <v>1125</v>
      </c>
      <c r="BK1312" s="49">
        <v>2001</v>
      </c>
      <c r="BL1312" s="43" t="str">
        <f t="shared" si="123"/>
        <v>2001Liverpool</v>
      </c>
      <c r="BM1312" s="49" t="str">
        <f t="shared" si="124"/>
        <v>Cardiff</v>
      </c>
      <c r="BN1312" s="49"/>
      <c r="BO1312" s="49"/>
      <c r="BP1312" s="49"/>
      <c r="BQ1312" s="49"/>
      <c r="BR1312" s="49"/>
      <c r="BS1312" s="49"/>
      <c r="BT1312" s="49"/>
      <c r="BU1312" s="49"/>
      <c r="BV1312" s="49" t="s">
        <v>376</v>
      </c>
      <c r="BW1312" s="49" t="s">
        <v>376</v>
      </c>
      <c r="BX1312" s="49"/>
      <c r="BY1312" s="43"/>
      <c r="BZ1312" s="50"/>
      <c r="CA1312" s="50"/>
      <c r="CB1312" s="88" t="str">
        <f t="shared" si="125"/>
        <v>20010225</v>
      </c>
    </row>
    <row r="1313" spans="1:80" s="47" customFormat="1" ht="12.95" customHeight="1" x14ac:dyDescent="0.2">
      <c r="A1313" s="43">
        <v>2</v>
      </c>
      <c r="B1313" s="43">
        <v>25</v>
      </c>
      <c r="C1313" s="43">
        <v>2001</v>
      </c>
      <c r="D1313" s="43" t="s">
        <v>658</v>
      </c>
      <c r="E1313" s="43" t="s">
        <v>306</v>
      </c>
      <c r="F1313" s="51" t="s">
        <v>1327</v>
      </c>
      <c r="G1313" s="43"/>
      <c r="H1313" s="51" t="s">
        <v>40</v>
      </c>
      <c r="I1313" s="51"/>
      <c r="J1313" s="52">
        <v>36947</v>
      </c>
      <c r="K1313" s="43" t="s">
        <v>1125</v>
      </c>
      <c r="L1313" s="43" t="s">
        <v>4</v>
      </c>
      <c r="M1313" s="43" t="s">
        <v>588</v>
      </c>
      <c r="N1313" s="46">
        <v>1</v>
      </c>
      <c r="O1313" s="46">
        <v>1</v>
      </c>
      <c r="P1313" s="44" t="s">
        <v>1407</v>
      </c>
      <c r="Q1313" s="44" t="s">
        <v>1263</v>
      </c>
      <c r="R1313" s="44" t="s">
        <v>1264</v>
      </c>
      <c r="S1313" s="43" t="s">
        <v>1390</v>
      </c>
      <c r="T1313" s="43"/>
      <c r="U1313" s="43"/>
      <c r="V1313" s="43"/>
      <c r="W1313" s="43"/>
      <c r="X1313" s="43"/>
      <c r="Y1313" s="43"/>
      <c r="Z1313" s="43"/>
      <c r="AA1313" s="43"/>
      <c r="AB1313" s="43"/>
      <c r="AC1313" s="43"/>
      <c r="AD1313" s="43"/>
      <c r="AE1313" s="47">
        <f t="shared" si="120"/>
        <v>0</v>
      </c>
      <c r="AF1313" s="47">
        <f t="shared" si="121"/>
        <v>0</v>
      </c>
      <c r="AG1313" s="47">
        <f t="shared" si="122"/>
        <v>1</v>
      </c>
      <c r="AH1313" s="43" t="s">
        <v>1111</v>
      </c>
      <c r="AI1313" s="43" t="s">
        <v>1126</v>
      </c>
      <c r="AJ1313" s="43" t="s">
        <v>376</v>
      </c>
      <c r="AK1313" s="43" t="s">
        <v>658</v>
      </c>
      <c r="AL1313" s="43" t="s">
        <v>588</v>
      </c>
      <c r="AM1313" s="43" t="s">
        <v>1175</v>
      </c>
      <c r="AN1313" s="43" t="s">
        <v>376</v>
      </c>
      <c r="AO1313" s="43" t="s">
        <v>658</v>
      </c>
      <c r="AP1313" s="43"/>
      <c r="AQ1313" s="43">
        <v>1</v>
      </c>
      <c r="AR1313" s="43"/>
      <c r="AS1313" s="43"/>
      <c r="AT1313" s="43"/>
      <c r="AU1313" s="43" t="s">
        <v>376</v>
      </c>
      <c r="AV1313" s="43"/>
      <c r="AW1313" s="43" t="s">
        <v>30</v>
      </c>
      <c r="AX1313" s="43"/>
      <c r="AY1313" s="43"/>
      <c r="AZ1313" s="43" t="s">
        <v>30</v>
      </c>
      <c r="BA1313" s="51"/>
      <c r="BB1313" s="48"/>
      <c r="BC1313" s="43" t="s">
        <v>30</v>
      </c>
      <c r="BD1313" s="43"/>
      <c r="BE1313" s="43"/>
      <c r="BF1313" s="43">
        <v>1</v>
      </c>
      <c r="BG1313" s="43">
        <v>2</v>
      </c>
      <c r="BH1313" s="43">
        <v>1</v>
      </c>
      <c r="BI1313" s="43" t="s">
        <v>1125</v>
      </c>
      <c r="BJ1313" s="43" t="s">
        <v>588</v>
      </c>
      <c r="BK1313" s="43">
        <v>2001</v>
      </c>
      <c r="BL1313" s="43" t="str">
        <f t="shared" si="123"/>
        <v>2001Birmingham City</v>
      </c>
      <c r="BM1313" s="49" t="str">
        <f t="shared" si="124"/>
        <v>Cardiff</v>
      </c>
      <c r="BN1313" s="43"/>
      <c r="BO1313" s="43"/>
      <c r="BP1313" s="43"/>
      <c r="BQ1313" s="43"/>
      <c r="BR1313" s="43"/>
      <c r="BS1313" s="43"/>
      <c r="BT1313" s="43"/>
      <c r="BU1313" s="43"/>
      <c r="BV1313" s="43" t="s">
        <v>376</v>
      </c>
      <c r="BW1313" s="43" t="s">
        <v>376</v>
      </c>
      <c r="BX1313" s="43"/>
      <c r="BY1313" s="43"/>
      <c r="BZ1313" s="50"/>
      <c r="CA1313" s="50"/>
      <c r="CB1313" s="88" t="str">
        <f t="shared" si="125"/>
        <v>20010225</v>
      </c>
    </row>
    <row r="1314" spans="1:80" s="47" customFormat="1" ht="12.95" customHeight="1" x14ac:dyDescent="0.2">
      <c r="A1314" s="43">
        <v>4</v>
      </c>
      <c r="B1314" s="43">
        <v>8</v>
      </c>
      <c r="C1314" s="43">
        <v>2001</v>
      </c>
      <c r="D1314" s="49" t="s">
        <v>658</v>
      </c>
      <c r="E1314" s="49" t="s">
        <v>306</v>
      </c>
      <c r="F1314" s="49" t="s">
        <v>1010</v>
      </c>
      <c r="G1314" s="49"/>
      <c r="H1314" s="49" t="s">
        <v>1011</v>
      </c>
      <c r="I1314" s="49"/>
      <c r="J1314" s="53">
        <v>36989</v>
      </c>
      <c r="K1314" s="49" t="s">
        <v>587</v>
      </c>
      <c r="L1314" s="49" t="s">
        <v>3</v>
      </c>
      <c r="M1314" s="49" t="s">
        <v>813</v>
      </c>
      <c r="N1314" s="54">
        <v>2</v>
      </c>
      <c r="O1314" s="54">
        <v>1</v>
      </c>
      <c r="P1314" s="49" t="s">
        <v>1246</v>
      </c>
      <c r="Q1314" s="49" t="s">
        <v>1101</v>
      </c>
      <c r="R1314" s="49" t="s">
        <v>376</v>
      </c>
      <c r="S1314" s="49"/>
      <c r="T1314" s="49"/>
      <c r="U1314" s="49"/>
      <c r="V1314" s="49"/>
      <c r="W1314" s="49"/>
      <c r="X1314" s="49"/>
      <c r="Y1314" s="49"/>
      <c r="Z1314" s="54"/>
      <c r="AA1314" s="49"/>
      <c r="AB1314" s="49"/>
      <c r="AC1314" s="49"/>
      <c r="AD1314" s="49"/>
      <c r="AE1314" s="47">
        <f t="shared" si="120"/>
        <v>1</v>
      </c>
      <c r="AF1314" s="47">
        <f t="shared" si="121"/>
        <v>0</v>
      </c>
      <c r="AG1314" s="47">
        <f t="shared" si="122"/>
        <v>0</v>
      </c>
      <c r="AH1314" s="49" t="s">
        <v>1017</v>
      </c>
      <c r="AI1314" s="49" t="s">
        <v>1018</v>
      </c>
      <c r="AJ1314" s="49" t="s">
        <v>376</v>
      </c>
      <c r="AK1314" s="47" t="s">
        <v>658</v>
      </c>
      <c r="AL1314" s="49" t="s">
        <v>1017</v>
      </c>
      <c r="AM1314" s="49" t="s">
        <v>1018</v>
      </c>
      <c r="AN1314" s="49" t="s">
        <v>376</v>
      </c>
      <c r="AO1314" s="47" t="s">
        <v>658</v>
      </c>
      <c r="AP1314" s="49"/>
      <c r="AQ1314" s="49">
        <v>2</v>
      </c>
      <c r="AR1314" s="49"/>
      <c r="AS1314" s="49"/>
      <c r="AT1314" s="43" t="s">
        <v>1351</v>
      </c>
      <c r="AU1314" s="49" t="s">
        <v>376</v>
      </c>
      <c r="AV1314" s="49"/>
      <c r="AW1314" s="49" t="s">
        <v>30</v>
      </c>
      <c r="AX1314" s="49"/>
      <c r="AY1314" s="49" t="s">
        <v>30</v>
      </c>
      <c r="AZ1314" s="49"/>
      <c r="BA1314" s="49"/>
      <c r="BB1314" s="57"/>
      <c r="BC1314" s="49"/>
      <c r="BD1314" s="57"/>
      <c r="BE1314" s="57"/>
      <c r="BF1314" s="32">
        <v>1</v>
      </c>
      <c r="BG1314" s="49">
        <v>1</v>
      </c>
      <c r="BH1314" s="49"/>
      <c r="BI1314" s="49" t="s">
        <v>587</v>
      </c>
      <c r="BJ1314" s="49" t="s">
        <v>813</v>
      </c>
      <c r="BK1314" s="49">
        <v>2001</v>
      </c>
      <c r="BL1314" s="43" t="str">
        <f t="shared" si="123"/>
        <v>2001Arsenal</v>
      </c>
      <c r="BM1314" s="49" t="str">
        <f t="shared" si="124"/>
        <v>Manchester</v>
      </c>
      <c r="BN1314" s="49"/>
      <c r="BO1314" s="49"/>
      <c r="BP1314" s="49"/>
      <c r="BQ1314" s="49"/>
      <c r="BR1314" s="49"/>
      <c r="BS1314" s="49"/>
      <c r="BT1314" s="49"/>
      <c r="BU1314" s="49"/>
      <c r="BV1314" s="49" t="s">
        <v>376</v>
      </c>
      <c r="BW1314" s="49" t="s">
        <v>376</v>
      </c>
      <c r="BX1314" s="49"/>
      <c r="BY1314" s="49"/>
      <c r="BZ1314" s="50"/>
      <c r="CA1314" s="50"/>
      <c r="CB1314" s="88" t="str">
        <f t="shared" si="125"/>
        <v>20010408</v>
      </c>
    </row>
    <row r="1315" spans="1:80" s="47" customFormat="1" ht="12.95" customHeight="1" x14ac:dyDescent="0.2">
      <c r="A1315" s="43">
        <v>4</v>
      </c>
      <c r="B1315" s="43">
        <v>8</v>
      </c>
      <c r="C1315" s="43">
        <v>2001</v>
      </c>
      <c r="D1315" s="49" t="s">
        <v>658</v>
      </c>
      <c r="E1315" s="49" t="s">
        <v>306</v>
      </c>
      <c r="F1315" s="49" t="s">
        <v>1010</v>
      </c>
      <c r="G1315" s="49"/>
      <c r="H1315" s="49" t="s">
        <v>1011</v>
      </c>
      <c r="I1315" s="49"/>
      <c r="J1315" s="53">
        <v>36989</v>
      </c>
      <c r="K1315" s="49" t="s">
        <v>813</v>
      </c>
      <c r="L1315" s="49" t="s">
        <v>4</v>
      </c>
      <c r="M1315" s="49" t="s">
        <v>587</v>
      </c>
      <c r="N1315" s="54">
        <v>1</v>
      </c>
      <c r="O1315" s="54">
        <v>2</v>
      </c>
      <c r="P1315" s="49" t="s">
        <v>1246</v>
      </c>
      <c r="Q1315" s="49" t="s">
        <v>1101</v>
      </c>
      <c r="R1315" s="49" t="s">
        <v>376</v>
      </c>
      <c r="S1315" s="49"/>
      <c r="T1315" s="49"/>
      <c r="U1315" s="49"/>
      <c r="V1315" s="49"/>
      <c r="W1315" s="49"/>
      <c r="X1315" s="49"/>
      <c r="Y1315" s="49"/>
      <c r="Z1315" s="54"/>
      <c r="AA1315" s="49"/>
      <c r="AB1315" s="49"/>
      <c r="AC1315" s="49"/>
      <c r="AD1315" s="49"/>
      <c r="AE1315" s="47">
        <f t="shared" si="120"/>
        <v>0</v>
      </c>
      <c r="AF1315" s="47">
        <f t="shared" si="121"/>
        <v>0</v>
      </c>
      <c r="AG1315" s="47">
        <f t="shared" si="122"/>
        <v>1</v>
      </c>
      <c r="AH1315" s="49" t="s">
        <v>1017</v>
      </c>
      <c r="AI1315" s="49" t="s">
        <v>1018</v>
      </c>
      <c r="AJ1315" s="49" t="s">
        <v>376</v>
      </c>
      <c r="AK1315" s="47" t="s">
        <v>658</v>
      </c>
      <c r="AL1315" s="49" t="s">
        <v>1017</v>
      </c>
      <c r="AM1315" s="49" t="s">
        <v>1018</v>
      </c>
      <c r="AN1315" s="49" t="s">
        <v>376</v>
      </c>
      <c r="AO1315" s="47" t="s">
        <v>658</v>
      </c>
      <c r="AP1315" s="49"/>
      <c r="AQ1315" s="49">
        <v>2</v>
      </c>
      <c r="AR1315" s="49"/>
      <c r="AS1315" s="49">
        <v>1</v>
      </c>
      <c r="AT1315" s="43" t="s">
        <v>1351</v>
      </c>
      <c r="AU1315" s="49" t="s">
        <v>376</v>
      </c>
      <c r="AV1315" s="49"/>
      <c r="AW1315" s="49" t="s">
        <v>30</v>
      </c>
      <c r="AX1315" s="49"/>
      <c r="AY1315" s="49" t="s">
        <v>30</v>
      </c>
      <c r="AZ1315" s="49"/>
      <c r="BA1315" s="49"/>
      <c r="BB1315" s="57"/>
      <c r="BC1315" s="49"/>
      <c r="BD1315" s="57"/>
      <c r="BE1315" s="57"/>
      <c r="BF1315" s="32">
        <v>1</v>
      </c>
      <c r="BG1315" s="49">
        <v>1</v>
      </c>
      <c r="BH1315" s="49"/>
      <c r="BI1315" s="49" t="s">
        <v>813</v>
      </c>
      <c r="BJ1315" s="49" t="s">
        <v>587</v>
      </c>
      <c r="BK1315" s="49">
        <v>2001</v>
      </c>
      <c r="BL1315" s="43" t="str">
        <f t="shared" si="123"/>
        <v>2001Tottenham Hotspur</v>
      </c>
      <c r="BM1315" s="49" t="str">
        <f t="shared" si="124"/>
        <v>Manchester</v>
      </c>
      <c r="BN1315" s="49"/>
      <c r="BO1315" s="49"/>
      <c r="BP1315" s="49"/>
      <c r="BQ1315" s="49"/>
      <c r="BR1315" s="49"/>
      <c r="BS1315" s="49"/>
      <c r="BT1315" s="49"/>
      <c r="BU1315" s="49"/>
      <c r="BV1315" s="49" t="s">
        <v>376</v>
      </c>
      <c r="BW1315" s="49" t="s">
        <v>376</v>
      </c>
      <c r="BX1315" s="49"/>
      <c r="BY1315" s="49"/>
      <c r="BZ1315" s="50"/>
      <c r="CA1315" s="50"/>
      <c r="CB1315" s="88" t="str">
        <f t="shared" si="125"/>
        <v>20010408</v>
      </c>
    </row>
    <row r="1316" spans="1:80" s="47" customFormat="1" ht="12.95" customHeight="1" x14ac:dyDescent="0.2">
      <c r="A1316" s="43">
        <v>4</v>
      </c>
      <c r="B1316" s="43">
        <v>8</v>
      </c>
      <c r="C1316" s="43">
        <v>2001</v>
      </c>
      <c r="D1316" s="49" t="s">
        <v>658</v>
      </c>
      <c r="E1316" s="49" t="s">
        <v>306</v>
      </c>
      <c r="F1316" s="49" t="s">
        <v>1010</v>
      </c>
      <c r="G1316" s="49"/>
      <c r="H1316" s="49" t="s">
        <v>1011</v>
      </c>
      <c r="I1316" s="49"/>
      <c r="J1316" s="53">
        <v>36989</v>
      </c>
      <c r="K1316" s="49" t="s">
        <v>588</v>
      </c>
      <c r="L1316" s="49" t="s">
        <v>3</v>
      </c>
      <c r="M1316" s="49" t="s">
        <v>1408</v>
      </c>
      <c r="N1316" s="54">
        <v>2</v>
      </c>
      <c r="O1316" s="54">
        <v>1</v>
      </c>
      <c r="P1316" s="49" t="s">
        <v>1219</v>
      </c>
      <c r="Q1316" s="49" t="s">
        <v>1111</v>
      </c>
      <c r="R1316" s="49" t="s">
        <v>376</v>
      </c>
      <c r="S1316" s="49"/>
      <c r="T1316" s="49"/>
      <c r="U1316" s="49"/>
      <c r="V1316" s="49"/>
      <c r="W1316" s="49"/>
      <c r="X1316" s="49"/>
      <c r="Y1316" s="49"/>
      <c r="Z1316" s="54"/>
      <c r="AA1316" s="49"/>
      <c r="AB1316" s="49"/>
      <c r="AC1316" s="49"/>
      <c r="AD1316" s="49"/>
      <c r="AE1316" s="47">
        <f t="shared" si="120"/>
        <v>1</v>
      </c>
      <c r="AF1316" s="47">
        <f t="shared" si="121"/>
        <v>0</v>
      </c>
      <c r="AG1316" s="47">
        <f t="shared" si="122"/>
        <v>0</v>
      </c>
      <c r="AH1316" s="49" t="s">
        <v>588</v>
      </c>
      <c r="AI1316" s="49" t="s">
        <v>1175</v>
      </c>
      <c r="AJ1316" s="49" t="s">
        <v>376</v>
      </c>
      <c r="AK1316" s="47" t="s">
        <v>658</v>
      </c>
      <c r="AL1316" s="49" t="s">
        <v>1409</v>
      </c>
      <c r="AM1316" s="49" t="s">
        <v>1091</v>
      </c>
      <c r="AN1316" s="49" t="s">
        <v>376</v>
      </c>
      <c r="AO1316" s="47" t="s">
        <v>658</v>
      </c>
      <c r="AP1316" s="49"/>
      <c r="AQ1316" s="49">
        <v>2</v>
      </c>
      <c r="AR1316" s="49"/>
      <c r="AS1316" s="49"/>
      <c r="AT1316" s="43"/>
      <c r="AU1316" s="49" t="s">
        <v>376</v>
      </c>
      <c r="AV1316" s="49"/>
      <c r="AW1316" s="49" t="s">
        <v>30</v>
      </c>
      <c r="AX1316" s="49"/>
      <c r="AY1316" s="49" t="s">
        <v>30</v>
      </c>
      <c r="AZ1316" s="49"/>
      <c r="BA1316" s="49"/>
      <c r="BB1316" s="57"/>
      <c r="BC1316" s="49"/>
      <c r="BD1316" s="57"/>
      <c r="BE1316" s="57"/>
      <c r="BF1316" s="32">
        <v>1</v>
      </c>
      <c r="BG1316" s="49">
        <v>1</v>
      </c>
      <c r="BH1316" s="49"/>
      <c r="BI1316" s="49" t="s">
        <v>588</v>
      </c>
      <c r="BJ1316" s="49" t="s">
        <v>1408</v>
      </c>
      <c r="BK1316" s="49">
        <v>2001</v>
      </c>
      <c r="BL1316" s="43" t="str">
        <f t="shared" si="123"/>
        <v>2001Liverpool</v>
      </c>
      <c r="BM1316" s="49" t="str">
        <f t="shared" si="124"/>
        <v>Birmingham</v>
      </c>
      <c r="BN1316" s="49"/>
      <c r="BO1316" s="49"/>
      <c r="BP1316" s="49"/>
      <c r="BQ1316" s="49"/>
      <c r="BR1316" s="49"/>
      <c r="BS1316" s="49"/>
      <c r="BT1316" s="49"/>
      <c r="BU1316" s="49"/>
      <c r="BV1316" s="49" t="s">
        <v>376</v>
      </c>
      <c r="BW1316" s="49" t="s">
        <v>376</v>
      </c>
      <c r="BX1316" s="49"/>
      <c r="BY1316" s="49"/>
      <c r="BZ1316" s="50"/>
      <c r="CA1316" s="50"/>
      <c r="CB1316" s="88" t="str">
        <f t="shared" si="125"/>
        <v>20010408</v>
      </c>
    </row>
    <row r="1317" spans="1:80" s="47" customFormat="1" ht="12.95" customHeight="1" x14ac:dyDescent="0.2">
      <c r="A1317" s="43">
        <v>4</v>
      </c>
      <c r="B1317" s="43">
        <v>8</v>
      </c>
      <c r="C1317" s="43">
        <v>2001</v>
      </c>
      <c r="D1317" s="43" t="s">
        <v>658</v>
      </c>
      <c r="E1317" s="43" t="s">
        <v>306</v>
      </c>
      <c r="F1317" s="44" t="s">
        <v>1010</v>
      </c>
      <c r="G1317" s="43"/>
      <c r="H1317" s="44" t="s">
        <v>1011</v>
      </c>
      <c r="I1317" s="44"/>
      <c r="J1317" s="45">
        <v>36989</v>
      </c>
      <c r="K1317" s="43" t="s">
        <v>1408</v>
      </c>
      <c r="L1317" s="43" t="s">
        <v>4</v>
      </c>
      <c r="M1317" s="43" t="s">
        <v>588</v>
      </c>
      <c r="N1317" s="46">
        <v>1</v>
      </c>
      <c r="O1317" s="46">
        <v>2</v>
      </c>
      <c r="P1317" s="44" t="s">
        <v>1219</v>
      </c>
      <c r="Q1317" s="44" t="s">
        <v>1111</v>
      </c>
      <c r="R1317" s="44" t="s">
        <v>376</v>
      </c>
      <c r="S1317" s="43"/>
      <c r="T1317" s="43"/>
      <c r="U1317" s="43"/>
      <c r="V1317" s="43"/>
      <c r="W1317" s="43"/>
      <c r="X1317" s="43"/>
      <c r="Y1317" s="43"/>
      <c r="Z1317" s="43"/>
      <c r="AA1317" s="43"/>
      <c r="AB1317" s="43"/>
      <c r="AC1317" s="43"/>
      <c r="AD1317" s="43"/>
      <c r="AE1317" s="47">
        <f t="shared" si="120"/>
        <v>0</v>
      </c>
      <c r="AF1317" s="47">
        <f t="shared" si="121"/>
        <v>0</v>
      </c>
      <c r="AG1317" s="47">
        <f t="shared" si="122"/>
        <v>1</v>
      </c>
      <c r="AH1317" s="43" t="s">
        <v>1409</v>
      </c>
      <c r="AI1317" s="43" t="s">
        <v>1091</v>
      </c>
      <c r="AJ1317" s="43" t="s">
        <v>376</v>
      </c>
      <c r="AK1317" s="43" t="s">
        <v>658</v>
      </c>
      <c r="AL1317" s="43" t="s">
        <v>588</v>
      </c>
      <c r="AM1317" s="43" t="s">
        <v>1175</v>
      </c>
      <c r="AN1317" s="43" t="s">
        <v>376</v>
      </c>
      <c r="AO1317" s="43" t="s">
        <v>658</v>
      </c>
      <c r="AP1317" s="43"/>
      <c r="AQ1317" s="43">
        <v>2</v>
      </c>
      <c r="AR1317" s="43"/>
      <c r="AS1317" s="43"/>
      <c r="AT1317" s="43"/>
      <c r="AU1317" s="43" t="s">
        <v>376</v>
      </c>
      <c r="AV1317" s="43"/>
      <c r="AW1317" s="43" t="s">
        <v>30</v>
      </c>
      <c r="AX1317" s="43"/>
      <c r="AY1317" s="43" t="s">
        <v>30</v>
      </c>
      <c r="AZ1317" s="43"/>
      <c r="BA1317" s="44"/>
      <c r="BB1317" s="48"/>
      <c r="BC1317" s="43"/>
      <c r="BD1317" s="43"/>
      <c r="BE1317" s="43"/>
      <c r="BF1317" s="43">
        <v>1</v>
      </c>
      <c r="BG1317" s="43">
        <v>3</v>
      </c>
      <c r="BH1317" s="43">
        <v>1</v>
      </c>
      <c r="BI1317" s="43" t="s">
        <v>1408</v>
      </c>
      <c r="BJ1317" s="43" t="s">
        <v>588</v>
      </c>
      <c r="BK1317" s="43">
        <v>2001</v>
      </c>
      <c r="BL1317" s="43" t="str">
        <f t="shared" si="123"/>
        <v>2001Wycombe Wanderers</v>
      </c>
      <c r="BM1317" s="49" t="str">
        <f t="shared" si="124"/>
        <v>Birmingham</v>
      </c>
      <c r="BN1317" s="43"/>
      <c r="BO1317" s="43"/>
      <c r="BP1317" s="43"/>
      <c r="BQ1317" s="43"/>
      <c r="BR1317" s="43"/>
      <c r="BS1317" s="43"/>
      <c r="BT1317" s="43"/>
      <c r="BU1317" s="43"/>
      <c r="BV1317" s="43" t="s">
        <v>376</v>
      </c>
      <c r="BW1317" s="43" t="s">
        <v>376</v>
      </c>
      <c r="BX1317" s="43"/>
      <c r="BY1317" s="49"/>
      <c r="BZ1317" s="50"/>
      <c r="CA1317" s="50"/>
      <c r="CB1317" s="88" t="str">
        <f t="shared" si="125"/>
        <v>20010408</v>
      </c>
    </row>
    <row r="1318" spans="1:80" s="47" customFormat="1" ht="12.95" customHeight="1" x14ac:dyDescent="0.2">
      <c r="A1318" s="43">
        <v>5</v>
      </c>
      <c r="B1318" s="43">
        <v>12</v>
      </c>
      <c r="C1318" s="43">
        <v>2001</v>
      </c>
      <c r="D1318" s="49" t="s">
        <v>658</v>
      </c>
      <c r="E1318" s="49" t="s">
        <v>306</v>
      </c>
      <c r="F1318" s="49" t="s">
        <v>1010</v>
      </c>
      <c r="G1318" s="49"/>
      <c r="H1318" s="49" t="s">
        <v>40</v>
      </c>
      <c r="I1318" s="49"/>
      <c r="J1318" s="53">
        <v>37023</v>
      </c>
      <c r="K1318" s="49" t="s">
        <v>588</v>
      </c>
      <c r="L1318" s="49" t="s">
        <v>3</v>
      </c>
      <c r="M1318" s="49" t="s">
        <v>587</v>
      </c>
      <c r="N1318" s="54">
        <v>2</v>
      </c>
      <c r="O1318" s="54">
        <v>1</v>
      </c>
      <c r="P1318" s="49" t="s">
        <v>1407</v>
      </c>
      <c r="Q1318" s="49" t="s">
        <v>1263</v>
      </c>
      <c r="R1318" s="49" t="s">
        <v>1264</v>
      </c>
      <c r="S1318" s="49"/>
      <c r="T1318" s="49"/>
      <c r="U1318" s="49"/>
      <c r="V1318" s="49"/>
      <c r="W1318" s="49"/>
      <c r="X1318" s="49"/>
      <c r="Y1318" s="49"/>
      <c r="Z1318" s="54"/>
      <c r="AA1318" s="49"/>
      <c r="AB1318" s="49"/>
      <c r="AC1318" s="49"/>
      <c r="AD1318" s="49"/>
      <c r="AE1318" s="47">
        <f t="shared" si="120"/>
        <v>1</v>
      </c>
      <c r="AF1318" s="47">
        <f t="shared" si="121"/>
        <v>0</v>
      </c>
      <c r="AG1318" s="47">
        <f t="shared" si="122"/>
        <v>0</v>
      </c>
      <c r="AH1318" s="49" t="s">
        <v>588</v>
      </c>
      <c r="AI1318" s="49" t="s">
        <v>1175</v>
      </c>
      <c r="AJ1318" s="49" t="s">
        <v>376</v>
      </c>
      <c r="AK1318" s="47" t="s">
        <v>658</v>
      </c>
      <c r="AL1318" s="49" t="s">
        <v>1017</v>
      </c>
      <c r="AM1318" s="49" t="s">
        <v>1018</v>
      </c>
      <c r="AN1318" s="49" t="s">
        <v>376</v>
      </c>
      <c r="AO1318" s="47" t="s">
        <v>658</v>
      </c>
      <c r="AP1318" s="49"/>
      <c r="AQ1318" s="49">
        <v>1</v>
      </c>
      <c r="AR1318" s="49"/>
      <c r="AS1318" s="49" t="s">
        <v>1393</v>
      </c>
      <c r="AT1318" s="43"/>
      <c r="AU1318" s="49" t="s">
        <v>376</v>
      </c>
      <c r="AV1318" s="49"/>
      <c r="AW1318" s="49" t="s">
        <v>30</v>
      </c>
      <c r="AX1318" s="49"/>
      <c r="AY1318" s="54" t="s">
        <v>30</v>
      </c>
      <c r="AZ1318" s="49"/>
      <c r="BA1318" s="49"/>
      <c r="BB1318" s="57" t="s">
        <v>30</v>
      </c>
      <c r="BC1318" s="49" t="s">
        <v>30</v>
      </c>
      <c r="BD1318" s="57"/>
      <c r="BE1318" s="57"/>
      <c r="BF1318" s="32">
        <v>1</v>
      </c>
      <c r="BG1318" s="49">
        <v>1</v>
      </c>
      <c r="BH1318" s="49"/>
      <c r="BI1318" s="49" t="s">
        <v>588</v>
      </c>
      <c r="BJ1318" s="49" t="s">
        <v>587</v>
      </c>
      <c r="BK1318" s="49">
        <v>2001</v>
      </c>
      <c r="BL1318" s="43" t="str">
        <f t="shared" si="123"/>
        <v>2001Liverpool</v>
      </c>
      <c r="BM1318" s="49" t="str">
        <f t="shared" si="124"/>
        <v>Cardiff</v>
      </c>
      <c r="BN1318" s="49"/>
      <c r="BO1318" s="49"/>
      <c r="BP1318" s="49"/>
      <c r="BQ1318" s="49"/>
      <c r="BR1318" s="49"/>
      <c r="BS1318" s="49"/>
      <c r="BT1318" s="49"/>
      <c r="BU1318" s="49"/>
      <c r="BV1318" s="49" t="s">
        <v>376</v>
      </c>
      <c r="BW1318" s="49" t="s">
        <v>376</v>
      </c>
      <c r="BX1318" s="49"/>
      <c r="BY1318" s="43"/>
      <c r="BZ1318" s="50"/>
      <c r="CA1318" s="50"/>
      <c r="CB1318" s="88" t="str">
        <f t="shared" si="125"/>
        <v>20010512</v>
      </c>
    </row>
    <row r="1319" spans="1:80" s="47" customFormat="1" ht="12.95" customHeight="1" x14ac:dyDescent="0.2">
      <c r="A1319" s="43">
        <v>5</v>
      </c>
      <c r="B1319" s="43">
        <v>12</v>
      </c>
      <c r="C1319" s="43">
        <v>2001</v>
      </c>
      <c r="D1319" s="49" t="s">
        <v>658</v>
      </c>
      <c r="E1319" s="49" t="s">
        <v>306</v>
      </c>
      <c r="F1319" s="49" t="s">
        <v>1010</v>
      </c>
      <c r="G1319" s="49"/>
      <c r="H1319" s="49" t="s">
        <v>40</v>
      </c>
      <c r="I1319" s="49"/>
      <c r="J1319" s="53">
        <v>37023</v>
      </c>
      <c r="K1319" s="49" t="s">
        <v>587</v>
      </c>
      <c r="L1319" s="49" t="s">
        <v>4</v>
      </c>
      <c r="M1319" s="49" t="s">
        <v>588</v>
      </c>
      <c r="N1319" s="54">
        <v>1</v>
      </c>
      <c r="O1319" s="54">
        <v>2</v>
      </c>
      <c r="P1319" s="49" t="s">
        <v>1407</v>
      </c>
      <c r="Q1319" s="49" t="s">
        <v>1263</v>
      </c>
      <c r="R1319" s="49" t="s">
        <v>1264</v>
      </c>
      <c r="S1319" s="49"/>
      <c r="T1319" s="49"/>
      <c r="U1319" s="49"/>
      <c r="V1319" s="49"/>
      <c r="W1319" s="49"/>
      <c r="X1319" s="49"/>
      <c r="Y1319" s="49"/>
      <c r="Z1319" s="54"/>
      <c r="AA1319" s="49"/>
      <c r="AB1319" s="49"/>
      <c r="AC1319" s="49"/>
      <c r="AD1319" s="49"/>
      <c r="AE1319" s="47">
        <f t="shared" si="120"/>
        <v>0</v>
      </c>
      <c r="AF1319" s="47">
        <f t="shared" si="121"/>
        <v>0</v>
      </c>
      <c r="AG1319" s="47">
        <f t="shared" si="122"/>
        <v>1</v>
      </c>
      <c r="AH1319" s="49" t="s">
        <v>1017</v>
      </c>
      <c r="AI1319" s="49" t="s">
        <v>1018</v>
      </c>
      <c r="AJ1319" s="49" t="s">
        <v>376</v>
      </c>
      <c r="AK1319" s="47" t="s">
        <v>658</v>
      </c>
      <c r="AL1319" s="49" t="s">
        <v>588</v>
      </c>
      <c r="AM1319" s="49" t="s">
        <v>1175</v>
      </c>
      <c r="AN1319" s="49" t="s">
        <v>376</v>
      </c>
      <c r="AO1319" s="47" t="s">
        <v>658</v>
      </c>
      <c r="AP1319" s="49"/>
      <c r="AQ1319" s="49">
        <v>1</v>
      </c>
      <c r="AR1319" s="49"/>
      <c r="AS1319" s="49">
        <v>1</v>
      </c>
      <c r="AT1319" s="43"/>
      <c r="AU1319" s="49" t="s">
        <v>376</v>
      </c>
      <c r="AV1319" s="49"/>
      <c r="AW1319" s="49" t="s">
        <v>30</v>
      </c>
      <c r="AX1319" s="49"/>
      <c r="AY1319" s="49" t="s">
        <v>30</v>
      </c>
      <c r="AZ1319" s="49"/>
      <c r="BA1319" s="49"/>
      <c r="BB1319" s="57"/>
      <c r="BC1319" s="49" t="s">
        <v>30</v>
      </c>
      <c r="BD1319" s="57"/>
      <c r="BE1319" s="57" t="s">
        <v>1394</v>
      </c>
      <c r="BF1319" s="32">
        <v>1</v>
      </c>
      <c r="BG1319" s="49">
        <v>1</v>
      </c>
      <c r="BH1319" s="49"/>
      <c r="BI1319" s="49" t="s">
        <v>587</v>
      </c>
      <c r="BJ1319" s="49" t="s">
        <v>588</v>
      </c>
      <c r="BK1319" s="49">
        <v>2001</v>
      </c>
      <c r="BL1319" s="43" t="str">
        <f t="shared" si="123"/>
        <v>2001Arsenal</v>
      </c>
      <c r="BM1319" s="49" t="str">
        <f t="shared" si="124"/>
        <v>Cardiff</v>
      </c>
      <c r="BN1319" s="49"/>
      <c r="BO1319" s="49"/>
      <c r="BP1319" s="49"/>
      <c r="BQ1319" s="49"/>
      <c r="BR1319" s="49"/>
      <c r="BS1319" s="49"/>
      <c r="BT1319" s="49"/>
      <c r="BU1319" s="49"/>
      <c r="BV1319" s="49" t="s">
        <v>376</v>
      </c>
      <c r="BW1319" s="49" t="s">
        <v>376</v>
      </c>
      <c r="BX1319" s="49"/>
      <c r="BY1319" s="43"/>
      <c r="BZ1319" s="50"/>
      <c r="CA1319" s="50"/>
      <c r="CB1319" s="88" t="str">
        <f t="shared" si="125"/>
        <v>20010512</v>
      </c>
    </row>
    <row r="1320" spans="1:80" s="43" customFormat="1" ht="12.95" customHeight="1" x14ac:dyDescent="0.2">
      <c r="A1320" s="43">
        <v>1</v>
      </c>
      <c r="B1320" s="43">
        <v>8</v>
      </c>
      <c r="C1320" s="43">
        <v>2002</v>
      </c>
      <c r="D1320" s="43" t="s">
        <v>658</v>
      </c>
      <c r="E1320" s="43" t="s">
        <v>299</v>
      </c>
      <c r="F1320" s="51" t="s">
        <v>1327</v>
      </c>
      <c r="H1320" s="51" t="s">
        <v>1011</v>
      </c>
      <c r="I1320" s="51">
        <v>1</v>
      </c>
      <c r="J1320" s="52">
        <v>37264</v>
      </c>
      <c r="K1320" s="43" t="s">
        <v>1093</v>
      </c>
      <c r="L1320" s="43" t="s">
        <v>4</v>
      </c>
      <c r="M1320" s="43" t="s">
        <v>1094</v>
      </c>
      <c r="N1320" s="46">
        <v>1</v>
      </c>
      <c r="O1320" s="46">
        <v>2</v>
      </c>
      <c r="P1320" s="51" t="s">
        <v>1252</v>
      </c>
      <c r="Q1320" s="51" t="s">
        <v>1097</v>
      </c>
      <c r="R1320" s="51" t="s">
        <v>376</v>
      </c>
      <c r="AD1320" s="43" t="s">
        <v>1033</v>
      </c>
      <c r="AE1320" s="47">
        <f t="shared" si="120"/>
        <v>0</v>
      </c>
      <c r="AF1320" s="47">
        <f t="shared" si="121"/>
        <v>0</v>
      </c>
      <c r="AG1320" s="47">
        <f t="shared" si="122"/>
        <v>1</v>
      </c>
      <c r="AH1320" s="43" t="s">
        <v>1097</v>
      </c>
      <c r="AI1320" s="43" t="s">
        <v>1098</v>
      </c>
      <c r="AJ1320" s="43" t="s">
        <v>376</v>
      </c>
      <c r="AK1320" s="43" t="s">
        <v>658</v>
      </c>
      <c r="AL1320" s="43" t="s">
        <v>1085</v>
      </c>
      <c r="AM1320" s="43" t="s">
        <v>1086</v>
      </c>
      <c r="AN1320" s="43" t="s">
        <v>376</v>
      </c>
      <c r="AO1320" s="43" t="s">
        <v>658</v>
      </c>
      <c r="AQ1320" s="43">
        <v>2</v>
      </c>
      <c r="AU1320" s="43" t="s">
        <v>376</v>
      </c>
      <c r="AW1320" s="43" t="s">
        <v>30</v>
      </c>
      <c r="AZ1320" s="43" t="s">
        <v>30</v>
      </c>
      <c r="BA1320" s="51"/>
      <c r="BB1320" s="48"/>
      <c r="BF1320" s="43">
        <v>1</v>
      </c>
      <c r="BG1320" s="43">
        <v>2</v>
      </c>
      <c r="BH1320" s="43">
        <v>1</v>
      </c>
      <c r="BI1320" s="43" t="s">
        <v>1093</v>
      </c>
      <c r="BJ1320" s="43" t="s">
        <v>1094</v>
      </c>
      <c r="BK1320" s="43">
        <v>2002</v>
      </c>
      <c r="BL1320" s="43" t="str">
        <f t="shared" si="123"/>
        <v>2002Sheffield Wednesday</v>
      </c>
      <c r="BM1320" s="49" t="str">
        <f t="shared" si="124"/>
        <v>Sheffield Wednesday</v>
      </c>
      <c r="BV1320" s="43" t="s">
        <v>376</v>
      </c>
      <c r="BW1320" s="43" t="s">
        <v>376</v>
      </c>
      <c r="BY1320" s="47"/>
      <c r="BZ1320" s="50"/>
      <c r="CA1320" s="50"/>
      <c r="CB1320" s="88" t="str">
        <f t="shared" si="125"/>
        <v>20020108</v>
      </c>
    </row>
    <row r="1321" spans="1:80" s="43" customFormat="1" ht="12.95" customHeight="1" x14ac:dyDescent="0.2">
      <c r="A1321" s="43">
        <v>1</v>
      </c>
      <c r="B1321" s="43">
        <v>8</v>
      </c>
      <c r="C1321" s="43">
        <v>2002</v>
      </c>
      <c r="D1321" s="49" t="s">
        <v>658</v>
      </c>
      <c r="E1321" s="49" t="s">
        <v>299</v>
      </c>
      <c r="F1321" s="49" t="s">
        <v>1327</v>
      </c>
      <c r="G1321" s="49"/>
      <c r="H1321" s="49" t="s">
        <v>1011</v>
      </c>
      <c r="I1321" s="49">
        <v>1</v>
      </c>
      <c r="J1321" s="53">
        <v>37264</v>
      </c>
      <c r="K1321" s="49" t="s">
        <v>1094</v>
      </c>
      <c r="L1321" s="49" t="s">
        <v>3</v>
      </c>
      <c r="M1321" s="49" t="s">
        <v>1093</v>
      </c>
      <c r="N1321" s="54">
        <v>2</v>
      </c>
      <c r="O1321" s="54">
        <v>1</v>
      </c>
      <c r="P1321" s="49" t="s">
        <v>1252</v>
      </c>
      <c r="Q1321" s="49" t="s">
        <v>1097</v>
      </c>
      <c r="R1321" s="49" t="s">
        <v>376</v>
      </c>
      <c r="S1321" s="49"/>
      <c r="T1321" s="49"/>
      <c r="U1321" s="49"/>
      <c r="V1321" s="49"/>
      <c r="W1321" s="49"/>
      <c r="X1321" s="49"/>
      <c r="Y1321" s="49"/>
      <c r="Z1321" s="54"/>
      <c r="AA1321" s="55">
        <v>2</v>
      </c>
      <c r="AB1321" s="55">
        <v>1</v>
      </c>
      <c r="AC1321" s="56">
        <v>2</v>
      </c>
      <c r="AD1321" s="49" t="s">
        <v>1037</v>
      </c>
      <c r="AE1321" s="47">
        <f t="shared" si="120"/>
        <v>1</v>
      </c>
      <c r="AF1321" s="47">
        <f t="shared" si="121"/>
        <v>0</v>
      </c>
      <c r="AG1321" s="47">
        <f t="shared" si="122"/>
        <v>0</v>
      </c>
      <c r="AH1321" s="49" t="s">
        <v>1085</v>
      </c>
      <c r="AI1321" s="49" t="s">
        <v>1086</v>
      </c>
      <c r="AJ1321" s="49" t="s">
        <v>376</v>
      </c>
      <c r="AK1321" s="47" t="s">
        <v>658</v>
      </c>
      <c r="AL1321" s="49" t="s">
        <v>1097</v>
      </c>
      <c r="AM1321" s="49" t="s">
        <v>1098</v>
      </c>
      <c r="AN1321" s="49" t="s">
        <v>376</v>
      </c>
      <c r="AO1321" s="47" t="s">
        <v>658</v>
      </c>
      <c r="AP1321" s="49"/>
      <c r="AQ1321" s="49">
        <v>2</v>
      </c>
      <c r="AR1321" s="49"/>
      <c r="AS1321" s="49"/>
      <c r="AU1321" s="49" t="s">
        <v>376</v>
      </c>
      <c r="AV1321" s="49"/>
      <c r="AW1321" s="49" t="s">
        <v>30</v>
      </c>
      <c r="AX1321" s="49"/>
      <c r="AY1321" s="49"/>
      <c r="AZ1321" s="49" t="s">
        <v>30</v>
      </c>
      <c r="BA1321" s="49"/>
      <c r="BB1321" s="57"/>
      <c r="BC1321" s="49"/>
      <c r="BD1321" s="57"/>
      <c r="BE1321" s="57"/>
      <c r="BF1321" s="32">
        <v>1</v>
      </c>
      <c r="BG1321" s="49">
        <v>1</v>
      </c>
      <c r="BH1321" s="49"/>
      <c r="BI1321" s="49" t="s">
        <v>1094</v>
      </c>
      <c r="BJ1321" s="49" t="s">
        <v>1093</v>
      </c>
      <c r="BK1321" s="49">
        <v>2002</v>
      </c>
      <c r="BL1321" s="43" t="str">
        <f t="shared" si="123"/>
        <v>2002Blackburn Rovers</v>
      </c>
      <c r="BM1321" s="49" t="str">
        <f t="shared" si="124"/>
        <v>Sheffield Wednesday</v>
      </c>
      <c r="BN1321" s="49"/>
      <c r="BO1321" s="49"/>
      <c r="BP1321" s="49"/>
      <c r="BQ1321" s="49"/>
      <c r="BR1321" s="49"/>
      <c r="BS1321" s="49"/>
      <c r="BT1321" s="49"/>
      <c r="BU1321" s="49"/>
      <c r="BV1321" s="49" t="s">
        <v>376</v>
      </c>
      <c r="BW1321" s="49" t="s">
        <v>376</v>
      </c>
      <c r="BX1321" s="49"/>
      <c r="BY1321" s="47"/>
      <c r="BZ1321" s="50"/>
      <c r="CA1321" s="50"/>
      <c r="CB1321" s="88" t="str">
        <f t="shared" si="125"/>
        <v>20020108</v>
      </c>
    </row>
    <row r="1322" spans="1:80" s="43" customFormat="1" ht="12.95" customHeight="1" x14ac:dyDescent="0.2">
      <c r="A1322" s="43">
        <v>1</v>
      </c>
      <c r="B1322" s="43">
        <v>9</v>
      </c>
      <c r="C1322" s="43">
        <v>2002</v>
      </c>
      <c r="D1322" s="49" t="s">
        <v>658</v>
      </c>
      <c r="E1322" s="49" t="s">
        <v>299</v>
      </c>
      <c r="F1322" s="49" t="s">
        <v>1327</v>
      </c>
      <c r="G1322" s="49"/>
      <c r="H1322" s="49" t="s">
        <v>1011</v>
      </c>
      <c r="I1322" s="49">
        <v>1</v>
      </c>
      <c r="J1322" s="53">
        <v>37265</v>
      </c>
      <c r="K1322" s="49" t="s">
        <v>816</v>
      </c>
      <c r="L1322" s="49" t="s">
        <v>3</v>
      </c>
      <c r="M1322" s="49" t="s">
        <v>813</v>
      </c>
      <c r="N1322" s="54">
        <v>2</v>
      </c>
      <c r="O1322" s="54">
        <v>1</v>
      </c>
      <c r="P1322" s="49" t="s">
        <v>1234</v>
      </c>
      <c r="Q1322" s="49" t="s">
        <v>1017</v>
      </c>
      <c r="R1322" s="49" t="s">
        <v>376</v>
      </c>
      <c r="S1322" s="49"/>
      <c r="T1322" s="49"/>
      <c r="U1322" s="49"/>
      <c r="V1322" s="49"/>
      <c r="W1322" s="49"/>
      <c r="X1322" s="49"/>
      <c r="Y1322" s="49"/>
      <c r="Z1322" s="54"/>
      <c r="AA1322" s="55">
        <v>2</v>
      </c>
      <c r="AB1322" s="55">
        <v>1</v>
      </c>
      <c r="AC1322" s="56">
        <v>0</v>
      </c>
      <c r="AD1322" s="49" t="s">
        <v>1033</v>
      </c>
      <c r="AE1322" s="47">
        <f t="shared" si="120"/>
        <v>1</v>
      </c>
      <c r="AF1322" s="47">
        <f t="shared" si="121"/>
        <v>0</v>
      </c>
      <c r="AG1322" s="47">
        <f t="shared" si="122"/>
        <v>0</v>
      </c>
      <c r="AH1322" s="49" t="s">
        <v>1017</v>
      </c>
      <c r="AI1322" s="49" t="s">
        <v>1018</v>
      </c>
      <c r="AJ1322" s="49" t="s">
        <v>376</v>
      </c>
      <c r="AK1322" s="47" t="s">
        <v>658</v>
      </c>
      <c r="AL1322" s="49" t="s">
        <v>1017</v>
      </c>
      <c r="AM1322" s="49" t="s">
        <v>1018</v>
      </c>
      <c r="AN1322" s="49" t="s">
        <v>376</v>
      </c>
      <c r="AO1322" s="47" t="s">
        <v>658</v>
      </c>
      <c r="AP1322" s="49"/>
      <c r="AQ1322" s="49">
        <v>2</v>
      </c>
      <c r="AR1322" s="49"/>
      <c r="AS1322" s="49"/>
      <c r="AU1322" s="49" t="s">
        <v>376</v>
      </c>
      <c r="AV1322" s="49"/>
      <c r="AW1322" s="49" t="s">
        <v>30</v>
      </c>
      <c r="AX1322" s="49"/>
      <c r="AY1322" s="49"/>
      <c r="AZ1322" s="49" t="s">
        <v>30</v>
      </c>
      <c r="BA1322" s="49"/>
      <c r="BB1322" s="57"/>
      <c r="BC1322" s="49"/>
      <c r="BD1322" s="57"/>
      <c r="BE1322" s="57"/>
      <c r="BF1322" s="32">
        <v>1</v>
      </c>
      <c r="BG1322" s="49">
        <v>1</v>
      </c>
      <c r="BH1322" s="49"/>
      <c r="BI1322" s="49" t="s">
        <v>816</v>
      </c>
      <c r="BJ1322" s="49" t="s">
        <v>813</v>
      </c>
      <c r="BK1322" s="49">
        <v>2002</v>
      </c>
      <c r="BL1322" s="43" t="str">
        <f t="shared" si="123"/>
        <v>2002Chelsea</v>
      </c>
      <c r="BM1322" s="49" t="str">
        <f t="shared" si="124"/>
        <v>Chelsea</v>
      </c>
      <c r="BN1322" s="49"/>
      <c r="BO1322" s="49"/>
      <c r="BP1322" s="49"/>
      <c r="BQ1322" s="49"/>
      <c r="BR1322" s="49"/>
      <c r="BS1322" s="49"/>
      <c r="BT1322" s="49"/>
      <c r="BU1322" s="49"/>
      <c r="BV1322" s="49" t="s">
        <v>376</v>
      </c>
      <c r="BW1322" s="49" t="s">
        <v>376</v>
      </c>
      <c r="BX1322" s="49"/>
      <c r="BY1322" s="49"/>
      <c r="BZ1322" s="50"/>
      <c r="CA1322" s="50"/>
      <c r="CB1322" s="88" t="str">
        <f t="shared" si="125"/>
        <v>20020109</v>
      </c>
    </row>
    <row r="1323" spans="1:80" s="43" customFormat="1" ht="12.95" customHeight="1" x14ac:dyDescent="0.2">
      <c r="A1323" s="43">
        <v>1</v>
      </c>
      <c r="B1323" s="43">
        <v>9</v>
      </c>
      <c r="C1323" s="43">
        <v>2002</v>
      </c>
      <c r="D1323" s="49" t="s">
        <v>658</v>
      </c>
      <c r="E1323" s="49" t="s">
        <v>299</v>
      </c>
      <c r="F1323" s="49" t="s">
        <v>1327</v>
      </c>
      <c r="G1323" s="49"/>
      <c r="H1323" s="49" t="s">
        <v>1011</v>
      </c>
      <c r="I1323" s="49">
        <v>1</v>
      </c>
      <c r="J1323" s="53">
        <v>37265</v>
      </c>
      <c r="K1323" s="49" t="s">
        <v>813</v>
      </c>
      <c r="L1323" s="49" t="s">
        <v>4</v>
      </c>
      <c r="M1323" s="49" t="s">
        <v>816</v>
      </c>
      <c r="N1323" s="54">
        <v>1</v>
      </c>
      <c r="O1323" s="54">
        <v>2</v>
      </c>
      <c r="P1323" s="49" t="s">
        <v>1234</v>
      </c>
      <c r="Q1323" s="49" t="s">
        <v>1017</v>
      </c>
      <c r="R1323" s="49" t="s">
        <v>376</v>
      </c>
      <c r="S1323" s="49"/>
      <c r="T1323" s="49"/>
      <c r="U1323" s="49"/>
      <c r="V1323" s="49"/>
      <c r="W1323" s="49"/>
      <c r="X1323" s="49"/>
      <c r="Y1323" s="49"/>
      <c r="Z1323" s="54"/>
      <c r="AA1323" s="55">
        <v>1</v>
      </c>
      <c r="AB1323" s="55">
        <v>2</v>
      </c>
      <c r="AC1323" s="56">
        <v>1</v>
      </c>
      <c r="AD1323" s="49" t="s">
        <v>1037</v>
      </c>
      <c r="AE1323" s="47">
        <f t="shared" si="120"/>
        <v>0</v>
      </c>
      <c r="AF1323" s="47">
        <f t="shared" si="121"/>
        <v>0</v>
      </c>
      <c r="AG1323" s="47">
        <f t="shared" si="122"/>
        <v>1</v>
      </c>
      <c r="AH1323" s="49" t="s">
        <v>1017</v>
      </c>
      <c r="AI1323" s="49" t="s">
        <v>1018</v>
      </c>
      <c r="AJ1323" s="49" t="s">
        <v>376</v>
      </c>
      <c r="AK1323" s="47" t="s">
        <v>658</v>
      </c>
      <c r="AL1323" s="49" t="s">
        <v>1017</v>
      </c>
      <c r="AM1323" s="49" t="s">
        <v>1018</v>
      </c>
      <c r="AN1323" s="49" t="s">
        <v>376</v>
      </c>
      <c r="AO1323" s="47" t="s">
        <v>658</v>
      </c>
      <c r="AP1323" s="49"/>
      <c r="AQ1323" s="49">
        <v>2</v>
      </c>
      <c r="AR1323" s="49"/>
      <c r="AS1323" s="49"/>
      <c r="AU1323" s="49" t="s">
        <v>376</v>
      </c>
      <c r="AV1323" s="49"/>
      <c r="AW1323" s="49" t="s">
        <v>30</v>
      </c>
      <c r="AX1323" s="49"/>
      <c r="AY1323" s="49"/>
      <c r="AZ1323" s="49" t="s">
        <v>30</v>
      </c>
      <c r="BA1323" s="49"/>
      <c r="BB1323" s="57"/>
      <c r="BC1323" s="49"/>
      <c r="BD1323" s="57"/>
      <c r="BE1323" s="57"/>
      <c r="BF1323" s="32">
        <v>1</v>
      </c>
      <c r="BG1323" s="49">
        <v>1</v>
      </c>
      <c r="BH1323" s="49"/>
      <c r="BI1323" s="49" t="s">
        <v>813</v>
      </c>
      <c r="BJ1323" s="49" t="s">
        <v>816</v>
      </c>
      <c r="BK1323" s="49">
        <v>2002</v>
      </c>
      <c r="BL1323" s="43" t="str">
        <f t="shared" si="123"/>
        <v>2002Tottenham Hotspur</v>
      </c>
      <c r="BM1323" s="49" t="str">
        <f t="shared" si="124"/>
        <v>Chelsea</v>
      </c>
      <c r="BN1323" s="49"/>
      <c r="BO1323" s="49"/>
      <c r="BP1323" s="49"/>
      <c r="BQ1323" s="49"/>
      <c r="BR1323" s="49"/>
      <c r="BS1323" s="49"/>
      <c r="BT1323" s="49"/>
      <c r="BU1323" s="49"/>
      <c r="BV1323" s="49" t="s">
        <v>376</v>
      </c>
      <c r="BW1323" s="49" t="s">
        <v>376</v>
      </c>
      <c r="BX1323" s="49"/>
      <c r="BY1323" s="49"/>
      <c r="BZ1323" s="50"/>
      <c r="CA1323" s="50"/>
      <c r="CB1323" s="88" t="str">
        <f t="shared" si="125"/>
        <v>20020109</v>
      </c>
    </row>
    <row r="1324" spans="1:80" s="43" customFormat="1" ht="12.95" customHeight="1" x14ac:dyDescent="0.2">
      <c r="A1324" s="43">
        <v>1</v>
      </c>
      <c r="B1324" s="43">
        <v>22</v>
      </c>
      <c r="C1324" s="43">
        <v>2002</v>
      </c>
      <c r="D1324" s="49" t="s">
        <v>658</v>
      </c>
      <c r="E1324" s="49" t="s">
        <v>299</v>
      </c>
      <c r="F1324" s="49" t="s">
        <v>1327</v>
      </c>
      <c r="G1324" s="49"/>
      <c r="H1324" s="49" t="s">
        <v>1011</v>
      </c>
      <c r="I1324" s="49">
        <v>2</v>
      </c>
      <c r="J1324" s="53">
        <v>37278</v>
      </c>
      <c r="K1324" s="49" t="s">
        <v>1094</v>
      </c>
      <c r="L1324" s="49" t="s">
        <v>3</v>
      </c>
      <c r="M1324" s="49" t="s">
        <v>1093</v>
      </c>
      <c r="N1324" s="54">
        <v>4</v>
      </c>
      <c r="O1324" s="54">
        <v>2</v>
      </c>
      <c r="P1324" s="49" t="s">
        <v>1178</v>
      </c>
      <c r="Q1324" s="49" t="s">
        <v>1085</v>
      </c>
      <c r="R1324" s="49" t="s">
        <v>376</v>
      </c>
      <c r="S1324" s="49"/>
      <c r="T1324" s="49"/>
      <c r="U1324" s="49"/>
      <c r="V1324" s="49"/>
      <c r="W1324" s="49"/>
      <c r="X1324" s="49"/>
      <c r="Y1324" s="49"/>
      <c r="Z1324" s="54"/>
      <c r="AA1324" s="55">
        <v>6</v>
      </c>
      <c r="AB1324" s="55">
        <v>3</v>
      </c>
      <c r="AC1324" s="56">
        <v>2</v>
      </c>
      <c r="AD1324" s="49" t="s">
        <v>1033</v>
      </c>
      <c r="AE1324" s="47">
        <f t="shared" si="120"/>
        <v>1</v>
      </c>
      <c r="AF1324" s="47">
        <f t="shared" si="121"/>
        <v>0</v>
      </c>
      <c r="AG1324" s="47">
        <f t="shared" si="122"/>
        <v>0</v>
      </c>
      <c r="AH1324" s="49" t="s">
        <v>1085</v>
      </c>
      <c r="AI1324" s="49" t="s">
        <v>1086</v>
      </c>
      <c r="AJ1324" s="49" t="s">
        <v>376</v>
      </c>
      <c r="AK1324" s="47" t="s">
        <v>658</v>
      </c>
      <c r="AL1324" s="49" t="s">
        <v>1097</v>
      </c>
      <c r="AM1324" s="49" t="s">
        <v>1098</v>
      </c>
      <c r="AN1324" s="49" t="s">
        <v>376</v>
      </c>
      <c r="AO1324" s="47" t="s">
        <v>658</v>
      </c>
      <c r="AP1324" s="49"/>
      <c r="AQ1324" s="49">
        <v>2</v>
      </c>
      <c r="AR1324" s="49"/>
      <c r="AS1324" s="49"/>
      <c r="AU1324" s="49" t="s">
        <v>376</v>
      </c>
      <c r="AV1324" s="49"/>
      <c r="AW1324" s="49" t="s">
        <v>30</v>
      </c>
      <c r="AX1324" s="49"/>
      <c r="AY1324" s="49"/>
      <c r="AZ1324" s="49" t="s">
        <v>30</v>
      </c>
      <c r="BA1324" s="49"/>
      <c r="BB1324" s="57"/>
      <c r="BC1324" s="49"/>
      <c r="BD1324" s="57"/>
      <c r="BE1324" s="57"/>
      <c r="BF1324" s="32">
        <v>1</v>
      </c>
      <c r="BG1324" s="49">
        <v>1</v>
      </c>
      <c r="BH1324" s="49"/>
      <c r="BI1324" s="49" t="s">
        <v>1094</v>
      </c>
      <c r="BJ1324" s="49" t="s">
        <v>1093</v>
      </c>
      <c r="BK1324" s="49">
        <v>2002</v>
      </c>
      <c r="BL1324" s="43" t="str">
        <f t="shared" si="123"/>
        <v>2002Blackburn Rovers</v>
      </c>
      <c r="BM1324" s="49" t="str">
        <f t="shared" si="124"/>
        <v>Blackburn Rovers</v>
      </c>
      <c r="BN1324" s="49"/>
      <c r="BO1324" s="49"/>
      <c r="BP1324" s="49"/>
      <c r="BQ1324" s="49"/>
      <c r="BR1324" s="49"/>
      <c r="BS1324" s="49"/>
      <c r="BT1324" s="49"/>
      <c r="BU1324" s="49"/>
      <c r="BV1324" s="49" t="s">
        <v>376</v>
      </c>
      <c r="BW1324" s="49" t="s">
        <v>376</v>
      </c>
      <c r="BX1324" s="49"/>
      <c r="BY1324" s="49"/>
      <c r="BZ1324" s="50"/>
      <c r="CA1324" s="50"/>
      <c r="CB1324" s="88" t="str">
        <f t="shared" si="125"/>
        <v>20020122</v>
      </c>
    </row>
    <row r="1325" spans="1:80" s="43" customFormat="1" ht="12.95" customHeight="1" x14ac:dyDescent="0.2">
      <c r="A1325" s="43">
        <v>1</v>
      </c>
      <c r="B1325" s="43">
        <v>22</v>
      </c>
      <c r="C1325" s="43">
        <v>2002</v>
      </c>
      <c r="D1325" s="43" t="s">
        <v>658</v>
      </c>
      <c r="E1325" s="43" t="s">
        <v>299</v>
      </c>
      <c r="F1325" s="51" t="s">
        <v>1327</v>
      </c>
      <c r="H1325" s="51" t="s">
        <v>1011</v>
      </c>
      <c r="I1325" s="51">
        <v>2</v>
      </c>
      <c r="J1325" s="52">
        <v>37278</v>
      </c>
      <c r="K1325" s="43" t="s">
        <v>1093</v>
      </c>
      <c r="L1325" s="43" t="s">
        <v>4</v>
      </c>
      <c r="M1325" s="43" t="s">
        <v>1094</v>
      </c>
      <c r="N1325" s="46">
        <v>2</v>
      </c>
      <c r="O1325" s="46">
        <v>4</v>
      </c>
      <c r="P1325" s="51" t="s">
        <v>1178</v>
      </c>
      <c r="Q1325" s="51" t="s">
        <v>1085</v>
      </c>
      <c r="R1325" s="51" t="s">
        <v>376</v>
      </c>
      <c r="AD1325" s="43" t="s">
        <v>1037</v>
      </c>
      <c r="AE1325" s="47">
        <f t="shared" si="120"/>
        <v>0</v>
      </c>
      <c r="AF1325" s="47">
        <f t="shared" si="121"/>
        <v>0</v>
      </c>
      <c r="AG1325" s="47">
        <f t="shared" si="122"/>
        <v>1</v>
      </c>
      <c r="AH1325" s="43" t="s">
        <v>1097</v>
      </c>
      <c r="AI1325" s="43" t="s">
        <v>1098</v>
      </c>
      <c r="AJ1325" s="43" t="s">
        <v>376</v>
      </c>
      <c r="AK1325" s="43" t="s">
        <v>658</v>
      </c>
      <c r="AL1325" s="43" t="s">
        <v>1085</v>
      </c>
      <c r="AM1325" s="43" t="s">
        <v>1086</v>
      </c>
      <c r="AN1325" s="43" t="s">
        <v>376</v>
      </c>
      <c r="AO1325" s="43" t="s">
        <v>658</v>
      </c>
      <c r="AQ1325" s="43">
        <v>2</v>
      </c>
      <c r="AU1325" s="43" t="s">
        <v>376</v>
      </c>
      <c r="AW1325" s="43" t="s">
        <v>30</v>
      </c>
      <c r="AZ1325" s="43" t="s">
        <v>30</v>
      </c>
      <c r="BA1325" s="51"/>
      <c r="BB1325" s="48"/>
      <c r="BF1325" s="43">
        <v>1</v>
      </c>
      <c r="BG1325" s="43">
        <v>2</v>
      </c>
      <c r="BH1325" s="43">
        <v>1</v>
      </c>
      <c r="BI1325" s="43" t="s">
        <v>1093</v>
      </c>
      <c r="BJ1325" s="43" t="s">
        <v>1094</v>
      </c>
      <c r="BK1325" s="43">
        <v>2002</v>
      </c>
      <c r="BL1325" s="43" t="str">
        <f t="shared" si="123"/>
        <v>2002Sheffield Wednesday</v>
      </c>
      <c r="BM1325" s="49" t="str">
        <f t="shared" si="124"/>
        <v>Blackburn Rovers</v>
      </c>
      <c r="BV1325" s="43" t="s">
        <v>376</v>
      </c>
      <c r="BW1325" s="43" t="s">
        <v>376</v>
      </c>
      <c r="BY1325" s="49"/>
      <c r="BZ1325" s="50"/>
      <c r="CA1325" s="50"/>
      <c r="CB1325" s="88" t="str">
        <f t="shared" si="125"/>
        <v>20020122</v>
      </c>
    </row>
    <row r="1326" spans="1:80" s="43" customFormat="1" ht="12.95" customHeight="1" x14ac:dyDescent="0.2">
      <c r="A1326" s="43">
        <v>1</v>
      </c>
      <c r="B1326" s="43">
        <v>23</v>
      </c>
      <c r="C1326" s="43">
        <v>2002</v>
      </c>
      <c r="D1326" s="49" t="s">
        <v>658</v>
      </c>
      <c r="E1326" s="49" t="s">
        <v>299</v>
      </c>
      <c r="F1326" s="49" t="s">
        <v>1327</v>
      </c>
      <c r="G1326" s="49"/>
      <c r="H1326" s="49" t="s">
        <v>1011</v>
      </c>
      <c r="I1326" s="49">
        <v>2</v>
      </c>
      <c r="J1326" s="53">
        <v>37279</v>
      </c>
      <c r="K1326" s="49" t="s">
        <v>813</v>
      </c>
      <c r="L1326" s="49" t="s">
        <v>3</v>
      </c>
      <c r="M1326" s="49" t="s">
        <v>816</v>
      </c>
      <c r="N1326" s="54">
        <v>5</v>
      </c>
      <c r="O1326" s="54">
        <v>1</v>
      </c>
      <c r="P1326" s="49" t="s">
        <v>1222</v>
      </c>
      <c r="Q1326" s="49" t="s">
        <v>1017</v>
      </c>
      <c r="R1326" s="49" t="s">
        <v>376</v>
      </c>
      <c r="S1326" s="49"/>
      <c r="T1326" s="49"/>
      <c r="U1326" s="49"/>
      <c r="V1326" s="49"/>
      <c r="W1326" s="49"/>
      <c r="X1326" s="49"/>
      <c r="Y1326" s="49"/>
      <c r="Z1326" s="54"/>
      <c r="AA1326" s="55">
        <v>6</v>
      </c>
      <c r="AB1326" s="55">
        <v>3</v>
      </c>
      <c r="AC1326" s="56">
        <v>1</v>
      </c>
      <c r="AD1326" s="49" t="s">
        <v>1033</v>
      </c>
      <c r="AE1326" s="47">
        <f t="shared" si="120"/>
        <v>1</v>
      </c>
      <c r="AF1326" s="47">
        <f t="shared" si="121"/>
        <v>0</v>
      </c>
      <c r="AG1326" s="47">
        <f t="shared" si="122"/>
        <v>0</v>
      </c>
      <c r="AH1326" s="49" t="s">
        <v>1017</v>
      </c>
      <c r="AI1326" s="49" t="s">
        <v>1018</v>
      </c>
      <c r="AJ1326" s="49" t="s">
        <v>376</v>
      </c>
      <c r="AK1326" s="47" t="s">
        <v>658</v>
      </c>
      <c r="AL1326" s="49" t="s">
        <v>1017</v>
      </c>
      <c r="AM1326" s="49" t="s">
        <v>1018</v>
      </c>
      <c r="AN1326" s="49" t="s">
        <v>376</v>
      </c>
      <c r="AO1326" s="47" t="s">
        <v>658</v>
      </c>
      <c r="AP1326" s="49"/>
      <c r="AQ1326" s="49">
        <v>2</v>
      </c>
      <c r="AR1326" s="49"/>
      <c r="AS1326" s="49"/>
      <c r="AU1326" s="49" t="s">
        <v>376</v>
      </c>
      <c r="AV1326" s="49"/>
      <c r="AW1326" s="49" t="s">
        <v>30</v>
      </c>
      <c r="AX1326" s="49"/>
      <c r="AY1326" s="49"/>
      <c r="AZ1326" s="49" t="s">
        <v>30</v>
      </c>
      <c r="BA1326" s="49"/>
      <c r="BB1326" s="57"/>
      <c r="BC1326" s="49"/>
      <c r="BD1326" s="57"/>
      <c r="BE1326" s="57"/>
      <c r="BF1326" s="32">
        <v>1</v>
      </c>
      <c r="BG1326" s="49">
        <v>1</v>
      </c>
      <c r="BH1326" s="49"/>
      <c r="BI1326" s="49" t="s">
        <v>813</v>
      </c>
      <c r="BJ1326" s="49" t="s">
        <v>816</v>
      </c>
      <c r="BK1326" s="49">
        <v>2002</v>
      </c>
      <c r="BL1326" s="43" t="str">
        <f t="shared" si="123"/>
        <v>2002Tottenham Hotspur</v>
      </c>
      <c r="BM1326" s="49" t="str">
        <f t="shared" si="124"/>
        <v>Tottenham Hotspur</v>
      </c>
      <c r="BN1326" s="49"/>
      <c r="BO1326" s="49"/>
      <c r="BP1326" s="49"/>
      <c r="BQ1326" s="49"/>
      <c r="BR1326" s="49"/>
      <c r="BS1326" s="49"/>
      <c r="BT1326" s="49"/>
      <c r="BU1326" s="49"/>
      <c r="BV1326" s="49" t="s">
        <v>376</v>
      </c>
      <c r="BW1326" s="49" t="s">
        <v>376</v>
      </c>
      <c r="BX1326" s="49"/>
      <c r="BY1326" s="49"/>
      <c r="BZ1326" s="50"/>
      <c r="CA1326" s="50"/>
      <c r="CB1326" s="88" t="str">
        <f t="shared" si="125"/>
        <v>20020123</v>
      </c>
    </row>
    <row r="1327" spans="1:80" s="43" customFormat="1" ht="12.95" customHeight="1" x14ac:dyDescent="0.2">
      <c r="A1327" s="43">
        <v>1</v>
      </c>
      <c r="B1327" s="43">
        <v>23</v>
      </c>
      <c r="C1327" s="43">
        <v>2002</v>
      </c>
      <c r="D1327" s="49" t="s">
        <v>658</v>
      </c>
      <c r="E1327" s="49" t="s">
        <v>299</v>
      </c>
      <c r="F1327" s="49" t="s">
        <v>1327</v>
      </c>
      <c r="G1327" s="49"/>
      <c r="H1327" s="49" t="s">
        <v>1011</v>
      </c>
      <c r="I1327" s="49">
        <v>2</v>
      </c>
      <c r="J1327" s="53">
        <v>37279</v>
      </c>
      <c r="K1327" s="49" t="s">
        <v>816</v>
      </c>
      <c r="L1327" s="49" t="s">
        <v>4</v>
      </c>
      <c r="M1327" s="49" t="s">
        <v>813</v>
      </c>
      <c r="N1327" s="54">
        <v>1</v>
      </c>
      <c r="O1327" s="54">
        <v>5</v>
      </c>
      <c r="P1327" s="49" t="s">
        <v>1222</v>
      </c>
      <c r="Q1327" s="49" t="s">
        <v>1017</v>
      </c>
      <c r="R1327" s="49" t="s">
        <v>376</v>
      </c>
      <c r="S1327" s="49"/>
      <c r="T1327" s="49"/>
      <c r="U1327" s="49"/>
      <c r="V1327" s="49"/>
      <c r="W1327" s="49"/>
      <c r="X1327" s="49"/>
      <c r="Y1327" s="49"/>
      <c r="Z1327" s="54"/>
      <c r="AA1327" s="55">
        <v>3</v>
      </c>
      <c r="AB1327" s="55">
        <v>6</v>
      </c>
      <c r="AC1327" s="56">
        <v>1</v>
      </c>
      <c r="AD1327" s="49" t="s">
        <v>1037</v>
      </c>
      <c r="AE1327" s="47">
        <f t="shared" si="120"/>
        <v>0</v>
      </c>
      <c r="AF1327" s="47">
        <f t="shared" si="121"/>
        <v>0</v>
      </c>
      <c r="AG1327" s="47">
        <f t="shared" si="122"/>
        <v>1</v>
      </c>
      <c r="AH1327" s="49" t="s">
        <v>1017</v>
      </c>
      <c r="AI1327" s="49" t="s">
        <v>1018</v>
      </c>
      <c r="AJ1327" s="49" t="s">
        <v>376</v>
      </c>
      <c r="AK1327" s="47" t="s">
        <v>658</v>
      </c>
      <c r="AL1327" s="49" t="s">
        <v>1017</v>
      </c>
      <c r="AM1327" s="49" t="s">
        <v>1018</v>
      </c>
      <c r="AN1327" s="49" t="s">
        <v>376</v>
      </c>
      <c r="AO1327" s="47" t="s">
        <v>658</v>
      </c>
      <c r="AP1327" s="49"/>
      <c r="AQ1327" s="49">
        <v>2</v>
      </c>
      <c r="AR1327" s="49"/>
      <c r="AS1327" s="49">
        <v>1</v>
      </c>
      <c r="AU1327" s="49" t="s">
        <v>376</v>
      </c>
      <c r="AV1327" s="49"/>
      <c r="AW1327" s="49" t="s">
        <v>30</v>
      </c>
      <c r="AX1327" s="49"/>
      <c r="AY1327" s="49"/>
      <c r="AZ1327" s="49" t="s">
        <v>30</v>
      </c>
      <c r="BA1327" s="49"/>
      <c r="BB1327" s="57"/>
      <c r="BC1327" s="49"/>
      <c r="BD1327" s="57"/>
      <c r="BE1327" s="57"/>
      <c r="BF1327" s="32">
        <v>1</v>
      </c>
      <c r="BG1327" s="49">
        <v>1</v>
      </c>
      <c r="BH1327" s="49"/>
      <c r="BI1327" s="49" t="s">
        <v>816</v>
      </c>
      <c r="BJ1327" s="49" t="s">
        <v>813</v>
      </c>
      <c r="BK1327" s="49">
        <v>2002</v>
      </c>
      <c r="BL1327" s="43" t="str">
        <f t="shared" si="123"/>
        <v>2002Chelsea</v>
      </c>
      <c r="BM1327" s="49" t="str">
        <f t="shared" si="124"/>
        <v>Tottenham Hotspur</v>
      </c>
      <c r="BN1327" s="49"/>
      <c r="BO1327" s="49"/>
      <c r="BP1327" s="49"/>
      <c r="BQ1327" s="49"/>
      <c r="BR1327" s="49"/>
      <c r="BS1327" s="49"/>
      <c r="BT1327" s="49"/>
      <c r="BU1327" s="49"/>
      <c r="BV1327" s="49" t="s">
        <v>376</v>
      </c>
      <c r="BW1327" s="49" t="s">
        <v>376</v>
      </c>
      <c r="BX1327" s="49"/>
      <c r="BY1327" s="49"/>
      <c r="BZ1327" s="50"/>
      <c r="CA1327" s="50"/>
      <c r="CB1327" s="88" t="str">
        <f t="shared" si="125"/>
        <v>20020123</v>
      </c>
    </row>
    <row r="1328" spans="1:80" s="43" customFormat="1" ht="12.95" customHeight="1" x14ac:dyDescent="0.2">
      <c r="A1328" s="43">
        <v>2</v>
      </c>
      <c r="B1328" s="43">
        <v>24</v>
      </c>
      <c r="C1328" s="43">
        <v>2002</v>
      </c>
      <c r="D1328" s="49" t="s">
        <v>658</v>
      </c>
      <c r="E1328" s="49" t="s">
        <v>299</v>
      </c>
      <c r="F1328" s="49" t="s">
        <v>1327</v>
      </c>
      <c r="G1328" s="49"/>
      <c r="H1328" s="49" t="s">
        <v>40</v>
      </c>
      <c r="I1328" s="49"/>
      <c r="J1328" s="53">
        <v>37311</v>
      </c>
      <c r="K1328" s="49" t="s">
        <v>1094</v>
      </c>
      <c r="L1328" s="49" t="s">
        <v>3</v>
      </c>
      <c r="M1328" s="49" t="s">
        <v>813</v>
      </c>
      <c r="N1328" s="54">
        <v>2</v>
      </c>
      <c r="O1328" s="54">
        <v>1</v>
      </c>
      <c r="P1328" s="49" t="s">
        <v>1407</v>
      </c>
      <c r="Q1328" s="49" t="s">
        <v>1263</v>
      </c>
      <c r="R1328" s="49" t="s">
        <v>1264</v>
      </c>
      <c r="S1328" s="49"/>
      <c r="T1328" s="49"/>
      <c r="U1328" s="49"/>
      <c r="V1328" s="49"/>
      <c r="W1328" s="49"/>
      <c r="X1328" s="49"/>
      <c r="Y1328" s="49"/>
      <c r="Z1328" s="54"/>
      <c r="AA1328" s="49"/>
      <c r="AB1328" s="49"/>
      <c r="AC1328" s="49"/>
      <c r="AD1328" s="49"/>
      <c r="AE1328" s="47">
        <f t="shared" si="120"/>
        <v>1</v>
      </c>
      <c r="AF1328" s="47">
        <f t="shared" si="121"/>
        <v>0</v>
      </c>
      <c r="AG1328" s="47">
        <f t="shared" si="122"/>
        <v>0</v>
      </c>
      <c r="AH1328" s="49" t="s">
        <v>1085</v>
      </c>
      <c r="AI1328" s="49" t="s">
        <v>1086</v>
      </c>
      <c r="AJ1328" s="49" t="s">
        <v>376</v>
      </c>
      <c r="AK1328" s="47" t="s">
        <v>658</v>
      </c>
      <c r="AL1328" s="49" t="s">
        <v>1017</v>
      </c>
      <c r="AM1328" s="49" t="s">
        <v>1018</v>
      </c>
      <c r="AN1328" s="49" t="s">
        <v>376</v>
      </c>
      <c r="AO1328" s="47" t="s">
        <v>658</v>
      </c>
      <c r="AP1328" s="49"/>
      <c r="AQ1328" s="49">
        <v>1</v>
      </c>
      <c r="AR1328" s="49"/>
      <c r="AS1328" s="49" t="s">
        <v>1393</v>
      </c>
      <c r="AU1328" s="49" t="s">
        <v>376</v>
      </c>
      <c r="AV1328" s="49"/>
      <c r="AW1328" s="49" t="s">
        <v>30</v>
      </c>
      <c r="AX1328" s="49"/>
      <c r="AY1328" s="49"/>
      <c r="AZ1328" s="54" t="s">
        <v>30</v>
      </c>
      <c r="BA1328" s="49"/>
      <c r="BB1328" s="57" t="s">
        <v>30</v>
      </c>
      <c r="BC1328" s="49" t="s">
        <v>30</v>
      </c>
      <c r="BD1328" s="57"/>
      <c r="BE1328" s="57" t="s">
        <v>1400</v>
      </c>
      <c r="BF1328" s="32">
        <v>1</v>
      </c>
      <c r="BG1328" s="49">
        <v>1</v>
      </c>
      <c r="BH1328" s="49"/>
      <c r="BI1328" s="49" t="s">
        <v>1094</v>
      </c>
      <c r="BJ1328" s="49" t="s">
        <v>813</v>
      </c>
      <c r="BK1328" s="49">
        <v>2002</v>
      </c>
      <c r="BL1328" s="43" t="str">
        <f t="shared" si="123"/>
        <v>2002Blackburn Rovers</v>
      </c>
      <c r="BM1328" s="49" t="str">
        <f t="shared" si="124"/>
        <v>Cardiff</v>
      </c>
      <c r="BN1328" s="49"/>
      <c r="BO1328" s="49"/>
      <c r="BP1328" s="49"/>
      <c r="BQ1328" s="49"/>
      <c r="BR1328" s="49"/>
      <c r="BS1328" s="49"/>
      <c r="BT1328" s="49"/>
      <c r="BU1328" s="49"/>
      <c r="BV1328" s="49" t="s">
        <v>376</v>
      </c>
      <c r="BW1328" s="49" t="s">
        <v>376</v>
      </c>
      <c r="BX1328" s="49"/>
      <c r="BZ1328" s="50"/>
      <c r="CA1328" s="50"/>
      <c r="CB1328" s="88" t="str">
        <f t="shared" si="125"/>
        <v>20020224</v>
      </c>
    </row>
    <row r="1329" spans="1:80" s="43" customFormat="1" ht="12.95" customHeight="1" x14ac:dyDescent="0.2">
      <c r="A1329" s="43">
        <v>2</v>
      </c>
      <c r="B1329" s="43">
        <v>24</v>
      </c>
      <c r="C1329" s="43">
        <v>2002</v>
      </c>
      <c r="D1329" s="49" t="s">
        <v>658</v>
      </c>
      <c r="E1329" s="49" t="s">
        <v>299</v>
      </c>
      <c r="F1329" s="49" t="s">
        <v>1327</v>
      </c>
      <c r="G1329" s="49"/>
      <c r="H1329" s="49" t="s">
        <v>40</v>
      </c>
      <c r="I1329" s="49"/>
      <c r="J1329" s="53">
        <v>37311</v>
      </c>
      <c r="K1329" s="49" t="s">
        <v>813</v>
      </c>
      <c r="L1329" s="49" t="s">
        <v>4</v>
      </c>
      <c r="M1329" s="49" t="s">
        <v>1094</v>
      </c>
      <c r="N1329" s="54">
        <v>1</v>
      </c>
      <c r="O1329" s="54">
        <v>2</v>
      </c>
      <c r="P1329" s="49" t="s">
        <v>1407</v>
      </c>
      <c r="Q1329" s="49" t="s">
        <v>1263</v>
      </c>
      <c r="R1329" s="49" t="s">
        <v>1264</v>
      </c>
      <c r="S1329" s="49"/>
      <c r="T1329" s="49"/>
      <c r="U1329" s="49"/>
      <c r="V1329" s="49"/>
      <c r="W1329" s="49"/>
      <c r="X1329" s="49"/>
      <c r="Y1329" s="49"/>
      <c r="Z1329" s="54"/>
      <c r="AA1329" s="49"/>
      <c r="AB1329" s="49"/>
      <c r="AC1329" s="49"/>
      <c r="AD1329" s="49"/>
      <c r="AE1329" s="47">
        <f t="shared" si="120"/>
        <v>0</v>
      </c>
      <c r="AF1329" s="47">
        <f t="shared" si="121"/>
        <v>0</v>
      </c>
      <c r="AG1329" s="47">
        <f t="shared" si="122"/>
        <v>1</v>
      </c>
      <c r="AH1329" s="49" t="s">
        <v>1017</v>
      </c>
      <c r="AI1329" s="49" t="s">
        <v>1018</v>
      </c>
      <c r="AJ1329" s="49" t="s">
        <v>376</v>
      </c>
      <c r="AK1329" s="47" t="s">
        <v>658</v>
      </c>
      <c r="AL1329" s="49" t="s">
        <v>1085</v>
      </c>
      <c r="AM1329" s="49" t="s">
        <v>1086</v>
      </c>
      <c r="AN1329" s="49" t="s">
        <v>376</v>
      </c>
      <c r="AO1329" s="47" t="s">
        <v>658</v>
      </c>
      <c r="AP1329" s="49"/>
      <c r="AQ1329" s="49">
        <v>1</v>
      </c>
      <c r="AR1329" s="49"/>
      <c r="AS1329" s="49">
        <v>1</v>
      </c>
      <c r="AU1329" s="49" t="s">
        <v>376</v>
      </c>
      <c r="AV1329" s="49"/>
      <c r="AW1329" s="49" t="s">
        <v>30</v>
      </c>
      <c r="AX1329" s="49"/>
      <c r="AY1329" s="49"/>
      <c r="AZ1329" s="49" t="s">
        <v>30</v>
      </c>
      <c r="BA1329" s="49"/>
      <c r="BB1329" s="57"/>
      <c r="BC1329" s="49" t="s">
        <v>30</v>
      </c>
      <c r="BD1329" s="57"/>
      <c r="BE1329" s="57"/>
      <c r="BF1329" s="32">
        <v>1</v>
      </c>
      <c r="BG1329" s="49">
        <v>1</v>
      </c>
      <c r="BH1329" s="49"/>
      <c r="BI1329" s="49" t="s">
        <v>813</v>
      </c>
      <c r="BJ1329" s="49" t="s">
        <v>1094</v>
      </c>
      <c r="BK1329" s="49">
        <v>2002</v>
      </c>
      <c r="BL1329" s="43" t="str">
        <f t="shared" si="123"/>
        <v>2002Tottenham Hotspur</v>
      </c>
      <c r="BM1329" s="49" t="str">
        <f t="shared" si="124"/>
        <v>Cardiff</v>
      </c>
      <c r="BN1329" s="49"/>
      <c r="BO1329" s="49"/>
      <c r="BP1329" s="49"/>
      <c r="BQ1329" s="49"/>
      <c r="BR1329" s="49"/>
      <c r="BS1329" s="49"/>
      <c r="BT1329" s="49"/>
      <c r="BU1329" s="49"/>
      <c r="BV1329" s="49" t="s">
        <v>376</v>
      </c>
      <c r="BW1329" s="49" t="s">
        <v>376</v>
      </c>
      <c r="BX1329" s="49"/>
      <c r="BZ1329" s="50"/>
      <c r="CA1329" s="50"/>
      <c r="CB1329" s="88" t="str">
        <f t="shared" si="125"/>
        <v>20020224</v>
      </c>
    </row>
    <row r="1330" spans="1:80" s="43" customFormat="1" ht="12.95" customHeight="1" x14ac:dyDescent="0.2">
      <c r="A1330" s="43">
        <v>4</v>
      </c>
      <c r="B1330" s="43">
        <v>14</v>
      </c>
      <c r="C1330" s="43">
        <v>2002</v>
      </c>
      <c r="D1330" s="49" t="s">
        <v>658</v>
      </c>
      <c r="E1330" s="49" t="s">
        <v>299</v>
      </c>
      <c r="F1330" s="49" t="s">
        <v>1010</v>
      </c>
      <c r="G1330" s="49"/>
      <c r="H1330" s="49" t="s">
        <v>1011</v>
      </c>
      <c r="I1330" s="49"/>
      <c r="J1330" s="53">
        <v>37360</v>
      </c>
      <c r="K1330" s="49" t="s">
        <v>587</v>
      </c>
      <c r="L1330" s="49" t="s">
        <v>3</v>
      </c>
      <c r="M1330" s="49" t="s">
        <v>1366</v>
      </c>
      <c r="N1330" s="54">
        <v>1</v>
      </c>
      <c r="O1330" s="54">
        <v>0</v>
      </c>
      <c r="P1330" s="49" t="s">
        <v>1246</v>
      </c>
      <c r="Q1330" s="49" t="s">
        <v>1101</v>
      </c>
      <c r="R1330" s="49" t="s">
        <v>376</v>
      </c>
      <c r="S1330" s="49"/>
      <c r="T1330" s="49"/>
      <c r="U1330" s="49"/>
      <c r="V1330" s="49"/>
      <c r="W1330" s="49"/>
      <c r="X1330" s="49"/>
      <c r="Y1330" s="49"/>
      <c r="Z1330" s="54"/>
      <c r="AA1330" s="49"/>
      <c r="AB1330" s="49"/>
      <c r="AC1330" s="49"/>
      <c r="AD1330" s="49"/>
      <c r="AE1330" s="47">
        <f t="shared" si="120"/>
        <v>1</v>
      </c>
      <c r="AF1330" s="47">
        <f t="shared" si="121"/>
        <v>0</v>
      </c>
      <c r="AG1330" s="47">
        <f t="shared" si="122"/>
        <v>0</v>
      </c>
      <c r="AH1330" s="49" t="s">
        <v>1017</v>
      </c>
      <c r="AI1330" s="49" t="s">
        <v>1018</v>
      </c>
      <c r="AJ1330" s="49" t="s">
        <v>376</v>
      </c>
      <c r="AK1330" s="47" t="s">
        <v>658</v>
      </c>
      <c r="AL1330" s="49" t="s">
        <v>1366</v>
      </c>
      <c r="AM1330" s="49" t="s">
        <v>1317</v>
      </c>
      <c r="AN1330" s="49" t="s">
        <v>376</v>
      </c>
      <c r="AO1330" s="47" t="s">
        <v>658</v>
      </c>
      <c r="AP1330" s="49"/>
      <c r="AQ1330" s="49">
        <v>2</v>
      </c>
      <c r="AR1330" s="49"/>
      <c r="AS1330" s="49"/>
      <c r="AU1330" s="49" t="s">
        <v>376</v>
      </c>
      <c r="AV1330" s="49"/>
      <c r="AW1330" s="49" t="s">
        <v>30</v>
      </c>
      <c r="AX1330" s="49"/>
      <c r="AY1330" s="49" t="s">
        <v>30</v>
      </c>
      <c r="AZ1330" s="49"/>
      <c r="BA1330" s="49"/>
      <c r="BB1330" s="57"/>
      <c r="BC1330" s="49"/>
      <c r="BD1330" s="57"/>
      <c r="BE1330" s="57"/>
      <c r="BF1330" s="32">
        <v>1</v>
      </c>
      <c r="BG1330" s="49">
        <v>1</v>
      </c>
      <c r="BH1330" s="49"/>
      <c r="BI1330" s="49" t="s">
        <v>587</v>
      </c>
      <c r="BJ1330" s="49" t="s">
        <v>1366</v>
      </c>
      <c r="BK1330" s="49">
        <v>2002</v>
      </c>
      <c r="BL1330" s="43" t="str">
        <f t="shared" si="123"/>
        <v>2002Arsenal</v>
      </c>
      <c r="BM1330" s="49" t="str">
        <f t="shared" si="124"/>
        <v>Manchester</v>
      </c>
      <c r="BN1330" s="49"/>
      <c r="BO1330" s="49"/>
      <c r="BP1330" s="49"/>
      <c r="BQ1330" s="49"/>
      <c r="BR1330" s="49"/>
      <c r="BS1330" s="49"/>
      <c r="BT1330" s="49"/>
      <c r="BU1330" s="49"/>
      <c r="BV1330" s="49" t="s">
        <v>376</v>
      </c>
      <c r="BW1330" s="49" t="s">
        <v>376</v>
      </c>
      <c r="BX1330" s="49"/>
      <c r="BY1330" s="49"/>
      <c r="BZ1330" s="50"/>
      <c r="CA1330" s="50"/>
      <c r="CB1330" s="88" t="str">
        <f t="shared" si="125"/>
        <v>20020414</v>
      </c>
    </row>
    <row r="1331" spans="1:80" s="43" customFormat="1" ht="12.95" customHeight="1" x14ac:dyDescent="0.2">
      <c r="A1331" s="43">
        <v>4</v>
      </c>
      <c r="B1331" s="43">
        <v>14</v>
      </c>
      <c r="C1331" s="43">
        <v>2002</v>
      </c>
      <c r="D1331" s="49" t="s">
        <v>658</v>
      </c>
      <c r="E1331" s="49" t="s">
        <v>299</v>
      </c>
      <c r="F1331" s="49" t="s">
        <v>1010</v>
      </c>
      <c r="G1331" s="49"/>
      <c r="H1331" s="49" t="s">
        <v>1011</v>
      </c>
      <c r="I1331" s="49"/>
      <c r="J1331" s="53">
        <v>37360</v>
      </c>
      <c r="K1331" s="49" t="s">
        <v>1366</v>
      </c>
      <c r="L1331" s="49" t="s">
        <v>4</v>
      </c>
      <c r="M1331" s="49" t="s">
        <v>587</v>
      </c>
      <c r="N1331" s="54">
        <v>0</v>
      </c>
      <c r="O1331" s="54">
        <v>1</v>
      </c>
      <c r="P1331" s="49" t="s">
        <v>1246</v>
      </c>
      <c r="Q1331" s="49" t="s">
        <v>1101</v>
      </c>
      <c r="R1331" s="49" t="s">
        <v>376</v>
      </c>
      <c r="S1331" s="49"/>
      <c r="T1331" s="49"/>
      <c r="U1331" s="49"/>
      <c r="V1331" s="49"/>
      <c r="W1331" s="49"/>
      <c r="X1331" s="49"/>
      <c r="Y1331" s="49"/>
      <c r="Z1331" s="54"/>
      <c r="AA1331" s="49"/>
      <c r="AB1331" s="49"/>
      <c r="AC1331" s="49"/>
      <c r="AD1331" s="49"/>
      <c r="AE1331" s="47">
        <f t="shared" si="120"/>
        <v>0</v>
      </c>
      <c r="AF1331" s="47">
        <f t="shared" si="121"/>
        <v>0</v>
      </c>
      <c r="AG1331" s="47">
        <f t="shared" si="122"/>
        <v>1</v>
      </c>
      <c r="AH1331" s="49" t="s">
        <v>1366</v>
      </c>
      <c r="AI1331" s="49" t="s">
        <v>1317</v>
      </c>
      <c r="AJ1331" s="49" t="s">
        <v>376</v>
      </c>
      <c r="AK1331" s="47" t="s">
        <v>658</v>
      </c>
      <c r="AL1331" s="49" t="s">
        <v>1017</v>
      </c>
      <c r="AM1331" s="49" t="s">
        <v>1018</v>
      </c>
      <c r="AN1331" s="49" t="s">
        <v>376</v>
      </c>
      <c r="AO1331" s="47" t="s">
        <v>658</v>
      </c>
      <c r="AP1331" s="49"/>
      <c r="AQ1331" s="49">
        <v>2</v>
      </c>
      <c r="AR1331" s="49"/>
      <c r="AS1331" s="49">
        <v>1</v>
      </c>
      <c r="AU1331" s="49" t="s">
        <v>376</v>
      </c>
      <c r="AV1331" s="49"/>
      <c r="AW1331" s="49" t="s">
        <v>30</v>
      </c>
      <c r="AX1331" s="49"/>
      <c r="AY1331" s="49" t="s">
        <v>30</v>
      </c>
      <c r="AZ1331" s="49"/>
      <c r="BA1331" s="49"/>
      <c r="BB1331" s="57"/>
      <c r="BC1331" s="49"/>
      <c r="BD1331" s="57"/>
      <c r="BE1331" s="57"/>
      <c r="BF1331" s="32">
        <v>1</v>
      </c>
      <c r="BG1331" s="49">
        <v>1</v>
      </c>
      <c r="BH1331" s="49"/>
      <c r="BI1331" s="49" t="s">
        <v>1366</v>
      </c>
      <c r="BJ1331" s="49" t="s">
        <v>587</v>
      </c>
      <c r="BK1331" s="49">
        <v>2002</v>
      </c>
      <c r="BL1331" s="43" t="str">
        <f t="shared" si="123"/>
        <v>2002Middlesbrough</v>
      </c>
      <c r="BM1331" s="49" t="str">
        <f t="shared" si="124"/>
        <v>Manchester</v>
      </c>
      <c r="BN1331" s="49"/>
      <c r="BO1331" s="49"/>
      <c r="BP1331" s="49"/>
      <c r="BQ1331" s="49"/>
      <c r="BR1331" s="49"/>
      <c r="BS1331" s="49"/>
      <c r="BT1331" s="49"/>
      <c r="BU1331" s="49"/>
      <c r="BV1331" s="49" t="s">
        <v>376</v>
      </c>
      <c r="BW1331" s="49" t="s">
        <v>376</v>
      </c>
      <c r="BX1331" s="49"/>
      <c r="BY1331" s="49"/>
      <c r="BZ1331" s="50"/>
      <c r="CA1331" s="50"/>
      <c r="CB1331" s="88" t="str">
        <f t="shared" si="125"/>
        <v>20020414</v>
      </c>
    </row>
    <row r="1332" spans="1:80" s="43" customFormat="1" ht="12.95" customHeight="1" x14ac:dyDescent="0.2">
      <c r="A1332" s="43">
        <v>4</v>
      </c>
      <c r="B1332" s="43">
        <v>14</v>
      </c>
      <c r="C1332" s="43">
        <v>2002</v>
      </c>
      <c r="D1332" s="49" t="s">
        <v>658</v>
      </c>
      <c r="E1332" s="49" t="s">
        <v>299</v>
      </c>
      <c r="F1332" s="49" t="s">
        <v>1010</v>
      </c>
      <c r="G1332" s="49"/>
      <c r="H1332" s="49" t="s">
        <v>1011</v>
      </c>
      <c r="I1332" s="49"/>
      <c r="J1332" s="53">
        <v>37360</v>
      </c>
      <c r="K1332" s="49" t="s">
        <v>816</v>
      </c>
      <c r="L1332" s="49" t="s">
        <v>3</v>
      </c>
      <c r="M1332" s="49" t="s">
        <v>589</v>
      </c>
      <c r="N1332" s="54">
        <v>1</v>
      </c>
      <c r="O1332" s="54">
        <v>0</v>
      </c>
      <c r="P1332" s="49" t="s">
        <v>1219</v>
      </c>
      <c r="Q1332" s="49" t="s">
        <v>1111</v>
      </c>
      <c r="R1332" s="49" t="s">
        <v>376</v>
      </c>
      <c r="S1332" s="49"/>
      <c r="T1332" s="49"/>
      <c r="U1332" s="49"/>
      <c r="V1332" s="49"/>
      <c r="W1332" s="49"/>
      <c r="X1332" s="49"/>
      <c r="Y1332" s="49"/>
      <c r="Z1332" s="54"/>
      <c r="AA1332" s="49"/>
      <c r="AB1332" s="49"/>
      <c r="AC1332" s="49"/>
      <c r="AD1332" s="49"/>
      <c r="AE1332" s="47">
        <f t="shared" si="120"/>
        <v>1</v>
      </c>
      <c r="AF1332" s="47">
        <f t="shared" si="121"/>
        <v>0</v>
      </c>
      <c r="AG1332" s="47">
        <f t="shared" si="122"/>
        <v>0</v>
      </c>
      <c r="AH1332" s="49" t="s">
        <v>1017</v>
      </c>
      <c r="AI1332" s="49" t="s">
        <v>1018</v>
      </c>
      <c r="AJ1332" s="49" t="s">
        <v>376</v>
      </c>
      <c r="AK1332" s="47" t="s">
        <v>658</v>
      </c>
      <c r="AL1332" s="49" t="s">
        <v>1017</v>
      </c>
      <c r="AM1332" s="49" t="s">
        <v>1018</v>
      </c>
      <c r="AN1332" s="49" t="s">
        <v>376</v>
      </c>
      <c r="AO1332" s="47" t="s">
        <v>658</v>
      </c>
      <c r="AP1332" s="49"/>
      <c r="AQ1332" s="49">
        <v>2</v>
      </c>
      <c r="AR1332" s="49"/>
      <c r="AS1332" s="49"/>
      <c r="AT1332" s="43" t="s">
        <v>1410</v>
      </c>
      <c r="AU1332" s="49" t="s">
        <v>376</v>
      </c>
      <c r="AV1332" s="49"/>
      <c r="AW1332" s="49" t="s">
        <v>30</v>
      </c>
      <c r="AX1332" s="49"/>
      <c r="AY1332" s="49" t="s">
        <v>30</v>
      </c>
      <c r="AZ1332" s="49"/>
      <c r="BA1332" s="49"/>
      <c r="BB1332" s="57"/>
      <c r="BC1332" s="49"/>
      <c r="BD1332" s="57"/>
      <c r="BE1332" s="57"/>
      <c r="BF1332" s="32">
        <v>1</v>
      </c>
      <c r="BG1332" s="49">
        <v>1</v>
      </c>
      <c r="BH1332" s="49"/>
      <c r="BI1332" s="49" t="s">
        <v>816</v>
      </c>
      <c r="BJ1332" s="49" t="s">
        <v>589</v>
      </c>
      <c r="BK1332" s="49">
        <v>2002</v>
      </c>
      <c r="BL1332" s="43" t="str">
        <f t="shared" si="123"/>
        <v>2002Chelsea</v>
      </c>
      <c r="BM1332" s="49" t="str">
        <f t="shared" si="124"/>
        <v>Birmingham</v>
      </c>
      <c r="BN1332" s="49"/>
      <c r="BO1332" s="49"/>
      <c r="BP1332" s="49"/>
      <c r="BQ1332" s="49"/>
      <c r="BR1332" s="49"/>
      <c r="BS1332" s="49"/>
      <c r="BT1332" s="49"/>
      <c r="BU1332" s="49"/>
      <c r="BV1332" s="49" t="s">
        <v>376</v>
      </c>
      <c r="BW1332" s="49" t="s">
        <v>376</v>
      </c>
      <c r="BX1332" s="49"/>
      <c r="BY1332" s="49"/>
      <c r="BZ1332" s="50"/>
      <c r="CA1332" s="50"/>
      <c r="CB1332" s="88" t="str">
        <f t="shared" si="125"/>
        <v>20020414</v>
      </c>
    </row>
    <row r="1333" spans="1:80" s="43" customFormat="1" ht="12.95" customHeight="1" x14ac:dyDescent="0.2">
      <c r="A1333" s="43">
        <v>4</v>
      </c>
      <c r="B1333" s="43">
        <v>14</v>
      </c>
      <c r="C1333" s="43">
        <v>2002</v>
      </c>
      <c r="D1333" s="49" t="s">
        <v>658</v>
      </c>
      <c r="E1333" s="49" t="s">
        <v>299</v>
      </c>
      <c r="F1333" s="49" t="s">
        <v>1010</v>
      </c>
      <c r="G1333" s="49"/>
      <c r="H1333" s="49" t="s">
        <v>1011</v>
      </c>
      <c r="I1333" s="49"/>
      <c r="J1333" s="53">
        <v>37360</v>
      </c>
      <c r="K1333" s="49" t="s">
        <v>589</v>
      </c>
      <c r="L1333" s="49" t="s">
        <v>4</v>
      </c>
      <c r="M1333" s="49" t="s">
        <v>816</v>
      </c>
      <c r="N1333" s="54">
        <v>0</v>
      </c>
      <c r="O1333" s="54">
        <v>1</v>
      </c>
      <c r="P1333" s="49" t="s">
        <v>1219</v>
      </c>
      <c r="Q1333" s="49" t="s">
        <v>1111</v>
      </c>
      <c r="R1333" s="49" t="s">
        <v>376</v>
      </c>
      <c r="S1333" s="49"/>
      <c r="T1333" s="49"/>
      <c r="U1333" s="49"/>
      <c r="V1333" s="49"/>
      <c r="W1333" s="49"/>
      <c r="X1333" s="49"/>
      <c r="Y1333" s="49"/>
      <c r="Z1333" s="54"/>
      <c r="AA1333" s="49"/>
      <c r="AB1333" s="49"/>
      <c r="AC1333" s="49"/>
      <c r="AD1333" s="49"/>
      <c r="AE1333" s="47">
        <f t="shared" si="120"/>
        <v>0</v>
      </c>
      <c r="AF1333" s="47">
        <f t="shared" si="121"/>
        <v>0</v>
      </c>
      <c r="AG1333" s="47">
        <f t="shared" si="122"/>
        <v>1</v>
      </c>
      <c r="AH1333" s="49" t="s">
        <v>1017</v>
      </c>
      <c r="AI1333" s="49" t="s">
        <v>1018</v>
      </c>
      <c r="AJ1333" s="49" t="s">
        <v>376</v>
      </c>
      <c r="AK1333" s="47" t="s">
        <v>658</v>
      </c>
      <c r="AL1333" s="49" t="s">
        <v>1017</v>
      </c>
      <c r="AM1333" s="49" t="s">
        <v>1018</v>
      </c>
      <c r="AN1333" s="49" t="s">
        <v>376</v>
      </c>
      <c r="AO1333" s="47" t="s">
        <v>658</v>
      </c>
      <c r="AP1333" s="49"/>
      <c r="AQ1333" s="49">
        <v>2</v>
      </c>
      <c r="AR1333" s="49"/>
      <c r="AS1333" s="49">
        <v>1</v>
      </c>
      <c r="AT1333" s="43" t="s">
        <v>1410</v>
      </c>
      <c r="AU1333" s="49" t="s">
        <v>376</v>
      </c>
      <c r="AV1333" s="49"/>
      <c r="AW1333" s="49" t="s">
        <v>30</v>
      </c>
      <c r="AX1333" s="49"/>
      <c r="AY1333" s="49" t="s">
        <v>30</v>
      </c>
      <c r="AZ1333" s="49"/>
      <c r="BA1333" s="49"/>
      <c r="BB1333" s="57"/>
      <c r="BC1333" s="49"/>
      <c r="BD1333" s="57"/>
      <c r="BE1333" s="57"/>
      <c r="BF1333" s="32">
        <v>1</v>
      </c>
      <c r="BG1333" s="49">
        <v>1</v>
      </c>
      <c r="BH1333" s="49"/>
      <c r="BI1333" s="49" t="s">
        <v>589</v>
      </c>
      <c r="BJ1333" s="49" t="s">
        <v>816</v>
      </c>
      <c r="BK1333" s="49">
        <v>2002</v>
      </c>
      <c r="BL1333" s="43" t="str">
        <f t="shared" si="123"/>
        <v>2002Fulham</v>
      </c>
      <c r="BM1333" s="49" t="str">
        <f t="shared" si="124"/>
        <v>Birmingham</v>
      </c>
      <c r="BN1333" s="49"/>
      <c r="BO1333" s="49"/>
      <c r="BP1333" s="49"/>
      <c r="BQ1333" s="49"/>
      <c r="BR1333" s="49"/>
      <c r="BS1333" s="49"/>
      <c r="BT1333" s="49"/>
      <c r="BU1333" s="49"/>
      <c r="BV1333" s="49" t="s">
        <v>376</v>
      </c>
      <c r="BW1333" s="49" t="s">
        <v>376</v>
      </c>
      <c r="BX1333" s="49"/>
      <c r="BY1333" s="49"/>
      <c r="BZ1333" s="50"/>
      <c r="CA1333" s="50"/>
      <c r="CB1333" s="88" t="str">
        <f t="shared" si="125"/>
        <v>20020414</v>
      </c>
    </row>
    <row r="1334" spans="1:80" s="43" customFormat="1" ht="12.95" customHeight="1" x14ac:dyDescent="0.2">
      <c r="A1334" s="43">
        <v>5</v>
      </c>
      <c r="B1334" s="43">
        <v>4</v>
      </c>
      <c r="C1334" s="43">
        <v>2002</v>
      </c>
      <c r="D1334" s="49" t="s">
        <v>658</v>
      </c>
      <c r="E1334" s="49" t="s">
        <v>299</v>
      </c>
      <c r="F1334" s="49" t="s">
        <v>1010</v>
      </c>
      <c r="G1334" s="49"/>
      <c r="H1334" s="49" t="s">
        <v>40</v>
      </c>
      <c r="I1334" s="49"/>
      <c r="J1334" s="53">
        <v>37380</v>
      </c>
      <c r="K1334" s="49" t="s">
        <v>587</v>
      </c>
      <c r="L1334" s="49" t="s">
        <v>3</v>
      </c>
      <c r="M1334" s="49" t="s">
        <v>816</v>
      </c>
      <c r="N1334" s="54">
        <v>2</v>
      </c>
      <c r="O1334" s="54">
        <v>0</v>
      </c>
      <c r="P1334" s="49" t="s">
        <v>1407</v>
      </c>
      <c r="Q1334" s="49" t="s">
        <v>1263</v>
      </c>
      <c r="R1334" s="49" t="s">
        <v>1264</v>
      </c>
      <c r="S1334" s="49"/>
      <c r="T1334" s="49"/>
      <c r="U1334" s="49"/>
      <c r="V1334" s="49"/>
      <c r="W1334" s="49"/>
      <c r="X1334" s="49"/>
      <c r="Y1334" s="49"/>
      <c r="Z1334" s="54"/>
      <c r="AA1334" s="49"/>
      <c r="AB1334" s="49"/>
      <c r="AC1334" s="49"/>
      <c r="AD1334" s="49"/>
      <c r="AE1334" s="47">
        <f t="shared" si="120"/>
        <v>1</v>
      </c>
      <c r="AF1334" s="47">
        <f t="shared" si="121"/>
        <v>0</v>
      </c>
      <c r="AG1334" s="47">
        <f t="shared" si="122"/>
        <v>0</v>
      </c>
      <c r="AH1334" s="49" t="s">
        <v>1017</v>
      </c>
      <c r="AI1334" s="49" t="s">
        <v>1018</v>
      </c>
      <c r="AJ1334" s="49" t="s">
        <v>376</v>
      </c>
      <c r="AK1334" s="47" t="s">
        <v>658</v>
      </c>
      <c r="AL1334" s="49" t="s">
        <v>1017</v>
      </c>
      <c r="AM1334" s="49" t="s">
        <v>1018</v>
      </c>
      <c r="AN1334" s="49" t="s">
        <v>376</v>
      </c>
      <c r="AO1334" s="47" t="s">
        <v>658</v>
      </c>
      <c r="AP1334" s="49"/>
      <c r="AQ1334" s="49">
        <v>1</v>
      </c>
      <c r="AR1334" s="49"/>
      <c r="AS1334" s="49" t="s">
        <v>1393</v>
      </c>
      <c r="AT1334" s="43" t="s">
        <v>1308</v>
      </c>
      <c r="AU1334" s="49" t="s">
        <v>376</v>
      </c>
      <c r="AV1334" s="49"/>
      <c r="AW1334" s="49" t="s">
        <v>30</v>
      </c>
      <c r="AX1334" s="49"/>
      <c r="AY1334" s="54" t="s">
        <v>30</v>
      </c>
      <c r="AZ1334" s="49"/>
      <c r="BA1334" s="49"/>
      <c r="BB1334" s="57" t="s">
        <v>30</v>
      </c>
      <c r="BC1334" s="49" t="s">
        <v>30</v>
      </c>
      <c r="BD1334" s="57"/>
      <c r="BE1334" s="57"/>
      <c r="BF1334" s="32">
        <v>1</v>
      </c>
      <c r="BG1334" s="49">
        <v>1</v>
      </c>
      <c r="BH1334" s="49"/>
      <c r="BI1334" s="49" t="s">
        <v>587</v>
      </c>
      <c r="BJ1334" s="49" t="s">
        <v>816</v>
      </c>
      <c r="BK1334" s="49">
        <v>2002</v>
      </c>
      <c r="BL1334" s="43" t="str">
        <f t="shared" si="123"/>
        <v>2002Arsenal</v>
      </c>
      <c r="BM1334" s="49" t="str">
        <f t="shared" si="124"/>
        <v>Cardiff</v>
      </c>
      <c r="BN1334" s="49"/>
      <c r="BO1334" s="49"/>
      <c r="BP1334" s="49"/>
      <c r="BQ1334" s="49"/>
      <c r="BR1334" s="49"/>
      <c r="BS1334" s="49"/>
      <c r="BT1334" s="49"/>
      <c r="BU1334" s="49"/>
      <c r="BV1334" s="49" t="s">
        <v>376</v>
      </c>
      <c r="BW1334" s="49" t="s">
        <v>376</v>
      </c>
      <c r="BX1334" s="49"/>
      <c r="BZ1334" s="50"/>
      <c r="CA1334" s="50"/>
      <c r="CB1334" s="88" t="str">
        <f t="shared" si="125"/>
        <v>20020504</v>
      </c>
    </row>
    <row r="1335" spans="1:80" s="43" customFormat="1" ht="12.95" customHeight="1" x14ac:dyDescent="0.2">
      <c r="A1335" s="43">
        <v>5</v>
      </c>
      <c r="B1335" s="43">
        <v>4</v>
      </c>
      <c r="C1335" s="43">
        <v>2002</v>
      </c>
      <c r="D1335" s="49" t="s">
        <v>658</v>
      </c>
      <c r="E1335" s="49" t="s">
        <v>299</v>
      </c>
      <c r="F1335" s="49" t="s">
        <v>1010</v>
      </c>
      <c r="G1335" s="49"/>
      <c r="H1335" s="49" t="s">
        <v>40</v>
      </c>
      <c r="I1335" s="49"/>
      <c r="J1335" s="53">
        <v>37380</v>
      </c>
      <c r="K1335" s="49" t="s">
        <v>816</v>
      </c>
      <c r="L1335" s="49" t="s">
        <v>4</v>
      </c>
      <c r="M1335" s="49" t="s">
        <v>587</v>
      </c>
      <c r="N1335" s="54">
        <v>0</v>
      </c>
      <c r="O1335" s="54">
        <v>2</v>
      </c>
      <c r="P1335" s="49" t="s">
        <v>1407</v>
      </c>
      <c r="Q1335" s="49" t="s">
        <v>1263</v>
      </c>
      <c r="R1335" s="49" t="s">
        <v>1264</v>
      </c>
      <c r="S1335" s="49"/>
      <c r="T1335" s="49"/>
      <c r="U1335" s="49"/>
      <c r="V1335" s="49"/>
      <c r="W1335" s="49"/>
      <c r="X1335" s="49"/>
      <c r="Y1335" s="49"/>
      <c r="Z1335" s="54"/>
      <c r="AA1335" s="49"/>
      <c r="AB1335" s="49"/>
      <c r="AC1335" s="49"/>
      <c r="AD1335" s="49"/>
      <c r="AE1335" s="47">
        <f t="shared" si="120"/>
        <v>0</v>
      </c>
      <c r="AF1335" s="47">
        <f t="shared" si="121"/>
        <v>0</v>
      </c>
      <c r="AG1335" s="47">
        <f t="shared" si="122"/>
        <v>1</v>
      </c>
      <c r="AH1335" s="49" t="s">
        <v>1017</v>
      </c>
      <c r="AI1335" s="49" t="s">
        <v>1018</v>
      </c>
      <c r="AJ1335" s="49" t="s">
        <v>376</v>
      </c>
      <c r="AK1335" s="47" t="s">
        <v>658</v>
      </c>
      <c r="AL1335" s="49" t="s">
        <v>1017</v>
      </c>
      <c r="AM1335" s="49" t="s">
        <v>1018</v>
      </c>
      <c r="AN1335" s="49" t="s">
        <v>376</v>
      </c>
      <c r="AO1335" s="47" t="s">
        <v>658</v>
      </c>
      <c r="AP1335" s="49"/>
      <c r="AQ1335" s="49">
        <v>1</v>
      </c>
      <c r="AR1335" s="49"/>
      <c r="AS1335" s="49">
        <v>1</v>
      </c>
      <c r="AT1335" s="43" t="s">
        <v>1308</v>
      </c>
      <c r="AU1335" s="49" t="s">
        <v>376</v>
      </c>
      <c r="AV1335" s="49"/>
      <c r="AW1335" s="49" t="s">
        <v>30</v>
      </c>
      <c r="AX1335" s="49"/>
      <c r="AY1335" s="49" t="s">
        <v>30</v>
      </c>
      <c r="AZ1335" s="49"/>
      <c r="BA1335" s="49"/>
      <c r="BB1335" s="57"/>
      <c r="BC1335" s="49" t="s">
        <v>30</v>
      </c>
      <c r="BD1335" s="57"/>
      <c r="BE1335" s="57" t="s">
        <v>1400</v>
      </c>
      <c r="BF1335" s="32">
        <v>1</v>
      </c>
      <c r="BG1335" s="49">
        <v>1</v>
      </c>
      <c r="BH1335" s="49"/>
      <c r="BI1335" s="49" t="s">
        <v>816</v>
      </c>
      <c r="BJ1335" s="49" t="s">
        <v>587</v>
      </c>
      <c r="BK1335" s="49">
        <v>2002</v>
      </c>
      <c r="BL1335" s="43" t="str">
        <f t="shared" si="123"/>
        <v>2002Chelsea</v>
      </c>
      <c r="BM1335" s="49" t="str">
        <f t="shared" si="124"/>
        <v>Cardiff</v>
      </c>
      <c r="BN1335" s="49"/>
      <c r="BO1335" s="49"/>
      <c r="BP1335" s="49"/>
      <c r="BQ1335" s="49"/>
      <c r="BR1335" s="49"/>
      <c r="BS1335" s="49"/>
      <c r="BT1335" s="49"/>
      <c r="BU1335" s="49"/>
      <c r="BV1335" s="49" t="s">
        <v>376</v>
      </c>
      <c r="BW1335" s="49" t="s">
        <v>376</v>
      </c>
      <c r="BX1335" s="49"/>
      <c r="BZ1335" s="50"/>
      <c r="CA1335" s="50"/>
      <c r="CB1335" s="88" t="str">
        <f t="shared" si="125"/>
        <v>20020504</v>
      </c>
    </row>
    <row r="1336" spans="1:80" s="43" customFormat="1" ht="12.95" customHeight="1" x14ac:dyDescent="0.2">
      <c r="A1336" s="43">
        <v>1</v>
      </c>
      <c r="B1336" s="43">
        <v>7</v>
      </c>
      <c r="C1336" s="43">
        <v>2003</v>
      </c>
      <c r="D1336" s="49" t="s">
        <v>658</v>
      </c>
      <c r="E1336" s="49" t="s">
        <v>298</v>
      </c>
      <c r="F1336" s="49" t="s">
        <v>1327</v>
      </c>
      <c r="G1336" s="49"/>
      <c r="H1336" s="49" t="s">
        <v>1011</v>
      </c>
      <c r="I1336" s="49">
        <v>1</v>
      </c>
      <c r="J1336" s="53">
        <v>37628</v>
      </c>
      <c r="K1336" s="49" t="s">
        <v>821</v>
      </c>
      <c r="L1336" s="49" t="s">
        <v>1014</v>
      </c>
      <c r="M1336" s="49" t="s">
        <v>1094</v>
      </c>
      <c r="N1336" s="54">
        <v>1</v>
      </c>
      <c r="O1336" s="54">
        <v>1</v>
      </c>
      <c r="P1336" s="49" t="s">
        <v>1246</v>
      </c>
      <c r="Q1336" s="49" t="s">
        <v>1101</v>
      </c>
      <c r="R1336" s="49" t="s">
        <v>376</v>
      </c>
      <c r="S1336" s="49"/>
      <c r="T1336" s="49"/>
      <c r="U1336" s="49"/>
      <c r="V1336" s="49"/>
      <c r="W1336" s="49"/>
      <c r="X1336" s="49"/>
      <c r="Y1336" s="49"/>
      <c r="Z1336" s="54"/>
      <c r="AA1336" s="55">
        <v>1</v>
      </c>
      <c r="AB1336" s="55">
        <v>1</v>
      </c>
      <c r="AC1336" s="56">
        <v>0</v>
      </c>
      <c r="AD1336" s="49" t="s">
        <v>1033</v>
      </c>
      <c r="AE1336" s="47">
        <f t="shared" si="120"/>
        <v>0</v>
      </c>
      <c r="AF1336" s="47">
        <f t="shared" si="121"/>
        <v>1</v>
      </c>
      <c r="AG1336" s="47">
        <f t="shared" si="122"/>
        <v>0</v>
      </c>
      <c r="AH1336" s="49" t="s">
        <v>1101</v>
      </c>
      <c r="AI1336" s="49" t="s">
        <v>1159</v>
      </c>
      <c r="AJ1336" s="49" t="s">
        <v>376</v>
      </c>
      <c r="AK1336" s="47" t="s">
        <v>658</v>
      </c>
      <c r="AL1336" s="49" t="s">
        <v>1085</v>
      </c>
      <c r="AM1336" s="49" t="s">
        <v>1086</v>
      </c>
      <c r="AN1336" s="49" t="s">
        <v>376</v>
      </c>
      <c r="AO1336" s="47" t="s">
        <v>658</v>
      </c>
      <c r="AP1336" s="49"/>
      <c r="AQ1336" s="49">
        <v>2</v>
      </c>
      <c r="AR1336" s="49"/>
      <c r="AS1336" s="49"/>
      <c r="AU1336" s="49" t="s">
        <v>376</v>
      </c>
      <c r="AV1336" s="49"/>
      <c r="AW1336" s="49" t="s">
        <v>30</v>
      </c>
      <c r="AX1336" s="49"/>
      <c r="AY1336" s="49"/>
      <c r="AZ1336" s="49" t="s">
        <v>30</v>
      </c>
      <c r="BA1336" s="49"/>
      <c r="BB1336" s="57"/>
      <c r="BC1336" s="49"/>
      <c r="BD1336" s="57"/>
      <c r="BE1336" s="57"/>
      <c r="BF1336" s="32">
        <v>1</v>
      </c>
      <c r="BG1336" s="49">
        <v>1</v>
      </c>
      <c r="BH1336" s="49"/>
      <c r="BI1336" s="49" t="s">
        <v>821</v>
      </c>
      <c r="BJ1336" s="49" t="s">
        <v>1094</v>
      </c>
      <c r="BK1336" s="49">
        <v>2003</v>
      </c>
      <c r="BL1336" s="43" t="str">
        <f t="shared" si="123"/>
        <v>2003Manchester United</v>
      </c>
      <c r="BM1336" s="49" t="str">
        <f t="shared" si="124"/>
        <v>Manchester United</v>
      </c>
      <c r="BN1336" s="49"/>
      <c r="BO1336" s="49"/>
      <c r="BP1336" s="49"/>
      <c r="BQ1336" s="49"/>
      <c r="BR1336" s="49"/>
      <c r="BS1336" s="49"/>
      <c r="BT1336" s="49"/>
      <c r="BU1336" s="49"/>
      <c r="BV1336" s="49" t="s">
        <v>376</v>
      </c>
      <c r="BW1336" s="49" t="s">
        <v>376</v>
      </c>
      <c r="BX1336" s="49"/>
      <c r="BY1336" s="49"/>
      <c r="BZ1336" s="50"/>
      <c r="CA1336" s="50"/>
      <c r="CB1336" s="88" t="str">
        <f t="shared" si="125"/>
        <v>20030107</v>
      </c>
    </row>
    <row r="1337" spans="1:80" s="43" customFormat="1" ht="12.95" customHeight="1" x14ac:dyDescent="0.2">
      <c r="A1337" s="43">
        <v>1</v>
      </c>
      <c r="B1337" s="43">
        <v>7</v>
      </c>
      <c r="C1337" s="43">
        <v>2003</v>
      </c>
      <c r="D1337" s="49" t="s">
        <v>658</v>
      </c>
      <c r="E1337" s="49" t="s">
        <v>298</v>
      </c>
      <c r="F1337" s="49" t="s">
        <v>1327</v>
      </c>
      <c r="G1337" s="49"/>
      <c r="H1337" s="49" t="s">
        <v>1011</v>
      </c>
      <c r="I1337" s="49">
        <v>1</v>
      </c>
      <c r="J1337" s="53">
        <v>37628</v>
      </c>
      <c r="K1337" s="49" t="s">
        <v>1094</v>
      </c>
      <c r="L1337" s="49" t="s">
        <v>1014</v>
      </c>
      <c r="M1337" s="49" t="s">
        <v>821</v>
      </c>
      <c r="N1337" s="54">
        <v>1</v>
      </c>
      <c r="O1337" s="54">
        <v>1</v>
      </c>
      <c r="P1337" s="49" t="s">
        <v>1246</v>
      </c>
      <c r="Q1337" s="49" t="s">
        <v>1101</v>
      </c>
      <c r="R1337" s="49" t="s">
        <v>376</v>
      </c>
      <c r="S1337" s="49"/>
      <c r="T1337" s="49"/>
      <c r="U1337" s="49"/>
      <c r="V1337" s="49"/>
      <c r="W1337" s="49"/>
      <c r="X1337" s="49"/>
      <c r="Y1337" s="49"/>
      <c r="Z1337" s="54"/>
      <c r="AA1337" s="55">
        <v>1</v>
      </c>
      <c r="AB1337" s="55">
        <v>1</v>
      </c>
      <c r="AC1337" s="56">
        <v>1</v>
      </c>
      <c r="AD1337" s="49" t="s">
        <v>1037</v>
      </c>
      <c r="AE1337" s="47">
        <f t="shared" si="120"/>
        <v>0</v>
      </c>
      <c r="AF1337" s="47">
        <f t="shared" si="121"/>
        <v>1</v>
      </c>
      <c r="AG1337" s="47">
        <f t="shared" si="122"/>
        <v>0</v>
      </c>
      <c r="AH1337" s="49" t="s">
        <v>1085</v>
      </c>
      <c r="AI1337" s="49" t="s">
        <v>1086</v>
      </c>
      <c r="AJ1337" s="49" t="s">
        <v>376</v>
      </c>
      <c r="AK1337" s="47" t="s">
        <v>658</v>
      </c>
      <c r="AL1337" s="49" t="s">
        <v>1101</v>
      </c>
      <c r="AM1337" s="49" t="s">
        <v>1159</v>
      </c>
      <c r="AN1337" s="49" t="s">
        <v>376</v>
      </c>
      <c r="AO1337" s="47" t="s">
        <v>658</v>
      </c>
      <c r="AP1337" s="49"/>
      <c r="AQ1337" s="49">
        <v>2</v>
      </c>
      <c r="AR1337" s="49"/>
      <c r="AS1337" s="49"/>
      <c r="AU1337" s="49" t="s">
        <v>376</v>
      </c>
      <c r="AV1337" s="49"/>
      <c r="AW1337" s="49" t="s">
        <v>30</v>
      </c>
      <c r="AX1337" s="49"/>
      <c r="AY1337" s="49"/>
      <c r="AZ1337" s="49" t="s">
        <v>30</v>
      </c>
      <c r="BA1337" s="49"/>
      <c r="BB1337" s="57"/>
      <c r="BC1337" s="49"/>
      <c r="BD1337" s="57"/>
      <c r="BE1337" s="57"/>
      <c r="BF1337" s="32">
        <v>1</v>
      </c>
      <c r="BG1337" s="49">
        <v>1</v>
      </c>
      <c r="BH1337" s="49"/>
      <c r="BI1337" s="49" t="s">
        <v>1094</v>
      </c>
      <c r="BJ1337" s="49" t="s">
        <v>821</v>
      </c>
      <c r="BK1337" s="49">
        <v>2003</v>
      </c>
      <c r="BL1337" s="43" t="str">
        <f t="shared" si="123"/>
        <v>2003Blackburn Rovers</v>
      </c>
      <c r="BM1337" s="49" t="str">
        <f t="shared" si="124"/>
        <v>Manchester United</v>
      </c>
      <c r="BN1337" s="49"/>
      <c r="BO1337" s="49"/>
      <c r="BP1337" s="49"/>
      <c r="BQ1337" s="49"/>
      <c r="BR1337" s="49"/>
      <c r="BS1337" s="49"/>
      <c r="BT1337" s="49"/>
      <c r="BU1337" s="49"/>
      <c r="BV1337" s="49" t="s">
        <v>376</v>
      </c>
      <c r="BW1337" s="49" t="s">
        <v>376</v>
      </c>
      <c r="BX1337" s="49"/>
      <c r="BY1337" s="49"/>
      <c r="BZ1337" s="50"/>
      <c r="CA1337" s="50"/>
      <c r="CB1337" s="88" t="str">
        <f t="shared" si="125"/>
        <v>20030107</v>
      </c>
    </row>
    <row r="1338" spans="1:80" s="43" customFormat="1" ht="12.95" customHeight="1" x14ac:dyDescent="0.2">
      <c r="A1338" s="43">
        <v>1</v>
      </c>
      <c r="B1338" s="43">
        <v>8</v>
      </c>
      <c r="C1338" s="43">
        <v>2003</v>
      </c>
      <c r="D1338" s="43" t="s">
        <v>658</v>
      </c>
      <c r="E1338" s="43" t="s">
        <v>298</v>
      </c>
      <c r="F1338" s="51" t="s">
        <v>1327</v>
      </c>
      <c r="H1338" s="51" t="s">
        <v>1011</v>
      </c>
      <c r="I1338" s="51">
        <v>1</v>
      </c>
      <c r="J1338" s="52">
        <v>37629</v>
      </c>
      <c r="K1338" s="43" t="s">
        <v>1207</v>
      </c>
      <c r="L1338" s="43" t="s">
        <v>3</v>
      </c>
      <c r="M1338" s="43" t="s">
        <v>588</v>
      </c>
      <c r="N1338" s="46">
        <v>2</v>
      </c>
      <c r="O1338" s="46">
        <v>1</v>
      </c>
      <c r="P1338" s="51" t="s">
        <v>1163</v>
      </c>
      <c r="Q1338" s="51" t="s">
        <v>1097</v>
      </c>
      <c r="R1338" s="51" t="s">
        <v>376</v>
      </c>
      <c r="AD1338" s="43" t="s">
        <v>1033</v>
      </c>
      <c r="AE1338" s="47">
        <f t="shared" si="120"/>
        <v>1</v>
      </c>
      <c r="AF1338" s="47">
        <f t="shared" si="121"/>
        <v>0</v>
      </c>
      <c r="AG1338" s="47">
        <f t="shared" si="122"/>
        <v>0</v>
      </c>
      <c r="AH1338" s="43" t="s">
        <v>1097</v>
      </c>
      <c r="AI1338" s="43" t="s">
        <v>1098</v>
      </c>
      <c r="AJ1338" s="43" t="s">
        <v>376</v>
      </c>
      <c r="AK1338" s="43" t="s">
        <v>658</v>
      </c>
      <c r="AL1338" s="43" t="s">
        <v>588</v>
      </c>
      <c r="AM1338" s="43" t="s">
        <v>1175</v>
      </c>
      <c r="AN1338" s="43" t="s">
        <v>376</v>
      </c>
      <c r="AO1338" s="43" t="s">
        <v>658</v>
      </c>
      <c r="AQ1338" s="43">
        <v>2</v>
      </c>
      <c r="AU1338" s="43" t="s">
        <v>376</v>
      </c>
      <c r="AW1338" s="43" t="s">
        <v>30</v>
      </c>
      <c r="AZ1338" s="43" t="s">
        <v>30</v>
      </c>
      <c r="BA1338" s="51"/>
      <c r="BB1338" s="48"/>
      <c r="BF1338" s="43">
        <v>1</v>
      </c>
      <c r="BG1338" s="43">
        <v>2</v>
      </c>
      <c r="BH1338" s="43">
        <v>1</v>
      </c>
      <c r="BI1338" s="43" t="s">
        <v>1207</v>
      </c>
      <c r="BJ1338" s="43" t="s">
        <v>588</v>
      </c>
      <c r="BK1338" s="43">
        <v>2003</v>
      </c>
      <c r="BL1338" s="43" t="str">
        <f t="shared" si="123"/>
        <v>2003Sheffield United</v>
      </c>
      <c r="BM1338" s="49" t="str">
        <f t="shared" si="124"/>
        <v>Sheffield United</v>
      </c>
      <c r="BV1338" s="43" t="s">
        <v>376</v>
      </c>
      <c r="BW1338" s="43" t="s">
        <v>376</v>
      </c>
      <c r="BY1338" s="47"/>
      <c r="BZ1338" s="50"/>
      <c r="CA1338" s="50"/>
      <c r="CB1338" s="88" t="str">
        <f t="shared" si="125"/>
        <v>20030108</v>
      </c>
    </row>
    <row r="1339" spans="1:80" s="43" customFormat="1" ht="12.95" customHeight="1" x14ac:dyDescent="0.2">
      <c r="A1339" s="43">
        <v>1</v>
      </c>
      <c r="B1339" s="43">
        <v>8</v>
      </c>
      <c r="C1339" s="43">
        <v>2003</v>
      </c>
      <c r="D1339" s="49" t="s">
        <v>658</v>
      </c>
      <c r="E1339" s="49" t="s">
        <v>298</v>
      </c>
      <c r="F1339" s="49" t="s">
        <v>1327</v>
      </c>
      <c r="G1339" s="49"/>
      <c r="H1339" s="49" t="s">
        <v>1011</v>
      </c>
      <c r="I1339" s="49">
        <v>1</v>
      </c>
      <c r="J1339" s="53">
        <v>37629</v>
      </c>
      <c r="K1339" s="49" t="s">
        <v>588</v>
      </c>
      <c r="L1339" s="49" t="s">
        <v>4</v>
      </c>
      <c r="M1339" s="49" t="s">
        <v>1207</v>
      </c>
      <c r="N1339" s="54">
        <v>1</v>
      </c>
      <c r="O1339" s="54">
        <v>2</v>
      </c>
      <c r="P1339" s="49" t="s">
        <v>1163</v>
      </c>
      <c r="Q1339" s="49" t="s">
        <v>1097</v>
      </c>
      <c r="R1339" s="49" t="s">
        <v>376</v>
      </c>
      <c r="S1339" s="49"/>
      <c r="T1339" s="49"/>
      <c r="U1339" s="49"/>
      <c r="V1339" s="49"/>
      <c r="W1339" s="49"/>
      <c r="X1339" s="49"/>
      <c r="Y1339" s="49"/>
      <c r="Z1339" s="54"/>
      <c r="AA1339" s="55">
        <v>1</v>
      </c>
      <c r="AB1339" s="55">
        <v>2</v>
      </c>
      <c r="AC1339" s="56">
        <v>1</v>
      </c>
      <c r="AD1339" s="49" t="s">
        <v>1037</v>
      </c>
      <c r="AE1339" s="47">
        <f t="shared" si="120"/>
        <v>0</v>
      </c>
      <c r="AF1339" s="47">
        <f t="shared" si="121"/>
        <v>0</v>
      </c>
      <c r="AG1339" s="47">
        <f t="shared" si="122"/>
        <v>1</v>
      </c>
      <c r="AH1339" s="49" t="s">
        <v>588</v>
      </c>
      <c r="AI1339" s="49" t="s">
        <v>1175</v>
      </c>
      <c r="AJ1339" s="49" t="s">
        <v>376</v>
      </c>
      <c r="AK1339" s="47" t="s">
        <v>658</v>
      </c>
      <c r="AL1339" s="49" t="s">
        <v>1097</v>
      </c>
      <c r="AM1339" s="49" t="s">
        <v>1098</v>
      </c>
      <c r="AN1339" s="49" t="s">
        <v>376</v>
      </c>
      <c r="AO1339" s="47" t="s">
        <v>658</v>
      </c>
      <c r="AP1339" s="49"/>
      <c r="AQ1339" s="49">
        <v>2</v>
      </c>
      <c r="AR1339" s="49"/>
      <c r="AS1339" s="49"/>
      <c r="AU1339" s="49" t="s">
        <v>376</v>
      </c>
      <c r="AV1339" s="49"/>
      <c r="AW1339" s="49" t="s">
        <v>30</v>
      </c>
      <c r="AX1339" s="49"/>
      <c r="AY1339" s="49"/>
      <c r="AZ1339" s="49" t="s">
        <v>30</v>
      </c>
      <c r="BA1339" s="49"/>
      <c r="BB1339" s="57"/>
      <c r="BC1339" s="49"/>
      <c r="BD1339" s="57"/>
      <c r="BE1339" s="57"/>
      <c r="BF1339" s="32">
        <v>1</v>
      </c>
      <c r="BG1339" s="49">
        <v>1</v>
      </c>
      <c r="BH1339" s="49"/>
      <c r="BI1339" s="49" t="s">
        <v>588</v>
      </c>
      <c r="BJ1339" s="49" t="s">
        <v>1207</v>
      </c>
      <c r="BK1339" s="49">
        <v>2003</v>
      </c>
      <c r="BL1339" s="43" t="str">
        <f t="shared" si="123"/>
        <v>2003Liverpool</v>
      </c>
      <c r="BM1339" s="49" t="str">
        <f t="shared" si="124"/>
        <v>Sheffield United</v>
      </c>
      <c r="BN1339" s="49"/>
      <c r="BO1339" s="49"/>
      <c r="BP1339" s="49"/>
      <c r="BQ1339" s="49"/>
      <c r="BR1339" s="49"/>
      <c r="BS1339" s="49"/>
      <c r="BT1339" s="49"/>
      <c r="BU1339" s="49"/>
      <c r="BV1339" s="49" t="s">
        <v>376</v>
      </c>
      <c r="BW1339" s="49" t="s">
        <v>376</v>
      </c>
      <c r="BX1339" s="49"/>
      <c r="BY1339" s="47"/>
      <c r="BZ1339" s="50"/>
      <c r="CA1339" s="50"/>
      <c r="CB1339" s="88" t="str">
        <f t="shared" si="125"/>
        <v>20030108</v>
      </c>
    </row>
    <row r="1340" spans="1:80" s="43" customFormat="1" ht="12.95" customHeight="1" x14ac:dyDescent="0.2">
      <c r="A1340" s="43">
        <v>1</v>
      </c>
      <c r="B1340" s="43">
        <v>21</v>
      </c>
      <c r="C1340" s="43">
        <v>2003</v>
      </c>
      <c r="D1340" s="49" t="s">
        <v>658</v>
      </c>
      <c r="E1340" s="49" t="s">
        <v>298</v>
      </c>
      <c r="F1340" s="49" t="s">
        <v>1327</v>
      </c>
      <c r="G1340" s="49"/>
      <c r="H1340" s="49" t="s">
        <v>1011</v>
      </c>
      <c r="I1340" s="49">
        <v>2</v>
      </c>
      <c r="J1340" s="53">
        <v>37642</v>
      </c>
      <c r="K1340" s="49" t="s">
        <v>588</v>
      </c>
      <c r="L1340" s="49" t="s">
        <v>3</v>
      </c>
      <c r="M1340" s="49" t="s">
        <v>1207</v>
      </c>
      <c r="N1340" s="54">
        <v>2</v>
      </c>
      <c r="O1340" s="54">
        <v>0</v>
      </c>
      <c r="P1340" s="49" t="s">
        <v>1141</v>
      </c>
      <c r="Q1340" s="49" t="s">
        <v>588</v>
      </c>
      <c r="R1340" s="49" t="s">
        <v>376</v>
      </c>
      <c r="S1340" s="49" t="s">
        <v>1396</v>
      </c>
      <c r="T1340" s="49"/>
      <c r="U1340" s="49"/>
      <c r="V1340" s="49"/>
      <c r="W1340" s="49"/>
      <c r="X1340" s="49"/>
      <c r="Y1340" s="49"/>
      <c r="Z1340" s="54"/>
      <c r="AA1340" s="55">
        <v>3</v>
      </c>
      <c r="AB1340" s="55">
        <v>2</v>
      </c>
      <c r="AC1340" s="56">
        <v>1</v>
      </c>
      <c r="AD1340" s="49" t="s">
        <v>1033</v>
      </c>
      <c r="AE1340" s="47">
        <f t="shared" si="120"/>
        <v>1</v>
      </c>
      <c r="AF1340" s="47">
        <f t="shared" si="121"/>
        <v>0</v>
      </c>
      <c r="AG1340" s="47">
        <f t="shared" si="122"/>
        <v>0</v>
      </c>
      <c r="AH1340" s="49" t="s">
        <v>588</v>
      </c>
      <c r="AI1340" s="49" t="s">
        <v>1175</v>
      </c>
      <c r="AJ1340" s="49" t="s">
        <v>376</v>
      </c>
      <c r="AK1340" s="47" t="s">
        <v>658</v>
      </c>
      <c r="AL1340" s="49" t="s">
        <v>1097</v>
      </c>
      <c r="AM1340" s="49" t="s">
        <v>1098</v>
      </c>
      <c r="AN1340" s="49" t="s">
        <v>376</v>
      </c>
      <c r="AO1340" s="47" t="s">
        <v>658</v>
      </c>
      <c r="AP1340" s="49"/>
      <c r="AQ1340" s="49">
        <v>2</v>
      </c>
      <c r="AR1340" s="49"/>
      <c r="AS1340" s="49"/>
      <c r="AU1340" s="49" t="s">
        <v>376</v>
      </c>
      <c r="AV1340" s="49"/>
      <c r="AW1340" s="49" t="s">
        <v>30</v>
      </c>
      <c r="AX1340" s="49"/>
      <c r="AY1340" s="49"/>
      <c r="AZ1340" s="49" t="s">
        <v>30</v>
      </c>
      <c r="BA1340" s="49"/>
      <c r="BB1340" s="57"/>
      <c r="BC1340" s="49"/>
      <c r="BD1340" s="57"/>
      <c r="BE1340" s="57"/>
      <c r="BF1340" s="32">
        <v>1</v>
      </c>
      <c r="BG1340" s="49">
        <v>1</v>
      </c>
      <c r="BH1340" s="49"/>
      <c r="BI1340" s="49" t="s">
        <v>588</v>
      </c>
      <c r="BJ1340" s="49" t="s">
        <v>1207</v>
      </c>
      <c r="BK1340" s="49">
        <v>2003</v>
      </c>
      <c r="BL1340" s="43" t="str">
        <f t="shared" si="123"/>
        <v>2003Liverpool</v>
      </c>
      <c r="BM1340" s="49" t="str">
        <f t="shared" si="124"/>
        <v>Liverpool</v>
      </c>
      <c r="BN1340" s="49"/>
      <c r="BO1340" s="49"/>
      <c r="BP1340" s="49"/>
      <c r="BQ1340" s="49"/>
      <c r="BR1340" s="49"/>
      <c r="BS1340" s="49"/>
      <c r="BT1340" s="49"/>
      <c r="BU1340" s="49"/>
      <c r="BV1340" s="49" t="s">
        <v>376</v>
      </c>
      <c r="BW1340" s="49" t="s">
        <v>376</v>
      </c>
      <c r="BX1340" s="49"/>
      <c r="BY1340" s="49"/>
      <c r="BZ1340" s="50"/>
      <c r="CA1340" s="50"/>
      <c r="CB1340" s="88" t="str">
        <f t="shared" si="125"/>
        <v>20030121</v>
      </c>
    </row>
    <row r="1341" spans="1:80" s="43" customFormat="1" ht="12.95" customHeight="1" x14ac:dyDescent="0.2">
      <c r="A1341" s="43">
        <v>1</v>
      </c>
      <c r="B1341" s="43">
        <v>21</v>
      </c>
      <c r="C1341" s="43">
        <v>2003</v>
      </c>
      <c r="D1341" s="43" t="s">
        <v>658</v>
      </c>
      <c r="E1341" s="43" t="s">
        <v>298</v>
      </c>
      <c r="F1341" s="51" t="s">
        <v>1327</v>
      </c>
      <c r="H1341" s="51" t="s">
        <v>1011</v>
      </c>
      <c r="I1341" s="51">
        <v>2</v>
      </c>
      <c r="J1341" s="52">
        <v>37642</v>
      </c>
      <c r="K1341" s="43" t="s">
        <v>1207</v>
      </c>
      <c r="L1341" s="43" t="s">
        <v>4</v>
      </c>
      <c r="M1341" s="43" t="s">
        <v>588</v>
      </c>
      <c r="N1341" s="46">
        <v>0</v>
      </c>
      <c r="O1341" s="46">
        <v>2</v>
      </c>
      <c r="P1341" s="51" t="s">
        <v>1141</v>
      </c>
      <c r="Q1341" s="51" t="s">
        <v>588</v>
      </c>
      <c r="R1341" s="51" t="s">
        <v>376</v>
      </c>
      <c r="AD1341" s="43" t="s">
        <v>1037</v>
      </c>
      <c r="AE1341" s="47">
        <f t="shared" si="120"/>
        <v>0</v>
      </c>
      <c r="AF1341" s="47">
        <f t="shared" si="121"/>
        <v>0</v>
      </c>
      <c r="AG1341" s="47">
        <f t="shared" si="122"/>
        <v>1</v>
      </c>
      <c r="AH1341" s="43" t="s">
        <v>1097</v>
      </c>
      <c r="AI1341" s="43" t="s">
        <v>1098</v>
      </c>
      <c r="AJ1341" s="43" t="s">
        <v>376</v>
      </c>
      <c r="AK1341" s="43" t="s">
        <v>658</v>
      </c>
      <c r="AL1341" s="43" t="s">
        <v>588</v>
      </c>
      <c r="AM1341" s="43" t="s">
        <v>1175</v>
      </c>
      <c r="AN1341" s="43" t="s">
        <v>376</v>
      </c>
      <c r="AO1341" s="43" t="s">
        <v>658</v>
      </c>
      <c r="AQ1341" s="43">
        <v>2</v>
      </c>
      <c r="AU1341" s="43" t="s">
        <v>376</v>
      </c>
      <c r="AW1341" s="43" t="s">
        <v>30</v>
      </c>
      <c r="AZ1341" s="43" t="s">
        <v>30</v>
      </c>
      <c r="BA1341" s="51"/>
      <c r="BB1341" s="48"/>
      <c r="BF1341" s="43">
        <v>1</v>
      </c>
      <c r="BG1341" s="43">
        <v>2</v>
      </c>
      <c r="BH1341" s="43">
        <v>1</v>
      </c>
      <c r="BI1341" s="43" t="s">
        <v>1207</v>
      </c>
      <c r="BJ1341" s="43" t="s">
        <v>588</v>
      </c>
      <c r="BK1341" s="43">
        <v>2003</v>
      </c>
      <c r="BL1341" s="43" t="str">
        <f t="shared" si="123"/>
        <v>2003Sheffield United</v>
      </c>
      <c r="BM1341" s="49" t="str">
        <f t="shared" si="124"/>
        <v>Liverpool</v>
      </c>
      <c r="BV1341" s="43" t="s">
        <v>376</v>
      </c>
      <c r="BW1341" s="43" t="s">
        <v>376</v>
      </c>
      <c r="BY1341" s="49"/>
      <c r="BZ1341" s="50"/>
      <c r="CA1341" s="50"/>
      <c r="CB1341" s="88" t="str">
        <f t="shared" si="125"/>
        <v>20030121</v>
      </c>
    </row>
    <row r="1342" spans="1:80" s="43" customFormat="1" ht="12.95" customHeight="1" x14ac:dyDescent="0.2">
      <c r="A1342" s="43">
        <v>1</v>
      </c>
      <c r="B1342" s="43">
        <v>22</v>
      </c>
      <c r="C1342" s="43">
        <v>2003</v>
      </c>
      <c r="D1342" s="49" t="s">
        <v>658</v>
      </c>
      <c r="E1342" s="49" t="s">
        <v>298</v>
      </c>
      <c r="F1342" s="49" t="s">
        <v>1327</v>
      </c>
      <c r="G1342" s="49"/>
      <c r="H1342" s="49" t="s">
        <v>1011</v>
      </c>
      <c r="I1342" s="49">
        <v>2</v>
      </c>
      <c r="J1342" s="53">
        <v>37643</v>
      </c>
      <c r="K1342" s="49" t="s">
        <v>1094</v>
      </c>
      <c r="L1342" s="49" t="s">
        <v>4</v>
      </c>
      <c r="M1342" s="49" t="s">
        <v>821</v>
      </c>
      <c r="N1342" s="54">
        <v>1</v>
      </c>
      <c r="O1342" s="54">
        <v>3</v>
      </c>
      <c r="P1342" s="49" t="s">
        <v>1178</v>
      </c>
      <c r="Q1342" s="49" t="s">
        <v>1085</v>
      </c>
      <c r="R1342" s="49" t="s">
        <v>376</v>
      </c>
      <c r="S1342" s="49"/>
      <c r="T1342" s="49"/>
      <c r="U1342" s="49"/>
      <c r="V1342" s="49"/>
      <c r="W1342" s="49"/>
      <c r="X1342" s="49"/>
      <c r="Y1342" s="49"/>
      <c r="Z1342" s="54"/>
      <c r="AA1342" s="55">
        <v>2</v>
      </c>
      <c r="AB1342" s="55">
        <v>4</v>
      </c>
      <c r="AC1342" s="56">
        <v>1</v>
      </c>
      <c r="AD1342" s="49" t="s">
        <v>1033</v>
      </c>
      <c r="AE1342" s="47">
        <f t="shared" si="120"/>
        <v>0</v>
      </c>
      <c r="AF1342" s="47">
        <f t="shared" si="121"/>
        <v>0</v>
      </c>
      <c r="AG1342" s="47">
        <f t="shared" si="122"/>
        <v>1</v>
      </c>
      <c r="AH1342" s="49" t="s">
        <v>1085</v>
      </c>
      <c r="AI1342" s="49" t="s">
        <v>1086</v>
      </c>
      <c r="AJ1342" s="49" t="s">
        <v>376</v>
      </c>
      <c r="AK1342" s="47" t="s">
        <v>658</v>
      </c>
      <c r="AL1342" s="49" t="s">
        <v>1101</v>
      </c>
      <c r="AM1342" s="49" t="s">
        <v>1159</v>
      </c>
      <c r="AN1342" s="49" t="s">
        <v>376</v>
      </c>
      <c r="AO1342" s="47" t="s">
        <v>658</v>
      </c>
      <c r="AP1342" s="49"/>
      <c r="AQ1342" s="49">
        <v>2</v>
      </c>
      <c r="AR1342" s="49"/>
      <c r="AS1342" s="49">
        <v>1</v>
      </c>
      <c r="AU1342" s="49" t="s">
        <v>376</v>
      </c>
      <c r="AV1342" s="49"/>
      <c r="AW1342" s="49" t="s">
        <v>30</v>
      </c>
      <c r="AX1342" s="49"/>
      <c r="AY1342" s="49"/>
      <c r="AZ1342" s="49" t="s">
        <v>30</v>
      </c>
      <c r="BA1342" s="49"/>
      <c r="BB1342" s="57"/>
      <c r="BC1342" s="49"/>
      <c r="BD1342" s="57"/>
      <c r="BE1342" s="57"/>
      <c r="BF1342" s="32">
        <v>1</v>
      </c>
      <c r="BG1342" s="49">
        <v>1</v>
      </c>
      <c r="BH1342" s="49"/>
      <c r="BI1342" s="49" t="s">
        <v>1094</v>
      </c>
      <c r="BJ1342" s="49" t="s">
        <v>821</v>
      </c>
      <c r="BK1342" s="49">
        <v>2003</v>
      </c>
      <c r="BL1342" s="43" t="str">
        <f t="shared" si="123"/>
        <v>2003Blackburn Rovers</v>
      </c>
      <c r="BM1342" s="49" t="str">
        <f t="shared" si="124"/>
        <v>Blackburn Rovers</v>
      </c>
      <c r="BN1342" s="49"/>
      <c r="BO1342" s="49"/>
      <c r="BP1342" s="49"/>
      <c r="BQ1342" s="49"/>
      <c r="BR1342" s="49"/>
      <c r="BS1342" s="49"/>
      <c r="BT1342" s="49"/>
      <c r="BU1342" s="49"/>
      <c r="BV1342" s="49" t="s">
        <v>376</v>
      </c>
      <c r="BW1342" s="49" t="s">
        <v>376</v>
      </c>
      <c r="BX1342" s="49"/>
      <c r="BY1342" s="49"/>
      <c r="BZ1342" s="50"/>
      <c r="CA1342" s="50"/>
      <c r="CB1342" s="88" t="str">
        <f t="shared" si="125"/>
        <v>20030122</v>
      </c>
    </row>
    <row r="1343" spans="1:80" s="43" customFormat="1" ht="12.95" customHeight="1" x14ac:dyDescent="0.2">
      <c r="A1343" s="43">
        <v>1</v>
      </c>
      <c r="B1343" s="43">
        <v>22</v>
      </c>
      <c r="C1343" s="43">
        <v>2003</v>
      </c>
      <c r="D1343" s="49" t="s">
        <v>658</v>
      </c>
      <c r="E1343" s="49" t="s">
        <v>298</v>
      </c>
      <c r="F1343" s="49" t="s">
        <v>1327</v>
      </c>
      <c r="G1343" s="49"/>
      <c r="H1343" s="49" t="s">
        <v>1011</v>
      </c>
      <c r="I1343" s="49">
        <v>2</v>
      </c>
      <c r="J1343" s="53">
        <v>37643</v>
      </c>
      <c r="K1343" s="49" t="s">
        <v>821</v>
      </c>
      <c r="L1343" s="49" t="s">
        <v>3</v>
      </c>
      <c r="M1343" s="49" t="s">
        <v>1094</v>
      </c>
      <c r="N1343" s="54">
        <v>3</v>
      </c>
      <c r="O1343" s="54">
        <v>1</v>
      </c>
      <c r="P1343" s="49" t="s">
        <v>1178</v>
      </c>
      <c r="Q1343" s="49" t="s">
        <v>1085</v>
      </c>
      <c r="R1343" s="49" t="s">
        <v>376</v>
      </c>
      <c r="S1343" s="49"/>
      <c r="T1343" s="49"/>
      <c r="U1343" s="49"/>
      <c r="V1343" s="49"/>
      <c r="W1343" s="49"/>
      <c r="X1343" s="49"/>
      <c r="Y1343" s="49"/>
      <c r="Z1343" s="54"/>
      <c r="AA1343" s="55">
        <v>4</v>
      </c>
      <c r="AB1343" s="55">
        <v>2</v>
      </c>
      <c r="AC1343" s="56">
        <v>3</v>
      </c>
      <c r="AD1343" s="49" t="s">
        <v>1037</v>
      </c>
      <c r="AE1343" s="47">
        <f t="shared" si="120"/>
        <v>1</v>
      </c>
      <c r="AF1343" s="47">
        <f t="shared" si="121"/>
        <v>0</v>
      </c>
      <c r="AG1343" s="47">
        <f t="shared" si="122"/>
        <v>0</v>
      </c>
      <c r="AH1343" s="49" t="s">
        <v>1101</v>
      </c>
      <c r="AI1343" s="49" t="s">
        <v>1159</v>
      </c>
      <c r="AJ1343" s="49" t="s">
        <v>376</v>
      </c>
      <c r="AK1343" s="47" t="s">
        <v>658</v>
      </c>
      <c r="AL1343" s="49" t="s">
        <v>1085</v>
      </c>
      <c r="AM1343" s="49" t="s">
        <v>1086</v>
      </c>
      <c r="AN1343" s="49" t="s">
        <v>376</v>
      </c>
      <c r="AO1343" s="47" t="s">
        <v>658</v>
      </c>
      <c r="AP1343" s="49"/>
      <c r="AQ1343" s="49">
        <v>2</v>
      </c>
      <c r="AR1343" s="49"/>
      <c r="AS1343" s="49"/>
      <c r="AU1343" s="49" t="s">
        <v>376</v>
      </c>
      <c r="AV1343" s="49"/>
      <c r="AW1343" s="49" t="s">
        <v>30</v>
      </c>
      <c r="AX1343" s="49"/>
      <c r="AY1343" s="49"/>
      <c r="AZ1343" s="49" t="s">
        <v>30</v>
      </c>
      <c r="BA1343" s="49"/>
      <c r="BB1343" s="57"/>
      <c r="BC1343" s="49"/>
      <c r="BD1343" s="57"/>
      <c r="BE1343" s="57"/>
      <c r="BF1343" s="32">
        <v>1</v>
      </c>
      <c r="BG1343" s="49">
        <v>1</v>
      </c>
      <c r="BH1343" s="49"/>
      <c r="BI1343" s="49" t="s">
        <v>821</v>
      </c>
      <c r="BJ1343" s="49" t="s">
        <v>1094</v>
      </c>
      <c r="BK1343" s="49">
        <v>2003</v>
      </c>
      <c r="BL1343" s="43" t="str">
        <f t="shared" si="123"/>
        <v>2003Manchester United</v>
      </c>
      <c r="BM1343" s="49" t="str">
        <f t="shared" si="124"/>
        <v>Blackburn Rovers</v>
      </c>
      <c r="BN1343" s="49"/>
      <c r="BO1343" s="49"/>
      <c r="BP1343" s="49"/>
      <c r="BQ1343" s="49"/>
      <c r="BR1343" s="49"/>
      <c r="BS1343" s="49"/>
      <c r="BT1343" s="49"/>
      <c r="BU1343" s="49"/>
      <c r="BV1343" s="49" t="s">
        <v>376</v>
      </c>
      <c r="BW1343" s="49" t="s">
        <v>376</v>
      </c>
      <c r="BX1343" s="49"/>
      <c r="BY1343" s="49"/>
      <c r="BZ1343" s="50"/>
      <c r="CA1343" s="50"/>
      <c r="CB1343" s="88" t="str">
        <f t="shared" si="125"/>
        <v>20030122</v>
      </c>
    </row>
    <row r="1344" spans="1:80" s="43" customFormat="1" ht="12.95" customHeight="1" x14ac:dyDescent="0.2">
      <c r="A1344" s="43">
        <v>3</v>
      </c>
      <c r="B1344" s="43">
        <v>2</v>
      </c>
      <c r="C1344" s="43">
        <v>2003</v>
      </c>
      <c r="D1344" s="49" t="s">
        <v>658</v>
      </c>
      <c r="E1344" s="49" t="s">
        <v>298</v>
      </c>
      <c r="F1344" s="49" t="s">
        <v>1327</v>
      </c>
      <c r="G1344" s="49"/>
      <c r="H1344" s="49" t="s">
        <v>40</v>
      </c>
      <c r="I1344" s="49"/>
      <c r="J1344" s="53">
        <v>37682</v>
      </c>
      <c r="K1344" s="49" t="s">
        <v>588</v>
      </c>
      <c r="L1344" s="49" t="s">
        <v>3</v>
      </c>
      <c r="M1344" s="49" t="s">
        <v>821</v>
      </c>
      <c r="N1344" s="54">
        <v>2</v>
      </c>
      <c r="O1344" s="54">
        <v>0</v>
      </c>
      <c r="P1344" s="49" t="s">
        <v>1407</v>
      </c>
      <c r="Q1344" s="49" t="s">
        <v>1263</v>
      </c>
      <c r="R1344" s="49" t="s">
        <v>1264</v>
      </c>
      <c r="S1344" s="49"/>
      <c r="T1344" s="49"/>
      <c r="U1344" s="49"/>
      <c r="V1344" s="49"/>
      <c r="W1344" s="49"/>
      <c r="X1344" s="49"/>
      <c r="Y1344" s="49"/>
      <c r="Z1344" s="54"/>
      <c r="AA1344" s="49"/>
      <c r="AB1344" s="49"/>
      <c r="AC1344" s="49"/>
      <c r="AD1344" s="49"/>
      <c r="AE1344" s="47">
        <f t="shared" si="120"/>
        <v>1</v>
      </c>
      <c r="AF1344" s="47">
        <f t="shared" si="121"/>
        <v>0</v>
      </c>
      <c r="AG1344" s="47">
        <f t="shared" si="122"/>
        <v>0</v>
      </c>
      <c r="AH1344" s="49" t="s">
        <v>588</v>
      </c>
      <c r="AI1344" s="49" t="s">
        <v>1175</v>
      </c>
      <c r="AJ1344" s="49" t="s">
        <v>376</v>
      </c>
      <c r="AK1344" s="47" t="s">
        <v>658</v>
      </c>
      <c r="AL1344" s="49" t="s">
        <v>1101</v>
      </c>
      <c r="AM1344" s="49" t="s">
        <v>1159</v>
      </c>
      <c r="AN1344" s="49" t="s">
        <v>376</v>
      </c>
      <c r="AO1344" s="47" t="s">
        <v>658</v>
      </c>
      <c r="AP1344" s="49"/>
      <c r="AQ1344" s="49">
        <v>1</v>
      </c>
      <c r="AR1344" s="49"/>
      <c r="AS1344" s="49" t="s">
        <v>1393</v>
      </c>
      <c r="AT1344" s="43" t="s">
        <v>1369</v>
      </c>
      <c r="AU1344" s="49" t="s">
        <v>376</v>
      </c>
      <c r="AV1344" s="49"/>
      <c r="AW1344" s="49" t="s">
        <v>30</v>
      </c>
      <c r="AX1344" s="49"/>
      <c r="AY1344" s="49"/>
      <c r="AZ1344" s="54" t="s">
        <v>30</v>
      </c>
      <c r="BA1344" s="49"/>
      <c r="BB1344" s="57" t="s">
        <v>30</v>
      </c>
      <c r="BC1344" s="49" t="s">
        <v>30</v>
      </c>
      <c r="BD1344" s="57"/>
      <c r="BE1344" s="57" t="s">
        <v>1400</v>
      </c>
      <c r="BF1344" s="32">
        <v>1</v>
      </c>
      <c r="BG1344" s="49">
        <v>1</v>
      </c>
      <c r="BH1344" s="49"/>
      <c r="BI1344" s="49" t="s">
        <v>588</v>
      </c>
      <c r="BJ1344" s="49" t="s">
        <v>821</v>
      </c>
      <c r="BK1344" s="49">
        <v>2003</v>
      </c>
      <c r="BL1344" s="43" t="str">
        <f t="shared" si="123"/>
        <v>2003Liverpool</v>
      </c>
      <c r="BM1344" s="49" t="str">
        <f t="shared" si="124"/>
        <v>Cardiff</v>
      </c>
      <c r="BN1344" s="49"/>
      <c r="BO1344" s="49"/>
      <c r="BP1344" s="49"/>
      <c r="BQ1344" s="49"/>
      <c r="BR1344" s="49"/>
      <c r="BS1344" s="49"/>
      <c r="BT1344" s="49"/>
      <c r="BU1344" s="49"/>
      <c r="BV1344" s="49" t="s">
        <v>376</v>
      </c>
      <c r="BW1344" s="49" t="s">
        <v>376</v>
      </c>
      <c r="BX1344" s="49"/>
      <c r="BZ1344" s="50"/>
      <c r="CA1344" s="50"/>
      <c r="CB1344" s="88" t="str">
        <f t="shared" si="125"/>
        <v>20030302</v>
      </c>
    </row>
    <row r="1345" spans="1:80" s="43" customFormat="1" ht="12.95" customHeight="1" x14ac:dyDescent="0.2">
      <c r="A1345" s="43">
        <v>3</v>
      </c>
      <c r="B1345" s="43">
        <v>2</v>
      </c>
      <c r="C1345" s="43">
        <v>2003</v>
      </c>
      <c r="D1345" s="49" t="s">
        <v>658</v>
      </c>
      <c r="E1345" s="49" t="s">
        <v>298</v>
      </c>
      <c r="F1345" s="49" t="s">
        <v>1327</v>
      </c>
      <c r="G1345" s="49"/>
      <c r="H1345" s="49" t="s">
        <v>40</v>
      </c>
      <c r="I1345" s="49"/>
      <c r="J1345" s="53">
        <v>37682</v>
      </c>
      <c r="K1345" s="49" t="s">
        <v>821</v>
      </c>
      <c r="L1345" s="49" t="s">
        <v>4</v>
      </c>
      <c r="M1345" s="49" t="s">
        <v>588</v>
      </c>
      <c r="N1345" s="54">
        <v>0</v>
      </c>
      <c r="O1345" s="54">
        <v>2</v>
      </c>
      <c r="P1345" s="49" t="s">
        <v>1407</v>
      </c>
      <c r="Q1345" s="49" t="s">
        <v>1263</v>
      </c>
      <c r="R1345" s="49" t="s">
        <v>1264</v>
      </c>
      <c r="S1345" s="49"/>
      <c r="T1345" s="49"/>
      <c r="U1345" s="49"/>
      <c r="V1345" s="49"/>
      <c r="W1345" s="49"/>
      <c r="X1345" s="49"/>
      <c r="Y1345" s="49"/>
      <c r="Z1345" s="54"/>
      <c r="AA1345" s="49"/>
      <c r="AB1345" s="49"/>
      <c r="AC1345" s="49"/>
      <c r="AD1345" s="49"/>
      <c r="AE1345" s="47">
        <f t="shared" si="120"/>
        <v>0</v>
      </c>
      <c r="AF1345" s="47">
        <f t="shared" si="121"/>
        <v>0</v>
      </c>
      <c r="AG1345" s="47">
        <f t="shared" si="122"/>
        <v>1</v>
      </c>
      <c r="AH1345" s="49" t="s">
        <v>1101</v>
      </c>
      <c r="AI1345" s="49" t="s">
        <v>1159</v>
      </c>
      <c r="AJ1345" s="49" t="s">
        <v>376</v>
      </c>
      <c r="AK1345" s="47" t="s">
        <v>658</v>
      </c>
      <c r="AL1345" s="49" t="s">
        <v>588</v>
      </c>
      <c r="AM1345" s="49" t="s">
        <v>1175</v>
      </c>
      <c r="AN1345" s="49" t="s">
        <v>376</v>
      </c>
      <c r="AO1345" s="47" t="s">
        <v>658</v>
      </c>
      <c r="AP1345" s="49"/>
      <c r="AQ1345" s="49">
        <v>1</v>
      </c>
      <c r="AR1345" s="49"/>
      <c r="AS1345" s="49">
        <v>1</v>
      </c>
      <c r="AT1345" s="43" t="s">
        <v>1369</v>
      </c>
      <c r="AU1345" s="49" t="s">
        <v>376</v>
      </c>
      <c r="AV1345" s="49"/>
      <c r="AW1345" s="49" t="s">
        <v>30</v>
      </c>
      <c r="AX1345" s="49"/>
      <c r="AY1345" s="49"/>
      <c r="AZ1345" s="49" t="s">
        <v>30</v>
      </c>
      <c r="BA1345" s="49"/>
      <c r="BB1345" s="57"/>
      <c r="BC1345" s="49" t="s">
        <v>30</v>
      </c>
      <c r="BD1345" s="57"/>
      <c r="BE1345" s="57"/>
      <c r="BF1345" s="32">
        <v>1</v>
      </c>
      <c r="BG1345" s="49">
        <v>1</v>
      </c>
      <c r="BH1345" s="49"/>
      <c r="BI1345" s="49" t="s">
        <v>821</v>
      </c>
      <c r="BJ1345" s="49" t="s">
        <v>588</v>
      </c>
      <c r="BK1345" s="49">
        <v>2003</v>
      </c>
      <c r="BL1345" s="43" t="str">
        <f t="shared" si="123"/>
        <v>2003Manchester United</v>
      </c>
      <c r="BM1345" s="49" t="str">
        <f t="shared" si="124"/>
        <v>Cardiff</v>
      </c>
      <c r="BN1345" s="49"/>
      <c r="BO1345" s="49"/>
      <c r="BP1345" s="49"/>
      <c r="BQ1345" s="49"/>
      <c r="BR1345" s="49"/>
      <c r="BS1345" s="49"/>
      <c r="BT1345" s="49"/>
      <c r="BU1345" s="49"/>
      <c r="BV1345" s="49" t="s">
        <v>376</v>
      </c>
      <c r="BW1345" s="49" t="s">
        <v>376</v>
      </c>
      <c r="BX1345" s="49"/>
      <c r="BZ1345" s="50"/>
      <c r="CA1345" s="50"/>
      <c r="CB1345" s="88" t="str">
        <f t="shared" si="125"/>
        <v>20030302</v>
      </c>
    </row>
    <row r="1346" spans="1:80" s="43" customFormat="1" ht="12.95" customHeight="1" x14ac:dyDescent="0.2">
      <c r="A1346" s="43">
        <v>4</v>
      </c>
      <c r="B1346" s="43">
        <v>13</v>
      </c>
      <c r="C1346" s="43">
        <v>2003</v>
      </c>
      <c r="D1346" s="49" t="s">
        <v>658</v>
      </c>
      <c r="E1346" s="49" t="s">
        <v>298</v>
      </c>
      <c r="F1346" s="49" t="s">
        <v>1010</v>
      </c>
      <c r="G1346" s="49"/>
      <c r="H1346" s="49" t="s">
        <v>1011</v>
      </c>
      <c r="I1346" s="49"/>
      <c r="J1346" s="53">
        <v>37724</v>
      </c>
      <c r="K1346" s="49" t="s">
        <v>587</v>
      </c>
      <c r="L1346" s="49" t="s">
        <v>3</v>
      </c>
      <c r="M1346" s="49" t="s">
        <v>1207</v>
      </c>
      <c r="N1346" s="54">
        <v>1</v>
      </c>
      <c r="O1346" s="54">
        <v>0</v>
      </c>
      <c r="P1346" s="49" t="s">
        <v>1246</v>
      </c>
      <c r="Q1346" s="49" t="s">
        <v>1101</v>
      </c>
      <c r="R1346" s="49" t="s">
        <v>376</v>
      </c>
      <c r="S1346" s="49"/>
      <c r="T1346" s="49"/>
      <c r="U1346" s="49"/>
      <c r="V1346" s="49"/>
      <c r="W1346" s="49"/>
      <c r="X1346" s="49"/>
      <c r="Y1346" s="49"/>
      <c r="Z1346" s="54"/>
      <c r="AA1346" s="49"/>
      <c r="AB1346" s="49"/>
      <c r="AC1346" s="49"/>
      <c r="AD1346" s="49"/>
      <c r="AE1346" s="47">
        <f t="shared" ref="AE1346:AE1409" si="126">IF(L1346="W",1,0)</f>
        <v>1</v>
      </c>
      <c r="AF1346" s="47">
        <f t="shared" ref="AF1346:AF1409" si="127">IF(L1346="T",1,0)</f>
        <v>0</v>
      </c>
      <c r="AG1346" s="47">
        <f t="shared" ref="AG1346:AG1409" si="128">IF(L1346="L",1,0)</f>
        <v>0</v>
      </c>
      <c r="AH1346" s="49" t="s">
        <v>1017</v>
      </c>
      <c r="AI1346" s="49" t="s">
        <v>1018</v>
      </c>
      <c r="AJ1346" s="49" t="s">
        <v>376</v>
      </c>
      <c r="AK1346" s="47" t="s">
        <v>658</v>
      </c>
      <c r="AL1346" s="49" t="s">
        <v>1097</v>
      </c>
      <c r="AM1346" s="49" t="s">
        <v>1098</v>
      </c>
      <c r="AN1346" s="49" t="s">
        <v>376</v>
      </c>
      <c r="AO1346" s="47" t="s">
        <v>658</v>
      </c>
      <c r="AP1346" s="49"/>
      <c r="AQ1346" s="49">
        <v>2</v>
      </c>
      <c r="AR1346" s="49"/>
      <c r="AS1346" s="49"/>
      <c r="AU1346" s="49" t="s">
        <v>376</v>
      </c>
      <c r="AV1346" s="49"/>
      <c r="AW1346" s="49" t="s">
        <v>30</v>
      </c>
      <c r="AX1346" s="49"/>
      <c r="AY1346" s="49" t="s">
        <v>30</v>
      </c>
      <c r="AZ1346" s="49"/>
      <c r="BA1346" s="49"/>
      <c r="BB1346" s="57"/>
      <c r="BC1346" s="49"/>
      <c r="BD1346" s="57"/>
      <c r="BE1346" s="57"/>
      <c r="BF1346" s="32">
        <v>1</v>
      </c>
      <c r="BG1346" s="49">
        <v>1</v>
      </c>
      <c r="BH1346" s="49"/>
      <c r="BI1346" s="49" t="s">
        <v>587</v>
      </c>
      <c r="BJ1346" s="49" t="s">
        <v>1207</v>
      </c>
      <c r="BK1346" s="49">
        <v>2003</v>
      </c>
      <c r="BL1346" s="43" t="str">
        <f t="shared" ref="BL1346:BL1409" si="129">BK1346&amp;BI1346</f>
        <v>2003Arsenal</v>
      </c>
      <c r="BM1346" s="49" t="str">
        <f t="shared" ref="BM1346:BM1409" si="130">IF(AD1346="Home",BI1346,IF(AD1346="Away",BJ1346,Q1346))</f>
        <v>Manchester</v>
      </c>
      <c r="BN1346" s="49"/>
      <c r="BO1346" s="49"/>
      <c r="BP1346" s="49"/>
      <c r="BQ1346" s="49"/>
      <c r="BR1346" s="49"/>
      <c r="BS1346" s="49"/>
      <c r="BT1346" s="49"/>
      <c r="BU1346" s="49"/>
      <c r="BV1346" s="49" t="s">
        <v>376</v>
      </c>
      <c r="BW1346" s="49" t="s">
        <v>376</v>
      </c>
      <c r="BX1346" s="49"/>
      <c r="BY1346" s="49"/>
      <c r="BZ1346" s="50"/>
      <c r="CA1346" s="50"/>
      <c r="CB1346" s="88" t="str">
        <f t="shared" ref="CB1346:CB1409" si="131">IF(OR(C1346="",A1346="",B1346=""),"",TEXT(C1346,"0000")&amp;TEXT(A1346,"00")&amp;TEXT(B1346,"00"))</f>
        <v>20030413</v>
      </c>
    </row>
    <row r="1347" spans="1:80" s="43" customFormat="1" ht="12.95" customHeight="1" x14ac:dyDescent="0.2">
      <c r="A1347" s="43">
        <v>4</v>
      </c>
      <c r="B1347" s="43">
        <v>13</v>
      </c>
      <c r="C1347" s="43">
        <v>2003</v>
      </c>
      <c r="D1347" s="43" t="s">
        <v>658</v>
      </c>
      <c r="E1347" s="43" t="s">
        <v>298</v>
      </c>
      <c r="F1347" s="44" t="s">
        <v>1010</v>
      </c>
      <c r="H1347" s="44" t="s">
        <v>1011</v>
      </c>
      <c r="I1347" s="44"/>
      <c r="J1347" s="45">
        <v>37724</v>
      </c>
      <c r="K1347" s="43" t="s">
        <v>1207</v>
      </c>
      <c r="L1347" s="43" t="s">
        <v>4</v>
      </c>
      <c r="M1347" s="43" t="s">
        <v>587</v>
      </c>
      <c r="N1347" s="46">
        <v>0</v>
      </c>
      <c r="O1347" s="46">
        <v>1</v>
      </c>
      <c r="P1347" s="44" t="s">
        <v>1246</v>
      </c>
      <c r="Q1347" s="44" t="s">
        <v>1101</v>
      </c>
      <c r="R1347" s="44" t="s">
        <v>376</v>
      </c>
      <c r="AE1347" s="47">
        <f t="shared" si="126"/>
        <v>0</v>
      </c>
      <c r="AF1347" s="47">
        <f t="shared" si="127"/>
        <v>0</v>
      </c>
      <c r="AG1347" s="47">
        <f t="shared" si="128"/>
        <v>1</v>
      </c>
      <c r="AH1347" s="43" t="s">
        <v>1097</v>
      </c>
      <c r="AI1347" s="43" t="s">
        <v>1098</v>
      </c>
      <c r="AJ1347" s="43" t="s">
        <v>376</v>
      </c>
      <c r="AK1347" s="43" t="s">
        <v>658</v>
      </c>
      <c r="AL1347" s="43" t="s">
        <v>1017</v>
      </c>
      <c r="AM1347" s="43" t="s">
        <v>1018</v>
      </c>
      <c r="AN1347" s="43" t="s">
        <v>376</v>
      </c>
      <c r="AO1347" s="43" t="s">
        <v>658</v>
      </c>
      <c r="AQ1347" s="43">
        <v>2</v>
      </c>
      <c r="AU1347" s="43" t="s">
        <v>376</v>
      </c>
      <c r="AW1347" s="43" t="s">
        <v>30</v>
      </c>
      <c r="AY1347" s="43" t="s">
        <v>30</v>
      </c>
      <c r="BA1347" s="44"/>
      <c r="BB1347" s="48"/>
      <c r="BF1347" s="43">
        <v>1</v>
      </c>
      <c r="BG1347" s="43">
        <v>2</v>
      </c>
      <c r="BH1347" s="43">
        <v>1</v>
      </c>
      <c r="BI1347" s="43" t="s">
        <v>1207</v>
      </c>
      <c r="BJ1347" s="43" t="s">
        <v>587</v>
      </c>
      <c r="BK1347" s="43">
        <v>2003</v>
      </c>
      <c r="BL1347" s="43" t="str">
        <f t="shared" si="129"/>
        <v>2003Sheffield United</v>
      </c>
      <c r="BM1347" s="49" t="str">
        <f t="shared" si="130"/>
        <v>Manchester</v>
      </c>
      <c r="BV1347" s="43" t="s">
        <v>376</v>
      </c>
      <c r="BW1347" s="43" t="s">
        <v>376</v>
      </c>
      <c r="BY1347" s="49"/>
      <c r="BZ1347" s="50"/>
      <c r="CA1347" s="50"/>
      <c r="CB1347" s="88" t="str">
        <f t="shared" si="131"/>
        <v>20030413</v>
      </c>
    </row>
    <row r="1348" spans="1:80" s="43" customFormat="1" ht="12.95" customHeight="1" x14ac:dyDescent="0.2">
      <c r="A1348" s="43">
        <v>4</v>
      </c>
      <c r="B1348" s="43">
        <v>13</v>
      </c>
      <c r="C1348" s="43">
        <v>2003</v>
      </c>
      <c r="D1348" s="49" t="s">
        <v>658</v>
      </c>
      <c r="E1348" s="49" t="s">
        <v>298</v>
      </c>
      <c r="F1348" s="49" t="s">
        <v>1010</v>
      </c>
      <c r="G1348" s="49"/>
      <c r="H1348" s="49" t="s">
        <v>1011</v>
      </c>
      <c r="I1348" s="49"/>
      <c r="J1348" s="53">
        <v>37724</v>
      </c>
      <c r="K1348" s="49" t="s">
        <v>629</v>
      </c>
      <c r="L1348" s="49" t="s">
        <v>3</v>
      </c>
      <c r="M1348" s="49" t="s">
        <v>1357</v>
      </c>
      <c r="N1348" s="54">
        <v>2</v>
      </c>
      <c r="O1348" s="54">
        <v>1</v>
      </c>
      <c r="P1348" s="49" t="s">
        <v>1219</v>
      </c>
      <c r="Q1348" s="49" t="s">
        <v>1111</v>
      </c>
      <c r="R1348" s="49" t="s">
        <v>376</v>
      </c>
      <c r="S1348" s="49"/>
      <c r="T1348" s="49"/>
      <c r="U1348" s="49"/>
      <c r="V1348" s="49"/>
      <c r="W1348" s="49"/>
      <c r="X1348" s="49"/>
      <c r="Y1348" s="49"/>
      <c r="Z1348" s="54"/>
      <c r="AA1348" s="49"/>
      <c r="AB1348" s="49"/>
      <c r="AC1348" s="49"/>
      <c r="AD1348" s="49"/>
      <c r="AE1348" s="47">
        <f t="shared" si="126"/>
        <v>1</v>
      </c>
      <c r="AF1348" s="47">
        <f t="shared" si="127"/>
        <v>0</v>
      </c>
      <c r="AG1348" s="47">
        <f t="shared" si="128"/>
        <v>0</v>
      </c>
      <c r="AH1348" s="49" t="s">
        <v>629</v>
      </c>
      <c r="AI1348" s="49" t="s">
        <v>1199</v>
      </c>
      <c r="AJ1348" s="49" t="s">
        <v>376</v>
      </c>
      <c r="AK1348" s="47" t="s">
        <v>658</v>
      </c>
      <c r="AL1348" s="49" t="s">
        <v>1017</v>
      </c>
      <c r="AM1348" s="49" t="s">
        <v>1371</v>
      </c>
      <c r="AN1348" s="49" t="s">
        <v>376</v>
      </c>
      <c r="AO1348" s="47" t="s">
        <v>658</v>
      </c>
      <c r="AP1348" s="49"/>
      <c r="AQ1348" s="49">
        <v>2</v>
      </c>
      <c r="AR1348" s="49"/>
      <c r="AS1348" s="49"/>
      <c r="AU1348" s="49" t="s">
        <v>376</v>
      </c>
      <c r="AV1348" s="49"/>
      <c r="AW1348" s="49" t="s">
        <v>30</v>
      </c>
      <c r="AX1348" s="49"/>
      <c r="AY1348" s="49" t="s">
        <v>30</v>
      </c>
      <c r="AZ1348" s="49"/>
      <c r="BA1348" s="49"/>
      <c r="BB1348" s="57"/>
      <c r="BC1348" s="49"/>
      <c r="BD1348" s="57"/>
      <c r="BE1348" s="57"/>
      <c r="BF1348" s="32">
        <v>1</v>
      </c>
      <c r="BG1348" s="49">
        <v>1</v>
      </c>
      <c r="BH1348" s="49"/>
      <c r="BI1348" s="49" t="s">
        <v>629</v>
      </c>
      <c r="BJ1348" s="49" t="s">
        <v>1357</v>
      </c>
      <c r="BK1348" s="49">
        <v>2003</v>
      </c>
      <c r="BL1348" s="43" t="str">
        <f t="shared" si="129"/>
        <v>2003Southampton</v>
      </c>
      <c r="BM1348" s="49" t="str">
        <f t="shared" si="130"/>
        <v>Birmingham</v>
      </c>
      <c r="BN1348" s="49"/>
      <c r="BO1348" s="49"/>
      <c r="BP1348" s="49"/>
      <c r="BQ1348" s="49"/>
      <c r="BR1348" s="49"/>
      <c r="BS1348" s="49"/>
      <c r="BT1348" s="49"/>
      <c r="BU1348" s="49"/>
      <c r="BV1348" s="49" t="s">
        <v>376</v>
      </c>
      <c r="BW1348" s="49" t="s">
        <v>376</v>
      </c>
      <c r="BX1348" s="49"/>
      <c r="BY1348" s="49"/>
      <c r="BZ1348" s="50"/>
      <c r="CA1348" s="50"/>
      <c r="CB1348" s="88" t="str">
        <f t="shared" si="131"/>
        <v>20030413</v>
      </c>
    </row>
    <row r="1349" spans="1:80" s="43" customFormat="1" ht="12.95" customHeight="1" x14ac:dyDescent="0.2">
      <c r="A1349" s="43">
        <v>4</v>
      </c>
      <c r="B1349" s="43">
        <v>13</v>
      </c>
      <c r="C1349" s="43">
        <v>2003</v>
      </c>
      <c r="D1349" s="43" t="s">
        <v>658</v>
      </c>
      <c r="E1349" s="43" t="s">
        <v>298</v>
      </c>
      <c r="F1349" s="44" t="s">
        <v>1010</v>
      </c>
      <c r="H1349" s="44" t="s">
        <v>1011</v>
      </c>
      <c r="I1349" s="44"/>
      <c r="J1349" s="45">
        <v>37724</v>
      </c>
      <c r="K1349" s="43" t="s">
        <v>1357</v>
      </c>
      <c r="L1349" s="43" t="s">
        <v>4</v>
      </c>
      <c r="M1349" s="43" t="s">
        <v>629</v>
      </c>
      <c r="N1349" s="46">
        <v>1</v>
      </c>
      <c r="O1349" s="46">
        <v>2</v>
      </c>
      <c r="P1349" s="44" t="s">
        <v>1219</v>
      </c>
      <c r="Q1349" s="44" t="s">
        <v>1111</v>
      </c>
      <c r="R1349" s="44" t="s">
        <v>376</v>
      </c>
      <c r="AE1349" s="47">
        <f t="shared" si="126"/>
        <v>0</v>
      </c>
      <c r="AF1349" s="47">
        <f t="shared" si="127"/>
        <v>0</v>
      </c>
      <c r="AG1349" s="47">
        <f t="shared" si="128"/>
        <v>1</v>
      </c>
      <c r="AH1349" s="43" t="s">
        <v>1017</v>
      </c>
      <c r="AI1349" s="43" t="s">
        <v>1018</v>
      </c>
      <c r="AJ1349" s="43" t="s">
        <v>376</v>
      </c>
      <c r="AK1349" s="43" t="s">
        <v>658</v>
      </c>
      <c r="AL1349" s="43" t="s">
        <v>629</v>
      </c>
      <c r="AM1349" s="43" t="s">
        <v>1199</v>
      </c>
      <c r="AN1349" s="43" t="s">
        <v>376</v>
      </c>
      <c r="AO1349" s="43" t="s">
        <v>658</v>
      </c>
      <c r="AQ1349" s="43">
        <v>2</v>
      </c>
      <c r="AU1349" s="43" t="s">
        <v>376</v>
      </c>
      <c r="AW1349" s="43" t="s">
        <v>30</v>
      </c>
      <c r="AY1349" s="43" t="s">
        <v>30</v>
      </c>
      <c r="BA1349" s="44"/>
      <c r="BB1349" s="48"/>
      <c r="BF1349" s="43">
        <v>1</v>
      </c>
      <c r="BG1349" s="43">
        <v>2</v>
      </c>
      <c r="BH1349" s="43">
        <v>1</v>
      </c>
      <c r="BI1349" s="43" t="s">
        <v>1357</v>
      </c>
      <c r="BJ1349" s="43" t="s">
        <v>629</v>
      </c>
      <c r="BK1349" s="43">
        <v>2003</v>
      </c>
      <c r="BL1349" s="43" t="str">
        <f t="shared" si="129"/>
        <v>2003Watford</v>
      </c>
      <c r="BM1349" s="49" t="str">
        <f t="shared" si="130"/>
        <v>Birmingham</v>
      </c>
      <c r="BV1349" s="43" t="s">
        <v>376</v>
      </c>
      <c r="BW1349" s="43" t="s">
        <v>376</v>
      </c>
      <c r="BY1349" s="49"/>
      <c r="BZ1349" s="50"/>
      <c r="CA1349" s="50"/>
      <c r="CB1349" s="88" t="str">
        <f t="shared" si="131"/>
        <v>20030413</v>
      </c>
    </row>
    <row r="1350" spans="1:80" s="43" customFormat="1" ht="12.95" customHeight="1" x14ac:dyDescent="0.2">
      <c r="A1350" s="43">
        <v>5</v>
      </c>
      <c r="B1350" s="43">
        <v>17</v>
      </c>
      <c r="C1350" s="43">
        <v>2003</v>
      </c>
      <c r="D1350" s="49" t="s">
        <v>658</v>
      </c>
      <c r="E1350" s="49" t="s">
        <v>298</v>
      </c>
      <c r="F1350" s="49" t="s">
        <v>1010</v>
      </c>
      <c r="G1350" s="49"/>
      <c r="H1350" s="49" t="s">
        <v>40</v>
      </c>
      <c r="I1350" s="49"/>
      <c r="J1350" s="53">
        <v>37758</v>
      </c>
      <c r="K1350" s="49" t="s">
        <v>587</v>
      </c>
      <c r="L1350" s="49" t="s">
        <v>3</v>
      </c>
      <c r="M1350" s="49" t="s">
        <v>629</v>
      </c>
      <c r="N1350" s="54">
        <v>1</v>
      </c>
      <c r="O1350" s="54">
        <v>0</v>
      </c>
      <c r="P1350" s="49" t="s">
        <v>1407</v>
      </c>
      <c r="Q1350" s="43" t="s">
        <v>1263</v>
      </c>
      <c r="R1350" s="43" t="s">
        <v>1264</v>
      </c>
      <c r="S1350" s="49"/>
      <c r="T1350" s="49"/>
      <c r="U1350" s="49"/>
      <c r="V1350" s="49"/>
      <c r="W1350" s="49"/>
      <c r="X1350" s="49"/>
      <c r="Y1350" s="49"/>
      <c r="Z1350" s="54"/>
      <c r="AA1350" s="49"/>
      <c r="AB1350" s="49"/>
      <c r="AC1350" s="49"/>
      <c r="AD1350" s="49"/>
      <c r="AE1350" s="47">
        <f t="shared" si="126"/>
        <v>1</v>
      </c>
      <c r="AF1350" s="47">
        <f t="shared" si="127"/>
        <v>0</v>
      </c>
      <c r="AG1350" s="47">
        <f t="shared" si="128"/>
        <v>0</v>
      </c>
      <c r="AH1350" s="49" t="s">
        <v>1017</v>
      </c>
      <c r="AI1350" s="49" t="s">
        <v>1018</v>
      </c>
      <c r="AJ1350" s="49" t="s">
        <v>376</v>
      </c>
      <c r="AK1350" s="47" t="s">
        <v>658</v>
      </c>
      <c r="AL1350" s="49" t="s">
        <v>629</v>
      </c>
      <c r="AM1350" s="49" t="s">
        <v>1199</v>
      </c>
      <c r="AN1350" s="49" t="s">
        <v>376</v>
      </c>
      <c r="AO1350" s="47" t="s">
        <v>658</v>
      </c>
      <c r="AP1350" s="49"/>
      <c r="AQ1350" s="49">
        <v>1</v>
      </c>
      <c r="AR1350" s="49"/>
      <c r="AS1350" s="49" t="s">
        <v>1393</v>
      </c>
      <c r="AU1350" s="49" t="s">
        <v>376</v>
      </c>
      <c r="AV1350" s="49"/>
      <c r="AW1350" s="49" t="s">
        <v>30</v>
      </c>
      <c r="AX1350" s="49"/>
      <c r="AY1350" s="54" t="s">
        <v>30</v>
      </c>
      <c r="AZ1350" s="49"/>
      <c r="BA1350" s="49"/>
      <c r="BB1350" s="57" t="s">
        <v>30</v>
      </c>
      <c r="BC1350" s="49" t="s">
        <v>30</v>
      </c>
      <c r="BD1350" s="57"/>
      <c r="BE1350" s="57"/>
      <c r="BF1350" s="32">
        <v>1</v>
      </c>
      <c r="BG1350" s="49">
        <v>1</v>
      </c>
      <c r="BH1350" s="49"/>
      <c r="BI1350" s="49" t="s">
        <v>587</v>
      </c>
      <c r="BJ1350" s="49" t="s">
        <v>629</v>
      </c>
      <c r="BK1350" s="49">
        <v>2003</v>
      </c>
      <c r="BL1350" s="43" t="str">
        <f t="shared" si="129"/>
        <v>2003Arsenal</v>
      </c>
      <c r="BM1350" s="49" t="str">
        <f t="shared" si="130"/>
        <v>Cardiff</v>
      </c>
      <c r="BN1350" s="49"/>
      <c r="BO1350" s="49"/>
      <c r="BP1350" s="49"/>
      <c r="BQ1350" s="49"/>
      <c r="BR1350" s="49"/>
      <c r="BS1350" s="49"/>
      <c r="BT1350" s="49"/>
      <c r="BU1350" s="49"/>
      <c r="BV1350" s="49" t="s">
        <v>376</v>
      </c>
      <c r="BW1350" s="49" t="s">
        <v>376</v>
      </c>
      <c r="BX1350" s="49"/>
      <c r="BZ1350" s="50"/>
      <c r="CA1350" s="50"/>
      <c r="CB1350" s="88" t="str">
        <f t="shared" si="131"/>
        <v>20030517</v>
      </c>
    </row>
    <row r="1351" spans="1:80" s="43" customFormat="1" ht="12.95" customHeight="1" x14ac:dyDescent="0.2">
      <c r="A1351" s="43">
        <v>5</v>
      </c>
      <c r="B1351" s="43">
        <v>17</v>
      </c>
      <c r="C1351" s="43">
        <v>2003</v>
      </c>
      <c r="D1351" s="49" t="s">
        <v>658</v>
      </c>
      <c r="E1351" s="49" t="s">
        <v>298</v>
      </c>
      <c r="F1351" s="49" t="s">
        <v>1010</v>
      </c>
      <c r="G1351" s="49"/>
      <c r="H1351" s="49" t="s">
        <v>40</v>
      </c>
      <c r="I1351" s="49"/>
      <c r="J1351" s="53">
        <v>37758</v>
      </c>
      <c r="K1351" s="49" t="s">
        <v>629</v>
      </c>
      <c r="L1351" s="49" t="s">
        <v>4</v>
      </c>
      <c r="M1351" s="49" t="s">
        <v>587</v>
      </c>
      <c r="N1351" s="54">
        <v>0</v>
      </c>
      <c r="O1351" s="54">
        <v>1</v>
      </c>
      <c r="P1351" s="49" t="s">
        <v>1407</v>
      </c>
      <c r="Q1351" s="43" t="s">
        <v>1263</v>
      </c>
      <c r="R1351" s="43" t="s">
        <v>1264</v>
      </c>
      <c r="S1351" s="49"/>
      <c r="T1351" s="49"/>
      <c r="U1351" s="49"/>
      <c r="V1351" s="49"/>
      <c r="W1351" s="49"/>
      <c r="X1351" s="49"/>
      <c r="Y1351" s="49"/>
      <c r="Z1351" s="54"/>
      <c r="AA1351" s="49"/>
      <c r="AB1351" s="49"/>
      <c r="AC1351" s="49"/>
      <c r="AD1351" s="49"/>
      <c r="AE1351" s="47">
        <f t="shared" si="126"/>
        <v>0</v>
      </c>
      <c r="AF1351" s="47">
        <f t="shared" si="127"/>
        <v>0</v>
      </c>
      <c r="AG1351" s="47">
        <f t="shared" si="128"/>
        <v>1</v>
      </c>
      <c r="AH1351" s="49" t="s">
        <v>629</v>
      </c>
      <c r="AI1351" s="49" t="s">
        <v>1199</v>
      </c>
      <c r="AJ1351" s="49" t="s">
        <v>376</v>
      </c>
      <c r="AK1351" s="47" t="s">
        <v>658</v>
      </c>
      <c r="AL1351" s="49" t="s">
        <v>1017</v>
      </c>
      <c r="AM1351" s="49" t="s">
        <v>1018</v>
      </c>
      <c r="AN1351" s="49" t="s">
        <v>376</v>
      </c>
      <c r="AO1351" s="47" t="s">
        <v>658</v>
      </c>
      <c r="AP1351" s="49"/>
      <c r="AQ1351" s="49">
        <v>1</v>
      </c>
      <c r="AR1351" s="49"/>
      <c r="AS1351" s="49">
        <v>1</v>
      </c>
      <c r="AU1351" s="49" t="s">
        <v>376</v>
      </c>
      <c r="AV1351" s="49"/>
      <c r="AW1351" s="49" t="s">
        <v>30</v>
      </c>
      <c r="AX1351" s="49"/>
      <c r="AY1351" s="49" t="s">
        <v>30</v>
      </c>
      <c r="AZ1351" s="49"/>
      <c r="BA1351" s="49"/>
      <c r="BB1351" s="57"/>
      <c r="BC1351" s="49" t="s">
        <v>30</v>
      </c>
      <c r="BD1351" s="57"/>
      <c r="BE1351" s="57" t="s">
        <v>1400</v>
      </c>
      <c r="BF1351" s="32">
        <v>1</v>
      </c>
      <c r="BG1351" s="49">
        <v>1</v>
      </c>
      <c r="BH1351" s="49"/>
      <c r="BI1351" s="49" t="s">
        <v>629</v>
      </c>
      <c r="BJ1351" s="49" t="s">
        <v>587</v>
      </c>
      <c r="BK1351" s="49">
        <v>2003</v>
      </c>
      <c r="BL1351" s="43" t="str">
        <f t="shared" si="129"/>
        <v>2003Southampton</v>
      </c>
      <c r="BM1351" s="49" t="str">
        <f t="shared" si="130"/>
        <v>Cardiff</v>
      </c>
      <c r="BN1351" s="49"/>
      <c r="BO1351" s="49"/>
      <c r="BP1351" s="49"/>
      <c r="BQ1351" s="49"/>
      <c r="BR1351" s="49"/>
      <c r="BS1351" s="49"/>
      <c r="BT1351" s="49"/>
      <c r="BU1351" s="49"/>
      <c r="BV1351" s="49" t="s">
        <v>376</v>
      </c>
      <c r="BW1351" s="49" t="s">
        <v>376</v>
      </c>
      <c r="BX1351" s="49"/>
      <c r="BZ1351" s="50"/>
      <c r="CA1351" s="50"/>
      <c r="CB1351" s="88" t="str">
        <f t="shared" si="131"/>
        <v>20030517</v>
      </c>
    </row>
    <row r="1352" spans="1:80" s="43" customFormat="1" ht="12.95" customHeight="1" x14ac:dyDescent="0.2">
      <c r="A1352" s="43">
        <v>1</v>
      </c>
      <c r="B1352" s="43">
        <v>20</v>
      </c>
      <c r="C1352" s="43">
        <v>2004</v>
      </c>
      <c r="D1352" s="49" t="s">
        <v>658</v>
      </c>
      <c r="E1352" s="49" t="s">
        <v>294</v>
      </c>
      <c r="F1352" s="49" t="s">
        <v>1327</v>
      </c>
      <c r="G1352" s="49"/>
      <c r="H1352" s="49" t="s">
        <v>1011</v>
      </c>
      <c r="I1352" s="49">
        <v>1</v>
      </c>
      <c r="J1352" s="53">
        <v>38006</v>
      </c>
      <c r="K1352" s="49" t="s">
        <v>587</v>
      </c>
      <c r="L1352" s="49" t="s">
        <v>4</v>
      </c>
      <c r="M1352" s="49" t="s">
        <v>1366</v>
      </c>
      <c r="N1352" s="54">
        <v>0</v>
      </c>
      <c r="O1352" s="54">
        <v>1</v>
      </c>
      <c r="P1352" s="49" t="s">
        <v>1281</v>
      </c>
      <c r="Q1352" s="49" t="s">
        <v>1017</v>
      </c>
      <c r="R1352" s="49" t="s">
        <v>376</v>
      </c>
      <c r="S1352" s="49"/>
      <c r="T1352" s="49"/>
      <c r="U1352" s="49"/>
      <c r="V1352" s="49"/>
      <c r="W1352" s="49"/>
      <c r="X1352" s="49"/>
      <c r="Y1352" s="49"/>
      <c r="Z1352" s="54"/>
      <c r="AA1352" s="55">
        <v>0</v>
      </c>
      <c r="AB1352" s="55">
        <v>1</v>
      </c>
      <c r="AC1352" s="56">
        <v>0</v>
      </c>
      <c r="AD1352" s="49" t="s">
        <v>1033</v>
      </c>
      <c r="AE1352" s="47">
        <f t="shared" si="126"/>
        <v>0</v>
      </c>
      <c r="AF1352" s="47">
        <f t="shared" si="127"/>
        <v>0</v>
      </c>
      <c r="AG1352" s="47">
        <f t="shared" si="128"/>
        <v>1</v>
      </c>
      <c r="AH1352" s="49" t="s">
        <v>1017</v>
      </c>
      <c r="AI1352" s="49" t="s">
        <v>1018</v>
      </c>
      <c r="AJ1352" s="49" t="s">
        <v>376</v>
      </c>
      <c r="AK1352" s="47" t="s">
        <v>658</v>
      </c>
      <c r="AL1352" s="49" t="s">
        <v>1366</v>
      </c>
      <c r="AM1352" s="49" t="s">
        <v>1317</v>
      </c>
      <c r="AN1352" s="49" t="s">
        <v>376</v>
      </c>
      <c r="AO1352" s="47" t="s">
        <v>658</v>
      </c>
      <c r="AP1352" s="49"/>
      <c r="AQ1352" s="49">
        <v>2</v>
      </c>
      <c r="AR1352" s="49"/>
      <c r="AS1352" s="49"/>
      <c r="AU1352" s="49" t="s">
        <v>376</v>
      </c>
      <c r="AV1352" s="49"/>
      <c r="AW1352" s="49" t="s">
        <v>30</v>
      </c>
      <c r="AX1352" s="49"/>
      <c r="AY1352" s="49"/>
      <c r="AZ1352" s="49" t="s">
        <v>30</v>
      </c>
      <c r="BA1352" s="49"/>
      <c r="BB1352" s="57"/>
      <c r="BC1352" s="49"/>
      <c r="BD1352" s="57"/>
      <c r="BE1352" s="57"/>
      <c r="BF1352" s="32">
        <v>1</v>
      </c>
      <c r="BG1352" s="49">
        <v>1</v>
      </c>
      <c r="BH1352" s="49"/>
      <c r="BI1352" s="49" t="s">
        <v>587</v>
      </c>
      <c r="BJ1352" s="49" t="s">
        <v>1366</v>
      </c>
      <c r="BK1352" s="49">
        <v>2004</v>
      </c>
      <c r="BL1352" s="43" t="str">
        <f t="shared" si="129"/>
        <v>2004Arsenal</v>
      </c>
      <c r="BM1352" s="49" t="str">
        <f t="shared" si="130"/>
        <v>Arsenal</v>
      </c>
      <c r="BN1352" s="49"/>
      <c r="BO1352" s="49"/>
      <c r="BP1352" s="49"/>
      <c r="BQ1352" s="49"/>
      <c r="BR1352" s="49"/>
      <c r="BS1352" s="49"/>
      <c r="BT1352" s="49"/>
      <c r="BU1352" s="49"/>
      <c r="BV1352" s="49" t="s">
        <v>376</v>
      </c>
      <c r="BW1352" s="49" t="s">
        <v>376</v>
      </c>
      <c r="BX1352" s="49"/>
      <c r="BY1352" s="49"/>
      <c r="BZ1352" s="50"/>
      <c r="CA1352" s="50"/>
      <c r="CB1352" s="88" t="str">
        <f t="shared" si="131"/>
        <v>20040120</v>
      </c>
    </row>
    <row r="1353" spans="1:80" s="43" customFormat="1" ht="12.95" customHeight="1" x14ac:dyDescent="0.2">
      <c r="A1353" s="43">
        <v>1</v>
      </c>
      <c r="B1353" s="43">
        <v>20</v>
      </c>
      <c r="C1353" s="43">
        <v>2004</v>
      </c>
      <c r="D1353" s="49" t="s">
        <v>658</v>
      </c>
      <c r="E1353" s="49" t="s">
        <v>294</v>
      </c>
      <c r="F1353" s="49" t="s">
        <v>1327</v>
      </c>
      <c r="G1353" s="49"/>
      <c r="H1353" s="49" t="s">
        <v>1011</v>
      </c>
      <c r="I1353" s="49">
        <v>1</v>
      </c>
      <c r="J1353" s="53">
        <v>38006</v>
      </c>
      <c r="K1353" s="49" t="s">
        <v>1366</v>
      </c>
      <c r="L1353" s="49" t="s">
        <v>3</v>
      </c>
      <c r="M1353" s="49" t="s">
        <v>587</v>
      </c>
      <c r="N1353" s="54">
        <v>1</v>
      </c>
      <c r="O1353" s="54">
        <v>0</v>
      </c>
      <c r="P1353" s="49" t="s">
        <v>1281</v>
      </c>
      <c r="Q1353" s="49" t="s">
        <v>1017</v>
      </c>
      <c r="R1353" s="49" t="s">
        <v>376</v>
      </c>
      <c r="S1353" s="49"/>
      <c r="T1353" s="49"/>
      <c r="U1353" s="49"/>
      <c r="V1353" s="49"/>
      <c r="W1353" s="49"/>
      <c r="X1353" s="49"/>
      <c r="Y1353" s="49"/>
      <c r="Z1353" s="54"/>
      <c r="AA1353" s="55">
        <v>1</v>
      </c>
      <c r="AB1353" s="55">
        <v>0</v>
      </c>
      <c r="AC1353" s="56">
        <v>1</v>
      </c>
      <c r="AD1353" s="49" t="s">
        <v>1037</v>
      </c>
      <c r="AE1353" s="47">
        <f t="shared" si="126"/>
        <v>1</v>
      </c>
      <c r="AF1353" s="47">
        <f t="shared" si="127"/>
        <v>0</v>
      </c>
      <c r="AG1353" s="47">
        <f t="shared" si="128"/>
        <v>0</v>
      </c>
      <c r="AH1353" s="49" t="s">
        <v>1366</v>
      </c>
      <c r="AI1353" s="49" t="s">
        <v>1317</v>
      </c>
      <c r="AJ1353" s="49" t="s">
        <v>376</v>
      </c>
      <c r="AK1353" s="47" t="s">
        <v>658</v>
      </c>
      <c r="AL1353" s="49" t="s">
        <v>1017</v>
      </c>
      <c r="AM1353" s="49" t="s">
        <v>1018</v>
      </c>
      <c r="AN1353" s="49" t="s">
        <v>376</v>
      </c>
      <c r="AO1353" s="47" t="s">
        <v>658</v>
      </c>
      <c r="AP1353" s="49"/>
      <c r="AQ1353" s="49">
        <v>2</v>
      </c>
      <c r="AR1353" s="49"/>
      <c r="AS1353" s="49"/>
      <c r="AU1353" s="49" t="s">
        <v>376</v>
      </c>
      <c r="AV1353" s="49"/>
      <c r="AW1353" s="49" t="s">
        <v>30</v>
      </c>
      <c r="AX1353" s="49"/>
      <c r="AY1353" s="49"/>
      <c r="AZ1353" s="49" t="s">
        <v>30</v>
      </c>
      <c r="BA1353" s="49"/>
      <c r="BB1353" s="57"/>
      <c r="BC1353" s="49"/>
      <c r="BD1353" s="57"/>
      <c r="BE1353" s="57"/>
      <c r="BF1353" s="32">
        <v>1</v>
      </c>
      <c r="BG1353" s="49">
        <v>1</v>
      </c>
      <c r="BH1353" s="49"/>
      <c r="BI1353" s="49" t="s">
        <v>1366</v>
      </c>
      <c r="BJ1353" s="49" t="s">
        <v>587</v>
      </c>
      <c r="BK1353" s="49">
        <v>2004</v>
      </c>
      <c r="BL1353" s="43" t="str">
        <f t="shared" si="129"/>
        <v>2004Middlesbrough</v>
      </c>
      <c r="BM1353" s="49" t="str">
        <f t="shared" si="130"/>
        <v>Arsenal</v>
      </c>
      <c r="BN1353" s="49"/>
      <c r="BO1353" s="49"/>
      <c r="BP1353" s="49"/>
      <c r="BQ1353" s="49"/>
      <c r="BR1353" s="49"/>
      <c r="BS1353" s="49"/>
      <c r="BT1353" s="49"/>
      <c r="BU1353" s="49"/>
      <c r="BV1353" s="49" t="s">
        <v>376</v>
      </c>
      <c r="BW1353" s="49" t="s">
        <v>376</v>
      </c>
      <c r="BX1353" s="49"/>
      <c r="BY1353" s="49"/>
      <c r="BZ1353" s="50"/>
      <c r="CA1353" s="50"/>
      <c r="CB1353" s="88" t="str">
        <f t="shared" si="131"/>
        <v>20040120</v>
      </c>
    </row>
    <row r="1354" spans="1:80" s="43" customFormat="1" ht="12.95" customHeight="1" x14ac:dyDescent="0.2">
      <c r="A1354" s="43">
        <v>1</v>
      </c>
      <c r="B1354" s="43">
        <v>21</v>
      </c>
      <c r="C1354" s="43">
        <v>2004</v>
      </c>
      <c r="D1354" s="49" t="s">
        <v>658</v>
      </c>
      <c r="E1354" s="49" t="s">
        <v>294</v>
      </c>
      <c r="F1354" s="49" t="s">
        <v>1327</v>
      </c>
      <c r="G1354" s="49"/>
      <c r="H1354" s="49" t="s">
        <v>1011</v>
      </c>
      <c r="I1354" s="49">
        <v>1</v>
      </c>
      <c r="J1354" s="53">
        <v>38007</v>
      </c>
      <c r="K1354" s="49" t="s">
        <v>1157</v>
      </c>
      <c r="L1354" s="49" t="s">
        <v>3</v>
      </c>
      <c r="M1354" s="49" t="s">
        <v>806</v>
      </c>
      <c r="N1354" s="54">
        <v>5</v>
      </c>
      <c r="O1354" s="54">
        <v>2</v>
      </c>
      <c r="P1354" s="49" t="s">
        <v>1406</v>
      </c>
      <c r="Q1354" s="49" t="s">
        <v>1101</v>
      </c>
      <c r="R1354" s="49" t="s">
        <v>376</v>
      </c>
      <c r="S1354" s="49"/>
      <c r="T1354" s="49"/>
      <c r="U1354" s="49"/>
      <c r="V1354" s="49"/>
      <c r="W1354" s="49"/>
      <c r="X1354" s="49"/>
      <c r="Y1354" s="49"/>
      <c r="Z1354" s="54"/>
      <c r="AA1354" s="55">
        <v>5</v>
      </c>
      <c r="AB1354" s="55">
        <v>2</v>
      </c>
      <c r="AC1354" s="56">
        <v>0</v>
      </c>
      <c r="AD1354" s="49" t="s">
        <v>1033</v>
      </c>
      <c r="AE1354" s="47">
        <f t="shared" si="126"/>
        <v>1</v>
      </c>
      <c r="AF1354" s="47">
        <f t="shared" si="127"/>
        <v>0</v>
      </c>
      <c r="AG1354" s="47">
        <f t="shared" si="128"/>
        <v>0</v>
      </c>
      <c r="AH1354" s="49" t="s">
        <v>1101</v>
      </c>
      <c r="AI1354" s="49" t="s">
        <v>1159</v>
      </c>
      <c r="AJ1354" s="49" t="s">
        <v>376</v>
      </c>
      <c r="AK1354" s="47" t="s">
        <v>658</v>
      </c>
      <c r="AL1354" s="49" t="s">
        <v>1111</v>
      </c>
      <c r="AM1354" s="49" t="s">
        <v>1126</v>
      </c>
      <c r="AN1354" s="49" t="s">
        <v>376</v>
      </c>
      <c r="AO1354" s="47" t="s">
        <v>658</v>
      </c>
      <c r="AP1354" s="49"/>
      <c r="AQ1354" s="49">
        <v>2</v>
      </c>
      <c r="AR1354" s="49"/>
      <c r="AS1354" s="49"/>
      <c r="AU1354" s="49" t="s">
        <v>376</v>
      </c>
      <c r="AV1354" s="49"/>
      <c r="AW1354" s="49" t="s">
        <v>30</v>
      </c>
      <c r="AX1354" s="49"/>
      <c r="AY1354" s="49"/>
      <c r="AZ1354" s="49" t="s">
        <v>30</v>
      </c>
      <c r="BA1354" s="49"/>
      <c r="BB1354" s="57"/>
      <c r="BC1354" s="49"/>
      <c r="BD1354" s="57"/>
      <c r="BE1354" s="57"/>
      <c r="BF1354" s="32">
        <v>1</v>
      </c>
      <c r="BG1354" s="49">
        <v>1</v>
      </c>
      <c r="BH1354" s="49"/>
      <c r="BI1354" s="49" t="s">
        <v>1157</v>
      </c>
      <c r="BJ1354" s="49" t="s">
        <v>806</v>
      </c>
      <c r="BK1354" s="49">
        <v>2004</v>
      </c>
      <c r="BL1354" s="43" t="str">
        <f t="shared" si="129"/>
        <v>2004Bolton Wanderers</v>
      </c>
      <c r="BM1354" s="49" t="str">
        <f t="shared" si="130"/>
        <v>Bolton Wanderers</v>
      </c>
      <c r="BN1354" s="49"/>
      <c r="BO1354" s="49"/>
      <c r="BP1354" s="49"/>
      <c r="BQ1354" s="49"/>
      <c r="BR1354" s="49"/>
      <c r="BS1354" s="49"/>
      <c r="BT1354" s="49"/>
      <c r="BU1354" s="49"/>
      <c r="BV1354" s="49" t="s">
        <v>376</v>
      </c>
      <c r="BW1354" s="49" t="s">
        <v>376</v>
      </c>
      <c r="BX1354" s="49"/>
      <c r="BY1354" s="49"/>
      <c r="BZ1354" s="50"/>
      <c r="CA1354" s="50"/>
      <c r="CB1354" s="88" t="str">
        <f t="shared" si="131"/>
        <v>20040121</v>
      </c>
    </row>
    <row r="1355" spans="1:80" s="43" customFormat="1" ht="12.95" customHeight="1" x14ac:dyDescent="0.2">
      <c r="A1355" s="43">
        <v>1</v>
      </c>
      <c r="B1355" s="43">
        <v>21</v>
      </c>
      <c r="C1355" s="43">
        <v>2004</v>
      </c>
      <c r="D1355" s="49" t="s">
        <v>658</v>
      </c>
      <c r="E1355" s="49" t="s">
        <v>294</v>
      </c>
      <c r="F1355" s="49" t="s">
        <v>1327</v>
      </c>
      <c r="G1355" s="49"/>
      <c r="H1355" s="49" t="s">
        <v>1011</v>
      </c>
      <c r="I1355" s="49">
        <v>1</v>
      </c>
      <c r="J1355" s="53">
        <v>38007</v>
      </c>
      <c r="K1355" s="49" t="s">
        <v>806</v>
      </c>
      <c r="L1355" s="49" t="s">
        <v>4</v>
      </c>
      <c r="M1355" s="49" t="s">
        <v>1157</v>
      </c>
      <c r="N1355" s="54">
        <v>2</v>
      </c>
      <c r="O1355" s="54">
        <v>5</v>
      </c>
      <c r="P1355" s="49" t="s">
        <v>1406</v>
      </c>
      <c r="Q1355" s="49" t="s">
        <v>1101</v>
      </c>
      <c r="R1355" s="49" t="s">
        <v>376</v>
      </c>
      <c r="S1355" s="49"/>
      <c r="T1355" s="49"/>
      <c r="U1355" s="49"/>
      <c r="V1355" s="49"/>
      <c r="W1355" s="49"/>
      <c r="X1355" s="49"/>
      <c r="Y1355" s="49"/>
      <c r="Z1355" s="54"/>
      <c r="AA1355" s="55">
        <v>2</v>
      </c>
      <c r="AB1355" s="55">
        <v>5</v>
      </c>
      <c r="AC1355" s="56">
        <v>2</v>
      </c>
      <c r="AD1355" s="49" t="s">
        <v>1037</v>
      </c>
      <c r="AE1355" s="47">
        <f t="shared" si="126"/>
        <v>0</v>
      </c>
      <c r="AF1355" s="47">
        <f t="shared" si="127"/>
        <v>0</v>
      </c>
      <c r="AG1355" s="47">
        <f t="shared" si="128"/>
        <v>1</v>
      </c>
      <c r="AH1355" s="49" t="s">
        <v>1111</v>
      </c>
      <c r="AI1355" s="49" t="s">
        <v>1126</v>
      </c>
      <c r="AJ1355" s="49" t="s">
        <v>376</v>
      </c>
      <c r="AK1355" s="47" t="s">
        <v>658</v>
      </c>
      <c r="AL1355" s="49" t="s">
        <v>1101</v>
      </c>
      <c r="AM1355" s="49" t="s">
        <v>1159</v>
      </c>
      <c r="AN1355" s="49" t="s">
        <v>376</v>
      </c>
      <c r="AO1355" s="47" t="s">
        <v>658</v>
      </c>
      <c r="AP1355" s="49"/>
      <c r="AQ1355" s="49">
        <v>2</v>
      </c>
      <c r="AR1355" s="49"/>
      <c r="AS1355" s="49"/>
      <c r="AU1355" s="49" t="s">
        <v>376</v>
      </c>
      <c r="AV1355" s="49"/>
      <c r="AW1355" s="49" t="s">
        <v>30</v>
      </c>
      <c r="AX1355" s="49"/>
      <c r="AY1355" s="49"/>
      <c r="AZ1355" s="49" t="s">
        <v>30</v>
      </c>
      <c r="BA1355" s="49"/>
      <c r="BB1355" s="57"/>
      <c r="BC1355" s="49"/>
      <c r="BD1355" s="57"/>
      <c r="BE1355" s="57"/>
      <c r="BF1355" s="32">
        <v>1</v>
      </c>
      <c r="BG1355" s="49">
        <v>1</v>
      </c>
      <c r="BH1355" s="49"/>
      <c r="BI1355" s="49" t="s">
        <v>806</v>
      </c>
      <c r="BJ1355" s="49" t="s">
        <v>1157</v>
      </c>
      <c r="BK1355" s="49">
        <v>2004</v>
      </c>
      <c r="BL1355" s="43" t="str">
        <f t="shared" si="129"/>
        <v>2004Aston Villa</v>
      </c>
      <c r="BM1355" s="49" t="str">
        <f t="shared" si="130"/>
        <v>Bolton Wanderers</v>
      </c>
      <c r="BN1355" s="49"/>
      <c r="BO1355" s="49"/>
      <c r="BP1355" s="49"/>
      <c r="BQ1355" s="49"/>
      <c r="BR1355" s="49"/>
      <c r="BS1355" s="49"/>
      <c r="BT1355" s="49"/>
      <c r="BU1355" s="49"/>
      <c r="BV1355" s="49" t="s">
        <v>376</v>
      </c>
      <c r="BW1355" s="49" t="s">
        <v>376</v>
      </c>
      <c r="BX1355" s="49"/>
      <c r="BY1355" s="49"/>
      <c r="BZ1355" s="50"/>
      <c r="CA1355" s="50"/>
      <c r="CB1355" s="88" t="str">
        <f t="shared" si="131"/>
        <v>20040121</v>
      </c>
    </row>
    <row r="1356" spans="1:80" s="43" customFormat="1" ht="12.95" customHeight="1" x14ac:dyDescent="0.2">
      <c r="A1356" s="43">
        <v>1</v>
      </c>
      <c r="B1356" s="43">
        <v>27</v>
      </c>
      <c r="C1356" s="43">
        <v>2004</v>
      </c>
      <c r="D1356" s="49" t="s">
        <v>658</v>
      </c>
      <c r="E1356" s="49" t="s">
        <v>294</v>
      </c>
      <c r="F1356" s="49" t="s">
        <v>1327</v>
      </c>
      <c r="G1356" s="49"/>
      <c r="H1356" s="49" t="s">
        <v>1011</v>
      </c>
      <c r="I1356" s="49">
        <v>2</v>
      </c>
      <c r="J1356" s="53">
        <v>38013</v>
      </c>
      <c r="K1356" s="49" t="s">
        <v>806</v>
      </c>
      <c r="L1356" s="49" t="s">
        <v>3</v>
      </c>
      <c r="M1356" s="49" t="s">
        <v>1157</v>
      </c>
      <c r="N1356" s="54">
        <v>2</v>
      </c>
      <c r="O1356" s="54">
        <v>0</v>
      </c>
      <c r="P1356" s="49" t="s">
        <v>1219</v>
      </c>
      <c r="Q1356" s="49" t="s">
        <v>1111</v>
      </c>
      <c r="R1356" s="49" t="s">
        <v>376</v>
      </c>
      <c r="S1356" s="49"/>
      <c r="T1356" s="49"/>
      <c r="U1356" s="49"/>
      <c r="V1356" s="49"/>
      <c r="W1356" s="49"/>
      <c r="X1356" s="49"/>
      <c r="Y1356" s="49"/>
      <c r="Z1356" s="54"/>
      <c r="AA1356" s="55">
        <v>4</v>
      </c>
      <c r="AB1356" s="55">
        <v>5</v>
      </c>
      <c r="AC1356" s="56">
        <v>2</v>
      </c>
      <c r="AD1356" s="49" t="s">
        <v>1033</v>
      </c>
      <c r="AE1356" s="47">
        <f t="shared" si="126"/>
        <v>1</v>
      </c>
      <c r="AF1356" s="47">
        <f t="shared" si="127"/>
        <v>0</v>
      </c>
      <c r="AG1356" s="47">
        <f t="shared" si="128"/>
        <v>0</v>
      </c>
      <c r="AH1356" s="49" t="s">
        <v>1111</v>
      </c>
      <c r="AI1356" s="49" t="s">
        <v>1126</v>
      </c>
      <c r="AJ1356" s="49" t="s">
        <v>376</v>
      </c>
      <c r="AK1356" s="47" t="s">
        <v>658</v>
      </c>
      <c r="AL1356" s="49" t="s">
        <v>1101</v>
      </c>
      <c r="AM1356" s="49" t="s">
        <v>1159</v>
      </c>
      <c r="AN1356" s="49" t="s">
        <v>376</v>
      </c>
      <c r="AO1356" s="47" t="s">
        <v>658</v>
      </c>
      <c r="AP1356" s="49"/>
      <c r="AQ1356" s="49">
        <v>2</v>
      </c>
      <c r="AR1356" s="49"/>
      <c r="AS1356" s="49">
        <v>1</v>
      </c>
      <c r="AU1356" s="49" t="s">
        <v>376</v>
      </c>
      <c r="AV1356" s="49"/>
      <c r="AW1356" s="49" t="s">
        <v>30</v>
      </c>
      <c r="AX1356" s="49"/>
      <c r="AY1356" s="49"/>
      <c r="AZ1356" s="49" t="s">
        <v>30</v>
      </c>
      <c r="BA1356" s="49"/>
      <c r="BB1356" s="57"/>
      <c r="BC1356" s="49"/>
      <c r="BD1356" s="57"/>
      <c r="BE1356" s="57"/>
      <c r="BF1356" s="32">
        <v>1</v>
      </c>
      <c r="BG1356" s="49">
        <v>1</v>
      </c>
      <c r="BH1356" s="49"/>
      <c r="BI1356" s="49" t="s">
        <v>806</v>
      </c>
      <c r="BJ1356" s="49" t="s">
        <v>1157</v>
      </c>
      <c r="BK1356" s="49">
        <v>2004</v>
      </c>
      <c r="BL1356" s="43" t="str">
        <f t="shared" si="129"/>
        <v>2004Aston Villa</v>
      </c>
      <c r="BM1356" s="49" t="str">
        <f t="shared" si="130"/>
        <v>Aston Villa</v>
      </c>
      <c r="BN1356" s="49"/>
      <c r="BO1356" s="49"/>
      <c r="BP1356" s="49"/>
      <c r="BQ1356" s="49"/>
      <c r="BR1356" s="49"/>
      <c r="BS1356" s="49"/>
      <c r="BT1356" s="49"/>
      <c r="BU1356" s="49"/>
      <c r="BV1356" s="49" t="s">
        <v>376</v>
      </c>
      <c r="BW1356" s="49" t="s">
        <v>376</v>
      </c>
      <c r="BX1356" s="49"/>
      <c r="BY1356" s="49"/>
      <c r="BZ1356" s="50"/>
      <c r="CA1356" s="50"/>
      <c r="CB1356" s="88" t="str">
        <f t="shared" si="131"/>
        <v>20040127</v>
      </c>
    </row>
    <row r="1357" spans="1:80" s="43" customFormat="1" ht="12.95" customHeight="1" x14ac:dyDescent="0.2">
      <c r="A1357" s="43">
        <v>1</v>
      </c>
      <c r="B1357" s="43">
        <v>27</v>
      </c>
      <c r="C1357" s="43">
        <v>2004</v>
      </c>
      <c r="D1357" s="49" t="s">
        <v>658</v>
      </c>
      <c r="E1357" s="49" t="s">
        <v>294</v>
      </c>
      <c r="F1357" s="49" t="s">
        <v>1327</v>
      </c>
      <c r="G1357" s="49"/>
      <c r="H1357" s="49" t="s">
        <v>1011</v>
      </c>
      <c r="I1357" s="49">
        <v>2</v>
      </c>
      <c r="J1357" s="53">
        <v>38013</v>
      </c>
      <c r="K1357" s="49" t="s">
        <v>1157</v>
      </c>
      <c r="L1357" s="49" t="s">
        <v>4</v>
      </c>
      <c r="M1357" s="49" t="s">
        <v>806</v>
      </c>
      <c r="N1357" s="54">
        <v>0</v>
      </c>
      <c r="O1357" s="54">
        <v>2</v>
      </c>
      <c r="P1357" s="49" t="s">
        <v>1219</v>
      </c>
      <c r="Q1357" s="49" t="s">
        <v>1111</v>
      </c>
      <c r="R1357" s="49" t="s">
        <v>376</v>
      </c>
      <c r="S1357" s="49"/>
      <c r="T1357" s="49"/>
      <c r="U1357" s="49"/>
      <c r="V1357" s="49"/>
      <c r="W1357" s="49"/>
      <c r="X1357" s="49"/>
      <c r="Y1357" s="49"/>
      <c r="Z1357" s="54"/>
      <c r="AA1357" s="55">
        <v>5</v>
      </c>
      <c r="AB1357" s="55">
        <v>4</v>
      </c>
      <c r="AC1357" s="56">
        <v>0</v>
      </c>
      <c r="AD1357" s="49" t="s">
        <v>1037</v>
      </c>
      <c r="AE1357" s="47">
        <f t="shared" si="126"/>
        <v>0</v>
      </c>
      <c r="AF1357" s="47">
        <f t="shared" si="127"/>
        <v>0</v>
      </c>
      <c r="AG1357" s="47">
        <f t="shared" si="128"/>
        <v>1</v>
      </c>
      <c r="AH1357" s="49" t="s">
        <v>1101</v>
      </c>
      <c r="AI1357" s="49" t="s">
        <v>1159</v>
      </c>
      <c r="AJ1357" s="49" t="s">
        <v>376</v>
      </c>
      <c r="AK1357" s="47" t="s">
        <v>658</v>
      </c>
      <c r="AL1357" s="49" t="s">
        <v>1111</v>
      </c>
      <c r="AM1357" s="49" t="s">
        <v>1126</v>
      </c>
      <c r="AN1357" s="49" t="s">
        <v>376</v>
      </c>
      <c r="AO1357" s="47" t="s">
        <v>658</v>
      </c>
      <c r="AP1357" s="49"/>
      <c r="AQ1357" s="49">
        <v>2</v>
      </c>
      <c r="AR1357" s="49"/>
      <c r="AS1357" s="49"/>
      <c r="AU1357" s="49" t="s">
        <v>376</v>
      </c>
      <c r="AV1357" s="49"/>
      <c r="AW1357" s="49" t="s">
        <v>30</v>
      </c>
      <c r="AX1357" s="49"/>
      <c r="AY1357" s="49"/>
      <c r="AZ1357" s="49" t="s">
        <v>30</v>
      </c>
      <c r="BA1357" s="49"/>
      <c r="BB1357" s="57"/>
      <c r="BC1357" s="49"/>
      <c r="BD1357" s="57"/>
      <c r="BE1357" s="57"/>
      <c r="BF1357" s="32">
        <v>1</v>
      </c>
      <c r="BG1357" s="49">
        <v>1</v>
      </c>
      <c r="BH1357" s="49"/>
      <c r="BI1357" s="49" t="s">
        <v>1157</v>
      </c>
      <c r="BJ1357" s="49" t="s">
        <v>806</v>
      </c>
      <c r="BK1357" s="49">
        <v>2004</v>
      </c>
      <c r="BL1357" s="43" t="str">
        <f t="shared" si="129"/>
        <v>2004Bolton Wanderers</v>
      </c>
      <c r="BM1357" s="49" t="str">
        <f t="shared" si="130"/>
        <v>Aston Villa</v>
      </c>
      <c r="BN1357" s="49"/>
      <c r="BO1357" s="49"/>
      <c r="BP1357" s="49"/>
      <c r="BQ1357" s="49"/>
      <c r="BR1357" s="49"/>
      <c r="BS1357" s="49"/>
      <c r="BT1357" s="49"/>
      <c r="BU1357" s="49"/>
      <c r="BV1357" s="49" t="s">
        <v>376</v>
      </c>
      <c r="BW1357" s="49" t="s">
        <v>376</v>
      </c>
      <c r="BX1357" s="49"/>
      <c r="BY1357" s="49"/>
      <c r="BZ1357" s="50"/>
      <c r="CA1357" s="50"/>
      <c r="CB1357" s="88" t="str">
        <f t="shared" si="131"/>
        <v>20040127</v>
      </c>
    </row>
    <row r="1358" spans="1:80" s="43" customFormat="1" ht="12.95" customHeight="1" x14ac:dyDescent="0.2">
      <c r="A1358" s="43">
        <v>2</v>
      </c>
      <c r="B1358" s="43">
        <v>3</v>
      </c>
      <c r="C1358" s="43">
        <v>2004</v>
      </c>
      <c r="D1358" s="49" t="s">
        <v>658</v>
      </c>
      <c r="E1358" s="49" t="s">
        <v>294</v>
      </c>
      <c r="F1358" s="49" t="s">
        <v>1327</v>
      </c>
      <c r="G1358" s="49"/>
      <c r="H1358" s="49" t="s">
        <v>1011</v>
      </c>
      <c r="I1358" s="49">
        <v>2</v>
      </c>
      <c r="J1358" s="53">
        <v>38020</v>
      </c>
      <c r="K1358" s="49" t="s">
        <v>1366</v>
      </c>
      <c r="L1358" s="49" t="s">
        <v>3</v>
      </c>
      <c r="M1358" s="49" t="s">
        <v>587</v>
      </c>
      <c r="N1358" s="54">
        <v>2</v>
      </c>
      <c r="O1358" s="54">
        <v>1</v>
      </c>
      <c r="P1358" s="49" t="s">
        <v>1403</v>
      </c>
      <c r="Q1358" s="49" t="s">
        <v>1366</v>
      </c>
      <c r="R1358" s="49" t="s">
        <v>376</v>
      </c>
      <c r="S1358" s="49"/>
      <c r="T1358" s="49"/>
      <c r="U1358" s="49"/>
      <c r="V1358" s="49"/>
      <c r="W1358" s="49"/>
      <c r="X1358" s="49"/>
      <c r="Y1358" s="49"/>
      <c r="Z1358" s="54"/>
      <c r="AA1358" s="55">
        <v>3</v>
      </c>
      <c r="AB1358" s="55">
        <v>1</v>
      </c>
      <c r="AC1358" s="56">
        <v>1</v>
      </c>
      <c r="AD1358" s="49" t="s">
        <v>1033</v>
      </c>
      <c r="AE1358" s="47">
        <f t="shared" si="126"/>
        <v>1</v>
      </c>
      <c r="AF1358" s="47">
        <f t="shared" si="127"/>
        <v>0</v>
      </c>
      <c r="AG1358" s="47">
        <f t="shared" si="128"/>
        <v>0</v>
      </c>
      <c r="AH1358" s="49" t="s">
        <v>1366</v>
      </c>
      <c r="AI1358" s="49" t="s">
        <v>1317</v>
      </c>
      <c r="AJ1358" s="49" t="s">
        <v>376</v>
      </c>
      <c r="AK1358" s="47" t="s">
        <v>658</v>
      </c>
      <c r="AL1358" s="49" t="s">
        <v>1017</v>
      </c>
      <c r="AM1358" s="49" t="s">
        <v>1018</v>
      </c>
      <c r="AN1358" s="49" t="s">
        <v>376</v>
      </c>
      <c r="AO1358" s="47" t="s">
        <v>658</v>
      </c>
      <c r="AP1358" s="49"/>
      <c r="AQ1358" s="49">
        <v>2</v>
      </c>
      <c r="AR1358" s="49"/>
      <c r="AS1358" s="49"/>
      <c r="AU1358" s="49" t="s">
        <v>376</v>
      </c>
      <c r="AV1358" s="49"/>
      <c r="AW1358" s="49" t="s">
        <v>30</v>
      </c>
      <c r="AX1358" s="49"/>
      <c r="AY1358" s="49"/>
      <c r="AZ1358" s="49" t="s">
        <v>30</v>
      </c>
      <c r="BA1358" s="49"/>
      <c r="BB1358" s="57"/>
      <c r="BC1358" s="49"/>
      <c r="BD1358" s="57"/>
      <c r="BE1358" s="57"/>
      <c r="BF1358" s="32">
        <v>1</v>
      </c>
      <c r="BG1358" s="49">
        <v>1</v>
      </c>
      <c r="BH1358" s="49"/>
      <c r="BI1358" s="49" t="s">
        <v>1366</v>
      </c>
      <c r="BJ1358" s="49" t="s">
        <v>587</v>
      </c>
      <c r="BK1358" s="49">
        <v>2004</v>
      </c>
      <c r="BL1358" s="43" t="str">
        <f t="shared" si="129"/>
        <v>2004Middlesbrough</v>
      </c>
      <c r="BM1358" s="49" t="str">
        <f t="shared" si="130"/>
        <v>Middlesbrough</v>
      </c>
      <c r="BN1358" s="49"/>
      <c r="BO1358" s="49"/>
      <c r="BP1358" s="49"/>
      <c r="BQ1358" s="49"/>
      <c r="BR1358" s="49"/>
      <c r="BS1358" s="49"/>
      <c r="BT1358" s="49"/>
      <c r="BU1358" s="49"/>
      <c r="BV1358" s="49" t="s">
        <v>376</v>
      </c>
      <c r="BW1358" s="49" t="s">
        <v>376</v>
      </c>
      <c r="BX1358" s="49"/>
      <c r="BY1358" s="49"/>
      <c r="BZ1358" s="50"/>
      <c r="CA1358" s="50"/>
      <c r="CB1358" s="88" t="str">
        <f t="shared" si="131"/>
        <v>20040203</v>
      </c>
    </row>
    <row r="1359" spans="1:80" s="43" customFormat="1" ht="12.95" customHeight="1" x14ac:dyDescent="0.2">
      <c r="A1359" s="43">
        <v>2</v>
      </c>
      <c r="B1359" s="43">
        <v>3</v>
      </c>
      <c r="C1359" s="43">
        <v>2004</v>
      </c>
      <c r="D1359" s="49" t="s">
        <v>658</v>
      </c>
      <c r="E1359" s="49" t="s">
        <v>294</v>
      </c>
      <c r="F1359" s="49" t="s">
        <v>1327</v>
      </c>
      <c r="G1359" s="49"/>
      <c r="H1359" s="49" t="s">
        <v>1011</v>
      </c>
      <c r="I1359" s="49">
        <v>2</v>
      </c>
      <c r="J1359" s="53">
        <v>38020</v>
      </c>
      <c r="K1359" s="49" t="s">
        <v>587</v>
      </c>
      <c r="L1359" s="49" t="s">
        <v>4</v>
      </c>
      <c r="M1359" s="49" t="s">
        <v>1366</v>
      </c>
      <c r="N1359" s="54">
        <v>1</v>
      </c>
      <c r="O1359" s="54">
        <v>2</v>
      </c>
      <c r="P1359" s="49" t="s">
        <v>1403</v>
      </c>
      <c r="Q1359" s="49" t="s">
        <v>1366</v>
      </c>
      <c r="R1359" s="49" t="s">
        <v>376</v>
      </c>
      <c r="S1359" s="49"/>
      <c r="T1359" s="49"/>
      <c r="U1359" s="49"/>
      <c r="V1359" s="49"/>
      <c r="W1359" s="49"/>
      <c r="X1359" s="49"/>
      <c r="Y1359" s="49"/>
      <c r="Z1359" s="54"/>
      <c r="AA1359" s="55">
        <v>1</v>
      </c>
      <c r="AB1359" s="55">
        <v>3</v>
      </c>
      <c r="AC1359" s="56">
        <v>1</v>
      </c>
      <c r="AD1359" s="49" t="s">
        <v>1037</v>
      </c>
      <c r="AE1359" s="47">
        <f t="shared" si="126"/>
        <v>0</v>
      </c>
      <c r="AF1359" s="47">
        <f t="shared" si="127"/>
        <v>0</v>
      </c>
      <c r="AG1359" s="47">
        <f t="shared" si="128"/>
        <v>1</v>
      </c>
      <c r="AH1359" s="49" t="s">
        <v>1017</v>
      </c>
      <c r="AI1359" s="49" t="s">
        <v>1018</v>
      </c>
      <c r="AJ1359" s="49" t="s">
        <v>376</v>
      </c>
      <c r="AK1359" s="47" t="s">
        <v>658</v>
      </c>
      <c r="AL1359" s="49" t="s">
        <v>1366</v>
      </c>
      <c r="AM1359" s="49" t="s">
        <v>1317</v>
      </c>
      <c r="AN1359" s="49" t="s">
        <v>376</v>
      </c>
      <c r="AO1359" s="47" t="s">
        <v>658</v>
      </c>
      <c r="AP1359" s="49"/>
      <c r="AQ1359" s="49">
        <v>2</v>
      </c>
      <c r="AR1359" s="49"/>
      <c r="AS1359" s="49">
        <v>1</v>
      </c>
      <c r="AU1359" s="49" t="s">
        <v>376</v>
      </c>
      <c r="AV1359" s="49"/>
      <c r="AW1359" s="49" t="s">
        <v>30</v>
      </c>
      <c r="AX1359" s="49"/>
      <c r="AY1359" s="49"/>
      <c r="AZ1359" s="49" t="s">
        <v>30</v>
      </c>
      <c r="BA1359" s="49"/>
      <c r="BB1359" s="57"/>
      <c r="BC1359" s="49"/>
      <c r="BD1359" s="57"/>
      <c r="BE1359" s="57"/>
      <c r="BF1359" s="32">
        <v>1</v>
      </c>
      <c r="BG1359" s="49">
        <v>1</v>
      </c>
      <c r="BH1359" s="49"/>
      <c r="BI1359" s="49" t="s">
        <v>587</v>
      </c>
      <c r="BJ1359" s="49" t="s">
        <v>1366</v>
      </c>
      <c r="BK1359" s="49">
        <v>2004</v>
      </c>
      <c r="BL1359" s="43" t="str">
        <f t="shared" si="129"/>
        <v>2004Arsenal</v>
      </c>
      <c r="BM1359" s="49" t="str">
        <f t="shared" si="130"/>
        <v>Middlesbrough</v>
      </c>
      <c r="BN1359" s="49"/>
      <c r="BO1359" s="49"/>
      <c r="BP1359" s="49"/>
      <c r="BQ1359" s="49"/>
      <c r="BR1359" s="49"/>
      <c r="BS1359" s="49"/>
      <c r="BT1359" s="49"/>
      <c r="BU1359" s="49"/>
      <c r="BV1359" s="49" t="s">
        <v>376</v>
      </c>
      <c r="BW1359" s="49" t="s">
        <v>376</v>
      </c>
      <c r="BX1359" s="49"/>
      <c r="BY1359" s="49"/>
      <c r="BZ1359" s="50"/>
      <c r="CA1359" s="50"/>
      <c r="CB1359" s="88" t="str">
        <f t="shared" si="131"/>
        <v>20040203</v>
      </c>
    </row>
    <row r="1360" spans="1:80" s="43" customFormat="1" ht="12.95" customHeight="1" x14ac:dyDescent="0.2">
      <c r="A1360" s="43">
        <v>2</v>
      </c>
      <c r="B1360" s="43">
        <v>29</v>
      </c>
      <c r="C1360" s="43">
        <v>2004</v>
      </c>
      <c r="D1360" s="49" t="s">
        <v>658</v>
      </c>
      <c r="E1360" s="49" t="s">
        <v>294</v>
      </c>
      <c r="F1360" s="49" t="s">
        <v>1327</v>
      </c>
      <c r="G1360" s="49"/>
      <c r="H1360" s="49" t="s">
        <v>40</v>
      </c>
      <c r="I1360" s="49"/>
      <c r="J1360" s="53">
        <v>38046</v>
      </c>
      <c r="K1360" s="49" t="s">
        <v>1366</v>
      </c>
      <c r="L1360" s="49" t="s">
        <v>3</v>
      </c>
      <c r="M1360" s="49" t="s">
        <v>1157</v>
      </c>
      <c r="N1360" s="54">
        <v>2</v>
      </c>
      <c r="O1360" s="54">
        <v>1</v>
      </c>
      <c r="P1360" s="49" t="s">
        <v>1407</v>
      </c>
      <c r="Q1360" s="49" t="s">
        <v>1263</v>
      </c>
      <c r="R1360" s="49" t="s">
        <v>1264</v>
      </c>
      <c r="S1360" s="49"/>
      <c r="T1360" s="49"/>
      <c r="U1360" s="49"/>
      <c r="V1360" s="49"/>
      <c r="W1360" s="49"/>
      <c r="X1360" s="49"/>
      <c r="Y1360" s="49"/>
      <c r="Z1360" s="54"/>
      <c r="AA1360" s="49"/>
      <c r="AB1360" s="49"/>
      <c r="AC1360" s="49"/>
      <c r="AD1360" s="49"/>
      <c r="AE1360" s="47">
        <f t="shared" si="126"/>
        <v>1</v>
      </c>
      <c r="AF1360" s="47">
        <f t="shared" si="127"/>
        <v>0</v>
      </c>
      <c r="AG1360" s="47">
        <f t="shared" si="128"/>
        <v>0</v>
      </c>
      <c r="AH1360" s="49" t="s">
        <v>1366</v>
      </c>
      <c r="AI1360" s="49" t="s">
        <v>1317</v>
      </c>
      <c r="AJ1360" s="49" t="s">
        <v>376</v>
      </c>
      <c r="AK1360" s="47" t="s">
        <v>658</v>
      </c>
      <c r="AL1360" s="49" t="s">
        <v>1101</v>
      </c>
      <c r="AM1360" s="49" t="s">
        <v>1159</v>
      </c>
      <c r="AN1360" s="49" t="s">
        <v>376</v>
      </c>
      <c r="AO1360" s="47" t="s">
        <v>658</v>
      </c>
      <c r="AP1360" s="49"/>
      <c r="AQ1360" s="49">
        <v>1</v>
      </c>
      <c r="AR1360" s="49"/>
      <c r="AS1360" s="49" t="s">
        <v>1393</v>
      </c>
      <c r="AU1360" s="49" t="s">
        <v>376</v>
      </c>
      <c r="AV1360" s="49"/>
      <c r="AW1360" s="49" t="s">
        <v>30</v>
      </c>
      <c r="AX1360" s="49"/>
      <c r="AY1360" s="49"/>
      <c r="AZ1360" s="54" t="s">
        <v>30</v>
      </c>
      <c r="BA1360" s="49"/>
      <c r="BB1360" s="57" t="s">
        <v>30</v>
      </c>
      <c r="BC1360" s="49" t="s">
        <v>30</v>
      </c>
      <c r="BD1360" s="57"/>
      <c r="BE1360" s="57" t="s">
        <v>1400</v>
      </c>
      <c r="BF1360" s="32">
        <v>1</v>
      </c>
      <c r="BG1360" s="49">
        <v>1</v>
      </c>
      <c r="BH1360" s="49"/>
      <c r="BI1360" s="49" t="s">
        <v>1366</v>
      </c>
      <c r="BJ1360" s="49" t="s">
        <v>1157</v>
      </c>
      <c r="BK1360" s="49">
        <v>2004</v>
      </c>
      <c r="BL1360" s="43" t="str">
        <f t="shared" si="129"/>
        <v>2004Middlesbrough</v>
      </c>
      <c r="BM1360" s="49" t="str">
        <f t="shared" si="130"/>
        <v>Cardiff</v>
      </c>
      <c r="BN1360" s="49"/>
      <c r="BO1360" s="49"/>
      <c r="BP1360" s="49"/>
      <c r="BQ1360" s="49"/>
      <c r="BR1360" s="49"/>
      <c r="BS1360" s="49"/>
      <c r="BT1360" s="49"/>
      <c r="BU1360" s="49"/>
      <c r="BV1360" s="49" t="s">
        <v>376</v>
      </c>
      <c r="BW1360" s="49" t="s">
        <v>376</v>
      </c>
      <c r="BX1360" s="49"/>
      <c r="BZ1360" s="50"/>
      <c r="CA1360" s="50"/>
      <c r="CB1360" s="88" t="str">
        <f t="shared" si="131"/>
        <v>20040229</v>
      </c>
    </row>
    <row r="1361" spans="1:80" s="43" customFormat="1" ht="12.95" customHeight="1" x14ac:dyDescent="0.2">
      <c r="A1361" s="43">
        <v>2</v>
      </c>
      <c r="B1361" s="43">
        <v>29</v>
      </c>
      <c r="C1361" s="43">
        <v>2004</v>
      </c>
      <c r="D1361" s="49" t="s">
        <v>658</v>
      </c>
      <c r="E1361" s="49" t="s">
        <v>294</v>
      </c>
      <c r="F1361" s="49" t="s">
        <v>1327</v>
      </c>
      <c r="G1361" s="49"/>
      <c r="H1361" s="49" t="s">
        <v>40</v>
      </c>
      <c r="I1361" s="49"/>
      <c r="J1361" s="53">
        <v>38046</v>
      </c>
      <c r="K1361" s="49" t="s">
        <v>1157</v>
      </c>
      <c r="L1361" s="49" t="s">
        <v>4</v>
      </c>
      <c r="M1361" s="49" t="s">
        <v>1366</v>
      </c>
      <c r="N1361" s="54">
        <v>1</v>
      </c>
      <c r="O1361" s="54">
        <v>2</v>
      </c>
      <c r="P1361" s="49" t="s">
        <v>1407</v>
      </c>
      <c r="Q1361" s="49" t="s">
        <v>1263</v>
      </c>
      <c r="R1361" s="49" t="s">
        <v>1264</v>
      </c>
      <c r="S1361" s="49"/>
      <c r="T1361" s="49"/>
      <c r="U1361" s="49"/>
      <c r="V1361" s="49"/>
      <c r="W1361" s="49"/>
      <c r="X1361" s="49"/>
      <c r="Y1361" s="49"/>
      <c r="Z1361" s="54"/>
      <c r="AA1361" s="49"/>
      <c r="AB1361" s="49"/>
      <c r="AC1361" s="49"/>
      <c r="AD1361" s="49"/>
      <c r="AE1361" s="47">
        <f t="shared" si="126"/>
        <v>0</v>
      </c>
      <c r="AF1361" s="47">
        <f t="shared" si="127"/>
        <v>0</v>
      </c>
      <c r="AG1361" s="47">
        <f t="shared" si="128"/>
        <v>1</v>
      </c>
      <c r="AH1361" s="49" t="s">
        <v>1101</v>
      </c>
      <c r="AI1361" s="49" t="s">
        <v>1159</v>
      </c>
      <c r="AJ1361" s="49" t="s">
        <v>376</v>
      </c>
      <c r="AK1361" s="47" t="s">
        <v>658</v>
      </c>
      <c r="AL1361" s="49" t="s">
        <v>1366</v>
      </c>
      <c r="AM1361" s="49" t="s">
        <v>1317</v>
      </c>
      <c r="AN1361" s="49" t="s">
        <v>376</v>
      </c>
      <c r="AO1361" s="47" t="s">
        <v>658</v>
      </c>
      <c r="AP1361" s="49"/>
      <c r="AQ1361" s="49">
        <v>1</v>
      </c>
      <c r="AR1361" s="49"/>
      <c r="AS1361" s="49">
        <v>1</v>
      </c>
      <c r="AU1361" s="49" t="s">
        <v>376</v>
      </c>
      <c r="AV1361" s="49"/>
      <c r="AW1361" s="49" t="s">
        <v>30</v>
      </c>
      <c r="AX1361" s="49"/>
      <c r="AY1361" s="49"/>
      <c r="AZ1361" s="49" t="s">
        <v>30</v>
      </c>
      <c r="BA1361" s="49"/>
      <c r="BB1361" s="57"/>
      <c r="BC1361" s="49" t="s">
        <v>30</v>
      </c>
      <c r="BD1361" s="57"/>
      <c r="BE1361" s="57"/>
      <c r="BF1361" s="32">
        <v>1</v>
      </c>
      <c r="BG1361" s="49">
        <v>1</v>
      </c>
      <c r="BH1361" s="49"/>
      <c r="BI1361" s="49" t="s">
        <v>1157</v>
      </c>
      <c r="BJ1361" s="49" t="s">
        <v>1366</v>
      </c>
      <c r="BK1361" s="49">
        <v>2004</v>
      </c>
      <c r="BL1361" s="43" t="str">
        <f t="shared" si="129"/>
        <v>2004Bolton Wanderers</v>
      </c>
      <c r="BM1361" s="49" t="str">
        <f t="shared" si="130"/>
        <v>Cardiff</v>
      </c>
      <c r="BN1361" s="49"/>
      <c r="BO1361" s="49"/>
      <c r="BP1361" s="49"/>
      <c r="BQ1361" s="49"/>
      <c r="BR1361" s="49"/>
      <c r="BS1361" s="49"/>
      <c r="BT1361" s="49"/>
      <c r="BU1361" s="49"/>
      <c r="BV1361" s="49" t="s">
        <v>376</v>
      </c>
      <c r="BW1361" s="49" t="s">
        <v>376</v>
      </c>
      <c r="BX1361" s="49"/>
      <c r="BZ1361" s="50"/>
      <c r="CA1361" s="50"/>
      <c r="CB1361" s="88" t="str">
        <f t="shared" si="131"/>
        <v>20040229</v>
      </c>
    </row>
    <row r="1362" spans="1:80" s="43" customFormat="1" ht="12.95" customHeight="1" x14ac:dyDescent="0.2">
      <c r="A1362" s="43">
        <v>4</v>
      </c>
      <c r="B1362" s="43">
        <v>3</v>
      </c>
      <c r="C1362" s="43">
        <v>2004</v>
      </c>
      <c r="D1362" s="49" t="s">
        <v>658</v>
      </c>
      <c r="E1362" s="49" t="s">
        <v>294</v>
      </c>
      <c r="F1362" s="49" t="s">
        <v>1010</v>
      </c>
      <c r="G1362" s="49"/>
      <c r="H1362" s="49" t="s">
        <v>1011</v>
      </c>
      <c r="I1362" s="49"/>
      <c r="J1362" s="53">
        <v>38080</v>
      </c>
      <c r="K1362" s="49" t="s">
        <v>821</v>
      </c>
      <c r="L1362" s="49" t="s">
        <v>3</v>
      </c>
      <c r="M1362" s="49" t="s">
        <v>587</v>
      </c>
      <c r="N1362" s="54">
        <v>1</v>
      </c>
      <c r="O1362" s="54">
        <v>0</v>
      </c>
      <c r="P1362" s="49" t="s">
        <v>1219</v>
      </c>
      <c r="Q1362" s="49" t="s">
        <v>1111</v>
      </c>
      <c r="R1362" s="49" t="s">
        <v>376</v>
      </c>
      <c r="S1362" s="49"/>
      <c r="T1362" s="49"/>
      <c r="U1362" s="49"/>
      <c r="V1362" s="49"/>
      <c r="W1362" s="49"/>
      <c r="X1362" s="49"/>
      <c r="Y1362" s="49"/>
      <c r="Z1362" s="54"/>
      <c r="AA1362" s="49"/>
      <c r="AB1362" s="49"/>
      <c r="AC1362" s="49"/>
      <c r="AD1362" s="49"/>
      <c r="AE1362" s="47">
        <f t="shared" si="126"/>
        <v>1</v>
      </c>
      <c r="AF1362" s="47">
        <f t="shared" si="127"/>
        <v>0</v>
      </c>
      <c r="AG1362" s="47">
        <f t="shared" si="128"/>
        <v>0</v>
      </c>
      <c r="AH1362" s="49" t="s">
        <v>1101</v>
      </c>
      <c r="AI1362" s="49" t="s">
        <v>1159</v>
      </c>
      <c r="AJ1362" s="49" t="s">
        <v>376</v>
      </c>
      <c r="AK1362" s="47" t="s">
        <v>658</v>
      </c>
      <c r="AL1362" s="49" t="s">
        <v>1017</v>
      </c>
      <c r="AM1362" s="49" t="s">
        <v>1018</v>
      </c>
      <c r="AN1362" s="49" t="s">
        <v>376</v>
      </c>
      <c r="AO1362" s="47" t="s">
        <v>658</v>
      </c>
      <c r="AP1362" s="49"/>
      <c r="AQ1362" s="49">
        <v>2</v>
      </c>
      <c r="AR1362" s="49"/>
      <c r="AS1362" s="49"/>
      <c r="AU1362" s="49" t="s">
        <v>376</v>
      </c>
      <c r="AV1362" s="49"/>
      <c r="AW1362" s="49" t="s">
        <v>30</v>
      </c>
      <c r="AX1362" s="49"/>
      <c r="AY1362" s="49" t="s">
        <v>30</v>
      </c>
      <c r="AZ1362" s="49"/>
      <c r="BA1362" s="49"/>
      <c r="BB1362" s="57"/>
      <c r="BC1362" s="49"/>
      <c r="BD1362" s="57"/>
      <c r="BE1362" s="57"/>
      <c r="BF1362" s="32">
        <v>1</v>
      </c>
      <c r="BG1362" s="49">
        <v>1</v>
      </c>
      <c r="BH1362" s="49"/>
      <c r="BI1362" s="49" t="s">
        <v>821</v>
      </c>
      <c r="BJ1362" s="49" t="s">
        <v>587</v>
      </c>
      <c r="BK1362" s="49">
        <v>2004</v>
      </c>
      <c r="BL1362" s="43" t="str">
        <f t="shared" si="129"/>
        <v>2004Manchester United</v>
      </c>
      <c r="BM1362" s="49" t="str">
        <f t="shared" si="130"/>
        <v>Birmingham</v>
      </c>
      <c r="BN1362" s="49"/>
      <c r="BO1362" s="49"/>
      <c r="BP1362" s="49"/>
      <c r="BQ1362" s="49"/>
      <c r="BR1362" s="49"/>
      <c r="BS1362" s="49"/>
      <c r="BT1362" s="49"/>
      <c r="BU1362" s="49"/>
      <c r="BV1362" s="49" t="s">
        <v>376</v>
      </c>
      <c r="BW1362" s="49" t="s">
        <v>376</v>
      </c>
      <c r="BX1362" s="49"/>
      <c r="BY1362" s="49"/>
      <c r="BZ1362" s="50"/>
      <c r="CA1362" s="50"/>
      <c r="CB1362" s="88" t="str">
        <f t="shared" si="131"/>
        <v>20040403</v>
      </c>
    </row>
    <row r="1363" spans="1:80" s="43" customFormat="1" ht="12.95" customHeight="1" x14ac:dyDescent="0.2">
      <c r="A1363" s="43">
        <v>4</v>
      </c>
      <c r="B1363" s="43">
        <v>3</v>
      </c>
      <c r="C1363" s="43">
        <v>2004</v>
      </c>
      <c r="D1363" s="49" t="s">
        <v>658</v>
      </c>
      <c r="E1363" s="49" t="s">
        <v>294</v>
      </c>
      <c r="F1363" s="49" t="s">
        <v>1010</v>
      </c>
      <c r="G1363" s="49"/>
      <c r="H1363" s="49" t="s">
        <v>1011</v>
      </c>
      <c r="I1363" s="49"/>
      <c r="J1363" s="53">
        <v>38080</v>
      </c>
      <c r="K1363" s="49" t="s">
        <v>587</v>
      </c>
      <c r="L1363" s="49" t="s">
        <v>4</v>
      </c>
      <c r="M1363" s="49" t="s">
        <v>821</v>
      </c>
      <c r="N1363" s="54">
        <v>0</v>
      </c>
      <c r="O1363" s="54">
        <v>1</v>
      </c>
      <c r="P1363" s="49" t="s">
        <v>1219</v>
      </c>
      <c r="Q1363" s="49" t="s">
        <v>1111</v>
      </c>
      <c r="R1363" s="49" t="s">
        <v>376</v>
      </c>
      <c r="S1363" s="49"/>
      <c r="T1363" s="49"/>
      <c r="U1363" s="49"/>
      <c r="V1363" s="49"/>
      <c r="W1363" s="49"/>
      <c r="X1363" s="49"/>
      <c r="Y1363" s="49"/>
      <c r="Z1363" s="54"/>
      <c r="AA1363" s="49"/>
      <c r="AB1363" s="49"/>
      <c r="AC1363" s="49"/>
      <c r="AD1363" s="49"/>
      <c r="AE1363" s="47">
        <f t="shared" si="126"/>
        <v>0</v>
      </c>
      <c r="AF1363" s="47">
        <f t="shared" si="127"/>
        <v>0</v>
      </c>
      <c r="AG1363" s="47">
        <f t="shared" si="128"/>
        <v>1</v>
      </c>
      <c r="AH1363" s="49" t="s">
        <v>1017</v>
      </c>
      <c r="AI1363" s="49" t="s">
        <v>1018</v>
      </c>
      <c r="AJ1363" s="49" t="s">
        <v>376</v>
      </c>
      <c r="AK1363" s="47" t="s">
        <v>658</v>
      </c>
      <c r="AL1363" s="49" t="s">
        <v>1101</v>
      </c>
      <c r="AM1363" s="49" t="s">
        <v>1159</v>
      </c>
      <c r="AN1363" s="49" t="s">
        <v>376</v>
      </c>
      <c r="AO1363" s="47" t="s">
        <v>658</v>
      </c>
      <c r="AP1363" s="49"/>
      <c r="AQ1363" s="49">
        <v>2</v>
      </c>
      <c r="AR1363" s="49"/>
      <c r="AS1363" s="49">
        <v>1</v>
      </c>
      <c r="AU1363" s="49" t="s">
        <v>376</v>
      </c>
      <c r="AV1363" s="49"/>
      <c r="AW1363" s="49" t="s">
        <v>30</v>
      </c>
      <c r="AX1363" s="49"/>
      <c r="AY1363" s="49" t="s">
        <v>30</v>
      </c>
      <c r="AZ1363" s="49"/>
      <c r="BA1363" s="49"/>
      <c r="BB1363" s="57"/>
      <c r="BC1363" s="49"/>
      <c r="BD1363" s="57"/>
      <c r="BE1363" s="57"/>
      <c r="BF1363" s="32">
        <v>1</v>
      </c>
      <c r="BG1363" s="49">
        <v>1</v>
      </c>
      <c r="BH1363" s="49"/>
      <c r="BI1363" s="49" t="s">
        <v>587</v>
      </c>
      <c r="BJ1363" s="49" t="s">
        <v>821</v>
      </c>
      <c r="BK1363" s="49">
        <v>2004</v>
      </c>
      <c r="BL1363" s="43" t="str">
        <f t="shared" si="129"/>
        <v>2004Arsenal</v>
      </c>
      <c r="BM1363" s="49" t="str">
        <f t="shared" si="130"/>
        <v>Birmingham</v>
      </c>
      <c r="BN1363" s="49"/>
      <c r="BO1363" s="49"/>
      <c r="BP1363" s="49"/>
      <c r="BQ1363" s="49"/>
      <c r="BR1363" s="49"/>
      <c r="BS1363" s="49"/>
      <c r="BT1363" s="49"/>
      <c r="BU1363" s="49"/>
      <c r="BV1363" s="49" t="s">
        <v>376</v>
      </c>
      <c r="BW1363" s="49" t="s">
        <v>376</v>
      </c>
      <c r="BX1363" s="49"/>
      <c r="BY1363" s="49"/>
      <c r="BZ1363" s="50"/>
      <c r="CA1363" s="50"/>
      <c r="CB1363" s="88" t="str">
        <f t="shared" si="131"/>
        <v>20040403</v>
      </c>
    </row>
    <row r="1364" spans="1:80" s="43" customFormat="1" ht="12.95" customHeight="1" x14ac:dyDescent="0.2">
      <c r="A1364" s="43">
        <v>4</v>
      </c>
      <c r="B1364" s="43">
        <v>4</v>
      </c>
      <c r="C1364" s="43">
        <v>2004</v>
      </c>
      <c r="D1364" s="43" t="s">
        <v>658</v>
      </c>
      <c r="E1364" s="43" t="s">
        <v>294</v>
      </c>
      <c r="F1364" s="44" t="s">
        <v>1010</v>
      </c>
      <c r="H1364" s="44" t="s">
        <v>1011</v>
      </c>
      <c r="I1364" s="44"/>
      <c r="J1364" s="45">
        <v>38081</v>
      </c>
      <c r="K1364" s="43" t="s">
        <v>1214</v>
      </c>
      <c r="L1364" s="43" t="s">
        <v>3</v>
      </c>
      <c r="M1364" s="43" t="s">
        <v>793</v>
      </c>
      <c r="N1364" s="46">
        <v>1</v>
      </c>
      <c r="O1364" s="46">
        <v>0</v>
      </c>
      <c r="P1364" s="44" t="s">
        <v>1246</v>
      </c>
      <c r="Q1364" s="44" t="s">
        <v>1101</v>
      </c>
      <c r="R1364" s="44" t="s">
        <v>376</v>
      </c>
      <c r="AE1364" s="47">
        <f t="shared" si="126"/>
        <v>1</v>
      </c>
      <c r="AF1364" s="47">
        <f t="shared" si="127"/>
        <v>0</v>
      </c>
      <c r="AG1364" s="47">
        <f t="shared" si="128"/>
        <v>0</v>
      </c>
      <c r="AH1364" s="43" t="s">
        <v>1017</v>
      </c>
      <c r="AI1364" s="43" t="s">
        <v>1018</v>
      </c>
      <c r="AJ1364" s="43" t="s">
        <v>376</v>
      </c>
      <c r="AK1364" s="43" t="s">
        <v>658</v>
      </c>
      <c r="AL1364" s="43" t="s">
        <v>793</v>
      </c>
      <c r="AM1364" s="43" t="s">
        <v>1164</v>
      </c>
      <c r="AN1364" s="43" t="s">
        <v>376</v>
      </c>
      <c r="AO1364" s="43" t="s">
        <v>658</v>
      </c>
      <c r="AQ1364" s="43">
        <v>2</v>
      </c>
      <c r="AU1364" s="43" t="s">
        <v>376</v>
      </c>
      <c r="AW1364" s="43" t="s">
        <v>30</v>
      </c>
      <c r="AY1364" s="43" t="s">
        <v>30</v>
      </c>
      <c r="BA1364" s="44"/>
      <c r="BB1364" s="48"/>
      <c r="BF1364" s="43">
        <v>1</v>
      </c>
      <c r="BG1364" s="43">
        <v>2</v>
      </c>
      <c r="BH1364" s="43">
        <v>2</v>
      </c>
      <c r="BI1364" s="43" t="s">
        <v>1214</v>
      </c>
      <c r="BJ1364" s="43" t="s">
        <v>793</v>
      </c>
      <c r="BK1364" s="43">
        <v>2004</v>
      </c>
      <c r="BL1364" s="43" t="str">
        <f t="shared" si="129"/>
        <v>2004Millwall</v>
      </c>
      <c r="BM1364" s="49" t="str">
        <f t="shared" si="130"/>
        <v>Manchester</v>
      </c>
      <c r="BV1364" s="43" t="s">
        <v>376</v>
      </c>
      <c r="BW1364" s="43" t="s">
        <v>376</v>
      </c>
      <c r="BY1364" s="49"/>
      <c r="BZ1364" s="50"/>
      <c r="CA1364" s="50"/>
      <c r="CB1364" s="88" t="str">
        <f t="shared" si="131"/>
        <v>20040404</v>
      </c>
    </row>
    <row r="1365" spans="1:80" s="43" customFormat="1" ht="12.95" customHeight="1" x14ac:dyDescent="0.2">
      <c r="A1365" s="43">
        <v>4</v>
      </c>
      <c r="B1365" s="43">
        <v>4</v>
      </c>
      <c r="C1365" s="43">
        <v>2004</v>
      </c>
      <c r="D1365" s="43" t="s">
        <v>658</v>
      </c>
      <c r="E1365" s="43" t="s">
        <v>294</v>
      </c>
      <c r="F1365" s="44" t="s">
        <v>1010</v>
      </c>
      <c r="H1365" s="44" t="s">
        <v>1011</v>
      </c>
      <c r="I1365" s="44"/>
      <c r="J1365" s="45">
        <v>38081</v>
      </c>
      <c r="K1365" s="43" t="s">
        <v>793</v>
      </c>
      <c r="L1365" s="43" t="s">
        <v>4</v>
      </c>
      <c r="M1365" s="43" t="s">
        <v>1214</v>
      </c>
      <c r="N1365" s="46">
        <v>0</v>
      </c>
      <c r="O1365" s="46">
        <v>1</v>
      </c>
      <c r="P1365" s="44" t="s">
        <v>1246</v>
      </c>
      <c r="Q1365" s="44" t="s">
        <v>1101</v>
      </c>
      <c r="R1365" s="44" t="s">
        <v>376</v>
      </c>
      <c r="AE1365" s="47">
        <f t="shared" si="126"/>
        <v>0</v>
      </c>
      <c r="AF1365" s="47">
        <f t="shared" si="127"/>
        <v>0</v>
      </c>
      <c r="AG1365" s="47">
        <f t="shared" si="128"/>
        <v>1</v>
      </c>
      <c r="AH1365" s="43" t="s">
        <v>793</v>
      </c>
      <c r="AI1365" s="43" t="s">
        <v>1164</v>
      </c>
      <c r="AJ1365" s="43" t="s">
        <v>376</v>
      </c>
      <c r="AK1365" s="43" t="s">
        <v>658</v>
      </c>
      <c r="AL1365" s="43" t="s">
        <v>1017</v>
      </c>
      <c r="AM1365" s="43" t="s">
        <v>1018</v>
      </c>
      <c r="AN1365" s="43" t="s">
        <v>376</v>
      </c>
      <c r="AO1365" s="43" t="s">
        <v>658</v>
      </c>
      <c r="AQ1365" s="43">
        <v>2</v>
      </c>
      <c r="AU1365" s="43" t="s">
        <v>376</v>
      </c>
      <c r="AW1365" s="43" t="s">
        <v>30</v>
      </c>
      <c r="AY1365" s="43" t="s">
        <v>30</v>
      </c>
      <c r="BA1365" s="44"/>
      <c r="BB1365" s="48"/>
      <c r="BF1365" s="43">
        <v>1</v>
      </c>
      <c r="BG1365" s="43">
        <v>2</v>
      </c>
      <c r="BH1365" s="43">
        <v>2</v>
      </c>
      <c r="BI1365" s="43" t="s">
        <v>793</v>
      </c>
      <c r="BJ1365" s="43" t="s">
        <v>1214</v>
      </c>
      <c r="BK1365" s="43">
        <v>2004</v>
      </c>
      <c r="BL1365" s="43" t="str">
        <f t="shared" si="129"/>
        <v>2004Sunderland</v>
      </c>
      <c r="BM1365" s="49" t="str">
        <f t="shared" si="130"/>
        <v>Manchester</v>
      </c>
      <c r="BV1365" s="43" t="s">
        <v>376</v>
      </c>
      <c r="BW1365" s="43" t="s">
        <v>376</v>
      </c>
      <c r="BY1365" s="49"/>
      <c r="BZ1365" s="50"/>
      <c r="CA1365" s="50"/>
      <c r="CB1365" s="88" t="str">
        <f t="shared" si="131"/>
        <v>20040404</v>
      </c>
    </row>
    <row r="1366" spans="1:80" s="43" customFormat="1" ht="12.95" customHeight="1" x14ac:dyDescent="0.2">
      <c r="A1366" s="43">
        <v>5</v>
      </c>
      <c r="B1366" s="43">
        <v>22</v>
      </c>
      <c r="C1366" s="43">
        <v>2004</v>
      </c>
      <c r="D1366" s="49" t="s">
        <v>658</v>
      </c>
      <c r="E1366" s="49" t="s">
        <v>294</v>
      </c>
      <c r="F1366" s="49" t="s">
        <v>1010</v>
      </c>
      <c r="G1366" s="49"/>
      <c r="H1366" s="49" t="s">
        <v>40</v>
      </c>
      <c r="I1366" s="49"/>
      <c r="J1366" s="53">
        <v>38129</v>
      </c>
      <c r="K1366" s="49" t="s">
        <v>821</v>
      </c>
      <c r="L1366" s="49" t="s">
        <v>3</v>
      </c>
      <c r="M1366" s="49" t="s">
        <v>1214</v>
      </c>
      <c r="N1366" s="54">
        <v>3</v>
      </c>
      <c r="O1366" s="54">
        <v>0</v>
      </c>
      <c r="P1366" s="49" t="s">
        <v>1407</v>
      </c>
      <c r="Q1366" s="49" t="s">
        <v>1263</v>
      </c>
      <c r="R1366" s="49" t="s">
        <v>1264</v>
      </c>
      <c r="S1366" s="49"/>
      <c r="T1366" s="49"/>
      <c r="U1366" s="49"/>
      <c r="V1366" s="49"/>
      <c r="W1366" s="49"/>
      <c r="X1366" s="49"/>
      <c r="Y1366" s="49"/>
      <c r="Z1366" s="54"/>
      <c r="AA1366" s="49"/>
      <c r="AB1366" s="49"/>
      <c r="AC1366" s="49"/>
      <c r="AD1366" s="49"/>
      <c r="AE1366" s="47">
        <f t="shared" si="126"/>
        <v>1</v>
      </c>
      <c r="AF1366" s="47">
        <f t="shared" si="127"/>
        <v>0</v>
      </c>
      <c r="AG1366" s="47">
        <f t="shared" si="128"/>
        <v>0</v>
      </c>
      <c r="AH1366" s="49" t="s">
        <v>1101</v>
      </c>
      <c r="AI1366" s="49" t="s">
        <v>1159</v>
      </c>
      <c r="AJ1366" s="49" t="s">
        <v>376</v>
      </c>
      <c r="AK1366" s="47" t="s">
        <v>658</v>
      </c>
      <c r="AL1366" s="49" t="s">
        <v>1017</v>
      </c>
      <c r="AM1366" s="49" t="s">
        <v>1018</v>
      </c>
      <c r="AN1366" s="49" t="s">
        <v>376</v>
      </c>
      <c r="AO1366" s="47" t="s">
        <v>658</v>
      </c>
      <c r="AP1366" s="49"/>
      <c r="AQ1366" s="49">
        <v>1</v>
      </c>
      <c r="AR1366" s="49"/>
      <c r="AS1366" s="49" t="s">
        <v>1393</v>
      </c>
      <c r="AU1366" s="49" t="s">
        <v>376</v>
      </c>
      <c r="AV1366" s="49"/>
      <c r="AW1366" s="49" t="s">
        <v>30</v>
      </c>
      <c r="AX1366" s="49"/>
      <c r="AY1366" s="54" t="s">
        <v>30</v>
      </c>
      <c r="AZ1366" s="49"/>
      <c r="BA1366" s="49"/>
      <c r="BB1366" s="57" t="s">
        <v>30</v>
      </c>
      <c r="BC1366" s="49" t="s">
        <v>30</v>
      </c>
      <c r="BD1366" s="57"/>
      <c r="BE1366" s="57"/>
      <c r="BF1366" s="32">
        <v>1</v>
      </c>
      <c r="BG1366" s="49">
        <v>1</v>
      </c>
      <c r="BH1366" s="49"/>
      <c r="BI1366" s="49" t="s">
        <v>821</v>
      </c>
      <c r="BJ1366" s="49" t="s">
        <v>1214</v>
      </c>
      <c r="BK1366" s="49">
        <v>2004</v>
      </c>
      <c r="BL1366" s="43" t="str">
        <f t="shared" si="129"/>
        <v>2004Manchester United</v>
      </c>
      <c r="BM1366" s="49" t="str">
        <f t="shared" si="130"/>
        <v>Cardiff</v>
      </c>
      <c r="BN1366" s="49"/>
      <c r="BO1366" s="49"/>
      <c r="BP1366" s="49"/>
      <c r="BQ1366" s="49"/>
      <c r="BR1366" s="49"/>
      <c r="BS1366" s="49"/>
      <c r="BT1366" s="49"/>
      <c r="BU1366" s="49"/>
      <c r="BV1366" s="49" t="s">
        <v>376</v>
      </c>
      <c r="BW1366" s="49" t="s">
        <v>376</v>
      </c>
      <c r="BX1366" s="49"/>
      <c r="BZ1366" s="50"/>
      <c r="CA1366" s="50"/>
      <c r="CB1366" s="88" t="str">
        <f t="shared" si="131"/>
        <v>20040522</v>
      </c>
    </row>
    <row r="1367" spans="1:80" s="43" customFormat="1" ht="12.95" customHeight="1" x14ac:dyDescent="0.2">
      <c r="A1367" s="43">
        <v>5</v>
      </c>
      <c r="B1367" s="43">
        <v>22</v>
      </c>
      <c r="C1367" s="43">
        <v>2004</v>
      </c>
      <c r="D1367" s="43" t="s">
        <v>658</v>
      </c>
      <c r="E1367" s="43" t="s">
        <v>294</v>
      </c>
      <c r="F1367" s="44" t="s">
        <v>1010</v>
      </c>
      <c r="H1367" s="44" t="s">
        <v>1025</v>
      </c>
      <c r="I1367" s="44"/>
      <c r="J1367" s="45">
        <v>38129</v>
      </c>
      <c r="K1367" s="43" t="s">
        <v>1214</v>
      </c>
      <c r="L1367" s="43" t="s">
        <v>4</v>
      </c>
      <c r="M1367" s="43" t="s">
        <v>821</v>
      </c>
      <c r="N1367" s="46">
        <v>0</v>
      </c>
      <c r="O1367" s="46">
        <v>3</v>
      </c>
      <c r="P1367" s="43" t="s">
        <v>1407</v>
      </c>
      <c r="Q1367" s="44" t="s">
        <v>1263</v>
      </c>
      <c r="R1367" s="44" t="s">
        <v>1264</v>
      </c>
      <c r="AE1367" s="47">
        <f t="shared" si="126"/>
        <v>0</v>
      </c>
      <c r="AF1367" s="47">
        <f t="shared" si="127"/>
        <v>0</v>
      </c>
      <c r="AG1367" s="47">
        <f t="shared" si="128"/>
        <v>1</v>
      </c>
      <c r="AH1367" s="43" t="s">
        <v>1017</v>
      </c>
      <c r="AI1367" s="43" t="s">
        <v>1018</v>
      </c>
      <c r="AJ1367" s="43" t="s">
        <v>376</v>
      </c>
      <c r="AK1367" s="43" t="s">
        <v>658</v>
      </c>
      <c r="AL1367" s="43" t="s">
        <v>1101</v>
      </c>
      <c r="AM1367" s="43" t="s">
        <v>1159</v>
      </c>
      <c r="AN1367" s="43" t="s">
        <v>376</v>
      </c>
      <c r="AO1367" s="43" t="s">
        <v>658</v>
      </c>
      <c r="AQ1367" s="43">
        <v>1</v>
      </c>
      <c r="AU1367" s="43" t="s">
        <v>376</v>
      </c>
      <c r="AW1367" s="43" t="s">
        <v>30</v>
      </c>
      <c r="AY1367" s="43" t="s">
        <v>30</v>
      </c>
      <c r="BA1367" s="44"/>
      <c r="BB1367" s="48"/>
      <c r="BC1367" s="43" t="s">
        <v>30</v>
      </c>
      <c r="BF1367" s="43">
        <v>1</v>
      </c>
      <c r="BG1367" s="43">
        <v>2</v>
      </c>
      <c r="BH1367" s="43">
        <v>1</v>
      </c>
      <c r="BI1367" s="43" t="s">
        <v>1214</v>
      </c>
      <c r="BJ1367" s="43" t="s">
        <v>821</v>
      </c>
      <c r="BK1367" s="43">
        <v>2004</v>
      </c>
      <c r="BL1367" s="43" t="str">
        <f t="shared" si="129"/>
        <v>2004Millwall</v>
      </c>
      <c r="BM1367" s="49" t="str">
        <f t="shared" si="130"/>
        <v>Cardiff</v>
      </c>
      <c r="BV1367" s="43" t="s">
        <v>376</v>
      </c>
      <c r="BW1367" s="43" t="s">
        <v>376</v>
      </c>
      <c r="BZ1367" s="50"/>
      <c r="CA1367" s="50"/>
      <c r="CB1367" s="88" t="str">
        <f t="shared" si="131"/>
        <v>20040522</v>
      </c>
    </row>
    <row r="1368" spans="1:80" s="43" customFormat="1" ht="12.95" customHeight="1" x14ac:dyDescent="0.2">
      <c r="A1368" s="43">
        <v>1</v>
      </c>
      <c r="B1368" s="43">
        <v>11</v>
      </c>
      <c r="C1368" s="43">
        <v>2005</v>
      </c>
      <c r="D1368" s="49" t="s">
        <v>658</v>
      </c>
      <c r="E1368" s="49" t="s">
        <v>287</v>
      </c>
      <c r="F1368" s="49" t="s">
        <v>1327</v>
      </c>
      <c r="G1368" s="49"/>
      <c r="H1368" s="49" t="s">
        <v>1011</v>
      </c>
      <c r="I1368" s="49">
        <v>1</v>
      </c>
      <c r="J1368" s="53">
        <v>38363</v>
      </c>
      <c r="K1368" s="49" t="s">
        <v>588</v>
      </c>
      <c r="L1368" s="49" t="s">
        <v>3</v>
      </c>
      <c r="M1368" s="49" t="s">
        <v>1357</v>
      </c>
      <c r="N1368" s="54">
        <v>1</v>
      </c>
      <c r="O1368" s="54">
        <v>0</v>
      </c>
      <c r="P1368" s="49" t="s">
        <v>1141</v>
      </c>
      <c r="Q1368" s="49" t="s">
        <v>588</v>
      </c>
      <c r="R1368" s="49" t="s">
        <v>376</v>
      </c>
      <c r="S1368" s="49"/>
      <c r="T1368" s="49"/>
      <c r="U1368" s="49"/>
      <c r="V1368" s="49"/>
      <c r="W1368" s="49"/>
      <c r="X1368" s="49"/>
      <c r="Y1368" s="49"/>
      <c r="Z1368" s="54"/>
      <c r="AA1368" s="55">
        <v>1</v>
      </c>
      <c r="AB1368" s="55">
        <v>0</v>
      </c>
      <c r="AC1368" s="56">
        <v>0</v>
      </c>
      <c r="AD1368" s="49" t="s">
        <v>1033</v>
      </c>
      <c r="AE1368" s="47">
        <f t="shared" si="126"/>
        <v>1</v>
      </c>
      <c r="AF1368" s="47">
        <f t="shared" si="127"/>
        <v>0</v>
      </c>
      <c r="AG1368" s="47">
        <f t="shared" si="128"/>
        <v>0</v>
      </c>
      <c r="AH1368" s="49" t="s">
        <v>588</v>
      </c>
      <c r="AI1368" s="49" t="s">
        <v>1175</v>
      </c>
      <c r="AJ1368" s="49" t="s">
        <v>376</v>
      </c>
      <c r="AK1368" s="47" t="s">
        <v>658</v>
      </c>
      <c r="AL1368" s="49" t="s">
        <v>1017</v>
      </c>
      <c r="AM1368" s="49" t="s">
        <v>1371</v>
      </c>
      <c r="AN1368" s="49" t="s">
        <v>376</v>
      </c>
      <c r="AO1368" s="47" t="s">
        <v>658</v>
      </c>
      <c r="AP1368" s="49"/>
      <c r="AQ1368" s="49">
        <v>2</v>
      </c>
      <c r="AR1368" s="49"/>
      <c r="AS1368" s="49"/>
      <c r="AU1368" s="49" t="s">
        <v>376</v>
      </c>
      <c r="AV1368" s="49"/>
      <c r="AW1368" s="49" t="s">
        <v>30</v>
      </c>
      <c r="AX1368" s="49"/>
      <c r="AY1368" s="49"/>
      <c r="AZ1368" s="49" t="s">
        <v>30</v>
      </c>
      <c r="BA1368" s="49"/>
      <c r="BB1368" s="57"/>
      <c r="BC1368" s="49"/>
      <c r="BD1368" s="57"/>
      <c r="BE1368" s="57"/>
      <c r="BF1368" s="32">
        <v>1</v>
      </c>
      <c r="BG1368" s="49">
        <v>1</v>
      </c>
      <c r="BH1368" s="49"/>
      <c r="BI1368" s="49" t="s">
        <v>588</v>
      </c>
      <c r="BJ1368" s="49" t="s">
        <v>1357</v>
      </c>
      <c r="BK1368" s="49">
        <v>2005</v>
      </c>
      <c r="BL1368" s="43" t="str">
        <f t="shared" si="129"/>
        <v>2005Liverpool</v>
      </c>
      <c r="BM1368" s="49" t="str">
        <f t="shared" si="130"/>
        <v>Liverpool</v>
      </c>
      <c r="BN1368" s="49"/>
      <c r="BO1368" s="49"/>
      <c r="BP1368" s="49"/>
      <c r="BQ1368" s="49"/>
      <c r="BR1368" s="49"/>
      <c r="BS1368" s="49"/>
      <c r="BT1368" s="49"/>
      <c r="BU1368" s="49"/>
      <c r="BV1368" s="49" t="s">
        <v>376</v>
      </c>
      <c r="BW1368" s="49" t="s">
        <v>376</v>
      </c>
      <c r="BX1368" s="49"/>
      <c r="BY1368" s="49"/>
      <c r="BZ1368" s="50"/>
      <c r="CA1368" s="50"/>
      <c r="CB1368" s="88" t="str">
        <f t="shared" si="131"/>
        <v>20050111</v>
      </c>
    </row>
    <row r="1369" spans="1:80" s="43" customFormat="1" ht="12.95" customHeight="1" x14ac:dyDescent="0.2">
      <c r="A1369" s="43">
        <v>1</v>
      </c>
      <c r="B1369" s="43">
        <v>11</v>
      </c>
      <c r="C1369" s="43">
        <v>2005</v>
      </c>
      <c r="D1369" s="43" t="s">
        <v>658</v>
      </c>
      <c r="E1369" s="43" t="s">
        <v>287</v>
      </c>
      <c r="F1369" s="51" t="s">
        <v>1327</v>
      </c>
      <c r="H1369" s="51" t="s">
        <v>1011</v>
      </c>
      <c r="I1369" s="51">
        <v>1</v>
      </c>
      <c r="J1369" s="52">
        <v>38363</v>
      </c>
      <c r="K1369" s="43" t="s">
        <v>1357</v>
      </c>
      <c r="L1369" s="43" t="s">
        <v>4</v>
      </c>
      <c r="M1369" s="43" t="s">
        <v>588</v>
      </c>
      <c r="N1369" s="46">
        <v>0</v>
      </c>
      <c r="O1369" s="46">
        <v>1</v>
      </c>
      <c r="P1369" s="51" t="s">
        <v>1141</v>
      </c>
      <c r="Q1369" s="51" t="s">
        <v>588</v>
      </c>
      <c r="R1369" s="51" t="s">
        <v>376</v>
      </c>
      <c r="AD1369" s="43" t="s">
        <v>1037</v>
      </c>
      <c r="AE1369" s="47">
        <f t="shared" si="126"/>
        <v>0</v>
      </c>
      <c r="AF1369" s="47">
        <f t="shared" si="127"/>
        <v>0</v>
      </c>
      <c r="AG1369" s="47">
        <f t="shared" si="128"/>
        <v>1</v>
      </c>
      <c r="AH1369" s="43" t="s">
        <v>1017</v>
      </c>
      <c r="AI1369" s="43" t="s">
        <v>1371</v>
      </c>
      <c r="AJ1369" s="43" t="s">
        <v>376</v>
      </c>
      <c r="AK1369" s="43" t="s">
        <v>658</v>
      </c>
      <c r="AL1369" s="43" t="s">
        <v>588</v>
      </c>
      <c r="AM1369" s="43" t="s">
        <v>1175</v>
      </c>
      <c r="AN1369" s="43" t="s">
        <v>376</v>
      </c>
      <c r="AO1369" s="43" t="s">
        <v>658</v>
      </c>
      <c r="AQ1369" s="43">
        <v>2</v>
      </c>
      <c r="AU1369" s="43" t="s">
        <v>376</v>
      </c>
      <c r="AW1369" s="43" t="s">
        <v>30</v>
      </c>
      <c r="AZ1369" s="43" t="s">
        <v>30</v>
      </c>
      <c r="BA1369" s="51"/>
      <c r="BB1369" s="48"/>
      <c r="BF1369" s="43">
        <v>1</v>
      </c>
      <c r="BG1369" s="43">
        <v>2</v>
      </c>
      <c r="BH1369" s="43">
        <v>1</v>
      </c>
      <c r="BI1369" s="43" t="s">
        <v>1357</v>
      </c>
      <c r="BJ1369" s="43" t="s">
        <v>588</v>
      </c>
      <c r="BK1369" s="43">
        <v>2005</v>
      </c>
      <c r="BL1369" s="43" t="str">
        <f t="shared" si="129"/>
        <v>2005Watford</v>
      </c>
      <c r="BM1369" s="49" t="str">
        <f t="shared" si="130"/>
        <v>Liverpool</v>
      </c>
      <c r="BV1369" s="43" t="s">
        <v>376</v>
      </c>
      <c r="BW1369" s="43" t="s">
        <v>376</v>
      </c>
      <c r="BY1369" s="49"/>
      <c r="BZ1369" s="50"/>
      <c r="CA1369" s="50"/>
      <c r="CB1369" s="88" t="str">
        <f t="shared" si="131"/>
        <v>20050111</v>
      </c>
    </row>
    <row r="1370" spans="1:80" s="43" customFormat="1" ht="12.95" customHeight="1" x14ac:dyDescent="0.2">
      <c r="A1370" s="43">
        <v>1</v>
      </c>
      <c r="B1370" s="43">
        <v>12</v>
      </c>
      <c r="C1370" s="43">
        <v>2005</v>
      </c>
      <c r="D1370" s="49" t="s">
        <v>658</v>
      </c>
      <c r="E1370" s="49" t="s">
        <v>287</v>
      </c>
      <c r="F1370" s="49" t="s">
        <v>1327</v>
      </c>
      <c r="G1370" s="49"/>
      <c r="H1370" s="49" t="s">
        <v>1011</v>
      </c>
      <c r="I1370" s="49">
        <v>1</v>
      </c>
      <c r="J1370" s="53">
        <v>38364</v>
      </c>
      <c r="K1370" s="49" t="s">
        <v>816</v>
      </c>
      <c r="L1370" s="49" t="s">
        <v>1014</v>
      </c>
      <c r="M1370" s="49" t="s">
        <v>821</v>
      </c>
      <c r="N1370" s="54">
        <v>0</v>
      </c>
      <c r="O1370" s="54">
        <v>0</v>
      </c>
      <c r="P1370" s="49" t="s">
        <v>1234</v>
      </c>
      <c r="Q1370" s="49" t="s">
        <v>1017</v>
      </c>
      <c r="R1370" s="49" t="s">
        <v>376</v>
      </c>
      <c r="S1370" s="49"/>
      <c r="T1370" s="49"/>
      <c r="U1370" s="49"/>
      <c r="V1370" s="49"/>
      <c r="W1370" s="49"/>
      <c r="X1370" s="49"/>
      <c r="Y1370" s="49"/>
      <c r="Z1370" s="54"/>
      <c r="AA1370" s="55">
        <v>0</v>
      </c>
      <c r="AB1370" s="55">
        <v>0</v>
      </c>
      <c r="AC1370" s="56">
        <v>0</v>
      </c>
      <c r="AD1370" s="49" t="s">
        <v>1033</v>
      </c>
      <c r="AE1370" s="47">
        <f t="shared" si="126"/>
        <v>0</v>
      </c>
      <c r="AF1370" s="47">
        <f t="shared" si="127"/>
        <v>1</v>
      </c>
      <c r="AG1370" s="47">
        <f t="shared" si="128"/>
        <v>0</v>
      </c>
      <c r="AH1370" s="49" t="s">
        <v>1017</v>
      </c>
      <c r="AI1370" s="49" t="s">
        <v>1018</v>
      </c>
      <c r="AJ1370" s="49" t="s">
        <v>376</v>
      </c>
      <c r="AK1370" s="47" t="s">
        <v>658</v>
      </c>
      <c r="AL1370" s="49" t="s">
        <v>1101</v>
      </c>
      <c r="AM1370" s="49" t="s">
        <v>1159</v>
      </c>
      <c r="AN1370" s="49" t="s">
        <v>376</v>
      </c>
      <c r="AO1370" s="47" t="s">
        <v>658</v>
      </c>
      <c r="AP1370" s="49"/>
      <c r="AQ1370" s="49">
        <v>2</v>
      </c>
      <c r="AR1370" s="49"/>
      <c r="AS1370" s="49"/>
      <c r="AU1370" s="49" t="s">
        <v>376</v>
      </c>
      <c r="AV1370" s="49"/>
      <c r="AW1370" s="49" t="s">
        <v>30</v>
      </c>
      <c r="AX1370" s="49"/>
      <c r="AY1370" s="49"/>
      <c r="AZ1370" s="49" t="s">
        <v>30</v>
      </c>
      <c r="BA1370" s="49"/>
      <c r="BB1370" s="57"/>
      <c r="BC1370" s="49"/>
      <c r="BD1370" s="57"/>
      <c r="BE1370" s="57"/>
      <c r="BF1370" s="32">
        <v>1</v>
      </c>
      <c r="BG1370" s="49">
        <v>1</v>
      </c>
      <c r="BH1370" s="49"/>
      <c r="BI1370" s="49" t="s">
        <v>816</v>
      </c>
      <c r="BJ1370" s="49" t="s">
        <v>821</v>
      </c>
      <c r="BK1370" s="49">
        <v>2005</v>
      </c>
      <c r="BL1370" s="43" t="str">
        <f t="shared" si="129"/>
        <v>2005Chelsea</v>
      </c>
      <c r="BM1370" s="49" t="str">
        <f t="shared" si="130"/>
        <v>Chelsea</v>
      </c>
      <c r="BN1370" s="49"/>
      <c r="BO1370" s="49"/>
      <c r="BP1370" s="49"/>
      <c r="BQ1370" s="49"/>
      <c r="BR1370" s="49"/>
      <c r="BS1370" s="49"/>
      <c r="BT1370" s="49"/>
      <c r="BU1370" s="49"/>
      <c r="BV1370" s="49" t="s">
        <v>376</v>
      </c>
      <c r="BW1370" s="49" t="s">
        <v>376</v>
      </c>
      <c r="BX1370" s="49"/>
      <c r="BY1370" s="49"/>
      <c r="BZ1370" s="50"/>
      <c r="CA1370" s="50"/>
      <c r="CB1370" s="88" t="str">
        <f t="shared" si="131"/>
        <v>20050112</v>
      </c>
    </row>
    <row r="1371" spans="1:80" s="43" customFormat="1" ht="12.95" customHeight="1" x14ac:dyDescent="0.2">
      <c r="A1371" s="43">
        <v>1</v>
      </c>
      <c r="B1371" s="43">
        <v>12</v>
      </c>
      <c r="C1371" s="43">
        <v>2005</v>
      </c>
      <c r="D1371" s="49" t="s">
        <v>658</v>
      </c>
      <c r="E1371" s="49" t="s">
        <v>287</v>
      </c>
      <c r="F1371" s="49" t="s">
        <v>1327</v>
      </c>
      <c r="G1371" s="49"/>
      <c r="H1371" s="49" t="s">
        <v>1011</v>
      </c>
      <c r="I1371" s="49">
        <v>1</v>
      </c>
      <c r="J1371" s="53">
        <v>38364</v>
      </c>
      <c r="K1371" s="49" t="s">
        <v>821</v>
      </c>
      <c r="L1371" s="49" t="s">
        <v>1014</v>
      </c>
      <c r="M1371" s="49" t="s">
        <v>816</v>
      </c>
      <c r="N1371" s="54">
        <v>0</v>
      </c>
      <c r="O1371" s="54">
        <v>0</v>
      </c>
      <c r="P1371" s="49" t="s">
        <v>1234</v>
      </c>
      <c r="Q1371" s="49" t="s">
        <v>1017</v>
      </c>
      <c r="R1371" s="49" t="s">
        <v>376</v>
      </c>
      <c r="S1371" s="49"/>
      <c r="T1371" s="49"/>
      <c r="U1371" s="49"/>
      <c r="V1371" s="49"/>
      <c r="W1371" s="49"/>
      <c r="X1371" s="49"/>
      <c r="Y1371" s="49"/>
      <c r="Z1371" s="54"/>
      <c r="AA1371" s="55">
        <v>0</v>
      </c>
      <c r="AB1371" s="55">
        <v>0</v>
      </c>
      <c r="AC1371" s="56">
        <v>0</v>
      </c>
      <c r="AD1371" s="49" t="s">
        <v>1037</v>
      </c>
      <c r="AE1371" s="47">
        <f t="shared" si="126"/>
        <v>0</v>
      </c>
      <c r="AF1371" s="47">
        <f t="shared" si="127"/>
        <v>1</v>
      </c>
      <c r="AG1371" s="47">
        <f t="shared" si="128"/>
        <v>0</v>
      </c>
      <c r="AH1371" s="49" t="s">
        <v>1101</v>
      </c>
      <c r="AI1371" s="49" t="s">
        <v>1159</v>
      </c>
      <c r="AJ1371" s="49" t="s">
        <v>376</v>
      </c>
      <c r="AK1371" s="47" t="s">
        <v>658</v>
      </c>
      <c r="AL1371" s="49" t="s">
        <v>1017</v>
      </c>
      <c r="AM1371" s="49" t="s">
        <v>1018</v>
      </c>
      <c r="AN1371" s="49" t="s">
        <v>376</v>
      </c>
      <c r="AO1371" s="47" t="s">
        <v>658</v>
      </c>
      <c r="AP1371" s="49"/>
      <c r="AQ1371" s="49">
        <v>2</v>
      </c>
      <c r="AR1371" s="49"/>
      <c r="AS1371" s="49"/>
      <c r="AU1371" s="49" t="s">
        <v>376</v>
      </c>
      <c r="AV1371" s="49"/>
      <c r="AW1371" s="49" t="s">
        <v>30</v>
      </c>
      <c r="AX1371" s="49"/>
      <c r="AY1371" s="49"/>
      <c r="AZ1371" s="49" t="s">
        <v>30</v>
      </c>
      <c r="BA1371" s="49"/>
      <c r="BB1371" s="57"/>
      <c r="BC1371" s="49"/>
      <c r="BD1371" s="57"/>
      <c r="BE1371" s="57"/>
      <c r="BF1371" s="32">
        <v>1</v>
      </c>
      <c r="BG1371" s="49">
        <v>1</v>
      </c>
      <c r="BH1371" s="49"/>
      <c r="BI1371" s="49" t="s">
        <v>821</v>
      </c>
      <c r="BJ1371" s="49" t="s">
        <v>816</v>
      </c>
      <c r="BK1371" s="49">
        <v>2005</v>
      </c>
      <c r="BL1371" s="43" t="str">
        <f t="shared" si="129"/>
        <v>2005Manchester United</v>
      </c>
      <c r="BM1371" s="49" t="str">
        <f t="shared" si="130"/>
        <v>Chelsea</v>
      </c>
      <c r="BN1371" s="49"/>
      <c r="BO1371" s="49"/>
      <c r="BP1371" s="49"/>
      <c r="BQ1371" s="49"/>
      <c r="BR1371" s="49"/>
      <c r="BS1371" s="49"/>
      <c r="BT1371" s="49"/>
      <c r="BU1371" s="49"/>
      <c r="BV1371" s="49" t="s">
        <v>376</v>
      </c>
      <c r="BW1371" s="49" t="s">
        <v>376</v>
      </c>
      <c r="BX1371" s="49"/>
      <c r="BY1371" s="49"/>
      <c r="BZ1371" s="50"/>
      <c r="CA1371" s="50"/>
      <c r="CB1371" s="88" t="str">
        <f t="shared" si="131"/>
        <v>20050112</v>
      </c>
    </row>
    <row r="1372" spans="1:80" s="43" customFormat="1" ht="12.95" customHeight="1" x14ac:dyDescent="0.2">
      <c r="A1372" s="43">
        <v>1</v>
      </c>
      <c r="B1372" s="43">
        <v>25</v>
      </c>
      <c r="C1372" s="43">
        <v>2005</v>
      </c>
      <c r="D1372" s="43" t="s">
        <v>658</v>
      </c>
      <c r="E1372" s="43" t="s">
        <v>287</v>
      </c>
      <c r="F1372" s="51" t="s">
        <v>1327</v>
      </c>
      <c r="H1372" s="51" t="s">
        <v>1011</v>
      </c>
      <c r="I1372" s="51">
        <v>2</v>
      </c>
      <c r="J1372" s="52">
        <v>38377</v>
      </c>
      <c r="K1372" s="43" t="s">
        <v>1357</v>
      </c>
      <c r="L1372" s="43" t="s">
        <v>4</v>
      </c>
      <c r="M1372" s="43" t="s">
        <v>588</v>
      </c>
      <c r="N1372" s="46">
        <v>0</v>
      </c>
      <c r="O1372" s="46">
        <v>1</v>
      </c>
      <c r="P1372" s="51" t="s">
        <v>1373</v>
      </c>
      <c r="Q1372" s="51" t="s">
        <v>1017</v>
      </c>
      <c r="R1372" s="51" t="s">
        <v>376</v>
      </c>
      <c r="AD1372" s="43" t="s">
        <v>1033</v>
      </c>
      <c r="AE1372" s="47">
        <f t="shared" si="126"/>
        <v>0</v>
      </c>
      <c r="AF1372" s="47">
        <f t="shared" si="127"/>
        <v>0</v>
      </c>
      <c r="AG1372" s="47">
        <f t="shared" si="128"/>
        <v>1</v>
      </c>
      <c r="AH1372" s="43" t="s">
        <v>1017</v>
      </c>
      <c r="AI1372" s="43" t="s">
        <v>1371</v>
      </c>
      <c r="AJ1372" s="43" t="s">
        <v>376</v>
      </c>
      <c r="AK1372" s="43" t="s">
        <v>658</v>
      </c>
      <c r="AL1372" s="43" t="s">
        <v>588</v>
      </c>
      <c r="AM1372" s="43" t="s">
        <v>1175</v>
      </c>
      <c r="AN1372" s="43" t="s">
        <v>376</v>
      </c>
      <c r="AO1372" s="43" t="s">
        <v>658</v>
      </c>
      <c r="AQ1372" s="43">
        <v>2</v>
      </c>
      <c r="AU1372" s="43" t="s">
        <v>376</v>
      </c>
      <c r="AW1372" s="43" t="s">
        <v>30</v>
      </c>
      <c r="AZ1372" s="43" t="s">
        <v>30</v>
      </c>
      <c r="BA1372" s="51"/>
      <c r="BB1372" s="48"/>
      <c r="BF1372" s="43">
        <v>1</v>
      </c>
      <c r="BG1372" s="43">
        <v>2</v>
      </c>
      <c r="BH1372" s="43">
        <v>1</v>
      </c>
      <c r="BI1372" s="43" t="s">
        <v>1357</v>
      </c>
      <c r="BJ1372" s="43" t="s">
        <v>588</v>
      </c>
      <c r="BK1372" s="43">
        <v>2005</v>
      </c>
      <c r="BL1372" s="43" t="str">
        <f t="shared" si="129"/>
        <v>2005Watford</v>
      </c>
      <c r="BM1372" s="49" t="str">
        <f t="shared" si="130"/>
        <v>Watford</v>
      </c>
      <c r="BV1372" s="43" t="s">
        <v>376</v>
      </c>
      <c r="BW1372" s="43" t="s">
        <v>376</v>
      </c>
      <c r="BY1372" s="49"/>
      <c r="BZ1372" s="50"/>
      <c r="CA1372" s="50"/>
      <c r="CB1372" s="88" t="str">
        <f t="shared" si="131"/>
        <v>20050125</v>
      </c>
    </row>
    <row r="1373" spans="1:80" s="43" customFormat="1" ht="12.95" customHeight="1" x14ac:dyDescent="0.2">
      <c r="A1373" s="43">
        <v>1</v>
      </c>
      <c r="B1373" s="43">
        <v>25</v>
      </c>
      <c r="C1373" s="43">
        <v>2005</v>
      </c>
      <c r="D1373" s="49" t="s">
        <v>658</v>
      </c>
      <c r="E1373" s="49" t="s">
        <v>287</v>
      </c>
      <c r="F1373" s="49" t="s">
        <v>1327</v>
      </c>
      <c r="G1373" s="49"/>
      <c r="H1373" s="49" t="s">
        <v>1011</v>
      </c>
      <c r="I1373" s="49">
        <v>2</v>
      </c>
      <c r="J1373" s="53">
        <v>38377</v>
      </c>
      <c r="K1373" s="49" t="s">
        <v>588</v>
      </c>
      <c r="L1373" s="49" t="s">
        <v>3</v>
      </c>
      <c r="M1373" s="49" t="s">
        <v>1357</v>
      </c>
      <c r="N1373" s="54">
        <v>1</v>
      </c>
      <c r="O1373" s="54">
        <v>0</v>
      </c>
      <c r="P1373" s="49" t="s">
        <v>1373</v>
      </c>
      <c r="Q1373" s="49" t="s">
        <v>1017</v>
      </c>
      <c r="R1373" s="49" t="s">
        <v>376</v>
      </c>
      <c r="S1373" s="49"/>
      <c r="T1373" s="49"/>
      <c r="U1373" s="49"/>
      <c r="V1373" s="49"/>
      <c r="W1373" s="49"/>
      <c r="X1373" s="49"/>
      <c r="Y1373" s="49"/>
      <c r="Z1373" s="54"/>
      <c r="AA1373" s="55">
        <v>2</v>
      </c>
      <c r="AB1373" s="55">
        <v>0</v>
      </c>
      <c r="AC1373" s="56">
        <v>1</v>
      </c>
      <c r="AD1373" s="49" t="s">
        <v>1037</v>
      </c>
      <c r="AE1373" s="47">
        <f t="shared" si="126"/>
        <v>1</v>
      </c>
      <c r="AF1373" s="47">
        <f t="shared" si="127"/>
        <v>0</v>
      </c>
      <c r="AG1373" s="47">
        <f t="shared" si="128"/>
        <v>0</v>
      </c>
      <c r="AH1373" s="49" t="s">
        <v>588</v>
      </c>
      <c r="AI1373" s="49" t="s">
        <v>1175</v>
      </c>
      <c r="AJ1373" s="49" t="s">
        <v>376</v>
      </c>
      <c r="AK1373" s="47" t="s">
        <v>658</v>
      </c>
      <c r="AL1373" s="49" t="s">
        <v>1017</v>
      </c>
      <c r="AM1373" s="49" t="s">
        <v>1371</v>
      </c>
      <c r="AN1373" s="49" t="s">
        <v>376</v>
      </c>
      <c r="AO1373" s="47" t="s">
        <v>658</v>
      </c>
      <c r="AP1373" s="49"/>
      <c r="AQ1373" s="49">
        <v>2</v>
      </c>
      <c r="AR1373" s="49"/>
      <c r="AS1373" s="49"/>
      <c r="AU1373" s="49" t="s">
        <v>376</v>
      </c>
      <c r="AV1373" s="49"/>
      <c r="AW1373" s="49" t="s">
        <v>30</v>
      </c>
      <c r="AX1373" s="49"/>
      <c r="AY1373" s="49"/>
      <c r="AZ1373" s="49" t="s">
        <v>30</v>
      </c>
      <c r="BA1373" s="49"/>
      <c r="BB1373" s="57"/>
      <c r="BC1373" s="49"/>
      <c r="BD1373" s="57"/>
      <c r="BE1373" s="57"/>
      <c r="BF1373" s="32">
        <v>1</v>
      </c>
      <c r="BG1373" s="49">
        <v>1</v>
      </c>
      <c r="BH1373" s="49"/>
      <c r="BI1373" s="49" t="s">
        <v>588</v>
      </c>
      <c r="BJ1373" s="49" t="s">
        <v>1357</v>
      </c>
      <c r="BK1373" s="49">
        <v>2005</v>
      </c>
      <c r="BL1373" s="43" t="str">
        <f t="shared" si="129"/>
        <v>2005Liverpool</v>
      </c>
      <c r="BM1373" s="49" t="str">
        <f t="shared" si="130"/>
        <v>Watford</v>
      </c>
      <c r="BN1373" s="49"/>
      <c r="BO1373" s="49"/>
      <c r="BP1373" s="49"/>
      <c r="BQ1373" s="49"/>
      <c r="BR1373" s="49"/>
      <c r="BS1373" s="49"/>
      <c r="BT1373" s="49"/>
      <c r="BU1373" s="49"/>
      <c r="BV1373" s="49" t="s">
        <v>376</v>
      </c>
      <c r="BW1373" s="49" t="s">
        <v>376</v>
      </c>
      <c r="BX1373" s="49"/>
      <c r="BY1373" s="49"/>
      <c r="BZ1373" s="50"/>
      <c r="CA1373" s="50"/>
      <c r="CB1373" s="88" t="str">
        <f t="shared" si="131"/>
        <v>20050125</v>
      </c>
    </row>
    <row r="1374" spans="1:80" s="43" customFormat="1" ht="12.95" customHeight="1" x14ac:dyDescent="0.2">
      <c r="A1374" s="43">
        <v>1</v>
      </c>
      <c r="B1374" s="43">
        <v>26</v>
      </c>
      <c r="C1374" s="43">
        <v>2005</v>
      </c>
      <c r="D1374" s="49" t="s">
        <v>658</v>
      </c>
      <c r="E1374" s="49" t="s">
        <v>287</v>
      </c>
      <c r="F1374" s="49" t="s">
        <v>1327</v>
      </c>
      <c r="G1374" s="49"/>
      <c r="H1374" s="49" t="s">
        <v>1011</v>
      </c>
      <c r="I1374" s="49">
        <v>2</v>
      </c>
      <c r="J1374" s="53">
        <v>38378</v>
      </c>
      <c r="K1374" s="49" t="s">
        <v>821</v>
      </c>
      <c r="L1374" s="49" t="s">
        <v>4</v>
      </c>
      <c r="M1374" s="49" t="s">
        <v>816</v>
      </c>
      <c r="N1374" s="54">
        <v>1</v>
      </c>
      <c r="O1374" s="54">
        <v>2</v>
      </c>
      <c r="P1374" s="49" t="s">
        <v>1246</v>
      </c>
      <c r="Q1374" s="49" t="s">
        <v>1101</v>
      </c>
      <c r="R1374" s="49" t="s">
        <v>376</v>
      </c>
      <c r="S1374" s="49"/>
      <c r="T1374" s="49"/>
      <c r="U1374" s="49"/>
      <c r="V1374" s="49"/>
      <c r="W1374" s="49"/>
      <c r="X1374" s="49"/>
      <c r="Y1374" s="49"/>
      <c r="Z1374" s="54"/>
      <c r="AA1374" s="55">
        <v>1</v>
      </c>
      <c r="AB1374" s="55">
        <v>2</v>
      </c>
      <c r="AC1374" s="56">
        <v>0</v>
      </c>
      <c r="AD1374" s="49" t="s">
        <v>1033</v>
      </c>
      <c r="AE1374" s="47">
        <f t="shared" si="126"/>
        <v>0</v>
      </c>
      <c r="AF1374" s="47">
        <f t="shared" si="127"/>
        <v>0</v>
      </c>
      <c r="AG1374" s="47">
        <f t="shared" si="128"/>
        <v>1</v>
      </c>
      <c r="AH1374" s="49" t="s">
        <v>1101</v>
      </c>
      <c r="AI1374" s="49" t="s">
        <v>1159</v>
      </c>
      <c r="AJ1374" s="49" t="s">
        <v>376</v>
      </c>
      <c r="AK1374" s="47" t="s">
        <v>658</v>
      </c>
      <c r="AL1374" s="49" t="s">
        <v>1017</v>
      </c>
      <c r="AM1374" s="49" t="s">
        <v>1018</v>
      </c>
      <c r="AN1374" s="49" t="s">
        <v>376</v>
      </c>
      <c r="AO1374" s="47" t="s">
        <v>658</v>
      </c>
      <c r="AP1374" s="49"/>
      <c r="AQ1374" s="49">
        <v>2</v>
      </c>
      <c r="AR1374" s="49"/>
      <c r="AS1374" s="49">
        <v>1</v>
      </c>
      <c r="AU1374" s="49" t="s">
        <v>376</v>
      </c>
      <c r="AV1374" s="49"/>
      <c r="AW1374" s="49" t="s">
        <v>30</v>
      </c>
      <c r="AX1374" s="49"/>
      <c r="AY1374" s="49"/>
      <c r="AZ1374" s="49" t="s">
        <v>30</v>
      </c>
      <c r="BA1374" s="49"/>
      <c r="BB1374" s="57"/>
      <c r="BC1374" s="49"/>
      <c r="BD1374" s="57"/>
      <c r="BE1374" s="57"/>
      <c r="BF1374" s="32">
        <v>1</v>
      </c>
      <c r="BG1374" s="49">
        <v>1</v>
      </c>
      <c r="BH1374" s="49"/>
      <c r="BI1374" s="49" t="s">
        <v>821</v>
      </c>
      <c r="BJ1374" s="49" t="s">
        <v>816</v>
      </c>
      <c r="BK1374" s="49">
        <v>2005</v>
      </c>
      <c r="BL1374" s="43" t="str">
        <f t="shared" si="129"/>
        <v>2005Manchester United</v>
      </c>
      <c r="BM1374" s="49" t="str">
        <f t="shared" si="130"/>
        <v>Manchester United</v>
      </c>
      <c r="BN1374" s="49"/>
      <c r="BO1374" s="49"/>
      <c r="BP1374" s="49"/>
      <c r="BQ1374" s="49"/>
      <c r="BR1374" s="49"/>
      <c r="BS1374" s="49"/>
      <c r="BT1374" s="49"/>
      <c r="BU1374" s="49"/>
      <c r="BV1374" s="49" t="s">
        <v>376</v>
      </c>
      <c r="BW1374" s="49" t="s">
        <v>376</v>
      </c>
      <c r="BX1374" s="49"/>
      <c r="BY1374" s="49"/>
      <c r="BZ1374" s="50"/>
      <c r="CA1374" s="50"/>
      <c r="CB1374" s="88" t="str">
        <f t="shared" si="131"/>
        <v>20050126</v>
      </c>
    </row>
    <row r="1375" spans="1:80" s="43" customFormat="1" ht="12.95" customHeight="1" x14ac:dyDescent="0.2">
      <c r="A1375" s="43">
        <v>1</v>
      </c>
      <c r="B1375" s="43">
        <v>26</v>
      </c>
      <c r="C1375" s="43">
        <v>2005</v>
      </c>
      <c r="D1375" s="49" t="s">
        <v>658</v>
      </c>
      <c r="E1375" s="49" t="s">
        <v>287</v>
      </c>
      <c r="F1375" s="49" t="s">
        <v>1327</v>
      </c>
      <c r="G1375" s="49"/>
      <c r="H1375" s="49" t="s">
        <v>1011</v>
      </c>
      <c r="I1375" s="49">
        <v>2</v>
      </c>
      <c r="J1375" s="53">
        <v>38378</v>
      </c>
      <c r="K1375" s="49" t="s">
        <v>816</v>
      </c>
      <c r="L1375" s="49" t="s">
        <v>3</v>
      </c>
      <c r="M1375" s="49" t="s">
        <v>821</v>
      </c>
      <c r="N1375" s="54">
        <v>2</v>
      </c>
      <c r="O1375" s="54">
        <v>1</v>
      </c>
      <c r="P1375" s="49" t="s">
        <v>1246</v>
      </c>
      <c r="Q1375" s="49" t="s">
        <v>1101</v>
      </c>
      <c r="R1375" s="49" t="s">
        <v>376</v>
      </c>
      <c r="S1375" s="49"/>
      <c r="T1375" s="49"/>
      <c r="U1375" s="49"/>
      <c r="V1375" s="49"/>
      <c r="W1375" s="49"/>
      <c r="X1375" s="49"/>
      <c r="Y1375" s="49"/>
      <c r="Z1375" s="54"/>
      <c r="AA1375" s="55">
        <v>2</v>
      </c>
      <c r="AB1375" s="55">
        <v>1</v>
      </c>
      <c r="AC1375" s="56">
        <v>2</v>
      </c>
      <c r="AD1375" s="49" t="s">
        <v>1037</v>
      </c>
      <c r="AE1375" s="47">
        <f t="shared" si="126"/>
        <v>1</v>
      </c>
      <c r="AF1375" s="47">
        <f t="shared" si="127"/>
        <v>0</v>
      </c>
      <c r="AG1375" s="47">
        <f t="shared" si="128"/>
        <v>0</v>
      </c>
      <c r="AH1375" s="49" t="s">
        <v>1017</v>
      </c>
      <c r="AI1375" s="49" t="s">
        <v>1018</v>
      </c>
      <c r="AJ1375" s="49" t="s">
        <v>376</v>
      </c>
      <c r="AK1375" s="47" t="s">
        <v>658</v>
      </c>
      <c r="AL1375" s="49" t="s">
        <v>1101</v>
      </c>
      <c r="AM1375" s="49" t="s">
        <v>1159</v>
      </c>
      <c r="AN1375" s="49" t="s">
        <v>376</v>
      </c>
      <c r="AO1375" s="47" t="s">
        <v>658</v>
      </c>
      <c r="AP1375" s="49"/>
      <c r="AQ1375" s="49">
        <v>2</v>
      </c>
      <c r="AR1375" s="49"/>
      <c r="AS1375" s="49"/>
      <c r="AU1375" s="49" t="s">
        <v>376</v>
      </c>
      <c r="AV1375" s="49"/>
      <c r="AW1375" s="49" t="s">
        <v>30</v>
      </c>
      <c r="AX1375" s="49"/>
      <c r="AY1375" s="49"/>
      <c r="AZ1375" s="49" t="s">
        <v>30</v>
      </c>
      <c r="BA1375" s="49"/>
      <c r="BB1375" s="57"/>
      <c r="BC1375" s="49"/>
      <c r="BD1375" s="57"/>
      <c r="BE1375" s="57"/>
      <c r="BF1375" s="32">
        <v>1</v>
      </c>
      <c r="BG1375" s="49">
        <v>1</v>
      </c>
      <c r="BH1375" s="49"/>
      <c r="BI1375" s="49" t="s">
        <v>816</v>
      </c>
      <c r="BJ1375" s="49" t="s">
        <v>821</v>
      </c>
      <c r="BK1375" s="49">
        <v>2005</v>
      </c>
      <c r="BL1375" s="43" t="str">
        <f t="shared" si="129"/>
        <v>2005Chelsea</v>
      </c>
      <c r="BM1375" s="49" t="str">
        <f t="shared" si="130"/>
        <v>Manchester United</v>
      </c>
      <c r="BN1375" s="49"/>
      <c r="BO1375" s="49"/>
      <c r="BP1375" s="49"/>
      <c r="BQ1375" s="49"/>
      <c r="BR1375" s="49"/>
      <c r="BS1375" s="49"/>
      <c r="BT1375" s="49"/>
      <c r="BU1375" s="49"/>
      <c r="BV1375" s="49" t="s">
        <v>376</v>
      </c>
      <c r="BW1375" s="49" t="s">
        <v>376</v>
      </c>
      <c r="BX1375" s="49"/>
      <c r="BY1375" s="49"/>
      <c r="BZ1375" s="50"/>
      <c r="CA1375" s="50"/>
      <c r="CB1375" s="88" t="str">
        <f t="shared" si="131"/>
        <v>20050126</v>
      </c>
    </row>
    <row r="1376" spans="1:80" s="43" customFormat="1" ht="12.95" customHeight="1" x14ac:dyDescent="0.2">
      <c r="A1376" s="43">
        <v>2</v>
      </c>
      <c r="B1376" s="43">
        <v>27</v>
      </c>
      <c r="C1376" s="43">
        <v>2005</v>
      </c>
      <c r="D1376" s="49" t="s">
        <v>658</v>
      </c>
      <c r="E1376" s="49" t="s">
        <v>287</v>
      </c>
      <c r="F1376" s="49" t="s">
        <v>1327</v>
      </c>
      <c r="G1376" s="49"/>
      <c r="H1376" s="49" t="s">
        <v>40</v>
      </c>
      <c r="I1376" s="49"/>
      <c r="J1376" s="53">
        <v>38410</v>
      </c>
      <c r="K1376" s="49" t="s">
        <v>816</v>
      </c>
      <c r="L1376" s="49" t="s">
        <v>3</v>
      </c>
      <c r="M1376" s="49" t="s">
        <v>588</v>
      </c>
      <c r="N1376" s="54">
        <v>3</v>
      </c>
      <c r="O1376" s="54">
        <v>2</v>
      </c>
      <c r="P1376" s="49" t="s">
        <v>1407</v>
      </c>
      <c r="Q1376" s="43" t="s">
        <v>1263</v>
      </c>
      <c r="R1376" s="43" t="s">
        <v>1264</v>
      </c>
      <c r="S1376" s="49" t="s">
        <v>1396</v>
      </c>
      <c r="T1376" s="49"/>
      <c r="U1376" s="49"/>
      <c r="V1376" s="49"/>
      <c r="W1376" s="49"/>
      <c r="X1376" s="49"/>
      <c r="Y1376" s="49"/>
      <c r="Z1376" s="54"/>
      <c r="AA1376" s="49"/>
      <c r="AB1376" s="49"/>
      <c r="AC1376" s="49"/>
      <c r="AD1376" s="49"/>
      <c r="AE1376" s="47">
        <f t="shared" si="126"/>
        <v>1</v>
      </c>
      <c r="AF1376" s="47">
        <f t="shared" si="127"/>
        <v>0</v>
      </c>
      <c r="AG1376" s="47">
        <f t="shared" si="128"/>
        <v>0</v>
      </c>
      <c r="AH1376" s="49" t="s">
        <v>1017</v>
      </c>
      <c r="AI1376" s="49" t="s">
        <v>1018</v>
      </c>
      <c r="AJ1376" s="49" t="s">
        <v>376</v>
      </c>
      <c r="AK1376" s="47" t="s">
        <v>658</v>
      </c>
      <c r="AL1376" s="49" t="s">
        <v>588</v>
      </c>
      <c r="AM1376" s="49" t="s">
        <v>1175</v>
      </c>
      <c r="AN1376" s="49" t="s">
        <v>376</v>
      </c>
      <c r="AO1376" s="47" t="s">
        <v>658</v>
      </c>
      <c r="AP1376" s="49"/>
      <c r="AQ1376" s="49">
        <v>1</v>
      </c>
      <c r="AR1376" s="49"/>
      <c r="AS1376" s="49" t="s">
        <v>1393</v>
      </c>
      <c r="AU1376" s="49" t="s">
        <v>376</v>
      </c>
      <c r="AV1376" s="49"/>
      <c r="AW1376" s="49" t="s">
        <v>30</v>
      </c>
      <c r="AX1376" s="49"/>
      <c r="AY1376" s="49"/>
      <c r="AZ1376" s="54" t="s">
        <v>30</v>
      </c>
      <c r="BA1376" s="49"/>
      <c r="BB1376" s="57" t="s">
        <v>30</v>
      </c>
      <c r="BC1376" s="49" t="s">
        <v>30</v>
      </c>
      <c r="BD1376" s="57"/>
      <c r="BE1376" s="57" t="s">
        <v>1394</v>
      </c>
      <c r="BF1376" s="32">
        <v>1</v>
      </c>
      <c r="BG1376" s="49">
        <v>1</v>
      </c>
      <c r="BH1376" s="49"/>
      <c r="BI1376" s="49" t="s">
        <v>816</v>
      </c>
      <c r="BJ1376" s="49" t="s">
        <v>588</v>
      </c>
      <c r="BK1376" s="49">
        <v>2005</v>
      </c>
      <c r="BL1376" s="43" t="str">
        <f t="shared" si="129"/>
        <v>2005Chelsea</v>
      </c>
      <c r="BM1376" s="49" t="str">
        <f t="shared" si="130"/>
        <v>Cardiff</v>
      </c>
      <c r="BN1376" s="49"/>
      <c r="BO1376" s="49"/>
      <c r="BP1376" s="49"/>
      <c r="BQ1376" s="49"/>
      <c r="BR1376" s="49"/>
      <c r="BS1376" s="49"/>
      <c r="BT1376" s="49"/>
      <c r="BU1376" s="49"/>
      <c r="BV1376" s="49" t="s">
        <v>376</v>
      </c>
      <c r="BW1376" s="49" t="s">
        <v>376</v>
      </c>
      <c r="BX1376" s="49"/>
      <c r="BZ1376" s="50"/>
      <c r="CA1376" s="50"/>
      <c r="CB1376" s="88" t="str">
        <f t="shared" si="131"/>
        <v>20050227</v>
      </c>
    </row>
    <row r="1377" spans="1:80" s="43" customFormat="1" ht="12.95" customHeight="1" x14ac:dyDescent="0.2">
      <c r="A1377" s="43">
        <v>2</v>
      </c>
      <c r="B1377" s="43">
        <v>27</v>
      </c>
      <c r="C1377" s="43">
        <v>2005</v>
      </c>
      <c r="D1377" s="49" t="s">
        <v>658</v>
      </c>
      <c r="E1377" s="49" t="s">
        <v>287</v>
      </c>
      <c r="F1377" s="49" t="s">
        <v>1327</v>
      </c>
      <c r="G1377" s="49"/>
      <c r="H1377" s="49" t="s">
        <v>40</v>
      </c>
      <c r="I1377" s="49"/>
      <c r="J1377" s="53">
        <v>38410</v>
      </c>
      <c r="K1377" s="49" t="s">
        <v>588</v>
      </c>
      <c r="L1377" s="49" t="s">
        <v>4</v>
      </c>
      <c r="M1377" s="49" t="s">
        <v>816</v>
      </c>
      <c r="N1377" s="54">
        <v>2</v>
      </c>
      <c r="O1377" s="54">
        <v>3</v>
      </c>
      <c r="P1377" s="49" t="s">
        <v>1407</v>
      </c>
      <c r="Q1377" s="43" t="s">
        <v>1263</v>
      </c>
      <c r="R1377" s="43" t="s">
        <v>1264</v>
      </c>
      <c r="S1377" s="49" t="s">
        <v>1396</v>
      </c>
      <c r="T1377" s="49"/>
      <c r="U1377" s="49"/>
      <c r="V1377" s="49"/>
      <c r="W1377" s="49"/>
      <c r="X1377" s="49"/>
      <c r="Y1377" s="49"/>
      <c r="Z1377" s="54"/>
      <c r="AA1377" s="49"/>
      <c r="AB1377" s="49"/>
      <c r="AC1377" s="49"/>
      <c r="AD1377" s="49"/>
      <c r="AE1377" s="47">
        <f t="shared" si="126"/>
        <v>0</v>
      </c>
      <c r="AF1377" s="47">
        <f t="shared" si="127"/>
        <v>0</v>
      </c>
      <c r="AG1377" s="47">
        <f t="shared" si="128"/>
        <v>1</v>
      </c>
      <c r="AH1377" s="49" t="s">
        <v>588</v>
      </c>
      <c r="AI1377" s="49" t="s">
        <v>1175</v>
      </c>
      <c r="AJ1377" s="49" t="s">
        <v>376</v>
      </c>
      <c r="AK1377" s="47" t="s">
        <v>658</v>
      </c>
      <c r="AL1377" s="49" t="s">
        <v>1017</v>
      </c>
      <c r="AM1377" s="49" t="s">
        <v>1018</v>
      </c>
      <c r="AN1377" s="49" t="s">
        <v>376</v>
      </c>
      <c r="AO1377" s="47" t="s">
        <v>658</v>
      </c>
      <c r="AP1377" s="49"/>
      <c r="AQ1377" s="49">
        <v>1</v>
      </c>
      <c r="AR1377" s="49"/>
      <c r="AS1377" s="49">
        <v>1</v>
      </c>
      <c r="AU1377" s="49" t="s">
        <v>376</v>
      </c>
      <c r="AV1377" s="49"/>
      <c r="AW1377" s="49" t="s">
        <v>30</v>
      </c>
      <c r="AX1377" s="49"/>
      <c r="AY1377" s="49"/>
      <c r="AZ1377" s="49" t="s">
        <v>30</v>
      </c>
      <c r="BA1377" s="49"/>
      <c r="BB1377" s="57"/>
      <c r="BC1377" s="49" t="s">
        <v>30</v>
      </c>
      <c r="BD1377" s="57"/>
      <c r="BE1377" s="57"/>
      <c r="BF1377" s="32">
        <v>1</v>
      </c>
      <c r="BG1377" s="49">
        <v>1</v>
      </c>
      <c r="BH1377" s="49"/>
      <c r="BI1377" s="49" t="s">
        <v>588</v>
      </c>
      <c r="BJ1377" s="49" t="s">
        <v>816</v>
      </c>
      <c r="BK1377" s="49">
        <v>2005</v>
      </c>
      <c r="BL1377" s="43" t="str">
        <f t="shared" si="129"/>
        <v>2005Liverpool</v>
      </c>
      <c r="BM1377" s="49" t="str">
        <f t="shared" si="130"/>
        <v>Cardiff</v>
      </c>
      <c r="BN1377" s="49"/>
      <c r="BO1377" s="49"/>
      <c r="BP1377" s="49"/>
      <c r="BQ1377" s="49"/>
      <c r="BR1377" s="49"/>
      <c r="BS1377" s="49"/>
      <c r="BT1377" s="49"/>
      <c r="BU1377" s="49"/>
      <c r="BV1377" s="49" t="s">
        <v>376</v>
      </c>
      <c r="BW1377" s="49" t="s">
        <v>376</v>
      </c>
      <c r="BX1377" s="49"/>
      <c r="BZ1377" s="50"/>
      <c r="CA1377" s="50"/>
      <c r="CB1377" s="88" t="str">
        <f t="shared" si="131"/>
        <v>20050227</v>
      </c>
    </row>
    <row r="1378" spans="1:80" s="43" customFormat="1" ht="12.95" customHeight="1" x14ac:dyDescent="0.2">
      <c r="A1378" s="43">
        <v>4</v>
      </c>
      <c r="B1378" s="43">
        <v>16</v>
      </c>
      <c r="C1378" s="43">
        <v>2005</v>
      </c>
      <c r="D1378" s="49" t="s">
        <v>658</v>
      </c>
      <c r="E1378" s="49" t="s">
        <v>287</v>
      </c>
      <c r="F1378" s="49" t="s">
        <v>1010</v>
      </c>
      <c r="G1378" s="49"/>
      <c r="H1378" s="49" t="s">
        <v>1011</v>
      </c>
      <c r="I1378" s="49"/>
      <c r="J1378" s="53">
        <v>38458</v>
      </c>
      <c r="K1378" s="49" t="s">
        <v>587</v>
      </c>
      <c r="L1378" s="49" t="s">
        <v>3</v>
      </c>
      <c r="M1378" s="49" t="s">
        <v>1094</v>
      </c>
      <c r="N1378" s="54">
        <v>3</v>
      </c>
      <c r="O1378" s="54">
        <v>0</v>
      </c>
      <c r="P1378" s="49" t="s">
        <v>1407</v>
      </c>
      <c r="Q1378" s="43" t="s">
        <v>1263</v>
      </c>
      <c r="R1378" s="43" t="s">
        <v>1264</v>
      </c>
      <c r="S1378" s="49"/>
      <c r="T1378" s="49"/>
      <c r="U1378" s="49"/>
      <c r="V1378" s="49"/>
      <c r="W1378" s="49"/>
      <c r="X1378" s="49"/>
      <c r="Y1378" s="49"/>
      <c r="Z1378" s="54"/>
      <c r="AA1378" s="49"/>
      <c r="AB1378" s="49"/>
      <c r="AC1378" s="49"/>
      <c r="AD1378" s="49"/>
      <c r="AE1378" s="47">
        <f t="shared" si="126"/>
        <v>1</v>
      </c>
      <c r="AF1378" s="47">
        <f t="shared" si="127"/>
        <v>0</v>
      </c>
      <c r="AG1378" s="47">
        <f t="shared" si="128"/>
        <v>0</v>
      </c>
      <c r="AH1378" s="49" t="s">
        <v>1017</v>
      </c>
      <c r="AI1378" s="49" t="s">
        <v>1018</v>
      </c>
      <c r="AJ1378" s="49" t="s">
        <v>376</v>
      </c>
      <c r="AK1378" s="47" t="s">
        <v>658</v>
      </c>
      <c r="AL1378" s="49" t="s">
        <v>1085</v>
      </c>
      <c r="AM1378" s="49" t="s">
        <v>1086</v>
      </c>
      <c r="AN1378" s="49" t="s">
        <v>376</v>
      </c>
      <c r="AO1378" s="47" t="s">
        <v>658</v>
      </c>
      <c r="AP1378" s="49"/>
      <c r="AQ1378" s="49">
        <v>2</v>
      </c>
      <c r="AR1378" s="49"/>
      <c r="AS1378" s="49"/>
      <c r="AU1378" s="49" t="s">
        <v>376</v>
      </c>
      <c r="AV1378" s="49"/>
      <c r="AW1378" s="49" t="s">
        <v>30</v>
      </c>
      <c r="AX1378" s="49"/>
      <c r="AY1378" s="49" t="s">
        <v>30</v>
      </c>
      <c r="AZ1378" s="49"/>
      <c r="BA1378" s="49"/>
      <c r="BB1378" s="57"/>
      <c r="BC1378" s="49"/>
      <c r="BD1378" s="57"/>
      <c r="BE1378" s="57"/>
      <c r="BF1378" s="32">
        <v>1</v>
      </c>
      <c r="BG1378" s="49">
        <v>1</v>
      </c>
      <c r="BH1378" s="49"/>
      <c r="BI1378" s="49" t="s">
        <v>587</v>
      </c>
      <c r="BJ1378" s="49" t="s">
        <v>1094</v>
      </c>
      <c r="BK1378" s="49">
        <v>2005</v>
      </c>
      <c r="BL1378" s="43" t="str">
        <f t="shared" si="129"/>
        <v>2005Arsenal</v>
      </c>
      <c r="BM1378" s="49" t="str">
        <f t="shared" si="130"/>
        <v>Cardiff</v>
      </c>
      <c r="BN1378" s="49"/>
      <c r="BO1378" s="49"/>
      <c r="BP1378" s="49"/>
      <c r="BQ1378" s="49"/>
      <c r="BR1378" s="49"/>
      <c r="BS1378" s="49"/>
      <c r="BT1378" s="49"/>
      <c r="BU1378" s="49"/>
      <c r="BV1378" s="49" t="s">
        <v>376</v>
      </c>
      <c r="BW1378" s="49" t="s">
        <v>376</v>
      </c>
      <c r="BX1378" s="49"/>
      <c r="BZ1378" s="50"/>
      <c r="CA1378" s="50"/>
      <c r="CB1378" s="88" t="str">
        <f t="shared" si="131"/>
        <v>20050416</v>
      </c>
    </row>
    <row r="1379" spans="1:80" s="43" customFormat="1" ht="12.95" customHeight="1" x14ac:dyDescent="0.2">
      <c r="A1379" s="43">
        <v>4</v>
      </c>
      <c r="B1379" s="43">
        <v>16</v>
      </c>
      <c r="C1379" s="43">
        <v>2005</v>
      </c>
      <c r="D1379" s="49" t="s">
        <v>658</v>
      </c>
      <c r="E1379" s="49" t="s">
        <v>287</v>
      </c>
      <c r="F1379" s="49" t="s">
        <v>1010</v>
      </c>
      <c r="G1379" s="49"/>
      <c r="H1379" s="49" t="s">
        <v>1011</v>
      </c>
      <c r="I1379" s="49"/>
      <c r="J1379" s="53">
        <v>38458</v>
      </c>
      <c r="K1379" s="49" t="s">
        <v>1094</v>
      </c>
      <c r="L1379" s="49" t="s">
        <v>4</v>
      </c>
      <c r="M1379" s="49" t="s">
        <v>587</v>
      </c>
      <c r="N1379" s="54">
        <v>0</v>
      </c>
      <c r="O1379" s="54">
        <v>3</v>
      </c>
      <c r="P1379" s="49" t="s">
        <v>1407</v>
      </c>
      <c r="Q1379" s="43" t="s">
        <v>1263</v>
      </c>
      <c r="R1379" s="43" t="s">
        <v>1264</v>
      </c>
      <c r="S1379" s="49"/>
      <c r="T1379" s="49"/>
      <c r="U1379" s="49"/>
      <c r="V1379" s="49"/>
      <c r="W1379" s="49"/>
      <c r="X1379" s="49"/>
      <c r="Y1379" s="49"/>
      <c r="Z1379" s="54"/>
      <c r="AA1379" s="49"/>
      <c r="AB1379" s="49"/>
      <c r="AC1379" s="49"/>
      <c r="AD1379" s="49"/>
      <c r="AE1379" s="47">
        <f t="shared" si="126"/>
        <v>0</v>
      </c>
      <c r="AF1379" s="47">
        <f t="shared" si="127"/>
        <v>0</v>
      </c>
      <c r="AG1379" s="47">
        <f t="shared" si="128"/>
        <v>1</v>
      </c>
      <c r="AH1379" s="49" t="s">
        <v>1085</v>
      </c>
      <c r="AI1379" s="49" t="s">
        <v>1086</v>
      </c>
      <c r="AJ1379" s="49" t="s">
        <v>376</v>
      </c>
      <c r="AK1379" s="47" t="s">
        <v>658</v>
      </c>
      <c r="AL1379" s="49" t="s">
        <v>1017</v>
      </c>
      <c r="AM1379" s="49" t="s">
        <v>1018</v>
      </c>
      <c r="AN1379" s="49" t="s">
        <v>376</v>
      </c>
      <c r="AO1379" s="47" t="s">
        <v>658</v>
      </c>
      <c r="AP1379" s="49"/>
      <c r="AQ1379" s="49">
        <v>2</v>
      </c>
      <c r="AR1379" s="49"/>
      <c r="AS1379" s="49">
        <v>1</v>
      </c>
      <c r="AU1379" s="49" t="s">
        <v>376</v>
      </c>
      <c r="AV1379" s="49"/>
      <c r="AW1379" s="49" t="s">
        <v>30</v>
      </c>
      <c r="AX1379" s="49"/>
      <c r="AY1379" s="49" t="s">
        <v>30</v>
      </c>
      <c r="AZ1379" s="49"/>
      <c r="BA1379" s="49"/>
      <c r="BB1379" s="57"/>
      <c r="BC1379" s="49"/>
      <c r="BD1379" s="57"/>
      <c r="BE1379" s="57"/>
      <c r="BF1379" s="32">
        <v>1</v>
      </c>
      <c r="BG1379" s="49">
        <v>1</v>
      </c>
      <c r="BH1379" s="49"/>
      <c r="BI1379" s="49" t="s">
        <v>1094</v>
      </c>
      <c r="BJ1379" s="49" t="s">
        <v>587</v>
      </c>
      <c r="BK1379" s="49">
        <v>2005</v>
      </c>
      <c r="BL1379" s="43" t="str">
        <f t="shared" si="129"/>
        <v>2005Blackburn Rovers</v>
      </c>
      <c r="BM1379" s="49" t="str">
        <f t="shared" si="130"/>
        <v>Cardiff</v>
      </c>
      <c r="BN1379" s="49"/>
      <c r="BO1379" s="49"/>
      <c r="BP1379" s="49"/>
      <c r="BQ1379" s="49"/>
      <c r="BR1379" s="49"/>
      <c r="BS1379" s="49"/>
      <c r="BT1379" s="49"/>
      <c r="BU1379" s="49"/>
      <c r="BV1379" s="49" t="s">
        <v>376</v>
      </c>
      <c r="BW1379" s="49" t="s">
        <v>376</v>
      </c>
      <c r="BX1379" s="49"/>
      <c r="BZ1379" s="50"/>
      <c r="CA1379" s="50"/>
      <c r="CB1379" s="88" t="str">
        <f t="shared" si="131"/>
        <v>20050416</v>
      </c>
    </row>
    <row r="1380" spans="1:80" s="43" customFormat="1" ht="12.95" customHeight="1" x14ac:dyDescent="0.2">
      <c r="A1380" s="43">
        <v>4</v>
      </c>
      <c r="B1380" s="43">
        <v>17</v>
      </c>
      <c r="C1380" s="43">
        <v>2005</v>
      </c>
      <c r="D1380" s="49" t="s">
        <v>658</v>
      </c>
      <c r="E1380" s="49" t="s">
        <v>287</v>
      </c>
      <c r="F1380" s="49" t="s">
        <v>1010</v>
      </c>
      <c r="G1380" s="49"/>
      <c r="H1380" s="49" t="s">
        <v>1011</v>
      </c>
      <c r="I1380" s="49"/>
      <c r="J1380" s="53">
        <v>38459</v>
      </c>
      <c r="K1380" s="49" t="s">
        <v>821</v>
      </c>
      <c r="L1380" s="49" t="s">
        <v>3</v>
      </c>
      <c r="M1380" s="49" t="s">
        <v>805</v>
      </c>
      <c r="N1380" s="54">
        <v>4</v>
      </c>
      <c r="O1380" s="54">
        <v>1</v>
      </c>
      <c r="P1380" s="49" t="s">
        <v>1407</v>
      </c>
      <c r="Q1380" s="43" t="s">
        <v>1263</v>
      </c>
      <c r="R1380" s="43" t="s">
        <v>1264</v>
      </c>
      <c r="S1380" s="49"/>
      <c r="T1380" s="49"/>
      <c r="U1380" s="49"/>
      <c r="V1380" s="49"/>
      <c r="W1380" s="49"/>
      <c r="X1380" s="49"/>
      <c r="Y1380" s="49"/>
      <c r="Z1380" s="54"/>
      <c r="AA1380" s="49"/>
      <c r="AB1380" s="49"/>
      <c r="AC1380" s="49"/>
      <c r="AD1380" s="49"/>
      <c r="AE1380" s="47">
        <f t="shared" si="126"/>
        <v>1</v>
      </c>
      <c r="AF1380" s="47">
        <f t="shared" si="127"/>
        <v>0</v>
      </c>
      <c r="AG1380" s="47">
        <f t="shared" si="128"/>
        <v>0</v>
      </c>
      <c r="AH1380" s="49" t="s">
        <v>1101</v>
      </c>
      <c r="AI1380" s="49" t="s">
        <v>1159</v>
      </c>
      <c r="AJ1380" s="49" t="s">
        <v>376</v>
      </c>
      <c r="AK1380" s="47" t="s">
        <v>658</v>
      </c>
      <c r="AL1380" s="49" t="s">
        <v>1227</v>
      </c>
      <c r="AM1380" s="49" t="s">
        <v>1164</v>
      </c>
      <c r="AN1380" s="49" t="s">
        <v>376</v>
      </c>
      <c r="AO1380" s="47" t="s">
        <v>658</v>
      </c>
      <c r="AP1380" s="49"/>
      <c r="AQ1380" s="49">
        <v>2</v>
      </c>
      <c r="AR1380" s="49"/>
      <c r="AS1380" s="49"/>
      <c r="AU1380" s="49" t="s">
        <v>376</v>
      </c>
      <c r="AV1380" s="49"/>
      <c r="AW1380" s="49" t="s">
        <v>30</v>
      </c>
      <c r="AX1380" s="49"/>
      <c r="AY1380" s="49" t="s">
        <v>30</v>
      </c>
      <c r="AZ1380" s="49"/>
      <c r="BA1380" s="49"/>
      <c r="BB1380" s="57"/>
      <c r="BC1380" s="49"/>
      <c r="BD1380" s="57"/>
      <c r="BE1380" s="57"/>
      <c r="BF1380" s="32">
        <v>1</v>
      </c>
      <c r="BG1380" s="49">
        <v>1</v>
      </c>
      <c r="BH1380" s="49"/>
      <c r="BI1380" s="49" t="s">
        <v>821</v>
      </c>
      <c r="BJ1380" s="49" t="s">
        <v>805</v>
      </c>
      <c r="BK1380" s="49">
        <v>2005</v>
      </c>
      <c r="BL1380" s="43" t="str">
        <f t="shared" si="129"/>
        <v>2005Manchester United</v>
      </c>
      <c r="BM1380" s="49" t="str">
        <f t="shared" si="130"/>
        <v>Cardiff</v>
      </c>
      <c r="BN1380" s="49"/>
      <c r="BO1380" s="49"/>
      <c r="BP1380" s="49"/>
      <c r="BQ1380" s="49"/>
      <c r="BR1380" s="49"/>
      <c r="BS1380" s="49"/>
      <c r="BT1380" s="49"/>
      <c r="BU1380" s="49"/>
      <c r="BV1380" s="49" t="s">
        <v>376</v>
      </c>
      <c r="BW1380" s="49" t="s">
        <v>376</v>
      </c>
      <c r="BX1380" s="49"/>
      <c r="BZ1380" s="50"/>
      <c r="CA1380" s="50"/>
      <c r="CB1380" s="88" t="str">
        <f t="shared" si="131"/>
        <v>20050417</v>
      </c>
    </row>
    <row r="1381" spans="1:80" s="43" customFormat="1" ht="12.95" customHeight="1" x14ac:dyDescent="0.2">
      <c r="A1381" s="43">
        <v>4</v>
      </c>
      <c r="B1381" s="43">
        <v>17</v>
      </c>
      <c r="C1381" s="43">
        <v>2005</v>
      </c>
      <c r="D1381" s="49" t="s">
        <v>658</v>
      </c>
      <c r="E1381" s="49" t="s">
        <v>287</v>
      </c>
      <c r="F1381" s="49" t="s">
        <v>1010</v>
      </c>
      <c r="G1381" s="49"/>
      <c r="H1381" s="49" t="s">
        <v>1011</v>
      </c>
      <c r="I1381" s="49"/>
      <c r="J1381" s="53">
        <v>38459</v>
      </c>
      <c r="K1381" s="49" t="s">
        <v>805</v>
      </c>
      <c r="L1381" s="49" t="s">
        <v>4</v>
      </c>
      <c r="M1381" s="49" t="s">
        <v>821</v>
      </c>
      <c r="N1381" s="54">
        <v>1</v>
      </c>
      <c r="O1381" s="54">
        <v>4</v>
      </c>
      <c r="P1381" s="49" t="s">
        <v>1407</v>
      </c>
      <c r="Q1381" s="43" t="s">
        <v>1263</v>
      </c>
      <c r="R1381" s="43" t="s">
        <v>1264</v>
      </c>
      <c r="S1381" s="49"/>
      <c r="T1381" s="49"/>
      <c r="U1381" s="49"/>
      <c r="V1381" s="49"/>
      <c r="W1381" s="49"/>
      <c r="X1381" s="49"/>
      <c r="Y1381" s="49"/>
      <c r="Z1381" s="54"/>
      <c r="AA1381" s="49"/>
      <c r="AB1381" s="49"/>
      <c r="AC1381" s="49"/>
      <c r="AD1381" s="49"/>
      <c r="AE1381" s="47">
        <f t="shared" si="126"/>
        <v>0</v>
      </c>
      <c r="AF1381" s="47">
        <f t="shared" si="127"/>
        <v>0</v>
      </c>
      <c r="AG1381" s="47">
        <f t="shared" si="128"/>
        <v>1</v>
      </c>
      <c r="AH1381" s="49" t="s">
        <v>1227</v>
      </c>
      <c r="AI1381" s="49" t="s">
        <v>1164</v>
      </c>
      <c r="AJ1381" s="49" t="s">
        <v>376</v>
      </c>
      <c r="AK1381" s="47" t="s">
        <v>658</v>
      </c>
      <c r="AL1381" s="49" t="s">
        <v>1101</v>
      </c>
      <c r="AM1381" s="49" t="s">
        <v>1159</v>
      </c>
      <c r="AN1381" s="49" t="s">
        <v>376</v>
      </c>
      <c r="AO1381" s="47" t="s">
        <v>658</v>
      </c>
      <c r="AP1381" s="49"/>
      <c r="AQ1381" s="49">
        <v>2</v>
      </c>
      <c r="AR1381" s="49"/>
      <c r="AS1381" s="49">
        <v>1</v>
      </c>
      <c r="AU1381" s="49" t="s">
        <v>376</v>
      </c>
      <c r="AV1381" s="49"/>
      <c r="AW1381" s="49" t="s">
        <v>30</v>
      </c>
      <c r="AX1381" s="49"/>
      <c r="AY1381" s="49" t="s">
        <v>30</v>
      </c>
      <c r="AZ1381" s="49"/>
      <c r="BA1381" s="49"/>
      <c r="BB1381" s="57"/>
      <c r="BC1381" s="49"/>
      <c r="BD1381" s="57"/>
      <c r="BE1381" s="57"/>
      <c r="BF1381" s="32">
        <v>1</v>
      </c>
      <c r="BG1381" s="49">
        <v>1</v>
      </c>
      <c r="BH1381" s="49"/>
      <c r="BI1381" s="49" t="s">
        <v>805</v>
      </c>
      <c r="BJ1381" s="49" t="s">
        <v>821</v>
      </c>
      <c r="BK1381" s="49">
        <v>2005</v>
      </c>
      <c r="BL1381" s="43" t="str">
        <f t="shared" si="129"/>
        <v>2005Newcastle United</v>
      </c>
      <c r="BM1381" s="49" t="str">
        <f t="shared" si="130"/>
        <v>Cardiff</v>
      </c>
      <c r="BN1381" s="49"/>
      <c r="BO1381" s="49"/>
      <c r="BP1381" s="49"/>
      <c r="BQ1381" s="49"/>
      <c r="BR1381" s="49"/>
      <c r="BS1381" s="49"/>
      <c r="BT1381" s="49"/>
      <c r="BU1381" s="49"/>
      <c r="BV1381" s="49" t="s">
        <v>376</v>
      </c>
      <c r="BW1381" s="49" t="s">
        <v>376</v>
      </c>
      <c r="BX1381" s="49"/>
      <c r="BZ1381" s="50"/>
      <c r="CA1381" s="50"/>
      <c r="CB1381" s="88" t="str">
        <f t="shared" si="131"/>
        <v>20050417</v>
      </c>
    </row>
    <row r="1382" spans="1:80" s="43" customFormat="1" ht="12.95" customHeight="1" x14ac:dyDescent="0.2">
      <c r="A1382" s="43">
        <v>5</v>
      </c>
      <c r="B1382" s="43">
        <v>21</v>
      </c>
      <c r="C1382" s="43">
        <v>2005</v>
      </c>
      <c r="D1382" s="49" t="s">
        <v>658</v>
      </c>
      <c r="E1382" s="49" t="s">
        <v>287</v>
      </c>
      <c r="F1382" s="49" t="s">
        <v>1010</v>
      </c>
      <c r="G1382" s="49"/>
      <c r="H1382" s="49" t="s">
        <v>40</v>
      </c>
      <c r="I1382" s="49"/>
      <c r="J1382" s="53">
        <v>38493</v>
      </c>
      <c r="K1382" s="49" t="s">
        <v>587</v>
      </c>
      <c r="L1382" s="49" t="s">
        <v>3</v>
      </c>
      <c r="M1382" s="49" t="s">
        <v>821</v>
      </c>
      <c r="N1382" s="54">
        <v>0</v>
      </c>
      <c r="O1382" s="54">
        <v>0</v>
      </c>
      <c r="P1382" s="49" t="s">
        <v>1407</v>
      </c>
      <c r="Q1382" s="43" t="s">
        <v>1263</v>
      </c>
      <c r="R1382" s="43" t="s">
        <v>1264</v>
      </c>
      <c r="S1382" s="49" t="s">
        <v>1390</v>
      </c>
      <c r="T1382" s="49">
        <v>5</v>
      </c>
      <c r="U1382" s="49">
        <v>4</v>
      </c>
      <c r="V1382" s="49"/>
      <c r="W1382" s="49"/>
      <c r="X1382" s="49"/>
      <c r="Y1382" s="49"/>
      <c r="Z1382" s="54"/>
      <c r="AA1382" s="49"/>
      <c r="AB1382" s="49"/>
      <c r="AC1382" s="49"/>
      <c r="AD1382" s="49"/>
      <c r="AE1382" s="47">
        <f t="shared" si="126"/>
        <v>1</v>
      </c>
      <c r="AF1382" s="47">
        <f t="shared" si="127"/>
        <v>0</v>
      </c>
      <c r="AG1382" s="47">
        <f t="shared" si="128"/>
        <v>0</v>
      </c>
      <c r="AH1382" s="49" t="s">
        <v>1017</v>
      </c>
      <c r="AI1382" s="49" t="s">
        <v>1018</v>
      </c>
      <c r="AJ1382" s="49" t="s">
        <v>376</v>
      </c>
      <c r="AK1382" s="47" t="s">
        <v>658</v>
      </c>
      <c r="AL1382" s="49" t="s">
        <v>1101</v>
      </c>
      <c r="AM1382" s="49" t="s">
        <v>1159</v>
      </c>
      <c r="AN1382" s="49" t="s">
        <v>376</v>
      </c>
      <c r="AO1382" s="47" t="s">
        <v>658</v>
      </c>
      <c r="AP1382" s="49"/>
      <c r="AQ1382" s="49">
        <v>1</v>
      </c>
      <c r="AR1382" s="49"/>
      <c r="AS1382" s="49" t="s">
        <v>1393</v>
      </c>
      <c r="AU1382" s="49" t="s">
        <v>376</v>
      </c>
      <c r="AV1382" s="49"/>
      <c r="AW1382" s="49" t="s">
        <v>30</v>
      </c>
      <c r="AX1382" s="49"/>
      <c r="AY1382" s="54" t="s">
        <v>30</v>
      </c>
      <c r="AZ1382" s="49"/>
      <c r="BA1382" s="49"/>
      <c r="BB1382" s="57" t="s">
        <v>30</v>
      </c>
      <c r="BC1382" s="49" t="s">
        <v>30</v>
      </c>
      <c r="BD1382" s="57"/>
      <c r="BE1382" s="57"/>
      <c r="BF1382" s="32">
        <v>1</v>
      </c>
      <c r="BG1382" s="49">
        <v>1</v>
      </c>
      <c r="BH1382" s="49"/>
      <c r="BI1382" s="49" t="s">
        <v>587</v>
      </c>
      <c r="BJ1382" s="49" t="s">
        <v>821</v>
      </c>
      <c r="BK1382" s="49">
        <v>2005</v>
      </c>
      <c r="BL1382" s="43" t="str">
        <f t="shared" si="129"/>
        <v>2005Arsenal</v>
      </c>
      <c r="BM1382" s="49" t="str">
        <f t="shared" si="130"/>
        <v>Cardiff</v>
      </c>
      <c r="BN1382" s="49"/>
      <c r="BO1382" s="49"/>
      <c r="BP1382" s="49"/>
      <c r="BQ1382" s="49"/>
      <c r="BR1382" s="49"/>
      <c r="BS1382" s="49"/>
      <c r="BT1382" s="49"/>
      <c r="BU1382" s="49"/>
      <c r="BV1382" s="49" t="s">
        <v>376</v>
      </c>
      <c r="BW1382" s="49" t="s">
        <v>376</v>
      </c>
      <c r="BX1382" s="49"/>
      <c r="BZ1382" s="50"/>
      <c r="CA1382" s="50"/>
      <c r="CB1382" s="88" t="str">
        <f t="shared" si="131"/>
        <v>20050521</v>
      </c>
    </row>
    <row r="1383" spans="1:80" s="43" customFormat="1" ht="12.95" customHeight="1" x14ac:dyDescent="0.2">
      <c r="A1383" s="43">
        <v>5</v>
      </c>
      <c r="B1383" s="43">
        <v>21</v>
      </c>
      <c r="C1383" s="43">
        <v>2005</v>
      </c>
      <c r="D1383" s="49" t="s">
        <v>658</v>
      </c>
      <c r="E1383" s="49" t="s">
        <v>287</v>
      </c>
      <c r="F1383" s="49" t="s">
        <v>1010</v>
      </c>
      <c r="G1383" s="49"/>
      <c r="H1383" s="49" t="s">
        <v>40</v>
      </c>
      <c r="I1383" s="49"/>
      <c r="J1383" s="53">
        <v>38493</v>
      </c>
      <c r="K1383" s="49" t="s">
        <v>821</v>
      </c>
      <c r="L1383" s="49" t="s">
        <v>4</v>
      </c>
      <c r="M1383" s="49" t="s">
        <v>587</v>
      </c>
      <c r="N1383" s="54">
        <v>0</v>
      </c>
      <c r="O1383" s="54">
        <v>0</v>
      </c>
      <c r="P1383" s="49" t="s">
        <v>1407</v>
      </c>
      <c r="Q1383" s="43" t="s">
        <v>1263</v>
      </c>
      <c r="R1383" s="43" t="s">
        <v>1264</v>
      </c>
      <c r="S1383" s="49" t="s">
        <v>1390</v>
      </c>
      <c r="T1383" s="49">
        <v>4</v>
      </c>
      <c r="U1383" s="49">
        <v>5</v>
      </c>
      <c r="V1383" s="49"/>
      <c r="W1383" s="49"/>
      <c r="X1383" s="49"/>
      <c r="Y1383" s="49"/>
      <c r="Z1383" s="54"/>
      <c r="AA1383" s="49"/>
      <c r="AB1383" s="49"/>
      <c r="AC1383" s="49"/>
      <c r="AD1383" s="49"/>
      <c r="AE1383" s="47">
        <f t="shared" si="126"/>
        <v>0</v>
      </c>
      <c r="AF1383" s="47">
        <f t="shared" si="127"/>
        <v>0</v>
      </c>
      <c r="AG1383" s="47">
        <f t="shared" si="128"/>
        <v>1</v>
      </c>
      <c r="AH1383" s="49" t="s">
        <v>1101</v>
      </c>
      <c r="AI1383" s="49" t="s">
        <v>1159</v>
      </c>
      <c r="AJ1383" s="49" t="s">
        <v>376</v>
      </c>
      <c r="AK1383" s="47" t="s">
        <v>658</v>
      </c>
      <c r="AL1383" s="49" t="s">
        <v>1017</v>
      </c>
      <c r="AM1383" s="49" t="s">
        <v>1018</v>
      </c>
      <c r="AN1383" s="49" t="s">
        <v>376</v>
      </c>
      <c r="AO1383" s="47" t="s">
        <v>658</v>
      </c>
      <c r="AP1383" s="49"/>
      <c r="AQ1383" s="49">
        <v>1</v>
      </c>
      <c r="AR1383" s="49"/>
      <c r="AS1383" s="49">
        <v>1</v>
      </c>
      <c r="AU1383" s="49" t="s">
        <v>376</v>
      </c>
      <c r="AV1383" s="49"/>
      <c r="AW1383" s="49" t="s">
        <v>30</v>
      </c>
      <c r="AX1383" s="49"/>
      <c r="AY1383" s="49" t="s">
        <v>30</v>
      </c>
      <c r="AZ1383" s="49"/>
      <c r="BA1383" s="49"/>
      <c r="BB1383" s="57"/>
      <c r="BC1383" s="49" t="s">
        <v>30</v>
      </c>
      <c r="BD1383" s="57"/>
      <c r="BE1383" s="57" t="s">
        <v>1394</v>
      </c>
      <c r="BF1383" s="32">
        <v>1</v>
      </c>
      <c r="BG1383" s="49">
        <v>1</v>
      </c>
      <c r="BH1383" s="49"/>
      <c r="BI1383" s="49" t="s">
        <v>821</v>
      </c>
      <c r="BJ1383" s="49" t="s">
        <v>587</v>
      </c>
      <c r="BK1383" s="49">
        <v>2005</v>
      </c>
      <c r="BL1383" s="43" t="str">
        <f t="shared" si="129"/>
        <v>2005Manchester United</v>
      </c>
      <c r="BM1383" s="49" t="str">
        <f t="shared" si="130"/>
        <v>Cardiff</v>
      </c>
      <c r="BN1383" s="49"/>
      <c r="BO1383" s="49"/>
      <c r="BP1383" s="49"/>
      <c r="BQ1383" s="49"/>
      <c r="BR1383" s="49"/>
      <c r="BS1383" s="49"/>
      <c r="BT1383" s="49"/>
      <c r="BU1383" s="49"/>
      <c r="BV1383" s="49" t="s">
        <v>376</v>
      </c>
      <c r="BW1383" s="49" t="s">
        <v>376</v>
      </c>
      <c r="BX1383" s="49"/>
      <c r="BZ1383" s="50"/>
      <c r="CA1383" s="50"/>
      <c r="CB1383" s="88" t="str">
        <f t="shared" si="131"/>
        <v>20050521</v>
      </c>
    </row>
    <row r="1384" spans="1:80" s="43" customFormat="1" ht="12.95" customHeight="1" x14ac:dyDescent="0.2">
      <c r="A1384" s="43">
        <v>1</v>
      </c>
      <c r="B1384" s="43">
        <v>10</v>
      </c>
      <c r="C1384" s="43">
        <v>2006</v>
      </c>
      <c r="D1384" s="49" t="s">
        <v>658</v>
      </c>
      <c r="E1384" s="49" t="s">
        <v>284</v>
      </c>
      <c r="F1384" s="49" t="s">
        <v>1327</v>
      </c>
      <c r="G1384" s="49"/>
      <c r="H1384" s="49" t="s">
        <v>1011</v>
      </c>
      <c r="I1384" s="49">
        <v>1</v>
      </c>
      <c r="J1384" s="53">
        <v>38727</v>
      </c>
      <c r="K1384" s="49" t="s">
        <v>1411</v>
      </c>
      <c r="L1384" s="49" t="s">
        <v>3</v>
      </c>
      <c r="M1384" s="49" t="s">
        <v>587</v>
      </c>
      <c r="N1384" s="54">
        <v>1</v>
      </c>
      <c r="O1384" s="54">
        <v>0</v>
      </c>
      <c r="P1384" s="49" t="s">
        <v>1412</v>
      </c>
      <c r="Q1384" s="49" t="s">
        <v>1101</v>
      </c>
      <c r="R1384" s="49" t="s">
        <v>376</v>
      </c>
      <c r="S1384" s="49"/>
      <c r="T1384" s="49"/>
      <c r="U1384" s="49"/>
      <c r="V1384" s="49"/>
      <c r="W1384" s="49"/>
      <c r="X1384" s="49"/>
      <c r="Y1384" s="49"/>
      <c r="Z1384" s="54"/>
      <c r="AA1384" s="55">
        <v>1</v>
      </c>
      <c r="AB1384" s="55">
        <v>0</v>
      </c>
      <c r="AC1384" s="56">
        <v>0</v>
      </c>
      <c r="AD1384" s="49" t="s">
        <v>1033</v>
      </c>
      <c r="AE1384" s="47">
        <f t="shared" si="126"/>
        <v>1</v>
      </c>
      <c r="AF1384" s="47">
        <f t="shared" si="127"/>
        <v>0</v>
      </c>
      <c r="AG1384" s="47">
        <f t="shared" si="128"/>
        <v>0</v>
      </c>
      <c r="AH1384" s="49" t="s">
        <v>1101</v>
      </c>
      <c r="AI1384" s="49" t="s">
        <v>1159</v>
      </c>
      <c r="AJ1384" s="49" t="s">
        <v>376</v>
      </c>
      <c r="AK1384" s="47" t="s">
        <v>658</v>
      </c>
      <c r="AL1384" s="49" t="s">
        <v>1017</v>
      </c>
      <c r="AM1384" s="49" t="s">
        <v>1018</v>
      </c>
      <c r="AN1384" s="49" t="s">
        <v>376</v>
      </c>
      <c r="AO1384" s="47" t="s">
        <v>658</v>
      </c>
      <c r="AP1384" s="49"/>
      <c r="AQ1384" s="49">
        <v>2</v>
      </c>
      <c r="AR1384" s="49"/>
      <c r="AS1384" s="49"/>
      <c r="AU1384" s="49" t="s">
        <v>376</v>
      </c>
      <c r="AV1384" s="49"/>
      <c r="AW1384" s="49" t="s">
        <v>30</v>
      </c>
      <c r="AX1384" s="49"/>
      <c r="AY1384" s="49"/>
      <c r="AZ1384" s="49" t="s">
        <v>30</v>
      </c>
      <c r="BA1384" s="49"/>
      <c r="BB1384" s="57"/>
      <c r="BC1384" s="49"/>
      <c r="BD1384" s="57"/>
      <c r="BE1384" s="57"/>
      <c r="BF1384" s="32">
        <v>1</v>
      </c>
      <c r="BG1384" s="49">
        <v>1</v>
      </c>
      <c r="BH1384" s="49"/>
      <c r="BI1384" s="49" t="s">
        <v>1411</v>
      </c>
      <c r="BJ1384" s="49" t="s">
        <v>587</v>
      </c>
      <c r="BK1384" s="49">
        <v>2006</v>
      </c>
      <c r="BL1384" s="43" t="str">
        <f t="shared" si="129"/>
        <v>2006Wigan Athletic</v>
      </c>
      <c r="BM1384" s="49" t="str">
        <f t="shared" si="130"/>
        <v>Wigan Athletic</v>
      </c>
      <c r="BN1384" s="49"/>
      <c r="BO1384" s="49"/>
      <c r="BP1384" s="49"/>
      <c r="BQ1384" s="49"/>
      <c r="BR1384" s="49"/>
      <c r="BS1384" s="49"/>
      <c r="BT1384" s="49"/>
      <c r="BU1384" s="49"/>
      <c r="BV1384" s="49" t="s">
        <v>376</v>
      </c>
      <c r="BW1384" s="49" t="s">
        <v>376</v>
      </c>
      <c r="BX1384" s="49"/>
      <c r="BY1384" s="49"/>
      <c r="BZ1384" s="50"/>
      <c r="CA1384" s="50"/>
      <c r="CB1384" s="88" t="str">
        <f t="shared" si="131"/>
        <v>20060110</v>
      </c>
    </row>
    <row r="1385" spans="1:80" s="43" customFormat="1" ht="12.95" customHeight="1" x14ac:dyDescent="0.2">
      <c r="A1385" s="43">
        <v>1</v>
      </c>
      <c r="B1385" s="43">
        <v>10</v>
      </c>
      <c r="C1385" s="43">
        <v>2006</v>
      </c>
      <c r="D1385" s="49" t="s">
        <v>658</v>
      </c>
      <c r="E1385" s="49" t="s">
        <v>284</v>
      </c>
      <c r="F1385" s="49" t="s">
        <v>1327</v>
      </c>
      <c r="G1385" s="49"/>
      <c r="H1385" s="49" t="s">
        <v>1011</v>
      </c>
      <c r="I1385" s="49">
        <v>1</v>
      </c>
      <c r="J1385" s="53">
        <v>38727</v>
      </c>
      <c r="K1385" s="49" t="s">
        <v>587</v>
      </c>
      <c r="L1385" s="49" t="s">
        <v>4</v>
      </c>
      <c r="M1385" s="49" t="s">
        <v>1411</v>
      </c>
      <c r="N1385" s="54">
        <v>0</v>
      </c>
      <c r="O1385" s="54">
        <v>1</v>
      </c>
      <c r="P1385" s="49" t="s">
        <v>1412</v>
      </c>
      <c r="Q1385" s="49" t="s">
        <v>1101</v>
      </c>
      <c r="R1385" s="49" t="s">
        <v>376</v>
      </c>
      <c r="S1385" s="49"/>
      <c r="T1385" s="49"/>
      <c r="U1385" s="49"/>
      <c r="V1385" s="49"/>
      <c r="W1385" s="49"/>
      <c r="X1385" s="49"/>
      <c r="Y1385" s="49"/>
      <c r="Z1385" s="54"/>
      <c r="AA1385" s="55">
        <v>0</v>
      </c>
      <c r="AB1385" s="55">
        <v>1</v>
      </c>
      <c r="AC1385" s="56">
        <v>0</v>
      </c>
      <c r="AD1385" s="49" t="s">
        <v>1037</v>
      </c>
      <c r="AE1385" s="47">
        <f t="shared" si="126"/>
        <v>0</v>
      </c>
      <c r="AF1385" s="47">
        <f t="shared" si="127"/>
        <v>0</v>
      </c>
      <c r="AG1385" s="47">
        <f t="shared" si="128"/>
        <v>1</v>
      </c>
      <c r="AH1385" s="49" t="s">
        <v>1017</v>
      </c>
      <c r="AI1385" s="49" t="s">
        <v>1018</v>
      </c>
      <c r="AJ1385" s="49" t="s">
        <v>376</v>
      </c>
      <c r="AK1385" s="47" t="s">
        <v>658</v>
      </c>
      <c r="AL1385" s="49" t="s">
        <v>1101</v>
      </c>
      <c r="AM1385" s="49" t="s">
        <v>1159</v>
      </c>
      <c r="AN1385" s="49" t="s">
        <v>376</v>
      </c>
      <c r="AO1385" s="47" t="s">
        <v>658</v>
      </c>
      <c r="AP1385" s="49"/>
      <c r="AQ1385" s="49">
        <v>2</v>
      </c>
      <c r="AR1385" s="49"/>
      <c r="AS1385" s="49"/>
      <c r="AU1385" s="49" t="s">
        <v>376</v>
      </c>
      <c r="AV1385" s="49"/>
      <c r="AW1385" s="49" t="s">
        <v>30</v>
      </c>
      <c r="AX1385" s="49"/>
      <c r="AY1385" s="49"/>
      <c r="AZ1385" s="49" t="s">
        <v>30</v>
      </c>
      <c r="BA1385" s="49"/>
      <c r="BB1385" s="57"/>
      <c r="BC1385" s="49"/>
      <c r="BD1385" s="57"/>
      <c r="BE1385" s="57"/>
      <c r="BF1385" s="32">
        <v>1</v>
      </c>
      <c r="BG1385" s="49">
        <v>1</v>
      </c>
      <c r="BH1385" s="49"/>
      <c r="BI1385" s="49" t="s">
        <v>587</v>
      </c>
      <c r="BJ1385" s="49" t="s">
        <v>1411</v>
      </c>
      <c r="BK1385" s="49">
        <v>2006</v>
      </c>
      <c r="BL1385" s="43" t="str">
        <f t="shared" si="129"/>
        <v>2006Arsenal</v>
      </c>
      <c r="BM1385" s="49" t="str">
        <f t="shared" si="130"/>
        <v>Wigan Athletic</v>
      </c>
      <c r="BN1385" s="49"/>
      <c r="BO1385" s="49"/>
      <c r="BP1385" s="49"/>
      <c r="BQ1385" s="49"/>
      <c r="BR1385" s="49"/>
      <c r="BS1385" s="49"/>
      <c r="BT1385" s="49"/>
      <c r="BU1385" s="49"/>
      <c r="BV1385" s="49" t="s">
        <v>376</v>
      </c>
      <c r="BW1385" s="49" t="s">
        <v>376</v>
      </c>
      <c r="BX1385" s="49"/>
      <c r="BY1385" s="49"/>
      <c r="BZ1385" s="50"/>
      <c r="CA1385" s="50"/>
      <c r="CB1385" s="88" t="str">
        <f t="shared" si="131"/>
        <v>20060110</v>
      </c>
    </row>
    <row r="1386" spans="1:80" s="43" customFormat="1" ht="12.95" customHeight="1" x14ac:dyDescent="0.2">
      <c r="A1386" s="43">
        <v>1</v>
      </c>
      <c r="B1386" s="43">
        <v>11</v>
      </c>
      <c r="C1386" s="43">
        <v>2006</v>
      </c>
      <c r="D1386" s="49" t="s">
        <v>658</v>
      </c>
      <c r="E1386" s="49" t="s">
        <v>284</v>
      </c>
      <c r="F1386" s="49" t="s">
        <v>1327</v>
      </c>
      <c r="G1386" s="49"/>
      <c r="H1386" s="49" t="s">
        <v>1011</v>
      </c>
      <c r="I1386" s="49">
        <v>1</v>
      </c>
      <c r="J1386" s="53">
        <v>38728</v>
      </c>
      <c r="K1386" s="49" t="s">
        <v>1094</v>
      </c>
      <c r="L1386" s="49" t="s">
        <v>1014</v>
      </c>
      <c r="M1386" s="49" t="s">
        <v>821</v>
      </c>
      <c r="N1386" s="54">
        <v>1</v>
      </c>
      <c r="O1386" s="54">
        <v>1</v>
      </c>
      <c r="P1386" s="49" t="s">
        <v>1178</v>
      </c>
      <c r="Q1386" s="49" t="s">
        <v>1085</v>
      </c>
      <c r="R1386" s="49" t="s">
        <v>376</v>
      </c>
      <c r="S1386" s="49"/>
      <c r="T1386" s="49"/>
      <c r="U1386" s="49"/>
      <c r="V1386" s="49"/>
      <c r="W1386" s="49"/>
      <c r="X1386" s="49"/>
      <c r="Y1386" s="49"/>
      <c r="Z1386" s="54"/>
      <c r="AA1386" s="55">
        <v>1</v>
      </c>
      <c r="AB1386" s="55">
        <v>1</v>
      </c>
      <c r="AC1386" s="56">
        <v>0</v>
      </c>
      <c r="AD1386" s="49" t="s">
        <v>1033</v>
      </c>
      <c r="AE1386" s="47">
        <f t="shared" si="126"/>
        <v>0</v>
      </c>
      <c r="AF1386" s="47">
        <f t="shared" si="127"/>
        <v>1</v>
      </c>
      <c r="AG1386" s="47">
        <f t="shared" si="128"/>
        <v>0</v>
      </c>
      <c r="AH1386" s="49" t="s">
        <v>1085</v>
      </c>
      <c r="AI1386" s="49" t="s">
        <v>1086</v>
      </c>
      <c r="AJ1386" s="49" t="s">
        <v>376</v>
      </c>
      <c r="AK1386" s="47" t="s">
        <v>658</v>
      </c>
      <c r="AL1386" s="49" t="s">
        <v>1101</v>
      </c>
      <c r="AM1386" s="49" t="s">
        <v>1159</v>
      </c>
      <c r="AN1386" s="49" t="s">
        <v>376</v>
      </c>
      <c r="AO1386" s="47" t="s">
        <v>658</v>
      </c>
      <c r="AP1386" s="49"/>
      <c r="AQ1386" s="49">
        <v>2</v>
      </c>
      <c r="AR1386" s="49"/>
      <c r="AS1386" s="49"/>
      <c r="AU1386" s="49" t="s">
        <v>376</v>
      </c>
      <c r="AV1386" s="49"/>
      <c r="AW1386" s="49" t="s">
        <v>30</v>
      </c>
      <c r="AX1386" s="49"/>
      <c r="AY1386" s="49"/>
      <c r="AZ1386" s="49" t="s">
        <v>30</v>
      </c>
      <c r="BA1386" s="49"/>
      <c r="BB1386" s="57"/>
      <c r="BC1386" s="49"/>
      <c r="BD1386" s="57"/>
      <c r="BE1386" s="57"/>
      <c r="BF1386" s="32">
        <v>1</v>
      </c>
      <c r="BG1386" s="49">
        <v>1</v>
      </c>
      <c r="BH1386" s="49"/>
      <c r="BI1386" s="49" t="s">
        <v>1094</v>
      </c>
      <c r="BJ1386" s="49" t="s">
        <v>821</v>
      </c>
      <c r="BK1386" s="49">
        <v>2006</v>
      </c>
      <c r="BL1386" s="43" t="str">
        <f t="shared" si="129"/>
        <v>2006Blackburn Rovers</v>
      </c>
      <c r="BM1386" s="49" t="str">
        <f t="shared" si="130"/>
        <v>Blackburn Rovers</v>
      </c>
      <c r="BN1386" s="49"/>
      <c r="BO1386" s="49"/>
      <c r="BP1386" s="49"/>
      <c r="BQ1386" s="49"/>
      <c r="BR1386" s="49"/>
      <c r="BS1386" s="49"/>
      <c r="BT1386" s="49"/>
      <c r="BU1386" s="49"/>
      <c r="BV1386" s="49" t="s">
        <v>376</v>
      </c>
      <c r="BW1386" s="49" t="s">
        <v>376</v>
      </c>
      <c r="BX1386" s="49"/>
      <c r="BY1386" s="49"/>
      <c r="BZ1386" s="50"/>
      <c r="CA1386" s="50"/>
      <c r="CB1386" s="88" t="str">
        <f t="shared" si="131"/>
        <v>20060111</v>
      </c>
    </row>
    <row r="1387" spans="1:80" s="43" customFormat="1" ht="12.95" customHeight="1" x14ac:dyDescent="0.2">
      <c r="A1387" s="43">
        <v>1</v>
      </c>
      <c r="B1387" s="43">
        <v>11</v>
      </c>
      <c r="C1387" s="43">
        <v>2006</v>
      </c>
      <c r="D1387" s="49" t="s">
        <v>658</v>
      </c>
      <c r="E1387" s="49" t="s">
        <v>284</v>
      </c>
      <c r="F1387" s="49" t="s">
        <v>1327</v>
      </c>
      <c r="G1387" s="49"/>
      <c r="H1387" s="49" t="s">
        <v>1011</v>
      </c>
      <c r="I1387" s="49">
        <v>1</v>
      </c>
      <c r="J1387" s="53">
        <v>38728</v>
      </c>
      <c r="K1387" s="49" t="s">
        <v>821</v>
      </c>
      <c r="L1387" s="49" t="s">
        <v>1014</v>
      </c>
      <c r="M1387" s="49" t="s">
        <v>1094</v>
      </c>
      <c r="N1387" s="54">
        <v>1</v>
      </c>
      <c r="O1387" s="54">
        <v>1</v>
      </c>
      <c r="P1387" s="49" t="s">
        <v>1178</v>
      </c>
      <c r="Q1387" s="49" t="s">
        <v>1085</v>
      </c>
      <c r="R1387" s="49" t="s">
        <v>376</v>
      </c>
      <c r="S1387" s="49"/>
      <c r="T1387" s="49"/>
      <c r="U1387" s="49"/>
      <c r="V1387" s="49"/>
      <c r="W1387" s="49"/>
      <c r="X1387" s="49"/>
      <c r="Y1387" s="49"/>
      <c r="Z1387" s="54"/>
      <c r="AA1387" s="55">
        <v>1</v>
      </c>
      <c r="AB1387" s="55">
        <v>1</v>
      </c>
      <c r="AC1387" s="56">
        <v>1</v>
      </c>
      <c r="AD1387" s="49" t="s">
        <v>1037</v>
      </c>
      <c r="AE1387" s="47">
        <f t="shared" si="126"/>
        <v>0</v>
      </c>
      <c r="AF1387" s="47">
        <f t="shared" si="127"/>
        <v>1</v>
      </c>
      <c r="AG1387" s="47">
        <f t="shared" si="128"/>
        <v>0</v>
      </c>
      <c r="AH1387" s="49" t="s">
        <v>1101</v>
      </c>
      <c r="AI1387" s="49" t="s">
        <v>1159</v>
      </c>
      <c r="AJ1387" s="49" t="s">
        <v>376</v>
      </c>
      <c r="AK1387" s="47" t="s">
        <v>658</v>
      </c>
      <c r="AL1387" s="49" t="s">
        <v>1085</v>
      </c>
      <c r="AM1387" s="49" t="s">
        <v>1086</v>
      </c>
      <c r="AN1387" s="49" t="s">
        <v>376</v>
      </c>
      <c r="AO1387" s="47" t="s">
        <v>658</v>
      </c>
      <c r="AP1387" s="49"/>
      <c r="AQ1387" s="49">
        <v>2</v>
      </c>
      <c r="AR1387" s="49"/>
      <c r="AS1387" s="49"/>
      <c r="AU1387" s="49" t="s">
        <v>376</v>
      </c>
      <c r="AV1387" s="49"/>
      <c r="AW1387" s="49" t="s">
        <v>30</v>
      </c>
      <c r="AX1387" s="49"/>
      <c r="AY1387" s="49"/>
      <c r="AZ1387" s="49" t="s">
        <v>30</v>
      </c>
      <c r="BA1387" s="49"/>
      <c r="BB1387" s="57"/>
      <c r="BC1387" s="49"/>
      <c r="BD1387" s="57"/>
      <c r="BE1387" s="57"/>
      <c r="BF1387" s="32">
        <v>1</v>
      </c>
      <c r="BG1387" s="49">
        <v>1</v>
      </c>
      <c r="BH1387" s="49"/>
      <c r="BI1387" s="49" t="s">
        <v>821</v>
      </c>
      <c r="BJ1387" s="49" t="s">
        <v>1094</v>
      </c>
      <c r="BK1387" s="49">
        <v>2006</v>
      </c>
      <c r="BL1387" s="43" t="str">
        <f t="shared" si="129"/>
        <v>2006Manchester United</v>
      </c>
      <c r="BM1387" s="49" t="str">
        <f t="shared" si="130"/>
        <v>Blackburn Rovers</v>
      </c>
      <c r="BN1387" s="49"/>
      <c r="BO1387" s="49"/>
      <c r="BP1387" s="49"/>
      <c r="BQ1387" s="49"/>
      <c r="BR1387" s="49"/>
      <c r="BS1387" s="49"/>
      <c r="BT1387" s="49"/>
      <c r="BU1387" s="49"/>
      <c r="BV1387" s="49" t="s">
        <v>376</v>
      </c>
      <c r="BW1387" s="49" t="s">
        <v>376</v>
      </c>
      <c r="BX1387" s="49"/>
      <c r="BY1387" s="49"/>
      <c r="BZ1387" s="50"/>
      <c r="CA1387" s="50"/>
      <c r="CB1387" s="88" t="str">
        <f t="shared" si="131"/>
        <v>20060111</v>
      </c>
    </row>
    <row r="1388" spans="1:80" s="43" customFormat="1" ht="12.95" customHeight="1" x14ac:dyDescent="0.2">
      <c r="A1388" s="43">
        <v>1</v>
      </c>
      <c r="B1388" s="43">
        <v>24</v>
      </c>
      <c r="C1388" s="43">
        <v>2006</v>
      </c>
      <c r="D1388" s="49" t="s">
        <v>658</v>
      </c>
      <c r="E1388" s="49" t="s">
        <v>284</v>
      </c>
      <c r="F1388" s="49" t="s">
        <v>1327</v>
      </c>
      <c r="G1388" s="49"/>
      <c r="H1388" s="49" t="s">
        <v>1011</v>
      </c>
      <c r="I1388" s="49">
        <v>2</v>
      </c>
      <c r="J1388" s="53">
        <v>38741</v>
      </c>
      <c r="K1388" s="49" t="s">
        <v>587</v>
      </c>
      <c r="L1388" s="49" t="s">
        <v>3</v>
      </c>
      <c r="M1388" s="49" t="s">
        <v>1411</v>
      </c>
      <c r="N1388" s="54">
        <v>2</v>
      </c>
      <c r="O1388" s="54">
        <v>1</v>
      </c>
      <c r="P1388" s="49" t="s">
        <v>1281</v>
      </c>
      <c r="Q1388" s="49" t="s">
        <v>1017</v>
      </c>
      <c r="R1388" s="49" t="s">
        <v>376</v>
      </c>
      <c r="S1388" s="49" t="s">
        <v>1396</v>
      </c>
      <c r="T1388" s="49"/>
      <c r="U1388" s="49"/>
      <c r="V1388" s="49"/>
      <c r="W1388" s="49"/>
      <c r="X1388" s="49"/>
      <c r="Y1388" s="49"/>
      <c r="Z1388" s="54"/>
      <c r="AA1388" s="55">
        <v>2</v>
      </c>
      <c r="AB1388" s="55">
        <v>2</v>
      </c>
      <c r="AC1388" s="56">
        <v>0</v>
      </c>
      <c r="AD1388" s="49" t="s">
        <v>1033</v>
      </c>
      <c r="AE1388" s="47">
        <f t="shared" si="126"/>
        <v>1</v>
      </c>
      <c r="AF1388" s="47">
        <f t="shared" si="127"/>
        <v>0</v>
      </c>
      <c r="AG1388" s="47">
        <f t="shared" si="128"/>
        <v>0</v>
      </c>
      <c r="AH1388" s="49" t="s">
        <v>1017</v>
      </c>
      <c r="AI1388" s="49" t="s">
        <v>1018</v>
      </c>
      <c r="AJ1388" s="49" t="s">
        <v>376</v>
      </c>
      <c r="AK1388" s="47" t="s">
        <v>658</v>
      </c>
      <c r="AL1388" s="49" t="s">
        <v>1101</v>
      </c>
      <c r="AM1388" s="49" t="s">
        <v>1159</v>
      </c>
      <c r="AN1388" s="49" t="s">
        <v>376</v>
      </c>
      <c r="AO1388" s="47" t="s">
        <v>658</v>
      </c>
      <c r="AP1388" s="49"/>
      <c r="AQ1388" s="49">
        <v>2</v>
      </c>
      <c r="AR1388" s="49"/>
      <c r="AS1388" s="49">
        <v>1</v>
      </c>
      <c r="AU1388" s="49" t="s">
        <v>376</v>
      </c>
      <c r="AV1388" s="49"/>
      <c r="AW1388" s="49" t="s">
        <v>30</v>
      </c>
      <c r="AX1388" s="49"/>
      <c r="AY1388" s="49"/>
      <c r="AZ1388" s="49" t="s">
        <v>30</v>
      </c>
      <c r="BA1388" s="49"/>
      <c r="BB1388" s="57"/>
      <c r="BC1388" s="49"/>
      <c r="BD1388" s="57"/>
      <c r="BE1388" s="57"/>
      <c r="BF1388" s="32">
        <v>1</v>
      </c>
      <c r="BG1388" s="49">
        <v>1</v>
      </c>
      <c r="BH1388" s="49"/>
      <c r="BI1388" s="49" t="s">
        <v>587</v>
      </c>
      <c r="BJ1388" s="49" t="s">
        <v>1411</v>
      </c>
      <c r="BK1388" s="49">
        <v>2006</v>
      </c>
      <c r="BL1388" s="43" t="str">
        <f t="shared" si="129"/>
        <v>2006Arsenal</v>
      </c>
      <c r="BM1388" s="49" t="str">
        <f t="shared" si="130"/>
        <v>Arsenal</v>
      </c>
      <c r="BN1388" s="49"/>
      <c r="BO1388" s="49"/>
      <c r="BP1388" s="49"/>
      <c r="BQ1388" s="49"/>
      <c r="BR1388" s="49"/>
      <c r="BS1388" s="49"/>
      <c r="BT1388" s="49"/>
      <c r="BU1388" s="49"/>
      <c r="BV1388" s="49" t="s">
        <v>376</v>
      </c>
      <c r="BW1388" s="49" t="s">
        <v>376</v>
      </c>
      <c r="BX1388" s="49"/>
      <c r="BY1388" s="49"/>
      <c r="BZ1388" s="50"/>
      <c r="CA1388" s="50"/>
      <c r="CB1388" s="88" t="str">
        <f t="shared" si="131"/>
        <v>20060124</v>
      </c>
    </row>
    <row r="1389" spans="1:80" s="43" customFormat="1" ht="12.95" customHeight="1" x14ac:dyDescent="0.2">
      <c r="A1389" s="43">
        <v>1</v>
      </c>
      <c r="B1389" s="43">
        <v>24</v>
      </c>
      <c r="C1389" s="43">
        <v>2006</v>
      </c>
      <c r="D1389" s="49" t="s">
        <v>658</v>
      </c>
      <c r="E1389" s="49" t="s">
        <v>284</v>
      </c>
      <c r="F1389" s="49" t="s">
        <v>1327</v>
      </c>
      <c r="G1389" s="49"/>
      <c r="H1389" s="49" t="s">
        <v>1011</v>
      </c>
      <c r="I1389" s="49">
        <v>2</v>
      </c>
      <c r="J1389" s="53">
        <v>38741</v>
      </c>
      <c r="K1389" s="49" t="s">
        <v>1411</v>
      </c>
      <c r="L1389" s="49" t="s">
        <v>4</v>
      </c>
      <c r="M1389" s="49" t="s">
        <v>587</v>
      </c>
      <c r="N1389" s="54">
        <v>1</v>
      </c>
      <c r="O1389" s="54">
        <v>2</v>
      </c>
      <c r="P1389" s="49" t="s">
        <v>1281</v>
      </c>
      <c r="Q1389" s="49" t="s">
        <v>1017</v>
      </c>
      <c r="R1389" s="49" t="s">
        <v>376</v>
      </c>
      <c r="S1389" s="49" t="s">
        <v>1396</v>
      </c>
      <c r="T1389" s="49"/>
      <c r="U1389" s="49"/>
      <c r="V1389" s="49"/>
      <c r="W1389" s="49"/>
      <c r="X1389" s="49"/>
      <c r="Y1389" s="49"/>
      <c r="Z1389" s="54"/>
      <c r="AA1389" s="55">
        <v>2</v>
      </c>
      <c r="AB1389" s="55">
        <v>2</v>
      </c>
      <c r="AC1389" s="56">
        <v>1</v>
      </c>
      <c r="AD1389" s="49" t="s">
        <v>1037</v>
      </c>
      <c r="AE1389" s="47">
        <f t="shared" si="126"/>
        <v>0</v>
      </c>
      <c r="AF1389" s="47">
        <f t="shared" si="127"/>
        <v>0</v>
      </c>
      <c r="AG1389" s="47">
        <f t="shared" si="128"/>
        <v>1</v>
      </c>
      <c r="AH1389" s="49" t="s">
        <v>1101</v>
      </c>
      <c r="AI1389" s="49" t="s">
        <v>1159</v>
      </c>
      <c r="AJ1389" s="49" t="s">
        <v>376</v>
      </c>
      <c r="AK1389" s="47" t="s">
        <v>658</v>
      </c>
      <c r="AL1389" s="49" t="s">
        <v>1017</v>
      </c>
      <c r="AM1389" s="49" t="s">
        <v>1018</v>
      </c>
      <c r="AN1389" s="49" t="s">
        <v>376</v>
      </c>
      <c r="AO1389" s="47" t="s">
        <v>658</v>
      </c>
      <c r="AP1389" s="49"/>
      <c r="AQ1389" s="49">
        <v>2</v>
      </c>
      <c r="AR1389" s="49"/>
      <c r="AS1389" s="49"/>
      <c r="AU1389" s="49" t="s">
        <v>376</v>
      </c>
      <c r="AV1389" s="49"/>
      <c r="AW1389" s="49" t="s">
        <v>30</v>
      </c>
      <c r="AX1389" s="49"/>
      <c r="AY1389" s="49"/>
      <c r="AZ1389" s="49" t="s">
        <v>30</v>
      </c>
      <c r="BA1389" s="49"/>
      <c r="BB1389" s="57"/>
      <c r="BC1389" s="49"/>
      <c r="BD1389" s="57"/>
      <c r="BE1389" s="57"/>
      <c r="BF1389" s="32">
        <v>1</v>
      </c>
      <c r="BG1389" s="49">
        <v>1</v>
      </c>
      <c r="BH1389" s="49"/>
      <c r="BI1389" s="49" t="s">
        <v>1411</v>
      </c>
      <c r="BJ1389" s="49" t="s">
        <v>587</v>
      </c>
      <c r="BK1389" s="49">
        <v>2006</v>
      </c>
      <c r="BL1389" s="43" t="str">
        <f t="shared" si="129"/>
        <v>2006Wigan Athletic</v>
      </c>
      <c r="BM1389" s="49" t="str">
        <f t="shared" si="130"/>
        <v>Arsenal</v>
      </c>
      <c r="BN1389" s="49"/>
      <c r="BO1389" s="49"/>
      <c r="BP1389" s="49"/>
      <c r="BQ1389" s="49"/>
      <c r="BR1389" s="49"/>
      <c r="BS1389" s="49"/>
      <c r="BT1389" s="49"/>
      <c r="BU1389" s="49"/>
      <c r="BV1389" s="49" t="s">
        <v>376</v>
      </c>
      <c r="BW1389" s="49" t="s">
        <v>376</v>
      </c>
      <c r="BX1389" s="49"/>
      <c r="BY1389" s="49"/>
      <c r="BZ1389" s="50"/>
      <c r="CA1389" s="50"/>
      <c r="CB1389" s="88" t="str">
        <f t="shared" si="131"/>
        <v>20060124</v>
      </c>
    </row>
    <row r="1390" spans="1:80" s="43" customFormat="1" ht="12.95" customHeight="1" x14ac:dyDescent="0.2">
      <c r="A1390" s="43">
        <v>1</v>
      </c>
      <c r="B1390" s="43">
        <v>25</v>
      </c>
      <c r="C1390" s="43">
        <v>2006</v>
      </c>
      <c r="D1390" s="49" t="s">
        <v>658</v>
      </c>
      <c r="E1390" s="49" t="s">
        <v>284</v>
      </c>
      <c r="F1390" s="49" t="s">
        <v>1327</v>
      </c>
      <c r="G1390" s="49"/>
      <c r="H1390" s="49" t="s">
        <v>1011</v>
      </c>
      <c r="I1390" s="49">
        <v>2</v>
      </c>
      <c r="J1390" s="53">
        <v>38742</v>
      </c>
      <c r="K1390" s="49" t="s">
        <v>821</v>
      </c>
      <c r="L1390" s="49" t="s">
        <v>3</v>
      </c>
      <c r="M1390" s="49" t="s">
        <v>1094</v>
      </c>
      <c r="N1390" s="54">
        <v>2</v>
      </c>
      <c r="O1390" s="54">
        <v>1</v>
      </c>
      <c r="P1390" s="49" t="s">
        <v>1246</v>
      </c>
      <c r="Q1390" s="49" t="s">
        <v>1101</v>
      </c>
      <c r="R1390" s="49" t="s">
        <v>376</v>
      </c>
      <c r="S1390" s="49"/>
      <c r="T1390" s="49"/>
      <c r="U1390" s="49"/>
      <c r="V1390" s="49"/>
      <c r="W1390" s="49"/>
      <c r="X1390" s="49"/>
      <c r="Y1390" s="49"/>
      <c r="Z1390" s="54"/>
      <c r="AA1390" s="55">
        <v>3</v>
      </c>
      <c r="AB1390" s="55">
        <v>2</v>
      </c>
      <c r="AC1390" s="56">
        <v>1</v>
      </c>
      <c r="AD1390" s="49" t="s">
        <v>1033</v>
      </c>
      <c r="AE1390" s="47">
        <f t="shared" si="126"/>
        <v>1</v>
      </c>
      <c r="AF1390" s="47">
        <f t="shared" si="127"/>
        <v>0</v>
      </c>
      <c r="AG1390" s="47">
        <f t="shared" si="128"/>
        <v>0</v>
      </c>
      <c r="AH1390" s="49" t="s">
        <v>1101</v>
      </c>
      <c r="AI1390" s="49" t="s">
        <v>1159</v>
      </c>
      <c r="AJ1390" s="49" t="s">
        <v>376</v>
      </c>
      <c r="AK1390" s="47" t="s">
        <v>658</v>
      </c>
      <c r="AL1390" s="49" t="s">
        <v>1085</v>
      </c>
      <c r="AM1390" s="49" t="s">
        <v>1086</v>
      </c>
      <c r="AN1390" s="49" t="s">
        <v>376</v>
      </c>
      <c r="AO1390" s="47" t="s">
        <v>658</v>
      </c>
      <c r="AP1390" s="49"/>
      <c r="AQ1390" s="49">
        <v>2</v>
      </c>
      <c r="AR1390" s="49"/>
      <c r="AS1390" s="49"/>
      <c r="AU1390" s="49" t="s">
        <v>376</v>
      </c>
      <c r="AV1390" s="49"/>
      <c r="AW1390" s="49" t="s">
        <v>30</v>
      </c>
      <c r="AX1390" s="49"/>
      <c r="AY1390" s="49"/>
      <c r="AZ1390" s="49" t="s">
        <v>30</v>
      </c>
      <c r="BA1390" s="49"/>
      <c r="BB1390" s="57"/>
      <c r="BC1390" s="49"/>
      <c r="BD1390" s="57"/>
      <c r="BE1390" s="57"/>
      <c r="BF1390" s="32">
        <v>1</v>
      </c>
      <c r="BG1390" s="49">
        <v>1</v>
      </c>
      <c r="BH1390" s="49"/>
      <c r="BI1390" s="49" t="s">
        <v>821</v>
      </c>
      <c r="BJ1390" s="49" t="s">
        <v>1094</v>
      </c>
      <c r="BK1390" s="49">
        <v>2006</v>
      </c>
      <c r="BL1390" s="43" t="str">
        <f t="shared" si="129"/>
        <v>2006Manchester United</v>
      </c>
      <c r="BM1390" s="49" t="str">
        <f t="shared" si="130"/>
        <v>Manchester United</v>
      </c>
      <c r="BN1390" s="49"/>
      <c r="BO1390" s="49"/>
      <c r="BP1390" s="49"/>
      <c r="BQ1390" s="49"/>
      <c r="BR1390" s="49"/>
      <c r="BS1390" s="49"/>
      <c r="BT1390" s="49"/>
      <c r="BU1390" s="49"/>
      <c r="BV1390" s="49" t="s">
        <v>376</v>
      </c>
      <c r="BW1390" s="49" t="s">
        <v>376</v>
      </c>
      <c r="BX1390" s="49"/>
      <c r="BY1390" s="49"/>
      <c r="BZ1390" s="50"/>
      <c r="CA1390" s="50"/>
      <c r="CB1390" s="88" t="str">
        <f t="shared" si="131"/>
        <v>20060125</v>
      </c>
    </row>
    <row r="1391" spans="1:80" s="43" customFormat="1" ht="12.95" customHeight="1" x14ac:dyDescent="0.2">
      <c r="A1391" s="43">
        <v>1</v>
      </c>
      <c r="B1391" s="43">
        <v>25</v>
      </c>
      <c r="C1391" s="43">
        <v>2006</v>
      </c>
      <c r="D1391" s="49" t="s">
        <v>658</v>
      </c>
      <c r="E1391" s="49" t="s">
        <v>284</v>
      </c>
      <c r="F1391" s="49" t="s">
        <v>1327</v>
      </c>
      <c r="G1391" s="49"/>
      <c r="H1391" s="49" t="s">
        <v>1011</v>
      </c>
      <c r="I1391" s="49">
        <v>2</v>
      </c>
      <c r="J1391" s="53">
        <v>38742</v>
      </c>
      <c r="K1391" s="49" t="s">
        <v>1094</v>
      </c>
      <c r="L1391" s="49" t="s">
        <v>4</v>
      </c>
      <c r="M1391" s="49" t="s">
        <v>821</v>
      </c>
      <c r="N1391" s="54">
        <v>1</v>
      </c>
      <c r="O1391" s="54">
        <v>2</v>
      </c>
      <c r="P1391" s="49" t="s">
        <v>1246</v>
      </c>
      <c r="Q1391" s="49" t="s">
        <v>1101</v>
      </c>
      <c r="R1391" s="49" t="s">
        <v>376</v>
      </c>
      <c r="S1391" s="49"/>
      <c r="T1391" s="49"/>
      <c r="U1391" s="49"/>
      <c r="V1391" s="49"/>
      <c r="W1391" s="49"/>
      <c r="X1391" s="49"/>
      <c r="Y1391" s="49"/>
      <c r="Z1391" s="54"/>
      <c r="AA1391" s="55">
        <v>2</v>
      </c>
      <c r="AB1391" s="55">
        <v>3</v>
      </c>
      <c r="AC1391" s="56">
        <v>1</v>
      </c>
      <c r="AD1391" s="49" t="s">
        <v>1037</v>
      </c>
      <c r="AE1391" s="47">
        <f t="shared" si="126"/>
        <v>0</v>
      </c>
      <c r="AF1391" s="47">
        <f t="shared" si="127"/>
        <v>0</v>
      </c>
      <c r="AG1391" s="47">
        <f t="shared" si="128"/>
        <v>1</v>
      </c>
      <c r="AH1391" s="49" t="s">
        <v>1085</v>
      </c>
      <c r="AI1391" s="49" t="s">
        <v>1086</v>
      </c>
      <c r="AJ1391" s="49" t="s">
        <v>376</v>
      </c>
      <c r="AK1391" s="47" t="s">
        <v>658</v>
      </c>
      <c r="AL1391" s="49" t="s">
        <v>1101</v>
      </c>
      <c r="AM1391" s="49" t="s">
        <v>1159</v>
      </c>
      <c r="AN1391" s="49" t="s">
        <v>376</v>
      </c>
      <c r="AO1391" s="47" t="s">
        <v>658</v>
      </c>
      <c r="AP1391" s="49"/>
      <c r="AQ1391" s="49">
        <v>2</v>
      </c>
      <c r="AR1391" s="49"/>
      <c r="AS1391" s="49">
        <v>1</v>
      </c>
      <c r="AU1391" s="49" t="s">
        <v>376</v>
      </c>
      <c r="AV1391" s="49"/>
      <c r="AW1391" s="49" t="s">
        <v>30</v>
      </c>
      <c r="AX1391" s="49"/>
      <c r="AY1391" s="49"/>
      <c r="AZ1391" s="49" t="s">
        <v>30</v>
      </c>
      <c r="BA1391" s="49"/>
      <c r="BB1391" s="57"/>
      <c r="BC1391" s="49"/>
      <c r="BD1391" s="57"/>
      <c r="BE1391" s="57"/>
      <c r="BF1391" s="32">
        <v>1</v>
      </c>
      <c r="BG1391" s="49">
        <v>1</v>
      </c>
      <c r="BH1391" s="49"/>
      <c r="BI1391" s="49" t="s">
        <v>1094</v>
      </c>
      <c r="BJ1391" s="49" t="s">
        <v>821</v>
      </c>
      <c r="BK1391" s="49">
        <v>2006</v>
      </c>
      <c r="BL1391" s="43" t="str">
        <f t="shared" si="129"/>
        <v>2006Blackburn Rovers</v>
      </c>
      <c r="BM1391" s="49" t="str">
        <f t="shared" si="130"/>
        <v>Manchester United</v>
      </c>
      <c r="BN1391" s="49"/>
      <c r="BO1391" s="49"/>
      <c r="BP1391" s="49"/>
      <c r="BQ1391" s="49"/>
      <c r="BR1391" s="49"/>
      <c r="BS1391" s="49"/>
      <c r="BT1391" s="49"/>
      <c r="BU1391" s="49"/>
      <c r="BV1391" s="49" t="s">
        <v>376</v>
      </c>
      <c r="BW1391" s="49" t="s">
        <v>376</v>
      </c>
      <c r="BX1391" s="49"/>
      <c r="BY1391" s="49"/>
      <c r="BZ1391" s="50"/>
      <c r="CA1391" s="50"/>
      <c r="CB1391" s="88" t="str">
        <f t="shared" si="131"/>
        <v>20060125</v>
      </c>
    </row>
    <row r="1392" spans="1:80" s="43" customFormat="1" ht="12.95" customHeight="1" x14ac:dyDescent="0.2">
      <c r="A1392" s="43">
        <v>2</v>
      </c>
      <c r="B1392" s="43">
        <v>26</v>
      </c>
      <c r="C1392" s="43">
        <v>2006</v>
      </c>
      <c r="D1392" s="49" t="s">
        <v>658</v>
      </c>
      <c r="E1392" s="49" t="s">
        <v>284</v>
      </c>
      <c r="F1392" s="49" t="s">
        <v>1327</v>
      </c>
      <c r="G1392" s="49"/>
      <c r="H1392" s="49" t="s">
        <v>40</v>
      </c>
      <c r="I1392" s="49"/>
      <c r="J1392" s="53">
        <v>38774</v>
      </c>
      <c r="K1392" s="49" t="s">
        <v>821</v>
      </c>
      <c r="L1392" s="49" t="s">
        <v>3</v>
      </c>
      <c r="M1392" s="49" t="s">
        <v>1411</v>
      </c>
      <c r="N1392" s="54">
        <v>4</v>
      </c>
      <c r="O1392" s="54">
        <v>0</v>
      </c>
      <c r="P1392" s="49" t="s">
        <v>1407</v>
      </c>
      <c r="Q1392" s="43" t="s">
        <v>1263</v>
      </c>
      <c r="R1392" s="43" t="s">
        <v>1264</v>
      </c>
      <c r="S1392" s="49"/>
      <c r="T1392" s="49"/>
      <c r="U1392" s="49"/>
      <c r="V1392" s="49"/>
      <c r="W1392" s="49"/>
      <c r="X1392" s="49"/>
      <c r="Y1392" s="49"/>
      <c r="Z1392" s="54"/>
      <c r="AA1392" s="49"/>
      <c r="AB1392" s="49"/>
      <c r="AC1392" s="49"/>
      <c r="AD1392" s="49"/>
      <c r="AE1392" s="47">
        <f t="shared" si="126"/>
        <v>1</v>
      </c>
      <c r="AF1392" s="47">
        <f t="shared" si="127"/>
        <v>0</v>
      </c>
      <c r="AG1392" s="47">
        <f t="shared" si="128"/>
        <v>0</v>
      </c>
      <c r="AH1392" s="49" t="s">
        <v>1101</v>
      </c>
      <c r="AI1392" s="49" t="s">
        <v>1159</v>
      </c>
      <c r="AJ1392" s="49" t="s">
        <v>376</v>
      </c>
      <c r="AK1392" s="47" t="s">
        <v>658</v>
      </c>
      <c r="AL1392" s="49" t="s">
        <v>1101</v>
      </c>
      <c r="AM1392" s="49" t="s">
        <v>1159</v>
      </c>
      <c r="AN1392" s="49" t="s">
        <v>376</v>
      </c>
      <c r="AO1392" s="47" t="s">
        <v>658</v>
      </c>
      <c r="AP1392" s="49"/>
      <c r="AQ1392" s="49">
        <v>1</v>
      </c>
      <c r="AR1392" s="49"/>
      <c r="AS1392" s="49" t="s">
        <v>1393</v>
      </c>
      <c r="AU1392" s="49" t="s">
        <v>376</v>
      </c>
      <c r="AV1392" s="49"/>
      <c r="AW1392" s="49" t="s">
        <v>30</v>
      </c>
      <c r="AX1392" s="49"/>
      <c r="AY1392" s="49"/>
      <c r="AZ1392" s="54" t="s">
        <v>30</v>
      </c>
      <c r="BA1392" s="49"/>
      <c r="BB1392" s="57" t="s">
        <v>30</v>
      </c>
      <c r="BC1392" s="49" t="s">
        <v>30</v>
      </c>
      <c r="BD1392" s="57"/>
      <c r="BE1392" s="57" t="s">
        <v>1394</v>
      </c>
      <c r="BF1392" s="32">
        <v>1</v>
      </c>
      <c r="BG1392" s="49">
        <v>1</v>
      </c>
      <c r="BH1392" s="49"/>
      <c r="BI1392" s="49" t="s">
        <v>821</v>
      </c>
      <c r="BJ1392" s="49" t="s">
        <v>1411</v>
      </c>
      <c r="BK1392" s="49">
        <v>2006</v>
      </c>
      <c r="BL1392" s="43" t="str">
        <f t="shared" si="129"/>
        <v>2006Manchester United</v>
      </c>
      <c r="BM1392" s="49" t="str">
        <f t="shared" si="130"/>
        <v>Cardiff</v>
      </c>
      <c r="BN1392" s="49"/>
      <c r="BO1392" s="49"/>
      <c r="BP1392" s="49"/>
      <c r="BQ1392" s="49"/>
      <c r="BR1392" s="49"/>
      <c r="BS1392" s="49"/>
      <c r="BT1392" s="49"/>
      <c r="BU1392" s="49"/>
      <c r="BV1392" s="49" t="s">
        <v>376</v>
      </c>
      <c r="BW1392" s="49" t="s">
        <v>376</v>
      </c>
      <c r="BX1392" s="49"/>
      <c r="BZ1392" s="50"/>
      <c r="CA1392" s="50"/>
      <c r="CB1392" s="88" t="str">
        <f t="shared" si="131"/>
        <v>20060226</v>
      </c>
    </row>
    <row r="1393" spans="1:80" s="43" customFormat="1" ht="12.95" customHeight="1" x14ac:dyDescent="0.2">
      <c r="A1393" s="43">
        <v>2</v>
      </c>
      <c r="B1393" s="43">
        <v>26</v>
      </c>
      <c r="C1393" s="43">
        <v>2006</v>
      </c>
      <c r="D1393" s="49" t="s">
        <v>658</v>
      </c>
      <c r="E1393" s="49" t="s">
        <v>284</v>
      </c>
      <c r="F1393" s="49" t="s">
        <v>1327</v>
      </c>
      <c r="G1393" s="49"/>
      <c r="H1393" s="49" t="s">
        <v>40</v>
      </c>
      <c r="I1393" s="49"/>
      <c r="J1393" s="53">
        <v>38774</v>
      </c>
      <c r="K1393" s="49" t="s">
        <v>1411</v>
      </c>
      <c r="L1393" s="49" t="s">
        <v>4</v>
      </c>
      <c r="M1393" s="49" t="s">
        <v>821</v>
      </c>
      <c r="N1393" s="54">
        <v>0</v>
      </c>
      <c r="O1393" s="54">
        <v>4</v>
      </c>
      <c r="P1393" s="49" t="s">
        <v>1407</v>
      </c>
      <c r="Q1393" s="43" t="s">
        <v>1263</v>
      </c>
      <c r="R1393" s="43" t="s">
        <v>1264</v>
      </c>
      <c r="S1393" s="49"/>
      <c r="T1393" s="49"/>
      <c r="U1393" s="49"/>
      <c r="V1393" s="49"/>
      <c r="W1393" s="49"/>
      <c r="X1393" s="49"/>
      <c r="Y1393" s="49"/>
      <c r="Z1393" s="54"/>
      <c r="AA1393" s="49"/>
      <c r="AB1393" s="49"/>
      <c r="AC1393" s="49"/>
      <c r="AD1393" s="49"/>
      <c r="AE1393" s="47">
        <f t="shared" si="126"/>
        <v>0</v>
      </c>
      <c r="AF1393" s="47">
        <f t="shared" si="127"/>
        <v>0</v>
      </c>
      <c r="AG1393" s="47">
        <f t="shared" si="128"/>
        <v>1</v>
      </c>
      <c r="AH1393" s="49" t="s">
        <v>1101</v>
      </c>
      <c r="AI1393" s="49" t="s">
        <v>1159</v>
      </c>
      <c r="AJ1393" s="49" t="s">
        <v>376</v>
      </c>
      <c r="AK1393" s="47" t="s">
        <v>658</v>
      </c>
      <c r="AL1393" s="49" t="s">
        <v>1101</v>
      </c>
      <c r="AM1393" s="49" t="s">
        <v>1159</v>
      </c>
      <c r="AN1393" s="49" t="s">
        <v>376</v>
      </c>
      <c r="AO1393" s="47" t="s">
        <v>658</v>
      </c>
      <c r="AP1393" s="49"/>
      <c r="AQ1393" s="49">
        <v>1</v>
      </c>
      <c r="AR1393" s="49"/>
      <c r="AS1393" s="49">
        <v>1</v>
      </c>
      <c r="AU1393" s="49" t="s">
        <v>376</v>
      </c>
      <c r="AV1393" s="49"/>
      <c r="AW1393" s="49" t="s">
        <v>30</v>
      </c>
      <c r="AX1393" s="49"/>
      <c r="AY1393" s="49"/>
      <c r="AZ1393" s="49" t="s">
        <v>30</v>
      </c>
      <c r="BA1393" s="49"/>
      <c r="BB1393" s="57"/>
      <c r="BC1393" s="49" t="s">
        <v>30</v>
      </c>
      <c r="BD1393" s="57"/>
      <c r="BE1393" s="57"/>
      <c r="BF1393" s="32">
        <v>1</v>
      </c>
      <c r="BG1393" s="49">
        <v>1</v>
      </c>
      <c r="BH1393" s="49"/>
      <c r="BI1393" s="49" t="s">
        <v>1411</v>
      </c>
      <c r="BJ1393" s="49" t="s">
        <v>821</v>
      </c>
      <c r="BK1393" s="49">
        <v>2006</v>
      </c>
      <c r="BL1393" s="43" t="str">
        <f t="shared" si="129"/>
        <v>2006Wigan Athletic</v>
      </c>
      <c r="BM1393" s="49" t="str">
        <f t="shared" si="130"/>
        <v>Cardiff</v>
      </c>
      <c r="BN1393" s="49"/>
      <c r="BO1393" s="49"/>
      <c r="BP1393" s="49"/>
      <c r="BQ1393" s="49"/>
      <c r="BR1393" s="49"/>
      <c r="BS1393" s="49"/>
      <c r="BT1393" s="49"/>
      <c r="BU1393" s="49"/>
      <c r="BV1393" s="49" t="s">
        <v>376</v>
      </c>
      <c r="BW1393" s="49" t="s">
        <v>376</v>
      </c>
      <c r="BX1393" s="49"/>
      <c r="BZ1393" s="50"/>
      <c r="CA1393" s="50"/>
      <c r="CB1393" s="88" t="str">
        <f t="shared" si="131"/>
        <v>20060226</v>
      </c>
    </row>
    <row r="1394" spans="1:80" s="43" customFormat="1" ht="12.95" customHeight="1" x14ac:dyDescent="0.2">
      <c r="A1394" s="43">
        <v>4</v>
      </c>
      <c r="B1394" s="43">
        <v>22</v>
      </c>
      <c r="C1394" s="43">
        <v>2006</v>
      </c>
      <c r="D1394" s="49" t="s">
        <v>658</v>
      </c>
      <c r="E1394" s="49" t="s">
        <v>284</v>
      </c>
      <c r="F1394" s="49" t="s">
        <v>1010</v>
      </c>
      <c r="G1394" s="49"/>
      <c r="H1394" s="49" t="s">
        <v>1011</v>
      </c>
      <c r="I1394" s="49"/>
      <c r="J1394" s="53">
        <v>38829</v>
      </c>
      <c r="K1394" s="49" t="s">
        <v>588</v>
      </c>
      <c r="L1394" s="49" t="s">
        <v>3</v>
      </c>
      <c r="M1394" s="49" t="s">
        <v>816</v>
      </c>
      <c r="N1394" s="54">
        <v>2</v>
      </c>
      <c r="O1394" s="54">
        <v>1</v>
      </c>
      <c r="P1394" s="49" t="s">
        <v>1246</v>
      </c>
      <c r="Q1394" s="49" t="s">
        <v>1101</v>
      </c>
      <c r="R1394" s="49" t="s">
        <v>376</v>
      </c>
      <c r="S1394" s="49"/>
      <c r="T1394" s="49"/>
      <c r="U1394" s="49"/>
      <c r="V1394" s="49"/>
      <c r="W1394" s="49"/>
      <c r="X1394" s="49"/>
      <c r="Y1394" s="49"/>
      <c r="Z1394" s="54"/>
      <c r="AA1394" s="49"/>
      <c r="AB1394" s="49"/>
      <c r="AC1394" s="49"/>
      <c r="AD1394" s="49"/>
      <c r="AE1394" s="47">
        <f t="shared" si="126"/>
        <v>1</v>
      </c>
      <c r="AF1394" s="47">
        <f t="shared" si="127"/>
        <v>0</v>
      </c>
      <c r="AG1394" s="47">
        <f t="shared" si="128"/>
        <v>0</v>
      </c>
      <c r="AH1394" s="49" t="s">
        <v>588</v>
      </c>
      <c r="AI1394" s="49" t="s">
        <v>1175</v>
      </c>
      <c r="AJ1394" s="49" t="s">
        <v>376</v>
      </c>
      <c r="AK1394" s="47" t="s">
        <v>658</v>
      </c>
      <c r="AL1394" s="49" t="s">
        <v>1017</v>
      </c>
      <c r="AM1394" s="49" t="s">
        <v>1018</v>
      </c>
      <c r="AN1394" s="49" t="s">
        <v>376</v>
      </c>
      <c r="AO1394" s="47" t="s">
        <v>658</v>
      </c>
      <c r="AP1394" s="49"/>
      <c r="AQ1394" s="49">
        <v>2</v>
      </c>
      <c r="AR1394" s="49"/>
      <c r="AS1394" s="49"/>
      <c r="AU1394" s="49" t="s">
        <v>376</v>
      </c>
      <c r="AV1394" s="49"/>
      <c r="AW1394" s="49" t="s">
        <v>30</v>
      </c>
      <c r="AX1394" s="49"/>
      <c r="AY1394" s="49" t="s">
        <v>30</v>
      </c>
      <c r="AZ1394" s="49"/>
      <c r="BA1394" s="49"/>
      <c r="BB1394" s="57"/>
      <c r="BC1394" s="49"/>
      <c r="BD1394" s="57"/>
      <c r="BE1394" s="57"/>
      <c r="BF1394" s="32">
        <v>1</v>
      </c>
      <c r="BG1394" s="49">
        <v>1</v>
      </c>
      <c r="BH1394" s="49"/>
      <c r="BI1394" s="49" t="s">
        <v>588</v>
      </c>
      <c r="BJ1394" s="49" t="s">
        <v>816</v>
      </c>
      <c r="BK1394" s="49">
        <v>2006</v>
      </c>
      <c r="BL1394" s="43" t="str">
        <f t="shared" si="129"/>
        <v>2006Liverpool</v>
      </c>
      <c r="BM1394" s="49" t="str">
        <f t="shared" si="130"/>
        <v>Manchester</v>
      </c>
      <c r="BN1394" s="49"/>
      <c r="BO1394" s="49"/>
      <c r="BP1394" s="49"/>
      <c r="BQ1394" s="49"/>
      <c r="BR1394" s="49"/>
      <c r="BS1394" s="49"/>
      <c r="BT1394" s="49"/>
      <c r="BU1394" s="49"/>
      <c r="BV1394" s="49" t="s">
        <v>376</v>
      </c>
      <c r="BW1394" s="49" t="s">
        <v>376</v>
      </c>
      <c r="BX1394" s="49"/>
      <c r="BY1394" s="49"/>
      <c r="BZ1394" s="50"/>
      <c r="CA1394" s="50"/>
      <c r="CB1394" s="88" t="str">
        <f t="shared" si="131"/>
        <v>20060422</v>
      </c>
    </row>
    <row r="1395" spans="1:80" s="43" customFormat="1" ht="12.95" customHeight="1" x14ac:dyDescent="0.2">
      <c r="A1395" s="43">
        <v>4</v>
      </c>
      <c r="B1395" s="43">
        <v>22</v>
      </c>
      <c r="C1395" s="43">
        <v>2006</v>
      </c>
      <c r="D1395" s="49" t="s">
        <v>658</v>
      </c>
      <c r="E1395" s="49" t="s">
        <v>284</v>
      </c>
      <c r="F1395" s="49" t="s">
        <v>1010</v>
      </c>
      <c r="G1395" s="49"/>
      <c r="H1395" s="49" t="s">
        <v>1011</v>
      </c>
      <c r="I1395" s="49"/>
      <c r="J1395" s="53">
        <v>38829</v>
      </c>
      <c r="K1395" s="49" t="s">
        <v>816</v>
      </c>
      <c r="L1395" s="49" t="s">
        <v>4</v>
      </c>
      <c r="M1395" s="49" t="s">
        <v>588</v>
      </c>
      <c r="N1395" s="54">
        <v>1</v>
      </c>
      <c r="O1395" s="54">
        <v>2</v>
      </c>
      <c r="P1395" s="49" t="s">
        <v>1246</v>
      </c>
      <c r="Q1395" s="49" t="s">
        <v>1101</v>
      </c>
      <c r="R1395" s="49" t="s">
        <v>376</v>
      </c>
      <c r="S1395" s="49"/>
      <c r="T1395" s="49"/>
      <c r="U1395" s="49"/>
      <c r="V1395" s="49"/>
      <c r="W1395" s="49"/>
      <c r="X1395" s="49"/>
      <c r="Y1395" s="49"/>
      <c r="Z1395" s="54"/>
      <c r="AA1395" s="49"/>
      <c r="AB1395" s="49"/>
      <c r="AC1395" s="49"/>
      <c r="AD1395" s="49"/>
      <c r="AE1395" s="47">
        <f t="shared" si="126"/>
        <v>0</v>
      </c>
      <c r="AF1395" s="47">
        <f t="shared" si="127"/>
        <v>0</v>
      </c>
      <c r="AG1395" s="47">
        <f t="shared" si="128"/>
        <v>1</v>
      </c>
      <c r="AH1395" s="49" t="s">
        <v>1017</v>
      </c>
      <c r="AI1395" s="49" t="s">
        <v>1018</v>
      </c>
      <c r="AJ1395" s="49" t="s">
        <v>376</v>
      </c>
      <c r="AK1395" s="47" t="s">
        <v>658</v>
      </c>
      <c r="AL1395" s="49" t="s">
        <v>588</v>
      </c>
      <c r="AM1395" s="49" t="s">
        <v>1175</v>
      </c>
      <c r="AN1395" s="49" t="s">
        <v>376</v>
      </c>
      <c r="AO1395" s="47" t="s">
        <v>658</v>
      </c>
      <c r="AP1395" s="49"/>
      <c r="AQ1395" s="49">
        <v>2</v>
      </c>
      <c r="AR1395" s="49"/>
      <c r="AS1395" s="49">
        <v>1</v>
      </c>
      <c r="AU1395" s="49" t="s">
        <v>376</v>
      </c>
      <c r="AV1395" s="49"/>
      <c r="AW1395" s="49" t="s">
        <v>30</v>
      </c>
      <c r="AX1395" s="49"/>
      <c r="AY1395" s="49" t="s">
        <v>30</v>
      </c>
      <c r="AZ1395" s="49"/>
      <c r="BA1395" s="49"/>
      <c r="BB1395" s="57"/>
      <c r="BC1395" s="49"/>
      <c r="BD1395" s="57"/>
      <c r="BE1395" s="57"/>
      <c r="BF1395" s="32">
        <v>1</v>
      </c>
      <c r="BG1395" s="49">
        <v>1</v>
      </c>
      <c r="BH1395" s="49"/>
      <c r="BI1395" s="49" t="s">
        <v>816</v>
      </c>
      <c r="BJ1395" s="49" t="s">
        <v>588</v>
      </c>
      <c r="BK1395" s="49">
        <v>2006</v>
      </c>
      <c r="BL1395" s="43" t="str">
        <f t="shared" si="129"/>
        <v>2006Chelsea</v>
      </c>
      <c r="BM1395" s="49" t="str">
        <f t="shared" si="130"/>
        <v>Manchester</v>
      </c>
      <c r="BN1395" s="49"/>
      <c r="BO1395" s="49"/>
      <c r="BP1395" s="49"/>
      <c r="BQ1395" s="49"/>
      <c r="BR1395" s="49"/>
      <c r="BS1395" s="49"/>
      <c r="BT1395" s="49"/>
      <c r="BU1395" s="49"/>
      <c r="BV1395" s="49" t="s">
        <v>376</v>
      </c>
      <c r="BW1395" s="49" t="s">
        <v>376</v>
      </c>
      <c r="BX1395" s="49"/>
      <c r="BY1395" s="49"/>
      <c r="BZ1395" s="50"/>
      <c r="CA1395" s="50"/>
      <c r="CB1395" s="88" t="str">
        <f t="shared" si="131"/>
        <v>20060422</v>
      </c>
    </row>
    <row r="1396" spans="1:80" s="43" customFormat="1" ht="12.95" customHeight="1" x14ac:dyDescent="0.2">
      <c r="A1396" s="43">
        <v>4</v>
      </c>
      <c r="B1396" s="43">
        <v>23</v>
      </c>
      <c r="C1396" s="43">
        <v>2006</v>
      </c>
      <c r="D1396" s="49" t="s">
        <v>658</v>
      </c>
      <c r="E1396" s="49" t="s">
        <v>284</v>
      </c>
      <c r="F1396" s="49" t="s">
        <v>1010</v>
      </c>
      <c r="G1396" s="49"/>
      <c r="H1396" s="49" t="s">
        <v>1011</v>
      </c>
      <c r="I1396" s="49"/>
      <c r="J1396" s="53">
        <v>38830</v>
      </c>
      <c r="K1396" s="49" t="s">
        <v>803</v>
      </c>
      <c r="L1396" s="49" t="s">
        <v>3</v>
      </c>
      <c r="M1396" s="49" t="s">
        <v>1366</v>
      </c>
      <c r="N1396" s="54">
        <v>1</v>
      </c>
      <c r="O1396" s="54">
        <v>0</v>
      </c>
      <c r="P1396" s="49" t="s">
        <v>1219</v>
      </c>
      <c r="Q1396" s="49" t="s">
        <v>1111</v>
      </c>
      <c r="R1396" s="49" t="s">
        <v>376</v>
      </c>
      <c r="S1396" s="49"/>
      <c r="T1396" s="49"/>
      <c r="U1396" s="49"/>
      <c r="V1396" s="49"/>
      <c r="W1396" s="49"/>
      <c r="X1396" s="49"/>
      <c r="Y1396" s="49"/>
      <c r="Z1396" s="54"/>
      <c r="AA1396" s="49"/>
      <c r="AB1396" s="49"/>
      <c r="AC1396" s="49"/>
      <c r="AD1396" s="49"/>
      <c r="AE1396" s="47">
        <f t="shared" si="126"/>
        <v>1</v>
      </c>
      <c r="AF1396" s="47">
        <f t="shared" si="127"/>
        <v>0</v>
      </c>
      <c r="AG1396" s="47">
        <f t="shared" si="128"/>
        <v>0</v>
      </c>
      <c r="AH1396" s="49" t="s">
        <v>1017</v>
      </c>
      <c r="AI1396" s="49" t="s">
        <v>1018</v>
      </c>
      <c r="AJ1396" s="49" t="s">
        <v>376</v>
      </c>
      <c r="AK1396" s="47" t="s">
        <v>658</v>
      </c>
      <c r="AL1396" s="49" t="s">
        <v>1366</v>
      </c>
      <c r="AM1396" s="49" t="s">
        <v>1317</v>
      </c>
      <c r="AN1396" s="49" t="s">
        <v>376</v>
      </c>
      <c r="AO1396" s="47" t="s">
        <v>658</v>
      </c>
      <c r="AP1396" s="49"/>
      <c r="AQ1396" s="49">
        <v>2</v>
      </c>
      <c r="AR1396" s="49"/>
      <c r="AS1396" s="49"/>
      <c r="AU1396" s="49" t="s">
        <v>376</v>
      </c>
      <c r="AV1396" s="49"/>
      <c r="AW1396" s="49" t="s">
        <v>30</v>
      </c>
      <c r="AX1396" s="49"/>
      <c r="AY1396" s="49" t="s">
        <v>30</v>
      </c>
      <c r="AZ1396" s="49"/>
      <c r="BA1396" s="49"/>
      <c r="BB1396" s="57"/>
      <c r="BC1396" s="49"/>
      <c r="BD1396" s="57"/>
      <c r="BE1396" s="57"/>
      <c r="BF1396" s="32">
        <v>1</v>
      </c>
      <c r="BG1396" s="49">
        <v>1</v>
      </c>
      <c r="BH1396" s="49"/>
      <c r="BI1396" s="49" t="s">
        <v>803</v>
      </c>
      <c r="BJ1396" s="49" t="s">
        <v>1366</v>
      </c>
      <c r="BK1396" s="49">
        <v>2006</v>
      </c>
      <c r="BL1396" s="43" t="str">
        <f t="shared" si="129"/>
        <v>2006West Ham United</v>
      </c>
      <c r="BM1396" s="49" t="str">
        <f t="shared" si="130"/>
        <v>Birmingham</v>
      </c>
      <c r="BN1396" s="49"/>
      <c r="BO1396" s="49"/>
      <c r="BP1396" s="49"/>
      <c r="BQ1396" s="49"/>
      <c r="BR1396" s="49"/>
      <c r="BS1396" s="49"/>
      <c r="BT1396" s="49"/>
      <c r="BU1396" s="49"/>
      <c r="BV1396" s="49" t="s">
        <v>376</v>
      </c>
      <c r="BW1396" s="49" t="s">
        <v>376</v>
      </c>
      <c r="BX1396" s="49"/>
      <c r="BY1396" s="49"/>
      <c r="BZ1396" s="50"/>
      <c r="CA1396" s="50"/>
      <c r="CB1396" s="88" t="str">
        <f t="shared" si="131"/>
        <v>20060423</v>
      </c>
    </row>
    <row r="1397" spans="1:80" s="43" customFormat="1" ht="12.95" customHeight="1" x14ac:dyDescent="0.2">
      <c r="A1397" s="43">
        <v>4</v>
      </c>
      <c r="B1397" s="43">
        <v>23</v>
      </c>
      <c r="C1397" s="43">
        <v>2006</v>
      </c>
      <c r="D1397" s="49" t="s">
        <v>658</v>
      </c>
      <c r="E1397" s="49" t="s">
        <v>284</v>
      </c>
      <c r="F1397" s="49" t="s">
        <v>1010</v>
      </c>
      <c r="G1397" s="49"/>
      <c r="H1397" s="49" t="s">
        <v>1011</v>
      </c>
      <c r="I1397" s="49"/>
      <c r="J1397" s="53">
        <v>38830</v>
      </c>
      <c r="K1397" s="49" t="s">
        <v>1366</v>
      </c>
      <c r="L1397" s="49" t="s">
        <v>4</v>
      </c>
      <c r="M1397" s="49" t="s">
        <v>803</v>
      </c>
      <c r="N1397" s="54">
        <v>0</v>
      </c>
      <c r="O1397" s="54">
        <v>1</v>
      </c>
      <c r="P1397" s="49" t="s">
        <v>1219</v>
      </c>
      <c r="Q1397" s="49" t="s">
        <v>1111</v>
      </c>
      <c r="R1397" s="49" t="s">
        <v>376</v>
      </c>
      <c r="S1397" s="49"/>
      <c r="T1397" s="49"/>
      <c r="U1397" s="49"/>
      <c r="V1397" s="49"/>
      <c r="W1397" s="49"/>
      <c r="X1397" s="49"/>
      <c r="Y1397" s="49"/>
      <c r="Z1397" s="54"/>
      <c r="AA1397" s="49"/>
      <c r="AB1397" s="49"/>
      <c r="AC1397" s="49"/>
      <c r="AD1397" s="49"/>
      <c r="AE1397" s="47">
        <f t="shared" si="126"/>
        <v>0</v>
      </c>
      <c r="AF1397" s="47">
        <f t="shared" si="127"/>
        <v>0</v>
      </c>
      <c r="AG1397" s="47">
        <f t="shared" si="128"/>
        <v>1</v>
      </c>
      <c r="AH1397" s="49" t="s">
        <v>1366</v>
      </c>
      <c r="AI1397" s="49" t="s">
        <v>1317</v>
      </c>
      <c r="AJ1397" s="49" t="s">
        <v>376</v>
      </c>
      <c r="AK1397" s="47" t="s">
        <v>658</v>
      </c>
      <c r="AL1397" s="49" t="s">
        <v>1017</v>
      </c>
      <c r="AM1397" s="49" t="s">
        <v>1018</v>
      </c>
      <c r="AN1397" s="49" t="s">
        <v>376</v>
      </c>
      <c r="AO1397" s="47" t="s">
        <v>658</v>
      </c>
      <c r="AP1397" s="49"/>
      <c r="AQ1397" s="49">
        <v>2</v>
      </c>
      <c r="AR1397" s="49"/>
      <c r="AS1397" s="49">
        <v>1</v>
      </c>
      <c r="AU1397" s="49" t="s">
        <v>376</v>
      </c>
      <c r="AV1397" s="49"/>
      <c r="AW1397" s="49" t="s">
        <v>30</v>
      </c>
      <c r="AX1397" s="49"/>
      <c r="AY1397" s="49" t="s">
        <v>30</v>
      </c>
      <c r="AZ1397" s="49"/>
      <c r="BA1397" s="49"/>
      <c r="BB1397" s="57"/>
      <c r="BC1397" s="49"/>
      <c r="BD1397" s="57"/>
      <c r="BE1397" s="57"/>
      <c r="BF1397" s="32">
        <v>1</v>
      </c>
      <c r="BG1397" s="49">
        <v>1</v>
      </c>
      <c r="BH1397" s="49"/>
      <c r="BI1397" s="49" t="s">
        <v>1366</v>
      </c>
      <c r="BJ1397" s="49" t="s">
        <v>803</v>
      </c>
      <c r="BK1397" s="49">
        <v>2006</v>
      </c>
      <c r="BL1397" s="43" t="str">
        <f t="shared" si="129"/>
        <v>2006Middlesbrough</v>
      </c>
      <c r="BM1397" s="49" t="str">
        <f t="shared" si="130"/>
        <v>Birmingham</v>
      </c>
      <c r="BN1397" s="49"/>
      <c r="BO1397" s="49"/>
      <c r="BP1397" s="49"/>
      <c r="BQ1397" s="49"/>
      <c r="BR1397" s="49"/>
      <c r="BS1397" s="49"/>
      <c r="BT1397" s="49"/>
      <c r="BU1397" s="49"/>
      <c r="BV1397" s="49" t="s">
        <v>376</v>
      </c>
      <c r="BW1397" s="49" t="s">
        <v>376</v>
      </c>
      <c r="BX1397" s="49"/>
      <c r="BY1397" s="49"/>
      <c r="BZ1397" s="50"/>
      <c r="CA1397" s="50"/>
      <c r="CB1397" s="88" t="str">
        <f t="shared" si="131"/>
        <v>20060423</v>
      </c>
    </row>
    <row r="1398" spans="1:80" s="43" customFormat="1" ht="12.95" customHeight="1" x14ac:dyDescent="0.2">
      <c r="A1398" s="43">
        <v>5</v>
      </c>
      <c r="B1398" s="43">
        <v>13</v>
      </c>
      <c r="C1398" s="43">
        <v>2006</v>
      </c>
      <c r="D1398" s="49" t="s">
        <v>658</v>
      </c>
      <c r="E1398" s="49" t="s">
        <v>284</v>
      </c>
      <c r="F1398" s="49" t="s">
        <v>1010</v>
      </c>
      <c r="G1398" s="49"/>
      <c r="H1398" s="49" t="s">
        <v>40</v>
      </c>
      <c r="I1398" s="49"/>
      <c r="J1398" s="53">
        <v>38850</v>
      </c>
      <c r="K1398" s="49" t="s">
        <v>588</v>
      </c>
      <c r="L1398" s="49" t="s">
        <v>3</v>
      </c>
      <c r="M1398" s="49" t="s">
        <v>803</v>
      </c>
      <c r="N1398" s="54">
        <v>3</v>
      </c>
      <c r="O1398" s="54">
        <v>3</v>
      </c>
      <c r="P1398" s="49" t="s">
        <v>1407</v>
      </c>
      <c r="Q1398" s="43" t="s">
        <v>1263</v>
      </c>
      <c r="R1398" s="43" t="s">
        <v>1264</v>
      </c>
      <c r="S1398" s="49" t="s">
        <v>1390</v>
      </c>
      <c r="T1398" s="49">
        <v>3</v>
      </c>
      <c r="U1398" s="49">
        <v>1</v>
      </c>
      <c r="V1398" s="49"/>
      <c r="W1398" s="49"/>
      <c r="X1398" s="49"/>
      <c r="Y1398" s="49"/>
      <c r="Z1398" s="54"/>
      <c r="AA1398" s="49"/>
      <c r="AB1398" s="49"/>
      <c r="AC1398" s="49"/>
      <c r="AD1398" s="49"/>
      <c r="AE1398" s="47">
        <f t="shared" si="126"/>
        <v>1</v>
      </c>
      <c r="AF1398" s="47">
        <f t="shared" si="127"/>
        <v>0</v>
      </c>
      <c r="AG1398" s="47">
        <f t="shared" si="128"/>
        <v>0</v>
      </c>
      <c r="AH1398" s="49" t="s">
        <v>588</v>
      </c>
      <c r="AI1398" s="49" t="s">
        <v>1175</v>
      </c>
      <c r="AJ1398" s="49" t="s">
        <v>376</v>
      </c>
      <c r="AK1398" s="47" t="s">
        <v>658</v>
      </c>
      <c r="AL1398" s="49" t="s">
        <v>1017</v>
      </c>
      <c r="AM1398" s="49" t="s">
        <v>1018</v>
      </c>
      <c r="AN1398" s="49" t="s">
        <v>376</v>
      </c>
      <c r="AO1398" s="47" t="s">
        <v>658</v>
      </c>
      <c r="AP1398" s="49"/>
      <c r="AQ1398" s="49">
        <v>1</v>
      </c>
      <c r="AR1398" s="49"/>
      <c r="AS1398" s="49" t="s">
        <v>1393</v>
      </c>
      <c r="AU1398" s="49" t="s">
        <v>376</v>
      </c>
      <c r="AV1398" s="49"/>
      <c r="AW1398" s="49" t="s">
        <v>30</v>
      </c>
      <c r="AX1398" s="49"/>
      <c r="AY1398" s="54" t="s">
        <v>30</v>
      </c>
      <c r="AZ1398" s="49"/>
      <c r="BA1398" s="49"/>
      <c r="BB1398" s="57" t="s">
        <v>30</v>
      </c>
      <c r="BC1398" s="49" t="s">
        <v>30</v>
      </c>
      <c r="BD1398" s="57"/>
      <c r="BE1398" s="57"/>
      <c r="BF1398" s="32">
        <v>1</v>
      </c>
      <c r="BG1398" s="49">
        <v>1</v>
      </c>
      <c r="BH1398" s="49"/>
      <c r="BI1398" s="49" t="s">
        <v>588</v>
      </c>
      <c r="BJ1398" s="49" t="s">
        <v>803</v>
      </c>
      <c r="BK1398" s="49">
        <v>2006</v>
      </c>
      <c r="BL1398" s="43" t="str">
        <f t="shared" si="129"/>
        <v>2006Liverpool</v>
      </c>
      <c r="BM1398" s="49" t="str">
        <f t="shared" si="130"/>
        <v>Cardiff</v>
      </c>
      <c r="BN1398" s="49"/>
      <c r="BO1398" s="49"/>
      <c r="BP1398" s="49"/>
      <c r="BQ1398" s="49"/>
      <c r="BR1398" s="49"/>
      <c r="BS1398" s="49"/>
      <c r="BT1398" s="49"/>
      <c r="BU1398" s="49"/>
      <c r="BV1398" s="49" t="s">
        <v>376</v>
      </c>
      <c r="BW1398" s="49" t="s">
        <v>376</v>
      </c>
      <c r="BX1398" s="49"/>
      <c r="BZ1398" s="50"/>
      <c r="CA1398" s="50"/>
      <c r="CB1398" s="88" t="str">
        <f t="shared" si="131"/>
        <v>20060513</v>
      </c>
    </row>
    <row r="1399" spans="1:80" s="43" customFormat="1" ht="12.95" customHeight="1" x14ac:dyDescent="0.2">
      <c r="A1399" s="43">
        <v>5</v>
      </c>
      <c r="B1399" s="43">
        <v>13</v>
      </c>
      <c r="C1399" s="43">
        <v>2006</v>
      </c>
      <c r="D1399" s="49" t="s">
        <v>658</v>
      </c>
      <c r="E1399" s="49" t="s">
        <v>284</v>
      </c>
      <c r="F1399" s="49" t="s">
        <v>1010</v>
      </c>
      <c r="G1399" s="49"/>
      <c r="H1399" s="49" t="s">
        <v>40</v>
      </c>
      <c r="I1399" s="49"/>
      <c r="J1399" s="53">
        <v>38850</v>
      </c>
      <c r="K1399" s="49" t="s">
        <v>803</v>
      </c>
      <c r="L1399" s="49" t="s">
        <v>4</v>
      </c>
      <c r="M1399" s="49" t="s">
        <v>588</v>
      </c>
      <c r="N1399" s="54">
        <v>3</v>
      </c>
      <c r="O1399" s="54">
        <v>3</v>
      </c>
      <c r="P1399" s="49" t="s">
        <v>1407</v>
      </c>
      <c r="Q1399" s="43" t="s">
        <v>1263</v>
      </c>
      <c r="R1399" s="43" t="s">
        <v>1264</v>
      </c>
      <c r="S1399" s="49" t="s">
        <v>1390</v>
      </c>
      <c r="T1399" s="49">
        <v>1</v>
      </c>
      <c r="U1399" s="49">
        <v>3</v>
      </c>
      <c r="V1399" s="49"/>
      <c r="W1399" s="49"/>
      <c r="X1399" s="49"/>
      <c r="Y1399" s="49"/>
      <c r="Z1399" s="54"/>
      <c r="AA1399" s="49"/>
      <c r="AB1399" s="49"/>
      <c r="AC1399" s="49"/>
      <c r="AD1399" s="49"/>
      <c r="AE1399" s="47">
        <f t="shared" si="126"/>
        <v>0</v>
      </c>
      <c r="AF1399" s="47">
        <f t="shared" si="127"/>
        <v>0</v>
      </c>
      <c r="AG1399" s="47">
        <f t="shared" si="128"/>
        <v>1</v>
      </c>
      <c r="AH1399" s="49" t="s">
        <v>1017</v>
      </c>
      <c r="AI1399" s="49" t="s">
        <v>1018</v>
      </c>
      <c r="AJ1399" s="49" t="s">
        <v>376</v>
      </c>
      <c r="AK1399" s="47" t="s">
        <v>658</v>
      </c>
      <c r="AL1399" s="49" t="s">
        <v>588</v>
      </c>
      <c r="AM1399" s="49" t="s">
        <v>1175</v>
      </c>
      <c r="AN1399" s="49" t="s">
        <v>376</v>
      </c>
      <c r="AO1399" s="47" t="s">
        <v>658</v>
      </c>
      <c r="AP1399" s="49"/>
      <c r="AQ1399" s="49">
        <v>1</v>
      </c>
      <c r="AR1399" s="49"/>
      <c r="AS1399" s="49">
        <v>1</v>
      </c>
      <c r="AU1399" s="49" t="s">
        <v>376</v>
      </c>
      <c r="AV1399" s="49"/>
      <c r="AW1399" s="49" t="s">
        <v>30</v>
      </c>
      <c r="AX1399" s="49"/>
      <c r="AY1399" s="49" t="s">
        <v>30</v>
      </c>
      <c r="AZ1399" s="49"/>
      <c r="BA1399" s="49"/>
      <c r="BB1399" s="57"/>
      <c r="BC1399" s="49" t="s">
        <v>30</v>
      </c>
      <c r="BD1399" s="57"/>
      <c r="BE1399" s="57" t="s">
        <v>1400</v>
      </c>
      <c r="BF1399" s="32">
        <v>1</v>
      </c>
      <c r="BG1399" s="49">
        <v>1</v>
      </c>
      <c r="BH1399" s="49"/>
      <c r="BI1399" s="49" t="s">
        <v>803</v>
      </c>
      <c r="BJ1399" s="49" t="s">
        <v>588</v>
      </c>
      <c r="BK1399" s="49">
        <v>2006</v>
      </c>
      <c r="BL1399" s="43" t="str">
        <f t="shared" si="129"/>
        <v>2006West Ham United</v>
      </c>
      <c r="BM1399" s="49" t="str">
        <f t="shared" si="130"/>
        <v>Cardiff</v>
      </c>
      <c r="BN1399" s="49"/>
      <c r="BO1399" s="49"/>
      <c r="BP1399" s="49"/>
      <c r="BQ1399" s="49"/>
      <c r="BR1399" s="49"/>
      <c r="BS1399" s="49"/>
      <c r="BT1399" s="49"/>
      <c r="BU1399" s="49"/>
      <c r="BV1399" s="49" t="s">
        <v>376</v>
      </c>
      <c r="BW1399" s="49" t="s">
        <v>376</v>
      </c>
      <c r="BX1399" s="49"/>
      <c r="BZ1399" s="50"/>
      <c r="CA1399" s="50"/>
      <c r="CB1399" s="88" t="str">
        <f t="shared" si="131"/>
        <v>20060513</v>
      </c>
    </row>
    <row r="1400" spans="1:80" s="43" customFormat="1" ht="12.95" customHeight="1" x14ac:dyDescent="0.2">
      <c r="A1400" s="43">
        <v>1</v>
      </c>
      <c r="B1400" s="43">
        <v>10</v>
      </c>
      <c r="C1400" s="43">
        <v>2007</v>
      </c>
      <c r="D1400" s="43" t="s">
        <v>658</v>
      </c>
      <c r="E1400" s="43" t="s">
        <v>275</v>
      </c>
      <c r="F1400" s="51" t="s">
        <v>1327</v>
      </c>
      <c r="H1400" s="51" t="s">
        <v>1011</v>
      </c>
      <c r="I1400" s="51">
        <v>1</v>
      </c>
      <c r="J1400" s="52">
        <v>39092</v>
      </c>
      <c r="K1400" s="43" t="s">
        <v>1408</v>
      </c>
      <c r="L1400" s="43" t="s">
        <v>1014</v>
      </c>
      <c r="M1400" s="43" t="s">
        <v>816</v>
      </c>
      <c r="N1400" s="46">
        <v>1</v>
      </c>
      <c r="O1400" s="46">
        <v>1</v>
      </c>
      <c r="P1400" s="51" t="s">
        <v>1413</v>
      </c>
      <c r="Q1400" s="51" t="s">
        <v>1409</v>
      </c>
      <c r="R1400" s="51" t="s">
        <v>376</v>
      </c>
      <c r="AD1400" s="43" t="s">
        <v>1033</v>
      </c>
      <c r="AE1400" s="47">
        <f t="shared" si="126"/>
        <v>0</v>
      </c>
      <c r="AF1400" s="47">
        <f t="shared" si="127"/>
        <v>1</v>
      </c>
      <c r="AG1400" s="47">
        <f t="shared" si="128"/>
        <v>0</v>
      </c>
      <c r="AH1400" s="43" t="s">
        <v>1409</v>
      </c>
      <c r="AI1400" s="43" t="s">
        <v>1091</v>
      </c>
      <c r="AJ1400" s="43" t="s">
        <v>376</v>
      </c>
      <c r="AK1400" s="43" t="s">
        <v>658</v>
      </c>
      <c r="AL1400" s="43" t="s">
        <v>1017</v>
      </c>
      <c r="AM1400" s="43" t="s">
        <v>1018</v>
      </c>
      <c r="AN1400" s="43" t="s">
        <v>376</v>
      </c>
      <c r="AO1400" s="43" t="s">
        <v>658</v>
      </c>
      <c r="AQ1400" s="43">
        <v>2</v>
      </c>
      <c r="AU1400" s="43" t="s">
        <v>376</v>
      </c>
      <c r="AW1400" s="43" t="s">
        <v>30</v>
      </c>
      <c r="AZ1400" s="43" t="s">
        <v>30</v>
      </c>
      <c r="BA1400" s="51"/>
      <c r="BB1400" s="48"/>
      <c r="BF1400" s="43">
        <v>1</v>
      </c>
      <c r="BG1400" s="43">
        <v>4</v>
      </c>
      <c r="BH1400" s="43">
        <v>1</v>
      </c>
      <c r="BI1400" s="43" t="s">
        <v>1408</v>
      </c>
      <c r="BJ1400" s="43" t="s">
        <v>816</v>
      </c>
      <c r="BK1400" s="43">
        <v>2007</v>
      </c>
      <c r="BL1400" s="43" t="str">
        <f t="shared" si="129"/>
        <v>2007Wycombe Wanderers</v>
      </c>
      <c r="BM1400" s="49" t="str">
        <f t="shared" si="130"/>
        <v>Wycombe Wanderers</v>
      </c>
      <c r="BV1400" s="43" t="s">
        <v>376</v>
      </c>
      <c r="BW1400" s="43" t="s">
        <v>376</v>
      </c>
      <c r="BY1400" s="49"/>
      <c r="BZ1400" s="50"/>
      <c r="CA1400" s="50"/>
      <c r="CB1400" s="88" t="str">
        <f t="shared" si="131"/>
        <v>20070110</v>
      </c>
    </row>
    <row r="1401" spans="1:80" s="43" customFormat="1" ht="12.95" customHeight="1" x14ac:dyDescent="0.2">
      <c r="A1401" s="43">
        <v>1</v>
      </c>
      <c r="B1401" s="43">
        <v>10</v>
      </c>
      <c r="C1401" s="43">
        <v>2007</v>
      </c>
      <c r="D1401" s="49" t="s">
        <v>658</v>
      </c>
      <c r="E1401" s="49" t="s">
        <v>275</v>
      </c>
      <c r="F1401" s="49" t="s">
        <v>1327</v>
      </c>
      <c r="G1401" s="49"/>
      <c r="H1401" s="49" t="s">
        <v>1011</v>
      </c>
      <c r="I1401" s="49">
        <v>1</v>
      </c>
      <c r="J1401" s="53">
        <v>39092</v>
      </c>
      <c r="K1401" s="49" t="s">
        <v>816</v>
      </c>
      <c r="L1401" s="49" t="s">
        <v>1014</v>
      </c>
      <c r="M1401" s="49" t="s">
        <v>1408</v>
      </c>
      <c r="N1401" s="54">
        <v>1</v>
      </c>
      <c r="O1401" s="54">
        <v>1</v>
      </c>
      <c r="P1401" s="49" t="s">
        <v>1413</v>
      </c>
      <c r="Q1401" s="49" t="s">
        <v>1409</v>
      </c>
      <c r="R1401" s="49" t="s">
        <v>376</v>
      </c>
      <c r="S1401" s="49"/>
      <c r="T1401" s="49"/>
      <c r="U1401" s="49"/>
      <c r="V1401" s="49"/>
      <c r="W1401" s="49"/>
      <c r="X1401" s="49"/>
      <c r="Y1401" s="49"/>
      <c r="Z1401" s="54"/>
      <c r="AA1401" s="55">
        <v>1</v>
      </c>
      <c r="AB1401" s="55">
        <v>1</v>
      </c>
      <c r="AC1401" s="56">
        <v>1</v>
      </c>
      <c r="AD1401" s="49" t="s">
        <v>1037</v>
      </c>
      <c r="AE1401" s="47">
        <f t="shared" si="126"/>
        <v>0</v>
      </c>
      <c r="AF1401" s="47">
        <f t="shared" si="127"/>
        <v>1</v>
      </c>
      <c r="AG1401" s="47">
        <f t="shared" si="128"/>
        <v>0</v>
      </c>
      <c r="AH1401" s="49" t="s">
        <v>1017</v>
      </c>
      <c r="AI1401" s="49" t="s">
        <v>1018</v>
      </c>
      <c r="AJ1401" s="49" t="s">
        <v>376</v>
      </c>
      <c r="AK1401" s="47" t="s">
        <v>658</v>
      </c>
      <c r="AL1401" s="49" t="s">
        <v>1409</v>
      </c>
      <c r="AM1401" s="49" t="s">
        <v>1091</v>
      </c>
      <c r="AN1401" s="49" t="s">
        <v>376</v>
      </c>
      <c r="AO1401" s="47" t="s">
        <v>658</v>
      </c>
      <c r="AP1401" s="49"/>
      <c r="AQ1401" s="49">
        <v>2</v>
      </c>
      <c r="AR1401" s="49"/>
      <c r="AS1401" s="49"/>
      <c r="AU1401" s="49" t="s">
        <v>376</v>
      </c>
      <c r="AV1401" s="49"/>
      <c r="AW1401" s="49" t="s">
        <v>30</v>
      </c>
      <c r="AX1401" s="49"/>
      <c r="AY1401" s="49"/>
      <c r="AZ1401" s="49" t="s">
        <v>30</v>
      </c>
      <c r="BA1401" s="49"/>
      <c r="BB1401" s="57"/>
      <c r="BC1401" s="49"/>
      <c r="BD1401" s="57"/>
      <c r="BE1401" s="57"/>
      <c r="BF1401" s="32">
        <v>1</v>
      </c>
      <c r="BG1401" s="49">
        <v>1</v>
      </c>
      <c r="BH1401" s="49"/>
      <c r="BI1401" s="49" t="s">
        <v>816</v>
      </c>
      <c r="BJ1401" s="49" t="s">
        <v>1408</v>
      </c>
      <c r="BK1401" s="59">
        <v>2007</v>
      </c>
      <c r="BL1401" s="43" t="str">
        <f t="shared" si="129"/>
        <v>2007Chelsea</v>
      </c>
      <c r="BM1401" s="49" t="str">
        <f t="shared" si="130"/>
        <v>Wycombe Wanderers</v>
      </c>
      <c r="BN1401" s="49"/>
      <c r="BO1401" s="49"/>
      <c r="BP1401" s="49"/>
      <c r="BQ1401" s="49"/>
      <c r="BR1401" s="49"/>
      <c r="BS1401" s="49"/>
      <c r="BT1401" s="49"/>
      <c r="BU1401" s="49"/>
      <c r="BV1401" s="49" t="s">
        <v>376</v>
      </c>
      <c r="BW1401" s="49" t="s">
        <v>376</v>
      </c>
      <c r="BX1401" s="49"/>
      <c r="BY1401" s="49"/>
      <c r="BZ1401" s="50"/>
      <c r="CA1401" s="50"/>
      <c r="CB1401" s="88" t="str">
        <f t="shared" si="131"/>
        <v>20070110</v>
      </c>
    </row>
    <row r="1402" spans="1:80" s="43" customFormat="1" ht="12.95" customHeight="1" x14ac:dyDescent="0.2">
      <c r="A1402" s="43">
        <v>1</v>
      </c>
      <c r="B1402" s="43">
        <v>23</v>
      </c>
      <c r="C1402" s="43">
        <v>2007</v>
      </c>
      <c r="D1402" s="49" t="s">
        <v>658</v>
      </c>
      <c r="E1402" s="49" t="s">
        <v>275</v>
      </c>
      <c r="F1402" s="49" t="s">
        <v>1327</v>
      </c>
      <c r="G1402" s="49"/>
      <c r="H1402" s="49" t="s">
        <v>1011</v>
      </c>
      <c r="I1402" s="49">
        <v>2</v>
      </c>
      <c r="J1402" s="53">
        <v>39105</v>
      </c>
      <c r="K1402" s="49" t="s">
        <v>816</v>
      </c>
      <c r="L1402" s="49" t="s">
        <v>3</v>
      </c>
      <c r="M1402" s="49" t="s">
        <v>1408</v>
      </c>
      <c r="N1402" s="54">
        <v>4</v>
      </c>
      <c r="O1402" s="54">
        <v>0</v>
      </c>
      <c r="P1402" s="49" t="s">
        <v>1234</v>
      </c>
      <c r="Q1402" s="49" t="s">
        <v>1017</v>
      </c>
      <c r="R1402" s="49" t="s">
        <v>376</v>
      </c>
      <c r="S1402" s="49"/>
      <c r="T1402" s="49"/>
      <c r="U1402" s="49"/>
      <c r="V1402" s="49"/>
      <c r="W1402" s="49"/>
      <c r="X1402" s="49"/>
      <c r="Y1402" s="49"/>
      <c r="Z1402" s="54"/>
      <c r="AA1402" s="55">
        <v>5</v>
      </c>
      <c r="AB1402" s="55">
        <v>1</v>
      </c>
      <c r="AC1402" s="56">
        <v>1</v>
      </c>
      <c r="AD1402" s="49" t="s">
        <v>1033</v>
      </c>
      <c r="AE1402" s="47">
        <f t="shared" si="126"/>
        <v>1</v>
      </c>
      <c r="AF1402" s="47">
        <f t="shared" si="127"/>
        <v>0</v>
      </c>
      <c r="AG1402" s="47">
        <f t="shared" si="128"/>
        <v>0</v>
      </c>
      <c r="AH1402" s="49" t="s">
        <v>1017</v>
      </c>
      <c r="AI1402" s="49" t="s">
        <v>1018</v>
      </c>
      <c r="AJ1402" s="49" t="s">
        <v>376</v>
      </c>
      <c r="AK1402" s="47" t="s">
        <v>658</v>
      </c>
      <c r="AL1402" s="49" t="s">
        <v>1409</v>
      </c>
      <c r="AM1402" s="49" t="s">
        <v>1091</v>
      </c>
      <c r="AN1402" s="49" t="s">
        <v>376</v>
      </c>
      <c r="AO1402" s="47" t="s">
        <v>658</v>
      </c>
      <c r="AP1402" s="49"/>
      <c r="AQ1402" s="49">
        <v>2</v>
      </c>
      <c r="AR1402" s="49"/>
      <c r="AS1402" s="49"/>
      <c r="AU1402" s="49" t="s">
        <v>376</v>
      </c>
      <c r="AV1402" s="49"/>
      <c r="AW1402" s="49" t="s">
        <v>30</v>
      </c>
      <c r="AX1402" s="49"/>
      <c r="AY1402" s="49"/>
      <c r="AZ1402" s="49" t="s">
        <v>30</v>
      </c>
      <c r="BA1402" s="49"/>
      <c r="BB1402" s="57"/>
      <c r="BC1402" s="49"/>
      <c r="BD1402" s="57"/>
      <c r="BE1402" s="57"/>
      <c r="BF1402" s="32">
        <v>1</v>
      </c>
      <c r="BG1402" s="49">
        <v>1</v>
      </c>
      <c r="BH1402" s="49"/>
      <c r="BI1402" s="49" t="s">
        <v>816</v>
      </c>
      <c r="BJ1402" s="49" t="s">
        <v>1408</v>
      </c>
      <c r="BK1402" s="59">
        <v>2007</v>
      </c>
      <c r="BL1402" s="43" t="str">
        <f t="shared" si="129"/>
        <v>2007Chelsea</v>
      </c>
      <c r="BM1402" s="49" t="str">
        <f t="shared" si="130"/>
        <v>Chelsea</v>
      </c>
      <c r="BN1402" s="49"/>
      <c r="BO1402" s="49"/>
      <c r="BP1402" s="49"/>
      <c r="BQ1402" s="49"/>
      <c r="BR1402" s="49"/>
      <c r="BS1402" s="49"/>
      <c r="BT1402" s="49"/>
      <c r="BU1402" s="49"/>
      <c r="BV1402" s="49" t="s">
        <v>376</v>
      </c>
      <c r="BW1402" s="49" t="s">
        <v>376</v>
      </c>
      <c r="BX1402" s="49"/>
      <c r="BY1402" s="49"/>
      <c r="BZ1402" s="50"/>
      <c r="CA1402" s="50"/>
      <c r="CB1402" s="88" t="str">
        <f t="shared" si="131"/>
        <v>20070123</v>
      </c>
    </row>
    <row r="1403" spans="1:80" s="43" customFormat="1" ht="12.95" customHeight="1" x14ac:dyDescent="0.2">
      <c r="A1403" s="43">
        <v>1</v>
      </c>
      <c r="B1403" s="43">
        <v>23</v>
      </c>
      <c r="C1403" s="43">
        <v>2007</v>
      </c>
      <c r="D1403" s="43" t="s">
        <v>658</v>
      </c>
      <c r="E1403" s="43" t="s">
        <v>275</v>
      </c>
      <c r="F1403" s="51" t="s">
        <v>1327</v>
      </c>
      <c r="H1403" s="51" t="s">
        <v>1011</v>
      </c>
      <c r="I1403" s="51">
        <v>1</v>
      </c>
      <c r="J1403" s="52">
        <v>39105</v>
      </c>
      <c r="K1403" s="43" t="s">
        <v>1408</v>
      </c>
      <c r="L1403" s="43" t="s">
        <v>4</v>
      </c>
      <c r="M1403" s="43" t="s">
        <v>816</v>
      </c>
      <c r="N1403" s="46">
        <v>0</v>
      </c>
      <c r="O1403" s="46">
        <v>4</v>
      </c>
      <c r="P1403" s="51" t="s">
        <v>1234</v>
      </c>
      <c r="Q1403" s="51" t="s">
        <v>1017</v>
      </c>
      <c r="R1403" s="51" t="s">
        <v>376</v>
      </c>
      <c r="AD1403" s="43" t="s">
        <v>1037</v>
      </c>
      <c r="AE1403" s="47">
        <f t="shared" si="126"/>
        <v>0</v>
      </c>
      <c r="AF1403" s="47">
        <f t="shared" si="127"/>
        <v>0</v>
      </c>
      <c r="AG1403" s="47">
        <f t="shared" si="128"/>
        <v>1</v>
      </c>
      <c r="AH1403" s="43" t="s">
        <v>1409</v>
      </c>
      <c r="AI1403" s="43" t="s">
        <v>1091</v>
      </c>
      <c r="AJ1403" s="43" t="s">
        <v>376</v>
      </c>
      <c r="AK1403" s="43" t="s">
        <v>658</v>
      </c>
      <c r="AL1403" s="43" t="s">
        <v>1017</v>
      </c>
      <c r="AM1403" s="43" t="s">
        <v>1018</v>
      </c>
      <c r="AN1403" s="43" t="s">
        <v>376</v>
      </c>
      <c r="AO1403" s="43" t="s">
        <v>658</v>
      </c>
      <c r="AQ1403" s="43">
        <v>2</v>
      </c>
      <c r="AU1403" s="43" t="s">
        <v>376</v>
      </c>
      <c r="AW1403" s="43" t="s">
        <v>30</v>
      </c>
      <c r="AZ1403" s="43" t="s">
        <v>30</v>
      </c>
      <c r="BA1403" s="51"/>
      <c r="BB1403" s="48"/>
      <c r="BF1403" s="43">
        <v>1</v>
      </c>
      <c r="BG1403" s="43">
        <v>4</v>
      </c>
      <c r="BH1403" s="43">
        <v>1</v>
      </c>
      <c r="BI1403" s="43" t="s">
        <v>1408</v>
      </c>
      <c r="BJ1403" s="43" t="s">
        <v>816</v>
      </c>
      <c r="BK1403" s="43">
        <v>2007</v>
      </c>
      <c r="BL1403" s="43" t="str">
        <f t="shared" si="129"/>
        <v>2007Wycombe Wanderers</v>
      </c>
      <c r="BM1403" s="49" t="str">
        <f t="shared" si="130"/>
        <v>Chelsea</v>
      </c>
      <c r="BV1403" s="43" t="s">
        <v>376</v>
      </c>
      <c r="BW1403" s="43" t="s">
        <v>376</v>
      </c>
      <c r="BY1403" s="49"/>
      <c r="BZ1403" s="50"/>
      <c r="CA1403" s="50"/>
      <c r="CB1403" s="88" t="str">
        <f t="shared" si="131"/>
        <v>20070123</v>
      </c>
    </row>
    <row r="1404" spans="1:80" s="43" customFormat="1" ht="12.95" customHeight="1" x14ac:dyDescent="0.2">
      <c r="A1404" s="43">
        <v>1</v>
      </c>
      <c r="B1404" s="43">
        <v>24</v>
      </c>
      <c r="C1404" s="43">
        <v>2007</v>
      </c>
      <c r="D1404" s="49" t="s">
        <v>658</v>
      </c>
      <c r="E1404" s="49" t="s">
        <v>275</v>
      </c>
      <c r="F1404" s="49" t="s">
        <v>1327</v>
      </c>
      <c r="G1404" s="49"/>
      <c r="H1404" s="49" t="s">
        <v>1011</v>
      </c>
      <c r="I1404" s="49">
        <v>1</v>
      </c>
      <c r="J1404" s="53">
        <v>39106</v>
      </c>
      <c r="K1404" s="49" t="s">
        <v>813</v>
      </c>
      <c r="L1404" s="49" t="s">
        <v>1014</v>
      </c>
      <c r="M1404" s="49" t="s">
        <v>587</v>
      </c>
      <c r="N1404" s="54">
        <v>2</v>
      </c>
      <c r="O1404" s="54">
        <v>2</v>
      </c>
      <c r="P1404" s="49" t="s">
        <v>1222</v>
      </c>
      <c r="Q1404" s="49" t="s">
        <v>1017</v>
      </c>
      <c r="R1404" s="49" t="s">
        <v>376</v>
      </c>
      <c r="S1404" s="49"/>
      <c r="T1404" s="49"/>
      <c r="U1404" s="49"/>
      <c r="V1404" s="49"/>
      <c r="W1404" s="49"/>
      <c r="X1404" s="49"/>
      <c r="Y1404" s="49"/>
      <c r="Z1404" s="54"/>
      <c r="AA1404" s="55">
        <v>2</v>
      </c>
      <c r="AB1404" s="55">
        <v>2</v>
      </c>
      <c r="AC1404" s="56">
        <v>0</v>
      </c>
      <c r="AD1404" s="49" t="s">
        <v>1033</v>
      </c>
      <c r="AE1404" s="47">
        <f t="shared" si="126"/>
        <v>0</v>
      </c>
      <c r="AF1404" s="47">
        <f t="shared" si="127"/>
        <v>1</v>
      </c>
      <c r="AG1404" s="47">
        <f t="shared" si="128"/>
        <v>0</v>
      </c>
      <c r="AH1404" s="49" t="s">
        <v>1017</v>
      </c>
      <c r="AI1404" s="49" t="s">
        <v>1018</v>
      </c>
      <c r="AJ1404" s="49" t="s">
        <v>376</v>
      </c>
      <c r="AK1404" s="47" t="s">
        <v>658</v>
      </c>
      <c r="AL1404" s="49" t="s">
        <v>1017</v>
      </c>
      <c r="AM1404" s="49" t="s">
        <v>1018</v>
      </c>
      <c r="AN1404" s="49" t="s">
        <v>376</v>
      </c>
      <c r="AO1404" s="47" t="s">
        <v>658</v>
      </c>
      <c r="AP1404" s="49"/>
      <c r="AQ1404" s="49">
        <v>2</v>
      </c>
      <c r="AR1404" s="49"/>
      <c r="AS1404" s="49"/>
      <c r="AT1404" s="43" t="s">
        <v>1351</v>
      </c>
      <c r="AU1404" s="49" t="s">
        <v>376</v>
      </c>
      <c r="AV1404" s="49"/>
      <c r="AW1404" s="49" t="s">
        <v>30</v>
      </c>
      <c r="AX1404" s="49"/>
      <c r="AY1404" s="49"/>
      <c r="AZ1404" s="49" t="s">
        <v>30</v>
      </c>
      <c r="BA1404" s="49"/>
      <c r="BB1404" s="57"/>
      <c r="BC1404" s="49"/>
      <c r="BD1404" s="57"/>
      <c r="BE1404" s="57"/>
      <c r="BF1404" s="32">
        <v>1</v>
      </c>
      <c r="BG1404" s="49">
        <v>1</v>
      </c>
      <c r="BH1404" s="49"/>
      <c r="BI1404" s="49" t="s">
        <v>813</v>
      </c>
      <c r="BJ1404" s="49" t="s">
        <v>587</v>
      </c>
      <c r="BK1404" s="59">
        <v>2007</v>
      </c>
      <c r="BL1404" s="43" t="str">
        <f t="shared" si="129"/>
        <v>2007Tottenham Hotspur</v>
      </c>
      <c r="BM1404" s="49" t="str">
        <f t="shared" si="130"/>
        <v>Tottenham Hotspur</v>
      </c>
      <c r="BN1404" s="49"/>
      <c r="BO1404" s="49"/>
      <c r="BP1404" s="49"/>
      <c r="BQ1404" s="49"/>
      <c r="BR1404" s="49"/>
      <c r="BS1404" s="49"/>
      <c r="BT1404" s="49"/>
      <c r="BU1404" s="49"/>
      <c r="BV1404" s="49" t="s">
        <v>376</v>
      </c>
      <c r="BW1404" s="49" t="s">
        <v>376</v>
      </c>
      <c r="BX1404" s="49"/>
      <c r="BY1404" s="49"/>
      <c r="BZ1404" s="50"/>
      <c r="CA1404" s="50"/>
      <c r="CB1404" s="88" t="str">
        <f t="shared" si="131"/>
        <v>20070124</v>
      </c>
    </row>
    <row r="1405" spans="1:80" s="43" customFormat="1" ht="12.95" customHeight="1" x14ac:dyDescent="0.2">
      <c r="A1405" s="43">
        <v>1</v>
      </c>
      <c r="B1405" s="43">
        <v>24</v>
      </c>
      <c r="C1405" s="43">
        <v>2007</v>
      </c>
      <c r="D1405" s="49" t="s">
        <v>658</v>
      </c>
      <c r="E1405" s="49" t="s">
        <v>275</v>
      </c>
      <c r="F1405" s="49" t="s">
        <v>1327</v>
      </c>
      <c r="G1405" s="49"/>
      <c r="H1405" s="49" t="s">
        <v>1011</v>
      </c>
      <c r="I1405" s="49">
        <v>1</v>
      </c>
      <c r="J1405" s="53">
        <v>39106</v>
      </c>
      <c r="K1405" s="49" t="s">
        <v>587</v>
      </c>
      <c r="L1405" s="49" t="s">
        <v>1014</v>
      </c>
      <c r="M1405" s="49" t="s">
        <v>813</v>
      </c>
      <c r="N1405" s="54">
        <v>2</v>
      </c>
      <c r="O1405" s="54">
        <v>2</v>
      </c>
      <c r="P1405" s="49" t="s">
        <v>1222</v>
      </c>
      <c r="Q1405" s="49" t="s">
        <v>1017</v>
      </c>
      <c r="R1405" s="49" t="s">
        <v>376</v>
      </c>
      <c r="S1405" s="49"/>
      <c r="T1405" s="49"/>
      <c r="U1405" s="49"/>
      <c r="V1405" s="49"/>
      <c r="W1405" s="49"/>
      <c r="X1405" s="49"/>
      <c r="Y1405" s="49"/>
      <c r="Z1405" s="54"/>
      <c r="AA1405" s="55">
        <v>2</v>
      </c>
      <c r="AB1405" s="55">
        <v>2</v>
      </c>
      <c r="AC1405" s="56">
        <v>2</v>
      </c>
      <c r="AD1405" s="49" t="s">
        <v>1037</v>
      </c>
      <c r="AE1405" s="47">
        <f t="shared" si="126"/>
        <v>0</v>
      </c>
      <c r="AF1405" s="47">
        <f t="shared" si="127"/>
        <v>1</v>
      </c>
      <c r="AG1405" s="47">
        <f t="shared" si="128"/>
        <v>0</v>
      </c>
      <c r="AH1405" s="49" t="s">
        <v>1017</v>
      </c>
      <c r="AI1405" s="49" t="s">
        <v>1018</v>
      </c>
      <c r="AJ1405" s="49" t="s">
        <v>376</v>
      </c>
      <c r="AK1405" s="47" t="s">
        <v>658</v>
      </c>
      <c r="AL1405" s="49" t="s">
        <v>1017</v>
      </c>
      <c r="AM1405" s="49" t="s">
        <v>1018</v>
      </c>
      <c r="AN1405" s="49" t="s">
        <v>376</v>
      </c>
      <c r="AO1405" s="47" t="s">
        <v>658</v>
      </c>
      <c r="AP1405" s="49"/>
      <c r="AQ1405" s="49">
        <v>2</v>
      </c>
      <c r="AR1405" s="49"/>
      <c r="AS1405" s="49"/>
      <c r="AT1405" s="43" t="s">
        <v>1351</v>
      </c>
      <c r="AU1405" s="49" t="s">
        <v>376</v>
      </c>
      <c r="AV1405" s="49"/>
      <c r="AW1405" s="49" t="s">
        <v>30</v>
      </c>
      <c r="AX1405" s="49"/>
      <c r="AY1405" s="49"/>
      <c r="AZ1405" s="49" t="s">
        <v>30</v>
      </c>
      <c r="BA1405" s="49"/>
      <c r="BB1405" s="57"/>
      <c r="BC1405" s="49"/>
      <c r="BD1405" s="57"/>
      <c r="BE1405" s="57"/>
      <c r="BF1405" s="32">
        <v>1</v>
      </c>
      <c r="BG1405" s="49">
        <v>1</v>
      </c>
      <c r="BH1405" s="49"/>
      <c r="BI1405" s="49" t="s">
        <v>587</v>
      </c>
      <c r="BJ1405" s="49" t="s">
        <v>813</v>
      </c>
      <c r="BK1405" s="59">
        <v>2007</v>
      </c>
      <c r="BL1405" s="43" t="str">
        <f t="shared" si="129"/>
        <v>2007Arsenal</v>
      </c>
      <c r="BM1405" s="49" t="str">
        <f t="shared" si="130"/>
        <v>Tottenham Hotspur</v>
      </c>
      <c r="BN1405" s="49"/>
      <c r="BO1405" s="49"/>
      <c r="BP1405" s="49"/>
      <c r="BQ1405" s="49"/>
      <c r="BR1405" s="49"/>
      <c r="BS1405" s="49"/>
      <c r="BT1405" s="49"/>
      <c r="BU1405" s="49"/>
      <c r="BV1405" s="49" t="s">
        <v>376</v>
      </c>
      <c r="BW1405" s="49" t="s">
        <v>376</v>
      </c>
      <c r="BX1405" s="49"/>
      <c r="BY1405" s="49"/>
      <c r="BZ1405" s="50"/>
      <c r="CA1405" s="50"/>
      <c r="CB1405" s="88" t="str">
        <f t="shared" si="131"/>
        <v>20070124</v>
      </c>
    </row>
    <row r="1406" spans="1:80" s="43" customFormat="1" ht="12.95" customHeight="1" x14ac:dyDescent="0.2">
      <c r="A1406" s="43">
        <v>1</v>
      </c>
      <c r="B1406" s="43">
        <v>31</v>
      </c>
      <c r="C1406" s="43">
        <v>2007</v>
      </c>
      <c r="D1406" s="49" t="s">
        <v>658</v>
      </c>
      <c r="E1406" s="49" t="s">
        <v>275</v>
      </c>
      <c r="F1406" s="49" t="s">
        <v>1327</v>
      </c>
      <c r="G1406" s="49"/>
      <c r="H1406" s="49" t="s">
        <v>1011</v>
      </c>
      <c r="I1406" s="49">
        <v>2</v>
      </c>
      <c r="J1406" s="53">
        <v>39113</v>
      </c>
      <c r="K1406" s="49" t="s">
        <v>587</v>
      </c>
      <c r="L1406" s="49" t="s">
        <v>3</v>
      </c>
      <c r="M1406" s="49" t="s">
        <v>813</v>
      </c>
      <c r="N1406" s="54">
        <v>3</v>
      </c>
      <c r="O1406" s="54">
        <v>1</v>
      </c>
      <c r="P1406" s="49" t="s">
        <v>1414</v>
      </c>
      <c r="Q1406" s="49" t="s">
        <v>1017</v>
      </c>
      <c r="R1406" s="49" t="s">
        <v>376</v>
      </c>
      <c r="S1406" s="49" t="s">
        <v>1396</v>
      </c>
      <c r="T1406" s="49"/>
      <c r="U1406" s="49"/>
      <c r="V1406" s="49"/>
      <c r="W1406" s="49"/>
      <c r="X1406" s="49"/>
      <c r="Y1406" s="49"/>
      <c r="Z1406" s="54"/>
      <c r="AA1406" s="55">
        <v>5</v>
      </c>
      <c r="AB1406" s="55">
        <v>3</v>
      </c>
      <c r="AC1406" s="56">
        <v>2</v>
      </c>
      <c r="AD1406" s="49" t="s">
        <v>1033</v>
      </c>
      <c r="AE1406" s="47">
        <f t="shared" si="126"/>
        <v>1</v>
      </c>
      <c r="AF1406" s="47">
        <f t="shared" si="127"/>
        <v>0</v>
      </c>
      <c r="AG1406" s="47">
        <f t="shared" si="128"/>
        <v>0</v>
      </c>
      <c r="AH1406" s="49" t="s">
        <v>1017</v>
      </c>
      <c r="AI1406" s="49" t="s">
        <v>1018</v>
      </c>
      <c r="AJ1406" s="49" t="s">
        <v>376</v>
      </c>
      <c r="AK1406" s="47" t="s">
        <v>658</v>
      </c>
      <c r="AL1406" s="49" t="s">
        <v>1017</v>
      </c>
      <c r="AM1406" s="49" t="s">
        <v>1018</v>
      </c>
      <c r="AN1406" s="49" t="s">
        <v>376</v>
      </c>
      <c r="AO1406" s="47" t="s">
        <v>658</v>
      </c>
      <c r="AP1406" s="49"/>
      <c r="AQ1406" s="49">
        <v>2</v>
      </c>
      <c r="AR1406" s="49"/>
      <c r="AS1406" s="49"/>
      <c r="AT1406" s="43" t="s">
        <v>1351</v>
      </c>
      <c r="AU1406" s="49" t="s">
        <v>376</v>
      </c>
      <c r="AV1406" s="49"/>
      <c r="AW1406" s="49" t="s">
        <v>30</v>
      </c>
      <c r="AX1406" s="49"/>
      <c r="AY1406" s="49"/>
      <c r="AZ1406" s="49" t="s">
        <v>30</v>
      </c>
      <c r="BA1406" s="49"/>
      <c r="BB1406" s="57"/>
      <c r="BC1406" s="49"/>
      <c r="BD1406" s="57"/>
      <c r="BE1406" s="57"/>
      <c r="BF1406" s="32">
        <v>1</v>
      </c>
      <c r="BG1406" s="49">
        <v>1</v>
      </c>
      <c r="BH1406" s="49"/>
      <c r="BI1406" s="49" t="s">
        <v>587</v>
      </c>
      <c r="BJ1406" s="49" t="s">
        <v>813</v>
      </c>
      <c r="BK1406" s="59">
        <v>2007</v>
      </c>
      <c r="BL1406" s="43" t="str">
        <f t="shared" si="129"/>
        <v>2007Arsenal</v>
      </c>
      <c r="BM1406" s="49" t="str">
        <f t="shared" si="130"/>
        <v>Arsenal</v>
      </c>
      <c r="BN1406" s="49"/>
      <c r="BO1406" s="49"/>
      <c r="BP1406" s="49"/>
      <c r="BQ1406" s="49"/>
      <c r="BR1406" s="49"/>
      <c r="BS1406" s="49"/>
      <c r="BT1406" s="49"/>
      <c r="BU1406" s="49"/>
      <c r="BV1406" s="49" t="s">
        <v>376</v>
      </c>
      <c r="BW1406" s="49" t="s">
        <v>376</v>
      </c>
      <c r="BX1406" s="49"/>
      <c r="BY1406" s="49"/>
      <c r="BZ1406" s="50"/>
      <c r="CA1406" s="50"/>
      <c r="CB1406" s="88" t="str">
        <f t="shared" si="131"/>
        <v>20070131</v>
      </c>
    </row>
    <row r="1407" spans="1:80" s="43" customFormat="1" ht="12.95" customHeight="1" x14ac:dyDescent="0.2">
      <c r="A1407" s="43">
        <v>1</v>
      </c>
      <c r="B1407" s="43">
        <v>31</v>
      </c>
      <c r="C1407" s="43">
        <v>2007</v>
      </c>
      <c r="D1407" s="49" t="s">
        <v>658</v>
      </c>
      <c r="E1407" s="49" t="s">
        <v>275</v>
      </c>
      <c r="F1407" s="49" t="s">
        <v>1327</v>
      </c>
      <c r="G1407" s="49"/>
      <c r="H1407" s="49" t="s">
        <v>1011</v>
      </c>
      <c r="I1407" s="49">
        <v>2</v>
      </c>
      <c r="J1407" s="53">
        <v>39113</v>
      </c>
      <c r="K1407" s="49" t="s">
        <v>813</v>
      </c>
      <c r="L1407" s="49" t="s">
        <v>4</v>
      </c>
      <c r="M1407" s="49" t="s">
        <v>587</v>
      </c>
      <c r="N1407" s="54">
        <v>1</v>
      </c>
      <c r="O1407" s="54">
        <v>3</v>
      </c>
      <c r="P1407" s="49" t="s">
        <v>1414</v>
      </c>
      <c r="Q1407" s="49" t="s">
        <v>1017</v>
      </c>
      <c r="R1407" s="49" t="s">
        <v>376</v>
      </c>
      <c r="S1407" s="49" t="s">
        <v>1396</v>
      </c>
      <c r="T1407" s="49"/>
      <c r="U1407" s="49"/>
      <c r="V1407" s="49"/>
      <c r="W1407" s="49"/>
      <c r="X1407" s="49"/>
      <c r="Y1407" s="49"/>
      <c r="Z1407" s="54"/>
      <c r="AA1407" s="55">
        <v>3</v>
      </c>
      <c r="AB1407" s="55">
        <v>5</v>
      </c>
      <c r="AC1407" s="56">
        <v>1</v>
      </c>
      <c r="AD1407" s="49" t="s">
        <v>1037</v>
      </c>
      <c r="AE1407" s="47">
        <f t="shared" si="126"/>
        <v>0</v>
      </c>
      <c r="AF1407" s="47">
        <f t="shared" si="127"/>
        <v>0</v>
      </c>
      <c r="AG1407" s="47">
        <f t="shared" si="128"/>
        <v>1</v>
      </c>
      <c r="AH1407" s="49" t="s">
        <v>1017</v>
      </c>
      <c r="AI1407" s="49" t="s">
        <v>1018</v>
      </c>
      <c r="AJ1407" s="49" t="s">
        <v>376</v>
      </c>
      <c r="AK1407" s="47" t="s">
        <v>658</v>
      </c>
      <c r="AL1407" s="49" t="s">
        <v>1017</v>
      </c>
      <c r="AM1407" s="49" t="s">
        <v>1018</v>
      </c>
      <c r="AN1407" s="49" t="s">
        <v>376</v>
      </c>
      <c r="AO1407" s="47" t="s">
        <v>658</v>
      </c>
      <c r="AP1407" s="49"/>
      <c r="AQ1407" s="49">
        <v>2</v>
      </c>
      <c r="AR1407" s="49"/>
      <c r="AS1407" s="49">
        <v>1</v>
      </c>
      <c r="AT1407" s="43" t="s">
        <v>1351</v>
      </c>
      <c r="AU1407" s="49" t="s">
        <v>376</v>
      </c>
      <c r="AV1407" s="49"/>
      <c r="AW1407" s="49" t="s">
        <v>30</v>
      </c>
      <c r="AX1407" s="49"/>
      <c r="AY1407" s="49"/>
      <c r="AZ1407" s="49" t="s">
        <v>30</v>
      </c>
      <c r="BA1407" s="49"/>
      <c r="BB1407" s="57"/>
      <c r="BC1407" s="49"/>
      <c r="BD1407" s="57"/>
      <c r="BE1407" s="57"/>
      <c r="BF1407" s="32">
        <v>1</v>
      </c>
      <c r="BG1407" s="49">
        <v>1</v>
      </c>
      <c r="BH1407" s="49"/>
      <c r="BI1407" s="49" t="s">
        <v>813</v>
      </c>
      <c r="BJ1407" s="49" t="s">
        <v>587</v>
      </c>
      <c r="BK1407" s="59">
        <v>2007</v>
      </c>
      <c r="BL1407" s="43" t="str">
        <f t="shared" si="129"/>
        <v>2007Tottenham Hotspur</v>
      </c>
      <c r="BM1407" s="49" t="str">
        <f t="shared" si="130"/>
        <v>Arsenal</v>
      </c>
      <c r="BN1407" s="49"/>
      <c r="BO1407" s="49"/>
      <c r="BP1407" s="49"/>
      <c r="BQ1407" s="49"/>
      <c r="BR1407" s="49"/>
      <c r="BS1407" s="49"/>
      <c r="BT1407" s="49"/>
      <c r="BU1407" s="49"/>
      <c r="BV1407" s="49" t="s">
        <v>376</v>
      </c>
      <c r="BW1407" s="49" t="s">
        <v>376</v>
      </c>
      <c r="BX1407" s="49"/>
      <c r="BY1407" s="49"/>
      <c r="BZ1407" s="50"/>
      <c r="CA1407" s="50"/>
      <c r="CB1407" s="88" t="str">
        <f t="shared" si="131"/>
        <v>20070131</v>
      </c>
    </row>
    <row r="1408" spans="1:80" s="43" customFormat="1" ht="12.95" customHeight="1" x14ac:dyDescent="0.2">
      <c r="A1408" s="43">
        <v>2</v>
      </c>
      <c r="B1408" s="43">
        <v>25</v>
      </c>
      <c r="C1408" s="43">
        <v>2007</v>
      </c>
      <c r="D1408" s="49" t="s">
        <v>658</v>
      </c>
      <c r="E1408" s="49" t="s">
        <v>275</v>
      </c>
      <c r="F1408" s="49" t="s">
        <v>1327</v>
      </c>
      <c r="G1408" s="49"/>
      <c r="H1408" s="49" t="s">
        <v>40</v>
      </c>
      <c r="I1408" s="49"/>
      <c r="J1408" s="53">
        <v>39138</v>
      </c>
      <c r="K1408" s="49" t="s">
        <v>816</v>
      </c>
      <c r="L1408" s="49" t="s">
        <v>3</v>
      </c>
      <c r="M1408" s="49" t="s">
        <v>587</v>
      </c>
      <c r="N1408" s="54">
        <v>2</v>
      </c>
      <c r="O1408" s="54">
        <v>1</v>
      </c>
      <c r="P1408" s="49" t="s">
        <v>1407</v>
      </c>
      <c r="Q1408" s="49" t="s">
        <v>1263</v>
      </c>
      <c r="R1408" s="49" t="s">
        <v>1264</v>
      </c>
      <c r="S1408" s="49"/>
      <c r="T1408" s="49"/>
      <c r="U1408" s="49"/>
      <c r="V1408" s="49"/>
      <c r="W1408" s="49"/>
      <c r="X1408" s="49"/>
      <c r="Y1408" s="49"/>
      <c r="Z1408" s="54"/>
      <c r="AA1408" s="49"/>
      <c r="AB1408" s="49"/>
      <c r="AC1408" s="49"/>
      <c r="AD1408" s="49"/>
      <c r="AE1408" s="47">
        <f t="shared" si="126"/>
        <v>1</v>
      </c>
      <c r="AF1408" s="47">
        <f t="shared" si="127"/>
        <v>0</v>
      </c>
      <c r="AG1408" s="47">
        <f t="shared" si="128"/>
        <v>0</v>
      </c>
      <c r="AH1408" s="49" t="s">
        <v>1017</v>
      </c>
      <c r="AI1408" s="49" t="s">
        <v>1018</v>
      </c>
      <c r="AJ1408" s="49" t="s">
        <v>376</v>
      </c>
      <c r="AK1408" s="47" t="s">
        <v>658</v>
      </c>
      <c r="AL1408" s="49" t="s">
        <v>1017</v>
      </c>
      <c r="AM1408" s="49" t="s">
        <v>1018</v>
      </c>
      <c r="AN1408" s="49" t="s">
        <v>376</v>
      </c>
      <c r="AO1408" s="47" t="s">
        <v>658</v>
      </c>
      <c r="AP1408" s="49"/>
      <c r="AQ1408" s="49">
        <v>1</v>
      </c>
      <c r="AR1408" s="49"/>
      <c r="AS1408" s="49" t="s">
        <v>1393</v>
      </c>
      <c r="AT1408" s="43" t="s">
        <v>1308</v>
      </c>
      <c r="AU1408" s="49" t="s">
        <v>376</v>
      </c>
      <c r="AV1408" s="49"/>
      <c r="AW1408" s="49" t="s">
        <v>30</v>
      </c>
      <c r="AX1408" s="49"/>
      <c r="AY1408" s="49"/>
      <c r="AZ1408" s="54" t="s">
        <v>30</v>
      </c>
      <c r="BA1408" s="49"/>
      <c r="BB1408" s="57" t="s">
        <v>30</v>
      </c>
      <c r="BC1408" s="49" t="s">
        <v>30</v>
      </c>
      <c r="BD1408" s="57"/>
      <c r="BE1408" s="57" t="s">
        <v>1394</v>
      </c>
      <c r="BF1408" s="32">
        <v>1</v>
      </c>
      <c r="BG1408" s="49">
        <v>1</v>
      </c>
      <c r="BH1408" s="49"/>
      <c r="BI1408" s="49" t="s">
        <v>816</v>
      </c>
      <c r="BJ1408" s="49" t="s">
        <v>587</v>
      </c>
      <c r="BK1408" s="59">
        <v>2007</v>
      </c>
      <c r="BL1408" s="43" t="str">
        <f t="shared" si="129"/>
        <v>2007Chelsea</v>
      </c>
      <c r="BM1408" s="49" t="str">
        <f t="shared" si="130"/>
        <v>Cardiff</v>
      </c>
      <c r="BN1408" s="49"/>
      <c r="BO1408" s="49"/>
      <c r="BP1408" s="49"/>
      <c r="BQ1408" s="49"/>
      <c r="BR1408" s="49"/>
      <c r="BS1408" s="49"/>
      <c r="BT1408" s="49"/>
      <c r="BU1408" s="49"/>
      <c r="BV1408" s="49" t="s">
        <v>376</v>
      </c>
      <c r="BW1408" s="49" t="s">
        <v>376</v>
      </c>
      <c r="BX1408" s="49"/>
      <c r="BZ1408" s="50"/>
      <c r="CA1408" s="50"/>
      <c r="CB1408" s="88" t="str">
        <f t="shared" si="131"/>
        <v>20070225</v>
      </c>
    </row>
    <row r="1409" spans="1:80" s="43" customFormat="1" ht="12.95" customHeight="1" x14ac:dyDescent="0.2">
      <c r="A1409" s="43">
        <v>2</v>
      </c>
      <c r="B1409" s="43">
        <v>25</v>
      </c>
      <c r="C1409" s="43">
        <v>2007</v>
      </c>
      <c r="D1409" s="49" t="s">
        <v>658</v>
      </c>
      <c r="E1409" s="49" t="s">
        <v>275</v>
      </c>
      <c r="F1409" s="49" t="s">
        <v>1327</v>
      </c>
      <c r="G1409" s="49"/>
      <c r="H1409" s="49" t="s">
        <v>40</v>
      </c>
      <c r="I1409" s="49"/>
      <c r="J1409" s="53">
        <v>39138</v>
      </c>
      <c r="K1409" s="49" t="s">
        <v>587</v>
      </c>
      <c r="L1409" s="49" t="s">
        <v>4</v>
      </c>
      <c r="M1409" s="49" t="s">
        <v>816</v>
      </c>
      <c r="N1409" s="54">
        <v>1</v>
      </c>
      <c r="O1409" s="54">
        <v>2</v>
      </c>
      <c r="P1409" s="49" t="s">
        <v>1407</v>
      </c>
      <c r="Q1409" s="49" t="s">
        <v>1263</v>
      </c>
      <c r="R1409" s="49" t="s">
        <v>1264</v>
      </c>
      <c r="S1409" s="49"/>
      <c r="T1409" s="49"/>
      <c r="U1409" s="49"/>
      <c r="V1409" s="49"/>
      <c r="W1409" s="49"/>
      <c r="X1409" s="49"/>
      <c r="Y1409" s="49"/>
      <c r="Z1409" s="54"/>
      <c r="AA1409" s="49"/>
      <c r="AB1409" s="49"/>
      <c r="AC1409" s="49"/>
      <c r="AD1409" s="49"/>
      <c r="AE1409" s="47">
        <f t="shared" si="126"/>
        <v>0</v>
      </c>
      <c r="AF1409" s="47">
        <f t="shared" si="127"/>
        <v>0</v>
      </c>
      <c r="AG1409" s="47">
        <f t="shared" si="128"/>
        <v>1</v>
      </c>
      <c r="AH1409" s="49" t="s">
        <v>1017</v>
      </c>
      <c r="AI1409" s="49" t="s">
        <v>1018</v>
      </c>
      <c r="AJ1409" s="49" t="s">
        <v>376</v>
      </c>
      <c r="AK1409" s="47" t="s">
        <v>658</v>
      </c>
      <c r="AL1409" s="49" t="s">
        <v>1017</v>
      </c>
      <c r="AM1409" s="49" t="s">
        <v>1018</v>
      </c>
      <c r="AN1409" s="49" t="s">
        <v>376</v>
      </c>
      <c r="AO1409" s="47" t="s">
        <v>658</v>
      </c>
      <c r="AP1409" s="49"/>
      <c r="AQ1409" s="49">
        <v>1</v>
      </c>
      <c r="AR1409" s="49"/>
      <c r="AS1409" s="49">
        <v>1</v>
      </c>
      <c r="AT1409" s="43" t="s">
        <v>1308</v>
      </c>
      <c r="AU1409" s="49" t="s">
        <v>376</v>
      </c>
      <c r="AV1409" s="49"/>
      <c r="AW1409" s="49" t="s">
        <v>30</v>
      </c>
      <c r="AX1409" s="49"/>
      <c r="AY1409" s="49"/>
      <c r="AZ1409" s="49" t="s">
        <v>30</v>
      </c>
      <c r="BA1409" s="49"/>
      <c r="BB1409" s="57"/>
      <c r="BC1409" s="49" t="s">
        <v>30</v>
      </c>
      <c r="BD1409" s="57"/>
      <c r="BE1409" s="57"/>
      <c r="BF1409" s="32">
        <v>1</v>
      </c>
      <c r="BG1409" s="49">
        <v>1</v>
      </c>
      <c r="BH1409" s="49"/>
      <c r="BI1409" s="49" t="s">
        <v>587</v>
      </c>
      <c r="BJ1409" s="49" t="s">
        <v>816</v>
      </c>
      <c r="BK1409" s="59">
        <v>2007</v>
      </c>
      <c r="BL1409" s="43" t="str">
        <f t="shared" si="129"/>
        <v>2007Arsenal</v>
      </c>
      <c r="BM1409" s="49" t="str">
        <f t="shared" si="130"/>
        <v>Cardiff</v>
      </c>
      <c r="BN1409" s="49"/>
      <c r="BO1409" s="49"/>
      <c r="BP1409" s="49"/>
      <c r="BQ1409" s="49"/>
      <c r="BR1409" s="49"/>
      <c r="BS1409" s="49"/>
      <c r="BT1409" s="49"/>
      <c r="BU1409" s="49"/>
      <c r="BV1409" s="49" t="s">
        <v>376</v>
      </c>
      <c r="BW1409" s="49" t="s">
        <v>376</v>
      </c>
      <c r="BX1409" s="49"/>
      <c r="BZ1409" s="50"/>
      <c r="CA1409" s="50"/>
      <c r="CB1409" s="88" t="str">
        <f t="shared" si="131"/>
        <v>20070225</v>
      </c>
    </row>
    <row r="1410" spans="1:80" s="43" customFormat="1" ht="12.95" customHeight="1" x14ac:dyDescent="0.2">
      <c r="A1410" s="43">
        <v>4</v>
      </c>
      <c r="B1410" s="43">
        <v>14</v>
      </c>
      <c r="C1410" s="43">
        <v>2007</v>
      </c>
      <c r="D1410" s="49" t="s">
        <v>658</v>
      </c>
      <c r="E1410" s="49" t="s">
        <v>275</v>
      </c>
      <c r="F1410" s="49" t="s">
        <v>1010</v>
      </c>
      <c r="G1410" s="49"/>
      <c r="H1410" s="49" t="s">
        <v>1011</v>
      </c>
      <c r="I1410" s="49"/>
      <c r="J1410" s="53">
        <v>39186</v>
      </c>
      <c r="K1410" s="49" t="s">
        <v>821</v>
      </c>
      <c r="L1410" s="49" t="s">
        <v>3</v>
      </c>
      <c r="M1410" s="49" t="s">
        <v>1357</v>
      </c>
      <c r="N1410" s="54">
        <v>4</v>
      </c>
      <c r="O1410" s="54">
        <v>1</v>
      </c>
      <c r="P1410" s="49" t="s">
        <v>1219</v>
      </c>
      <c r="Q1410" s="49" t="s">
        <v>1111</v>
      </c>
      <c r="R1410" s="49" t="s">
        <v>376</v>
      </c>
      <c r="S1410" s="49"/>
      <c r="T1410" s="49"/>
      <c r="U1410" s="49"/>
      <c r="V1410" s="49"/>
      <c r="W1410" s="49"/>
      <c r="X1410" s="49"/>
      <c r="Y1410" s="49"/>
      <c r="Z1410" s="54"/>
      <c r="AA1410" s="49"/>
      <c r="AB1410" s="49"/>
      <c r="AC1410" s="49"/>
      <c r="AD1410" s="49"/>
      <c r="AE1410" s="47">
        <f t="shared" ref="AE1410:AE1473" si="132">IF(L1410="W",1,0)</f>
        <v>1</v>
      </c>
      <c r="AF1410" s="47">
        <f t="shared" ref="AF1410:AF1473" si="133">IF(L1410="T",1,0)</f>
        <v>0</v>
      </c>
      <c r="AG1410" s="47">
        <f t="shared" ref="AG1410:AG1473" si="134">IF(L1410="L",1,0)</f>
        <v>0</v>
      </c>
      <c r="AH1410" s="49" t="s">
        <v>1101</v>
      </c>
      <c r="AI1410" s="49" t="s">
        <v>1159</v>
      </c>
      <c r="AJ1410" s="49" t="s">
        <v>376</v>
      </c>
      <c r="AK1410" s="47" t="s">
        <v>658</v>
      </c>
      <c r="AL1410" s="49" t="s">
        <v>1017</v>
      </c>
      <c r="AM1410" s="49" t="s">
        <v>1371</v>
      </c>
      <c r="AN1410" s="49" t="s">
        <v>376</v>
      </c>
      <c r="AO1410" s="47" t="s">
        <v>658</v>
      </c>
      <c r="AP1410" s="49"/>
      <c r="AQ1410" s="49">
        <v>2</v>
      </c>
      <c r="AR1410" s="49"/>
      <c r="AS1410" s="49"/>
      <c r="AU1410" s="49" t="s">
        <v>376</v>
      </c>
      <c r="AV1410" s="49"/>
      <c r="AW1410" s="49" t="s">
        <v>30</v>
      </c>
      <c r="AX1410" s="49"/>
      <c r="AY1410" s="49" t="s">
        <v>30</v>
      </c>
      <c r="AZ1410" s="49"/>
      <c r="BA1410" s="49"/>
      <c r="BB1410" s="57"/>
      <c r="BC1410" s="49"/>
      <c r="BD1410" s="57"/>
      <c r="BE1410" s="57"/>
      <c r="BF1410" s="32">
        <v>1</v>
      </c>
      <c r="BG1410" s="49">
        <v>1</v>
      </c>
      <c r="BH1410" s="49"/>
      <c r="BI1410" s="49" t="s">
        <v>821</v>
      </c>
      <c r="BJ1410" s="49" t="s">
        <v>1357</v>
      </c>
      <c r="BK1410" s="59">
        <v>2007</v>
      </c>
      <c r="BL1410" s="43" t="str">
        <f t="shared" ref="BL1410:BL1473" si="135">BK1410&amp;BI1410</f>
        <v>2007Manchester United</v>
      </c>
      <c r="BM1410" s="49" t="str">
        <f t="shared" ref="BM1410:BM1473" si="136">IF(AD1410="Home",BI1410,IF(AD1410="Away",BJ1410,Q1410))</f>
        <v>Birmingham</v>
      </c>
      <c r="BN1410" s="49"/>
      <c r="BO1410" s="49"/>
      <c r="BP1410" s="49"/>
      <c r="BQ1410" s="49"/>
      <c r="BR1410" s="49"/>
      <c r="BS1410" s="49"/>
      <c r="BT1410" s="49"/>
      <c r="BU1410" s="49"/>
      <c r="BV1410" s="49" t="s">
        <v>376</v>
      </c>
      <c r="BW1410" s="49" t="s">
        <v>376</v>
      </c>
      <c r="BX1410" s="49"/>
      <c r="BY1410" s="49"/>
      <c r="BZ1410" s="50"/>
      <c r="CA1410" s="50"/>
      <c r="CB1410" s="88" t="str">
        <f t="shared" ref="CB1410:CB1473" si="137">IF(OR(C1410="",A1410="",B1410=""),"",TEXT(C1410,"0000")&amp;TEXT(A1410,"00")&amp;TEXT(B1410,"00"))</f>
        <v>20070414</v>
      </c>
    </row>
    <row r="1411" spans="1:80" s="43" customFormat="1" ht="12.95" customHeight="1" x14ac:dyDescent="0.2">
      <c r="A1411" s="43">
        <v>4</v>
      </c>
      <c r="B1411" s="43">
        <v>14</v>
      </c>
      <c r="C1411" s="43">
        <v>2007</v>
      </c>
      <c r="D1411" s="49" t="s">
        <v>658</v>
      </c>
      <c r="E1411" s="49" t="s">
        <v>275</v>
      </c>
      <c r="F1411" s="49" t="s">
        <v>1010</v>
      </c>
      <c r="G1411" s="49"/>
      <c r="H1411" s="49" t="s">
        <v>1011</v>
      </c>
      <c r="I1411" s="49"/>
      <c r="J1411" s="53">
        <v>39186</v>
      </c>
      <c r="K1411" s="49" t="s">
        <v>1357</v>
      </c>
      <c r="L1411" s="49" t="s">
        <v>4</v>
      </c>
      <c r="M1411" s="49" t="s">
        <v>821</v>
      </c>
      <c r="N1411" s="54">
        <v>1</v>
      </c>
      <c r="O1411" s="54">
        <v>4</v>
      </c>
      <c r="P1411" s="49" t="s">
        <v>1219</v>
      </c>
      <c r="Q1411" s="49" t="s">
        <v>1111</v>
      </c>
      <c r="R1411" s="49" t="s">
        <v>376</v>
      </c>
      <c r="S1411" s="49"/>
      <c r="T1411" s="49"/>
      <c r="U1411" s="49"/>
      <c r="V1411" s="49"/>
      <c r="W1411" s="49"/>
      <c r="X1411" s="49"/>
      <c r="Y1411" s="49"/>
      <c r="Z1411" s="54"/>
      <c r="AA1411" s="49"/>
      <c r="AB1411" s="49"/>
      <c r="AC1411" s="49"/>
      <c r="AD1411" s="49"/>
      <c r="AE1411" s="47">
        <f t="shared" si="132"/>
        <v>0</v>
      </c>
      <c r="AF1411" s="47">
        <f t="shared" si="133"/>
        <v>0</v>
      </c>
      <c r="AG1411" s="47">
        <f t="shared" si="134"/>
        <v>1</v>
      </c>
      <c r="AH1411" s="49" t="s">
        <v>1017</v>
      </c>
      <c r="AI1411" s="49" t="s">
        <v>1018</v>
      </c>
      <c r="AJ1411" s="49" t="s">
        <v>376</v>
      </c>
      <c r="AK1411" s="47" t="s">
        <v>658</v>
      </c>
      <c r="AL1411" s="49" t="s">
        <v>1101</v>
      </c>
      <c r="AM1411" s="49" t="s">
        <v>1159</v>
      </c>
      <c r="AN1411" s="49" t="s">
        <v>376</v>
      </c>
      <c r="AO1411" s="47" t="s">
        <v>658</v>
      </c>
      <c r="AP1411" s="49"/>
      <c r="AQ1411" s="49">
        <v>2</v>
      </c>
      <c r="AR1411" s="49"/>
      <c r="AS1411" s="49">
        <v>1</v>
      </c>
      <c r="AU1411" s="49" t="s">
        <v>376</v>
      </c>
      <c r="AV1411" s="49"/>
      <c r="AW1411" s="49" t="s">
        <v>30</v>
      </c>
      <c r="AX1411" s="49"/>
      <c r="AY1411" s="49" t="s">
        <v>30</v>
      </c>
      <c r="AZ1411" s="49"/>
      <c r="BA1411" s="49"/>
      <c r="BB1411" s="57"/>
      <c r="BC1411" s="49"/>
      <c r="BD1411" s="57"/>
      <c r="BE1411" s="57"/>
      <c r="BF1411" s="32">
        <v>1</v>
      </c>
      <c r="BG1411" s="49">
        <v>1</v>
      </c>
      <c r="BH1411" s="49"/>
      <c r="BI1411" s="49" t="s">
        <v>1357</v>
      </c>
      <c r="BJ1411" s="49" t="s">
        <v>821</v>
      </c>
      <c r="BK1411" s="59">
        <v>2007</v>
      </c>
      <c r="BL1411" s="43" t="str">
        <f t="shared" si="135"/>
        <v>2007Watford</v>
      </c>
      <c r="BM1411" s="49" t="str">
        <f t="shared" si="136"/>
        <v>Birmingham</v>
      </c>
      <c r="BN1411" s="49"/>
      <c r="BO1411" s="49"/>
      <c r="BP1411" s="49"/>
      <c r="BQ1411" s="49"/>
      <c r="BR1411" s="49"/>
      <c r="BS1411" s="49"/>
      <c r="BT1411" s="49"/>
      <c r="BU1411" s="49"/>
      <c r="BV1411" s="49" t="s">
        <v>376</v>
      </c>
      <c r="BW1411" s="49" t="s">
        <v>376</v>
      </c>
      <c r="BX1411" s="49"/>
      <c r="BY1411" s="49"/>
      <c r="BZ1411" s="50"/>
      <c r="CA1411" s="50"/>
      <c r="CB1411" s="88" t="str">
        <f t="shared" si="137"/>
        <v>20070414</v>
      </c>
    </row>
    <row r="1412" spans="1:80" s="43" customFormat="1" ht="12.95" customHeight="1" x14ac:dyDescent="0.2">
      <c r="A1412" s="43">
        <v>4</v>
      </c>
      <c r="B1412" s="43">
        <v>15</v>
      </c>
      <c r="C1412" s="43">
        <v>2007</v>
      </c>
      <c r="D1412" s="49" t="s">
        <v>658</v>
      </c>
      <c r="E1412" s="49" t="s">
        <v>275</v>
      </c>
      <c r="F1412" s="49" t="s">
        <v>1010</v>
      </c>
      <c r="G1412" s="49"/>
      <c r="H1412" s="49" t="s">
        <v>1011</v>
      </c>
      <c r="I1412" s="49"/>
      <c r="J1412" s="53">
        <v>39187</v>
      </c>
      <c r="K1412" s="49" t="s">
        <v>816</v>
      </c>
      <c r="L1412" s="49" t="s">
        <v>3</v>
      </c>
      <c r="M1412" s="49" t="s">
        <v>1094</v>
      </c>
      <c r="N1412" s="54">
        <v>2</v>
      </c>
      <c r="O1412" s="54">
        <v>1</v>
      </c>
      <c r="P1412" s="49" t="s">
        <v>1246</v>
      </c>
      <c r="Q1412" s="49" t="s">
        <v>1101</v>
      </c>
      <c r="R1412" s="49" t="s">
        <v>376</v>
      </c>
      <c r="S1412" s="49" t="s">
        <v>1396</v>
      </c>
      <c r="T1412" s="49"/>
      <c r="U1412" s="49"/>
      <c r="V1412" s="49"/>
      <c r="W1412" s="49"/>
      <c r="X1412" s="49"/>
      <c r="Y1412" s="49"/>
      <c r="Z1412" s="54"/>
      <c r="AA1412" s="49"/>
      <c r="AB1412" s="49"/>
      <c r="AC1412" s="49"/>
      <c r="AD1412" s="49"/>
      <c r="AE1412" s="47">
        <f t="shared" si="132"/>
        <v>1</v>
      </c>
      <c r="AF1412" s="47">
        <f t="shared" si="133"/>
        <v>0</v>
      </c>
      <c r="AG1412" s="47">
        <f t="shared" si="134"/>
        <v>0</v>
      </c>
      <c r="AH1412" s="49" t="s">
        <v>1017</v>
      </c>
      <c r="AI1412" s="49" t="s">
        <v>1018</v>
      </c>
      <c r="AJ1412" s="49" t="s">
        <v>376</v>
      </c>
      <c r="AK1412" s="47" t="s">
        <v>658</v>
      </c>
      <c r="AL1412" s="49" t="s">
        <v>1085</v>
      </c>
      <c r="AM1412" s="49" t="s">
        <v>1086</v>
      </c>
      <c r="AN1412" s="49" t="s">
        <v>376</v>
      </c>
      <c r="AO1412" s="47" t="s">
        <v>658</v>
      </c>
      <c r="AP1412" s="49"/>
      <c r="AQ1412" s="49">
        <v>2</v>
      </c>
      <c r="AR1412" s="49"/>
      <c r="AS1412" s="49"/>
      <c r="AU1412" s="49" t="s">
        <v>376</v>
      </c>
      <c r="AV1412" s="49"/>
      <c r="AW1412" s="49" t="s">
        <v>30</v>
      </c>
      <c r="AX1412" s="49"/>
      <c r="AY1412" s="49" t="s">
        <v>30</v>
      </c>
      <c r="AZ1412" s="49"/>
      <c r="BA1412" s="49"/>
      <c r="BB1412" s="57"/>
      <c r="BC1412" s="49"/>
      <c r="BD1412" s="57"/>
      <c r="BE1412" s="57"/>
      <c r="BF1412" s="32">
        <v>1</v>
      </c>
      <c r="BG1412" s="49">
        <v>1</v>
      </c>
      <c r="BH1412" s="49"/>
      <c r="BI1412" s="49" t="s">
        <v>816</v>
      </c>
      <c r="BJ1412" s="49" t="s">
        <v>1094</v>
      </c>
      <c r="BK1412" s="59">
        <v>2007</v>
      </c>
      <c r="BL1412" s="43" t="str">
        <f t="shared" si="135"/>
        <v>2007Chelsea</v>
      </c>
      <c r="BM1412" s="49" t="str">
        <f t="shared" si="136"/>
        <v>Manchester</v>
      </c>
      <c r="BN1412" s="49"/>
      <c r="BO1412" s="49"/>
      <c r="BP1412" s="49"/>
      <c r="BQ1412" s="49"/>
      <c r="BR1412" s="49"/>
      <c r="BS1412" s="49"/>
      <c r="BT1412" s="49"/>
      <c r="BU1412" s="49"/>
      <c r="BV1412" s="49" t="s">
        <v>376</v>
      </c>
      <c r="BW1412" s="49" t="s">
        <v>376</v>
      </c>
      <c r="BX1412" s="49"/>
      <c r="BY1412" s="49"/>
      <c r="BZ1412" s="50"/>
      <c r="CA1412" s="50"/>
      <c r="CB1412" s="88" t="str">
        <f t="shared" si="137"/>
        <v>20070415</v>
      </c>
    </row>
    <row r="1413" spans="1:80" s="43" customFormat="1" ht="12.95" customHeight="1" x14ac:dyDescent="0.2">
      <c r="A1413" s="43">
        <v>4</v>
      </c>
      <c r="B1413" s="43">
        <v>15</v>
      </c>
      <c r="C1413" s="43">
        <v>2007</v>
      </c>
      <c r="D1413" s="49" t="s">
        <v>658</v>
      </c>
      <c r="E1413" s="49" t="s">
        <v>275</v>
      </c>
      <c r="F1413" s="49" t="s">
        <v>1010</v>
      </c>
      <c r="G1413" s="49"/>
      <c r="H1413" s="49" t="s">
        <v>1011</v>
      </c>
      <c r="I1413" s="49"/>
      <c r="J1413" s="53">
        <v>39187</v>
      </c>
      <c r="K1413" s="49" t="s">
        <v>1094</v>
      </c>
      <c r="L1413" s="49" t="s">
        <v>4</v>
      </c>
      <c r="M1413" s="49" t="s">
        <v>816</v>
      </c>
      <c r="N1413" s="54">
        <v>1</v>
      </c>
      <c r="O1413" s="54">
        <v>2</v>
      </c>
      <c r="P1413" s="49" t="s">
        <v>1246</v>
      </c>
      <c r="Q1413" s="49" t="s">
        <v>1101</v>
      </c>
      <c r="R1413" s="49" t="s">
        <v>376</v>
      </c>
      <c r="S1413" s="49" t="s">
        <v>1396</v>
      </c>
      <c r="T1413" s="49"/>
      <c r="U1413" s="49"/>
      <c r="V1413" s="49"/>
      <c r="W1413" s="49"/>
      <c r="X1413" s="49"/>
      <c r="Y1413" s="49"/>
      <c r="Z1413" s="54"/>
      <c r="AA1413" s="49"/>
      <c r="AB1413" s="49"/>
      <c r="AC1413" s="49"/>
      <c r="AD1413" s="49"/>
      <c r="AE1413" s="47">
        <f t="shared" si="132"/>
        <v>0</v>
      </c>
      <c r="AF1413" s="47">
        <f t="shared" si="133"/>
        <v>0</v>
      </c>
      <c r="AG1413" s="47">
        <f t="shared" si="134"/>
        <v>1</v>
      </c>
      <c r="AH1413" s="49" t="s">
        <v>1085</v>
      </c>
      <c r="AI1413" s="49" t="s">
        <v>1086</v>
      </c>
      <c r="AJ1413" s="49" t="s">
        <v>376</v>
      </c>
      <c r="AK1413" s="47" t="s">
        <v>658</v>
      </c>
      <c r="AL1413" s="49" t="s">
        <v>1017</v>
      </c>
      <c r="AM1413" s="49" t="s">
        <v>1018</v>
      </c>
      <c r="AN1413" s="49" t="s">
        <v>376</v>
      </c>
      <c r="AO1413" s="47" t="s">
        <v>658</v>
      </c>
      <c r="AP1413" s="49"/>
      <c r="AQ1413" s="49">
        <v>2</v>
      </c>
      <c r="AR1413" s="49"/>
      <c r="AS1413" s="49">
        <v>1</v>
      </c>
      <c r="AU1413" s="49" t="s">
        <v>376</v>
      </c>
      <c r="AV1413" s="49"/>
      <c r="AW1413" s="49" t="s">
        <v>30</v>
      </c>
      <c r="AX1413" s="49"/>
      <c r="AY1413" s="49" t="s">
        <v>30</v>
      </c>
      <c r="AZ1413" s="49"/>
      <c r="BA1413" s="49"/>
      <c r="BB1413" s="57"/>
      <c r="BC1413" s="49"/>
      <c r="BD1413" s="57"/>
      <c r="BE1413" s="57"/>
      <c r="BF1413" s="32">
        <v>1</v>
      </c>
      <c r="BG1413" s="49">
        <v>1</v>
      </c>
      <c r="BH1413" s="49"/>
      <c r="BI1413" s="49" t="s">
        <v>1094</v>
      </c>
      <c r="BJ1413" s="49" t="s">
        <v>816</v>
      </c>
      <c r="BK1413" s="59">
        <v>2007</v>
      </c>
      <c r="BL1413" s="43" t="str">
        <f t="shared" si="135"/>
        <v>2007Blackburn Rovers</v>
      </c>
      <c r="BM1413" s="49" t="str">
        <f t="shared" si="136"/>
        <v>Manchester</v>
      </c>
      <c r="BN1413" s="49"/>
      <c r="BO1413" s="49"/>
      <c r="BP1413" s="49"/>
      <c r="BQ1413" s="49"/>
      <c r="BR1413" s="49"/>
      <c r="BS1413" s="49"/>
      <c r="BT1413" s="49"/>
      <c r="BU1413" s="49"/>
      <c r="BV1413" s="49" t="s">
        <v>376</v>
      </c>
      <c r="BW1413" s="49" t="s">
        <v>376</v>
      </c>
      <c r="BX1413" s="49"/>
      <c r="BY1413" s="49"/>
      <c r="BZ1413" s="50"/>
      <c r="CA1413" s="50"/>
      <c r="CB1413" s="88" t="str">
        <f t="shared" si="137"/>
        <v>20070415</v>
      </c>
    </row>
    <row r="1414" spans="1:80" s="43" customFormat="1" ht="12.95" customHeight="1" x14ac:dyDescent="0.2">
      <c r="A1414" s="43">
        <v>5</v>
      </c>
      <c r="B1414" s="43">
        <v>19</v>
      </c>
      <c r="C1414" s="43">
        <v>2007</v>
      </c>
      <c r="D1414" s="49" t="s">
        <v>658</v>
      </c>
      <c r="E1414" s="49" t="s">
        <v>275</v>
      </c>
      <c r="F1414" s="49" t="s">
        <v>1010</v>
      </c>
      <c r="G1414" s="49"/>
      <c r="H1414" s="49" t="s">
        <v>40</v>
      </c>
      <c r="I1414" s="49"/>
      <c r="J1414" s="53">
        <v>39221</v>
      </c>
      <c r="K1414" s="49" t="s">
        <v>816</v>
      </c>
      <c r="L1414" s="49" t="s">
        <v>3</v>
      </c>
      <c r="M1414" s="49" t="s">
        <v>821</v>
      </c>
      <c r="N1414" s="54">
        <v>1</v>
      </c>
      <c r="O1414" s="54">
        <v>0</v>
      </c>
      <c r="P1414" s="49" t="s">
        <v>1415</v>
      </c>
      <c r="Q1414" s="49" t="s">
        <v>1017</v>
      </c>
      <c r="R1414" s="49" t="s">
        <v>376</v>
      </c>
      <c r="S1414" s="60" t="s">
        <v>1396</v>
      </c>
      <c r="T1414" s="49"/>
      <c r="U1414" s="49"/>
      <c r="V1414" s="49"/>
      <c r="W1414" s="49"/>
      <c r="X1414" s="49"/>
      <c r="Y1414" s="49"/>
      <c r="Z1414" s="54"/>
      <c r="AA1414" s="49"/>
      <c r="AB1414" s="49"/>
      <c r="AC1414" s="49"/>
      <c r="AD1414" s="49"/>
      <c r="AE1414" s="47">
        <f t="shared" si="132"/>
        <v>1</v>
      </c>
      <c r="AF1414" s="47">
        <f t="shared" si="133"/>
        <v>0</v>
      </c>
      <c r="AG1414" s="47">
        <f t="shared" si="134"/>
        <v>0</v>
      </c>
      <c r="AH1414" s="49" t="s">
        <v>1017</v>
      </c>
      <c r="AI1414" s="49" t="s">
        <v>1018</v>
      </c>
      <c r="AJ1414" s="49" t="s">
        <v>376</v>
      </c>
      <c r="AK1414" s="47" t="s">
        <v>658</v>
      </c>
      <c r="AL1414" s="49" t="s">
        <v>1101</v>
      </c>
      <c r="AM1414" s="49" t="s">
        <v>1159</v>
      </c>
      <c r="AN1414" s="49" t="s">
        <v>376</v>
      </c>
      <c r="AO1414" s="47" t="s">
        <v>658</v>
      </c>
      <c r="AP1414" s="49"/>
      <c r="AQ1414" s="49">
        <v>1</v>
      </c>
      <c r="AR1414" s="49"/>
      <c r="AS1414" s="49" t="s">
        <v>1393</v>
      </c>
      <c r="AU1414" s="49" t="s">
        <v>376</v>
      </c>
      <c r="AV1414" s="49"/>
      <c r="AW1414" s="49" t="s">
        <v>30</v>
      </c>
      <c r="AX1414" s="49"/>
      <c r="AY1414" s="54" t="s">
        <v>30</v>
      </c>
      <c r="AZ1414" s="49"/>
      <c r="BA1414" s="49"/>
      <c r="BB1414" s="57" t="s">
        <v>30</v>
      </c>
      <c r="BC1414" s="49" t="s">
        <v>30</v>
      </c>
      <c r="BD1414" s="57"/>
      <c r="BE1414" s="57"/>
      <c r="BF1414" s="32">
        <v>1</v>
      </c>
      <c r="BG1414" s="49">
        <v>1</v>
      </c>
      <c r="BH1414" s="49"/>
      <c r="BI1414" s="49" t="s">
        <v>816</v>
      </c>
      <c r="BJ1414" s="49" t="s">
        <v>821</v>
      </c>
      <c r="BK1414" s="59">
        <v>2007</v>
      </c>
      <c r="BL1414" s="43" t="str">
        <f t="shared" si="135"/>
        <v>2007Chelsea</v>
      </c>
      <c r="BM1414" s="49" t="str">
        <f t="shared" si="136"/>
        <v>London</v>
      </c>
      <c r="BN1414" s="49"/>
      <c r="BO1414" s="49"/>
      <c r="BP1414" s="49"/>
      <c r="BQ1414" s="49"/>
      <c r="BR1414" s="49"/>
      <c r="BS1414" s="49"/>
      <c r="BT1414" s="49"/>
      <c r="BU1414" s="49"/>
      <c r="BV1414" s="49" t="s">
        <v>376</v>
      </c>
      <c r="BW1414" s="49" t="s">
        <v>376</v>
      </c>
      <c r="BX1414" s="49"/>
      <c r="BY1414" s="49"/>
      <c r="BZ1414" s="50"/>
      <c r="CA1414" s="50"/>
      <c r="CB1414" s="88" t="str">
        <f t="shared" si="137"/>
        <v>20070519</v>
      </c>
    </row>
    <row r="1415" spans="1:80" s="43" customFormat="1" ht="12.95" customHeight="1" x14ac:dyDescent="0.2">
      <c r="A1415" s="43">
        <v>5</v>
      </c>
      <c r="B1415" s="43">
        <v>19</v>
      </c>
      <c r="C1415" s="43">
        <v>2007</v>
      </c>
      <c r="D1415" s="49" t="s">
        <v>658</v>
      </c>
      <c r="E1415" s="49" t="s">
        <v>275</v>
      </c>
      <c r="F1415" s="49" t="s">
        <v>1010</v>
      </c>
      <c r="G1415" s="49"/>
      <c r="H1415" s="49" t="s">
        <v>40</v>
      </c>
      <c r="I1415" s="49"/>
      <c r="J1415" s="53">
        <v>39221</v>
      </c>
      <c r="K1415" s="49" t="s">
        <v>821</v>
      </c>
      <c r="L1415" s="49" t="s">
        <v>4</v>
      </c>
      <c r="M1415" s="49" t="s">
        <v>816</v>
      </c>
      <c r="N1415" s="54">
        <v>0</v>
      </c>
      <c r="O1415" s="54">
        <v>1</v>
      </c>
      <c r="P1415" s="49" t="s">
        <v>1415</v>
      </c>
      <c r="Q1415" s="49" t="s">
        <v>1017</v>
      </c>
      <c r="R1415" s="49" t="s">
        <v>376</v>
      </c>
      <c r="S1415" s="60" t="s">
        <v>1396</v>
      </c>
      <c r="T1415" s="49"/>
      <c r="U1415" s="49"/>
      <c r="V1415" s="49"/>
      <c r="W1415" s="49"/>
      <c r="X1415" s="49"/>
      <c r="Y1415" s="49"/>
      <c r="Z1415" s="54"/>
      <c r="AA1415" s="49"/>
      <c r="AB1415" s="49"/>
      <c r="AC1415" s="49"/>
      <c r="AD1415" s="49"/>
      <c r="AE1415" s="47">
        <f t="shared" si="132"/>
        <v>0</v>
      </c>
      <c r="AF1415" s="47">
        <f t="shared" si="133"/>
        <v>0</v>
      </c>
      <c r="AG1415" s="47">
        <f t="shared" si="134"/>
        <v>1</v>
      </c>
      <c r="AH1415" s="49" t="s">
        <v>1101</v>
      </c>
      <c r="AI1415" s="49" t="s">
        <v>1159</v>
      </c>
      <c r="AJ1415" s="49" t="s">
        <v>376</v>
      </c>
      <c r="AK1415" s="47" t="s">
        <v>658</v>
      </c>
      <c r="AL1415" s="49" t="s">
        <v>1017</v>
      </c>
      <c r="AM1415" s="49" t="s">
        <v>1018</v>
      </c>
      <c r="AN1415" s="49" t="s">
        <v>376</v>
      </c>
      <c r="AO1415" s="47" t="s">
        <v>658</v>
      </c>
      <c r="AP1415" s="49"/>
      <c r="AQ1415" s="49">
        <v>1</v>
      </c>
      <c r="AR1415" s="49"/>
      <c r="AS1415" s="49">
        <v>1</v>
      </c>
      <c r="AU1415" s="49" t="s">
        <v>376</v>
      </c>
      <c r="AV1415" s="49"/>
      <c r="AW1415" s="49" t="s">
        <v>30</v>
      </c>
      <c r="AX1415" s="49"/>
      <c r="AY1415" s="49" t="s">
        <v>30</v>
      </c>
      <c r="AZ1415" s="49"/>
      <c r="BA1415" s="49"/>
      <c r="BB1415" s="57"/>
      <c r="BC1415" s="49" t="s">
        <v>30</v>
      </c>
      <c r="BD1415" s="57"/>
      <c r="BE1415" s="57" t="s">
        <v>1394</v>
      </c>
      <c r="BF1415" s="32">
        <v>1</v>
      </c>
      <c r="BG1415" s="49">
        <v>1</v>
      </c>
      <c r="BH1415" s="49"/>
      <c r="BI1415" s="49" t="s">
        <v>821</v>
      </c>
      <c r="BJ1415" s="49" t="s">
        <v>816</v>
      </c>
      <c r="BK1415" s="59">
        <v>2007</v>
      </c>
      <c r="BL1415" s="43" t="str">
        <f t="shared" si="135"/>
        <v>2007Manchester United</v>
      </c>
      <c r="BM1415" s="49" t="str">
        <f t="shared" si="136"/>
        <v>London</v>
      </c>
      <c r="BN1415" s="49"/>
      <c r="BO1415" s="49"/>
      <c r="BP1415" s="49"/>
      <c r="BQ1415" s="49"/>
      <c r="BR1415" s="49"/>
      <c r="BS1415" s="49"/>
      <c r="BT1415" s="49"/>
      <c r="BU1415" s="49"/>
      <c r="BV1415" s="49" t="s">
        <v>376</v>
      </c>
      <c r="BW1415" s="49" t="s">
        <v>376</v>
      </c>
      <c r="BX1415" s="49"/>
      <c r="BY1415" s="49"/>
      <c r="BZ1415" s="50"/>
      <c r="CA1415" s="50"/>
      <c r="CB1415" s="88" t="str">
        <f t="shared" si="137"/>
        <v>20070519</v>
      </c>
    </row>
    <row r="1416" spans="1:80" s="43" customFormat="1" ht="12.95" customHeight="1" x14ac:dyDescent="0.2">
      <c r="A1416" s="43">
        <v>1</v>
      </c>
      <c r="B1416" s="43">
        <v>8</v>
      </c>
      <c r="C1416" s="43">
        <v>2008</v>
      </c>
      <c r="D1416" s="49" t="s">
        <v>658</v>
      </c>
      <c r="E1416" s="49" t="s">
        <v>272</v>
      </c>
      <c r="F1416" s="49" t="s">
        <v>1327</v>
      </c>
      <c r="G1416" s="49"/>
      <c r="H1416" s="49" t="s">
        <v>1011</v>
      </c>
      <c r="I1416" s="49">
        <v>1</v>
      </c>
      <c r="J1416" s="53">
        <v>39455</v>
      </c>
      <c r="K1416" s="49" t="s">
        <v>816</v>
      </c>
      <c r="L1416" s="53" t="s">
        <v>3</v>
      </c>
      <c r="M1416" s="49" t="s">
        <v>804</v>
      </c>
      <c r="N1416" s="54">
        <v>2</v>
      </c>
      <c r="O1416" s="54">
        <v>1</v>
      </c>
      <c r="P1416" s="49" t="s">
        <v>1234</v>
      </c>
      <c r="Q1416" s="49" t="s">
        <v>1017</v>
      </c>
      <c r="R1416" s="49" t="s">
        <v>376</v>
      </c>
      <c r="S1416" s="49"/>
      <c r="T1416" s="49"/>
      <c r="U1416" s="49"/>
      <c r="V1416" s="49"/>
      <c r="W1416" s="49"/>
      <c r="X1416" s="49"/>
      <c r="Y1416" s="49"/>
      <c r="Z1416" s="54"/>
      <c r="AA1416" s="55">
        <v>2</v>
      </c>
      <c r="AB1416" s="55">
        <v>1</v>
      </c>
      <c r="AC1416" s="56">
        <v>0</v>
      </c>
      <c r="AD1416" s="49" t="s">
        <v>1033</v>
      </c>
      <c r="AE1416" s="47">
        <f t="shared" si="132"/>
        <v>1</v>
      </c>
      <c r="AF1416" s="47">
        <f t="shared" si="133"/>
        <v>0</v>
      </c>
      <c r="AG1416" s="47">
        <f t="shared" si="134"/>
        <v>0</v>
      </c>
      <c r="AH1416" s="49" t="s">
        <v>1017</v>
      </c>
      <c r="AI1416" s="49" t="s">
        <v>1018</v>
      </c>
      <c r="AJ1416" s="49" t="s">
        <v>376</v>
      </c>
      <c r="AK1416" s="47" t="s">
        <v>658</v>
      </c>
      <c r="AL1416" s="49" t="s">
        <v>588</v>
      </c>
      <c r="AM1416" s="49" t="s">
        <v>1175</v>
      </c>
      <c r="AN1416" s="49" t="s">
        <v>376</v>
      </c>
      <c r="AO1416" s="47" t="s">
        <v>658</v>
      </c>
      <c r="AP1416" s="49"/>
      <c r="AQ1416" s="49">
        <v>2</v>
      </c>
      <c r="AR1416" s="49"/>
      <c r="AS1416" s="49"/>
      <c r="AU1416" s="49" t="s">
        <v>376</v>
      </c>
      <c r="AV1416" s="49"/>
      <c r="AW1416" s="49" t="s">
        <v>30</v>
      </c>
      <c r="AX1416" s="49"/>
      <c r="AY1416" s="49"/>
      <c r="AZ1416" s="49" t="s">
        <v>30</v>
      </c>
      <c r="BA1416" s="49"/>
      <c r="BB1416" s="57"/>
      <c r="BC1416" s="49"/>
      <c r="BD1416" s="57"/>
      <c r="BE1416" s="57"/>
      <c r="BF1416" s="32">
        <v>1</v>
      </c>
      <c r="BG1416" s="49">
        <v>1</v>
      </c>
      <c r="BH1416" s="49"/>
      <c r="BI1416" s="49" t="s">
        <v>816</v>
      </c>
      <c r="BJ1416" s="49" t="s">
        <v>804</v>
      </c>
      <c r="BK1416" s="49">
        <v>2008</v>
      </c>
      <c r="BL1416" s="43" t="str">
        <f t="shared" si="135"/>
        <v>2008Chelsea</v>
      </c>
      <c r="BM1416" s="49" t="str">
        <f t="shared" si="136"/>
        <v>Chelsea</v>
      </c>
      <c r="BN1416" s="49"/>
      <c r="BO1416" s="49"/>
      <c r="BP1416" s="49"/>
      <c r="BQ1416" s="49"/>
      <c r="BR1416" s="49"/>
      <c r="BS1416" s="49"/>
      <c r="BT1416" s="49"/>
      <c r="BU1416" s="49"/>
      <c r="BV1416" s="49" t="s">
        <v>376</v>
      </c>
      <c r="BW1416" s="49" t="s">
        <v>376</v>
      </c>
      <c r="BX1416" s="49"/>
      <c r="BY1416" s="49"/>
      <c r="BZ1416" s="50"/>
      <c r="CA1416" s="50"/>
      <c r="CB1416" s="88" t="str">
        <f t="shared" si="137"/>
        <v>20080108</v>
      </c>
    </row>
    <row r="1417" spans="1:80" s="43" customFormat="1" ht="12.95" customHeight="1" x14ac:dyDescent="0.2">
      <c r="A1417" s="43">
        <v>1</v>
      </c>
      <c r="B1417" s="43">
        <v>8</v>
      </c>
      <c r="C1417" s="43">
        <v>2008</v>
      </c>
      <c r="D1417" s="49" t="s">
        <v>658</v>
      </c>
      <c r="E1417" s="49" t="s">
        <v>272</v>
      </c>
      <c r="F1417" s="49" t="s">
        <v>1327</v>
      </c>
      <c r="G1417" s="49"/>
      <c r="H1417" s="49" t="s">
        <v>1011</v>
      </c>
      <c r="I1417" s="49">
        <v>1</v>
      </c>
      <c r="J1417" s="53">
        <v>39455</v>
      </c>
      <c r="K1417" s="49" t="s">
        <v>804</v>
      </c>
      <c r="L1417" s="53" t="s">
        <v>4</v>
      </c>
      <c r="M1417" s="49" t="s">
        <v>816</v>
      </c>
      <c r="N1417" s="54">
        <v>1</v>
      </c>
      <c r="O1417" s="54">
        <v>2</v>
      </c>
      <c r="P1417" s="49" t="s">
        <v>1234</v>
      </c>
      <c r="Q1417" s="49" t="s">
        <v>1017</v>
      </c>
      <c r="R1417" s="49" t="s">
        <v>376</v>
      </c>
      <c r="S1417" s="49"/>
      <c r="T1417" s="49"/>
      <c r="U1417" s="49"/>
      <c r="V1417" s="49"/>
      <c r="W1417" s="49"/>
      <c r="X1417" s="49"/>
      <c r="Y1417" s="49"/>
      <c r="Z1417" s="54"/>
      <c r="AA1417" s="55">
        <v>1</v>
      </c>
      <c r="AB1417" s="55">
        <v>2</v>
      </c>
      <c r="AC1417" s="56">
        <v>1</v>
      </c>
      <c r="AD1417" s="49" t="s">
        <v>1037</v>
      </c>
      <c r="AE1417" s="47">
        <f t="shared" si="132"/>
        <v>0</v>
      </c>
      <c r="AF1417" s="47">
        <f t="shared" si="133"/>
        <v>0</v>
      </c>
      <c r="AG1417" s="47">
        <f t="shared" si="134"/>
        <v>1</v>
      </c>
      <c r="AH1417" s="49" t="s">
        <v>588</v>
      </c>
      <c r="AI1417" s="49" t="s">
        <v>1175</v>
      </c>
      <c r="AJ1417" s="49" t="s">
        <v>376</v>
      </c>
      <c r="AK1417" s="47" t="s">
        <v>658</v>
      </c>
      <c r="AL1417" s="49" t="s">
        <v>1017</v>
      </c>
      <c r="AM1417" s="49" t="s">
        <v>1018</v>
      </c>
      <c r="AN1417" s="49" t="s">
        <v>376</v>
      </c>
      <c r="AO1417" s="47" t="s">
        <v>658</v>
      </c>
      <c r="AP1417" s="49"/>
      <c r="AQ1417" s="49">
        <v>2</v>
      </c>
      <c r="AR1417" s="49"/>
      <c r="AS1417" s="49"/>
      <c r="AU1417" s="49" t="s">
        <v>376</v>
      </c>
      <c r="AV1417" s="49"/>
      <c r="AW1417" s="49" t="s">
        <v>30</v>
      </c>
      <c r="AX1417" s="49"/>
      <c r="AY1417" s="49"/>
      <c r="AZ1417" s="49" t="s">
        <v>30</v>
      </c>
      <c r="BA1417" s="49"/>
      <c r="BB1417" s="57"/>
      <c r="BC1417" s="49"/>
      <c r="BD1417" s="57"/>
      <c r="BE1417" s="57"/>
      <c r="BF1417" s="32">
        <v>1</v>
      </c>
      <c r="BG1417" s="49">
        <v>1</v>
      </c>
      <c r="BH1417" s="49"/>
      <c r="BI1417" s="49" t="s">
        <v>804</v>
      </c>
      <c r="BJ1417" s="49" t="s">
        <v>816</v>
      </c>
      <c r="BK1417" s="49">
        <v>2008</v>
      </c>
      <c r="BL1417" s="43" t="str">
        <f t="shared" si="135"/>
        <v>2008Everton</v>
      </c>
      <c r="BM1417" s="49" t="str">
        <f t="shared" si="136"/>
        <v>Chelsea</v>
      </c>
      <c r="BN1417" s="49"/>
      <c r="BO1417" s="49"/>
      <c r="BP1417" s="49"/>
      <c r="BQ1417" s="49"/>
      <c r="BR1417" s="49"/>
      <c r="BS1417" s="49"/>
      <c r="BT1417" s="49"/>
      <c r="BU1417" s="49"/>
      <c r="BV1417" s="49" t="s">
        <v>376</v>
      </c>
      <c r="BW1417" s="49" t="s">
        <v>376</v>
      </c>
      <c r="BX1417" s="49"/>
      <c r="BY1417" s="49"/>
      <c r="BZ1417" s="50"/>
      <c r="CA1417" s="50"/>
      <c r="CB1417" s="88" t="str">
        <f t="shared" si="137"/>
        <v>20080108</v>
      </c>
    </row>
    <row r="1418" spans="1:80" s="43" customFormat="1" ht="12.95" customHeight="1" x14ac:dyDescent="0.2">
      <c r="A1418" s="43">
        <v>1</v>
      </c>
      <c r="B1418" s="43">
        <v>9</v>
      </c>
      <c r="C1418" s="43">
        <v>2008</v>
      </c>
      <c r="D1418" s="49" t="s">
        <v>658</v>
      </c>
      <c r="E1418" s="49" t="s">
        <v>272</v>
      </c>
      <c r="F1418" s="49" t="s">
        <v>1327</v>
      </c>
      <c r="G1418" s="49"/>
      <c r="H1418" s="49" t="s">
        <v>1011</v>
      </c>
      <c r="I1418" s="49">
        <v>1</v>
      </c>
      <c r="J1418" s="53">
        <v>39456</v>
      </c>
      <c r="K1418" s="49" t="s">
        <v>587</v>
      </c>
      <c r="L1418" s="53" t="s">
        <v>1014</v>
      </c>
      <c r="M1418" s="49" t="s">
        <v>813</v>
      </c>
      <c r="N1418" s="54">
        <v>1</v>
      </c>
      <c r="O1418" s="54">
        <v>1</v>
      </c>
      <c r="P1418" s="49" t="s">
        <v>1414</v>
      </c>
      <c r="Q1418" s="49" t="s">
        <v>1017</v>
      </c>
      <c r="R1418" s="49" t="s">
        <v>376</v>
      </c>
      <c r="S1418" s="49"/>
      <c r="T1418" s="49"/>
      <c r="U1418" s="49"/>
      <c r="V1418" s="49"/>
      <c r="W1418" s="49"/>
      <c r="X1418" s="49"/>
      <c r="Y1418" s="49"/>
      <c r="Z1418" s="54"/>
      <c r="AA1418" s="55">
        <v>1</v>
      </c>
      <c r="AB1418" s="55">
        <v>1</v>
      </c>
      <c r="AC1418" s="56">
        <v>0</v>
      </c>
      <c r="AD1418" s="49" t="s">
        <v>1033</v>
      </c>
      <c r="AE1418" s="47">
        <f t="shared" si="132"/>
        <v>0</v>
      </c>
      <c r="AF1418" s="47">
        <f t="shared" si="133"/>
        <v>1</v>
      </c>
      <c r="AG1418" s="47">
        <f t="shared" si="134"/>
        <v>0</v>
      </c>
      <c r="AH1418" s="49" t="s">
        <v>1017</v>
      </c>
      <c r="AI1418" s="49" t="s">
        <v>1018</v>
      </c>
      <c r="AJ1418" s="49" t="s">
        <v>376</v>
      </c>
      <c r="AK1418" s="47" t="s">
        <v>658</v>
      </c>
      <c r="AL1418" s="49" t="s">
        <v>1017</v>
      </c>
      <c r="AM1418" s="49" t="s">
        <v>1018</v>
      </c>
      <c r="AN1418" s="49" t="s">
        <v>376</v>
      </c>
      <c r="AO1418" s="47" t="s">
        <v>658</v>
      </c>
      <c r="AP1418" s="49"/>
      <c r="AQ1418" s="49">
        <v>2</v>
      </c>
      <c r="AR1418" s="49"/>
      <c r="AS1418" s="49"/>
      <c r="AT1418" s="43" t="s">
        <v>1351</v>
      </c>
      <c r="AU1418" s="49" t="s">
        <v>376</v>
      </c>
      <c r="AV1418" s="49"/>
      <c r="AW1418" s="49" t="s">
        <v>30</v>
      </c>
      <c r="AX1418" s="49"/>
      <c r="AY1418" s="49"/>
      <c r="AZ1418" s="49" t="s">
        <v>30</v>
      </c>
      <c r="BA1418" s="49"/>
      <c r="BB1418" s="57"/>
      <c r="BC1418" s="49"/>
      <c r="BD1418" s="57"/>
      <c r="BE1418" s="57"/>
      <c r="BF1418" s="32">
        <v>1</v>
      </c>
      <c r="BG1418" s="49">
        <v>1</v>
      </c>
      <c r="BH1418" s="49"/>
      <c r="BI1418" s="49" t="s">
        <v>587</v>
      </c>
      <c r="BJ1418" s="49" t="s">
        <v>813</v>
      </c>
      <c r="BK1418" s="49">
        <v>2008</v>
      </c>
      <c r="BL1418" s="43" t="str">
        <f t="shared" si="135"/>
        <v>2008Arsenal</v>
      </c>
      <c r="BM1418" s="49" t="str">
        <f t="shared" si="136"/>
        <v>Arsenal</v>
      </c>
      <c r="BN1418" s="49"/>
      <c r="BO1418" s="49"/>
      <c r="BP1418" s="49"/>
      <c r="BQ1418" s="49"/>
      <c r="BR1418" s="49"/>
      <c r="BS1418" s="49"/>
      <c r="BT1418" s="49"/>
      <c r="BU1418" s="49"/>
      <c r="BV1418" s="49" t="s">
        <v>376</v>
      </c>
      <c r="BW1418" s="49" t="s">
        <v>376</v>
      </c>
      <c r="BX1418" s="49"/>
      <c r="BY1418" s="49"/>
      <c r="BZ1418" s="50"/>
      <c r="CA1418" s="50"/>
      <c r="CB1418" s="88" t="str">
        <f t="shared" si="137"/>
        <v>20080109</v>
      </c>
    </row>
    <row r="1419" spans="1:80" s="43" customFormat="1" ht="12.95" customHeight="1" x14ac:dyDescent="0.2">
      <c r="A1419" s="43">
        <v>1</v>
      </c>
      <c r="B1419" s="43">
        <v>9</v>
      </c>
      <c r="C1419" s="43">
        <v>2008</v>
      </c>
      <c r="D1419" s="49" t="s">
        <v>658</v>
      </c>
      <c r="E1419" s="49" t="s">
        <v>272</v>
      </c>
      <c r="F1419" s="49" t="s">
        <v>1327</v>
      </c>
      <c r="G1419" s="49"/>
      <c r="H1419" s="49" t="s">
        <v>1011</v>
      </c>
      <c r="I1419" s="49">
        <v>1</v>
      </c>
      <c r="J1419" s="53">
        <v>39456</v>
      </c>
      <c r="K1419" s="49" t="s">
        <v>813</v>
      </c>
      <c r="L1419" s="53" t="s">
        <v>1014</v>
      </c>
      <c r="M1419" s="49" t="s">
        <v>587</v>
      </c>
      <c r="N1419" s="54">
        <v>1</v>
      </c>
      <c r="O1419" s="54">
        <v>1</v>
      </c>
      <c r="P1419" s="49" t="s">
        <v>1414</v>
      </c>
      <c r="Q1419" s="49" t="s">
        <v>1017</v>
      </c>
      <c r="R1419" s="49" t="s">
        <v>376</v>
      </c>
      <c r="S1419" s="49"/>
      <c r="T1419" s="49"/>
      <c r="U1419" s="49"/>
      <c r="V1419" s="49"/>
      <c r="W1419" s="49"/>
      <c r="X1419" s="49"/>
      <c r="Y1419" s="49"/>
      <c r="Z1419" s="54"/>
      <c r="AA1419" s="55">
        <v>1</v>
      </c>
      <c r="AB1419" s="55">
        <v>1</v>
      </c>
      <c r="AC1419" s="56">
        <v>1</v>
      </c>
      <c r="AD1419" s="49" t="s">
        <v>1037</v>
      </c>
      <c r="AE1419" s="47">
        <f t="shared" si="132"/>
        <v>0</v>
      </c>
      <c r="AF1419" s="47">
        <f t="shared" si="133"/>
        <v>1</v>
      </c>
      <c r="AG1419" s="47">
        <f t="shared" si="134"/>
        <v>0</v>
      </c>
      <c r="AH1419" s="49" t="s">
        <v>1017</v>
      </c>
      <c r="AI1419" s="49" t="s">
        <v>1018</v>
      </c>
      <c r="AJ1419" s="49" t="s">
        <v>376</v>
      </c>
      <c r="AK1419" s="47" t="s">
        <v>658</v>
      </c>
      <c r="AL1419" s="49" t="s">
        <v>1017</v>
      </c>
      <c r="AM1419" s="49" t="s">
        <v>1018</v>
      </c>
      <c r="AN1419" s="49" t="s">
        <v>376</v>
      </c>
      <c r="AO1419" s="47" t="s">
        <v>658</v>
      </c>
      <c r="AP1419" s="49"/>
      <c r="AQ1419" s="49">
        <v>2</v>
      </c>
      <c r="AR1419" s="49"/>
      <c r="AS1419" s="49"/>
      <c r="AT1419" s="43" t="s">
        <v>1351</v>
      </c>
      <c r="AU1419" s="49" t="s">
        <v>376</v>
      </c>
      <c r="AV1419" s="49"/>
      <c r="AW1419" s="49" t="s">
        <v>30</v>
      </c>
      <c r="AX1419" s="49"/>
      <c r="AY1419" s="49"/>
      <c r="AZ1419" s="49" t="s">
        <v>30</v>
      </c>
      <c r="BA1419" s="49"/>
      <c r="BB1419" s="57"/>
      <c r="BC1419" s="49"/>
      <c r="BD1419" s="57"/>
      <c r="BE1419" s="57"/>
      <c r="BF1419" s="32">
        <v>1</v>
      </c>
      <c r="BG1419" s="49">
        <v>1</v>
      </c>
      <c r="BH1419" s="49"/>
      <c r="BI1419" s="49" t="s">
        <v>813</v>
      </c>
      <c r="BJ1419" s="49" t="s">
        <v>587</v>
      </c>
      <c r="BK1419" s="49">
        <v>2008</v>
      </c>
      <c r="BL1419" s="43" t="str">
        <f t="shared" si="135"/>
        <v>2008Tottenham Hotspur</v>
      </c>
      <c r="BM1419" s="49" t="str">
        <f t="shared" si="136"/>
        <v>Arsenal</v>
      </c>
      <c r="BN1419" s="49"/>
      <c r="BO1419" s="49"/>
      <c r="BP1419" s="49"/>
      <c r="BQ1419" s="49"/>
      <c r="BR1419" s="49"/>
      <c r="BS1419" s="49"/>
      <c r="BT1419" s="49"/>
      <c r="BU1419" s="49"/>
      <c r="BV1419" s="49" t="s">
        <v>376</v>
      </c>
      <c r="BW1419" s="49" t="s">
        <v>376</v>
      </c>
      <c r="BX1419" s="49"/>
      <c r="BY1419" s="49"/>
      <c r="BZ1419" s="50"/>
      <c r="CA1419" s="50"/>
      <c r="CB1419" s="88" t="str">
        <f t="shared" si="137"/>
        <v>20080109</v>
      </c>
    </row>
    <row r="1420" spans="1:80" s="43" customFormat="1" ht="12.95" customHeight="1" x14ac:dyDescent="0.2">
      <c r="A1420" s="43">
        <v>1</v>
      </c>
      <c r="B1420" s="43">
        <v>22</v>
      </c>
      <c r="C1420" s="43">
        <v>2008</v>
      </c>
      <c r="D1420" s="49" t="s">
        <v>658</v>
      </c>
      <c r="E1420" s="49" t="s">
        <v>272</v>
      </c>
      <c r="F1420" s="49" t="s">
        <v>1327</v>
      </c>
      <c r="G1420" s="49"/>
      <c r="H1420" s="49" t="s">
        <v>1011</v>
      </c>
      <c r="I1420" s="49">
        <v>2</v>
      </c>
      <c r="J1420" s="53">
        <v>39469</v>
      </c>
      <c r="K1420" s="49" t="s">
        <v>813</v>
      </c>
      <c r="L1420" s="53" t="s">
        <v>3</v>
      </c>
      <c r="M1420" s="49" t="s">
        <v>587</v>
      </c>
      <c r="N1420" s="54">
        <v>5</v>
      </c>
      <c r="O1420" s="54">
        <v>1</v>
      </c>
      <c r="P1420" s="49" t="s">
        <v>1222</v>
      </c>
      <c r="Q1420" s="49" t="s">
        <v>1017</v>
      </c>
      <c r="R1420" s="49" t="s">
        <v>376</v>
      </c>
      <c r="S1420" s="49"/>
      <c r="T1420" s="49"/>
      <c r="U1420" s="49"/>
      <c r="V1420" s="49"/>
      <c r="W1420" s="49"/>
      <c r="X1420" s="49"/>
      <c r="Y1420" s="49"/>
      <c r="Z1420" s="54"/>
      <c r="AA1420" s="55">
        <v>6</v>
      </c>
      <c r="AB1420" s="55">
        <v>2</v>
      </c>
      <c r="AC1420" s="56">
        <v>1</v>
      </c>
      <c r="AD1420" s="49" t="s">
        <v>1033</v>
      </c>
      <c r="AE1420" s="47">
        <f t="shared" si="132"/>
        <v>1</v>
      </c>
      <c r="AF1420" s="47">
        <f t="shared" si="133"/>
        <v>0</v>
      </c>
      <c r="AG1420" s="47">
        <f t="shared" si="134"/>
        <v>0</v>
      </c>
      <c r="AH1420" s="49" t="s">
        <v>1017</v>
      </c>
      <c r="AI1420" s="49" t="s">
        <v>1018</v>
      </c>
      <c r="AJ1420" s="49" t="s">
        <v>376</v>
      </c>
      <c r="AK1420" s="47" t="s">
        <v>658</v>
      </c>
      <c r="AL1420" s="49" t="s">
        <v>1017</v>
      </c>
      <c r="AM1420" s="49" t="s">
        <v>1018</v>
      </c>
      <c r="AN1420" s="49" t="s">
        <v>376</v>
      </c>
      <c r="AO1420" s="47" t="s">
        <v>658</v>
      </c>
      <c r="AP1420" s="49"/>
      <c r="AQ1420" s="49">
        <v>2</v>
      </c>
      <c r="AR1420" s="49"/>
      <c r="AS1420" s="49"/>
      <c r="AT1420" s="43" t="s">
        <v>1351</v>
      </c>
      <c r="AU1420" s="49" t="s">
        <v>376</v>
      </c>
      <c r="AV1420" s="49"/>
      <c r="AW1420" s="49" t="s">
        <v>30</v>
      </c>
      <c r="AX1420" s="49"/>
      <c r="AY1420" s="49"/>
      <c r="AZ1420" s="49" t="s">
        <v>30</v>
      </c>
      <c r="BA1420" s="49"/>
      <c r="BB1420" s="57"/>
      <c r="BC1420" s="49"/>
      <c r="BD1420" s="57"/>
      <c r="BE1420" s="57"/>
      <c r="BF1420" s="32">
        <v>1</v>
      </c>
      <c r="BG1420" s="49">
        <v>1</v>
      </c>
      <c r="BH1420" s="49"/>
      <c r="BI1420" s="49" t="s">
        <v>813</v>
      </c>
      <c r="BJ1420" s="49" t="s">
        <v>587</v>
      </c>
      <c r="BK1420" s="49">
        <v>2008</v>
      </c>
      <c r="BL1420" s="43" t="str">
        <f t="shared" si="135"/>
        <v>2008Tottenham Hotspur</v>
      </c>
      <c r="BM1420" s="49" t="str">
        <f t="shared" si="136"/>
        <v>Tottenham Hotspur</v>
      </c>
      <c r="BN1420" s="49"/>
      <c r="BO1420" s="49"/>
      <c r="BP1420" s="49"/>
      <c r="BQ1420" s="49"/>
      <c r="BR1420" s="49"/>
      <c r="BS1420" s="49"/>
      <c r="BT1420" s="49"/>
      <c r="BU1420" s="49"/>
      <c r="BV1420" s="49" t="s">
        <v>376</v>
      </c>
      <c r="BW1420" s="49" t="s">
        <v>376</v>
      </c>
      <c r="BX1420" s="49"/>
      <c r="BY1420" s="49"/>
      <c r="BZ1420" s="50"/>
      <c r="CA1420" s="50"/>
      <c r="CB1420" s="88" t="str">
        <f t="shared" si="137"/>
        <v>20080122</v>
      </c>
    </row>
    <row r="1421" spans="1:80" s="43" customFormat="1" ht="12.95" customHeight="1" x14ac:dyDescent="0.2">
      <c r="A1421" s="43">
        <v>1</v>
      </c>
      <c r="B1421" s="43">
        <v>22</v>
      </c>
      <c r="C1421" s="43">
        <v>2008</v>
      </c>
      <c r="D1421" s="49" t="s">
        <v>658</v>
      </c>
      <c r="E1421" s="49" t="s">
        <v>272</v>
      </c>
      <c r="F1421" s="49" t="s">
        <v>1327</v>
      </c>
      <c r="G1421" s="49"/>
      <c r="H1421" s="49" t="s">
        <v>1011</v>
      </c>
      <c r="I1421" s="49">
        <v>2</v>
      </c>
      <c r="J1421" s="53">
        <v>39469</v>
      </c>
      <c r="K1421" s="49" t="s">
        <v>587</v>
      </c>
      <c r="L1421" s="53" t="s">
        <v>4</v>
      </c>
      <c r="M1421" s="49" t="s">
        <v>813</v>
      </c>
      <c r="N1421" s="54">
        <v>1</v>
      </c>
      <c r="O1421" s="54">
        <v>5</v>
      </c>
      <c r="P1421" s="49" t="s">
        <v>1222</v>
      </c>
      <c r="Q1421" s="49" t="s">
        <v>1017</v>
      </c>
      <c r="R1421" s="49" t="s">
        <v>376</v>
      </c>
      <c r="S1421" s="49"/>
      <c r="T1421" s="49"/>
      <c r="U1421" s="49"/>
      <c r="V1421" s="49"/>
      <c r="W1421" s="49"/>
      <c r="X1421" s="49"/>
      <c r="Y1421" s="49"/>
      <c r="Z1421" s="54"/>
      <c r="AA1421" s="55">
        <v>2</v>
      </c>
      <c r="AB1421" s="55">
        <v>6</v>
      </c>
      <c r="AC1421" s="56">
        <v>1</v>
      </c>
      <c r="AD1421" s="49" t="s">
        <v>1037</v>
      </c>
      <c r="AE1421" s="47">
        <f t="shared" si="132"/>
        <v>0</v>
      </c>
      <c r="AF1421" s="47">
        <f t="shared" si="133"/>
        <v>0</v>
      </c>
      <c r="AG1421" s="47">
        <f t="shared" si="134"/>
        <v>1</v>
      </c>
      <c r="AH1421" s="49" t="s">
        <v>1017</v>
      </c>
      <c r="AI1421" s="49" t="s">
        <v>1018</v>
      </c>
      <c r="AJ1421" s="49" t="s">
        <v>376</v>
      </c>
      <c r="AK1421" s="47" t="s">
        <v>658</v>
      </c>
      <c r="AL1421" s="49" t="s">
        <v>1017</v>
      </c>
      <c r="AM1421" s="49" t="s">
        <v>1018</v>
      </c>
      <c r="AN1421" s="49" t="s">
        <v>376</v>
      </c>
      <c r="AO1421" s="47" t="s">
        <v>658</v>
      </c>
      <c r="AP1421" s="49"/>
      <c r="AQ1421" s="49">
        <v>2</v>
      </c>
      <c r="AR1421" s="49"/>
      <c r="AS1421" s="49">
        <v>1</v>
      </c>
      <c r="AT1421" s="43" t="s">
        <v>1351</v>
      </c>
      <c r="AU1421" s="49" t="s">
        <v>376</v>
      </c>
      <c r="AV1421" s="49"/>
      <c r="AW1421" s="49" t="s">
        <v>30</v>
      </c>
      <c r="AX1421" s="49"/>
      <c r="AY1421" s="49"/>
      <c r="AZ1421" s="49" t="s">
        <v>30</v>
      </c>
      <c r="BA1421" s="49"/>
      <c r="BB1421" s="57"/>
      <c r="BC1421" s="49"/>
      <c r="BD1421" s="57"/>
      <c r="BE1421" s="57"/>
      <c r="BF1421" s="32">
        <v>1</v>
      </c>
      <c r="BG1421" s="49">
        <v>1</v>
      </c>
      <c r="BH1421" s="49"/>
      <c r="BI1421" s="49" t="s">
        <v>587</v>
      </c>
      <c r="BJ1421" s="49" t="s">
        <v>813</v>
      </c>
      <c r="BK1421" s="49">
        <v>2008</v>
      </c>
      <c r="BL1421" s="43" t="str">
        <f t="shared" si="135"/>
        <v>2008Arsenal</v>
      </c>
      <c r="BM1421" s="49" t="str">
        <f t="shared" si="136"/>
        <v>Tottenham Hotspur</v>
      </c>
      <c r="BN1421" s="49"/>
      <c r="BO1421" s="49"/>
      <c r="BP1421" s="49"/>
      <c r="BQ1421" s="49"/>
      <c r="BR1421" s="49"/>
      <c r="BS1421" s="49"/>
      <c r="BT1421" s="49"/>
      <c r="BU1421" s="49"/>
      <c r="BV1421" s="49" t="s">
        <v>376</v>
      </c>
      <c r="BW1421" s="49" t="s">
        <v>376</v>
      </c>
      <c r="BX1421" s="49"/>
      <c r="BY1421" s="49"/>
      <c r="BZ1421" s="50"/>
      <c r="CA1421" s="50"/>
      <c r="CB1421" s="88" t="str">
        <f t="shared" si="137"/>
        <v>20080122</v>
      </c>
    </row>
    <row r="1422" spans="1:80" s="43" customFormat="1" ht="12.95" customHeight="1" x14ac:dyDescent="0.2">
      <c r="A1422" s="43">
        <v>1</v>
      </c>
      <c r="B1422" s="43">
        <v>23</v>
      </c>
      <c r="C1422" s="43">
        <v>2008</v>
      </c>
      <c r="D1422" s="49" t="s">
        <v>658</v>
      </c>
      <c r="E1422" s="49" t="s">
        <v>272</v>
      </c>
      <c r="F1422" s="49" t="s">
        <v>1327</v>
      </c>
      <c r="G1422" s="49"/>
      <c r="H1422" s="49" t="s">
        <v>1011</v>
      </c>
      <c r="I1422" s="49">
        <v>2</v>
      </c>
      <c r="J1422" s="53">
        <v>39470</v>
      </c>
      <c r="K1422" s="49" t="s">
        <v>804</v>
      </c>
      <c r="L1422" s="53" t="s">
        <v>4</v>
      </c>
      <c r="M1422" s="49" t="s">
        <v>816</v>
      </c>
      <c r="N1422" s="54">
        <v>0</v>
      </c>
      <c r="O1422" s="54">
        <v>1</v>
      </c>
      <c r="P1422" s="49" t="s">
        <v>1184</v>
      </c>
      <c r="Q1422" s="49" t="s">
        <v>588</v>
      </c>
      <c r="R1422" s="49" t="s">
        <v>376</v>
      </c>
      <c r="S1422" s="49"/>
      <c r="T1422" s="49"/>
      <c r="U1422" s="49"/>
      <c r="V1422" s="49"/>
      <c r="W1422" s="49"/>
      <c r="X1422" s="49"/>
      <c r="Y1422" s="49"/>
      <c r="Z1422" s="54"/>
      <c r="AA1422" s="55">
        <v>1</v>
      </c>
      <c r="AB1422" s="55">
        <v>3</v>
      </c>
      <c r="AC1422" s="56">
        <v>1</v>
      </c>
      <c r="AD1422" s="49" t="s">
        <v>1033</v>
      </c>
      <c r="AE1422" s="47">
        <f t="shared" si="132"/>
        <v>0</v>
      </c>
      <c r="AF1422" s="47">
        <f t="shared" si="133"/>
        <v>0</v>
      </c>
      <c r="AG1422" s="47">
        <f t="shared" si="134"/>
        <v>1</v>
      </c>
      <c r="AH1422" s="49" t="s">
        <v>588</v>
      </c>
      <c r="AI1422" s="49" t="s">
        <v>1175</v>
      </c>
      <c r="AJ1422" s="49" t="s">
        <v>376</v>
      </c>
      <c r="AK1422" s="47" t="s">
        <v>658</v>
      </c>
      <c r="AL1422" s="49" t="s">
        <v>1017</v>
      </c>
      <c r="AM1422" s="49" t="s">
        <v>1018</v>
      </c>
      <c r="AN1422" s="49" t="s">
        <v>376</v>
      </c>
      <c r="AO1422" s="47" t="s">
        <v>658</v>
      </c>
      <c r="AP1422" s="49"/>
      <c r="AQ1422" s="49">
        <v>2</v>
      </c>
      <c r="AR1422" s="49"/>
      <c r="AS1422" s="49">
        <v>1</v>
      </c>
      <c r="AU1422" s="49" t="s">
        <v>376</v>
      </c>
      <c r="AV1422" s="49"/>
      <c r="AW1422" s="49" t="s">
        <v>30</v>
      </c>
      <c r="AX1422" s="49"/>
      <c r="AY1422" s="49"/>
      <c r="AZ1422" s="49" t="s">
        <v>30</v>
      </c>
      <c r="BA1422" s="49"/>
      <c r="BB1422" s="57"/>
      <c r="BC1422" s="49"/>
      <c r="BD1422" s="57"/>
      <c r="BE1422" s="57"/>
      <c r="BF1422" s="32">
        <v>1</v>
      </c>
      <c r="BG1422" s="49">
        <v>1</v>
      </c>
      <c r="BH1422" s="49"/>
      <c r="BI1422" s="49" t="s">
        <v>804</v>
      </c>
      <c r="BJ1422" s="49" t="s">
        <v>816</v>
      </c>
      <c r="BK1422" s="49">
        <v>2008</v>
      </c>
      <c r="BL1422" s="43" t="str">
        <f t="shared" si="135"/>
        <v>2008Everton</v>
      </c>
      <c r="BM1422" s="49" t="str">
        <f t="shared" si="136"/>
        <v>Everton</v>
      </c>
      <c r="BN1422" s="49"/>
      <c r="BO1422" s="49"/>
      <c r="BP1422" s="49"/>
      <c r="BQ1422" s="49"/>
      <c r="BR1422" s="49"/>
      <c r="BS1422" s="49"/>
      <c r="BT1422" s="49"/>
      <c r="BU1422" s="49"/>
      <c r="BV1422" s="49" t="s">
        <v>376</v>
      </c>
      <c r="BW1422" s="49" t="s">
        <v>376</v>
      </c>
      <c r="BX1422" s="49"/>
      <c r="BY1422" s="49"/>
      <c r="BZ1422" s="50"/>
      <c r="CA1422" s="50"/>
      <c r="CB1422" s="88" t="str">
        <f t="shared" si="137"/>
        <v>20080123</v>
      </c>
    </row>
    <row r="1423" spans="1:80" s="43" customFormat="1" ht="12.95" customHeight="1" x14ac:dyDescent="0.2">
      <c r="A1423" s="43">
        <v>1</v>
      </c>
      <c r="B1423" s="43">
        <v>23</v>
      </c>
      <c r="C1423" s="43">
        <v>2008</v>
      </c>
      <c r="D1423" s="49" t="s">
        <v>658</v>
      </c>
      <c r="E1423" s="49" t="s">
        <v>272</v>
      </c>
      <c r="F1423" s="49" t="s">
        <v>1327</v>
      </c>
      <c r="G1423" s="49"/>
      <c r="H1423" s="49" t="s">
        <v>1011</v>
      </c>
      <c r="I1423" s="49">
        <v>2</v>
      </c>
      <c r="J1423" s="53">
        <v>39470</v>
      </c>
      <c r="K1423" s="49" t="s">
        <v>816</v>
      </c>
      <c r="L1423" s="53" t="s">
        <v>3</v>
      </c>
      <c r="M1423" s="49" t="s">
        <v>804</v>
      </c>
      <c r="N1423" s="54">
        <v>1</v>
      </c>
      <c r="O1423" s="54">
        <v>0</v>
      </c>
      <c r="P1423" s="49" t="s">
        <v>1184</v>
      </c>
      <c r="Q1423" s="49" t="s">
        <v>588</v>
      </c>
      <c r="R1423" s="49" t="s">
        <v>376</v>
      </c>
      <c r="S1423" s="49"/>
      <c r="T1423" s="49"/>
      <c r="U1423" s="49"/>
      <c r="V1423" s="49"/>
      <c r="W1423" s="49"/>
      <c r="X1423" s="49"/>
      <c r="Y1423" s="49"/>
      <c r="Z1423" s="54"/>
      <c r="AA1423" s="55">
        <v>3</v>
      </c>
      <c r="AB1423" s="55">
        <v>1</v>
      </c>
      <c r="AC1423" s="56">
        <v>1</v>
      </c>
      <c r="AD1423" s="49" t="s">
        <v>1037</v>
      </c>
      <c r="AE1423" s="47">
        <f t="shared" si="132"/>
        <v>1</v>
      </c>
      <c r="AF1423" s="47">
        <f t="shared" si="133"/>
        <v>0</v>
      </c>
      <c r="AG1423" s="47">
        <f t="shared" si="134"/>
        <v>0</v>
      </c>
      <c r="AH1423" s="49" t="s">
        <v>1017</v>
      </c>
      <c r="AI1423" s="49" t="s">
        <v>1018</v>
      </c>
      <c r="AJ1423" s="49" t="s">
        <v>376</v>
      </c>
      <c r="AK1423" s="47" t="s">
        <v>658</v>
      </c>
      <c r="AL1423" s="49" t="s">
        <v>588</v>
      </c>
      <c r="AM1423" s="49" t="s">
        <v>1175</v>
      </c>
      <c r="AN1423" s="49" t="s">
        <v>376</v>
      </c>
      <c r="AO1423" s="47" t="s">
        <v>658</v>
      </c>
      <c r="AP1423" s="49"/>
      <c r="AQ1423" s="49">
        <v>2</v>
      </c>
      <c r="AR1423" s="49"/>
      <c r="AS1423" s="49"/>
      <c r="AU1423" s="49" t="s">
        <v>376</v>
      </c>
      <c r="AV1423" s="49"/>
      <c r="AW1423" s="49" t="s">
        <v>30</v>
      </c>
      <c r="AX1423" s="49"/>
      <c r="AY1423" s="49"/>
      <c r="AZ1423" s="49" t="s">
        <v>30</v>
      </c>
      <c r="BA1423" s="49"/>
      <c r="BB1423" s="57"/>
      <c r="BC1423" s="49"/>
      <c r="BD1423" s="57"/>
      <c r="BE1423" s="57"/>
      <c r="BF1423" s="32">
        <v>1</v>
      </c>
      <c r="BG1423" s="49">
        <v>1</v>
      </c>
      <c r="BH1423" s="49"/>
      <c r="BI1423" s="49" t="s">
        <v>816</v>
      </c>
      <c r="BJ1423" s="49" t="s">
        <v>804</v>
      </c>
      <c r="BK1423" s="49">
        <v>2008</v>
      </c>
      <c r="BL1423" s="43" t="str">
        <f t="shared" si="135"/>
        <v>2008Chelsea</v>
      </c>
      <c r="BM1423" s="49" t="str">
        <f t="shared" si="136"/>
        <v>Everton</v>
      </c>
      <c r="BN1423" s="49"/>
      <c r="BO1423" s="49"/>
      <c r="BP1423" s="49"/>
      <c r="BQ1423" s="49"/>
      <c r="BR1423" s="49"/>
      <c r="BS1423" s="49"/>
      <c r="BT1423" s="49"/>
      <c r="BU1423" s="49"/>
      <c r="BV1423" s="49" t="s">
        <v>376</v>
      </c>
      <c r="BW1423" s="49" t="s">
        <v>376</v>
      </c>
      <c r="BX1423" s="49"/>
      <c r="BY1423" s="49"/>
      <c r="BZ1423" s="50"/>
      <c r="CA1423" s="50"/>
      <c r="CB1423" s="88" t="str">
        <f t="shared" si="137"/>
        <v>20080123</v>
      </c>
    </row>
    <row r="1424" spans="1:80" s="43" customFormat="1" ht="12.95" customHeight="1" x14ac:dyDescent="0.2">
      <c r="A1424" s="43">
        <v>2</v>
      </c>
      <c r="B1424" s="43">
        <v>24</v>
      </c>
      <c r="C1424" s="43">
        <v>2008</v>
      </c>
      <c r="D1424" s="49" t="s">
        <v>658</v>
      </c>
      <c r="E1424" s="49" t="s">
        <v>272</v>
      </c>
      <c r="F1424" s="49" t="s">
        <v>1327</v>
      </c>
      <c r="G1424" s="49"/>
      <c r="H1424" s="49" t="s">
        <v>40</v>
      </c>
      <c r="I1424" s="49"/>
      <c r="J1424" s="53">
        <v>39502</v>
      </c>
      <c r="K1424" s="49" t="s">
        <v>813</v>
      </c>
      <c r="L1424" s="53" t="s">
        <v>3</v>
      </c>
      <c r="M1424" s="49" t="s">
        <v>816</v>
      </c>
      <c r="N1424" s="54">
        <v>2</v>
      </c>
      <c r="O1424" s="54">
        <v>1</v>
      </c>
      <c r="P1424" s="49" t="s">
        <v>1415</v>
      </c>
      <c r="Q1424" s="49" t="s">
        <v>1017</v>
      </c>
      <c r="R1424" s="49" t="s">
        <v>376</v>
      </c>
      <c r="S1424" s="49" t="s">
        <v>1396</v>
      </c>
      <c r="T1424" s="49"/>
      <c r="U1424" s="49"/>
      <c r="V1424" s="49"/>
      <c r="W1424" s="49"/>
      <c r="X1424" s="49"/>
      <c r="Y1424" s="49"/>
      <c r="Z1424" s="54"/>
      <c r="AA1424" s="49"/>
      <c r="AB1424" s="49"/>
      <c r="AC1424" s="49"/>
      <c r="AD1424" s="49"/>
      <c r="AE1424" s="47">
        <f t="shared" si="132"/>
        <v>1</v>
      </c>
      <c r="AF1424" s="47">
        <f t="shared" si="133"/>
        <v>0</v>
      </c>
      <c r="AG1424" s="47">
        <f t="shared" si="134"/>
        <v>0</v>
      </c>
      <c r="AH1424" s="49" t="s">
        <v>1017</v>
      </c>
      <c r="AI1424" s="49" t="s">
        <v>1018</v>
      </c>
      <c r="AJ1424" s="49" t="s">
        <v>376</v>
      </c>
      <c r="AK1424" s="47" t="s">
        <v>658</v>
      </c>
      <c r="AL1424" s="49" t="s">
        <v>1017</v>
      </c>
      <c r="AM1424" s="49" t="s">
        <v>1018</v>
      </c>
      <c r="AN1424" s="49" t="s">
        <v>376</v>
      </c>
      <c r="AO1424" s="47" t="s">
        <v>658</v>
      </c>
      <c r="AP1424" s="49"/>
      <c r="AQ1424" s="49">
        <v>1</v>
      </c>
      <c r="AR1424" s="49"/>
      <c r="AS1424" s="49" t="s">
        <v>1393</v>
      </c>
      <c r="AU1424" s="49" t="s">
        <v>376</v>
      </c>
      <c r="AV1424" s="49"/>
      <c r="AW1424" s="49" t="s">
        <v>30</v>
      </c>
      <c r="AX1424" s="49"/>
      <c r="AY1424" s="49"/>
      <c r="AZ1424" s="54" t="s">
        <v>30</v>
      </c>
      <c r="BA1424" s="49"/>
      <c r="BB1424" s="57" t="s">
        <v>30</v>
      </c>
      <c r="BC1424" s="49" t="s">
        <v>30</v>
      </c>
      <c r="BD1424" s="57"/>
      <c r="BE1424" s="57" t="s">
        <v>1400</v>
      </c>
      <c r="BF1424" s="32">
        <v>1</v>
      </c>
      <c r="BG1424" s="49">
        <v>1</v>
      </c>
      <c r="BH1424" s="49"/>
      <c r="BI1424" s="49" t="s">
        <v>813</v>
      </c>
      <c r="BJ1424" s="49" t="s">
        <v>816</v>
      </c>
      <c r="BK1424" s="49">
        <v>2008</v>
      </c>
      <c r="BL1424" s="43" t="str">
        <f t="shared" si="135"/>
        <v>2008Tottenham Hotspur</v>
      </c>
      <c r="BM1424" s="49" t="str">
        <f t="shared" si="136"/>
        <v>London</v>
      </c>
      <c r="BN1424" s="49"/>
      <c r="BO1424" s="49"/>
      <c r="BP1424" s="49"/>
      <c r="BQ1424" s="49"/>
      <c r="BR1424" s="49"/>
      <c r="BS1424" s="49"/>
      <c r="BT1424" s="49"/>
      <c r="BU1424" s="49"/>
      <c r="BV1424" s="49" t="s">
        <v>376</v>
      </c>
      <c r="BW1424" s="49" t="s">
        <v>376</v>
      </c>
      <c r="BX1424" s="49"/>
      <c r="BY1424" s="49"/>
      <c r="BZ1424" s="50"/>
      <c r="CA1424" s="50"/>
      <c r="CB1424" s="88" t="str">
        <f t="shared" si="137"/>
        <v>20080224</v>
      </c>
    </row>
    <row r="1425" spans="1:80" s="43" customFormat="1" ht="12.95" customHeight="1" x14ac:dyDescent="0.2">
      <c r="A1425" s="43">
        <v>2</v>
      </c>
      <c r="B1425" s="43">
        <v>24</v>
      </c>
      <c r="C1425" s="43">
        <v>2008</v>
      </c>
      <c r="D1425" s="49" t="s">
        <v>658</v>
      </c>
      <c r="E1425" s="49" t="s">
        <v>272</v>
      </c>
      <c r="F1425" s="49" t="s">
        <v>1327</v>
      </c>
      <c r="G1425" s="49"/>
      <c r="H1425" s="49" t="s">
        <v>40</v>
      </c>
      <c r="I1425" s="49"/>
      <c r="J1425" s="53">
        <v>39502</v>
      </c>
      <c r="K1425" s="49" t="s">
        <v>816</v>
      </c>
      <c r="L1425" s="53" t="s">
        <v>4</v>
      </c>
      <c r="M1425" s="49" t="s">
        <v>813</v>
      </c>
      <c r="N1425" s="54">
        <v>1</v>
      </c>
      <c r="O1425" s="54">
        <v>2</v>
      </c>
      <c r="P1425" s="49" t="s">
        <v>1415</v>
      </c>
      <c r="Q1425" s="49" t="s">
        <v>1017</v>
      </c>
      <c r="R1425" s="49" t="s">
        <v>376</v>
      </c>
      <c r="S1425" s="49" t="s">
        <v>1396</v>
      </c>
      <c r="T1425" s="49"/>
      <c r="U1425" s="49"/>
      <c r="V1425" s="49"/>
      <c r="W1425" s="49"/>
      <c r="X1425" s="49"/>
      <c r="Y1425" s="49"/>
      <c r="Z1425" s="54"/>
      <c r="AA1425" s="49"/>
      <c r="AB1425" s="49"/>
      <c r="AC1425" s="49"/>
      <c r="AD1425" s="49"/>
      <c r="AE1425" s="47">
        <f t="shared" si="132"/>
        <v>0</v>
      </c>
      <c r="AF1425" s="47">
        <f t="shared" si="133"/>
        <v>0</v>
      </c>
      <c r="AG1425" s="47">
        <f t="shared" si="134"/>
        <v>1</v>
      </c>
      <c r="AH1425" s="49" t="s">
        <v>1017</v>
      </c>
      <c r="AI1425" s="49" t="s">
        <v>1018</v>
      </c>
      <c r="AJ1425" s="49" t="s">
        <v>376</v>
      </c>
      <c r="AK1425" s="47" t="s">
        <v>658</v>
      </c>
      <c r="AL1425" s="49" t="s">
        <v>1017</v>
      </c>
      <c r="AM1425" s="49" t="s">
        <v>1018</v>
      </c>
      <c r="AN1425" s="49" t="s">
        <v>376</v>
      </c>
      <c r="AO1425" s="47" t="s">
        <v>658</v>
      </c>
      <c r="AP1425" s="49"/>
      <c r="AQ1425" s="49">
        <v>1</v>
      </c>
      <c r="AR1425" s="49"/>
      <c r="AS1425" s="49">
        <v>1</v>
      </c>
      <c r="AU1425" s="49" t="s">
        <v>376</v>
      </c>
      <c r="AV1425" s="49"/>
      <c r="AW1425" s="49" t="s">
        <v>30</v>
      </c>
      <c r="AX1425" s="49"/>
      <c r="AY1425" s="49"/>
      <c r="AZ1425" s="49" t="s">
        <v>30</v>
      </c>
      <c r="BA1425" s="49"/>
      <c r="BB1425" s="57"/>
      <c r="BC1425" s="49" t="s">
        <v>30</v>
      </c>
      <c r="BD1425" s="57"/>
      <c r="BE1425" s="57"/>
      <c r="BF1425" s="32">
        <v>1</v>
      </c>
      <c r="BG1425" s="49">
        <v>1</v>
      </c>
      <c r="BH1425" s="49"/>
      <c r="BI1425" s="49" t="s">
        <v>816</v>
      </c>
      <c r="BJ1425" s="49" t="s">
        <v>813</v>
      </c>
      <c r="BK1425" s="49">
        <v>2008</v>
      </c>
      <c r="BL1425" s="43" t="str">
        <f t="shared" si="135"/>
        <v>2008Chelsea</v>
      </c>
      <c r="BM1425" s="49" t="str">
        <f t="shared" si="136"/>
        <v>London</v>
      </c>
      <c r="BN1425" s="49"/>
      <c r="BO1425" s="49"/>
      <c r="BP1425" s="49"/>
      <c r="BQ1425" s="49"/>
      <c r="BR1425" s="49"/>
      <c r="BS1425" s="49"/>
      <c r="BT1425" s="49"/>
      <c r="BU1425" s="49"/>
      <c r="BV1425" s="49" t="s">
        <v>376</v>
      </c>
      <c r="BW1425" s="49" t="s">
        <v>376</v>
      </c>
      <c r="BX1425" s="49"/>
      <c r="BY1425" s="49"/>
      <c r="BZ1425" s="50"/>
      <c r="CA1425" s="50"/>
      <c r="CB1425" s="88" t="str">
        <f t="shared" si="137"/>
        <v>20080224</v>
      </c>
    </row>
    <row r="1426" spans="1:80" s="43" customFormat="1" ht="12.95" customHeight="1" x14ac:dyDescent="0.2">
      <c r="A1426" s="43">
        <v>4</v>
      </c>
      <c r="B1426" s="43">
        <v>5</v>
      </c>
      <c r="C1426" s="43">
        <v>2008</v>
      </c>
      <c r="D1426" s="49" t="s">
        <v>658</v>
      </c>
      <c r="E1426" s="49" t="s">
        <v>272</v>
      </c>
      <c r="F1426" s="49" t="s">
        <v>1010</v>
      </c>
      <c r="G1426" s="49"/>
      <c r="H1426" s="49" t="s">
        <v>1011</v>
      </c>
      <c r="I1426" s="49"/>
      <c r="J1426" s="53">
        <v>39543</v>
      </c>
      <c r="K1426" s="49" t="s">
        <v>1280</v>
      </c>
      <c r="L1426" s="53" t="s">
        <v>3</v>
      </c>
      <c r="M1426" s="49" t="s">
        <v>1124</v>
      </c>
      <c r="N1426" s="54">
        <v>1</v>
      </c>
      <c r="O1426" s="54">
        <v>0</v>
      </c>
      <c r="P1426" s="49" t="s">
        <v>1415</v>
      </c>
      <c r="Q1426" s="49" t="s">
        <v>1017</v>
      </c>
      <c r="R1426" s="49" t="s">
        <v>376</v>
      </c>
      <c r="S1426" s="49"/>
      <c r="T1426" s="49"/>
      <c r="U1426" s="49"/>
      <c r="V1426" s="49"/>
      <c r="W1426" s="49"/>
      <c r="X1426" s="49"/>
      <c r="Y1426" s="49"/>
      <c r="Z1426" s="54"/>
      <c r="AA1426" s="49"/>
      <c r="AB1426" s="49"/>
      <c r="AC1426" s="49"/>
      <c r="AD1426" s="49"/>
      <c r="AE1426" s="47">
        <f t="shared" si="132"/>
        <v>1</v>
      </c>
      <c r="AF1426" s="47">
        <f t="shared" si="133"/>
        <v>0</v>
      </c>
      <c r="AG1426" s="47">
        <f t="shared" si="134"/>
        <v>0</v>
      </c>
      <c r="AH1426" s="49" t="s">
        <v>1280</v>
      </c>
      <c r="AI1426" s="49" t="s">
        <v>1199</v>
      </c>
      <c r="AJ1426" s="49" t="s">
        <v>376</v>
      </c>
      <c r="AK1426" s="47" t="s">
        <v>658</v>
      </c>
      <c r="AL1426" s="49" t="s">
        <v>1111</v>
      </c>
      <c r="AM1426" s="49" t="s">
        <v>1126</v>
      </c>
      <c r="AN1426" s="49" t="s">
        <v>376</v>
      </c>
      <c r="AO1426" s="47" t="s">
        <v>658</v>
      </c>
      <c r="AP1426" s="49"/>
      <c r="AQ1426" s="49">
        <v>2</v>
      </c>
      <c r="AR1426" s="49"/>
      <c r="AS1426" s="49"/>
      <c r="AU1426" s="49" t="s">
        <v>376</v>
      </c>
      <c r="AV1426" s="49"/>
      <c r="AW1426" s="49" t="s">
        <v>30</v>
      </c>
      <c r="AX1426" s="49"/>
      <c r="AY1426" s="49" t="s">
        <v>30</v>
      </c>
      <c r="AZ1426" s="49"/>
      <c r="BA1426" s="49"/>
      <c r="BB1426" s="57"/>
      <c r="BC1426" s="49"/>
      <c r="BD1426" s="57"/>
      <c r="BE1426" s="57"/>
      <c r="BF1426" s="32">
        <v>1</v>
      </c>
      <c r="BG1426" s="49">
        <v>1</v>
      </c>
      <c r="BH1426" s="49"/>
      <c r="BI1426" s="49" t="s">
        <v>1280</v>
      </c>
      <c r="BJ1426" s="49" t="s">
        <v>1124</v>
      </c>
      <c r="BK1426" s="49">
        <v>2008</v>
      </c>
      <c r="BL1426" s="43" t="str">
        <f t="shared" si="135"/>
        <v>2008Portsmouth</v>
      </c>
      <c r="BM1426" s="49" t="str">
        <f t="shared" si="136"/>
        <v>London</v>
      </c>
      <c r="BN1426" s="49"/>
      <c r="BO1426" s="49"/>
      <c r="BP1426" s="49"/>
      <c r="BQ1426" s="49"/>
      <c r="BR1426" s="49"/>
      <c r="BS1426" s="49"/>
      <c r="BT1426" s="49"/>
      <c r="BU1426" s="49"/>
      <c r="BV1426" s="49" t="s">
        <v>376</v>
      </c>
      <c r="BW1426" s="49" t="s">
        <v>376</v>
      </c>
      <c r="BX1426" s="49"/>
      <c r="BY1426" s="49"/>
      <c r="BZ1426" s="50"/>
      <c r="CA1426" s="50"/>
      <c r="CB1426" s="88" t="str">
        <f t="shared" si="137"/>
        <v>20080405</v>
      </c>
    </row>
    <row r="1427" spans="1:80" s="43" customFormat="1" ht="12.95" customHeight="1" x14ac:dyDescent="0.2">
      <c r="A1427" s="43">
        <v>4</v>
      </c>
      <c r="B1427" s="43">
        <v>5</v>
      </c>
      <c r="C1427" s="43">
        <v>2008</v>
      </c>
      <c r="D1427" s="43" t="s">
        <v>658</v>
      </c>
      <c r="E1427" s="43" t="s">
        <v>272</v>
      </c>
      <c r="F1427" s="44" t="s">
        <v>1010</v>
      </c>
      <c r="H1427" s="44" t="s">
        <v>1011</v>
      </c>
      <c r="I1427" s="44"/>
      <c r="J1427" s="61">
        <v>39543</v>
      </c>
      <c r="K1427" s="43" t="s">
        <v>1124</v>
      </c>
      <c r="L1427" s="43" t="s">
        <v>4</v>
      </c>
      <c r="M1427" s="43" t="s">
        <v>1280</v>
      </c>
      <c r="N1427" s="46">
        <v>0</v>
      </c>
      <c r="O1427" s="46">
        <v>1</v>
      </c>
      <c r="P1427" s="32" t="s">
        <v>1415</v>
      </c>
      <c r="Q1427" s="44" t="s">
        <v>1017</v>
      </c>
      <c r="R1427" s="44" t="s">
        <v>376</v>
      </c>
      <c r="AE1427" s="47">
        <f t="shared" si="132"/>
        <v>0</v>
      </c>
      <c r="AF1427" s="47">
        <f t="shared" si="133"/>
        <v>0</v>
      </c>
      <c r="AG1427" s="47">
        <f t="shared" si="134"/>
        <v>1</v>
      </c>
      <c r="AH1427" s="43" t="s">
        <v>1111</v>
      </c>
      <c r="AI1427" s="43" t="s">
        <v>1126</v>
      </c>
      <c r="AJ1427" s="43" t="s">
        <v>376</v>
      </c>
      <c r="AK1427" s="43" t="s">
        <v>658</v>
      </c>
      <c r="AL1427" s="43" t="s">
        <v>1280</v>
      </c>
      <c r="AM1427" s="43" t="s">
        <v>1199</v>
      </c>
      <c r="AN1427" s="43" t="s">
        <v>376</v>
      </c>
      <c r="AO1427" s="43" t="s">
        <v>658</v>
      </c>
      <c r="AQ1427" s="43">
        <v>2</v>
      </c>
      <c r="AU1427" s="43" t="s">
        <v>376</v>
      </c>
      <c r="AW1427" s="43" t="s">
        <v>30</v>
      </c>
      <c r="AY1427" s="43" t="s">
        <v>30</v>
      </c>
      <c r="BA1427" s="44"/>
      <c r="BB1427" s="48"/>
      <c r="BF1427" s="43">
        <v>1</v>
      </c>
      <c r="BG1427" s="43">
        <v>2</v>
      </c>
      <c r="BH1427" s="43">
        <v>1</v>
      </c>
      <c r="BI1427" s="43" t="s">
        <v>1124</v>
      </c>
      <c r="BJ1427" s="43" t="s">
        <v>1280</v>
      </c>
      <c r="BK1427" s="43">
        <v>2008</v>
      </c>
      <c r="BL1427" s="43" t="str">
        <f t="shared" si="135"/>
        <v>2008West Bromwich Albion</v>
      </c>
      <c r="BM1427" s="49" t="str">
        <f t="shared" si="136"/>
        <v>London</v>
      </c>
      <c r="BV1427" s="43" t="s">
        <v>376</v>
      </c>
      <c r="BW1427" s="43" t="s">
        <v>376</v>
      </c>
      <c r="BY1427" s="49"/>
      <c r="BZ1427" s="50"/>
      <c r="CA1427" s="50"/>
      <c r="CB1427" s="88" t="str">
        <f t="shared" si="137"/>
        <v>20080405</v>
      </c>
    </row>
    <row r="1428" spans="1:80" s="43" customFormat="1" ht="12.95" customHeight="1" x14ac:dyDescent="0.2">
      <c r="A1428" s="43">
        <v>4</v>
      </c>
      <c r="B1428" s="43">
        <v>6</v>
      </c>
      <c r="C1428" s="43">
        <v>2008</v>
      </c>
      <c r="D1428" s="43" t="s">
        <v>658</v>
      </c>
      <c r="E1428" s="43" t="s">
        <v>272</v>
      </c>
      <c r="F1428" s="44" t="s">
        <v>1010</v>
      </c>
      <c r="H1428" s="44" t="s">
        <v>1011</v>
      </c>
      <c r="I1428" s="44"/>
      <c r="J1428" s="61">
        <v>39544</v>
      </c>
      <c r="K1428" s="43" t="s">
        <v>1262</v>
      </c>
      <c r="L1428" s="43" t="s">
        <v>3</v>
      </c>
      <c r="M1428" s="43" t="s">
        <v>1239</v>
      </c>
      <c r="N1428" s="46">
        <v>1</v>
      </c>
      <c r="O1428" s="46">
        <v>0</v>
      </c>
      <c r="P1428" s="32" t="s">
        <v>1415</v>
      </c>
      <c r="Q1428" s="44" t="s">
        <v>1017</v>
      </c>
      <c r="R1428" s="44" t="s">
        <v>376</v>
      </c>
      <c r="AE1428" s="47">
        <f t="shared" si="132"/>
        <v>1</v>
      </c>
      <c r="AF1428" s="47">
        <f t="shared" si="133"/>
        <v>0</v>
      </c>
      <c r="AG1428" s="47">
        <f t="shared" si="134"/>
        <v>0</v>
      </c>
      <c r="AH1428" s="43" t="s">
        <v>1263</v>
      </c>
      <c r="AI1428" s="43" t="s">
        <v>1264</v>
      </c>
      <c r="AJ1428" s="43" t="s">
        <v>376</v>
      </c>
      <c r="AK1428" s="43" t="s">
        <v>658</v>
      </c>
      <c r="AL1428" s="43" t="s">
        <v>1239</v>
      </c>
      <c r="AM1428" s="43" t="s">
        <v>1242</v>
      </c>
      <c r="AN1428" s="43" t="s">
        <v>376</v>
      </c>
      <c r="AO1428" s="43" t="s">
        <v>658</v>
      </c>
      <c r="AQ1428" s="43">
        <v>2</v>
      </c>
      <c r="AU1428" s="43" t="s">
        <v>376</v>
      </c>
      <c r="AW1428" s="43" t="s">
        <v>30</v>
      </c>
      <c r="AY1428" s="43" t="s">
        <v>30</v>
      </c>
      <c r="BA1428" s="44"/>
      <c r="BB1428" s="48"/>
      <c r="BF1428" s="43">
        <v>1</v>
      </c>
      <c r="BG1428" s="43">
        <v>2</v>
      </c>
      <c r="BH1428" s="43">
        <v>2</v>
      </c>
      <c r="BI1428" s="43" t="s">
        <v>1262</v>
      </c>
      <c r="BJ1428" s="43" t="s">
        <v>1239</v>
      </c>
      <c r="BK1428" s="43">
        <v>2008</v>
      </c>
      <c r="BL1428" s="43" t="str">
        <f t="shared" si="135"/>
        <v>2008Cardiff City</v>
      </c>
      <c r="BM1428" s="49" t="str">
        <f t="shared" si="136"/>
        <v>London</v>
      </c>
      <c r="BV1428" s="43" t="s">
        <v>376</v>
      </c>
      <c r="BW1428" s="43" t="s">
        <v>376</v>
      </c>
      <c r="BY1428" s="49"/>
      <c r="BZ1428" s="50"/>
      <c r="CA1428" s="50"/>
      <c r="CB1428" s="88" t="str">
        <f t="shared" si="137"/>
        <v>20080406</v>
      </c>
    </row>
    <row r="1429" spans="1:80" s="43" customFormat="1" ht="12.95" customHeight="1" x14ac:dyDescent="0.2">
      <c r="A1429" s="43">
        <v>4</v>
      </c>
      <c r="B1429" s="43">
        <v>6</v>
      </c>
      <c r="C1429" s="43">
        <v>2008</v>
      </c>
      <c r="D1429" s="43" t="s">
        <v>658</v>
      </c>
      <c r="E1429" s="43" t="s">
        <v>272</v>
      </c>
      <c r="F1429" s="44" t="s">
        <v>1010</v>
      </c>
      <c r="H1429" s="44" t="s">
        <v>1011</v>
      </c>
      <c r="I1429" s="44"/>
      <c r="J1429" s="61">
        <v>39544</v>
      </c>
      <c r="K1429" s="43" t="s">
        <v>1239</v>
      </c>
      <c r="L1429" s="43" t="s">
        <v>4</v>
      </c>
      <c r="M1429" s="43" t="s">
        <v>1262</v>
      </c>
      <c r="N1429" s="46">
        <v>0</v>
      </c>
      <c r="O1429" s="46">
        <v>1</v>
      </c>
      <c r="P1429" s="32" t="s">
        <v>1415</v>
      </c>
      <c r="Q1429" s="44" t="s">
        <v>1017</v>
      </c>
      <c r="R1429" s="44" t="s">
        <v>376</v>
      </c>
      <c r="AE1429" s="47">
        <f t="shared" si="132"/>
        <v>0</v>
      </c>
      <c r="AF1429" s="47">
        <f t="shared" si="133"/>
        <v>0</v>
      </c>
      <c r="AG1429" s="47">
        <f t="shared" si="134"/>
        <v>1</v>
      </c>
      <c r="AH1429" s="43" t="s">
        <v>1239</v>
      </c>
      <c r="AI1429" s="43" t="s">
        <v>1242</v>
      </c>
      <c r="AJ1429" s="43" t="s">
        <v>376</v>
      </c>
      <c r="AK1429" s="43" t="s">
        <v>658</v>
      </c>
      <c r="AL1429" s="43" t="s">
        <v>1263</v>
      </c>
      <c r="AM1429" s="43" t="s">
        <v>1264</v>
      </c>
      <c r="AN1429" s="43" t="s">
        <v>376</v>
      </c>
      <c r="AO1429" s="43" t="s">
        <v>658</v>
      </c>
      <c r="AQ1429" s="43">
        <v>2</v>
      </c>
      <c r="AU1429" s="43" t="s">
        <v>376</v>
      </c>
      <c r="AW1429" s="43" t="s">
        <v>30</v>
      </c>
      <c r="AY1429" s="43" t="s">
        <v>30</v>
      </c>
      <c r="BA1429" s="44"/>
      <c r="BB1429" s="48"/>
      <c r="BF1429" s="43">
        <v>1</v>
      </c>
      <c r="BG1429" s="43">
        <v>2</v>
      </c>
      <c r="BH1429" s="43">
        <v>2</v>
      </c>
      <c r="BI1429" s="43" t="s">
        <v>1239</v>
      </c>
      <c r="BJ1429" s="43" t="s">
        <v>1262</v>
      </c>
      <c r="BK1429" s="43">
        <v>2008</v>
      </c>
      <c r="BL1429" s="43" t="str">
        <f t="shared" si="135"/>
        <v>2008Barnsley</v>
      </c>
      <c r="BM1429" s="49" t="str">
        <f t="shared" si="136"/>
        <v>London</v>
      </c>
      <c r="BV1429" s="43" t="s">
        <v>376</v>
      </c>
      <c r="BW1429" s="43" t="s">
        <v>376</v>
      </c>
      <c r="BY1429" s="49"/>
      <c r="BZ1429" s="50"/>
      <c r="CA1429" s="50"/>
      <c r="CB1429" s="88" t="str">
        <f t="shared" si="137"/>
        <v>20080406</v>
      </c>
    </row>
    <row r="1430" spans="1:80" s="43" customFormat="1" ht="12.95" customHeight="1" x14ac:dyDescent="0.2">
      <c r="A1430" s="43">
        <v>5</v>
      </c>
      <c r="B1430" s="43">
        <v>17</v>
      </c>
      <c r="C1430" s="43">
        <v>2008</v>
      </c>
      <c r="D1430" s="49" t="s">
        <v>658</v>
      </c>
      <c r="E1430" s="49" t="s">
        <v>272</v>
      </c>
      <c r="F1430" s="49" t="s">
        <v>1010</v>
      </c>
      <c r="G1430" s="49"/>
      <c r="H1430" s="49" t="s">
        <v>40</v>
      </c>
      <c r="I1430" s="49"/>
      <c r="J1430" s="53">
        <v>39585</v>
      </c>
      <c r="K1430" s="49" t="s">
        <v>1280</v>
      </c>
      <c r="L1430" s="53" t="s">
        <v>3</v>
      </c>
      <c r="M1430" s="49" t="s">
        <v>1262</v>
      </c>
      <c r="N1430" s="54">
        <v>1</v>
      </c>
      <c r="O1430" s="54">
        <v>0</v>
      </c>
      <c r="P1430" s="49" t="s">
        <v>1415</v>
      </c>
      <c r="Q1430" s="49" t="s">
        <v>1017</v>
      </c>
      <c r="R1430" s="49" t="s">
        <v>376</v>
      </c>
      <c r="S1430" s="49"/>
      <c r="T1430" s="49"/>
      <c r="U1430" s="49"/>
      <c r="V1430" s="49"/>
      <c r="W1430" s="49"/>
      <c r="X1430" s="49"/>
      <c r="Y1430" s="49"/>
      <c r="Z1430" s="54"/>
      <c r="AA1430" s="49"/>
      <c r="AB1430" s="49"/>
      <c r="AC1430" s="49"/>
      <c r="AD1430" s="49"/>
      <c r="AE1430" s="47">
        <f t="shared" si="132"/>
        <v>1</v>
      </c>
      <c r="AF1430" s="47">
        <f t="shared" si="133"/>
        <v>0</v>
      </c>
      <c r="AG1430" s="47">
        <f t="shared" si="134"/>
        <v>0</v>
      </c>
      <c r="AH1430" s="49" t="s">
        <v>1280</v>
      </c>
      <c r="AI1430" s="49" t="s">
        <v>1199</v>
      </c>
      <c r="AJ1430" s="49" t="s">
        <v>376</v>
      </c>
      <c r="AK1430" s="47" t="s">
        <v>658</v>
      </c>
      <c r="AL1430" s="49" t="s">
        <v>1263</v>
      </c>
      <c r="AM1430" s="49" t="s">
        <v>1264</v>
      </c>
      <c r="AN1430" s="49" t="s">
        <v>376</v>
      </c>
      <c r="AO1430" s="47" t="s">
        <v>658</v>
      </c>
      <c r="AP1430" s="49"/>
      <c r="AQ1430" s="49">
        <v>1</v>
      </c>
      <c r="AR1430" s="49"/>
      <c r="AS1430" s="49" t="s">
        <v>1393</v>
      </c>
      <c r="AU1430" s="49" t="s">
        <v>376</v>
      </c>
      <c r="AV1430" s="49"/>
      <c r="AW1430" s="49" t="s">
        <v>30</v>
      </c>
      <c r="AX1430" s="49"/>
      <c r="AY1430" s="54" t="s">
        <v>30</v>
      </c>
      <c r="AZ1430" s="49"/>
      <c r="BA1430" s="49"/>
      <c r="BB1430" s="57" t="s">
        <v>30</v>
      </c>
      <c r="BC1430" s="49" t="s">
        <v>30</v>
      </c>
      <c r="BD1430" s="57"/>
      <c r="BE1430" s="57" t="s">
        <v>1400</v>
      </c>
      <c r="BF1430" s="32">
        <v>1</v>
      </c>
      <c r="BG1430" s="49">
        <v>1</v>
      </c>
      <c r="BH1430" s="49">
        <v>2</v>
      </c>
      <c r="BI1430" s="49" t="s">
        <v>1280</v>
      </c>
      <c r="BJ1430" s="49" t="s">
        <v>1262</v>
      </c>
      <c r="BK1430" s="49">
        <v>2008</v>
      </c>
      <c r="BL1430" s="43" t="str">
        <f t="shared" si="135"/>
        <v>2008Portsmouth</v>
      </c>
      <c r="BM1430" s="49" t="str">
        <f t="shared" si="136"/>
        <v>London</v>
      </c>
      <c r="BN1430" s="49"/>
      <c r="BO1430" s="49"/>
      <c r="BP1430" s="49"/>
      <c r="BQ1430" s="49"/>
      <c r="BR1430" s="49"/>
      <c r="BS1430" s="49"/>
      <c r="BT1430" s="49"/>
      <c r="BU1430" s="49"/>
      <c r="BV1430" s="49" t="s">
        <v>376</v>
      </c>
      <c r="BW1430" s="43" t="s">
        <v>376</v>
      </c>
      <c r="BX1430" s="49"/>
      <c r="BY1430" s="49"/>
      <c r="BZ1430" s="50"/>
      <c r="CA1430" s="50"/>
      <c r="CB1430" s="88" t="str">
        <f t="shared" si="137"/>
        <v>20080517</v>
      </c>
    </row>
    <row r="1431" spans="1:80" s="43" customFormat="1" ht="12.95" customHeight="1" x14ac:dyDescent="0.2">
      <c r="A1431" s="43">
        <v>5</v>
      </c>
      <c r="B1431" s="43">
        <v>17</v>
      </c>
      <c r="C1431" s="43">
        <v>2008</v>
      </c>
      <c r="D1431" s="43" t="s">
        <v>658</v>
      </c>
      <c r="E1431" s="43" t="s">
        <v>272</v>
      </c>
      <c r="F1431" s="44" t="s">
        <v>1010</v>
      </c>
      <c r="H1431" s="44" t="s">
        <v>1025</v>
      </c>
      <c r="I1431" s="44"/>
      <c r="J1431" s="61">
        <v>39585</v>
      </c>
      <c r="K1431" s="43" t="s">
        <v>1262</v>
      </c>
      <c r="L1431" s="43" t="s">
        <v>4</v>
      </c>
      <c r="M1431" s="43" t="s">
        <v>1280</v>
      </c>
      <c r="N1431" s="46">
        <v>0</v>
      </c>
      <c r="O1431" s="46">
        <v>1</v>
      </c>
      <c r="P1431" s="32" t="s">
        <v>1415</v>
      </c>
      <c r="Q1431" s="44" t="s">
        <v>1017</v>
      </c>
      <c r="R1431" s="44" t="s">
        <v>376</v>
      </c>
      <c r="AE1431" s="47">
        <f t="shared" si="132"/>
        <v>0</v>
      </c>
      <c r="AF1431" s="47">
        <f t="shared" si="133"/>
        <v>0</v>
      </c>
      <c r="AG1431" s="47">
        <f t="shared" si="134"/>
        <v>1</v>
      </c>
      <c r="AH1431" s="43" t="s">
        <v>1263</v>
      </c>
      <c r="AI1431" s="43" t="s">
        <v>1264</v>
      </c>
      <c r="AJ1431" s="43" t="s">
        <v>376</v>
      </c>
      <c r="AK1431" s="43" t="s">
        <v>658</v>
      </c>
      <c r="AL1431" s="43" t="s">
        <v>1280</v>
      </c>
      <c r="AM1431" s="43" t="s">
        <v>1199</v>
      </c>
      <c r="AN1431" s="43" t="s">
        <v>376</v>
      </c>
      <c r="AO1431" s="43" t="s">
        <v>658</v>
      </c>
      <c r="AQ1431" s="43">
        <v>1</v>
      </c>
      <c r="AU1431" s="43" t="s">
        <v>376</v>
      </c>
      <c r="AW1431" s="43" t="s">
        <v>30</v>
      </c>
      <c r="AY1431" s="43" t="s">
        <v>30</v>
      </c>
      <c r="BA1431" s="44"/>
      <c r="BB1431" s="48"/>
      <c r="BC1431" s="43" t="s">
        <v>30</v>
      </c>
      <c r="BF1431" s="43">
        <v>1</v>
      </c>
      <c r="BG1431" s="43">
        <v>2</v>
      </c>
      <c r="BH1431" s="43">
        <v>1</v>
      </c>
      <c r="BI1431" s="43" t="s">
        <v>1262</v>
      </c>
      <c r="BJ1431" s="43" t="s">
        <v>1280</v>
      </c>
      <c r="BK1431" s="43">
        <v>2008</v>
      </c>
      <c r="BL1431" s="43" t="str">
        <f t="shared" si="135"/>
        <v>2008Cardiff City</v>
      </c>
      <c r="BM1431" s="49" t="str">
        <f t="shared" si="136"/>
        <v>London</v>
      </c>
      <c r="BV1431" s="43" t="s">
        <v>376</v>
      </c>
      <c r="BW1431" s="43" t="s">
        <v>376</v>
      </c>
      <c r="BY1431" s="49"/>
      <c r="BZ1431" s="50"/>
      <c r="CA1431" s="50"/>
      <c r="CB1431" s="88" t="str">
        <f t="shared" si="137"/>
        <v>20080517</v>
      </c>
    </row>
    <row r="1432" spans="1:80" s="43" customFormat="1" ht="12.95" customHeight="1" x14ac:dyDescent="0.2">
      <c r="A1432" s="43">
        <v>1</v>
      </c>
      <c r="B1432" s="43">
        <v>6</v>
      </c>
      <c r="C1432" s="43">
        <v>2009</v>
      </c>
      <c r="D1432" s="49" t="s">
        <v>658</v>
      </c>
      <c r="E1432" s="49" t="s">
        <v>264</v>
      </c>
      <c r="F1432" s="49" t="s">
        <v>1327</v>
      </c>
      <c r="G1432" s="49"/>
      <c r="H1432" s="49" t="s">
        <v>1011</v>
      </c>
      <c r="I1432" s="49">
        <v>1</v>
      </c>
      <c r="J1432" s="53">
        <v>39819</v>
      </c>
      <c r="K1432" s="49" t="s">
        <v>813</v>
      </c>
      <c r="L1432" s="53" t="s">
        <v>3</v>
      </c>
      <c r="M1432" s="49" t="s">
        <v>1255</v>
      </c>
      <c r="N1432" s="54">
        <v>4</v>
      </c>
      <c r="O1432" s="54">
        <v>1</v>
      </c>
      <c r="P1432" s="49" t="s">
        <v>1222</v>
      </c>
      <c r="Q1432" s="49" t="s">
        <v>1017</v>
      </c>
      <c r="R1432" s="49" t="s">
        <v>376</v>
      </c>
      <c r="S1432" s="49"/>
      <c r="T1432" s="49"/>
      <c r="U1432" s="49"/>
      <c r="V1432" s="49"/>
      <c r="W1432" s="49"/>
      <c r="X1432" s="49"/>
      <c r="Y1432" s="49"/>
      <c r="Z1432" s="54"/>
      <c r="AA1432" s="55">
        <v>4</v>
      </c>
      <c r="AB1432" s="55">
        <v>1</v>
      </c>
      <c r="AC1432" s="56">
        <v>0</v>
      </c>
      <c r="AD1432" s="49" t="s">
        <v>1033</v>
      </c>
      <c r="AE1432" s="47">
        <f t="shared" si="132"/>
        <v>1</v>
      </c>
      <c r="AF1432" s="47">
        <f t="shared" si="133"/>
        <v>0</v>
      </c>
      <c r="AG1432" s="47">
        <f t="shared" si="134"/>
        <v>0</v>
      </c>
      <c r="AH1432" s="49" t="s">
        <v>1017</v>
      </c>
      <c r="AI1432" s="49" t="s">
        <v>1018</v>
      </c>
      <c r="AJ1432" s="49" t="s">
        <v>376</v>
      </c>
      <c r="AK1432" s="47" t="s">
        <v>658</v>
      </c>
      <c r="AL1432" s="49" t="s">
        <v>1255</v>
      </c>
      <c r="AM1432" s="49" t="s">
        <v>1086</v>
      </c>
      <c r="AN1432" s="49" t="s">
        <v>376</v>
      </c>
      <c r="AO1432" s="47" t="s">
        <v>658</v>
      </c>
      <c r="AP1432" s="49"/>
      <c r="AQ1432" s="49">
        <v>2</v>
      </c>
      <c r="AR1432" s="49"/>
      <c r="AS1432" s="49"/>
      <c r="AU1432" s="49" t="s">
        <v>376</v>
      </c>
      <c r="AV1432" s="49"/>
      <c r="AW1432" s="49" t="s">
        <v>30</v>
      </c>
      <c r="AX1432" s="49"/>
      <c r="AY1432" s="49"/>
      <c r="AZ1432" s="49" t="s">
        <v>30</v>
      </c>
      <c r="BA1432" s="49"/>
      <c r="BB1432" s="57"/>
      <c r="BC1432" s="49"/>
      <c r="BD1432" s="57"/>
      <c r="BE1432" s="57"/>
      <c r="BF1432" s="32">
        <v>1</v>
      </c>
      <c r="BG1432" s="49">
        <v>1</v>
      </c>
      <c r="BH1432" s="49"/>
      <c r="BI1432" s="49" t="s">
        <v>813</v>
      </c>
      <c r="BJ1432" s="49" t="s">
        <v>1255</v>
      </c>
      <c r="BK1432" s="49">
        <v>2009</v>
      </c>
      <c r="BL1432" s="43" t="str">
        <f t="shared" si="135"/>
        <v>2009Tottenham Hotspur</v>
      </c>
      <c r="BM1432" s="49" t="str">
        <f t="shared" si="136"/>
        <v>Tottenham Hotspur</v>
      </c>
      <c r="BN1432" s="49"/>
      <c r="BO1432" s="49"/>
      <c r="BP1432" s="49"/>
      <c r="BQ1432" s="49"/>
      <c r="BR1432" s="49"/>
      <c r="BS1432" s="49"/>
      <c r="BT1432" s="49"/>
      <c r="BU1432" s="49"/>
      <c r="BV1432" s="49" t="s">
        <v>376</v>
      </c>
      <c r="BW1432" s="49" t="s">
        <v>376</v>
      </c>
      <c r="BX1432" s="49"/>
      <c r="BY1432" s="49"/>
      <c r="BZ1432" s="50"/>
      <c r="CA1432" s="50"/>
      <c r="CB1432" s="88" t="str">
        <f t="shared" si="137"/>
        <v>20090106</v>
      </c>
    </row>
    <row r="1433" spans="1:80" s="43" customFormat="1" ht="12.95" customHeight="1" x14ac:dyDescent="0.2">
      <c r="A1433" s="43">
        <v>1</v>
      </c>
      <c r="B1433" s="43">
        <v>6</v>
      </c>
      <c r="C1433" s="43">
        <v>2009</v>
      </c>
      <c r="D1433" s="43" t="s">
        <v>658</v>
      </c>
      <c r="E1433" s="43" t="s">
        <v>264</v>
      </c>
      <c r="F1433" s="51" t="s">
        <v>1327</v>
      </c>
      <c r="H1433" s="51" t="s">
        <v>1011</v>
      </c>
      <c r="I1433" s="51">
        <v>1</v>
      </c>
      <c r="J1433" s="52">
        <v>39819</v>
      </c>
      <c r="K1433" s="43" t="s">
        <v>1255</v>
      </c>
      <c r="L1433" s="43" t="s">
        <v>4</v>
      </c>
      <c r="M1433" s="43" t="s">
        <v>813</v>
      </c>
      <c r="N1433" s="46">
        <v>1</v>
      </c>
      <c r="O1433" s="46">
        <v>4</v>
      </c>
      <c r="P1433" s="51" t="s">
        <v>1222</v>
      </c>
      <c r="Q1433" s="51" t="s">
        <v>1017</v>
      </c>
      <c r="R1433" s="51" t="s">
        <v>376</v>
      </c>
      <c r="AD1433" s="43" t="s">
        <v>1037</v>
      </c>
      <c r="AE1433" s="47">
        <f t="shared" si="132"/>
        <v>0</v>
      </c>
      <c r="AF1433" s="47">
        <f t="shared" si="133"/>
        <v>0</v>
      </c>
      <c r="AG1433" s="47">
        <f t="shared" si="134"/>
        <v>1</v>
      </c>
      <c r="AH1433" s="43" t="s">
        <v>1255</v>
      </c>
      <c r="AI1433" s="43" t="s">
        <v>1086</v>
      </c>
      <c r="AJ1433" s="43" t="s">
        <v>376</v>
      </c>
      <c r="AK1433" s="43" t="s">
        <v>658</v>
      </c>
      <c r="AL1433" s="43" t="s">
        <v>1017</v>
      </c>
      <c r="AM1433" s="43" t="s">
        <v>1018</v>
      </c>
      <c r="AN1433" s="43" t="s">
        <v>376</v>
      </c>
      <c r="AO1433" s="43" t="s">
        <v>658</v>
      </c>
      <c r="AQ1433" s="43">
        <v>2</v>
      </c>
      <c r="AU1433" s="43" t="s">
        <v>376</v>
      </c>
      <c r="AW1433" s="43" t="s">
        <v>30</v>
      </c>
      <c r="AZ1433" s="43" t="s">
        <v>30</v>
      </c>
      <c r="BA1433" s="51"/>
      <c r="BB1433" s="48"/>
      <c r="BF1433" s="43">
        <v>1</v>
      </c>
      <c r="BG1433" s="43">
        <v>2</v>
      </c>
      <c r="BH1433" s="43">
        <v>1</v>
      </c>
      <c r="BI1433" s="43" t="s">
        <v>1255</v>
      </c>
      <c r="BJ1433" s="43" t="s">
        <v>813</v>
      </c>
      <c r="BK1433" s="43">
        <v>2009</v>
      </c>
      <c r="BL1433" s="43" t="str">
        <f t="shared" si="135"/>
        <v>2009Burnley</v>
      </c>
      <c r="BM1433" s="49" t="str">
        <f t="shared" si="136"/>
        <v>Tottenham Hotspur</v>
      </c>
      <c r="BV1433" s="43" t="s">
        <v>376</v>
      </c>
      <c r="BW1433" s="43" t="s">
        <v>376</v>
      </c>
      <c r="BY1433" s="49"/>
      <c r="BZ1433" s="50"/>
      <c r="CA1433" s="50"/>
      <c r="CB1433" s="88" t="str">
        <f t="shared" si="137"/>
        <v>20090106</v>
      </c>
    </row>
    <row r="1434" spans="1:80" s="43" customFormat="1" ht="12.95" customHeight="1" x14ac:dyDescent="0.2">
      <c r="A1434" s="43">
        <v>1</v>
      </c>
      <c r="B1434" s="43">
        <v>7</v>
      </c>
      <c r="C1434" s="43">
        <v>2009</v>
      </c>
      <c r="D1434" s="43" t="s">
        <v>658</v>
      </c>
      <c r="E1434" s="43" t="s">
        <v>264</v>
      </c>
      <c r="F1434" s="51" t="s">
        <v>1327</v>
      </c>
      <c r="H1434" s="51" t="s">
        <v>1011</v>
      </c>
      <c r="I1434" s="51">
        <v>1</v>
      </c>
      <c r="J1434" s="52">
        <v>39820</v>
      </c>
      <c r="K1434" s="43" t="s">
        <v>1191</v>
      </c>
      <c r="L1434" s="43" t="s">
        <v>3</v>
      </c>
      <c r="M1434" s="43" t="s">
        <v>821</v>
      </c>
      <c r="N1434" s="46">
        <v>1</v>
      </c>
      <c r="O1434" s="46">
        <v>0</v>
      </c>
      <c r="P1434" s="51" t="s">
        <v>1416</v>
      </c>
      <c r="Q1434" s="51" t="s">
        <v>979</v>
      </c>
      <c r="R1434" s="51" t="s">
        <v>376</v>
      </c>
      <c r="AD1434" s="43" t="s">
        <v>1033</v>
      </c>
      <c r="AE1434" s="47">
        <f t="shared" si="132"/>
        <v>1</v>
      </c>
      <c r="AF1434" s="47">
        <f t="shared" si="133"/>
        <v>0</v>
      </c>
      <c r="AG1434" s="47">
        <f t="shared" si="134"/>
        <v>0</v>
      </c>
      <c r="AH1434" s="43" t="s">
        <v>979</v>
      </c>
      <c r="AI1434" s="43" t="s">
        <v>1146</v>
      </c>
      <c r="AJ1434" s="43" t="s">
        <v>376</v>
      </c>
      <c r="AK1434" s="43" t="s">
        <v>658</v>
      </c>
      <c r="AL1434" s="43" t="s">
        <v>1101</v>
      </c>
      <c r="AM1434" s="43" t="s">
        <v>1159</v>
      </c>
      <c r="AN1434" s="43" t="s">
        <v>376</v>
      </c>
      <c r="AO1434" s="43" t="s">
        <v>658</v>
      </c>
      <c r="AQ1434" s="43">
        <v>2</v>
      </c>
      <c r="AU1434" s="43" t="s">
        <v>376</v>
      </c>
      <c r="AW1434" s="43" t="s">
        <v>30</v>
      </c>
      <c r="AZ1434" s="43" t="s">
        <v>30</v>
      </c>
      <c r="BA1434" s="51"/>
      <c r="BB1434" s="48"/>
      <c r="BF1434" s="43">
        <v>1</v>
      </c>
      <c r="BG1434" s="43">
        <v>2</v>
      </c>
      <c r="BH1434" s="43">
        <v>1</v>
      </c>
      <c r="BI1434" s="43" t="s">
        <v>1191</v>
      </c>
      <c r="BJ1434" s="43" t="s">
        <v>821</v>
      </c>
      <c r="BK1434" s="43">
        <v>2009</v>
      </c>
      <c r="BL1434" s="43" t="str">
        <f t="shared" si="135"/>
        <v>2009Derby County</v>
      </c>
      <c r="BM1434" s="49" t="str">
        <f t="shared" si="136"/>
        <v>Derby County</v>
      </c>
      <c r="BV1434" s="43" t="s">
        <v>376</v>
      </c>
      <c r="BW1434" s="43" t="s">
        <v>376</v>
      </c>
      <c r="BY1434" s="49"/>
      <c r="BZ1434" s="50"/>
      <c r="CA1434" s="50"/>
      <c r="CB1434" s="88" t="str">
        <f t="shared" si="137"/>
        <v>20090107</v>
      </c>
    </row>
    <row r="1435" spans="1:80" s="43" customFormat="1" ht="12.95" customHeight="1" x14ac:dyDescent="0.2">
      <c r="A1435" s="43">
        <v>1</v>
      </c>
      <c r="B1435" s="43">
        <v>7</v>
      </c>
      <c r="C1435" s="43">
        <v>2009</v>
      </c>
      <c r="D1435" s="49" t="s">
        <v>658</v>
      </c>
      <c r="E1435" s="49" t="s">
        <v>264</v>
      </c>
      <c r="F1435" s="49" t="s">
        <v>1327</v>
      </c>
      <c r="G1435" s="49"/>
      <c r="H1435" s="49" t="s">
        <v>1011</v>
      </c>
      <c r="I1435" s="49">
        <v>1</v>
      </c>
      <c r="J1435" s="53">
        <v>39820</v>
      </c>
      <c r="K1435" s="49" t="s">
        <v>821</v>
      </c>
      <c r="L1435" s="53" t="s">
        <v>4</v>
      </c>
      <c r="M1435" s="49" t="s">
        <v>1191</v>
      </c>
      <c r="N1435" s="54">
        <v>0</v>
      </c>
      <c r="O1435" s="54">
        <v>1</v>
      </c>
      <c r="P1435" s="49" t="s">
        <v>1416</v>
      </c>
      <c r="Q1435" s="49" t="s">
        <v>979</v>
      </c>
      <c r="R1435" s="49" t="s">
        <v>376</v>
      </c>
      <c r="S1435" s="49"/>
      <c r="T1435" s="49"/>
      <c r="U1435" s="49"/>
      <c r="V1435" s="49"/>
      <c r="W1435" s="49"/>
      <c r="X1435" s="49"/>
      <c r="Y1435" s="49"/>
      <c r="Z1435" s="54"/>
      <c r="AA1435" s="55">
        <v>0</v>
      </c>
      <c r="AB1435" s="55">
        <v>1</v>
      </c>
      <c r="AC1435" s="56">
        <v>0</v>
      </c>
      <c r="AD1435" s="49" t="s">
        <v>1037</v>
      </c>
      <c r="AE1435" s="47">
        <f t="shared" si="132"/>
        <v>0</v>
      </c>
      <c r="AF1435" s="47">
        <f t="shared" si="133"/>
        <v>0</v>
      </c>
      <c r="AG1435" s="47">
        <f t="shared" si="134"/>
        <v>1</v>
      </c>
      <c r="AH1435" s="49" t="s">
        <v>1101</v>
      </c>
      <c r="AI1435" s="49" t="s">
        <v>1159</v>
      </c>
      <c r="AJ1435" s="49" t="s">
        <v>376</v>
      </c>
      <c r="AK1435" s="47" t="s">
        <v>658</v>
      </c>
      <c r="AL1435" s="49" t="s">
        <v>979</v>
      </c>
      <c r="AM1435" s="49" t="s">
        <v>1146</v>
      </c>
      <c r="AN1435" s="49" t="s">
        <v>376</v>
      </c>
      <c r="AO1435" s="47" t="s">
        <v>658</v>
      </c>
      <c r="AP1435" s="49"/>
      <c r="AQ1435" s="49">
        <v>2</v>
      </c>
      <c r="AR1435" s="49"/>
      <c r="AS1435" s="49"/>
      <c r="AU1435" s="49" t="s">
        <v>376</v>
      </c>
      <c r="AV1435" s="49"/>
      <c r="AW1435" s="49" t="s">
        <v>30</v>
      </c>
      <c r="AX1435" s="49"/>
      <c r="AY1435" s="49"/>
      <c r="AZ1435" s="49" t="s">
        <v>30</v>
      </c>
      <c r="BA1435" s="49"/>
      <c r="BB1435" s="57"/>
      <c r="BC1435" s="49"/>
      <c r="BD1435" s="57"/>
      <c r="BE1435" s="57"/>
      <c r="BF1435" s="32">
        <v>1</v>
      </c>
      <c r="BG1435" s="49">
        <v>1</v>
      </c>
      <c r="BH1435" s="49"/>
      <c r="BI1435" s="49" t="s">
        <v>821</v>
      </c>
      <c r="BJ1435" s="49" t="s">
        <v>1191</v>
      </c>
      <c r="BK1435" s="49">
        <v>2009</v>
      </c>
      <c r="BL1435" s="43" t="str">
        <f t="shared" si="135"/>
        <v>2009Manchester United</v>
      </c>
      <c r="BM1435" s="49" t="str">
        <f t="shared" si="136"/>
        <v>Derby County</v>
      </c>
      <c r="BN1435" s="49"/>
      <c r="BO1435" s="49"/>
      <c r="BP1435" s="49"/>
      <c r="BQ1435" s="49"/>
      <c r="BR1435" s="49"/>
      <c r="BS1435" s="49"/>
      <c r="BT1435" s="49"/>
      <c r="BU1435" s="49"/>
      <c r="BV1435" s="49" t="s">
        <v>376</v>
      </c>
      <c r="BW1435" s="49" t="s">
        <v>376</v>
      </c>
      <c r="BX1435" s="49"/>
      <c r="BY1435" s="49"/>
      <c r="BZ1435" s="50"/>
      <c r="CA1435" s="50"/>
      <c r="CB1435" s="88" t="str">
        <f t="shared" si="137"/>
        <v>20090107</v>
      </c>
    </row>
    <row r="1436" spans="1:80" s="43" customFormat="1" ht="12.95" customHeight="1" x14ac:dyDescent="0.2">
      <c r="A1436" s="43">
        <v>1</v>
      </c>
      <c r="B1436" s="43">
        <v>20</v>
      </c>
      <c r="C1436" s="43">
        <v>2009</v>
      </c>
      <c r="D1436" s="49" t="s">
        <v>658</v>
      </c>
      <c r="E1436" s="49" t="s">
        <v>264</v>
      </c>
      <c r="F1436" s="49" t="s">
        <v>1327</v>
      </c>
      <c r="G1436" s="49"/>
      <c r="H1436" s="49" t="s">
        <v>1011</v>
      </c>
      <c r="I1436" s="49">
        <v>2</v>
      </c>
      <c r="J1436" s="53">
        <v>39833</v>
      </c>
      <c r="K1436" s="49" t="s">
        <v>821</v>
      </c>
      <c r="L1436" s="53" t="s">
        <v>3</v>
      </c>
      <c r="M1436" s="49" t="s">
        <v>1191</v>
      </c>
      <c r="N1436" s="54">
        <v>4</v>
      </c>
      <c r="O1436" s="54">
        <v>2</v>
      </c>
      <c r="P1436" s="49" t="s">
        <v>1246</v>
      </c>
      <c r="Q1436" s="49" t="s">
        <v>1101</v>
      </c>
      <c r="R1436" s="49" t="s">
        <v>376</v>
      </c>
      <c r="S1436" s="49"/>
      <c r="T1436" s="49"/>
      <c r="U1436" s="49"/>
      <c r="V1436" s="49"/>
      <c r="W1436" s="49"/>
      <c r="X1436" s="49"/>
      <c r="Y1436" s="49"/>
      <c r="Z1436" s="54"/>
      <c r="AA1436" s="55">
        <v>4</v>
      </c>
      <c r="AB1436" s="55">
        <v>3</v>
      </c>
      <c r="AC1436" s="56">
        <v>0</v>
      </c>
      <c r="AD1436" s="49" t="s">
        <v>1033</v>
      </c>
      <c r="AE1436" s="47">
        <f t="shared" si="132"/>
        <v>1</v>
      </c>
      <c r="AF1436" s="47">
        <f t="shared" si="133"/>
        <v>0</v>
      </c>
      <c r="AG1436" s="47">
        <f t="shared" si="134"/>
        <v>0</v>
      </c>
      <c r="AH1436" s="49" t="s">
        <v>1101</v>
      </c>
      <c r="AI1436" s="49" t="s">
        <v>1159</v>
      </c>
      <c r="AJ1436" s="49" t="s">
        <v>376</v>
      </c>
      <c r="AK1436" s="47" t="s">
        <v>658</v>
      </c>
      <c r="AL1436" s="49" t="s">
        <v>979</v>
      </c>
      <c r="AM1436" s="49" t="s">
        <v>1146</v>
      </c>
      <c r="AN1436" s="49" t="s">
        <v>376</v>
      </c>
      <c r="AO1436" s="47" t="s">
        <v>658</v>
      </c>
      <c r="AP1436" s="49"/>
      <c r="AQ1436" s="49">
        <v>2</v>
      </c>
      <c r="AR1436" s="49"/>
      <c r="AS1436" s="49"/>
      <c r="AU1436" s="49" t="s">
        <v>376</v>
      </c>
      <c r="AV1436" s="49"/>
      <c r="AW1436" s="49" t="s">
        <v>30</v>
      </c>
      <c r="AX1436" s="49"/>
      <c r="AY1436" s="49"/>
      <c r="AZ1436" s="49" t="s">
        <v>30</v>
      </c>
      <c r="BA1436" s="49"/>
      <c r="BB1436" s="57"/>
      <c r="BC1436" s="49"/>
      <c r="BD1436" s="57"/>
      <c r="BE1436" s="57"/>
      <c r="BF1436" s="32">
        <v>1</v>
      </c>
      <c r="BG1436" s="49">
        <v>1</v>
      </c>
      <c r="BH1436" s="49"/>
      <c r="BI1436" s="49" t="s">
        <v>821</v>
      </c>
      <c r="BJ1436" s="49" t="s">
        <v>1191</v>
      </c>
      <c r="BK1436" s="49">
        <v>2009</v>
      </c>
      <c r="BL1436" s="43" t="str">
        <f t="shared" si="135"/>
        <v>2009Manchester United</v>
      </c>
      <c r="BM1436" s="49" t="str">
        <f t="shared" si="136"/>
        <v>Manchester United</v>
      </c>
      <c r="BN1436" s="49"/>
      <c r="BO1436" s="49"/>
      <c r="BP1436" s="49"/>
      <c r="BQ1436" s="49"/>
      <c r="BR1436" s="49"/>
      <c r="BS1436" s="49"/>
      <c r="BT1436" s="49"/>
      <c r="BU1436" s="49"/>
      <c r="BV1436" s="49" t="s">
        <v>376</v>
      </c>
      <c r="BW1436" s="49" t="s">
        <v>376</v>
      </c>
      <c r="BX1436" s="49"/>
      <c r="BY1436" s="49"/>
      <c r="BZ1436" s="50"/>
      <c r="CA1436" s="50"/>
      <c r="CB1436" s="88" t="str">
        <f t="shared" si="137"/>
        <v>20090120</v>
      </c>
    </row>
    <row r="1437" spans="1:80" s="43" customFormat="1" ht="12.95" customHeight="1" x14ac:dyDescent="0.2">
      <c r="A1437" s="43">
        <v>1</v>
      </c>
      <c r="B1437" s="43">
        <v>20</v>
      </c>
      <c r="C1437" s="43">
        <v>2009</v>
      </c>
      <c r="D1437" s="43" t="s">
        <v>658</v>
      </c>
      <c r="E1437" s="43" t="s">
        <v>264</v>
      </c>
      <c r="F1437" s="51" t="s">
        <v>1327</v>
      </c>
      <c r="H1437" s="51" t="s">
        <v>1011</v>
      </c>
      <c r="I1437" s="51">
        <v>2</v>
      </c>
      <c r="J1437" s="52">
        <v>39833</v>
      </c>
      <c r="K1437" s="43" t="s">
        <v>1191</v>
      </c>
      <c r="L1437" s="43" t="s">
        <v>3</v>
      </c>
      <c r="M1437" s="43" t="s">
        <v>821</v>
      </c>
      <c r="N1437" s="46">
        <v>4</v>
      </c>
      <c r="O1437" s="46">
        <v>2</v>
      </c>
      <c r="P1437" s="51" t="s">
        <v>1246</v>
      </c>
      <c r="Q1437" s="51" t="s">
        <v>1101</v>
      </c>
      <c r="R1437" s="51" t="s">
        <v>376</v>
      </c>
      <c r="AD1437" s="43" t="s">
        <v>1037</v>
      </c>
      <c r="AE1437" s="47">
        <f t="shared" si="132"/>
        <v>1</v>
      </c>
      <c r="AF1437" s="47">
        <f t="shared" si="133"/>
        <v>0</v>
      </c>
      <c r="AG1437" s="47">
        <f t="shared" si="134"/>
        <v>0</v>
      </c>
      <c r="AH1437" s="43" t="s">
        <v>979</v>
      </c>
      <c r="AI1437" s="43" t="s">
        <v>1146</v>
      </c>
      <c r="AJ1437" s="43" t="s">
        <v>376</v>
      </c>
      <c r="AK1437" s="43" t="s">
        <v>658</v>
      </c>
      <c r="AL1437" s="43" t="s">
        <v>1101</v>
      </c>
      <c r="AM1437" s="43" t="s">
        <v>1159</v>
      </c>
      <c r="AN1437" s="43" t="s">
        <v>376</v>
      </c>
      <c r="AO1437" s="43" t="s">
        <v>658</v>
      </c>
      <c r="AQ1437" s="43">
        <v>2</v>
      </c>
      <c r="AU1437" s="43" t="s">
        <v>376</v>
      </c>
      <c r="AW1437" s="43" t="s">
        <v>30</v>
      </c>
      <c r="AZ1437" s="43" t="s">
        <v>30</v>
      </c>
      <c r="BA1437" s="51"/>
      <c r="BB1437" s="48"/>
      <c r="BF1437" s="43">
        <v>1</v>
      </c>
      <c r="BG1437" s="43">
        <v>2</v>
      </c>
      <c r="BH1437" s="43">
        <v>1</v>
      </c>
      <c r="BI1437" s="43" t="s">
        <v>1191</v>
      </c>
      <c r="BJ1437" s="43" t="s">
        <v>821</v>
      </c>
      <c r="BK1437" s="43">
        <v>2009</v>
      </c>
      <c r="BL1437" s="43" t="str">
        <f t="shared" si="135"/>
        <v>2009Derby County</v>
      </c>
      <c r="BM1437" s="49" t="str">
        <f t="shared" si="136"/>
        <v>Manchester United</v>
      </c>
      <c r="BV1437" s="43" t="s">
        <v>376</v>
      </c>
      <c r="BW1437" s="43" t="s">
        <v>376</v>
      </c>
      <c r="BY1437" s="49"/>
      <c r="BZ1437" s="50"/>
      <c r="CA1437" s="50"/>
      <c r="CB1437" s="88" t="str">
        <f t="shared" si="137"/>
        <v>20090120</v>
      </c>
    </row>
    <row r="1438" spans="1:80" s="43" customFormat="1" ht="12.95" customHeight="1" x14ac:dyDescent="0.2">
      <c r="A1438" s="43">
        <v>1</v>
      </c>
      <c r="B1438" s="43">
        <v>21</v>
      </c>
      <c r="C1438" s="43">
        <v>2009</v>
      </c>
      <c r="D1438" s="43" t="s">
        <v>658</v>
      </c>
      <c r="E1438" s="43" t="s">
        <v>264</v>
      </c>
      <c r="F1438" s="51" t="s">
        <v>1327</v>
      </c>
      <c r="H1438" s="51" t="s">
        <v>1011</v>
      </c>
      <c r="I1438" s="51">
        <v>2</v>
      </c>
      <c r="J1438" s="52">
        <v>39834</v>
      </c>
      <c r="K1438" s="43" t="s">
        <v>1255</v>
      </c>
      <c r="L1438" s="43" t="s">
        <v>3</v>
      </c>
      <c r="M1438" s="43" t="s">
        <v>813</v>
      </c>
      <c r="N1438" s="46">
        <v>3</v>
      </c>
      <c r="O1438" s="46">
        <v>2</v>
      </c>
      <c r="P1438" s="51" t="s">
        <v>1266</v>
      </c>
      <c r="Q1438" s="51" t="s">
        <v>1255</v>
      </c>
      <c r="R1438" s="51" t="s">
        <v>376</v>
      </c>
      <c r="S1438" s="43" t="s">
        <v>1396</v>
      </c>
      <c r="AD1438" s="43" t="s">
        <v>1033</v>
      </c>
      <c r="AE1438" s="47">
        <f t="shared" si="132"/>
        <v>1</v>
      </c>
      <c r="AF1438" s="47">
        <f t="shared" si="133"/>
        <v>0</v>
      </c>
      <c r="AG1438" s="47">
        <f t="shared" si="134"/>
        <v>0</v>
      </c>
      <c r="AH1438" s="43" t="s">
        <v>1255</v>
      </c>
      <c r="AI1438" s="43" t="s">
        <v>1086</v>
      </c>
      <c r="AJ1438" s="43" t="s">
        <v>376</v>
      </c>
      <c r="AK1438" s="43" t="s">
        <v>658</v>
      </c>
      <c r="AL1438" s="43" t="s">
        <v>1017</v>
      </c>
      <c r="AM1438" s="43" t="s">
        <v>1018</v>
      </c>
      <c r="AN1438" s="43" t="s">
        <v>376</v>
      </c>
      <c r="AO1438" s="43" t="s">
        <v>658</v>
      </c>
      <c r="AQ1438" s="43">
        <v>2</v>
      </c>
      <c r="AU1438" s="43" t="s">
        <v>376</v>
      </c>
      <c r="AW1438" s="43" t="s">
        <v>30</v>
      </c>
      <c r="AZ1438" s="43" t="s">
        <v>30</v>
      </c>
      <c r="BA1438" s="51"/>
      <c r="BB1438" s="48"/>
      <c r="BF1438" s="43">
        <v>1</v>
      </c>
      <c r="BG1438" s="43">
        <v>2</v>
      </c>
      <c r="BH1438" s="43">
        <v>1</v>
      </c>
      <c r="BI1438" s="43" t="s">
        <v>1255</v>
      </c>
      <c r="BJ1438" s="43" t="s">
        <v>813</v>
      </c>
      <c r="BK1438" s="43">
        <v>2009</v>
      </c>
      <c r="BL1438" s="43" t="str">
        <f t="shared" si="135"/>
        <v>2009Burnley</v>
      </c>
      <c r="BM1438" s="49" t="str">
        <f t="shared" si="136"/>
        <v>Burnley</v>
      </c>
      <c r="BV1438" s="43" t="s">
        <v>376</v>
      </c>
      <c r="BW1438" s="43" t="s">
        <v>376</v>
      </c>
      <c r="BY1438" s="49"/>
      <c r="BZ1438" s="50"/>
      <c r="CA1438" s="50"/>
      <c r="CB1438" s="88" t="str">
        <f t="shared" si="137"/>
        <v>20090121</v>
      </c>
    </row>
    <row r="1439" spans="1:80" s="43" customFormat="1" ht="12.95" customHeight="1" x14ac:dyDescent="0.2">
      <c r="A1439" s="43">
        <v>1</v>
      </c>
      <c r="B1439" s="43">
        <v>21</v>
      </c>
      <c r="C1439" s="43">
        <v>2009</v>
      </c>
      <c r="D1439" s="49" t="s">
        <v>658</v>
      </c>
      <c r="E1439" s="49" t="s">
        <v>264</v>
      </c>
      <c r="F1439" s="49" t="s">
        <v>1327</v>
      </c>
      <c r="G1439" s="49"/>
      <c r="H1439" s="49" t="s">
        <v>1011</v>
      </c>
      <c r="I1439" s="49">
        <v>2</v>
      </c>
      <c r="J1439" s="53">
        <v>39834</v>
      </c>
      <c r="K1439" s="49" t="s">
        <v>813</v>
      </c>
      <c r="L1439" s="53" t="s">
        <v>4</v>
      </c>
      <c r="M1439" s="49" t="s">
        <v>1255</v>
      </c>
      <c r="N1439" s="54">
        <v>2</v>
      </c>
      <c r="O1439" s="54">
        <v>3</v>
      </c>
      <c r="P1439" s="49" t="s">
        <v>1266</v>
      </c>
      <c r="Q1439" s="49" t="s">
        <v>1255</v>
      </c>
      <c r="R1439" s="49" t="s">
        <v>376</v>
      </c>
      <c r="S1439" s="49" t="s">
        <v>1396</v>
      </c>
      <c r="T1439" s="49"/>
      <c r="U1439" s="49"/>
      <c r="V1439" s="49"/>
      <c r="W1439" s="49"/>
      <c r="X1439" s="49"/>
      <c r="Y1439" s="49"/>
      <c r="Z1439" s="54"/>
      <c r="AA1439" s="55">
        <v>6</v>
      </c>
      <c r="AB1439" s="55">
        <v>4</v>
      </c>
      <c r="AC1439" s="56">
        <v>2</v>
      </c>
      <c r="AD1439" s="49" t="s">
        <v>1037</v>
      </c>
      <c r="AE1439" s="47">
        <f t="shared" si="132"/>
        <v>0</v>
      </c>
      <c r="AF1439" s="47">
        <f t="shared" si="133"/>
        <v>0</v>
      </c>
      <c r="AG1439" s="47">
        <f t="shared" si="134"/>
        <v>1</v>
      </c>
      <c r="AH1439" s="49" t="s">
        <v>1017</v>
      </c>
      <c r="AI1439" s="49" t="s">
        <v>1018</v>
      </c>
      <c r="AJ1439" s="49" t="s">
        <v>376</v>
      </c>
      <c r="AK1439" s="47" t="s">
        <v>658</v>
      </c>
      <c r="AL1439" s="49" t="s">
        <v>1255</v>
      </c>
      <c r="AM1439" s="49" t="s">
        <v>1086</v>
      </c>
      <c r="AN1439" s="49" t="s">
        <v>376</v>
      </c>
      <c r="AO1439" s="47" t="s">
        <v>658</v>
      </c>
      <c r="AP1439" s="49"/>
      <c r="AQ1439" s="49">
        <v>2</v>
      </c>
      <c r="AR1439" s="49"/>
      <c r="AS1439" s="49"/>
      <c r="AU1439" s="49" t="s">
        <v>376</v>
      </c>
      <c r="AV1439" s="49"/>
      <c r="AW1439" s="49" t="s">
        <v>30</v>
      </c>
      <c r="AX1439" s="49"/>
      <c r="AY1439" s="49"/>
      <c r="AZ1439" s="49" t="s">
        <v>30</v>
      </c>
      <c r="BA1439" s="49"/>
      <c r="BB1439" s="57"/>
      <c r="BC1439" s="49"/>
      <c r="BD1439" s="57"/>
      <c r="BE1439" s="57"/>
      <c r="BF1439" s="32">
        <v>1</v>
      </c>
      <c r="BG1439" s="49">
        <v>1</v>
      </c>
      <c r="BH1439" s="49"/>
      <c r="BI1439" s="49" t="s">
        <v>813</v>
      </c>
      <c r="BJ1439" s="49" t="s">
        <v>1255</v>
      </c>
      <c r="BK1439" s="49">
        <v>2009</v>
      </c>
      <c r="BL1439" s="43" t="str">
        <f t="shared" si="135"/>
        <v>2009Tottenham Hotspur</v>
      </c>
      <c r="BM1439" s="49" t="str">
        <f t="shared" si="136"/>
        <v>Burnley</v>
      </c>
      <c r="BN1439" s="49"/>
      <c r="BO1439" s="49"/>
      <c r="BP1439" s="49"/>
      <c r="BQ1439" s="49"/>
      <c r="BR1439" s="49"/>
      <c r="BS1439" s="49"/>
      <c r="BT1439" s="49"/>
      <c r="BU1439" s="49"/>
      <c r="BV1439" s="49" t="s">
        <v>376</v>
      </c>
      <c r="BW1439" s="49" t="s">
        <v>376</v>
      </c>
      <c r="BX1439" s="49"/>
      <c r="BY1439" s="49"/>
      <c r="BZ1439" s="50"/>
      <c r="CA1439" s="50"/>
      <c r="CB1439" s="88" t="str">
        <f t="shared" si="137"/>
        <v>20090121</v>
      </c>
    </row>
    <row r="1440" spans="1:80" s="43" customFormat="1" ht="12.95" customHeight="1" x14ac:dyDescent="0.2">
      <c r="A1440" s="43">
        <v>3</v>
      </c>
      <c r="B1440" s="43">
        <v>1</v>
      </c>
      <c r="C1440" s="43">
        <v>2009</v>
      </c>
      <c r="D1440" s="49" t="s">
        <v>658</v>
      </c>
      <c r="E1440" s="49" t="s">
        <v>264</v>
      </c>
      <c r="F1440" s="49" t="s">
        <v>1327</v>
      </c>
      <c r="G1440" s="49"/>
      <c r="H1440" s="49" t="s">
        <v>40</v>
      </c>
      <c r="I1440" s="49"/>
      <c r="J1440" s="53">
        <v>39873</v>
      </c>
      <c r="K1440" s="49" t="s">
        <v>821</v>
      </c>
      <c r="L1440" s="53" t="s">
        <v>3</v>
      </c>
      <c r="M1440" s="49" t="s">
        <v>813</v>
      </c>
      <c r="N1440" s="54">
        <v>0</v>
      </c>
      <c r="O1440" s="54">
        <v>0</v>
      </c>
      <c r="P1440" s="49" t="s">
        <v>1415</v>
      </c>
      <c r="Q1440" s="49" t="s">
        <v>1017</v>
      </c>
      <c r="R1440" s="49" t="s">
        <v>376</v>
      </c>
      <c r="S1440" s="49" t="s">
        <v>1390</v>
      </c>
      <c r="T1440" s="49">
        <v>4</v>
      </c>
      <c r="U1440" s="49">
        <v>1</v>
      </c>
      <c r="V1440" s="49"/>
      <c r="W1440" s="49"/>
      <c r="X1440" s="49"/>
      <c r="Y1440" s="49"/>
      <c r="Z1440" s="54"/>
      <c r="AA1440" s="49"/>
      <c r="AB1440" s="49"/>
      <c r="AC1440" s="49"/>
      <c r="AD1440" s="49"/>
      <c r="AE1440" s="47">
        <f t="shared" si="132"/>
        <v>1</v>
      </c>
      <c r="AF1440" s="47">
        <f t="shared" si="133"/>
        <v>0</v>
      </c>
      <c r="AG1440" s="47">
        <f t="shared" si="134"/>
        <v>0</v>
      </c>
      <c r="AH1440" s="49" t="s">
        <v>1101</v>
      </c>
      <c r="AI1440" s="49" t="s">
        <v>1159</v>
      </c>
      <c r="AJ1440" s="49" t="s">
        <v>376</v>
      </c>
      <c r="AK1440" s="47" t="s">
        <v>658</v>
      </c>
      <c r="AL1440" s="49" t="s">
        <v>1017</v>
      </c>
      <c r="AM1440" s="49" t="s">
        <v>1018</v>
      </c>
      <c r="AN1440" s="49" t="s">
        <v>376</v>
      </c>
      <c r="AO1440" s="47" t="s">
        <v>658</v>
      </c>
      <c r="AP1440" s="49"/>
      <c r="AQ1440" s="49">
        <v>1</v>
      </c>
      <c r="AR1440" s="49"/>
      <c r="AS1440" s="49" t="s">
        <v>1393</v>
      </c>
      <c r="AU1440" s="49" t="s">
        <v>376</v>
      </c>
      <c r="AV1440" s="49"/>
      <c r="AW1440" s="49" t="s">
        <v>30</v>
      </c>
      <c r="AX1440" s="49"/>
      <c r="AY1440" s="49"/>
      <c r="AZ1440" s="54" t="s">
        <v>30</v>
      </c>
      <c r="BA1440" s="49"/>
      <c r="BB1440" s="57" t="s">
        <v>30</v>
      </c>
      <c r="BC1440" s="49" t="s">
        <v>30</v>
      </c>
      <c r="BD1440" s="57"/>
      <c r="BE1440" s="57" t="s">
        <v>1417</v>
      </c>
      <c r="BF1440" s="32">
        <v>1</v>
      </c>
      <c r="BG1440" s="49">
        <v>1</v>
      </c>
      <c r="BH1440" s="49"/>
      <c r="BI1440" s="49" t="s">
        <v>821</v>
      </c>
      <c r="BJ1440" s="49" t="s">
        <v>813</v>
      </c>
      <c r="BK1440" s="49">
        <v>2009</v>
      </c>
      <c r="BL1440" s="43" t="str">
        <f t="shared" si="135"/>
        <v>2009Manchester United</v>
      </c>
      <c r="BM1440" s="49" t="str">
        <f t="shared" si="136"/>
        <v>London</v>
      </c>
      <c r="BN1440" s="49"/>
      <c r="BO1440" s="49"/>
      <c r="BP1440" s="49"/>
      <c r="BQ1440" s="49"/>
      <c r="BR1440" s="49"/>
      <c r="BS1440" s="49"/>
      <c r="BT1440" s="49"/>
      <c r="BU1440" s="49"/>
      <c r="BV1440" s="49" t="s">
        <v>376</v>
      </c>
      <c r="BW1440" s="49" t="s">
        <v>376</v>
      </c>
      <c r="BX1440" s="49"/>
      <c r="BY1440" s="49"/>
      <c r="BZ1440" s="50"/>
      <c r="CA1440" s="50"/>
      <c r="CB1440" s="88" t="str">
        <f t="shared" si="137"/>
        <v>20090301</v>
      </c>
    </row>
    <row r="1441" spans="1:80" s="43" customFormat="1" ht="12.95" customHeight="1" x14ac:dyDescent="0.2">
      <c r="A1441" s="43">
        <v>3</v>
      </c>
      <c r="B1441" s="43">
        <v>1</v>
      </c>
      <c r="C1441" s="43">
        <v>2009</v>
      </c>
      <c r="D1441" s="49" t="s">
        <v>658</v>
      </c>
      <c r="E1441" s="49" t="s">
        <v>264</v>
      </c>
      <c r="F1441" s="49" t="s">
        <v>1327</v>
      </c>
      <c r="G1441" s="49"/>
      <c r="H1441" s="49" t="s">
        <v>40</v>
      </c>
      <c r="I1441" s="49"/>
      <c r="J1441" s="53">
        <v>39873</v>
      </c>
      <c r="K1441" s="49" t="s">
        <v>813</v>
      </c>
      <c r="L1441" s="53" t="s">
        <v>4</v>
      </c>
      <c r="M1441" s="49" t="s">
        <v>821</v>
      </c>
      <c r="N1441" s="54">
        <v>0</v>
      </c>
      <c r="O1441" s="54">
        <v>0</v>
      </c>
      <c r="P1441" s="49" t="s">
        <v>1415</v>
      </c>
      <c r="Q1441" s="49" t="s">
        <v>1017</v>
      </c>
      <c r="R1441" s="49" t="s">
        <v>376</v>
      </c>
      <c r="S1441" s="49" t="s">
        <v>1390</v>
      </c>
      <c r="T1441" s="49">
        <v>1</v>
      </c>
      <c r="U1441" s="49">
        <v>4</v>
      </c>
      <c r="V1441" s="49"/>
      <c r="W1441" s="49"/>
      <c r="X1441" s="49"/>
      <c r="Y1441" s="49"/>
      <c r="Z1441" s="54"/>
      <c r="AA1441" s="49"/>
      <c r="AB1441" s="49"/>
      <c r="AC1441" s="49"/>
      <c r="AD1441" s="49"/>
      <c r="AE1441" s="47">
        <f t="shared" si="132"/>
        <v>0</v>
      </c>
      <c r="AF1441" s="47">
        <f t="shared" si="133"/>
        <v>0</v>
      </c>
      <c r="AG1441" s="47">
        <f t="shared" si="134"/>
        <v>1</v>
      </c>
      <c r="AH1441" s="49" t="s">
        <v>1017</v>
      </c>
      <c r="AI1441" s="49" t="s">
        <v>1018</v>
      </c>
      <c r="AJ1441" s="49" t="s">
        <v>376</v>
      </c>
      <c r="AK1441" s="47" t="s">
        <v>658</v>
      </c>
      <c r="AL1441" s="49" t="s">
        <v>1101</v>
      </c>
      <c r="AM1441" s="49" t="s">
        <v>1159</v>
      </c>
      <c r="AN1441" s="49" t="s">
        <v>376</v>
      </c>
      <c r="AO1441" s="47" t="s">
        <v>658</v>
      </c>
      <c r="AP1441" s="49"/>
      <c r="AQ1441" s="49">
        <v>1</v>
      </c>
      <c r="AR1441" s="49"/>
      <c r="AS1441" s="49">
        <v>1</v>
      </c>
      <c r="AU1441" s="49" t="s">
        <v>376</v>
      </c>
      <c r="AV1441" s="49"/>
      <c r="AW1441" s="49" t="s">
        <v>30</v>
      </c>
      <c r="AX1441" s="49"/>
      <c r="AY1441" s="49"/>
      <c r="AZ1441" s="49" t="s">
        <v>30</v>
      </c>
      <c r="BA1441" s="49"/>
      <c r="BB1441" s="57"/>
      <c r="BC1441" s="49" t="s">
        <v>30</v>
      </c>
      <c r="BD1441" s="57"/>
      <c r="BE1441" s="57"/>
      <c r="BF1441" s="32">
        <v>1</v>
      </c>
      <c r="BG1441" s="49">
        <v>1</v>
      </c>
      <c r="BH1441" s="49"/>
      <c r="BI1441" s="49" t="s">
        <v>813</v>
      </c>
      <c r="BJ1441" s="49" t="s">
        <v>821</v>
      </c>
      <c r="BK1441" s="49">
        <v>2009</v>
      </c>
      <c r="BL1441" s="43" t="str">
        <f t="shared" si="135"/>
        <v>2009Tottenham Hotspur</v>
      </c>
      <c r="BM1441" s="49" t="str">
        <f t="shared" si="136"/>
        <v>London</v>
      </c>
      <c r="BN1441" s="49"/>
      <c r="BO1441" s="49"/>
      <c r="BP1441" s="49"/>
      <c r="BQ1441" s="49"/>
      <c r="BR1441" s="49"/>
      <c r="BS1441" s="49"/>
      <c r="BT1441" s="49"/>
      <c r="BU1441" s="49"/>
      <c r="BV1441" s="49" t="s">
        <v>376</v>
      </c>
      <c r="BW1441" s="49" t="s">
        <v>376</v>
      </c>
      <c r="BX1441" s="49"/>
      <c r="BY1441" s="49"/>
      <c r="BZ1441" s="50"/>
      <c r="CA1441" s="50"/>
      <c r="CB1441" s="88" t="str">
        <f t="shared" si="137"/>
        <v>20090301</v>
      </c>
    </row>
    <row r="1442" spans="1:80" s="43" customFormat="1" ht="12.95" customHeight="1" x14ac:dyDescent="0.2">
      <c r="A1442" s="43">
        <v>4</v>
      </c>
      <c r="B1442" s="43">
        <v>18</v>
      </c>
      <c r="C1442" s="43">
        <v>2009</v>
      </c>
      <c r="D1442" s="49" t="s">
        <v>658</v>
      </c>
      <c r="E1442" s="49" t="s">
        <v>264</v>
      </c>
      <c r="F1442" s="49" t="s">
        <v>1010</v>
      </c>
      <c r="G1442" s="49"/>
      <c r="H1442" s="49" t="s">
        <v>1011</v>
      </c>
      <c r="I1442" s="49"/>
      <c r="J1442" s="53">
        <v>39921</v>
      </c>
      <c r="K1442" s="49" t="s">
        <v>816</v>
      </c>
      <c r="L1442" s="53" t="s">
        <v>3</v>
      </c>
      <c r="M1442" s="49" t="s">
        <v>587</v>
      </c>
      <c r="N1442" s="54">
        <v>2</v>
      </c>
      <c r="O1442" s="54">
        <v>1</v>
      </c>
      <c r="P1442" s="49" t="s">
        <v>1415</v>
      </c>
      <c r="Q1442" s="49" t="s">
        <v>1017</v>
      </c>
      <c r="R1442" s="49" t="s">
        <v>376</v>
      </c>
      <c r="S1442" s="49"/>
      <c r="T1442" s="49"/>
      <c r="U1442" s="49"/>
      <c r="V1442" s="49"/>
      <c r="W1442" s="49"/>
      <c r="X1442" s="49"/>
      <c r="Y1442" s="49"/>
      <c r="Z1442" s="54"/>
      <c r="AA1442" s="49"/>
      <c r="AB1442" s="49"/>
      <c r="AC1442" s="49"/>
      <c r="AD1442" s="49"/>
      <c r="AE1442" s="47">
        <f t="shared" si="132"/>
        <v>1</v>
      </c>
      <c r="AF1442" s="47">
        <f t="shared" si="133"/>
        <v>0</v>
      </c>
      <c r="AG1442" s="47">
        <f t="shared" si="134"/>
        <v>0</v>
      </c>
      <c r="AH1442" s="49" t="s">
        <v>1017</v>
      </c>
      <c r="AI1442" s="49" t="s">
        <v>1018</v>
      </c>
      <c r="AJ1442" s="49" t="s">
        <v>376</v>
      </c>
      <c r="AK1442" s="47" t="s">
        <v>658</v>
      </c>
      <c r="AL1442" s="49" t="s">
        <v>1017</v>
      </c>
      <c r="AM1442" s="49" t="s">
        <v>1018</v>
      </c>
      <c r="AN1442" s="49" t="s">
        <v>376</v>
      </c>
      <c r="AO1442" s="47" t="s">
        <v>658</v>
      </c>
      <c r="AP1442" s="49"/>
      <c r="AQ1442" s="49">
        <v>2</v>
      </c>
      <c r="AR1442" s="49"/>
      <c r="AS1442" s="49"/>
      <c r="AT1442" s="43" t="s">
        <v>1308</v>
      </c>
      <c r="AU1442" s="49" t="s">
        <v>376</v>
      </c>
      <c r="AV1442" s="49"/>
      <c r="AW1442" s="49" t="s">
        <v>30</v>
      </c>
      <c r="AX1442" s="49"/>
      <c r="AY1442" s="49" t="s">
        <v>30</v>
      </c>
      <c r="AZ1442" s="49"/>
      <c r="BA1442" s="49"/>
      <c r="BB1442" s="57"/>
      <c r="BC1442" s="49"/>
      <c r="BD1442" s="57"/>
      <c r="BE1442" s="57"/>
      <c r="BF1442" s="32">
        <v>1</v>
      </c>
      <c r="BG1442" s="49">
        <v>1</v>
      </c>
      <c r="BH1442" s="49"/>
      <c r="BI1442" s="49" t="s">
        <v>816</v>
      </c>
      <c r="BJ1442" s="49" t="s">
        <v>587</v>
      </c>
      <c r="BK1442" s="49">
        <v>2009</v>
      </c>
      <c r="BL1442" s="43" t="str">
        <f t="shared" si="135"/>
        <v>2009Chelsea</v>
      </c>
      <c r="BM1442" s="49" t="str">
        <f t="shared" si="136"/>
        <v>London</v>
      </c>
      <c r="BN1442" s="49"/>
      <c r="BO1442" s="49"/>
      <c r="BP1442" s="49"/>
      <c r="BQ1442" s="49"/>
      <c r="BR1442" s="49"/>
      <c r="BS1442" s="49"/>
      <c r="BT1442" s="49"/>
      <c r="BU1442" s="49"/>
      <c r="BV1442" s="49" t="s">
        <v>376</v>
      </c>
      <c r="BW1442" s="49" t="s">
        <v>376</v>
      </c>
      <c r="BX1442" s="49"/>
      <c r="BY1442" s="49"/>
      <c r="BZ1442" s="50"/>
      <c r="CA1442" s="50"/>
      <c r="CB1442" s="88" t="str">
        <f t="shared" si="137"/>
        <v>20090418</v>
      </c>
    </row>
    <row r="1443" spans="1:80" s="43" customFormat="1" ht="12.95" customHeight="1" x14ac:dyDescent="0.2">
      <c r="A1443" s="43">
        <v>4</v>
      </c>
      <c r="B1443" s="43">
        <v>18</v>
      </c>
      <c r="C1443" s="43">
        <v>2009</v>
      </c>
      <c r="D1443" s="49" t="s">
        <v>658</v>
      </c>
      <c r="E1443" s="49" t="s">
        <v>264</v>
      </c>
      <c r="F1443" s="49" t="s">
        <v>1010</v>
      </c>
      <c r="G1443" s="49"/>
      <c r="H1443" s="49" t="s">
        <v>1011</v>
      </c>
      <c r="I1443" s="49"/>
      <c r="J1443" s="53">
        <v>39921</v>
      </c>
      <c r="K1443" s="49" t="s">
        <v>587</v>
      </c>
      <c r="L1443" s="53" t="s">
        <v>4</v>
      </c>
      <c r="M1443" s="49" t="s">
        <v>816</v>
      </c>
      <c r="N1443" s="54">
        <v>1</v>
      </c>
      <c r="O1443" s="54">
        <v>2</v>
      </c>
      <c r="P1443" s="49" t="s">
        <v>1415</v>
      </c>
      <c r="Q1443" s="49" t="s">
        <v>1017</v>
      </c>
      <c r="R1443" s="49" t="s">
        <v>376</v>
      </c>
      <c r="S1443" s="49"/>
      <c r="T1443" s="49"/>
      <c r="U1443" s="49"/>
      <c r="V1443" s="49"/>
      <c r="W1443" s="49"/>
      <c r="X1443" s="49"/>
      <c r="Y1443" s="49"/>
      <c r="Z1443" s="54"/>
      <c r="AA1443" s="49"/>
      <c r="AB1443" s="49"/>
      <c r="AC1443" s="49"/>
      <c r="AD1443" s="49"/>
      <c r="AE1443" s="47">
        <f t="shared" si="132"/>
        <v>0</v>
      </c>
      <c r="AF1443" s="47">
        <f t="shared" si="133"/>
        <v>0</v>
      </c>
      <c r="AG1443" s="47">
        <f t="shared" si="134"/>
        <v>1</v>
      </c>
      <c r="AH1443" s="49" t="s">
        <v>1017</v>
      </c>
      <c r="AI1443" s="49" t="s">
        <v>1018</v>
      </c>
      <c r="AJ1443" s="49" t="s">
        <v>376</v>
      </c>
      <c r="AK1443" s="47" t="s">
        <v>658</v>
      </c>
      <c r="AL1443" s="49" t="s">
        <v>1017</v>
      </c>
      <c r="AM1443" s="49" t="s">
        <v>1018</v>
      </c>
      <c r="AN1443" s="49" t="s">
        <v>376</v>
      </c>
      <c r="AO1443" s="47" t="s">
        <v>658</v>
      </c>
      <c r="AP1443" s="49"/>
      <c r="AQ1443" s="49">
        <v>2</v>
      </c>
      <c r="AR1443" s="49"/>
      <c r="AS1443" s="49">
        <v>1</v>
      </c>
      <c r="AT1443" s="43" t="s">
        <v>1308</v>
      </c>
      <c r="AU1443" s="49" t="s">
        <v>376</v>
      </c>
      <c r="AV1443" s="49"/>
      <c r="AW1443" s="49" t="s">
        <v>30</v>
      </c>
      <c r="AX1443" s="49"/>
      <c r="AY1443" s="49" t="s">
        <v>30</v>
      </c>
      <c r="AZ1443" s="49"/>
      <c r="BA1443" s="49"/>
      <c r="BB1443" s="57"/>
      <c r="BC1443" s="49"/>
      <c r="BD1443" s="57"/>
      <c r="BE1443" s="57"/>
      <c r="BF1443" s="32">
        <v>1</v>
      </c>
      <c r="BG1443" s="49">
        <v>1</v>
      </c>
      <c r="BH1443" s="49"/>
      <c r="BI1443" s="49" t="s">
        <v>587</v>
      </c>
      <c r="BJ1443" s="49" t="s">
        <v>816</v>
      </c>
      <c r="BK1443" s="49">
        <v>2009</v>
      </c>
      <c r="BL1443" s="43" t="str">
        <f t="shared" si="135"/>
        <v>2009Arsenal</v>
      </c>
      <c r="BM1443" s="49" t="str">
        <f t="shared" si="136"/>
        <v>London</v>
      </c>
      <c r="BN1443" s="49"/>
      <c r="BO1443" s="49"/>
      <c r="BP1443" s="49"/>
      <c r="BQ1443" s="49"/>
      <c r="BR1443" s="49"/>
      <c r="BS1443" s="49"/>
      <c r="BT1443" s="49"/>
      <c r="BU1443" s="49"/>
      <c r="BV1443" s="49" t="s">
        <v>376</v>
      </c>
      <c r="BW1443" s="49" t="s">
        <v>376</v>
      </c>
      <c r="BX1443" s="49"/>
      <c r="BY1443" s="49"/>
      <c r="BZ1443" s="50"/>
      <c r="CA1443" s="50"/>
      <c r="CB1443" s="88" t="str">
        <f t="shared" si="137"/>
        <v>20090418</v>
      </c>
    </row>
    <row r="1444" spans="1:80" s="43" customFormat="1" ht="12.95" customHeight="1" x14ac:dyDescent="0.2">
      <c r="A1444" s="43">
        <v>4</v>
      </c>
      <c r="B1444" s="43">
        <v>19</v>
      </c>
      <c r="C1444" s="43">
        <v>2009</v>
      </c>
      <c r="D1444" s="49" t="s">
        <v>658</v>
      </c>
      <c r="E1444" s="49" t="s">
        <v>264</v>
      </c>
      <c r="F1444" s="49" t="s">
        <v>1010</v>
      </c>
      <c r="G1444" s="49"/>
      <c r="H1444" s="49" t="s">
        <v>1011</v>
      </c>
      <c r="I1444" s="49"/>
      <c r="J1444" s="53">
        <v>39922</v>
      </c>
      <c r="K1444" s="49" t="s">
        <v>804</v>
      </c>
      <c r="L1444" s="53" t="s">
        <v>3</v>
      </c>
      <c r="M1444" s="49" t="s">
        <v>821</v>
      </c>
      <c r="N1444" s="54">
        <v>0</v>
      </c>
      <c r="O1444" s="54">
        <v>0</v>
      </c>
      <c r="P1444" s="49" t="s">
        <v>1415</v>
      </c>
      <c r="Q1444" s="49" t="s">
        <v>1017</v>
      </c>
      <c r="R1444" s="49" t="s">
        <v>376</v>
      </c>
      <c r="S1444" s="49" t="s">
        <v>1390</v>
      </c>
      <c r="T1444" s="49">
        <v>4</v>
      </c>
      <c r="U1444" s="49">
        <v>2</v>
      </c>
      <c r="V1444" s="49"/>
      <c r="W1444" s="49"/>
      <c r="X1444" s="49"/>
      <c r="Y1444" s="49"/>
      <c r="Z1444" s="54"/>
      <c r="AA1444" s="49"/>
      <c r="AB1444" s="49"/>
      <c r="AC1444" s="49"/>
      <c r="AD1444" s="49"/>
      <c r="AE1444" s="47">
        <f t="shared" si="132"/>
        <v>1</v>
      </c>
      <c r="AF1444" s="47">
        <f t="shared" si="133"/>
        <v>0</v>
      </c>
      <c r="AG1444" s="47">
        <f t="shared" si="134"/>
        <v>0</v>
      </c>
      <c r="AH1444" s="49" t="s">
        <v>588</v>
      </c>
      <c r="AI1444" s="49" t="s">
        <v>1175</v>
      </c>
      <c r="AJ1444" s="49" t="s">
        <v>376</v>
      </c>
      <c r="AK1444" s="47" t="s">
        <v>658</v>
      </c>
      <c r="AL1444" s="49" t="s">
        <v>1101</v>
      </c>
      <c r="AM1444" s="49" t="s">
        <v>1159</v>
      </c>
      <c r="AN1444" s="49" t="s">
        <v>376</v>
      </c>
      <c r="AO1444" s="47" t="s">
        <v>658</v>
      </c>
      <c r="AP1444" s="49"/>
      <c r="AQ1444" s="49">
        <v>2</v>
      </c>
      <c r="AR1444" s="49"/>
      <c r="AS1444" s="49"/>
      <c r="AU1444" s="49" t="s">
        <v>376</v>
      </c>
      <c r="AV1444" s="49"/>
      <c r="AW1444" s="49" t="s">
        <v>30</v>
      </c>
      <c r="AX1444" s="49"/>
      <c r="AY1444" s="49" t="s">
        <v>30</v>
      </c>
      <c r="AZ1444" s="49"/>
      <c r="BA1444" s="49"/>
      <c r="BB1444" s="57"/>
      <c r="BC1444" s="49"/>
      <c r="BD1444" s="57"/>
      <c r="BE1444" s="57"/>
      <c r="BF1444" s="32">
        <v>1</v>
      </c>
      <c r="BG1444" s="49">
        <v>1</v>
      </c>
      <c r="BH1444" s="49"/>
      <c r="BI1444" s="49" t="s">
        <v>804</v>
      </c>
      <c r="BJ1444" s="49" t="s">
        <v>821</v>
      </c>
      <c r="BK1444" s="49">
        <v>2009</v>
      </c>
      <c r="BL1444" s="43" t="str">
        <f t="shared" si="135"/>
        <v>2009Everton</v>
      </c>
      <c r="BM1444" s="49" t="str">
        <f t="shared" si="136"/>
        <v>London</v>
      </c>
      <c r="BN1444" s="49"/>
      <c r="BO1444" s="49"/>
      <c r="BP1444" s="49"/>
      <c r="BQ1444" s="49"/>
      <c r="BR1444" s="49"/>
      <c r="BS1444" s="49"/>
      <c r="BT1444" s="49"/>
      <c r="BU1444" s="49"/>
      <c r="BV1444" s="49" t="s">
        <v>376</v>
      </c>
      <c r="BW1444" s="49" t="s">
        <v>376</v>
      </c>
      <c r="BX1444" s="49"/>
      <c r="BY1444" s="49"/>
      <c r="BZ1444" s="50"/>
      <c r="CA1444" s="50"/>
      <c r="CB1444" s="88" t="str">
        <f t="shared" si="137"/>
        <v>20090419</v>
      </c>
    </row>
    <row r="1445" spans="1:80" s="43" customFormat="1" ht="12.95" customHeight="1" x14ac:dyDescent="0.2">
      <c r="A1445" s="43">
        <v>4</v>
      </c>
      <c r="B1445" s="43">
        <v>19</v>
      </c>
      <c r="C1445" s="43">
        <v>2009</v>
      </c>
      <c r="D1445" s="49" t="s">
        <v>658</v>
      </c>
      <c r="E1445" s="49" t="s">
        <v>264</v>
      </c>
      <c r="F1445" s="49" t="s">
        <v>1010</v>
      </c>
      <c r="G1445" s="49"/>
      <c r="H1445" s="49" t="s">
        <v>1011</v>
      </c>
      <c r="I1445" s="49"/>
      <c r="J1445" s="53">
        <v>39922</v>
      </c>
      <c r="K1445" s="49" t="s">
        <v>821</v>
      </c>
      <c r="L1445" s="53" t="s">
        <v>4</v>
      </c>
      <c r="M1445" s="49" t="s">
        <v>804</v>
      </c>
      <c r="N1445" s="54">
        <v>0</v>
      </c>
      <c r="O1445" s="54">
        <v>0</v>
      </c>
      <c r="P1445" s="49" t="s">
        <v>1415</v>
      </c>
      <c r="Q1445" s="49" t="s">
        <v>1017</v>
      </c>
      <c r="R1445" s="49" t="s">
        <v>376</v>
      </c>
      <c r="S1445" s="49" t="s">
        <v>1390</v>
      </c>
      <c r="T1445" s="49">
        <v>2</v>
      </c>
      <c r="U1445" s="49">
        <v>4</v>
      </c>
      <c r="V1445" s="49"/>
      <c r="W1445" s="49"/>
      <c r="X1445" s="49"/>
      <c r="Y1445" s="49"/>
      <c r="Z1445" s="54"/>
      <c r="AA1445" s="49"/>
      <c r="AB1445" s="49"/>
      <c r="AC1445" s="49"/>
      <c r="AD1445" s="49"/>
      <c r="AE1445" s="47">
        <f t="shared" si="132"/>
        <v>0</v>
      </c>
      <c r="AF1445" s="47">
        <f t="shared" si="133"/>
        <v>0</v>
      </c>
      <c r="AG1445" s="47">
        <f t="shared" si="134"/>
        <v>1</v>
      </c>
      <c r="AH1445" s="49" t="s">
        <v>1101</v>
      </c>
      <c r="AI1445" s="49" t="s">
        <v>1159</v>
      </c>
      <c r="AJ1445" s="49" t="s">
        <v>376</v>
      </c>
      <c r="AK1445" s="47" t="s">
        <v>658</v>
      </c>
      <c r="AL1445" s="49" t="s">
        <v>588</v>
      </c>
      <c r="AM1445" s="49" t="s">
        <v>1175</v>
      </c>
      <c r="AN1445" s="49" t="s">
        <v>376</v>
      </c>
      <c r="AO1445" s="47" t="s">
        <v>658</v>
      </c>
      <c r="AP1445" s="49"/>
      <c r="AQ1445" s="49">
        <v>2</v>
      </c>
      <c r="AR1445" s="49"/>
      <c r="AS1445" s="49">
        <v>1</v>
      </c>
      <c r="AU1445" s="49" t="s">
        <v>376</v>
      </c>
      <c r="AV1445" s="49"/>
      <c r="AW1445" s="49" t="s">
        <v>30</v>
      </c>
      <c r="AX1445" s="49"/>
      <c r="AY1445" s="49" t="s">
        <v>30</v>
      </c>
      <c r="AZ1445" s="49"/>
      <c r="BA1445" s="49"/>
      <c r="BB1445" s="57"/>
      <c r="BC1445" s="49"/>
      <c r="BD1445" s="57"/>
      <c r="BE1445" s="57"/>
      <c r="BF1445" s="32">
        <v>1</v>
      </c>
      <c r="BG1445" s="49">
        <v>1</v>
      </c>
      <c r="BH1445" s="49"/>
      <c r="BI1445" s="49" t="s">
        <v>821</v>
      </c>
      <c r="BJ1445" s="49" t="s">
        <v>804</v>
      </c>
      <c r="BK1445" s="49">
        <v>2009</v>
      </c>
      <c r="BL1445" s="43" t="str">
        <f t="shared" si="135"/>
        <v>2009Manchester United</v>
      </c>
      <c r="BM1445" s="49" t="str">
        <f t="shared" si="136"/>
        <v>London</v>
      </c>
      <c r="BN1445" s="49"/>
      <c r="BO1445" s="49"/>
      <c r="BP1445" s="49"/>
      <c r="BQ1445" s="49"/>
      <c r="BR1445" s="49"/>
      <c r="BS1445" s="49"/>
      <c r="BT1445" s="49"/>
      <c r="BU1445" s="49"/>
      <c r="BV1445" s="49" t="s">
        <v>376</v>
      </c>
      <c r="BW1445" s="49" t="s">
        <v>376</v>
      </c>
      <c r="BX1445" s="49"/>
      <c r="BY1445" s="49"/>
      <c r="BZ1445" s="50"/>
      <c r="CA1445" s="50"/>
      <c r="CB1445" s="88" t="str">
        <f t="shared" si="137"/>
        <v>20090419</v>
      </c>
    </row>
    <row r="1446" spans="1:80" s="43" customFormat="1" ht="12.95" customHeight="1" x14ac:dyDescent="0.2">
      <c r="A1446" s="43">
        <v>5</v>
      </c>
      <c r="B1446" s="43">
        <v>30</v>
      </c>
      <c r="C1446" s="43">
        <v>2009</v>
      </c>
      <c r="D1446" s="49" t="s">
        <v>658</v>
      </c>
      <c r="E1446" s="49" t="s">
        <v>264</v>
      </c>
      <c r="F1446" s="49" t="s">
        <v>1010</v>
      </c>
      <c r="G1446" s="49"/>
      <c r="H1446" s="49" t="s">
        <v>40</v>
      </c>
      <c r="I1446" s="49"/>
      <c r="J1446" s="53">
        <v>39963</v>
      </c>
      <c r="K1446" s="49" t="s">
        <v>816</v>
      </c>
      <c r="L1446" s="53" t="s">
        <v>3</v>
      </c>
      <c r="M1446" s="49" t="s">
        <v>804</v>
      </c>
      <c r="N1446" s="54">
        <v>2</v>
      </c>
      <c r="O1446" s="54">
        <v>1</v>
      </c>
      <c r="P1446" s="49" t="s">
        <v>1415</v>
      </c>
      <c r="Q1446" s="49" t="s">
        <v>1017</v>
      </c>
      <c r="R1446" s="49" t="s">
        <v>376</v>
      </c>
      <c r="S1446" s="49"/>
      <c r="T1446" s="49"/>
      <c r="U1446" s="49"/>
      <c r="V1446" s="49"/>
      <c r="W1446" s="49"/>
      <c r="X1446" s="49"/>
      <c r="Y1446" s="49"/>
      <c r="Z1446" s="54"/>
      <c r="AA1446" s="49"/>
      <c r="AB1446" s="49"/>
      <c r="AC1446" s="49"/>
      <c r="AD1446" s="49"/>
      <c r="AE1446" s="47">
        <f t="shared" si="132"/>
        <v>1</v>
      </c>
      <c r="AF1446" s="47">
        <f t="shared" si="133"/>
        <v>0</v>
      </c>
      <c r="AG1446" s="47">
        <f t="shared" si="134"/>
        <v>0</v>
      </c>
      <c r="AH1446" s="49" t="s">
        <v>1017</v>
      </c>
      <c r="AI1446" s="49" t="s">
        <v>1018</v>
      </c>
      <c r="AJ1446" s="49" t="s">
        <v>376</v>
      </c>
      <c r="AK1446" s="47" t="s">
        <v>658</v>
      </c>
      <c r="AL1446" s="49" t="s">
        <v>588</v>
      </c>
      <c r="AM1446" s="49" t="s">
        <v>1175</v>
      </c>
      <c r="AN1446" s="49" t="s">
        <v>376</v>
      </c>
      <c r="AO1446" s="47" t="s">
        <v>658</v>
      </c>
      <c r="AP1446" s="49"/>
      <c r="AQ1446" s="49">
        <v>1</v>
      </c>
      <c r="AR1446" s="49"/>
      <c r="AS1446" s="49" t="s">
        <v>1393</v>
      </c>
      <c r="AU1446" s="49" t="s">
        <v>376</v>
      </c>
      <c r="AV1446" s="49"/>
      <c r="AW1446" s="49" t="s">
        <v>30</v>
      </c>
      <c r="AX1446" s="49"/>
      <c r="AY1446" s="54" t="s">
        <v>30</v>
      </c>
      <c r="AZ1446" s="49"/>
      <c r="BA1446" s="49"/>
      <c r="BB1446" s="57" t="s">
        <v>30</v>
      </c>
      <c r="BC1446" s="49" t="s">
        <v>30</v>
      </c>
      <c r="BD1446" s="57"/>
      <c r="BE1446" s="57"/>
      <c r="BF1446" s="32">
        <v>1</v>
      </c>
      <c r="BG1446" s="49">
        <v>1</v>
      </c>
      <c r="BH1446" s="49"/>
      <c r="BI1446" s="49" t="s">
        <v>816</v>
      </c>
      <c r="BJ1446" s="49" t="s">
        <v>804</v>
      </c>
      <c r="BK1446" s="49">
        <v>2009</v>
      </c>
      <c r="BL1446" s="43" t="str">
        <f t="shared" si="135"/>
        <v>2009Chelsea</v>
      </c>
      <c r="BM1446" s="49" t="str">
        <f t="shared" si="136"/>
        <v>London</v>
      </c>
      <c r="BN1446" s="49"/>
      <c r="BO1446" s="49"/>
      <c r="BP1446" s="49"/>
      <c r="BQ1446" s="49"/>
      <c r="BR1446" s="49"/>
      <c r="BS1446" s="49"/>
      <c r="BT1446" s="49"/>
      <c r="BU1446" s="49"/>
      <c r="BV1446" s="49" t="s">
        <v>376</v>
      </c>
      <c r="BW1446" s="49" t="s">
        <v>376</v>
      </c>
      <c r="BX1446" s="49"/>
      <c r="BY1446" s="49"/>
      <c r="BZ1446" s="50"/>
      <c r="CA1446" s="50"/>
      <c r="CB1446" s="88" t="str">
        <f t="shared" si="137"/>
        <v>20090530</v>
      </c>
    </row>
    <row r="1447" spans="1:80" s="43" customFormat="1" ht="12.95" customHeight="1" x14ac:dyDescent="0.2">
      <c r="A1447" s="43">
        <v>5</v>
      </c>
      <c r="B1447" s="43">
        <v>30</v>
      </c>
      <c r="C1447" s="43">
        <v>2009</v>
      </c>
      <c r="D1447" s="49" t="s">
        <v>658</v>
      </c>
      <c r="E1447" s="49" t="s">
        <v>264</v>
      </c>
      <c r="F1447" s="49" t="s">
        <v>1010</v>
      </c>
      <c r="G1447" s="49"/>
      <c r="H1447" s="49" t="s">
        <v>40</v>
      </c>
      <c r="I1447" s="49"/>
      <c r="J1447" s="53">
        <v>39963</v>
      </c>
      <c r="K1447" s="49" t="s">
        <v>804</v>
      </c>
      <c r="L1447" s="53" t="s">
        <v>4</v>
      </c>
      <c r="M1447" s="49" t="s">
        <v>816</v>
      </c>
      <c r="N1447" s="54">
        <v>1</v>
      </c>
      <c r="O1447" s="54">
        <v>2</v>
      </c>
      <c r="P1447" s="49" t="s">
        <v>1415</v>
      </c>
      <c r="Q1447" s="49" t="s">
        <v>1017</v>
      </c>
      <c r="R1447" s="49" t="s">
        <v>376</v>
      </c>
      <c r="S1447" s="49"/>
      <c r="T1447" s="49"/>
      <c r="U1447" s="49"/>
      <c r="V1447" s="49"/>
      <c r="W1447" s="49"/>
      <c r="X1447" s="49"/>
      <c r="Y1447" s="49"/>
      <c r="Z1447" s="54"/>
      <c r="AA1447" s="49"/>
      <c r="AB1447" s="49"/>
      <c r="AC1447" s="49"/>
      <c r="AD1447" s="49"/>
      <c r="AE1447" s="47">
        <f t="shared" si="132"/>
        <v>0</v>
      </c>
      <c r="AF1447" s="47">
        <f t="shared" si="133"/>
        <v>0</v>
      </c>
      <c r="AG1447" s="47">
        <f t="shared" si="134"/>
        <v>1</v>
      </c>
      <c r="AH1447" s="49" t="s">
        <v>588</v>
      </c>
      <c r="AI1447" s="49" t="s">
        <v>1175</v>
      </c>
      <c r="AJ1447" s="49" t="s">
        <v>376</v>
      </c>
      <c r="AK1447" s="47" t="s">
        <v>658</v>
      </c>
      <c r="AL1447" s="49" t="s">
        <v>1017</v>
      </c>
      <c r="AM1447" s="49" t="s">
        <v>1018</v>
      </c>
      <c r="AN1447" s="49" t="s">
        <v>376</v>
      </c>
      <c r="AO1447" s="47" t="s">
        <v>658</v>
      </c>
      <c r="AP1447" s="49"/>
      <c r="AQ1447" s="49">
        <v>1</v>
      </c>
      <c r="AR1447" s="49"/>
      <c r="AS1447" s="49">
        <v>1</v>
      </c>
      <c r="AU1447" s="49" t="s">
        <v>376</v>
      </c>
      <c r="AV1447" s="49"/>
      <c r="AW1447" s="49" t="s">
        <v>30</v>
      </c>
      <c r="AX1447" s="49"/>
      <c r="AY1447" s="49" t="s">
        <v>30</v>
      </c>
      <c r="AZ1447" s="49"/>
      <c r="BA1447" s="49"/>
      <c r="BB1447" s="57"/>
      <c r="BC1447" s="49" t="s">
        <v>30</v>
      </c>
      <c r="BD1447" s="57"/>
      <c r="BE1447" s="57" t="s">
        <v>1400</v>
      </c>
      <c r="BF1447" s="32">
        <v>1</v>
      </c>
      <c r="BG1447" s="49">
        <v>1</v>
      </c>
      <c r="BH1447" s="49"/>
      <c r="BI1447" s="49" t="s">
        <v>804</v>
      </c>
      <c r="BJ1447" s="49" t="s">
        <v>816</v>
      </c>
      <c r="BK1447" s="49">
        <v>2009</v>
      </c>
      <c r="BL1447" s="43" t="str">
        <f t="shared" si="135"/>
        <v>2009Everton</v>
      </c>
      <c r="BM1447" s="49" t="str">
        <f t="shared" si="136"/>
        <v>London</v>
      </c>
      <c r="BN1447" s="49"/>
      <c r="BO1447" s="49"/>
      <c r="BP1447" s="49"/>
      <c r="BQ1447" s="49"/>
      <c r="BR1447" s="49"/>
      <c r="BS1447" s="49"/>
      <c r="BT1447" s="49"/>
      <c r="BU1447" s="49"/>
      <c r="BV1447" s="49" t="s">
        <v>376</v>
      </c>
      <c r="BW1447" s="49" t="s">
        <v>376</v>
      </c>
      <c r="BX1447" s="49"/>
      <c r="BY1447" s="49"/>
      <c r="BZ1447" s="50"/>
      <c r="CA1447" s="50"/>
      <c r="CB1447" s="88" t="str">
        <f t="shared" si="137"/>
        <v>20090530</v>
      </c>
    </row>
    <row r="1448" spans="1:80" s="43" customFormat="1" ht="12.95" customHeight="1" x14ac:dyDescent="0.2">
      <c r="A1448" s="43">
        <v>1</v>
      </c>
      <c r="B1448" s="43">
        <v>14</v>
      </c>
      <c r="C1448" s="43">
        <v>2010</v>
      </c>
      <c r="D1448" s="49" t="s">
        <v>658</v>
      </c>
      <c r="E1448" s="49" t="s">
        <v>258</v>
      </c>
      <c r="F1448" s="49" t="s">
        <v>1327</v>
      </c>
      <c r="G1448" s="49"/>
      <c r="H1448" s="49" t="s">
        <v>1011</v>
      </c>
      <c r="I1448" s="49">
        <v>1</v>
      </c>
      <c r="J1448" s="62">
        <v>40192</v>
      </c>
      <c r="K1448" s="63" t="s">
        <v>1094</v>
      </c>
      <c r="L1448" s="63" t="s">
        <v>4</v>
      </c>
      <c r="M1448" s="63" t="s">
        <v>806</v>
      </c>
      <c r="N1448" s="54">
        <v>0</v>
      </c>
      <c r="O1448" s="54">
        <v>1</v>
      </c>
      <c r="P1448" s="49" t="s">
        <v>1178</v>
      </c>
      <c r="Q1448" s="49" t="s">
        <v>1085</v>
      </c>
      <c r="R1448" s="49" t="s">
        <v>376</v>
      </c>
      <c r="S1448" s="49"/>
      <c r="T1448" s="49"/>
      <c r="U1448" s="49"/>
      <c r="V1448" s="49"/>
      <c r="W1448" s="49"/>
      <c r="X1448" s="49"/>
      <c r="Y1448" s="49"/>
      <c r="Z1448" s="54"/>
      <c r="AA1448" s="55">
        <v>0</v>
      </c>
      <c r="AB1448" s="55">
        <v>1</v>
      </c>
      <c r="AC1448" s="56">
        <v>0</v>
      </c>
      <c r="AD1448" s="63" t="s">
        <v>1033</v>
      </c>
      <c r="AE1448" s="47">
        <f t="shared" si="132"/>
        <v>0</v>
      </c>
      <c r="AF1448" s="47">
        <f t="shared" si="133"/>
        <v>0</v>
      </c>
      <c r="AG1448" s="47">
        <f t="shared" si="134"/>
        <v>1</v>
      </c>
      <c r="AH1448" s="49" t="s">
        <v>1085</v>
      </c>
      <c r="AI1448" s="49" t="s">
        <v>1086</v>
      </c>
      <c r="AJ1448" s="49" t="s">
        <v>376</v>
      </c>
      <c r="AK1448" s="47" t="s">
        <v>658</v>
      </c>
      <c r="AL1448" s="49" t="s">
        <v>1111</v>
      </c>
      <c r="AM1448" s="49" t="s">
        <v>1126</v>
      </c>
      <c r="AN1448" s="49" t="s">
        <v>376</v>
      </c>
      <c r="AO1448" s="47" t="s">
        <v>658</v>
      </c>
      <c r="AP1448" s="49"/>
      <c r="AQ1448" s="49">
        <v>2</v>
      </c>
      <c r="AR1448" s="49"/>
      <c r="AS1448" s="49"/>
      <c r="AU1448" s="49" t="s">
        <v>376</v>
      </c>
      <c r="AV1448" s="49"/>
      <c r="AW1448" s="49" t="s">
        <v>30</v>
      </c>
      <c r="AX1448" s="49"/>
      <c r="AY1448" s="49"/>
      <c r="AZ1448" s="49" t="s">
        <v>30</v>
      </c>
      <c r="BA1448" s="49"/>
      <c r="BB1448" s="57"/>
      <c r="BC1448" s="49"/>
      <c r="BD1448" s="57"/>
      <c r="BE1448" s="57"/>
      <c r="BF1448" s="32">
        <v>1</v>
      </c>
      <c r="BG1448" s="49">
        <v>1</v>
      </c>
      <c r="BH1448" s="49"/>
      <c r="BI1448" s="63" t="s">
        <v>1094</v>
      </c>
      <c r="BJ1448" s="63" t="s">
        <v>806</v>
      </c>
      <c r="BK1448" s="49">
        <v>2010</v>
      </c>
      <c r="BL1448" s="43" t="str">
        <f t="shared" si="135"/>
        <v>2010Blackburn Rovers</v>
      </c>
      <c r="BM1448" s="49" t="str">
        <f t="shared" si="136"/>
        <v>Blackburn Rovers</v>
      </c>
      <c r="BN1448" s="49"/>
      <c r="BO1448" s="49"/>
      <c r="BP1448" s="49"/>
      <c r="BQ1448" s="49"/>
      <c r="BR1448" s="49"/>
      <c r="BS1448" s="49"/>
      <c r="BT1448" s="49"/>
      <c r="BU1448" s="49"/>
      <c r="BV1448" s="49" t="s">
        <v>376</v>
      </c>
      <c r="BW1448" s="49" t="s">
        <v>376</v>
      </c>
      <c r="BX1448" s="49"/>
      <c r="BY1448" s="49"/>
      <c r="BZ1448" s="50"/>
      <c r="CA1448" s="50"/>
      <c r="CB1448" s="88" t="str">
        <f t="shared" si="137"/>
        <v>20100114</v>
      </c>
    </row>
    <row r="1449" spans="1:80" s="43" customFormat="1" ht="12.95" customHeight="1" x14ac:dyDescent="0.2">
      <c r="A1449" s="43">
        <v>1</v>
      </c>
      <c r="B1449" s="43">
        <v>14</v>
      </c>
      <c r="C1449" s="43">
        <v>2010</v>
      </c>
      <c r="D1449" s="49" t="s">
        <v>658</v>
      </c>
      <c r="E1449" s="49" t="s">
        <v>258</v>
      </c>
      <c r="F1449" s="49" t="s">
        <v>1327</v>
      </c>
      <c r="G1449" s="49"/>
      <c r="H1449" s="49" t="s">
        <v>1011</v>
      </c>
      <c r="I1449" s="49">
        <v>1</v>
      </c>
      <c r="J1449" s="62">
        <v>40192</v>
      </c>
      <c r="K1449" s="63" t="s">
        <v>806</v>
      </c>
      <c r="L1449" s="63" t="s">
        <v>3</v>
      </c>
      <c r="M1449" s="63" t="s">
        <v>1094</v>
      </c>
      <c r="N1449" s="54">
        <v>1</v>
      </c>
      <c r="O1449" s="54">
        <v>0</v>
      </c>
      <c r="P1449" s="49" t="s">
        <v>1178</v>
      </c>
      <c r="Q1449" s="49" t="s">
        <v>1085</v>
      </c>
      <c r="R1449" s="49" t="s">
        <v>376</v>
      </c>
      <c r="S1449" s="49"/>
      <c r="T1449" s="49"/>
      <c r="U1449" s="49"/>
      <c r="V1449" s="49"/>
      <c r="W1449" s="49"/>
      <c r="X1449" s="49"/>
      <c r="Y1449" s="49"/>
      <c r="Z1449" s="54"/>
      <c r="AA1449" s="55">
        <v>1</v>
      </c>
      <c r="AB1449" s="55">
        <v>0</v>
      </c>
      <c r="AC1449" s="56">
        <v>1</v>
      </c>
      <c r="AD1449" s="63" t="s">
        <v>1037</v>
      </c>
      <c r="AE1449" s="47">
        <f t="shared" si="132"/>
        <v>1</v>
      </c>
      <c r="AF1449" s="47">
        <f t="shared" si="133"/>
        <v>0</v>
      </c>
      <c r="AG1449" s="47">
        <f t="shared" si="134"/>
        <v>0</v>
      </c>
      <c r="AH1449" s="49" t="s">
        <v>1111</v>
      </c>
      <c r="AI1449" s="49" t="s">
        <v>1126</v>
      </c>
      <c r="AJ1449" s="49" t="s">
        <v>376</v>
      </c>
      <c r="AK1449" s="47" t="s">
        <v>658</v>
      </c>
      <c r="AL1449" s="49" t="s">
        <v>1085</v>
      </c>
      <c r="AM1449" s="49" t="s">
        <v>1086</v>
      </c>
      <c r="AN1449" s="49" t="s">
        <v>376</v>
      </c>
      <c r="AO1449" s="47" t="s">
        <v>658</v>
      </c>
      <c r="AP1449" s="49"/>
      <c r="AQ1449" s="49">
        <v>2</v>
      </c>
      <c r="AR1449" s="49"/>
      <c r="AS1449" s="49"/>
      <c r="AU1449" s="49" t="s">
        <v>376</v>
      </c>
      <c r="AV1449" s="49"/>
      <c r="AW1449" s="49" t="s">
        <v>30</v>
      </c>
      <c r="AX1449" s="49"/>
      <c r="AY1449" s="49"/>
      <c r="AZ1449" s="49" t="s">
        <v>30</v>
      </c>
      <c r="BA1449" s="49"/>
      <c r="BB1449" s="57"/>
      <c r="BC1449" s="49"/>
      <c r="BD1449" s="57"/>
      <c r="BE1449" s="57"/>
      <c r="BF1449" s="32">
        <v>1</v>
      </c>
      <c r="BG1449" s="49">
        <v>1</v>
      </c>
      <c r="BH1449" s="49"/>
      <c r="BI1449" s="63" t="s">
        <v>806</v>
      </c>
      <c r="BJ1449" s="63" t="s">
        <v>1094</v>
      </c>
      <c r="BK1449" s="49">
        <v>2010</v>
      </c>
      <c r="BL1449" s="43" t="str">
        <f t="shared" si="135"/>
        <v>2010Aston Villa</v>
      </c>
      <c r="BM1449" s="49" t="str">
        <f t="shared" si="136"/>
        <v>Blackburn Rovers</v>
      </c>
      <c r="BN1449" s="49"/>
      <c r="BO1449" s="49"/>
      <c r="BP1449" s="49"/>
      <c r="BQ1449" s="49"/>
      <c r="BR1449" s="49"/>
      <c r="BS1449" s="49"/>
      <c r="BT1449" s="49"/>
      <c r="BU1449" s="49"/>
      <c r="BV1449" s="49" t="s">
        <v>376</v>
      </c>
      <c r="BW1449" s="49" t="s">
        <v>376</v>
      </c>
      <c r="BX1449" s="49"/>
      <c r="BY1449" s="49"/>
      <c r="BZ1449" s="50"/>
      <c r="CA1449" s="50"/>
      <c r="CB1449" s="88" t="str">
        <f t="shared" si="137"/>
        <v>20100114</v>
      </c>
    </row>
    <row r="1450" spans="1:80" s="43" customFormat="1" ht="12.95" customHeight="1" x14ac:dyDescent="0.2">
      <c r="A1450" s="43">
        <v>1</v>
      </c>
      <c r="B1450" s="43">
        <v>19</v>
      </c>
      <c r="C1450" s="43">
        <v>2010</v>
      </c>
      <c r="D1450" s="49" t="s">
        <v>658</v>
      </c>
      <c r="E1450" s="49" t="s">
        <v>258</v>
      </c>
      <c r="F1450" s="49" t="s">
        <v>1327</v>
      </c>
      <c r="G1450" s="49"/>
      <c r="H1450" s="49" t="s">
        <v>1011</v>
      </c>
      <c r="I1450" s="49">
        <v>1</v>
      </c>
      <c r="J1450" s="62">
        <v>40197</v>
      </c>
      <c r="K1450" s="63" t="s">
        <v>823</v>
      </c>
      <c r="L1450" s="63" t="s">
        <v>3</v>
      </c>
      <c r="M1450" s="63" t="s">
        <v>821</v>
      </c>
      <c r="N1450" s="54">
        <v>2</v>
      </c>
      <c r="O1450" s="54">
        <v>1</v>
      </c>
      <c r="P1450" s="49" t="s">
        <v>1418</v>
      </c>
      <c r="Q1450" s="49" t="s">
        <v>1101</v>
      </c>
      <c r="R1450" s="49" t="s">
        <v>376</v>
      </c>
      <c r="S1450" s="49"/>
      <c r="T1450" s="49"/>
      <c r="U1450" s="49"/>
      <c r="V1450" s="49"/>
      <c r="W1450" s="49"/>
      <c r="X1450" s="49"/>
      <c r="Y1450" s="49"/>
      <c r="Z1450" s="54"/>
      <c r="AA1450" s="55">
        <v>2</v>
      </c>
      <c r="AB1450" s="55">
        <v>1</v>
      </c>
      <c r="AC1450" s="56">
        <v>0</v>
      </c>
      <c r="AD1450" s="63" t="s">
        <v>1033</v>
      </c>
      <c r="AE1450" s="47">
        <f t="shared" si="132"/>
        <v>1</v>
      </c>
      <c r="AF1450" s="47">
        <f t="shared" si="133"/>
        <v>0</v>
      </c>
      <c r="AG1450" s="47">
        <f t="shared" si="134"/>
        <v>0</v>
      </c>
      <c r="AH1450" s="49" t="s">
        <v>1101</v>
      </c>
      <c r="AI1450" s="49" t="s">
        <v>1159</v>
      </c>
      <c r="AJ1450" s="49" t="s">
        <v>376</v>
      </c>
      <c r="AK1450" s="47" t="s">
        <v>658</v>
      </c>
      <c r="AL1450" s="49" t="s">
        <v>1101</v>
      </c>
      <c r="AM1450" s="49" t="s">
        <v>1159</v>
      </c>
      <c r="AN1450" s="49" t="s">
        <v>376</v>
      </c>
      <c r="AO1450" s="47" t="s">
        <v>658</v>
      </c>
      <c r="AP1450" s="49"/>
      <c r="AQ1450" s="49">
        <v>2</v>
      </c>
      <c r="AR1450" s="49"/>
      <c r="AS1450" s="49"/>
      <c r="AT1450" s="43" t="s">
        <v>1272</v>
      </c>
      <c r="AU1450" s="49" t="s">
        <v>376</v>
      </c>
      <c r="AV1450" s="49"/>
      <c r="AW1450" s="49" t="s">
        <v>30</v>
      </c>
      <c r="AX1450" s="49"/>
      <c r="AY1450" s="49"/>
      <c r="AZ1450" s="49" t="s">
        <v>30</v>
      </c>
      <c r="BA1450" s="49"/>
      <c r="BB1450" s="57"/>
      <c r="BC1450" s="49"/>
      <c r="BD1450" s="57"/>
      <c r="BE1450" s="57"/>
      <c r="BF1450" s="32">
        <v>1</v>
      </c>
      <c r="BG1450" s="49">
        <v>1</v>
      </c>
      <c r="BH1450" s="49"/>
      <c r="BI1450" s="63" t="s">
        <v>823</v>
      </c>
      <c r="BJ1450" s="63" t="s">
        <v>821</v>
      </c>
      <c r="BK1450" s="49">
        <v>2010</v>
      </c>
      <c r="BL1450" s="43" t="str">
        <f t="shared" si="135"/>
        <v>2010Manchester City</v>
      </c>
      <c r="BM1450" s="49" t="str">
        <f t="shared" si="136"/>
        <v>Manchester City</v>
      </c>
      <c r="BN1450" s="49"/>
      <c r="BO1450" s="49"/>
      <c r="BP1450" s="49"/>
      <c r="BQ1450" s="49"/>
      <c r="BR1450" s="49"/>
      <c r="BS1450" s="49"/>
      <c r="BT1450" s="49"/>
      <c r="BU1450" s="49"/>
      <c r="BV1450" s="49" t="s">
        <v>376</v>
      </c>
      <c r="BW1450" s="49" t="s">
        <v>376</v>
      </c>
      <c r="BX1450" s="49"/>
      <c r="BY1450" s="49"/>
      <c r="BZ1450" s="50"/>
      <c r="CA1450" s="50"/>
      <c r="CB1450" s="88" t="str">
        <f t="shared" si="137"/>
        <v>20100119</v>
      </c>
    </row>
    <row r="1451" spans="1:80" s="43" customFormat="1" ht="12.95" customHeight="1" x14ac:dyDescent="0.2">
      <c r="A1451" s="43">
        <v>1</v>
      </c>
      <c r="B1451" s="43">
        <v>19</v>
      </c>
      <c r="C1451" s="43">
        <v>2010</v>
      </c>
      <c r="D1451" s="49" t="s">
        <v>658</v>
      </c>
      <c r="E1451" s="49" t="s">
        <v>258</v>
      </c>
      <c r="F1451" s="49" t="s">
        <v>1327</v>
      </c>
      <c r="G1451" s="49"/>
      <c r="H1451" s="49" t="s">
        <v>1011</v>
      </c>
      <c r="I1451" s="49">
        <v>1</v>
      </c>
      <c r="J1451" s="62">
        <v>40197</v>
      </c>
      <c r="K1451" s="63" t="s">
        <v>821</v>
      </c>
      <c r="L1451" s="63" t="s">
        <v>4</v>
      </c>
      <c r="M1451" s="63" t="s">
        <v>823</v>
      </c>
      <c r="N1451" s="54">
        <v>1</v>
      </c>
      <c r="O1451" s="54">
        <v>2</v>
      </c>
      <c r="P1451" s="49" t="s">
        <v>1418</v>
      </c>
      <c r="Q1451" s="49" t="s">
        <v>1101</v>
      </c>
      <c r="R1451" s="49" t="s">
        <v>376</v>
      </c>
      <c r="S1451" s="49"/>
      <c r="T1451" s="49"/>
      <c r="U1451" s="49"/>
      <c r="V1451" s="49"/>
      <c r="W1451" s="49"/>
      <c r="X1451" s="49"/>
      <c r="Y1451" s="49"/>
      <c r="Z1451" s="54"/>
      <c r="AA1451" s="55">
        <v>1</v>
      </c>
      <c r="AB1451" s="55">
        <v>2</v>
      </c>
      <c r="AC1451" s="56">
        <v>1</v>
      </c>
      <c r="AD1451" s="63" t="s">
        <v>1037</v>
      </c>
      <c r="AE1451" s="47">
        <f t="shared" si="132"/>
        <v>0</v>
      </c>
      <c r="AF1451" s="47">
        <f t="shared" si="133"/>
        <v>0</v>
      </c>
      <c r="AG1451" s="47">
        <f t="shared" si="134"/>
        <v>1</v>
      </c>
      <c r="AH1451" s="49" t="s">
        <v>1101</v>
      </c>
      <c r="AI1451" s="49" t="s">
        <v>1159</v>
      </c>
      <c r="AJ1451" s="49" t="s">
        <v>376</v>
      </c>
      <c r="AK1451" s="47" t="s">
        <v>658</v>
      </c>
      <c r="AL1451" s="49" t="s">
        <v>1101</v>
      </c>
      <c r="AM1451" s="49" t="s">
        <v>1159</v>
      </c>
      <c r="AN1451" s="49" t="s">
        <v>376</v>
      </c>
      <c r="AO1451" s="47" t="s">
        <v>658</v>
      </c>
      <c r="AP1451" s="49"/>
      <c r="AQ1451" s="49">
        <v>2</v>
      </c>
      <c r="AR1451" s="49"/>
      <c r="AS1451" s="49"/>
      <c r="AT1451" s="43" t="s">
        <v>1272</v>
      </c>
      <c r="AU1451" s="49" t="s">
        <v>376</v>
      </c>
      <c r="AV1451" s="49"/>
      <c r="AW1451" s="49" t="s">
        <v>30</v>
      </c>
      <c r="AX1451" s="49"/>
      <c r="AY1451" s="49"/>
      <c r="AZ1451" s="49" t="s">
        <v>30</v>
      </c>
      <c r="BA1451" s="49"/>
      <c r="BB1451" s="57"/>
      <c r="BC1451" s="49"/>
      <c r="BD1451" s="57"/>
      <c r="BE1451" s="57"/>
      <c r="BF1451" s="32">
        <v>1</v>
      </c>
      <c r="BG1451" s="49">
        <v>1</v>
      </c>
      <c r="BH1451" s="49"/>
      <c r="BI1451" s="63" t="s">
        <v>821</v>
      </c>
      <c r="BJ1451" s="63" t="s">
        <v>823</v>
      </c>
      <c r="BK1451" s="49">
        <v>2010</v>
      </c>
      <c r="BL1451" s="43" t="str">
        <f t="shared" si="135"/>
        <v>2010Manchester United</v>
      </c>
      <c r="BM1451" s="49" t="str">
        <f t="shared" si="136"/>
        <v>Manchester City</v>
      </c>
      <c r="BN1451" s="49"/>
      <c r="BO1451" s="49"/>
      <c r="BP1451" s="49"/>
      <c r="BQ1451" s="49"/>
      <c r="BR1451" s="49"/>
      <c r="BS1451" s="49"/>
      <c r="BT1451" s="49"/>
      <c r="BU1451" s="49"/>
      <c r="BV1451" s="49" t="s">
        <v>376</v>
      </c>
      <c r="BW1451" s="49" t="s">
        <v>376</v>
      </c>
      <c r="BX1451" s="49"/>
      <c r="BY1451" s="49"/>
      <c r="BZ1451" s="50"/>
      <c r="CA1451" s="50"/>
      <c r="CB1451" s="88" t="str">
        <f t="shared" si="137"/>
        <v>20100119</v>
      </c>
    </row>
    <row r="1452" spans="1:80" s="43" customFormat="1" ht="12.95" customHeight="1" x14ac:dyDescent="0.2">
      <c r="A1452" s="43">
        <v>1</v>
      </c>
      <c r="B1452" s="43">
        <v>20</v>
      </c>
      <c r="C1452" s="43">
        <v>2010</v>
      </c>
      <c r="D1452" s="49" t="s">
        <v>658</v>
      </c>
      <c r="E1452" s="49" t="s">
        <v>258</v>
      </c>
      <c r="F1452" s="49" t="s">
        <v>1327</v>
      </c>
      <c r="G1452" s="49"/>
      <c r="H1452" s="49" t="s">
        <v>1011</v>
      </c>
      <c r="I1452" s="49">
        <v>2</v>
      </c>
      <c r="J1452" s="62">
        <v>40198</v>
      </c>
      <c r="K1452" s="63" t="s">
        <v>806</v>
      </c>
      <c r="L1452" s="63" t="s">
        <v>3</v>
      </c>
      <c r="M1452" s="63" t="s">
        <v>1094</v>
      </c>
      <c r="N1452" s="54">
        <v>6</v>
      </c>
      <c r="O1452" s="54">
        <v>4</v>
      </c>
      <c r="P1452" s="49" t="s">
        <v>1219</v>
      </c>
      <c r="Q1452" s="49" t="s">
        <v>1111</v>
      </c>
      <c r="R1452" s="49" t="s">
        <v>376</v>
      </c>
      <c r="S1452" s="49"/>
      <c r="T1452" s="49"/>
      <c r="U1452" s="49"/>
      <c r="V1452" s="49"/>
      <c r="W1452" s="49"/>
      <c r="X1452" s="49"/>
      <c r="Y1452" s="49"/>
      <c r="Z1452" s="54"/>
      <c r="AA1452" s="55">
        <v>7</v>
      </c>
      <c r="AB1452" s="55">
        <v>4</v>
      </c>
      <c r="AC1452" s="56">
        <v>1</v>
      </c>
      <c r="AD1452" s="63" t="s">
        <v>1033</v>
      </c>
      <c r="AE1452" s="47">
        <f t="shared" si="132"/>
        <v>1</v>
      </c>
      <c r="AF1452" s="47">
        <f t="shared" si="133"/>
        <v>0</v>
      </c>
      <c r="AG1452" s="47">
        <f t="shared" si="134"/>
        <v>0</v>
      </c>
      <c r="AH1452" s="49" t="s">
        <v>1111</v>
      </c>
      <c r="AI1452" s="49" t="s">
        <v>1126</v>
      </c>
      <c r="AJ1452" s="49" t="s">
        <v>376</v>
      </c>
      <c r="AK1452" s="47" t="s">
        <v>658</v>
      </c>
      <c r="AL1452" s="49" t="s">
        <v>1085</v>
      </c>
      <c r="AM1452" s="49" t="s">
        <v>1086</v>
      </c>
      <c r="AN1452" s="49" t="s">
        <v>376</v>
      </c>
      <c r="AO1452" s="47" t="s">
        <v>658</v>
      </c>
      <c r="AP1452" s="49"/>
      <c r="AQ1452" s="49">
        <v>2</v>
      </c>
      <c r="AR1452" s="49"/>
      <c r="AS1452" s="49"/>
      <c r="AU1452" s="49" t="s">
        <v>376</v>
      </c>
      <c r="AV1452" s="49"/>
      <c r="AW1452" s="49" t="s">
        <v>30</v>
      </c>
      <c r="AX1452" s="49"/>
      <c r="AY1452" s="49"/>
      <c r="AZ1452" s="49" t="s">
        <v>30</v>
      </c>
      <c r="BA1452" s="49"/>
      <c r="BB1452" s="57"/>
      <c r="BC1452" s="49"/>
      <c r="BD1452" s="57"/>
      <c r="BE1452" s="57"/>
      <c r="BF1452" s="32">
        <v>1</v>
      </c>
      <c r="BG1452" s="49">
        <v>1</v>
      </c>
      <c r="BH1452" s="49"/>
      <c r="BI1452" s="63" t="s">
        <v>806</v>
      </c>
      <c r="BJ1452" s="63" t="s">
        <v>1094</v>
      </c>
      <c r="BK1452" s="49">
        <v>2010</v>
      </c>
      <c r="BL1452" s="43" t="str">
        <f t="shared" si="135"/>
        <v>2010Aston Villa</v>
      </c>
      <c r="BM1452" s="49" t="str">
        <f t="shared" si="136"/>
        <v>Aston Villa</v>
      </c>
      <c r="BN1452" s="49"/>
      <c r="BO1452" s="49"/>
      <c r="BP1452" s="49"/>
      <c r="BQ1452" s="49"/>
      <c r="BR1452" s="49"/>
      <c r="BS1452" s="49"/>
      <c r="BT1452" s="49"/>
      <c r="BU1452" s="49"/>
      <c r="BV1452" s="49" t="s">
        <v>376</v>
      </c>
      <c r="BW1452" s="49" t="s">
        <v>376</v>
      </c>
      <c r="BX1452" s="49"/>
      <c r="BY1452" s="49"/>
      <c r="BZ1452" s="50"/>
      <c r="CA1452" s="50"/>
      <c r="CB1452" s="88" t="str">
        <f t="shared" si="137"/>
        <v>20100120</v>
      </c>
    </row>
    <row r="1453" spans="1:80" s="43" customFormat="1" ht="12.95" customHeight="1" x14ac:dyDescent="0.2">
      <c r="A1453" s="43">
        <v>1</v>
      </c>
      <c r="B1453" s="43">
        <v>20</v>
      </c>
      <c r="C1453" s="43">
        <v>2010</v>
      </c>
      <c r="D1453" s="49" t="s">
        <v>658</v>
      </c>
      <c r="E1453" s="49" t="s">
        <v>258</v>
      </c>
      <c r="F1453" s="49" t="s">
        <v>1327</v>
      </c>
      <c r="G1453" s="49"/>
      <c r="H1453" s="49" t="s">
        <v>1011</v>
      </c>
      <c r="I1453" s="49">
        <v>2</v>
      </c>
      <c r="J1453" s="62">
        <v>40198</v>
      </c>
      <c r="K1453" s="63" t="s">
        <v>1094</v>
      </c>
      <c r="L1453" s="63" t="s">
        <v>4</v>
      </c>
      <c r="M1453" s="63" t="s">
        <v>806</v>
      </c>
      <c r="N1453" s="54">
        <v>4</v>
      </c>
      <c r="O1453" s="54">
        <v>6</v>
      </c>
      <c r="P1453" s="49" t="s">
        <v>1219</v>
      </c>
      <c r="Q1453" s="49" t="s">
        <v>1111</v>
      </c>
      <c r="R1453" s="49" t="s">
        <v>376</v>
      </c>
      <c r="S1453" s="49"/>
      <c r="T1453" s="49"/>
      <c r="U1453" s="49"/>
      <c r="V1453" s="49"/>
      <c r="W1453" s="49"/>
      <c r="X1453" s="49"/>
      <c r="Y1453" s="49"/>
      <c r="Z1453" s="54"/>
      <c r="AA1453" s="55">
        <v>4</v>
      </c>
      <c r="AB1453" s="55">
        <v>7</v>
      </c>
      <c r="AC1453" s="56">
        <v>4</v>
      </c>
      <c r="AD1453" s="63" t="s">
        <v>1037</v>
      </c>
      <c r="AE1453" s="47">
        <f t="shared" si="132"/>
        <v>0</v>
      </c>
      <c r="AF1453" s="47">
        <f t="shared" si="133"/>
        <v>0</v>
      </c>
      <c r="AG1453" s="47">
        <f t="shared" si="134"/>
        <v>1</v>
      </c>
      <c r="AH1453" s="49" t="s">
        <v>1085</v>
      </c>
      <c r="AI1453" s="49" t="s">
        <v>1086</v>
      </c>
      <c r="AJ1453" s="49" t="s">
        <v>376</v>
      </c>
      <c r="AK1453" s="47" t="s">
        <v>658</v>
      </c>
      <c r="AL1453" s="49" t="s">
        <v>1111</v>
      </c>
      <c r="AM1453" s="49" t="s">
        <v>1126</v>
      </c>
      <c r="AN1453" s="49" t="s">
        <v>376</v>
      </c>
      <c r="AO1453" s="47" t="s">
        <v>658</v>
      </c>
      <c r="AP1453" s="49"/>
      <c r="AQ1453" s="49">
        <v>2</v>
      </c>
      <c r="AR1453" s="49"/>
      <c r="AS1453" s="49">
        <v>1</v>
      </c>
      <c r="AU1453" s="49" t="s">
        <v>376</v>
      </c>
      <c r="AV1453" s="49"/>
      <c r="AW1453" s="49" t="s">
        <v>30</v>
      </c>
      <c r="AX1453" s="49"/>
      <c r="AY1453" s="49"/>
      <c r="AZ1453" s="49" t="s">
        <v>30</v>
      </c>
      <c r="BA1453" s="49"/>
      <c r="BB1453" s="57"/>
      <c r="BC1453" s="49"/>
      <c r="BD1453" s="57"/>
      <c r="BE1453" s="57"/>
      <c r="BF1453" s="32">
        <v>1</v>
      </c>
      <c r="BG1453" s="49">
        <v>1</v>
      </c>
      <c r="BH1453" s="49"/>
      <c r="BI1453" s="63" t="s">
        <v>1094</v>
      </c>
      <c r="BJ1453" s="63" t="s">
        <v>806</v>
      </c>
      <c r="BK1453" s="49">
        <v>2010</v>
      </c>
      <c r="BL1453" s="43" t="str">
        <f t="shared" si="135"/>
        <v>2010Blackburn Rovers</v>
      </c>
      <c r="BM1453" s="49" t="str">
        <f t="shared" si="136"/>
        <v>Aston Villa</v>
      </c>
      <c r="BN1453" s="49"/>
      <c r="BO1453" s="49"/>
      <c r="BP1453" s="49"/>
      <c r="BQ1453" s="49"/>
      <c r="BR1453" s="49"/>
      <c r="BS1453" s="49"/>
      <c r="BT1453" s="49"/>
      <c r="BU1453" s="49"/>
      <c r="BV1453" s="49" t="s">
        <v>376</v>
      </c>
      <c r="BW1453" s="49" t="s">
        <v>376</v>
      </c>
      <c r="BX1453" s="49"/>
      <c r="BY1453" s="49"/>
      <c r="BZ1453" s="50"/>
      <c r="CA1453" s="50"/>
      <c r="CB1453" s="88" t="str">
        <f t="shared" si="137"/>
        <v>20100120</v>
      </c>
    </row>
    <row r="1454" spans="1:80" s="43" customFormat="1" ht="12.95" customHeight="1" x14ac:dyDescent="0.2">
      <c r="A1454" s="43">
        <v>1</v>
      </c>
      <c r="B1454" s="43">
        <v>27</v>
      </c>
      <c r="C1454" s="43">
        <v>2010</v>
      </c>
      <c r="D1454" s="49" t="s">
        <v>658</v>
      </c>
      <c r="E1454" s="49" t="s">
        <v>258</v>
      </c>
      <c r="F1454" s="49" t="s">
        <v>1327</v>
      </c>
      <c r="G1454" s="49"/>
      <c r="H1454" s="49" t="s">
        <v>1011</v>
      </c>
      <c r="I1454" s="49">
        <v>2</v>
      </c>
      <c r="J1454" s="62">
        <v>40205</v>
      </c>
      <c r="K1454" s="63" t="s">
        <v>821</v>
      </c>
      <c r="L1454" s="63" t="s">
        <v>3</v>
      </c>
      <c r="M1454" s="63" t="s">
        <v>823</v>
      </c>
      <c r="N1454" s="54">
        <v>3</v>
      </c>
      <c r="O1454" s="54">
        <v>1</v>
      </c>
      <c r="P1454" s="49" t="s">
        <v>1246</v>
      </c>
      <c r="Q1454" s="49" t="s">
        <v>1101</v>
      </c>
      <c r="R1454" s="49" t="s">
        <v>376</v>
      </c>
      <c r="S1454" s="49"/>
      <c r="T1454" s="49"/>
      <c r="U1454" s="49"/>
      <c r="V1454" s="49"/>
      <c r="W1454" s="49"/>
      <c r="X1454" s="49"/>
      <c r="Y1454" s="49"/>
      <c r="Z1454" s="54"/>
      <c r="AA1454" s="55">
        <v>4</v>
      </c>
      <c r="AB1454" s="55">
        <v>3</v>
      </c>
      <c r="AC1454" s="56">
        <v>1</v>
      </c>
      <c r="AD1454" s="63" t="s">
        <v>1033</v>
      </c>
      <c r="AE1454" s="47">
        <f t="shared" si="132"/>
        <v>1</v>
      </c>
      <c r="AF1454" s="47">
        <f t="shared" si="133"/>
        <v>0</v>
      </c>
      <c r="AG1454" s="47">
        <f t="shared" si="134"/>
        <v>0</v>
      </c>
      <c r="AH1454" s="49" t="s">
        <v>1101</v>
      </c>
      <c r="AI1454" s="49" t="s">
        <v>1159</v>
      </c>
      <c r="AJ1454" s="49" t="s">
        <v>376</v>
      </c>
      <c r="AK1454" s="47" t="s">
        <v>658</v>
      </c>
      <c r="AL1454" s="49" t="s">
        <v>1101</v>
      </c>
      <c r="AM1454" s="49" t="s">
        <v>1159</v>
      </c>
      <c r="AN1454" s="49" t="s">
        <v>376</v>
      </c>
      <c r="AO1454" s="47" t="s">
        <v>658</v>
      </c>
      <c r="AP1454" s="49"/>
      <c r="AQ1454" s="49">
        <v>2</v>
      </c>
      <c r="AR1454" s="49"/>
      <c r="AS1454" s="49"/>
      <c r="AT1454" s="43" t="s">
        <v>1272</v>
      </c>
      <c r="AU1454" s="49" t="s">
        <v>376</v>
      </c>
      <c r="AV1454" s="49"/>
      <c r="AW1454" s="49" t="s">
        <v>30</v>
      </c>
      <c r="AX1454" s="49"/>
      <c r="AY1454" s="49"/>
      <c r="AZ1454" s="49" t="s">
        <v>30</v>
      </c>
      <c r="BA1454" s="49"/>
      <c r="BB1454" s="57"/>
      <c r="BC1454" s="49"/>
      <c r="BD1454" s="57"/>
      <c r="BE1454" s="57"/>
      <c r="BF1454" s="32">
        <v>1</v>
      </c>
      <c r="BG1454" s="49">
        <v>1</v>
      </c>
      <c r="BH1454" s="49"/>
      <c r="BI1454" s="63" t="s">
        <v>821</v>
      </c>
      <c r="BJ1454" s="63" t="s">
        <v>823</v>
      </c>
      <c r="BK1454" s="49">
        <v>2010</v>
      </c>
      <c r="BL1454" s="43" t="str">
        <f t="shared" si="135"/>
        <v>2010Manchester United</v>
      </c>
      <c r="BM1454" s="49" t="str">
        <f t="shared" si="136"/>
        <v>Manchester United</v>
      </c>
      <c r="BN1454" s="49"/>
      <c r="BO1454" s="49"/>
      <c r="BP1454" s="49"/>
      <c r="BQ1454" s="49"/>
      <c r="BR1454" s="49"/>
      <c r="BS1454" s="49"/>
      <c r="BT1454" s="49"/>
      <c r="BU1454" s="49"/>
      <c r="BV1454" s="49" t="s">
        <v>376</v>
      </c>
      <c r="BW1454" s="49" t="s">
        <v>376</v>
      </c>
      <c r="BX1454" s="49"/>
      <c r="BY1454" s="49"/>
      <c r="BZ1454" s="50"/>
      <c r="CA1454" s="50"/>
      <c r="CB1454" s="88" t="str">
        <f t="shared" si="137"/>
        <v>20100127</v>
      </c>
    </row>
    <row r="1455" spans="1:80" s="43" customFormat="1" ht="12.95" customHeight="1" x14ac:dyDescent="0.2">
      <c r="A1455" s="43">
        <v>1</v>
      </c>
      <c r="B1455" s="43">
        <v>27</v>
      </c>
      <c r="C1455" s="43">
        <v>2010</v>
      </c>
      <c r="D1455" s="49" t="s">
        <v>658</v>
      </c>
      <c r="E1455" s="49" t="s">
        <v>258</v>
      </c>
      <c r="F1455" s="49" t="s">
        <v>1327</v>
      </c>
      <c r="G1455" s="49"/>
      <c r="H1455" s="49" t="s">
        <v>1011</v>
      </c>
      <c r="I1455" s="49">
        <v>2</v>
      </c>
      <c r="J1455" s="62">
        <v>40205</v>
      </c>
      <c r="K1455" s="63" t="s">
        <v>823</v>
      </c>
      <c r="L1455" s="63" t="s">
        <v>4</v>
      </c>
      <c r="M1455" s="63" t="s">
        <v>821</v>
      </c>
      <c r="N1455" s="54">
        <v>1</v>
      </c>
      <c r="O1455" s="54">
        <v>3</v>
      </c>
      <c r="P1455" s="49" t="s">
        <v>1246</v>
      </c>
      <c r="Q1455" s="49" t="s">
        <v>1101</v>
      </c>
      <c r="R1455" s="49" t="s">
        <v>376</v>
      </c>
      <c r="S1455" s="49"/>
      <c r="T1455" s="49"/>
      <c r="U1455" s="49"/>
      <c r="V1455" s="49"/>
      <c r="W1455" s="49"/>
      <c r="X1455" s="49"/>
      <c r="Y1455" s="49"/>
      <c r="Z1455" s="54"/>
      <c r="AA1455" s="55">
        <v>3</v>
      </c>
      <c r="AB1455" s="55">
        <v>4</v>
      </c>
      <c r="AC1455" s="56">
        <v>1</v>
      </c>
      <c r="AD1455" s="63" t="s">
        <v>1037</v>
      </c>
      <c r="AE1455" s="47">
        <f t="shared" si="132"/>
        <v>0</v>
      </c>
      <c r="AF1455" s="47">
        <f t="shared" si="133"/>
        <v>0</v>
      </c>
      <c r="AG1455" s="47">
        <f t="shared" si="134"/>
        <v>1</v>
      </c>
      <c r="AH1455" s="49" t="s">
        <v>1101</v>
      </c>
      <c r="AI1455" s="49" t="s">
        <v>1159</v>
      </c>
      <c r="AJ1455" s="49" t="s">
        <v>376</v>
      </c>
      <c r="AK1455" s="47" t="s">
        <v>658</v>
      </c>
      <c r="AL1455" s="49" t="s">
        <v>1101</v>
      </c>
      <c r="AM1455" s="49" t="s">
        <v>1159</v>
      </c>
      <c r="AN1455" s="49" t="s">
        <v>376</v>
      </c>
      <c r="AO1455" s="47" t="s">
        <v>658</v>
      </c>
      <c r="AP1455" s="49"/>
      <c r="AQ1455" s="49">
        <v>2</v>
      </c>
      <c r="AR1455" s="49"/>
      <c r="AS1455" s="49">
        <v>1</v>
      </c>
      <c r="AT1455" s="43" t="s">
        <v>1272</v>
      </c>
      <c r="AU1455" s="49" t="s">
        <v>376</v>
      </c>
      <c r="AV1455" s="49"/>
      <c r="AW1455" s="49" t="s">
        <v>30</v>
      </c>
      <c r="AX1455" s="49"/>
      <c r="AY1455" s="49"/>
      <c r="AZ1455" s="49" t="s">
        <v>30</v>
      </c>
      <c r="BA1455" s="49"/>
      <c r="BB1455" s="57"/>
      <c r="BC1455" s="49"/>
      <c r="BD1455" s="57"/>
      <c r="BE1455" s="57"/>
      <c r="BF1455" s="32">
        <v>1</v>
      </c>
      <c r="BG1455" s="49">
        <v>1</v>
      </c>
      <c r="BH1455" s="49"/>
      <c r="BI1455" s="63" t="s">
        <v>823</v>
      </c>
      <c r="BJ1455" s="63" t="s">
        <v>821</v>
      </c>
      <c r="BK1455" s="49">
        <v>2010</v>
      </c>
      <c r="BL1455" s="43" t="str">
        <f t="shared" si="135"/>
        <v>2010Manchester City</v>
      </c>
      <c r="BM1455" s="49" t="str">
        <f t="shared" si="136"/>
        <v>Manchester United</v>
      </c>
      <c r="BN1455" s="49"/>
      <c r="BO1455" s="49"/>
      <c r="BP1455" s="49"/>
      <c r="BQ1455" s="49"/>
      <c r="BR1455" s="49"/>
      <c r="BS1455" s="49"/>
      <c r="BT1455" s="49"/>
      <c r="BU1455" s="49"/>
      <c r="BV1455" s="49" t="s">
        <v>376</v>
      </c>
      <c r="BW1455" s="49" t="s">
        <v>376</v>
      </c>
      <c r="BX1455" s="49"/>
      <c r="BY1455" s="49"/>
      <c r="BZ1455" s="50"/>
      <c r="CA1455" s="50"/>
      <c r="CB1455" s="88" t="str">
        <f t="shared" si="137"/>
        <v>20100127</v>
      </c>
    </row>
    <row r="1456" spans="1:80" s="43" customFormat="1" ht="12.95" customHeight="1" x14ac:dyDescent="0.2">
      <c r="A1456" s="43">
        <v>2</v>
      </c>
      <c r="B1456" s="43">
        <v>28</v>
      </c>
      <c r="C1456" s="43">
        <v>2010</v>
      </c>
      <c r="D1456" s="49" t="s">
        <v>658</v>
      </c>
      <c r="E1456" s="49" t="s">
        <v>258</v>
      </c>
      <c r="F1456" s="49" t="s">
        <v>1327</v>
      </c>
      <c r="G1456" s="49"/>
      <c r="H1456" s="49" t="s">
        <v>40</v>
      </c>
      <c r="I1456" s="49"/>
      <c r="J1456" s="53">
        <v>40237</v>
      </c>
      <c r="K1456" s="49" t="s">
        <v>821</v>
      </c>
      <c r="L1456" s="63" t="s">
        <v>3</v>
      </c>
      <c r="M1456" s="49" t="s">
        <v>806</v>
      </c>
      <c r="N1456" s="54">
        <v>2</v>
      </c>
      <c r="O1456" s="54">
        <v>1</v>
      </c>
      <c r="P1456" s="49" t="s">
        <v>1415</v>
      </c>
      <c r="Q1456" s="49" t="s">
        <v>1017</v>
      </c>
      <c r="R1456" s="49" t="s">
        <v>376</v>
      </c>
      <c r="S1456" s="49"/>
      <c r="T1456" s="49"/>
      <c r="U1456" s="49"/>
      <c r="V1456" s="49"/>
      <c r="W1456" s="49"/>
      <c r="X1456" s="49"/>
      <c r="Y1456" s="49"/>
      <c r="Z1456" s="54"/>
      <c r="AA1456" s="49"/>
      <c r="AB1456" s="49"/>
      <c r="AC1456" s="49"/>
      <c r="AD1456" s="49"/>
      <c r="AE1456" s="47">
        <f t="shared" si="132"/>
        <v>1</v>
      </c>
      <c r="AF1456" s="47">
        <f t="shared" si="133"/>
        <v>0</v>
      </c>
      <c r="AG1456" s="47">
        <f t="shared" si="134"/>
        <v>0</v>
      </c>
      <c r="AH1456" s="49" t="s">
        <v>1101</v>
      </c>
      <c r="AI1456" s="49" t="s">
        <v>1159</v>
      </c>
      <c r="AJ1456" s="49" t="s">
        <v>376</v>
      </c>
      <c r="AK1456" s="47" t="s">
        <v>658</v>
      </c>
      <c r="AL1456" s="49" t="s">
        <v>1111</v>
      </c>
      <c r="AM1456" s="49" t="s">
        <v>1126</v>
      </c>
      <c r="AN1456" s="49" t="s">
        <v>376</v>
      </c>
      <c r="AO1456" s="47" t="s">
        <v>658</v>
      </c>
      <c r="AP1456" s="49"/>
      <c r="AQ1456" s="49">
        <v>1</v>
      </c>
      <c r="AR1456" s="49"/>
      <c r="AS1456" s="49" t="s">
        <v>1393</v>
      </c>
      <c r="AU1456" s="49" t="s">
        <v>376</v>
      </c>
      <c r="AV1456" s="49"/>
      <c r="AW1456" s="49" t="s">
        <v>30</v>
      </c>
      <c r="AX1456" s="49"/>
      <c r="AY1456" s="49"/>
      <c r="AZ1456" s="54" t="s">
        <v>30</v>
      </c>
      <c r="BA1456" s="49"/>
      <c r="BB1456" s="57" t="s">
        <v>30</v>
      </c>
      <c r="BC1456" s="49" t="s">
        <v>30</v>
      </c>
      <c r="BD1456" s="57"/>
      <c r="BE1456" s="57" t="s">
        <v>1417</v>
      </c>
      <c r="BF1456" s="32">
        <v>1</v>
      </c>
      <c r="BG1456" s="49">
        <v>1</v>
      </c>
      <c r="BH1456" s="49"/>
      <c r="BI1456" s="49" t="s">
        <v>821</v>
      </c>
      <c r="BJ1456" s="49" t="s">
        <v>806</v>
      </c>
      <c r="BK1456" s="49">
        <v>2010</v>
      </c>
      <c r="BL1456" s="43" t="str">
        <f t="shared" si="135"/>
        <v>2010Manchester United</v>
      </c>
      <c r="BM1456" s="49" t="str">
        <f t="shared" si="136"/>
        <v>London</v>
      </c>
      <c r="BN1456" s="49"/>
      <c r="BO1456" s="49"/>
      <c r="BP1456" s="49"/>
      <c r="BQ1456" s="49"/>
      <c r="BR1456" s="49"/>
      <c r="BS1456" s="49"/>
      <c r="BT1456" s="49"/>
      <c r="BU1456" s="49"/>
      <c r="BV1456" s="49" t="s">
        <v>376</v>
      </c>
      <c r="BW1456" s="49" t="s">
        <v>376</v>
      </c>
      <c r="BX1456" s="49"/>
      <c r="BY1456" s="49"/>
      <c r="BZ1456" s="50"/>
      <c r="CA1456" s="50"/>
      <c r="CB1456" s="88" t="str">
        <f t="shared" si="137"/>
        <v>20100228</v>
      </c>
    </row>
    <row r="1457" spans="1:80" s="43" customFormat="1" ht="12.95" customHeight="1" x14ac:dyDescent="0.2">
      <c r="A1457" s="43">
        <v>2</v>
      </c>
      <c r="B1457" s="43">
        <v>28</v>
      </c>
      <c r="C1457" s="43">
        <v>2010</v>
      </c>
      <c r="D1457" s="49" t="s">
        <v>658</v>
      </c>
      <c r="E1457" s="49" t="s">
        <v>258</v>
      </c>
      <c r="F1457" s="49" t="s">
        <v>1327</v>
      </c>
      <c r="G1457" s="49"/>
      <c r="H1457" s="49" t="s">
        <v>40</v>
      </c>
      <c r="I1457" s="49"/>
      <c r="J1457" s="53">
        <v>40237</v>
      </c>
      <c r="K1457" s="49" t="s">
        <v>806</v>
      </c>
      <c r="L1457" s="63" t="s">
        <v>4</v>
      </c>
      <c r="M1457" s="49" t="s">
        <v>821</v>
      </c>
      <c r="N1457" s="54">
        <v>1</v>
      </c>
      <c r="O1457" s="54">
        <v>2</v>
      </c>
      <c r="P1457" s="49" t="s">
        <v>1415</v>
      </c>
      <c r="Q1457" s="49" t="s">
        <v>1017</v>
      </c>
      <c r="R1457" s="49" t="s">
        <v>376</v>
      </c>
      <c r="S1457" s="49"/>
      <c r="T1457" s="49"/>
      <c r="U1457" s="49"/>
      <c r="V1457" s="49"/>
      <c r="W1457" s="49"/>
      <c r="X1457" s="49"/>
      <c r="Y1457" s="49"/>
      <c r="Z1457" s="54"/>
      <c r="AA1457" s="49"/>
      <c r="AB1457" s="49"/>
      <c r="AC1457" s="49"/>
      <c r="AD1457" s="49"/>
      <c r="AE1457" s="47">
        <f t="shared" si="132"/>
        <v>0</v>
      </c>
      <c r="AF1457" s="47">
        <f t="shared" si="133"/>
        <v>0</v>
      </c>
      <c r="AG1457" s="47">
        <f t="shared" si="134"/>
        <v>1</v>
      </c>
      <c r="AH1457" s="49" t="s">
        <v>1111</v>
      </c>
      <c r="AI1457" s="49" t="s">
        <v>1126</v>
      </c>
      <c r="AJ1457" s="49" t="s">
        <v>376</v>
      </c>
      <c r="AK1457" s="47" t="s">
        <v>658</v>
      </c>
      <c r="AL1457" s="49" t="s">
        <v>1101</v>
      </c>
      <c r="AM1457" s="49" t="s">
        <v>1159</v>
      </c>
      <c r="AN1457" s="49" t="s">
        <v>376</v>
      </c>
      <c r="AO1457" s="47" t="s">
        <v>658</v>
      </c>
      <c r="AP1457" s="49"/>
      <c r="AQ1457" s="49">
        <v>1</v>
      </c>
      <c r="AR1457" s="49"/>
      <c r="AS1457" s="49">
        <v>1</v>
      </c>
      <c r="AU1457" s="49" t="s">
        <v>376</v>
      </c>
      <c r="AV1457" s="49"/>
      <c r="AW1457" s="49" t="s">
        <v>30</v>
      </c>
      <c r="AX1457" s="49"/>
      <c r="AY1457" s="49"/>
      <c r="AZ1457" s="49" t="s">
        <v>30</v>
      </c>
      <c r="BA1457" s="49"/>
      <c r="BB1457" s="57"/>
      <c r="BC1457" s="49" t="s">
        <v>30</v>
      </c>
      <c r="BD1457" s="57"/>
      <c r="BE1457" s="57"/>
      <c r="BF1457" s="32">
        <v>1</v>
      </c>
      <c r="BG1457" s="49">
        <v>1</v>
      </c>
      <c r="BH1457" s="49"/>
      <c r="BI1457" s="49" t="s">
        <v>806</v>
      </c>
      <c r="BJ1457" s="49" t="s">
        <v>821</v>
      </c>
      <c r="BK1457" s="49">
        <v>2010</v>
      </c>
      <c r="BL1457" s="43" t="str">
        <f t="shared" si="135"/>
        <v>2010Aston Villa</v>
      </c>
      <c r="BM1457" s="49" t="str">
        <f t="shared" si="136"/>
        <v>London</v>
      </c>
      <c r="BN1457" s="49"/>
      <c r="BO1457" s="49"/>
      <c r="BP1457" s="49"/>
      <c r="BQ1457" s="49"/>
      <c r="BR1457" s="49"/>
      <c r="BS1457" s="49"/>
      <c r="BT1457" s="49"/>
      <c r="BU1457" s="49"/>
      <c r="BV1457" s="49" t="s">
        <v>376</v>
      </c>
      <c r="BW1457" s="49" t="s">
        <v>376</v>
      </c>
      <c r="BX1457" s="49"/>
      <c r="BY1457" s="49"/>
      <c r="BZ1457" s="50"/>
      <c r="CA1457" s="50"/>
      <c r="CB1457" s="88" t="str">
        <f t="shared" si="137"/>
        <v>20100228</v>
      </c>
    </row>
    <row r="1458" spans="1:80" s="43" customFormat="1" ht="12.95" customHeight="1" x14ac:dyDescent="0.2">
      <c r="A1458" s="43">
        <v>4</v>
      </c>
      <c r="B1458" s="43">
        <v>10</v>
      </c>
      <c r="C1458" s="43">
        <v>2010</v>
      </c>
      <c r="D1458" s="49" t="s">
        <v>658</v>
      </c>
      <c r="E1458" s="49" t="s">
        <v>258</v>
      </c>
      <c r="F1458" s="49" t="s">
        <v>1010</v>
      </c>
      <c r="G1458" s="49"/>
      <c r="H1458" s="49" t="s">
        <v>1011</v>
      </c>
      <c r="I1458" s="49"/>
      <c r="J1458" s="53">
        <v>40278</v>
      </c>
      <c r="K1458" s="49" t="s">
        <v>816</v>
      </c>
      <c r="L1458" s="59" t="s">
        <v>3</v>
      </c>
      <c r="M1458" s="49" t="s">
        <v>806</v>
      </c>
      <c r="N1458" s="54">
        <v>3</v>
      </c>
      <c r="O1458" s="54">
        <v>0</v>
      </c>
      <c r="P1458" s="49" t="s">
        <v>1415</v>
      </c>
      <c r="Q1458" s="49" t="s">
        <v>1017</v>
      </c>
      <c r="R1458" s="49" t="s">
        <v>376</v>
      </c>
      <c r="S1458" s="49"/>
      <c r="T1458" s="49"/>
      <c r="U1458" s="49"/>
      <c r="V1458" s="49"/>
      <c r="W1458" s="49"/>
      <c r="X1458" s="49"/>
      <c r="Y1458" s="49"/>
      <c r="Z1458" s="54"/>
      <c r="AA1458" s="49"/>
      <c r="AB1458" s="49"/>
      <c r="AC1458" s="49"/>
      <c r="AD1458" s="49"/>
      <c r="AE1458" s="47">
        <f t="shared" si="132"/>
        <v>1</v>
      </c>
      <c r="AF1458" s="47">
        <f t="shared" si="133"/>
        <v>0</v>
      </c>
      <c r="AG1458" s="47">
        <f t="shared" si="134"/>
        <v>0</v>
      </c>
      <c r="AH1458" s="49" t="s">
        <v>1017</v>
      </c>
      <c r="AI1458" s="49" t="s">
        <v>1018</v>
      </c>
      <c r="AJ1458" s="49" t="s">
        <v>376</v>
      </c>
      <c r="AK1458" s="47" t="s">
        <v>658</v>
      </c>
      <c r="AL1458" s="49" t="s">
        <v>1111</v>
      </c>
      <c r="AM1458" s="49" t="s">
        <v>1126</v>
      </c>
      <c r="AN1458" s="49" t="s">
        <v>376</v>
      </c>
      <c r="AO1458" s="47" t="s">
        <v>658</v>
      </c>
      <c r="AP1458" s="49"/>
      <c r="AQ1458" s="49">
        <v>2</v>
      </c>
      <c r="AR1458" s="49"/>
      <c r="AS1458" s="49"/>
      <c r="AU1458" s="49" t="s">
        <v>376</v>
      </c>
      <c r="AV1458" s="49"/>
      <c r="AW1458" s="49" t="s">
        <v>30</v>
      </c>
      <c r="AX1458" s="49"/>
      <c r="AY1458" s="49" t="s">
        <v>30</v>
      </c>
      <c r="AZ1458" s="49"/>
      <c r="BA1458" s="49"/>
      <c r="BB1458" s="57"/>
      <c r="BC1458" s="49"/>
      <c r="BD1458" s="57"/>
      <c r="BE1458" s="57"/>
      <c r="BF1458" s="32">
        <v>1</v>
      </c>
      <c r="BG1458" s="49">
        <v>1</v>
      </c>
      <c r="BH1458" s="49"/>
      <c r="BI1458" s="49" t="s">
        <v>816</v>
      </c>
      <c r="BJ1458" s="49" t="s">
        <v>806</v>
      </c>
      <c r="BK1458" s="49">
        <v>2010</v>
      </c>
      <c r="BL1458" s="43" t="str">
        <f t="shared" si="135"/>
        <v>2010Chelsea</v>
      </c>
      <c r="BM1458" s="49" t="str">
        <f t="shared" si="136"/>
        <v>London</v>
      </c>
      <c r="BN1458" s="49"/>
      <c r="BO1458" s="49"/>
      <c r="BP1458" s="49"/>
      <c r="BQ1458" s="49"/>
      <c r="BR1458" s="49"/>
      <c r="BS1458" s="49"/>
      <c r="BT1458" s="49"/>
      <c r="BU1458" s="49"/>
      <c r="BV1458" s="49" t="s">
        <v>376</v>
      </c>
      <c r="BW1458" s="49" t="s">
        <v>376</v>
      </c>
      <c r="BX1458" s="49"/>
      <c r="BY1458" s="49"/>
      <c r="BZ1458" s="50"/>
      <c r="CA1458" s="50"/>
      <c r="CB1458" s="88" t="str">
        <f t="shared" si="137"/>
        <v>20100410</v>
      </c>
    </row>
    <row r="1459" spans="1:80" s="43" customFormat="1" ht="12.95" customHeight="1" x14ac:dyDescent="0.2">
      <c r="A1459" s="43">
        <v>4</v>
      </c>
      <c r="B1459" s="43">
        <v>10</v>
      </c>
      <c r="C1459" s="43">
        <v>2010</v>
      </c>
      <c r="D1459" s="49" t="s">
        <v>658</v>
      </c>
      <c r="E1459" s="49" t="s">
        <v>258</v>
      </c>
      <c r="F1459" s="49" t="s">
        <v>1010</v>
      </c>
      <c r="G1459" s="49"/>
      <c r="H1459" s="49" t="s">
        <v>1011</v>
      </c>
      <c r="I1459" s="49"/>
      <c r="J1459" s="53">
        <v>40278</v>
      </c>
      <c r="K1459" s="49" t="s">
        <v>806</v>
      </c>
      <c r="L1459" s="59" t="s">
        <v>4</v>
      </c>
      <c r="M1459" s="49" t="s">
        <v>816</v>
      </c>
      <c r="N1459" s="54">
        <v>0</v>
      </c>
      <c r="O1459" s="54">
        <v>3</v>
      </c>
      <c r="P1459" s="49" t="s">
        <v>1415</v>
      </c>
      <c r="Q1459" s="49" t="s">
        <v>1017</v>
      </c>
      <c r="R1459" s="49" t="s">
        <v>376</v>
      </c>
      <c r="S1459" s="49"/>
      <c r="T1459" s="49"/>
      <c r="U1459" s="49"/>
      <c r="V1459" s="49"/>
      <c r="W1459" s="49"/>
      <c r="X1459" s="49"/>
      <c r="Y1459" s="49"/>
      <c r="Z1459" s="54"/>
      <c r="AA1459" s="49"/>
      <c r="AB1459" s="49"/>
      <c r="AC1459" s="49"/>
      <c r="AD1459" s="49"/>
      <c r="AE1459" s="47">
        <f t="shared" si="132"/>
        <v>0</v>
      </c>
      <c r="AF1459" s="47">
        <f t="shared" si="133"/>
        <v>0</v>
      </c>
      <c r="AG1459" s="47">
        <f t="shared" si="134"/>
        <v>1</v>
      </c>
      <c r="AH1459" s="49" t="s">
        <v>1111</v>
      </c>
      <c r="AI1459" s="49" t="s">
        <v>1126</v>
      </c>
      <c r="AJ1459" s="49" t="s">
        <v>376</v>
      </c>
      <c r="AK1459" s="47" t="s">
        <v>658</v>
      </c>
      <c r="AL1459" s="49" t="s">
        <v>1017</v>
      </c>
      <c r="AM1459" s="49" t="s">
        <v>1018</v>
      </c>
      <c r="AN1459" s="49" t="s">
        <v>376</v>
      </c>
      <c r="AO1459" s="47" t="s">
        <v>658</v>
      </c>
      <c r="AP1459" s="49"/>
      <c r="AQ1459" s="49">
        <v>2</v>
      </c>
      <c r="AR1459" s="49"/>
      <c r="AS1459" s="49">
        <v>1</v>
      </c>
      <c r="AU1459" s="49" t="s">
        <v>376</v>
      </c>
      <c r="AV1459" s="49"/>
      <c r="AW1459" s="49" t="s">
        <v>30</v>
      </c>
      <c r="AX1459" s="49"/>
      <c r="AY1459" s="49" t="s">
        <v>30</v>
      </c>
      <c r="AZ1459" s="49"/>
      <c r="BA1459" s="49"/>
      <c r="BB1459" s="57"/>
      <c r="BC1459" s="49"/>
      <c r="BD1459" s="57"/>
      <c r="BE1459" s="57"/>
      <c r="BF1459" s="32">
        <v>1</v>
      </c>
      <c r="BG1459" s="49">
        <v>1</v>
      </c>
      <c r="BH1459" s="49"/>
      <c r="BI1459" s="49" t="s">
        <v>806</v>
      </c>
      <c r="BJ1459" s="49" t="s">
        <v>816</v>
      </c>
      <c r="BK1459" s="49">
        <v>2010</v>
      </c>
      <c r="BL1459" s="43" t="str">
        <f t="shared" si="135"/>
        <v>2010Aston Villa</v>
      </c>
      <c r="BM1459" s="49" t="str">
        <f t="shared" si="136"/>
        <v>London</v>
      </c>
      <c r="BN1459" s="49"/>
      <c r="BO1459" s="49"/>
      <c r="BP1459" s="49"/>
      <c r="BQ1459" s="49"/>
      <c r="BR1459" s="49"/>
      <c r="BS1459" s="49"/>
      <c r="BT1459" s="49"/>
      <c r="BU1459" s="49"/>
      <c r="BV1459" s="49" t="s">
        <v>376</v>
      </c>
      <c r="BW1459" s="49" t="s">
        <v>376</v>
      </c>
      <c r="BX1459" s="49"/>
      <c r="BY1459" s="49"/>
      <c r="BZ1459" s="50"/>
      <c r="CA1459" s="50"/>
      <c r="CB1459" s="88" t="str">
        <f t="shared" si="137"/>
        <v>20100410</v>
      </c>
    </row>
    <row r="1460" spans="1:80" s="43" customFormat="1" ht="12.95" customHeight="1" x14ac:dyDescent="0.2">
      <c r="A1460" s="43">
        <v>4</v>
      </c>
      <c r="B1460" s="43">
        <v>11</v>
      </c>
      <c r="C1460" s="43">
        <v>2010</v>
      </c>
      <c r="D1460" s="49" t="s">
        <v>658</v>
      </c>
      <c r="E1460" s="49" t="s">
        <v>258</v>
      </c>
      <c r="F1460" s="49" t="s">
        <v>1010</v>
      </c>
      <c r="G1460" s="49"/>
      <c r="H1460" s="49" t="s">
        <v>1011</v>
      </c>
      <c r="I1460" s="49"/>
      <c r="J1460" s="53">
        <v>40279</v>
      </c>
      <c r="K1460" s="49" t="s">
        <v>1280</v>
      </c>
      <c r="L1460" s="59" t="s">
        <v>3</v>
      </c>
      <c r="M1460" s="49" t="s">
        <v>813</v>
      </c>
      <c r="N1460" s="54">
        <v>2</v>
      </c>
      <c r="O1460" s="54">
        <v>0</v>
      </c>
      <c r="P1460" s="49" t="s">
        <v>1415</v>
      </c>
      <c r="Q1460" s="49" t="s">
        <v>1017</v>
      </c>
      <c r="R1460" s="49" t="s">
        <v>376</v>
      </c>
      <c r="S1460" s="49" t="s">
        <v>1396</v>
      </c>
      <c r="T1460" s="49"/>
      <c r="U1460" s="49"/>
      <c r="V1460" s="49"/>
      <c r="W1460" s="49"/>
      <c r="X1460" s="49"/>
      <c r="Y1460" s="49"/>
      <c r="Z1460" s="54"/>
      <c r="AA1460" s="49"/>
      <c r="AB1460" s="49"/>
      <c r="AC1460" s="49"/>
      <c r="AD1460" s="49"/>
      <c r="AE1460" s="47">
        <f t="shared" si="132"/>
        <v>1</v>
      </c>
      <c r="AF1460" s="47">
        <f t="shared" si="133"/>
        <v>0</v>
      </c>
      <c r="AG1460" s="47">
        <f t="shared" si="134"/>
        <v>0</v>
      </c>
      <c r="AH1460" s="49" t="s">
        <v>1280</v>
      </c>
      <c r="AI1460" s="49" t="s">
        <v>1199</v>
      </c>
      <c r="AJ1460" s="49" t="s">
        <v>376</v>
      </c>
      <c r="AK1460" s="47" t="s">
        <v>658</v>
      </c>
      <c r="AL1460" s="49" t="s">
        <v>1017</v>
      </c>
      <c r="AM1460" s="49" t="s">
        <v>1018</v>
      </c>
      <c r="AN1460" s="49" t="s">
        <v>376</v>
      </c>
      <c r="AO1460" s="47" t="s">
        <v>658</v>
      </c>
      <c r="AP1460" s="49"/>
      <c r="AQ1460" s="49">
        <v>2</v>
      </c>
      <c r="AR1460" s="49"/>
      <c r="AS1460" s="49"/>
      <c r="AU1460" s="49" t="s">
        <v>376</v>
      </c>
      <c r="AV1460" s="49"/>
      <c r="AW1460" s="49" t="s">
        <v>30</v>
      </c>
      <c r="AX1460" s="49"/>
      <c r="AY1460" s="49" t="s">
        <v>30</v>
      </c>
      <c r="AZ1460" s="49"/>
      <c r="BA1460" s="49"/>
      <c r="BB1460" s="57"/>
      <c r="BC1460" s="49"/>
      <c r="BD1460" s="57"/>
      <c r="BE1460" s="57"/>
      <c r="BF1460" s="32">
        <v>1</v>
      </c>
      <c r="BG1460" s="49">
        <v>1</v>
      </c>
      <c r="BH1460" s="49"/>
      <c r="BI1460" s="49" t="s">
        <v>1280</v>
      </c>
      <c r="BJ1460" s="49" t="s">
        <v>813</v>
      </c>
      <c r="BK1460" s="49">
        <v>2010</v>
      </c>
      <c r="BL1460" s="43" t="str">
        <f t="shared" si="135"/>
        <v>2010Portsmouth</v>
      </c>
      <c r="BM1460" s="49" t="str">
        <f t="shared" si="136"/>
        <v>London</v>
      </c>
      <c r="BN1460" s="49"/>
      <c r="BO1460" s="49"/>
      <c r="BP1460" s="49"/>
      <c r="BQ1460" s="49"/>
      <c r="BR1460" s="49"/>
      <c r="BS1460" s="49"/>
      <c r="BT1460" s="49"/>
      <c r="BU1460" s="49"/>
      <c r="BV1460" s="49" t="s">
        <v>376</v>
      </c>
      <c r="BW1460" s="49" t="s">
        <v>376</v>
      </c>
      <c r="BX1460" s="49"/>
      <c r="BY1460" s="49"/>
      <c r="BZ1460" s="50"/>
      <c r="CA1460" s="50"/>
      <c r="CB1460" s="88" t="str">
        <f t="shared" si="137"/>
        <v>20100411</v>
      </c>
    </row>
    <row r="1461" spans="1:80" s="43" customFormat="1" ht="12.95" customHeight="1" x14ac:dyDescent="0.2">
      <c r="A1461" s="43">
        <v>4</v>
      </c>
      <c r="B1461" s="43">
        <v>11</v>
      </c>
      <c r="C1461" s="43">
        <v>2010</v>
      </c>
      <c r="D1461" s="49" t="s">
        <v>658</v>
      </c>
      <c r="E1461" s="49" t="s">
        <v>258</v>
      </c>
      <c r="F1461" s="49" t="s">
        <v>1010</v>
      </c>
      <c r="G1461" s="49"/>
      <c r="H1461" s="49" t="s">
        <v>1011</v>
      </c>
      <c r="I1461" s="49"/>
      <c r="J1461" s="53">
        <v>40279</v>
      </c>
      <c r="K1461" s="49" t="s">
        <v>813</v>
      </c>
      <c r="L1461" s="59" t="s">
        <v>4</v>
      </c>
      <c r="M1461" s="49" t="s">
        <v>1280</v>
      </c>
      <c r="N1461" s="54">
        <v>0</v>
      </c>
      <c r="O1461" s="54">
        <v>2</v>
      </c>
      <c r="P1461" s="49" t="s">
        <v>1415</v>
      </c>
      <c r="Q1461" s="49" t="s">
        <v>1017</v>
      </c>
      <c r="R1461" s="49" t="s">
        <v>376</v>
      </c>
      <c r="S1461" s="49" t="s">
        <v>1396</v>
      </c>
      <c r="T1461" s="49"/>
      <c r="U1461" s="49"/>
      <c r="V1461" s="49"/>
      <c r="W1461" s="49"/>
      <c r="X1461" s="49"/>
      <c r="Y1461" s="49"/>
      <c r="Z1461" s="54"/>
      <c r="AA1461" s="49"/>
      <c r="AB1461" s="49"/>
      <c r="AC1461" s="49"/>
      <c r="AD1461" s="49"/>
      <c r="AE1461" s="47">
        <f t="shared" si="132"/>
        <v>0</v>
      </c>
      <c r="AF1461" s="47">
        <f t="shared" si="133"/>
        <v>0</v>
      </c>
      <c r="AG1461" s="47">
        <f t="shared" si="134"/>
        <v>1</v>
      </c>
      <c r="AH1461" s="49" t="s">
        <v>1017</v>
      </c>
      <c r="AI1461" s="49" t="s">
        <v>1018</v>
      </c>
      <c r="AJ1461" s="49" t="s">
        <v>376</v>
      </c>
      <c r="AK1461" s="47" t="s">
        <v>658</v>
      </c>
      <c r="AL1461" s="49" t="s">
        <v>1280</v>
      </c>
      <c r="AM1461" s="49" t="s">
        <v>1199</v>
      </c>
      <c r="AN1461" s="49" t="s">
        <v>376</v>
      </c>
      <c r="AO1461" s="47" t="s">
        <v>658</v>
      </c>
      <c r="AP1461" s="49"/>
      <c r="AQ1461" s="49">
        <v>2</v>
      </c>
      <c r="AR1461" s="49"/>
      <c r="AS1461" s="49">
        <v>1</v>
      </c>
      <c r="AU1461" s="49" t="s">
        <v>376</v>
      </c>
      <c r="AV1461" s="49"/>
      <c r="AW1461" s="49" t="s">
        <v>30</v>
      </c>
      <c r="AX1461" s="49"/>
      <c r="AY1461" s="49" t="s">
        <v>30</v>
      </c>
      <c r="AZ1461" s="49"/>
      <c r="BA1461" s="49"/>
      <c r="BB1461" s="57"/>
      <c r="BC1461" s="49"/>
      <c r="BD1461" s="57"/>
      <c r="BE1461" s="57"/>
      <c r="BF1461" s="32">
        <v>1</v>
      </c>
      <c r="BG1461" s="49">
        <v>1</v>
      </c>
      <c r="BH1461" s="49"/>
      <c r="BI1461" s="49" t="s">
        <v>813</v>
      </c>
      <c r="BJ1461" s="49" t="s">
        <v>1280</v>
      </c>
      <c r="BK1461" s="49">
        <v>2010</v>
      </c>
      <c r="BL1461" s="43" t="str">
        <f t="shared" si="135"/>
        <v>2010Tottenham Hotspur</v>
      </c>
      <c r="BM1461" s="49" t="str">
        <f t="shared" si="136"/>
        <v>London</v>
      </c>
      <c r="BN1461" s="49"/>
      <c r="BO1461" s="49"/>
      <c r="BP1461" s="49"/>
      <c r="BQ1461" s="49"/>
      <c r="BR1461" s="49"/>
      <c r="BS1461" s="49"/>
      <c r="BT1461" s="49"/>
      <c r="BU1461" s="49"/>
      <c r="BV1461" s="49" t="s">
        <v>376</v>
      </c>
      <c r="BW1461" s="49" t="s">
        <v>376</v>
      </c>
      <c r="BX1461" s="49"/>
      <c r="BY1461" s="49"/>
      <c r="BZ1461" s="50"/>
      <c r="CA1461" s="50"/>
      <c r="CB1461" s="88" t="str">
        <f t="shared" si="137"/>
        <v>20100411</v>
      </c>
    </row>
    <row r="1462" spans="1:80" s="43" customFormat="1" ht="12.95" customHeight="1" x14ac:dyDescent="0.2">
      <c r="A1462" s="43">
        <v>5</v>
      </c>
      <c r="B1462" s="43">
        <v>15</v>
      </c>
      <c r="C1462" s="43">
        <v>2010</v>
      </c>
      <c r="D1462" s="49" t="s">
        <v>658</v>
      </c>
      <c r="E1462" s="49" t="s">
        <v>258</v>
      </c>
      <c r="F1462" s="49" t="s">
        <v>1010</v>
      </c>
      <c r="G1462" s="49"/>
      <c r="H1462" s="49" t="s">
        <v>40</v>
      </c>
      <c r="I1462" s="49"/>
      <c r="J1462" s="53">
        <v>40313</v>
      </c>
      <c r="K1462" s="49" t="s">
        <v>816</v>
      </c>
      <c r="L1462" s="64" t="s">
        <v>3</v>
      </c>
      <c r="M1462" s="49" t="s">
        <v>1280</v>
      </c>
      <c r="N1462" s="54">
        <v>1</v>
      </c>
      <c r="O1462" s="54">
        <v>0</v>
      </c>
      <c r="P1462" s="49" t="s">
        <v>1415</v>
      </c>
      <c r="Q1462" s="49" t="s">
        <v>1017</v>
      </c>
      <c r="R1462" s="49" t="s">
        <v>376</v>
      </c>
      <c r="S1462" s="49"/>
      <c r="T1462" s="49"/>
      <c r="U1462" s="49"/>
      <c r="V1462" s="49"/>
      <c r="W1462" s="49"/>
      <c r="X1462" s="49"/>
      <c r="Y1462" s="49"/>
      <c r="Z1462" s="54"/>
      <c r="AA1462" s="49"/>
      <c r="AB1462" s="49"/>
      <c r="AC1462" s="49"/>
      <c r="AD1462" s="49"/>
      <c r="AE1462" s="47">
        <f t="shared" si="132"/>
        <v>1</v>
      </c>
      <c r="AF1462" s="47">
        <f t="shared" si="133"/>
        <v>0</v>
      </c>
      <c r="AG1462" s="47">
        <f t="shared" si="134"/>
        <v>0</v>
      </c>
      <c r="AH1462" s="49" t="s">
        <v>1017</v>
      </c>
      <c r="AI1462" s="49" t="s">
        <v>1018</v>
      </c>
      <c r="AJ1462" s="49" t="s">
        <v>376</v>
      </c>
      <c r="AK1462" s="47" t="s">
        <v>658</v>
      </c>
      <c r="AL1462" s="49" t="s">
        <v>1280</v>
      </c>
      <c r="AM1462" s="49" t="s">
        <v>1199</v>
      </c>
      <c r="AN1462" s="49" t="s">
        <v>376</v>
      </c>
      <c r="AO1462" s="47" t="s">
        <v>658</v>
      </c>
      <c r="AP1462" s="49"/>
      <c r="AQ1462" s="49">
        <v>1</v>
      </c>
      <c r="AR1462" s="49"/>
      <c r="AS1462" s="49" t="s">
        <v>1393</v>
      </c>
      <c r="AU1462" s="49" t="s">
        <v>376</v>
      </c>
      <c r="AV1462" s="49"/>
      <c r="AW1462" s="49" t="s">
        <v>30</v>
      </c>
      <c r="AX1462" s="49"/>
      <c r="AY1462" s="54" t="s">
        <v>30</v>
      </c>
      <c r="AZ1462" s="49"/>
      <c r="BA1462" s="49"/>
      <c r="BB1462" s="57" t="s">
        <v>30</v>
      </c>
      <c r="BC1462" s="49" t="s">
        <v>30</v>
      </c>
      <c r="BD1462" s="57"/>
      <c r="BE1462" s="57" t="s">
        <v>1417</v>
      </c>
      <c r="BF1462" s="32">
        <v>1</v>
      </c>
      <c r="BG1462" s="49">
        <v>1</v>
      </c>
      <c r="BH1462" s="49"/>
      <c r="BI1462" s="49" t="s">
        <v>816</v>
      </c>
      <c r="BJ1462" s="49" t="s">
        <v>1280</v>
      </c>
      <c r="BK1462" s="49">
        <v>2010</v>
      </c>
      <c r="BL1462" s="43" t="str">
        <f t="shared" si="135"/>
        <v>2010Chelsea</v>
      </c>
      <c r="BM1462" s="49" t="str">
        <f t="shared" si="136"/>
        <v>London</v>
      </c>
      <c r="BN1462" s="49"/>
      <c r="BO1462" s="49"/>
      <c r="BP1462" s="49"/>
      <c r="BQ1462" s="49"/>
      <c r="BR1462" s="49"/>
      <c r="BS1462" s="49"/>
      <c r="BT1462" s="49"/>
      <c r="BU1462" s="49"/>
      <c r="BV1462" s="49" t="s">
        <v>376</v>
      </c>
      <c r="BW1462" s="49" t="s">
        <v>376</v>
      </c>
      <c r="BX1462" s="49"/>
      <c r="BY1462" s="49"/>
      <c r="BZ1462" s="50"/>
      <c r="CA1462" s="50"/>
      <c r="CB1462" s="88" t="str">
        <f t="shared" si="137"/>
        <v>20100515</v>
      </c>
    </row>
    <row r="1463" spans="1:80" s="43" customFormat="1" ht="12.95" customHeight="1" x14ac:dyDescent="0.2">
      <c r="A1463" s="43">
        <v>5</v>
      </c>
      <c r="B1463" s="43">
        <v>15</v>
      </c>
      <c r="C1463" s="43">
        <v>2010</v>
      </c>
      <c r="D1463" s="49" t="s">
        <v>658</v>
      </c>
      <c r="E1463" s="49" t="s">
        <v>258</v>
      </c>
      <c r="F1463" s="49" t="s">
        <v>1010</v>
      </c>
      <c r="G1463" s="49"/>
      <c r="H1463" s="49" t="s">
        <v>40</v>
      </c>
      <c r="I1463" s="49"/>
      <c r="J1463" s="53">
        <v>40313</v>
      </c>
      <c r="K1463" s="49" t="s">
        <v>1280</v>
      </c>
      <c r="L1463" s="64" t="s">
        <v>4</v>
      </c>
      <c r="M1463" s="49" t="s">
        <v>816</v>
      </c>
      <c r="N1463" s="54">
        <v>0</v>
      </c>
      <c r="O1463" s="54">
        <v>1</v>
      </c>
      <c r="P1463" s="49" t="s">
        <v>1415</v>
      </c>
      <c r="Q1463" s="49" t="s">
        <v>1017</v>
      </c>
      <c r="R1463" s="49" t="s">
        <v>376</v>
      </c>
      <c r="S1463" s="49"/>
      <c r="T1463" s="49"/>
      <c r="U1463" s="49"/>
      <c r="V1463" s="49"/>
      <c r="W1463" s="49"/>
      <c r="X1463" s="49"/>
      <c r="Y1463" s="49"/>
      <c r="Z1463" s="54"/>
      <c r="AA1463" s="49"/>
      <c r="AB1463" s="49"/>
      <c r="AC1463" s="49"/>
      <c r="AD1463" s="49"/>
      <c r="AE1463" s="47">
        <f t="shared" si="132"/>
        <v>0</v>
      </c>
      <c r="AF1463" s="47">
        <f t="shared" si="133"/>
        <v>0</v>
      </c>
      <c r="AG1463" s="47">
        <f t="shared" si="134"/>
        <v>1</v>
      </c>
      <c r="AH1463" s="49" t="s">
        <v>1280</v>
      </c>
      <c r="AI1463" s="49" t="s">
        <v>1199</v>
      </c>
      <c r="AJ1463" s="49" t="s">
        <v>376</v>
      </c>
      <c r="AK1463" s="47" t="s">
        <v>658</v>
      </c>
      <c r="AL1463" s="49" t="s">
        <v>1017</v>
      </c>
      <c r="AM1463" s="49" t="s">
        <v>1018</v>
      </c>
      <c r="AN1463" s="49" t="s">
        <v>376</v>
      </c>
      <c r="AO1463" s="47" t="s">
        <v>658</v>
      </c>
      <c r="AP1463" s="49"/>
      <c r="AQ1463" s="49">
        <v>1</v>
      </c>
      <c r="AR1463" s="49"/>
      <c r="AS1463" s="49">
        <v>1</v>
      </c>
      <c r="AU1463" s="49" t="s">
        <v>376</v>
      </c>
      <c r="AV1463" s="49"/>
      <c r="AW1463" s="49" t="s">
        <v>30</v>
      </c>
      <c r="AX1463" s="49"/>
      <c r="AY1463" s="49" t="s">
        <v>30</v>
      </c>
      <c r="AZ1463" s="49"/>
      <c r="BA1463" s="49"/>
      <c r="BB1463" s="57"/>
      <c r="BC1463" s="49" t="s">
        <v>30</v>
      </c>
      <c r="BD1463" s="57"/>
      <c r="BE1463" s="57"/>
      <c r="BF1463" s="32">
        <v>1</v>
      </c>
      <c r="BG1463" s="49">
        <v>1</v>
      </c>
      <c r="BH1463" s="49"/>
      <c r="BI1463" s="49" t="s">
        <v>1280</v>
      </c>
      <c r="BJ1463" s="49" t="s">
        <v>816</v>
      </c>
      <c r="BK1463" s="49">
        <v>2010</v>
      </c>
      <c r="BL1463" s="43" t="str">
        <f t="shared" si="135"/>
        <v>2010Portsmouth</v>
      </c>
      <c r="BM1463" s="49" t="str">
        <f t="shared" si="136"/>
        <v>London</v>
      </c>
      <c r="BN1463" s="49"/>
      <c r="BO1463" s="49"/>
      <c r="BP1463" s="49"/>
      <c r="BQ1463" s="49"/>
      <c r="BR1463" s="49"/>
      <c r="BS1463" s="49"/>
      <c r="BT1463" s="49"/>
      <c r="BU1463" s="49"/>
      <c r="BV1463" s="49" t="s">
        <v>376</v>
      </c>
      <c r="BW1463" s="49" t="s">
        <v>376</v>
      </c>
      <c r="BX1463" s="49"/>
      <c r="BY1463" s="49"/>
      <c r="BZ1463" s="50"/>
      <c r="CA1463" s="50"/>
      <c r="CB1463" s="88" t="str">
        <f t="shared" si="137"/>
        <v>20100515</v>
      </c>
    </row>
    <row r="1464" spans="1:80" s="43" customFormat="1" ht="12.95" customHeight="1" x14ac:dyDescent="0.2">
      <c r="A1464" s="43">
        <v>1</v>
      </c>
      <c r="B1464" s="43">
        <v>11</v>
      </c>
      <c r="C1464" s="43">
        <v>2011</v>
      </c>
      <c r="D1464" s="49" t="s">
        <v>658</v>
      </c>
      <c r="E1464" s="49" t="s">
        <v>253</v>
      </c>
      <c r="F1464" s="49" t="s">
        <v>1327</v>
      </c>
      <c r="G1464" s="49"/>
      <c r="H1464" s="49" t="s">
        <v>1011</v>
      </c>
      <c r="I1464" s="49">
        <v>1</v>
      </c>
      <c r="J1464" s="53">
        <v>40554</v>
      </c>
      <c r="K1464" s="49" t="s">
        <v>803</v>
      </c>
      <c r="L1464" s="49" t="s">
        <v>3</v>
      </c>
      <c r="M1464" s="49" t="s">
        <v>1125</v>
      </c>
      <c r="N1464" s="54">
        <v>2</v>
      </c>
      <c r="O1464" s="54">
        <v>1</v>
      </c>
      <c r="P1464" s="49" t="s">
        <v>1341</v>
      </c>
      <c r="Q1464" s="49" t="s">
        <v>1017</v>
      </c>
      <c r="R1464" s="49" t="s">
        <v>376</v>
      </c>
      <c r="S1464" s="49"/>
      <c r="T1464" s="49"/>
      <c r="U1464" s="49"/>
      <c r="V1464" s="49"/>
      <c r="W1464" s="49"/>
      <c r="X1464" s="49"/>
      <c r="Y1464" s="49"/>
      <c r="Z1464" s="54"/>
      <c r="AA1464" s="55">
        <v>2</v>
      </c>
      <c r="AB1464" s="55">
        <v>1</v>
      </c>
      <c r="AC1464" s="56">
        <v>0</v>
      </c>
      <c r="AD1464" s="49" t="s">
        <v>1033</v>
      </c>
      <c r="AE1464" s="47">
        <f t="shared" si="132"/>
        <v>1</v>
      </c>
      <c r="AF1464" s="47">
        <f t="shared" si="133"/>
        <v>0</v>
      </c>
      <c r="AG1464" s="47">
        <f t="shared" si="134"/>
        <v>0</v>
      </c>
      <c r="AH1464" s="49" t="s">
        <v>1017</v>
      </c>
      <c r="AI1464" s="49" t="s">
        <v>1018</v>
      </c>
      <c r="AJ1464" s="49" t="s">
        <v>376</v>
      </c>
      <c r="AK1464" s="47" t="s">
        <v>658</v>
      </c>
      <c r="AL1464" s="49" t="s">
        <v>1111</v>
      </c>
      <c r="AM1464" s="49" t="s">
        <v>1126</v>
      </c>
      <c r="AN1464" s="49" t="s">
        <v>376</v>
      </c>
      <c r="AO1464" s="47" t="s">
        <v>658</v>
      </c>
      <c r="AP1464" s="49"/>
      <c r="AQ1464" s="49">
        <v>2</v>
      </c>
      <c r="AR1464" s="49"/>
      <c r="AS1464" s="49"/>
      <c r="AU1464" s="49" t="s">
        <v>376</v>
      </c>
      <c r="AV1464" s="49"/>
      <c r="AW1464" s="49" t="s">
        <v>30</v>
      </c>
      <c r="AX1464" s="49"/>
      <c r="AY1464" s="49"/>
      <c r="AZ1464" s="49" t="s">
        <v>30</v>
      </c>
      <c r="BA1464" s="49"/>
      <c r="BB1464" s="57"/>
      <c r="BC1464" s="49"/>
      <c r="BD1464" s="57"/>
      <c r="BE1464" s="57"/>
      <c r="BF1464" s="32">
        <v>1</v>
      </c>
      <c r="BG1464" s="49">
        <v>1</v>
      </c>
      <c r="BH1464" s="49"/>
      <c r="BI1464" s="49" t="s">
        <v>803</v>
      </c>
      <c r="BJ1464" s="49" t="s">
        <v>1125</v>
      </c>
      <c r="BK1464" s="59">
        <v>2011</v>
      </c>
      <c r="BL1464" s="43" t="str">
        <f t="shared" si="135"/>
        <v>2011West Ham United</v>
      </c>
      <c r="BM1464" s="49" t="str">
        <f t="shared" si="136"/>
        <v>West Ham United</v>
      </c>
      <c r="BN1464" s="49"/>
      <c r="BO1464" s="49"/>
      <c r="BP1464" s="49"/>
      <c r="BQ1464" s="49"/>
      <c r="BR1464" s="49"/>
      <c r="BS1464" s="49"/>
      <c r="BT1464" s="49"/>
      <c r="BU1464" s="49"/>
      <c r="BV1464" s="49" t="s">
        <v>376</v>
      </c>
      <c r="BW1464" s="49" t="s">
        <v>376</v>
      </c>
      <c r="BX1464" s="49"/>
      <c r="BY1464" s="49"/>
      <c r="BZ1464" s="50"/>
      <c r="CA1464" s="50"/>
      <c r="CB1464" s="88" t="str">
        <f t="shared" si="137"/>
        <v>20110111</v>
      </c>
    </row>
    <row r="1465" spans="1:80" s="43" customFormat="1" ht="12.95" customHeight="1" x14ac:dyDescent="0.2">
      <c r="A1465" s="43">
        <v>1</v>
      </c>
      <c r="B1465" s="43">
        <v>11</v>
      </c>
      <c r="C1465" s="43">
        <v>2011</v>
      </c>
      <c r="D1465" s="49" t="s">
        <v>658</v>
      </c>
      <c r="E1465" s="49" t="s">
        <v>253</v>
      </c>
      <c r="F1465" s="49" t="s">
        <v>1327</v>
      </c>
      <c r="G1465" s="49"/>
      <c r="H1465" s="49" t="s">
        <v>1011</v>
      </c>
      <c r="I1465" s="49">
        <v>1</v>
      </c>
      <c r="J1465" s="53">
        <v>40554</v>
      </c>
      <c r="K1465" s="49" t="s">
        <v>1125</v>
      </c>
      <c r="L1465" s="49" t="s">
        <v>4</v>
      </c>
      <c r="M1465" s="49" t="s">
        <v>803</v>
      </c>
      <c r="N1465" s="54">
        <v>1</v>
      </c>
      <c r="O1465" s="54">
        <v>2</v>
      </c>
      <c r="P1465" s="49" t="s">
        <v>1341</v>
      </c>
      <c r="Q1465" s="49" t="s">
        <v>1017</v>
      </c>
      <c r="R1465" s="49" t="s">
        <v>376</v>
      </c>
      <c r="S1465" s="49"/>
      <c r="T1465" s="49"/>
      <c r="U1465" s="49"/>
      <c r="V1465" s="49"/>
      <c r="W1465" s="49"/>
      <c r="X1465" s="49"/>
      <c r="Y1465" s="49"/>
      <c r="Z1465" s="54"/>
      <c r="AA1465" s="55">
        <v>1</v>
      </c>
      <c r="AB1465" s="55">
        <v>2</v>
      </c>
      <c r="AC1465" s="56">
        <v>1</v>
      </c>
      <c r="AD1465" s="49" t="s">
        <v>1037</v>
      </c>
      <c r="AE1465" s="47">
        <f t="shared" si="132"/>
        <v>0</v>
      </c>
      <c r="AF1465" s="47">
        <f t="shared" si="133"/>
        <v>0</v>
      </c>
      <c r="AG1465" s="47">
        <f t="shared" si="134"/>
        <v>1</v>
      </c>
      <c r="AH1465" s="49" t="s">
        <v>1111</v>
      </c>
      <c r="AI1465" s="49" t="s">
        <v>1126</v>
      </c>
      <c r="AJ1465" s="49" t="s">
        <v>376</v>
      </c>
      <c r="AK1465" s="47" t="s">
        <v>658</v>
      </c>
      <c r="AL1465" s="49" t="s">
        <v>1017</v>
      </c>
      <c r="AM1465" s="49" t="s">
        <v>1018</v>
      </c>
      <c r="AN1465" s="49" t="s">
        <v>376</v>
      </c>
      <c r="AO1465" s="47" t="s">
        <v>658</v>
      </c>
      <c r="AP1465" s="49"/>
      <c r="AQ1465" s="49">
        <v>2</v>
      </c>
      <c r="AR1465" s="49"/>
      <c r="AS1465" s="49"/>
      <c r="AU1465" s="49" t="s">
        <v>376</v>
      </c>
      <c r="AV1465" s="49"/>
      <c r="AW1465" s="49" t="s">
        <v>30</v>
      </c>
      <c r="AX1465" s="49"/>
      <c r="AY1465" s="49"/>
      <c r="AZ1465" s="49" t="s">
        <v>30</v>
      </c>
      <c r="BA1465" s="49"/>
      <c r="BB1465" s="57"/>
      <c r="BC1465" s="49"/>
      <c r="BD1465" s="57"/>
      <c r="BE1465" s="57"/>
      <c r="BF1465" s="32">
        <v>1</v>
      </c>
      <c r="BG1465" s="49">
        <v>1</v>
      </c>
      <c r="BH1465" s="49"/>
      <c r="BI1465" s="49" t="s">
        <v>1125</v>
      </c>
      <c r="BJ1465" s="49" t="s">
        <v>803</v>
      </c>
      <c r="BK1465" s="59">
        <v>2011</v>
      </c>
      <c r="BL1465" s="43" t="str">
        <f t="shared" si="135"/>
        <v>2011Birmingham City</v>
      </c>
      <c r="BM1465" s="49" t="str">
        <f t="shared" si="136"/>
        <v>West Ham United</v>
      </c>
      <c r="BN1465" s="49"/>
      <c r="BO1465" s="49"/>
      <c r="BP1465" s="49"/>
      <c r="BQ1465" s="49"/>
      <c r="BR1465" s="49"/>
      <c r="BS1465" s="49"/>
      <c r="BT1465" s="49"/>
      <c r="BU1465" s="49"/>
      <c r="BV1465" s="49" t="s">
        <v>376</v>
      </c>
      <c r="BW1465" s="49" t="s">
        <v>376</v>
      </c>
      <c r="BX1465" s="49"/>
      <c r="BY1465" s="49"/>
      <c r="BZ1465" s="50"/>
      <c r="CA1465" s="50"/>
      <c r="CB1465" s="88" t="str">
        <f t="shared" si="137"/>
        <v>20110111</v>
      </c>
    </row>
    <row r="1466" spans="1:80" s="43" customFormat="1" ht="12.95" customHeight="1" x14ac:dyDescent="0.2">
      <c r="A1466" s="43">
        <v>1</v>
      </c>
      <c r="B1466" s="43">
        <v>12</v>
      </c>
      <c r="C1466" s="43">
        <v>2011</v>
      </c>
      <c r="D1466" s="43" t="s">
        <v>658</v>
      </c>
      <c r="E1466" s="43" t="s">
        <v>253</v>
      </c>
      <c r="F1466" s="51" t="s">
        <v>1327</v>
      </c>
      <c r="H1466" s="51" t="s">
        <v>1011</v>
      </c>
      <c r="I1466" s="51">
        <v>1</v>
      </c>
      <c r="J1466" s="61">
        <v>40555</v>
      </c>
      <c r="K1466" s="43" t="s">
        <v>1363</v>
      </c>
      <c r="L1466" s="43" t="s">
        <v>3</v>
      </c>
      <c r="M1466" s="43" t="s">
        <v>587</v>
      </c>
      <c r="N1466" s="46">
        <v>1</v>
      </c>
      <c r="O1466" s="46">
        <v>0</v>
      </c>
      <c r="P1466" s="43" t="s">
        <v>1378</v>
      </c>
      <c r="Q1466" s="43" t="s">
        <v>1364</v>
      </c>
      <c r="R1466" s="51" t="s">
        <v>376</v>
      </c>
      <c r="AD1466" s="43" t="s">
        <v>1033</v>
      </c>
      <c r="AE1466" s="47">
        <f t="shared" si="132"/>
        <v>1</v>
      </c>
      <c r="AF1466" s="47">
        <f t="shared" si="133"/>
        <v>0</v>
      </c>
      <c r="AG1466" s="47">
        <f t="shared" si="134"/>
        <v>0</v>
      </c>
      <c r="AH1466" s="43" t="s">
        <v>1364</v>
      </c>
      <c r="AI1466" s="43" t="s">
        <v>1365</v>
      </c>
      <c r="AJ1466" s="43" t="s">
        <v>376</v>
      </c>
      <c r="AK1466" s="43" t="s">
        <v>658</v>
      </c>
      <c r="AL1466" s="43" t="s">
        <v>1017</v>
      </c>
      <c r="AM1466" s="43" t="s">
        <v>1018</v>
      </c>
      <c r="AN1466" s="43" t="s">
        <v>376</v>
      </c>
      <c r="AO1466" s="43" t="s">
        <v>658</v>
      </c>
      <c r="AQ1466" s="43">
        <v>2</v>
      </c>
      <c r="AU1466" s="43" t="s">
        <v>376</v>
      </c>
      <c r="AW1466" s="43" t="s">
        <v>30</v>
      </c>
      <c r="AZ1466" s="43" t="s">
        <v>30</v>
      </c>
      <c r="BA1466" s="51"/>
      <c r="BB1466" s="48"/>
      <c r="BF1466" s="43">
        <v>1</v>
      </c>
      <c r="BG1466" s="43">
        <v>2</v>
      </c>
      <c r="BH1466" s="43">
        <v>1</v>
      </c>
      <c r="BI1466" s="43" t="s">
        <v>1363</v>
      </c>
      <c r="BJ1466" s="43" t="s">
        <v>587</v>
      </c>
      <c r="BK1466" s="43">
        <v>2011</v>
      </c>
      <c r="BL1466" s="43" t="str">
        <f t="shared" si="135"/>
        <v>2011Ipswich Town</v>
      </c>
      <c r="BM1466" s="49" t="str">
        <f t="shared" si="136"/>
        <v>Ipswich Town</v>
      </c>
      <c r="BV1466" s="43" t="s">
        <v>376</v>
      </c>
      <c r="BW1466" s="43" t="s">
        <v>376</v>
      </c>
      <c r="BY1466" s="49"/>
      <c r="BZ1466" s="50"/>
      <c r="CA1466" s="50"/>
      <c r="CB1466" s="88" t="str">
        <f t="shared" si="137"/>
        <v>20110112</v>
      </c>
    </row>
    <row r="1467" spans="1:80" s="43" customFormat="1" ht="12.95" customHeight="1" x14ac:dyDescent="0.2">
      <c r="A1467" s="43">
        <v>1</v>
      </c>
      <c r="B1467" s="43">
        <v>12</v>
      </c>
      <c r="C1467" s="43">
        <v>2011</v>
      </c>
      <c r="D1467" s="49" t="s">
        <v>658</v>
      </c>
      <c r="E1467" s="49" t="s">
        <v>253</v>
      </c>
      <c r="F1467" s="49" t="s">
        <v>1327</v>
      </c>
      <c r="G1467" s="49"/>
      <c r="H1467" s="49" t="s">
        <v>1011</v>
      </c>
      <c r="I1467" s="49">
        <v>1</v>
      </c>
      <c r="J1467" s="53">
        <v>40555</v>
      </c>
      <c r="K1467" s="49" t="s">
        <v>587</v>
      </c>
      <c r="L1467" s="49" t="s">
        <v>4</v>
      </c>
      <c r="M1467" s="49" t="s">
        <v>1363</v>
      </c>
      <c r="N1467" s="54">
        <v>0</v>
      </c>
      <c r="O1467" s="54">
        <v>1</v>
      </c>
      <c r="P1467" s="49" t="s">
        <v>1378</v>
      </c>
      <c r="Q1467" s="49" t="s">
        <v>1364</v>
      </c>
      <c r="R1467" s="49" t="s">
        <v>376</v>
      </c>
      <c r="S1467" s="49"/>
      <c r="T1467" s="49"/>
      <c r="U1467" s="49"/>
      <c r="V1467" s="49"/>
      <c r="W1467" s="49"/>
      <c r="X1467" s="49"/>
      <c r="Y1467" s="49"/>
      <c r="Z1467" s="54"/>
      <c r="AA1467" s="55">
        <v>0</v>
      </c>
      <c r="AB1467" s="55">
        <v>1</v>
      </c>
      <c r="AC1467" s="56">
        <v>0</v>
      </c>
      <c r="AD1467" s="49" t="s">
        <v>1037</v>
      </c>
      <c r="AE1467" s="47">
        <f t="shared" si="132"/>
        <v>0</v>
      </c>
      <c r="AF1467" s="47">
        <f t="shared" si="133"/>
        <v>0</v>
      </c>
      <c r="AG1467" s="47">
        <f t="shared" si="134"/>
        <v>1</v>
      </c>
      <c r="AH1467" s="49" t="s">
        <v>1017</v>
      </c>
      <c r="AI1467" s="49" t="s">
        <v>1018</v>
      </c>
      <c r="AJ1467" s="49" t="s">
        <v>376</v>
      </c>
      <c r="AK1467" s="47" t="s">
        <v>658</v>
      </c>
      <c r="AL1467" s="49" t="s">
        <v>1364</v>
      </c>
      <c r="AM1467" s="49" t="s">
        <v>1365</v>
      </c>
      <c r="AN1467" s="49" t="s">
        <v>376</v>
      </c>
      <c r="AO1467" s="47" t="s">
        <v>658</v>
      </c>
      <c r="AP1467" s="49"/>
      <c r="AQ1467" s="49">
        <v>2</v>
      </c>
      <c r="AR1467" s="49"/>
      <c r="AS1467" s="49"/>
      <c r="AU1467" s="49" t="s">
        <v>376</v>
      </c>
      <c r="AV1467" s="49"/>
      <c r="AW1467" s="49" t="s">
        <v>30</v>
      </c>
      <c r="AX1467" s="49"/>
      <c r="AY1467" s="49"/>
      <c r="AZ1467" s="49" t="s">
        <v>30</v>
      </c>
      <c r="BA1467" s="49"/>
      <c r="BB1467" s="57"/>
      <c r="BC1467" s="49"/>
      <c r="BD1467" s="57"/>
      <c r="BE1467" s="57"/>
      <c r="BF1467" s="32">
        <v>1</v>
      </c>
      <c r="BG1467" s="49">
        <v>1</v>
      </c>
      <c r="BH1467" s="49"/>
      <c r="BI1467" s="49" t="s">
        <v>587</v>
      </c>
      <c r="BJ1467" s="49" t="s">
        <v>1363</v>
      </c>
      <c r="BK1467" s="59">
        <v>2011</v>
      </c>
      <c r="BL1467" s="43" t="str">
        <f t="shared" si="135"/>
        <v>2011Arsenal</v>
      </c>
      <c r="BM1467" s="49" t="str">
        <f t="shared" si="136"/>
        <v>Ipswich Town</v>
      </c>
      <c r="BN1467" s="49"/>
      <c r="BO1467" s="49"/>
      <c r="BP1467" s="49"/>
      <c r="BQ1467" s="49"/>
      <c r="BR1467" s="49"/>
      <c r="BS1467" s="49"/>
      <c r="BT1467" s="49"/>
      <c r="BU1467" s="49"/>
      <c r="BV1467" s="49" t="s">
        <v>376</v>
      </c>
      <c r="BW1467" s="49" t="s">
        <v>376</v>
      </c>
      <c r="BX1467" s="49"/>
      <c r="BY1467" s="49"/>
      <c r="BZ1467" s="50"/>
      <c r="CA1467" s="50"/>
      <c r="CB1467" s="88" t="str">
        <f t="shared" si="137"/>
        <v>20110112</v>
      </c>
    </row>
    <row r="1468" spans="1:80" s="43" customFormat="1" ht="12.95" customHeight="1" x14ac:dyDescent="0.2">
      <c r="A1468" s="43">
        <v>1</v>
      </c>
      <c r="B1468" s="43">
        <v>25</v>
      </c>
      <c r="C1468" s="43">
        <v>2011</v>
      </c>
      <c r="D1468" s="49" t="s">
        <v>658</v>
      </c>
      <c r="E1468" s="49" t="s">
        <v>253</v>
      </c>
      <c r="F1468" s="49" t="s">
        <v>1327</v>
      </c>
      <c r="G1468" s="49"/>
      <c r="H1468" s="49" t="s">
        <v>1011</v>
      </c>
      <c r="I1468" s="49">
        <v>2</v>
      </c>
      <c r="J1468" s="53">
        <v>40568</v>
      </c>
      <c r="K1468" s="49" t="s">
        <v>587</v>
      </c>
      <c r="L1468" s="49" t="s">
        <v>3</v>
      </c>
      <c r="M1468" s="49" t="s">
        <v>1363</v>
      </c>
      <c r="N1468" s="54">
        <v>3</v>
      </c>
      <c r="O1468" s="54">
        <v>0</v>
      </c>
      <c r="P1468" s="49" t="s">
        <v>1414</v>
      </c>
      <c r="Q1468" s="49" t="s">
        <v>1017</v>
      </c>
      <c r="R1468" s="49" t="s">
        <v>376</v>
      </c>
      <c r="S1468" s="49"/>
      <c r="T1468" s="49"/>
      <c r="U1468" s="49"/>
      <c r="V1468" s="49"/>
      <c r="W1468" s="49"/>
      <c r="X1468" s="49"/>
      <c r="Y1468" s="49"/>
      <c r="Z1468" s="54"/>
      <c r="AA1468" s="55">
        <v>3</v>
      </c>
      <c r="AB1468" s="55">
        <v>1</v>
      </c>
      <c r="AC1468" s="56">
        <v>0</v>
      </c>
      <c r="AD1468" s="49" t="s">
        <v>1033</v>
      </c>
      <c r="AE1468" s="47">
        <f t="shared" si="132"/>
        <v>1</v>
      </c>
      <c r="AF1468" s="47">
        <f t="shared" si="133"/>
        <v>0</v>
      </c>
      <c r="AG1468" s="47">
        <f t="shared" si="134"/>
        <v>0</v>
      </c>
      <c r="AH1468" s="49" t="s">
        <v>1017</v>
      </c>
      <c r="AI1468" s="49" t="s">
        <v>1018</v>
      </c>
      <c r="AJ1468" s="49" t="s">
        <v>376</v>
      </c>
      <c r="AK1468" s="47" t="s">
        <v>658</v>
      </c>
      <c r="AL1468" s="49" t="s">
        <v>1364</v>
      </c>
      <c r="AM1468" s="49" t="s">
        <v>1365</v>
      </c>
      <c r="AN1468" s="49" t="s">
        <v>376</v>
      </c>
      <c r="AO1468" s="47" t="s">
        <v>658</v>
      </c>
      <c r="AP1468" s="49"/>
      <c r="AQ1468" s="49">
        <v>2</v>
      </c>
      <c r="AR1468" s="49"/>
      <c r="AS1468" s="49"/>
      <c r="AU1468" s="49" t="s">
        <v>376</v>
      </c>
      <c r="AV1468" s="49"/>
      <c r="AW1468" s="49" t="s">
        <v>30</v>
      </c>
      <c r="AX1468" s="49"/>
      <c r="AY1468" s="49"/>
      <c r="AZ1468" s="49" t="s">
        <v>30</v>
      </c>
      <c r="BA1468" s="49"/>
      <c r="BB1468" s="57"/>
      <c r="BC1468" s="49"/>
      <c r="BD1468" s="57"/>
      <c r="BE1468" s="57"/>
      <c r="BF1468" s="32">
        <v>1</v>
      </c>
      <c r="BG1468" s="49">
        <v>1</v>
      </c>
      <c r="BH1468" s="49"/>
      <c r="BI1468" s="49" t="s">
        <v>587</v>
      </c>
      <c r="BJ1468" s="49" t="s">
        <v>1363</v>
      </c>
      <c r="BK1468" s="59">
        <v>2011</v>
      </c>
      <c r="BL1468" s="43" t="str">
        <f t="shared" si="135"/>
        <v>2011Arsenal</v>
      </c>
      <c r="BM1468" s="49" t="str">
        <f t="shared" si="136"/>
        <v>Arsenal</v>
      </c>
      <c r="BN1468" s="49"/>
      <c r="BO1468" s="49"/>
      <c r="BP1468" s="49"/>
      <c r="BQ1468" s="49"/>
      <c r="BR1468" s="49"/>
      <c r="BS1468" s="49"/>
      <c r="BT1468" s="49"/>
      <c r="BU1468" s="49"/>
      <c r="BV1468" s="49" t="s">
        <v>376</v>
      </c>
      <c r="BW1468" s="49" t="s">
        <v>376</v>
      </c>
      <c r="BX1468" s="49"/>
      <c r="BY1468" s="49"/>
      <c r="BZ1468" s="50"/>
      <c r="CA1468" s="50"/>
      <c r="CB1468" s="88" t="str">
        <f t="shared" si="137"/>
        <v>20110125</v>
      </c>
    </row>
    <row r="1469" spans="1:80" s="43" customFormat="1" ht="12.95" customHeight="1" x14ac:dyDescent="0.2">
      <c r="A1469" s="43">
        <v>1</v>
      </c>
      <c r="B1469" s="43">
        <v>25</v>
      </c>
      <c r="C1469" s="43">
        <v>2011</v>
      </c>
      <c r="D1469" s="43" t="s">
        <v>658</v>
      </c>
      <c r="E1469" s="43" t="s">
        <v>253</v>
      </c>
      <c r="F1469" s="51" t="s">
        <v>1327</v>
      </c>
      <c r="H1469" s="51" t="s">
        <v>1011</v>
      </c>
      <c r="I1469" s="51">
        <v>2</v>
      </c>
      <c r="J1469" s="61">
        <v>40568</v>
      </c>
      <c r="K1469" s="43" t="s">
        <v>1363</v>
      </c>
      <c r="L1469" s="43" t="s">
        <v>4</v>
      </c>
      <c r="M1469" s="43" t="s">
        <v>587</v>
      </c>
      <c r="N1469" s="46">
        <v>0</v>
      </c>
      <c r="O1469" s="46">
        <v>3</v>
      </c>
      <c r="P1469" s="43" t="s">
        <v>1414</v>
      </c>
      <c r="Q1469" s="43" t="s">
        <v>1017</v>
      </c>
      <c r="R1469" s="51" t="s">
        <v>376</v>
      </c>
      <c r="AD1469" s="43" t="s">
        <v>1037</v>
      </c>
      <c r="AE1469" s="47">
        <f t="shared" si="132"/>
        <v>0</v>
      </c>
      <c r="AF1469" s="47">
        <f t="shared" si="133"/>
        <v>0</v>
      </c>
      <c r="AG1469" s="47">
        <f t="shared" si="134"/>
        <v>1</v>
      </c>
      <c r="AH1469" s="43" t="s">
        <v>1364</v>
      </c>
      <c r="AI1469" s="43" t="s">
        <v>1365</v>
      </c>
      <c r="AJ1469" s="43" t="s">
        <v>376</v>
      </c>
      <c r="AK1469" s="43" t="s">
        <v>658</v>
      </c>
      <c r="AL1469" s="43" t="s">
        <v>1017</v>
      </c>
      <c r="AM1469" s="43" t="s">
        <v>1018</v>
      </c>
      <c r="AN1469" s="43" t="s">
        <v>376</v>
      </c>
      <c r="AO1469" s="43" t="s">
        <v>658</v>
      </c>
      <c r="AQ1469" s="43">
        <v>2</v>
      </c>
      <c r="AU1469" s="43" t="s">
        <v>376</v>
      </c>
      <c r="AW1469" s="43" t="s">
        <v>30</v>
      </c>
      <c r="AZ1469" s="43" t="s">
        <v>30</v>
      </c>
      <c r="BA1469" s="51"/>
      <c r="BB1469" s="48"/>
      <c r="BF1469" s="43">
        <v>1</v>
      </c>
      <c r="BG1469" s="43">
        <v>2</v>
      </c>
      <c r="BH1469" s="43">
        <v>1</v>
      </c>
      <c r="BI1469" s="43" t="s">
        <v>1363</v>
      </c>
      <c r="BJ1469" s="43" t="s">
        <v>587</v>
      </c>
      <c r="BK1469" s="43">
        <v>2011</v>
      </c>
      <c r="BL1469" s="43" t="str">
        <f t="shared" si="135"/>
        <v>2011Ipswich Town</v>
      </c>
      <c r="BM1469" s="49" t="str">
        <f t="shared" si="136"/>
        <v>Arsenal</v>
      </c>
      <c r="BV1469" s="43" t="s">
        <v>376</v>
      </c>
      <c r="BW1469" s="43" t="s">
        <v>376</v>
      </c>
      <c r="BY1469" s="49"/>
      <c r="BZ1469" s="50"/>
      <c r="CA1469" s="50"/>
      <c r="CB1469" s="88" t="str">
        <f t="shared" si="137"/>
        <v>20110125</v>
      </c>
    </row>
    <row r="1470" spans="1:80" s="43" customFormat="1" ht="12.95" customHeight="1" x14ac:dyDescent="0.2">
      <c r="A1470" s="43">
        <v>1</v>
      </c>
      <c r="B1470" s="43">
        <v>26</v>
      </c>
      <c r="C1470" s="43">
        <v>2011</v>
      </c>
      <c r="D1470" s="49" t="s">
        <v>658</v>
      </c>
      <c r="E1470" s="49" t="s">
        <v>253</v>
      </c>
      <c r="F1470" s="49" t="s">
        <v>1327</v>
      </c>
      <c r="G1470" s="49"/>
      <c r="H1470" s="49" t="s">
        <v>1011</v>
      </c>
      <c r="I1470" s="49">
        <v>2</v>
      </c>
      <c r="J1470" s="53">
        <v>40569</v>
      </c>
      <c r="K1470" s="49" t="s">
        <v>1125</v>
      </c>
      <c r="L1470" s="49" t="s">
        <v>3</v>
      </c>
      <c r="M1470" s="49" t="s">
        <v>803</v>
      </c>
      <c r="N1470" s="54">
        <v>3</v>
      </c>
      <c r="O1470" s="54">
        <v>1</v>
      </c>
      <c r="P1470" s="49" t="s">
        <v>1232</v>
      </c>
      <c r="Q1470" s="49" t="s">
        <v>1111</v>
      </c>
      <c r="R1470" s="49" t="s">
        <v>376</v>
      </c>
      <c r="S1470" s="49" t="s">
        <v>1396</v>
      </c>
      <c r="T1470" s="49"/>
      <c r="U1470" s="49"/>
      <c r="V1470" s="49"/>
      <c r="W1470" s="49"/>
      <c r="X1470" s="49"/>
      <c r="Y1470" s="49"/>
      <c r="Z1470" s="54"/>
      <c r="AA1470" s="55">
        <v>4</v>
      </c>
      <c r="AB1470" s="55">
        <v>3</v>
      </c>
      <c r="AC1470" s="56">
        <v>1</v>
      </c>
      <c r="AD1470" s="49" t="s">
        <v>1033</v>
      </c>
      <c r="AE1470" s="47">
        <f t="shared" si="132"/>
        <v>1</v>
      </c>
      <c r="AF1470" s="47">
        <f t="shared" si="133"/>
        <v>0</v>
      </c>
      <c r="AG1470" s="47">
        <f t="shared" si="134"/>
        <v>0</v>
      </c>
      <c r="AH1470" s="49" t="s">
        <v>1111</v>
      </c>
      <c r="AI1470" s="49" t="s">
        <v>1126</v>
      </c>
      <c r="AJ1470" s="49" t="s">
        <v>376</v>
      </c>
      <c r="AK1470" s="47" t="s">
        <v>658</v>
      </c>
      <c r="AL1470" s="49" t="s">
        <v>1017</v>
      </c>
      <c r="AM1470" s="49" t="s">
        <v>1018</v>
      </c>
      <c r="AN1470" s="49" t="s">
        <v>376</v>
      </c>
      <c r="AO1470" s="47" t="s">
        <v>658</v>
      </c>
      <c r="AP1470" s="49"/>
      <c r="AQ1470" s="49">
        <v>2</v>
      </c>
      <c r="AR1470" s="49"/>
      <c r="AS1470" s="49"/>
      <c r="AU1470" s="49" t="s">
        <v>376</v>
      </c>
      <c r="AV1470" s="49"/>
      <c r="AW1470" s="49" t="s">
        <v>30</v>
      </c>
      <c r="AX1470" s="49"/>
      <c r="AY1470" s="49"/>
      <c r="AZ1470" s="49" t="s">
        <v>30</v>
      </c>
      <c r="BA1470" s="49"/>
      <c r="BB1470" s="57"/>
      <c r="BC1470" s="49"/>
      <c r="BD1470" s="57"/>
      <c r="BE1470" s="57"/>
      <c r="BF1470" s="32">
        <v>1</v>
      </c>
      <c r="BG1470" s="49">
        <v>1</v>
      </c>
      <c r="BH1470" s="49"/>
      <c r="BI1470" s="49" t="s">
        <v>1125</v>
      </c>
      <c r="BJ1470" s="49" t="s">
        <v>803</v>
      </c>
      <c r="BK1470" s="59">
        <v>2011</v>
      </c>
      <c r="BL1470" s="43" t="str">
        <f t="shared" si="135"/>
        <v>2011Birmingham City</v>
      </c>
      <c r="BM1470" s="49" t="str">
        <f t="shared" si="136"/>
        <v>Birmingham City</v>
      </c>
      <c r="BN1470" s="49"/>
      <c r="BO1470" s="49"/>
      <c r="BP1470" s="49"/>
      <c r="BQ1470" s="49"/>
      <c r="BR1470" s="49"/>
      <c r="BS1470" s="49"/>
      <c r="BT1470" s="49"/>
      <c r="BU1470" s="49"/>
      <c r="BV1470" s="49" t="s">
        <v>376</v>
      </c>
      <c r="BW1470" s="49" t="s">
        <v>376</v>
      </c>
      <c r="BX1470" s="49"/>
      <c r="BY1470" s="49"/>
      <c r="BZ1470" s="50"/>
      <c r="CA1470" s="50"/>
      <c r="CB1470" s="88" t="str">
        <f t="shared" si="137"/>
        <v>20110126</v>
      </c>
    </row>
    <row r="1471" spans="1:80" s="43" customFormat="1" ht="12.95" customHeight="1" x14ac:dyDescent="0.2">
      <c r="A1471" s="43">
        <v>1</v>
      </c>
      <c r="B1471" s="43">
        <v>26</v>
      </c>
      <c r="C1471" s="43">
        <v>2011</v>
      </c>
      <c r="D1471" s="49" t="s">
        <v>658</v>
      </c>
      <c r="E1471" s="49" t="s">
        <v>253</v>
      </c>
      <c r="F1471" s="49" t="s">
        <v>1327</v>
      </c>
      <c r="G1471" s="49"/>
      <c r="H1471" s="49" t="s">
        <v>1011</v>
      </c>
      <c r="I1471" s="49">
        <v>2</v>
      </c>
      <c r="J1471" s="53">
        <v>40569</v>
      </c>
      <c r="K1471" s="49" t="s">
        <v>803</v>
      </c>
      <c r="L1471" s="49" t="s">
        <v>4</v>
      </c>
      <c r="M1471" s="49" t="s">
        <v>1125</v>
      </c>
      <c r="N1471" s="54">
        <v>1</v>
      </c>
      <c r="O1471" s="54">
        <v>3</v>
      </c>
      <c r="P1471" s="49" t="s">
        <v>1232</v>
      </c>
      <c r="Q1471" s="49" t="s">
        <v>1111</v>
      </c>
      <c r="R1471" s="49" t="s">
        <v>376</v>
      </c>
      <c r="S1471" s="49" t="s">
        <v>1396</v>
      </c>
      <c r="T1471" s="49"/>
      <c r="U1471" s="49"/>
      <c r="V1471" s="49"/>
      <c r="W1471" s="49"/>
      <c r="X1471" s="49"/>
      <c r="Y1471" s="49"/>
      <c r="Z1471" s="54"/>
      <c r="AA1471" s="55">
        <v>3</v>
      </c>
      <c r="AB1471" s="55">
        <v>4</v>
      </c>
      <c r="AC1471" s="56">
        <v>1</v>
      </c>
      <c r="AD1471" s="49" t="s">
        <v>1037</v>
      </c>
      <c r="AE1471" s="47">
        <f t="shared" si="132"/>
        <v>0</v>
      </c>
      <c r="AF1471" s="47">
        <f t="shared" si="133"/>
        <v>0</v>
      </c>
      <c r="AG1471" s="47">
        <f t="shared" si="134"/>
        <v>1</v>
      </c>
      <c r="AH1471" s="49" t="s">
        <v>1017</v>
      </c>
      <c r="AI1471" s="49" t="s">
        <v>1018</v>
      </c>
      <c r="AJ1471" s="49" t="s">
        <v>376</v>
      </c>
      <c r="AK1471" s="47" t="s">
        <v>658</v>
      </c>
      <c r="AL1471" s="49" t="s">
        <v>1111</v>
      </c>
      <c r="AM1471" s="49" t="s">
        <v>1126</v>
      </c>
      <c r="AN1471" s="49" t="s">
        <v>376</v>
      </c>
      <c r="AO1471" s="47" t="s">
        <v>658</v>
      </c>
      <c r="AP1471" s="49"/>
      <c r="AQ1471" s="49">
        <v>2</v>
      </c>
      <c r="AR1471" s="49"/>
      <c r="AS1471" s="49">
        <v>1</v>
      </c>
      <c r="AU1471" s="49" t="s">
        <v>376</v>
      </c>
      <c r="AV1471" s="49"/>
      <c r="AW1471" s="49" t="s">
        <v>30</v>
      </c>
      <c r="AX1471" s="49"/>
      <c r="AY1471" s="49"/>
      <c r="AZ1471" s="49" t="s">
        <v>30</v>
      </c>
      <c r="BA1471" s="49"/>
      <c r="BB1471" s="57"/>
      <c r="BC1471" s="49"/>
      <c r="BD1471" s="57"/>
      <c r="BE1471" s="57"/>
      <c r="BF1471" s="32">
        <v>1</v>
      </c>
      <c r="BG1471" s="49">
        <v>1</v>
      </c>
      <c r="BH1471" s="49"/>
      <c r="BI1471" s="49" t="s">
        <v>803</v>
      </c>
      <c r="BJ1471" s="49" t="s">
        <v>1125</v>
      </c>
      <c r="BK1471" s="59">
        <v>2011</v>
      </c>
      <c r="BL1471" s="43" t="str">
        <f t="shared" si="135"/>
        <v>2011West Ham United</v>
      </c>
      <c r="BM1471" s="49" t="str">
        <f t="shared" si="136"/>
        <v>Birmingham City</v>
      </c>
      <c r="BN1471" s="49"/>
      <c r="BO1471" s="49"/>
      <c r="BP1471" s="49"/>
      <c r="BQ1471" s="49"/>
      <c r="BR1471" s="49"/>
      <c r="BS1471" s="49"/>
      <c r="BT1471" s="49"/>
      <c r="BU1471" s="49"/>
      <c r="BV1471" s="49" t="s">
        <v>376</v>
      </c>
      <c r="BW1471" s="49" t="s">
        <v>376</v>
      </c>
      <c r="BX1471" s="49"/>
      <c r="BY1471" s="49"/>
      <c r="BZ1471" s="50"/>
      <c r="CA1471" s="50"/>
      <c r="CB1471" s="88" t="str">
        <f t="shared" si="137"/>
        <v>20110126</v>
      </c>
    </row>
    <row r="1472" spans="1:80" s="43" customFormat="1" ht="12.95" customHeight="1" x14ac:dyDescent="0.2">
      <c r="A1472" s="43">
        <v>2</v>
      </c>
      <c r="B1472" s="43">
        <v>27</v>
      </c>
      <c r="C1472" s="43">
        <v>2011</v>
      </c>
      <c r="D1472" s="49" t="s">
        <v>658</v>
      </c>
      <c r="E1472" s="49" t="s">
        <v>253</v>
      </c>
      <c r="F1472" s="49" t="s">
        <v>1327</v>
      </c>
      <c r="G1472" s="49"/>
      <c r="H1472" s="49" t="s">
        <v>40</v>
      </c>
      <c r="I1472" s="49"/>
      <c r="J1472" s="53">
        <v>40601</v>
      </c>
      <c r="K1472" s="49" t="s">
        <v>1125</v>
      </c>
      <c r="L1472" s="49" t="s">
        <v>3</v>
      </c>
      <c r="M1472" s="49" t="s">
        <v>587</v>
      </c>
      <c r="N1472" s="54">
        <v>2</v>
      </c>
      <c r="O1472" s="54">
        <v>1</v>
      </c>
      <c r="P1472" s="49" t="s">
        <v>1415</v>
      </c>
      <c r="Q1472" s="49" t="s">
        <v>1017</v>
      </c>
      <c r="R1472" s="49" t="s">
        <v>376</v>
      </c>
      <c r="S1472" s="49"/>
      <c r="T1472" s="49"/>
      <c r="U1472" s="49"/>
      <c r="V1472" s="49"/>
      <c r="W1472" s="49"/>
      <c r="X1472" s="49"/>
      <c r="Y1472" s="49"/>
      <c r="Z1472" s="54"/>
      <c r="AA1472" s="49"/>
      <c r="AB1472" s="49"/>
      <c r="AC1472" s="49"/>
      <c r="AD1472" s="49"/>
      <c r="AE1472" s="47">
        <f t="shared" si="132"/>
        <v>1</v>
      </c>
      <c r="AF1472" s="47">
        <f t="shared" si="133"/>
        <v>0</v>
      </c>
      <c r="AG1472" s="47">
        <f t="shared" si="134"/>
        <v>0</v>
      </c>
      <c r="AH1472" s="49" t="s">
        <v>1111</v>
      </c>
      <c r="AI1472" s="49" t="s">
        <v>1126</v>
      </c>
      <c r="AJ1472" s="49" t="s">
        <v>376</v>
      </c>
      <c r="AK1472" s="47" t="s">
        <v>658</v>
      </c>
      <c r="AL1472" s="49" t="s">
        <v>1017</v>
      </c>
      <c r="AM1472" s="49" t="s">
        <v>1018</v>
      </c>
      <c r="AN1472" s="49" t="s">
        <v>376</v>
      </c>
      <c r="AO1472" s="47" t="s">
        <v>658</v>
      </c>
      <c r="AP1472" s="49"/>
      <c r="AQ1472" s="49">
        <v>1</v>
      </c>
      <c r="AR1472" s="49"/>
      <c r="AS1472" s="49" t="s">
        <v>1393</v>
      </c>
      <c r="AU1472" s="49" t="s">
        <v>376</v>
      </c>
      <c r="AV1472" s="49"/>
      <c r="AW1472" s="49" t="s">
        <v>30</v>
      </c>
      <c r="AX1472" s="49"/>
      <c r="AY1472" s="49"/>
      <c r="AZ1472" s="54" t="s">
        <v>30</v>
      </c>
      <c r="BA1472" s="49"/>
      <c r="BB1472" s="57" t="s">
        <v>30</v>
      </c>
      <c r="BC1472" s="49" t="s">
        <v>30</v>
      </c>
      <c r="BD1472" s="57"/>
      <c r="BE1472" s="57" t="s">
        <v>1419</v>
      </c>
      <c r="BF1472" s="32">
        <v>1</v>
      </c>
      <c r="BG1472" s="49">
        <v>1</v>
      </c>
      <c r="BH1472" s="49"/>
      <c r="BI1472" s="49" t="s">
        <v>1125</v>
      </c>
      <c r="BJ1472" s="49" t="s">
        <v>587</v>
      </c>
      <c r="BK1472" s="59">
        <v>2011</v>
      </c>
      <c r="BL1472" s="43" t="str">
        <f t="shared" si="135"/>
        <v>2011Birmingham City</v>
      </c>
      <c r="BM1472" s="49" t="str">
        <f t="shared" si="136"/>
        <v>London</v>
      </c>
      <c r="BN1472" s="49"/>
      <c r="BO1472" s="49"/>
      <c r="BP1472" s="49"/>
      <c r="BQ1472" s="49"/>
      <c r="BR1472" s="49"/>
      <c r="BS1472" s="49"/>
      <c r="BT1472" s="49"/>
      <c r="BU1472" s="49"/>
      <c r="BV1472" s="49" t="s">
        <v>376</v>
      </c>
      <c r="BW1472" s="49" t="s">
        <v>376</v>
      </c>
      <c r="BX1472" s="49"/>
      <c r="BY1472" s="49"/>
      <c r="BZ1472" s="50"/>
      <c r="CA1472" s="50"/>
      <c r="CB1472" s="88" t="str">
        <f t="shared" si="137"/>
        <v>20110227</v>
      </c>
    </row>
    <row r="1473" spans="1:80" s="43" customFormat="1" ht="12.95" customHeight="1" x14ac:dyDescent="0.2">
      <c r="A1473" s="43">
        <v>2</v>
      </c>
      <c r="B1473" s="43">
        <v>27</v>
      </c>
      <c r="C1473" s="43">
        <v>2011</v>
      </c>
      <c r="D1473" s="49" t="s">
        <v>658</v>
      </c>
      <c r="E1473" s="49" t="s">
        <v>253</v>
      </c>
      <c r="F1473" s="49" t="s">
        <v>1327</v>
      </c>
      <c r="G1473" s="49"/>
      <c r="H1473" s="49" t="s">
        <v>40</v>
      </c>
      <c r="I1473" s="49"/>
      <c r="J1473" s="53">
        <v>40601</v>
      </c>
      <c r="K1473" s="49" t="s">
        <v>587</v>
      </c>
      <c r="L1473" s="49" t="s">
        <v>4</v>
      </c>
      <c r="M1473" s="49" t="s">
        <v>1125</v>
      </c>
      <c r="N1473" s="54">
        <v>1</v>
      </c>
      <c r="O1473" s="54">
        <v>2</v>
      </c>
      <c r="P1473" s="49" t="s">
        <v>1415</v>
      </c>
      <c r="Q1473" s="49" t="s">
        <v>1017</v>
      </c>
      <c r="R1473" s="49" t="s">
        <v>376</v>
      </c>
      <c r="S1473" s="49"/>
      <c r="T1473" s="49"/>
      <c r="U1473" s="49"/>
      <c r="V1473" s="49"/>
      <c r="W1473" s="49"/>
      <c r="X1473" s="49"/>
      <c r="Y1473" s="49"/>
      <c r="Z1473" s="54"/>
      <c r="AA1473" s="49"/>
      <c r="AB1473" s="49"/>
      <c r="AC1473" s="49"/>
      <c r="AD1473" s="49"/>
      <c r="AE1473" s="47">
        <f t="shared" si="132"/>
        <v>0</v>
      </c>
      <c r="AF1473" s="47">
        <f t="shared" si="133"/>
        <v>0</v>
      </c>
      <c r="AG1473" s="47">
        <f t="shared" si="134"/>
        <v>1</v>
      </c>
      <c r="AH1473" s="49" t="s">
        <v>1017</v>
      </c>
      <c r="AI1473" s="49" t="s">
        <v>1018</v>
      </c>
      <c r="AJ1473" s="49" t="s">
        <v>376</v>
      </c>
      <c r="AK1473" s="47" t="s">
        <v>658</v>
      </c>
      <c r="AL1473" s="49" t="s">
        <v>1111</v>
      </c>
      <c r="AM1473" s="49" t="s">
        <v>1126</v>
      </c>
      <c r="AN1473" s="49" t="s">
        <v>376</v>
      </c>
      <c r="AO1473" s="47" t="s">
        <v>658</v>
      </c>
      <c r="AP1473" s="49"/>
      <c r="AQ1473" s="49">
        <v>1</v>
      </c>
      <c r="AR1473" s="49"/>
      <c r="AS1473" s="49">
        <v>1</v>
      </c>
      <c r="AU1473" s="49" t="s">
        <v>376</v>
      </c>
      <c r="AV1473" s="49"/>
      <c r="AW1473" s="49" t="s">
        <v>30</v>
      </c>
      <c r="AX1473" s="49"/>
      <c r="AY1473" s="49"/>
      <c r="AZ1473" s="49" t="s">
        <v>30</v>
      </c>
      <c r="BA1473" s="49"/>
      <c r="BB1473" s="57"/>
      <c r="BC1473" s="49" t="s">
        <v>30</v>
      </c>
      <c r="BD1473" s="57"/>
      <c r="BE1473" s="57"/>
      <c r="BF1473" s="32">
        <v>1</v>
      </c>
      <c r="BG1473" s="49">
        <v>1</v>
      </c>
      <c r="BH1473" s="49"/>
      <c r="BI1473" s="49" t="s">
        <v>587</v>
      </c>
      <c r="BJ1473" s="49" t="s">
        <v>1125</v>
      </c>
      <c r="BK1473" s="59">
        <v>2011</v>
      </c>
      <c r="BL1473" s="43" t="str">
        <f t="shared" si="135"/>
        <v>2011Arsenal</v>
      </c>
      <c r="BM1473" s="49" t="str">
        <f t="shared" si="136"/>
        <v>London</v>
      </c>
      <c r="BN1473" s="49"/>
      <c r="BO1473" s="49"/>
      <c r="BP1473" s="49"/>
      <c r="BQ1473" s="49"/>
      <c r="BR1473" s="49"/>
      <c r="BS1473" s="49"/>
      <c r="BT1473" s="49"/>
      <c r="BU1473" s="49"/>
      <c r="BV1473" s="49" t="s">
        <v>376</v>
      </c>
      <c r="BW1473" s="49" t="s">
        <v>376</v>
      </c>
      <c r="BX1473" s="49"/>
      <c r="BY1473" s="49"/>
      <c r="BZ1473" s="50"/>
      <c r="CA1473" s="50"/>
      <c r="CB1473" s="88" t="str">
        <f t="shared" si="137"/>
        <v>20110227</v>
      </c>
    </row>
    <row r="1474" spans="1:80" s="43" customFormat="1" ht="12.95" customHeight="1" x14ac:dyDescent="0.2">
      <c r="A1474" s="43">
        <v>4</v>
      </c>
      <c r="B1474" s="43">
        <v>16</v>
      </c>
      <c r="C1474" s="43">
        <v>2011</v>
      </c>
      <c r="D1474" s="49" t="s">
        <v>658</v>
      </c>
      <c r="E1474" s="49" t="s">
        <v>253</v>
      </c>
      <c r="F1474" s="49" t="s">
        <v>1010</v>
      </c>
      <c r="G1474" s="49"/>
      <c r="H1474" s="49" t="s">
        <v>1011</v>
      </c>
      <c r="I1474" s="49"/>
      <c r="J1474" s="53">
        <v>40649</v>
      </c>
      <c r="K1474" s="49" t="s">
        <v>823</v>
      </c>
      <c r="L1474" s="49" t="s">
        <v>3</v>
      </c>
      <c r="M1474" s="49" t="s">
        <v>821</v>
      </c>
      <c r="N1474" s="54">
        <v>1</v>
      </c>
      <c r="O1474" s="54">
        <v>0</v>
      </c>
      <c r="P1474" s="49" t="s">
        <v>1415</v>
      </c>
      <c r="Q1474" s="49" t="s">
        <v>1017</v>
      </c>
      <c r="R1474" s="49" t="s">
        <v>376</v>
      </c>
      <c r="S1474" s="49"/>
      <c r="T1474" s="49"/>
      <c r="U1474" s="49"/>
      <c r="V1474" s="49"/>
      <c r="W1474" s="49"/>
      <c r="X1474" s="49"/>
      <c r="Y1474" s="49"/>
      <c r="Z1474" s="54"/>
      <c r="AA1474" s="49"/>
      <c r="AB1474" s="49"/>
      <c r="AC1474" s="49"/>
      <c r="AD1474" s="49"/>
      <c r="AE1474" s="47">
        <f t="shared" ref="AE1474:AE1537" si="138">IF(L1474="W",1,0)</f>
        <v>1</v>
      </c>
      <c r="AF1474" s="47">
        <f t="shared" ref="AF1474:AF1537" si="139">IF(L1474="T",1,0)</f>
        <v>0</v>
      </c>
      <c r="AG1474" s="47">
        <f t="shared" ref="AG1474:AG1537" si="140">IF(L1474="L",1,0)</f>
        <v>0</v>
      </c>
      <c r="AH1474" s="49" t="s">
        <v>1101</v>
      </c>
      <c r="AI1474" s="49" t="s">
        <v>1159</v>
      </c>
      <c r="AJ1474" s="49" t="s">
        <v>376</v>
      </c>
      <c r="AK1474" s="47" t="s">
        <v>658</v>
      </c>
      <c r="AL1474" s="49" t="s">
        <v>1101</v>
      </c>
      <c r="AM1474" s="49" t="s">
        <v>1159</v>
      </c>
      <c r="AN1474" s="49" t="s">
        <v>376</v>
      </c>
      <c r="AO1474" s="47" t="s">
        <v>658</v>
      </c>
      <c r="AP1474" s="49"/>
      <c r="AQ1474" s="49">
        <v>2</v>
      </c>
      <c r="AR1474" s="49"/>
      <c r="AS1474" s="49"/>
      <c r="AT1474" s="43" t="s">
        <v>1272</v>
      </c>
      <c r="AU1474" s="49" t="s">
        <v>376</v>
      </c>
      <c r="AV1474" s="49"/>
      <c r="AW1474" s="49" t="s">
        <v>30</v>
      </c>
      <c r="AX1474" s="49"/>
      <c r="AY1474" s="49" t="s">
        <v>30</v>
      </c>
      <c r="AZ1474" s="49"/>
      <c r="BA1474" s="49"/>
      <c r="BB1474" s="57"/>
      <c r="BC1474" s="49"/>
      <c r="BD1474" s="57"/>
      <c r="BE1474" s="57"/>
      <c r="BF1474" s="32">
        <v>1</v>
      </c>
      <c r="BG1474" s="49">
        <v>1</v>
      </c>
      <c r="BH1474" s="49"/>
      <c r="BI1474" s="49" t="s">
        <v>823</v>
      </c>
      <c r="BJ1474" s="49" t="s">
        <v>821</v>
      </c>
      <c r="BK1474" s="59">
        <v>2011</v>
      </c>
      <c r="BL1474" s="43" t="str">
        <f t="shared" ref="BL1474:BL1537" si="141">BK1474&amp;BI1474</f>
        <v>2011Manchester City</v>
      </c>
      <c r="BM1474" s="49" t="str">
        <f t="shared" ref="BM1474:BM1525" si="142">IF(AD1474="Home",BI1474,IF(AD1474="Away",BJ1474,Q1474))</f>
        <v>London</v>
      </c>
      <c r="BN1474" s="49"/>
      <c r="BO1474" s="49"/>
      <c r="BP1474" s="49"/>
      <c r="BQ1474" s="49"/>
      <c r="BR1474" s="49"/>
      <c r="BS1474" s="49"/>
      <c r="BT1474" s="49"/>
      <c r="BU1474" s="49"/>
      <c r="BV1474" s="49" t="s">
        <v>376</v>
      </c>
      <c r="BW1474" s="49" t="s">
        <v>376</v>
      </c>
      <c r="BX1474" s="49"/>
      <c r="BY1474" s="49"/>
      <c r="BZ1474" s="50"/>
      <c r="CA1474" s="50"/>
      <c r="CB1474" s="88" t="str">
        <f t="shared" ref="CB1474:CB1537" si="143">IF(OR(C1474="",A1474="",B1474=""),"",TEXT(C1474,"0000")&amp;TEXT(A1474,"00")&amp;TEXT(B1474,"00"))</f>
        <v>20110416</v>
      </c>
    </row>
    <row r="1475" spans="1:80" s="43" customFormat="1" ht="12.95" customHeight="1" x14ac:dyDescent="0.2">
      <c r="A1475" s="43">
        <v>4</v>
      </c>
      <c r="B1475" s="43">
        <v>16</v>
      </c>
      <c r="C1475" s="43">
        <v>2011</v>
      </c>
      <c r="D1475" s="49" t="s">
        <v>658</v>
      </c>
      <c r="E1475" s="49" t="s">
        <v>253</v>
      </c>
      <c r="F1475" s="49" t="s">
        <v>1010</v>
      </c>
      <c r="G1475" s="49"/>
      <c r="H1475" s="49" t="s">
        <v>1011</v>
      </c>
      <c r="I1475" s="49"/>
      <c r="J1475" s="53">
        <v>40649</v>
      </c>
      <c r="K1475" s="49" t="s">
        <v>821</v>
      </c>
      <c r="L1475" s="49" t="s">
        <v>4</v>
      </c>
      <c r="M1475" s="49" t="s">
        <v>823</v>
      </c>
      <c r="N1475" s="54">
        <v>0</v>
      </c>
      <c r="O1475" s="54">
        <v>1</v>
      </c>
      <c r="P1475" s="49" t="s">
        <v>1415</v>
      </c>
      <c r="Q1475" s="49" t="s">
        <v>1017</v>
      </c>
      <c r="R1475" s="49" t="s">
        <v>376</v>
      </c>
      <c r="S1475" s="49"/>
      <c r="T1475" s="49"/>
      <c r="U1475" s="49"/>
      <c r="V1475" s="49"/>
      <c r="W1475" s="49"/>
      <c r="X1475" s="49"/>
      <c r="Y1475" s="49"/>
      <c r="Z1475" s="54"/>
      <c r="AA1475" s="49"/>
      <c r="AB1475" s="49"/>
      <c r="AC1475" s="49"/>
      <c r="AD1475" s="49"/>
      <c r="AE1475" s="47">
        <f t="shared" si="138"/>
        <v>0</v>
      </c>
      <c r="AF1475" s="47">
        <f t="shared" si="139"/>
        <v>0</v>
      </c>
      <c r="AG1475" s="47">
        <f t="shared" si="140"/>
        <v>1</v>
      </c>
      <c r="AH1475" s="49" t="s">
        <v>1101</v>
      </c>
      <c r="AI1475" s="49" t="s">
        <v>1159</v>
      </c>
      <c r="AJ1475" s="49" t="s">
        <v>376</v>
      </c>
      <c r="AK1475" s="47" t="s">
        <v>658</v>
      </c>
      <c r="AL1475" s="49" t="s">
        <v>1101</v>
      </c>
      <c r="AM1475" s="49" t="s">
        <v>1159</v>
      </c>
      <c r="AN1475" s="49" t="s">
        <v>376</v>
      </c>
      <c r="AO1475" s="47" t="s">
        <v>658</v>
      </c>
      <c r="AP1475" s="49"/>
      <c r="AQ1475" s="49">
        <v>2</v>
      </c>
      <c r="AR1475" s="49"/>
      <c r="AS1475" s="49">
        <v>1</v>
      </c>
      <c r="AT1475" s="43" t="s">
        <v>1272</v>
      </c>
      <c r="AU1475" s="49" t="s">
        <v>376</v>
      </c>
      <c r="AV1475" s="49"/>
      <c r="AW1475" s="49" t="s">
        <v>30</v>
      </c>
      <c r="AX1475" s="49"/>
      <c r="AY1475" s="49" t="s">
        <v>30</v>
      </c>
      <c r="AZ1475" s="49"/>
      <c r="BA1475" s="49"/>
      <c r="BB1475" s="57"/>
      <c r="BC1475" s="49"/>
      <c r="BD1475" s="57"/>
      <c r="BE1475" s="57"/>
      <c r="BF1475" s="32">
        <v>1</v>
      </c>
      <c r="BG1475" s="49">
        <v>1</v>
      </c>
      <c r="BH1475" s="49"/>
      <c r="BI1475" s="49" t="s">
        <v>821</v>
      </c>
      <c r="BJ1475" s="49" t="s">
        <v>823</v>
      </c>
      <c r="BK1475" s="59">
        <v>2011</v>
      </c>
      <c r="BL1475" s="43" t="str">
        <f t="shared" si="141"/>
        <v>2011Manchester United</v>
      </c>
      <c r="BM1475" s="49" t="str">
        <f t="shared" si="142"/>
        <v>London</v>
      </c>
      <c r="BN1475" s="49"/>
      <c r="BO1475" s="49"/>
      <c r="BP1475" s="49"/>
      <c r="BQ1475" s="49"/>
      <c r="BR1475" s="49"/>
      <c r="BS1475" s="49"/>
      <c r="BT1475" s="49"/>
      <c r="BU1475" s="49"/>
      <c r="BV1475" s="49" t="s">
        <v>376</v>
      </c>
      <c r="BW1475" s="49" t="s">
        <v>376</v>
      </c>
      <c r="BX1475" s="49"/>
      <c r="BY1475" s="49"/>
      <c r="BZ1475" s="50"/>
      <c r="CA1475" s="50"/>
      <c r="CB1475" s="88" t="str">
        <f t="shared" si="143"/>
        <v>20110416</v>
      </c>
    </row>
    <row r="1476" spans="1:80" s="43" customFormat="1" ht="12.95" customHeight="1" x14ac:dyDescent="0.2">
      <c r="A1476" s="43">
        <v>4</v>
      </c>
      <c r="B1476" s="43">
        <v>17</v>
      </c>
      <c r="C1476" s="43">
        <v>2011</v>
      </c>
      <c r="D1476" s="49" t="s">
        <v>658</v>
      </c>
      <c r="E1476" s="49" t="s">
        <v>253</v>
      </c>
      <c r="F1476" s="49" t="s">
        <v>1010</v>
      </c>
      <c r="G1476" s="49"/>
      <c r="H1476" s="49" t="s">
        <v>1011</v>
      </c>
      <c r="I1476" s="49"/>
      <c r="J1476" s="53">
        <v>40650</v>
      </c>
      <c r="K1476" s="49" t="s">
        <v>1205</v>
      </c>
      <c r="L1476" s="49" t="s">
        <v>3</v>
      </c>
      <c r="M1476" s="49" t="s">
        <v>1157</v>
      </c>
      <c r="N1476" s="54">
        <v>5</v>
      </c>
      <c r="O1476" s="54">
        <v>0</v>
      </c>
      <c r="P1476" s="49" t="s">
        <v>1415</v>
      </c>
      <c r="Q1476" s="49" t="s">
        <v>1017</v>
      </c>
      <c r="R1476" s="49" t="s">
        <v>376</v>
      </c>
      <c r="S1476" s="49"/>
      <c r="T1476" s="49"/>
      <c r="U1476" s="49"/>
      <c r="V1476" s="49"/>
      <c r="W1476" s="49"/>
      <c r="X1476" s="49"/>
      <c r="Y1476" s="49"/>
      <c r="Z1476" s="54"/>
      <c r="AA1476" s="49"/>
      <c r="AB1476" s="49"/>
      <c r="AC1476" s="49"/>
      <c r="AD1476" s="49"/>
      <c r="AE1476" s="47">
        <f t="shared" si="138"/>
        <v>1</v>
      </c>
      <c r="AF1476" s="47">
        <f t="shared" si="139"/>
        <v>0</v>
      </c>
      <c r="AG1476" s="47">
        <f t="shared" si="140"/>
        <v>0</v>
      </c>
      <c r="AH1476" s="49" t="s">
        <v>1145</v>
      </c>
      <c r="AI1476" s="49" t="s">
        <v>1206</v>
      </c>
      <c r="AJ1476" s="49" t="s">
        <v>376</v>
      </c>
      <c r="AK1476" s="47" t="s">
        <v>658</v>
      </c>
      <c r="AL1476" s="49" t="s">
        <v>1101</v>
      </c>
      <c r="AM1476" s="49" t="s">
        <v>1159</v>
      </c>
      <c r="AN1476" s="49" t="s">
        <v>376</v>
      </c>
      <c r="AO1476" s="47" t="s">
        <v>658</v>
      </c>
      <c r="AP1476" s="49"/>
      <c r="AQ1476" s="49">
        <v>2</v>
      </c>
      <c r="AR1476" s="49"/>
      <c r="AS1476" s="49"/>
      <c r="AU1476" s="49" t="s">
        <v>376</v>
      </c>
      <c r="AV1476" s="49"/>
      <c r="AW1476" s="49" t="s">
        <v>30</v>
      </c>
      <c r="AX1476" s="49"/>
      <c r="AY1476" s="49" t="s">
        <v>30</v>
      </c>
      <c r="AZ1476" s="49"/>
      <c r="BA1476" s="49"/>
      <c r="BB1476" s="57"/>
      <c r="BC1476" s="49"/>
      <c r="BD1476" s="57"/>
      <c r="BE1476" s="57"/>
      <c r="BF1476" s="32">
        <v>1</v>
      </c>
      <c r="BG1476" s="49">
        <v>1</v>
      </c>
      <c r="BH1476" s="49"/>
      <c r="BI1476" s="49" t="s">
        <v>1205</v>
      </c>
      <c r="BJ1476" s="49" t="s">
        <v>1157</v>
      </c>
      <c r="BK1476" s="59">
        <v>2011</v>
      </c>
      <c r="BL1476" s="43" t="str">
        <f t="shared" si="141"/>
        <v>2011Stoke City</v>
      </c>
      <c r="BM1476" s="49" t="str">
        <f t="shared" si="142"/>
        <v>London</v>
      </c>
      <c r="BN1476" s="49"/>
      <c r="BO1476" s="49"/>
      <c r="BP1476" s="49"/>
      <c r="BQ1476" s="49"/>
      <c r="BR1476" s="49"/>
      <c r="BS1476" s="49"/>
      <c r="BT1476" s="49"/>
      <c r="BU1476" s="49"/>
      <c r="BV1476" s="49" t="s">
        <v>376</v>
      </c>
      <c r="BW1476" s="49" t="s">
        <v>376</v>
      </c>
      <c r="BX1476" s="49"/>
      <c r="BY1476" s="49"/>
      <c r="BZ1476" s="50"/>
      <c r="CA1476" s="50"/>
      <c r="CB1476" s="88" t="str">
        <f t="shared" si="143"/>
        <v>20110417</v>
      </c>
    </row>
    <row r="1477" spans="1:80" s="43" customFormat="1" ht="12.95" customHeight="1" x14ac:dyDescent="0.2">
      <c r="A1477" s="43">
        <v>4</v>
      </c>
      <c r="B1477" s="43">
        <v>17</v>
      </c>
      <c r="C1477" s="43">
        <v>2011</v>
      </c>
      <c r="D1477" s="49" t="s">
        <v>658</v>
      </c>
      <c r="E1477" s="49" t="s">
        <v>253</v>
      </c>
      <c r="F1477" s="49" t="s">
        <v>1010</v>
      </c>
      <c r="G1477" s="49"/>
      <c r="H1477" s="49" t="s">
        <v>1011</v>
      </c>
      <c r="I1477" s="49"/>
      <c r="J1477" s="53">
        <v>40650</v>
      </c>
      <c r="K1477" s="49" t="s">
        <v>1157</v>
      </c>
      <c r="L1477" s="49" t="s">
        <v>4</v>
      </c>
      <c r="M1477" s="49" t="s">
        <v>1205</v>
      </c>
      <c r="N1477" s="54">
        <v>0</v>
      </c>
      <c r="O1477" s="54">
        <v>5</v>
      </c>
      <c r="P1477" s="49" t="s">
        <v>1415</v>
      </c>
      <c r="Q1477" s="49" t="s">
        <v>1017</v>
      </c>
      <c r="R1477" s="49" t="s">
        <v>376</v>
      </c>
      <c r="S1477" s="49"/>
      <c r="T1477" s="49"/>
      <c r="U1477" s="49"/>
      <c r="V1477" s="49"/>
      <c r="W1477" s="49"/>
      <c r="X1477" s="49"/>
      <c r="Y1477" s="49"/>
      <c r="Z1477" s="54"/>
      <c r="AA1477" s="49"/>
      <c r="AB1477" s="49"/>
      <c r="AC1477" s="49"/>
      <c r="AD1477" s="49"/>
      <c r="AE1477" s="47">
        <f t="shared" si="138"/>
        <v>0</v>
      </c>
      <c r="AF1477" s="47">
        <f t="shared" si="139"/>
        <v>0</v>
      </c>
      <c r="AG1477" s="47">
        <f t="shared" si="140"/>
        <v>1</v>
      </c>
      <c r="AH1477" s="49" t="s">
        <v>1101</v>
      </c>
      <c r="AI1477" s="49" t="s">
        <v>1159</v>
      </c>
      <c r="AJ1477" s="49" t="s">
        <v>376</v>
      </c>
      <c r="AK1477" s="47" t="s">
        <v>658</v>
      </c>
      <c r="AL1477" s="49" t="s">
        <v>1145</v>
      </c>
      <c r="AM1477" s="49" t="s">
        <v>1206</v>
      </c>
      <c r="AN1477" s="49" t="s">
        <v>376</v>
      </c>
      <c r="AO1477" s="47" t="s">
        <v>658</v>
      </c>
      <c r="AP1477" s="49"/>
      <c r="AQ1477" s="49">
        <v>2</v>
      </c>
      <c r="AR1477" s="49"/>
      <c r="AS1477" s="49">
        <v>1</v>
      </c>
      <c r="AU1477" s="49" t="s">
        <v>376</v>
      </c>
      <c r="AV1477" s="49"/>
      <c r="AW1477" s="49" t="s">
        <v>30</v>
      </c>
      <c r="AX1477" s="49"/>
      <c r="AY1477" s="49" t="s">
        <v>30</v>
      </c>
      <c r="AZ1477" s="49"/>
      <c r="BA1477" s="49"/>
      <c r="BB1477" s="57"/>
      <c r="BC1477" s="49"/>
      <c r="BD1477" s="57"/>
      <c r="BE1477" s="57"/>
      <c r="BF1477" s="32">
        <v>1</v>
      </c>
      <c r="BG1477" s="49">
        <v>1</v>
      </c>
      <c r="BH1477" s="49"/>
      <c r="BI1477" s="49" t="s">
        <v>1157</v>
      </c>
      <c r="BJ1477" s="49" t="s">
        <v>1205</v>
      </c>
      <c r="BK1477" s="59">
        <v>2011</v>
      </c>
      <c r="BL1477" s="43" t="str">
        <f t="shared" si="141"/>
        <v>2011Bolton Wanderers</v>
      </c>
      <c r="BM1477" s="49" t="str">
        <f t="shared" si="142"/>
        <v>London</v>
      </c>
      <c r="BN1477" s="49"/>
      <c r="BO1477" s="49"/>
      <c r="BP1477" s="49"/>
      <c r="BQ1477" s="49"/>
      <c r="BR1477" s="49"/>
      <c r="BS1477" s="49"/>
      <c r="BT1477" s="49"/>
      <c r="BU1477" s="49"/>
      <c r="BV1477" s="49" t="s">
        <v>376</v>
      </c>
      <c r="BW1477" s="49" t="s">
        <v>376</v>
      </c>
      <c r="BX1477" s="49"/>
      <c r="BY1477" s="49"/>
      <c r="BZ1477" s="50"/>
      <c r="CA1477" s="50"/>
      <c r="CB1477" s="88" t="str">
        <f t="shared" si="143"/>
        <v>20110417</v>
      </c>
    </row>
    <row r="1478" spans="1:80" s="43" customFormat="1" ht="12.95" customHeight="1" x14ac:dyDescent="0.2">
      <c r="A1478" s="43">
        <v>5</v>
      </c>
      <c r="B1478" s="43">
        <v>14</v>
      </c>
      <c r="C1478" s="43">
        <v>2011</v>
      </c>
      <c r="D1478" s="49" t="s">
        <v>658</v>
      </c>
      <c r="E1478" s="49" t="s">
        <v>253</v>
      </c>
      <c r="F1478" s="49" t="s">
        <v>1010</v>
      </c>
      <c r="G1478" s="49"/>
      <c r="H1478" s="49" t="s">
        <v>40</v>
      </c>
      <c r="I1478" s="49"/>
      <c r="J1478" s="53">
        <v>40677</v>
      </c>
      <c r="K1478" s="49" t="s">
        <v>823</v>
      </c>
      <c r="L1478" s="49" t="s">
        <v>3</v>
      </c>
      <c r="M1478" s="49" t="s">
        <v>1205</v>
      </c>
      <c r="N1478" s="54">
        <v>1</v>
      </c>
      <c r="O1478" s="54">
        <v>0</v>
      </c>
      <c r="P1478" s="49" t="s">
        <v>1415</v>
      </c>
      <c r="Q1478" s="49" t="s">
        <v>1017</v>
      </c>
      <c r="R1478" s="49" t="s">
        <v>376</v>
      </c>
      <c r="S1478" s="49"/>
      <c r="T1478" s="49"/>
      <c r="U1478" s="49"/>
      <c r="V1478" s="49"/>
      <c r="W1478" s="49"/>
      <c r="X1478" s="49"/>
      <c r="Y1478" s="49"/>
      <c r="Z1478" s="54"/>
      <c r="AA1478" s="49"/>
      <c r="AB1478" s="49"/>
      <c r="AC1478" s="49"/>
      <c r="AD1478" s="49"/>
      <c r="AE1478" s="47">
        <f t="shared" si="138"/>
        <v>1</v>
      </c>
      <c r="AF1478" s="47">
        <f t="shared" si="139"/>
        <v>0</v>
      </c>
      <c r="AG1478" s="47">
        <f t="shared" si="140"/>
        <v>0</v>
      </c>
      <c r="AH1478" s="49" t="s">
        <v>1101</v>
      </c>
      <c r="AI1478" s="49" t="s">
        <v>1159</v>
      </c>
      <c r="AJ1478" s="49" t="s">
        <v>376</v>
      </c>
      <c r="AK1478" s="47" t="s">
        <v>658</v>
      </c>
      <c r="AL1478" s="49" t="s">
        <v>1145</v>
      </c>
      <c r="AM1478" s="49" t="s">
        <v>1206</v>
      </c>
      <c r="AN1478" s="49" t="s">
        <v>376</v>
      </c>
      <c r="AO1478" s="47" t="s">
        <v>658</v>
      </c>
      <c r="AP1478" s="49"/>
      <c r="AQ1478" s="49">
        <v>1</v>
      </c>
      <c r="AR1478" s="49"/>
      <c r="AS1478" s="49" t="s">
        <v>1393</v>
      </c>
      <c r="AU1478" s="49" t="s">
        <v>376</v>
      </c>
      <c r="AV1478" s="49"/>
      <c r="AW1478" s="49" t="s">
        <v>30</v>
      </c>
      <c r="AX1478" s="49"/>
      <c r="AY1478" s="54" t="s">
        <v>30</v>
      </c>
      <c r="AZ1478" s="49"/>
      <c r="BA1478" s="49"/>
      <c r="BB1478" s="57" t="s">
        <v>30</v>
      </c>
      <c r="BC1478" s="49" t="s">
        <v>30</v>
      </c>
      <c r="BD1478" s="57"/>
      <c r="BE1478" s="57"/>
      <c r="BF1478" s="32">
        <v>1</v>
      </c>
      <c r="BG1478" s="49">
        <v>1</v>
      </c>
      <c r="BH1478" s="49"/>
      <c r="BI1478" s="49" t="s">
        <v>823</v>
      </c>
      <c r="BJ1478" s="49" t="s">
        <v>1205</v>
      </c>
      <c r="BK1478" s="59">
        <v>2011</v>
      </c>
      <c r="BL1478" s="43" t="str">
        <f t="shared" si="141"/>
        <v>2011Manchester City</v>
      </c>
      <c r="BM1478" s="49" t="str">
        <f t="shared" si="142"/>
        <v>London</v>
      </c>
      <c r="BN1478" s="49"/>
      <c r="BO1478" s="49"/>
      <c r="BP1478" s="49"/>
      <c r="BQ1478" s="49"/>
      <c r="BR1478" s="49"/>
      <c r="BS1478" s="49"/>
      <c r="BT1478" s="49"/>
      <c r="BU1478" s="49"/>
      <c r="BV1478" s="49" t="s">
        <v>376</v>
      </c>
      <c r="BW1478" s="49" t="s">
        <v>376</v>
      </c>
      <c r="BX1478" s="49"/>
      <c r="BY1478" s="49"/>
      <c r="BZ1478" s="50"/>
      <c r="CA1478" s="50"/>
      <c r="CB1478" s="88" t="str">
        <f t="shared" si="143"/>
        <v>20110514</v>
      </c>
    </row>
    <row r="1479" spans="1:80" s="43" customFormat="1" ht="12.95" customHeight="1" x14ac:dyDescent="0.2">
      <c r="A1479" s="43">
        <v>5</v>
      </c>
      <c r="B1479" s="43">
        <v>14</v>
      </c>
      <c r="C1479" s="43">
        <v>2011</v>
      </c>
      <c r="D1479" s="49" t="s">
        <v>658</v>
      </c>
      <c r="E1479" s="49" t="s">
        <v>253</v>
      </c>
      <c r="F1479" s="49" t="s">
        <v>1010</v>
      </c>
      <c r="G1479" s="49"/>
      <c r="H1479" s="49" t="s">
        <v>40</v>
      </c>
      <c r="I1479" s="49"/>
      <c r="J1479" s="53">
        <v>40677</v>
      </c>
      <c r="K1479" s="49" t="s">
        <v>1205</v>
      </c>
      <c r="L1479" s="49" t="s">
        <v>4</v>
      </c>
      <c r="M1479" s="49" t="s">
        <v>823</v>
      </c>
      <c r="N1479" s="54">
        <v>0</v>
      </c>
      <c r="O1479" s="54">
        <v>1</v>
      </c>
      <c r="P1479" s="49" t="s">
        <v>1415</v>
      </c>
      <c r="Q1479" s="49" t="s">
        <v>1017</v>
      </c>
      <c r="R1479" s="49" t="s">
        <v>376</v>
      </c>
      <c r="S1479" s="49"/>
      <c r="T1479" s="49"/>
      <c r="U1479" s="49"/>
      <c r="V1479" s="49"/>
      <c r="W1479" s="49"/>
      <c r="X1479" s="49"/>
      <c r="Y1479" s="49"/>
      <c r="Z1479" s="54"/>
      <c r="AA1479" s="49"/>
      <c r="AB1479" s="49"/>
      <c r="AC1479" s="49"/>
      <c r="AD1479" s="49"/>
      <c r="AE1479" s="47">
        <f t="shared" si="138"/>
        <v>0</v>
      </c>
      <c r="AF1479" s="47">
        <f t="shared" si="139"/>
        <v>0</v>
      </c>
      <c r="AG1479" s="47">
        <f t="shared" si="140"/>
        <v>1</v>
      </c>
      <c r="AH1479" s="49" t="s">
        <v>1145</v>
      </c>
      <c r="AI1479" s="49" t="s">
        <v>1206</v>
      </c>
      <c r="AJ1479" s="49" t="s">
        <v>376</v>
      </c>
      <c r="AK1479" s="47" t="s">
        <v>658</v>
      </c>
      <c r="AL1479" s="49" t="s">
        <v>1101</v>
      </c>
      <c r="AM1479" s="49" t="s">
        <v>1159</v>
      </c>
      <c r="AN1479" s="49" t="s">
        <v>376</v>
      </c>
      <c r="AO1479" s="47" t="s">
        <v>658</v>
      </c>
      <c r="AP1479" s="49"/>
      <c r="AQ1479" s="49">
        <v>1</v>
      </c>
      <c r="AR1479" s="49"/>
      <c r="AS1479" s="49">
        <v>1</v>
      </c>
      <c r="AU1479" s="49" t="s">
        <v>376</v>
      </c>
      <c r="AV1479" s="49"/>
      <c r="AW1479" s="49" t="s">
        <v>30</v>
      </c>
      <c r="AX1479" s="49"/>
      <c r="AY1479" s="49" t="s">
        <v>30</v>
      </c>
      <c r="AZ1479" s="49"/>
      <c r="BA1479" s="49"/>
      <c r="BB1479" s="57"/>
      <c r="BC1479" s="49" t="s">
        <v>30</v>
      </c>
      <c r="BD1479" s="57"/>
      <c r="BE1479" s="57" t="s">
        <v>1419</v>
      </c>
      <c r="BF1479" s="32">
        <v>1</v>
      </c>
      <c r="BG1479" s="49">
        <v>1</v>
      </c>
      <c r="BH1479" s="49"/>
      <c r="BI1479" s="49" t="s">
        <v>1205</v>
      </c>
      <c r="BJ1479" s="49" t="s">
        <v>823</v>
      </c>
      <c r="BK1479" s="59">
        <v>2011</v>
      </c>
      <c r="BL1479" s="43" t="str">
        <f t="shared" si="141"/>
        <v>2011Stoke City</v>
      </c>
      <c r="BM1479" s="49" t="str">
        <f t="shared" si="142"/>
        <v>London</v>
      </c>
      <c r="BN1479" s="49"/>
      <c r="BO1479" s="49"/>
      <c r="BP1479" s="49"/>
      <c r="BQ1479" s="49"/>
      <c r="BR1479" s="49"/>
      <c r="BS1479" s="49"/>
      <c r="BT1479" s="49"/>
      <c r="BU1479" s="49"/>
      <c r="BV1479" s="49" t="s">
        <v>376</v>
      </c>
      <c r="BW1479" s="49" t="s">
        <v>376</v>
      </c>
      <c r="BX1479" s="49"/>
      <c r="BY1479" s="49"/>
      <c r="BZ1479" s="50"/>
      <c r="CA1479" s="50"/>
      <c r="CB1479" s="88" t="str">
        <f t="shared" si="143"/>
        <v>20110514</v>
      </c>
    </row>
    <row r="1480" spans="1:80" s="43" customFormat="1" ht="12.95" customHeight="1" x14ac:dyDescent="0.2">
      <c r="A1480" s="43">
        <v>1</v>
      </c>
      <c r="B1480" s="43">
        <v>10</v>
      </c>
      <c r="C1480" s="43">
        <v>2012</v>
      </c>
      <c r="D1480" s="43" t="s">
        <v>658</v>
      </c>
      <c r="E1480" s="43" t="s">
        <v>246</v>
      </c>
      <c r="F1480" s="51" t="s">
        <v>1327</v>
      </c>
      <c r="H1480" s="51" t="s">
        <v>1011</v>
      </c>
      <c r="I1480" s="51">
        <v>1</v>
      </c>
      <c r="J1480" s="52">
        <v>40918</v>
      </c>
      <c r="K1480" s="43" t="s">
        <v>798</v>
      </c>
      <c r="L1480" s="43" t="s">
        <v>3</v>
      </c>
      <c r="M1480" s="43" t="s">
        <v>1262</v>
      </c>
      <c r="N1480" s="46">
        <v>1</v>
      </c>
      <c r="O1480" s="46">
        <v>0</v>
      </c>
      <c r="P1480" s="43" t="s">
        <v>1391</v>
      </c>
      <c r="Q1480" s="43" t="s">
        <v>1017</v>
      </c>
      <c r="R1480" s="51" t="s">
        <v>376</v>
      </c>
      <c r="AD1480" s="43" t="s">
        <v>1033</v>
      </c>
      <c r="AE1480" s="47">
        <f t="shared" si="138"/>
        <v>1</v>
      </c>
      <c r="AF1480" s="47">
        <f t="shared" si="139"/>
        <v>0</v>
      </c>
      <c r="AG1480" s="47">
        <f t="shared" si="140"/>
        <v>0</v>
      </c>
      <c r="AH1480" s="43" t="s">
        <v>1017</v>
      </c>
      <c r="AI1480" s="43" t="s">
        <v>1018</v>
      </c>
      <c r="AJ1480" s="43" t="s">
        <v>376</v>
      </c>
      <c r="AK1480" s="43" t="s">
        <v>658</v>
      </c>
      <c r="AL1480" s="43" t="s">
        <v>1263</v>
      </c>
      <c r="AM1480" s="43" t="s">
        <v>1264</v>
      </c>
      <c r="AN1480" s="43" t="s">
        <v>376</v>
      </c>
      <c r="AO1480" s="43" t="s">
        <v>658</v>
      </c>
      <c r="AQ1480" s="43">
        <v>2</v>
      </c>
      <c r="AU1480" s="43" t="s">
        <v>376</v>
      </c>
      <c r="AW1480" s="43" t="s">
        <v>30</v>
      </c>
      <c r="AZ1480" s="43" t="s">
        <v>30</v>
      </c>
      <c r="BA1480" s="51"/>
      <c r="BB1480" s="48"/>
      <c r="BF1480" s="43">
        <v>1</v>
      </c>
      <c r="BG1480" s="43">
        <v>2</v>
      </c>
      <c r="BH1480" s="43">
        <v>2</v>
      </c>
      <c r="BI1480" s="43" t="s">
        <v>798</v>
      </c>
      <c r="BJ1480" s="43" t="s">
        <v>1262</v>
      </c>
      <c r="BK1480" s="43">
        <v>2012</v>
      </c>
      <c r="BL1480" s="43" t="str">
        <f t="shared" si="141"/>
        <v>2012Crystal Palace</v>
      </c>
      <c r="BM1480" s="49" t="str">
        <f t="shared" si="142"/>
        <v>Crystal Palace</v>
      </c>
      <c r="BV1480" s="43" t="s">
        <v>376</v>
      </c>
      <c r="BW1480" s="43" t="s">
        <v>376</v>
      </c>
      <c r="BY1480" s="49"/>
      <c r="BZ1480" s="50"/>
      <c r="CA1480" s="50"/>
      <c r="CB1480" s="88" t="str">
        <f t="shared" si="143"/>
        <v>20120110</v>
      </c>
    </row>
    <row r="1481" spans="1:80" s="43" customFormat="1" ht="12.95" customHeight="1" x14ac:dyDescent="0.2">
      <c r="A1481" s="43">
        <v>1</v>
      </c>
      <c r="B1481" s="43">
        <v>10</v>
      </c>
      <c r="C1481" s="43">
        <v>2012</v>
      </c>
      <c r="D1481" s="43" t="s">
        <v>658</v>
      </c>
      <c r="E1481" s="43" t="s">
        <v>246</v>
      </c>
      <c r="F1481" s="51" t="s">
        <v>1327</v>
      </c>
      <c r="H1481" s="51" t="s">
        <v>1011</v>
      </c>
      <c r="I1481" s="51">
        <v>1</v>
      </c>
      <c r="J1481" s="52">
        <v>40918</v>
      </c>
      <c r="K1481" s="43" t="s">
        <v>1262</v>
      </c>
      <c r="L1481" s="43" t="s">
        <v>4</v>
      </c>
      <c r="M1481" s="43" t="s">
        <v>798</v>
      </c>
      <c r="N1481" s="46">
        <v>0</v>
      </c>
      <c r="O1481" s="46">
        <v>1</v>
      </c>
      <c r="P1481" s="43" t="s">
        <v>1391</v>
      </c>
      <c r="Q1481" s="43" t="s">
        <v>1017</v>
      </c>
      <c r="R1481" s="51" t="s">
        <v>376</v>
      </c>
      <c r="AD1481" s="43" t="s">
        <v>1037</v>
      </c>
      <c r="AE1481" s="47">
        <f t="shared" si="138"/>
        <v>0</v>
      </c>
      <c r="AF1481" s="47">
        <f t="shared" si="139"/>
        <v>0</v>
      </c>
      <c r="AG1481" s="47">
        <f t="shared" si="140"/>
        <v>1</v>
      </c>
      <c r="AH1481" s="43" t="s">
        <v>1263</v>
      </c>
      <c r="AI1481" s="43" t="s">
        <v>1264</v>
      </c>
      <c r="AJ1481" s="43" t="s">
        <v>376</v>
      </c>
      <c r="AK1481" s="43" t="s">
        <v>658</v>
      </c>
      <c r="AL1481" s="43" t="s">
        <v>1017</v>
      </c>
      <c r="AM1481" s="43" t="s">
        <v>1018</v>
      </c>
      <c r="AN1481" s="43" t="s">
        <v>376</v>
      </c>
      <c r="AO1481" s="43" t="s">
        <v>658</v>
      </c>
      <c r="AQ1481" s="43">
        <v>2</v>
      </c>
      <c r="AU1481" s="43" t="s">
        <v>376</v>
      </c>
      <c r="AW1481" s="43" t="s">
        <v>30</v>
      </c>
      <c r="AZ1481" s="43" t="s">
        <v>30</v>
      </c>
      <c r="BA1481" s="51"/>
      <c r="BB1481" s="48"/>
      <c r="BF1481" s="43">
        <v>1</v>
      </c>
      <c r="BG1481" s="43">
        <v>2</v>
      </c>
      <c r="BH1481" s="43">
        <v>2</v>
      </c>
      <c r="BI1481" s="43" t="s">
        <v>1262</v>
      </c>
      <c r="BJ1481" s="43" t="s">
        <v>798</v>
      </c>
      <c r="BK1481" s="43">
        <v>2012</v>
      </c>
      <c r="BL1481" s="43" t="str">
        <f t="shared" si="141"/>
        <v>2012Cardiff City</v>
      </c>
      <c r="BM1481" s="49" t="str">
        <f t="shared" si="142"/>
        <v>Crystal Palace</v>
      </c>
      <c r="BV1481" s="43" t="s">
        <v>376</v>
      </c>
      <c r="BW1481" s="43" t="s">
        <v>376</v>
      </c>
      <c r="BY1481" s="49"/>
      <c r="BZ1481" s="50"/>
      <c r="CA1481" s="50"/>
      <c r="CB1481" s="88" t="str">
        <f t="shared" si="143"/>
        <v>20120110</v>
      </c>
    </row>
    <row r="1482" spans="1:80" s="43" customFormat="1" ht="12.95" customHeight="1" x14ac:dyDescent="0.2">
      <c r="A1482" s="43">
        <v>1</v>
      </c>
      <c r="B1482" s="43">
        <v>11</v>
      </c>
      <c r="C1482" s="43">
        <v>2012</v>
      </c>
      <c r="D1482" s="49" t="s">
        <v>658</v>
      </c>
      <c r="E1482" s="49" t="s">
        <v>246</v>
      </c>
      <c r="F1482" s="49" t="s">
        <v>1327</v>
      </c>
      <c r="G1482" s="49"/>
      <c r="H1482" s="49" t="s">
        <v>1011</v>
      </c>
      <c r="I1482" s="49">
        <v>1</v>
      </c>
      <c r="J1482" s="53">
        <v>40919</v>
      </c>
      <c r="K1482" s="49" t="s">
        <v>823</v>
      </c>
      <c r="L1482" s="49" t="s">
        <v>4</v>
      </c>
      <c r="M1482" s="49" t="s">
        <v>588</v>
      </c>
      <c r="N1482" s="54">
        <v>0</v>
      </c>
      <c r="O1482" s="54">
        <v>1</v>
      </c>
      <c r="P1482" s="49" t="s">
        <v>1420</v>
      </c>
      <c r="Q1482" s="49" t="s">
        <v>1101</v>
      </c>
      <c r="R1482" s="49" t="s">
        <v>376</v>
      </c>
      <c r="S1482" s="49"/>
      <c r="T1482" s="49"/>
      <c r="U1482" s="49"/>
      <c r="V1482" s="49"/>
      <c r="W1482" s="49"/>
      <c r="X1482" s="49"/>
      <c r="Y1482" s="49"/>
      <c r="Z1482" s="54"/>
      <c r="AA1482" s="55">
        <v>0</v>
      </c>
      <c r="AB1482" s="55">
        <v>1</v>
      </c>
      <c r="AC1482" s="56">
        <v>0</v>
      </c>
      <c r="AD1482" s="49" t="s">
        <v>1033</v>
      </c>
      <c r="AE1482" s="47">
        <f t="shared" si="138"/>
        <v>0</v>
      </c>
      <c r="AF1482" s="47">
        <f t="shared" si="139"/>
        <v>0</v>
      </c>
      <c r="AG1482" s="47">
        <f t="shared" si="140"/>
        <v>1</v>
      </c>
      <c r="AH1482" s="49" t="s">
        <v>1101</v>
      </c>
      <c r="AI1482" s="49" t="s">
        <v>1159</v>
      </c>
      <c r="AJ1482" s="49" t="s">
        <v>376</v>
      </c>
      <c r="AK1482" s="47" t="s">
        <v>658</v>
      </c>
      <c r="AL1482" s="49" t="s">
        <v>588</v>
      </c>
      <c r="AM1482" s="49" t="s">
        <v>1175</v>
      </c>
      <c r="AN1482" s="49" t="s">
        <v>376</v>
      </c>
      <c r="AO1482" s="47" t="s">
        <v>658</v>
      </c>
      <c r="AP1482" s="49"/>
      <c r="AQ1482" s="49">
        <v>2</v>
      </c>
      <c r="AR1482" s="49"/>
      <c r="AS1482" s="49"/>
      <c r="AU1482" s="49" t="s">
        <v>376</v>
      </c>
      <c r="AV1482" s="49"/>
      <c r="AW1482" s="49" t="s">
        <v>30</v>
      </c>
      <c r="AX1482" s="49"/>
      <c r="AY1482" s="49"/>
      <c r="AZ1482" s="49" t="s">
        <v>30</v>
      </c>
      <c r="BA1482" s="49"/>
      <c r="BB1482" s="57"/>
      <c r="BC1482" s="49"/>
      <c r="BD1482" s="57"/>
      <c r="BE1482" s="57"/>
      <c r="BF1482" s="32">
        <v>1</v>
      </c>
      <c r="BG1482" s="49">
        <v>1</v>
      </c>
      <c r="BH1482" s="49"/>
      <c r="BI1482" s="49" t="s">
        <v>823</v>
      </c>
      <c r="BJ1482" s="49" t="s">
        <v>588</v>
      </c>
      <c r="BK1482" s="49">
        <v>2012</v>
      </c>
      <c r="BL1482" s="43" t="str">
        <f t="shared" si="141"/>
        <v>2012Manchester City</v>
      </c>
      <c r="BM1482" s="49" t="str">
        <f t="shared" si="142"/>
        <v>Manchester City</v>
      </c>
      <c r="BN1482" s="49"/>
      <c r="BO1482" s="49"/>
      <c r="BP1482" s="49"/>
      <c r="BQ1482" s="49"/>
      <c r="BR1482" s="49"/>
      <c r="BS1482" s="49"/>
      <c r="BT1482" s="49"/>
      <c r="BU1482" s="49"/>
      <c r="BV1482" s="49" t="s">
        <v>376</v>
      </c>
      <c r="BW1482" s="49" t="s">
        <v>376</v>
      </c>
      <c r="BX1482" s="49"/>
      <c r="BY1482" s="49"/>
      <c r="BZ1482" s="50"/>
      <c r="CA1482" s="50"/>
      <c r="CB1482" s="88" t="str">
        <f t="shared" si="143"/>
        <v>20120111</v>
      </c>
    </row>
    <row r="1483" spans="1:80" s="43" customFormat="1" ht="12.95" customHeight="1" x14ac:dyDescent="0.2">
      <c r="A1483" s="43">
        <v>1</v>
      </c>
      <c r="B1483" s="43">
        <v>11</v>
      </c>
      <c r="C1483" s="43">
        <v>2012</v>
      </c>
      <c r="D1483" s="49" t="s">
        <v>658</v>
      </c>
      <c r="E1483" s="49" t="s">
        <v>246</v>
      </c>
      <c r="F1483" s="49" t="s">
        <v>1327</v>
      </c>
      <c r="G1483" s="49"/>
      <c r="H1483" s="49" t="s">
        <v>1011</v>
      </c>
      <c r="I1483" s="49">
        <v>1</v>
      </c>
      <c r="J1483" s="53">
        <v>40919</v>
      </c>
      <c r="K1483" s="49" t="s">
        <v>588</v>
      </c>
      <c r="L1483" s="49" t="s">
        <v>3</v>
      </c>
      <c r="M1483" s="49" t="s">
        <v>823</v>
      </c>
      <c r="N1483" s="54">
        <v>1</v>
      </c>
      <c r="O1483" s="54">
        <v>0</v>
      </c>
      <c r="P1483" s="49" t="s">
        <v>1420</v>
      </c>
      <c r="Q1483" s="49" t="s">
        <v>1101</v>
      </c>
      <c r="R1483" s="49" t="s">
        <v>376</v>
      </c>
      <c r="S1483" s="49"/>
      <c r="T1483" s="49"/>
      <c r="U1483" s="49"/>
      <c r="V1483" s="49"/>
      <c r="W1483" s="49"/>
      <c r="X1483" s="49"/>
      <c r="Y1483" s="49"/>
      <c r="Z1483" s="54"/>
      <c r="AA1483" s="55">
        <v>1</v>
      </c>
      <c r="AB1483" s="55">
        <v>0</v>
      </c>
      <c r="AC1483" s="56">
        <v>1</v>
      </c>
      <c r="AD1483" s="49" t="s">
        <v>1037</v>
      </c>
      <c r="AE1483" s="47">
        <f t="shared" si="138"/>
        <v>1</v>
      </c>
      <c r="AF1483" s="47">
        <f t="shared" si="139"/>
        <v>0</v>
      </c>
      <c r="AG1483" s="47">
        <f t="shared" si="140"/>
        <v>0</v>
      </c>
      <c r="AH1483" s="49" t="s">
        <v>588</v>
      </c>
      <c r="AI1483" s="49" t="s">
        <v>1175</v>
      </c>
      <c r="AJ1483" s="49" t="s">
        <v>376</v>
      </c>
      <c r="AK1483" s="47" t="s">
        <v>658</v>
      </c>
      <c r="AL1483" s="49" t="s">
        <v>1101</v>
      </c>
      <c r="AM1483" s="49" t="s">
        <v>1159</v>
      </c>
      <c r="AN1483" s="49" t="s">
        <v>376</v>
      </c>
      <c r="AO1483" s="47" t="s">
        <v>658</v>
      </c>
      <c r="AP1483" s="49"/>
      <c r="AQ1483" s="49">
        <v>2</v>
      </c>
      <c r="AR1483" s="49"/>
      <c r="AS1483" s="49"/>
      <c r="AU1483" s="49" t="s">
        <v>376</v>
      </c>
      <c r="AV1483" s="49"/>
      <c r="AW1483" s="49" t="s">
        <v>30</v>
      </c>
      <c r="AX1483" s="49"/>
      <c r="AY1483" s="49"/>
      <c r="AZ1483" s="49" t="s">
        <v>30</v>
      </c>
      <c r="BA1483" s="49"/>
      <c r="BB1483" s="57"/>
      <c r="BC1483" s="49"/>
      <c r="BD1483" s="57"/>
      <c r="BE1483" s="57"/>
      <c r="BF1483" s="32">
        <v>1</v>
      </c>
      <c r="BG1483" s="49">
        <v>1</v>
      </c>
      <c r="BH1483" s="49"/>
      <c r="BI1483" s="49" t="s">
        <v>588</v>
      </c>
      <c r="BJ1483" s="49" t="s">
        <v>823</v>
      </c>
      <c r="BK1483" s="49">
        <v>2012</v>
      </c>
      <c r="BL1483" s="43" t="str">
        <f t="shared" si="141"/>
        <v>2012Liverpool</v>
      </c>
      <c r="BM1483" s="49" t="str">
        <f t="shared" si="142"/>
        <v>Manchester City</v>
      </c>
      <c r="BN1483" s="49"/>
      <c r="BO1483" s="49"/>
      <c r="BP1483" s="49"/>
      <c r="BQ1483" s="49"/>
      <c r="BR1483" s="49"/>
      <c r="BS1483" s="49"/>
      <c r="BT1483" s="49"/>
      <c r="BU1483" s="49"/>
      <c r="BV1483" s="49" t="s">
        <v>376</v>
      </c>
      <c r="BW1483" s="49" t="s">
        <v>376</v>
      </c>
      <c r="BX1483" s="49"/>
      <c r="BY1483" s="49"/>
      <c r="BZ1483" s="50"/>
      <c r="CA1483" s="50"/>
      <c r="CB1483" s="88" t="str">
        <f t="shared" si="143"/>
        <v>20120111</v>
      </c>
    </row>
    <row r="1484" spans="1:80" s="43" customFormat="1" ht="12.95" customHeight="1" x14ac:dyDescent="0.2">
      <c r="A1484" s="43">
        <v>1</v>
      </c>
      <c r="B1484" s="43">
        <v>24</v>
      </c>
      <c r="C1484" s="43">
        <v>2012</v>
      </c>
      <c r="D1484" s="43" t="s">
        <v>658</v>
      </c>
      <c r="E1484" s="43" t="s">
        <v>246</v>
      </c>
      <c r="F1484" s="51" t="s">
        <v>1327</v>
      </c>
      <c r="H1484" s="51" t="s">
        <v>1011</v>
      </c>
      <c r="I1484" s="51">
        <v>2</v>
      </c>
      <c r="J1484" s="52">
        <v>40932</v>
      </c>
      <c r="K1484" s="43" t="s">
        <v>1262</v>
      </c>
      <c r="L1484" s="43" t="s">
        <v>3</v>
      </c>
      <c r="M1484" s="43" t="s">
        <v>798</v>
      </c>
      <c r="N1484" s="46">
        <v>1</v>
      </c>
      <c r="O1484" s="46">
        <v>0</v>
      </c>
      <c r="P1484" s="43" t="s">
        <v>1421</v>
      </c>
      <c r="Q1484" s="43" t="s">
        <v>1263</v>
      </c>
      <c r="R1484" s="51" t="s">
        <v>1264</v>
      </c>
      <c r="S1484" s="43" t="s">
        <v>1390</v>
      </c>
      <c r="AD1484" s="43" t="s">
        <v>1033</v>
      </c>
      <c r="AE1484" s="47">
        <f t="shared" si="138"/>
        <v>1</v>
      </c>
      <c r="AF1484" s="47">
        <f t="shared" si="139"/>
        <v>0</v>
      </c>
      <c r="AG1484" s="47">
        <f t="shared" si="140"/>
        <v>0</v>
      </c>
      <c r="AH1484" s="43" t="s">
        <v>1263</v>
      </c>
      <c r="AI1484" s="43" t="s">
        <v>1264</v>
      </c>
      <c r="AJ1484" s="43" t="s">
        <v>376</v>
      </c>
      <c r="AK1484" s="43" t="s">
        <v>658</v>
      </c>
      <c r="AL1484" s="43" t="s">
        <v>1017</v>
      </c>
      <c r="AM1484" s="43" t="s">
        <v>1018</v>
      </c>
      <c r="AN1484" s="43" t="s">
        <v>376</v>
      </c>
      <c r="AO1484" s="43" t="s">
        <v>658</v>
      </c>
      <c r="AQ1484" s="43">
        <v>2</v>
      </c>
      <c r="AU1484" s="43" t="s">
        <v>376</v>
      </c>
      <c r="AW1484" s="43" t="s">
        <v>30</v>
      </c>
      <c r="AZ1484" s="43" t="s">
        <v>30</v>
      </c>
      <c r="BA1484" s="51"/>
      <c r="BB1484" s="48"/>
      <c r="BF1484" s="43">
        <v>1</v>
      </c>
      <c r="BG1484" s="43">
        <v>2</v>
      </c>
      <c r="BH1484" s="43">
        <v>2</v>
      </c>
      <c r="BI1484" s="43" t="s">
        <v>1262</v>
      </c>
      <c r="BJ1484" s="43" t="s">
        <v>798</v>
      </c>
      <c r="BK1484" s="43">
        <v>2012</v>
      </c>
      <c r="BL1484" s="43" t="str">
        <f t="shared" si="141"/>
        <v>2012Cardiff City</v>
      </c>
      <c r="BM1484" s="49" t="str">
        <f t="shared" si="142"/>
        <v>Cardiff City</v>
      </c>
      <c r="BV1484" s="43" t="s">
        <v>376</v>
      </c>
      <c r="BW1484" s="43" t="s">
        <v>376</v>
      </c>
      <c r="BZ1484" s="50"/>
      <c r="CA1484" s="50"/>
      <c r="CB1484" s="88" t="str">
        <f t="shared" si="143"/>
        <v>20120124</v>
      </c>
    </row>
    <row r="1485" spans="1:80" s="43" customFormat="1" ht="12.95" customHeight="1" x14ac:dyDescent="0.2">
      <c r="A1485" s="43">
        <v>1</v>
      </c>
      <c r="B1485" s="43">
        <v>24</v>
      </c>
      <c r="C1485" s="43">
        <v>2012</v>
      </c>
      <c r="D1485" s="43" t="s">
        <v>658</v>
      </c>
      <c r="E1485" s="43" t="s">
        <v>246</v>
      </c>
      <c r="F1485" s="51" t="s">
        <v>1327</v>
      </c>
      <c r="H1485" s="51" t="s">
        <v>1011</v>
      </c>
      <c r="I1485" s="51">
        <v>2</v>
      </c>
      <c r="J1485" s="52">
        <v>40932</v>
      </c>
      <c r="K1485" s="43" t="s">
        <v>798</v>
      </c>
      <c r="L1485" s="43" t="s">
        <v>4</v>
      </c>
      <c r="M1485" s="43" t="s">
        <v>1262</v>
      </c>
      <c r="N1485" s="46">
        <v>0</v>
      </c>
      <c r="O1485" s="46">
        <v>1</v>
      </c>
      <c r="P1485" s="43" t="s">
        <v>1421</v>
      </c>
      <c r="Q1485" s="43" t="s">
        <v>1263</v>
      </c>
      <c r="R1485" s="51" t="s">
        <v>1264</v>
      </c>
      <c r="S1485" s="43" t="s">
        <v>1390</v>
      </c>
      <c r="AD1485" s="43" t="s">
        <v>1037</v>
      </c>
      <c r="AE1485" s="47">
        <f t="shared" si="138"/>
        <v>0</v>
      </c>
      <c r="AF1485" s="47">
        <f t="shared" si="139"/>
        <v>0</v>
      </c>
      <c r="AG1485" s="47">
        <f t="shared" si="140"/>
        <v>1</v>
      </c>
      <c r="AH1485" s="43" t="s">
        <v>1017</v>
      </c>
      <c r="AI1485" s="43" t="s">
        <v>1018</v>
      </c>
      <c r="AJ1485" s="43" t="s">
        <v>376</v>
      </c>
      <c r="AK1485" s="43" t="s">
        <v>658</v>
      </c>
      <c r="AL1485" s="43" t="s">
        <v>1263</v>
      </c>
      <c r="AM1485" s="43" t="s">
        <v>1264</v>
      </c>
      <c r="AN1485" s="43" t="s">
        <v>376</v>
      </c>
      <c r="AO1485" s="43" t="s">
        <v>658</v>
      </c>
      <c r="AQ1485" s="43">
        <v>2</v>
      </c>
      <c r="AU1485" s="43" t="s">
        <v>376</v>
      </c>
      <c r="AW1485" s="43" t="s">
        <v>30</v>
      </c>
      <c r="AZ1485" s="43" t="s">
        <v>30</v>
      </c>
      <c r="BA1485" s="51"/>
      <c r="BB1485" s="48"/>
      <c r="BF1485" s="43">
        <v>1</v>
      </c>
      <c r="BG1485" s="43">
        <v>2</v>
      </c>
      <c r="BH1485" s="43">
        <v>2</v>
      </c>
      <c r="BI1485" s="43" t="s">
        <v>798</v>
      </c>
      <c r="BJ1485" s="43" t="s">
        <v>1262</v>
      </c>
      <c r="BK1485" s="43">
        <v>2012</v>
      </c>
      <c r="BL1485" s="43" t="str">
        <f t="shared" si="141"/>
        <v>2012Crystal Palace</v>
      </c>
      <c r="BM1485" s="49" t="str">
        <f t="shared" si="142"/>
        <v>Cardiff City</v>
      </c>
      <c r="BV1485" s="43" t="s">
        <v>376</v>
      </c>
      <c r="BW1485" s="43" t="s">
        <v>376</v>
      </c>
      <c r="BZ1485" s="50"/>
      <c r="CA1485" s="50"/>
      <c r="CB1485" s="88" t="str">
        <f t="shared" si="143"/>
        <v>20120124</v>
      </c>
    </row>
    <row r="1486" spans="1:80" s="43" customFormat="1" ht="12.95" customHeight="1" x14ac:dyDescent="0.2">
      <c r="A1486" s="43">
        <v>1</v>
      </c>
      <c r="B1486" s="43">
        <v>25</v>
      </c>
      <c r="C1486" s="43">
        <v>2012</v>
      </c>
      <c r="D1486" s="49" t="s">
        <v>658</v>
      </c>
      <c r="E1486" s="49" t="s">
        <v>246</v>
      </c>
      <c r="F1486" s="49" t="s">
        <v>1327</v>
      </c>
      <c r="G1486" s="49"/>
      <c r="H1486" s="49" t="s">
        <v>1011</v>
      </c>
      <c r="I1486" s="49">
        <v>2</v>
      </c>
      <c r="J1486" s="53">
        <v>40933</v>
      </c>
      <c r="K1486" s="49" t="s">
        <v>588</v>
      </c>
      <c r="L1486" s="49" t="s">
        <v>1014</v>
      </c>
      <c r="M1486" s="49" t="s">
        <v>823</v>
      </c>
      <c r="N1486" s="54">
        <v>2</v>
      </c>
      <c r="O1486" s="54">
        <v>2</v>
      </c>
      <c r="P1486" s="49" t="s">
        <v>1141</v>
      </c>
      <c r="Q1486" s="49" t="s">
        <v>588</v>
      </c>
      <c r="R1486" s="49" t="s">
        <v>376</v>
      </c>
      <c r="S1486" s="49"/>
      <c r="T1486" s="49"/>
      <c r="U1486" s="49"/>
      <c r="V1486" s="49"/>
      <c r="W1486" s="49"/>
      <c r="X1486" s="49"/>
      <c r="Y1486" s="49"/>
      <c r="Z1486" s="54"/>
      <c r="AA1486" s="55">
        <v>3</v>
      </c>
      <c r="AB1486" s="55">
        <v>2</v>
      </c>
      <c r="AC1486" s="56">
        <v>1</v>
      </c>
      <c r="AD1486" s="49" t="s">
        <v>1033</v>
      </c>
      <c r="AE1486" s="47">
        <f t="shared" si="138"/>
        <v>0</v>
      </c>
      <c r="AF1486" s="47">
        <f t="shared" si="139"/>
        <v>1</v>
      </c>
      <c r="AG1486" s="47">
        <f t="shared" si="140"/>
        <v>0</v>
      </c>
      <c r="AH1486" s="49" t="s">
        <v>588</v>
      </c>
      <c r="AI1486" s="49" t="s">
        <v>1175</v>
      </c>
      <c r="AJ1486" s="49" t="s">
        <v>376</v>
      </c>
      <c r="AK1486" s="47" t="s">
        <v>658</v>
      </c>
      <c r="AL1486" s="49" t="s">
        <v>1101</v>
      </c>
      <c r="AM1486" s="49" t="s">
        <v>1159</v>
      </c>
      <c r="AN1486" s="49" t="s">
        <v>376</v>
      </c>
      <c r="AO1486" s="47" t="s">
        <v>658</v>
      </c>
      <c r="AP1486" s="49"/>
      <c r="AQ1486" s="49">
        <v>2</v>
      </c>
      <c r="AR1486" s="49"/>
      <c r="AS1486" s="49"/>
      <c r="AU1486" s="49" t="s">
        <v>376</v>
      </c>
      <c r="AV1486" s="49"/>
      <c r="AW1486" s="49" t="s">
        <v>30</v>
      </c>
      <c r="AX1486" s="49"/>
      <c r="AY1486" s="49"/>
      <c r="AZ1486" s="49" t="s">
        <v>30</v>
      </c>
      <c r="BA1486" s="49"/>
      <c r="BB1486" s="57"/>
      <c r="BC1486" s="49"/>
      <c r="BD1486" s="57"/>
      <c r="BE1486" s="57"/>
      <c r="BF1486" s="32">
        <v>1</v>
      </c>
      <c r="BG1486" s="49">
        <v>1</v>
      </c>
      <c r="BH1486" s="49"/>
      <c r="BI1486" s="49" t="s">
        <v>588</v>
      </c>
      <c r="BJ1486" s="49" t="s">
        <v>823</v>
      </c>
      <c r="BK1486" s="49">
        <v>2012</v>
      </c>
      <c r="BL1486" s="43" t="str">
        <f t="shared" si="141"/>
        <v>2012Liverpool</v>
      </c>
      <c r="BM1486" s="49" t="str">
        <f t="shared" si="142"/>
        <v>Liverpool</v>
      </c>
      <c r="BN1486" s="49"/>
      <c r="BO1486" s="49"/>
      <c r="BP1486" s="49"/>
      <c r="BQ1486" s="49"/>
      <c r="BR1486" s="49"/>
      <c r="BS1486" s="49"/>
      <c r="BT1486" s="49"/>
      <c r="BU1486" s="49"/>
      <c r="BV1486" s="49" t="s">
        <v>376</v>
      </c>
      <c r="BW1486" s="49" t="s">
        <v>376</v>
      </c>
      <c r="BX1486" s="49"/>
      <c r="BY1486" s="49"/>
      <c r="BZ1486" s="50"/>
      <c r="CA1486" s="50"/>
      <c r="CB1486" s="88" t="str">
        <f t="shared" si="143"/>
        <v>20120125</v>
      </c>
    </row>
    <row r="1487" spans="1:80" s="43" customFormat="1" ht="12.95" customHeight="1" x14ac:dyDescent="0.2">
      <c r="A1487" s="43">
        <v>1</v>
      </c>
      <c r="B1487" s="43">
        <v>25</v>
      </c>
      <c r="C1487" s="43">
        <v>2012</v>
      </c>
      <c r="D1487" s="49" t="s">
        <v>658</v>
      </c>
      <c r="E1487" s="49" t="s">
        <v>246</v>
      </c>
      <c r="F1487" s="49" t="s">
        <v>1327</v>
      </c>
      <c r="G1487" s="49"/>
      <c r="H1487" s="49" t="s">
        <v>1011</v>
      </c>
      <c r="I1487" s="49">
        <v>2</v>
      </c>
      <c r="J1487" s="53">
        <v>40933</v>
      </c>
      <c r="K1487" s="49" t="s">
        <v>823</v>
      </c>
      <c r="L1487" s="49" t="s">
        <v>1014</v>
      </c>
      <c r="M1487" s="49" t="s">
        <v>588</v>
      </c>
      <c r="N1487" s="54">
        <v>2</v>
      </c>
      <c r="O1487" s="54">
        <v>2</v>
      </c>
      <c r="P1487" s="49" t="s">
        <v>1141</v>
      </c>
      <c r="Q1487" s="49" t="s">
        <v>588</v>
      </c>
      <c r="R1487" s="49" t="s">
        <v>376</v>
      </c>
      <c r="S1487" s="49"/>
      <c r="T1487" s="49"/>
      <c r="U1487" s="49"/>
      <c r="V1487" s="49"/>
      <c r="W1487" s="49"/>
      <c r="X1487" s="49"/>
      <c r="Y1487" s="49"/>
      <c r="Z1487" s="54"/>
      <c r="AA1487" s="55">
        <v>2</v>
      </c>
      <c r="AB1487" s="55">
        <v>3</v>
      </c>
      <c r="AC1487" s="56">
        <v>2</v>
      </c>
      <c r="AD1487" s="49" t="s">
        <v>1037</v>
      </c>
      <c r="AE1487" s="47">
        <f t="shared" si="138"/>
        <v>0</v>
      </c>
      <c r="AF1487" s="47">
        <f t="shared" si="139"/>
        <v>1</v>
      </c>
      <c r="AG1487" s="47">
        <f t="shared" si="140"/>
        <v>0</v>
      </c>
      <c r="AH1487" s="49" t="s">
        <v>1101</v>
      </c>
      <c r="AI1487" s="49" t="s">
        <v>1159</v>
      </c>
      <c r="AJ1487" s="49" t="s">
        <v>376</v>
      </c>
      <c r="AK1487" s="47" t="s">
        <v>658</v>
      </c>
      <c r="AL1487" s="49" t="s">
        <v>588</v>
      </c>
      <c r="AM1487" s="49" t="s">
        <v>1175</v>
      </c>
      <c r="AN1487" s="49" t="s">
        <v>376</v>
      </c>
      <c r="AO1487" s="47" t="s">
        <v>658</v>
      </c>
      <c r="AP1487" s="49"/>
      <c r="AQ1487" s="49">
        <v>2</v>
      </c>
      <c r="AR1487" s="49"/>
      <c r="AS1487" s="49">
        <v>1</v>
      </c>
      <c r="AU1487" s="49" t="s">
        <v>376</v>
      </c>
      <c r="AV1487" s="49"/>
      <c r="AW1487" s="49" t="s">
        <v>30</v>
      </c>
      <c r="AX1487" s="49"/>
      <c r="AY1487" s="49"/>
      <c r="AZ1487" s="49" t="s">
        <v>30</v>
      </c>
      <c r="BA1487" s="49"/>
      <c r="BB1487" s="57"/>
      <c r="BC1487" s="49"/>
      <c r="BD1487" s="57"/>
      <c r="BE1487" s="57"/>
      <c r="BF1487" s="32">
        <v>1</v>
      </c>
      <c r="BG1487" s="49">
        <v>1</v>
      </c>
      <c r="BH1487" s="49"/>
      <c r="BI1487" s="49" t="s">
        <v>823</v>
      </c>
      <c r="BJ1487" s="49" t="s">
        <v>588</v>
      </c>
      <c r="BK1487" s="49">
        <v>2012</v>
      </c>
      <c r="BL1487" s="43" t="str">
        <f t="shared" si="141"/>
        <v>2012Manchester City</v>
      </c>
      <c r="BM1487" s="49" t="str">
        <f t="shared" si="142"/>
        <v>Liverpool</v>
      </c>
      <c r="BN1487" s="49"/>
      <c r="BO1487" s="49"/>
      <c r="BP1487" s="49"/>
      <c r="BQ1487" s="49"/>
      <c r="BR1487" s="49"/>
      <c r="BS1487" s="49"/>
      <c r="BT1487" s="49"/>
      <c r="BU1487" s="49"/>
      <c r="BV1487" s="49" t="s">
        <v>376</v>
      </c>
      <c r="BW1487" s="49" t="s">
        <v>376</v>
      </c>
      <c r="BX1487" s="49"/>
      <c r="BY1487" s="49"/>
      <c r="BZ1487" s="50"/>
      <c r="CA1487" s="50"/>
      <c r="CB1487" s="88" t="str">
        <f t="shared" si="143"/>
        <v>20120125</v>
      </c>
    </row>
    <row r="1488" spans="1:80" s="43" customFormat="1" ht="12.95" customHeight="1" x14ac:dyDescent="0.2">
      <c r="A1488" s="43">
        <v>2</v>
      </c>
      <c r="B1488" s="43">
        <v>26</v>
      </c>
      <c r="C1488" s="43">
        <v>2012</v>
      </c>
      <c r="D1488" s="49" t="s">
        <v>658</v>
      </c>
      <c r="E1488" s="49" t="s">
        <v>246</v>
      </c>
      <c r="F1488" s="49" t="s">
        <v>1327</v>
      </c>
      <c r="G1488" s="49"/>
      <c r="H1488" s="49" t="s">
        <v>40</v>
      </c>
      <c r="I1488" s="49"/>
      <c r="J1488" s="53">
        <v>40965</v>
      </c>
      <c r="K1488" s="49" t="s">
        <v>588</v>
      </c>
      <c r="L1488" s="49" t="s">
        <v>3</v>
      </c>
      <c r="M1488" s="49" t="s">
        <v>1262</v>
      </c>
      <c r="N1488" s="54">
        <v>2</v>
      </c>
      <c r="O1488" s="54">
        <v>2</v>
      </c>
      <c r="P1488" s="49" t="s">
        <v>1415</v>
      </c>
      <c r="Q1488" s="49" t="s">
        <v>1017</v>
      </c>
      <c r="R1488" s="49" t="s">
        <v>376</v>
      </c>
      <c r="S1488" s="49" t="s">
        <v>1390</v>
      </c>
      <c r="T1488" s="49">
        <v>3</v>
      </c>
      <c r="U1488" s="49">
        <v>2</v>
      </c>
      <c r="V1488" s="49"/>
      <c r="W1488" s="49"/>
      <c r="X1488" s="49"/>
      <c r="Y1488" s="49"/>
      <c r="Z1488" s="54"/>
      <c r="AA1488" s="49"/>
      <c r="AB1488" s="49"/>
      <c r="AC1488" s="49"/>
      <c r="AD1488" s="49"/>
      <c r="AE1488" s="47">
        <f t="shared" si="138"/>
        <v>1</v>
      </c>
      <c r="AF1488" s="47">
        <f t="shared" si="139"/>
        <v>0</v>
      </c>
      <c r="AG1488" s="47">
        <f t="shared" si="140"/>
        <v>0</v>
      </c>
      <c r="AH1488" s="49" t="s">
        <v>588</v>
      </c>
      <c r="AI1488" s="49" t="s">
        <v>1175</v>
      </c>
      <c r="AJ1488" s="49" t="s">
        <v>376</v>
      </c>
      <c r="AK1488" s="47" t="s">
        <v>658</v>
      </c>
      <c r="AL1488" s="49" t="s">
        <v>1263</v>
      </c>
      <c r="AM1488" s="49" t="s">
        <v>1264</v>
      </c>
      <c r="AN1488" s="49" t="s">
        <v>376</v>
      </c>
      <c r="AO1488" s="47" t="s">
        <v>658</v>
      </c>
      <c r="AP1488" s="49"/>
      <c r="AQ1488" s="49">
        <v>1</v>
      </c>
      <c r="AR1488" s="49"/>
      <c r="AS1488" s="49" t="s">
        <v>1393</v>
      </c>
      <c r="AU1488" s="49" t="s">
        <v>376</v>
      </c>
      <c r="AV1488" s="49"/>
      <c r="AW1488" s="49" t="s">
        <v>30</v>
      </c>
      <c r="AX1488" s="49"/>
      <c r="AY1488" s="49"/>
      <c r="AZ1488" s="54" t="s">
        <v>30</v>
      </c>
      <c r="BA1488" s="49"/>
      <c r="BB1488" s="57" t="s">
        <v>30</v>
      </c>
      <c r="BC1488" s="49" t="s">
        <v>30</v>
      </c>
      <c r="BD1488" s="57"/>
      <c r="BE1488" s="57" t="s">
        <v>1419</v>
      </c>
      <c r="BF1488" s="32">
        <v>1</v>
      </c>
      <c r="BG1488" s="49">
        <v>1</v>
      </c>
      <c r="BH1488" s="49"/>
      <c r="BI1488" s="49" t="s">
        <v>588</v>
      </c>
      <c r="BJ1488" s="49" t="s">
        <v>1262</v>
      </c>
      <c r="BK1488" s="49">
        <v>2012</v>
      </c>
      <c r="BL1488" s="43" t="str">
        <f t="shared" si="141"/>
        <v>2012Liverpool</v>
      </c>
      <c r="BM1488" s="49" t="str">
        <f t="shared" si="142"/>
        <v>London</v>
      </c>
      <c r="BN1488" s="49"/>
      <c r="BO1488" s="49"/>
      <c r="BP1488" s="49"/>
      <c r="BQ1488" s="49"/>
      <c r="BR1488" s="49"/>
      <c r="BS1488" s="49"/>
      <c r="BT1488" s="49"/>
      <c r="BU1488" s="49"/>
      <c r="BV1488" s="49" t="s">
        <v>376</v>
      </c>
      <c r="BW1488" s="43" t="s">
        <v>376</v>
      </c>
      <c r="BX1488" s="49"/>
      <c r="BY1488" s="49"/>
      <c r="BZ1488" s="50"/>
      <c r="CA1488" s="50"/>
      <c r="CB1488" s="88" t="str">
        <f t="shared" si="143"/>
        <v>20120226</v>
      </c>
    </row>
    <row r="1489" spans="1:80" s="43" customFormat="1" ht="12.95" customHeight="1" x14ac:dyDescent="0.2">
      <c r="A1489" s="43">
        <v>2</v>
      </c>
      <c r="B1489" s="43">
        <v>26</v>
      </c>
      <c r="C1489" s="43">
        <v>2012</v>
      </c>
      <c r="D1489" s="43" t="s">
        <v>658</v>
      </c>
      <c r="E1489" s="43" t="s">
        <v>246</v>
      </c>
      <c r="F1489" s="51" t="s">
        <v>1327</v>
      </c>
      <c r="H1489" s="51" t="s">
        <v>40</v>
      </c>
      <c r="I1489" s="51"/>
      <c r="J1489" s="52">
        <v>40965</v>
      </c>
      <c r="K1489" s="43" t="s">
        <v>1262</v>
      </c>
      <c r="L1489" s="43" t="s">
        <v>4</v>
      </c>
      <c r="M1489" s="43" t="s">
        <v>588</v>
      </c>
      <c r="N1489" s="46">
        <v>2</v>
      </c>
      <c r="O1489" s="46">
        <v>2</v>
      </c>
      <c r="P1489" s="43" t="s">
        <v>1415</v>
      </c>
      <c r="Q1489" s="43" t="s">
        <v>1017</v>
      </c>
      <c r="R1489" s="51" t="s">
        <v>376</v>
      </c>
      <c r="S1489" s="43" t="s">
        <v>1390</v>
      </c>
      <c r="AE1489" s="47">
        <f t="shared" si="138"/>
        <v>0</v>
      </c>
      <c r="AF1489" s="47">
        <f t="shared" si="139"/>
        <v>0</v>
      </c>
      <c r="AG1489" s="47">
        <f t="shared" si="140"/>
        <v>1</v>
      </c>
      <c r="AH1489" s="43" t="s">
        <v>1263</v>
      </c>
      <c r="AI1489" s="43" t="s">
        <v>1264</v>
      </c>
      <c r="AJ1489" s="43" t="s">
        <v>376</v>
      </c>
      <c r="AK1489" s="43" t="s">
        <v>658</v>
      </c>
      <c r="AL1489" s="43" t="s">
        <v>588</v>
      </c>
      <c r="AM1489" s="43" t="s">
        <v>1175</v>
      </c>
      <c r="AN1489" s="43" t="s">
        <v>376</v>
      </c>
      <c r="AO1489" s="43" t="s">
        <v>658</v>
      </c>
      <c r="AQ1489" s="43">
        <v>1</v>
      </c>
      <c r="AU1489" s="43" t="s">
        <v>376</v>
      </c>
      <c r="AW1489" s="43" t="s">
        <v>30</v>
      </c>
      <c r="AZ1489" s="43" t="s">
        <v>30</v>
      </c>
      <c r="BA1489" s="51"/>
      <c r="BB1489" s="48"/>
      <c r="BC1489" s="43" t="s">
        <v>30</v>
      </c>
      <c r="BF1489" s="43">
        <v>1</v>
      </c>
      <c r="BG1489" s="43">
        <v>2</v>
      </c>
      <c r="BH1489" s="43">
        <v>1</v>
      </c>
      <c r="BI1489" s="43" t="s">
        <v>1262</v>
      </c>
      <c r="BJ1489" s="43" t="s">
        <v>588</v>
      </c>
      <c r="BK1489" s="43">
        <v>2012</v>
      </c>
      <c r="BL1489" s="43" t="str">
        <f t="shared" si="141"/>
        <v>2012Cardiff City</v>
      </c>
      <c r="BM1489" s="49" t="str">
        <f t="shared" si="142"/>
        <v>London</v>
      </c>
      <c r="BV1489" s="43" t="s">
        <v>376</v>
      </c>
      <c r="BW1489" s="43" t="s">
        <v>376</v>
      </c>
      <c r="BY1489" s="49"/>
      <c r="BZ1489" s="50"/>
      <c r="CA1489" s="50"/>
      <c r="CB1489" s="88" t="str">
        <f t="shared" si="143"/>
        <v>20120226</v>
      </c>
    </row>
    <row r="1490" spans="1:80" s="43" customFormat="1" ht="12.95" customHeight="1" x14ac:dyDescent="0.2">
      <c r="A1490" s="43">
        <v>4</v>
      </c>
      <c r="B1490" s="43">
        <v>14</v>
      </c>
      <c r="C1490" s="43">
        <v>2012</v>
      </c>
      <c r="D1490" s="49" t="s">
        <v>658</v>
      </c>
      <c r="E1490" s="49" t="s">
        <v>246</v>
      </c>
      <c r="F1490" s="49" t="s">
        <v>1010</v>
      </c>
      <c r="G1490" s="49"/>
      <c r="H1490" s="49" t="s">
        <v>1011</v>
      </c>
      <c r="I1490" s="49"/>
      <c r="J1490" s="53">
        <v>41013</v>
      </c>
      <c r="K1490" s="49" t="s">
        <v>588</v>
      </c>
      <c r="L1490" s="49" t="s">
        <v>3</v>
      </c>
      <c r="M1490" s="49" t="s">
        <v>804</v>
      </c>
      <c r="N1490" s="54">
        <v>2</v>
      </c>
      <c r="O1490" s="54">
        <v>1</v>
      </c>
      <c r="P1490" s="49" t="s">
        <v>1415</v>
      </c>
      <c r="Q1490" s="49" t="s">
        <v>1017</v>
      </c>
      <c r="R1490" s="49" t="s">
        <v>376</v>
      </c>
      <c r="S1490" s="49"/>
      <c r="T1490" s="49"/>
      <c r="U1490" s="49"/>
      <c r="V1490" s="49"/>
      <c r="W1490" s="49"/>
      <c r="X1490" s="49"/>
      <c r="Y1490" s="49"/>
      <c r="Z1490" s="54"/>
      <c r="AA1490" s="49"/>
      <c r="AB1490" s="49"/>
      <c r="AC1490" s="49"/>
      <c r="AD1490" s="49"/>
      <c r="AE1490" s="47">
        <f t="shared" si="138"/>
        <v>1</v>
      </c>
      <c r="AF1490" s="47">
        <f t="shared" si="139"/>
        <v>0</v>
      </c>
      <c r="AG1490" s="47">
        <f t="shared" si="140"/>
        <v>0</v>
      </c>
      <c r="AH1490" s="49" t="s">
        <v>588</v>
      </c>
      <c r="AI1490" s="49" t="s">
        <v>1175</v>
      </c>
      <c r="AJ1490" s="49" t="s">
        <v>376</v>
      </c>
      <c r="AK1490" s="47" t="s">
        <v>658</v>
      </c>
      <c r="AL1490" s="49" t="s">
        <v>588</v>
      </c>
      <c r="AM1490" s="49" t="s">
        <v>1175</v>
      </c>
      <c r="AN1490" s="49" t="s">
        <v>376</v>
      </c>
      <c r="AO1490" s="47" t="s">
        <v>658</v>
      </c>
      <c r="AP1490" s="49"/>
      <c r="AQ1490" s="49">
        <v>2</v>
      </c>
      <c r="AR1490" s="49"/>
      <c r="AS1490" s="49"/>
      <c r="AT1490" s="43" t="s">
        <v>1229</v>
      </c>
      <c r="AU1490" s="49" t="s">
        <v>376</v>
      </c>
      <c r="AV1490" s="49"/>
      <c r="AW1490" s="49" t="s">
        <v>30</v>
      </c>
      <c r="AX1490" s="49"/>
      <c r="AY1490" s="49" t="s">
        <v>30</v>
      </c>
      <c r="AZ1490" s="49"/>
      <c r="BA1490" s="49"/>
      <c r="BB1490" s="57"/>
      <c r="BC1490" s="49"/>
      <c r="BD1490" s="57"/>
      <c r="BE1490" s="57"/>
      <c r="BF1490" s="32">
        <v>1</v>
      </c>
      <c r="BG1490" s="49">
        <v>1</v>
      </c>
      <c r="BH1490" s="49"/>
      <c r="BI1490" s="49" t="s">
        <v>588</v>
      </c>
      <c r="BJ1490" s="49" t="s">
        <v>804</v>
      </c>
      <c r="BK1490" s="49">
        <v>2012</v>
      </c>
      <c r="BL1490" s="43" t="str">
        <f t="shared" si="141"/>
        <v>2012Liverpool</v>
      </c>
      <c r="BM1490" s="49" t="str">
        <f t="shared" si="142"/>
        <v>London</v>
      </c>
      <c r="BN1490" s="49"/>
      <c r="BO1490" s="49"/>
      <c r="BP1490" s="49"/>
      <c r="BQ1490" s="49"/>
      <c r="BR1490" s="49"/>
      <c r="BS1490" s="49"/>
      <c r="BT1490" s="49"/>
      <c r="BU1490" s="49"/>
      <c r="BV1490" s="49" t="s">
        <v>376</v>
      </c>
      <c r="BW1490" s="49" t="s">
        <v>376</v>
      </c>
      <c r="BX1490" s="49"/>
      <c r="BY1490" s="49"/>
      <c r="BZ1490" s="50"/>
      <c r="CA1490" s="50"/>
      <c r="CB1490" s="88" t="str">
        <f t="shared" si="143"/>
        <v>20120414</v>
      </c>
    </row>
    <row r="1491" spans="1:80" s="43" customFormat="1" ht="12.95" customHeight="1" x14ac:dyDescent="0.2">
      <c r="A1491" s="43">
        <v>4</v>
      </c>
      <c r="B1491" s="43">
        <v>14</v>
      </c>
      <c r="C1491" s="43">
        <v>2012</v>
      </c>
      <c r="D1491" s="49" t="s">
        <v>658</v>
      </c>
      <c r="E1491" s="49" t="s">
        <v>246</v>
      </c>
      <c r="F1491" s="49" t="s">
        <v>1010</v>
      </c>
      <c r="G1491" s="49"/>
      <c r="H1491" s="49" t="s">
        <v>1011</v>
      </c>
      <c r="I1491" s="49"/>
      <c r="J1491" s="53">
        <v>41013</v>
      </c>
      <c r="K1491" s="49" t="s">
        <v>804</v>
      </c>
      <c r="L1491" s="49" t="s">
        <v>4</v>
      </c>
      <c r="M1491" s="49" t="s">
        <v>588</v>
      </c>
      <c r="N1491" s="54">
        <v>1</v>
      </c>
      <c r="O1491" s="54">
        <v>2</v>
      </c>
      <c r="P1491" s="49" t="s">
        <v>1415</v>
      </c>
      <c r="Q1491" s="49" t="s">
        <v>1017</v>
      </c>
      <c r="R1491" s="49" t="s">
        <v>376</v>
      </c>
      <c r="S1491" s="49"/>
      <c r="T1491" s="49"/>
      <c r="U1491" s="49"/>
      <c r="V1491" s="49"/>
      <c r="W1491" s="49"/>
      <c r="X1491" s="49"/>
      <c r="Y1491" s="49"/>
      <c r="Z1491" s="54"/>
      <c r="AA1491" s="49"/>
      <c r="AB1491" s="49"/>
      <c r="AC1491" s="49"/>
      <c r="AD1491" s="49"/>
      <c r="AE1491" s="47">
        <f t="shared" si="138"/>
        <v>0</v>
      </c>
      <c r="AF1491" s="47">
        <f t="shared" si="139"/>
        <v>0</v>
      </c>
      <c r="AG1491" s="47">
        <f t="shared" si="140"/>
        <v>1</v>
      </c>
      <c r="AH1491" s="49" t="s">
        <v>588</v>
      </c>
      <c r="AI1491" s="49" t="s">
        <v>1175</v>
      </c>
      <c r="AJ1491" s="49" t="s">
        <v>376</v>
      </c>
      <c r="AK1491" s="47" t="s">
        <v>658</v>
      </c>
      <c r="AL1491" s="49" t="s">
        <v>588</v>
      </c>
      <c r="AM1491" s="49" t="s">
        <v>1175</v>
      </c>
      <c r="AN1491" s="49" t="s">
        <v>376</v>
      </c>
      <c r="AO1491" s="47" t="s">
        <v>658</v>
      </c>
      <c r="AP1491" s="49"/>
      <c r="AQ1491" s="49">
        <v>2</v>
      </c>
      <c r="AR1491" s="49"/>
      <c r="AS1491" s="49">
        <v>1</v>
      </c>
      <c r="AT1491" s="43" t="s">
        <v>1229</v>
      </c>
      <c r="AU1491" s="49" t="s">
        <v>376</v>
      </c>
      <c r="AV1491" s="49"/>
      <c r="AW1491" s="49" t="s">
        <v>30</v>
      </c>
      <c r="AX1491" s="49"/>
      <c r="AY1491" s="49" t="s">
        <v>30</v>
      </c>
      <c r="AZ1491" s="49"/>
      <c r="BA1491" s="49"/>
      <c r="BB1491" s="57"/>
      <c r="BC1491" s="49"/>
      <c r="BD1491" s="57"/>
      <c r="BE1491" s="57"/>
      <c r="BF1491" s="32">
        <v>1</v>
      </c>
      <c r="BG1491" s="49">
        <v>1</v>
      </c>
      <c r="BH1491" s="49"/>
      <c r="BI1491" s="49" t="s">
        <v>804</v>
      </c>
      <c r="BJ1491" s="49" t="s">
        <v>588</v>
      </c>
      <c r="BK1491" s="49">
        <v>2012</v>
      </c>
      <c r="BL1491" s="43" t="str">
        <f t="shared" si="141"/>
        <v>2012Everton</v>
      </c>
      <c r="BM1491" s="49" t="str">
        <f t="shared" si="142"/>
        <v>London</v>
      </c>
      <c r="BN1491" s="49"/>
      <c r="BO1491" s="49"/>
      <c r="BP1491" s="49"/>
      <c r="BQ1491" s="49"/>
      <c r="BR1491" s="49"/>
      <c r="BS1491" s="49"/>
      <c r="BT1491" s="49"/>
      <c r="BU1491" s="49"/>
      <c r="BV1491" s="49" t="s">
        <v>376</v>
      </c>
      <c r="BW1491" s="49" t="s">
        <v>376</v>
      </c>
      <c r="BX1491" s="49"/>
      <c r="BY1491" s="49"/>
      <c r="BZ1491" s="50"/>
      <c r="CA1491" s="50"/>
      <c r="CB1491" s="88" t="str">
        <f t="shared" si="143"/>
        <v>20120414</v>
      </c>
    </row>
    <row r="1492" spans="1:80" s="43" customFormat="1" ht="12.95" customHeight="1" x14ac:dyDescent="0.2">
      <c r="A1492" s="43">
        <v>4</v>
      </c>
      <c r="B1492" s="43">
        <v>15</v>
      </c>
      <c r="C1492" s="43">
        <v>2012</v>
      </c>
      <c r="D1492" s="49" t="s">
        <v>658</v>
      </c>
      <c r="E1492" s="49" t="s">
        <v>246</v>
      </c>
      <c r="F1492" s="49" t="s">
        <v>1010</v>
      </c>
      <c r="G1492" s="49"/>
      <c r="H1492" s="49" t="s">
        <v>1011</v>
      </c>
      <c r="I1492" s="49"/>
      <c r="J1492" s="53">
        <v>41014</v>
      </c>
      <c r="K1492" s="49" t="s">
        <v>816</v>
      </c>
      <c r="L1492" s="49" t="s">
        <v>3</v>
      </c>
      <c r="M1492" s="49" t="s">
        <v>813</v>
      </c>
      <c r="N1492" s="54">
        <v>5</v>
      </c>
      <c r="O1492" s="54">
        <v>1</v>
      </c>
      <c r="P1492" s="49" t="s">
        <v>1415</v>
      </c>
      <c r="Q1492" s="49" t="s">
        <v>1017</v>
      </c>
      <c r="R1492" s="49" t="s">
        <v>376</v>
      </c>
      <c r="S1492" s="49"/>
      <c r="T1492" s="49"/>
      <c r="U1492" s="49"/>
      <c r="V1492" s="49"/>
      <c r="W1492" s="49"/>
      <c r="X1492" s="49"/>
      <c r="Y1492" s="49"/>
      <c r="Z1492" s="54"/>
      <c r="AA1492" s="49"/>
      <c r="AB1492" s="49"/>
      <c r="AC1492" s="49"/>
      <c r="AD1492" s="49"/>
      <c r="AE1492" s="47">
        <f t="shared" si="138"/>
        <v>1</v>
      </c>
      <c r="AF1492" s="47">
        <f t="shared" si="139"/>
        <v>0</v>
      </c>
      <c r="AG1492" s="47">
        <f t="shared" si="140"/>
        <v>0</v>
      </c>
      <c r="AH1492" s="49" t="s">
        <v>1017</v>
      </c>
      <c r="AI1492" s="49" t="s">
        <v>1018</v>
      </c>
      <c r="AJ1492" s="49" t="s">
        <v>376</v>
      </c>
      <c r="AK1492" s="47" t="s">
        <v>658</v>
      </c>
      <c r="AL1492" s="49" t="s">
        <v>1017</v>
      </c>
      <c r="AM1492" s="49" t="s">
        <v>1018</v>
      </c>
      <c r="AN1492" s="49" t="s">
        <v>376</v>
      </c>
      <c r="AO1492" s="47" t="s">
        <v>658</v>
      </c>
      <c r="AP1492" s="49"/>
      <c r="AQ1492" s="49">
        <v>2</v>
      </c>
      <c r="AR1492" s="49"/>
      <c r="AS1492" s="49"/>
      <c r="AU1492" s="49" t="s">
        <v>376</v>
      </c>
      <c r="AV1492" s="49"/>
      <c r="AW1492" s="49" t="s">
        <v>30</v>
      </c>
      <c r="AX1492" s="49"/>
      <c r="AY1492" s="49" t="s">
        <v>30</v>
      </c>
      <c r="AZ1492" s="49"/>
      <c r="BA1492" s="49"/>
      <c r="BB1492" s="57"/>
      <c r="BC1492" s="49"/>
      <c r="BD1492" s="57"/>
      <c r="BE1492" s="57"/>
      <c r="BF1492" s="32">
        <v>1</v>
      </c>
      <c r="BG1492" s="49">
        <v>1</v>
      </c>
      <c r="BH1492" s="49"/>
      <c r="BI1492" s="49" t="s">
        <v>816</v>
      </c>
      <c r="BJ1492" s="49" t="s">
        <v>813</v>
      </c>
      <c r="BK1492" s="49">
        <v>2012</v>
      </c>
      <c r="BL1492" s="43" t="str">
        <f t="shared" si="141"/>
        <v>2012Chelsea</v>
      </c>
      <c r="BM1492" s="49" t="str">
        <f t="shared" si="142"/>
        <v>London</v>
      </c>
      <c r="BN1492" s="49"/>
      <c r="BO1492" s="49"/>
      <c r="BP1492" s="49"/>
      <c r="BQ1492" s="49"/>
      <c r="BR1492" s="49"/>
      <c r="BS1492" s="49"/>
      <c r="BT1492" s="49"/>
      <c r="BU1492" s="49"/>
      <c r="BV1492" s="49" t="s">
        <v>376</v>
      </c>
      <c r="BW1492" s="49" t="s">
        <v>376</v>
      </c>
      <c r="BX1492" s="49"/>
      <c r="BY1492" s="49"/>
      <c r="BZ1492" s="50"/>
      <c r="CA1492" s="50"/>
      <c r="CB1492" s="88" t="str">
        <f t="shared" si="143"/>
        <v>20120415</v>
      </c>
    </row>
    <row r="1493" spans="1:80" s="43" customFormat="1" ht="12.95" customHeight="1" x14ac:dyDescent="0.2">
      <c r="A1493" s="43">
        <v>4</v>
      </c>
      <c r="B1493" s="43">
        <v>15</v>
      </c>
      <c r="C1493" s="43">
        <v>2012</v>
      </c>
      <c r="D1493" s="49" t="s">
        <v>658</v>
      </c>
      <c r="E1493" s="49" t="s">
        <v>246</v>
      </c>
      <c r="F1493" s="49" t="s">
        <v>1010</v>
      </c>
      <c r="G1493" s="49"/>
      <c r="H1493" s="49" t="s">
        <v>1011</v>
      </c>
      <c r="I1493" s="49"/>
      <c r="J1493" s="53">
        <v>41014</v>
      </c>
      <c r="K1493" s="49" t="s">
        <v>813</v>
      </c>
      <c r="L1493" s="49" t="s">
        <v>4</v>
      </c>
      <c r="M1493" s="49" t="s">
        <v>816</v>
      </c>
      <c r="N1493" s="54">
        <v>1</v>
      </c>
      <c r="O1493" s="54">
        <v>5</v>
      </c>
      <c r="P1493" s="49" t="s">
        <v>1415</v>
      </c>
      <c r="Q1493" s="49" t="s">
        <v>1017</v>
      </c>
      <c r="R1493" s="49" t="s">
        <v>376</v>
      </c>
      <c r="S1493" s="49"/>
      <c r="T1493" s="49"/>
      <c r="U1493" s="49"/>
      <c r="V1493" s="49"/>
      <c r="W1493" s="49"/>
      <c r="X1493" s="49"/>
      <c r="Y1493" s="49"/>
      <c r="Z1493" s="54"/>
      <c r="AA1493" s="49"/>
      <c r="AB1493" s="49"/>
      <c r="AC1493" s="49"/>
      <c r="AD1493" s="49"/>
      <c r="AE1493" s="47">
        <f t="shared" si="138"/>
        <v>0</v>
      </c>
      <c r="AF1493" s="47">
        <f t="shared" si="139"/>
        <v>0</v>
      </c>
      <c r="AG1493" s="47">
        <f t="shared" si="140"/>
        <v>1</v>
      </c>
      <c r="AH1493" s="49" t="s">
        <v>1017</v>
      </c>
      <c r="AI1493" s="49" t="s">
        <v>1018</v>
      </c>
      <c r="AJ1493" s="49" t="s">
        <v>376</v>
      </c>
      <c r="AK1493" s="47" t="s">
        <v>658</v>
      </c>
      <c r="AL1493" s="49" t="s">
        <v>1017</v>
      </c>
      <c r="AM1493" s="49" t="s">
        <v>1018</v>
      </c>
      <c r="AN1493" s="49" t="s">
        <v>376</v>
      </c>
      <c r="AO1493" s="47" t="s">
        <v>658</v>
      </c>
      <c r="AP1493" s="49"/>
      <c r="AQ1493" s="49">
        <v>2</v>
      </c>
      <c r="AR1493" s="49"/>
      <c r="AS1493" s="49">
        <v>1</v>
      </c>
      <c r="AU1493" s="49" t="s">
        <v>376</v>
      </c>
      <c r="AV1493" s="49"/>
      <c r="AW1493" s="49" t="s">
        <v>30</v>
      </c>
      <c r="AX1493" s="49"/>
      <c r="AY1493" s="49" t="s">
        <v>30</v>
      </c>
      <c r="AZ1493" s="49"/>
      <c r="BA1493" s="49"/>
      <c r="BB1493" s="57"/>
      <c r="BC1493" s="49"/>
      <c r="BD1493" s="57"/>
      <c r="BE1493" s="57"/>
      <c r="BF1493" s="32">
        <v>1</v>
      </c>
      <c r="BG1493" s="49">
        <v>1</v>
      </c>
      <c r="BH1493" s="49"/>
      <c r="BI1493" s="49" t="s">
        <v>813</v>
      </c>
      <c r="BJ1493" s="49" t="s">
        <v>816</v>
      </c>
      <c r="BK1493" s="49">
        <v>2012</v>
      </c>
      <c r="BL1493" s="43" t="str">
        <f t="shared" si="141"/>
        <v>2012Tottenham Hotspur</v>
      </c>
      <c r="BM1493" s="49" t="str">
        <f t="shared" si="142"/>
        <v>London</v>
      </c>
      <c r="BN1493" s="49"/>
      <c r="BO1493" s="49"/>
      <c r="BP1493" s="49"/>
      <c r="BQ1493" s="49"/>
      <c r="BR1493" s="49"/>
      <c r="BS1493" s="49"/>
      <c r="BT1493" s="49"/>
      <c r="BU1493" s="49"/>
      <c r="BV1493" s="49" t="s">
        <v>376</v>
      </c>
      <c r="BW1493" s="49" t="s">
        <v>376</v>
      </c>
      <c r="BX1493" s="49"/>
      <c r="BY1493" s="49"/>
      <c r="BZ1493" s="50"/>
      <c r="CA1493" s="50"/>
      <c r="CB1493" s="88" t="str">
        <f t="shared" si="143"/>
        <v>20120415</v>
      </c>
    </row>
    <row r="1494" spans="1:80" s="43" customFormat="1" ht="12.95" customHeight="1" x14ac:dyDescent="0.2">
      <c r="A1494" s="43">
        <v>5</v>
      </c>
      <c r="B1494" s="43">
        <v>5</v>
      </c>
      <c r="C1494" s="43">
        <v>2012</v>
      </c>
      <c r="D1494" s="49" t="s">
        <v>658</v>
      </c>
      <c r="E1494" s="49" t="s">
        <v>246</v>
      </c>
      <c r="F1494" s="49" t="s">
        <v>1010</v>
      </c>
      <c r="G1494" s="49"/>
      <c r="H1494" s="49" t="s">
        <v>40</v>
      </c>
      <c r="I1494" s="49"/>
      <c r="J1494" s="53">
        <v>41034</v>
      </c>
      <c r="K1494" s="49" t="s">
        <v>816</v>
      </c>
      <c r="L1494" s="49" t="s">
        <v>3</v>
      </c>
      <c r="M1494" s="49" t="s">
        <v>588</v>
      </c>
      <c r="N1494" s="54">
        <v>2</v>
      </c>
      <c r="O1494" s="54">
        <v>1</v>
      </c>
      <c r="P1494" s="49" t="s">
        <v>1415</v>
      </c>
      <c r="Q1494" s="49" t="s">
        <v>1017</v>
      </c>
      <c r="R1494" s="49" t="s">
        <v>376</v>
      </c>
      <c r="S1494" s="49"/>
      <c r="T1494" s="49"/>
      <c r="U1494" s="49"/>
      <c r="V1494" s="49"/>
      <c r="W1494" s="49"/>
      <c r="X1494" s="49"/>
      <c r="Y1494" s="49"/>
      <c r="Z1494" s="54"/>
      <c r="AA1494" s="49"/>
      <c r="AB1494" s="49"/>
      <c r="AC1494" s="49"/>
      <c r="AD1494" s="49"/>
      <c r="AE1494" s="47">
        <f t="shared" si="138"/>
        <v>1</v>
      </c>
      <c r="AF1494" s="47">
        <f t="shared" si="139"/>
        <v>0</v>
      </c>
      <c r="AG1494" s="47">
        <f t="shared" si="140"/>
        <v>0</v>
      </c>
      <c r="AH1494" s="49" t="s">
        <v>1017</v>
      </c>
      <c r="AI1494" s="49" t="s">
        <v>1018</v>
      </c>
      <c r="AJ1494" s="49" t="s">
        <v>376</v>
      </c>
      <c r="AK1494" s="47" t="s">
        <v>658</v>
      </c>
      <c r="AL1494" s="49" t="s">
        <v>588</v>
      </c>
      <c r="AM1494" s="49" t="s">
        <v>1175</v>
      </c>
      <c r="AN1494" s="49" t="s">
        <v>376</v>
      </c>
      <c r="AO1494" s="47" t="s">
        <v>658</v>
      </c>
      <c r="AP1494" s="49"/>
      <c r="AQ1494" s="49">
        <v>1</v>
      </c>
      <c r="AR1494" s="49"/>
      <c r="AS1494" s="49" t="s">
        <v>1393</v>
      </c>
      <c r="AU1494" s="49" t="s">
        <v>376</v>
      </c>
      <c r="AV1494" s="49"/>
      <c r="AW1494" s="49" t="s">
        <v>30</v>
      </c>
      <c r="AX1494" s="49"/>
      <c r="AY1494" s="54" t="s">
        <v>30</v>
      </c>
      <c r="AZ1494" s="49"/>
      <c r="BA1494" s="49"/>
      <c r="BB1494" s="57" t="s">
        <v>30</v>
      </c>
      <c r="BC1494" s="49" t="s">
        <v>30</v>
      </c>
      <c r="BD1494" s="57"/>
      <c r="BE1494" s="57" t="s">
        <v>1417</v>
      </c>
      <c r="BF1494" s="32">
        <v>1</v>
      </c>
      <c r="BG1494" s="49">
        <v>1</v>
      </c>
      <c r="BH1494" s="49"/>
      <c r="BI1494" s="49" t="s">
        <v>816</v>
      </c>
      <c r="BJ1494" s="49" t="s">
        <v>588</v>
      </c>
      <c r="BK1494" s="49">
        <v>2012</v>
      </c>
      <c r="BL1494" s="43" t="str">
        <f t="shared" si="141"/>
        <v>2012Chelsea</v>
      </c>
      <c r="BM1494" s="49" t="str">
        <f t="shared" si="142"/>
        <v>London</v>
      </c>
      <c r="BN1494" s="49"/>
      <c r="BO1494" s="49"/>
      <c r="BP1494" s="49"/>
      <c r="BQ1494" s="49"/>
      <c r="BR1494" s="49"/>
      <c r="BS1494" s="49"/>
      <c r="BT1494" s="49"/>
      <c r="BU1494" s="49"/>
      <c r="BV1494" s="49" t="s">
        <v>376</v>
      </c>
      <c r="BW1494" s="49" t="s">
        <v>376</v>
      </c>
      <c r="BX1494" s="49"/>
      <c r="BY1494" s="49"/>
      <c r="BZ1494" s="50"/>
      <c r="CA1494" s="50"/>
      <c r="CB1494" s="88" t="str">
        <f t="shared" si="143"/>
        <v>20120505</v>
      </c>
    </row>
    <row r="1495" spans="1:80" s="43" customFormat="1" ht="12.95" customHeight="1" x14ac:dyDescent="0.2">
      <c r="A1495" s="43">
        <v>5</v>
      </c>
      <c r="B1495" s="43">
        <v>5</v>
      </c>
      <c r="C1495" s="43">
        <v>2012</v>
      </c>
      <c r="D1495" s="49" t="s">
        <v>658</v>
      </c>
      <c r="E1495" s="49" t="s">
        <v>246</v>
      </c>
      <c r="F1495" s="49" t="s">
        <v>1010</v>
      </c>
      <c r="G1495" s="49"/>
      <c r="H1495" s="49" t="s">
        <v>40</v>
      </c>
      <c r="I1495" s="49"/>
      <c r="J1495" s="53">
        <v>41034</v>
      </c>
      <c r="K1495" s="49" t="s">
        <v>588</v>
      </c>
      <c r="L1495" s="49" t="s">
        <v>4</v>
      </c>
      <c r="M1495" s="49" t="s">
        <v>816</v>
      </c>
      <c r="N1495" s="54">
        <v>1</v>
      </c>
      <c r="O1495" s="54">
        <v>2</v>
      </c>
      <c r="P1495" s="49" t="s">
        <v>1415</v>
      </c>
      <c r="Q1495" s="49" t="s">
        <v>1017</v>
      </c>
      <c r="R1495" s="49" t="s">
        <v>376</v>
      </c>
      <c r="S1495" s="49"/>
      <c r="T1495" s="49"/>
      <c r="U1495" s="49"/>
      <c r="V1495" s="49"/>
      <c r="W1495" s="49"/>
      <c r="X1495" s="49"/>
      <c r="Y1495" s="49"/>
      <c r="Z1495" s="54"/>
      <c r="AA1495" s="49"/>
      <c r="AB1495" s="49"/>
      <c r="AC1495" s="49"/>
      <c r="AD1495" s="49"/>
      <c r="AE1495" s="47">
        <f t="shared" si="138"/>
        <v>0</v>
      </c>
      <c r="AF1495" s="47">
        <f t="shared" si="139"/>
        <v>0</v>
      </c>
      <c r="AG1495" s="47">
        <f t="shared" si="140"/>
        <v>1</v>
      </c>
      <c r="AH1495" s="49" t="s">
        <v>588</v>
      </c>
      <c r="AI1495" s="49" t="s">
        <v>1175</v>
      </c>
      <c r="AJ1495" s="49" t="s">
        <v>376</v>
      </c>
      <c r="AK1495" s="47" t="s">
        <v>658</v>
      </c>
      <c r="AL1495" s="49" t="s">
        <v>1017</v>
      </c>
      <c r="AM1495" s="49" t="s">
        <v>1018</v>
      </c>
      <c r="AN1495" s="49" t="s">
        <v>376</v>
      </c>
      <c r="AO1495" s="47" t="s">
        <v>658</v>
      </c>
      <c r="AP1495" s="49"/>
      <c r="AQ1495" s="49">
        <v>1</v>
      </c>
      <c r="AR1495" s="49"/>
      <c r="AS1495" s="49">
        <v>1</v>
      </c>
      <c r="AU1495" s="49" t="s">
        <v>376</v>
      </c>
      <c r="AV1495" s="49"/>
      <c r="AW1495" s="49" t="s">
        <v>30</v>
      </c>
      <c r="AX1495" s="49"/>
      <c r="AY1495" s="49" t="s">
        <v>30</v>
      </c>
      <c r="AZ1495" s="49"/>
      <c r="BA1495" s="49"/>
      <c r="BB1495" s="57"/>
      <c r="BC1495" s="49" t="s">
        <v>30</v>
      </c>
      <c r="BD1495" s="57"/>
      <c r="BE1495" s="57"/>
      <c r="BF1495" s="32">
        <v>1</v>
      </c>
      <c r="BG1495" s="49">
        <v>1</v>
      </c>
      <c r="BH1495" s="49"/>
      <c r="BI1495" s="49" t="s">
        <v>588</v>
      </c>
      <c r="BJ1495" s="49" t="s">
        <v>816</v>
      </c>
      <c r="BK1495" s="49">
        <v>2012</v>
      </c>
      <c r="BL1495" s="43" t="str">
        <f t="shared" si="141"/>
        <v>2012Liverpool</v>
      </c>
      <c r="BM1495" s="49" t="str">
        <f t="shared" si="142"/>
        <v>London</v>
      </c>
      <c r="BN1495" s="49"/>
      <c r="BO1495" s="49"/>
      <c r="BP1495" s="49"/>
      <c r="BQ1495" s="49"/>
      <c r="BR1495" s="49"/>
      <c r="BS1495" s="49"/>
      <c r="BT1495" s="49"/>
      <c r="BU1495" s="49"/>
      <c r="BV1495" s="49" t="s">
        <v>376</v>
      </c>
      <c r="BW1495" s="49" t="s">
        <v>376</v>
      </c>
      <c r="BX1495" s="49"/>
      <c r="BY1495" s="49"/>
      <c r="BZ1495" s="50"/>
      <c r="CA1495" s="50"/>
      <c r="CB1495" s="88" t="str">
        <f t="shared" si="143"/>
        <v>20120505</v>
      </c>
    </row>
    <row r="1496" spans="1:80" s="43" customFormat="1" ht="12.95" customHeight="1" x14ac:dyDescent="0.2">
      <c r="A1496" s="43">
        <v>1</v>
      </c>
      <c r="B1496" s="43">
        <v>8</v>
      </c>
      <c r="C1496" s="43">
        <v>2013</v>
      </c>
      <c r="D1496" s="43" t="s">
        <v>658</v>
      </c>
      <c r="E1496" s="43" t="s">
        <v>236</v>
      </c>
      <c r="F1496" s="51" t="s">
        <v>1327</v>
      </c>
      <c r="H1496" s="51" t="s">
        <v>1011</v>
      </c>
      <c r="I1496" s="51">
        <v>1</v>
      </c>
      <c r="J1496" s="52">
        <v>41282</v>
      </c>
      <c r="K1496" s="43" t="s">
        <v>1248</v>
      </c>
      <c r="L1496" s="43" t="s">
        <v>3</v>
      </c>
      <c r="M1496" s="43" t="s">
        <v>806</v>
      </c>
      <c r="N1496" s="46">
        <v>3</v>
      </c>
      <c r="O1496" s="46">
        <v>1</v>
      </c>
      <c r="P1496" s="43" t="s">
        <v>1422</v>
      </c>
      <c r="Q1496" s="43" t="s">
        <v>1249</v>
      </c>
      <c r="R1496" s="51" t="s">
        <v>376</v>
      </c>
      <c r="AD1496" s="43" t="s">
        <v>1033</v>
      </c>
      <c r="AE1496" s="47">
        <f t="shared" si="138"/>
        <v>1</v>
      </c>
      <c r="AF1496" s="47">
        <f t="shared" si="139"/>
        <v>0</v>
      </c>
      <c r="AG1496" s="47">
        <f t="shared" si="140"/>
        <v>0</v>
      </c>
      <c r="AH1496" s="43" t="s">
        <v>1249</v>
      </c>
      <c r="AI1496" s="43" t="s">
        <v>1242</v>
      </c>
      <c r="AJ1496" s="43" t="s">
        <v>376</v>
      </c>
      <c r="AK1496" s="43" t="s">
        <v>658</v>
      </c>
      <c r="AL1496" s="43" t="s">
        <v>1111</v>
      </c>
      <c r="AM1496" s="43" t="s">
        <v>1126</v>
      </c>
      <c r="AN1496" s="43" t="s">
        <v>376</v>
      </c>
      <c r="AO1496" s="43" t="s">
        <v>658</v>
      </c>
      <c r="AQ1496" s="43">
        <v>2</v>
      </c>
      <c r="AU1496" s="43" t="s">
        <v>376</v>
      </c>
      <c r="AW1496" s="43" t="s">
        <v>30</v>
      </c>
      <c r="AZ1496" s="43" t="s">
        <v>30</v>
      </c>
      <c r="BA1496" s="51"/>
      <c r="BB1496" s="48"/>
      <c r="BF1496" s="43">
        <v>1</v>
      </c>
      <c r="BG1496" s="43">
        <v>4</v>
      </c>
      <c r="BH1496" s="43">
        <v>1</v>
      </c>
      <c r="BI1496" s="43" t="s">
        <v>1248</v>
      </c>
      <c r="BJ1496" s="43" t="s">
        <v>806</v>
      </c>
      <c r="BK1496" s="43">
        <v>2013</v>
      </c>
      <c r="BL1496" s="43" t="str">
        <f t="shared" si="141"/>
        <v>2013Bradford City</v>
      </c>
      <c r="BM1496" s="49" t="str">
        <f t="shared" si="142"/>
        <v>Bradford City</v>
      </c>
      <c r="BV1496" s="43" t="s">
        <v>376</v>
      </c>
      <c r="BW1496" s="43" t="s">
        <v>376</v>
      </c>
      <c r="BY1496" s="49"/>
      <c r="BZ1496" s="50"/>
      <c r="CA1496" s="50"/>
      <c r="CB1496" s="88" t="str">
        <f t="shared" si="143"/>
        <v>20130108</v>
      </c>
    </row>
    <row r="1497" spans="1:80" s="43" customFormat="1" ht="12.95" customHeight="1" x14ac:dyDescent="0.2">
      <c r="A1497" s="43">
        <v>1</v>
      </c>
      <c r="B1497" s="43">
        <v>8</v>
      </c>
      <c r="C1497" s="43">
        <v>2013</v>
      </c>
      <c r="D1497" s="49" t="s">
        <v>658</v>
      </c>
      <c r="E1497" s="49" t="s">
        <v>236</v>
      </c>
      <c r="F1497" s="63" t="s">
        <v>1327</v>
      </c>
      <c r="G1497" s="49"/>
      <c r="H1497" s="63" t="s">
        <v>1011</v>
      </c>
      <c r="I1497" s="49">
        <v>1</v>
      </c>
      <c r="J1497" s="62">
        <v>41282</v>
      </c>
      <c r="K1497" s="63" t="s">
        <v>806</v>
      </c>
      <c r="L1497" s="59" t="s">
        <v>4</v>
      </c>
      <c r="M1497" s="63" t="s">
        <v>1248</v>
      </c>
      <c r="N1497" s="54">
        <v>1</v>
      </c>
      <c r="O1497" s="54">
        <v>3</v>
      </c>
      <c r="P1497" s="49" t="s">
        <v>1422</v>
      </c>
      <c r="Q1497" s="49" t="s">
        <v>1249</v>
      </c>
      <c r="R1497" s="63" t="s">
        <v>376</v>
      </c>
      <c r="S1497" s="49"/>
      <c r="T1497" s="49"/>
      <c r="U1497" s="49"/>
      <c r="V1497" s="49"/>
      <c r="W1497" s="49"/>
      <c r="X1497" s="49"/>
      <c r="Y1497" s="49"/>
      <c r="Z1497" s="49"/>
      <c r="AA1497" s="55">
        <v>1</v>
      </c>
      <c r="AB1497" s="55">
        <v>3</v>
      </c>
      <c r="AC1497" s="56">
        <v>1</v>
      </c>
      <c r="AD1497" s="64" t="s">
        <v>1037</v>
      </c>
      <c r="AE1497" s="47">
        <f t="shared" si="138"/>
        <v>0</v>
      </c>
      <c r="AF1497" s="47">
        <f t="shared" si="139"/>
        <v>0</v>
      </c>
      <c r="AG1497" s="47">
        <f t="shared" si="140"/>
        <v>1</v>
      </c>
      <c r="AH1497" s="49" t="s">
        <v>1111</v>
      </c>
      <c r="AI1497" s="49" t="s">
        <v>1126</v>
      </c>
      <c r="AJ1497" s="49" t="s">
        <v>376</v>
      </c>
      <c r="AK1497" s="47" t="s">
        <v>658</v>
      </c>
      <c r="AL1497" s="49" t="s">
        <v>1249</v>
      </c>
      <c r="AM1497" s="49" t="s">
        <v>1242</v>
      </c>
      <c r="AN1497" s="49" t="s">
        <v>376</v>
      </c>
      <c r="AO1497" s="47" t="s">
        <v>658</v>
      </c>
      <c r="AP1497" s="49"/>
      <c r="AQ1497" s="49">
        <v>2</v>
      </c>
      <c r="AR1497" s="49"/>
      <c r="AS1497" s="49"/>
      <c r="AU1497" s="49" t="s">
        <v>376</v>
      </c>
      <c r="AV1497" s="49"/>
      <c r="AW1497" s="49" t="s">
        <v>30</v>
      </c>
      <c r="AX1497" s="49"/>
      <c r="AY1497" s="49"/>
      <c r="AZ1497" s="49" t="s">
        <v>30</v>
      </c>
      <c r="BA1497" s="49"/>
      <c r="BB1497" s="57"/>
      <c r="BC1497" s="49"/>
      <c r="BD1497" s="49"/>
      <c r="BE1497" s="57"/>
      <c r="BF1497" s="32">
        <v>1</v>
      </c>
      <c r="BG1497" s="49">
        <v>1</v>
      </c>
      <c r="BH1497" s="49"/>
      <c r="BI1497" s="47" t="s">
        <v>806</v>
      </c>
      <c r="BJ1497" s="47" t="s">
        <v>1248</v>
      </c>
      <c r="BK1497" s="49">
        <v>2013</v>
      </c>
      <c r="BL1497" s="43" t="str">
        <f t="shared" si="141"/>
        <v>2013Aston Villa</v>
      </c>
      <c r="BM1497" s="49" t="str">
        <f t="shared" si="142"/>
        <v>Bradford City</v>
      </c>
      <c r="BN1497" s="49"/>
      <c r="BO1497" s="49"/>
      <c r="BP1497" s="49"/>
      <c r="BQ1497" s="49"/>
      <c r="BR1497" s="49"/>
      <c r="BS1497" s="49"/>
      <c r="BT1497" s="49"/>
      <c r="BU1497" s="49"/>
      <c r="BV1497" s="49" t="s">
        <v>376</v>
      </c>
      <c r="BW1497" s="49" t="s">
        <v>376</v>
      </c>
      <c r="BX1497" s="49"/>
      <c r="BY1497" s="49"/>
      <c r="BZ1497" s="50"/>
      <c r="CA1497" s="50"/>
      <c r="CB1497" s="88" t="str">
        <f t="shared" si="143"/>
        <v>20130108</v>
      </c>
    </row>
    <row r="1498" spans="1:80" s="43" customFormat="1" ht="12.95" customHeight="1" x14ac:dyDescent="0.2">
      <c r="A1498" s="43">
        <v>1</v>
      </c>
      <c r="B1498" s="43">
        <v>9</v>
      </c>
      <c r="C1498" s="43">
        <v>2013</v>
      </c>
      <c r="D1498" s="49" t="s">
        <v>658</v>
      </c>
      <c r="E1498" s="49" t="s">
        <v>236</v>
      </c>
      <c r="F1498" s="63" t="s">
        <v>1327</v>
      </c>
      <c r="G1498" s="49"/>
      <c r="H1498" s="63" t="s">
        <v>1011</v>
      </c>
      <c r="I1498" s="49">
        <v>1</v>
      </c>
      <c r="J1498" s="62">
        <v>41283</v>
      </c>
      <c r="K1498" s="49" t="s">
        <v>816</v>
      </c>
      <c r="L1498" s="59" t="s">
        <v>4</v>
      </c>
      <c r="M1498" s="63" t="s">
        <v>1273</v>
      </c>
      <c r="N1498" s="54">
        <v>0</v>
      </c>
      <c r="O1498" s="54">
        <v>2</v>
      </c>
      <c r="P1498" s="49" t="s">
        <v>1234</v>
      </c>
      <c r="Q1498" s="49" t="s">
        <v>1017</v>
      </c>
      <c r="R1498" s="63" t="s">
        <v>376</v>
      </c>
      <c r="S1498" s="49"/>
      <c r="T1498" s="49"/>
      <c r="U1498" s="49"/>
      <c r="V1498" s="49"/>
      <c r="W1498" s="49"/>
      <c r="X1498" s="49"/>
      <c r="Y1498" s="49"/>
      <c r="Z1498" s="49"/>
      <c r="AA1498" s="55">
        <v>0</v>
      </c>
      <c r="AB1498" s="55">
        <v>2</v>
      </c>
      <c r="AC1498" s="56">
        <v>0</v>
      </c>
      <c r="AD1498" s="64" t="s">
        <v>1033</v>
      </c>
      <c r="AE1498" s="47">
        <f t="shared" si="138"/>
        <v>0</v>
      </c>
      <c r="AF1498" s="47">
        <f t="shared" si="139"/>
        <v>0</v>
      </c>
      <c r="AG1498" s="47">
        <f t="shared" si="140"/>
        <v>1</v>
      </c>
      <c r="AH1498" s="49" t="s">
        <v>1017</v>
      </c>
      <c r="AI1498" s="49" t="s">
        <v>1018</v>
      </c>
      <c r="AJ1498" s="49" t="s">
        <v>376</v>
      </c>
      <c r="AK1498" s="47" t="s">
        <v>658</v>
      </c>
      <c r="AL1498" s="49" t="s">
        <v>1274</v>
      </c>
      <c r="AM1498" s="49" t="s">
        <v>1264</v>
      </c>
      <c r="AN1498" s="49" t="s">
        <v>376</v>
      </c>
      <c r="AO1498" s="47" t="s">
        <v>658</v>
      </c>
      <c r="AP1498" s="49"/>
      <c r="AQ1498" s="49">
        <v>2</v>
      </c>
      <c r="AR1498" s="49"/>
      <c r="AS1498" s="49"/>
      <c r="AU1498" s="49" t="s">
        <v>376</v>
      </c>
      <c r="AV1498" s="49"/>
      <c r="AW1498" s="49" t="s">
        <v>30</v>
      </c>
      <c r="AX1498" s="49"/>
      <c r="AY1498" s="49"/>
      <c r="AZ1498" s="49" t="s">
        <v>30</v>
      </c>
      <c r="BA1498" s="49"/>
      <c r="BB1498" s="57"/>
      <c r="BC1498" s="49"/>
      <c r="BD1498" s="49"/>
      <c r="BE1498" s="57"/>
      <c r="BF1498" s="32">
        <v>1</v>
      </c>
      <c r="BG1498" s="49">
        <v>1</v>
      </c>
      <c r="BH1498" s="49"/>
      <c r="BI1498" s="47" t="s">
        <v>816</v>
      </c>
      <c r="BJ1498" s="47" t="s">
        <v>1273</v>
      </c>
      <c r="BK1498" s="49">
        <v>2013</v>
      </c>
      <c r="BL1498" s="43" t="str">
        <f t="shared" si="141"/>
        <v>2013Chelsea</v>
      </c>
      <c r="BM1498" s="49" t="str">
        <f t="shared" si="142"/>
        <v>Chelsea</v>
      </c>
      <c r="BN1498" s="49"/>
      <c r="BO1498" s="49"/>
      <c r="BP1498" s="49"/>
      <c r="BQ1498" s="49"/>
      <c r="BR1498" s="49"/>
      <c r="BS1498" s="49"/>
      <c r="BT1498" s="49"/>
      <c r="BU1498" s="49"/>
      <c r="BV1498" s="49" t="s">
        <v>376</v>
      </c>
      <c r="BW1498" s="43" t="s">
        <v>376</v>
      </c>
      <c r="BX1498" s="49"/>
      <c r="BY1498" s="49"/>
      <c r="BZ1498" s="50"/>
      <c r="CA1498" s="50"/>
      <c r="CB1498" s="88" t="str">
        <f t="shared" si="143"/>
        <v>20130109</v>
      </c>
    </row>
    <row r="1499" spans="1:80" s="43" customFormat="1" ht="12.95" customHeight="1" x14ac:dyDescent="0.2">
      <c r="A1499" s="43">
        <v>1</v>
      </c>
      <c r="B1499" s="43">
        <v>9</v>
      </c>
      <c r="C1499" s="43">
        <v>2013</v>
      </c>
      <c r="D1499" s="49" t="s">
        <v>658</v>
      </c>
      <c r="E1499" s="49" t="s">
        <v>236</v>
      </c>
      <c r="F1499" s="63" t="s">
        <v>1327</v>
      </c>
      <c r="G1499" s="49"/>
      <c r="H1499" s="63" t="s">
        <v>1011</v>
      </c>
      <c r="I1499" s="49">
        <v>1</v>
      </c>
      <c r="J1499" s="62">
        <v>41283</v>
      </c>
      <c r="K1499" s="63" t="s">
        <v>1273</v>
      </c>
      <c r="L1499" s="59" t="s">
        <v>3</v>
      </c>
      <c r="M1499" s="49" t="s">
        <v>816</v>
      </c>
      <c r="N1499" s="54">
        <v>2</v>
      </c>
      <c r="O1499" s="54">
        <v>0</v>
      </c>
      <c r="P1499" s="49" t="s">
        <v>1234</v>
      </c>
      <c r="Q1499" s="49" t="s">
        <v>1017</v>
      </c>
      <c r="R1499" s="63" t="s">
        <v>376</v>
      </c>
      <c r="S1499" s="49"/>
      <c r="T1499" s="49"/>
      <c r="U1499" s="49"/>
      <c r="V1499" s="49"/>
      <c r="W1499" s="49"/>
      <c r="X1499" s="49"/>
      <c r="Y1499" s="49"/>
      <c r="Z1499" s="49"/>
      <c r="AA1499" s="55">
        <v>2</v>
      </c>
      <c r="AB1499" s="55">
        <v>0</v>
      </c>
      <c r="AC1499" s="56">
        <v>2</v>
      </c>
      <c r="AD1499" s="64" t="s">
        <v>1037</v>
      </c>
      <c r="AE1499" s="47">
        <f t="shared" si="138"/>
        <v>1</v>
      </c>
      <c r="AF1499" s="47">
        <f t="shared" si="139"/>
        <v>0</v>
      </c>
      <c r="AG1499" s="47">
        <f t="shared" si="140"/>
        <v>0</v>
      </c>
      <c r="AH1499" s="49" t="s">
        <v>1274</v>
      </c>
      <c r="AI1499" s="49" t="s">
        <v>1264</v>
      </c>
      <c r="AJ1499" s="49" t="s">
        <v>376</v>
      </c>
      <c r="AK1499" s="47" t="s">
        <v>658</v>
      </c>
      <c r="AL1499" s="49" t="s">
        <v>1017</v>
      </c>
      <c r="AM1499" s="49" t="s">
        <v>1018</v>
      </c>
      <c r="AN1499" s="49" t="s">
        <v>376</v>
      </c>
      <c r="AO1499" s="47" t="s">
        <v>658</v>
      </c>
      <c r="AP1499" s="49"/>
      <c r="AQ1499" s="49">
        <v>2</v>
      </c>
      <c r="AR1499" s="49"/>
      <c r="AS1499" s="49"/>
      <c r="AU1499" s="49" t="s">
        <v>376</v>
      </c>
      <c r="AV1499" s="49"/>
      <c r="AW1499" s="49" t="s">
        <v>30</v>
      </c>
      <c r="AX1499" s="49"/>
      <c r="AY1499" s="49"/>
      <c r="AZ1499" s="49" t="s">
        <v>30</v>
      </c>
      <c r="BA1499" s="49"/>
      <c r="BB1499" s="57"/>
      <c r="BC1499" s="49"/>
      <c r="BD1499" s="49"/>
      <c r="BE1499" s="57"/>
      <c r="BF1499" s="32">
        <v>1</v>
      </c>
      <c r="BG1499" s="49">
        <v>1</v>
      </c>
      <c r="BH1499" s="49"/>
      <c r="BI1499" s="47" t="s">
        <v>1273</v>
      </c>
      <c r="BJ1499" s="47" t="s">
        <v>816</v>
      </c>
      <c r="BK1499" s="49">
        <v>2013</v>
      </c>
      <c r="BL1499" s="43" t="str">
        <f t="shared" si="141"/>
        <v>2013Swansea City</v>
      </c>
      <c r="BM1499" s="49" t="str">
        <f t="shared" si="142"/>
        <v>Chelsea</v>
      </c>
      <c r="BN1499" s="49"/>
      <c r="BO1499" s="49"/>
      <c r="BP1499" s="49"/>
      <c r="BQ1499" s="49"/>
      <c r="BR1499" s="49"/>
      <c r="BS1499" s="49"/>
      <c r="BT1499" s="49"/>
      <c r="BU1499" s="49"/>
      <c r="BV1499" s="43" t="s">
        <v>376</v>
      </c>
      <c r="BW1499" s="49" t="s">
        <v>376</v>
      </c>
      <c r="BX1499" s="49"/>
      <c r="BY1499" s="49"/>
      <c r="BZ1499" s="50"/>
      <c r="CA1499" s="50"/>
      <c r="CB1499" s="88" t="str">
        <f t="shared" si="143"/>
        <v>20130109</v>
      </c>
    </row>
    <row r="1500" spans="1:80" s="43" customFormat="1" ht="12.95" customHeight="1" x14ac:dyDescent="0.2">
      <c r="A1500" s="43">
        <v>1</v>
      </c>
      <c r="B1500" s="43">
        <v>22</v>
      </c>
      <c r="C1500" s="43">
        <v>2013</v>
      </c>
      <c r="D1500" s="49" t="s">
        <v>658</v>
      </c>
      <c r="E1500" s="49" t="s">
        <v>236</v>
      </c>
      <c r="F1500" s="63" t="s">
        <v>1327</v>
      </c>
      <c r="G1500" s="49"/>
      <c r="H1500" s="63" t="s">
        <v>1011</v>
      </c>
      <c r="I1500" s="49">
        <v>2</v>
      </c>
      <c r="J1500" s="62">
        <v>41296</v>
      </c>
      <c r="K1500" s="63" t="s">
        <v>806</v>
      </c>
      <c r="L1500" s="59" t="s">
        <v>3</v>
      </c>
      <c r="M1500" s="63" t="s">
        <v>1248</v>
      </c>
      <c r="N1500" s="54">
        <v>2</v>
      </c>
      <c r="O1500" s="54">
        <v>1</v>
      </c>
      <c r="P1500" s="49" t="s">
        <v>1219</v>
      </c>
      <c r="Q1500" s="49" t="s">
        <v>1111</v>
      </c>
      <c r="R1500" s="63" t="s">
        <v>376</v>
      </c>
      <c r="S1500" s="49"/>
      <c r="T1500" s="49"/>
      <c r="U1500" s="49"/>
      <c r="V1500" s="49"/>
      <c r="W1500" s="49"/>
      <c r="X1500" s="49"/>
      <c r="Y1500" s="49"/>
      <c r="Z1500" s="49"/>
      <c r="AA1500" s="55">
        <v>3</v>
      </c>
      <c r="AB1500" s="55">
        <v>4</v>
      </c>
      <c r="AC1500" s="56">
        <v>1</v>
      </c>
      <c r="AD1500" s="64" t="s">
        <v>1033</v>
      </c>
      <c r="AE1500" s="47">
        <f t="shared" si="138"/>
        <v>1</v>
      </c>
      <c r="AF1500" s="47">
        <f t="shared" si="139"/>
        <v>0</v>
      </c>
      <c r="AG1500" s="47">
        <f t="shared" si="140"/>
        <v>0</v>
      </c>
      <c r="AH1500" s="49" t="s">
        <v>1111</v>
      </c>
      <c r="AI1500" s="49" t="s">
        <v>1126</v>
      </c>
      <c r="AJ1500" s="49" t="s">
        <v>376</v>
      </c>
      <c r="AK1500" s="47" t="s">
        <v>658</v>
      </c>
      <c r="AL1500" s="49" t="s">
        <v>1249</v>
      </c>
      <c r="AM1500" s="49" t="s">
        <v>1242</v>
      </c>
      <c r="AN1500" s="49" t="s">
        <v>376</v>
      </c>
      <c r="AO1500" s="47" t="s">
        <v>658</v>
      </c>
      <c r="AP1500" s="49"/>
      <c r="AQ1500" s="49">
        <v>2</v>
      </c>
      <c r="AR1500" s="49"/>
      <c r="AS1500" s="49">
        <v>1</v>
      </c>
      <c r="AU1500" s="49" t="s">
        <v>376</v>
      </c>
      <c r="AV1500" s="49"/>
      <c r="AW1500" s="49" t="s">
        <v>30</v>
      </c>
      <c r="AX1500" s="49"/>
      <c r="AY1500" s="49"/>
      <c r="AZ1500" s="49" t="s">
        <v>30</v>
      </c>
      <c r="BA1500" s="49"/>
      <c r="BB1500" s="57"/>
      <c r="BC1500" s="49"/>
      <c r="BD1500" s="49"/>
      <c r="BE1500" s="57"/>
      <c r="BF1500" s="32">
        <v>1</v>
      </c>
      <c r="BG1500" s="49">
        <v>1</v>
      </c>
      <c r="BH1500" s="49"/>
      <c r="BI1500" s="47" t="s">
        <v>806</v>
      </c>
      <c r="BJ1500" s="47" t="s">
        <v>1248</v>
      </c>
      <c r="BK1500" s="49">
        <v>2013</v>
      </c>
      <c r="BL1500" s="43" t="str">
        <f t="shared" si="141"/>
        <v>2013Aston Villa</v>
      </c>
      <c r="BM1500" s="49" t="str">
        <f t="shared" si="142"/>
        <v>Aston Villa</v>
      </c>
      <c r="BN1500" s="49"/>
      <c r="BO1500" s="49"/>
      <c r="BP1500" s="49"/>
      <c r="BQ1500" s="49"/>
      <c r="BR1500" s="49"/>
      <c r="BS1500" s="49"/>
      <c r="BT1500" s="49"/>
      <c r="BU1500" s="49"/>
      <c r="BV1500" s="49" t="s">
        <v>376</v>
      </c>
      <c r="BW1500" s="49" t="s">
        <v>376</v>
      </c>
      <c r="BX1500" s="49"/>
      <c r="BY1500" s="49"/>
      <c r="BZ1500" s="50"/>
      <c r="CA1500" s="50"/>
      <c r="CB1500" s="88" t="str">
        <f t="shared" si="143"/>
        <v>20130122</v>
      </c>
    </row>
    <row r="1501" spans="1:80" s="43" customFormat="1" ht="12.95" customHeight="1" x14ac:dyDescent="0.2">
      <c r="A1501" s="43">
        <v>1</v>
      </c>
      <c r="B1501" s="43">
        <v>22</v>
      </c>
      <c r="C1501" s="43">
        <v>2013</v>
      </c>
      <c r="D1501" s="43" t="s">
        <v>658</v>
      </c>
      <c r="E1501" s="43" t="s">
        <v>236</v>
      </c>
      <c r="F1501" s="51" t="s">
        <v>1327</v>
      </c>
      <c r="H1501" s="51" t="s">
        <v>1011</v>
      </c>
      <c r="I1501" s="51">
        <v>2</v>
      </c>
      <c r="J1501" s="52">
        <v>41296</v>
      </c>
      <c r="K1501" s="43" t="s">
        <v>1248</v>
      </c>
      <c r="L1501" s="43" t="s">
        <v>4</v>
      </c>
      <c r="M1501" s="43" t="s">
        <v>806</v>
      </c>
      <c r="N1501" s="46">
        <v>1</v>
      </c>
      <c r="O1501" s="46">
        <v>2</v>
      </c>
      <c r="P1501" s="43" t="s">
        <v>1219</v>
      </c>
      <c r="Q1501" s="43" t="s">
        <v>1111</v>
      </c>
      <c r="R1501" s="51" t="s">
        <v>376</v>
      </c>
      <c r="AD1501" s="43" t="s">
        <v>1037</v>
      </c>
      <c r="AE1501" s="47">
        <f t="shared" si="138"/>
        <v>0</v>
      </c>
      <c r="AF1501" s="47">
        <f t="shared" si="139"/>
        <v>0</v>
      </c>
      <c r="AG1501" s="47">
        <f t="shared" si="140"/>
        <v>1</v>
      </c>
      <c r="AH1501" s="43" t="s">
        <v>1249</v>
      </c>
      <c r="AI1501" s="43" t="s">
        <v>1242</v>
      </c>
      <c r="AJ1501" s="43" t="s">
        <v>376</v>
      </c>
      <c r="AK1501" s="43" t="s">
        <v>658</v>
      </c>
      <c r="AL1501" s="43" t="s">
        <v>1111</v>
      </c>
      <c r="AM1501" s="43" t="s">
        <v>1126</v>
      </c>
      <c r="AN1501" s="43" t="s">
        <v>376</v>
      </c>
      <c r="AO1501" s="43" t="s">
        <v>658</v>
      </c>
      <c r="AQ1501" s="43">
        <v>2</v>
      </c>
      <c r="AU1501" s="43" t="s">
        <v>376</v>
      </c>
      <c r="AW1501" s="43" t="s">
        <v>30</v>
      </c>
      <c r="AZ1501" s="43" t="s">
        <v>30</v>
      </c>
      <c r="BA1501" s="51"/>
      <c r="BB1501" s="48"/>
      <c r="BF1501" s="43">
        <v>1</v>
      </c>
      <c r="BG1501" s="43">
        <v>4</v>
      </c>
      <c r="BH1501" s="43">
        <v>1</v>
      </c>
      <c r="BI1501" s="43" t="s">
        <v>1248</v>
      </c>
      <c r="BJ1501" s="43" t="s">
        <v>806</v>
      </c>
      <c r="BK1501" s="43">
        <v>2013</v>
      </c>
      <c r="BL1501" s="43" t="str">
        <f t="shared" si="141"/>
        <v>2013Bradford City</v>
      </c>
      <c r="BM1501" s="49" t="str">
        <f t="shared" si="142"/>
        <v>Aston Villa</v>
      </c>
      <c r="BV1501" s="43" t="s">
        <v>376</v>
      </c>
      <c r="BW1501" s="43" t="s">
        <v>376</v>
      </c>
      <c r="BY1501" s="49"/>
      <c r="BZ1501" s="50"/>
      <c r="CA1501" s="50"/>
      <c r="CB1501" s="88" t="str">
        <f t="shared" si="143"/>
        <v>20130122</v>
      </c>
    </row>
    <row r="1502" spans="1:80" s="43" customFormat="1" ht="12.95" customHeight="1" x14ac:dyDescent="0.2">
      <c r="A1502" s="43">
        <v>1</v>
      </c>
      <c r="B1502" s="43">
        <v>23</v>
      </c>
      <c r="C1502" s="43">
        <v>2013</v>
      </c>
      <c r="D1502" s="49" t="s">
        <v>658</v>
      </c>
      <c r="E1502" s="49" t="s">
        <v>236</v>
      </c>
      <c r="F1502" s="63" t="s">
        <v>1327</v>
      </c>
      <c r="G1502" s="49"/>
      <c r="H1502" s="63" t="s">
        <v>1011</v>
      </c>
      <c r="I1502" s="49">
        <v>2</v>
      </c>
      <c r="J1502" s="62">
        <v>41297</v>
      </c>
      <c r="K1502" s="63" t="s">
        <v>1273</v>
      </c>
      <c r="L1502" s="59" t="s">
        <v>1014</v>
      </c>
      <c r="M1502" s="49" t="s">
        <v>816</v>
      </c>
      <c r="N1502" s="54">
        <v>0</v>
      </c>
      <c r="O1502" s="54">
        <v>0</v>
      </c>
      <c r="P1502" s="49" t="s">
        <v>1423</v>
      </c>
      <c r="Q1502" s="49" t="s">
        <v>1274</v>
      </c>
      <c r="R1502" s="44" t="s">
        <v>1264</v>
      </c>
      <c r="S1502" s="49"/>
      <c r="T1502" s="49"/>
      <c r="U1502" s="49"/>
      <c r="V1502" s="49"/>
      <c r="W1502" s="49"/>
      <c r="X1502" s="49"/>
      <c r="Y1502" s="49"/>
      <c r="Z1502" s="49"/>
      <c r="AA1502" s="55">
        <v>2</v>
      </c>
      <c r="AB1502" s="55">
        <v>0</v>
      </c>
      <c r="AC1502" s="56">
        <v>2</v>
      </c>
      <c r="AD1502" s="64" t="s">
        <v>1033</v>
      </c>
      <c r="AE1502" s="47">
        <f t="shared" si="138"/>
        <v>0</v>
      </c>
      <c r="AF1502" s="47">
        <f t="shared" si="139"/>
        <v>1</v>
      </c>
      <c r="AG1502" s="47">
        <f t="shared" si="140"/>
        <v>0</v>
      </c>
      <c r="AH1502" s="49" t="s">
        <v>1274</v>
      </c>
      <c r="AI1502" s="49" t="s">
        <v>1264</v>
      </c>
      <c r="AJ1502" s="49" t="s">
        <v>376</v>
      </c>
      <c r="AK1502" s="47" t="s">
        <v>658</v>
      </c>
      <c r="AL1502" s="49" t="s">
        <v>1017</v>
      </c>
      <c r="AM1502" s="49" t="s">
        <v>1018</v>
      </c>
      <c r="AN1502" s="49" t="s">
        <v>376</v>
      </c>
      <c r="AO1502" s="47" t="s">
        <v>658</v>
      </c>
      <c r="AP1502" s="49"/>
      <c r="AQ1502" s="49">
        <v>2</v>
      </c>
      <c r="AR1502" s="49"/>
      <c r="AS1502" s="49"/>
      <c r="AU1502" s="49" t="s">
        <v>376</v>
      </c>
      <c r="AV1502" s="49"/>
      <c r="AW1502" s="49" t="s">
        <v>30</v>
      </c>
      <c r="AX1502" s="49"/>
      <c r="AY1502" s="49"/>
      <c r="AZ1502" s="49" t="s">
        <v>30</v>
      </c>
      <c r="BA1502" s="49"/>
      <c r="BB1502" s="57"/>
      <c r="BC1502" s="49"/>
      <c r="BD1502" s="49"/>
      <c r="BE1502" s="57"/>
      <c r="BF1502" s="32">
        <v>1</v>
      </c>
      <c r="BG1502" s="49">
        <v>1</v>
      </c>
      <c r="BH1502" s="49"/>
      <c r="BI1502" s="47" t="s">
        <v>1273</v>
      </c>
      <c r="BJ1502" s="47" t="s">
        <v>816</v>
      </c>
      <c r="BK1502" s="49">
        <v>2013</v>
      </c>
      <c r="BL1502" s="43" t="str">
        <f t="shared" si="141"/>
        <v>2013Swansea City</v>
      </c>
      <c r="BM1502" s="49" t="str">
        <f t="shared" si="142"/>
        <v>Swansea City</v>
      </c>
      <c r="BN1502" s="49"/>
      <c r="BO1502" s="49"/>
      <c r="BP1502" s="49"/>
      <c r="BQ1502" s="49"/>
      <c r="BR1502" s="49"/>
      <c r="BS1502" s="49"/>
      <c r="BT1502" s="49"/>
      <c r="BU1502" s="49"/>
      <c r="BV1502" s="43" t="s">
        <v>376</v>
      </c>
      <c r="BW1502" s="49" t="s">
        <v>376</v>
      </c>
      <c r="BX1502" s="49"/>
      <c r="BZ1502" s="50"/>
      <c r="CA1502" s="50"/>
      <c r="CB1502" s="88" t="str">
        <f t="shared" si="143"/>
        <v>20130123</v>
      </c>
    </row>
    <row r="1503" spans="1:80" s="43" customFormat="1" ht="12.95" customHeight="1" x14ac:dyDescent="0.2">
      <c r="A1503" s="43">
        <v>1</v>
      </c>
      <c r="B1503" s="43">
        <v>23</v>
      </c>
      <c r="C1503" s="43">
        <v>2013</v>
      </c>
      <c r="D1503" s="49" t="s">
        <v>658</v>
      </c>
      <c r="E1503" s="49" t="s">
        <v>236</v>
      </c>
      <c r="F1503" s="63" t="s">
        <v>1327</v>
      </c>
      <c r="G1503" s="49"/>
      <c r="H1503" s="63" t="s">
        <v>1011</v>
      </c>
      <c r="I1503" s="49">
        <v>2</v>
      </c>
      <c r="J1503" s="62">
        <v>41297</v>
      </c>
      <c r="K1503" s="49" t="s">
        <v>816</v>
      </c>
      <c r="L1503" s="59" t="s">
        <v>1014</v>
      </c>
      <c r="M1503" s="63" t="s">
        <v>1273</v>
      </c>
      <c r="N1503" s="54">
        <v>0</v>
      </c>
      <c r="O1503" s="54">
        <v>0</v>
      </c>
      <c r="P1503" s="49" t="s">
        <v>1423</v>
      </c>
      <c r="Q1503" s="49" t="s">
        <v>1274</v>
      </c>
      <c r="R1503" s="44" t="s">
        <v>1264</v>
      </c>
      <c r="S1503" s="49"/>
      <c r="T1503" s="49"/>
      <c r="U1503" s="49"/>
      <c r="V1503" s="49"/>
      <c r="W1503" s="49"/>
      <c r="X1503" s="49"/>
      <c r="Y1503" s="49"/>
      <c r="Z1503" s="49"/>
      <c r="AA1503" s="55">
        <v>0</v>
      </c>
      <c r="AB1503" s="55">
        <v>2</v>
      </c>
      <c r="AC1503" s="56">
        <v>0</v>
      </c>
      <c r="AD1503" s="64" t="s">
        <v>1037</v>
      </c>
      <c r="AE1503" s="47">
        <f t="shared" si="138"/>
        <v>0</v>
      </c>
      <c r="AF1503" s="47">
        <f t="shared" si="139"/>
        <v>1</v>
      </c>
      <c r="AG1503" s="47">
        <f t="shared" si="140"/>
        <v>0</v>
      </c>
      <c r="AH1503" s="49" t="s">
        <v>1017</v>
      </c>
      <c r="AI1503" s="49" t="s">
        <v>1018</v>
      </c>
      <c r="AJ1503" s="49" t="s">
        <v>376</v>
      </c>
      <c r="AK1503" s="47" t="s">
        <v>658</v>
      </c>
      <c r="AL1503" s="49" t="s">
        <v>1274</v>
      </c>
      <c r="AM1503" s="49" t="s">
        <v>1264</v>
      </c>
      <c r="AN1503" s="49" t="s">
        <v>376</v>
      </c>
      <c r="AO1503" s="47" t="s">
        <v>658</v>
      </c>
      <c r="AP1503" s="49"/>
      <c r="AQ1503" s="49">
        <v>2</v>
      </c>
      <c r="AR1503" s="49"/>
      <c r="AS1503" s="49">
        <v>1</v>
      </c>
      <c r="AU1503" s="49" t="s">
        <v>376</v>
      </c>
      <c r="AV1503" s="49"/>
      <c r="AW1503" s="49" t="s">
        <v>30</v>
      </c>
      <c r="AX1503" s="49"/>
      <c r="AY1503" s="49"/>
      <c r="AZ1503" s="49" t="s">
        <v>30</v>
      </c>
      <c r="BA1503" s="49"/>
      <c r="BB1503" s="57"/>
      <c r="BC1503" s="49"/>
      <c r="BD1503" s="49"/>
      <c r="BE1503" s="57"/>
      <c r="BF1503" s="32">
        <v>1</v>
      </c>
      <c r="BG1503" s="49">
        <v>1</v>
      </c>
      <c r="BH1503" s="49"/>
      <c r="BI1503" s="47" t="s">
        <v>816</v>
      </c>
      <c r="BJ1503" s="47" t="s">
        <v>1273</v>
      </c>
      <c r="BK1503" s="49">
        <v>2013</v>
      </c>
      <c r="BL1503" s="43" t="str">
        <f t="shared" si="141"/>
        <v>2013Chelsea</v>
      </c>
      <c r="BM1503" s="49" t="str">
        <f t="shared" si="142"/>
        <v>Swansea City</v>
      </c>
      <c r="BN1503" s="49"/>
      <c r="BO1503" s="49"/>
      <c r="BP1503" s="49"/>
      <c r="BQ1503" s="49"/>
      <c r="BR1503" s="49"/>
      <c r="BS1503" s="49"/>
      <c r="BT1503" s="49"/>
      <c r="BU1503" s="49"/>
      <c r="BV1503" s="49" t="s">
        <v>376</v>
      </c>
      <c r="BW1503" s="43" t="s">
        <v>376</v>
      </c>
      <c r="BX1503" s="49"/>
      <c r="BZ1503" s="50"/>
      <c r="CA1503" s="50"/>
      <c r="CB1503" s="88" t="str">
        <f t="shared" si="143"/>
        <v>20130123</v>
      </c>
    </row>
    <row r="1504" spans="1:80" s="43" customFormat="1" ht="12.95" customHeight="1" x14ac:dyDescent="0.25">
      <c r="A1504" s="43">
        <v>2</v>
      </c>
      <c r="B1504" s="43">
        <v>24</v>
      </c>
      <c r="C1504" s="43">
        <v>2013</v>
      </c>
      <c r="D1504" s="49" t="s">
        <v>658</v>
      </c>
      <c r="E1504" s="49" t="s">
        <v>236</v>
      </c>
      <c r="F1504" s="63" t="s">
        <v>1327</v>
      </c>
      <c r="G1504" s="49"/>
      <c r="H1504" s="63" t="s">
        <v>40</v>
      </c>
      <c r="I1504" s="49"/>
      <c r="J1504" s="53">
        <v>41329</v>
      </c>
      <c r="K1504" s="63" t="s">
        <v>1273</v>
      </c>
      <c r="L1504" s="65" t="s">
        <v>3</v>
      </c>
      <c r="M1504" s="63" t="s">
        <v>1248</v>
      </c>
      <c r="N1504" s="54">
        <v>5</v>
      </c>
      <c r="O1504" s="54">
        <v>0</v>
      </c>
      <c r="P1504" s="49" t="s">
        <v>1415</v>
      </c>
      <c r="Q1504" s="49" t="s">
        <v>1017</v>
      </c>
      <c r="R1504" s="63" t="s">
        <v>376</v>
      </c>
      <c r="S1504" s="49"/>
      <c r="T1504" s="49"/>
      <c r="U1504" s="49"/>
      <c r="V1504" s="49"/>
      <c r="W1504" s="49"/>
      <c r="X1504" s="49"/>
      <c r="Y1504" s="49"/>
      <c r="Z1504" s="49"/>
      <c r="AA1504" s="49"/>
      <c r="AB1504" s="49"/>
      <c r="AC1504" s="49"/>
      <c r="AD1504" s="49"/>
      <c r="AE1504" s="47">
        <f t="shared" si="138"/>
        <v>1</v>
      </c>
      <c r="AF1504" s="47">
        <f t="shared" si="139"/>
        <v>0</v>
      </c>
      <c r="AG1504" s="47">
        <f t="shared" si="140"/>
        <v>0</v>
      </c>
      <c r="AH1504" s="49" t="s">
        <v>1274</v>
      </c>
      <c r="AI1504" s="49" t="s">
        <v>1264</v>
      </c>
      <c r="AJ1504" s="49" t="s">
        <v>376</v>
      </c>
      <c r="AK1504" s="47" t="s">
        <v>658</v>
      </c>
      <c r="AL1504" s="49" t="s">
        <v>1249</v>
      </c>
      <c r="AM1504" s="49" t="s">
        <v>1242</v>
      </c>
      <c r="AN1504" s="49" t="s">
        <v>376</v>
      </c>
      <c r="AO1504" s="47" t="s">
        <v>658</v>
      </c>
      <c r="AP1504" s="49"/>
      <c r="AQ1504" s="49">
        <v>1</v>
      </c>
      <c r="AR1504" s="49"/>
      <c r="AS1504" s="49" t="s">
        <v>1393</v>
      </c>
      <c r="AU1504" s="49" t="s">
        <v>376</v>
      </c>
      <c r="AV1504" s="49"/>
      <c r="AW1504" s="49" t="s">
        <v>30</v>
      </c>
      <c r="AX1504" s="49"/>
      <c r="AY1504" s="49"/>
      <c r="AZ1504" s="54" t="s">
        <v>30</v>
      </c>
      <c r="BA1504" s="49"/>
      <c r="BB1504" s="57" t="s">
        <v>30</v>
      </c>
      <c r="BC1504" s="49" t="s">
        <v>30</v>
      </c>
      <c r="BD1504" s="49"/>
      <c r="BE1504" s="57" t="s">
        <v>1419</v>
      </c>
      <c r="BF1504" s="32">
        <v>1</v>
      </c>
      <c r="BG1504" s="49">
        <v>1</v>
      </c>
      <c r="BH1504" s="49"/>
      <c r="BI1504" s="47" t="s">
        <v>1273</v>
      </c>
      <c r="BJ1504" s="47" t="s">
        <v>1248</v>
      </c>
      <c r="BK1504" s="49">
        <v>2013</v>
      </c>
      <c r="BL1504" s="43" t="str">
        <f t="shared" si="141"/>
        <v>2013Swansea City</v>
      </c>
      <c r="BM1504" s="49" t="str">
        <f t="shared" si="142"/>
        <v>London</v>
      </c>
      <c r="BN1504" s="49"/>
      <c r="BO1504" s="49"/>
      <c r="BP1504" s="49"/>
      <c r="BQ1504" s="49"/>
      <c r="BR1504" s="49"/>
      <c r="BS1504" s="49"/>
      <c r="BT1504" s="49"/>
      <c r="BU1504" s="49"/>
      <c r="BV1504" s="43" t="s">
        <v>376</v>
      </c>
      <c r="BW1504" s="49" t="s">
        <v>376</v>
      </c>
      <c r="BX1504" s="49"/>
      <c r="BY1504" s="49"/>
      <c r="BZ1504" s="50"/>
      <c r="CA1504" s="50"/>
      <c r="CB1504" s="88" t="str">
        <f t="shared" si="143"/>
        <v>20130224</v>
      </c>
    </row>
    <row r="1505" spans="1:80" s="43" customFormat="1" ht="12.95" customHeight="1" x14ac:dyDescent="0.2">
      <c r="A1505" s="43">
        <v>2</v>
      </c>
      <c r="B1505" s="43">
        <v>24</v>
      </c>
      <c r="C1505" s="43">
        <v>2013</v>
      </c>
      <c r="D1505" s="43" t="s">
        <v>658</v>
      </c>
      <c r="E1505" s="43" t="s">
        <v>236</v>
      </c>
      <c r="F1505" s="51" t="s">
        <v>1327</v>
      </c>
      <c r="H1505" s="51" t="s">
        <v>40</v>
      </c>
      <c r="I1505" s="51"/>
      <c r="J1505" s="52">
        <v>41329</v>
      </c>
      <c r="K1505" s="43" t="s">
        <v>1248</v>
      </c>
      <c r="L1505" s="43" t="s">
        <v>4</v>
      </c>
      <c r="M1505" s="43" t="s">
        <v>1273</v>
      </c>
      <c r="N1505" s="46">
        <v>0</v>
      </c>
      <c r="O1505" s="46">
        <v>5</v>
      </c>
      <c r="P1505" s="43" t="s">
        <v>1415</v>
      </c>
      <c r="Q1505" s="43" t="s">
        <v>1017</v>
      </c>
      <c r="R1505" s="51" t="s">
        <v>376</v>
      </c>
      <c r="AE1505" s="47">
        <f t="shared" si="138"/>
        <v>0</v>
      </c>
      <c r="AF1505" s="47">
        <f t="shared" si="139"/>
        <v>0</v>
      </c>
      <c r="AG1505" s="47">
        <f t="shared" si="140"/>
        <v>1</v>
      </c>
      <c r="AH1505" s="43" t="s">
        <v>1249</v>
      </c>
      <c r="AI1505" s="43" t="s">
        <v>1242</v>
      </c>
      <c r="AJ1505" s="43" t="s">
        <v>376</v>
      </c>
      <c r="AK1505" s="43" t="s">
        <v>658</v>
      </c>
      <c r="AL1505" s="43" t="s">
        <v>1274</v>
      </c>
      <c r="AM1505" s="43" t="s">
        <v>1264</v>
      </c>
      <c r="AN1505" s="43" t="s">
        <v>376</v>
      </c>
      <c r="AO1505" s="43" t="s">
        <v>658</v>
      </c>
      <c r="AQ1505" s="43">
        <v>1</v>
      </c>
      <c r="AU1505" s="43" t="s">
        <v>376</v>
      </c>
      <c r="AW1505" s="43" t="s">
        <v>30</v>
      </c>
      <c r="AZ1505" s="43" t="s">
        <v>30</v>
      </c>
      <c r="BA1505" s="51"/>
      <c r="BB1505" s="48"/>
      <c r="BC1505" s="43" t="s">
        <v>30</v>
      </c>
      <c r="BF1505" s="43">
        <v>1</v>
      </c>
      <c r="BG1505" s="43">
        <v>4</v>
      </c>
      <c r="BH1505" s="43">
        <v>1</v>
      </c>
      <c r="BI1505" s="43" t="s">
        <v>1248</v>
      </c>
      <c r="BJ1505" s="43" t="s">
        <v>1273</v>
      </c>
      <c r="BK1505" s="43">
        <v>2013</v>
      </c>
      <c r="BL1505" s="43" t="str">
        <f t="shared" si="141"/>
        <v>2013Bradford City</v>
      </c>
      <c r="BM1505" s="49" t="str">
        <f t="shared" si="142"/>
        <v>London</v>
      </c>
      <c r="BV1505" s="43" t="s">
        <v>376</v>
      </c>
      <c r="BW1505" s="43" t="s">
        <v>376</v>
      </c>
      <c r="BY1505" s="49"/>
      <c r="BZ1505" s="50"/>
      <c r="CA1505" s="50"/>
      <c r="CB1505" s="88" t="str">
        <f t="shared" si="143"/>
        <v>20130224</v>
      </c>
    </row>
    <row r="1506" spans="1:80" s="43" customFormat="1" ht="12.95" customHeight="1" x14ac:dyDescent="0.2">
      <c r="A1506" s="43">
        <v>4</v>
      </c>
      <c r="B1506" s="43">
        <v>13</v>
      </c>
      <c r="C1506" s="43">
        <v>2013</v>
      </c>
      <c r="D1506" s="49" t="s">
        <v>658</v>
      </c>
      <c r="E1506" s="49" t="s">
        <v>236</v>
      </c>
      <c r="F1506" s="64" t="s">
        <v>1010</v>
      </c>
      <c r="G1506" s="49"/>
      <c r="H1506" s="64" t="s">
        <v>1011</v>
      </c>
      <c r="I1506" s="49"/>
      <c r="J1506" s="66">
        <v>41377</v>
      </c>
      <c r="K1506" s="64" t="s">
        <v>1411</v>
      </c>
      <c r="L1506" s="64" t="s">
        <v>3</v>
      </c>
      <c r="M1506" s="64" t="s">
        <v>1214</v>
      </c>
      <c r="N1506" s="54">
        <v>2</v>
      </c>
      <c r="O1506" s="54">
        <v>0</v>
      </c>
      <c r="P1506" s="49" t="s">
        <v>1415</v>
      </c>
      <c r="Q1506" s="49" t="s">
        <v>1017</v>
      </c>
      <c r="R1506" s="49" t="s">
        <v>376</v>
      </c>
      <c r="S1506" s="49"/>
      <c r="T1506" s="49"/>
      <c r="U1506" s="49"/>
      <c r="V1506" s="49"/>
      <c r="W1506" s="49"/>
      <c r="X1506" s="49"/>
      <c r="Y1506" s="49"/>
      <c r="Z1506" s="49"/>
      <c r="AA1506" s="49"/>
      <c r="AB1506" s="49"/>
      <c r="AC1506" s="49"/>
      <c r="AD1506" s="64"/>
      <c r="AE1506" s="47">
        <f t="shared" si="138"/>
        <v>1</v>
      </c>
      <c r="AF1506" s="47">
        <f t="shared" si="139"/>
        <v>0</v>
      </c>
      <c r="AG1506" s="47">
        <f t="shared" si="140"/>
        <v>0</v>
      </c>
      <c r="AH1506" s="49" t="s">
        <v>1101</v>
      </c>
      <c r="AI1506" s="49" t="s">
        <v>1159</v>
      </c>
      <c r="AJ1506" s="49" t="s">
        <v>376</v>
      </c>
      <c r="AK1506" s="47" t="s">
        <v>658</v>
      </c>
      <c r="AL1506" s="49" t="s">
        <v>1017</v>
      </c>
      <c r="AM1506" s="49" t="s">
        <v>1018</v>
      </c>
      <c r="AN1506" s="49" t="s">
        <v>376</v>
      </c>
      <c r="AO1506" s="47" t="s">
        <v>658</v>
      </c>
      <c r="AP1506" s="49"/>
      <c r="AQ1506" s="49">
        <v>2</v>
      </c>
      <c r="AR1506" s="49"/>
      <c r="AS1506" s="49"/>
      <c r="AU1506" s="49" t="s">
        <v>376</v>
      </c>
      <c r="AV1506" s="49"/>
      <c r="AW1506" s="49" t="s">
        <v>30</v>
      </c>
      <c r="AX1506" s="49"/>
      <c r="AY1506" s="49" t="s">
        <v>30</v>
      </c>
      <c r="AZ1506" s="49"/>
      <c r="BA1506" s="49"/>
      <c r="BB1506" s="57"/>
      <c r="BC1506" s="49"/>
      <c r="BD1506" s="49"/>
      <c r="BE1506" s="57"/>
      <c r="BF1506" s="32">
        <v>1</v>
      </c>
      <c r="BG1506" s="49">
        <v>1</v>
      </c>
      <c r="BH1506" s="49"/>
      <c r="BI1506" s="47" t="s">
        <v>1411</v>
      </c>
      <c r="BJ1506" s="47" t="s">
        <v>1214</v>
      </c>
      <c r="BK1506" s="49">
        <v>2013</v>
      </c>
      <c r="BL1506" s="43" t="str">
        <f t="shared" si="141"/>
        <v>2013Wigan Athletic</v>
      </c>
      <c r="BM1506" s="49" t="str">
        <f t="shared" si="142"/>
        <v>London</v>
      </c>
      <c r="BN1506" s="49"/>
      <c r="BO1506" s="49"/>
      <c r="BP1506" s="49"/>
      <c r="BQ1506" s="49"/>
      <c r="BR1506" s="49"/>
      <c r="BS1506" s="49"/>
      <c r="BT1506" s="49"/>
      <c r="BU1506" s="49"/>
      <c r="BV1506" s="49" t="s">
        <v>376</v>
      </c>
      <c r="BW1506" s="49" t="s">
        <v>376</v>
      </c>
      <c r="BX1506" s="49"/>
      <c r="BY1506" s="49"/>
      <c r="BZ1506" s="50"/>
      <c r="CA1506" s="50"/>
      <c r="CB1506" s="88" t="str">
        <f t="shared" si="143"/>
        <v>20130413</v>
      </c>
    </row>
    <row r="1507" spans="1:80" s="43" customFormat="1" ht="12.95" customHeight="1" x14ac:dyDescent="0.2">
      <c r="A1507" s="43">
        <v>4</v>
      </c>
      <c r="B1507" s="43">
        <v>13</v>
      </c>
      <c r="C1507" s="43">
        <v>2013</v>
      </c>
      <c r="D1507" s="43" t="s">
        <v>658</v>
      </c>
      <c r="E1507" s="43" t="s">
        <v>236</v>
      </c>
      <c r="F1507" s="44" t="s">
        <v>1010</v>
      </c>
      <c r="H1507" s="44" t="s">
        <v>1011</v>
      </c>
      <c r="I1507" s="44"/>
      <c r="J1507" s="45">
        <v>41377</v>
      </c>
      <c r="K1507" s="43" t="s">
        <v>1214</v>
      </c>
      <c r="L1507" s="43" t="s">
        <v>4</v>
      </c>
      <c r="M1507" s="43" t="s">
        <v>1411</v>
      </c>
      <c r="N1507" s="46">
        <v>0</v>
      </c>
      <c r="O1507" s="46">
        <v>2</v>
      </c>
      <c r="P1507" s="32" t="s">
        <v>1415</v>
      </c>
      <c r="Q1507" s="44" t="s">
        <v>1017</v>
      </c>
      <c r="R1507" s="44" t="s">
        <v>376</v>
      </c>
      <c r="AE1507" s="47">
        <f t="shared" si="138"/>
        <v>0</v>
      </c>
      <c r="AF1507" s="47">
        <f t="shared" si="139"/>
        <v>0</v>
      </c>
      <c r="AG1507" s="47">
        <f t="shared" si="140"/>
        <v>1</v>
      </c>
      <c r="AH1507" s="43" t="s">
        <v>1017</v>
      </c>
      <c r="AI1507" s="43" t="s">
        <v>1018</v>
      </c>
      <c r="AJ1507" s="43" t="s">
        <v>376</v>
      </c>
      <c r="AK1507" s="43" t="s">
        <v>658</v>
      </c>
      <c r="AL1507" s="43" t="s">
        <v>1101</v>
      </c>
      <c r="AM1507" s="43" t="s">
        <v>1159</v>
      </c>
      <c r="AN1507" s="43" t="s">
        <v>376</v>
      </c>
      <c r="AO1507" s="43" t="s">
        <v>658</v>
      </c>
      <c r="AQ1507" s="43">
        <v>2</v>
      </c>
      <c r="AU1507" s="43" t="s">
        <v>376</v>
      </c>
      <c r="AW1507" s="43" t="s">
        <v>30</v>
      </c>
      <c r="AY1507" s="43" t="s">
        <v>30</v>
      </c>
      <c r="BA1507" s="44"/>
      <c r="BB1507" s="48"/>
      <c r="BF1507" s="43">
        <v>1</v>
      </c>
      <c r="BG1507" s="43">
        <v>2</v>
      </c>
      <c r="BH1507" s="43">
        <v>1</v>
      </c>
      <c r="BI1507" s="43" t="s">
        <v>1214</v>
      </c>
      <c r="BJ1507" s="43" t="s">
        <v>1411</v>
      </c>
      <c r="BK1507" s="43">
        <v>2013</v>
      </c>
      <c r="BL1507" s="43" t="str">
        <f t="shared" si="141"/>
        <v>2013Millwall</v>
      </c>
      <c r="BM1507" s="49" t="str">
        <f t="shared" si="142"/>
        <v>London</v>
      </c>
      <c r="BV1507" s="43" t="s">
        <v>376</v>
      </c>
      <c r="BW1507" s="43" t="s">
        <v>376</v>
      </c>
      <c r="BY1507" s="49"/>
      <c r="BZ1507" s="50"/>
      <c r="CA1507" s="50"/>
      <c r="CB1507" s="88" t="str">
        <f t="shared" si="143"/>
        <v>20130413</v>
      </c>
    </row>
    <row r="1508" spans="1:80" s="43" customFormat="1" ht="12.95" customHeight="1" x14ac:dyDescent="0.2">
      <c r="A1508" s="43">
        <v>4</v>
      </c>
      <c r="B1508" s="43">
        <v>14</v>
      </c>
      <c r="C1508" s="43">
        <v>2013</v>
      </c>
      <c r="D1508" s="49" t="s">
        <v>658</v>
      </c>
      <c r="E1508" s="49" t="s">
        <v>236</v>
      </c>
      <c r="F1508" s="64" t="s">
        <v>1010</v>
      </c>
      <c r="G1508" s="49"/>
      <c r="H1508" s="64" t="s">
        <v>1011</v>
      </c>
      <c r="I1508" s="49"/>
      <c r="J1508" s="66">
        <v>41378</v>
      </c>
      <c r="K1508" s="64" t="s">
        <v>823</v>
      </c>
      <c r="L1508" s="64" t="s">
        <v>3</v>
      </c>
      <c r="M1508" s="49" t="s">
        <v>816</v>
      </c>
      <c r="N1508" s="54">
        <v>2</v>
      </c>
      <c r="O1508" s="54">
        <v>1</v>
      </c>
      <c r="P1508" s="49" t="s">
        <v>1415</v>
      </c>
      <c r="Q1508" s="49" t="s">
        <v>1017</v>
      </c>
      <c r="R1508" s="49" t="s">
        <v>376</v>
      </c>
      <c r="S1508" s="49"/>
      <c r="T1508" s="49"/>
      <c r="U1508" s="49"/>
      <c r="V1508" s="49"/>
      <c r="W1508" s="49"/>
      <c r="X1508" s="49"/>
      <c r="Y1508" s="49"/>
      <c r="Z1508" s="49"/>
      <c r="AA1508" s="49"/>
      <c r="AB1508" s="49"/>
      <c r="AC1508" s="49"/>
      <c r="AD1508" s="64"/>
      <c r="AE1508" s="47">
        <f t="shared" si="138"/>
        <v>1</v>
      </c>
      <c r="AF1508" s="47">
        <f t="shared" si="139"/>
        <v>0</v>
      </c>
      <c r="AG1508" s="47">
        <f t="shared" si="140"/>
        <v>0</v>
      </c>
      <c r="AH1508" s="49" t="s">
        <v>1101</v>
      </c>
      <c r="AI1508" s="49" t="s">
        <v>1159</v>
      </c>
      <c r="AJ1508" s="49" t="s">
        <v>376</v>
      </c>
      <c r="AK1508" s="47" t="s">
        <v>658</v>
      </c>
      <c r="AL1508" s="49" t="s">
        <v>1017</v>
      </c>
      <c r="AM1508" s="49" t="s">
        <v>1018</v>
      </c>
      <c r="AN1508" s="49" t="s">
        <v>376</v>
      </c>
      <c r="AO1508" s="47" t="s">
        <v>658</v>
      </c>
      <c r="AP1508" s="49"/>
      <c r="AQ1508" s="49">
        <v>2</v>
      </c>
      <c r="AR1508" s="49"/>
      <c r="AS1508" s="49"/>
      <c r="AU1508" s="49" t="s">
        <v>376</v>
      </c>
      <c r="AV1508" s="49"/>
      <c r="AW1508" s="49" t="s">
        <v>30</v>
      </c>
      <c r="AX1508" s="49"/>
      <c r="AY1508" s="49" t="s">
        <v>30</v>
      </c>
      <c r="AZ1508" s="49"/>
      <c r="BA1508" s="49"/>
      <c r="BB1508" s="57"/>
      <c r="BC1508" s="49"/>
      <c r="BD1508" s="49"/>
      <c r="BE1508" s="57"/>
      <c r="BF1508" s="32">
        <v>1</v>
      </c>
      <c r="BG1508" s="49">
        <v>1</v>
      </c>
      <c r="BH1508" s="49"/>
      <c r="BI1508" s="47" t="s">
        <v>823</v>
      </c>
      <c r="BJ1508" s="47" t="s">
        <v>816</v>
      </c>
      <c r="BK1508" s="49">
        <v>2013</v>
      </c>
      <c r="BL1508" s="43" t="str">
        <f t="shared" si="141"/>
        <v>2013Manchester City</v>
      </c>
      <c r="BM1508" s="49" t="str">
        <f t="shared" si="142"/>
        <v>London</v>
      </c>
      <c r="BN1508" s="49"/>
      <c r="BO1508" s="49"/>
      <c r="BP1508" s="49"/>
      <c r="BQ1508" s="49"/>
      <c r="BR1508" s="49"/>
      <c r="BS1508" s="49"/>
      <c r="BT1508" s="49"/>
      <c r="BU1508" s="49"/>
      <c r="BV1508" s="49" t="s">
        <v>376</v>
      </c>
      <c r="BW1508" s="49" t="s">
        <v>376</v>
      </c>
      <c r="BX1508" s="49"/>
      <c r="BY1508" s="49"/>
      <c r="BZ1508" s="50"/>
      <c r="CA1508" s="50"/>
      <c r="CB1508" s="88" t="str">
        <f t="shared" si="143"/>
        <v>20130414</v>
      </c>
    </row>
    <row r="1509" spans="1:80" s="43" customFormat="1" ht="12.95" customHeight="1" x14ac:dyDescent="0.2">
      <c r="A1509" s="43">
        <v>4</v>
      </c>
      <c r="B1509" s="43">
        <v>14</v>
      </c>
      <c r="C1509" s="43">
        <v>2013</v>
      </c>
      <c r="D1509" s="49" t="s">
        <v>658</v>
      </c>
      <c r="E1509" s="49" t="s">
        <v>236</v>
      </c>
      <c r="F1509" s="64" t="s">
        <v>1010</v>
      </c>
      <c r="G1509" s="49"/>
      <c r="H1509" s="64" t="s">
        <v>1011</v>
      </c>
      <c r="I1509" s="49"/>
      <c r="J1509" s="66">
        <v>41378</v>
      </c>
      <c r="K1509" s="49" t="s">
        <v>816</v>
      </c>
      <c r="L1509" s="64" t="s">
        <v>4</v>
      </c>
      <c r="M1509" s="64" t="s">
        <v>823</v>
      </c>
      <c r="N1509" s="54">
        <v>1</v>
      </c>
      <c r="O1509" s="54">
        <v>2</v>
      </c>
      <c r="P1509" s="49" t="s">
        <v>1415</v>
      </c>
      <c r="Q1509" s="49" t="s">
        <v>1017</v>
      </c>
      <c r="R1509" s="49" t="s">
        <v>376</v>
      </c>
      <c r="S1509" s="49"/>
      <c r="T1509" s="49"/>
      <c r="U1509" s="49"/>
      <c r="V1509" s="49"/>
      <c r="W1509" s="49"/>
      <c r="X1509" s="49"/>
      <c r="Y1509" s="49"/>
      <c r="Z1509" s="49"/>
      <c r="AA1509" s="49"/>
      <c r="AB1509" s="49"/>
      <c r="AC1509" s="49"/>
      <c r="AD1509" s="64"/>
      <c r="AE1509" s="47">
        <f t="shared" si="138"/>
        <v>0</v>
      </c>
      <c r="AF1509" s="47">
        <f t="shared" si="139"/>
        <v>0</v>
      </c>
      <c r="AG1509" s="47">
        <f t="shared" si="140"/>
        <v>1</v>
      </c>
      <c r="AH1509" s="49" t="s">
        <v>1017</v>
      </c>
      <c r="AI1509" s="49" t="s">
        <v>1018</v>
      </c>
      <c r="AJ1509" s="49" t="s">
        <v>376</v>
      </c>
      <c r="AK1509" s="47" t="s">
        <v>658</v>
      </c>
      <c r="AL1509" s="49" t="s">
        <v>1101</v>
      </c>
      <c r="AM1509" s="49" t="s">
        <v>1159</v>
      </c>
      <c r="AN1509" s="49" t="s">
        <v>376</v>
      </c>
      <c r="AO1509" s="47" t="s">
        <v>658</v>
      </c>
      <c r="AP1509" s="49"/>
      <c r="AQ1509" s="49">
        <v>2</v>
      </c>
      <c r="AR1509" s="49"/>
      <c r="AS1509" s="49">
        <v>1</v>
      </c>
      <c r="AU1509" s="49" t="s">
        <v>376</v>
      </c>
      <c r="AV1509" s="49"/>
      <c r="AW1509" s="49" t="s">
        <v>30</v>
      </c>
      <c r="AX1509" s="49"/>
      <c r="AY1509" s="49" t="s">
        <v>30</v>
      </c>
      <c r="AZ1509" s="49"/>
      <c r="BA1509" s="49"/>
      <c r="BB1509" s="57"/>
      <c r="BC1509" s="49"/>
      <c r="BD1509" s="49"/>
      <c r="BE1509" s="57"/>
      <c r="BF1509" s="32">
        <v>1</v>
      </c>
      <c r="BG1509" s="49">
        <v>1</v>
      </c>
      <c r="BH1509" s="49"/>
      <c r="BI1509" s="47" t="s">
        <v>816</v>
      </c>
      <c r="BJ1509" s="47" t="s">
        <v>823</v>
      </c>
      <c r="BK1509" s="49">
        <v>2013</v>
      </c>
      <c r="BL1509" s="43" t="str">
        <f t="shared" si="141"/>
        <v>2013Chelsea</v>
      </c>
      <c r="BM1509" s="49" t="str">
        <f t="shared" si="142"/>
        <v>London</v>
      </c>
      <c r="BN1509" s="49"/>
      <c r="BO1509" s="49"/>
      <c r="BP1509" s="49"/>
      <c r="BQ1509" s="49"/>
      <c r="BR1509" s="49"/>
      <c r="BS1509" s="49"/>
      <c r="BT1509" s="49"/>
      <c r="BU1509" s="49"/>
      <c r="BV1509" s="49" t="s">
        <v>376</v>
      </c>
      <c r="BW1509" s="49" t="s">
        <v>376</v>
      </c>
      <c r="BX1509" s="49"/>
      <c r="BY1509" s="49"/>
      <c r="BZ1509" s="50"/>
      <c r="CA1509" s="50"/>
      <c r="CB1509" s="88" t="str">
        <f t="shared" si="143"/>
        <v>20130414</v>
      </c>
    </row>
    <row r="1510" spans="1:80" s="43" customFormat="1" ht="12.95" customHeight="1" x14ac:dyDescent="0.2">
      <c r="A1510" s="43">
        <v>5</v>
      </c>
      <c r="B1510" s="43">
        <v>11</v>
      </c>
      <c r="C1510" s="43">
        <v>2013</v>
      </c>
      <c r="D1510" s="49" t="s">
        <v>658</v>
      </c>
      <c r="E1510" s="49" t="s">
        <v>236</v>
      </c>
      <c r="F1510" s="64" t="s">
        <v>1010</v>
      </c>
      <c r="G1510" s="49"/>
      <c r="H1510" s="64" t="s">
        <v>40</v>
      </c>
      <c r="I1510" s="49"/>
      <c r="J1510" s="66">
        <v>41405</v>
      </c>
      <c r="K1510" s="64" t="s">
        <v>1411</v>
      </c>
      <c r="L1510" s="59" t="s">
        <v>3</v>
      </c>
      <c r="M1510" s="64" t="s">
        <v>823</v>
      </c>
      <c r="N1510" s="54">
        <v>1</v>
      </c>
      <c r="O1510" s="54">
        <v>0</v>
      </c>
      <c r="P1510" s="49" t="s">
        <v>1415</v>
      </c>
      <c r="Q1510" s="49" t="s">
        <v>1017</v>
      </c>
      <c r="R1510" s="49" t="s">
        <v>376</v>
      </c>
      <c r="S1510" s="49"/>
      <c r="T1510" s="49"/>
      <c r="U1510" s="49"/>
      <c r="V1510" s="49"/>
      <c r="W1510" s="49"/>
      <c r="X1510" s="49"/>
      <c r="Y1510" s="49"/>
      <c r="Z1510" s="49"/>
      <c r="AA1510" s="49"/>
      <c r="AB1510" s="49"/>
      <c r="AC1510" s="49"/>
      <c r="AD1510" s="64"/>
      <c r="AE1510" s="47">
        <f t="shared" si="138"/>
        <v>1</v>
      </c>
      <c r="AF1510" s="47">
        <f t="shared" si="139"/>
        <v>0</v>
      </c>
      <c r="AG1510" s="47">
        <f t="shared" si="140"/>
        <v>0</v>
      </c>
      <c r="AH1510" s="49" t="s">
        <v>1101</v>
      </c>
      <c r="AI1510" s="49" t="s">
        <v>1159</v>
      </c>
      <c r="AJ1510" s="49" t="s">
        <v>376</v>
      </c>
      <c r="AK1510" s="47" t="s">
        <v>658</v>
      </c>
      <c r="AL1510" s="49" t="s">
        <v>1101</v>
      </c>
      <c r="AM1510" s="49" t="s">
        <v>1159</v>
      </c>
      <c r="AN1510" s="49" t="s">
        <v>376</v>
      </c>
      <c r="AO1510" s="47" t="s">
        <v>658</v>
      </c>
      <c r="AP1510" s="49"/>
      <c r="AQ1510" s="49">
        <v>1</v>
      </c>
      <c r="AR1510" s="49"/>
      <c r="AS1510" s="49" t="s">
        <v>1393</v>
      </c>
      <c r="AU1510" s="49" t="s">
        <v>376</v>
      </c>
      <c r="AV1510" s="49"/>
      <c r="AW1510" s="49" t="s">
        <v>30</v>
      </c>
      <c r="AX1510" s="49"/>
      <c r="AY1510" s="54" t="s">
        <v>30</v>
      </c>
      <c r="AZ1510" s="49"/>
      <c r="BA1510" s="49"/>
      <c r="BB1510" s="57" t="s">
        <v>30</v>
      </c>
      <c r="BC1510" s="49" t="s">
        <v>30</v>
      </c>
      <c r="BD1510" s="49"/>
      <c r="BE1510" s="57" t="s">
        <v>1419</v>
      </c>
      <c r="BF1510" s="32">
        <v>1</v>
      </c>
      <c r="BG1510" s="49">
        <v>1</v>
      </c>
      <c r="BH1510" s="49"/>
      <c r="BI1510" s="47" t="s">
        <v>1411</v>
      </c>
      <c r="BJ1510" s="47" t="s">
        <v>823</v>
      </c>
      <c r="BK1510" s="49">
        <v>2013</v>
      </c>
      <c r="BL1510" s="43" t="str">
        <f t="shared" si="141"/>
        <v>2013Wigan Athletic</v>
      </c>
      <c r="BM1510" s="49" t="str">
        <f t="shared" si="142"/>
        <v>London</v>
      </c>
      <c r="BN1510" s="49"/>
      <c r="BO1510" s="49"/>
      <c r="BP1510" s="49"/>
      <c r="BQ1510" s="49"/>
      <c r="BR1510" s="49"/>
      <c r="BS1510" s="49"/>
      <c r="BT1510" s="49"/>
      <c r="BU1510" s="49"/>
      <c r="BV1510" s="49" t="s">
        <v>376</v>
      </c>
      <c r="BW1510" s="49" t="s">
        <v>376</v>
      </c>
      <c r="BX1510" s="49"/>
      <c r="BY1510" s="49"/>
      <c r="BZ1510" s="50"/>
      <c r="CA1510" s="50"/>
      <c r="CB1510" s="88" t="str">
        <f t="shared" si="143"/>
        <v>20130511</v>
      </c>
    </row>
    <row r="1511" spans="1:80" s="43" customFormat="1" ht="12.95" customHeight="1" x14ac:dyDescent="0.2">
      <c r="A1511" s="43">
        <v>5</v>
      </c>
      <c r="B1511" s="43">
        <v>11</v>
      </c>
      <c r="C1511" s="43">
        <v>2013</v>
      </c>
      <c r="D1511" s="49" t="s">
        <v>658</v>
      </c>
      <c r="E1511" s="49" t="s">
        <v>236</v>
      </c>
      <c r="F1511" s="64" t="s">
        <v>1010</v>
      </c>
      <c r="G1511" s="49"/>
      <c r="H1511" s="64" t="s">
        <v>40</v>
      </c>
      <c r="I1511" s="49"/>
      <c r="J1511" s="66">
        <v>41405</v>
      </c>
      <c r="K1511" s="64" t="s">
        <v>823</v>
      </c>
      <c r="L1511" s="59" t="s">
        <v>4</v>
      </c>
      <c r="M1511" s="64" t="s">
        <v>1411</v>
      </c>
      <c r="N1511" s="54">
        <v>0</v>
      </c>
      <c r="O1511" s="54">
        <v>1</v>
      </c>
      <c r="P1511" s="49" t="s">
        <v>1415</v>
      </c>
      <c r="Q1511" s="49" t="s">
        <v>1017</v>
      </c>
      <c r="R1511" s="49" t="s">
        <v>376</v>
      </c>
      <c r="S1511" s="49"/>
      <c r="T1511" s="49"/>
      <c r="U1511" s="49"/>
      <c r="V1511" s="49"/>
      <c r="W1511" s="49"/>
      <c r="X1511" s="49"/>
      <c r="Y1511" s="49"/>
      <c r="Z1511" s="49"/>
      <c r="AA1511" s="49"/>
      <c r="AB1511" s="49"/>
      <c r="AC1511" s="49"/>
      <c r="AD1511" s="64"/>
      <c r="AE1511" s="47">
        <f t="shared" si="138"/>
        <v>0</v>
      </c>
      <c r="AF1511" s="47">
        <f t="shared" si="139"/>
        <v>0</v>
      </c>
      <c r="AG1511" s="47">
        <f t="shared" si="140"/>
        <v>1</v>
      </c>
      <c r="AH1511" s="49" t="s">
        <v>1101</v>
      </c>
      <c r="AI1511" s="49" t="s">
        <v>1159</v>
      </c>
      <c r="AJ1511" s="49" t="s">
        <v>376</v>
      </c>
      <c r="AK1511" s="47" t="s">
        <v>658</v>
      </c>
      <c r="AL1511" s="49" t="s">
        <v>1101</v>
      </c>
      <c r="AM1511" s="49" t="s">
        <v>1159</v>
      </c>
      <c r="AN1511" s="49" t="s">
        <v>376</v>
      </c>
      <c r="AO1511" s="47" t="s">
        <v>658</v>
      </c>
      <c r="AP1511" s="49"/>
      <c r="AQ1511" s="49">
        <v>1</v>
      </c>
      <c r="AR1511" s="49"/>
      <c r="AS1511" s="49">
        <v>1</v>
      </c>
      <c r="AU1511" s="49" t="s">
        <v>376</v>
      </c>
      <c r="AV1511" s="49"/>
      <c r="AW1511" s="49" t="s">
        <v>30</v>
      </c>
      <c r="AX1511" s="49"/>
      <c r="AY1511" s="49" t="s">
        <v>30</v>
      </c>
      <c r="AZ1511" s="49"/>
      <c r="BA1511" s="49"/>
      <c r="BB1511" s="57"/>
      <c r="BC1511" s="49" t="s">
        <v>30</v>
      </c>
      <c r="BD1511" s="49"/>
      <c r="BE1511" s="57"/>
      <c r="BF1511" s="32">
        <v>1</v>
      </c>
      <c r="BG1511" s="49">
        <v>1</v>
      </c>
      <c r="BH1511" s="49"/>
      <c r="BI1511" s="47" t="s">
        <v>823</v>
      </c>
      <c r="BJ1511" s="47" t="s">
        <v>1411</v>
      </c>
      <c r="BK1511" s="49">
        <v>2013</v>
      </c>
      <c r="BL1511" s="43" t="str">
        <f t="shared" si="141"/>
        <v>2013Manchester City</v>
      </c>
      <c r="BM1511" s="49" t="str">
        <f t="shared" si="142"/>
        <v>London</v>
      </c>
      <c r="BN1511" s="49"/>
      <c r="BO1511" s="49"/>
      <c r="BP1511" s="49"/>
      <c r="BQ1511" s="49"/>
      <c r="BR1511" s="49"/>
      <c r="BS1511" s="49"/>
      <c r="BT1511" s="49"/>
      <c r="BU1511" s="49"/>
      <c r="BV1511" s="49" t="s">
        <v>376</v>
      </c>
      <c r="BW1511" s="49" t="s">
        <v>376</v>
      </c>
      <c r="BX1511" s="49"/>
      <c r="BY1511" s="49"/>
      <c r="BZ1511" s="50"/>
      <c r="CA1511" s="50"/>
      <c r="CB1511" s="88" t="str">
        <f t="shared" si="143"/>
        <v>20130511</v>
      </c>
    </row>
    <row r="1512" spans="1:80" s="43" customFormat="1" ht="12.95" customHeight="1" x14ac:dyDescent="0.2">
      <c r="A1512" s="43">
        <v>1</v>
      </c>
      <c r="B1512" s="43">
        <v>7</v>
      </c>
      <c r="C1512" s="43">
        <v>2014</v>
      </c>
      <c r="D1512" s="49" t="s">
        <v>658</v>
      </c>
      <c r="E1512" s="32" t="s">
        <v>227</v>
      </c>
      <c r="F1512" s="84" t="s">
        <v>1327</v>
      </c>
      <c r="G1512" s="32"/>
      <c r="H1512" s="67" t="s">
        <v>1011</v>
      </c>
      <c r="I1512" s="84">
        <v>1</v>
      </c>
      <c r="J1512" s="68">
        <v>41646</v>
      </c>
      <c r="K1512" s="67" t="s">
        <v>793</v>
      </c>
      <c r="L1512" s="47" t="s">
        <v>3</v>
      </c>
      <c r="M1512" s="67" t="s">
        <v>821</v>
      </c>
      <c r="N1512" s="69">
        <v>2</v>
      </c>
      <c r="O1512" s="69">
        <v>1</v>
      </c>
      <c r="P1512" s="32" t="s">
        <v>1405</v>
      </c>
      <c r="Q1512" s="32" t="s">
        <v>793</v>
      </c>
      <c r="R1512" s="32" t="s">
        <v>376</v>
      </c>
      <c r="S1512" s="67"/>
      <c r="T1512" s="84"/>
      <c r="U1512" s="84"/>
      <c r="V1512" s="32"/>
      <c r="W1512" s="32"/>
      <c r="X1512" s="32"/>
      <c r="Y1512" s="32"/>
      <c r="Z1512" s="32"/>
      <c r="AA1512" s="70">
        <v>2</v>
      </c>
      <c r="AB1512" s="70">
        <v>1</v>
      </c>
      <c r="AC1512" s="71">
        <v>0</v>
      </c>
      <c r="AD1512" s="32" t="s">
        <v>1033</v>
      </c>
      <c r="AE1512" s="47">
        <f t="shared" si="138"/>
        <v>1</v>
      </c>
      <c r="AF1512" s="47">
        <f t="shared" si="139"/>
        <v>0</v>
      </c>
      <c r="AG1512" s="47">
        <f t="shared" si="140"/>
        <v>0</v>
      </c>
      <c r="AH1512" s="32" t="s">
        <v>793</v>
      </c>
      <c r="AI1512" s="32" t="s">
        <v>1164</v>
      </c>
      <c r="AJ1512" s="32" t="s">
        <v>376</v>
      </c>
      <c r="AK1512" s="47" t="s">
        <v>658</v>
      </c>
      <c r="AL1512" s="32" t="s">
        <v>1101</v>
      </c>
      <c r="AM1512" s="32" t="s">
        <v>1159</v>
      </c>
      <c r="AN1512" s="32" t="s">
        <v>376</v>
      </c>
      <c r="AO1512" s="47" t="s">
        <v>658</v>
      </c>
      <c r="AP1512" s="32"/>
      <c r="AQ1512" s="32">
        <v>2</v>
      </c>
      <c r="AR1512" s="32"/>
      <c r="AS1512" s="84"/>
      <c r="AU1512" s="32" t="s">
        <v>376</v>
      </c>
      <c r="AV1512" s="32"/>
      <c r="AW1512" s="84" t="s">
        <v>30</v>
      </c>
      <c r="AX1512" s="84"/>
      <c r="AY1512" s="84"/>
      <c r="AZ1512" s="84" t="s">
        <v>30</v>
      </c>
      <c r="BA1512" s="32"/>
      <c r="BB1512" s="72"/>
      <c r="BC1512" s="32"/>
      <c r="BD1512" s="32"/>
      <c r="BE1512" s="32"/>
      <c r="BF1512" s="32">
        <v>1</v>
      </c>
      <c r="BG1512" s="32">
        <v>1</v>
      </c>
      <c r="BH1512" s="32"/>
      <c r="BI1512" s="47" t="s">
        <v>793</v>
      </c>
      <c r="BJ1512" s="47" t="s">
        <v>821</v>
      </c>
      <c r="BK1512" s="32">
        <v>2014</v>
      </c>
      <c r="BL1512" s="43" t="str">
        <f t="shared" si="141"/>
        <v>2014Sunderland</v>
      </c>
      <c r="BM1512" s="49" t="str">
        <f t="shared" si="142"/>
        <v>Sunderland</v>
      </c>
      <c r="BN1512" s="32"/>
      <c r="BO1512" s="32"/>
      <c r="BP1512" s="32"/>
      <c r="BQ1512" s="32"/>
      <c r="BR1512" s="32"/>
      <c r="BS1512" s="32"/>
      <c r="BT1512" s="32"/>
      <c r="BU1512" s="32"/>
      <c r="BV1512" s="32" t="s">
        <v>376</v>
      </c>
      <c r="BW1512" s="32" t="s">
        <v>376</v>
      </c>
      <c r="BX1512" s="32"/>
      <c r="BY1512" s="47"/>
      <c r="BZ1512" s="50"/>
      <c r="CA1512" s="50"/>
      <c r="CB1512" s="88" t="str">
        <f t="shared" si="143"/>
        <v>20140107</v>
      </c>
    </row>
    <row r="1513" spans="1:80" s="43" customFormat="1" ht="12.95" customHeight="1" x14ac:dyDescent="0.2">
      <c r="A1513" s="43">
        <v>1</v>
      </c>
      <c r="B1513" s="43">
        <v>7</v>
      </c>
      <c r="C1513" s="43">
        <v>2014</v>
      </c>
      <c r="D1513" s="49" t="s">
        <v>658</v>
      </c>
      <c r="E1513" s="32" t="s">
        <v>227</v>
      </c>
      <c r="F1513" s="84" t="s">
        <v>1327</v>
      </c>
      <c r="G1513" s="32"/>
      <c r="H1513" s="67" t="s">
        <v>1011</v>
      </c>
      <c r="I1513" s="84">
        <v>1</v>
      </c>
      <c r="J1513" s="68">
        <v>41646</v>
      </c>
      <c r="K1513" s="67" t="s">
        <v>821</v>
      </c>
      <c r="L1513" s="47" t="s">
        <v>4</v>
      </c>
      <c r="M1513" s="67" t="s">
        <v>793</v>
      </c>
      <c r="N1513" s="69">
        <v>1</v>
      </c>
      <c r="O1513" s="69">
        <v>2</v>
      </c>
      <c r="P1513" s="32" t="s">
        <v>1405</v>
      </c>
      <c r="Q1513" s="32" t="s">
        <v>793</v>
      </c>
      <c r="R1513" s="32" t="s">
        <v>376</v>
      </c>
      <c r="S1513" s="67"/>
      <c r="T1513" s="84"/>
      <c r="U1513" s="84"/>
      <c r="V1513" s="32"/>
      <c r="W1513" s="32"/>
      <c r="X1513" s="32"/>
      <c r="Y1513" s="32"/>
      <c r="Z1513" s="32"/>
      <c r="AA1513" s="70">
        <v>1</v>
      </c>
      <c r="AB1513" s="70">
        <v>2</v>
      </c>
      <c r="AC1513" s="71">
        <v>1</v>
      </c>
      <c r="AD1513" s="32" t="s">
        <v>1037</v>
      </c>
      <c r="AE1513" s="47">
        <f t="shared" si="138"/>
        <v>0</v>
      </c>
      <c r="AF1513" s="47">
        <f t="shared" si="139"/>
        <v>0</v>
      </c>
      <c r="AG1513" s="47">
        <f t="shared" si="140"/>
        <v>1</v>
      </c>
      <c r="AH1513" s="32" t="s">
        <v>1101</v>
      </c>
      <c r="AI1513" s="32" t="s">
        <v>1159</v>
      </c>
      <c r="AJ1513" s="32" t="s">
        <v>376</v>
      </c>
      <c r="AK1513" s="47" t="s">
        <v>658</v>
      </c>
      <c r="AL1513" s="32" t="s">
        <v>793</v>
      </c>
      <c r="AM1513" s="32" t="s">
        <v>1164</v>
      </c>
      <c r="AN1513" s="32" t="s">
        <v>376</v>
      </c>
      <c r="AO1513" s="47" t="s">
        <v>658</v>
      </c>
      <c r="AP1513" s="32"/>
      <c r="AQ1513" s="32">
        <v>2</v>
      </c>
      <c r="AR1513" s="32"/>
      <c r="AS1513" s="84"/>
      <c r="AU1513" s="32" t="s">
        <v>376</v>
      </c>
      <c r="AV1513" s="32"/>
      <c r="AW1513" s="84" t="s">
        <v>30</v>
      </c>
      <c r="AX1513" s="84"/>
      <c r="AY1513" s="84"/>
      <c r="AZ1513" s="84" t="s">
        <v>30</v>
      </c>
      <c r="BA1513" s="32"/>
      <c r="BB1513" s="72"/>
      <c r="BC1513" s="32"/>
      <c r="BD1513" s="32"/>
      <c r="BE1513" s="32"/>
      <c r="BF1513" s="32">
        <v>1</v>
      </c>
      <c r="BG1513" s="32">
        <v>1</v>
      </c>
      <c r="BH1513" s="32"/>
      <c r="BI1513" s="47" t="s">
        <v>821</v>
      </c>
      <c r="BJ1513" s="47" t="s">
        <v>793</v>
      </c>
      <c r="BK1513" s="32">
        <v>2014</v>
      </c>
      <c r="BL1513" s="43" t="str">
        <f t="shared" si="141"/>
        <v>2014Manchester United</v>
      </c>
      <c r="BM1513" s="49" t="str">
        <f t="shared" si="142"/>
        <v>Sunderland</v>
      </c>
      <c r="BN1513" s="32"/>
      <c r="BO1513" s="32"/>
      <c r="BP1513" s="32"/>
      <c r="BQ1513" s="32"/>
      <c r="BR1513" s="32"/>
      <c r="BS1513" s="32"/>
      <c r="BT1513" s="32"/>
      <c r="BU1513" s="32"/>
      <c r="BV1513" s="32" t="s">
        <v>376</v>
      </c>
      <c r="BW1513" s="32" t="s">
        <v>376</v>
      </c>
      <c r="BX1513" s="32"/>
      <c r="BY1513" s="47"/>
      <c r="BZ1513" s="50"/>
      <c r="CA1513" s="50"/>
      <c r="CB1513" s="88" t="str">
        <f t="shared" si="143"/>
        <v>20140107</v>
      </c>
    </row>
    <row r="1514" spans="1:80" s="43" customFormat="1" ht="12.95" customHeight="1" x14ac:dyDescent="0.2">
      <c r="A1514" s="43">
        <v>1</v>
      </c>
      <c r="B1514" s="43">
        <v>8</v>
      </c>
      <c r="C1514" s="43">
        <v>2014</v>
      </c>
      <c r="D1514" s="49" t="s">
        <v>658</v>
      </c>
      <c r="E1514" s="32" t="s">
        <v>227</v>
      </c>
      <c r="F1514" s="84" t="s">
        <v>1327</v>
      </c>
      <c r="G1514" s="32"/>
      <c r="H1514" s="67" t="s">
        <v>1011</v>
      </c>
      <c r="I1514" s="84">
        <v>1</v>
      </c>
      <c r="J1514" s="68">
        <v>41647</v>
      </c>
      <c r="K1514" s="67" t="s">
        <v>823</v>
      </c>
      <c r="L1514" s="47" t="s">
        <v>3</v>
      </c>
      <c r="M1514" s="67" t="s">
        <v>803</v>
      </c>
      <c r="N1514" s="69">
        <v>6</v>
      </c>
      <c r="O1514" s="69">
        <v>0</v>
      </c>
      <c r="P1514" s="32" t="s">
        <v>1420</v>
      </c>
      <c r="Q1514" s="32" t="s">
        <v>1101</v>
      </c>
      <c r="R1514" s="32" t="s">
        <v>376</v>
      </c>
      <c r="S1514" s="67"/>
      <c r="T1514" s="84"/>
      <c r="U1514" s="84"/>
      <c r="V1514" s="32"/>
      <c r="W1514" s="32"/>
      <c r="X1514" s="32"/>
      <c r="Y1514" s="32"/>
      <c r="Z1514" s="32"/>
      <c r="AA1514" s="70">
        <v>6</v>
      </c>
      <c r="AB1514" s="70">
        <v>0</v>
      </c>
      <c r="AC1514" s="71">
        <v>0</v>
      </c>
      <c r="AD1514" s="32" t="s">
        <v>1033</v>
      </c>
      <c r="AE1514" s="47">
        <f t="shared" si="138"/>
        <v>1</v>
      </c>
      <c r="AF1514" s="47">
        <f t="shared" si="139"/>
        <v>0</v>
      </c>
      <c r="AG1514" s="47">
        <f t="shared" si="140"/>
        <v>0</v>
      </c>
      <c r="AH1514" s="32" t="s">
        <v>1101</v>
      </c>
      <c r="AI1514" s="32" t="s">
        <v>1159</v>
      </c>
      <c r="AJ1514" s="32" t="s">
        <v>376</v>
      </c>
      <c r="AK1514" s="47" t="s">
        <v>658</v>
      </c>
      <c r="AL1514" s="32" t="s">
        <v>1017</v>
      </c>
      <c r="AM1514" s="32" t="s">
        <v>1018</v>
      </c>
      <c r="AN1514" s="32" t="s">
        <v>376</v>
      </c>
      <c r="AO1514" s="47" t="s">
        <v>658</v>
      </c>
      <c r="AP1514" s="32"/>
      <c r="AQ1514" s="32">
        <v>2</v>
      </c>
      <c r="AR1514" s="32"/>
      <c r="AS1514" s="84"/>
      <c r="AU1514" s="32" t="s">
        <v>376</v>
      </c>
      <c r="AV1514" s="32"/>
      <c r="AW1514" s="84" t="s">
        <v>30</v>
      </c>
      <c r="AX1514" s="84"/>
      <c r="AY1514" s="84"/>
      <c r="AZ1514" s="84" t="s">
        <v>30</v>
      </c>
      <c r="BA1514" s="32"/>
      <c r="BB1514" s="72"/>
      <c r="BC1514" s="32"/>
      <c r="BD1514" s="32"/>
      <c r="BE1514" s="32"/>
      <c r="BF1514" s="32">
        <v>1</v>
      </c>
      <c r="BG1514" s="32">
        <v>1</v>
      </c>
      <c r="BH1514" s="32"/>
      <c r="BI1514" s="47" t="s">
        <v>823</v>
      </c>
      <c r="BJ1514" s="47" t="s">
        <v>803</v>
      </c>
      <c r="BK1514" s="32">
        <v>2014</v>
      </c>
      <c r="BL1514" s="43" t="str">
        <f t="shared" si="141"/>
        <v>2014Manchester City</v>
      </c>
      <c r="BM1514" s="49" t="str">
        <f t="shared" si="142"/>
        <v>Manchester City</v>
      </c>
      <c r="BN1514" s="32"/>
      <c r="BO1514" s="32"/>
      <c r="BP1514" s="32"/>
      <c r="BQ1514" s="32"/>
      <c r="BR1514" s="32"/>
      <c r="BS1514" s="32"/>
      <c r="BT1514" s="32"/>
      <c r="BU1514" s="32"/>
      <c r="BV1514" s="32" t="s">
        <v>376</v>
      </c>
      <c r="BW1514" s="32" t="s">
        <v>376</v>
      </c>
      <c r="BX1514" s="32"/>
      <c r="BY1514" s="49"/>
      <c r="BZ1514" s="50"/>
      <c r="CA1514" s="50"/>
      <c r="CB1514" s="88" t="str">
        <f t="shared" si="143"/>
        <v>20140108</v>
      </c>
    </row>
    <row r="1515" spans="1:80" s="43" customFormat="1" ht="12.95" customHeight="1" x14ac:dyDescent="0.2">
      <c r="A1515" s="43">
        <v>1</v>
      </c>
      <c r="B1515" s="43">
        <v>8</v>
      </c>
      <c r="C1515" s="43">
        <v>2014</v>
      </c>
      <c r="D1515" s="49" t="s">
        <v>658</v>
      </c>
      <c r="E1515" s="32" t="s">
        <v>227</v>
      </c>
      <c r="F1515" s="84" t="s">
        <v>1327</v>
      </c>
      <c r="G1515" s="32"/>
      <c r="H1515" s="67" t="s">
        <v>1011</v>
      </c>
      <c r="I1515" s="84">
        <v>1</v>
      </c>
      <c r="J1515" s="68">
        <v>41647</v>
      </c>
      <c r="K1515" s="67" t="s">
        <v>803</v>
      </c>
      <c r="L1515" s="47" t="s">
        <v>4</v>
      </c>
      <c r="M1515" s="67" t="s">
        <v>823</v>
      </c>
      <c r="N1515" s="69">
        <v>0</v>
      </c>
      <c r="O1515" s="69">
        <v>6</v>
      </c>
      <c r="P1515" s="32" t="s">
        <v>1420</v>
      </c>
      <c r="Q1515" s="32" t="s">
        <v>1101</v>
      </c>
      <c r="R1515" s="32" t="s">
        <v>376</v>
      </c>
      <c r="S1515" s="67"/>
      <c r="T1515" s="84"/>
      <c r="U1515" s="84"/>
      <c r="V1515" s="32"/>
      <c r="W1515" s="32"/>
      <c r="X1515" s="32"/>
      <c r="Y1515" s="32"/>
      <c r="Z1515" s="32"/>
      <c r="AA1515" s="70">
        <v>0</v>
      </c>
      <c r="AB1515" s="70">
        <v>6</v>
      </c>
      <c r="AC1515" s="71">
        <v>0</v>
      </c>
      <c r="AD1515" s="32" t="s">
        <v>1037</v>
      </c>
      <c r="AE1515" s="47">
        <f t="shared" si="138"/>
        <v>0</v>
      </c>
      <c r="AF1515" s="47">
        <f t="shared" si="139"/>
        <v>0</v>
      </c>
      <c r="AG1515" s="47">
        <f t="shared" si="140"/>
        <v>1</v>
      </c>
      <c r="AH1515" s="32" t="s">
        <v>1017</v>
      </c>
      <c r="AI1515" s="32" t="s">
        <v>1018</v>
      </c>
      <c r="AJ1515" s="32" t="s">
        <v>376</v>
      </c>
      <c r="AK1515" s="47" t="s">
        <v>658</v>
      </c>
      <c r="AL1515" s="32" t="s">
        <v>1101</v>
      </c>
      <c r="AM1515" s="32" t="s">
        <v>1159</v>
      </c>
      <c r="AN1515" s="32" t="s">
        <v>376</v>
      </c>
      <c r="AO1515" s="47" t="s">
        <v>658</v>
      </c>
      <c r="AP1515" s="32"/>
      <c r="AQ1515" s="32">
        <v>2</v>
      </c>
      <c r="AR1515" s="32"/>
      <c r="AS1515" s="84"/>
      <c r="AU1515" s="32" t="s">
        <v>376</v>
      </c>
      <c r="AV1515" s="32"/>
      <c r="AW1515" s="84" t="s">
        <v>30</v>
      </c>
      <c r="AX1515" s="84"/>
      <c r="AY1515" s="84"/>
      <c r="AZ1515" s="84" t="s">
        <v>30</v>
      </c>
      <c r="BA1515" s="32"/>
      <c r="BB1515" s="72"/>
      <c r="BC1515" s="32"/>
      <c r="BD1515" s="32"/>
      <c r="BE1515" s="32"/>
      <c r="BF1515" s="32">
        <v>1</v>
      </c>
      <c r="BG1515" s="32">
        <v>1</v>
      </c>
      <c r="BH1515" s="32"/>
      <c r="BI1515" s="47" t="s">
        <v>803</v>
      </c>
      <c r="BJ1515" s="47" t="s">
        <v>823</v>
      </c>
      <c r="BK1515" s="32">
        <v>2014</v>
      </c>
      <c r="BL1515" s="43" t="str">
        <f t="shared" si="141"/>
        <v>2014West Ham United</v>
      </c>
      <c r="BM1515" s="49" t="str">
        <f t="shared" si="142"/>
        <v>Manchester City</v>
      </c>
      <c r="BN1515" s="32"/>
      <c r="BO1515" s="32"/>
      <c r="BP1515" s="32"/>
      <c r="BQ1515" s="32"/>
      <c r="BR1515" s="32"/>
      <c r="BS1515" s="32"/>
      <c r="BT1515" s="32"/>
      <c r="BU1515" s="32"/>
      <c r="BV1515" s="32" t="s">
        <v>376</v>
      </c>
      <c r="BW1515" s="32" t="s">
        <v>376</v>
      </c>
      <c r="BX1515" s="32"/>
      <c r="BY1515" s="49"/>
      <c r="BZ1515" s="50"/>
      <c r="CA1515" s="50"/>
      <c r="CB1515" s="88" t="str">
        <f t="shared" si="143"/>
        <v>20140108</v>
      </c>
    </row>
    <row r="1516" spans="1:80" s="43" customFormat="1" ht="12.95" customHeight="1" x14ac:dyDescent="0.2">
      <c r="A1516" s="43">
        <v>1</v>
      </c>
      <c r="B1516" s="43">
        <v>21</v>
      </c>
      <c r="C1516" s="43">
        <v>2014</v>
      </c>
      <c r="D1516" s="49" t="s">
        <v>658</v>
      </c>
      <c r="E1516" s="32" t="s">
        <v>227</v>
      </c>
      <c r="F1516" s="84" t="s">
        <v>1327</v>
      </c>
      <c r="G1516" s="32"/>
      <c r="H1516" s="67" t="s">
        <v>1011</v>
      </c>
      <c r="I1516" s="84">
        <v>2</v>
      </c>
      <c r="J1516" s="68">
        <v>41660</v>
      </c>
      <c r="K1516" s="67" t="s">
        <v>803</v>
      </c>
      <c r="L1516" s="47" t="s">
        <v>4</v>
      </c>
      <c r="M1516" s="67" t="s">
        <v>823</v>
      </c>
      <c r="N1516" s="69">
        <v>0</v>
      </c>
      <c r="O1516" s="69">
        <v>3</v>
      </c>
      <c r="P1516" s="32" t="s">
        <v>1341</v>
      </c>
      <c r="Q1516" s="32" t="s">
        <v>1017</v>
      </c>
      <c r="R1516" s="32" t="s">
        <v>376</v>
      </c>
      <c r="S1516" s="67"/>
      <c r="T1516" s="84"/>
      <c r="U1516" s="84"/>
      <c r="V1516" s="32"/>
      <c r="W1516" s="32"/>
      <c r="X1516" s="32"/>
      <c r="Y1516" s="32"/>
      <c r="Z1516" s="32"/>
      <c r="AA1516" s="70">
        <v>0</v>
      </c>
      <c r="AB1516" s="70">
        <v>9</v>
      </c>
      <c r="AC1516" s="71">
        <v>0</v>
      </c>
      <c r="AD1516" s="32" t="s">
        <v>1033</v>
      </c>
      <c r="AE1516" s="47">
        <f t="shared" si="138"/>
        <v>0</v>
      </c>
      <c r="AF1516" s="47">
        <f t="shared" si="139"/>
        <v>0</v>
      </c>
      <c r="AG1516" s="47">
        <f t="shared" si="140"/>
        <v>1</v>
      </c>
      <c r="AH1516" s="32" t="s">
        <v>1017</v>
      </c>
      <c r="AI1516" s="32" t="s">
        <v>1018</v>
      </c>
      <c r="AJ1516" s="32" t="s">
        <v>376</v>
      </c>
      <c r="AK1516" s="47" t="s">
        <v>658</v>
      </c>
      <c r="AL1516" s="32" t="s">
        <v>1101</v>
      </c>
      <c r="AM1516" s="32" t="s">
        <v>1159</v>
      </c>
      <c r="AN1516" s="32" t="s">
        <v>376</v>
      </c>
      <c r="AO1516" s="47" t="s">
        <v>658</v>
      </c>
      <c r="AP1516" s="32"/>
      <c r="AQ1516" s="32">
        <v>2</v>
      </c>
      <c r="AR1516" s="32"/>
      <c r="AS1516" s="84">
        <v>1</v>
      </c>
      <c r="AU1516" s="32" t="s">
        <v>376</v>
      </c>
      <c r="AV1516" s="32"/>
      <c r="AW1516" s="84" t="s">
        <v>30</v>
      </c>
      <c r="AX1516" s="84"/>
      <c r="AY1516" s="84"/>
      <c r="AZ1516" s="84" t="s">
        <v>30</v>
      </c>
      <c r="BA1516" s="32"/>
      <c r="BB1516" s="72"/>
      <c r="BC1516" s="32"/>
      <c r="BD1516" s="32"/>
      <c r="BE1516" s="32"/>
      <c r="BF1516" s="32">
        <v>1</v>
      </c>
      <c r="BG1516" s="32">
        <v>1</v>
      </c>
      <c r="BH1516" s="32"/>
      <c r="BI1516" s="47" t="s">
        <v>803</v>
      </c>
      <c r="BJ1516" s="47" t="s">
        <v>823</v>
      </c>
      <c r="BK1516" s="32">
        <v>2014</v>
      </c>
      <c r="BL1516" s="43" t="str">
        <f t="shared" si="141"/>
        <v>2014West Ham United</v>
      </c>
      <c r="BM1516" s="49" t="str">
        <f t="shared" si="142"/>
        <v>West Ham United</v>
      </c>
      <c r="BN1516" s="32"/>
      <c r="BO1516" s="32"/>
      <c r="BP1516" s="32"/>
      <c r="BQ1516" s="32"/>
      <c r="BR1516" s="32"/>
      <c r="BS1516" s="32"/>
      <c r="BT1516" s="32"/>
      <c r="BU1516" s="32"/>
      <c r="BV1516" s="32" t="s">
        <v>376</v>
      </c>
      <c r="BW1516" s="32" t="s">
        <v>376</v>
      </c>
      <c r="BX1516" s="32"/>
      <c r="BY1516" s="49"/>
      <c r="BZ1516" s="50"/>
      <c r="CA1516" s="50"/>
      <c r="CB1516" s="88" t="str">
        <f t="shared" si="143"/>
        <v>20140121</v>
      </c>
    </row>
    <row r="1517" spans="1:80" s="43" customFormat="1" ht="12.95" customHeight="1" x14ac:dyDescent="0.2">
      <c r="A1517" s="43">
        <v>1</v>
      </c>
      <c r="B1517" s="43">
        <v>21</v>
      </c>
      <c r="C1517" s="43">
        <v>2014</v>
      </c>
      <c r="D1517" s="49" t="s">
        <v>658</v>
      </c>
      <c r="E1517" s="32" t="s">
        <v>227</v>
      </c>
      <c r="F1517" s="84" t="s">
        <v>1327</v>
      </c>
      <c r="G1517" s="32"/>
      <c r="H1517" s="67" t="s">
        <v>1011</v>
      </c>
      <c r="I1517" s="84">
        <v>2</v>
      </c>
      <c r="J1517" s="68">
        <v>41660</v>
      </c>
      <c r="K1517" s="67" t="s">
        <v>823</v>
      </c>
      <c r="L1517" s="47" t="s">
        <v>3</v>
      </c>
      <c r="M1517" s="67" t="s">
        <v>803</v>
      </c>
      <c r="N1517" s="69">
        <v>3</v>
      </c>
      <c r="O1517" s="69">
        <v>0</v>
      </c>
      <c r="P1517" s="32" t="s">
        <v>1341</v>
      </c>
      <c r="Q1517" s="32" t="s">
        <v>1017</v>
      </c>
      <c r="R1517" s="32" t="s">
        <v>376</v>
      </c>
      <c r="S1517" s="67"/>
      <c r="T1517" s="84"/>
      <c r="U1517" s="84"/>
      <c r="V1517" s="32"/>
      <c r="W1517" s="32"/>
      <c r="X1517" s="32"/>
      <c r="Y1517" s="32"/>
      <c r="Z1517" s="32"/>
      <c r="AA1517" s="70">
        <v>9</v>
      </c>
      <c r="AB1517" s="70">
        <v>0</v>
      </c>
      <c r="AC1517" s="71">
        <v>3</v>
      </c>
      <c r="AD1517" s="32" t="s">
        <v>1037</v>
      </c>
      <c r="AE1517" s="47">
        <f t="shared" si="138"/>
        <v>1</v>
      </c>
      <c r="AF1517" s="47">
        <f t="shared" si="139"/>
        <v>0</v>
      </c>
      <c r="AG1517" s="47">
        <f t="shared" si="140"/>
        <v>0</v>
      </c>
      <c r="AH1517" s="32" t="s">
        <v>1101</v>
      </c>
      <c r="AI1517" s="32" t="s">
        <v>1159</v>
      </c>
      <c r="AJ1517" s="32" t="s">
        <v>376</v>
      </c>
      <c r="AK1517" s="47" t="s">
        <v>658</v>
      </c>
      <c r="AL1517" s="32" t="s">
        <v>1017</v>
      </c>
      <c r="AM1517" s="32" t="s">
        <v>1018</v>
      </c>
      <c r="AN1517" s="32" t="s">
        <v>376</v>
      </c>
      <c r="AO1517" s="47" t="s">
        <v>658</v>
      </c>
      <c r="AP1517" s="32"/>
      <c r="AQ1517" s="32">
        <v>2</v>
      </c>
      <c r="AR1517" s="32"/>
      <c r="AS1517" s="84"/>
      <c r="AU1517" s="32" t="s">
        <v>376</v>
      </c>
      <c r="AV1517" s="32"/>
      <c r="AW1517" s="84" t="s">
        <v>30</v>
      </c>
      <c r="AX1517" s="84"/>
      <c r="AY1517" s="84"/>
      <c r="AZ1517" s="84" t="s">
        <v>30</v>
      </c>
      <c r="BA1517" s="32"/>
      <c r="BB1517" s="72"/>
      <c r="BC1517" s="32"/>
      <c r="BD1517" s="32"/>
      <c r="BE1517" s="32"/>
      <c r="BF1517" s="32">
        <v>1</v>
      </c>
      <c r="BG1517" s="32">
        <v>1</v>
      </c>
      <c r="BH1517" s="32"/>
      <c r="BI1517" s="47" t="s">
        <v>823</v>
      </c>
      <c r="BJ1517" s="47" t="s">
        <v>803</v>
      </c>
      <c r="BK1517" s="32">
        <v>2014</v>
      </c>
      <c r="BL1517" s="43" t="str">
        <f t="shared" si="141"/>
        <v>2014Manchester City</v>
      </c>
      <c r="BM1517" s="49" t="str">
        <f t="shared" si="142"/>
        <v>West Ham United</v>
      </c>
      <c r="BN1517" s="32"/>
      <c r="BO1517" s="32"/>
      <c r="BP1517" s="32"/>
      <c r="BQ1517" s="32"/>
      <c r="BR1517" s="32"/>
      <c r="BS1517" s="32"/>
      <c r="BT1517" s="32"/>
      <c r="BU1517" s="32"/>
      <c r="BV1517" s="32" t="s">
        <v>376</v>
      </c>
      <c r="BW1517" s="32" t="s">
        <v>376</v>
      </c>
      <c r="BX1517" s="32"/>
      <c r="BY1517" s="49"/>
      <c r="BZ1517" s="50"/>
      <c r="CA1517" s="50"/>
      <c r="CB1517" s="88" t="str">
        <f t="shared" si="143"/>
        <v>20140121</v>
      </c>
    </row>
    <row r="1518" spans="1:80" s="43" customFormat="1" ht="12.95" customHeight="1" x14ac:dyDescent="0.2">
      <c r="A1518" s="43">
        <v>1</v>
      </c>
      <c r="B1518" s="43">
        <v>22</v>
      </c>
      <c r="C1518" s="43">
        <v>2014</v>
      </c>
      <c r="D1518" s="49" t="s">
        <v>658</v>
      </c>
      <c r="E1518" s="32" t="s">
        <v>227</v>
      </c>
      <c r="F1518" s="84" t="s">
        <v>1327</v>
      </c>
      <c r="G1518" s="32"/>
      <c r="H1518" s="67" t="s">
        <v>1011</v>
      </c>
      <c r="I1518" s="84">
        <v>2</v>
      </c>
      <c r="J1518" s="68">
        <v>41661</v>
      </c>
      <c r="K1518" s="67" t="s">
        <v>821</v>
      </c>
      <c r="L1518" s="47" t="s">
        <v>3</v>
      </c>
      <c r="M1518" s="67" t="s">
        <v>793</v>
      </c>
      <c r="N1518" s="69">
        <v>2</v>
      </c>
      <c r="O1518" s="69">
        <v>1</v>
      </c>
      <c r="P1518" s="32" t="s">
        <v>1246</v>
      </c>
      <c r="Q1518" s="32" t="s">
        <v>1101</v>
      </c>
      <c r="R1518" s="32" t="s">
        <v>376</v>
      </c>
      <c r="S1518" s="67" t="s">
        <v>1390</v>
      </c>
      <c r="T1518" s="84">
        <v>1</v>
      </c>
      <c r="U1518" s="84">
        <v>2</v>
      </c>
      <c r="V1518" s="32"/>
      <c r="W1518" s="32"/>
      <c r="X1518" s="32"/>
      <c r="Y1518" s="32"/>
      <c r="Z1518" s="32"/>
      <c r="AA1518" s="70">
        <v>3</v>
      </c>
      <c r="AB1518" s="70">
        <v>3</v>
      </c>
      <c r="AC1518" s="71">
        <v>1</v>
      </c>
      <c r="AD1518" s="32" t="s">
        <v>1033</v>
      </c>
      <c r="AE1518" s="47">
        <f t="shared" si="138"/>
        <v>1</v>
      </c>
      <c r="AF1518" s="47">
        <f t="shared" si="139"/>
        <v>0</v>
      </c>
      <c r="AG1518" s="47">
        <f t="shared" si="140"/>
        <v>0</v>
      </c>
      <c r="AH1518" s="32" t="s">
        <v>1101</v>
      </c>
      <c r="AI1518" s="32" t="s">
        <v>1159</v>
      </c>
      <c r="AJ1518" s="32" t="s">
        <v>376</v>
      </c>
      <c r="AK1518" s="47" t="s">
        <v>658</v>
      </c>
      <c r="AL1518" s="32" t="s">
        <v>793</v>
      </c>
      <c r="AM1518" s="32" t="s">
        <v>1164</v>
      </c>
      <c r="AN1518" s="32" t="s">
        <v>376</v>
      </c>
      <c r="AO1518" s="47" t="s">
        <v>658</v>
      </c>
      <c r="AP1518" s="32"/>
      <c r="AQ1518" s="32">
        <v>2</v>
      </c>
      <c r="AR1518" s="32"/>
      <c r="AS1518" s="84">
        <v>1</v>
      </c>
      <c r="AU1518" s="32" t="s">
        <v>376</v>
      </c>
      <c r="AV1518" s="32"/>
      <c r="AW1518" s="84" t="s">
        <v>30</v>
      </c>
      <c r="AX1518" s="84"/>
      <c r="AY1518" s="84"/>
      <c r="AZ1518" s="84" t="s">
        <v>30</v>
      </c>
      <c r="BA1518" s="32"/>
      <c r="BB1518" s="72"/>
      <c r="BC1518" s="32"/>
      <c r="BD1518" s="32"/>
      <c r="BE1518" s="32"/>
      <c r="BF1518" s="32">
        <v>1</v>
      </c>
      <c r="BG1518" s="32">
        <v>1</v>
      </c>
      <c r="BH1518" s="32"/>
      <c r="BI1518" s="47" t="s">
        <v>821</v>
      </c>
      <c r="BJ1518" s="47" t="s">
        <v>793</v>
      </c>
      <c r="BK1518" s="32">
        <v>2014</v>
      </c>
      <c r="BL1518" s="43" t="str">
        <f t="shared" si="141"/>
        <v>2014Manchester United</v>
      </c>
      <c r="BM1518" s="49" t="str">
        <f t="shared" si="142"/>
        <v>Manchester United</v>
      </c>
      <c r="BN1518" s="32"/>
      <c r="BO1518" s="32"/>
      <c r="BP1518" s="32"/>
      <c r="BQ1518" s="32"/>
      <c r="BR1518" s="32"/>
      <c r="BS1518" s="32"/>
      <c r="BT1518" s="32"/>
      <c r="BU1518" s="32"/>
      <c r="BV1518" s="32" t="s">
        <v>376</v>
      </c>
      <c r="BW1518" s="32" t="s">
        <v>376</v>
      </c>
      <c r="BX1518" s="32"/>
      <c r="BY1518" s="49"/>
      <c r="BZ1518" s="50"/>
      <c r="CA1518" s="50"/>
      <c r="CB1518" s="88" t="str">
        <f t="shared" si="143"/>
        <v>20140122</v>
      </c>
    </row>
    <row r="1519" spans="1:80" s="43" customFormat="1" ht="12.95" customHeight="1" x14ac:dyDescent="0.2">
      <c r="A1519" s="43">
        <v>1</v>
      </c>
      <c r="B1519" s="43">
        <v>22</v>
      </c>
      <c r="C1519" s="43">
        <v>2014</v>
      </c>
      <c r="D1519" s="49" t="s">
        <v>658</v>
      </c>
      <c r="E1519" s="32" t="s">
        <v>227</v>
      </c>
      <c r="F1519" s="84" t="s">
        <v>1327</v>
      </c>
      <c r="G1519" s="32"/>
      <c r="H1519" s="67" t="s">
        <v>1011</v>
      </c>
      <c r="I1519" s="84">
        <v>2</v>
      </c>
      <c r="J1519" s="68">
        <v>41661</v>
      </c>
      <c r="K1519" s="67" t="s">
        <v>793</v>
      </c>
      <c r="L1519" s="47" t="s">
        <v>4</v>
      </c>
      <c r="M1519" s="67" t="s">
        <v>821</v>
      </c>
      <c r="N1519" s="69">
        <v>1</v>
      </c>
      <c r="O1519" s="69">
        <v>2</v>
      </c>
      <c r="P1519" s="32" t="s">
        <v>1246</v>
      </c>
      <c r="Q1519" s="32" t="s">
        <v>1101</v>
      </c>
      <c r="R1519" s="32" t="s">
        <v>376</v>
      </c>
      <c r="S1519" s="67" t="s">
        <v>1390</v>
      </c>
      <c r="T1519" s="84">
        <v>2</v>
      </c>
      <c r="U1519" s="84">
        <v>1</v>
      </c>
      <c r="V1519" s="32"/>
      <c r="W1519" s="32"/>
      <c r="X1519" s="32"/>
      <c r="Y1519" s="32"/>
      <c r="Z1519" s="32"/>
      <c r="AA1519" s="70">
        <v>3</v>
      </c>
      <c r="AB1519" s="70">
        <v>3</v>
      </c>
      <c r="AC1519" s="71">
        <v>1</v>
      </c>
      <c r="AD1519" s="32" t="s">
        <v>1037</v>
      </c>
      <c r="AE1519" s="47">
        <f t="shared" si="138"/>
        <v>0</v>
      </c>
      <c r="AF1519" s="47">
        <f t="shared" si="139"/>
        <v>0</v>
      </c>
      <c r="AG1519" s="47">
        <f t="shared" si="140"/>
        <v>1</v>
      </c>
      <c r="AH1519" s="32" t="s">
        <v>793</v>
      </c>
      <c r="AI1519" s="32" t="s">
        <v>1164</v>
      </c>
      <c r="AJ1519" s="32" t="s">
        <v>376</v>
      </c>
      <c r="AK1519" s="47" t="s">
        <v>658</v>
      </c>
      <c r="AL1519" s="32" t="s">
        <v>1101</v>
      </c>
      <c r="AM1519" s="32" t="s">
        <v>1159</v>
      </c>
      <c r="AN1519" s="32" t="s">
        <v>376</v>
      </c>
      <c r="AO1519" s="47" t="s">
        <v>658</v>
      </c>
      <c r="AP1519" s="32"/>
      <c r="AQ1519" s="32">
        <v>2</v>
      </c>
      <c r="AR1519" s="32"/>
      <c r="AS1519" s="84"/>
      <c r="AU1519" s="32" t="s">
        <v>376</v>
      </c>
      <c r="AV1519" s="32"/>
      <c r="AW1519" s="84" t="s">
        <v>30</v>
      </c>
      <c r="AX1519" s="84"/>
      <c r="AY1519" s="84"/>
      <c r="AZ1519" s="84" t="s">
        <v>30</v>
      </c>
      <c r="BA1519" s="32"/>
      <c r="BB1519" s="72"/>
      <c r="BC1519" s="32"/>
      <c r="BD1519" s="32"/>
      <c r="BE1519" s="32"/>
      <c r="BF1519" s="32">
        <v>1</v>
      </c>
      <c r="BG1519" s="32">
        <v>1</v>
      </c>
      <c r="BH1519" s="32"/>
      <c r="BI1519" s="47" t="s">
        <v>793</v>
      </c>
      <c r="BJ1519" s="47" t="s">
        <v>821</v>
      </c>
      <c r="BK1519" s="32">
        <v>2014</v>
      </c>
      <c r="BL1519" s="43" t="str">
        <f t="shared" si="141"/>
        <v>2014Sunderland</v>
      </c>
      <c r="BM1519" s="49" t="str">
        <f t="shared" si="142"/>
        <v>Manchester United</v>
      </c>
      <c r="BN1519" s="32"/>
      <c r="BO1519" s="32"/>
      <c r="BP1519" s="32"/>
      <c r="BQ1519" s="32"/>
      <c r="BR1519" s="32"/>
      <c r="BS1519" s="32"/>
      <c r="BT1519" s="32"/>
      <c r="BU1519" s="32"/>
      <c r="BV1519" s="32" t="s">
        <v>376</v>
      </c>
      <c r="BW1519" s="32" t="s">
        <v>376</v>
      </c>
      <c r="BX1519" s="32"/>
      <c r="BY1519" s="49"/>
      <c r="BZ1519" s="50"/>
      <c r="CA1519" s="50"/>
      <c r="CB1519" s="88" t="str">
        <f t="shared" si="143"/>
        <v>20140122</v>
      </c>
    </row>
    <row r="1520" spans="1:80" s="43" customFormat="1" ht="12.95" customHeight="1" x14ac:dyDescent="0.2">
      <c r="A1520" s="43">
        <v>3</v>
      </c>
      <c r="B1520" s="43">
        <v>2</v>
      </c>
      <c r="C1520" s="43">
        <v>2014</v>
      </c>
      <c r="D1520" s="49" t="s">
        <v>658</v>
      </c>
      <c r="E1520" s="32" t="s">
        <v>227</v>
      </c>
      <c r="F1520" s="84" t="s">
        <v>1327</v>
      </c>
      <c r="G1520" s="32"/>
      <c r="H1520" s="67" t="s">
        <v>40</v>
      </c>
      <c r="I1520" s="84"/>
      <c r="J1520" s="68">
        <v>41700</v>
      </c>
      <c r="K1520" s="67" t="s">
        <v>823</v>
      </c>
      <c r="L1520" s="84" t="s">
        <v>3</v>
      </c>
      <c r="M1520" s="67" t="s">
        <v>793</v>
      </c>
      <c r="N1520" s="69">
        <v>3</v>
      </c>
      <c r="O1520" s="69">
        <v>1</v>
      </c>
      <c r="P1520" s="32" t="s">
        <v>1415</v>
      </c>
      <c r="Q1520" s="32" t="s">
        <v>1017</v>
      </c>
      <c r="R1520" s="32" t="s">
        <v>376</v>
      </c>
      <c r="S1520" s="67"/>
      <c r="T1520" s="84"/>
      <c r="U1520" s="84"/>
      <c r="V1520" s="32"/>
      <c r="W1520" s="32"/>
      <c r="X1520" s="32"/>
      <c r="Y1520" s="32"/>
      <c r="Z1520" s="32"/>
      <c r="AA1520" s="32"/>
      <c r="AB1520" s="32"/>
      <c r="AC1520" s="32"/>
      <c r="AD1520" s="32"/>
      <c r="AE1520" s="47">
        <f t="shared" si="138"/>
        <v>1</v>
      </c>
      <c r="AF1520" s="47">
        <f t="shared" si="139"/>
        <v>0</v>
      </c>
      <c r="AG1520" s="47">
        <f t="shared" si="140"/>
        <v>0</v>
      </c>
      <c r="AH1520" s="32" t="s">
        <v>1101</v>
      </c>
      <c r="AI1520" s="32" t="s">
        <v>1159</v>
      </c>
      <c r="AJ1520" s="32" t="s">
        <v>376</v>
      </c>
      <c r="AK1520" s="47" t="s">
        <v>658</v>
      </c>
      <c r="AL1520" s="32" t="s">
        <v>793</v>
      </c>
      <c r="AM1520" s="32" t="s">
        <v>1164</v>
      </c>
      <c r="AN1520" s="32" t="s">
        <v>376</v>
      </c>
      <c r="AO1520" s="47" t="s">
        <v>658</v>
      </c>
      <c r="AP1520" s="32"/>
      <c r="AQ1520" s="32">
        <v>1</v>
      </c>
      <c r="AR1520" s="32"/>
      <c r="AS1520" s="84" t="s">
        <v>1393</v>
      </c>
      <c r="AU1520" s="32" t="s">
        <v>376</v>
      </c>
      <c r="AV1520" s="32"/>
      <c r="AW1520" s="84" t="s">
        <v>30</v>
      </c>
      <c r="AX1520" s="84"/>
      <c r="AY1520" s="84"/>
      <c r="AZ1520" s="85" t="s">
        <v>30</v>
      </c>
      <c r="BA1520" s="32"/>
      <c r="BB1520" s="72" t="s">
        <v>30</v>
      </c>
      <c r="BC1520" s="49" t="s">
        <v>30</v>
      </c>
      <c r="BD1520" s="32"/>
      <c r="BE1520" s="57" t="s">
        <v>1417</v>
      </c>
      <c r="BF1520" s="32">
        <v>1</v>
      </c>
      <c r="BG1520" s="32">
        <v>1</v>
      </c>
      <c r="BH1520" s="32"/>
      <c r="BI1520" s="47" t="s">
        <v>823</v>
      </c>
      <c r="BJ1520" s="47" t="s">
        <v>793</v>
      </c>
      <c r="BK1520" s="32">
        <v>2014</v>
      </c>
      <c r="BL1520" s="43" t="str">
        <f t="shared" si="141"/>
        <v>2014Manchester City</v>
      </c>
      <c r="BM1520" s="49" t="str">
        <f t="shared" si="142"/>
        <v>London</v>
      </c>
      <c r="BN1520" s="32"/>
      <c r="BO1520" s="32"/>
      <c r="BP1520" s="32"/>
      <c r="BQ1520" s="32"/>
      <c r="BR1520" s="32"/>
      <c r="BS1520" s="32"/>
      <c r="BT1520" s="32"/>
      <c r="BU1520" s="32"/>
      <c r="BV1520" s="32" t="s">
        <v>376</v>
      </c>
      <c r="BW1520" s="32" t="s">
        <v>376</v>
      </c>
      <c r="BX1520" s="32"/>
      <c r="BY1520" s="49"/>
      <c r="BZ1520" s="50"/>
      <c r="CA1520" s="50"/>
      <c r="CB1520" s="88" t="str">
        <f t="shared" si="143"/>
        <v>20140302</v>
      </c>
    </row>
    <row r="1521" spans="1:80" s="43" customFormat="1" ht="12.95" customHeight="1" x14ac:dyDescent="0.2">
      <c r="A1521" s="43">
        <v>3</v>
      </c>
      <c r="B1521" s="43">
        <v>2</v>
      </c>
      <c r="C1521" s="43">
        <v>2014</v>
      </c>
      <c r="D1521" s="49" t="s">
        <v>658</v>
      </c>
      <c r="E1521" s="32" t="s">
        <v>227</v>
      </c>
      <c r="F1521" s="84" t="s">
        <v>1327</v>
      </c>
      <c r="G1521" s="32"/>
      <c r="H1521" s="67" t="s">
        <v>40</v>
      </c>
      <c r="I1521" s="84"/>
      <c r="J1521" s="68">
        <v>41700</v>
      </c>
      <c r="K1521" s="67" t="s">
        <v>793</v>
      </c>
      <c r="L1521" s="84" t="s">
        <v>4</v>
      </c>
      <c r="M1521" s="67" t="s">
        <v>823</v>
      </c>
      <c r="N1521" s="69">
        <v>1</v>
      </c>
      <c r="O1521" s="69">
        <v>3</v>
      </c>
      <c r="P1521" s="32" t="s">
        <v>1415</v>
      </c>
      <c r="Q1521" s="32" t="s">
        <v>1017</v>
      </c>
      <c r="R1521" s="32" t="s">
        <v>376</v>
      </c>
      <c r="S1521" s="67"/>
      <c r="T1521" s="84"/>
      <c r="U1521" s="84"/>
      <c r="V1521" s="32"/>
      <c r="W1521" s="32"/>
      <c r="X1521" s="32"/>
      <c r="Y1521" s="32"/>
      <c r="Z1521" s="32"/>
      <c r="AA1521" s="32"/>
      <c r="AB1521" s="32"/>
      <c r="AC1521" s="32"/>
      <c r="AD1521" s="32"/>
      <c r="AE1521" s="47">
        <f t="shared" si="138"/>
        <v>0</v>
      </c>
      <c r="AF1521" s="47">
        <f t="shared" si="139"/>
        <v>0</v>
      </c>
      <c r="AG1521" s="47">
        <f t="shared" si="140"/>
        <v>1</v>
      </c>
      <c r="AH1521" s="32" t="s">
        <v>793</v>
      </c>
      <c r="AI1521" s="32" t="s">
        <v>1164</v>
      </c>
      <c r="AJ1521" s="32" t="s">
        <v>376</v>
      </c>
      <c r="AK1521" s="47" t="s">
        <v>658</v>
      </c>
      <c r="AL1521" s="32" t="s">
        <v>1101</v>
      </c>
      <c r="AM1521" s="32" t="s">
        <v>1159</v>
      </c>
      <c r="AN1521" s="32" t="s">
        <v>376</v>
      </c>
      <c r="AO1521" s="47" t="s">
        <v>658</v>
      </c>
      <c r="AP1521" s="32"/>
      <c r="AQ1521" s="32">
        <v>1</v>
      </c>
      <c r="AR1521" s="32"/>
      <c r="AS1521" s="84">
        <v>1</v>
      </c>
      <c r="AU1521" s="32" t="s">
        <v>376</v>
      </c>
      <c r="AV1521" s="32"/>
      <c r="AW1521" s="84" t="s">
        <v>30</v>
      </c>
      <c r="AX1521" s="84"/>
      <c r="AY1521" s="84"/>
      <c r="AZ1521" s="84" t="s">
        <v>30</v>
      </c>
      <c r="BA1521" s="32"/>
      <c r="BB1521" s="72"/>
      <c r="BC1521" s="49" t="s">
        <v>30</v>
      </c>
      <c r="BD1521" s="32"/>
      <c r="BE1521" s="32"/>
      <c r="BF1521" s="32">
        <v>1</v>
      </c>
      <c r="BG1521" s="32">
        <v>1</v>
      </c>
      <c r="BH1521" s="32"/>
      <c r="BI1521" s="47" t="s">
        <v>793</v>
      </c>
      <c r="BJ1521" s="47" t="s">
        <v>823</v>
      </c>
      <c r="BK1521" s="32">
        <v>2014</v>
      </c>
      <c r="BL1521" s="43" t="str">
        <f t="shared" si="141"/>
        <v>2014Sunderland</v>
      </c>
      <c r="BM1521" s="49" t="str">
        <f t="shared" si="142"/>
        <v>London</v>
      </c>
      <c r="BN1521" s="32"/>
      <c r="BO1521" s="32"/>
      <c r="BP1521" s="32"/>
      <c r="BQ1521" s="32"/>
      <c r="BR1521" s="32"/>
      <c r="BS1521" s="32"/>
      <c r="BT1521" s="32"/>
      <c r="BU1521" s="32"/>
      <c r="BV1521" s="32" t="s">
        <v>376</v>
      </c>
      <c r="BW1521" s="32" t="s">
        <v>376</v>
      </c>
      <c r="BX1521" s="32"/>
      <c r="BY1521" s="49"/>
      <c r="BZ1521" s="50"/>
      <c r="CA1521" s="50"/>
      <c r="CB1521" s="88" t="str">
        <f t="shared" si="143"/>
        <v>20140302</v>
      </c>
    </row>
    <row r="1522" spans="1:80" s="43" customFormat="1" ht="12.95" customHeight="1" x14ac:dyDescent="0.2">
      <c r="A1522" s="43">
        <v>4</v>
      </c>
      <c r="B1522" s="43">
        <v>12</v>
      </c>
      <c r="C1522" s="43">
        <v>2014</v>
      </c>
      <c r="D1522" s="49" t="s">
        <v>658</v>
      </c>
      <c r="E1522" s="32" t="s">
        <v>227</v>
      </c>
      <c r="F1522" s="32" t="s">
        <v>1010</v>
      </c>
      <c r="G1522" s="32"/>
      <c r="H1522" s="84" t="s">
        <v>1011</v>
      </c>
      <c r="I1522" s="84"/>
      <c r="J1522" s="86">
        <v>41741</v>
      </c>
      <c r="K1522" s="84" t="s">
        <v>587</v>
      </c>
      <c r="L1522" s="47" t="s">
        <v>3</v>
      </c>
      <c r="M1522" s="84" t="s">
        <v>1411</v>
      </c>
      <c r="N1522" s="73">
        <v>1</v>
      </c>
      <c r="O1522" s="73">
        <v>1</v>
      </c>
      <c r="P1522" s="32" t="s">
        <v>1415</v>
      </c>
      <c r="Q1522" s="32" t="s">
        <v>1017</v>
      </c>
      <c r="R1522" s="32" t="s">
        <v>376</v>
      </c>
      <c r="S1522" s="32" t="s">
        <v>1390</v>
      </c>
      <c r="T1522" s="32">
        <v>4</v>
      </c>
      <c r="U1522" s="32">
        <v>2</v>
      </c>
      <c r="V1522" s="32"/>
      <c r="W1522" s="32"/>
      <c r="X1522" s="32"/>
      <c r="Y1522" s="32"/>
      <c r="Z1522" s="32"/>
      <c r="AA1522" s="32"/>
      <c r="AB1522" s="32"/>
      <c r="AC1522" s="32"/>
      <c r="AD1522" s="84"/>
      <c r="AE1522" s="47">
        <f t="shared" si="138"/>
        <v>1</v>
      </c>
      <c r="AF1522" s="47">
        <f t="shared" si="139"/>
        <v>0</v>
      </c>
      <c r="AG1522" s="47">
        <f t="shared" si="140"/>
        <v>0</v>
      </c>
      <c r="AH1522" s="32" t="s">
        <v>1017</v>
      </c>
      <c r="AI1522" s="32" t="s">
        <v>1018</v>
      </c>
      <c r="AJ1522" s="32" t="s">
        <v>376</v>
      </c>
      <c r="AK1522" s="47" t="s">
        <v>658</v>
      </c>
      <c r="AL1522" s="32" t="s">
        <v>1101</v>
      </c>
      <c r="AM1522" s="32" t="s">
        <v>1159</v>
      </c>
      <c r="AN1522" s="32" t="s">
        <v>376</v>
      </c>
      <c r="AO1522" s="47" t="s">
        <v>658</v>
      </c>
      <c r="AP1522" s="32"/>
      <c r="AQ1522" s="32">
        <v>2</v>
      </c>
      <c r="AR1522" s="32"/>
      <c r="AS1522" s="32"/>
      <c r="AU1522" s="32" t="s">
        <v>376</v>
      </c>
      <c r="AV1522" s="32"/>
      <c r="AW1522" s="84" t="s">
        <v>30</v>
      </c>
      <c r="AX1522" s="84"/>
      <c r="AY1522" s="84" t="s">
        <v>30</v>
      </c>
      <c r="AZ1522" s="84"/>
      <c r="BA1522" s="32"/>
      <c r="BB1522" s="72"/>
      <c r="BC1522" s="32"/>
      <c r="BD1522" s="32"/>
      <c r="BE1522" s="32"/>
      <c r="BF1522" s="32">
        <v>1</v>
      </c>
      <c r="BG1522" s="32">
        <v>1</v>
      </c>
      <c r="BH1522" s="32"/>
      <c r="BI1522" s="47" t="s">
        <v>587</v>
      </c>
      <c r="BJ1522" s="47" t="s">
        <v>1411</v>
      </c>
      <c r="BK1522" s="32">
        <v>2014</v>
      </c>
      <c r="BL1522" s="43" t="str">
        <f t="shared" si="141"/>
        <v>2014Arsenal</v>
      </c>
      <c r="BM1522" s="49" t="str">
        <f t="shared" si="142"/>
        <v>London</v>
      </c>
      <c r="BN1522" s="32"/>
      <c r="BO1522" s="32"/>
      <c r="BP1522" s="32"/>
      <c r="BQ1522" s="32"/>
      <c r="BR1522" s="32"/>
      <c r="BS1522" s="32"/>
      <c r="BT1522" s="32"/>
      <c r="BU1522" s="32"/>
      <c r="BV1522" s="32" t="s">
        <v>376</v>
      </c>
      <c r="BW1522" s="32" t="s">
        <v>376</v>
      </c>
      <c r="BX1522" s="32"/>
      <c r="BY1522" s="49"/>
      <c r="BZ1522" s="50"/>
      <c r="CA1522" s="50"/>
      <c r="CB1522" s="88" t="str">
        <f t="shared" si="143"/>
        <v>20140412</v>
      </c>
    </row>
    <row r="1523" spans="1:80" s="43" customFormat="1" ht="12.95" customHeight="1" x14ac:dyDescent="0.2">
      <c r="A1523" s="43">
        <v>4</v>
      </c>
      <c r="B1523" s="43">
        <v>12</v>
      </c>
      <c r="C1523" s="43">
        <v>2014</v>
      </c>
      <c r="D1523" s="43" t="s">
        <v>658</v>
      </c>
      <c r="E1523" s="43" t="s">
        <v>227</v>
      </c>
      <c r="F1523" s="44" t="s">
        <v>1010</v>
      </c>
      <c r="H1523" s="44" t="s">
        <v>1011</v>
      </c>
      <c r="I1523" s="44"/>
      <c r="J1523" s="45">
        <v>41741</v>
      </c>
      <c r="K1523" s="43" t="s">
        <v>1207</v>
      </c>
      <c r="L1523" s="43" t="s">
        <v>4</v>
      </c>
      <c r="M1523" s="43" t="s">
        <v>1283</v>
      </c>
      <c r="N1523" s="46">
        <v>3</v>
      </c>
      <c r="O1523" s="46">
        <v>5</v>
      </c>
      <c r="P1523" s="32" t="s">
        <v>1415</v>
      </c>
      <c r="Q1523" s="44" t="s">
        <v>1017</v>
      </c>
      <c r="R1523" s="44" t="s">
        <v>376</v>
      </c>
      <c r="AE1523" s="47">
        <f t="shared" si="138"/>
        <v>0</v>
      </c>
      <c r="AF1523" s="47">
        <f t="shared" si="139"/>
        <v>0</v>
      </c>
      <c r="AG1523" s="47">
        <f t="shared" si="140"/>
        <v>1</v>
      </c>
      <c r="AH1523" s="43" t="s">
        <v>1097</v>
      </c>
      <c r="AI1523" s="43" t="s">
        <v>1098</v>
      </c>
      <c r="AJ1523" s="43" t="s">
        <v>376</v>
      </c>
      <c r="AK1523" s="43" t="s">
        <v>658</v>
      </c>
      <c r="AL1523" s="43" t="s">
        <v>1284</v>
      </c>
      <c r="AM1523" s="43" t="s">
        <v>1285</v>
      </c>
      <c r="AN1523" s="43" t="s">
        <v>376</v>
      </c>
      <c r="AO1523" s="43" t="s">
        <v>658</v>
      </c>
      <c r="AQ1523" s="43">
        <v>2</v>
      </c>
      <c r="AU1523" s="43" t="s">
        <v>376</v>
      </c>
      <c r="AW1523" s="43" t="s">
        <v>30</v>
      </c>
      <c r="AY1523" s="43" t="s">
        <v>30</v>
      </c>
      <c r="BA1523" s="44"/>
      <c r="BB1523" s="48"/>
      <c r="BF1523" s="43">
        <v>1</v>
      </c>
      <c r="BG1523" s="43">
        <v>3</v>
      </c>
      <c r="BH1523" s="43">
        <v>1</v>
      </c>
      <c r="BI1523" s="43" t="s">
        <v>1207</v>
      </c>
      <c r="BJ1523" s="43" t="s">
        <v>1283</v>
      </c>
      <c r="BK1523" s="43">
        <v>2014</v>
      </c>
      <c r="BL1523" s="43" t="str">
        <f t="shared" si="141"/>
        <v>2014Sheffield United</v>
      </c>
      <c r="BM1523" s="49" t="str">
        <f t="shared" si="142"/>
        <v>London</v>
      </c>
      <c r="BV1523" s="43" t="s">
        <v>376</v>
      </c>
      <c r="BW1523" s="43" t="s">
        <v>376</v>
      </c>
      <c r="BY1523" s="49"/>
      <c r="BZ1523" s="50"/>
      <c r="CA1523" s="50"/>
      <c r="CB1523" s="88" t="str">
        <f t="shared" si="143"/>
        <v>20140412</v>
      </c>
    </row>
    <row r="1524" spans="1:80" s="43" customFormat="1" ht="12.95" customHeight="1" x14ac:dyDescent="0.2">
      <c r="A1524" s="43">
        <v>4</v>
      </c>
      <c r="B1524" s="43">
        <v>13</v>
      </c>
      <c r="C1524" s="43">
        <v>2014</v>
      </c>
      <c r="D1524" s="49" t="s">
        <v>658</v>
      </c>
      <c r="E1524" s="32" t="s">
        <v>227</v>
      </c>
      <c r="F1524" s="32" t="s">
        <v>1010</v>
      </c>
      <c r="G1524" s="32"/>
      <c r="H1524" s="84" t="s">
        <v>1011</v>
      </c>
      <c r="I1524" s="84"/>
      <c r="J1524" s="86">
        <v>41742</v>
      </c>
      <c r="K1524" s="84" t="s">
        <v>1283</v>
      </c>
      <c r="L1524" s="47" t="s">
        <v>3</v>
      </c>
      <c r="M1524" s="84" t="s">
        <v>1207</v>
      </c>
      <c r="N1524" s="73">
        <v>5</v>
      </c>
      <c r="O1524" s="73">
        <v>3</v>
      </c>
      <c r="P1524" s="32" t="s">
        <v>1415</v>
      </c>
      <c r="Q1524" s="32" t="s">
        <v>1017</v>
      </c>
      <c r="R1524" s="32" t="s">
        <v>376</v>
      </c>
      <c r="S1524" s="32"/>
      <c r="T1524" s="32"/>
      <c r="U1524" s="32"/>
      <c r="V1524" s="32"/>
      <c r="W1524" s="32"/>
      <c r="X1524" s="32"/>
      <c r="Y1524" s="32"/>
      <c r="Z1524" s="32"/>
      <c r="AA1524" s="32"/>
      <c r="AB1524" s="32"/>
      <c r="AC1524" s="32"/>
      <c r="AD1524" s="84"/>
      <c r="AE1524" s="47">
        <f t="shared" si="138"/>
        <v>1</v>
      </c>
      <c r="AF1524" s="47">
        <f t="shared" si="139"/>
        <v>0</v>
      </c>
      <c r="AG1524" s="47">
        <f t="shared" si="140"/>
        <v>0</v>
      </c>
      <c r="AH1524" s="32" t="s">
        <v>1284</v>
      </c>
      <c r="AI1524" s="32" t="s">
        <v>1285</v>
      </c>
      <c r="AJ1524" s="32" t="s">
        <v>376</v>
      </c>
      <c r="AK1524" s="47" t="s">
        <v>658</v>
      </c>
      <c r="AL1524" s="32" t="s">
        <v>1097</v>
      </c>
      <c r="AM1524" s="32" t="s">
        <v>1098</v>
      </c>
      <c r="AN1524" s="32" t="s">
        <v>376</v>
      </c>
      <c r="AO1524" s="47" t="s">
        <v>658</v>
      </c>
      <c r="AP1524" s="32"/>
      <c r="AQ1524" s="32">
        <v>2</v>
      </c>
      <c r="AR1524" s="32"/>
      <c r="AS1524" s="32"/>
      <c r="AU1524" s="32" t="s">
        <v>376</v>
      </c>
      <c r="AV1524" s="32"/>
      <c r="AW1524" s="84" t="s">
        <v>30</v>
      </c>
      <c r="AX1524" s="84"/>
      <c r="AY1524" s="84" t="s">
        <v>30</v>
      </c>
      <c r="AZ1524" s="84"/>
      <c r="BA1524" s="32"/>
      <c r="BB1524" s="72"/>
      <c r="BC1524" s="32"/>
      <c r="BD1524" s="32"/>
      <c r="BE1524" s="32"/>
      <c r="BF1524" s="32">
        <v>1</v>
      </c>
      <c r="BG1524" s="32">
        <v>1</v>
      </c>
      <c r="BH1524" s="32"/>
      <c r="BI1524" s="47" t="s">
        <v>1283</v>
      </c>
      <c r="BJ1524" s="47" t="s">
        <v>1207</v>
      </c>
      <c r="BK1524" s="32">
        <v>2014</v>
      </c>
      <c r="BL1524" s="43" t="str">
        <f t="shared" si="141"/>
        <v>2014Hull City</v>
      </c>
      <c r="BM1524" s="49" t="str">
        <f t="shared" si="142"/>
        <v>London</v>
      </c>
      <c r="BN1524" s="32"/>
      <c r="BO1524" s="32"/>
      <c r="BP1524" s="32"/>
      <c r="BQ1524" s="32"/>
      <c r="BR1524" s="32"/>
      <c r="BS1524" s="32"/>
      <c r="BT1524" s="32"/>
      <c r="BU1524" s="32"/>
      <c r="BV1524" s="32" t="s">
        <v>376</v>
      </c>
      <c r="BW1524" s="32" t="s">
        <v>376</v>
      </c>
      <c r="BX1524" s="32"/>
      <c r="BY1524" s="49"/>
      <c r="BZ1524" s="50"/>
      <c r="CA1524" s="50"/>
      <c r="CB1524" s="88" t="str">
        <f t="shared" si="143"/>
        <v>20140413</v>
      </c>
    </row>
    <row r="1525" spans="1:80" s="43" customFormat="1" ht="12.95" customHeight="1" x14ac:dyDescent="0.2">
      <c r="A1525" s="43">
        <v>4</v>
      </c>
      <c r="B1525" s="43">
        <v>13</v>
      </c>
      <c r="C1525" s="43">
        <v>2014</v>
      </c>
      <c r="D1525" s="43" t="s">
        <v>658</v>
      </c>
      <c r="E1525" s="43" t="s">
        <v>227</v>
      </c>
      <c r="F1525" s="44" t="s">
        <v>1010</v>
      </c>
      <c r="H1525" s="44" t="s">
        <v>1011</v>
      </c>
      <c r="I1525" s="44"/>
      <c r="J1525" s="45">
        <v>41742</v>
      </c>
      <c r="K1525" s="43" t="s">
        <v>1411</v>
      </c>
      <c r="L1525" s="43" t="s">
        <v>4</v>
      </c>
      <c r="M1525" s="43" t="s">
        <v>587</v>
      </c>
      <c r="N1525" s="46">
        <v>1</v>
      </c>
      <c r="O1525" s="46">
        <v>1</v>
      </c>
      <c r="P1525" s="32" t="s">
        <v>1415</v>
      </c>
      <c r="Q1525" s="44" t="s">
        <v>1017</v>
      </c>
      <c r="R1525" s="44" t="s">
        <v>376</v>
      </c>
      <c r="S1525" s="43" t="s">
        <v>1390</v>
      </c>
      <c r="AE1525" s="47">
        <f t="shared" si="138"/>
        <v>0</v>
      </c>
      <c r="AF1525" s="47">
        <f t="shared" si="139"/>
        <v>0</v>
      </c>
      <c r="AG1525" s="47">
        <f t="shared" si="140"/>
        <v>1</v>
      </c>
      <c r="AH1525" s="43" t="s">
        <v>1101</v>
      </c>
      <c r="AI1525" s="43" t="s">
        <v>1159</v>
      </c>
      <c r="AJ1525" s="43" t="s">
        <v>376</v>
      </c>
      <c r="AK1525" s="43" t="s">
        <v>658</v>
      </c>
      <c r="AL1525" s="43" t="s">
        <v>1017</v>
      </c>
      <c r="AM1525" s="43" t="s">
        <v>1018</v>
      </c>
      <c r="AN1525" s="43" t="s">
        <v>376</v>
      </c>
      <c r="AO1525" s="43" t="s">
        <v>658</v>
      </c>
      <c r="AQ1525" s="43">
        <v>2</v>
      </c>
      <c r="AU1525" s="43" t="s">
        <v>376</v>
      </c>
      <c r="AW1525" s="43" t="s">
        <v>30</v>
      </c>
      <c r="AY1525" s="43" t="s">
        <v>30</v>
      </c>
      <c r="BA1525" s="44"/>
      <c r="BB1525" s="48"/>
      <c r="BF1525" s="43">
        <v>1</v>
      </c>
      <c r="BG1525" s="43">
        <v>2</v>
      </c>
      <c r="BH1525" s="43">
        <v>1</v>
      </c>
      <c r="BI1525" s="43" t="s">
        <v>1411</v>
      </c>
      <c r="BJ1525" s="43" t="s">
        <v>587</v>
      </c>
      <c r="BK1525" s="43">
        <v>2014</v>
      </c>
      <c r="BL1525" s="43" t="str">
        <f t="shared" si="141"/>
        <v>2014Wigan Athletic</v>
      </c>
      <c r="BM1525" s="49" t="str">
        <f t="shared" si="142"/>
        <v>London</v>
      </c>
      <c r="BV1525" s="43" t="s">
        <v>376</v>
      </c>
      <c r="BW1525" s="43" t="s">
        <v>376</v>
      </c>
      <c r="BY1525" s="49"/>
      <c r="BZ1525" s="50"/>
      <c r="CA1525" s="50"/>
      <c r="CB1525" s="88" t="str">
        <f t="shared" si="143"/>
        <v>20140413</v>
      </c>
    </row>
    <row r="1526" spans="1:80" s="43" customFormat="1" ht="12.95" customHeight="1" x14ac:dyDescent="0.2">
      <c r="A1526" s="43">
        <v>5</v>
      </c>
      <c r="B1526" s="43">
        <v>17</v>
      </c>
      <c r="C1526" s="43">
        <v>2014</v>
      </c>
      <c r="D1526" s="49" t="s">
        <v>658</v>
      </c>
      <c r="E1526" s="32" t="s">
        <v>227</v>
      </c>
      <c r="F1526" s="32" t="s">
        <v>1010</v>
      </c>
      <c r="G1526" s="32"/>
      <c r="H1526" s="84" t="s">
        <v>40</v>
      </c>
      <c r="I1526" s="84"/>
      <c r="J1526" s="86">
        <v>41776</v>
      </c>
      <c r="K1526" s="84" t="s">
        <v>587</v>
      </c>
      <c r="L1526" s="47" t="s">
        <v>3</v>
      </c>
      <c r="M1526" s="84" t="s">
        <v>1283</v>
      </c>
      <c r="N1526" s="85">
        <v>3</v>
      </c>
      <c r="O1526" s="85">
        <v>2</v>
      </c>
      <c r="P1526" s="32" t="s">
        <v>1415</v>
      </c>
      <c r="Q1526" s="32" t="s">
        <v>1017</v>
      </c>
      <c r="R1526" s="32" t="s">
        <v>376</v>
      </c>
      <c r="S1526" s="32" t="s">
        <v>1396</v>
      </c>
      <c r="T1526" s="32"/>
      <c r="U1526" s="32"/>
      <c r="V1526" s="32"/>
      <c r="W1526" s="32"/>
      <c r="X1526" s="32"/>
      <c r="Y1526" s="32"/>
      <c r="Z1526" s="32"/>
      <c r="AA1526" s="32"/>
      <c r="AB1526" s="32"/>
      <c r="AC1526" s="32"/>
      <c r="AD1526" s="84"/>
      <c r="AE1526" s="47">
        <f t="shared" si="138"/>
        <v>1</v>
      </c>
      <c r="AF1526" s="47">
        <f t="shared" si="139"/>
        <v>0</v>
      </c>
      <c r="AG1526" s="47">
        <f t="shared" si="140"/>
        <v>0</v>
      </c>
      <c r="AH1526" s="32" t="s">
        <v>1017</v>
      </c>
      <c r="AI1526" s="32" t="s">
        <v>1018</v>
      </c>
      <c r="AJ1526" s="32" t="s">
        <v>376</v>
      </c>
      <c r="AK1526" s="47" t="s">
        <v>658</v>
      </c>
      <c r="AL1526" s="32" t="s">
        <v>1284</v>
      </c>
      <c r="AM1526" s="32" t="s">
        <v>1285</v>
      </c>
      <c r="AN1526" s="32" t="s">
        <v>376</v>
      </c>
      <c r="AO1526" s="47" t="s">
        <v>658</v>
      </c>
      <c r="AP1526" s="32"/>
      <c r="AQ1526" s="32">
        <v>1</v>
      </c>
      <c r="AR1526" s="32"/>
      <c r="AS1526" s="32" t="s">
        <v>1393</v>
      </c>
      <c r="AU1526" s="32" t="s">
        <v>376</v>
      </c>
      <c r="AV1526" s="32"/>
      <c r="AW1526" s="84" t="s">
        <v>30</v>
      </c>
      <c r="AX1526" s="84"/>
      <c r="AY1526" s="85" t="s">
        <v>30</v>
      </c>
      <c r="AZ1526" s="84"/>
      <c r="BA1526" s="32"/>
      <c r="BB1526" s="72" t="s">
        <v>30</v>
      </c>
      <c r="BC1526" s="49" t="s">
        <v>30</v>
      </c>
      <c r="BD1526" s="32"/>
      <c r="BE1526" s="32"/>
      <c r="BF1526" s="32">
        <v>1</v>
      </c>
      <c r="BG1526" s="32">
        <v>1</v>
      </c>
      <c r="BH1526" s="32"/>
      <c r="BI1526" s="47" t="s">
        <v>587</v>
      </c>
      <c r="BJ1526" s="47" t="s">
        <v>1283</v>
      </c>
      <c r="BK1526" s="32">
        <v>2014</v>
      </c>
      <c r="BL1526" s="43" t="str">
        <f t="shared" si="141"/>
        <v>2014Arsenal</v>
      </c>
      <c r="BM1526" s="49" t="s">
        <v>1017</v>
      </c>
      <c r="BN1526" s="32"/>
      <c r="BO1526" s="32"/>
      <c r="BP1526" s="32"/>
      <c r="BQ1526" s="32"/>
      <c r="BR1526" s="32"/>
      <c r="BS1526" s="32"/>
      <c r="BT1526" s="32"/>
      <c r="BU1526" s="32"/>
      <c r="BV1526" s="32" t="s">
        <v>376</v>
      </c>
      <c r="BW1526" s="32" t="s">
        <v>376</v>
      </c>
      <c r="BX1526" s="32"/>
      <c r="BY1526" s="49"/>
      <c r="BZ1526" s="50"/>
      <c r="CA1526" s="50"/>
      <c r="CB1526" s="88" t="str">
        <f t="shared" si="143"/>
        <v>20140517</v>
      </c>
    </row>
    <row r="1527" spans="1:80" s="43" customFormat="1" ht="12.95" customHeight="1" x14ac:dyDescent="0.2">
      <c r="A1527" s="43">
        <v>5</v>
      </c>
      <c r="B1527" s="43">
        <v>17</v>
      </c>
      <c r="C1527" s="43">
        <v>2014</v>
      </c>
      <c r="D1527" s="49" t="s">
        <v>658</v>
      </c>
      <c r="E1527" s="32" t="s">
        <v>227</v>
      </c>
      <c r="F1527" s="32" t="s">
        <v>1010</v>
      </c>
      <c r="G1527" s="32"/>
      <c r="H1527" s="84" t="s">
        <v>40</v>
      </c>
      <c r="I1527" s="84"/>
      <c r="J1527" s="86">
        <v>41776</v>
      </c>
      <c r="K1527" s="84" t="s">
        <v>1283</v>
      </c>
      <c r="L1527" s="47" t="s">
        <v>4</v>
      </c>
      <c r="M1527" s="84" t="s">
        <v>587</v>
      </c>
      <c r="N1527" s="85">
        <v>2</v>
      </c>
      <c r="O1527" s="85">
        <v>3</v>
      </c>
      <c r="P1527" s="32" t="s">
        <v>1415</v>
      </c>
      <c r="Q1527" s="32" t="s">
        <v>1017</v>
      </c>
      <c r="R1527" s="32" t="s">
        <v>376</v>
      </c>
      <c r="S1527" s="32" t="s">
        <v>1396</v>
      </c>
      <c r="T1527" s="32"/>
      <c r="U1527" s="32"/>
      <c r="V1527" s="32"/>
      <c r="W1527" s="32"/>
      <c r="X1527" s="32"/>
      <c r="Y1527" s="32"/>
      <c r="Z1527" s="32"/>
      <c r="AA1527" s="32"/>
      <c r="AB1527" s="32"/>
      <c r="AC1527" s="32"/>
      <c r="AD1527" s="84"/>
      <c r="AE1527" s="47">
        <f t="shared" si="138"/>
        <v>0</v>
      </c>
      <c r="AF1527" s="47">
        <f t="shared" si="139"/>
        <v>0</v>
      </c>
      <c r="AG1527" s="47">
        <f t="shared" si="140"/>
        <v>1</v>
      </c>
      <c r="AH1527" s="32" t="s">
        <v>1284</v>
      </c>
      <c r="AI1527" s="32" t="s">
        <v>1285</v>
      </c>
      <c r="AJ1527" s="32" t="s">
        <v>376</v>
      </c>
      <c r="AK1527" s="47" t="s">
        <v>658</v>
      </c>
      <c r="AL1527" s="32" t="s">
        <v>1017</v>
      </c>
      <c r="AM1527" s="32" t="s">
        <v>1018</v>
      </c>
      <c r="AN1527" s="32" t="s">
        <v>376</v>
      </c>
      <c r="AO1527" s="47" t="s">
        <v>658</v>
      </c>
      <c r="AP1527" s="32"/>
      <c r="AQ1527" s="32">
        <v>1</v>
      </c>
      <c r="AR1527" s="32"/>
      <c r="AS1527" s="32">
        <v>1</v>
      </c>
      <c r="AU1527" s="32" t="s">
        <v>376</v>
      </c>
      <c r="AV1527" s="32"/>
      <c r="AW1527" s="84" t="s">
        <v>30</v>
      </c>
      <c r="AX1527" s="84"/>
      <c r="AY1527" s="84" t="s">
        <v>30</v>
      </c>
      <c r="AZ1527" s="84"/>
      <c r="BA1527" s="32"/>
      <c r="BB1527" s="72"/>
      <c r="BC1527" s="49" t="s">
        <v>30</v>
      </c>
      <c r="BD1527" s="32"/>
      <c r="BE1527" s="32" t="s">
        <v>1419</v>
      </c>
      <c r="BF1527" s="32">
        <v>1</v>
      </c>
      <c r="BG1527" s="32">
        <v>1</v>
      </c>
      <c r="BH1527" s="32"/>
      <c r="BI1527" s="47" t="s">
        <v>1283</v>
      </c>
      <c r="BJ1527" s="47" t="s">
        <v>587</v>
      </c>
      <c r="BK1527" s="32">
        <v>2014</v>
      </c>
      <c r="BL1527" s="43" t="str">
        <f t="shared" si="141"/>
        <v>2014Hull City</v>
      </c>
      <c r="BM1527" s="49" t="s">
        <v>1017</v>
      </c>
      <c r="BN1527" s="32"/>
      <c r="BO1527" s="32"/>
      <c r="BP1527" s="32"/>
      <c r="BQ1527" s="32"/>
      <c r="BR1527" s="32"/>
      <c r="BS1527" s="32"/>
      <c r="BT1527" s="32"/>
      <c r="BU1527" s="32"/>
      <c r="BV1527" s="32" t="s">
        <v>376</v>
      </c>
      <c r="BW1527" s="32" t="s">
        <v>376</v>
      </c>
      <c r="BX1527" s="32"/>
      <c r="BY1527" s="49"/>
      <c r="BZ1527" s="50"/>
      <c r="CA1527" s="50"/>
      <c r="CB1527" s="88" t="str">
        <f t="shared" si="143"/>
        <v>20140517</v>
      </c>
    </row>
    <row r="1528" spans="1:80" s="43" customFormat="1" ht="13.35" customHeight="1" x14ac:dyDescent="0.2">
      <c r="A1528" s="43">
        <v>1</v>
      </c>
      <c r="B1528" s="43">
        <v>20</v>
      </c>
      <c r="C1528" s="43">
        <v>2015</v>
      </c>
      <c r="D1528" s="43" t="s">
        <v>658</v>
      </c>
      <c r="E1528" s="43" t="s">
        <v>222</v>
      </c>
      <c r="F1528" s="43" t="s">
        <v>1327</v>
      </c>
      <c r="H1528" s="43" t="s">
        <v>1011</v>
      </c>
      <c r="I1528" s="43">
        <v>1</v>
      </c>
      <c r="J1528" s="61">
        <v>42024</v>
      </c>
      <c r="K1528" s="43" t="s">
        <v>588</v>
      </c>
      <c r="L1528" s="43" t="s">
        <v>1014</v>
      </c>
      <c r="M1528" s="43" t="s">
        <v>816</v>
      </c>
      <c r="N1528" s="46">
        <v>1</v>
      </c>
      <c r="O1528" s="46">
        <v>1</v>
      </c>
      <c r="P1528" s="43" t="s">
        <v>1141</v>
      </c>
      <c r="Q1528" s="43" t="s">
        <v>588</v>
      </c>
      <c r="R1528" s="43" t="s">
        <v>376</v>
      </c>
      <c r="AA1528" s="74">
        <v>1</v>
      </c>
      <c r="AB1528" s="74">
        <v>1</v>
      </c>
      <c r="AC1528" s="75">
        <v>0</v>
      </c>
      <c r="AD1528" s="43" t="s">
        <v>1033</v>
      </c>
      <c r="AE1528" s="47">
        <f t="shared" si="138"/>
        <v>0</v>
      </c>
      <c r="AF1528" s="47">
        <f t="shared" si="139"/>
        <v>1</v>
      </c>
      <c r="AG1528" s="47">
        <f t="shared" si="140"/>
        <v>0</v>
      </c>
      <c r="AH1528" s="43" t="s">
        <v>588</v>
      </c>
      <c r="AI1528" s="43" t="s">
        <v>1175</v>
      </c>
      <c r="AJ1528" s="43" t="s">
        <v>376</v>
      </c>
      <c r="AK1528" s="43" t="s">
        <v>658</v>
      </c>
      <c r="AL1528" s="43" t="s">
        <v>1017</v>
      </c>
      <c r="AM1528" s="43" t="s">
        <v>1018</v>
      </c>
      <c r="AN1528" s="43" t="s">
        <v>376</v>
      </c>
      <c r="AO1528" s="43" t="s">
        <v>658</v>
      </c>
      <c r="AQ1528" s="43">
        <v>2</v>
      </c>
      <c r="AU1528" s="43" t="s">
        <v>376</v>
      </c>
      <c r="AW1528" s="43" t="s">
        <v>30</v>
      </c>
      <c r="AZ1528" s="43" t="s">
        <v>30</v>
      </c>
      <c r="BB1528" s="48"/>
      <c r="BF1528" s="43">
        <v>1</v>
      </c>
      <c r="BG1528" s="43">
        <v>1</v>
      </c>
      <c r="BH1528" s="43">
        <v>1</v>
      </c>
      <c r="BI1528" s="43" t="s">
        <v>588</v>
      </c>
      <c r="BJ1528" s="43" t="s">
        <v>816</v>
      </c>
      <c r="BK1528" s="43">
        <v>2015</v>
      </c>
      <c r="BL1528" s="43" t="str">
        <f t="shared" si="141"/>
        <v>2015Liverpool</v>
      </c>
      <c r="BM1528" s="49" t="s">
        <v>588</v>
      </c>
      <c r="BV1528" s="43" t="s">
        <v>376</v>
      </c>
      <c r="BW1528" s="43" t="s">
        <v>376</v>
      </c>
      <c r="BY1528" s="49"/>
      <c r="BZ1528" s="50"/>
      <c r="CA1528" s="50"/>
      <c r="CB1528" s="88" t="str">
        <f t="shared" si="143"/>
        <v>20150120</v>
      </c>
    </row>
    <row r="1529" spans="1:80" s="43" customFormat="1" ht="13.35" customHeight="1" x14ac:dyDescent="0.2">
      <c r="A1529" s="43">
        <v>1</v>
      </c>
      <c r="B1529" s="43">
        <v>20</v>
      </c>
      <c r="C1529" s="43">
        <v>2015</v>
      </c>
      <c r="D1529" s="43" t="s">
        <v>658</v>
      </c>
      <c r="E1529" s="43" t="s">
        <v>222</v>
      </c>
      <c r="F1529" s="43" t="s">
        <v>1327</v>
      </c>
      <c r="H1529" s="43" t="s">
        <v>1011</v>
      </c>
      <c r="I1529" s="43">
        <v>1</v>
      </c>
      <c r="J1529" s="61">
        <v>42024</v>
      </c>
      <c r="K1529" s="43" t="s">
        <v>816</v>
      </c>
      <c r="L1529" s="43" t="s">
        <v>1014</v>
      </c>
      <c r="M1529" s="43" t="s">
        <v>588</v>
      </c>
      <c r="N1529" s="46">
        <v>1</v>
      </c>
      <c r="O1529" s="46">
        <v>1</v>
      </c>
      <c r="P1529" s="43" t="s">
        <v>1141</v>
      </c>
      <c r="Q1529" s="43" t="s">
        <v>588</v>
      </c>
      <c r="R1529" s="43" t="s">
        <v>376</v>
      </c>
      <c r="AA1529" s="74">
        <v>1</v>
      </c>
      <c r="AB1529" s="74">
        <v>1</v>
      </c>
      <c r="AC1529" s="75">
        <v>1</v>
      </c>
      <c r="AD1529" s="43" t="s">
        <v>1037</v>
      </c>
      <c r="AE1529" s="47">
        <f t="shared" si="138"/>
        <v>0</v>
      </c>
      <c r="AF1529" s="47">
        <f t="shared" si="139"/>
        <v>1</v>
      </c>
      <c r="AG1529" s="47">
        <f t="shared" si="140"/>
        <v>0</v>
      </c>
      <c r="AH1529" s="43" t="s">
        <v>1017</v>
      </c>
      <c r="AI1529" s="43" t="s">
        <v>1018</v>
      </c>
      <c r="AJ1529" s="43" t="s">
        <v>376</v>
      </c>
      <c r="AK1529" s="43" t="s">
        <v>658</v>
      </c>
      <c r="AL1529" s="43" t="s">
        <v>588</v>
      </c>
      <c r="AM1529" s="43" t="s">
        <v>1175</v>
      </c>
      <c r="AN1529" s="43" t="s">
        <v>376</v>
      </c>
      <c r="AO1529" s="43" t="s">
        <v>658</v>
      </c>
      <c r="AQ1529" s="43">
        <v>2</v>
      </c>
      <c r="AU1529" s="43" t="s">
        <v>376</v>
      </c>
      <c r="AW1529" s="43" t="s">
        <v>30</v>
      </c>
      <c r="AZ1529" s="43" t="s">
        <v>30</v>
      </c>
      <c r="BB1529" s="48"/>
      <c r="BF1529" s="43">
        <v>1</v>
      </c>
      <c r="BG1529" s="43">
        <v>1</v>
      </c>
      <c r="BH1529" s="43">
        <v>1</v>
      </c>
      <c r="BI1529" s="43" t="s">
        <v>816</v>
      </c>
      <c r="BJ1529" s="43" t="s">
        <v>588</v>
      </c>
      <c r="BK1529" s="43">
        <v>2015</v>
      </c>
      <c r="BL1529" s="43" t="str">
        <f t="shared" si="141"/>
        <v>2015Chelsea</v>
      </c>
      <c r="BM1529" s="49" t="s">
        <v>588</v>
      </c>
      <c r="BV1529" s="43" t="s">
        <v>376</v>
      </c>
      <c r="BW1529" s="43" t="s">
        <v>376</v>
      </c>
      <c r="BY1529" s="49"/>
      <c r="BZ1529" s="50"/>
      <c r="CA1529" s="50"/>
      <c r="CB1529" s="88" t="str">
        <f t="shared" si="143"/>
        <v>20150120</v>
      </c>
    </row>
    <row r="1530" spans="1:80" s="43" customFormat="1" ht="13.35" customHeight="1" x14ac:dyDescent="0.2">
      <c r="A1530" s="43">
        <v>1</v>
      </c>
      <c r="B1530" s="43">
        <v>21</v>
      </c>
      <c r="C1530" s="43">
        <v>2015</v>
      </c>
      <c r="D1530" s="43" t="s">
        <v>658</v>
      </c>
      <c r="E1530" s="43" t="s">
        <v>222</v>
      </c>
      <c r="F1530" s="43" t="s">
        <v>1327</v>
      </c>
      <c r="H1530" s="43" t="s">
        <v>1011</v>
      </c>
      <c r="I1530" s="43">
        <v>1</v>
      </c>
      <c r="J1530" s="61">
        <v>42025</v>
      </c>
      <c r="K1530" s="43" t="s">
        <v>813</v>
      </c>
      <c r="L1530" s="43" t="s">
        <v>3</v>
      </c>
      <c r="M1530" s="43" t="s">
        <v>1207</v>
      </c>
      <c r="N1530" s="46">
        <v>1</v>
      </c>
      <c r="O1530" s="46">
        <v>0</v>
      </c>
      <c r="P1530" s="43" t="s">
        <v>1222</v>
      </c>
      <c r="Q1530" s="43" t="s">
        <v>1017</v>
      </c>
      <c r="R1530" s="43" t="s">
        <v>376</v>
      </c>
      <c r="AA1530" s="74">
        <v>1</v>
      </c>
      <c r="AB1530" s="74">
        <v>0</v>
      </c>
      <c r="AC1530" s="75">
        <v>0</v>
      </c>
      <c r="AD1530" s="43" t="s">
        <v>1033</v>
      </c>
      <c r="AE1530" s="47">
        <f t="shared" si="138"/>
        <v>1</v>
      </c>
      <c r="AF1530" s="47">
        <f t="shared" si="139"/>
        <v>0</v>
      </c>
      <c r="AG1530" s="47">
        <f t="shared" si="140"/>
        <v>0</v>
      </c>
      <c r="AH1530" s="43" t="s">
        <v>1017</v>
      </c>
      <c r="AI1530" s="43" t="s">
        <v>1018</v>
      </c>
      <c r="AJ1530" s="43" t="s">
        <v>376</v>
      </c>
      <c r="AK1530" s="43" t="s">
        <v>658</v>
      </c>
      <c r="AL1530" s="43" t="s">
        <v>1097</v>
      </c>
      <c r="AM1530" s="43" t="s">
        <v>1098</v>
      </c>
      <c r="AN1530" s="43" t="s">
        <v>376</v>
      </c>
      <c r="AO1530" s="43" t="s">
        <v>658</v>
      </c>
      <c r="AQ1530" s="43">
        <v>2</v>
      </c>
      <c r="AU1530" s="43" t="s">
        <v>376</v>
      </c>
      <c r="AW1530" s="43" t="s">
        <v>30</v>
      </c>
      <c r="AZ1530" s="43" t="s">
        <v>30</v>
      </c>
      <c r="BB1530" s="48"/>
      <c r="BF1530" s="43">
        <v>1</v>
      </c>
      <c r="BG1530" s="43">
        <v>1</v>
      </c>
      <c r="BH1530" s="43">
        <v>3</v>
      </c>
      <c r="BI1530" s="43" t="s">
        <v>813</v>
      </c>
      <c r="BJ1530" s="43" t="s">
        <v>1207</v>
      </c>
      <c r="BK1530" s="43">
        <v>2015</v>
      </c>
      <c r="BL1530" s="43" t="str">
        <f t="shared" si="141"/>
        <v>2015Tottenham Hotspur</v>
      </c>
      <c r="BM1530" s="49" t="s">
        <v>813</v>
      </c>
      <c r="BV1530" s="43" t="s">
        <v>376</v>
      </c>
      <c r="BW1530" s="43" t="s">
        <v>376</v>
      </c>
      <c r="BY1530" s="49"/>
      <c r="BZ1530" s="50"/>
      <c r="CA1530" s="50"/>
      <c r="CB1530" s="88" t="str">
        <f t="shared" si="143"/>
        <v>20150121</v>
      </c>
    </row>
    <row r="1531" spans="1:80" s="43" customFormat="1" ht="13.35" customHeight="1" x14ac:dyDescent="0.2">
      <c r="A1531" s="43">
        <v>1</v>
      </c>
      <c r="B1531" s="43">
        <v>21</v>
      </c>
      <c r="C1531" s="43">
        <v>2015</v>
      </c>
      <c r="D1531" s="43" t="s">
        <v>658</v>
      </c>
      <c r="E1531" s="43" t="s">
        <v>222</v>
      </c>
      <c r="F1531" s="43" t="s">
        <v>1327</v>
      </c>
      <c r="H1531" s="43" t="s">
        <v>1011</v>
      </c>
      <c r="I1531" s="43">
        <v>1</v>
      </c>
      <c r="J1531" s="61">
        <v>42025</v>
      </c>
      <c r="K1531" s="43" t="s">
        <v>1207</v>
      </c>
      <c r="L1531" s="43" t="s">
        <v>4</v>
      </c>
      <c r="M1531" s="43" t="s">
        <v>813</v>
      </c>
      <c r="N1531" s="46">
        <v>0</v>
      </c>
      <c r="O1531" s="46">
        <v>1</v>
      </c>
      <c r="P1531" s="43" t="s">
        <v>1222</v>
      </c>
      <c r="Q1531" s="43" t="s">
        <v>1017</v>
      </c>
      <c r="R1531" s="43" t="s">
        <v>376</v>
      </c>
      <c r="AA1531" s="74">
        <v>0</v>
      </c>
      <c r="AB1531" s="74">
        <v>1</v>
      </c>
      <c r="AC1531" s="75">
        <v>0</v>
      </c>
      <c r="AD1531" s="43" t="s">
        <v>1037</v>
      </c>
      <c r="AE1531" s="47">
        <f t="shared" si="138"/>
        <v>0</v>
      </c>
      <c r="AF1531" s="47">
        <f t="shared" si="139"/>
        <v>0</v>
      </c>
      <c r="AG1531" s="47">
        <f t="shared" si="140"/>
        <v>1</v>
      </c>
      <c r="AH1531" s="43" t="s">
        <v>1097</v>
      </c>
      <c r="AI1531" s="43" t="s">
        <v>1098</v>
      </c>
      <c r="AJ1531" s="43" t="s">
        <v>376</v>
      </c>
      <c r="AK1531" s="43" t="s">
        <v>658</v>
      </c>
      <c r="AL1531" s="43" t="s">
        <v>1017</v>
      </c>
      <c r="AM1531" s="43" t="s">
        <v>1018</v>
      </c>
      <c r="AN1531" s="43" t="s">
        <v>376</v>
      </c>
      <c r="AO1531" s="43" t="s">
        <v>658</v>
      </c>
      <c r="AQ1531" s="43">
        <v>2</v>
      </c>
      <c r="AU1531" s="43" t="s">
        <v>376</v>
      </c>
      <c r="AW1531" s="43" t="s">
        <v>30</v>
      </c>
      <c r="AZ1531" s="43" t="s">
        <v>30</v>
      </c>
      <c r="BB1531" s="48"/>
      <c r="BF1531" s="43">
        <v>1</v>
      </c>
      <c r="BG1531" s="43">
        <v>3</v>
      </c>
      <c r="BH1531" s="43">
        <v>1</v>
      </c>
      <c r="BI1531" s="43" t="s">
        <v>1207</v>
      </c>
      <c r="BJ1531" s="43" t="s">
        <v>813</v>
      </c>
      <c r="BK1531" s="43">
        <v>2015</v>
      </c>
      <c r="BL1531" s="43" t="str">
        <f t="shared" si="141"/>
        <v>2015Sheffield United</v>
      </c>
      <c r="BM1531" s="49" t="s">
        <v>813</v>
      </c>
      <c r="BV1531" s="43" t="s">
        <v>376</v>
      </c>
      <c r="BW1531" s="43" t="s">
        <v>376</v>
      </c>
      <c r="BY1531" s="49"/>
      <c r="BZ1531" s="50"/>
      <c r="CA1531" s="50"/>
      <c r="CB1531" s="88" t="str">
        <f t="shared" si="143"/>
        <v>20150121</v>
      </c>
    </row>
    <row r="1532" spans="1:80" s="43" customFormat="1" ht="13.35" customHeight="1" x14ac:dyDescent="0.2">
      <c r="A1532" s="43">
        <v>1</v>
      </c>
      <c r="B1532" s="43">
        <v>27</v>
      </c>
      <c r="C1532" s="43">
        <v>2015</v>
      </c>
      <c r="D1532" s="43" t="s">
        <v>658</v>
      </c>
      <c r="E1532" s="43" t="s">
        <v>222</v>
      </c>
      <c r="F1532" s="43" t="s">
        <v>1327</v>
      </c>
      <c r="H1532" s="43" t="s">
        <v>1011</v>
      </c>
      <c r="I1532" s="43">
        <v>2</v>
      </c>
      <c r="J1532" s="61">
        <v>42031</v>
      </c>
      <c r="K1532" s="43" t="s">
        <v>816</v>
      </c>
      <c r="L1532" s="43" t="s">
        <v>3</v>
      </c>
      <c r="M1532" s="43" t="s">
        <v>588</v>
      </c>
      <c r="N1532" s="46">
        <v>1</v>
      </c>
      <c r="O1532" s="46">
        <v>0</v>
      </c>
      <c r="P1532" s="43" t="s">
        <v>1234</v>
      </c>
      <c r="Q1532" s="43" t="s">
        <v>1017</v>
      </c>
      <c r="R1532" s="43" t="s">
        <v>376</v>
      </c>
      <c r="S1532" s="43" t="s">
        <v>1396</v>
      </c>
      <c r="AA1532" s="74">
        <v>2</v>
      </c>
      <c r="AB1532" s="74">
        <v>1</v>
      </c>
      <c r="AC1532" s="75">
        <v>1</v>
      </c>
      <c r="AD1532" s="43" t="s">
        <v>1033</v>
      </c>
      <c r="AE1532" s="47">
        <f t="shared" si="138"/>
        <v>1</v>
      </c>
      <c r="AF1532" s="47">
        <f t="shared" si="139"/>
        <v>0</v>
      </c>
      <c r="AG1532" s="47">
        <f t="shared" si="140"/>
        <v>0</v>
      </c>
      <c r="AH1532" s="43" t="s">
        <v>1017</v>
      </c>
      <c r="AI1532" s="43" t="s">
        <v>1018</v>
      </c>
      <c r="AJ1532" s="43" t="s">
        <v>376</v>
      </c>
      <c r="AK1532" s="43" t="s">
        <v>658</v>
      </c>
      <c r="AL1532" s="43" t="s">
        <v>588</v>
      </c>
      <c r="AM1532" s="43" t="s">
        <v>1175</v>
      </c>
      <c r="AN1532" s="43" t="s">
        <v>376</v>
      </c>
      <c r="AO1532" s="43" t="s">
        <v>658</v>
      </c>
      <c r="AQ1532" s="43">
        <v>2</v>
      </c>
      <c r="AU1532" s="43" t="s">
        <v>376</v>
      </c>
      <c r="AW1532" s="43" t="s">
        <v>30</v>
      </c>
      <c r="AZ1532" s="43" t="s">
        <v>30</v>
      </c>
      <c r="BB1532" s="48"/>
      <c r="BF1532" s="43">
        <v>1</v>
      </c>
      <c r="BG1532" s="43">
        <v>1</v>
      </c>
      <c r="BH1532" s="43">
        <v>1</v>
      </c>
      <c r="BI1532" s="43" t="s">
        <v>816</v>
      </c>
      <c r="BJ1532" s="43" t="s">
        <v>588</v>
      </c>
      <c r="BK1532" s="43">
        <v>2015</v>
      </c>
      <c r="BL1532" s="43" t="str">
        <f t="shared" si="141"/>
        <v>2015Chelsea</v>
      </c>
      <c r="BM1532" s="49" t="s">
        <v>816</v>
      </c>
      <c r="BV1532" s="43" t="s">
        <v>376</v>
      </c>
      <c r="BW1532" s="43" t="s">
        <v>376</v>
      </c>
      <c r="BY1532" s="49"/>
      <c r="BZ1532" s="50"/>
      <c r="CA1532" s="50"/>
      <c r="CB1532" s="88" t="str">
        <f t="shared" si="143"/>
        <v>20150127</v>
      </c>
    </row>
    <row r="1533" spans="1:80" s="43" customFormat="1" ht="13.35" customHeight="1" x14ac:dyDescent="0.2">
      <c r="A1533" s="43">
        <v>1</v>
      </c>
      <c r="B1533" s="43">
        <v>27</v>
      </c>
      <c r="C1533" s="43">
        <v>2015</v>
      </c>
      <c r="D1533" s="43" t="s">
        <v>658</v>
      </c>
      <c r="E1533" s="43" t="s">
        <v>222</v>
      </c>
      <c r="F1533" s="43" t="s">
        <v>1327</v>
      </c>
      <c r="H1533" s="43" t="s">
        <v>1011</v>
      </c>
      <c r="I1533" s="43">
        <v>2</v>
      </c>
      <c r="J1533" s="61">
        <v>42031</v>
      </c>
      <c r="K1533" s="43" t="s">
        <v>588</v>
      </c>
      <c r="L1533" s="43" t="s">
        <v>4</v>
      </c>
      <c r="M1533" s="43" t="s">
        <v>816</v>
      </c>
      <c r="N1533" s="46">
        <v>0</v>
      </c>
      <c r="O1533" s="46">
        <v>1</v>
      </c>
      <c r="P1533" s="43" t="s">
        <v>1234</v>
      </c>
      <c r="Q1533" s="43" t="s">
        <v>1017</v>
      </c>
      <c r="R1533" s="43" t="s">
        <v>376</v>
      </c>
      <c r="S1533" s="43" t="s">
        <v>1396</v>
      </c>
      <c r="AA1533" s="74">
        <v>1</v>
      </c>
      <c r="AB1533" s="74">
        <v>2</v>
      </c>
      <c r="AC1533" s="75">
        <v>0</v>
      </c>
      <c r="AD1533" s="43" t="s">
        <v>1037</v>
      </c>
      <c r="AE1533" s="47">
        <f t="shared" si="138"/>
        <v>0</v>
      </c>
      <c r="AF1533" s="47">
        <f t="shared" si="139"/>
        <v>0</v>
      </c>
      <c r="AG1533" s="47">
        <f t="shared" si="140"/>
        <v>1</v>
      </c>
      <c r="AH1533" s="43" t="s">
        <v>588</v>
      </c>
      <c r="AI1533" s="43" t="s">
        <v>1175</v>
      </c>
      <c r="AJ1533" s="43" t="s">
        <v>376</v>
      </c>
      <c r="AK1533" s="43" t="s">
        <v>658</v>
      </c>
      <c r="AL1533" s="43" t="s">
        <v>1017</v>
      </c>
      <c r="AM1533" s="43" t="s">
        <v>1018</v>
      </c>
      <c r="AN1533" s="43" t="s">
        <v>376</v>
      </c>
      <c r="AO1533" s="43" t="s">
        <v>658</v>
      </c>
      <c r="AQ1533" s="43">
        <v>2</v>
      </c>
      <c r="AS1533" s="43">
        <v>1</v>
      </c>
      <c r="AU1533" s="43" t="s">
        <v>376</v>
      </c>
      <c r="AW1533" s="43" t="s">
        <v>30</v>
      </c>
      <c r="AZ1533" s="43" t="s">
        <v>30</v>
      </c>
      <c r="BB1533" s="48"/>
      <c r="BF1533" s="43">
        <v>1</v>
      </c>
      <c r="BG1533" s="43">
        <v>1</v>
      </c>
      <c r="BH1533" s="43">
        <v>1</v>
      </c>
      <c r="BI1533" s="43" t="s">
        <v>588</v>
      </c>
      <c r="BJ1533" s="43" t="s">
        <v>816</v>
      </c>
      <c r="BK1533" s="43">
        <v>2015</v>
      </c>
      <c r="BL1533" s="43" t="str">
        <f t="shared" si="141"/>
        <v>2015Liverpool</v>
      </c>
      <c r="BM1533" s="49" t="s">
        <v>816</v>
      </c>
      <c r="BV1533" s="43" t="s">
        <v>376</v>
      </c>
      <c r="BW1533" s="43" t="s">
        <v>376</v>
      </c>
      <c r="BY1533" s="49"/>
      <c r="BZ1533" s="50"/>
      <c r="CA1533" s="50"/>
      <c r="CB1533" s="88" t="str">
        <f t="shared" si="143"/>
        <v>20150127</v>
      </c>
    </row>
    <row r="1534" spans="1:80" s="43" customFormat="1" ht="13.35" customHeight="1" x14ac:dyDescent="0.2">
      <c r="A1534" s="43">
        <v>1</v>
      </c>
      <c r="B1534" s="43">
        <v>28</v>
      </c>
      <c r="C1534" s="43">
        <v>2015</v>
      </c>
      <c r="D1534" s="43" t="s">
        <v>658</v>
      </c>
      <c r="E1534" s="43" t="s">
        <v>222</v>
      </c>
      <c r="F1534" s="43" t="s">
        <v>1327</v>
      </c>
      <c r="H1534" s="43" t="s">
        <v>1011</v>
      </c>
      <c r="I1534" s="43">
        <v>2</v>
      </c>
      <c r="J1534" s="61">
        <v>42032</v>
      </c>
      <c r="K1534" s="43" t="s">
        <v>1207</v>
      </c>
      <c r="L1534" s="43" t="s">
        <v>1014</v>
      </c>
      <c r="M1534" s="43" t="s">
        <v>813</v>
      </c>
      <c r="N1534" s="46">
        <v>2</v>
      </c>
      <c r="O1534" s="46">
        <v>2</v>
      </c>
      <c r="P1534" s="43" t="s">
        <v>1163</v>
      </c>
      <c r="Q1534" s="43" t="s">
        <v>1097</v>
      </c>
      <c r="R1534" s="43" t="s">
        <v>376</v>
      </c>
      <c r="AA1534" s="74">
        <v>2</v>
      </c>
      <c r="AB1534" s="74">
        <v>3</v>
      </c>
      <c r="AC1534" s="75">
        <v>0</v>
      </c>
      <c r="AD1534" s="43" t="s">
        <v>1033</v>
      </c>
      <c r="AE1534" s="47">
        <f t="shared" si="138"/>
        <v>0</v>
      </c>
      <c r="AF1534" s="47">
        <f t="shared" si="139"/>
        <v>1</v>
      </c>
      <c r="AG1534" s="47">
        <f t="shared" si="140"/>
        <v>0</v>
      </c>
      <c r="AH1534" s="43" t="s">
        <v>1097</v>
      </c>
      <c r="AI1534" s="43" t="s">
        <v>1098</v>
      </c>
      <c r="AJ1534" s="43" t="s">
        <v>376</v>
      </c>
      <c r="AK1534" s="43" t="s">
        <v>658</v>
      </c>
      <c r="AL1534" s="43" t="s">
        <v>1017</v>
      </c>
      <c r="AM1534" s="43" t="s">
        <v>1018</v>
      </c>
      <c r="AN1534" s="43" t="s">
        <v>376</v>
      </c>
      <c r="AO1534" s="43" t="s">
        <v>658</v>
      </c>
      <c r="AQ1534" s="43">
        <v>2</v>
      </c>
      <c r="AS1534" s="43">
        <v>1</v>
      </c>
      <c r="AU1534" s="43" t="s">
        <v>376</v>
      </c>
      <c r="AW1534" s="43" t="s">
        <v>30</v>
      </c>
      <c r="AZ1534" s="43" t="s">
        <v>30</v>
      </c>
      <c r="BB1534" s="48"/>
      <c r="BF1534" s="43">
        <v>1</v>
      </c>
      <c r="BG1534" s="43">
        <v>3</v>
      </c>
      <c r="BH1534" s="43">
        <v>1</v>
      </c>
      <c r="BI1534" s="43" t="s">
        <v>1207</v>
      </c>
      <c r="BJ1534" s="43" t="s">
        <v>813</v>
      </c>
      <c r="BK1534" s="43">
        <v>2015</v>
      </c>
      <c r="BL1534" s="43" t="str">
        <f t="shared" si="141"/>
        <v>2015Sheffield United</v>
      </c>
      <c r="BM1534" s="49" t="s">
        <v>1207</v>
      </c>
      <c r="BV1534" s="43" t="s">
        <v>376</v>
      </c>
      <c r="BW1534" s="43" t="s">
        <v>376</v>
      </c>
      <c r="BY1534" s="47"/>
      <c r="BZ1534" s="50"/>
      <c r="CA1534" s="50"/>
      <c r="CB1534" s="88" t="str">
        <f t="shared" si="143"/>
        <v>20150128</v>
      </c>
    </row>
    <row r="1535" spans="1:80" s="43" customFormat="1" ht="13.35" customHeight="1" x14ac:dyDescent="0.2">
      <c r="A1535" s="43">
        <v>1</v>
      </c>
      <c r="B1535" s="43">
        <v>28</v>
      </c>
      <c r="C1535" s="43">
        <v>2015</v>
      </c>
      <c r="D1535" s="43" t="s">
        <v>658</v>
      </c>
      <c r="E1535" s="43" t="s">
        <v>222</v>
      </c>
      <c r="F1535" s="43" t="s">
        <v>1327</v>
      </c>
      <c r="H1535" s="43" t="s">
        <v>1011</v>
      </c>
      <c r="I1535" s="43">
        <v>2</v>
      </c>
      <c r="J1535" s="61">
        <v>42032</v>
      </c>
      <c r="K1535" s="43" t="s">
        <v>813</v>
      </c>
      <c r="L1535" s="43" t="s">
        <v>1014</v>
      </c>
      <c r="M1535" s="43" t="s">
        <v>1207</v>
      </c>
      <c r="N1535" s="46">
        <v>2</v>
      </c>
      <c r="O1535" s="46">
        <v>2</v>
      </c>
      <c r="P1535" s="43" t="s">
        <v>1163</v>
      </c>
      <c r="Q1535" s="43" t="s">
        <v>1097</v>
      </c>
      <c r="R1535" s="43" t="s">
        <v>376</v>
      </c>
      <c r="AA1535" s="74">
        <v>3</v>
      </c>
      <c r="AB1535" s="74">
        <v>2</v>
      </c>
      <c r="AC1535" s="75">
        <v>2</v>
      </c>
      <c r="AD1535" s="43" t="s">
        <v>1037</v>
      </c>
      <c r="AE1535" s="47">
        <f t="shared" si="138"/>
        <v>0</v>
      </c>
      <c r="AF1535" s="47">
        <f t="shared" si="139"/>
        <v>1</v>
      </c>
      <c r="AG1535" s="47">
        <f t="shared" si="140"/>
        <v>0</v>
      </c>
      <c r="AH1535" s="43" t="s">
        <v>1017</v>
      </c>
      <c r="AI1535" s="43" t="s">
        <v>1018</v>
      </c>
      <c r="AJ1535" s="43" t="s">
        <v>376</v>
      </c>
      <c r="AK1535" s="43" t="s">
        <v>658</v>
      </c>
      <c r="AL1535" s="43" t="s">
        <v>1097</v>
      </c>
      <c r="AM1535" s="43" t="s">
        <v>1098</v>
      </c>
      <c r="AN1535" s="43" t="s">
        <v>376</v>
      </c>
      <c r="AO1535" s="43" t="s">
        <v>658</v>
      </c>
      <c r="AQ1535" s="43">
        <v>2</v>
      </c>
      <c r="AU1535" s="43" t="s">
        <v>376</v>
      </c>
      <c r="AW1535" s="43" t="s">
        <v>30</v>
      </c>
      <c r="AZ1535" s="43" t="s">
        <v>30</v>
      </c>
      <c r="BB1535" s="48"/>
      <c r="BF1535" s="43">
        <v>1</v>
      </c>
      <c r="BG1535" s="43">
        <v>1</v>
      </c>
      <c r="BH1535" s="43">
        <v>3</v>
      </c>
      <c r="BI1535" s="43" t="s">
        <v>813</v>
      </c>
      <c r="BJ1535" s="43" t="s">
        <v>1207</v>
      </c>
      <c r="BK1535" s="43">
        <v>2015</v>
      </c>
      <c r="BL1535" s="43" t="str">
        <f t="shared" si="141"/>
        <v>2015Tottenham Hotspur</v>
      </c>
      <c r="BM1535" s="49" t="s">
        <v>1207</v>
      </c>
      <c r="BV1535" s="43" t="s">
        <v>376</v>
      </c>
      <c r="BW1535" s="43" t="s">
        <v>376</v>
      </c>
      <c r="BY1535" s="47"/>
      <c r="BZ1535" s="50"/>
      <c r="CA1535" s="50"/>
      <c r="CB1535" s="88" t="str">
        <f t="shared" si="143"/>
        <v>20150128</v>
      </c>
    </row>
    <row r="1536" spans="1:80" s="43" customFormat="1" ht="13.35" customHeight="1" x14ac:dyDescent="0.2">
      <c r="A1536" s="43">
        <v>3</v>
      </c>
      <c r="B1536" s="43">
        <v>1</v>
      </c>
      <c r="C1536" s="43">
        <v>2015</v>
      </c>
      <c r="D1536" s="43" t="s">
        <v>658</v>
      </c>
      <c r="E1536" s="43" t="s">
        <v>222</v>
      </c>
      <c r="F1536" s="43" t="s">
        <v>1327</v>
      </c>
      <c r="H1536" s="43" t="s">
        <v>40</v>
      </c>
      <c r="J1536" s="61">
        <v>42064</v>
      </c>
      <c r="K1536" s="43" t="s">
        <v>816</v>
      </c>
      <c r="L1536" s="43" t="s">
        <v>3</v>
      </c>
      <c r="M1536" s="43" t="s">
        <v>813</v>
      </c>
      <c r="N1536" s="46">
        <v>2</v>
      </c>
      <c r="O1536" s="46">
        <v>0</v>
      </c>
      <c r="P1536" s="43" t="s">
        <v>1415</v>
      </c>
      <c r="Q1536" s="43" t="s">
        <v>1017</v>
      </c>
      <c r="R1536" s="43" t="s">
        <v>376</v>
      </c>
      <c r="AE1536" s="47">
        <f t="shared" si="138"/>
        <v>1</v>
      </c>
      <c r="AF1536" s="47">
        <f t="shared" si="139"/>
        <v>0</v>
      </c>
      <c r="AG1536" s="47">
        <f t="shared" si="140"/>
        <v>0</v>
      </c>
      <c r="AH1536" s="43" t="s">
        <v>1017</v>
      </c>
      <c r="AI1536" s="43" t="s">
        <v>1018</v>
      </c>
      <c r="AJ1536" s="43" t="s">
        <v>376</v>
      </c>
      <c r="AK1536" s="43" t="s">
        <v>658</v>
      </c>
      <c r="AL1536" s="43" t="s">
        <v>1017</v>
      </c>
      <c r="AM1536" s="43" t="s">
        <v>1018</v>
      </c>
      <c r="AN1536" s="43" t="s">
        <v>376</v>
      </c>
      <c r="AO1536" s="43" t="s">
        <v>658</v>
      </c>
      <c r="AQ1536" s="43">
        <v>1</v>
      </c>
      <c r="AS1536" s="43" t="s">
        <v>1393</v>
      </c>
      <c r="AU1536" s="43" t="s">
        <v>376</v>
      </c>
      <c r="AW1536" s="43" t="s">
        <v>30</v>
      </c>
      <c r="AZ1536" s="46" t="s">
        <v>30</v>
      </c>
      <c r="BB1536" s="48" t="s">
        <v>30</v>
      </c>
      <c r="BC1536" s="43" t="s">
        <v>30</v>
      </c>
      <c r="BF1536" s="43">
        <v>1</v>
      </c>
      <c r="BG1536" s="43">
        <v>1</v>
      </c>
      <c r="BH1536" s="43">
        <v>1</v>
      </c>
      <c r="BI1536" s="43" t="s">
        <v>816</v>
      </c>
      <c r="BJ1536" s="43" t="s">
        <v>813</v>
      </c>
      <c r="BK1536" s="43">
        <v>2015</v>
      </c>
      <c r="BL1536" s="43" t="str">
        <f t="shared" si="141"/>
        <v>2015Chelsea</v>
      </c>
      <c r="BM1536" s="49" t="s">
        <v>1017</v>
      </c>
      <c r="BV1536" s="43" t="s">
        <v>376</v>
      </c>
      <c r="BW1536" s="43" t="s">
        <v>376</v>
      </c>
      <c r="BY1536" s="49"/>
      <c r="BZ1536" s="50"/>
      <c r="CA1536" s="50"/>
      <c r="CB1536" s="88" t="str">
        <f t="shared" si="143"/>
        <v>20150301</v>
      </c>
    </row>
    <row r="1537" spans="1:80" s="43" customFormat="1" ht="13.35" customHeight="1" x14ac:dyDescent="0.2">
      <c r="A1537" s="43">
        <v>3</v>
      </c>
      <c r="B1537" s="43">
        <v>1</v>
      </c>
      <c r="C1537" s="43">
        <v>2015</v>
      </c>
      <c r="D1537" s="43" t="s">
        <v>658</v>
      </c>
      <c r="E1537" s="43" t="s">
        <v>222</v>
      </c>
      <c r="F1537" s="43" t="s">
        <v>1327</v>
      </c>
      <c r="H1537" s="43" t="s">
        <v>40</v>
      </c>
      <c r="J1537" s="61">
        <v>42064</v>
      </c>
      <c r="K1537" s="43" t="s">
        <v>813</v>
      </c>
      <c r="L1537" s="43" t="s">
        <v>4</v>
      </c>
      <c r="M1537" s="43" t="s">
        <v>816</v>
      </c>
      <c r="N1537" s="46">
        <v>0</v>
      </c>
      <c r="O1537" s="46">
        <v>2</v>
      </c>
      <c r="P1537" s="43" t="s">
        <v>1415</v>
      </c>
      <c r="Q1537" s="43" t="s">
        <v>1017</v>
      </c>
      <c r="R1537" s="43" t="s">
        <v>376</v>
      </c>
      <c r="AE1537" s="47">
        <f t="shared" si="138"/>
        <v>0</v>
      </c>
      <c r="AF1537" s="47">
        <f t="shared" si="139"/>
        <v>0</v>
      </c>
      <c r="AG1537" s="47">
        <f t="shared" si="140"/>
        <v>1</v>
      </c>
      <c r="AH1537" s="43" t="s">
        <v>1017</v>
      </c>
      <c r="AI1537" s="43" t="s">
        <v>1018</v>
      </c>
      <c r="AJ1537" s="43" t="s">
        <v>376</v>
      </c>
      <c r="AK1537" s="43" t="s">
        <v>658</v>
      </c>
      <c r="AL1537" s="43" t="s">
        <v>1017</v>
      </c>
      <c r="AM1537" s="43" t="s">
        <v>1018</v>
      </c>
      <c r="AN1537" s="43" t="s">
        <v>376</v>
      </c>
      <c r="AO1537" s="43" t="s">
        <v>658</v>
      </c>
      <c r="AQ1537" s="43">
        <v>1</v>
      </c>
      <c r="AS1537" s="43">
        <v>1</v>
      </c>
      <c r="AU1537" s="43" t="s">
        <v>376</v>
      </c>
      <c r="AW1537" s="43" t="s">
        <v>30</v>
      </c>
      <c r="AZ1537" s="43" t="s">
        <v>30</v>
      </c>
      <c r="BB1537" s="48"/>
      <c r="BC1537" s="43" t="s">
        <v>30</v>
      </c>
      <c r="BF1537" s="43">
        <v>1</v>
      </c>
      <c r="BG1537" s="43">
        <v>1</v>
      </c>
      <c r="BH1537" s="43">
        <v>1</v>
      </c>
      <c r="BI1537" s="43" t="s">
        <v>813</v>
      </c>
      <c r="BJ1537" s="43" t="s">
        <v>816</v>
      </c>
      <c r="BK1537" s="43">
        <v>2015</v>
      </c>
      <c r="BL1537" s="43" t="str">
        <f t="shared" si="141"/>
        <v>2015Tottenham Hotspur</v>
      </c>
      <c r="BM1537" s="49" t="s">
        <v>1017</v>
      </c>
      <c r="BV1537" s="43" t="s">
        <v>376</v>
      </c>
      <c r="BW1537" s="43" t="s">
        <v>376</v>
      </c>
      <c r="BY1537" s="49"/>
      <c r="BZ1537" s="50"/>
      <c r="CA1537" s="50"/>
      <c r="CB1537" s="88" t="str">
        <f t="shared" si="143"/>
        <v>20150301</v>
      </c>
    </row>
    <row r="1538" spans="1:80" s="43" customFormat="1" ht="13.35" customHeight="1" x14ac:dyDescent="0.2">
      <c r="A1538" s="43">
        <v>4</v>
      </c>
      <c r="B1538" s="43">
        <v>18</v>
      </c>
      <c r="C1538" s="43">
        <v>2015</v>
      </c>
      <c r="D1538" s="43" t="s">
        <v>658</v>
      </c>
      <c r="E1538" s="43" t="s">
        <v>222</v>
      </c>
      <c r="F1538" s="43" t="s">
        <v>1010</v>
      </c>
      <c r="H1538" s="43" t="s">
        <v>1011</v>
      </c>
      <c r="J1538" s="61">
        <v>42112</v>
      </c>
      <c r="K1538" s="49" t="s">
        <v>587</v>
      </c>
      <c r="L1538" s="43" t="s">
        <v>3</v>
      </c>
      <c r="M1538" s="49" t="s">
        <v>1217</v>
      </c>
      <c r="N1538" s="46">
        <v>2</v>
      </c>
      <c r="O1538" s="46">
        <v>1</v>
      </c>
      <c r="P1538" s="43" t="s">
        <v>1415</v>
      </c>
      <c r="Q1538" s="43" t="s">
        <v>1017</v>
      </c>
      <c r="R1538" s="43" t="s">
        <v>376</v>
      </c>
      <c r="S1538" s="43" t="s">
        <v>1396</v>
      </c>
      <c r="AE1538" s="47">
        <f t="shared" ref="AE1538:AE1601" si="144">IF(L1538="W",1,0)</f>
        <v>1</v>
      </c>
      <c r="AF1538" s="47">
        <f t="shared" ref="AF1538:AF1601" si="145">IF(L1538="T",1,0)</f>
        <v>0</v>
      </c>
      <c r="AG1538" s="47">
        <f t="shared" ref="AG1538:AG1601" si="146">IF(L1538="L",1,0)</f>
        <v>0</v>
      </c>
      <c r="AH1538" s="43" t="s">
        <v>1017</v>
      </c>
      <c r="AI1538" s="43" t="s">
        <v>1018</v>
      </c>
      <c r="AJ1538" s="43" t="s">
        <v>376</v>
      </c>
      <c r="AK1538" s="43" t="s">
        <v>658</v>
      </c>
      <c r="AL1538" s="43" t="s">
        <v>1217</v>
      </c>
      <c r="AM1538" s="43" t="s">
        <v>1036</v>
      </c>
      <c r="AN1538" s="43" t="s">
        <v>376</v>
      </c>
      <c r="AO1538" s="43" t="s">
        <v>658</v>
      </c>
      <c r="AQ1538" s="43">
        <v>2</v>
      </c>
      <c r="AU1538" s="43" t="s">
        <v>376</v>
      </c>
      <c r="AW1538" s="43" t="s">
        <v>30</v>
      </c>
      <c r="AY1538" s="43" t="s">
        <v>30</v>
      </c>
      <c r="BB1538" s="48"/>
      <c r="BF1538" s="43">
        <v>1</v>
      </c>
      <c r="BG1538" s="43">
        <v>1</v>
      </c>
      <c r="BH1538" s="43">
        <v>2</v>
      </c>
      <c r="BI1538" s="43" t="s">
        <v>587</v>
      </c>
      <c r="BJ1538" s="43" t="s">
        <v>1217</v>
      </c>
      <c r="BK1538" s="43">
        <v>2015</v>
      </c>
      <c r="BL1538" s="43" t="str">
        <f t="shared" ref="BL1538:BL1601" si="147">BK1538&amp;BI1538</f>
        <v>2015Arsenal</v>
      </c>
      <c r="BM1538" s="49" t="s">
        <v>1017</v>
      </c>
      <c r="BV1538" s="43" t="s">
        <v>376</v>
      </c>
      <c r="BW1538" s="43" t="s">
        <v>376</v>
      </c>
      <c r="BY1538" s="49"/>
      <c r="BZ1538" s="50"/>
      <c r="CA1538" s="50"/>
      <c r="CB1538" s="88" t="str">
        <f t="shared" ref="CB1538:CB1601" si="148">IF(OR(C1538="",A1538="",B1538=""),"",TEXT(C1538,"0000")&amp;TEXT(A1538,"00")&amp;TEXT(B1538,"00"))</f>
        <v>20150418</v>
      </c>
    </row>
    <row r="1539" spans="1:80" s="43" customFormat="1" ht="13.35" customHeight="1" x14ac:dyDescent="0.2">
      <c r="A1539" s="43">
        <v>4</v>
      </c>
      <c r="B1539" s="43">
        <v>18</v>
      </c>
      <c r="C1539" s="43">
        <v>2015</v>
      </c>
      <c r="D1539" s="43" t="s">
        <v>658</v>
      </c>
      <c r="E1539" s="43" t="s">
        <v>222</v>
      </c>
      <c r="F1539" s="43" t="s">
        <v>1010</v>
      </c>
      <c r="H1539" s="43" t="s">
        <v>1011</v>
      </c>
      <c r="J1539" s="61">
        <v>42112</v>
      </c>
      <c r="K1539" s="49" t="s">
        <v>1217</v>
      </c>
      <c r="L1539" s="43" t="s">
        <v>4</v>
      </c>
      <c r="M1539" s="49" t="s">
        <v>587</v>
      </c>
      <c r="N1539" s="46">
        <v>1</v>
      </c>
      <c r="O1539" s="46">
        <v>2</v>
      </c>
      <c r="P1539" s="43" t="s">
        <v>1415</v>
      </c>
      <c r="Q1539" s="43" t="s">
        <v>1017</v>
      </c>
      <c r="R1539" s="43" t="s">
        <v>376</v>
      </c>
      <c r="S1539" s="43" t="s">
        <v>1396</v>
      </c>
      <c r="AE1539" s="47">
        <f t="shared" si="144"/>
        <v>0</v>
      </c>
      <c r="AF1539" s="47">
        <f t="shared" si="145"/>
        <v>0</v>
      </c>
      <c r="AG1539" s="47">
        <f t="shared" si="146"/>
        <v>1</v>
      </c>
      <c r="AH1539" s="43" t="s">
        <v>1217</v>
      </c>
      <c r="AI1539" s="43" t="s">
        <v>1036</v>
      </c>
      <c r="AJ1539" s="43" t="s">
        <v>376</v>
      </c>
      <c r="AK1539" s="43" t="s">
        <v>658</v>
      </c>
      <c r="AL1539" s="43" t="s">
        <v>1017</v>
      </c>
      <c r="AM1539" s="43" t="s">
        <v>1018</v>
      </c>
      <c r="AN1539" s="43" t="s">
        <v>376</v>
      </c>
      <c r="AO1539" s="43" t="s">
        <v>658</v>
      </c>
      <c r="AQ1539" s="43">
        <v>2</v>
      </c>
      <c r="AS1539" s="43">
        <v>1</v>
      </c>
      <c r="AU1539" s="43" t="s">
        <v>376</v>
      </c>
      <c r="AW1539" s="43" t="s">
        <v>30</v>
      </c>
      <c r="AY1539" s="43" t="s">
        <v>30</v>
      </c>
      <c r="BB1539" s="48"/>
      <c r="BF1539" s="43">
        <v>1</v>
      </c>
      <c r="BG1539" s="43">
        <v>2</v>
      </c>
      <c r="BH1539" s="43">
        <v>1</v>
      </c>
      <c r="BI1539" s="43" t="s">
        <v>1217</v>
      </c>
      <c r="BJ1539" s="43" t="s">
        <v>587</v>
      </c>
      <c r="BK1539" s="43">
        <v>2015</v>
      </c>
      <c r="BL1539" s="43" t="str">
        <f t="shared" si="147"/>
        <v>2015Reading</v>
      </c>
      <c r="BM1539" s="49" t="s">
        <v>1017</v>
      </c>
      <c r="BV1539" s="43" t="s">
        <v>376</v>
      </c>
      <c r="BW1539" s="43" t="s">
        <v>376</v>
      </c>
      <c r="BY1539" s="49"/>
      <c r="BZ1539" s="50"/>
      <c r="CA1539" s="50"/>
      <c r="CB1539" s="88" t="str">
        <f t="shared" si="148"/>
        <v>20150418</v>
      </c>
    </row>
    <row r="1540" spans="1:80" s="43" customFormat="1" ht="13.35" customHeight="1" x14ac:dyDescent="0.2">
      <c r="A1540" s="43">
        <v>4</v>
      </c>
      <c r="B1540" s="43">
        <v>19</v>
      </c>
      <c r="C1540" s="43">
        <v>2015</v>
      </c>
      <c r="D1540" s="43" t="s">
        <v>658</v>
      </c>
      <c r="E1540" s="43" t="s">
        <v>222</v>
      </c>
      <c r="F1540" s="43" t="s">
        <v>1010</v>
      </c>
      <c r="H1540" s="43" t="s">
        <v>1011</v>
      </c>
      <c r="J1540" s="61">
        <v>42113</v>
      </c>
      <c r="K1540" s="49" t="s">
        <v>806</v>
      </c>
      <c r="L1540" s="43" t="s">
        <v>3</v>
      </c>
      <c r="M1540" s="43" t="s">
        <v>588</v>
      </c>
      <c r="N1540" s="46">
        <v>2</v>
      </c>
      <c r="O1540" s="46">
        <v>1</v>
      </c>
      <c r="P1540" s="43" t="s">
        <v>1415</v>
      </c>
      <c r="Q1540" s="43" t="s">
        <v>1017</v>
      </c>
      <c r="R1540" s="43" t="s">
        <v>376</v>
      </c>
      <c r="AE1540" s="47">
        <f t="shared" si="144"/>
        <v>1</v>
      </c>
      <c r="AF1540" s="47">
        <f t="shared" si="145"/>
        <v>0</v>
      </c>
      <c r="AG1540" s="47">
        <f t="shared" si="146"/>
        <v>0</v>
      </c>
      <c r="AH1540" s="43" t="s">
        <v>1111</v>
      </c>
      <c r="AI1540" s="43" t="s">
        <v>1126</v>
      </c>
      <c r="AJ1540" s="43" t="s">
        <v>376</v>
      </c>
      <c r="AK1540" s="43" t="s">
        <v>658</v>
      </c>
      <c r="AL1540" s="43" t="s">
        <v>588</v>
      </c>
      <c r="AM1540" s="43" t="s">
        <v>1175</v>
      </c>
      <c r="AN1540" s="43" t="s">
        <v>376</v>
      </c>
      <c r="AO1540" s="43" t="s">
        <v>658</v>
      </c>
      <c r="AQ1540" s="43">
        <v>2</v>
      </c>
      <c r="AU1540" s="43" t="s">
        <v>376</v>
      </c>
      <c r="AW1540" s="43" t="s">
        <v>30</v>
      </c>
      <c r="AY1540" s="43" t="s">
        <v>30</v>
      </c>
      <c r="BB1540" s="48"/>
      <c r="BF1540" s="43">
        <v>1</v>
      </c>
      <c r="BG1540" s="43">
        <v>1</v>
      </c>
      <c r="BH1540" s="43">
        <v>1</v>
      </c>
      <c r="BI1540" s="43" t="s">
        <v>806</v>
      </c>
      <c r="BJ1540" s="43" t="s">
        <v>588</v>
      </c>
      <c r="BK1540" s="43">
        <v>2015</v>
      </c>
      <c r="BL1540" s="43" t="str">
        <f t="shared" si="147"/>
        <v>2015Aston Villa</v>
      </c>
      <c r="BM1540" s="49" t="s">
        <v>1017</v>
      </c>
      <c r="BV1540" s="43" t="s">
        <v>376</v>
      </c>
      <c r="BW1540" s="43" t="s">
        <v>376</v>
      </c>
      <c r="BY1540" s="49"/>
      <c r="BZ1540" s="50"/>
      <c r="CA1540" s="50"/>
      <c r="CB1540" s="88" t="str">
        <f t="shared" si="148"/>
        <v>20150419</v>
      </c>
    </row>
    <row r="1541" spans="1:80" s="43" customFormat="1" ht="13.35" customHeight="1" x14ac:dyDescent="0.2">
      <c r="A1541" s="43">
        <v>4</v>
      </c>
      <c r="B1541" s="43">
        <v>19</v>
      </c>
      <c r="C1541" s="43">
        <v>2015</v>
      </c>
      <c r="D1541" s="43" t="s">
        <v>658</v>
      </c>
      <c r="E1541" s="43" t="s">
        <v>222</v>
      </c>
      <c r="F1541" s="43" t="s">
        <v>1010</v>
      </c>
      <c r="H1541" s="43" t="s">
        <v>1011</v>
      </c>
      <c r="J1541" s="61">
        <v>42113</v>
      </c>
      <c r="K1541" s="43" t="s">
        <v>588</v>
      </c>
      <c r="L1541" s="43" t="s">
        <v>4</v>
      </c>
      <c r="M1541" s="49" t="s">
        <v>806</v>
      </c>
      <c r="N1541" s="46">
        <v>1</v>
      </c>
      <c r="O1541" s="46">
        <v>2</v>
      </c>
      <c r="P1541" s="43" t="s">
        <v>1415</v>
      </c>
      <c r="Q1541" s="43" t="s">
        <v>1017</v>
      </c>
      <c r="R1541" s="43" t="s">
        <v>376</v>
      </c>
      <c r="AE1541" s="47">
        <f t="shared" si="144"/>
        <v>0</v>
      </c>
      <c r="AF1541" s="47">
        <f t="shared" si="145"/>
        <v>0</v>
      </c>
      <c r="AG1541" s="47">
        <f t="shared" si="146"/>
        <v>1</v>
      </c>
      <c r="AH1541" s="43" t="s">
        <v>588</v>
      </c>
      <c r="AI1541" s="43" t="s">
        <v>1175</v>
      </c>
      <c r="AJ1541" s="43" t="s">
        <v>376</v>
      </c>
      <c r="AK1541" s="43" t="s">
        <v>658</v>
      </c>
      <c r="AL1541" s="43" t="s">
        <v>1111</v>
      </c>
      <c r="AM1541" s="43" t="s">
        <v>1126</v>
      </c>
      <c r="AN1541" s="43" t="s">
        <v>376</v>
      </c>
      <c r="AO1541" s="43" t="s">
        <v>658</v>
      </c>
      <c r="AQ1541" s="43">
        <v>2</v>
      </c>
      <c r="AS1541" s="43">
        <v>1</v>
      </c>
      <c r="AU1541" s="43" t="s">
        <v>376</v>
      </c>
      <c r="AW1541" s="43" t="s">
        <v>30</v>
      </c>
      <c r="AY1541" s="43" t="s">
        <v>30</v>
      </c>
      <c r="BB1541" s="48"/>
      <c r="BF1541" s="43">
        <v>1</v>
      </c>
      <c r="BG1541" s="43">
        <v>1</v>
      </c>
      <c r="BH1541" s="43">
        <v>1</v>
      </c>
      <c r="BI1541" s="43" t="s">
        <v>588</v>
      </c>
      <c r="BJ1541" s="43" t="s">
        <v>806</v>
      </c>
      <c r="BK1541" s="43">
        <v>2015</v>
      </c>
      <c r="BL1541" s="43" t="str">
        <f t="shared" si="147"/>
        <v>2015Liverpool</v>
      </c>
      <c r="BM1541" s="49" t="s">
        <v>1017</v>
      </c>
      <c r="BV1541" s="43" t="s">
        <v>376</v>
      </c>
      <c r="BW1541" s="43" t="s">
        <v>376</v>
      </c>
      <c r="BY1541" s="49"/>
      <c r="BZ1541" s="50"/>
      <c r="CA1541" s="50"/>
      <c r="CB1541" s="88" t="str">
        <f t="shared" si="148"/>
        <v>20150419</v>
      </c>
    </row>
    <row r="1542" spans="1:80" s="43" customFormat="1" ht="13.35" customHeight="1" x14ac:dyDescent="0.2">
      <c r="A1542" s="43">
        <v>5</v>
      </c>
      <c r="B1542" s="43">
        <v>30</v>
      </c>
      <c r="C1542" s="43">
        <v>2015</v>
      </c>
      <c r="D1542" s="43" t="s">
        <v>658</v>
      </c>
      <c r="E1542" s="43" t="s">
        <v>222</v>
      </c>
      <c r="F1542" s="43" t="s">
        <v>1010</v>
      </c>
      <c r="H1542" s="43" t="s">
        <v>40</v>
      </c>
      <c r="J1542" s="61">
        <v>42154</v>
      </c>
      <c r="K1542" s="43" t="s">
        <v>587</v>
      </c>
      <c r="L1542" s="43" t="s">
        <v>3</v>
      </c>
      <c r="M1542" s="43" t="s">
        <v>806</v>
      </c>
      <c r="N1542" s="46">
        <v>4</v>
      </c>
      <c r="O1542" s="46">
        <v>0</v>
      </c>
      <c r="P1542" s="43" t="s">
        <v>1415</v>
      </c>
      <c r="Q1542" s="43" t="s">
        <v>1017</v>
      </c>
      <c r="R1542" s="43" t="s">
        <v>376</v>
      </c>
      <c r="AE1542" s="47">
        <f t="shared" si="144"/>
        <v>1</v>
      </c>
      <c r="AF1542" s="47">
        <f t="shared" si="145"/>
        <v>0</v>
      </c>
      <c r="AG1542" s="47">
        <f t="shared" si="146"/>
        <v>0</v>
      </c>
      <c r="AH1542" s="43" t="s">
        <v>1017</v>
      </c>
      <c r="AI1542" s="43" t="s">
        <v>1018</v>
      </c>
      <c r="AJ1542" s="43" t="s">
        <v>376</v>
      </c>
      <c r="AK1542" s="43" t="s">
        <v>658</v>
      </c>
      <c r="AL1542" s="43" t="s">
        <v>1111</v>
      </c>
      <c r="AM1542" s="43" t="s">
        <v>1126</v>
      </c>
      <c r="AN1542" s="43" t="s">
        <v>376</v>
      </c>
      <c r="AO1542" s="43" t="s">
        <v>658</v>
      </c>
      <c r="AQ1542" s="43">
        <v>1</v>
      </c>
      <c r="AS1542" s="43" t="s">
        <v>1393</v>
      </c>
      <c r="AU1542" s="43" t="s">
        <v>376</v>
      </c>
      <c r="AW1542" s="43" t="s">
        <v>30</v>
      </c>
      <c r="AY1542" s="46" t="s">
        <v>30</v>
      </c>
      <c r="BB1542" s="48" t="s">
        <v>30</v>
      </c>
      <c r="BC1542" s="43" t="s">
        <v>30</v>
      </c>
      <c r="BF1542" s="43">
        <v>1</v>
      </c>
      <c r="BG1542" s="43">
        <v>1</v>
      </c>
      <c r="BH1542" s="43">
        <v>1</v>
      </c>
      <c r="BI1542" s="43" t="s">
        <v>587</v>
      </c>
      <c r="BJ1542" s="43" t="s">
        <v>806</v>
      </c>
      <c r="BK1542" s="43">
        <v>2015</v>
      </c>
      <c r="BL1542" s="43" t="str">
        <f t="shared" si="147"/>
        <v>2015Arsenal</v>
      </c>
      <c r="BM1542" s="49" t="s">
        <v>1017</v>
      </c>
      <c r="BV1542" s="43" t="s">
        <v>376</v>
      </c>
      <c r="BW1542" s="43" t="s">
        <v>376</v>
      </c>
      <c r="BY1542" s="49"/>
      <c r="BZ1542" s="50"/>
      <c r="CA1542" s="50"/>
      <c r="CB1542" s="88" t="str">
        <f t="shared" si="148"/>
        <v>20150530</v>
      </c>
    </row>
    <row r="1543" spans="1:80" s="43" customFormat="1" ht="13.35" customHeight="1" x14ac:dyDescent="0.2">
      <c r="A1543" s="43">
        <v>5</v>
      </c>
      <c r="B1543" s="43">
        <v>30</v>
      </c>
      <c r="C1543" s="43">
        <v>2015</v>
      </c>
      <c r="D1543" s="43" t="s">
        <v>658</v>
      </c>
      <c r="E1543" s="43" t="s">
        <v>222</v>
      </c>
      <c r="F1543" s="43" t="s">
        <v>1010</v>
      </c>
      <c r="H1543" s="43" t="s">
        <v>40</v>
      </c>
      <c r="J1543" s="61">
        <v>42154</v>
      </c>
      <c r="K1543" s="43" t="s">
        <v>806</v>
      </c>
      <c r="L1543" s="43" t="s">
        <v>4</v>
      </c>
      <c r="M1543" s="43" t="s">
        <v>587</v>
      </c>
      <c r="N1543" s="46">
        <v>0</v>
      </c>
      <c r="O1543" s="46">
        <v>4</v>
      </c>
      <c r="P1543" s="43" t="s">
        <v>1415</v>
      </c>
      <c r="Q1543" s="43" t="s">
        <v>1017</v>
      </c>
      <c r="R1543" s="43" t="s">
        <v>376</v>
      </c>
      <c r="AE1543" s="47">
        <f t="shared" si="144"/>
        <v>0</v>
      </c>
      <c r="AF1543" s="47">
        <f t="shared" si="145"/>
        <v>0</v>
      </c>
      <c r="AG1543" s="47">
        <f t="shared" si="146"/>
        <v>1</v>
      </c>
      <c r="AH1543" s="43" t="s">
        <v>1111</v>
      </c>
      <c r="AI1543" s="43" t="s">
        <v>1126</v>
      </c>
      <c r="AJ1543" s="43" t="s">
        <v>376</v>
      </c>
      <c r="AK1543" s="43" t="s">
        <v>658</v>
      </c>
      <c r="AL1543" s="43" t="s">
        <v>1017</v>
      </c>
      <c r="AM1543" s="43" t="s">
        <v>1018</v>
      </c>
      <c r="AN1543" s="43" t="s">
        <v>376</v>
      </c>
      <c r="AO1543" s="43" t="s">
        <v>658</v>
      </c>
      <c r="AQ1543" s="43">
        <v>1</v>
      </c>
      <c r="AS1543" s="43">
        <v>1</v>
      </c>
      <c r="AU1543" s="43" t="s">
        <v>376</v>
      </c>
      <c r="AW1543" s="43" t="s">
        <v>30</v>
      </c>
      <c r="AY1543" s="43" t="s">
        <v>30</v>
      </c>
      <c r="BB1543" s="48"/>
      <c r="BC1543" s="43" t="s">
        <v>30</v>
      </c>
      <c r="BF1543" s="43">
        <v>1</v>
      </c>
      <c r="BG1543" s="43">
        <v>1</v>
      </c>
      <c r="BH1543" s="43">
        <v>1</v>
      </c>
      <c r="BI1543" s="43" t="s">
        <v>806</v>
      </c>
      <c r="BJ1543" s="43" t="s">
        <v>587</v>
      </c>
      <c r="BK1543" s="43">
        <v>2015</v>
      </c>
      <c r="BL1543" s="43" t="str">
        <f t="shared" si="147"/>
        <v>2015Aston Villa</v>
      </c>
      <c r="BM1543" s="49" t="s">
        <v>1017</v>
      </c>
      <c r="BV1543" s="43" t="s">
        <v>376</v>
      </c>
      <c r="BW1543" s="43" t="s">
        <v>376</v>
      </c>
      <c r="BY1543" s="49"/>
      <c r="BZ1543" s="50"/>
      <c r="CA1543" s="50"/>
      <c r="CB1543" s="88" t="str">
        <f t="shared" si="148"/>
        <v>20150530</v>
      </c>
    </row>
    <row r="1544" spans="1:80" s="50" customFormat="1" ht="12.75" x14ac:dyDescent="0.2">
      <c r="A1544" s="43">
        <v>1</v>
      </c>
      <c r="B1544" s="43">
        <v>5</v>
      </c>
      <c r="C1544" s="43">
        <v>2016</v>
      </c>
      <c r="D1544" s="43" t="s">
        <v>658</v>
      </c>
      <c r="E1544" s="43" t="s">
        <v>206</v>
      </c>
      <c r="F1544" s="43" t="s">
        <v>1327</v>
      </c>
      <c r="G1544" s="43"/>
      <c r="H1544" s="43" t="s">
        <v>1011</v>
      </c>
      <c r="I1544" s="43">
        <v>1</v>
      </c>
      <c r="J1544" s="61">
        <v>42374</v>
      </c>
      <c r="K1544" s="43" t="s">
        <v>1205</v>
      </c>
      <c r="L1544" s="43" t="s">
        <v>4</v>
      </c>
      <c r="M1544" s="43" t="s">
        <v>588</v>
      </c>
      <c r="N1544" s="46">
        <v>0</v>
      </c>
      <c r="O1544" s="46">
        <v>1</v>
      </c>
      <c r="P1544" s="43" t="s">
        <v>1424</v>
      </c>
      <c r="Q1544" s="43" t="s">
        <v>1145</v>
      </c>
      <c r="R1544" s="43" t="s">
        <v>376</v>
      </c>
      <c r="S1544" s="43"/>
      <c r="T1544" s="43"/>
      <c r="U1544" s="43"/>
      <c r="V1544" s="43"/>
      <c r="W1544" s="43"/>
      <c r="X1544" s="43"/>
      <c r="Y1544" s="43"/>
      <c r="Z1544" s="43"/>
      <c r="AA1544" s="74">
        <v>0</v>
      </c>
      <c r="AB1544" s="74">
        <v>1</v>
      </c>
      <c r="AC1544" s="75">
        <v>0</v>
      </c>
      <c r="AD1544" s="43" t="s">
        <v>1033</v>
      </c>
      <c r="AE1544" s="47">
        <f t="shared" si="144"/>
        <v>0</v>
      </c>
      <c r="AF1544" s="47">
        <f t="shared" si="145"/>
        <v>0</v>
      </c>
      <c r="AG1544" s="47">
        <f t="shared" si="146"/>
        <v>1</v>
      </c>
      <c r="AH1544" s="43" t="s">
        <v>1145</v>
      </c>
      <c r="AI1544" s="43" t="s">
        <v>1206</v>
      </c>
      <c r="AJ1544" s="43" t="s">
        <v>376</v>
      </c>
      <c r="AK1544" s="43" t="s">
        <v>658</v>
      </c>
      <c r="AL1544" s="43" t="s">
        <v>588</v>
      </c>
      <c r="AM1544" s="43" t="s">
        <v>1175</v>
      </c>
      <c r="AN1544" s="43" t="s">
        <v>376</v>
      </c>
      <c r="AO1544" s="43" t="s">
        <v>658</v>
      </c>
      <c r="AP1544" s="43"/>
      <c r="AQ1544" s="43">
        <v>2</v>
      </c>
      <c r="AR1544" s="43"/>
      <c r="AS1544" s="43"/>
      <c r="AT1544" s="43"/>
      <c r="AU1544" s="43" t="s">
        <v>376</v>
      </c>
      <c r="AV1544" s="43"/>
      <c r="AW1544" s="43" t="s">
        <v>30</v>
      </c>
      <c r="AX1544" s="43"/>
      <c r="AY1544" s="43"/>
      <c r="AZ1544" s="43" t="s">
        <v>30</v>
      </c>
      <c r="BA1544" s="43"/>
      <c r="BB1544" s="48"/>
      <c r="BC1544" s="43"/>
      <c r="BD1544" s="43"/>
      <c r="BE1544" s="43"/>
      <c r="BF1544" s="43">
        <v>1</v>
      </c>
      <c r="BG1544" s="43">
        <v>1</v>
      </c>
      <c r="BH1544" s="43">
        <v>1</v>
      </c>
      <c r="BI1544" s="43" t="s">
        <v>1205</v>
      </c>
      <c r="BJ1544" s="43" t="s">
        <v>588</v>
      </c>
      <c r="BK1544" s="43">
        <v>2016</v>
      </c>
      <c r="BL1544" s="43" t="str">
        <f t="shared" si="147"/>
        <v>2016Stoke City</v>
      </c>
      <c r="BM1544" s="49" t="s">
        <v>1205</v>
      </c>
      <c r="BN1544" s="43"/>
      <c r="BO1544" s="43"/>
      <c r="BP1544" s="43"/>
      <c r="BQ1544" s="43"/>
      <c r="BR1544" s="43"/>
      <c r="BS1544" s="43"/>
      <c r="BT1544" s="43"/>
      <c r="BU1544" s="43"/>
      <c r="BV1544" s="43" t="s">
        <v>376</v>
      </c>
      <c r="BW1544" s="43" t="s">
        <v>376</v>
      </c>
      <c r="BX1544" s="43"/>
      <c r="BY1544" s="47"/>
      <c r="CB1544" s="88" t="str">
        <f t="shared" si="148"/>
        <v>20160105</v>
      </c>
    </row>
    <row r="1545" spans="1:80" s="50" customFormat="1" ht="12.75" x14ac:dyDescent="0.2">
      <c r="A1545" s="43">
        <v>1</v>
      </c>
      <c r="B1545" s="43">
        <v>5</v>
      </c>
      <c r="C1545" s="43">
        <v>2016</v>
      </c>
      <c r="D1545" s="43" t="s">
        <v>658</v>
      </c>
      <c r="E1545" s="43" t="s">
        <v>206</v>
      </c>
      <c r="F1545" s="43" t="s">
        <v>1327</v>
      </c>
      <c r="G1545" s="43"/>
      <c r="H1545" s="43" t="s">
        <v>1011</v>
      </c>
      <c r="I1545" s="43">
        <v>1</v>
      </c>
      <c r="J1545" s="61">
        <v>42374</v>
      </c>
      <c r="K1545" s="43" t="s">
        <v>588</v>
      </c>
      <c r="L1545" s="43" t="s">
        <v>3</v>
      </c>
      <c r="M1545" s="43" t="s">
        <v>1205</v>
      </c>
      <c r="N1545" s="46">
        <v>1</v>
      </c>
      <c r="O1545" s="46">
        <v>0</v>
      </c>
      <c r="P1545" s="43" t="s">
        <v>1424</v>
      </c>
      <c r="Q1545" s="43" t="s">
        <v>1145</v>
      </c>
      <c r="R1545" s="43" t="s">
        <v>376</v>
      </c>
      <c r="S1545" s="43"/>
      <c r="T1545" s="43"/>
      <c r="U1545" s="43"/>
      <c r="V1545" s="43"/>
      <c r="W1545" s="43"/>
      <c r="X1545" s="43"/>
      <c r="Y1545" s="43"/>
      <c r="Z1545" s="43"/>
      <c r="AA1545" s="74">
        <v>1</v>
      </c>
      <c r="AB1545" s="74">
        <v>0</v>
      </c>
      <c r="AC1545" s="75">
        <v>1</v>
      </c>
      <c r="AD1545" s="43" t="s">
        <v>1037</v>
      </c>
      <c r="AE1545" s="47">
        <f t="shared" si="144"/>
        <v>1</v>
      </c>
      <c r="AF1545" s="47">
        <f t="shared" si="145"/>
        <v>0</v>
      </c>
      <c r="AG1545" s="47">
        <f t="shared" si="146"/>
        <v>0</v>
      </c>
      <c r="AH1545" s="43" t="s">
        <v>588</v>
      </c>
      <c r="AI1545" s="43" t="s">
        <v>1175</v>
      </c>
      <c r="AJ1545" s="43" t="s">
        <v>376</v>
      </c>
      <c r="AK1545" s="43" t="s">
        <v>658</v>
      </c>
      <c r="AL1545" s="43" t="s">
        <v>1145</v>
      </c>
      <c r="AM1545" s="43" t="s">
        <v>1206</v>
      </c>
      <c r="AN1545" s="43" t="s">
        <v>376</v>
      </c>
      <c r="AO1545" s="43" t="s">
        <v>658</v>
      </c>
      <c r="AP1545" s="43"/>
      <c r="AQ1545" s="43">
        <v>2</v>
      </c>
      <c r="AR1545" s="43"/>
      <c r="AS1545" s="43"/>
      <c r="AT1545" s="43"/>
      <c r="AU1545" s="43" t="s">
        <v>376</v>
      </c>
      <c r="AV1545" s="43"/>
      <c r="AW1545" s="43" t="s">
        <v>30</v>
      </c>
      <c r="AX1545" s="43"/>
      <c r="AY1545" s="43"/>
      <c r="AZ1545" s="43" t="s">
        <v>30</v>
      </c>
      <c r="BA1545" s="43"/>
      <c r="BB1545" s="48"/>
      <c r="BC1545" s="43"/>
      <c r="BD1545" s="43"/>
      <c r="BE1545" s="43"/>
      <c r="BF1545" s="43">
        <v>1</v>
      </c>
      <c r="BG1545" s="43">
        <v>1</v>
      </c>
      <c r="BH1545" s="43">
        <v>1</v>
      </c>
      <c r="BI1545" s="43" t="s">
        <v>588</v>
      </c>
      <c r="BJ1545" s="43" t="s">
        <v>1205</v>
      </c>
      <c r="BK1545" s="43">
        <v>2016</v>
      </c>
      <c r="BL1545" s="43" t="str">
        <f t="shared" si="147"/>
        <v>2016Liverpool</v>
      </c>
      <c r="BM1545" s="49" t="s">
        <v>1205</v>
      </c>
      <c r="BN1545" s="43"/>
      <c r="BO1545" s="43"/>
      <c r="BP1545" s="43"/>
      <c r="BQ1545" s="43"/>
      <c r="BR1545" s="43"/>
      <c r="BS1545" s="43"/>
      <c r="BT1545" s="43"/>
      <c r="BU1545" s="43"/>
      <c r="BV1545" s="43" t="s">
        <v>376</v>
      </c>
      <c r="BW1545" s="43" t="s">
        <v>376</v>
      </c>
      <c r="BX1545" s="43"/>
      <c r="BY1545" s="47"/>
      <c r="CB1545" s="88" t="str">
        <f t="shared" si="148"/>
        <v>20160105</v>
      </c>
    </row>
    <row r="1546" spans="1:80" s="50" customFormat="1" ht="12.75" x14ac:dyDescent="0.2">
      <c r="A1546" s="43">
        <v>1</v>
      </c>
      <c r="B1546" s="43">
        <v>6</v>
      </c>
      <c r="C1546" s="43">
        <v>2016</v>
      </c>
      <c r="D1546" s="43" t="s">
        <v>658</v>
      </c>
      <c r="E1546" s="43" t="s">
        <v>206</v>
      </c>
      <c r="F1546" s="43" t="s">
        <v>1327</v>
      </c>
      <c r="G1546" s="43"/>
      <c r="H1546" s="43" t="s">
        <v>1011</v>
      </c>
      <c r="I1546" s="43">
        <v>1</v>
      </c>
      <c r="J1546" s="61">
        <v>42375</v>
      </c>
      <c r="K1546" s="43" t="s">
        <v>804</v>
      </c>
      <c r="L1546" s="43" t="s">
        <v>3</v>
      </c>
      <c r="M1546" s="43" t="s">
        <v>823</v>
      </c>
      <c r="N1546" s="46">
        <v>2</v>
      </c>
      <c r="O1546" s="46">
        <v>1</v>
      </c>
      <c r="P1546" s="43" t="s">
        <v>1184</v>
      </c>
      <c r="Q1546" s="43" t="s">
        <v>588</v>
      </c>
      <c r="R1546" s="43" t="s">
        <v>376</v>
      </c>
      <c r="S1546" s="43"/>
      <c r="T1546" s="43"/>
      <c r="U1546" s="43"/>
      <c r="V1546" s="43"/>
      <c r="W1546" s="43"/>
      <c r="X1546" s="43"/>
      <c r="Y1546" s="43"/>
      <c r="Z1546" s="43"/>
      <c r="AA1546" s="74">
        <v>2</v>
      </c>
      <c r="AB1546" s="74">
        <v>1</v>
      </c>
      <c r="AC1546" s="75">
        <v>0</v>
      </c>
      <c r="AD1546" s="43" t="s">
        <v>1033</v>
      </c>
      <c r="AE1546" s="47">
        <f t="shared" si="144"/>
        <v>1</v>
      </c>
      <c r="AF1546" s="47">
        <f t="shared" si="145"/>
        <v>0</v>
      </c>
      <c r="AG1546" s="47">
        <f t="shared" si="146"/>
        <v>0</v>
      </c>
      <c r="AH1546" s="43" t="s">
        <v>588</v>
      </c>
      <c r="AI1546" s="43" t="s">
        <v>1175</v>
      </c>
      <c r="AJ1546" s="43" t="s">
        <v>376</v>
      </c>
      <c r="AK1546" s="43" t="s">
        <v>658</v>
      </c>
      <c r="AL1546" s="43" t="s">
        <v>1101</v>
      </c>
      <c r="AM1546" s="43" t="s">
        <v>1159</v>
      </c>
      <c r="AN1546" s="43" t="s">
        <v>376</v>
      </c>
      <c r="AO1546" s="43" t="s">
        <v>658</v>
      </c>
      <c r="AP1546" s="43"/>
      <c r="AQ1546" s="43">
        <v>2</v>
      </c>
      <c r="AR1546" s="43"/>
      <c r="AS1546" s="43"/>
      <c r="AT1546" s="43"/>
      <c r="AU1546" s="43" t="s">
        <v>376</v>
      </c>
      <c r="AV1546" s="43"/>
      <c r="AW1546" s="43" t="s">
        <v>30</v>
      </c>
      <c r="AX1546" s="43"/>
      <c r="AY1546" s="43"/>
      <c r="AZ1546" s="43" t="s">
        <v>30</v>
      </c>
      <c r="BA1546" s="43"/>
      <c r="BB1546" s="48"/>
      <c r="BC1546" s="43"/>
      <c r="BD1546" s="43"/>
      <c r="BE1546" s="43"/>
      <c r="BF1546" s="43">
        <v>1</v>
      </c>
      <c r="BG1546" s="43">
        <v>1</v>
      </c>
      <c r="BH1546" s="43">
        <v>1</v>
      </c>
      <c r="BI1546" s="43" t="s">
        <v>804</v>
      </c>
      <c r="BJ1546" s="43" t="s">
        <v>823</v>
      </c>
      <c r="BK1546" s="43">
        <v>2016</v>
      </c>
      <c r="BL1546" s="43" t="str">
        <f t="shared" si="147"/>
        <v>2016Everton</v>
      </c>
      <c r="BM1546" s="49" t="s">
        <v>804</v>
      </c>
      <c r="BN1546" s="43"/>
      <c r="BO1546" s="43"/>
      <c r="BP1546" s="43"/>
      <c r="BQ1546" s="43"/>
      <c r="BR1546" s="43"/>
      <c r="BS1546" s="43"/>
      <c r="BT1546" s="43"/>
      <c r="BU1546" s="43"/>
      <c r="BV1546" s="43" t="s">
        <v>376</v>
      </c>
      <c r="BW1546" s="43" t="s">
        <v>376</v>
      </c>
      <c r="BX1546" s="43"/>
      <c r="BY1546" s="49"/>
      <c r="CB1546" s="88" t="str">
        <f t="shared" si="148"/>
        <v>20160106</v>
      </c>
    </row>
    <row r="1547" spans="1:80" s="50" customFormat="1" ht="12.75" x14ac:dyDescent="0.2">
      <c r="A1547" s="43">
        <v>1</v>
      </c>
      <c r="B1547" s="43">
        <v>6</v>
      </c>
      <c r="C1547" s="43">
        <v>2016</v>
      </c>
      <c r="D1547" s="43" t="s">
        <v>658</v>
      </c>
      <c r="E1547" s="43" t="s">
        <v>206</v>
      </c>
      <c r="F1547" s="43" t="s">
        <v>1327</v>
      </c>
      <c r="G1547" s="43"/>
      <c r="H1547" s="43" t="s">
        <v>1011</v>
      </c>
      <c r="I1547" s="43">
        <v>1</v>
      </c>
      <c r="J1547" s="61">
        <v>42375</v>
      </c>
      <c r="K1547" s="43" t="s">
        <v>823</v>
      </c>
      <c r="L1547" s="43" t="s">
        <v>4</v>
      </c>
      <c r="M1547" s="43" t="s">
        <v>804</v>
      </c>
      <c r="N1547" s="46">
        <v>1</v>
      </c>
      <c r="O1547" s="46">
        <v>2</v>
      </c>
      <c r="P1547" s="43" t="s">
        <v>1184</v>
      </c>
      <c r="Q1547" s="43" t="s">
        <v>588</v>
      </c>
      <c r="R1547" s="43" t="s">
        <v>376</v>
      </c>
      <c r="S1547" s="43"/>
      <c r="T1547" s="43"/>
      <c r="U1547" s="43"/>
      <c r="V1547" s="43"/>
      <c r="W1547" s="43"/>
      <c r="X1547" s="43"/>
      <c r="Y1547" s="43"/>
      <c r="Z1547" s="43"/>
      <c r="AA1547" s="74">
        <v>1</v>
      </c>
      <c r="AB1547" s="74">
        <v>2</v>
      </c>
      <c r="AC1547" s="75">
        <v>1</v>
      </c>
      <c r="AD1547" s="43" t="s">
        <v>1037</v>
      </c>
      <c r="AE1547" s="47">
        <f t="shared" si="144"/>
        <v>0</v>
      </c>
      <c r="AF1547" s="47">
        <f t="shared" si="145"/>
        <v>0</v>
      </c>
      <c r="AG1547" s="47">
        <f t="shared" si="146"/>
        <v>1</v>
      </c>
      <c r="AH1547" s="43" t="s">
        <v>1101</v>
      </c>
      <c r="AI1547" s="43" t="s">
        <v>1159</v>
      </c>
      <c r="AJ1547" s="43" t="s">
        <v>376</v>
      </c>
      <c r="AK1547" s="43" t="s">
        <v>658</v>
      </c>
      <c r="AL1547" s="43" t="s">
        <v>588</v>
      </c>
      <c r="AM1547" s="43" t="s">
        <v>1175</v>
      </c>
      <c r="AN1547" s="43" t="s">
        <v>376</v>
      </c>
      <c r="AO1547" s="43" t="s">
        <v>658</v>
      </c>
      <c r="AP1547" s="43"/>
      <c r="AQ1547" s="43">
        <v>2</v>
      </c>
      <c r="AR1547" s="43"/>
      <c r="AS1547" s="43"/>
      <c r="AT1547" s="43"/>
      <c r="AU1547" s="43" t="s">
        <v>376</v>
      </c>
      <c r="AV1547" s="43"/>
      <c r="AW1547" s="43" t="s">
        <v>30</v>
      </c>
      <c r="AX1547" s="43"/>
      <c r="AY1547" s="43"/>
      <c r="AZ1547" s="43" t="s">
        <v>30</v>
      </c>
      <c r="BA1547" s="43"/>
      <c r="BB1547" s="48"/>
      <c r="BC1547" s="43"/>
      <c r="BD1547" s="43"/>
      <c r="BE1547" s="43"/>
      <c r="BF1547" s="43">
        <v>1</v>
      </c>
      <c r="BG1547" s="43">
        <v>1</v>
      </c>
      <c r="BH1547" s="43">
        <v>1</v>
      </c>
      <c r="BI1547" s="43" t="s">
        <v>823</v>
      </c>
      <c r="BJ1547" s="43" t="s">
        <v>804</v>
      </c>
      <c r="BK1547" s="43">
        <v>2016</v>
      </c>
      <c r="BL1547" s="43" t="str">
        <f t="shared" si="147"/>
        <v>2016Manchester City</v>
      </c>
      <c r="BM1547" s="49" t="s">
        <v>804</v>
      </c>
      <c r="BN1547" s="43"/>
      <c r="BO1547" s="43"/>
      <c r="BP1547" s="43"/>
      <c r="BQ1547" s="43"/>
      <c r="BR1547" s="43"/>
      <c r="BS1547" s="43"/>
      <c r="BT1547" s="43"/>
      <c r="BU1547" s="43"/>
      <c r="BV1547" s="43" t="s">
        <v>376</v>
      </c>
      <c r="BW1547" s="43" t="s">
        <v>376</v>
      </c>
      <c r="BX1547" s="43"/>
      <c r="BY1547" s="49"/>
      <c r="CB1547" s="88" t="str">
        <f t="shared" si="148"/>
        <v>20160106</v>
      </c>
    </row>
    <row r="1548" spans="1:80" s="50" customFormat="1" ht="12.75" x14ac:dyDescent="0.2">
      <c r="A1548" s="43">
        <v>1</v>
      </c>
      <c r="B1548" s="43">
        <v>26</v>
      </c>
      <c r="C1548" s="43">
        <v>2016</v>
      </c>
      <c r="D1548" s="43" t="s">
        <v>658</v>
      </c>
      <c r="E1548" s="43" t="s">
        <v>206</v>
      </c>
      <c r="F1548" s="43" t="s">
        <v>1327</v>
      </c>
      <c r="G1548" s="43"/>
      <c r="H1548" s="43" t="s">
        <v>1011</v>
      </c>
      <c r="I1548" s="43">
        <v>2</v>
      </c>
      <c r="J1548" s="61">
        <v>42395</v>
      </c>
      <c r="K1548" s="43" t="s">
        <v>588</v>
      </c>
      <c r="L1548" s="43" t="s">
        <v>4</v>
      </c>
      <c r="M1548" s="43" t="s">
        <v>1205</v>
      </c>
      <c r="N1548" s="46">
        <v>0</v>
      </c>
      <c r="O1548" s="46">
        <v>1</v>
      </c>
      <c r="P1548" s="43" t="s">
        <v>1141</v>
      </c>
      <c r="Q1548" s="43" t="s">
        <v>588</v>
      </c>
      <c r="R1548" s="43" t="s">
        <v>376</v>
      </c>
      <c r="S1548" s="43" t="s">
        <v>1390</v>
      </c>
      <c r="T1548" s="43">
        <v>6</v>
      </c>
      <c r="U1548" s="43">
        <v>5</v>
      </c>
      <c r="V1548" s="43"/>
      <c r="W1548" s="43"/>
      <c r="X1548" s="43"/>
      <c r="Y1548" s="43"/>
      <c r="Z1548" s="43"/>
      <c r="AA1548" s="74">
        <v>1</v>
      </c>
      <c r="AB1548" s="74">
        <v>1</v>
      </c>
      <c r="AC1548" s="75">
        <v>1</v>
      </c>
      <c r="AD1548" s="43" t="s">
        <v>1033</v>
      </c>
      <c r="AE1548" s="47">
        <f t="shared" si="144"/>
        <v>0</v>
      </c>
      <c r="AF1548" s="47">
        <f t="shared" si="145"/>
        <v>0</v>
      </c>
      <c r="AG1548" s="47">
        <f t="shared" si="146"/>
        <v>1</v>
      </c>
      <c r="AH1548" s="43" t="s">
        <v>588</v>
      </c>
      <c r="AI1548" s="43" t="s">
        <v>1175</v>
      </c>
      <c r="AJ1548" s="43" t="s">
        <v>376</v>
      </c>
      <c r="AK1548" s="43" t="s">
        <v>658</v>
      </c>
      <c r="AL1548" s="43" t="s">
        <v>1145</v>
      </c>
      <c r="AM1548" s="43" t="s">
        <v>1206</v>
      </c>
      <c r="AN1548" s="43" t="s">
        <v>376</v>
      </c>
      <c r="AO1548" s="43" t="s">
        <v>658</v>
      </c>
      <c r="AP1548" s="43"/>
      <c r="AQ1548" s="43">
        <v>2</v>
      </c>
      <c r="AR1548" s="43"/>
      <c r="AS1548" s="43"/>
      <c r="AT1548" s="43"/>
      <c r="AU1548" s="43" t="s">
        <v>376</v>
      </c>
      <c r="AV1548" s="43"/>
      <c r="AW1548" s="43" t="s">
        <v>30</v>
      </c>
      <c r="AX1548" s="43"/>
      <c r="AY1548" s="43"/>
      <c r="AZ1548" s="43" t="s">
        <v>30</v>
      </c>
      <c r="BA1548" s="43"/>
      <c r="BB1548" s="48"/>
      <c r="BC1548" s="43"/>
      <c r="BD1548" s="43"/>
      <c r="BE1548" s="43"/>
      <c r="BF1548" s="43">
        <v>1</v>
      </c>
      <c r="BG1548" s="43">
        <v>1</v>
      </c>
      <c r="BH1548" s="43">
        <v>1</v>
      </c>
      <c r="BI1548" s="43" t="s">
        <v>588</v>
      </c>
      <c r="BJ1548" s="43" t="s">
        <v>1205</v>
      </c>
      <c r="BK1548" s="43">
        <v>2016</v>
      </c>
      <c r="BL1548" s="43" t="str">
        <f t="shared" si="147"/>
        <v>2016Liverpool</v>
      </c>
      <c r="BM1548" s="49" t="s">
        <v>588</v>
      </c>
      <c r="BN1548" s="43"/>
      <c r="BO1548" s="43"/>
      <c r="BP1548" s="43"/>
      <c r="BQ1548" s="43"/>
      <c r="BR1548" s="43"/>
      <c r="BS1548" s="43"/>
      <c r="BT1548" s="43"/>
      <c r="BU1548" s="43"/>
      <c r="BV1548" s="43" t="s">
        <v>376</v>
      </c>
      <c r="BW1548" s="43" t="s">
        <v>376</v>
      </c>
      <c r="BX1548" s="43"/>
      <c r="BY1548" s="49"/>
      <c r="CB1548" s="88" t="str">
        <f t="shared" si="148"/>
        <v>20160126</v>
      </c>
    </row>
    <row r="1549" spans="1:80" s="50" customFormat="1" ht="12.75" x14ac:dyDescent="0.2">
      <c r="A1549" s="43">
        <v>1</v>
      </c>
      <c r="B1549" s="43">
        <v>26</v>
      </c>
      <c r="C1549" s="43">
        <v>2016</v>
      </c>
      <c r="D1549" s="43" t="s">
        <v>658</v>
      </c>
      <c r="E1549" s="43" t="s">
        <v>206</v>
      </c>
      <c r="F1549" s="43" t="s">
        <v>1327</v>
      </c>
      <c r="G1549" s="43"/>
      <c r="H1549" s="43" t="s">
        <v>1011</v>
      </c>
      <c r="I1549" s="43">
        <v>2</v>
      </c>
      <c r="J1549" s="61">
        <v>42395</v>
      </c>
      <c r="K1549" s="43" t="s">
        <v>1205</v>
      </c>
      <c r="L1549" s="43" t="s">
        <v>3</v>
      </c>
      <c r="M1549" s="43" t="s">
        <v>588</v>
      </c>
      <c r="N1549" s="46">
        <v>1</v>
      </c>
      <c r="O1549" s="46">
        <v>0</v>
      </c>
      <c r="P1549" s="43" t="s">
        <v>1141</v>
      </c>
      <c r="Q1549" s="43" t="s">
        <v>588</v>
      </c>
      <c r="R1549" s="43" t="s">
        <v>376</v>
      </c>
      <c r="S1549" s="43" t="s">
        <v>1390</v>
      </c>
      <c r="T1549" s="43">
        <v>5</v>
      </c>
      <c r="U1549" s="43">
        <v>6</v>
      </c>
      <c r="V1549" s="43"/>
      <c r="W1549" s="43"/>
      <c r="X1549" s="43"/>
      <c r="Y1549" s="43"/>
      <c r="Z1549" s="43"/>
      <c r="AA1549" s="74">
        <v>1</v>
      </c>
      <c r="AB1549" s="74">
        <v>1</v>
      </c>
      <c r="AC1549" s="75">
        <v>1</v>
      </c>
      <c r="AD1549" s="43" t="s">
        <v>1037</v>
      </c>
      <c r="AE1549" s="47">
        <f t="shared" si="144"/>
        <v>1</v>
      </c>
      <c r="AF1549" s="47">
        <f t="shared" si="145"/>
        <v>0</v>
      </c>
      <c r="AG1549" s="47">
        <f t="shared" si="146"/>
        <v>0</v>
      </c>
      <c r="AH1549" s="43" t="s">
        <v>1145</v>
      </c>
      <c r="AI1549" s="43" t="s">
        <v>1206</v>
      </c>
      <c r="AJ1549" s="43" t="s">
        <v>376</v>
      </c>
      <c r="AK1549" s="43" t="s">
        <v>658</v>
      </c>
      <c r="AL1549" s="43" t="s">
        <v>588</v>
      </c>
      <c r="AM1549" s="43" t="s">
        <v>1175</v>
      </c>
      <c r="AN1549" s="43" t="s">
        <v>376</v>
      </c>
      <c r="AO1549" s="43" t="s">
        <v>658</v>
      </c>
      <c r="AP1549" s="43"/>
      <c r="AQ1549" s="43">
        <v>2</v>
      </c>
      <c r="AR1549" s="43"/>
      <c r="AS1549" s="43">
        <v>1</v>
      </c>
      <c r="AT1549" s="43"/>
      <c r="AU1549" s="43" t="s">
        <v>376</v>
      </c>
      <c r="AV1549" s="43"/>
      <c r="AW1549" s="43" t="s">
        <v>30</v>
      </c>
      <c r="AX1549" s="43"/>
      <c r="AY1549" s="43"/>
      <c r="AZ1549" s="43" t="s">
        <v>30</v>
      </c>
      <c r="BA1549" s="43"/>
      <c r="BB1549" s="48"/>
      <c r="BC1549" s="43"/>
      <c r="BD1549" s="43"/>
      <c r="BE1549" s="43"/>
      <c r="BF1549" s="43">
        <v>1</v>
      </c>
      <c r="BG1549" s="43">
        <v>1</v>
      </c>
      <c r="BH1549" s="43">
        <v>1</v>
      </c>
      <c r="BI1549" s="43" t="s">
        <v>1205</v>
      </c>
      <c r="BJ1549" s="43" t="s">
        <v>588</v>
      </c>
      <c r="BK1549" s="43">
        <v>2016</v>
      </c>
      <c r="BL1549" s="43" t="str">
        <f t="shared" si="147"/>
        <v>2016Stoke City</v>
      </c>
      <c r="BM1549" s="49" t="s">
        <v>588</v>
      </c>
      <c r="BN1549" s="43"/>
      <c r="BO1549" s="43"/>
      <c r="BP1549" s="43"/>
      <c r="BQ1549" s="43"/>
      <c r="BR1549" s="43"/>
      <c r="BS1549" s="43"/>
      <c r="BT1549" s="43"/>
      <c r="BU1549" s="43"/>
      <c r="BV1549" s="43" t="s">
        <v>376</v>
      </c>
      <c r="BW1549" s="43" t="s">
        <v>376</v>
      </c>
      <c r="BX1549" s="43"/>
      <c r="BY1549" s="49"/>
      <c r="CB1549" s="88" t="str">
        <f t="shared" si="148"/>
        <v>20160126</v>
      </c>
    </row>
    <row r="1550" spans="1:80" s="50" customFormat="1" ht="12.75" x14ac:dyDescent="0.2">
      <c r="A1550" s="43">
        <v>1</v>
      </c>
      <c r="B1550" s="43">
        <v>27</v>
      </c>
      <c r="C1550" s="43">
        <v>2016</v>
      </c>
      <c r="D1550" s="43" t="s">
        <v>658</v>
      </c>
      <c r="E1550" s="43" t="s">
        <v>206</v>
      </c>
      <c r="F1550" s="43" t="s">
        <v>1327</v>
      </c>
      <c r="G1550" s="43"/>
      <c r="H1550" s="43" t="s">
        <v>1011</v>
      </c>
      <c r="I1550" s="43">
        <v>2</v>
      </c>
      <c r="J1550" s="61">
        <v>42396</v>
      </c>
      <c r="K1550" s="43" t="s">
        <v>823</v>
      </c>
      <c r="L1550" s="43" t="s">
        <v>3</v>
      </c>
      <c r="M1550" s="43" t="s">
        <v>804</v>
      </c>
      <c r="N1550" s="46">
        <v>3</v>
      </c>
      <c r="O1550" s="46">
        <v>1</v>
      </c>
      <c r="P1550" s="43" t="s">
        <v>1420</v>
      </c>
      <c r="Q1550" s="43" t="s">
        <v>1101</v>
      </c>
      <c r="R1550" s="43" t="s">
        <v>376</v>
      </c>
      <c r="S1550" s="43"/>
      <c r="T1550" s="43"/>
      <c r="U1550" s="43"/>
      <c r="V1550" s="43"/>
      <c r="W1550" s="43"/>
      <c r="X1550" s="43"/>
      <c r="Y1550" s="43"/>
      <c r="Z1550" s="43"/>
      <c r="AA1550" s="74">
        <v>4</v>
      </c>
      <c r="AB1550" s="74">
        <v>3</v>
      </c>
      <c r="AC1550" s="75">
        <v>1</v>
      </c>
      <c r="AD1550" s="43" t="s">
        <v>1033</v>
      </c>
      <c r="AE1550" s="47">
        <f t="shared" si="144"/>
        <v>1</v>
      </c>
      <c r="AF1550" s="47">
        <f t="shared" si="145"/>
        <v>0</v>
      </c>
      <c r="AG1550" s="47">
        <f t="shared" si="146"/>
        <v>0</v>
      </c>
      <c r="AH1550" s="43" t="s">
        <v>1101</v>
      </c>
      <c r="AI1550" s="43" t="s">
        <v>1159</v>
      </c>
      <c r="AJ1550" s="43" t="s">
        <v>376</v>
      </c>
      <c r="AK1550" s="43" t="s">
        <v>658</v>
      </c>
      <c r="AL1550" s="43" t="s">
        <v>588</v>
      </c>
      <c r="AM1550" s="43" t="s">
        <v>1175</v>
      </c>
      <c r="AN1550" s="43" t="s">
        <v>376</v>
      </c>
      <c r="AO1550" s="43" t="s">
        <v>658</v>
      </c>
      <c r="AP1550" s="43"/>
      <c r="AQ1550" s="43">
        <v>2</v>
      </c>
      <c r="AR1550" s="43"/>
      <c r="AS1550" s="43"/>
      <c r="AT1550" s="43"/>
      <c r="AU1550" s="43" t="s">
        <v>376</v>
      </c>
      <c r="AV1550" s="43"/>
      <c r="AW1550" s="43" t="s">
        <v>30</v>
      </c>
      <c r="AX1550" s="43"/>
      <c r="AY1550" s="43"/>
      <c r="AZ1550" s="43" t="s">
        <v>30</v>
      </c>
      <c r="BA1550" s="43"/>
      <c r="BB1550" s="48"/>
      <c r="BC1550" s="43"/>
      <c r="BD1550" s="43"/>
      <c r="BE1550" s="43"/>
      <c r="BF1550" s="43">
        <v>1</v>
      </c>
      <c r="BG1550" s="43">
        <v>1</v>
      </c>
      <c r="BH1550" s="43">
        <v>1</v>
      </c>
      <c r="BI1550" s="43" t="s">
        <v>823</v>
      </c>
      <c r="BJ1550" s="43" t="s">
        <v>804</v>
      </c>
      <c r="BK1550" s="43">
        <v>2016</v>
      </c>
      <c r="BL1550" s="43" t="str">
        <f t="shared" si="147"/>
        <v>2016Manchester City</v>
      </c>
      <c r="BM1550" s="49" t="s">
        <v>823</v>
      </c>
      <c r="BN1550" s="43"/>
      <c r="BO1550" s="43"/>
      <c r="BP1550" s="43"/>
      <c r="BQ1550" s="43"/>
      <c r="BR1550" s="43"/>
      <c r="BS1550" s="43"/>
      <c r="BT1550" s="43"/>
      <c r="BU1550" s="43"/>
      <c r="BV1550" s="43" t="s">
        <v>376</v>
      </c>
      <c r="BW1550" s="43" t="s">
        <v>376</v>
      </c>
      <c r="BX1550" s="43"/>
      <c r="BY1550" s="49"/>
      <c r="CB1550" s="88" t="str">
        <f t="shared" si="148"/>
        <v>20160127</v>
      </c>
    </row>
    <row r="1551" spans="1:80" s="50" customFormat="1" ht="12.75" x14ac:dyDescent="0.2">
      <c r="A1551" s="43">
        <v>1</v>
      </c>
      <c r="B1551" s="43">
        <v>27</v>
      </c>
      <c r="C1551" s="43">
        <v>2016</v>
      </c>
      <c r="D1551" s="43" t="s">
        <v>658</v>
      </c>
      <c r="E1551" s="43" t="s">
        <v>206</v>
      </c>
      <c r="F1551" s="43" t="s">
        <v>1327</v>
      </c>
      <c r="G1551" s="43"/>
      <c r="H1551" s="43" t="s">
        <v>1011</v>
      </c>
      <c r="I1551" s="43">
        <v>2</v>
      </c>
      <c r="J1551" s="61">
        <v>42396</v>
      </c>
      <c r="K1551" s="43" t="s">
        <v>804</v>
      </c>
      <c r="L1551" s="43" t="s">
        <v>4</v>
      </c>
      <c r="M1551" s="43" t="s">
        <v>823</v>
      </c>
      <c r="N1551" s="46">
        <v>1</v>
      </c>
      <c r="O1551" s="46">
        <v>3</v>
      </c>
      <c r="P1551" s="43" t="s">
        <v>1420</v>
      </c>
      <c r="Q1551" s="43" t="s">
        <v>1101</v>
      </c>
      <c r="R1551" s="43" t="s">
        <v>376</v>
      </c>
      <c r="S1551" s="43"/>
      <c r="T1551" s="43"/>
      <c r="U1551" s="43"/>
      <c r="V1551" s="43"/>
      <c r="W1551" s="43"/>
      <c r="X1551" s="43"/>
      <c r="Y1551" s="43"/>
      <c r="Z1551" s="43"/>
      <c r="AA1551" s="74">
        <v>3</v>
      </c>
      <c r="AB1551" s="74">
        <v>4</v>
      </c>
      <c r="AC1551" s="75">
        <v>1</v>
      </c>
      <c r="AD1551" s="43" t="s">
        <v>1037</v>
      </c>
      <c r="AE1551" s="47">
        <f t="shared" si="144"/>
        <v>0</v>
      </c>
      <c r="AF1551" s="47">
        <f t="shared" si="145"/>
        <v>0</v>
      </c>
      <c r="AG1551" s="47">
        <f t="shared" si="146"/>
        <v>1</v>
      </c>
      <c r="AH1551" s="43" t="s">
        <v>588</v>
      </c>
      <c r="AI1551" s="43" t="s">
        <v>1175</v>
      </c>
      <c r="AJ1551" s="43" t="s">
        <v>376</v>
      </c>
      <c r="AK1551" s="43" t="s">
        <v>658</v>
      </c>
      <c r="AL1551" s="43" t="s">
        <v>1101</v>
      </c>
      <c r="AM1551" s="43" t="s">
        <v>1159</v>
      </c>
      <c r="AN1551" s="43" t="s">
        <v>376</v>
      </c>
      <c r="AO1551" s="43" t="s">
        <v>658</v>
      </c>
      <c r="AP1551" s="43"/>
      <c r="AQ1551" s="43">
        <v>2</v>
      </c>
      <c r="AR1551" s="43"/>
      <c r="AS1551" s="43">
        <v>1</v>
      </c>
      <c r="AT1551" s="43"/>
      <c r="AU1551" s="43" t="s">
        <v>376</v>
      </c>
      <c r="AV1551" s="43"/>
      <c r="AW1551" s="43" t="s">
        <v>30</v>
      </c>
      <c r="AX1551" s="43"/>
      <c r="AY1551" s="43"/>
      <c r="AZ1551" s="43" t="s">
        <v>30</v>
      </c>
      <c r="BA1551" s="43"/>
      <c r="BB1551" s="48"/>
      <c r="BC1551" s="43"/>
      <c r="BD1551" s="43"/>
      <c r="BE1551" s="43"/>
      <c r="BF1551" s="43">
        <v>1</v>
      </c>
      <c r="BG1551" s="43">
        <v>1</v>
      </c>
      <c r="BH1551" s="43">
        <v>1</v>
      </c>
      <c r="BI1551" s="43" t="s">
        <v>804</v>
      </c>
      <c r="BJ1551" s="43" t="s">
        <v>823</v>
      </c>
      <c r="BK1551" s="43">
        <v>2016</v>
      </c>
      <c r="BL1551" s="43" t="str">
        <f t="shared" si="147"/>
        <v>2016Everton</v>
      </c>
      <c r="BM1551" s="49" t="s">
        <v>823</v>
      </c>
      <c r="BN1551" s="43"/>
      <c r="BO1551" s="43"/>
      <c r="BP1551" s="43"/>
      <c r="BQ1551" s="43"/>
      <c r="BR1551" s="43"/>
      <c r="BS1551" s="43"/>
      <c r="BT1551" s="43"/>
      <c r="BU1551" s="43"/>
      <c r="BV1551" s="43" t="s">
        <v>376</v>
      </c>
      <c r="BW1551" s="43" t="s">
        <v>376</v>
      </c>
      <c r="BX1551" s="43"/>
      <c r="BY1551" s="49"/>
      <c r="CB1551" s="88" t="str">
        <f t="shared" si="148"/>
        <v>20160127</v>
      </c>
    </row>
    <row r="1552" spans="1:80" s="50" customFormat="1" ht="12.75" x14ac:dyDescent="0.2">
      <c r="A1552" s="43">
        <v>2</v>
      </c>
      <c r="B1552" s="43">
        <v>28</v>
      </c>
      <c r="C1552" s="43">
        <v>2016</v>
      </c>
      <c r="D1552" s="43" t="s">
        <v>658</v>
      </c>
      <c r="E1552" s="43" t="s">
        <v>206</v>
      </c>
      <c r="F1552" s="43" t="s">
        <v>1327</v>
      </c>
      <c r="G1552" s="43"/>
      <c r="H1552" s="43" t="s">
        <v>40</v>
      </c>
      <c r="I1552" s="43"/>
      <c r="J1552" s="61">
        <v>42428</v>
      </c>
      <c r="K1552" s="43" t="s">
        <v>588</v>
      </c>
      <c r="L1552" s="43" t="s">
        <v>3</v>
      </c>
      <c r="M1552" s="43" t="s">
        <v>823</v>
      </c>
      <c r="N1552" s="46">
        <v>1</v>
      </c>
      <c r="O1552" s="46">
        <v>1</v>
      </c>
      <c r="P1552" s="43" t="s">
        <v>1415</v>
      </c>
      <c r="Q1552" s="43" t="s">
        <v>1017</v>
      </c>
      <c r="R1552" s="43" t="s">
        <v>376</v>
      </c>
      <c r="S1552" s="43" t="s">
        <v>1390</v>
      </c>
      <c r="T1552" s="43">
        <v>3</v>
      </c>
      <c r="U1552" s="43">
        <v>1</v>
      </c>
      <c r="V1552" s="43"/>
      <c r="W1552" s="43"/>
      <c r="X1552" s="43"/>
      <c r="Y1552" s="43"/>
      <c r="Z1552" s="43"/>
      <c r="AA1552" s="43"/>
      <c r="AB1552" s="43"/>
      <c r="AC1552" s="43"/>
      <c r="AD1552" s="43"/>
      <c r="AE1552" s="47">
        <f t="shared" si="144"/>
        <v>1</v>
      </c>
      <c r="AF1552" s="47">
        <f t="shared" si="145"/>
        <v>0</v>
      </c>
      <c r="AG1552" s="47">
        <f t="shared" si="146"/>
        <v>0</v>
      </c>
      <c r="AH1552" s="43" t="s">
        <v>588</v>
      </c>
      <c r="AI1552" s="43" t="s">
        <v>1175</v>
      </c>
      <c r="AJ1552" s="43" t="s">
        <v>376</v>
      </c>
      <c r="AK1552" s="43" t="s">
        <v>658</v>
      </c>
      <c r="AL1552" s="43" t="s">
        <v>1101</v>
      </c>
      <c r="AM1552" s="43" t="s">
        <v>1159</v>
      </c>
      <c r="AN1552" s="43" t="s">
        <v>376</v>
      </c>
      <c r="AO1552" s="43" t="s">
        <v>658</v>
      </c>
      <c r="AP1552" s="43"/>
      <c r="AQ1552" s="43">
        <v>1</v>
      </c>
      <c r="AR1552" s="43"/>
      <c r="AS1552" s="43">
        <v>1</v>
      </c>
      <c r="AT1552" s="43"/>
      <c r="AU1552" s="43" t="s">
        <v>376</v>
      </c>
      <c r="AV1552" s="43"/>
      <c r="AW1552" s="43" t="s">
        <v>30</v>
      </c>
      <c r="AX1552" s="43"/>
      <c r="AY1552" s="43"/>
      <c r="AZ1552" s="43" t="s">
        <v>30</v>
      </c>
      <c r="BA1552" s="43"/>
      <c r="BB1552" s="48"/>
      <c r="BC1552" s="43" t="s">
        <v>30</v>
      </c>
      <c r="BD1552" s="43"/>
      <c r="BE1552" s="43"/>
      <c r="BF1552" s="43">
        <v>1</v>
      </c>
      <c r="BG1552" s="43">
        <v>1</v>
      </c>
      <c r="BH1552" s="43">
        <v>1</v>
      </c>
      <c r="BI1552" s="43" t="s">
        <v>588</v>
      </c>
      <c r="BJ1552" s="43" t="s">
        <v>823</v>
      </c>
      <c r="BK1552" s="43">
        <v>2016</v>
      </c>
      <c r="BL1552" s="43" t="str">
        <f t="shared" si="147"/>
        <v>2016Liverpool</v>
      </c>
      <c r="BM1552" s="49" t="s">
        <v>1017</v>
      </c>
      <c r="BN1552" s="43"/>
      <c r="BO1552" s="43"/>
      <c r="BP1552" s="43"/>
      <c r="BQ1552" s="43"/>
      <c r="BR1552" s="43"/>
      <c r="BS1552" s="43"/>
      <c r="BT1552" s="43"/>
      <c r="BU1552" s="43"/>
      <c r="BV1552" s="43" t="s">
        <v>376</v>
      </c>
      <c r="BW1552" s="43" t="s">
        <v>376</v>
      </c>
      <c r="BX1552" s="43"/>
      <c r="BY1552" s="49"/>
      <c r="CB1552" s="88" t="str">
        <f t="shared" si="148"/>
        <v>20160228</v>
      </c>
    </row>
    <row r="1553" spans="1:80" s="50" customFormat="1" ht="12.75" x14ac:dyDescent="0.2">
      <c r="A1553" s="43">
        <v>2</v>
      </c>
      <c r="B1553" s="43">
        <v>28</v>
      </c>
      <c r="C1553" s="43">
        <v>2016</v>
      </c>
      <c r="D1553" s="43" t="s">
        <v>658</v>
      </c>
      <c r="E1553" s="43" t="s">
        <v>206</v>
      </c>
      <c r="F1553" s="43" t="s">
        <v>1327</v>
      </c>
      <c r="G1553" s="43"/>
      <c r="H1553" s="43" t="s">
        <v>40</v>
      </c>
      <c r="I1553" s="43"/>
      <c r="J1553" s="61">
        <v>42428</v>
      </c>
      <c r="K1553" s="43" t="s">
        <v>823</v>
      </c>
      <c r="L1553" s="43" t="s">
        <v>4</v>
      </c>
      <c r="M1553" s="43" t="s">
        <v>588</v>
      </c>
      <c r="N1553" s="46">
        <v>1</v>
      </c>
      <c r="O1553" s="46">
        <v>1</v>
      </c>
      <c r="P1553" s="43" t="s">
        <v>1415</v>
      </c>
      <c r="Q1553" s="43" t="s">
        <v>1017</v>
      </c>
      <c r="R1553" s="43" t="s">
        <v>376</v>
      </c>
      <c r="S1553" s="43" t="s">
        <v>1390</v>
      </c>
      <c r="T1553" s="43">
        <v>1</v>
      </c>
      <c r="U1553" s="43">
        <v>3</v>
      </c>
      <c r="V1553" s="43"/>
      <c r="W1553" s="43"/>
      <c r="X1553" s="43"/>
      <c r="Y1553" s="43"/>
      <c r="Z1553" s="43"/>
      <c r="AA1553" s="43"/>
      <c r="AB1553" s="43"/>
      <c r="AC1553" s="43"/>
      <c r="AD1553" s="43"/>
      <c r="AE1553" s="47">
        <f t="shared" si="144"/>
        <v>0</v>
      </c>
      <c r="AF1553" s="47">
        <f t="shared" si="145"/>
        <v>0</v>
      </c>
      <c r="AG1553" s="47">
        <f t="shared" si="146"/>
        <v>1</v>
      </c>
      <c r="AH1553" s="43" t="s">
        <v>1101</v>
      </c>
      <c r="AI1553" s="43" t="s">
        <v>1159</v>
      </c>
      <c r="AJ1553" s="43" t="s">
        <v>376</v>
      </c>
      <c r="AK1553" s="43" t="s">
        <v>658</v>
      </c>
      <c r="AL1553" s="43" t="s">
        <v>588</v>
      </c>
      <c r="AM1553" s="43" t="s">
        <v>1175</v>
      </c>
      <c r="AN1553" s="43" t="s">
        <v>376</v>
      </c>
      <c r="AO1553" s="43" t="s">
        <v>658</v>
      </c>
      <c r="AP1553" s="43"/>
      <c r="AQ1553" s="43">
        <v>1</v>
      </c>
      <c r="AR1553" s="43"/>
      <c r="AS1553" s="43" t="s">
        <v>1393</v>
      </c>
      <c r="AT1553" s="43"/>
      <c r="AU1553" s="43" t="s">
        <v>376</v>
      </c>
      <c r="AV1553" s="43"/>
      <c r="AW1553" s="43" t="s">
        <v>30</v>
      </c>
      <c r="AX1553" s="43"/>
      <c r="AY1553" s="43"/>
      <c r="AZ1553" s="46" t="s">
        <v>30</v>
      </c>
      <c r="BA1553" s="43"/>
      <c r="BB1553" s="48" t="s">
        <v>30</v>
      </c>
      <c r="BC1553" s="43" t="s">
        <v>30</v>
      </c>
      <c r="BD1553" s="43"/>
      <c r="BE1553" s="43"/>
      <c r="BF1553" s="43">
        <v>1</v>
      </c>
      <c r="BG1553" s="43">
        <v>1</v>
      </c>
      <c r="BH1553" s="43">
        <v>1</v>
      </c>
      <c r="BI1553" s="43" t="s">
        <v>823</v>
      </c>
      <c r="BJ1553" s="43" t="s">
        <v>588</v>
      </c>
      <c r="BK1553" s="43">
        <v>2016</v>
      </c>
      <c r="BL1553" s="43" t="str">
        <f t="shared" si="147"/>
        <v>2016Manchester City</v>
      </c>
      <c r="BM1553" s="49" t="s">
        <v>1017</v>
      </c>
      <c r="BN1553" s="43"/>
      <c r="BO1553" s="43"/>
      <c r="BP1553" s="43"/>
      <c r="BQ1553" s="43"/>
      <c r="BR1553" s="43"/>
      <c r="BS1553" s="43"/>
      <c r="BT1553" s="43"/>
      <c r="BU1553" s="43"/>
      <c r="BV1553" s="43" t="s">
        <v>376</v>
      </c>
      <c r="BW1553" s="43" t="s">
        <v>376</v>
      </c>
      <c r="BX1553" s="43"/>
      <c r="BY1553" s="49"/>
      <c r="CB1553" s="88" t="str">
        <f t="shared" si="148"/>
        <v>20160228</v>
      </c>
    </row>
    <row r="1554" spans="1:80" s="50" customFormat="1" ht="12.75" x14ac:dyDescent="0.2">
      <c r="A1554" s="43">
        <v>4</v>
      </c>
      <c r="B1554" s="43">
        <v>23</v>
      </c>
      <c r="C1554" s="43">
        <v>2016</v>
      </c>
      <c r="D1554" s="43" t="s">
        <v>658</v>
      </c>
      <c r="E1554" s="43" t="s">
        <v>206</v>
      </c>
      <c r="F1554" s="43" t="s">
        <v>1010</v>
      </c>
      <c r="G1554" s="43"/>
      <c r="H1554" s="43" t="s">
        <v>1011</v>
      </c>
      <c r="I1554" s="43"/>
      <c r="J1554" s="61">
        <v>42483</v>
      </c>
      <c r="K1554" s="43" t="s">
        <v>821</v>
      </c>
      <c r="L1554" s="43" t="s">
        <v>3</v>
      </c>
      <c r="M1554" s="43" t="s">
        <v>804</v>
      </c>
      <c r="N1554" s="46">
        <v>2</v>
      </c>
      <c r="O1554" s="46">
        <v>1</v>
      </c>
      <c r="P1554" s="43" t="s">
        <v>1415</v>
      </c>
      <c r="Q1554" s="43" t="s">
        <v>1017</v>
      </c>
      <c r="R1554" s="43" t="s">
        <v>376</v>
      </c>
      <c r="S1554" s="43"/>
      <c r="T1554" s="43"/>
      <c r="U1554" s="43"/>
      <c r="V1554" s="43"/>
      <c r="W1554" s="43"/>
      <c r="X1554" s="43"/>
      <c r="Y1554" s="43"/>
      <c r="Z1554" s="43"/>
      <c r="AA1554" s="43"/>
      <c r="AB1554" s="43"/>
      <c r="AC1554" s="43"/>
      <c r="AD1554" s="43"/>
      <c r="AE1554" s="47">
        <f t="shared" si="144"/>
        <v>1</v>
      </c>
      <c r="AF1554" s="47">
        <f t="shared" si="145"/>
        <v>0</v>
      </c>
      <c r="AG1554" s="47">
        <f t="shared" si="146"/>
        <v>0</v>
      </c>
      <c r="AH1554" s="43" t="s">
        <v>1101</v>
      </c>
      <c r="AI1554" s="43" t="s">
        <v>1159</v>
      </c>
      <c r="AJ1554" s="43" t="s">
        <v>376</v>
      </c>
      <c r="AK1554" s="43" t="s">
        <v>658</v>
      </c>
      <c r="AL1554" s="43" t="s">
        <v>588</v>
      </c>
      <c r="AM1554" s="43" t="s">
        <v>1175</v>
      </c>
      <c r="AN1554" s="43" t="s">
        <v>376</v>
      </c>
      <c r="AO1554" s="43" t="s">
        <v>658</v>
      </c>
      <c r="AP1554" s="43"/>
      <c r="AQ1554" s="43">
        <v>2</v>
      </c>
      <c r="AR1554" s="43"/>
      <c r="AS1554" s="43"/>
      <c r="AT1554" s="43"/>
      <c r="AU1554" s="43" t="s">
        <v>376</v>
      </c>
      <c r="AV1554" s="43"/>
      <c r="AW1554" s="43" t="s">
        <v>30</v>
      </c>
      <c r="AX1554" s="43"/>
      <c r="AY1554" s="43" t="s">
        <v>30</v>
      </c>
      <c r="AZ1554" s="43"/>
      <c r="BA1554" s="43"/>
      <c r="BB1554" s="48"/>
      <c r="BC1554" s="43"/>
      <c r="BD1554" s="43"/>
      <c r="BE1554" s="43"/>
      <c r="BF1554" s="43">
        <v>1</v>
      </c>
      <c r="BG1554" s="43">
        <v>1</v>
      </c>
      <c r="BH1554" s="43">
        <v>1</v>
      </c>
      <c r="BI1554" s="43" t="s">
        <v>821</v>
      </c>
      <c r="BJ1554" s="43" t="s">
        <v>804</v>
      </c>
      <c r="BK1554" s="43">
        <v>2016</v>
      </c>
      <c r="BL1554" s="43" t="str">
        <f t="shared" si="147"/>
        <v>2016Manchester United</v>
      </c>
      <c r="BM1554" s="49" t="s">
        <v>1017</v>
      </c>
      <c r="BN1554" s="43"/>
      <c r="BO1554" s="43"/>
      <c r="BP1554" s="43"/>
      <c r="BQ1554" s="43"/>
      <c r="BR1554" s="43"/>
      <c r="BS1554" s="43"/>
      <c r="BT1554" s="43"/>
      <c r="BU1554" s="43"/>
      <c r="BV1554" s="43" t="s">
        <v>376</v>
      </c>
      <c r="BW1554" s="43" t="s">
        <v>376</v>
      </c>
      <c r="BX1554" s="43"/>
      <c r="BY1554" s="49"/>
      <c r="CB1554" s="88" t="str">
        <f t="shared" si="148"/>
        <v>20160423</v>
      </c>
    </row>
    <row r="1555" spans="1:80" s="50" customFormat="1" ht="12.75" x14ac:dyDescent="0.2">
      <c r="A1555" s="43">
        <v>4</v>
      </c>
      <c r="B1555" s="43">
        <v>23</v>
      </c>
      <c r="C1555" s="43">
        <v>2016</v>
      </c>
      <c r="D1555" s="43" t="s">
        <v>658</v>
      </c>
      <c r="E1555" s="43" t="s">
        <v>206</v>
      </c>
      <c r="F1555" s="43" t="s">
        <v>1010</v>
      </c>
      <c r="G1555" s="43"/>
      <c r="H1555" s="43" t="s">
        <v>1011</v>
      </c>
      <c r="I1555" s="43"/>
      <c r="J1555" s="61">
        <v>42483</v>
      </c>
      <c r="K1555" s="43" t="s">
        <v>804</v>
      </c>
      <c r="L1555" s="43" t="s">
        <v>4</v>
      </c>
      <c r="M1555" s="43" t="s">
        <v>821</v>
      </c>
      <c r="N1555" s="46">
        <v>1</v>
      </c>
      <c r="O1555" s="46">
        <v>2</v>
      </c>
      <c r="P1555" s="43" t="s">
        <v>1415</v>
      </c>
      <c r="Q1555" s="43" t="s">
        <v>1017</v>
      </c>
      <c r="R1555" s="43" t="s">
        <v>376</v>
      </c>
      <c r="S1555" s="43"/>
      <c r="T1555" s="43"/>
      <c r="U1555" s="43"/>
      <c r="V1555" s="43"/>
      <c r="W1555" s="43"/>
      <c r="X1555" s="43"/>
      <c r="Y1555" s="43"/>
      <c r="Z1555" s="43"/>
      <c r="AA1555" s="43"/>
      <c r="AB1555" s="43"/>
      <c r="AC1555" s="43"/>
      <c r="AD1555" s="43"/>
      <c r="AE1555" s="47">
        <f t="shared" si="144"/>
        <v>0</v>
      </c>
      <c r="AF1555" s="47">
        <f t="shared" si="145"/>
        <v>0</v>
      </c>
      <c r="AG1555" s="47">
        <f t="shared" si="146"/>
        <v>1</v>
      </c>
      <c r="AH1555" s="43" t="s">
        <v>588</v>
      </c>
      <c r="AI1555" s="43" t="s">
        <v>1175</v>
      </c>
      <c r="AJ1555" s="43" t="s">
        <v>376</v>
      </c>
      <c r="AK1555" s="43" t="s">
        <v>658</v>
      </c>
      <c r="AL1555" s="43" t="s">
        <v>1101</v>
      </c>
      <c r="AM1555" s="43" t="s">
        <v>1159</v>
      </c>
      <c r="AN1555" s="43" t="s">
        <v>376</v>
      </c>
      <c r="AO1555" s="43" t="s">
        <v>658</v>
      </c>
      <c r="AP1555" s="43"/>
      <c r="AQ1555" s="43">
        <v>2</v>
      </c>
      <c r="AR1555" s="43"/>
      <c r="AS1555" s="43">
        <v>1</v>
      </c>
      <c r="AT1555" s="43"/>
      <c r="AU1555" s="43" t="s">
        <v>376</v>
      </c>
      <c r="AV1555" s="43"/>
      <c r="AW1555" s="43" t="s">
        <v>30</v>
      </c>
      <c r="AX1555" s="43"/>
      <c r="AY1555" s="43" t="s">
        <v>30</v>
      </c>
      <c r="AZ1555" s="43"/>
      <c r="BA1555" s="43"/>
      <c r="BB1555" s="48"/>
      <c r="BC1555" s="43"/>
      <c r="BD1555" s="43"/>
      <c r="BE1555" s="43"/>
      <c r="BF1555" s="43">
        <v>1</v>
      </c>
      <c r="BG1555" s="43">
        <v>1</v>
      </c>
      <c r="BH1555" s="43">
        <v>1</v>
      </c>
      <c r="BI1555" s="43" t="s">
        <v>804</v>
      </c>
      <c r="BJ1555" s="43" t="s">
        <v>821</v>
      </c>
      <c r="BK1555" s="43">
        <v>2016</v>
      </c>
      <c r="BL1555" s="43" t="str">
        <f t="shared" si="147"/>
        <v>2016Everton</v>
      </c>
      <c r="BM1555" s="49" t="s">
        <v>1017</v>
      </c>
      <c r="BN1555" s="43"/>
      <c r="BO1555" s="43"/>
      <c r="BP1555" s="43"/>
      <c r="BQ1555" s="43"/>
      <c r="BR1555" s="43"/>
      <c r="BS1555" s="43"/>
      <c r="BT1555" s="43"/>
      <c r="BU1555" s="43"/>
      <c r="BV1555" s="43" t="s">
        <v>376</v>
      </c>
      <c r="BW1555" s="43" t="s">
        <v>376</v>
      </c>
      <c r="BX1555" s="43"/>
      <c r="BY1555" s="49"/>
      <c r="CB1555" s="88" t="str">
        <f t="shared" si="148"/>
        <v>20160423</v>
      </c>
    </row>
    <row r="1556" spans="1:80" s="50" customFormat="1" ht="12.75" x14ac:dyDescent="0.2">
      <c r="A1556" s="43">
        <v>4</v>
      </c>
      <c r="B1556" s="43">
        <v>24</v>
      </c>
      <c r="C1556" s="43">
        <v>2016</v>
      </c>
      <c r="D1556" s="43" t="s">
        <v>658</v>
      </c>
      <c r="E1556" s="43" t="s">
        <v>206</v>
      </c>
      <c r="F1556" s="43" t="s">
        <v>1010</v>
      </c>
      <c r="G1556" s="43"/>
      <c r="H1556" s="43" t="s">
        <v>1011</v>
      </c>
      <c r="I1556" s="43"/>
      <c r="J1556" s="61">
        <v>42484</v>
      </c>
      <c r="K1556" s="43" t="s">
        <v>798</v>
      </c>
      <c r="L1556" s="43" t="s">
        <v>3</v>
      </c>
      <c r="M1556" s="43" t="s">
        <v>1357</v>
      </c>
      <c r="N1556" s="46">
        <v>2</v>
      </c>
      <c r="O1556" s="46">
        <v>1</v>
      </c>
      <c r="P1556" s="43" t="s">
        <v>1415</v>
      </c>
      <c r="Q1556" s="43" t="s">
        <v>1017</v>
      </c>
      <c r="R1556" s="43" t="s">
        <v>376</v>
      </c>
      <c r="S1556" s="43"/>
      <c r="T1556" s="43"/>
      <c r="U1556" s="43"/>
      <c r="V1556" s="43"/>
      <c r="W1556" s="43"/>
      <c r="X1556" s="43"/>
      <c r="Y1556" s="43"/>
      <c r="Z1556" s="43"/>
      <c r="AA1556" s="43"/>
      <c r="AB1556" s="43"/>
      <c r="AC1556" s="43"/>
      <c r="AD1556" s="43"/>
      <c r="AE1556" s="47">
        <f t="shared" si="144"/>
        <v>1</v>
      </c>
      <c r="AF1556" s="47">
        <f t="shared" si="145"/>
        <v>0</v>
      </c>
      <c r="AG1556" s="47">
        <f t="shared" si="146"/>
        <v>0</v>
      </c>
      <c r="AH1556" s="43" t="s">
        <v>1017</v>
      </c>
      <c r="AI1556" s="43" t="s">
        <v>1018</v>
      </c>
      <c r="AJ1556" s="43" t="s">
        <v>376</v>
      </c>
      <c r="AK1556" s="43" t="s">
        <v>658</v>
      </c>
      <c r="AL1556" s="43" t="s">
        <v>1017</v>
      </c>
      <c r="AM1556" s="43" t="s">
        <v>1371</v>
      </c>
      <c r="AN1556" s="43" t="s">
        <v>376</v>
      </c>
      <c r="AO1556" s="43" t="s">
        <v>658</v>
      </c>
      <c r="AP1556" s="43"/>
      <c r="AQ1556" s="43">
        <v>2</v>
      </c>
      <c r="AR1556" s="43"/>
      <c r="AS1556" s="43"/>
      <c r="AT1556" s="43"/>
      <c r="AU1556" s="43" t="s">
        <v>376</v>
      </c>
      <c r="AV1556" s="43"/>
      <c r="AW1556" s="43" t="s">
        <v>30</v>
      </c>
      <c r="AX1556" s="43"/>
      <c r="AY1556" s="43" t="s">
        <v>30</v>
      </c>
      <c r="AZ1556" s="43"/>
      <c r="BA1556" s="43"/>
      <c r="BB1556" s="48"/>
      <c r="BC1556" s="43"/>
      <c r="BD1556" s="43"/>
      <c r="BE1556" s="43"/>
      <c r="BF1556" s="43">
        <v>1</v>
      </c>
      <c r="BG1556" s="43">
        <v>1</v>
      </c>
      <c r="BH1556" s="43">
        <v>1</v>
      </c>
      <c r="BI1556" s="43" t="s">
        <v>798</v>
      </c>
      <c r="BJ1556" s="43" t="s">
        <v>1357</v>
      </c>
      <c r="BK1556" s="43">
        <v>2016</v>
      </c>
      <c r="BL1556" s="43" t="str">
        <f t="shared" si="147"/>
        <v>2016Crystal Palace</v>
      </c>
      <c r="BM1556" s="49" t="s">
        <v>1017</v>
      </c>
      <c r="BN1556" s="43"/>
      <c r="BO1556" s="43"/>
      <c r="BP1556" s="43"/>
      <c r="BQ1556" s="43"/>
      <c r="BR1556" s="43"/>
      <c r="BS1556" s="43"/>
      <c r="BT1556" s="43"/>
      <c r="BU1556" s="43"/>
      <c r="BV1556" s="43" t="s">
        <v>376</v>
      </c>
      <c r="BW1556" s="43" t="s">
        <v>376</v>
      </c>
      <c r="BX1556" s="43"/>
      <c r="BY1556" s="49"/>
      <c r="CB1556" s="88" t="str">
        <f t="shared" si="148"/>
        <v>20160424</v>
      </c>
    </row>
    <row r="1557" spans="1:80" s="50" customFormat="1" ht="12.75" x14ac:dyDescent="0.2">
      <c r="A1557" s="43">
        <v>4</v>
      </c>
      <c r="B1557" s="43">
        <v>24</v>
      </c>
      <c r="C1557" s="43">
        <v>2016</v>
      </c>
      <c r="D1557" s="43" t="s">
        <v>658</v>
      </c>
      <c r="E1557" s="43" t="s">
        <v>206</v>
      </c>
      <c r="F1557" s="43" t="s">
        <v>1010</v>
      </c>
      <c r="G1557" s="43"/>
      <c r="H1557" s="43" t="s">
        <v>1011</v>
      </c>
      <c r="I1557" s="43"/>
      <c r="J1557" s="61">
        <v>42484</v>
      </c>
      <c r="K1557" s="43" t="s">
        <v>1357</v>
      </c>
      <c r="L1557" s="43" t="s">
        <v>4</v>
      </c>
      <c r="M1557" s="43" t="s">
        <v>798</v>
      </c>
      <c r="N1557" s="46">
        <v>1</v>
      </c>
      <c r="O1557" s="46">
        <v>2</v>
      </c>
      <c r="P1557" s="43" t="s">
        <v>1415</v>
      </c>
      <c r="Q1557" s="43" t="s">
        <v>1017</v>
      </c>
      <c r="R1557" s="43" t="s">
        <v>376</v>
      </c>
      <c r="S1557" s="43"/>
      <c r="T1557" s="43"/>
      <c r="U1557" s="43"/>
      <c r="V1557" s="43"/>
      <c r="W1557" s="43"/>
      <c r="X1557" s="43"/>
      <c r="Y1557" s="43"/>
      <c r="Z1557" s="43"/>
      <c r="AA1557" s="43"/>
      <c r="AB1557" s="43"/>
      <c r="AC1557" s="43"/>
      <c r="AD1557" s="43"/>
      <c r="AE1557" s="47">
        <f t="shared" si="144"/>
        <v>0</v>
      </c>
      <c r="AF1557" s="47">
        <f t="shared" si="145"/>
        <v>0</v>
      </c>
      <c r="AG1557" s="47">
        <f t="shared" si="146"/>
        <v>1</v>
      </c>
      <c r="AH1557" s="43" t="s">
        <v>1017</v>
      </c>
      <c r="AI1557" s="43" t="s">
        <v>1371</v>
      </c>
      <c r="AJ1557" s="43" t="s">
        <v>376</v>
      </c>
      <c r="AK1557" s="43" t="s">
        <v>658</v>
      </c>
      <c r="AL1557" s="43" t="s">
        <v>1017</v>
      </c>
      <c r="AM1557" s="43" t="s">
        <v>1018</v>
      </c>
      <c r="AN1557" s="43" t="s">
        <v>376</v>
      </c>
      <c r="AO1557" s="43" t="s">
        <v>658</v>
      </c>
      <c r="AP1557" s="43"/>
      <c r="AQ1557" s="43">
        <v>2</v>
      </c>
      <c r="AR1557" s="43"/>
      <c r="AS1557" s="43">
        <v>1</v>
      </c>
      <c r="AT1557" s="43"/>
      <c r="AU1557" s="43" t="s">
        <v>376</v>
      </c>
      <c r="AV1557" s="43"/>
      <c r="AW1557" s="43" t="s">
        <v>30</v>
      </c>
      <c r="AX1557" s="43"/>
      <c r="AY1557" s="43" t="s">
        <v>30</v>
      </c>
      <c r="AZ1557" s="43"/>
      <c r="BA1557" s="43"/>
      <c r="BB1557" s="48"/>
      <c r="BC1557" s="43"/>
      <c r="BD1557" s="43"/>
      <c r="BE1557" s="43"/>
      <c r="BF1557" s="43">
        <v>1</v>
      </c>
      <c r="BG1557" s="43">
        <v>1</v>
      </c>
      <c r="BH1557" s="43">
        <v>1</v>
      </c>
      <c r="BI1557" s="43" t="s">
        <v>1357</v>
      </c>
      <c r="BJ1557" s="43" t="s">
        <v>798</v>
      </c>
      <c r="BK1557" s="43">
        <v>2016</v>
      </c>
      <c r="BL1557" s="43" t="str">
        <f t="shared" si="147"/>
        <v>2016Watford</v>
      </c>
      <c r="BM1557" s="49" t="s">
        <v>1017</v>
      </c>
      <c r="BN1557" s="43"/>
      <c r="BO1557" s="43"/>
      <c r="BP1557" s="43"/>
      <c r="BQ1557" s="43"/>
      <c r="BR1557" s="43"/>
      <c r="BS1557" s="43"/>
      <c r="BT1557" s="43"/>
      <c r="BU1557" s="43"/>
      <c r="BV1557" s="43" t="s">
        <v>376</v>
      </c>
      <c r="BW1557" s="43" t="s">
        <v>376</v>
      </c>
      <c r="BX1557" s="43"/>
      <c r="BY1557" s="49"/>
      <c r="CB1557" s="88" t="str">
        <f t="shared" si="148"/>
        <v>20160424</v>
      </c>
    </row>
    <row r="1558" spans="1:80" s="50" customFormat="1" ht="12.75" x14ac:dyDescent="0.2">
      <c r="A1558" s="43">
        <v>5</v>
      </c>
      <c r="B1558" s="43">
        <v>21</v>
      </c>
      <c r="C1558" s="43">
        <v>2016</v>
      </c>
      <c r="D1558" s="43" t="s">
        <v>658</v>
      </c>
      <c r="E1558" s="43" t="s">
        <v>206</v>
      </c>
      <c r="F1558" s="43" t="s">
        <v>1010</v>
      </c>
      <c r="G1558" s="43"/>
      <c r="H1558" s="43" t="s">
        <v>40</v>
      </c>
      <c r="I1558" s="43"/>
      <c r="J1558" s="61">
        <v>42511</v>
      </c>
      <c r="K1558" s="43" t="s">
        <v>821</v>
      </c>
      <c r="L1558" s="43" t="s">
        <v>3</v>
      </c>
      <c r="M1558" s="43" t="s">
        <v>798</v>
      </c>
      <c r="N1558" s="46">
        <v>2</v>
      </c>
      <c r="O1558" s="46">
        <v>1</v>
      </c>
      <c r="P1558" s="43" t="s">
        <v>1415</v>
      </c>
      <c r="Q1558" s="43" t="s">
        <v>1017</v>
      </c>
      <c r="R1558" s="43" t="s">
        <v>376</v>
      </c>
      <c r="S1558" s="43" t="s">
        <v>1396</v>
      </c>
      <c r="T1558" s="43"/>
      <c r="U1558" s="43"/>
      <c r="V1558" s="43"/>
      <c r="W1558" s="43"/>
      <c r="X1558" s="43"/>
      <c r="Y1558" s="43"/>
      <c r="Z1558" s="43"/>
      <c r="AA1558" s="43"/>
      <c r="AB1558" s="43"/>
      <c r="AC1558" s="43"/>
      <c r="AD1558" s="43"/>
      <c r="AE1558" s="47">
        <f t="shared" si="144"/>
        <v>1</v>
      </c>
      <c r="AF1558" s="47">
        <f t="shared" si="145"/>
        <v>0</v>
      </c>
      <c r="AG1558" s="47">
        <f t="shared" si="146"/>
        <v>0</v>
      </c>
      <c r="AH1558" s="43" t="s">
        <v>1101</v>
      </c>
      <c r="AI1558" s="43" t="s">
        <v>1159</v>
      </c>
      <c r="AJ1558" s="43" t="s">
        <v>376</v>
      </c>
      <c r="AK1558" s="43" t="s">
        <v>658</v>
      </c>
      <c r="AL1558" s="43" t="s">
        <v>1017</v>
      </c>
      <c r="AM1558" s="43" t="s">
        <v>1018</v>
      </c>
      <c r="AN1558" s="43" t="s">
        <v>376</v>
      </c>
      <c r="AO1558" s="43" t="s">
        <v>658</v>
      </c>
      <c r="AP1558" s="43"/>
      <c r="AQ1558" s="43">
        <v>1</v>
      </c>
      <c r="AR1558" s="43"/>
      <c r="AS1558" s="43" t="s">
        <v>1393</v>
      </c>
      <c r="AT1558" s="43"/>
      <c r="AU1558" s="43" t="s">
        <v>376</v>
      </c>
      <c r="AV1558" s="43"/>
      <c r="AW1558" s="43" t="s">
        <v>30</v>
      </c>
      <c r="AX1558" s="43"/>
      <c r="AY1558" s="46" t="s">
        <v>30</v>
      </c>
      <c r="AZ1558" s="43"/>
      <c r="BA1558" s="43"/>
      <c r="BB1558" s="48" t="s">
        <v>30</v>
      </c>
      <c r="BC1558" s="43" t="s">
        <v>30</v>
      </c>
      <c r="BD1558" s="43"/>
      <c r="BE1558" s="43"/>
      <c r="BF1558" s="43">
        <v>1</v>
      </c>
      <c r="BG1558" s="43">
        <v>1</v>
      </c>
      <c r="BH1558" s="43">
        <v>1</v>
      </c>
      <c r="BI1558" s="43" t="s">
        <v>821</v>
      </c>
      <c r="BJ1558" s="43" t="s">
        <v>798</v>
      </c>
      <c r="BK1558" s="43">
        <v>2016</v>
      </c>
      <c r="BL1558" s="43" t="str">
        <f t="shared" si="147"/>
        <v>2016Manchester United</v>
      </c>
      <c r="BM1558" s="49" t="s">
        <v>1017</v>
      </c>
      <c r="BN1558" s="43"/>
      <c r="BO1558" s="43"/>
      <c r="BP1558" s="43"/>
      <c r="BQ1558" s="43"/>
      <c r="BR1558" s="43"/>
      <c r="BS1558" s="43"/>
      <c r="BT1558" s="43"/>
      <c r="BU1558" s="43"/>
      <c r="BV1558" s="43" t="s">
        <v>376</v>
      </c>
      <c r="BW1558" s="43" t="s">
        <v>376</v>
      </c>
      <c r="BX1558" s="43"/>
      <c r="BY1558" s="49"/>
      <c r="CB1558" s="88" t="str">
        <f t="shared" si="148"/>
        <v>20160521</v>
      </c>
    </row>
    <row r="1559" spans="1:80" s="50" customFormat="1" ht="12.75" x14ac:dyDescent="0.2">
      <c r="A1559" s="43">
        <v>5</v>
      </c>
      <c r="B1559" s="43">
        <v>21</v>
      </c>
      <c r="C1559" s="43">
        <v>2016</v>
      </c>
      <c r="D1559" s="43" t="s">
        <v>658</v>
      </c>
      <c r="E1559" s="43" t="s">
        <v>206</v>
      </c>
      <c r="F1559" s="43" t="s">
        <v>1010</v>
      </c>
      <c r="G1559" s="43"/>
      <c r="H1559" s="43" t="s">
        <v>40</v>
      </c>
      <c r="I1559" s="43"/>
      <c r="J1559" s="61">
        <v>42511</v>
      </c>
      <c r="K1559" s="43" t="s">
        <v>798</v>
      </c>
      <c r="L1559" s="43" t="s">
        <v>4</v>
      </c>
      <c r="M1559" s="43" t="s">
        <v>821</v>
      </c>
      <c r="N1559" s="46">
        <v>1</v>
      </c>
      <c r="O1559" s="46">
        <v>2</v>
      </c>
      <c r="P1559" s="43" t="s">
        <v>1415</v>
      </c>
      <c r="Q1559" s="43" t="s">
        <v>1017</v>
      </c>
      <c r="R1559" s="43" t="s">
        <v>376</v>
      </c>
      <c r="S1559" s="43" t="s">
        <v>1396</v>
      </c>
      <c r="T1559" s="43"/>
      <c r="U1559" s="43"/>
      <c r="V1559" s="43"/>
      <c r="W1559" s="43"/>
      <c r="X1559" s="43"/>
      <c r="Y1559" s="43"/>
      <c r="Z1559" s="43"/>
      <c r="AA1559" s="43"/>
      <c r="AB1559" s="43"/>
      <c r="AC1559" s="43"/>
      <c r="AD1559" s="43"/>
      <c r="AE1559" s="47">
        <f t="shared" si="144"/>
        <v>0</v>
      </c>
      <c r="AF1559" s="47">
        <f t="shared" si="145"/>
        <v>0</v>
      </c>
      <c r="AG1559" s="47">
        <f t="shared" si="146"/>
        <v>1</v>
      </c>
      <c r="AH1559" s="43" t="s">
        <v>1017</v>
      </c>
      <c r="AI1559" s="43" t="s">
        <v>1018</v>
      </c>
      <c r="AJ1559" s="43" t="s">
        <v>376</v>
      </c>
      <c r="AK1559" s="43" t="s">
        <v>658</v>
      </c>
      <c r="AL1559" s="43" t="s">
        <v>1101</v>
      </c>
      <c r="AM1559" s="43" t="s">
        <v>1159</v>
      </c>
      <c r="AN1559" s="43" t="s">
        <v>376</v>
      </c>
      <c r="AO1559" s="43" t="s">
        <v>658</v>
      </c>
      <c r="AP1559" s="43"/>
      <c r="AQ1559" s="43">
        <v>1</v>
      </c>
      <c r="AR1559" s="43"/>
      <c r="AS1559" s="43">
        <v>1</v>
      </c>
      <c r="AT1559" s="43"/>
      <c r="AU1559" s="43" t="s">
        <v>376</v>
      </c>
      <c r="AV1559" s="43"/>
      <c r="AW1559" s="43" t="s">
        <v>30</v>
      </c>
      <c r="AX1559" s="43"/>
      <c r="AY1559" s="43" t="s">
        <v>30</v>
      </c>
      <c r="AZ1559" s="43"/>
      <c r="BA1559" s="43"/>
      <c r="BB1559" s="48"/>
      <c r="BC1559" s="43" t="s">
        <v>30</v>
      </c>
      <c r="BD1559" s="43"/>
      <c r="BE1559" s="43"/>
      <c r="BF1559" s="43">
        <v>1</v>
      </c>
      <c r="BG1559" s="43">
        <v>1</v>
      </c>
      <c r="BH1559" s="43">
        <v>1</v>
      </c>
      <c r="BI1559" s="43" t="s">
        <v>798</v>
      </c>
      <c r="BJ1559" s="43" t="s">
        <v>821</v>
      </c>
      <c r="BK1559" s="43">
        <v>2016</v>
      </c>
      <c r="BL1559" s="43" t="str">
        <f t="shared" si="147"/>
        <v>2016Crystal Palace</v>
      </c>
      <c r="BM1559" s="49" t="s">
        <v>1017</v>
      </c>
      <c r="BN1559" s="43"/>
      <c r="BO1559" s="43"/>
      <c r="BP1559" s="43"/>
      <c r="BQ1559" s="43"/>
      <c r="BR1559" s="43"/>
      <c r="BS1559" s="43"/>
      <c r="BT1559" s="43"/>
      <c r="BU1559" s="43"/>
      <c r="BV1559" s="43" t="s">
        <v>376</v>
      </c>
      <c r="BW1559" s="43" t="s">
        <v>376</v>
      </c>
      <c r="BX1559" s="43"/>
      <c r="BY1559" s="49"/>
      <c r="CB1559" s="88" t="str">
        <f t="shared" si="148"/>
        <v>20160521</v>
      </c>
    </row>
    <row r="1560" spans="1:80" s="50" customFormat="1" ht="12.75" x14ac:dyDescent="0.2">
      <c r="A1560" s="43">
        <v>1</v>
      </c>
      <c r="B1560" s="43">
        <v>10</v>
      </c>
      <c r="C1560" s="43">
        <v>2017</v>
      </c>
      <c r="D1560" s="43" t="s">
        <v>658</v>
      </c>
      <c r="E1560" s="43" t="s">
        <v>203</v>
      </c>
      <c r="F1560" s="43" t="s">
        <v>1327</v>
      </c>
      <c r="G1560" s="43"/>
      <c r="H1560" s="43" t="s">
        <v>1011</v>
      </c>
      <c r="I1560" s="43">
        <v>1</v>
      </c>
      <c r="J1560" s="61">
        <v>42745</v>
      </c>
      <c r="K1560" s="43" t="s">
        <v>821</v>
      </c>
      <c r="L1560" s="43" t="s">
        <v>3</v>
      </c>
      <c r="M1560" s="43" t="s">
        <v>1283</v>
      </c>
      <c r="N1560" s="46">
        <v>2</v>
      </c>
      <c r="O1560" s="46">
        <v>0</v>
      </c>
      <c r="P1560" s="43" t="s">
        <v>1246</v>
      </c>
      <c r="Q1560" s="43" t="s">
        <v>1101</v>
      </c>
      <c r="R1560" s="43" t="s">
        <v>376</v>
      </c>
      <c r="S1560" s="43"/>
      <c r="T1560" s="43"/>
      <c r="U1560" s="43"/>
      <c r="V1560" s="43"/>
      <c r="W1560" s="43"/>
      <c r="X1560" s="43"/>
      <c r="Y1560" s="43"/>
      <c r="Z1560" s="43"/>
      <c r="AA1560" s="74">
        <v>2</v>
      </c>
      <c r="AB1560" s="74">
        <v>0</v>
      </c>
      <c r="AC1560" s="75">
        <v>0</v>
      </c>
      <c r="AD1560" s="43" t="s">
        <v>1033</v>
      </c>
      <c r="AE1560" s="47">
        <f t="shared" si="144"/>
        <v>1</v>
      </c>
      <c r="AF1560" s="47">
        <f t="shared" si="145"/>
        <v>0</v>
      </c>
      <c r="AG1560" s="47">
        <f t="shared" si="146"/>
        <v>0</v>
      </c>
      <c r="AH1560" s="43" t="s">
        <v>1101</v>
      </c>
      <c r="AI1560" s="43" t="s">
        <v>1159</v>
      </c>
      <c r="AJ1560" s="43" t="s">
        <v>376</v>
      </c>
      <c r="AK1560" s="43" t="s">
        <v>658</v>
      </c>
      <c r="AL1560" s="43" t="s">
        <v>1284</v>
      </c>
      <c r="AM1560" s="43" t="s">
        <v>1285</v>
      </c>
      <c r="AN1560" s="43" t="s">
        <v>376</v>
      </c>
      <c r="AO1560" s="43" t="s">
        <v>658</v>
      </c>
      <c r="AP1560" s="43"/>
      <c r="AQ1560" s="43">
        <v>2</v>
      </c>
      <c r="AR1560" s="43"/>
      <c r="AS1560" s="43"/>
      <c r="AT1560" s="43"/>
      <c r="AU1560" s="43" t="s">
        <v>376</v>
      </c>
      <c r="AV1560" s="43"/>
      <c r="AW1560" s="43" t="s">
        <v>30</v>
      </c>
      <c r="AX1560" s="43"/>
      <c r="AY1560" s="43"/>
      <c r="AZ1560" s="43" t="s">
        <v>30</v>
      </c>
      <c r="BA1560" s="43"/>
      <c r="BB1560" s="48"/>
      <c r="BC1560" s="43"/>
      <c r="BD1560" s="43"/>
      <c r="BE1560" s="43"/>
      <c r="BF1560" s="43">
        <v>1</v>
      </c>
      <c r="BG1560" s="43">
        <v>1</v>
      </c>
      <c r="BH1560" s="43">
        <v>1</v>
      </c>
      <c r="BI1560" s="43" t="s">
        <v>821</v>
      </c>
      <c r="BJ1560" s="43" t="s">
        <v>1283</v>
      </c>
      <c r="BK1560" s="43">
        <v>2017</v>
      </c>
      <c r="BL1560" s="43" t="str">
        <f t="shared" si="147"/>
        <v>2017Manchester United</v>
      </c>
      <c r="BM1560" s="49" t="s">
        <v>821</v>
      </c>
      <c r="BN1560" s="43"/>
      <c r="BO1560" s="43"/>
      <c r="BP1560" s="43"/>
      <c r="BQ1560" s="43"/>
      <c r="BR1560" s="43"/>
      <c r="BS1560" s="43"/>
      <c r="BT1560" s="43"/>
      <c r="BU1560" s="43"/>
      <c r="BV1560" s="43" t="s">
        <v>376</v>
      </c>
      <c r="BW1560" s="43" t="s">
        <v>376</v>
      </c>
      <c r="BX1560" s="43"/>
      <c r="BY1560" s="43"/>
      <c r="CB1560" s="88" t="str">
        <f t="shared" si="148"/>
        <v>20170110</v>
      </c>
    </row>
    <row r="1561" spans="1:80" s="50" customFormat="1" ht="12.75" x14ac:dyDescent="0.2">
      <c r="A1561" s="43">
        <v>1</v>
      </c>
      <c r="B1561" s="43">
        <v>10</v>
      </c>
      <c r="C1561" s="43">
        <v>2017</v>
      </c>
      <c r="D1561" s="43" t="s">
        <v>658</v>
      </c>
      <c r="E1561" s="43" t="s">
        <v>203</v>
      </c>
      <c r="F1561" s="43" t="s">
        <v>1327</v>
      </c>
      <c r="G1561" s="43"/>
      <c r="H1561" s="43" t="s">
        <v>1011</v>
      </c>
      <c r="I1561" s="43">
        <v>1</v>
      </c>
      <c r="J1561" s="61">
        <v>42745</v>
      </c>
      <c r="K1561" s="43" t="s">
        <v>1283</v>
      </c>
      <c r="L1561" s="43" t="s">
        <v>4</v>
      </c>
      <c r="M1561" s="43" t="s">
        <v>821</v>
      </c>
      <c r="N1561" s="46">
        <v>0</v>
      </c>
      <c r="O1561" s="46">
        <v>2</v>
      </c>
      <c r="P1561" s="43" t="s">
        <v>1246</v>
      </c>
      <c r="Q1561" s="43" t="s">
        <v>1101</v>
      </c>
      <c r="R1561" s="43" t="s">
        <v>376</v>
      </c>
      <c r="S1561" s="43"/>
      <c r="T1561" s="43"/>
      <c r="U1561" s="43"/>
      <c r="V1561" s="43"/>
      <c r="W1561" s="43"/>
      <c r="X1561" s="43"/>
      <c r="Y1561" s="43"/>
      <c r="Z1561" s="43"/>
      <c r="AA1561" s="74">
        <v>0</v>
      </c>
      <c r="AB1561" s="74">
        <v>2</v>
      </c>
      <c r="AC1561" s="75">
        <v>0</v>
      </c>
      <c r="AD1561" s="43" t="s">
        <v>1037</v>
      </c>
      <c r="AE1561" s="47">
        <f t="shared" si="144"/>
        <v>0</v>
      </c>
      <c r="AF1561" s="47">
        <f t="shared" si="145"/>
        <v>0</v>
      </c>
      <c r="AG1561" s="47">
        <f t="shared" si="146"/>
        <v>1</v>
      </c>
      <c r="AH1561" s="43" t="s">
        <v>1284</v>
      </c>
      <c r="AI1561" s="43" t="s">
        <v>1285</v>
      </c>
      <c r="AJ1561" s="43" t="s">
        <v>376</v>
      </c>
      <c r="AK1561" s="43" t="s">
        <v>658</v>
      </c>
      <c r="AL1561" s="43" t="s">
        <v>1101</v>
      </c>
      <c r="AM1561" s="43" t="s">
        <v>1159</v>
      </c>
      <c r="AN1561" s="43" t="s">
        <v>376</v>
      </c>
      <c r="AO1561" s="43" t="s">
        <v>658</v>
      </c>
      <c r="AP1561" s="43"/>
      <c r="AQ1561" s="43">
        <v>2</v>
      </c>
      <c r="AR1561" s="43"/>
      <c r="AS1561" s="43"/>
      <c r="AT1561" s="43"/>
      <c r="AU1561" s="43" t="s">
        <v>376</v>
      </c>
      <c r="AV1561" s="43"/>
      <c r="AW1561" s="43" t="s">
        <v>30</v>
      </c>
      <c r="AX1561" s="43"/>
      <c r="AY1561" s="43"/>
      <c r="AZ1561" s="43" t="s">
        <v>30</v>
      </c>
      <c r="BA1561" s="43"/>
      <c r="BB1561" s="48"/>
      <c r="BC1561" s="43"/>
      <c r="BD1561" s="43"/>
      <c r="BE1561" s="43"/>
      <c r="BF1561" s="43">
        <v>1</v>
      </c>
      <c r="BG1561" s="43">
        <v>1</v>
      </c>
      <c r="BH1561" s="43">
        <v>1</v>
      </c>
      <c r="BI1561" s="43" t="s">
        <v>1283</v>
      </c>
      <c r="BJ1561" s="43" t="s">
        <v>821</v>
      </c>
      <c r="BK1561" s="43">
        <v>2017</v>
      </c>
      <c r="BL1561" s="43" t="str">
        <f t="shared" si="147"/>
        <v>2017Hull City</v>
      </c>
      <c r="BM1561" s="49" t="s">
        <v>821</v>
      </c>
      <c r="BN1561" s="43"/>
      <c r="BO1561" s="43"/>
      <c r="BP1561" s="43"/>
      <c r="BQ1561" s="43"/>
      <c r="BR1561" s="43"/>
      <c r="BS1561" s="43"/>
      <c r="BT1561" s="43"/>
      <c r="BU1561" s="43"/>
      <c r="BV1561" s="43" t="s">
        <v>376</v>
      </c>
      <c r="BW1561" s="43" t="s">
        <v>376</v>
      </c>
      <c r="BX1561" s="43"/>
      <c r="BY1561" s="43"/>
      <c r="CB1561" s="88" t="str">
        <f t="shared" si="148"/>
        <v>20170110</v>
      </c>
    </row>
    <row r="1562" spans="1:80" s="50" customFormat="1" ht="12.75" x14ac:dyDescent="0.2">
      <c r="A1562" s="43">
        <v>1</v>
      </c>
      <c r="B1562" s="43">
        <v>11</v>
      </c>
      <c r="C1562" s="43">
        <v>2017</v>
      </c>
      <c r="D1562" s="43" t="s">
        <v>658</v>
      </c>
      <c r="E1562" s="43" t="s">
        <v>203</v>
      </c>
      <c r="F1562" s="43" t="s">
        <v>1327</v>
      </c>
      <c r="G1562" s="43"/>
      <c r="H1562" s="43" t="s">
        <v>1011</v>
      </c>
      <c r="I1562" s="43">
        <v>1</v>
      </c>
      <c r="J1562" s="61">
        <v>42746</v>
      </c>
      <c r="K1562" s="43" t="s">
        <v>629</v>
      </c>
      <c r="L1562" s="43" t="s">
        <v>3</v>
      </c>
      <c r="M1562" s="43" t="s">
        <v>588</v>
      </c>
      <c r="N1562" s="46">
        <v>1</v>
      </c>
      <c r="O1562" s="46">
        <v>0</v>
      </c>
      <c r="P1562" s="43" t="s">
        <v>1425</v>
      </c>
      <c r="Q1562" s="43" t="s">
        <v>629</v>
      </c>
      <c r="R1562" s="43" t="s">
        <v>376</v>
      </c>
      <c r="S1562" s="43"/>
      <c r="T1562" s="43"/>
      <c r="U1562" s="43"/>
      <c r="V1562" s="43"/>
      <c r="W1562" s="43"/>
      <c r="X1562" s="43"/>
      <c r="Y1562" s="43"/>
      <c r="Z1562" s="43"/>
      <c r="AA1562" s="74">
        <v>1</v>
      </c>
      <c r="AB1562" s="74">
        <v>0</v>
      </c>
      <c r="AC1562" s="75">
        <v>0</v>
      </c>
      <c r="AD1562" s="43" t="s">
        <v>1033</v>
      </c>
      <c r="AE1562" s="47">
        <f t="shared" si="144"/>
        <v>1</v>
      </c>
      <c r="AF1562" s="47">
        <f t="shared" si="145"/>
        <v>0</v>
      </c>
      <c r="AG1562" s="47">
        <f t="shared" si="146"/>
        <v>0</v>
      </c>
      <c r="AH1562" s="43" t="s">
        <v>629</v>
      </c>
      <c r="AI1562" s="43" t="s">
        <v>1199</v>
      </c>
      <c r="AJ1562" s="43" t="s">
        <v>376</v>
      </c>
      <c r="AK1562" s="43" t="s">
        <v>658</v>
      </c>
      <c r="AL1562" s="43" t="s">
        <v>588</v>
      </c>
      <c r="AM1562" s="43" t="s">
        <v>1175</v>
      </c>
      <c r="AN1562" s="43" t="s">
        <v>376</v>
      </c>
      <c r="AO1562" s="43" t="s">
        <v>658</v>
      </c>
      <c r="AP1562" s="43"/>
      <c r="AQ1562" s="43">
        <v>2</v>
      </c>
      <c r="AR1562" s="43"/>
      <c r="AS1562" s="43"/>
      <c r="AT1562" s="43"/>
      <c r="AU1562" s="43" t="s">
        <v>376</v>
      </c>
      <c r="AV1562" s="43"/>
      <c r="AW1562" s="43" t="s">
        <v>30</v>
      </c>
      <c r="AX1562" s="43"/>
      <c r="AY1562" s="43"/>
      <c r="AZ1562" s="43" t="s">
        <v>30</v>
      </c>
      <c r="BA1562" s="43"/>
      <c r="BB1562" s="48"/>
      <c r="BC1562" s="43"/>
      <c r="BD1562" s="43"/>
      <c r="BE1562" s="43"/>
      <c r="BF1562" s="43">
        <v>1</v>
      </c>
      <c r="BG1562" s="43">
        <v>1</v>
      </c>
      <c r="BH1562" s="43">
        <v>1</v>
      </c>
      <c r="BI1562" s="43" t="s">
        <v>629</v>
      </c>
      <c r="BJ1562" s="43" t="s">
        <v>588</v>
      </c>
      <c r="BK1562" s="43">
        <v>2017</v>
      </c>
      <c r="BL1562" s="43" t="str">
        <f t="shared" si="147"/>
        <v>2017Southampton</v>
      </c>
      <c r="BM1562" s="49" t="s">
        <v>629</v>
      </c>
      <c r="BN1562" s="43"/>
      <c r="BO1562" s="43"/>
      <c r="BP1562" s="43"/>
      <c r="BQ1562" s="43"/>
      <c r="BR1562" s="43"/>
      <c r="BS1562" s="43"/>
      <c r="BT1562" s="43"/>
      <c r="BU1562" s="43"/>
      <c r="BV1562" s="43" t="s">
        <v>376</v>
      </c>
      <c r="BW1562" s="43" t="s">
        <v>376</v>
      </c>
      <c r="BX1562" s="43"/>
      <c r="BY1562" s="43"/>
      <c r="CB1562" s="88" t="str">
        <f t="shared" si="148"/>
        <v>20170111</v>
      </c>
    </row>
    <row r="1563" spans="1:80" s="50" customFormat="1" ht="12.75" x14ac:dyDescent="0.2">
      <c r="A1563" s="43">
        <v>1</v>
      </c>
      <c r="B1563" s="43">
        <v>11</v>
      </c>
      <c r="C1563" s="43">
        <v>2017</v>
      </c>
      <c r="D1563" s="43" t="s">
        <v>658</v>
      </c>
      <c r="E1563" s="43" t="s">
        <v>203</v>
      </c>
      <c r="F1563" s="43" t="s">
        <v>1327</v>
      </c>
      <c r="G1563" s="43"/>
      <c r="H1563" s="43" t="s">
        <v>1011</v>
      </c>
      <c r="I1563" s="43">
        <v>1</v>
      </c>
      <c r="J1563" s="61">
        <v>42746</v>
      </c>
      <c r="K1563" s="43" t="s">
        <v>588</v>
      </c>
      <c r="L1563" s="43" t="s">
        <v>4</v>
      </c>
      <c r="M1563" s="43" t="s">
        <v>629</v>
      </c>
      <c r="N1563" s="46">
        <v>0</v>
      </c>
      <c r="O1563" s="46">
        <v>1</v>
      </c>
      <c r="P1563" s="43" t="s">
        <v>1425</v>
      </c>
      <c r="Q1563" s="43" t="s">
        <v>629</v>
      </c>
      <c r="R1563" s="43" t="s">
        <v>376</v>
      </c>
      <c r="S1563" s="43"/>
      <c r="T1563" s="43"/>
      <c r="U1563" s="43"/>
      <c r="V1563" s="43"/>
      <c r="W1563" s="43"/>
      <c r="X1563" s="43"/>
      <c r="Y1563" s="43"/>
      <c r="Z1563" s="43"/>
      <c r="AA1563" s="74">
        <v>0</v>
      </c>
      <c r="AB1563" s="74">
        <v>1</v>
      </c>
      <c r="AC1563" s="75">
        <v>0</v>
      </c>
      <c r="AD1563" s="43" t="s">
        <v>1037</v>
      </c>
      <c r="AE1563" s="47">
        <f t="shared" si="144"/>
        <v>0</v>
      </c>
      <c r="AF1563" s="47">
        <f t="shared" si="145"/>
        <v>0</v>
      </c>
      <c r="AG1563" s="47">
        <f t="shared" si="146"/>
        <v>1</v>
      </c>
      <c r="AH1563" s="43" t="s">
        <v>588</v>
      </c>
      <c r="AI1563" s="43" t="s">
        <v>1175</v>
      </c>
      <c r="AJ1563" s="43" t="s">
        <v>376</v>
      </c>
      <c r="AK1563" s="43" t="s">
        <v>658</v>
      </c>
      <c r="AL1563" s="43" t="s">
        <v>629</v>
      </c>
      <c r="AM1563" s="43" t="s">
        <v>1199</v>
      </c>
      <c r="AN1563" s="43" t="s">
        <v>376</v>
      </c>
      <c r="AO1563" s="43" t="s">
        <v>658</v>
      </c>
      <c r="AP1563" s="43"/>
      <c r="AQ1563" s="43">
        <v>2</v>
      </c>
      <c r="AR1563" s="43"/>
      <c r="AS1563" s="43"/>
      <c r="AT1563" s="43"/>
      <c r="AU1563" s="43" t="s">
        <v>376</v>
      </c>
      <c r="AV1563" s="43"/>
      <c r="AW1563" s="43" t="s">
        <v>30</v>
      </c>
      <c r="AX1563" s="43"/>
      <c r="AY1563" s="43"/>
      <c r="AZ1563" s="43" t="s">
        <v>30</v>
      </c>
      <c r="BA1563" s="43"/>
      <c r="BB1563" s="48"/>
      <c r="BC1563" s="43"/>
      <c r="BD1563" s="43"/>
      <c r="BE1563" s="43"/>
      <c r="BF1563" s="43">
        <v>1</v>
      </c>
      <c r="BG1563" s="43">
        <v>1</v>
      </c>
      <c r="BH1563" s="43">
        <v>1</v>
      </c>
      <c r="BI1563" s="43" t="s">
        <v>588</v>
      </c>
      <c r="BJ1563" s="43" t="s">
        <v>629</v>
      </c>
      <c r="BK1563" s="43">
        <v>2017</v>
      </c>
      <c r="BL1563" s="43" t="str">
        <f t="shared" si="147"/>
        <v>2017Liverpool</v>
      </c>
      <c r="BM1563" s="49" t="s">
        <v>629</v>
      </c>
      <c r="BN1563" s="43"/>
      <c r="BO1563" s="43"/>
      <c r="BP1563" s="43"/>
      <c r="BQ1563" s="43"/>
      <c r="BR1563" s="43"/>
      <c r="BS1563" s="43"/>
      <c r="BT1563" s="43"/>
      <c r="BU1563" s="43"/>
      <c r="BV1563" s="43" t="s">
        <v>376</v>
      </c>
      <c r="BW1563" s="43" t="s">
        <v>376</v>
      </c>
      <c r="BX1563" s="43"/>
      <c r="BY1563" s="43"/>
      <c r="CB1563" s="88" t="str">
        <f t="shared" si="148"/>
        <v>20170111</v>
      </c>
    </row>
    <row r="1564" spans="1:80" s="50" customFormat="1" ht="12.75" x14ac:dyDescent="0.2">
      <c r="A1564" s="43">
        <v>1</v>
      </c>
      <c r="B1564" s="43">
        <v>25</v>
      </c>
      <c r="C1564" s="43">
        <v>2017</v>
      </c>
      <c r="D1564" s="43" t="s">
        <v>658</v>
      </c>
      <c r="E1564" s="43" t="s">
        <v>203</v>
      </c>
      <c r="F1564" s="43" t="s">
        <v>1327</v>
      </c>
      <c r="G1564" s="43"/>
      <c r="H1564" s="43" t="s">
        <v>1011</v>
      </c>
      <c r="I1564" s="43">
        <v>2</v>
      </c>
      <c r="J1564" s="61">
        <v>42760</v>
      </c>
      <c r="K1564" s="43" t="s">
        <v>588</v>
      </c>
      <c r="L1564" s="43" t="s">
        <v>4</v>
      </c>
      <c r="M1564" s="43" t="s">
        <v>629</v>
      </c>
      <c r="N1564" s="46">
        <v>0</v>
      </c>
      <c r="O1564" s="46">
        <v>1</v>
      </c>
      <c r="P1564" s="43" t="s">
        <v>1141</v>
      </c>
      <c r="Q1564" s="43" t="s">
        <v>588</v>
      </c>
      <c r="R1564" s="43" t="s">
        <v>376</v>
      </c>
      <c r="S1564" s="43"/>
      <c r="T1564" s="43"/>
      <c r="U1564" s="43"/>
      <c r="V1564" s="43"/>
      <c r="W1564" s="43"/>
      <c r="X1564" s="43"/>
      <c r="Y1564" s="43"/>
      <c r="Z1564" s="43"/>
      <c r="AA1564" s="74">
        <v>0</v>
      </c>
      <c r="AB1564" s="74">
        <v>2</v>
      </c>
      <c r="AC1564" s="75">
        <v>0</v>
      </c>
      <c r="AD1564" s="43" t="s">
        <v>1033</v>
      </c>
      <c r="AE1564" s="47">
        <f t="shared" si="144"/>
        <v>0</v>
      </c>
      <c r="AF1564" s="47">
        <f t="shared" si="145"/>
        <v>0</v>
      </c>
      <c r="AG1564" s="47">
        <f t="shared" si="146"/>
        <v>1</v>
      </c>
      <c r="AH1564" s="43" t="s">
        <v>588</v>
      </c>
      <c r="AI1564" s="43" t="s">
        <v>1175</v>
      </c>
      <c r="AJ1564" s="43" t="s">
        <v>376</v>
      </c>
      <c r="AK1564" s="43" t="s">
        <v>658</v>
      </c>
      <c r="AL1564" s="43" t="s">
        <v>629</v>
      </c>
      <c r="AM1564" s="43" t="s">
        <v>1199</v>
      </c>
      <c r="AN1564" s="43" t="s">
        <v>376</v>
      </c>
      <c r="AO1564" s="43" t="s">
        <v>658</v>
      </c>
      <c r="AP1564" s="43"/>
      <c r="AQ1564" s="43">
        <v>2</v>
      </c>
      <c r="AR1564" s="43"/>
      <c r="AS1564" s="43">
        <v>1</v>
      </c>
      <c r="AT1564" s="43"/>
      <c r="AU1564" s="43" t="s">
        <v>376</v>
      </c>
      <c r="AV1564" s="43"/>
      <c r="AW1564" s="43" t="s">
        <v>30</v>
      </c>
      <c r="AX1564" s="43"/>
      <c r="AY1564" s="43"/>
      <c r="AZ1564" s="43" t="s">
        <v>30</v>
      </c>
      <c r="BA1564" s="43"/>
      <c r="BB1564" s="48"/>
      <c r="BC1564" s="43"/>
      <c r="BD1564" s="43"/>
      <c r="BE1564" s="43"/>
      <c r="BF1564" s="43">
        <v>1</v>
      </c>
      <c r="BG1564" s="43">
        <v>1</v>
      </c>
      <c r="BH1564" s="43">
        <v>1</v>
      </c>
      <c r="BI1564" s="43" t="s">
        <v>588</v>
      </c>
      <c r="BJ1564" s="43" t="s">
        <v>629</v>
      </c>
      <c r="BK1564" s="43">
        <v>2017</v>
      </c>
      <c r="BL1564" s="43" t="str">
        <f t="shared" si="147"/>
        <v>2017Liverpool</v>
      </c>
      <c r="BM1564" s="49" t="s">
        <v>588</v>
      </c>
      <c r="BN1564" s="43"/>
      <c r="BO1564" s="43"/>
      <c r="BP1564" s="43"/>
      <c r="BQ1564" s="43"/>
      <c r="BR1564" s="43"/>
      <c r="BS1564" s="43"/>
      <c r="BT1564" s="43"/>
      <c r="BU1564" s="43"/>
      <c r="BV1564" s="43" t="s">
        <v>376</v>
      </c>
      <c r="BW1564" s="43" t="s">
        <v>376</v>
      </c>
      <c r="BX1564" s="43"/>
      <c r="BY1564" s="43"/>
      <c r="CB1564" s="88" t="str">
        <f t="shared" si="148"/>
        <v>20170125</v>
      </c>
    </row>
    <row r="1565" spans="1:80" s="50" customFormat="1" ht="12.75" x14ac:dyDescent="0.2">
      <c r="A1565" s="43">
        <v>1</v>
      </c>
      <c r="B1565" s="43">
        <v>25</v>
      </c>
      <c r="C1565" s="43">
        <v>2017</v>
      </c>
      <c r="D1565" s="43" t="s">
        <v>658</v>
      </c>
      <c r="E1565" s="43" t="s">
        <v>203</v>
      </c>
      <c r="F1565" s="43" t="s">
        <v>1327</v>
      </c>
      <c r="G1565" s="43"/>
      <c r="H1565" s="43" t="s">
        <v>1011</v>
      </c>
      <c r="I1565" s="43">
        <v>2</v>
      </c>
      <c r="J1565" s="61">
        <v>42760</v>
      </c>
      <c r="K1565" s="43" t="s">
        <v>629</v>
      </c>
      <c r="L1565" s="43" t="s">
        <v>3</v>
      </c>
      <c r="M1565" s="43" t="s">
        <v>588</v>
      </c>
      <c r="N1565" s="46">
        <v>1</v>
      </c>
      <c r="O1565" s="46">
        <v>0</v>
      </c>
      <c r="P1565" s="43" t="s">
        <v>1141</v>
      </c>
      <c r="Q1565" s="43" t="s">
        <v>588</v>
      </c>
      <c r="R1565" s="43" t="s">
        <v>376</v>
      </c>
      <c r="S1565" s="43"/>
      <c r="T1565" s="43"/>
      <c r="U1565" s="43"/>
      <c r="V1565" s="43"/>
      <c r="W1565" s="43"/>
      <c r="X1565" s="43"/>
      <c r="Y1565" s="43"/>
      <c r="Z1565" s="43"/>
      <c r="AA1565" s="74">
        <v>2</v>
      </c>
      <c r="AB1565" s="74">
        <v>0</v>
      </c>
      <c r="AC1565" s="75">
        <v>1</v>
      </c>
      <c r="AD1565" s="43" t="s">
        <v>1037</v>
      </c>
      <c r="AE1565" s="47">
        <f t="shared" si="144"/>
        <v>1</v>
      </c>
      <c r="AF1565" s="47">
        <f t="shared" si="145"/>
        <v>0</v>
      </c>
      <c r="AG1565" s="47">
        <f t="shared" si="146"/>
        <v>0</v>
      </c>
      <c r="AH1565" s="43" t="s">
        <v>629</v>
      </c>
      <c r="AI1565" s="43" t="s">
        <v>1199</v>
      </c>
      <c r="AJ1565" s="43" t="s">
        <v>376</v>
      </c>
      <c r="AK1565" s="43" t="s">
        <v>658</v>
      </c>
      <c r="AL1565" s="43" t="s">
        <v>588</v>
      </c>
      <c r="AM1565" s="43" t="s">
        <v>1175</v>
      </c>
      <c r="AN1565" s="43" t="s">
        <v>376</v>
      </c>
      <c r="AO1565" s="43" t="s">
        <v>658</v>
      </c>
      <c r="AP1565" s="43"/>
      <c r="AQ1565" s="43">
        <v>2</v>
      </c>
      <c r="AR1565" s="43"/>
      <c r="AS1565" s="43"/>
      <c r="AT1565" s="43"/>
      <c r="AU1565" s="43" t="s">
        <v>376</v>
      </c>
      <c r="AV1565" s="43"/>
      <c r="AW1565" s="43" t="s">
        <v>30</v>
      </c>
      <c r="AX1565" s="43"/>
      <c r="AY1565" s="43"/>
      <c r="AZ1565" s="43" t="s">
        <v>30</v>
      </c>
      <c r="BA1565" s="43"/>
      <c r="BB1565" s="48"/>
      <c r="BC1565" s="43"/>
      <c r="BD1565" s="43"/>
      <c r="BE1565" s="43"/>
      <c r="BF1565" s="43">
        <v>1</v>
      </c>
      <c r="BG1565" s="43">
        <v>1</v>
      </c>
      <c r="BH1565" s="43">
        <v>1</v>
      </c>
      <c r="BI1565" s="43" t="s">
        <v>629</v>
      </c>
      <c r="BJ1565" s="43" t="s">
        <v>588</v>
      </c>
      <c r="BK1565" s="43">
        <v>2017</v>
      </c>
      <c r="BL1565" s="43" t="str">
        <f t="shared" si="147"/>
        <v>2017Southampton</v>
      </c>
      <c r="BM1565" s="49" t="s">
        <v>588</v>
      </c>
      <c r="BN1565" s="43"/>
      <c r="BO1565" s="43"/>
      <c r="BP1565" s="43"/>
      <c r="BQ1565" s="43"/>
      <c r="BR1565" s="43"/>
      <c r="BS1565" s="43"/>
      <c r="BT1565" s="43"/>
      <c r="BU1565" s="43"/>
      <c r="BV1565" s="43" t="s">
        <v>376</v>
      </c>
      <c r="BW1565" s="43" t="s">
        <v>376</v>
      </c>
      <c r="BX1565" s="43"/>
      <c r="BY1565" s="43"/>
      <c r="CB1565" s="88" t="str">
        <f t="shared" si="148"/>
        <v>20170125</v>
      </c>
    </row>
    <row r="1566" spans="1:80" s="50" customFormat="1" ht="12.75" x14ac:dyDescent="0.2">
      <c r="A1566" s="43">
        <v>1</v>
      </c>
      <c r="B1566" s="43">
        <v>26</v>
      </c>
      <c r="C1566" s="43">
        <v>2017</v>
      </c>
      <c r="D1566" s="43" t="s">
        <v>658</v>
      </c>
      <c r="E1566" s="43" t="s">
        <v>203</v>
      </c>
      <c r="F1566" s="43" t="s">
        <v>1327</v>
      </c>
      <c r="G1566" s="43"/>
      <c r="H1566" s="43" t="s">
        <v>1011</v>
      </c>
      <c r="I1566" s="43">
        <v>2</v>
      </c>
      <c r="J1566" s="61">
        <v>42761</v>
      </c>
      <c r="K1566" s="43" t="s">
        <v>1283</v>
      </c>
      <c r="L1566" s="43" t="s">
        <v>3</v>
      </c>
      <c r="M1566" s="43" t="s">
        <v>821</v>
      </c>
      <c r="N1566" s="46">
        <v>2</v>
      </c>
      <c r="O1566" s="46">
        <v>1</v>
      </c>
      <c r="P1566" s="43" t="s">
        <v>1426</v>
      </c>
      <c r="Q1566" s="43" t="s">
        <v>1284</v>
      </c>
      <c r="R1566" s="43" t="s">
        <v>376</v>
      </c>
      <c r="S1566" s="43"/>
      <c r="T1566" s="43"/>
      <c r="U1566" s="43"/>
      <c r="V1566" s="43"/>
      <c r="W1566" s="43"/>
      <c r="X1566" s="43"/>
      <c r="Y1566" s="43"/>
      <c r="Z1566" s="43"/>
      <c r="AA1566" s="74">
        <v>2</v>
      </c>
      <c r="AB1566" s="74">
        <v>3</v>
      </c>
      <c r="AC1566" s="75">
        <v>0</v>
      </c>
      <c r="AD1566" s="43" t="s">
        <v>1033</v>
      </c>
      <c r="AE1566" s="47">
        <f t="shared" si="144"/>
        <v>1</v>
      </c>
      <c r="AF1566" s="47">
        <f t="shared" si="145"/>
        <v>0</v>
      </c>
      <c r="AG1566" s="47">
        <f t="shared" si="146"/>
        <v>0</v>
      </c>
      <c r="AH1566" s="43" t="s">
        <v>1284</v>
      </c>
      <c r="AI1566" s="43" t="s">
        <v>1285</v>
      </c>
      <c r="AJ1566" s="43" t="s">
        <v>376</v>
      </c>
      <c r="AK1566" s="43" t="s">
        <v>658</v>
      </c>
      <c r="AL1566" s="43" t="s">
        <v>1101</v>
      </c>
      <c r="AM1566" s="43" t="s">
        <v>1159</v>
      </c>
      <c r="AN1566" s="43" t="s">
        <v>376</v>
      </c>
      <c r="AO1566" s="43" t="s">
        <v>658</v>
      </c>
      <c r="AP1566" s="43"/>
      <c r="AQ1566" s="43">
        <v>2</v>
      </c>
      <c r="AR1566" s="43"/>
      <c r="AS1566" s="43">
        <v>1</v>
      </c>
      <c r="AT1566" s="43"/>
      <c r="AU1566" s="43" t="s">
        <v>376</v>
      </c>
      <c r="AV1566" s="43"/>
      <c r="AW1566" s="43" t="s">
        <v>30</v>
      </c>
      <c r="AX1566" s="43"/>
      <c r="AY1566" s="43"/>
      <c r="AZ1566" s="43" t="s">
        <v>30</v>
      </c>
      <c r="BA1566" s="43"/>
      <c r="BB1566" s="48"/>
      <c r="BC1566" s="43"/>
      <c r="BD1566" s="43"/>
      <c r="BE1566" s="43"/>
      <c r="BF1566" s="43">
        <v>1</v>
      </c>
      <c r="BG1566" s="43">
        <v>1</v>
      </c>
      <c r="BH1566" s="43">
        <v>1</v>
      </c>
      <c r="BI1566" s="43" t="s">
        <v>1283</v>
      </c>
      <c r="BJ1566" s="43" t="s">
        <v>821</v>
      </c>
      <c r="BK1566" s="43">
        <v>2017</v>
      </c>
      <c r="BL1566" s="43" t="str">
        <f t="shared" si="147"/>
        <v>2017Hull City</v>
      </c>
      <c r="BM1566" s="49" t="s">
        <v>1283</v>
      </c>
      <c r="BN1566" s="43"/>
      <c r="BO1566" s="43"/>
      <c r="BP1566" s="43"/>
      <c r="BQ1566" s="43"/>
      <c r="BR1566" s="43"/>
      <c r="BS1566" s="43"/>
      <c r="BT1566" s="43"/>
      <c r="BU1566" s="43"/>
      <c r="BV1566" s="43" t="s">
        <v>376</v>
      </c>
      <c r="BW1566" s="43" t="s">
        <v>376</v>
      </c>
      <c r="BX1566" s="43"/>
      <c r="BY1566" s="43"/>
      <c r="CB1566" s="88" t="str">
        <f t="shared" si="148"/>
        <v>20170126</v>
      </c>
    </row>
    <row r="1567" spans="1:80" s="50" customFormat="1" ht="12.75" x14ac:dyDescent="0.2">
      <c r="A1567" s="43">
        <v>1</v>
      </c>
      <c r="B1567" s="43">
        <v>26</v>
      </c>
      <c r="C1567" s="43">
        <v>2017</v>
      </c>
      <c r="D1567" s="43" t="s">
        <v>658</v>
      </c>
      <c r="E1567" s="43" t="s">
        <v>203</v>
      </c>
      <c r="F1567" s="43" t="s">
        <v>1327</v>
      </c>
      <c r="G1567" s="43"/>
      <c r="H1567" s="43" t="s">
        <v>1011</v>
      </c>
      <c r="I1567" s="43">
        <v>2</v>
      </c>
      <c r="J1567" s="61">
        <v>42761</v>
      </c>
      <c r="K1567" s="43" t="s">
        <v>821</v>
      </c>
      <c r="L1567" s="43" t="s">
        <v>4</v>
      </c>
      <c r="M1567" s="43" t="s">
        <v>1283</v>
      </c>
      <c r="N1567" s="46">
        <v>1</v>
      </c>
      <c r="O1567" s="46">
        <v>2</v>
      </c>
      <c r="P1567" s="43" t="s">
        <v>1426</v>
      </c>
      <c r="Q1567" s="43" t="s">
        <v>1284</v>
      </c>
      <c r="R1567" s="43" t="s">
        <v>376</v>
      </c>
      <c r="S1567" s="43"/>
      <c r="T1567" s="43"/>
      <c r="U1567" s="43"/>
      <c r="V1567" s="43"/>
      <c r="W1567" s="43"/>
      <c r="X1567" s="43"/>
      <c r="Y1567" s="43"/>
      <c r="Z1567" s="43"/>
      <c r="AA1567" s="74">
        <v>3</v>
      </c>
      <c r="AB1567" s="74">
        <v>2</v>
      </c>
      <c r="AC1567" s="75">
        <v>1</v>
      </c>
      <c r="AD1567" s="43" t="s">
        <v>1037</v>
      </c>
      <c r="AE1567" s="47">
        <f t="shared" si="144"/>
        <v>0</v>
      </c>
      <c r="AF1567" s="47">
        <f t="shared" si="145"/>
        <v>0</v>
      </c>
      <c r="AG1567" s="47">
        <f t="shared" si="146"/>
        <v>1</v>
      </c>
      <c r="AH1567" s="43" t="s">
        <v>1101</v>
      </c>
      <c r="AI1567" s="43" t="s">
        <v>1159</v>
      </c>
      <c r="AJ1567" s="43" t="s">
        <v>376</v>
      </c>
      <c r="AK1567" s="43" t="s">
        <v>658</v>
      </c>
      <c r="AL1567" s="43" t="s">
        <v>1284</v>
      </c>
      <c r="AM1567" s="43" t="s">
        <v>1285</v>
      </c>
      <c r="AN1567" s="43" t="s">
        <v>376</v>
      </c>
      <c r="AO1567" s="43" t="s">
        <v>658</v>
      </c>
      <c r="AP1567" s="43"/>
      <c r="AQ1567" s="43">
        <v>2</v>
      </c>
      <c r="AR1567" s="43"/>
      <c r="AS1567" s="43"/>
      <c r="AT1567" s="43"/>
      <c r="AU1567" s="43" t="s">
        <v>376</v>
      </c>
      <c r="AV1567" s="43"/>
      <c r="AW1567" s="43" t="s">
        <v>30</v>
      </c>
      <c r="AX1567" s="43"/>
      <c r="AY1567" s="43"/>
      <c r="AZ1567" s="43" t="s">
        <v>30</v>
      </c>
      <c r="BA1567" s="43"/>
      <c r="BB1567" s="48"/>
      <c r="BC1567" s="43"/>
      <c r="BD1567" s="43"/>
      <c r="BE1567" s="43"/>
      <c r="BF1567" s="43">
        <v>1</v>
      </c>
      <c r="BG1567" s="43">
        <v>1</v>
      </c>
      <c r="BH1567" s="43">
        <v>1</v>
      </c>
      <c r="BI1567" s="43" t="s">
        <v>821</v>
      </c>
      <c r="BJ1567" s="43" t="s">
        <v>1283</v>
      </c>
      <c r="BK1567" s="43">
        <v>2017</v>
      </c>
      <c r="BL1567" s="43" t="str">
        <f t="shared" si="147"/>
        <v>2017Manchester United</v>
      </c>
      <c r="BM1567" s="49" t="s">
        <v>1283</v>
      </c>
      <c r="BN1567" s="43"/>
      <c r="BO1567" s="43"/>
      <c r="BP1567" s="43"/>
      <c r="BQ1567" s="43"/>
      <c r="BR1567" s="43"/>
      <c r="BS1567" s="43"/>
      <c r="BT1567" s="43"/>
      <c r="BU1567" s="43"/>
      <c r="BV1567" s="43" t="s">
        <v>376</v>
      </c>
      <c r="BW1567" s="43" t="s">
        <v>376</v>
      </c>
      <c r="BX1567" s="43"/>
      <c r="BY1567" s="43"/>
      <c r="CB1567" s="88" t="str">
        <f t="shared" si="148"/>
        <v>20170126</v>
      </c>
    </row>
    <row r="1568" spans="1:80" s="50" customFormat="1" ht="12.75" x14ac:dyDescent="0.2">
      <c r="A1568" s="43">
        <v>2</v>
      </c>
      <c r="B1568" s="43">
        <v>26</v>
      </c>
      <c r="C1568" s="43">
        <v>2017</v>
      </c>
      <c r="D1568" s="43" t="s">
        <v>658</v>
      </c>
      <c r="E1568" s="43" t="s">
        <v>203</v>
      </c>
      <c r="F1568" s="43" t="s">
        <v>1327</v>
      </c>
      <c r="G1568" s="43"/>
      <c r="H1568" s="43" t="s">
        <v>40</v>
      </c>
      <c r="I1568" s="43"/>
      <c r="J1568" s="61">
        <v>42792</v>
      </c>
      <c r="K1568" s="43" t="s">
        <v>821</v>
      </c>
      <c r="L1568" s="43" t="s">
        <v>3</v>
      </c>
      <c r="M1568" s="43" t="s">
        <v>629</v>
      </c>
      <c r="N1568" s="46">
        <v>3</v>
      </c>
      <c r="O1568" s="46">
        <v>2</v>
      </c>
      <c r="P1568" s="43" t="s">
        <v>1415</v>
      </c>
      <c r="Q1568" s="43" t="s">
        <v>1017</v>
      </c>
      <c r="R1568" s="43" t="s">
        <v>376</v>
      </c>
      <c r="S1568" s="43"/>
      <c r="T1568" s="43"/>
      <c r="U1568" s="43"/>
      <c r="V1568" s="43"/>
      <c r="W1568" s="43"/>
      <c r="X1568" s="43"/>
      <c r="Y1568" s="43"/>
      <c r="Z1568" s="43"/>
      <c r="AA1568" s="43"/>
      <c r="AB1568" s="43"/>
      <c r="AC1568" s="43"/>
      <c r="AD1568" s="43"/>
      <c r="AE1568" s="47">
        <f t="shared" si="144"/>
        <v>1</v>
      </c>
      <c r="AF1568" s="47">
        <f t="shared" si="145"/>
        <v>0</v>
      </c>
      <c r="AG1568" s="47">
        <f t="shared" si="146"/>
        <v>0</v>
      </c>
      <c r="AH1568" s="43" t="s">
        <v>1101</v>
      </c>
      <c r="AI1568" s="43" t="s">
        <v>1159</v>
      </c>
      <c r="AJ1568" s="43" t="s">
        <v>376</v>
      </c>
      <c r="AK1568" s="43" t="s">
        <v>658</v>
      </c>
      <c r="AL1568" s="43" t="s">
        <v>629</v>
      </c>
      <c r="AM1568" s="43" t="s">
        <v>1199</v>
      </c>
      <c r="AN1568" s="43" t="s">
        <v>376</v>
      </c>
      <c r="AO1568" s="43" t="s">
        <v>658</v>
      </c>
      <c r="AP1568" s="43"/>
      <c r="AQ1568" s="43">
        <v>1</v>
      </c>
      <c r="AR1568" s="43"/>
      <c r="AS1568" s="43" t="s">
        <v>1393</v>
      </c>
      <c r="AT1568" s="43"/>
      <c r="AU1568" s="43" t="s">
        <v>376</v>
      </c>
      <c r="AV1568" s="43"/>
      <c r="AW1568" s="43" t="s">
        <v>30</v>
      </c>
      <c r="AX1568" s="43"/>
      <c r="AY1568" s="43"/>
      <c r="AZ1568" s="46" t="s">
        <v>30</v>
      </c>
      <c r="BA1568" s="43"/>
      <c r="BB1568" s="48" t="s">
        <v>30</v>
      </c>
      <c r="BC1568" s="43" t="s">
        <v>30</v>
      </c>
      <c r="BD1568" s="43"/>
      <c r="BE1568" s="43"/>
      <c r="BF1568" s="43">
        <v>1</v>
      </c>
      <c r="BG1568" s="43">
        <v>1</v>
      </c>
      <c r="BH1568" s="43">
        <v>1</v>
      </c>
      <c r="BI1568" s="43" t="s">
        <v>821</v>
      </c>
      <c r="BJ1568" s="43" t="s">
        <v>629</v>
      </c>
      <c r="BK1568" s="43">
        <v>2017</v>
      </c>
      <c r="BL1568" s="43" t="str">
        <f t="shared" si="147"/>
        <v>2017Manchester United</v>
      </c>
      <c r="BM1568" s="49" t="s">
        <v>1017</v>
      </c>
      <c r="BN1568" s="43"/>
      <c r="BO1568" s="43"/>
      <c r="BP1568" s="43"/>
      <c r="BQ1568" s="43"/>
      <c r="BR1568" s="43"/>
      <c r="BS1568" s="43"/>
      <c r="BT1568" s="43"/>
      <c r="BU1568" s="43"/>
      <c r="BV1568" s="43" t="s">
        <v>376</v>
      </c>
      <c r="BW1568" s="43" t="s">
        <v>376</v>
      </c>
      <c r="BX1568" s="43"/>
      <c r="BY1568" s="43"/>
      <c r="CB1568" s="88" t="str">
        <f t="shared" si="148"/>
        <v>20170226</v>
      </c>
    </row>
    <row r="1569" spans="1:80" s="50" customFormat="1" ht="12.75" x14ac:dyDescent="0.2">
      <c r="A1569" s="43">
        <v>2</v>
      </c>
      <c r="B1569" s="43">
        <v>26</v>
      </c>
      <c r="C1569" s="43">
        <v>2017</v>
      </c>
      <c r="D1569" s="43" t="s">
        <v>658</v>
      </c>
      <c r="E1569" s="43" t="s">
        <v>203</v>
      </c>
      <c r="F1569" s="43" t="s">
        <v>1327</v>
      </c>
      <c r="G1569" s="43"/>
      <c r="H1569" s="43" t="s">
        <v>40</v>
      </c>
      <c r="I1569" s="43"/>
      <c r="J1569" s="61">
        <v>42792</v>
      </c>
      <c r="K1569" s="43" t="s">
        <v>629</v>
      </c>
      <c r="L1569" s="43" t="s">
        <v>4</v>
      </c>
      <c r="M1569" s="43" t="s">
        <v>821</v>
      </c>
      <c r="N1569" s="46">
        <v>2</v>
      </c>
      <c r="O1569" s="46">
        <v>3</v>
      </c>
      <c r="P1569" s="43" t="s">
        <v>1415</v>
      </c>
      <c r="Q1569" s="43" t="s">
        <v>1017</v>
      </c>
      <c r="R1569" s="43" t="s">
        <v>376</v>
      </c>
      <c r="S1569" s="43"/>
      <c r="T1569" s="43"/>
      <c r="U1569" s="43"/>
      <c r="V1569" s="43"/>
      <c r="W1569" s="43"/>
      <c r="X1569" s="43"/>
      <c r="Y1569" s="43"/>
      <c r="Z1569" s="43"/>
      <c r="AA1569" s="43"/>
      <c r="AB1569" s="43"/>
      <c r="AC1569" s="43"/>
      <c r="AD1569" s="43"/>
      <c r="AE1569" s="47">
        <f t="shared" si="144"/>
        <v>0</v>
      </c>
      <c r="AF1569" s="47">
        <f t="shared" si="145"/>
        <v>0</v>
      </c>
      <c r="AG1569" s="47">
        <f t="shared" si="146"/>
        <v>1</v>
      </c>
      <c r="AH1569" s="43" t="s">
        <v>629</v>
      </c>
      <c r="AI1569" s="43" t="s">
        <v>1199</v>
      </c>
      <c r="AJ1569" s="43" t="s">
        <v>376</v>
      </c>
      <c r="AK1569" s="43" t="s">
        <v>658</v>
      </c>
      <c r="AL1569" s="43" t="s">
        <v>1101</v>
      </c>
      <c r="AM1569" s="43" t="s">
        <v>1159</v>
      </c>
      <c r="AN1569" s="43" t="s">
        <v>376</v>
      </c>
      <c r="AO1569" s="43" t="s">
        <v>658</v>
      </c>
      <c r="AP1569" s="43"/>
      <c r="AQ1569" s="43">
        <v>1</v>
      </c>
      <c r="AR1569" s="43"/>
      <c r="AS1569" s="43">
        <v>1</v>
      </c>
      <c r="AT1569" s="43"/>
      <c r="AU1569" s="43" t="s">
        <v>376</v>
      </c>
      <c r="AV1569" s="43"/>
      <c r="AW1569" s="43" t="s">
        <v>30</v>
      </c>
      <c r="AX1569" s="43"/>
      <c r="AY1569" s="43"/>
      <c r="AZ1569" s="43" t="s">
        <v>30</v>
      </c>
      <c r="BA1569" s="43"/>
      <c r="BB1569" s="48"/>
      <c r="BC1569" s="43" t="s">
        <v>30</v>
      </c>
      <c r="BD1569" s="43"/>
      <c r="BE1569" s="43"/>
      <c r="BF1569" s="43">
        <v>1</v>
      </c>
      <c r="BG1569" s="43">
        <v>1</v>
      </c>
      <c r="BH1569" s="43">
        <v>1</v>
      </c>
      <c r="BI1569" s="43" t="s">
        <v>629</v>
      </c>
      <c r="BJ1569" s="43" t="s">
        <v>821</v>
      </c>
      <c r="BK1569" s="43">
        <v>2017</v>
      </c>
      <c r="BL1569" s="43" t="str">
        <f t="shared" si="147"/>
        <v>2017Southampton</v>
      </c>
      <c r="BM1569" s="49" t="s">
        <v>1017</v>
      </c>
      <c r="BN1569" s="43"/>
      <c r="BO1569" s="43"/>
      <c r="BP1569" s="43"/>
      <c r="BQ1569" s="43"/>
      <c r="BR1569" s="43"/>
      <c r="BS1569" s="43"/>
      <c r="BT1569" s="43"/>
      <c r="BU1569" s="43"/>
      <c r="BV1569" s="43" t="s">
        <v>376</v>
      </c>
      <c r="BW1569" s="43" t="s">
        <v>376</v>
      </c>
      <c r="BX1569" s="43"/>
      <c r="BY1569" s="43"/>
      <c r="CB1569" s="88" t="str">
        <f t="shared" si="148"/>
        <v>20170226</v>
      </c>
    </row>
    <row r="1570" spans="1:80" s="50" customFormat="1" ht="12.75" x14ac:dyDescent="0.2">
      <c r="A1570" s="43">
        <v>4</v>
      </c>
      <c r="B1570" s="43">
        <v>22</v>
      </c>
      <c r="C1570" s="43">
        <v>2017</v>
      </c>
      <c r="D1570" s="43" t="s">
        <v>658</v>
      </c>
      <c r="E1570" s="43" t="s">
        <v>203</v>
      </c>
      <c r="F1570" s="43" t="s">
        <v>1010</v>
      </c>
      <c r="G1570" s="43"/>
      <c r="H1570" s="43" t="s">
        <v>1011</v>
      </c>
      <c r="I1570" s="43"/>
      <c r="J1570" s="61">
        <v>42847</v>
      </c>
      <c r="K1570" s="43" t="s">
        <v>816</v>
      </c>
      <c r="L1570" s="43" t="s">
        <v>3</v>
      </c>
      <c r="M1570" s="43" t="s">
        <v>813</v>
      </c>
      <c r="N1570" s="46">
        <v>4</v>
      </c>
      <c r="O1570" s="46">
        <v>2</v>
      </c>
      <c r="P1570" s="43" t="s">
        <v>1415</v>
      </c>
      <c r="Q1570" s="43" t="s">
        <v>1017</v>
      </c>
      <c r="R1570" s="43" t="s">
        <v>376</v>
      </c>
      <c r="S1570" s="43"/>
      <c r="T1570" s="43"/>
      <c r="U1570" s="43"/>
      <c r="V1570" s="43"/>
      <c r="W1570" s="43"/>
      <c r="X1570" s="43"/>
      <c r="Y1570" s="43"/>
      <c r="Z1570" s="43"/>
      <c r="AA1570" s="43"/>
      <c r="AB1570" s="43"/>
      <c r="AC1570" s="43"/>
      <c r="AD1570" s="43"/>
      <c r="AE1570" s="47">
        <f t="shared" si="144"/>
        <v>1</v>
      </c>
      <c r="AF1570" s="47">
        <f t="shared" si="145"/>
        <v>0</v>
      </c>
      <c r="AG1570" s="47">
        <f t="shared" si="146"/>
        <v>0</v>
      </c>
      <c r="AH1570" s="43" t="s">
        <v>1017</v>
      </c>
      <c r="AI1570" s="43" t="s">
        <v>1018</v>
      </c>
      <c r="AJ1570" s="43" t="s">
        <v>376</v>
      </c>
      <c r="AK1570" s="43" t="s">
        <v>658</v>
      </c>
      <c r="AL1570" s="43" t="s">
        <v>1017</v>
      </c>
      <c r="AM1570" s="43" t="s">
        <v>1018</v>
      </c>
      <c r="AN1570" s="43" t="s">
        <v>376</v>
      </c>
      <c r="AO1570" s="43" t="s">
        <v>658</v>
      </c>
      <c r="AP1570" s="43"/>
      <c r="AQ1570" s="43">
        <v>2</v>
      </c>
      <c r="AR1570" s="43"/>
      <c r="AS1570" s="43"/>
      <c r="AT1570" s="43"/>
      <c r="AU1570" s="43" t="s">
        <v>376</v>
      </c>
      <c r="AV1570" s="43"/>
      <c r="AW1570" s="43" t="s">
        <v>30</v>
      </c>
      <c r="AX1570" s="43"/>
      <c r="AY1570" s="43" t="s">
        <v>30</v>
      </c>
      <c r="AZ1570" s="43"/>
      <c r="BA1570" s="43"/>
      <c r="BB1570" s="48"/>
      <c r="BC1570" s="43"/>
      <c r="BD1570" s="43"/>
      <c r="BE1570" s="43"/>
      <c r="BF1570" s="43">
        <v>1</v>
      </c>
      <c r="BG1570" s="43">
        <v>1</v>
      </c>
      <c r="BH1570" s="43">
        <v>1</v>
      </c>
      <c r="BI1570" s="43" t="s">
        <v>816</v>
      </c>
      <c r="BJ1570" s="43" t="s">
        <v>813</v>
      </c>
      <c r="BK1570" s="43">
        <v>2017</v>
      </c>
      <c r="BL1570" s="43" t="str">
        <f t="shared" si="147"/>
        <v>2017Chelsea</v>
      </c>
      <c r="BM1570" s="49" t="s">
        <v>1017</v>
      </c>
      <c r="BN1570" s="43"/>
      <c r="BO1570" s="43"/>
      <c r="BP1570" s="43"/>
      <c r="BQ1570" s="43"/>
      <c r="BR1570" s="43"/>
      <c r="BS1570" s="43"/>
      <c r="BT1570" s="43"/>
      <c r="BU1570" s="43"/>
      <c r="BV1570" s="43" t="s">
        <v>376</v>
      </c>
      <c r="BW1570" s="43" t="s">
        <v>376</v>
      </c>
      <c r="BX1570" s="43"/>
      <c r="BY1570" s="43"/>
      <c r="CB1570" s="88" t="str">
        <f t="shared" si="148"/>
        <v>20170422</v>
      </c>
    </row>
    <row r="1571" spans="1:80" s="50" customFormat="1" ht="12.75" x14ac:dyDescent="0.2">
      <c r="A1571" s="43">
        <v>4</v>
      </c>
      <c r="B1571" s="43">
        <v>22</v>
      </c>
      <c r="C1571" s="43">
        <v>2017</v>
      </c>
      <c r="D1571" s="43" t="s">
        <v>658</v>
      </c>
      <c r="E1571" s="43" t="s">
        <v>203</v>
      </c>
      <c r="F1571" s="43" t="s">
        <v>1010</v>
      </c>
      <c r="G1571" s="43"/>
      <c r="H1571" s="43" t="s">
        <v>1011</v>
      </c>
      <c r="I1571" s="43"/>
      <c r="J1571" s="61">
        <v>42847</v>
      </c>
      <c r="K1571" s="43" t="s">
        <v>813</v>
      </c>
      <c r="L1571" s="43" t="s">
        <v>4</v>
      </c>
      <c r="M1571" s="43" t="s">
        <v>816</v>
      </c>
      <c r="N1571" s="46">
        <v>2</v>
      </c>
      <c r="O1571" s="46">
        <v>4</v>
      </c>
      <c r="P1571" s="43" t="s">
        <v>1415</v>
      </c>
      <c r="Q1571" s="43" t="s">
        <v>1017</v>
      </c>
      <c r="R1571" s="43" t="s">
        <v>376</v>
      </c>
      <c r="S1571" s="43"/>
      <c r="T1571" s="43"/>
      <c r="U1571" s="43"/>
      <c r="V1571" s="43"/>
      <c r="W1571" s="43"/>
      <c r="X1571" s="43"/>
      <c r="Y1571" s="43"/>
      <c r="Z1571" s="43"/>
      <c r="AA1571" s="43"/>
      <c r="AB1571" s="43"/>
      <c r="AC1571" s="43"/>
      <c r="AD1571" s="43"/>
      <c r="AE1571" s="47">
        <f t="shared" si="144"/>
        <v>0</v>
      </c>
      <c r="AF1571" s="47">
        <f t="shared" si="145"/>
        <v>0</v>
      </c>
      <c r="AG1571" s="47">
        <f t="shared" si="146"/>
        <v>1</v>
      </c>
      <c r="AH1571" s="43" t="s">
        <v>1017</v>
      </c>
      <c r="AI1571" s="43" t="s">
        <v>1018</v>
      </c>
      <c r="AJ1571" s="43" t="s">
        <v>376</v>
      </c>
      <c r="AK1571" s="43" t="s">
        <v>658</v>
      </c>
      <c r="AL1571" s="43" t="s">
        <v>1017</v>
      </c>
      <c r="AM1571" s="43" t="s">
        <v>1018</v>
      </c>
      <c r="AN1571" s="43" t="s">
        <v>376</v>
      </c>
      <c r="AO1571" s="43" t="s">
        <v>658</v>
      </c>
      <c r="AP1571" s="43"/>
      <c r="AQ1571" s="43">
        <v>2</v>
      </c>
      <c r="AR1571" s="43"/>
      <c r="AS1571" s="43">
        <v>1</v>
      </c>
      <c r="AT1571" s="43"/>
      <c r="AU1571" s="43" t="s">
        <v>376</v>
      </c>
      <c r="AV1571" s="43"/>
      <c r="AW1571" s="43" t="s">
        <v>30</v>
      </c>
      <c r="AX1571" s="43"/>
      <c r="AY1571" s="43" t="s">
        <v>30</v>
      </c>
      <c r="AZ1571" s="43"/>
      <c r="BA1571" s="43"/>
      <c r="BB1571" s="48"/>
      <c r="BC1571" s="43"/>
      <c r="BD1571" s="43"/>
      <c r="BE1571" s="43"/>
      <c r="BF1571" s="43">
        <v>1</v>
      </c>
      <c r="BG1571" s="43">
        <v>1</v>
      </c>
      <c r="BH1571" s="43">
        <v>1</v>
      </c>
      <c r="BI1571" s="43" t="s">
        <v>813</v>
      </c>
      <c r="BJ1571" s="43" t="s">
        <v>816</v>
      </c>
      <c r="BK1571" s="43">
        <v>2017</v>
      </c>
      <c r="BL1571" s="43" t="str">
        <f t="shared" si="147"/>
        <v>2017Tottenham Hotspur</v>
      </c>
      <c r="BM1571" s="49" t="s">
        <v>1017</v>
      </c>
      <c r="BN1571" s="43"/>
      <c r="BO1571" s="43"/>
      <c r="BP1571" s="43"/>
      <c r="BQ1571" s="43"/>
      <c r="BR1571" s="43"/>
      <c r="BS1571" s="43"/>
      <c r="BT1571" s="43"/>
      <c r="BU1571" s="43"/>
      <c r="BV1571" s="43" t="s">
        <v>376</v>
      </c>
      <c r="BW1571" s="43" t="s">
        <v>376</v>
      </c>
      <c r="BX1571" s="43"/>
      <c r="BY1571" s="43"/>
      <c r="CB1571" s="88" t="str">
        <f t="shared" si="148"/>
        <v>20170422</v>
      </c>
    </row>
    <row r="1572" spans="1:80" s="50" customFormat="1" ht="12.75" x14ac:dyDescent="0.2">
      <c r="A1572" s="43">
        <v>4</v>
      </c>
      <c r="B1572" s="43">
        <v>23</v>
      </c>
      <c r="C1572" s="43">
        <v>2017</v>
      </c>
      <c r="D1572" s="43" t="s">
        <v>658</v>
      </c>
      <c r="E1572" s="43" t="s">
        <v>203</v>
      </c>
      <c r="F1572" s="43" t="s">
        <v>1010</v>
      </c>
      <c r="G1572" s="43"/>
      <c r="H1572" s="43" t="s">
        <v>1011</v>
      </c>
      <c r="I1572" s="43"/>
      <c r="J1572" s="61">
        <v>42848</v>
      </c>
      <c r="K1572" s="43" t="s">
        <v>587</v>
      </c>
      <c r="L1572" s="43" t="s">
        <v>3</v>
      </c>
      <c r="M1572" s="43" t="s">
        <v>823</v>
      </c>
      <c r="N1572" s="46">
        <v>2</v>
      </c>
      <c r="O1572" s="46">
        <v>1</v>
      </c>
      <c r="P1572" s="43" t="s">
        <v>1415</v>
      </c>
      <c r="Q1572" s="43" t="s">
        <v>1017</v>
      </c>
      <c r="R1572" s="43" t="s">
        <v>376</v>
      </c>
      <c r="S1572" s="43" t="s">
        <v>1396</v>
      </c>
      <c r="T1572" s="43"/>
      <c r="U1572" s="43"/>
      <c r="V1572" s="43"/>
      <c r="W1572" s="43"/>
      <c r="X1572" s="43"/>
      <c r="Y1572" s="43"/>
      <c r="Z1572" s="43"/>
      <c r="AA1572" s="43"/>
      <c r="AB1572" s="43"/>
      <c r="AC1572" s="43"/>
      <c r="AD1572" s="43"/>
      <c r="AE1572" s="47">
        <f t="shared" si="144"/>
        <v>1</v>
      </c>
      <c r="AF1572" s="47">
        <f t="shared" si="145"/>
        <v>0</v>
      </c>
      <c r="AG1572" s="47">
        <f t="shared" si="146"/>
        <v>0</v>
      </c>
      <c r="AH1572" s="43" t="s">
        <v>1017</v>
      </c>
      <c r="AI1572" s="43" t="s">
        <v>1018</v>
      </c>
      <c r="AJ1572" s="43" t="s">
        <v>376</v>
      </c>
      <c r="AK1572" s="43" t="s">
        <v>658</v>
      </c>
      <c r="AL1572" s="43" t="s">
        <v>1101</v>
      </c>
      <c r="AM1572" s="43" t="s">
        <v>1159</v>
      </c>
      <c r="AN1572" s="43" t="s">
        <v>376</v>
      </c>
      <c r="AO1572" s="43" t="s">
        <v>658</v>
      </c>
      <c r="AP1572" s="43"/>
      <c r="AQ1572" s="43">
        <v>2</v>
      </c>
      <c r="AR1572" s="43"/>
      <c r="AS1572" s="43"/>
      <c r="AT1572" s="43"/>
      <c r="AU1572" s="43" t="s">
        <v>376</v>
      </c>
      <c r="AV1572" s="43"/>
      <c r="AW1572" s="43" t="s">
        <v>30</v>
      </c>
      <c r="AX1572" s="43"/>
      <c r="AY1572" s="43" t="s">
        <v>30</v>
      </c>
      <c r="AZ1572" s="43"/>
      <c r="BA1572" s="43"/>
      <c r="BB1572" s="48"/>
      <c r="BC1572" s="43"/>
      <c r="BD1572" s="43"/>
      <c r="BE1572" s="43"/>
      <c r="BF1572" s="43">
        <v>1</v>
      </c>
      <c r="BG1572" s="43">
        <v>1</v>
      </c>
      <c r="BH1572" s="43">
        <v>1</v>
      </c>
      <c r="BI1572" s="43" t="s">
        <v>587</v>
      </c>
      <c r="BJ1572" s="43" t="s">
        <v>823</v>
      </c>
      <c r="BK1572" s="43">
        <v>2017</v>
      </c>
      <c r="BL1572" s="43" t="str">
        <f t="shared" si="147"/>
        <v>2017Arsenal</v>
      </c>
      <c r="BM1572" s="49" t="s">
        <v>1017</v>
      </c>
      <c r="BN1572" s="43"/>
      <c r="BO1572" s="43"/>
      <c r="BP1572" s="43"/>
      <c r="BQ1572" s="43"/>
      <c r="BR1572" s="43"/>
      <c r="BS1572" s="43"/>
      <c r="BT1572" s="43"/>
      <c r="BU1572" s="43"/>
      <c r="BV1572" s="43" t="s">
        <v>376</v>
      </c>
      <c r="BW1572" s="43" t="s">
        <v>376</v>
      </c>
      <c r="BX1572" s="43"/>
      <c r="BY1572" s="43"/>
      <c r="CB1572" s="88" t="str">
        <f t="shared" si="148"/>
        <v>20170423</v>
      </c>
    </row>
    <row r="1573" spans="1:80" s="50" customFormat="1" ht="12.75" x14ac:dyDescent="0.2">
      <c r="A1573" s="43">
        <v>4</v>
      </c>
      <c r="B1573" s="43">
        <v>23</v>
      </c>
      <c r="C1573" s="43">
        <v>2017</v>
      </c>
      <c r="D1573" s="43" t="s">
        <v>658</v>
      </c>
      <c r="E1573" s="43" t="s">
        <v>203</v>
      </c>
      <c r="F1573" s="43" t="s">
        <v>1010</v>
      </c>
      <c r="G1573" s="43"/>
      <c r="H1573" s="43" t="s">
        <v>1011</v>
      </c>
      <c r="I1573" s="43"/>
      <c r="J1573" s="61">
        <v>42848</v>
      </c>
      <c r="K1573" s="43" t="s">
        <v>823</v>
      </c>
      <c r="L1573" s="43" t="s">
        <v>4</v>
      </c>
      <c r="M1573" s="43" t="s">
        <v>587</v>
      </c>
      <c r="N1573" s="46">
        <v>1</v>
      </c>
      <c r="O1573" s="46">
        <v>2</v>
      </c>
      <c r="P1573" s="43" t="s">
        <v>1415</v>
      </c>
      <c r="Q1573" s="43" t="s">
        <v>1017</v>
      </c>
      <c r="R1573" s="43" t="s">
        <v>376</v>
      </c>
      <c r="S1573" s="43" t="s">
        <v>1396</v>
      </c>
      <c r="T1573" s="43"/>
      <c r="U1573" s="43"/>
      <c r="V1573" s="43"/>
      <c r="W1573" s="43"/>
      <c r="X1573" s="43"/>
      <c r="Y1573" s="43"/>
      <c r="Z1573" s="43"/>
      <c r="AA1573" s="43"/>
      <c r="AB1573" s="43"/>
      <c r="AC1573" s="43"/>
      <c r="AD1573" s="43"/>
      <c r="AE1573" s="47">
        <f t="shared" si="144"/>
        <v>0</v>
      </c>
      <c r="AF1573" s="47">
        <f t="shared" si="145"/>
        <v>0</v>
      </c>
      <c r="AG1573" s="47">
        <f t="shared" si="146"/>
        <v>1</v>
      </c>
      <c r="AH1573" s="43" t="s">
        <v>1101</v>
      </c>
      <c r="AI1573" s="43" t="s">
        <v>1159</v>
      </c>
      <c r="AJ1573" s="43" t="s">
        <v>376</v>
      </c>
      <c r="AK1573" s="43" t="s">
        <v>658</v>
      </c>
      <c r="AL1573" s="43" t="s">
        <v>1017</v>
      </c>
      <c r="AM1573" s="43" t="s">
        <v>1018</v>
      </c>
      <c r="AN1573" s="43" t="s">
        <v>376</v>
      </c>
      <c r="AO1573" s="43" t="s">
        <v>658</v>
      </c>
      <c r="AP1573" s="43"/>
      <c r="AQ1573" s="43">
        <v>2</v>
      </c>
      <c r="AR1573" s="43"/>
      <c r="AS1573" s="43">
        <v>1</v>
      </c>
      <c r="AT1573" s="43"/>
      <c r="AU1573" s="43" t="s">
        <v>376</v>
      </c>
      <c r="AV1573" s="43"/>
      <c r="AW1573" s="43" t="s">
        <v>30</v>
      </c>
      <c r="AX1573" s="43"/>
      <c r="AY1573" s="43" t="s">
        <v>30</v>
      </c>
      <c r="AZ1573" s="43"/>
      <c r="BA1573" s="43"/>
      <c r="BB1573" s="48"/>
      <c r="BC1573" s="43"/>
      <c r="BD1573" s="43"/>
      <c r="BE1573" s="43"/>
      <c r="BF1573" s="43">
        <v>1</v>
      </c>
      <c r="BG1573" s="43">
        <v>1</v>
      </c>
      <c r="BH1573" s="43">
        <v>1</v>
      </c>
      <c r="BI1573" s="43" t="s">
        <v>823</v>
      </c>
      <c r="BJ1573" s="43" t="s">
        <v>587</v>
      </c>
      <c r="BK1573" s="43">
        <v>2017</v>
      </c>
      <c r="BL1573" s="43" t="str">
        <f t="shared" si="147"/>
        <v>2017Manchester City</v>
      </c>
      <c r="BM1573" s="49" t="s">
        <v>1017</v>
      </c>
      <c r="BN1573" s="43"/>
      <c r="BO1573" s="43"/>
      <c r="BP1573" s="43"/>
      <c r="BQ1573" s="43"/>
      <c r="BR1573" s="43"/>
      <c r="BS1573" s="43"/>
      <c r="BT1573" s="43"/>
      <c r="BU1573" s="43"/>
      <c r="BV1573" s="43" t="s">
        <v>376</v>
      </c>
      <c r="BW1573" s="43" t="s">
        <v>376</v>
      </c>
      <c r="BX1573" s="43"/>
      <c r="BY1573" s="43"/>
      <c r="CB1573" s="88" t="str">
        <f t="shared" si="148"/>
        <v>20170423</v>
      </c>
    </row>
    <row r="1574" spans="1:80" s="50" customFormat="1" ht="12.75" x14ac:dyDescent="0.2">
      <c r="A1574" s="43">
        <v>5</v>
      </c>
      <c r="B1574" s="43">
        <v>27</v>
      </c>
      <c r="C1574" s="43">
        <v>2017</v>
      </c>
      <c r="D1574" s="43" t="s">
        <v>658</v>
      </c>
      <c r="E1574" s="43" t="s">
        <v>203</v>
      </c>
      <c r="F1574" s="43" t="s">
        <v>1010</v>
      </c>
      <c r="G1574" s="43"/>
      <c r="H1574" s="43" t="s">
        <v>40</v>
      </c>
      <c r="I1574" s="43"/>
      <c r="J1574" s="61">
        <v>42882</v>
      </c>
      <c r="K1574" s="43" t="s">
        <v>587</v>
      </c>
      <c r="L1574" s="43" t="s">
        <v>3</v>
      </c>
      <c r="M1574" s="43" t="s">
        <v>816</v>
      </c>
      <c r="N1574" s="46">
        <v>2</v>
      </c>
      <c r="O1574" s="46">
        <v>1</v>
      </c>
      <c r="P1574" s="43" t="s">
        <v>1415</v>
      </c>
      <c r="Q1574" s="43" t="s">
        <v>1017</v>
      </c>
      <c r="R1574" s="43" t="s">
        <v>376</v>
      </c>
      <c r="S1574" s="43"/>
      <c r="T1574" s="43"/>
      <c r="U1574" s="43"/>
      <c r="V1574" s="43"/>
      <c r="W1574" s="43"/>
      <c r="X1574" s="43"/>
      <c r="Y1574" s="43"/>
      <c r="Z1574" s="43"/>
      <c r="AA1574" s="43"/>
      <c r="AB1574" s="43"/>
      <c r="AC1574" s="43"/>
      <c r="AD1574" s="43"/>
      <c r="AE1574" s="47">
        <f t="shared" si="144"/>
        <v>1</v>
      </c>
      <c r="AF1574" s="47">
        <f t="shared" si="145"/>
        <v>0</v>
      </c>
      <c r="AG1574" s="47">
        <f t="shared" si="146"/>
        <v>0</v>
      </c>
      <c r="AH1574" s="43" t="s">
        <v>1017</v>
      </c>
      <c r="AI1574" s="43" t="s">
        <v>1018</v>
      </c>
      <c r="AJ1574" s="43" t="s">
        <v>376</v>
      </c>
      <c r="AK1574" s="43" t="s">
        <v>658</v>
      </c>
      <c r="AL1574" s="43" t="s">
        <v>1017</v>
      </c>
      <c r="AM1574" s="43" t="s">
        <v>1018</v>
      </c>
      <c r="AN1574" s="43" t="s">
        <v>376</v>
      </c>
      <c r="AO1574" s="43" t="s">
        <v>658</v>
      </c>
      <c r="AP1574" s="43"/>
      <c r="AQ1574" s="43">
        <v>1</v>
      </c>
      <c r="AR1574" s="43"/>
      <c r="AS1574" s="43" t="s">
        <v>1393</v>
      </c>
      <c r="AT1574" s="43"/>
      <c r="AU1574" s="43" t="s">
        <v>376</v>
      </c>
      <c r="AV1574" s="43"/>
      <c r="AW1574" s="43" t="s">
        <v>30</v>
      </c>
      <c r="AX1574" s="43"/>
      <c r="AY1574" s="46" t="s">
        <v>30</v>
      </c>
      <c r="AZ1574" s="43"/>
      <c r="BA1574" s="43"/>
      <c r="BB1574" s="48" t="s">
        <v>30</v>
      </c>
      <c r="BC1574" s="43" t="s">
        <v>30</v>
      </c>
      <c r="BD1574" s="43"/>
      <c r="BE1574" s="43"/>
      <c r="BF1574" s="43">
        <v>1</v>
      </c>
      <c r="BG1574" s="43">
        <v>1</v>
      </c>
      <c r="BH1574" s="43">
        <v>1</v>
      </c>
      <c r="BI1574" s="43" t="s">
        <v>587</v>
      </c>
      <c r="BJ1574" s="43" t="s">
        <v>816</v>
      </c>
      <c r="BK1574" s="43">
        <v>2017</v>
      </c>
      <c r="BL1574" s="43" t="str">
        <f t="shared" si="147"/>
        <v>2017Arsenal</v>
      </c>
      <c r="BM1574" s="49" t="s">
        <v>1017</v>
      </c>
      <c r="BN1574" s="43"/>
      <c r="BO1574" s="43"/>
      <c r="BP1574" s="43"/>
      <c r="BQ1574" s="43"/>
      <c r="BR1574" s="43"/>
      <c r="BS1574" s="43"/>
      <c r="BT1574" s="43"/>
      <c r="BU1574" s="43"/>
      <c r="BV1574" s="43" t="s">
        <v>376</v>
      </c>
      <c r="BW1574" s="43" t="s">
        <v>376</v>
      </c>
      <c r="BX1574" s="43"/>
      <c r="BY1574" s="43"/>
      <c r="CB1574" s="88" t="str">
        <f t="shared" si="148"/>
        <v>20170527</v>
      </c>
    </row>
    <row r="1575" spans="1:80" s="50" customFormat="1" ht="12.75" x14ac:dyDescent="0.2">
      <c r="A1575" s="43">
        <v>5</v>
      </c>
      <c r="B1575" s="43">
        <v>27</v>
      </c>
      <c r="C1575" s="43">
        <v>2017</v>
      </c>
      <c r="D1575" s="43" t="s">
        <v>658</v>
      </c>
      <c r="E1575" s="43" t="s">
        <v>203</v>
      </c>
      <c r="F1575" s="43" t="s">
        <v>1010</v>
      </c>
      <c r="G1575" s="43"/>
      <c r="H1575" s="43" t="s">
        <v>40</v>
      </c>
      <c r="I1575" s="43"/>
      <c r="J1575" s="61">
        <v>42882</v>
      </c>
      <c r="K1575" s="43" t="s">
        <v>816</v>
      </c>
      <c r="L1575" s="43" t="s">
        <v>4</v>
      </c>
      <c r="M1575" s="43" t="s">
        <v>587</v>
      </c>
      <c r="N1575" s="46">
        <v>1</v>
      </c>
      <c r="O1575" s="46">
        <v>2</v>
      </c>
      <c r="P1575" s="43" t="s">
        <v>1415</v>
      </c>
      <c r="Q1575" s="43" t="s">
        <v>1017</v>
      </c>
      <c r="R1575" s="43" t="s">
        <v>376</v>
      </c>
      <c r="S1575" s="43"/>
      <c r="T1575" s="43"/>
      <c r="U1575" s="43"/>
      <c r="V1575" s="43"/>
      <c r="W1575" s="43"/>
      <c r="X1575" s="43"/>
      <c r="Y1575" s="43"/>
      <c r="Z1575" s="43"/>
      <c r="AA1575" s="43"/>
      <c r="AB1575" s="43"/>
      <c r="AC1575" s="43"/>
      <c r="AD1575" s="43"/>
      <c r="AE1575" s="47">
        <f t="shared" si="144"/>
        <v>0</v>
      </c>
      <c r="AF1575" s="47">
        <f t="shared" si="145"/>
        <v>0</v>
      </c>
      <c r="AG1575" s="47">
        <f t="shared" si="146"/>
        <v>1</v>
      </c>
      <c r="AH1575" s="43" t="s">
        <v>1017</v>
      </c>
      <c r="AI1575" s="43" t="s">
        <v>1018</v>
      </c>
      <c r="AJ1575" s="43" t="s">
        <v>376</v>
      </c>
      <c r="AK1575" s="43" t="s">
        <v>658</v>
      </c>
      <c r="AL1575" s="43" t="s">
        <v>1017</v>
      </c>
      <c r="AM1575" s="43" t="s">
        <v>1018</v>
      </c>
      <c r="AN1575" s="43" t="s">
        <v>376</v>
      </c>
      <c r="AO1575" s="43" t="s">
        <v>658</v>
      </c>
      <c r="AP1575" s="43"/>
      <c r="AQ1575" s="43">
        <v>1</v>
      </c>
      <c r="AR1575" s="43"/>
      <c r="AS1575" s="43">
        <v>1</v>
      </c>
      <c r="AT1575" s="43"/>
      <c r="AU1575" s="43" t="s">
        <v>376</v>
      </c>
      <c r="AV1575" s="43"/>
      <c r="AW1575" s="43" t="s">
        <v>30</v>
      </c>
      <c r="AX1575" s="43"/>
      <c r="AY1575" s="43" t="s">
        <v>30</v>
      </c>
      <c r="AZ1575" s="43"/>
      <c r="BA1575" s="43"/>
      <c r="BB1575" s="48"/>
      <c r="BC1575" s="43" t="s">
        <v>30</v>
      </c>
      <c r="BD1575" s="43"/>
      <c r="BE1575" s="43"/>
      <c r="BF1575" s="43">
        <v>1</v>
      </c>
      <c r="BG1575" s="43">
        <v>1</v>
      </c>
      <c r="BH1575" s="43">
        <v>1</v>
      </c>
      <c r="BI1575" s="43" t="s">
        <v>816</v>
      </c>
      <c r="BJ1575" s="43" t="s">
        <v>587</v>
      </c>
      <c r="BK1575" s="43">
        <v>2017</v>
      </c>
      <c r="BL1575" s="43" t="str">
        <f t="shared" si="147"/>
        <v>2017Chelsea</v>
      </c>
      <c r="BM1575" s="49" t="s">
        <v>1017</v>
      </c>
      <c r="BN1575" s="43"/>
      <c r="BO1575" s="43"/>
      <c r="BP1575" s="43"/>
      <c r="BQ1575" s="43"/>
      <c r="BR1575" s="43"/>
      <c r="BS1575" s="43"/>
      <c r="BT1575" s="43"/>
      <c r="BU1575" s="43"/>
      <c r="BV1575" s="43" t="s">
        <v>376</v>
      </c>
      <c r="BW1575" s="43" t="s">
        <v>376</v>
      </c>
      <c r="BX1575" s="43"/>
      <c r="BY1575" s="43"/>
      <c r="CB1575" s="88" t="str">
        <f t="shared" si="148"/>
        <v>20170527</v>
      </c>
    </row>
    <row r="1576" spans="1:80" s="50" customFormat="1" x14ac:dyDescent="0.25">
      <c r="A1576" s="43">
        <v>1</v>
      </c>
      <c r="B1576" s="43">
        <v>9</v>
      </c>
      <c r="C1576" s="43">
        <v>2018</v>
      </c>
      <c r="D1576" s="43" t="s">
        <v>658</v>
      </c>
      <c r="E1576" s="43" t="s">
        <v>200</v>
      </c>
      <c r="F1576" s="43" t="s">
        <v>1327</v>
      </c>
      <c r="G1576" s="43"/>
      <c r="H1576" s="43" t="s">
        <v>1011</v>
      </c>
      <c r="I1576" s="43">
        <v>1</v>
      </c>
      <c r="J1576" s="76">
        <v>43109</v>
      </c>
      <c r="K1576" s="43" t="s">
        <v>823</v>
      </c>
      <c r="L1576" s="43" t="s">
        <v>3</v>
      </c>
      <c r="M1576" s="43" t="s">
        <v>1236</v>
      </c>
      <c r="N1576" s="46">
        <v>2</v>
      </c>
      <c r="O1576" s="46">
        <v>1</v>
      </c>
      <c r="P1576" s="43" t="s">
        <v>1420</v>
      </c>
      <c r="Q1576" s="43" t="s">
        <v>1101</v>
      </c>
      <c r="R1576" s="43" t="s">
        <v>376</v>
      </c>
      <c r="S1576" s="43"/>
      <c r="T1576" s="43"/>
      <c r="U1576" s="43"/>
      <c r="V1576" s="43"/>
      <c r="W1576" s="43"/>
      <c r="X1576" s="43"/>
      <c r="Y1576" s="43"/>
      <c r="Z1576" s="43"/>
      <c r="AA1576" s="74">
        <v>2</v>
      </c>
      <c r="AB1576" s="74">
        <v>1</v>
      </c>
      <c r="AC1576" s="75">
        <v>0</v>
      </c>
      <c r="AD1576" s="43" t="s">
        <v>1033</v>
      </c>
      <c r="AE1576" s="47">
        <f t="shared" si="144"/>
        <v>1</v>
      </c>
      <c r="AF1576" s="47">
        <f t="shared" si="145"/>
        <v>0</v>
      </c>
      <c r="AG1576" s="47">
        <f t="shared" si="146"/>
        <v>0</v>
      </c>
      <c r="AH1576" s="43" t="s">
        <v>1101</v>
      </c>
      <c r="AI1576" s="43" t="s">
        <v>1159</v>
      </c>
      <c r="AJ1576" s="43" t="s">
        <v>376</v>
      </c>
      <c r="AK1576" s="43" t="s">
        <v>658</v>
      </c>
      <c r="AL1576" s="43" t="s">
        <v>1237</v>
      </c>
      <c r="AM1576" s="43" t="s">
        <v>1237</v>
      </c>
      <c r="AN1576" s="43" t="s">
        <v>376</v>
      </c>
      <c r="AO1576" s="43" t="s">
        <v>658</v>
      </c>
      <c r="AP1576" s="43"/>
      <c r="AQ1576" s="43">
        <v>2</v>
      </c>
      <c r="AR1576" s="43"/>
      <c r="AS1576" s="43"/>
      <c r="AT1576" s="43"/>
      <c r="AU1576" s="43" t="s">
        <v>376</v>
      </c>
      <c r="AV1576" s="43"/>
      <c r="AW1576" s="43" t="s">
        <v>30</v>
      </c>
      <c r="AX1576" s="43"/>
      <c r="AY1576" s="43"/>
      <c r="AZ1576" s="43" t="s">
        <v>30</v>
      </c>
      <c r="BA1576" s="43"/>
      <c r="BB1576" s="48"/>
      <c r="BC1576" s="43"/>
      <c r="BD1576" s="43"/>
      <c r="BE1576" s="43"/>
      <c r="BF1576" s="43">
        <v>1</v>
      </c>
      <c r="BG1576">
        <v>1</v>
      </c>
      <c r="BH1576">
        <v>2</v>
      </c>
      <c r="BI1576" s="43" t="s">
        <v>823</v>
      </c>
      <c r="BJ1576" s="43" t="s">
        <v>1236</v>
      </c>
      <c r="BK1576" s="43">
        <v>2018</v>
      </c>
      <c r="BL1576" s="43" t="str">
        <f t="shared" si="147"/>
        <v>2018Manchester City</v>
      </c>
      <c r="BM1576" s="49" t="s">
        <v>823</v>
      </c>
      <c r="BN1576" s="43"/>
      <c r="BO1576" s="43"/>
      <c r="BP1576" s="43"/>
      <c r="BQ1576" s="43"/>
      <c r="BR1576" s="43"/>
      <c r="BS1576" s="43"/>
      <c r="BT1576" s="43"/>
      <c r="BU1576" s="43"/>
      <c r="BV1576" s="43" t="s">
        <v>376</v>
      </c>
      <c r="BW1576" s="43" t="s">
        <v>376</v>
      </c>
      <c r="BX1576" s="43"/>
      <c r="BY1576" s="43"/>
      <c r="CB1576" s="88" t="str">
        <f t="shared" si="148"/>
        <v>20180109</v>
      </c>
    </row>
    <row r="1577" spans="1:80" s="50" customFormat="1" x14ac:dyDescent="0.25">
      <c r="A1577" s="43">
        <v>1</v>
      </c>
      <c r="B1577" s="43">
        <v>9</v>
      </c>
      <c r="C1577" s="43">
        <v>2018</v>
      </c>
      <c r="D1577" s="43" t="s">
        <v>658</v>
      </c>
      <c r="E1577" s="43" t="s">
        <v>200</v>
      </c>
      <c r="F1577" s="43" t="s">
        <v>1327</v>
      </c>
      <c r="G1577" s="43"/>
      <c r="H1577" s="43" t="s">
        <v>1011</v>
      </c>
      <c r="I1577" s="43">
        <v>1</v>
      </c>
      <c r="J1577" s="76">
        <v>43109</v>
      </c>
      <c r="K1577" s="43" t="s">
        <v>1236</v>
      </c>
      <c r="L1577" s="43" t="s">
        <v>4</v>
      </c>
      <c r="M1577" s="43" t="s">
        <v>823</v>
      </c>
      <c r="N1577" s="46">
        <v>1</v>
      </c>
      <c r="O1577" s="46">
        <v>2</v>
      </c>
      <c r="P1577" s="43" t="s">
        <v>1420</v>
      </c>
      <c r="Q1577" s="43" t="s">
        <v>1101</v>
      </c>
      <c r="R1577" s="43" t="s">
        <v>376</v>
      </c>
      <c r="S1577" s="43"/>
      <c r="T1577" s="43"/>
      <c r="U1577" s="43"/>
      <c r="V1577" s="43"/>
      <c r="W1577" s="43"/>
      <c r="X1577" s="43"/>
      <c r="Y1577" s="43"/>
      <c r="Z1577" s="43"/>
      <c r="AA1577" s="74">
        <v>1</v>
      </c>
      <c r="AB1577" s="74">
        <v>2</v>
      </c>
      <c r="AC1577" s="75">
        <v>1</v>
      </c>
      <c r="AD1577" s="43" t="s">
        <v>1037</v>
      </c>
      <c r="AE1577" s="47">
        <f t="shared" si="144"/>
        <v>0</v>
      </c>
      <c r="AF1577" s="47">
        <f t="shared" si="145"/>
        <v>0</v>
      </c>
      <c r="AG1577" s="47">
        <f t="shared" si="146"/>
        <v>1</v>
      </c>
      <c r="AH1577" s="43" t="s">
        <v>1237</v>
      </c>
      <c r="AI1577" s="43" t="s">
        <v>1237</v>
      </c>
      <c r="AJ1577" s="43" t="s">
        <v>376</v>
      </c>
      <c r="AK1577" s="43" t="s">
        <v>658</v>
      </c>
      <c r="AL1577" s="43" t="s">
        <v>1101</v>
      </c>
      <c r="AM1577" s="43" t="s">
        <v>1159</v>
      </c>
      <c r="AN1577" s="43" t="s">
        <v>376</v>
      </c>
      <c r="AO1577" s="43" t="s">
        <v>658</v>
      </c>
      <c r="AP1577" s="43"/>
      <c r="AQ1577" s="43">
        <v>2</v>
      </c>
      <c r="AR1577" s="43"/>
      <c r="AS1577" s="43"/>
      <c r="AT1577" s="43"/>
      <c r="AU1577" s="43" t="s">
        <v>376</v>
      </c>
      <c r="AV1577" s="43"/>
      <c r="AW1577" s="43" t="s">
        <v>30</v>
      </c>
      <c r="AX1577" s="43"/>
      <c r="AY1577" s="43"/>
      <c r="AZ1577" s="43" t="s">
        <v>30</v>
      </c>
      <c r="BA1577" s="43"/>
      <c r="BB1577" s="48"/>
      <c r="BC1577" s="43"/>
      <c r="BD1577" s="43"/>
      <c r="BE1577" s="43"/>
      <c r="BF1577" s="43">
        <v>1</v>
      </c>
      <c r="BG1577">
        <v>2</v>
      </c>
      <c r="BH1577">
        <v>1</v>
      </c>
      <c r="BI1577" s="43" t="s">
        <v>1236</v>
      </c>
      <c r="BJ1577" s="43" t="s">
        <v>823</v>
      </c>
      <c r="BK1577" s="43">
        <v>2018</v>
      </c>
      <c r="BL1577" s="43" t="str">
        <f t="shared" si="147"/>
        <v>2018Bristol City</v>
      </c>
      <c r="BM1577" s="49" t="s">
        <v>823</v>
      </c>
      <c r="BN1577" s="43"/>
      <c r="BO1577" s="43"/>
      <c r="BP1577" s="43"/>
      <c r="BQ1577" s="43"/>
      <c r="BR1577" s="43"/>
      <c r="BS1577" s="43"/>
      <c r="BT1577" s="43"/>
      <c r="BU1577" s="43"/>
      <c r="BV1577" s="43" t="s">
        <v>376</v>
      </c>
      <c r="BW1577" s="43" t="s">
        <v>376</v>
      </c>
      <c r="BX1577" s="43"/>
      <c r="BY1577" s="43"/>
      <c r="CB1577" s="88" t="str">
        <f t="shared" si="148"/>
        <v>20180109</v>
      </c>
    </row>
    <row r="1578" spans="1:80" s="50" customFormat="1" x14ac:dyDescent="0.25">
      <c r="A1578" s="43">
        <v>1</v>
      </c>
      <c r="B1578" s="43">
        <v>10</v>
      </c>
      <c r="C1578" s="43">
        <v>2018</v>
      </c>
      <c r="D1578" s="43" t="s">
        <v>658</v>
      </c>
      <c r="E1578" s="43" t="s">
        <v>200</v>
      </c>
      <c r="F1578" s="43" t="s">
        <v>1327</v>
      </c>
      <c r="G1578" s="43"/>
      <c r="H1578" s="43" t="s">
        <v>1011</v>
      </c>
      <c r="I1578" s="43">
        <v>1</v>
      </c>
      <c r="J1578" s="76">
        <v>43110</v>
      </c>
      <c r="K1578" s="43" t="s">
        <v>816</v>
      </c>
      <c r="L1578" s="43" t="s">
        <v>1014</v>
      </c>
      <c r="M1578" s="43" t="s">
        <v>587</v>
      </c>
      <c r="N1578" s="46">
        <v>0</v>
      </c>
      <c r="O1578" s="46">
        <v>0</v>
      </c>
      <c r="P1578" s="43" t="s">
        <v>1234</v>
      </c>
      <c r="Q1578" s="43" t="s">
        <v>1017</v>
      </c>
      <c r="R1578" s="43" t="s">
        <v>376</v>
      </c>
      <c r="S1578" s="43"/>
      <c r="T1578" s="43"/>
      <c r="U1578" s="43"/>
      <c r="V1578" s="43"/>
      <c r="W1578" s="43"/>
      <c r="X1578" s="43"/>
      <c r="Y1578" s="43"/>
      <c r="Z1578" s="43"/>
      <c r="AA1578" s="74">
        <v>0</v>
      </c>
      <c r="AB1578" s="74">
        <v>0</v>
      </c>
      <c r="AC1578" s="75">
        <v>0</v>
      </c>
      <c r="AD1578" s="43" t="s">
        <v>1033</v>
      </c>
      <c r="AE1578" s="47">
        <f t="shared" si="144"/>
        <v>0</v>
      </c>
      <c r="AF1578" s="47">
        <f t="shared" si="145"/>
        <v>1</v>
      </c>
      <c r="AG1578" s="47">
        <f t="shared" si="146"/>
        <v>0</v>
      </c>
      <c r="AH1578" s="43" t="s">
        <v>1017</v>
      </c>
      <c r="AI1578" s="43" t="s">
        <v>1018</v>
      </c>
      <c r="AJ1578" s="43" t="s">
        <v>376</v>
      </c>
      <c r="AK1578" s="43" t="s">
        <v>658</v>
      </c>
      <c r="AL1578" s="43" t="s">
        <v>1017</v>
      </c>
      <c r="AM1578" s="43" t="s">
        <v>1018</v>
      </c>
      <c r="AN1578" s="43" t="s">
        <v>376</v>
      </c>
      <c r="AO1578" s="43" t="s">
        <v>658</v>
      </c>
      <c r="AP1578" s="43"/>
      <c r="AQ1578" s="43">
        <v>2</v>
      </c>
      <c r="AR1578" s="43"/>
      <c r="AS1578" s="43"/>
      <c r="AT1578" s="43"/>
      <c r="AU1578" s="43" t="s">
        <v>376</v>
      </c>
      <c r="AV1578" s="43"/>
      <c r="AW1578" s="43" t="s">
        <v>30</v>
      </c>
      <c r="AX1578" s="43"/>
      <c r="AY1578" s="43"/>
      <c r="AZ1578" s="43" t="s">
        <v>30</v>
      </c>
      <c r="BA1578" s="43"/>
      <c r="BB1578" s="48"/>
      <c r="BC1578" s="43"/>
      <c r="BD1578" s="43"/>
      <c r="BE1578" s="43"/>
      <c r="BF1578" s="43">
        <v>1</v>
      </c>
      <c r="BG1578">
        <v>1</v>
      </c>
      <c r="BH1578">
        <v>1</v>
      </c>
      <c r="BI1578" s="43" t="s">
        <v>816</v>
      </c>
      <c r="BJ1578" s="43" t="s">
        <v>587</v>
      </c>
      <c r="BK1578" s="43">
        <v>2018</v>
      </c>
      <c r="BL1578" s="43" t="str">
        <f t="shared" si="147"/>
        <v>2018Chelsea</v>
      </c>
      <c r="BM1578" s="49" t="s">
        <v>816</v>
      </c>
      <c r="BN1578" s="43"/>
      <c r="BO1578" s="43"/>
      <c r="BP1578" s="43"/>
      <c r="BQ1578" s="43"/>
      <c r="BR1578" s="43"/>
      <c r="BS1578" s="43"/>
      <c r="BT1578" s="43"/>
      <c r="BU1578" s="43"/>
      <c r="BV1578" s="43" t="s">
        <v>376</v>
      </c>
      <c r="BW1578" s="43" t="s">
        <v>376</v>
      </c>
      <c r="BX1578" s="43"/>
      <c r="BY1578" s="43"/>
      <c r="CB1578" s="88" t="str">
        <f t="shared" si="148"/>
        <v>20180110</v>
      </c>
    </row>
    <row r="1579" spans="1:80" s="50" customFormat="1" x14ac:dyDescent="0.25">
      <c r="A1579" s="43">
        <v>1</v>
      </c>
      <c r="B1579" s="43">
        <v>10</v>
      </c>
      <c r="C1579" s="43">
        <v>2018</v>
      </c>
      <c r="D1579" s="43" t="s">
        <v>658</v>
      </c>
      <c r="E1579" s="43" t="s">
        <v>200</v>
      </c>
      <c r="F1579" s="43" t="s">
        <v>1327</v>
      </c>
      <c r="G1579" s="43"/>
      <c r="H1579" s="43" t="s">
        <v>1011</v>
      </c>
      <c r="I1579" s="43">
        <v>1</v>
      </c>
      <c r="J1579" s="76">
        <v>43110</v>
      </c>
      <c r="K1579" s="43" t="s">
        <v>587</v>
      </c>
      <c r="L1579" s="43" t="s">
        <v>1014</v>
      </c>
      <c r="M1579" s="43" t="s">
        <v>816</v>
      </c>
      <c r="N1579" s="46">
        <v>0</v>
      </c>
      <c r="O1579" s="46">
        <v>0</v>
      </c>
      <c r="P1579" s="43" t="s">
        <v>1234</v>
      </c>
      <c r="Q1579" s="43" t="s">
        <v>1017</v>
      </c>
      <c r="R1579" s="43" t="s">
        <v>376</v>
      </c>
      <c r="S1579" s="43"/>
      <c r="T1579" s="43"/>
      <c r="U1579" s="43"/>
      <c r="V1579" s="43"/>
      <c r="W1579" s="43"/>
      <c r="X1579" s="43"/>
      <c r="Y1579" s="43"/>
      <c r="Z1579" s="43"/>
      <c r="AA1579" s="74">
        <v>0</v>
      </c>
      <c r="AB1579" s="74">
        <v>0</v>
      </c>
      <c r="AC1579" s="75">
        <v>0</v>
      </c>
      <c r="AD1579" s="43" t="s">
        <v>1037</v>
      </c>
      <c r="AE1579" s="47">
        <f t="shared" si="144"/>
        <v>0</v>
      </c>
      <c r="AF1579" s="47">
        <f t="shared" si="145"/>
        <v>1</v>
      </c>
      <c r="AG1579" s="47">
        <f t="shared" si="146"/>
        <v>0</v>
      </c>
      <c r="AH1579" s="43" t="s">
        <v>1017</v>
      </c>
      <c r="AI1579" s="43" t="s">
        <v>1018</v>
      </c>
      <c r="AJ1579" s="43" t="s">
        <v>376</v>
      </c>
      <c r="AK1579" s="43" t="s">
        <v>658</v>
      </c>
      <c r="AL1579" s="43" t="s">
        <v>1017</v>
      </c>
      <c r="AM1579" s="43" t="s">
        <v>1018</v>
      </c>
      <c r="AN1579" s="43" t="s">
        <v>376</v>
      </c>
      <c r="AO1579" s="43" t="s">
        <v>658</v>
      </c>
      <c r="AP1579" s="43"/>
      <c r="AQ1579" s="43">
        <v>2</v>
      </c>
      <c r="AR1579" s="43"/>
      <c r="AS1579" s="43"/>
      <c r="AT1579" s="43"/>
      <c r="AU1579" s="43" t="s">
        <v>376</v>
      </c>
      <c r="AV1579" s="43"/>
      <c r="AW1579" s="43" t="s">
        <v>30</v>
      </c>
      <c r="AX1579" s="43"/>
      <c r="AY1579" s="43"/>
      <c r="AZ1579" s="43" t="s">
        <v>30</v>
      </c>
      <c r="BA1579" s="43"/>
      <c r="BB1579" s="48"/>
      <c r="BC1579" s="43"/>
      <c r="BD1579" s="43"/>
      <c r="BE1579" s="43"/>
      <c r="BF1579" s="43">
        <v>1</v>
      </c>
      <c r="BG1579">
        <v>1</v>
      </c>
      <c r="BH1579">
        <v>1</v>
      </c>
      <c r="BI1579" s="43" t="s">
        <v>587</v>
      </c>
      <c r="BJ1579" s="43" t="s">
        <v>816</v>
      </c>
      <c r="BK1579" s="43">
        <v>2018</v>
      </c>
      <c r="BL1579" s="43" t="str">
        <f t="shared" si="147"/>
        <v>2018Arsenal</v>
      </c>
      <c r="BM1579" s="49" t="s">
        <v>816</v>
      </c>
      <c r="BN1579" s="43"/>
      <c r="BO1579" s="43"/>
      <c r="BP1579" s="43"/>
      <c r="BQ1579" s="43"/>
      <c r="BR1579" s="43"/>
      <c r="BS1579" s="43"/>
      <c r="BT1579" s="43"/>
      <c r="BU1579" s="43"/>
      <c r="BV1579" s="43" t="s">
        <v>376</v>
      </c>
      <c r="BW1579" s="43" t="s">
        <v>376</v>
      </c>
      <c r="BX1579" s="43"/>
      <c r="BY1579" s="43"/>
      <c r="CB1579" s="88" t="str">
        <f t="shared" si="148"/>
        <v>20180110</v>
      </c>
    </row>
    <row r="1580" spans="1:80" s="50" customFormat="1" x14ac:dyDescent="0.25">
      <c r="A1580" s="43">
        <v>1</v>
      </c>
      <c r="B1580" s="43">
        <v>23</v>
      </c>
      <c r="C1580" s="43">
        <v>2018</v>
      </c>
      <c r="D1580" s="43" t="s">
        <v>658</v>
      </c>
      <c r="E1580" s="43" t="s">
        <v>200</v>
      </c>
      <c r="F1580" s="43" t="s">
        <v>1327</v>
      </c>
      <c r="G1580" s="43"/>
      <c r="H1580" s="43" t="s">
        <v>1011</v>
      </c>
      <c r="I1580" s="43">
        <v>2</v>
      </c>
      <c r="J1580" s="76">
        <v>43123</v>
      </c>
      <c r="K1580" s="43" t="s">
        <v>1236</v>
      </c>
      <c r="L1580" s="43" t="s">
        <v>4</v>
      </c>
      <c r="M1580" s="43" t="s">
        <v>823</v>
      </c>
      <c r="N1580" s="46">
        <v>2</v>
      </c>
      <c r="O1580" s="46">
        <v>3</v>
      </c>
      <c r="P1580" s="43" t="s">
        <v>1358</v>
      </c>
      <c r="Q1580" s="43" t="s">
        <v>1237</v>
      </c>
      <c r="R1580" s="43" t="s">
        <v>376</v>
      </c>
      <c r="S1580" s="43"/>
      <c r="T1580" s="43"/>
      <c r="U1580" s="43"/>
      <c r="V1580" s="43"/>
      <c r="W1580" s="43"/>
      <c r="X1580" s="43"/>
      <c r="Y1580" s="43"/>
      <c r="Z1580" s="43"/>
      <c r="AA1580" s="74">
        <v>3</v>
      </c>
      <c r="AB1580" s="74">
        <v>5</v>
      </c>
      <c r="AC1580" s="75">
        <v>1</v>
      </c>
      <c r="AD1580" s="43" t="s">
        <v>1033</v>
      </c>
      <c r="AE1580" s="47">
        <f t="shared" si="144"/>
        <v>0</v>
      </c>
      <c r="AF1580" s="47">
        <f t="shared" si="145"/>
        <v>0</v>
      </c>
      <c r="AG1580" s="47">
        <f t="shared" si="146"/>
        <v>1</v>
      </c>
      <c r="AH1580" s="43" t="s">
        <v>1237</v>
      </c>
      <c r="AI1580" s="43" t="s">
        <v>1237</v>
      </c>
      <c r="AJ1580" s="43" t="s">
        <v>376</v>
      </c>
      <c r="AK1580" s="43" t="s">
        <v>658</v>
      </c>
      <c r="AL1580" s="43" t="s">
        <v>1101</v>
      </c>
      <c r="AM1580" s="43" t="s">
        <v>1159</v>
      </c>
      <c r="AN1580" s="43" t="s">
        <v>376</v>
      </c>
      <c r="AO1580" s="43" t="s">
        <v>658</v>
      </c>
      <c r="AP1580" s="43"/>
      <c r="AQ1580" s="43">
        <v>2</v>
      </c>
      <c r="AR1580" s="43"/>
      <c r="AS1580" s="43">
        <v>1</v>
      </c>
      <c r="AT1580" s="43"/>
      <c r="AU1580" s="43" t="s">
        <v>376</v>
      </c>
      <c r="AV1580" s="43"/>
      <c r="AW1580" s="43" t="s">
        <v>30</v>
      </c>
      <c r="AX1580" s="43"/>
      <c r="AY1580" s="43"/>
      <c r="AZ1580" s="43" t="s">
        <v>30</v>
      </c>
      <c r="BA1580" s="43"/>
      <c r="BB1580" s="48"/>
      <c r="BC1580" s="43"/>
      <c r="BD1580" s="43"/>
      <c r="BE1580" s="43"/>
      <c r="BF1580" s="43">
        <v>1</v>
      </c>
      <c r="BG1580">
        <v>2</v>
      </c>
      <c r="BH1580">
        <v>1</v>
      </c>
      <c r="BI1580" s="43" t="s">
        <v>1236</v>
      </c>
      <c r="BJ1580" s="43" t="s">
        <v>823</v>
      </c>
      <c r="BK1580" s="43">
        <v>2018</v>
      </c>
      <c r="BL1580" s="43" t="str">
        <f t="shared" si="147"/>
        <v>2018Bristol City</v>
      </c>
      <c r="BM1580" s="49" t="s">
        <v>1236</v>
      </c>
      <c r="BN1580" s="43"/>
      <c r="BO1580" s="43"/>
      <c r="BP1580" s="43"/>
      <c r="BQ1580" s="43"/>
      <c r="BR1580" s="43"/>
      <c r="BS1580" s="43"/>
      <c r="BT1580" s="43"/>
      <c r="BU1580" s="43"/>
      <c r="BV1580" s="43" t="s">
        <v>376</v>
      </c>
      <c r="BW1580" s="43" t="s">
        <v>376</v>
      </c>
      <c r="BX1580" s="43"/>
      <c r="BY1580" s="43"/>
      <c r="CB1580" s="88" t="str">
        <f t="shared" si="148"/>
        <v>20180123</v>
      </c>
    </row>
    <row r="1581" spans="1:80" s="50" customFormat="1" x14ac:dyDescent="0.25">
      <c r="A1581" s="43">
        <v>1</v>
      </c>
      <c r="B1581" s="43">
        <v>23</v>
      </c>
      <c r="C1581" s="43">
        <v>2018</v>
      </c>
      <c r="D1581" s="43" t="s">
        <v>658</v>
      </c>
      <c r="E1581" s="43" t="s">
        <v>200</v>
      </c>
      <c r="F1581" s="43" t="s">
        <v>1327</v>
      </c>
      <c r="G1581" s="43"/>
      <c r="H1581" s="43" t="s">
        <v>1011</v>
      </c>
      <c r="I1581" s="43">
        <v>2</v>
      </c>
      <c r="J1581" s="76">
        <v>43123</v>
      </c>
      <c r="K1581" s="43" t="s">
        <v>823</v>
      </c>
      <c r="L1581" s="43" t="s">
        <v>3</v>
      </c>
      <c r="M1581" s="43" t="s">
        <v>1236</v>
      </c>
      <c r="N1581" s="46">
        <v>3</v>
      </c>
      <c r="O1581" s="46">
        <v>2</v>
      </c>
      <c r="P1581" s="43" t="s">
        <v>1358</v>
      </c>
      <c r="Q1581" s="43" t="s">
        <v>1237</v>
      </c>
      <c r="R1581" s="43" t="s">
        <v>376</v>
      </c>
      <c r="S1581" s="43"/>
      <c r="T1581" s="43"/>
      <c r="U1581" s="43"/>
      <c r="V1581" s="43"/>
      <c r="W1581" s="43"/>
      <c r="X1581" s="43"/>
      <c r="Y1581" s="43"/>
      <c r="Z1581" s="43"/>
      <c r="AA1581" s="74">
        <v>5</v>
      </c>
      <c r="AB1581" s="74">
        <v>3</v>
      </c>
      <c r="AC1581" s="75">
        <v>3</v>
      </c>
      <c r="AD1581" s="43" t="s">
        <v>1037</v>
      </c>
      <c r="AE1581" s="47">
        <f t="shared" si="144"/>
        <v>1</v>
      </c>
      <c r="AF1581" s="47">
        <f t="shared" si="145"/>
        <v>0</v>
      </c>
      <c r="AG1581" s="47">
        <f t="shared" si="146"/>
        <v>0</v>
      </c>
      <c r="AH1581" s="43" t="s">
        <v>1101</v>
      </c>
      <c r="AI1581" s="43" t="s">
        <v>1159</v>
      </c>
      <c r="AJ1581" s="43" t="s">
        <v>376</v>
      </c>
      <c r="AK1581" s="43" t="s">
        <v>658</v>
      </c>
      <c r="AL1581" s="43" t="s">
        <v>1237</v>
      </c>
      <c r="AM1581" s="43" t="s">
        <v>1237</v>
      </c>
      <c r="AN1581" s="43" t="s">
        <v>376</v>
      </c>
      <c r="AO1581" s="43" t="s">
        <v>658</v>
      </c>
      <c r="AP1581" s="43"/>
      <c r="AQ1581" s="43">
        <v>2</v>
      </c>
      <c r="AR1581" s="43"/>
      <c r="AS1581" s="43"/>
      <c r="AT1581" s="43"/>
      <c r="AU1581" s="43" t="s">
        <v>376</v>
      </c>
      <c r="AV1581" s="43"/>
      <c r="AW1581" s="43" t="s">
        <v>30</v>
      </c>
      <c r="AX1581" s="43"/>
      <c r="AY1581" s="43"/>
      <c r="AZ1581" s="43" t="s">
        <v>30</v>
      </c>
      <c r="BA1581" s="43"/>
      <c r="BB1581" s="48"/>
      <c r="BC1581" s="43"/>
      <c r="BD1581" s="43"/>
      <c r="BE1581" s="43"/>
      <c r="BF1581" s="43">
        <v>1</v>
      </c>
      <c r="BG1581">
        <v>1</v>
      </c>
      <c r="BH1581">
        <v>2</v>
      </c>
      <c r="BI1581" s="43" t="s">
        <v>823</v>
      </c>
      <c r="BJ1581" s="43" t="s">
        <v>1236</v>
      </c>
      <c r="BK1581" s="43">
        <v>2018</v>
      </c>
      <c r="BL1581" s="43" t="str">
        <f t="shared" si="147"/>
        <v>2018Manchester City</v>
      </c>
      <c r="BM1581" s="49" t="s">
        <v>1236</v>
      </c>
      <c r="BN1581" s="43"/>
      <c r="BO1581" s="43"/>
      <c r="BP1581" s="43"/>
      <c r="BQ1581" s="43"/>
      <c r="BR1581" s="43"/>
      <c r="BS1581" s="43"/>
      <c r="BT1581" s="43"/>
      <c r="BU1581" s="43"/>
      <c r="BV1581" s="43" t="s">
        <v>376</v>
      </c>
      <c r="BW1581" s="43" t="s">
        <v>376</v>
      </c>
      <c r="BX1581" s="43"/>
      <c r="BY1581" s="43"/>
      <c r="CB1581" s="88" t="str">
        <f t="shared" si="148"/>
        <v>20180123</v>
      </c>
    </row>
    <row r="1582" spans="1:80" s="50" customFormat="1" x14ac:dyDescent="0.25">
      <c r="A1582" s="43">
        <v>1</v>
      </c>
      <c r="B1582" s="43">
        <v>24</v>
      </c>
      <c r="C1582" s="43">
        <v>2018</v>
      </c>
      <c r="D1582" s="43" t="s">
        <v>658</v>
      </c>
      <c r="E1582" s="43" t="s">
        <v>200</v>
      </c>
      <c r="F1582" s="43" t="s">
        <v>1327</v>
      </c>
      <c r="G1582" s="43"/>
      <c r="H1582" s="43" t="s">
        <v>1011</v>
      </c>
      <c r="I1582" s="43">
        <v>2</v>
      </c>
      <c r="J1582" s="76">
        <v>43124</v>
      </c>
      <c r="K1582" s="43" t="s">
        <v>587</v>
      </c>
      <c r="L1582" s="43" t="s">
        <v>3</v>
      </c>
      <c r="M1582" s="43" t="s">
        <v>816</v>
      </c>
      <c r="N1582" s="46">
        <v>2</v>
      </c>
      <c r="O1582" s="46">
        <v>1</v>
      </c>
      <c r="P1582" s="43" t="s">
        <v>1414</v>
      </c>
      <c r="Q1582" s="43" t="s">
        <v>1017</v>
      </c>
      <c r="R1582" s="43" t="s">
        <v>376</v>
      </c>
      <c r="S1582" s="43"/>
      <c r="T1582" s="43"/>
      <c r="U1582" s="43"/>
      <c r="V1582" s="43"/>
      <c r="W1582" s="43"/>
      <c r="X1582" s="43"/>
      <c r="Y1582" s="43"/>
      <c r="Z1582" s="43"/>
      <c r="AA1582" s="74">
        <v>2</v>
      </c>
      <c r="AB1582" s="74">
        <v>1</v>
      </c>
      <c r="AC1582" s="75">
        <v>0</v>
      </c>
      <c r="AD1582" s="43" t="s">
        <v>1033</v>
      </c>
      <c r="AE1582" s="47">
        <f t="shared" si="144"/>
        <v>1</v>
      </c>
      <c r="AF1582" s="47">
        <f t="shared" si="145"/>
        <v>0</v>
      </c>
      <c r="AG1582" s="47">
        <f t="shared" si="146"/>
        <v>0</v>
      </c>
      <c r="AH1582" s="43" t="s">
        <v>1017</v>
      </c>
      <c r="AI1582" s="43" t="s">
        <v>1018</v>
      </c>
      <c r="AJ1582" s="43" t="s">
        <v>376</v>
      </c>
      <c r="AK1582" s="43" t="s">
        <v>658</v>
      </c>
      <c r="AL1582" s="43" t="s">
        <v>1017</v>
      </c>
      <c r="AM1582" s="43" t="s">
        <v>1018</v>
      </c>
      <c r="AN1582" s="43" t="s">
        <v>376</v>
      </c>
      <c r="AO1582" s="43" t="s">
        <v>658</v>
      </c>
      <c r="AP1582" s="43"/>
      <c r="AQ1582" s="43">
        <v>2</v>
      </c>
      <c r="AR1582" s="43"/>
      <c r="AS1582" s="43"/>
      <c r="AT1582" s="43"/>
      <c r="AU1582" s="43" t="s">
        <v>376</v>
      </c>
      <c r="AV1582" s="43"/>
      <c r="AW1582" s="43" t="s">
        <v>30</v>
      </c>
      <c r="AX1582" s="43"/>
      <c r="AY1582" s="43"/>
      <c r="AZ1582" s="43" t="s">
        <v>30</v>
      </c>
      <c r="BA1582" s="43"/>
      <c r="BB1582" s="48"/>
      <c r="BC1582" s="43"/>
      <c r="BD1582" s="43"/>
      <c r="BE1582" s="43"/>
      <c r="BF1582" s="43">
        <v>1</v>
      </c>
      <c r="BG1582">
        <v>1</v>
      </c>
      <c r="BH1582">
        <v>1</v>
      </c>
      <c r="BI1582" s="43" t="s">
        <v>587</v>
      </c>
      <c r="BJ1582" s="43" t="s">
        <v>816</v>
      </c>
      <c r="BK1582" s="43">
        <v>2018</v>
      </c>
      <c r="BL1582" s="43" t="str">
        <f t="shared" si="147"/>
        <v>2018Arsenal</v>
      </c>
      <c r="BM1582" s="49" t="s">
        <v>587</v>
      </c>
      <c r="BN1582" s="43"/>
      <c r="BO1582" s="43"/>
      <c r="BP1582" s="43"/>
      <c r="BQ1582" s="43"/>
      <c r="BR1582" s="43"/>
      <c r="BS1582" s="43"/>
      <c r="BT1582" s="43"/>
      <c r="BU1582" s="43"/>
      <c r="BV1582" s="43" t="s">
        <v>376</v>
      </c>
      <c r="BW1582" s="43" t="s">
        <v>376</v>
      </c>
      <c r="BX1582" s="43"/>
      <c r="BY1582" s="43"/>
      <c r="CB1582" s="88" t="str">
        <f t="shared" si="148"/>
        <v>20180124</v>
      </c>
    </row>
    <row r="1583" spans="1:80" s="50" customFormat="1" x14ac:dyDescent="0.25">
      <c r="A1583" s="43">
        <v>1</v>
      </c>
      <c r="B1583" s="43">
        <v>24</v>
      </c>
      <c r="C1583" s="43">
        <v>2018</v>
      </c>
      <c r="D1583" s="43" t="s">
        <v>658</v>
      </c>
      <c r="E1583" s="43" t="s">
        <v>200</v>
      </c>
      <c r="F1583" s="43" t="s">
        <v>1327</v>
      </c>
      <c r="G1583" s="43"/>
      <c r="H1583" s="43" t="s">
        <v>1011</v>
      </c>
      <c r="I1583" s="43">
        <v>2</v>
      </c>
      <c r="J1583" s="76">
        <v>43124</v>
      </c>
      <c r="K1583" s="43" t="s">
        <v>816</v>
      </c>
      <c r="L1583" s="43" t="s">
        <v>4</v>
      </c>
      <c r="M1583" s="43" t="s">
        <v>587</v>
      </c>
      <c r="N1583" s="46">
        <v>1</v>
      </c>
      <c r="O1583" s="46">
        <v>2</v>
      </c>
      <c r="P1583" s="43" t="s">
        <v>1414</v>
      </c>
      <c r="Q1583" s="43" t="s">
        <v>1017</v>
      </c>
      <c r="R1583" s="43" t="s">
        <v>376</v>
      </c>
      <c r="S1583" s="43"/>
      <c r="T1583" s="43"/>
      <c r="U1583" s="43"/>
      <c r="V1583" s="43"/>
      <c r="W1583" s="43"/>
      <c r="X1583" s="43"/>
      <c r="Y1583" s="43"/>
      <c r="Z1583" s="43"/>
      <c r="AA1583" s="74">
        <v>1</v>
      </c>
      <c r="AB1583" s="74">
        <v>2</v>
      </c>
      <c r="AC1583" s="75">
        <v>1</v>
      </c>
      <c r="AD1583" s="43" t="s">
        <v>1037</v>
      </c>
      <c r="AE1583" s="47">
        <f t="shared" si="144"/>
        <v>0</v>
      </c>
      <c r="AF1583" s="47">
        <f t="shared" si="145"/>
        <v>0</v>
      </c>
      <c r="AG1583" s="47">
        <f t="shared" si="146"/>
        <v>1</v>
      </c>
      <c r="AH1583" s="43" t="s">
        <v>1017</v>
      </c>
      <c r="AI1583" s="43" t="s">
        <v>1018</v>
      </c>
      <c r="AJ1583" s="43" t="s">
        <v>376</v>
      </c>
      <c r="AK1583" s="43" t="s">
        <v>658</v>
      </c>
      <c r="AL1583" s="43" t="s">
        <v>1017</v>
      </c>
      <c r="AM1583" s="43" t="s">
        <v>1018</v>
      </c>
      <c r="AN1583" s="43" t="s">
        <v>376</v>
      </c>
      <c r="AO1583" s="43" t="s">
        <v>658</v>
      </c>
      <c r="AP1583" s="43"/>
      <c r="AQ1583" s="43">
        <v>2</v>
      </c>
      <c r="AR1583" s="43"/>
      <c r="AS1583" s="43">
        <v>1</v>
      </c>
      <c r="AT1583" s="43"/>
      <c r="AU1583" s="43" t="s">
        <v>376</v>
      </c>
      <c r="AV1583" s="43"/>
      <c r="AW1583" s="43" t="s">
        <v>30</v>
      </c>
      <c r="AX1583" s="43"/>
      <c r="AY1583" s="43"/>
      <c r="AZ1583" s="43" t="s">
        <v>30</v>
      </c>
      <c r="BA1583" s="43"/>
      <c r="BB1583" s="48"/>
      <c r="BC1583" s="43"/>
      <c r="BD1583" s="43"/>
      <c r="BE1583" s="43"/>
      <c r="BF1583" s="43">
        <v>1</v>
      </c>
      <c r="BG1583">
        <v>1</v>
      </c>
      <c r="BH1583">
        <v>1</v>
      </c>
      <c r="BI1583" s="43" t="s">
        <v>816</v>
      </c>
      <c r="BJ1583" s="43" t="s">
        <v>587</v>
      </c>
      <c r="BK1583" s="43">
        <v>2018</v>
      </c>
      <c r="BL1583" s="43" t="str">
        <f t="shared" si="147"/>
        <v>2018Chelsea</v>
      </c>
      <c r="BM1583" s="49" t="s">
        <v>587</v>
      </c>
      <c r="BN1583" s="43"/>
      <c r="BO1583" s="43"/>
      <c r="BP1583" s="43"/>
      <c r="BQ1583" s="43"/>
      <c r="BR1583" s="43"/>
      <c r="BS1583" s="43"/>
      <c r="BT1583" s="43"/>
      <c r="BU1583" s="43"/>
      <c r="BV1583" s="43" t="s">
        <v>376</v>
      </c>
      <c r="BW1583" s="43" t="s">
        <v>376</v>
      </c>
      <c r="BX1583" s="43"/>
      <c r="BY1583" s="43"/>
      <c r="CB1583" s="88" t="str">
        <f t="shared" si="148"/>
        <v>20180124</v>
      </c>
    </row>
    <row r="1584" spans="1:80" s="50" customFormat="1" x14ac:dyDescent="0.25">
      <c r="A1584" s="43">
        <v>2</v>
      </c>
      <c r="B1584" s="43">
        <v>25</v>
      </c>
      <c r="C1584" s="43">
        <v>2018</v>
      </c>
      <c r="D1584" s="43" t="s">
        <v>658</v>
      </c>
      <c r="E1584" s="43" t="s">
        <v>200</v>
      </c>
      <c r="F1584" s="43" t="s">
        <v>1327</v>
      </c>
      <c r="G1584" s="43"/>
      <c r="H1584" s="43" t="s">
        <v>40</v>
      </c>
      <c r="I1584" s="43"/>
      <c r="J1584" s="76">
        <v>43156</v>
      </c>
      <c r="K1584" s="43" t="s">
        <v>823</v>
      </c>
      <c r="L1584" s="43" t="s">
        <v>3</v>
      </c>
      <c r="M1584" s="43" t="s">
        <v>587</v>
      </c>
      <c r="N1584" s="46">
        <v>3</v>
      </c>
      <c r="O1584" s="46">
        <v>0</v>
      </c>
      <c r="P1584" s="43" t="s">
        <v>1415</v>
      </c>
      <c r="Q1584" s="43" t="s">
        <v>1017</v>
      </c>
      <c r="R1584" s="43" t="s">
        <v>376</v>
      </c>
      <c r="S1584" s="43"/>
      <c r="T1584" s="43"/>
      <c r="U1584" s="43"/>
      <c r="V1584" s="43"/>
      <c r="W1584" s="43"/>
      <c r="X1584" s="43"/>
      <c r="Y1584" s="43"/>
      <c r="Z1584" s="43"/>
      <c r="AA1584" s="43"/>
      <c r="AB1584" s="43"/>
      <c r="AC1584" s="43"/>
      <c r="AD1584" s="43"/>
      <c r="AE1584" s="47">
        <f t="shared" si="144"/>
        <v>1</v>
      </c>
      <c r="AF1584" s="47">
        <f t="shared" si="145"/>
        <v>0</v>
      </c>
      <c r="AG1584" s="47">
        <f t="shared" si="146"/>
        <v>0</v>
      </c>
      <c r="AH1584" s="43" t="s">
        <v>1101</v>
      </c>
      <c r="AI1584" s="43" t="s">
        <v>1159</v>
      </c>
      <c r="AJ1584" s="43" t="s">
        <v>376</v>
      </c>
      <c r="AK1584" s="43" t="s">
        <v>658</v>
      </c>
      <c r="AL1584" s="43" t="s">
        <v>1017</v>
      </c>
      <c r="AM1584" s="43" t="s">
        <v>1018</v>
      </c>
      <c r="AN1584" s="43" t="s">
        <v>376</v>
      </c>
      <c r="AO1584" s="43" t="s">
        <v>658</v>
      </c>
      <c r="AP1584" s="43"/>
      <c r="AQ1584" s="43">
        <v>1</v>
      </c>
      <c r="AR1584" s="43"/>
      <c r="AS1584" s="43" t="s">
        <v>1393</v>
      </c>
      <c r="AT1584" s="43"/>
      <c r="AU1584" s="43" t="s">
        <v>376</v>
      </c>
      <c r="AV1584" s="43"/>
      <c r="AW1584" s="43" t="s">
        <v>30</v>
      </c>
      <c r="AX1584" s="43"/>
      <c r="AY1584" s="43"/>
      <c r="AZ1584" s="46" t="s">
        <v>30</v>
      </c>
      <c r="BA1584" s="43"/>
      <c r="BB1584" s="48" t="s">
        <v>30</v>
      </c>
      <c r="BC1584" s="43" t="s">
        <v>30</v>
      </c>
      <c r="BD1584" s="43"/>
      <c r="BE1584" s="43"/>
      <c r="BF1584" s="43">
        <v>1</v>
      </c>
      <c r="BG1584">
        <v>1</v>
      </c>
      <c r="BH1584">
        <v>1</v>
      </c>
      <c r="BI1584" s="43" t="s">
        <v>823</v>
      </c>
      <c r="BJ1584" s="43" t="s">
        <v>587</v>
      </c>
      <c r="BK1584" s="43">
        <v>2018</v>
      </c>
      <c r="BL1584" s="43" t="str">
        <f t="shared" si="147"/>
        <v>2018Manchester City</v>
      </c>
      <c r="BM1584" s="49" t="s">
        <v>587</v>
      </c>
      <c r="BN1584" s="43"/>
      <c r="BO1584" s="43"/>
      <c r="BP1584" s="43"/>
      <c r="BQ1584" s="43"/>
      <c r="BR1584" s="43"/>
      <c r="BS1584" s="43"/>
      <c r="BT1584" s="43"/>
      <c r="BU1584" s="43"/>
      <c r="BV1584" s="43" t="s">
        <v>376</v>
      </c>
      <c r="BW1584" s="43" t="s">
        <v>376</v>
      </c>
      <c r="BX1584" s="43"/>
      <c r="BY1584" s="43"/>
      <c r="CB1584" s="88" t="str">
        <f t="shared" si="148"/>
        <v>20180225</v>
      </c>
    </row>
    <row r="1585" spans="1:80" s="50" customFormat="1" x14ac:dyDescent="0.25">
      <c r="A1585" s="43">
        <v>2</v>
      </c>
      <c r="B1585" s="43">
        <v>25</v>
      </c>
      <c r="C1585" s="43">
        <v>2018</v>
      </c>
      <c r="D1585" s="43" t="s">
        <v>658</v>
      </c>
      <c r="E1585" s="43" t="s">
        <v>200</v>
      </c>
      <c r="F1585" s="43" t="s">
        <v>1327</v>
      </c>
      <c r="G1585" s="43"/>
      <c r="H1585" s="43" t="s">
        <v>40</v>
      </c>
      <c r="I1585" s="43"/>
      <c r="J1585" s="76">
        <v>43156</v>
      </c>
      <c r="K1585" s="43" t="s">
        <v>587</v>
      </c>
      <c r="L1585" s="43" t="s">
        <v>4</v>
      </c>
      <c r="M1585" s="43" t="s">
        <v>823</v>
      </c>
      <c r="N1585" s="46">
        <v>0</v>
      </c>
      <c r="O1585" s="46">
        <v>3</v>
      </c>
      <c r="P1585" s="43" t="s">
        <v>1415</v>
      </c>
      <c r="Q1585" s="43" t="s">
        <v>1017</v>
      </c>
      <c r="R1585" s="43" t="s">
        <v>376</v>
      </c>
      <c r="S1585" s="43"/>
      <c r="T1585" s="43"/>
      <c r="U1585" s="43"/>
      <c r="V1585" s="43"/>
      <c r="W1585" s="43"/>
      <c r="X1585" s="43"/>
      <c r="Y1585" s="43"/>
      <c r="Z1585" s="43"/>
      <c r="AA1585" s="43"/>
      <c r="AB1585" s="43"/>
      <c r="AC1585" s="43"/>
      <c r="AD1585" s="43"/>
      <c r="AE1585" s="47">
        <f t="shared" si="144"/>
        <v>0</v>
      </c>
      <c r="AF1585" s="47">
        <f t="shared" si="145"/>
        <v>0</v>
      </c>
      <c r="AG1585" s="47">
        <f t="shared" si="146"/>
        <v>1</v>
      </c>
      <c r="AH1585" s="43" t="s">
        <v>1017</v>
      </c>
      <c r="AI1585" s="43" t="s">
        <v>1018</v>
      </c>
      <c r="AJ1585" s="43" t="s">
        <v>376</v>
      </c>
      <c r="AK1585" s="43" t="s">
        <v>658</v>
      </c>
      <c r="AL1585" s="43" t="s">
        <v>1101</v>
      </c>
      <c r="AM1585" s="43" t="s">
        <v>1159</v>
      </c>
      <c r="AN1585" s="43" t="s">
        <v>376</v>
      </c>
      <c r="AO1585" s="43" t="s">
        <v>658</v>
      </c>
      <c r="AP1585" s="43"/>
      <c r="AQ1585" s="43">
        <v>1</v>
      </c>
      <c r="AR1585" s="43"/>
      <c r="AS1585" s="43">
        <v>1</v>
      </c>
      <c r="AT1585" s="43"/>
      <c r="AU1585" s="43" t="s">
        <v>376</v>
      </c>
      <c r="AV1585" s="43"/>
      <c r="AW1585" s="43" t="s">
        <v>30</v>
      </c>
      <c r="AX1585" s="43"/>
      <c r="AY1585" s="43"/>
      <c r="AZ1585" s="43" t="s">
        <v>30</v>
      </c>
      <c r="BA1585" s="43"/>
      <c r="BB1585" s="48"/>
      <c r="BC1585" s="43" t="s">
        <v>30</v>
      </c>
      <c r="BD1585" s="43"/>
      <c r="BE1585" s="43"/>
      <c r="BF1585" s="43">
        <v>1</v>
      </c>
      <c r="BG1585">
        <v>1</v>
      </c>
      <c r="BH1585">
        <v>1</v>
      </c>
      <c r="BI1585" s="43" t="s">
        <v>587</v>
      </c>
      <c r="BJ1585" s="43" t="s">
        <v>823</v>
      </c>
      <c r="BK1585" s="43">
        <v>2018</v>
      </c>
      <c r="BL1585" s="43" t="str">
        <f t="shared" si="147"/>
        <v>2018Arsenal</v>
      </c>
      <c r="BM1585" s="49" t="s">
        <v>587</v>
      </c>
      <c r="BN1585" s="43"/>
      <c r="BO1585" s="43"/>
      <c r="BP1585" s="43"/>
      <c r="BQ1585" s="43"/>
      <c r="BR1585" s="43"/>
      <c r="BS1585" s="43"/>
      <c r="BT1585" s="43"/>
      <c r="BU1585" s="43"/>
      <c r="BV1585" s="43" t="s">
        <v>376</v>
      </c>
      <c r="BW1585" s="43" t="s">
        <v>376</v>
      </c>
      <c r="BX1585" s="43"/>
      <c r="BY1585" s="43"/>
      <c r="CB1585" s="88" t="str">
        <f t="shared" si="148"/>
        <v>20180225</v>
      </c>
    </row>
    <row r="1586" spans="1:80" s="47" customFormat="1" ht="12.75" x14ac:dyDescent="0.2">
      <c r="A1586" s="43">
        <v>4</v>
      </c>
      <c r="B1586" s="43">
        <v>21</v>
      </c>
      <c r="C1586" s="43">
        <v>2018</v>
      </c>
      <c r="D1586" s="43" t="s">
        <v>658</v>
      </c>
      <c r="E1586" s="43" t="s">
        <v>200</v>
      </c>
      <c r="F1586" s="43" t="s">
        <v>1010</v>
      </c>
      <c r="G1586" s="43"/>
      <c r="H1586" s="43" t="s">
        <v>1011</v>
      </c>
      <c r="I1586" s="43"/>
      <c r="J1586" s="76">
        <v>43211</v>
      </c>
      <c r="K1586" s="43" t="s">
        <v>821</v>
      </c>
      <c r="L1586" s="43" t="s">
        <v>3</v>
      </c>
      <c r="M1586" s="43" t="s">
        <v>813</v>
      </c>
      <c r="N1586" s="46">
        <v>2</v>
      </c>
      <c r="O1586" s="46">
        <v>1</v>
      </c>
      <c r="P1586" s="43" t="s">
        <v>1415</v>
      </c>
      <c r="Q1586" s="43" t="s">
        <v>1017</v>
      </c>
      <c r="R1586" s="43" t="s">
        <v>376</v>
      </c>
      <c r="S1586" s="43"/>
      <c r="T1586" s="43"/>
      <c r="U1586" s="43"/>
      <c r="V1586" s="43"/>
      <c r="W1586" s="43"/>
      <c r="X1586" s="43"/>
      <c r="Y1586" s="43"/>
      <c r="Z1586" s="43"/>
      <c r="AA1586" s="43"/>
      <c r="AB1586" s="43"/>
      <c r="AC1586" s="43"/>
      <c r="AD1586" s="43"/>
      <c r="AE1586" s="47">
        <f t="shared" si="144"/>
        <v>1</v>
      </c>
      <c r="AF1586" s="47">
        <f t="shared" si="145"/>
        <v>0</v>
      </c>
      <c r="AG1586" s="47">
        <f t="shared" si="146"/>
        <v>0</v>
      </c>
      <c r="AH1586" s="43" t="s">
        <v>1101</v>
      </c>
      <c r="AI1586" s="43" t="s">
        <v>1159</v>
      </c>
      <c r="AJ1586" s="43" t="s">
        <v>376</v>
      </c>
      <c r="AK1586" s="43" t="s">
        <v>658</v>
      </c>
      <c r="AL1586" s="43" t="s">
        <v>1017</v>
      </c>
      <c r="AM1586" s="43" t="s">
        <v>1018</v>
      </c>
      <c r="AN1586" s="43" t="s">
        <v>376</v>
      </c>
      <c r="AO1586" s="43" t="s">
        <v>658</v>
      </c>
      <c r="AP1586" s="43"/>
      <c r="AQ1586" s="43">
        <v>2</v>
      </c>
      <c r="AR1586" s="43"/>
      <c r="AS1586" s="43"/>
      <c r="AT1586" s="43"/>
      <c r="AU1586" s="43" t="s">
        <v>376</v>
      </c>
      <c r="AV1586" s="43"/>
      <c r="AW1586" s="43" t="s">
        <v>30</v>
      </c>
      <c r="AX1586" s="43"/>
      <c r="AY1586" s="43" t="s">
        <v>30</v>
      </c>
      <c r="AZ1586" s="43"/>
      <c r="BA1586" s="43"/>
      <c r="BB1586" s="48"/>
      <c r="BC1586" s="43"/>
      <c r="BD1586" s="43"/>
      <c r="BE1586" s="43"/>
      <c r="BF1586" s="43">
        <v>1</v>
      </c>
      <c r="BG1586" s="43">
        <v>1</v>
      </c>
      <c r="BH1586" s="43">
        <v>1</v>
      </c>
      <c r="BI1586" s="43" t="s">
        <v>821</v>
      </c>
      <c r="BJ1586" s="43" t="s">
        <v>813</v>
      </c>
      <c r="BK1586" s="43">
        <v>2018</v>
      </c>
      <c r="BL1586" s="43" t="str">
        <f t="shared" si="147"/>
        <v>2018Manchester United</v>
      </c>
      <c r="BM1586" s="49" t="s">
        <v>1017</v>
      </c>
      <c r="BN1586" s="43"/>
      <c r="BO1586" s="43"/>
      <c r="BP1586" s="43"/>
      <c r="BQ1586" s="43"/>
      <c r="BR1586" s="43"/>
      <c r="BS1586" s="43"/>
      <c r="BT1586" s="43"/>
      <c r="BU1586" s="43"/>
      <c r="BV1586" s="43" t="s">
        <v>376</v>
      </c>
      <c r="BW1586" s="43" t="s">
        <v>376</v>
      </c>
      <c r="BX1586" s="43"/>
      <c r="BY1586" s="43"/>
      <c r="BZ1586" s="50"/>
      <c r="CA1586" s="50"/>
      <c r="CB1586" s="88" t="str">
        <f t="shared" si="148"/>
        <v>20180421</v>
      </c>
    </row>
    <row r="1587" spans="1:80" s="47" customFormat="1" ht="12.75" x14ac:dyDescent="0.2">
      <c r="A1587" s="43">
        <v>4</v>
      </c>
      <c r="B1587" s="43">
        <v>21</v>
      </c>
      <c r="C1587" s="43">
        <v>2018</v>
      </c>
      <c r="D1587" s="43" t="s">
        <v>658</v>
      </c>
      <c r="E1587" s="43" t="s">
        <v>200</v>
      </c>
      <c r="F1587" s="43" t="s">
        <v>1010</v>
      </c>
      <c r="G1587" s="43"/>
      <c r="H1587" s="43" t="s">
        <v>1011</v>
      </c>
      <c r="I1587" s="43"/>
      <c r="J1587" s="76">
        <v>43211</v>
      </c>
      <c r="K1587" s="43" t="s">
        <v>813</v>
      </c>
      <c r="L1587" s="43" t="s">
        <v>4</v>
      </c>
      <c r="M1587" s="43" t="s">
        <v>821</v>
      </c>
      <c r="N1587" s="46">
        <v>1</v>
      </c>
      <c r="O1587" s="46">
        <v>2</v>
      </c>
      <c r="P1587" s="43" t="s">
        <v>1415</v>
      </c>
      <c r="Q1587" s="43" t="s">
        <v>1017</v>
      </c>
      <c r="R1587" s="43" t="s">
        <v>376</v>
      </c>
      <c r="S1587" s="43"/>
      <c r="T1587" s="43"/>
      <c r="U1587" s="43"/>
      <c r="V1587" s="43"/>
      <c r="W1587" s="43"/>
      <c r="X1587" s="43"/>
      <c r="Y1587" s="43"/>
      <c r="Z1587" s="43"/>
      <c r="AA1587" s="43"/>
      <c r="AB1587" s="43"/>
      <c r="AC1587" s="43"/>
      <c r="AD1587" s="43"/>
      <c r="AE1587" s="47">
        <f t="shared" si="144"/>
        <v>0</v>
      </c>
      <c r="AF1587" s="47">
        <f t="shared" si="145"/>
        <v>0</v>
      </c>
      <c r="AG1587" s="47">
        <f t="shared" si="146"/>
        <v>1</v>
      </c>
      <c r="AH1587" s="43" t="s">
        <v>1017</v>
      </c>
      <c r="AI1587" s="43" t="s">
        <v>1018</v>
      </c>
      <c r="AJ1587" s="43" t="s">
        <v>376</v>
      </c>
      <c r="AK1587" s="43" t="s">
        <v>658</v>
      </c>
      <c r="AL1587" s="43" t="s">
        <v>1101</v>
      </c>
      <c r="AM1587" s="43" t="s">
        <v>1159</v>
      </c>
      <c r="AN1587" s="43" t="s">
        <v>376</v>
      </c>
      <c r="AO1587" s="43" t="s">
        <v>658</v>
      </c>
      <c r="AP1587" s="43"/>
      <c r="AQ1587" s="43">
        <v>2</v>
      </c>
      <c r="AR1587" s="43"/>
      <c r="AS1587" s="43">
        <v>1</v>
      </c>
      <c r="AT1587" s="43"/>
      <c r="AU1587" s="43" t="s">
        <v>376</v>
      </c>
      <c r="AV1587" s="43"/>
      <c r="AW1587" s="43" t="s">
        <v>30</v>
      </c>
      <c r="AX1587" s="43"/>
      <c r="AY1587" s="43" t="s">
        <v>30</v>
      </c>
      <c r="AZ1587" s="43"/>
      <c r="BA1587" s="43"/>
      <c r="BB1587" s="48"/>
      <c r="BC1587" s="43"/>
      <c r="BD1587" s="43"/>
      <c r="BE1587" s="43"/>
      <c r="BF1587" s="43">
        <v>1</v>
      </c>
      <c r="BG1587" s="43">
        <v>1</v>
      </c>
      <c r="BH1587" s="43">
        <v>1</v>
      </c>
      <c r="BI1587" s="43" t="s">
        <v>813</v>
      </c>
      <c r="BJ1587" s="43" t="s">
        <v>821</v>
      </c>
      <c r="BK1587" s="43">
        <v>2018</v>
      </c>
      <c r="BL1587" s="43" t="str">
        <f t="shared" si="147"/>
        <v>2018Tottenham Hotspur</v>
      </c>
      <c r="BM1587" s="49" t="s">
        <v>1017</v>
      </c>
      <c r="BN1587" s="43"/>
      <c r="BO1587" s="43"/>
      <c r="BP1587" s="43"/>
      <c r="BQ1587" s="43"/>
      <c r="BR1587" s="43"/>
      <c r="BS1587" s="43"/>
      <c r="BT1587" s="43"/>
      <c r="BU1587" s="43"/>
      <c r="BV1587" s="43" t="s">
        <v>376</v>
      </c>
      <c r="BW1587" s="43" t="s">
        <v>376</v>
      </c>
      <c r="BX1587" s="43"/>
      <c r="BY1587" s="43"/>
      <c r="BZ1587" s="50"/>
      <c r="CA1587" s="50"/>
      <c r="CB1587" s="88" t="str">
        <f t="shared" si="148"/>
        <v>20180421</v>
      </c>
    </row>
    <row r="1588" spans="1:80" s="47" customFormat="1" ht="12.75" x14ac:dyDescent="0.2">
      <c r="A1588" s="43">
        <v>4</v>
      </c>
      <c r="B1588" s="43">
        <v>22</v>
      </c>
      <c r="C1588" s="43">
        <v>2018</v>
      </c>
      <c r="D1588" s="43" t="s">
        <v>658</v>
      </c>
      <c r="E1588" s="43" t="s">
        <v>200</v>
      </c>
      <c r="F1588" s="43" t="s">
        <v>1010</v>
      </c>
      <c r="G1588" s="43"/>
      <c r="H1588" s="43" t="s">
        <v>1011</v>
      </c>
      <c r="I1588" s="43"/>
      <c r="J1588" s="76">
        <v>43212</v>
      </c>
      <c r="K1588" s="43" t="s">
        <v>816</v>
      </c>
      <c r="L1588" s="43" t="s">
        <v>3</v>
      </c>
      <c r="M1588" s="43" t="s">
        <v>629</v>
      </c>
      <c r="N1588" s="46">
        <v>2</v>
      </c>
      <c r="O1588" s="46">
        <v>0</v>
      </c>
      <c r="P1588" s="43" t="s">
        <v>1415</v>
      </c>
      <c r="Q1588" s="43" t="s">
        <v>1017</v>
      </c>
      <c r="R1588" s="43" t="s">
        <v>376</v>
      </c>
      <c r="S1588" s="43"/>
      <c r="T1588" s="43"/>
      <c r="U1588" s="43"/>
      <c r="V1588" s="43"/>
      <c r="W1588" s="43"/>
      <c r="X1588" s="43"/>
      <c r="Y1588" s="43"/>
      <c r="Z1588" s="43"/>
      <c r="AA1588" s="43"/>
      <c r="AB1588" s="43"/>
      <c r="AC1588" s="43"/>
      <c r="AD1588" s="43"/>
      <c r="AE1588" s="47">
        <f t="shared" si="144"/>
        <v>1</v>
      </c>
      <c r="AF1588" s="47">
        <f t="shared" si="145"/>
        <v>0</v>
      </c>
      <c r="AG1588" s="47">
        <f t="shared" si="146"/>
        <v>0</v>
      </c>
      <c r="AH1588" s="43" t="s">
        <v>1017</v>
      </c>
      <c r="AI1588" s="43" t="s">
        <v>1018</v>
      </c>
      <c r="AJ1588" s="43" t="s">
        <v>376</v>
      </c>
      <c r="AK1588" s="43" t="s">
        <v>658</v>
      </c>
      <c r="AL1588" s="43" t="s">
        <v>629</v>
      </c>
      <c r="AM1588" s="43" t="s">
        <v>1199</v>
      </c>
      <c r="AN1588" s="43" t="s">
        <v>376</v>
      </c>
      <c r="AO1588" s="43" t="s">
        <v>658</v>
      </c>
      <c r="AP1588" s="43"/>
      <c r="AQ1588" s="43">
        <v>2</v>
      </c>
      <c r="AR1588" s="43"/>
      <c r="AS1588" s="43"/>
      <c r="AT1588" s="43"/>
      <c r="AU1588" s="43" t="s">
        <v>376</v>
      </c>
      <c r="AV1588" s="43"/>
      <c r="AW1588" s="43" t="s">
        <v>30</v>
      </c>
      <c r="AX1588" s="43"/>
      <c r="AY1588" s="43" t="s">
        <v>30</v>
      </c>
      <c r="AZ1588" s="43"/>
      <c r="BA1588" s="43"/>
      <c r="BB1588" s="48"/>
      <c r="BC1588" s="43"/>
      <c r="BD1588" s="43"/>
      <c r="BE1588" s="43"/>
      <c r="BF1588" s="43">
        <v>1</v>
      </c>
      <c r="BG1588" s="43">
        <v>1</v>
      </c>
      <c r="BH1588" s="43">
        <v>1</v>
      </c>
      <c r="BI1588" s="43" t="s">
        <v>816</v>
      </c>
      <c r="BJ1588" s="43" t="s">
        <v>629</v>
      </c>
      <c r="BK1588" s="43">
        <v>2018</v>
      </c>
      <c r="BL1588" s="43" t="str">
        <f t="shared" si="147"/>
        <v>2018Chelsea</v>
      </c>
      <c r="BM1588" s="49" t="s">
        <v>1017</v>
      </c>
      <c r="BN1588" s="43"/>
      <c r="BO1588" s="43"/>
      <c r="BP1588" s="43"/>
      <c r="BQ1588" s="43"/>
      <c r="BR1588" s="43"/>
      <c r="BS1588" s="43"/>
      <c r="BT1588" s="43"/>
      <c r="BU1588" s="43"/>
      <c r="BV1588" s="43" t="s">
        <v>376</v>
      </c>
      <c r="BW1588" s="43" t="s">
        <v>376</v>
      </c>
      <c r="BX1588" s="43"/>
      <c r="BY1588" s="43"/>
      <c r="BZ1588" s="50"/>
      <c r="CA1588" s="50"/>
      <c r="CB1588" s="88" t="str">
        <f t="shared" si="148"/>
        <v>20180422</v>
      </c>
    </row>
    <row r="1589" spans="1:80" s="47" customFormat="1" ht="12.75" x14ac:dyDescent="0.2">
      <c r="A1589" s="43">
        <v>4</v>
      </c>
      <c r="B1589" s="43">
        <v>22</v>
      </c>
      <c r="C1589" s="43">
        <v>2018</v>
      </c>
      <c r="D1589" s="43" t="s">
        <v>658</v>
      </c>
      <c r="E1589" s="43" t="s">
        <v>200</v>
      </c>
      <c r="F1589" s="43" t="s">
        <v>1010</v>
      </c>
      <c r="G1589" s="43"/>
      <c r="H1589" s="43" t="s">
        <v>1011</v>
      </c>
      <c r="I1589" s="43"/>
      <c r="J1589" s="76">
        <v>43212</v>
      </c>
      <c r="K1589" s="43" t="s">
        <v>629</v>
      </c>
      <c r="L1589" s="43" t="s">
        <v>4</v>
      </c>
      <c r="M1589" s="43" t="s">
        <v>816</v>
      </c>
      <c r="N1589" s="46">
        <v>0</v>
      </c>
      <c r="O1589" s="46">
        <v>2</v>
      </c>
      <c r="P1589" s="43" t="s">
        <v>1415</v>
      </c>
      <c r="Q1589" s="43" t="s">
        <v>1017</v>
      </c>
      <c r="R1589" s="43" t="s">
        <v>376</v>
      </c>
      <c r="S1589" s="43"/>
      <c r="T1589" s="43"/>
      <c r="U1589" s="43"/>
      <c r="V1589" s="43"/>
      <c r="W1589" s="43"/>
      <c r="X1589" s="43"/>
      <c r="Y1589" s="43"/>
      <c r="Z1589" s="43"/>
      <c r="AA1589" s="43"/>
      <c r="AB1589" s="43"/>
      <c r="AC1589" s="43"/>
      <c r="AD1589" s="43"/>
      <c r="AE1589" s="47">
        <f t="shared" si="144"/>
        <v>0</v>
      </c>
      <c r="AF1589" s="47">
        <f t="shared" si="145"/>
        <v>0</v>
      </c>
      <c r="AG1589" s="47">
        <f t="shared" si="146"/>
        <v>1</v>
      </c>
      <c r="AH1589" s="43" t="s">
        <v>629</v>
      </c>
      <c r="AI1589" s="43" t="s">
        <v>1199</v>
      </c>
      <c r="AJ1589" s="43" t="s">
        <v>376</v>
      </c>
      <c r="AK1589" s="43" t="s">
        <v>658</v>
      </c>
      <c r="AL1589" s="43" t="s">
        <v>1017</v>
      </c>
      <c r="AM1589" s="43" t="s">
        <v>1018</v>
      </c>
      <c r="AN1589" s="43" t="s">
        <v>376</v>
      </c>
      <c r="AO1589" s="43" t="s">
        <v>658</v>
      </c>
      <c r="AP1589" s="43"/>
      <c r="AQ1589" s="43">
        <v>2</v>
      </c>
      <c r="AR1589" s="43"/>
      <c r="AS1589" s="43">
        <v>1</v>
      </c>
      <c r="AT1589" s="43"/>
      <c r="AU1589" s="43" t="s">
        <v>376</v>
      </c>
      <c r="AV1589" s="43"/>
      <c r="AW1589" s="43" t="s">
        <v>30</v>
      </c>
      <c r="AX1589" s="43"/>
      <c r="AY1589" s="43" t="s">
        <v>30</v>
      </c>
      <c r="AZ1589" s="43"/>
      <c r="BA1589" s="43"/>
      <c r="BB1589" s="48"/>
      <c r="BC1589" s="43"/>
      <c r="BD1589" s="43"/>
      <c r="BE1589" s="43"/>
      <c r="BF1589" s="43">
        <v>1</v>
      </c>
      <c r="BG1589" s="43">
        <v>1</v>
      </c>
      <c r="BH1589" s="43">
        <v>1</v>
      </c>
      <c r="BI1589" s="43" t="s">
        <v>629</v>
      </c>
      <c r="BJ1589" s="43" t="s">
        <v>816</v>
      </c>
      <c r="BK1589" s="43">
        <v>2018</v>
      </c>
      <c r="BL1589" s="43" t="str">
        <f t="shared" si="147"/>
        <v>2018Southampton</v>
      </c>
      <c r="BM1589" s="49" t="s">
        <v>1017</v>
      </c>
      <c r="BN1589" s="43"/>
      <c r="BO1589" s="43"/>
      <c r="BP1589" s="43"/>
      <c r="BQ1589" s="43"/>
      <c r="BR1589" s="43"/>
      <c r="BS1589" s="43"/>
      <c r="BT1589" s="43"/>
      <c r="BU1589" s="43"/>
      <c r="BV1589" s="43" t="s">
        <v>376</v>
      </c>
      <c r="BW1589" s="43" t="s">
        <v>376</v>
      </c>
      <c r="BX1589" s="43"/>
      <c r="BY1589" s="43"/>
      <c r="BZ1589" s="50"/>
      <c r="CA1589" s="50"/>
      <c r="CB1589" s="88" t="str">
        <f t="shared" si="148"/>
        <v>20180422</v>
      </c>
    </row>
    <row r="1590" spans="1:80" s="50" customFormat="1" ht="12.75" x14ac:dyDescent="0.2">
      <c r="A1590" s="43">
        <v>5</v>
      </c>
      <c r="B1590" s="43">
        <v>19</v>
      </c>
      <c r="C1590" s="43">
        <v>2018</v>
      </c>
      <c r="D1590" s="43" t="s">
        <v>658</v>
      </c>
      <c r="E1590" s="43" t="s">
        <v>200</v>
      </c>
      <c r="F1590" s="43" t="s">
        <v>1010</v>
      </c>
      <c r="G1590" s="43"/>
      <c r="H1590" s="43" t="s">
        <v>40</v>
      </c>
      <c r="I1590" s="43"/>
      <c r="J1590" s="76">
        <v>43239</v>
      </c>
      <c r="K1590" s="43" t="s">
        <v>816</v>
      </c>
      <c r="L1590" s="43" t="s">
        <v>3</v>
      </c>
      <c r="M1590" s="43" t="s">
        <v>821</v>
      </c>
      <c r="N1590" s="46">
        <v>1</v>
      </c>
      <c r="O1590" s="46">
        <v>0</v>
      </c>
      <c r="P1590" s="43" t="s">
        <v>1415</v>
      </c>
      <c r="Q1590" s="43" t="s">
        <v>1017</v>
      </c>
      <c r="R1590" s="43" t="s">
        <v>376</v>
      </c>
      <c r="S1590" s="43"/>
      <c r="T1590" s="43"/>
      <c r="U1590" s="43"/>
      <c r="V1590" s="43"/>
      <c r="W1590" s="43"/>
      <c r="X1590" s="43"/>
      <c r="Y1590" s="43"/>
      <c r="Z1590" s="43"/>
      <c r="AA1590" s="43"/>
      <c r="AB1590" s="43"/>
      <c r="AC1590" s="43"/>
      <c r="AD1590" s="43"/>
      <c r="AE1590" s="47">
        <f t="shared" si="144"/>
        <v>1</v>
      </c>
      <c r="AF1590" s="47">
        <f t="shared" si="145"/>
        <v>0</v>
      </c>
      <c r="AG1590" s="47">
        <f t="shared" si="146"/>
        <v>0</v>
      </c>
      <c r="AH1590" s="43" t="s">
        <v>1017</v>
      </c>
      <c r="AI1590" s="43" t="s">
        <v>1018</v>
      </c>
      <c r="AJ1590" s="43" t="s">
        <v>376</v>
      </c>
      <c r="AK1590" s="43" t="s">
        <v>658</v>
      </c>
      <c r="AL1590" s="43" t="s">
        <v>1101</v>
      </c>
      <c r="AM1590" s="43" t="s">
        <v>1159</v>
      </c>
      <c r="AN1590" s="43" t="s">
        <v>376</v>
      </c>
      <c r="AO1590" s="43" t="s">
        <v>658</v>
      </c>
      <c r="AP1590" s="43"/>
      <c r="AQ1590" s="43">
        <v>1</v>
      </c>
      <c r="AR1590" s="43"/>
      <c r="AS1590" s="43" t="s">
        <v>1393</v>
      </c>
      <c r="AT1590" s="43"/>
      <c r="AU1590" s="43" t="s">
        <v>376</v>
      </c>
      <c r="AV1590" s="43"/>
      <c r="AW1590" s="43" t="s">
        <v>30</v>
      </c>
      <c r="AX1590" s="43"/>
      <c r="AY1590" s="46" t="s">
        <v>30</v>
      </c>
      <c r="AZ1590" s="43"/>
      <c r="BA1590" s="43"/>
      <c r="BB1590" s="48" t="s">
        <v>30</v>
      </c>
      <c r="BC1590" s="43" t="s">
        <v>30</v>
      </c>
      <c r="BD1590" s="43"/>
      <c r="BE1590" s="43" t="s">
        <v>1419</v>
      </c>
      <c r="BF1590" s="43">
        <v>1</v>
      </c>
      <c r="BG1590" s="43">
        <v>1</v>
      </c>
      <c r="BH1590" s="43">
        <v>1</v>
      </c>
      <c r="BI1590" s="43" t="s">
        <v>816</v>
      </c>
      <c r="BJ1590" s="43" t="s">
        <v>821</v>
      </c>
      <c r="BK1590" s="43">
        <v>2018</v>
      </c>
      <c r="BL1590" s="43" t="str">
        <f t="shared" si="147"/>
        <v>2018Chelsea</v>
      </c>
      <c r="BM1590" s="49" t="s">
        <v>1017</v>
      </c>
      <c r="BN1590" s="43"/>
      <c r="BO1590" s="43"/>
      <c r="BP1590" s="43"/>
      <c r="BQ1590" s="43"/>
      <c r="BR1590" s="43"/>
      <c r="BS1590" s="43"/>
      <c r="BT1590" s="43"/>
      <c r="BU1590" s="43"/>
      <c r="BV1590" s="43" t="s">
        <v>376</v>
      </c>
      <c r="BW1590" s="43" t="s">
        <v>376</v>
      </c>
      <c r="BX1590" s="43"/>
      <c r="BY1590" s="43"/>
      <c r="CB1590" s="88" t="str">
        <f t="shared" si="148"/>
        <v>20180519</v>
      </c>
    </row>
    <row r="1591" spans="1:80" s="50" customFormat="1" ht="12.75" x14ac:dyDescent="0.2">
      <c r="A1591" s="43">
        <v>5</v>
      </c>
      <c r="B1591" s="43">
        <v>19</v>
      </c>
      <c r="C1591" s="43">
        <v>2018</v>
      </c>
      <c r="D1591" s="43" t="s">
        <v>658</v>
      </c>
      <c r="E1591" s="43" t="s">
        <v>200</v>
      </c>
      <c r="F1591" s="43" t="s">
        <v>1010</v>
      </c>
      <c r="G1591" s="43"/>
      <c r="H1591" s="43" t="s">
        <v>40</v>
      </c>
      <c r="I1591" s="43"/>
      <c r="J1591" s="76">
        <v>43239</v>
      </c>
      <c r="K1591" s="43" t="s">
        <v>821</v>
      </c>
      <c r="L1591" s="43" t="s">
        <v>4</v>
      </c>
      <c r="M1591" s="43" t="s">
        <v>816</v>
      </c>
      <c r="N1591" s="46">
        <v>0</v>
      </c>
      <c r="O1591" s="46">
        <v>1</v>
      </c>
      <c r="P1591" s="43" t="s">
        <v>1415</v>
      </c>
      <c r="Q1591" s="43" t="s">
        <v>1017</v>
      </c>
      <c r="R1591" s="43" t="s">
        <v>376</v>
      </c>
      <c r="S1591" s="43"/>
      <c r="T1591" s="43"/>
      <c r="U1591" s="43"/>
      <c r="V1591" s="43"/>
      <c r="W1591" s="43"/>
      <c r="X1591" s="43"/>
      <c r="Y1591" s="43"/>
      <c r="Z1591" s="43"/>
      <c r="AA1591" s="43"/>
      <c r="AB1591" s="43"/>
      <c r="AC1591" s="43"/>
      <c r="AD1591" s="43"/>
      <c r="AE1591" s="47">
        <f t="shared" si="144"/>
        <v>0</v>
      </c>
      <c r="AF1591" s="47">
        <f t="shared" si="145"/>
        <v>0</v>
      </c>
      <c r="AG1591" s="47">
        <f t="shared" si="146"/>
        <v>1</v>
      </c>
      <c r="AH1591" s="43" t="s">
        <v>1101</v>
      </c>
      <c r="AI1591" s="43" t="s">
        <v>1159</v>
      </c>
      <c r="AJ1591" s="43" t="s">
        <v>376</v>
      </c>
      <c r="AK1591" s="43" t="s">
        <v>658</v>
      </c>
      <c r="AL1591" s="43" t="s">
        <v>1017</v>
      </c>
      <c r="AM1591" s="43" t="s">
        <v>1018</v>
      </c>
      <c r="AN1591" s="43" t="s">
        <v>376</v>
      </c>
      <c r="AO1591" s="43" t="s">
        <v>658</v>
      </c>
      <c r="AP1591" s="43"/>
      <c r="AQ1591" s="43">
        <v>1</v>
      </c>
      <c r="AR1591" s="43"/>
      <c r="AS1591" s="43">
        <v>1</v>
      </c>
      <c r="AT1591" s="43"/>
      <c r="AU1591" s="43" t="s">
        <v>376</v>
      </c>
      <c r="AV1591" s="43"/>
      <c r="AW1591" s="43" t="s">
        <v>30</v>
      </c>
      <c r="AX1591" s="43"/>
      <c r="AY1591" s="43" t="s">
        <v>30</v>
      </c>
      <c r="AZ1591" s="43"/>
      <c r="BA1591" s="43"/>
      <c r="BB1591" s="48"/>
      <c r="BC1591" s="43" t="s">
        <v>30</v>
      </c>
      <c r="BD1591" s="43"/>
      <c r="BE1591" s="43"/>
      <c r="BF1591" s="43">
        <v>1</v>
      </c>
      <c r="BG1591" s="43">
        <v>1</v>
      </c>
      <c r="BH1591" s="43">
        <v>1</v>
      </c>
      <c r="BI1591" s="43" t="s">
        <v>821</v>
      </c>
      <c r="BJ1591" s="43" t="s">
        <v>816</v>
      </c>
      <c r="BK1591" s="43">
        <v>2018</v>
      </c>
      <c r="BL1591" s="43" t="str">
        <f t="shared" si="147"/>
        <v>2018Manchester United</v>
      </c>
      <c r="BM1591" s="49" t="s">
        <v>1017</v>
      </c>
      <c r="BN1591" s="43"/>
      <c r="BO1591" s="43"/>
      <c r="BP1591" s="43"/>
      <c r="BQ1591" s="43"/>
      <c r="BR1591" s="43"/>
      <c r="BS1591" s="43"/>
      <c r="BT1591" s="43"/>
      <c r="BU1591" s="43"/>
      <c r="BV1591" s="43" t="s">
        <v>376</v>
      </c>
      <c r="BW1591" s="43" t="s">
        <v>376</v>
      </c>
      <c r="BX1591" s="43"/>
      <c r="BY1591" s="43"/>
      <c r="CB1591" s="88" t="str">
        <f t="shared" si="148"/>
        <v>20180519</v>
      </c>
    </row>
    <row r="1592" spans="1:80" s="50" customFormat="1" ht="12.75" x14ac:dyDescent="0.2">
      <c r="A1592" s="43">
        <v>1</v>
      </c>
      <c r="B1592" s="43">
        <v>8</v>
      </c>
      <c r="C1592" s="43">
        <v>2019</v>
      </c>
      <c r="D1592" s="43" t="s">
        <v>658</v>
      </c>
      <c r="E1592" s="43" t="s">
        <v>195</v>
      </c>
      <c r="F1592" s="43" t="s">
        <v>1327</v>
      </c>
      <c r="G1592" s="43"/>
      <c r="H1592" s="43" t="s">
        <v>1011</v>
      </c>
      <c r="I1592" s="43">
        <v>1</v>
      </c>
      <c r="J1592" s="76">
        <v>43473</v>
      </c>
      <c r="K1592" s="43" t="s">
        <v>813</v>
      </c>
      <c r="L1592" s="43" t="s">
        <v>3</v>
      </c>
      <c r="M1592" s="43" t="s">
        <v>816</v>
      </c>
      <c r="N1592" s="46">
        <v>1</v>
      </c>
      <c r="O1592" s="46">
        <v>0</v>
      </c>
      <c r="P1592" s="43" t="s">
        <v>1415</v>
      </c>
      <c r="Q1592" s="43" t="s">
        <v>1017</v>
      </c>
      <c r="R1592" s="43" t="s">
        <v>376</v>
      </c>
      <c r="S1592" s="43"/>
      <c r="T1592" s="43"/>
      <c r="U1592" s="43"/>
      <c r="V1592" s="43"/>
      <c r="W1592" s="43"/>
      <c r="X1592" s="43"/>
      <c r="Y1592" s="43"/>
      <c r="Z1592" s="43"/>
      <c r="AA1592" s="74">
        <v>1</v>
      </c>
      <c r="AB1592" s="74">
        <v>0</v>
      </c>
      <c r="AC1592" s="75">
        <v>0</v>
      </c>
      <c r="AD1592" s="43" t="s">
        <v>1033</v>
      </c>
      <c r="AE1592" s="47">
        <f t="shared" si="144"/>
        <v>1</v>
      </c>
      <c r="AF1592" s="47">
        <f t="shared" si="145"/>
        <v>0</v>
      </c>
      <c r="AG1592" s="47">
        <f t="shared" si="146"/>
        <v>0</v>
      </c>
      <c r="AH1592" s="43" t="s">
        <v>1017</v>
      </c>
      <c r="AI1592" s="43" t="s">
        <v>1018</v>
      </c>
      <c r="AJ1592" s="43" t="s">
        <v>376</v>
      </c>
      <c r="AK1592" s="43" t="s">
        <v>658</v>
      </c>
      <c r="AL1592" s="43" t="s">
        <v>1017</v>
      </c>
      <c r="AM1592" s="43" t="s">
        <v>1018</v>
      </c>
      <c r="AN1592" s="43" t="s">
        <v>376</v>
      </c>
      <c r="AO1592" s="43" t="s">
        <v>658</v>
      </c>
      <c r="AP1592" s="43"/>
      <c r="AQ1592" s="43">
        <v>2</v>
      </c>
      <c r="AR1592" s="43"/>
      <c r="AS1592" s="43"/>
      <c r="AT1592" s="43"/>
      <c r="AU1592" s="43" t="s">
        <v>376</v>
      </c>
      <c r="AV1592" s="43"/>
      <c r="AW1592" s="43" t="s">
        <v>30</v>
      </c>
      <c r="AX1592" s="43"/>
      <c r="AY1592" s="43"/>
      <c r="AZ1592" s="43" t="s">
        <v>30</v>
      </c>
      <c r="BA1592" s="43"/>
      <c r="BB1592" s="48"/>
      <c r="BC1592" s="43"/>
      <c r="BD1592" s="43"/>
      <c r="BE1592" s="43"/>
      <c r="BF1592" s="43">
        <v>1</v>
      </c>
      <c r="BG1592" s="43">
        <v>1</v>
      </c>
      <c r="BH1592" s="43">
        <v>1</v>
      </c>
      <c r="BI1592" s="43" t="s">
        <v>813</v>
      </c>
      <c r="BJ1592" s="43" t="s">
        <v>816</v>
      </c>
      <c r="BK1592" s="43">
        <v>2019</v>
      </c>
      <c r="BL1592" s="43" t="str">
        <f t="shared" si="147"/>
        <v>2019Tottenham Hotspur</v>
      </c>
      <c r="BM1592" s="49" t="s">
        <v>813</v>
      </c>
      <c r="BN1592" s="43"/>
      <c r="BO1592" s="43"/>
      <c r="BP1592" s="43"/>
      <c r="BQ1592" s="43"/>
      <c r="BR1592" s="43"/>
      <c r="BS1592" s="43"/>
      <c r="BT1592" s="43"/>
      <c r="BU1592" s="43"/>
      <c r="BV1592" s="43" t="s">
        <v>376</v>
      </c>
      <c r="BW1592" s="43" t="s">
        <v>376</v>
      </c>
      <c r="BX1592" s="43"/>
      <c r="BY1592" s="43"/>
      <c r="CB1592" s="88" t="str">
        <f t="shared" si="148"/>
        <v>20190108</v>
      </c>
    </row>
    <row r="1593" spans="1:80" s="50" customFormat="1" ht="12.75" x14ac:dyDescent="0.2">
      <c r="A1593" s="43">
        <v>1</v>
      </c>
      <c r="B1593" s="43">
        <v>8</v>
      </c>
      <c r="C1593" s="43">
        <v>2019</v>
      </c>
      <c r="D1593" s="43" t="s">
        <v>658</v>
      </c>
      <c r="E1593" s="43" t="s">
        <v>195</v>
      </c>
      <c r="F1593" s="43" t="s">
        <v>1327</v>
      </c>
      <c r="G1593" s="43"/>
      <c r="H1593" s="43" t="s">
        <v>1011</v>
      </c>
      <c r="I1593" s="43">
        <v>1</v>
      </c>
      <c r="J1593" s="76">
        <v>43473</v>
      </c>
      <c r="K1593" s="43" t="s">
        <v>816</v>
      </c>
      <c r="L1593" s="43" t="s">
        <v>4</v>
      </c>
      <c r="M1593" s="43" t="s">
        <v>813</v>
      </c>
      <c r="N1593" s="46">
        <v>0</v>
      </c>
      <c r="O1593" s="46">
        <v>1</v>
      </c>
      <c r="P1593" s="43" t="s">
        <v>1415</v>
      </c>
      <c r="Q1593" s="43" t="s">
        <v>1017</v>
      </c>
      <c r="R1593" s="43" t="s">
        <v>376</v>
      </c>
      <c r="S1593" s="43"/>
      <c r="T1593" s="43"/>
      <c r="U1593" s="43"/>
      <c r="V1593" s="43"/>
      <c r="W1593" s="43"/>
      <c r="X1593" s="43"/>
      <c r="Y1593" s="43"/>
      <c r="Z1593" s="43"/>
      <c r="AA1593" s="74">
        <v>0</v>
      </c>
      <c r="AB1593" s="74">
        <v>1</v>
      </c>
      <c r="AC1593" s="75">
        <v>0</v>
      </c>
      <c r="AD1593" s="43" t="s">
        <v>1037</v>
      </c>
      <c r="AE1593" s="47">
        <f t="shared" si="144"/>
        <v>0</v>
      </c>
      <c r="AF1593" s="47">
        <f t="shared" si="145"/>
        <v>0</v>
      </c>
      <c r="AG1593" s="47">
        <f t="shared" si="146"/>
        <v>1</v>
      </c>
      <c r="AH1593" s="43" t="s">
        <v>1017</v>
      </c>
      <c r="AI1593" s="43" t="s">
        <v>1018</v>
      </c>
      <c r="AJ1593" s="43" t="s">
        <v>376</v>
      </c>
      <c r="AK1593" s="43" t="s">
        <v>658</v>
      </c>
      <c r="AL1593" s="43" t="s">
        <v>1017</v>
      </c>
      <c r="AM1593" s="43" t="s">
        <v>1018</v>
      </c>
      <c r="AN1593" s="43" t="s">
        <v>376</v>
      </c>
      <c r="AO1593" s="43" t="s">
        <v>658</v>
      </c>
      <c r="AP1593" s="43"/>
      <c r="AQ1593" s="43">
        <v>2</v>
      </c>
      <c r="AR1593" s="43"/>
      <c r="AS1593" s="43"/>
      <c r="AT1593" s="43"/>
      <c r="AU1593" s="43" t="s">
        <v>376</v>
      </c>
      <c r="AV1593" s="43"/>
      <c r="AW1593" s="43" t="s">
        <v>30</v>
      </c>
      <c r="AX1593" s="43"/>
      <c r="AY1593" s="43"/>
      <c r="AZ1593" s="43" t="s">
        <v>30</v>
      </c>
      <c r="BA1593" s="43"/>
      <c r="BB1593" s="48"/>
      <c r="BC1593" s="43"/>
      <c r="BD1593" s="43"/>
      <c r="BE1593" s="43"/>
      <c r="BF1593" s="43">
        <v>1</v>
      </c>
      <c r="BG1593" s="43">
        <v>1</v>
      </c>
      <c r="BH1593" s="43">
        <v>1</v>
      </c>
      <c r="BI1593" s="43" t="s">
        <v>816</v>
      </c>
      <c r="BJ1593" s="43" t="s">
        <v>813</v>
      </c>
      <c r="BK1593" s="43">
        <v>2019</v>
      </c>
      <c r="BL1593" s="43" t="str">
        <f t="shared" si="147"/>
        <v>2019Chelsea</v>
      </c>
      <c r="BM1593" s="49" t="s">
        <v>813</v>
      </c>
      <c r="BN1593" s="43"/>
      <c r="BO1593" s="43"/>
      <c r="BP1593" s="43"/>
      <c r="BQ1593" s="43"/>
      <c r="BR1593" s="43"/>
      <c r="BS1593" s="43"/>
      <c r="BT1593" s="43"/>
      <c r="BU1593" s="43"/>
      <c r="BV1593" s="43" t="s">
        <v>376</v>
      </c>
      <c r="BW1593" s="43" t="s">
        <v>376</v>
      </c>
      <c r="BX1593" s="43"/>
      <c r="BY1593" s="43"/>
      <c r="CB1593" s="88" t="str">
        <f t="shared" si="148"/>
        <v>20190108</v>
      </c>
    </row>
    <row r="1594" spans="1:80" s="50" customFormat="1" ht="12.75" x14ac:dyDescent="0.2">
      <c r="A1594" s="43">
        <v>1</v>
      </c>
      <c r="B1594" s="43">
        <v>9</v>
      </c>
      <c r="C1594" s="43">
        <v>2019</v>
      </c>
      <c r="D1594" s="43" t="s">
        <v>658</v>
      </c>
      <c r="E1594" s="43" t="s">
        <v>195</v>
      </c>
      <c r="F1594" s="43" t="s">
        <v>1327</v>
      </c>
      <c r="G1594" s="43"/>
      <c r="H1594" s="43" t="s">
        <v>1011</v>
      </c>
      <c r="I1594" s="43">
        <v>1</v>
      </c>
      <c r="J1594" s="76">
        <v>43474</v>
      </c>
      <c r="K1594" s="43" t="s">
        <v>823</v>
      </c>
      <c r="L1594" s="43" t="s">
        <v>3</v>
      </c>
      <c r="M1594" s="43" t="s">
        <v>1427</v>
      </c>
      <c r="N1594" s="46">
        <v>9</v>
      </c>
      <c r="O1594" s="46">
        <v>0</v>
      </c>
      <c r="P1594" s="43" t="s">
        <v>1420</v>
      </c>
      <c r="Q1594" s="43" t="s">
        <v>1101</v>
      </c>
      <c r="R1594" s="43" t="s">
        <v>376</v>
      </c>
      <c r="S1594" s="43"/>
      <c r="T1594" s="43"/>
      <c r="U1594" s="43"/>
      <c r="V1594" s="43"/>
      <c r="W1594" s="43"/>
      <c r="X1594" s="43"/>
      <c r="Y1594" s="43"/>
      <c r="Z1594" s="43"/>
      <c r="AA1594" s="74">
        <v>9</v>
      </c>
      <c r="AB1594" s="74">
        <v>0</v>
      </c>
      <c r="AC1594" s="75">
        <v>0</v>
      </c>
      <c r="AD1594" s="43" t="s">
        <v>1033</v>
      </c>
      <c r="AE1594" s="47">
        <f t="shared" si="144"/>
        <v>1</v>
      </c>
      <c r="AF1594" s="47">
        <f t="shared" si="145"/>
        <v>0</v>
      </c>
      <c r="AG1594" s="47">
        <f t="shared" si="146"/>
        <v>0</v>
      </c>
      <c r="AH1594" s="43" t="s">
        <v>1101</v>
      </c>
      <c r="AI1594" s="43" t="s">
        <v>1159</v>
      </c>
      <c r="AJ1594" s="43" t="s">
        <v>376</v>
      </c>
      <c r="AK1594" s="43" t="s">
        <v>658</v>
      </c>
      <c r="AL1594" s="43" t="s">
        <v>1428</v>
      </c>
      <c r="AM1594" s="43" t="s">
        <v>1206</v>
      </c>
      <c r="AN1594" s="43" t="s">
        <v>376</v>
      </c>
      <c r="AO1594" s="43" t="s">
        <v>658</v>
      </c>
      <c r="AP1594" s="43"/>
      <c r="AQ1594" s="43">
        <v>2</v>
      </c>
      <c r="AR1594" s="43"/>
      <c r="AS1594" s="43"/>
      <c r="AT1594" s="43"/>
      <c r="AU1594" s="43" t="s">
        <v>376</v>
      </c>
      <c r="AV1594" s="43"/>
      <c r="AW1594" s="43" t="s">
        <v>30</v>
      </c>
      <c r="AX1594" s="43"/>
      <c r="AY1594" s="43"/>
      <c r="AZ1594" s="43" t="s">
        <v>30</v>
      </c>
      <c r="BA1594" s="43"/>
      <c r="BB1594" s="48"/>
      <c r="BC1594" s="43"/>
      <c r="BD1594" s="43"/>
      <c r="BE1594" s="43"/>
      <c r="BF1594" s="43">
        <v>1</v>
      </c>
      <c r="BG1594" s="43">
        <v>1</v>
      </c>
      <c r="BH1594" s="43">
        <v>3</v>
      </c>
      <c r="BI1594" s="43" t="s">
        <v>823</v>
      </c>
      <c r="BJ1594" s="43" t="s">
        <v>1427</v>
      </c>
      <c r="BK1594" s="43">
        <v>2019</v>
      </c>
      <c r="BL1594" s="43" t="str">
        <f t="shared" si="147"/>
        <v>2019Manchester City</v>
      </c>
      <c r="BM1594" s="49" t="s">
        <v>823</v>
      </c>
      <c r="BN1594" s="43"/>
      <c r="BO1594" s="43"/>
      <c r="BP1594" s="43"/>
      <c r="BQ1594" s="43"/>
      <c r="BR1594" s="43"/>
      <c r="BS1594" s="43"/>
      <c r="BT1594" s="43"/>
      <c r="BU1594" s="43"/>
      <c r="BV1594" s="43" t="s">
        <v>376</v>
      </c>
      <c r="BW1594" s="43" t="s">
        <v>376</v>
      </c>
      <c r="BX1594" s="43"/>
      <c r="BY1594" s="43"/>
      <c r="CB1594" s="88" t="str">
        <f t="shared" si="148"/>
        <v>20190109</v>
      </c>
    </row>
    <row r="1595" spans="1:80" s="50" customFormat="1" ht="12.75" x14ac:dyDescent="0.2">
      <c r="A1595" s="43">
        <v>1</v>
      </c>
      <c r="B1595" s="43">
        <v>9</v>
      </c>
      <c r="C1595" s="43">
        <v>2019</v>
      </c>
      <c r="D1595" s="43" t="s">
        <v>658</v>
      </c>
      <c r="E1595" s="43" t="s">
        <v>195</v>
      </c>
      <c r="F1595" s="43" t="s">
        <v>1327</v>
      </c>
      <c r="G1595" s="43"/>
      <c r="H1595" s="43" t="s">
        <v>1011</v>
      </c>
      <c r="I1595" s="43">
        <v>1</v>
      </c>
      <c r="J1595" s="76">
        <v>43474</v>
      </c>
      <c r="K1595" s="43" t="s">
        <v>1427</v>
      </c>
      <c r="L1595" s="43" t="s">
        <v>4</v>
      </c>
      <c r="M1595" s="43" t="s">
        <v>823</v>
      </c>
      <c r="N1595" s="46">
        <v>0</v>
      </c>
      <c r="O1595" s="46">
        <v>9</v>
      </c>
      <c r="P1595" s="43" t="s">
        <v>1420</v>
      </c>
      <c r="Q1595" s="43" t="s">
        <v>1101</v>
      </c>
      <c r="R1595" s="43" t="s">
        <v>376</v>
      </c>
      <c r="S1595" s="43"/>
      <c r="T1595" s="43"/>
      <c r="U1595" s="43"/>
      <c r="V1595" s="43"/>
      <c r="W1595" s="43"/>
      <c r="X1595" s="43"/>
      <c r="Y1595" s="43"/>
      <c r="Z1595" s="43"/>
      <c r="AA1595" s="74">
        <v>0</v>
      </c>
      <c r="AB1595" s="74">
        <v>9</v>
      </c>
      <c r="AC1595" s="75">
        <v>0</v>
      </c>
      <c r="AD1595" s="43" t="s">
        <v>1037</v>
      </c>
      <c r="AE1595" s="47">
        <f t="shared" si="144"/>
        <v>0</v>
      </c>
      <c r="AF1595" s="47">
        <f t="shared" si="145"/>
        <v>0</v>
      </c>
      <c r="AG1595" s="47">
        <f t="shared" si="146"/>
        <v>1</v>
      </c>
      <c r="AH1595" s="43" t="s">
        <v>1428</v>
      </c>
      <c r="AI1595" s="43" t="s">
        <v>1206</v>
      </c>
      <c r="AJ1595" s="43" t="s">
        <v>376</v>
      </c>
      <c r="AK1595" s="43" t="s">
        <v>658</v>
      </c>
      <c r="AL1595" s="43" t="s">
        <v>1101</v>
      </c>
      <c r="AM1595" s="43" t="s">
        <v>1159</v>
      </c>
      <c r="AN1595" s="43" t="s">
        <v>376</v>
      </c>
      <c r="AO1595" s="43" t="s">
        <v>658</v>
      </c>
      <c r="AP1595" s="43"/>
      <c r="AQ1595" s="43">
        <v>2</v>
      </c>
      <c r="AR1595" s="43"/>
      <c r="AS1595" s="43"/>
      <c r="AT1595" s="43"/>
      <c r="AU1595" s="43" t="s">
        <v>376</v>
      </c>
      <c r="AV1595" s="43"/>
      <c r="AW1595" s="43" t="s">
        <v>30</v>
      </c>
      <c r="AX1595" s="43"/>
      <c r="AY1595" s="43"/>
      <c r="AZ1595" s="43" t="s">
        <v>30</v>
      </c>
      <c r="BA1595" s="43"/>
      <c r="BB1595" s="48"/>
      <c r="BC1595" s="43"/>
      <c r="BD1595" s="43"/>
      <c r="BE1595" s="43"/>
      <c r="BF1595" s="43">
        <v>1</v>
      </c>
      <c r="BG1595" s="43">
        <v>3</v>
      </c>
      <c r="BH1595" s="43">
        <v>1</v>
      </c>
      <c r="BI1595" s="43" t="s">
        <v>1427</v>
      </c>
      <c r="BJ1595" s="43" t="s">
        <v>823</v>
      </c>
      <c r="BK1595" s="43">
        <v>2019</v>
      </c>
      <c r="BL1595" s="43" t="str">
        <f t="shared" si="147"/>
        <v>2019Burton Albion</v>
      </c>
      <c r="BM1595" s="49" t="s">
        <v>823</v>
      </c>
      <c r="BN1595" s="43"/>
      <c r="BO1595" s="43"/>
      <c r="BP1595" s="43"/>
      <c r="BQ1595" s="43"/>
      <c r="BR1595" s="43"/>
      <c r="BS1595" s="43"/>
      <c r="BT1595" s="43"/>
      <c r="BU1595" s="43"/>
      <c r="BV1595" s="43" t="s">
        <v>376</v>
      </c>
      <c r="BW1595" s="43" t="s">
        <v>376</v>
      </c>
      <c r="BX1595" s="43"/>
      <c r="BY1595" s="43"/>
      <c r="CB1595" s="88" t="str">
        <f t="shared" si="148"/>
        <v>20190109</v>
      </c>
    </row>
    <row r="1596" spans="1:80" s="50" customFormat="1" ht="12.75" x14ac:dyDescent="0.2">
      <c r="A1596" s="43">
        <v>1</v>
      </c>
      <c r="B1596" s="43">
        <v>23</v>
      </c>
      <c r="C1596" s="43">
        <v>2019</v>
      </c>
      <c r="D1596" s="43" t="s">
        <v>658</v>
      </c>
      <c r="E1596" s="43" t="s">
        <v>195</v>
      </c>
      <c r="F1596" s="43" t="s">
        <v>1327</v>
      </c>
      <c r="G1596" s="43"/>
      <c r="H1596" s="43" t="s">
        <v>1011</v>
      </c>
      <c r="I1596" s="43">
        <v>2</v>
      </c>
      <c r="J1596" s="76">
        <v>43488</v>
      </c>
      <c r="K1596" s="43" t="s">
        <v>1427</v>
      </c>
      <c r="L1596" s="43" t="s">
        <v>4</v>
      </c>
      <c r="M1596" s="43" t="s">
        <v>823</v>
      </c>
      <c r="N1596" s="46">
        <v>0</v>
      </c>
      <c r="O1596" s="46">
        <v>1</v>
      </c>
      <c r="P1596" s="43" t="s">
        <v>1429</v>
      </c>
      <c r="Q1596" s="43" t="s">
        <v>1428</v>
      </c>
      <c r="R1596" s="43" t="s">
        <v>376</v>
      </c>
      <c r="S1596" s="43"/>
      <c r="T1596" s="43"/>
      <c r="U1596" s="43"/>
      <c r="V1596" s="43"/>
      <c r="W1596" s="43"/>
      <c r="X1596" s="43"/>
      <c r="Y1596" s="43"/>
      <c r="Z1596" s="43"/>
      <c r="AA1596" s="74">
        <v>0</v>
      </c>
      <c r="AB1596" s="74">
        <v>10</v>
      </c>
      <c r="AC1596" s="75">
        <v>0</v>
      </c>
      <c r="AD1596" s="43" t="s">
        <v>1033</v>
      </c>
      <c r="AE1596" s="47">
        <f t="shared" si="144"/>
        <v>0</v>
      </c>
      <c r="AF1596" s="47">
        <f t="shared" si="145"/>
        <v>0</v>
      </c>
      <c r="AG1596" s="47">
        <f t="shared" si="146"/>
        <v>1</v>
      </c>
      <c r="AH1596" s="43" t="s">
        <v>1428</v>
      </c>
      <c r="AI1596" s="43" t="s">
        <v>1206</v>
      </c>
      <c r="AJ1596" s="43" t="s">
        <v>376</v>
      </c>
      <c r="AK1596" s="43" t="s">
        <v>658</v>
      </c>
      <c r="AL1596" s="43" t="s">
        <v>1101</v>
      </c>
      <c r="AM1596" s="43" t="s">
        <v>1159</v>
      </c>
      <c r="AN1596" s="43" t="s">
        <v>376</v>
      </c>
      <c r="AO1596" s="43" t="s">
        <v>658</v>
      </c>
      <c r="AP1596" s="43"/>
      <c r="AQ1596" s="43">
        <v>2</v>
      </c>
      <c r="AR1596" s="43"/>
      <c r="AS1596" s="43">
        <v>1</v>
      </c>
      <c r="AT1596" s="43"/>
      <c r="AU1596" s="43" t="s">
        <v>376</v>
      </c>
      <c r="AV1596" s="43"/>
      <c r="AW1596" s="43" t="s">
        <v>30</v>
      </c>
      <c r="AX1596" s="43"/>
      <c r="AY1596" s="43"/>
      <c r="AZ1596" s="43" t="s">
        <v>30</v>
      </c>
      <c r="BA1596" s="43"/>
      <c r="BB1596" s="48"/>
      <c r="BC1596" s="43"/>
      <c r="BD1596" s="43"/>
      <c r="BE1596" s="43"/>
      <c r="BF1596" s="43">
        <v>1</v>
      </c>
      <c r="BG1596" s="43">
        <v>3</v>
      </c>
      <c r="BH1596" s="43">
        <v>1</v>
      </c>
      <c r="BI1596" s="43" t="s">
        <v>1427</v>
      </c>
      <c r="BJ1596" s="43" t="s">
        <v>823</v>
      </c>
      <c r="BK1596" s="43">
        <v>2019</v>
      </c>
      <c r="BL1596" s="43" t="str">
        <f t="shared" si="147"/>
        <v>2019Burton Albion</v>
      </c>
      <c r="BM1596" s="49" t="s">
        <v>1427</v>
      </c>
      <c r="BN1596" s="43"/>
      <c r="BO1596" s="43"/>
      <c r="BP1596" s="43"/>
      <c r="BQ1596" s="43"/>
      <c r="BR1596" s="43"/>
      <c r="BS1596" s="43"/>
      <c r="BT1596" s="43"/>
      <c r="BU1596" s="43"/>
      <c r="BV1596" s="43" t="s">
        <v>376</v>
      </c>
      <c r="BW1596" s="43" t="s">
        <v>376</v>
      </c>
      <c r="BX1596" s="43"/>
      <c r="BY1596" s="43"/>
      <c r="CB1596" s="88" t="str">
        <f t="shared" si="148"/>
        <v>20190123</v>
      </c>
    </row>
    <row r="1597" spans="1:80" s="50" customFormat="1" ht="12.75" x14ac:dyDescent="0.2">
      <c r="A1597" s="43">
        <v>1</v>
      </c>
      <c r="B1597" s="43">
        <v>23</v>
      </c>
      <c r="C1597" s="43">
        <v>2019</v>
      </c>
      <c r="D1597" s="43" t="s">
        <v>658</v>
      </c>
      <c r="E1597" s="43" t="s">
        <v>195</v>
      </c>
      <c r="F1597" s="43" t="s">
        <v>1327</v>
      </c>
      <c r="G1597" s="43"/>
      <c r="H1597" s="43" t="s">
        <v>1011</v>
      </c>
      <c r="I1597" s="43">
        <v>2</v>
      </c>
      <c r="J1597" s="76">
        <v>43488</v>
      </c>
      <c r="K1597" s="43" t="s">
        <v>823</v>
      </c>
      <c r="L1597" s="43" t="s">
        <v>3</v>
      </c>
      <c r="M1597" s="43" t="s">
        <v>1427</v>
      </c>
      <c r="N1597" s="46">
        <v>1</v>
      </c>
      <c r="O1597" s="46">
        <v>0</v>
      </c>
      <c r="P1597" s="43" t="s">
        <v>1429</v>
      </c>
      <c r="Q1597" s="43" t="s">
        <v>1428</v>
      </c>
      <c r="R1597" s="43" t="s">
        <v>376</v>
      </c>
      <c r="S1597" s="43"/>
      <c r="T1597" s="43"/>
      <c r="U1597" s="43"/>
      <c r="V1597" s="43"/>
      <c r="W1597" s="43"/>
      <c r="X1597" s="43"/>
      <c r="Y1597" s="43"/>
      <c r="Z1597" s="43"/>
      <c r="AA1597" s="74">
        <v>10</v>
      </c>
      <c r="AB1597" s="74">
        <v>0</v>
      </c>
      <c r="AC1597" s="75">
        <v>1</v>
      </c>
      <c r="AD1597" s="43" t="s">
        <v>1037</v>
      </c>
      <c r="AE1597" s="47">
        <f t="shared" si="144"/>
        <v>1</v>
      </c>
      <c r="AF1597" s="47">
        <f t="shared" si="145"/>
        <v>0</v>
      </c>
      <c r="AG1597" s="47">
        <f t="shared" si="146"/>
        <v>0</v>
      </c>
      <c r="AH1597" s="43" t="s">
        <v>1101</v>
      </c>
      <c r="AI1597" s="43" t="s">
        <v>1159</v>
      </c>
      <c r="AJ1597" s="43" t="s">
        <v>376</v>
      </c>
      <c r="AK1597" s="43" t="s">
        <v>658</v>
      </c>
      <c r="AL1597" s="43" t="s">
        <v>1428</v>
      </c>
      <c r="AM1597" s="43" t="s">
        <v>1206</v>
      </c>
      <c r="AN1597" s="43" t="s">
        <v>376</v>
      </c>
      <c r="AO1597" s="43" t="s">
        <v>658</v>
      </c>
      <c r="AP1597" s="43"/>
      <c r="AQ1597" s="43">
        <v>2</v>
      </c>
      <c r="AR1597" s="43"/>
      <c r="AS1597" s="43"/>
      <c r="AT1597" s="43"/>
      <c r="AU1597" s="43" t="s">
        <v>376</v>
      </c>
      <c r="AV1597" s="43"/>
      <c r="AW1597" s="43" t="s">
        <v>30</v>
      </c>
      <c r="AX1597" s="43"/>
      <c r="AY1597" s="43"/>
      <c r="AZ1597" s="43" t="s">
        <v>30</v>
      </c>
      <c r="BA1597" s="43"/>
      <c r="BB1597" s="48"/>
      <c r="BC1597" s="43"/>
      <c r="BD1597" s="43"/>
      <c r="BE1597" s="43"/>
      <c r="BF1597" s="43">
        <v>1</v>
      </c>
      <c r="BG1597" s="43">
        <v>1</v>
      </c>
      <c r="BH1597" s="43">
        <v>3</v>
      </c>
      <c r="BI1597" s="43" t="s">
        <v>823</v>
      </c>
      <c r="BJ1597" s="43" t="s">
        <v>1427</v>
      </c>
      <c r="BK1597" s="43">
        <v>2019</v>
      </c>
      <c r="BL1597" s="43" t="str">
        <f t="shared" si="147"/>
        <v>2019Manchester City</v>
      </c>
      <c r="BM1597" s="49" t="s">
        <v>1427</v>
      </c>
      <c r="BN1597" s="43"/>
      <c r="BO1597" s="43"/>
      <c r="BP1597" s="43"/>
      <c r="BQ1597" s="43"/>
      <c r="BR1597" s="43"/>
      <c r="BS1597" s="43"/>
      <c r="BT1597" s="43"/>
      <c r="BU1597" s="43"/>
      <c r="BV1597" s="43" t="s">
        <v>376</v>
      </c>
      <c r="BW1597" s="43" t="s">
        <v>376</v>
      </c>
      <c r="BX1597" s="43"/>
      <c r="BY1597" s="43"/>
      <c r="CB1597" s="88" t="str">
        <f t="shared" si="148"/>
        <v>20190123</v>
      </c>
    </row>
    <row r="1598" spans="1:80" s="50" customFormat="1" ht="12.75" x14ac:dyDescent="0.2">
      <c r="A1598" s="43">
        <v>1</v>
      </c>
      <c r="B1598" s="43">
        <v>24</v>
      </c>
      <c r="C1598" s="43">
        <v>2019</v>
      </c>
      <c r="D1598" s="43" t="s">
        <v>658</v>
      </c>
      <c r="E1598" s="43" t="s">
        <v>195</v>
      </c>
      <c r="F1598" s="43" t="s">
        <v>1327</v>
      </c>
      <c r="G1598" s="43"/>
      <c r="H1598" s="43" t="s">
        <v>1011</v>
      </c>
      <c r="I1598" s="43">
        <v>2</v>
      </c>
      <c r="J1598" s="76">
        <v>43489</v>
      </c>
      <c r="K1598" s="43" t="s">
        <v>816</v>
      </c>
      <c r="L1598" s="43" t="s">
        <v>3</v>
      </c>
      <c r="M1598" s="43" t="s">
        <v>813</v>
      </c>
      <c r="N1598" s="46">
        <v>2</v>
      </c>
      <c r="O1598" s="46">
        <v>1</v>
      </c>
      <c r="P1598" s="43" t="s">
        <v>1234</v>
      </c>
      <c r="Q1598" s="43" t="s">
        <v>1017</v>
      </c>
      <c r="R1598" s="43" t="s">
        <v>376</v>
      </c>
      <c r="S1598" s="43" t="s">
        <v>1390</v>
      </c>
      <c r="T1598" s="43">
        <v>4</v>
      </c>
      <c r="U1598" s="43">
        <v>2</v>
      </c>
      <c r="V1598" s="43"/>
      <c r="W1598" s="43"/>
      <c r="X1598" s="43"/>
      <c r="Y1598" s="43"/>
      <c r="Z1598" s="43"/>
      <c r="AA1598" s="74">
        <v>2</v>
      </c>
      <c r="AB1598" s="74">
        <v>2</v>
      </c>
      <c r="AC1598" s="75">
        <v>0</v>
      </c>
      <c r="AD1598" s="43" t="s">
        <v>1033</v>
      </c>
      <c r="AE1598" s="47">
        <f t="shared" si="144"/>
        <v>1</v>
      </c>
      <c r="AF1598" s="47">
        <f t="shared" si="145"/>
        <v>0</v>
      </c>
      <c r="AG1598" s="47">
        <f t="shared" si="146"/>
        <v>0</v>
      </c>
      <c r="AH1598" s="43" t="s">
        <v>1017</v>
      </c>
      <c r="AI1598" s="43" t="s">
        <v>1018</v>
      </c>
      <c r="AJ1598" s="43" t="s">
        <v>376</v>
      </c>
      <c r="AK1598" s="43" t="s">
        <v>658</v>
      </c>
      <c r="AL1598" s="43" t="s">
        <v>1017</v>
      </c>
      <c r="AM1598" s="43" t="s">
        <v>1018</v>
      </c>
      <c r="AN1598" s="43" t="s">
        <v>376</v>
      </c>
      <c r="AO1598" s="43" t="s">
        <v>658</v>
      </c>
      <c r="AP1598" s="43"/>
      <c r="AQ1598" s="43">
        <v>2</v>
      </c>
      <c r="AR1598" s="43"/>
      <c r="AS1598" s="43"/>
      <c r="AT1598" s="43"/>
      <c r="AU1598" s="43" t="s">
        <v>376</v>
      </c>
      <c r="AV1598" s="43"/>
      <c r="AW1598" s="43" t="s">
        <v>30</v>
      </c>
      <c r="AX1598" s="43"/>
      <c r="AY1598" s="43"/>
      <c r="AZ1598" s="43" t="s">
        <v>30</v>
      </c>
      <c r="BA1598" s="43"/>
      <c r="BB1598" s="48"/>
      <c r="BC1598" s="43"/>
      <c r="BD1598" s="43"/>
      <c r="BE1598" s="43"/>
      <c r="BF1598" s="43">
        <v>1</v>
      </c>
      <c r="BG1598" s="43">
        <v>1</v>
      </c>
      <c r="BH1598" s="43">
        <v>1</v>
      </c>
      <c r="BI1598" s="43" t="s">
        <v>816</v>
      </c>
      <c r="BJ1598" s="43" t="s">
        <v>813</v>
      </c>
      <c r="BK1598" s="43">
        <v>2019</v>
      </c>
      <c r="BL1598" s="43" t="str">
        <f t="shared" si="147"/>
        <v>2019Chelsea</v>
      </c>
      <c r="BM1598" s="49" t="s">
        <v>816</v>
      </c>
      <c r="BN1598" s="43"/>
      <c r="BO1598" s="43"/>
      <c r="BP1598" s="43"/>
      <c r="BQ1598" s="43"/>
      <c r="BR1598" s="43"/>
      <c r="BS1598" s="43"/>
      <c r="BT1598" s="43"/>
      <c r="BU1598" s="43"/>
      <c r="BV1598" s="43" t="s">
        <v>376</v>
      </c>
      <c r="BW1598" s="43" t="s">
        <v>376</v>
      </c>
      <c r="BX1598" s="43"/>
      <c r="BY1598" s="43"/>
      <c r="CB1598" s="88" t="str">
        <f t="shared" si="148"/>
        <v>20190124</v>
      </c>
    </row>
    <row r="1599" spans="1:80" s="50" customFormat="1" ht="12.75" x14ac:dyDescent="0.2">
      <c r="A1599" s="43">
        <v>1</v>
      </c>
      <c r="B1599" s="43">
        <v>24</v>
      </c>
      <c r="C1599" s="43">
        <v>2019</v>
      </c>
      <c r="D1599" s="43" t="s">
        <v>658</v>
      </c>
      <c r="E1599" s="43" t="s">
        <v>195</v>
      </c>
      <c r="F1599" s="43" t="s">
        <v>1327</v>
      </c>
      <c r="G1599" s="43"/>
      <c r="H1599" s="43" t="s">
        <v>1011</v>
      </c>
      <c r="I1599" s="43">
        <v>2</v>
      </c>
      <c r="J1599" s="76">
        <v>43489</v>
      </c>
      <c r="K1599" s="43" t="s">
        <v>813</v>
      </c>
      <c r="L1599" s="43" t="s">
        <v>4</v>
      </c>
      <c r="M1599" s="43" t="s">
        <v>816</v>
      </c>
      <c r="N1599" s="46">
        <v>1</v>
      </c>
      <c r="O1599" s="46">
        <v>2</v>
      </c>
      <c r="P1599" s="43" t="s">
        <v>1234</v>
      </c>
      <c r="Q1599" s="43" t="s">
        <v>1017</v>
      </c>
      <c r="R1599" s="43" t="s">
        <v>376</v>
      </c>
      <c r="S1599" s="43" t="s">
        <v>1390</v>
      </c>
      <c r="T1599" s="43">
        <v>2</v>
      </c>
      <c r="U1599" s="43">
        <v>4</v>
      </c>
      <c r="V1599" s="43"/>
      <c r="W1599" s="43"/>
      <c r="X1599" s="43"/>
      <c r="Y1599" s="43"/>
      <c r="Z1599" s="43"/>
      <c r="AA1599" s="74">
        <v>2</v>
      </c>
      <c r="AB1599" s="74">
        <v>2</v>
      </c>
      <c r="AC1599" s="75">
        <v>1</v>
      </c>
      <c r="AD1599" s="43" t="s">
        <v>1037</v>
      </c>
      <c r="AE1599" s="47">
        <f t="shared" si="144"/>
        <v>0</v>
      </c>
      <c r="AF1599" s="47">
        <f t="shared" si="145"/>
        <v>0</v>
      </c>
      <c r="AG1599" s="47">
        <f t="shared" si="146"/>
        <v>1</v>
      </c>
      <c r="AH1599" s="43" t="s">
        <v>1017</v>
      </c>
      <c r="AI1599" s="43" t="s">
        <v>1018</v>
      </c>
      <c r="AJ1599" s="43" t="s">
        <v>376</v>
      </c>
      <c r="AK1599" s="43" t="s">
        <v>658</v>
      </c>
      <c r="AL1599" s="43" t="s">
        <v>1017</v>
      </c>
      <c r="AM1599" s="43" t="s">
        <v>1018</v>
      </c>
      <c r="AN1599" s="43" t="s">
        <v>376</v>
      </c>
      <c r="AO1599" s="43" t="s">
        <v>658</v>
      </c>
      <c r="AP1599" s="43"/>
      <c r="AQ1599" s="43">
        <v>2</v>
      </c>
      <c r="AR1599" s="43"/>
      <c r="AS1599" s="43">
        <v>1</v>
      </c>
      <c r="AT1599" s="43"/>
      <c r="AU1599" s="43" t="s">
        <v>376</v>
      </c>
      <c r="AV1599" s="43"/>
      <c r="AW1599" s="43" t="s">
        <v>30</v>
      </c>
      <c r="AX1599" s="43"/>
      <c r="AY1599" s="43"/>
      <c r="AZ1599" s="43" t="s">
        <v>30</v>
      </c>
      <c r="BA1599" s="43"/>
      <c r="BB1599" s="48"/>
      <c r="BC1599" s="43"/>
      <c r="BD1599" s="43"/>
      <c r="BE1599" s="43"/>
      <c r="BF1599" s="43">
        <v>1</v>
      </c>
      <c r="BG1599" s="43">
        <v>1</v>
      </c>
      <c r="BH1599" s="43">
        <v>1</v>
      </c>
      <c r="BI1599" s="43" t="s">
        <v>813</v>
      </c>
      <c r="BJ1599" s="43" t="s">
        <v>816</v>
      </c>
      <c r="BK1599" s="43">
        <v>2019</v>
      </c>
      <c r="BL1599" s="43" t="str">
        <f t="shared" si="147"/>
        <v>2019Tottenham Hotspur</v>
      </c>
      <c r="BM1599" s="49" t="s">
        <v>816</v>
      </c>
      <c r="BN1599" s="43"/>
      <c r="BO1599" s="43"/>
      <c r="BP1599" s="43"/>
      <c r="BQ1599" s="43"/>
      <c r="BR1599" s="43"/>
      <c r="BS1599" s="43"/>
      <c r="BT1599" s="43"/>
      <c r="BU1599" s="43"/>
      <c r="BV1599" s="43" t="s">
        <v>376</v>
      </c>
      <c r="BW1599" s="43" t="s">
        <v>376</v>
      </c>
      <c r="BX1599" s="43"/>
      <c r="BY1599" s="43"/>
      <c r="CB1599" s="88" t="str">
        <f t="shared" si="148"/>
        <v>20190124</v>
      </c>
    </row>
    <row r="1600" spans="1:80" s="50" customFormat="1" ht="12.75" x14ac:dyDescent="0.2">
      <c r="A1600" s="43">
        <v>2</v>
      </c>
      <c r="B1600" s="43">
        <v>24</v>
      </c>
      <c r="C1600" s="43">
        <v>2019</v>
      </c>
      <c r="D1600" s="43" t="s">
        <v>658</v>
      </c>
      <c r="E1600" s="43" t="s">
        <v>195</v>
      </c>
      <c r="F1600" s="43" t="s">
        <v>1327</v>
      </c>
      <c r="G1600" s="43"/>
      <c r="H1600" s="43" t="s">
        <v>40</v>
      </c>
      <c r="I1600" s="43"/>
      <c r="J1600" s="76">
        <v>43520</v>
      </c>
      <c r="K1600" s="43" t="s">
        <v>823</v>
      </c>
      <c r="L1600" s="43" t="s">
        <v>3</v>
      </c>
      <c r="M1600" s="43" t="s">
        <v>816</v>
      </c>
      <c r="N1600" s="46">
        <v>0</v>
      </c>
      <c r="O1600" s="46">
        <v>0</v>
      </c>
      <c r="P1600" s="43" t="s">
        <v>1415</v>
      </c>
      <c r="Q1600" s="43" t="s">
        <v>1017</v>
      </c>
      <c r="R1600" s="43" t="s">
        <v>376</v>
      </c>
      <c r="S1600" s="43" t="s">
        <v>1390</v>
      </c>
      <c r="T1600" s="43">
        <v>4</v>
      </c>
      <c r="U1600" s="43">
        <v>3</v>
      </c>
      <c r="V1600" s="43"/>
      <c r="W1600" s="43"/>
      <c r="X1600" s="43"/>
      <c r="Y1600" s="43"/>
      <c r="Z1600" s="43"/>
      <c r="AA1600" s="43"/>
      <c r="AB1600" s="43"/>
      <c r="AC1600" s="43"/>
      <c r="AD1600" s="43"/>
      <c r="AE1600" s="47">
        <f t="shared" si="144"/>
        <v>1</v>
      </c>
      <c r="AF1600" s="47">
        <f t="shared" si="145"/>
        <v>0</v>
      </c>
      <c r="AG1600" s="47">
        <f t="shared" si="146"/>
        <v>0</v>
      </c>
      <c r="AH1600" s="43" t="s">
        <v>1101</v>
      </c>
      <c r="AI1600" s="43" t="s">
        <v>1159</v>
      </c>
      <c r="AJ1600" s="43" t="s">
        <v>376</v>
      </c>
      <c r="AK1600" s="43" t="s">
        <v>658</v>
      </c>
      <c r="AL1600" s="43" t="s">
        <v>1017</v>
      </c>
      <c r="AM1600" s="43" t="s">
        <v>1018</v>
      </c>
      <c r="AN1600" s="43" t="s">
        <v>376</v>
      </c>
      <c r="AO1600" s="43" t="s">
        <v>658</v>
      </c>
      <c r="AP1600" s="43"/>
      <c r="AQ1600" s="43">
        <v>1</v>
      </c>
      <c r="AR1600" s="43"/>
      <c r="AS1600" s="43" t="s">
        <v>1393</v>
      </c>
      <c r="AT1600" s="43"/>
      <c r="AU1600" s="43" t="s">
        <v>376</v>
      </c>
      <c r="AV1600" s="43"/>
      <c r="AW1600" s="43" t="s">
        <v>30</v>
      </c>
      <c r="AX1600" s="43"/>
      <c r="AY1600" s="43"/>
      <c r="AZ1600" s="46" t="s">
        <v>30</v>
      </c>
      <c r="BA1600" s="43"/>
      <c r="BB1600" s="48" t="s">
        <v>30</v>
      </c>
      <c r="BC1600" s="43" t="s">
        <v>30</v>
      </c>
      <c r="BD1600" s="43"/>
      <c r="BE1600" s="43"/>
      <c r="BF1600" s="43">
        <v>1</v>
      </c>
      <c r="BG1600" s="43">
        <v>1</v>
      </c>
      <c r="BH1600" s="43">
        <v>1</v>
      </c>
      <c r="BI1600" s="43" t="s">
        <v>823</v>
      </c>
      <c r="BJ1600" s="43" t="s">
        <v>816</v>
      </c>
      <c r="BK1600" s="43">
        <v>2019</v>
      </c>
      <c r="BL1600" s="43" t="str">
        <f t="shared" si="147"/>
        <v>2019Manchester City</v>
      </c>
      <c r="BM1600" s="49" t="s">
        <v>1017</v>
      </c>
      <c r="BN1600" s="43"/>
      <c r="BO1600" s="43"/>
      <c r="BP1600" s="43"/>
      <c r="BQ1600" s="43"/>
      <c r="BR1600" s="43"/>
      <c r="BS1600" s="43"/>
      <c r="BT1600" s="43"/>
      <c r="BU1600" s="43"/>
      <c r="BV1600" s="43" t="s">
        <v>376</v>
      </c>
      <c r="BW1600" s="43" t="s">
        <v>376</v>
      </c>
      <c r="BX1600" s="43"/>
      <c r="BY1600" s="43"/>
      <c r="CB1600" s="88" t="str">
        <f t="shared" si="148"/>
        <v>20190224</v>
      </c>
    </row>
    <row r="1601" spans="1:80" s="50" customFormat="1" ht="12.75" x14ac:dyDescent="0.2">
      <c r="A1601" s="43">
        <v>2</v>
      </c>
      <c r="B1601" s="43">
        <v>24</v>
      </c>
      <c r="C1601" s="43">
        <v>2019</v>
      </c>
      <c r="D1601" s="43" t="s">
        <v>658</v>
      </c>
      <c r="E1601" s="43" t="s">
        <v>195</v>
      </c>
      <c r="F1601" s="43" t="s">
        <v>1327</v>
      </c>
      <c r="G1601" s="43"/>
      <c r="H1601" s="43" t="s">
        <v>40</v>
      </c>
      <c r="I1601" s="43"/>
      <c r="J1601" s="76">
        <v>43520</v>
      </c>
      <c r="K1601" s="43" t="s">
        <v>816</v>
      </c>
      <c r="L1601" s="43" t="s">
        <v>4</v>
      </c>
      <c r="M1601" s="43" t="s">
        <v>823</v>
      </c>
      <c r="N1601" s="46">
        <v>0</v>
      </c>
      <c r="O1601" s="46">
        <v>0</v>
      </c>
      <c r="P1601" s="43" t="s">
        <v>1415</v>
      </c>
      <c r="Q1601" s="43" t="s">
        <v>1017</v>
      </c>
      <c r="R1601" s="43" t="s">
        <v>376</v>
      </c>
      <c r="S1601" s="43" t="s">
        <v>1390</v>
      </c>
      <c r="T1601" s="43">
        <v>3</v>
      </c>
      <c r="U1601" s="43">
        <v>4</v>
      </c>
      <c r="V1601" s="43"/>
      <c r="W1601" s="43"/>
      <c r="X1601" s="43"/>
      <c r="Y1601" s="43"/>
      <c r="Z1601" s="43"/>
      <c r="AA1601" s="43"/>
      <c r="AB1601" s="43"/>
      <c r="AC1601" s="43"/>
      <c r="AD1601" s="43"/>
      <c r="AE1601" s="47">
        <f t="shared" si="144"/>
        <v>0</v>
      </c>
      <c r="AF1601" s="47">
        <f t="shared" si="145"/>
        <v>0</v>
      </c>
      <c r="AG1601" s="47">
        <f t="shared" si="146"/>
        <v>1</v>
      </c>
      <c r="AH1601" s="43" t="s">
        <v>1017</v>
      </c>
      <c r="AI1601" s="43" t="s">
        <v>1018</v>
      </c>
      <c r="AJ1601" s="43" t="s">
        <v>376</v>
      </c>
      <c r="AK1601" s="43" t="s">
        <v>658</v>
      </c>
      <c r="AL1601" s="43" t="s">
        <v>1101</v>
      </c>
      <c r="AM1601" s="43" t="s">
        <v>1159</v>
      </c>
      <c r="AN1601" s="43" t="s">
        <v>376</v>
      </c>
      <c r="AO1601" s="43" t="s">
        <v>658</v>
      </c>
      <c r="AP1601" s="43"/>
      <c r="AQ1601" s="43">
        <v>1</v>
      </c>
      <c r="AR1601" s="43"/>
      <c r="AS1601" s="43">
        <v>1</v>
      </c>
      <c r="AT1601" s="43"/>
      <c r="AU1601" s="43" t="s">
        <v>376</v>
      </c>
      <c r="AV1601" s="43"/>
      <c r="AW1601" s="43" t="s">
        <v>30</v>
      </c>
      <c r="AX1601" s="43"/>
      <c r="AY1601" s="43"/>
      <c r="AZ1601" s="43" t="s">
        <v>30</v>
      </c>
      <c r="BA1601" s="43"/>
      <c r="BB1601" s="48"/>
      <c r="BC1601" s="43" t="s">
        <v>30</v>
      </c>
      <c r="BD1601" s="43"/>
      <c r="BE1601" s="43"/>
      <c r="BF1601" s="43">
        <v>1</v>
      </c>
      <c r="BG1601" s="43">
        <v>1</v>
      </c>
      <c r="BH1601" s="43">
        <v>1</v>
      </c>
      <c r="BI1601" s="43" t="s">
        <v>816</v>
      </c>
      <c r="BJ1601" s="43" t="s">
        <v>823</v>
      </c>
      <c r="BK1601" s="43">
        <v>2019</v>
      </c>
      <c r="BL1601" s="43" t="str">
        <f t="shared" si="147"/>
        <v>2019Chelsea</v>
      </c>
      <c r="BM1601" s="49" t="s">
        <v>1017</v>
      </c>
      <c r="BN1601" s="43"/>
      <c r="BO1601" s="43"/>
      <c r="BP1601" s="43"/>
      <c r="BQ1601" s="43"/>
      <c r="BR1601" s="43"/>
      <c r="BS1601" s="43"/>
      <c r="BT1601" s="43"/>
      <c r="BU1601" s="43"/>
      <c r="BV1601" s="43" t="s">
        <v>376</v>
      </c>
      <c r="BW1601" s="43" t="s">
        <v>376</v>
      </c>
      <c r="BX1601" s="43"/>
      <c r="BY1601" s="43"/>
      <c r="CB1601" s="88" t="str">
        <f t="shared" si="148"/>
        <v>20190224</v>
      </c>
    </row>
    <row r="1602" spans="1:80" s="50" customFormat="1" ht="12.75" x14ac:dyDescent="0.2">
      <c r="A1602" s="43">
        <v>4</v>
      </c>
      <c r="B1602" s="43">
        <v>6</v>
      </c>
      <c r="C1602" s="43">
        <v>2019</v>
      </c>
      <c r="D1602" s="43" t="s">
        <v>658</v>
      </c>
      <c r="E1602" s="43" t="s">
        <v>195</v>
      </c>
      <c r="F1602" s="43" t="s">
        <v>1010</v>
      </c>
      <c r="G1602" s="43"/>
      <c r="H1602" s="43" t="s">
        <v>1011</v>
      </c>
      <c r="I1602" s="43"/>
      <c r="J1602" s="76">
        <v>43561</v>
      </c>
      <c r="K1602" s="43" t="s">
        <v>823</v>
      </c>
      <c r="L1602" s="43" t="s">
        <v>3</v>
      </c>
      <c r="M1602" s="43" t="s">
        <v>802</v>
      </c>
      <c r="N1602" s="46">
        <v>1</v>
      </c>
      <c r="O1602" s="46">
        <v>0</v>
      </c>
      <c r="P1602" s="43" t="s">
        <v>1415</v>
      </c>
      <c r="Q1602" s="43" t="s">
        <v>1017</v>
      </c>
      <c r="R1602" s="43" t="s">
        <v>376</v>
      </c>
      <c r="S1602" s="43"/>
      <c r="T1602" s="43"/>
      <c r="U1602" s="43"/>
      <c r="V1602" s="43"/>
      <c r="W1602" s="43"/>
      <c r="X1602" s="43"/>
      <c r="Y1602" s="43"/>
      <c r="Z1602" s="43"/>
      <c r="AA1602" s="43"/>
      <c r="AB1602" s="43"/>
      <c r="AC1602" s="43"/>
      <c r="AD1602" s="43"/>
      <c r="AE1602" s="47">
        <f t="shared" ref="AE1602:AE1635" si="149">IF(L1602="W",1,0)</f>
        <v>1</v>
      </c>
      <c r="AF1602" s="47">
        <f t="shared" ref="AF1602:AF1635" si="150">IF(L1602="T",1,0)</f>
        <v>0</v>
      </c>
      <c r="AG1602" s="47">
        <f t="shared" ref="AG1602:AG1635" si="151">IF(L1602="L",1,0)</f>
        <v>0</v>
      </c>
      <c r="AH1602" s="43" t="s">
        <v>1101</v>
      </c>
      <c r="AI1602" s="43" t="s">
        <v>1159</v>
      </c>
      <c r="AJ1602" s="43" t="s">
        <v>376</v>
      </c>
      <c r="AK1602" s="43" t="s">
        <v>658</v>
      </c>
      <c r="AL1602" s="43" t="s">
        <v>1379</v>
      </c>
      <c r="AM1602" s="43" t="s">
        <v>1380</v>
      </c>
      <c r="AN1602" s="43" t="s">
        <v>376</v>
      </c>
      <c r="AO1602" s="43" t="s">
        <v>658</v>
      </c>
      <c r="AP1602" s="43"/>
      <c r="AQ1602" s="43">
        <v>2</v>
      </c>
      <c r="AR1602" s="43"/>
      <c r="AS1602" s="43"/>
      <c r="AT1602" s="43"/>
      <c r="AU1602" s="43" t="s">
        <v>376</v>
      </c>
      <c r="AV1602" s="43"/>
      <c r="AW1602" s="43" t="s">
        <v>30</v>
      </c>
      <c r="AX1602" s="43"/>
      <c r="AY1602" s="43" t="s">
        <v>30</v>
      </c>
      <c r="AZ1602" s="43"/>
      <c r="BA1602" s="43"/>
      <c r="BB1602" s="48"/>
      <c r="BC1602" s="43"/>
      <c r="BD1602" s="43"/>
      <c r="BE1602" s="43"/>
      <c r="BF1602" s="43">
        <v>1</v>
      </c>
      <c r="BG1602" s="43">
        <v>1</v>
      </c>
      <c r="BH1602" s="43">
        <v>1</v>
      </c>
      <c r="BI1602" s="43" t="s">
        <v>823</v>
      </c>
      <c r="BJ1602" s="43" t="s">
        <v>802</v>
      </c>
      <c r="BK1602" s="43">
        <v>2019</v>
      </c>
      <c r="BL1602" s="43" t="str">
        <f t="shared" ref="BL1602:BL1665" si="152">BK1602&amp;BI1602</f>
        <v>2019Manchester City</v>
      </c>
      <c r="BM1602" s="49" t="s">
        <v>1017</v>
      </c>
      <c r="BN1602" s="43"/>
      <c r="BO1602" s="43"/>
      <c r="BP1602" s="43"/>
      <c r="BQ1602" s="43"/>
      <c r="BR1602" s="43"/>
      <c r="BS1602" s="43"/>
      <c r="BT1602" s="43"/>
      <c r="BU1602" s="43"/>
      <c r="BV1602" s="43" t="s">
        <v>376</v>
      </c>
      <c r="BW1602" s="43" t="s">
        <v>376</v>
      </c>
      <c r="BX1602" s="43"/>
      <c r="BY1602" s="43"/>
      <c r="CB1602" s="88" t="str">
        <f t="shared" ref="CB1602:CB1666" si="153">IF(OR(C1602="",A1602="",B1602=""),"",TEXT(C1602,"0000")&amp;TEXT(A1602,"00")&amp;TEXT(B1602,"00"))</f>
        <v>20190406</v>
      </c>
    </row>
    <row r="1603" spans="1:80" s="50" customFormat="1" ht="12.75" x14ac:dyDescent="0.2">
      <c r="A1603" s="43">
        <v>4</v>
      </c>
      <c r="B1603" s="43">
        <v>6</v>
      </c>
      <c r="C1603" s="43">
        <v>2019</v>
      </c>
      <c r="D1603" s="43" t="s">
        <v>658</v>
      </c>
      <c r="E1603" s="43" t="s">
        <v>195</v>
      </c>
      <c r="F1603" s="43" t="s">
        <v>1010</v>
      </c>
      <c r="G1603" s="43"/>
      <c r="H1603" s="43" t="s">
        <v>1011</v>
      </c>
      <c r="I1603" s="43"/>
      <c r="J1603" s="76">
        <v>43561</v>
      </c>
      <c r="K1603" s="43" t="s">
        <v>802</v>
      </c>
      <c r="L1603" s="43" t="s">
        <v>4</v>
      </c>
      <c r="M1603" s="43" t="s">
        <v>823</v>
      </c>
      <c r="N1603" s="46">
        <v>0</v>
      </c>
      <c r="O1603" s="46">
        <v>1</v>
      </c>
      <c r="P1603" s="43" t="s">
        <v>1415</v>
      </c>
      <c r="Q1603" s="43" t="s">
        <v>1017</v>
      </c>
      <c r="R1603" s="43" t="s">
        <v>376</v>
      </c>
      <c r="S1603" s="43"/>
      <c r="T1603" s="43"/>
      <c r="U1603" s="43"/>
      <c r="V1603" s="43"/>
      <c r="W1603" s="43"/>
      <c r="X1603" s="43"/>
      <c r="Y1603" s="43"/>
      <c r="Z1603" s="43"/>
      <c r="AA1603" s="43"/>
      <c r="AB1603" s="43"/>
      <c r="AC1603" s="43"/>
      <c r="AD1603" s="43"/>
      <c r="AE1603" s="47">
        <f t="shared" si="149"/>
        <v>0</v>
      </c>
      <c r="AF1603" s="47">
        <f t="shared" si="150"/>
        <v>0</v>
      </c>
      <c r="AG1603" s="47">
        <f t="shared" si="151"/>
        <v>1</v>
      </c>
      <c r="AH1603" s="43" t="s">
        <v>1379</v>
      </c>
      <c r="AI1603" s="43" t="s">
        <v>1380</v>
      </c>
      <c r="AJ1603" s="43" t="s">
        <v>376</v>
      </c>
      <c r="AK1603" s="43" t="s">
        <v>658</v>
      </c>
      <c r="AL1603" s="43" t="s">
        <v>1101</v>
      </c>
      <c r="AM1603" s="43" t="s">
        <v>1159</v>
      </c>
      <c r="AN1603" s="43" t="s">
        <v>376</v>
      </c>
      <c r="AO1603" s="43" t="s">
        <v>658</v>
      </c>
      <c r="AP1603" s="43"/>
      <c r="AQ1603" s="43">
        <v>2</v>
      </c>
      <c r="AR1603" s="43"/>
      <c r="AS1603" s="43">
        <v>1</v>
      </c>
      <c r="AT1603" s="43"/>
      <c r="AU1603" s="43" t="s">
        <v>376</v>
      </c>
      <c r="AV1603" s="43"/>
      <c r="AW1603" s="43" t="s">
        <v>30</v>
      </c>
      <c r="AX1603" s="43"/>
      <c r="AY1603" s="43" t="s">
        <v>30</v>
      </c>
      <c r="AZ1603" s="43"/>
      <c r="BA1603" s="43"/>
      <c r="BB1603" s="48"/>
      <c r="BC1603" s="43"/>
      <c r="BD1603" s="43"/>
      <c r="BE1603" s="43"/>
      <c r="BF1603" s="43">
        <v>1</v>
      </c>
      <c r="BG1603" s="43">
        <v>1</v>
      </c>
      <c r="BH1603" s="43">
        <v>1</v>
      </c>
      <c r="BI1603" s="43" t="s">
        <v>802</v>
      </c>
      <c r="BJ1603" s="43" t="s">
        <v>823</v>
      </c>
      <c r="BK1603" s="43">
        <v>2019</v>
      </c>
      <c r="BL1603" s="43" t="str">
        <f t="shared" si="152"/>
        <v>2019Brighton &amp; Hove Albion</v>
      </c>
      <c r="BM1603" s="49" t="s">
        <v>1017</v>
      </c>
      <c r="BN1603" s="43"/>
      <c r="BO1603" s="43"/>
      <c r="BP1603" s="43"/>
      <c r="BQ1603" s="43"/>
      <c r="BR1603" s="43"/>
      <c r="BS1603" s="43"/>
      <c r="BT1603" s="43"/>
      <c r="BU1603" s="43"/>
      <c r="BV1603" s="43" t="s">
        <v>376</v>
      </c>
      <c r="BW1603" s="43" t="s">
        <v>376</v>
      </c>
      <c r="BX1603" s="43"/>
      <c r="BY1603" s="43"/>
      <c r="CB1603" s="88" t="str">
        <f t="shared" si="153"/>
        <v>20190406</v>
      </c>
    </row>
    <row r="1604" spans="1:80" s="50" customFormat="1" ht="12.75" x14ac:dyDescent="0.2">
      <c r="A1604" s="43">
        <v>4</v>
      </c>
      <c r="B1604" s="43">
        <v>7</v>
      </c>
      <c r="C1604" s="43">
        <v>2019</v>
      </c>
      <c r="D1604" s="43" t="s">
        <v>658</v>
      </c>
      <c r="E1604" s="43" t="s">
        <v>195</v>
      </c>
      <c r="F1604" s="43" t="s">
        <v>1010</v>
      </c>
      <c r="G1604" s="43"/>
      <c r="H1604" s="43" t="s">
        <v>1011</v>
      </c>
      <c r="I1604" s="43"/>
      <c r="J1604" s="76">
        <v>43562</v>
      </c>
      <c r="K1604" s="43" t="s">
        <v>1357</v>
      </c>
      <c r="L1604" s="43" t="s">
        <v>3</v>
      </c>
      <c r="M1604" s="43" t="s">
        <v>1151</v>
      </c>
      <c r="N1604" s="46">
        <v>3</v>
      </c>
      <c r="O1604" s="46">
        <v>2</v>
      </c>
      <c r="P1604" s="43" t="s">
        <v>1415</v>
      </c>
      <c r="Q1604" s="43" t="s">
        <v>1017</v>
      </c>
      <c r="R1604" s="43" t="s">
        <v>376</v>
      </c>
      <c r="S1604" s="43" t="s">
        <v>1396</v>
      </c>
      <c r="T1604" s="43"/>
      <c r="U1604" s="43"/>
      <c r="V1604" s="43"/>
      <c r="W1604" s="43"/>
      <c r="X1604" s="43"/>
      <c r="Y1604" s="43"/>
      <c r="Z1604" s="43"/>
      <c r="AA1604" s="43"/>
      <c r="AB1604" s="43"/>
      <c r="AC1604" s="43"/>
      <c r="AD1604" s="43"/>
      <c r="AE1604" s="47">
        <f t="shared" si="149"/>
        <v>1</v>
      </c>
      <c r="AF1604" s="47">
        <f t="shared" si="150"/>
        <v>0</v>
      </c>
      <c r="AG1604" s="47">
        <f t="shared" si="151"/>
        <v>0</v>
      </c>
      <c r="AH1604" s="43" t="s">
        <v>1017</v>
      </c>
      <c r="AI1604" s="43" t="s">
        <v>1371</v>
      </c>
      <c r="AJ1604" s="43" t="s">
        <v>376</v>
      </c>
      <c r="AK1604" s="43" t="s">
        <v>658</v>
      </c>
      <c r="AL1604" s="43" t="s">
        <v>1111</v>
      </c>
      <c r="AM1604" s="43" t="s">
        <v>1126</v>
      </c>
      <c r="AN1604" s="43" t="s">
        <v>376</v>
      </c>
      <c r="AO1604" s="43" t="s">
        <v>658</v>
      </c>
      <c r="AP1604" s="43"/>
      <c r="AQ1604" s="43">
        <v>2</v>
      </c>
      <c r="AR1604" s="43"/>
      <c r="AS1604" s="43"/>
      <c r="AT1604" s="43"/>
      <c r="AU1604" s="43" t="s">
        <v>376</v>
      </c>
      <c r="AV1604" s="43"/>
      <c r="AW1604" s="43" t="s">
        <v>30</v>
      </c>
      <c r="AX1604" s="43"/>
      <c r="AY1604" s="43" t="s">
        <v>30</v>
      </c>
      <c r="AZ1604" s="43"/>
      <c r="BA1604" s="43"/>
      <c r="BB1604" s="48"/>
      <c r="BC1604" s="43"/>
      <c r="BD1604" s="43"/>
      <c r="BE1604" s="43"/>
      <c r="BF1604" s="43">
        <v>1</v>
      </c>
      <c r="BG1604" s="43">
        <v>1</v>
      </c>
      <c r="BH1604" s="43">
        <v>1</v>
      </c>
      <c r="BI1604" s="43" t="s">
        <v>1357</v>
      </c>
      <c r="BJ1604" s="43" t="s">
        <v>1151</v>
      </c>
      <c r="BK1604" s="43">
        <v>2019</v>
      </c>
      <c r="BL1604" s="43" t="str">
        <f t="shared" si="152"/>
        <v>2019Watford</v>
      </c>
      <c r="BM1604" s="49" t="s">
        <v>1017</v>
      </c>
      <c r="BN1604" s="43"/>
      <c r="BO1604" s="43"/>
      <c r="BP1604" s="43"/>
      <c r="BQ1604" s="43"/>
      <c r="BR1604" s="43"/>
      <c r="BS1604" s="43"/>
      <c r="BT1604" s="43"/>
      <c r="BU1604" s="43"/>
      <c r="BV1604" s="43" t="s">
        <v>376</v>
      </c>
      <c r="BW1604" s="43" t="s">
        <v>376</v>
      </c>
      <c r="BX1604" s="43"/>
      <c r="BY1604" s="43"/>
      <c r="CB1604" s="88" t="str">
        <f t="shared" si="153"/>
        <v>20190407</v>
      </c>
    </row>
    <row r="1605" spans="1:80" s="50" customFormat="1" ht="12.75" x14ac:dyDescent="0.2">
      <c r="A1605" s="43">
        <v>4</v>
      </c>
      <c r="B1605" s="43">
        <v>7</v>
      </c>
      <c r="C1605" s="43">
        <v>2019</v>
      </c>
      <c r="D1605" s="43" t="s">
        <v>658</v>
      </c>
      <c r="E1605" s="43" t="s">
        <v>195</v>
      </c>
      <c r="F1605" s="43" t="s">
        <v>1010</v>
      </c>
      <c r="G1605" s="43"/>
      <c r="H1605" s="43" t="s">
        <v>1011</v>
      </c>
      <c r="I1605" s="43"/>
      <c r="J1605" s="76">
        <v>43562</v>
      </c>
      <c r="K1605" s="43" t="s">
        <v>1151</v>
      </c>
      <c r="L1605" s="43" t="s">
        <v>4</v>
      </c>
      <c r="M1605" s="43" t="s">
        <v>1357</v>
      </c>
      <c r="N1605" s="46">
        <v>2</v>
      </c>
      <c r="O1605" s="46">
        <v>3</v>
      </c>
      <c r="P1605" s="43" t="s">
        <v>1415</v>
      </c>
      <c r="Q1605" s="43" t="s">
        <v>1017</v>
      </c>
      <c r="R1605" s="43" t="s">
        <v>376</v>
      </c>
      <c r="S1605" s="43" t="s">
        <v>1396</v>
      </c>
      <c r="T1605" s="43"/>
      <c r="U1605" s="43"/>
      <c r="V1605" s="43"/>
      <c r="W1605" s="43"/>
      <c r="X1605" s="43"/>
      <c r="Y1605" s="43"/>
      <c r="Z1605" s="43"/>
      <c r="AA1605" s="43"/>
      <c r="AB1605" s="43"/>
      <c r="AC1605" s="43"/>
      <c r="AD1605" s="43"/>
      <c r="AE1605" s="47">
        <f t="shared" si="149"/>
        <v>0</v>
      </c>
      <c r="AF1605" s="47">
        <f t="shared" si="150"/>
        <v>0</v>
      </c>
      <c r="AG1605" s="47">
        <f t="shared" si="151"/>
        <v>1</v>
      </c>
      <c r="AH1605" s="43" t="s">
        <v>1111</v>
      </c>
      <c r="AI1605" s="43" t="s">
        <v>1126</v>
      </c>
      <c r="AJ1605" s="43" t="s">
        <v>376</v>
      </c>
      <c r="AK1605" s="43" t="s">
        <v>658</v>
      </c>
      <c r="AL1605" s="43" t="s">
        <v>1017</v>
      </c>
      <c r="AM1605" s="43" t="s">
        <v>1371</v>
      </c>
      <c r="AN1605" s="43" t="s">
        <v>376</v>
      </c>
      <c r="AO1605" s="43" t="s">
        <v>658</v>
      </c>
      <c r="AP1605" s="43"/>
      <c r="AQ1605" s="43">
        <v>2</v>
      </c>
      <c r="AR1605" s="43"/>
      <c r="AS1605" s="43">
        <v>1</v>
      </c>
      <c r="AT1605" s="43"/>
      <c r="AU1605" s="43" t="s">
        <v>376</v>
      </c>
      <c r="AV1605" s="43"/>
      <c r="AW1605" s="43" t="s">
        <v>30</v>
      </c>
      <c r="AX1605" s="43"/>
      <c r="AY1605" s="43" t="s">
        <v>30</v>
      </c>
      <c r="AZ1605" s="43"/>
      <c r="BA1605" s="43"/>
      <c r="BB1605" s="48"/>
      <c r="BC1605" s="43"/>
      <c r="BD1605" s="43"/>
      <c r="BE1605" s="43"/>
      <c r="BF1605" s="43">
        <v>1</v>
      </c>
      <c r="BG1605" s="43">
        <v>1</v>
      </c>
      <c r="BH1605" s="43">
        <v>1</v>
      </c>
      <c r="BI1605" s="43" t="s">
        <v>1151</v>
      </c>
      <c r="BJ1605" s="43" t="s">
        <v>1357</v>
      </c>
      <c r="BK1605" s="43">
        <v>2019</v>
      </c>
      <c r="BL1605" s="43" t="str">
        <f t="shared" si="152"/>
        <v>2019Wolverhampton Wanderers</v>
      </c>
      <c r="BM1605" s="49" t="s">
        <v>1017</v>
      </c>
      <c r="BN1605" s="43"/>
      <c r="BO1605" s="43"/>
      <c r="BP1605" s="43"/>
      <c r="BQ1605" s="43"/>
      <c r="BR1605" s="43"/>
      <c r="BS1605" s="43"/>
      <c r="BT1605" s="43"/>
      <c r="BU1605" s="43"/>
      <c r="BV1605" s="43" t="s">
        <v>376</v>
      </c>
      <c r="BW1605" s="43" t="s">
        <v>376</v>
      </c>
      <c r="BX1605" s="43"/>
      <c r="BY1605" s="43"/>
      <c r="CB1605" s="88" t="str">
        <f t="shared" si="153"/>
        <v>20190407</v>
      </c>
    </row>
    <row r="1606" spans="1:80" s="43" customFormat="1" ht="12.95" customHeight="1" x14ac:dyDescent="0.2">
      <c r="A1606" s="43">
        <v>5</v>
      </c>
      <c r="B1606" s="43">
        <v>18</v>
      </c>
      <c r="C1606" s="43">
        <v>2019</v>
      </c>
      <c r="D1606" s="43" t="s">
        <v>658</v>
      </c>
      <c r="E1606" s="43" t="s">
        <v>195</v>
      </c>
      <c r="F1606" s="43" t="s">
        <v>1010</v>
      </c>
      <c r="H1606" s="43" t="s">
        <v>40</v>
      </c>
      <c r="J1606" s="76">
        <v>43603</v>
      </c>
      <c r="K1606" s="43" t="s">
        <v>823</v>
      </c>
      <c r="L1606" s="43" t="s">
        <v>3</v>
      </c>
      <c r="M1606" s="43" t="s">
        <v>1357</v>
      </c>
      <c r="N1606" s="46">
        <v>6</v>
      </c>
      <c r="O1606" s="46">
        <v>0</v>
      </c>
      <c r="P1606" s="43" t="s">
        <v>1415</v>
      </c>
      <c r="Q1606" s="43" t="s">
        <v>1017</v>
      </c>
      <c r="R1606" s="43" t="s">
        <v>376</v>
      </c>
      <c r="AE1606" s="47">
        <f t="shared" si="149"/>
        <v>1</v>
      </c>
      <c r="AF1606" s="47">
        <f t="shared" si="150"/>
        <v>0</v>
      </c>
      <c r="AG1606" s="47">
        <f t="shared" si="151"/>
        <v>0</v>
      </c>
      <c r="AH1606" s="43" t="s">
        <v>1101</v>
      </c>
      <c r="AI1606" s="43" t="s">
        <v>1159</v>
      </c>
      <c r="AJ1606" s="43" t="s">
        <v>376</v>
      </c>
      <c r="AK1606" s="43" t="s">
        <v>658</v>
      </c>
      <c r="AL1606" s="43" t="s">
        <v>1017</v>
      </c>
      <c r="AM1606" s="43" t="s">
        <v>1371</v>
      </c>
      <c r="AN1606" s="43" t="s">
        <v>376</v>
      </c>
      <c r="AO1606" s="43" t="s">
        <v>658</v>
      </c>
      <c r="AQ1606" s="43">
        <v>1</v>
      </c>
      <c r="AS1606" s="43" t="s">
        <v>1393</v>
      </c>
      <c r="AU1606" s="43" t="s">
        <v>376</v>
      </c>
      <c r="AW1606" s="43" t="s">
        <v>30</v>
      </c>
      <c r="AY1606" s="46" t="s">
        <v>30</v>
      </c>
      <c r="BB1606" s="48" t="s">
        <v>30</v>
      </c>
      <c r="BC1606" s="43" t="s">
        <v>30</v>
      </c>
      <c r="BF1606" s="43">
        <v>1</v>
      </c>
      <c r="BG1606" s="43">
        <v>1</v>
      </c>
      <c r="BH1606" s="43">
        <v>1</v>
      </c>
      <c r="BI1606" s="43" t="s">
        <v>823</v>
      </c>
      <c r="BJ1606" s="43" t="s">
        <v>1357</v>
      </c>
      <c r="BK1606" s="43">
        <v>2019</v>
      </c>
      <c r="BL1606" s="43" t="str">
        <f t="shared" si="152"/>
        <v>2019Manchester City</v>
      </c>
      <c r="BM1606" s="49" t="s">
        <v>1017</v>
      </c>
      <c r="BV1606" s="43" t="s">
        <v>376</v>
      </c>
      <c r="BW1606" s="43" t="s">
        <v>376</v>
      </c>
      <c r="BZ1606" s="50"/>
      <c r="CA1606" s="50"/>
      <c r="CB1606" s="88" t="str">
        <f t="shared" si="153"/>
        <v>20190518</v>
      </c>
    </row>
    <row r="1607" spans="1:80" s="43" customFormat="1" ht="12.95" customHeight="1" x14ac:dyDescent="0.2">
      <c r="A1607" s="43">
        <v>5</v>
      </c>
      <c r="B1607" s="43">
        <v>18</v>
      </c>
      <c r="C1607" s="43">
        <v>2019</v>
      </c>
      <c r="D1607" s="43" t="s">
        <v>658</v>
      </c>
      <c r="E1607" s="43" t="s">
        <v>195</v>
      </c>
      <c r="F1607" s="43" t="s">
        <v>1010</v>
      </c>
      <c r="H1607" s="43" t="s">
        <v>40</v>
      </c>
      <c r="J1607" s="76">
        <v>43603</v>
      </c>
      <c r="K1607" s="43" t="s">
        <v>1357</v>
      </c>
      <c r="L1607" s="43" t="s">
        <v>4</v>
      </c>
      <c r="M1607" s="43" t="s">
        <v>823</v>
      </c>
      <c r="N1607" s="46">
        <v>0</v>
      </c>
      <c r="O1607" s="46">
        <v>6</v>
      </c>
      <c r="P1607" s="43" t="s">
        <v>1415</v>
      </c>
      <c r="Q1607" s="43" t="s">
        <v>1017</v>
      </c>
      <c r="R1607" s="43" t="s">
        <v>376</v>
      </c>
      <c r="AE1607" s="47">
        <f t="shared" si="149"/>
        <v>0</v>
      </c>
      <c r="AF1607" s="47">
        <f t="shared" si="150"/>
        <v>0</v>
      </c>
      <c r="AG1607" s="47">
        <f t="shared" si="151"/>
        <v>1</v>
      </c>
      <c r="AH1607" s="43" t="s">
        <v>1017</v>
      </c>
      <c r="AI1607" s="43" t="s">
        <v>1371</v>
      </c>
      <c r="AJ1607" s="43" t="s">
        <v>376</v>
      </c>
      <c r="AK1607" s="43" t="s">
        <v>658</v>
      </c>
      <c r="AL1607" s="43" t="s">
        <v>1101</v>
      </c>
      <c r="AM1607" s="43" t="s">
        <v>1159</v>
      </c>
      <c r="AN1607" s="43" t="s">
        <v>376</v>
      </c>
      <c r="AO1607" s="43" t="s">
        <v>658</v>
      </c>
      <c r="AQ1607" s="43">
        <v>1</v>
      </c>
      <c r="AS1607" s="43">
        <v>1</v>
      </c>
      <c r="AU1607" s="43" t="s">
        <v>376</v>
      </c>
      <c r="AW1607" s="43" t="s">
        <v>30</v>
      </c>
      <c r="AY1607" s="43" t="s">
        <v>30</v>
      </c>
      <c r="BB1607" s="48"/>
      <c r="BC1607" s="43" t="s">
        <v>30</v>
      </c>
      <c r="BF1607" s="43">
        <v>1</v>
      </c>
      <c r="BG1607" s="43">
        <v>1</v>
      </c>
      <c r="BH1607" s="43">
        <v>1</v>
      </c>
      <c r="BI1607" s="43" t="s">
        <v>1357</v>
      </c>
      <c r="BJ1607" s="43" t="s">
        <v>823</v>
      </c>
      <c r="BK1607" s="43">
        <v>2019</v>
      </c>
      <c r="BL1607" s="43" t="str">
        <f t="shared" si="152"/>
        <v>2019Watford</v>
      </c>
      <c r="BM1607" s="49" t="s">
        <v>1017</v>
      </c>
      <c r="BV1607" s="43" t="s">
        <v>376</v>
      </c>
      <c r="BW1607" s="43" t="s">
        <v>376</v>
      </c>
      <c r="BZ1607" s="50"/>
      <c r="CA1607" s="50"/>
      <c r="CB1607" s="88" t="str">
        <f t="shared" si="153"/>
        <v>20190518</v>
      </c>
    </row>
    <row r="1608" spans="1:80" s="47" customFormat="1" ht="13.35" customHeight="1" x14ac:dyDescent="0.2">
      <c r="A1608" s="47">
        <v>1</v>
      </c>
      <c r="B1608" s="47">
        <v>7</v>
      </c>
      <c r="C1608" s="47">
        <v>2020</v>
      </c>
      <c r="D1608" s="47" t="s">
        <v>658</v>
      </c>
      <c r="E1608" s="77" t="s">
        <v>193</v>
      </c>
      <c r="F1608" s="77" t="s">
        <v>1327</v>
      </c>
      <c r="G1608" s="77"/>
      <c r="H1608" s="77" t="s">
        <v>1011</v>
      </c>
      <c r="I1608" s="77">
        <v>1</v>
      </c>
      <c r="J1608" s="78">
        <v>43837</v>
      </c>
      <c r="K1608" s="77" t="s">
        <v>821</v>
      </c>
      <c r="L1608" s="47" t="s">
        <v>4</v>
      </c>
      <c r="M1608" s="77" t="s">
        <v>823</v>
      </c>
      <c r="N1608" s="79">
        <v>1</v>
      </c>
      <c r="O1608" s="79">
        <v>3</v>
      </c>
      <c r="P1608" s="43" t="s">
        <v>1246</v>
      </c>
      <c r="Q1608" s="43" t="s">
        <v>1101</v>
      </c>
      <c r="R1608" s="43" t="s">
        <v>376</v>
      </c>
      <c r="S1608" s="77"/>
      <c r="T1608" s="77"/>
      <c r="U1608" s="77"/>
      <c r="AD1608" s="47" t="s">
        <v>1033</v>
      </c>
      <c r="AE1608" s="47">
        <f t="shared" si="149"/>
        <v>0</v>
      </c>
      <c r="AF1608" s="47">
        <f t="shared" si="150"/>
        <v>0</v>
      </c>
      <c r="AG1608" s="47">
        <f t="shared" si="151"/>
        <v>1</v>
      </c>
      <c r="AH1608" s="47" t="s">
        <v>1101</v>
      </c>
      <c r="AI1608" s="47" t="s">
        <v>1159</v>
      </c>
      <c r="AJ1608" s="47" t="s">
        <v>376</v>
      </c>
      <c r="AK1608" s="47" t="s">
        <v>658</v>
      </c>
      <c r="AL1608" s="47" t="s">
        <v>1101</v>
      </c>
      <c r="AM1608" s="47" t="s">
        <v>1159</v>
      </c>
      <c r="AN1608" s="47" t="s">
        <v>376</v>
      </c>
      <c r="AO1608" s="47" t="s">
        <v>658</v>
      </c>
      <c r="AQ1608" s="47">
        <v>2</v>
      </c>
      <c r="AU1608" s="47" t="s">
        <v>376</v>
      </c>
      <c r="AW1608" s="47" t="s">
        <v>30</v>
      </c>
      <c r="AZ1608" s="47" t="s">
        <v>30</v>
      </c>
      <c r="BB1608" s="80"/>
      <c r="BF1608" s="47">
        <v>1</v>
      </c>
      <c r="BG1608" s="47">
        <v>1</v>
      </c>
      <c r="BH1608" s="47">
        <v>1</v>
      </c>
      <c r="BI1608" s="47" t="s">
        <v>821</v>
      </c>
      <c r="BJ1608" s="47" t="s">
        <v>823</v>
      </c>
      <c r="BK1608" s="47">
        <v>2020</v>
      </c>
      <c r="BL1608" s="43" t="str">
        <f t="shared" si="152"/>
        <v>2020Manchester United</v>
      </c>
      <c r="BM1608" s="49" t="s">
        <v>821</v>
      </c>
      <c r="BV1608" s="47" t="s">
        <v>376</v>
      </c>
      <c r="BW1608" s="47" t="s">
        <v>376</v>
      </c>
      <c r="BZ1608" s="50"/>
      <c r="CA1608" s="50"/>
      <c r="CB1608" s="88" t="str">
        <f t="shared" si="153"/>
        <v>20200107</v>
      </c>
    </row>
    <row r="1609" spans="1:80" s="47" customFormat="1" ht="13.35" customHeight="1" x14ac:dyDescent="0.2">
      <c r="A1609" s="47">
        <v>1</v>
      </c>
      <c r="B1609" s="47">
        <v>7</v>
      </c>
      <c r="C1609" s="47">
        <v>2020</v>
      </c>
      <c r="D1609" s="47" t="s">
        <v>658</v>
      </c>
      <c r="E1609" s="77" t="s">
        <v>193</v>
      </c>
      <c r="F1609" s="77" t="s">
        <v>1327</v>
      </c>
      <c r="G1609" s="77"/>
      <c r="H1609" s="77" t="s">
        <v>1011</v>
      </c>
      <c r="I1609" s="77">
        <v>1</v>
      </c>
      <c r="J1609" s="78">
        <v>43837</v>
      </c>
      <c r="K1609" s="77" t="s">
        <v>823</v>
      </c>
      <c r="L1609" s="47" t="s">
        <v>3</v>
      </c>
      <c r="M1609" s="77" t="s">
        <v>821</v>
      </c>
      <c r="N1609" s="79">
        <v>3</v>
      </c>
      <c r="O1609" s="79">
        <v>1</v>
      </c>
      <c r="P1609" s="43" t="s">
        <v>1246</v>
      </c>
      <c r="Q1609" s="43" t="s">
        <v>1101</v>
      </c>
      <c r="R1609" s="43" t="s">
        <v>376</v>
      </c>
      <c r="S1609" s="77"/>
      <c r="T1609" s="77"/>
      <c r="U1609" s="77"/>
      <c r="AD1609" s="47" t="s">
        <v>1037</v>
      </c>
      <c r="AE1609" s="47">
        <f t="shared" si="149"/>
        <v>1</v>
      </c>
      <c r="AF1609" s="47">
        <f t="shared" si="150"/>
        <v>0</v>
      </c>
      <c r="AG1609" s="47">
        <f t="shared" si="151"/>
        <v>0</v>
      </c>
      <c r="AH1609" s="47" t="s">
        <v>1101</v>
      </c>
      <c r="AI1609" s="47" t="s">
        <v>1159</v>
      </c>
      <c r="AJ1609" s="47" t="s">
        <v>376</v>
      </c>
      <c r="AK1609" s="47" t="s">
        <v>658</v>
      </c>
      <c r="AL1609" s="47" t="s">
        <v>1101</v>
      </c>
      <c r="AM1609" s="47" t="s">
        <v>1159</v>
      </c>
      <c r="AN1609" s="47" t="s">
        <v>376</v>
      </c>
      <c r="AO1609" s="47" t="s">
        <v>658</v>
      </c>
      <c r="AQ1609" s="47">
        <v>2</v>
      </c>
      <c r="AU1609" s="47" t="s">
        <v>376</v>
      </c>
      <c r="AW1609" s="47" t="s">
        <v>30</v>
      </c>
      <c r="AZ1609" s="47" t="s">
        <v>30</v>
      </c>
      <c r="BB1609" s="80"/>
      <c r="BF1609" s="47">
        <v>1</v>
      </c>
      <c r="BG1609" s="47">
        <v>1</v>
      </c>
      <c r="BH1609" s="47">
        <v>1</v>
      </c>
      <c r="BI1609" s="47" t="s">
        <v>823</v>
      </c>
      <c r="BJ1609" s="47" t="s">
        <v>821</v>
      </c>
      <c r="BK1609" s="47">
        <v>2020</v>
      </c>
      <c r="BL1609" s="43" t="str">
        <f t="shared" si="152"/>
        <v>2020Manchester City</v>
      </c>
      <c r="BM1609" s="49" t="s">
        <v>821</v>
      </c>
      <c r="BV1609" s="47" t="s">
        <v>376</v>
      </c>
      <c r="BW1609" s="47" t="s">
        <v>376</v>
      </c>
      <c r="BZ1609" s="50"/>
      <c r="CA1609" s="50"/>
      <c r="CB1609" s="88" t="str">
        <f t="shared" si="153"/>
        <v>20200107</v>
      </c>
    </row>
    <row r="1610" spans="1:80" s="47" customFormat="1" ht="13.35" customHeight="1" x14ac:dyDescent="0.2">
      <c r="A1610" s="47">
        <v>1</v>
      </c>
      <c r="B1610" s="47">
        <v>8</v>
      </c>
      <c r="C1610" s="47">
        <v>2020</v>
      </c>
      <c r="D1610" s="47" t="s">
        <v>658</v>
      </c>
      <c r="E1610" s="77" t="s">
        <v>193</v>
      </c>
      <c r="F1610" s="77" t="s">
        <v>1327</v>
      </c>
      <c r="G1610" s="77"/>
      <c r="H1610" s="77" t="s">
        <v>1011</v>
      </c>
      <c r="I1610" s="77">
        <v>1</v>
      </c>
      <c r="J1610" s="78">
        <v>43838</v>
      </c>
      <c r="K1610" s="77" t="s">
        <v>1291</v>
      </c>
      <c r="L1610" s="47" t="s">
        <v>1014</v>
      </c>
      <c r="M1610" s="77" t="s">
        <v>806</v>
      </c>
      <c r="N1610" s="79">
        <v>1</v>
      </c>
      <c r="O1610" s="79">
        <v>1</v>
      </c>
      <c r="P1610" s="77" t="s">
        <v>1432</v>
      </c>
      <c r="Q1610" s="49" t="s">
        <v>1278</v>
      </c>
      <c r="R1610" s="49" t="s">
        <v>376</v>
      </c>
      <c r="S1610" s="77"/>
      <c r="T1610" s="77"/>
      <c r="U1610" s="77"/>
      <c r="AD1610" s="47" t="s">
        <v>1033</v>
      </c>
      <c r="AE1610" s="47">
        <f t="shared" si="149"/>
        <v>0</v>
      </c>
      <c r="AF1610" s="47">
        <f t="shared" si="150"/>
        <v>1</v>
      </c>
      <c r="AG1610" s="47">
        <f t="shared" si="151"/>
        <v>0</v>
      </c>
      <c r="AH1610" s="47" t="s">
        <v>1278</v>
      </c>
      <c r="AI1610" s="47" t="s">
        <v>1292</v>
      </c>
      <c r="AJ1610" s="47" t="s">
        <v>376</v>
      </c>
      <c r="AK1610" s="47" t="s">
        <v>658</v>
      </c>
      <c r="AL1610" s="47" t="s">
        <v>1111</v>
      </c>
      <c r="AM1610" s="47" t="s">
        <v>1126</v>
      </c>
      <c r="AN1610" s="47" t="s">
        <v>376</v>
      </c>
      <c r="AO1610" s="47" t="s">
        <v>658</v>
      </c>
      <c r="AQ1610" s="47">
        <v>2</v>
      </c>
      <c r="AU1610" s="47" t="s">
        <v>376</v>
      </c>
      <c r="AW1610" s="47" t="s">
        <v>30</v>
      </c>
      <c r="AZ1610" s="47" t="s">
        <v>30</v>
      </c>
      <c r="BB1610" s="80"/>
      <c r="BF1610" s="47">
        <v>1</v>
      </c>
      <c r="BG1610" s="47">
        <v>1</v>
      </c>
      <c r="BH1610" s="47">
        <v>1</v>
      </c>
      <c r="BI1610" s="47" t="s">
        <v>1291</v>
      </c>
      <c r="BJ1610" s="47" t="s">
        <v>806</v>
      </c>
      <c r="BK1610" s="47">
        <v>2020</v>
      </c>
      <c r="BL1610" s="43" t="str">
        <f t="shared" si="152"/>
        <v>2020Leicester City</v>
      </c>
      <c r="BM1610" s="49" t="s">
        <v>1291</v>
      </c>
      <c r="BV1610" s="47" t="s">
        <v>376</v>
      </c>
      <c r="BW1610" s="47" t="s">
        <v>376</v>
      </c>
      <c r="BZ1610" s="50"/>
      <c r="CA1610" s="50"/>
      <c r="CB1610" s="88" t="str">
        <f t="shared" si="153"/>
        <v>20200108</v>
      </c>
    </row>
    <row r="1611" spans="1:80" s="47" customFormat="1" ht="13.35" customHeight="1" x14ac:dyDescent="0.2">
      <c r="A1611" s="47">
        <v>1</v>
      </c>
      <c r="B1611" s="47">
        <v>8</v>
      </c>
      <c r="C1611" s="47">
        <v>2020</v>
      </c>
      <c r="D1611" s="47" t="s">
        <v>658</v>
      </c>
      <c r="E1611" s="77" t="s">
        <v>193</v>
      </c>
      <c r="F1611" s="77" t="s">
        <v>1327</v>
      </c>
      <c r="G1611" s="77"/>
      <c r="H1611" s="77" t="s">
        <v>1011</v>
      </c>
      <c r="I1611" s="77">
        <v>1</v>
      </c>
      <c r="J1611" s="78">
        <v>43838</v>
      </c>
      <c r="K1611" s="77" t="s">
        <v>806</v>
      </c>
      <c r="L1611" s="47" t="s">
        <v>1014</v>
      </c>
      <c r="M1611" s="77" t="s">
        <v>1291</v>
      </c>
      <c r="N1611" s="79">
        <v>1</v>
      </c>
      <c r="O1611" s="79">
        <v>1</v>
      </c>
      <c r="P1611" s="77" t="s">
        <v>1432</v>
      </c>
      <c r="Q1611" s="49" t="s">
        <v>1278</v>
      </c>
      <c r="R1611" s="49" t="s">
        <v>376</v>
      </c>
      <c r="S1611" s="77"/>
      <c r="T1611" s="77"/>
      <c r="U1611" s="77"/>
      <c r="AD1611" s="47" t="s">
        <v>1037</v>
      </c>
      <c r="AE1611" s="47">
        <f t="shared" si="149"/>
        <v>0</v>
      </c>
      <c r="AF1611" s="47">
        <f t="shared" si="150"/>
        <v>1</v>
      </c>
      <c r="AG1611" s="47">
        <f t="shared" si="151"/>
        <v>0</v>
      </c>
      <c r="AH1611" s="47" t="s">
        <v>1111</v>
      </c>
      <c r="AI1611" s="47" t="s">
        <v>1126</v>
      </c>
      <c r="AJ1611" s="47" t="s">
        <v>376</v>
      </c>
      <c r="AK1611" s="47" t="s">
        <v>658</v>
      </c>
      <c r="AL1611" s="47" t="s">
        <v>1278</v>
      </c>
      <c r="AM1611" s="47" t="s">
        <v>1292</v>
      </c>
      <c r="AN1611" s="47" t="s">
        <v>376</v>
      </c>
      <c r="AO1611" s="47" t="s">
        <v>658</v>
      </c>
      <c r="AQ1611" s="47">
        <v>2</v>
      </c>
      <c r="AU1611" s="47" t="s">
        <v>376</v>
      </c>
      <c r="AW1611" s="47" t="s">
        <v>30</v>
      </c>
      <c r="AZ1611" s="47" t="s">
        <v>30</v>
      </c>
      <c r="BB1611" s="80"/>
      <c r="BF1611" s="47">
        <v>1</v>
      </c>
      <c r="BG1611" s="47">
        <v>1</v>
      </c>
      <c r="BH1611" s="47">
        <v>1</v>
      </c>
      <c r="BI1611" s="47" t="s">
        <v>806</v>
      </c>
      <c r="BJ1611" s="47" t="s">
        <v>1291</v>
      </c>
      <c r="BK1611" s="47">
        <v>2020</v>
      </c>
      <c r="BL1611" s="43" t="str">
        <f t="shared" si="152"/>
        <v>2020Aston Villa</v>
      </c>
      <c r="BM1611" s="49" t="s">
        <v>1291</v>
      </c>
      <c r="BV1611" s="47" t="s">
        <v>376</v>
      </c>
      <c r="BW1611" s="47" t="s">
        <v>376</v>
      </c>
      <c r="BZ1611" s="50"/>
      <c r="CA1611" s="50"/>
      <c r="CB1611" s="88" t="str">
        <f t="shared" si="153"/>
        <v>20200108</v>
      </c>
    </row>
    <row r="1612" spans="1:80" s="47" customFormat="1" ht="13.35" customHeight="1" x14ac:dyDescent="0.2">
      <c r="A1612" s="47">
        <v>1</v>
      </c>
      <c r="B1612" s="47">
        <v>28</v>
      </c>
      <c r="C1612" s="47">
        <v>2020</v>
      </c>
      <c r="D1612" s="47" t="s">
        <v>658</v>
      </c>
      <c r="E1612" s="77" t="s">
        <v>193</v>
      </c>
      <c r="F1612" s="77" t="s">
        <v>1327</v>
      </c>
      <c r="G1612" s="77"/>
      <c r="H1612" s="77" t="s">
        <v>1011</v>
      </c>
      <c r="I1612" s="77">
        <v>2</v>
      </c>
      <c r="J1612" s="78">
        <v>43858</v>
      </c>
      <c r="K1612" s="77" t="s">
        <v>806</v>
      </c>
      <c r="L1612" s="47" t="s">
        <v>3</v>
      </c>
      <c r="M1612" s="77" t="s">
        <v>1291</v>
      </c>
      <c r="N1612" s="79">
        <v>2</v>
      </c>
      <c r="O1612" s="79">
        <v>1</v>
      </c>
      <c r="P1612" s="49" t="s">
        <v>1219</v>
      </c>
      <c r="Q1612" s="49" t="s">
        <v>1111</v>
      </c>
      <c r="R1612" s="63" t="s">
        <v>376</v>
      </c>
      <c r="S1612" s="77"/>
      <c r="T1612" s="77"/>
      <c r="U1612" s="77"/>
      <c r="AD1612" s="47" t="s">
        <v>1033</v>
      </c>
      <c r="AE1612" s="47">
        <f t="shared" si="149"/>
        <v>1</v>
      </c>
      <c r="AF1612" s="47">
        <f t="shared" si="150"/>
        <v>0</v>
      </c>
      <c r="AG1612" s="47">
        <f t="shared" si="151"/>
        <v>0</v>
      </c>
      <c r="AH1612" s="47" t="s">
        <v>1111</v>
      </c>
      <c r="AI1612" s="47" t="s">
        <v>1126</v>
      </c>
      <c r="AJ1612" s="47" t="s">
        <v>376</v>
      </c>
      <c r="AK1612" s="47" t="s">
        <v>658</v>
      </c>
      <c r="AL1612" s="47" t="s">
        <v>1278</v>
      </c>
      <c r="AM1612" s="47" t="s">
        <v>1292</v>
      </c>
      <c r="AN1612" s="47" t="s">
        <v>376</v>
      </c>
      <c r="AO1612" s="47" t="s">
        <v>658</v>
      </c>
      <c r="AQ1612" s="47">
        <v>2</v>
      </c>
      <c r="AU1612" s="47" t="s">
        <v>376</v>
      </c>
      <c r="AW1612" s="47" t="s">
        <v>30</v>
      </c>
      <c r="AZ1612" s="47" t="s">
        <v>30</v>
      </c>
      <c r="BB1612" s="80"/>
      <c r="BF1612" s="47">
        <v>1</v>
      </c>
      <c r="BG1612" s="47">
        <v>1</v>
      </c>
      <c r="BH1612" s="47">
        <v>1</v>
      </c>
      <c r="BI1612" s="47" t="s">
        <v>806</v>
      </c>
      <c r="BJ1612" s="47" t="s">
        <v>1291</v>
      </c>
      <c r="BK1612" s="47">
        <v>2020</v>
      </c>
      <c r="BL1612" s="43" t="str">
        <f t="shared" si="152"/>
        <v>2020Aston Villa</v>
      </c>
      <c r="BM1612" s="49" t="s">
        <v>806</v>
      </c>
      <c r="BV1612" s="47" t="s">
        <v>376</v>
      </c>
      <c r="BW1612" s="47" t="s">
        <v>376</v>
      </c>
      <c r="BZ1612" s="50"/>
      <c r="CA1612" s="50"/>
      <c r="CB1612" s="88" t="str">
        <f t="shared" si="153"/>
        <v>20200128</v>
      </c>
    </row>
    <row r="1613" spans="1:80" s="47" customFormat="1" ht="13.35" customHeight="1" x14ac:dyDescent="0.2">
      <c r="A1613" s="47">
        <v>1</v>
      </c>
      <c r="B1613" s="47">
        <v>28</v>
      </c>
      <c r="C1613" s="47">
        <v>2020</v>
      </c>
      <c r="D1613" s="47" t="s">
        <v>658</v>
      </c>
      <c r="E1613" s="77" t="s">
        <v>193</v>
      </c>
      <c r="F1613" s="77" t="s">
        <v>1327</v>
      </c>
      <c r="G1613" s="77"/>
      <c r="H1613" s="77" t="s">
        <v>1011</v>
      </c>
      <c r="I1613" s="77">
        <v>2</v>
      </c>
      <c r="J1613" s="78">
        <v>43858</v>
      </c>
      <c r="K1613" s="77" t="s">
        <v>1291</v>
      </c>
      <c r="L1613" s="47" t="s">
        <v>4</v>
      </c>
      <c r="M1613" s="77" t="s">
        <v>806</v>
      </c>
      <c r="N1613" s="79">
        <v>1</v>
      </c>
      <c r="O1613" s="79">
        <v>2</v>
      </c>
      <c r="P1613" s="43" t="s">
        <v>1219</v>
      </c>
      <c r="Q1613" s="43" t="s">
        <v>1111</v>
      </c>
      <c r="R1613" s="51" t="s">
        <v>376</v>
      </c>
      <c r="S1613" s="77"/>
      <c r="T1613" s="77"/>
      <c r="U1613" s="77"/>
      <c r="AD1613" s="47" t="s">
        <v>1037</v>
      </c>
      <c r="AE1613" s="47">
        <f t="shared" si="149"/>
        <v>0</v>
      </c>
      <c r="AF1613" s="47">
        <f t="shared" si="150"/>
        <v>0</v>
      </c>
      <c r="AG1613" s="47">
        <f t="shared" si="151"/>
        <v>1</v>
      </c>
      <c r="AH1613" s="47" t="s">
        <v>1278</v>
      </c>
      <c r="AI1613" s="47" t="s">
        <v>1292</v>
      </c>
      <c r="AJ1613" s="47" t="s">
        <v>376</v>
      </c>
      <c r="AK1613" s="47" t="s">
        <v>658</v>
      </c>
      <c r="AL1613" s="47" t="s">
        <v>1111</v>
      </c>
      <c r="AM1613" s="47" t="s">
        <v>1126</v>
      </c>
      <c r="AN1613" s="47" t="s">
        <v>376</v>
      </c>
      <c r="AO1613" s="47" t="s">
        <v>658</v>
      </c>
      <c r="AQ1613" s="47">
        <v>2</v>
      </c>
      <c r="AS1613" s="47">
        <v>1</v>
      </c>
      <c r="AU1613" s="47" t="s">
        <v>376</v>
      </c>
      <c r="AW1613" s="47" t="s">
        <v>30</v>
      </c>
      <c r="AZ1613" s="47" t="s">
        <v>30</v>
      </c>
      <c r="BB1613" s="80"/>
      <c r="BF1613" s="47">
        <v>1</v>
      </c>
      <c r="BG1613" s="47">
        <v>1</v>
      </c>
      <c r="BH1613" s="47">
        <v>1</v>
      </c>
      <c r="BI1613" s="47" t="s">
        <v>1291</v>
      </c>
      <c r="BJ1613" s="47" t="s">
        <v>806</v>
      </c>
      <c r="BK1613" s="47">
        <v>2020</v>
      </c>
      <c r="BL1613" s="43" t="str">
        <f t="shared" si="152"/>
        <v>2020Leicester City</v>
      </c>
      <c r="BM1613" s="49" t="s">
        <v>806</v>
      </c>
      <c r="BV1613" s="47" t="s">
        <v>376</v>
      </c>
      <c r="BW1613" s="47" t="s">
        <v>376</v>
      </c>
      <c r="BZ1613" s="50"/>
      <c r="CA1613" s="50"/>
      <c r="CB1613" s="88" t="str">
        <f t="shared" si="153"/>
        <v>20200128</v>
      </c>
    </row>
    <row r="1614" spans="1:80" s="47" customFormat="1" ht="13.35" customHeight="1" x14ac:dyDescent="0.2">
      <c r="A1614" s="47">
        <v>1</v>
      </c>
      <c r="B1614" s="47">
        <v>29</v>
      </c>
      <c r="C1614" s="47">
        <v>2020</v>
      </c>
      <c r="D1614" s="47" t="s">
        <v>658</v>
      </c>
      <c r="E1614" s="77" t="s">
        <v>193</v>
      </c>
      <c r="F1614" s="77" t="s">
        <v>1327</v>
      </c>
      <c r="G1614" s="77"/>
      <c r="H1614" s="77" t="s">
        <v>1011</v>
      </c>
      <c r="I1614" s="77">
        <v>2</v>
      </c>
      <c r="J1614" s="78">
        <v>43859</v>
      </c>
      <c r="K1614" s="77" t="s">
        <v>823</v>
      </c>
      <c r="L1614" s="47" t="s">
        <v>4</v>
      </c>
      <c r="M1614" s="77" t="s">
        <v>821</v>
      </c>
      <c r="N1614" s="79">
        <v>0</v>
      </c>
      <c r="O1614" s="79">
        <v>1</v>
      </c>
      <c r="P1614" s="43" t="s">
        <v>1420</v>
      </c>
      <c r="Q1614" s="43" t="s">
        <v>1101</v>
      </c>
      <c r="R1614" s="43" t="s">
        <v>376</v>
      </c>
      <c r="S1614" s="77"/>
      <c r="T1614" s="77"/>
      <c r="U1614" s="77"/>
      <c r="AD1614" s="47" t="s">
        <v>1033</v>
      </c>
      <c r="AE1614" s="47">
        <f t="shared" si="149"/>
        <v>0</v>
      </c>
      <c r="AF1614" s="47">
        <f t="shared" si="150"/>
        <v>0</v>
      </c>
      <c r="AG1614" s="47">
        <f t="shared" si="151"/>
        <v>1</v>
      </c>
      <c r="AH1614" s="47" t="s">
        <v>1101</v>
      </c>
      <c r="AI1614" s="47" t="s">
        <v>1159</v>
      </c>
      <c r="AJ1614" s="47" t="s">
        <v>376</v>
      </c>
      <c r="AK1614" s="47" t="s">
        <v>658</v>
      </c>
      <c r="AL1614" s="47" t="s">
        <v>1101</v>
      </c>
      <c r="AM1614" s="47" t="s">
        <v>1159</v>
      </c>
      <c r="AN1614" s="47" t="s">
        <v>376</v>
      </c>
      <c r="AO1614" s="47" t="s">
        <v>658</v>
      </c>
      <c r="AQ1614" s="47">
        <v>2</v>
      </c>
      <c r="AU1614" s="47" t="s">
        <v>376</v>
      </c>
      <c r="AW1614" s="47" t="s">
        <v>30</v>
      </c>
      <c r="AZ1614" s="47" t="s">
        <v>30</v>
      </c>
      <c r="BB1614" s="80"/>
      <c r="BF1614" s="47">
        <v>1</v>
      </c>
      <c r="BG1614" s="47">
        <v>1</v>
      </c>
      <c r="BH1614" s="47">
        <v>1</v>
      </c>
      <c r="BI1614" s="47" t="s">
        <v>823</v>
      </c>
      <c r="BJ1614" s="47" t="s">
        <v>821</v>
      </c>
      <c r="BK1614" s="47">
        <v>2020</v>
      </c>
      <c r="BL1614" s="43" t="str">
        <f t="shared" si="152"/>
        <v>2020Manchester City</v>
      </c>
      <c r="BM1614" s="49" t="s">
        <v>823</v>
      </c>
      <c r="BV1614" s="47" t="s">
        <v>376</v>
      </c>
      <c r="BW1614" s="47" t="s">
        <v>376</v>
      </c>
      <c r="BZ1614" s="50"/>
      <c r="CA1614" s="50"/>
      <c r="CB1614" s="88" t="str">
        <f t="shared" si="153"/>
        <v>20200129</v>
      </c>
    </row>
    <row r="1615" spans="1:80" s="47" customFormat="1" ht="13.35" customHeight="1" x14ac:dyDescent="0.2">
      <c r="A1615" s="47">
        <v>1</v>
      </c>
      <c r="B1615" s="47">
        <v>29</v>
      </c>
      <c r="C1615" s="47">
        <v>2020</v>
      </c>
      <c r="D1615" s="47" t="s">
        <v>658</v>
      </c>
      <c r="E1615" s="77" t="s">
        <v>193</v>
      </c>
      <c r="F1615" s="77" t="s">
        <v>1327</v>
      </c>
      <c r="G1615" s="77"/>
      <c r="H1615" s="77" t="s">
        <v>1011</v>
      </c>
      <c r="I1615" s="77">
        <v>2</v>
      </c>
      <c r="J1615" s="78">
        <v>43859</v>
      </c>
      <c r="K1615" s="77" t="s">
        <v>821</v>
      </c>
      <c r="L1615" s="47" t="s">
        <v>3</v>
      </c>
      <c r="M1615" s="77" t="s">
        <v>823</v>
      </c>
      <c r="N1615" s="79">
        <v>1</v>
      </c>
      <c r="O1615" s="79">
        <v>0</v>
      </c>
      <c r="P1615" s="43" t="s">
        <v>1420</v>
      </c>
      <c r="Q1615" s="43" t="s">
        <v>1101</v>
      </c>
      <c r="R1615" s="43" t="s">
        <v>376</v>
      </c>
      <c r="S1615" s="77"/>
      <c r="T1615" s="77"/>
      <c r="U1615" s="77"/>
      <c r="AD1615" s="47" t="s">
        <v>1037</v>
      </c>
      <c r="AE1615" s="47">
        <f t="shared" si="149"/>
        <v>1</v>
      </c>
      <c r="AF1615" s="47">
        <f t="shared" si="150"/>
        <v>0</v>
      </c>
      <c r="AG1615" s="47">
        <f t="shared" si="151"/>
        <v>0</v>
      </c>
      <c r="AH1615" s="47" t="s">
        <v>1101</v>
      </c>
      <c r="AI1615" s="47" t="s">
        <v>1159</v>
      </c>
      <c r="AJ1615" s="47" t="s">
        <v>376</v>
      </c>
      <c r="AK1615" s="47" t="s">
        <v>658</v>
      </c>
      <c r="AL1615" s="47" t="s">
        <v>1101</v>
      </c>
      <c r="AM1615" s="47" t="s">
        <v>1159</v>
      </c>
      <c r="AN1615" s="47" t="s">
        <v>376</v>
      </c>
      <c r="AO1615" s="47" t="s">
        <v>658</v>
      </c>
      <c r="AQ1615" s="47">
        <v>2</v>
      </c>
      <c r="AS1615" s="47">
        <v>1</v>
      </c>
      <c r="AU1615" s="47" t="s">
        <v>376</v>
      </c>
      <c r="AW1615" s="47" t="s">
        <v>30</v>
      </c>
      <c r="AZ1615" s="47" t="s">
        <v>30</v>
      </c>
      <c r="BB1615" s="80"/>
      <c r="BF1615" s="47">
        <v>1</v>
      </c>
      <c r="BG1615" s="47">
        <v>1</v>
      </c>
      <c r="BH1615" s="47">
        <v>1</v>
      </c>
      <c r="BI1615" s="47" t="s">
        <v>821</v>
      </c>
      <c r="BJ1615" s="47" t="s">
        <v>823</v>
      </c>
      <c r="BK1615" s="47">
        <v>2020</v>
      </c>
      <c r="BL1615" s="43" t="str">
        <f t="shared" si="152"/>
        <v>2020Manchester United</v>
      </c>
      <c r="BM1615" s="49" t="s">
        <v>823</v>
      </c>
      <c r="BV1615" s="47" t="s">
        <v>376</v>
      </c>
      <c r="BW1615" s="47" t="s">
        <v>376</v>
      </c>
      <c r="BZ1615" s="50"/>
      <c r="CA1615" s="50"/>
      <c r="CB1615" s="88" t="str">
        <f t="shared" si="153"/>
        <v>20200129</v>
      </c>
    </row>
    <row r="1616" spans="1:80" s="47" customFormat="1" ht="13.35" customHeight="1" x14ac:dyDescent="0.2">
      <c r="A1616" s="47">
        <v>3</v>
      </c>
      <c r="B1616" s="47">
        <v>1</v>
      </c>
      <c r="C1616" s="47">
        <v>2020</v>
      </c>
      <c r="D1616" s="47" t="s">
        <v>658</v>
      </c>
      <c r="E1616" s="77" t="s">
        <v>193</v>
      </c>
      <c r="F1616" s="77" t="s">
        <v>1327</v>
      </c>
      <c r="G1616" s="77"/>
      <c r="H1616" s="77" t="s">
        <v>40</v>
      </c>
      <c r="I1616" s="77"/>
      <c r="J1616" s="78">
        <v>43891</v>
      </c>
      <c r="K1616" s="77" t="s">
        <v>823</v>
      </c>
      <c r="L1616" s="47" t="s">
        <v>3</v>
      </c>
      <c r="M1616" s="77" t="s">
        <v>806</v>
      </c>
      <c r="N1616" s="79">
        <v>2</v>
      </c>
      <c r="O1616" s="79">
        <v>1</v>
      </c>
      <c r="P1616" s="77" t="s">
        <v>1415</v>
      </c>
      <c r="Q1616" s="77" t="s">
        <v>1017</v>
      </c>
      <c r="R1616" s="47" t="s">
        <v>376</v>
      </c>
      <c r="S1616" s="77"/>
      <c r="T1616" s="77"/>
      <c r="U1616" s="77"/>
      <c r="AE1616" s="47">
        <f t="shared" si="149"/>
        <v>1</v>
      </c>
      <c r="AF1616" s="47">
        <f t="shared" si="150"/>
        <v>0</v>
      </c>
      <c r="AG1616" s="47">
        <f t="shared" si="151"/>
        <v>0</v>
      </c>
      <c r="AH1616" s="47" t="s">
        <v>1101</v>
      </c>
      <c r="AI1616" s="47" t="s">
        <v>1159</v>
      </c>
      <c r="AJ1616" s="47" t="s">
        <v>376</v>
      </c>
      <c r="AK1616" s="47" t="s">
        <v>658</v>
      </c>
      <c r="AL1616" s="47" t="s">
        <v>1111</v>
      </c>
      <c r="AM1616" s="47" t="s">
        <v>1126</v>
      </c>
      <c r="AN1616" s="47" t="s">
        <v>376</v>
      </c>
      <c r="AO1616" s="47" t="s">
        <v>658</v>
      </c>
      <c r="AQ1616" s="47">
        <v>1</v>
      </c>
      <c r="AS1616" s="47" t="s">
        <v>1393</v>
      </c>
      <c r="AU1616" s="47" t="s">
        <v>376</v>
      </c>
      <c r="AW1616" s="47" t="s">
        <v>30</v>
      </c>
      <c r="AZ1616" s="81" t="s">
        <v>30</v>
      </c>
      <c r="BB1616" s="80" t="s">
        <v>30</v>
      </c>
      <c r="BC1616" s="47" t="s">
        <v>30</v>
      </c>
      <c r="BF1616" s="47">
        <v>1</v>
      </c>
      <c r="BG1616" s="47">
        <v>1</v>
      </c>
      <c r="BH1616" s="47">
        <v>1</v>
      </c>
      <c r="BI1616" s="47" t="s">
        <v>823</v>
      </c>
      <c r="BJ1616" s="47" t="s">
        <v>806</v>
      </c>
      <c r="BK1616" s="47">
        <v>2020</v>
      </c>
      <c r="BL1616" s="43" t="str">
        <f t="shared" si="152"/>
        <v>2020Manchester City</v>
      </c>
      <c r="BM1616" s="49" t="s">
        <v>1017</v>
      </c>
      <c r="BV1616" s="47" t="s">
        <v>376</v>
      </c>
      <c r="BW1616" s="47" t="s">
        <v>376</v>
      </c>
      <c r="BZ1616" s="50"/>
      <c r="CA1616" s="50"/>
      <c r="CB1616" s="88" t="str">
        <f t="shared" si="153"/>
        <v>20200301</v>
      </c>
    </row>
    <row r="1617" spans="1:80" s="47" customFormat="1" ht="13.35" customHeight="1" x14ac:dyDescent="0.2">
      <c r="A1617" s="47">
        <v>3</v>
      </c>
      <c r="B1617" s="47">
        <v>1</v>
      </c>
      <c r="C1617" s="47">
        <v>2020</v>
      </c>
      <c r="D1617" s="47" t="s">
        <v>658</v>
      </c>
      <c r="E1617" s="77" t="s">
        <v>193</v>
      </c>
      <c r="F1617" s="77" t="s">
        <v>1327</v>
      </c>
      <c r="G1617" s="77"/>
      <c r="H1617" s="77" t="s">
        <v>40</v>
      </c>
      <c r="I1617" s="77"/>
      <c r="J1617" s="78">
        <v>43891</v>
      </c>
      <c r="K1617" s="77" t="s">
        <v>806</v>
      </c>
      <c r="L1617" s="47" t="s">
        <v>4</v>
      </c>
      <c r="M1617" s="77" t="s">
        <v>823</v>
      </c>
      <c r="N1617" s="79">
        <v>1</v>
      </c>
      <c r="O1617" s="79">
        <v>2</v>
      </c>
      <c r="P1617" s="77" t="s">
        <v>1415</v>
      </c>
      <c r="Q1617" s="77" t="s">
        <v>1017</v>
      </c>
      <c r="R1617" s="47" t="s">
        <v>376</v>
      </c>
      <c r="S1617" s="77"/>
      <c r="T1617" s="77"/>
      <c r="U1617" s="77"/>
      <c r="AE1617" s="47">
        <f t="shared" si="149"/>
        <v>0</v>
      </c>
      <c r="AF1617" s="47">
        <f t="shared" si="150"/>
        <v>0</v>
      </c>
      <c r="AG1617" s="47">
        <f t="shared" si="151"/>
        <v>1</v>
      </c>
      <c r="AH1617" s="47" t="s">
        <v>1111</v>
      </c>
      <c r="AI1617" s="47" t="s">
        <v>1126</v>
      </c>
      <c r="AJ1617" s="47" t="s">
        <v>376</v>
      </c>
      <c r="AK1617" s="47" t="s">
        <v>658</v>
      </c>
      <c r="AL1617" s="47" t="s">
        <v>1101</v>
      </c>
      <c r="AM1617" s="47" t="s">
        <v>1159</v>
      </c>
      <c r="AN1617" s="47" t="s">
        <v>376</v>
      </c>
      <c r="AO1617" s="47" t="s">
        <v>658</v>
      </c>
      <c r="AQ1617" s="47">
        <v>1</v>
      </c>
      <c r="AS1617" s="47">
        <v>1</v>
      </c>
      <c r="AU1617" s="47" t="s">
        <v>376</v>
      </c>
      <c r="AW1617" s="47" t="s">
        <v>30</v>
      </c>
      <c r="AZ1617" s="47" t="s">
        <v>30</v>
      </c>
      <c r="BB1617" s="80"/>
      <c r="BC1617" s="47" t="s">
        <v>30</v>
      </c>
      <c r="BF1617" s="47">
        <v>1</v>
      </c>
      <c r="BG1617" s="47">
        <v>1</v>
      </c>
      <c r="BH1617" s="47">
        <v>1</v>
      </c>
      <c r="BI1617" s="47" t="s">
        <v>806</v>
      </c>
      <c r="BJ1617" s="47" t="s">
        <v>823</v>
      </c>
      <c r="BK1617" s="47">
        <v>2020</v>
      </c>
      <c r="BL1617" s="43" t="str">
        <f t="shared" si="152"/>
        <v>2020Aston Villa</v>
      </c>
      <c r="BM1617" s="49" t="s">
        <v>1017</v>
      </c>
      <c r="BV1617" s="47" t="s">
        <v>376</v>
      </c>
      <c r="BW1617" s="47" t="s">
        <v>376</v>
      </c>
      <c r="BZ1617" s="50"/>
      <c r="CA1617" s="50"/>
      <c r="CB1617" s="88" t="str">
        <f t="shared" si="153"/>
        <v>20200301</v>
      </c>
    </row>
    <row r="1618" spans="1:80" s="47" customFormat="1" ht="13.35" customHeight="1" x14ac:dyDescent="0.2">
      <c r="A1618" s="47">
        <v>7</v>
      </c>
      <c r="B1618" s="47">
        <v>18</v>
      </c>
      <c r="C1618" s="47">
        <v>2020</v>
      </c>
      <c r="D1618" s="47" t="s">
        <v>658</v>
      </c>
      <c r="E1618" s="77" t="s">
        <v>193</v>
      </c>
      <c r="F1618" s="77" t="s">
        <v>1010</v>
      </c>
      <c r="G1618" s="77"/>
      <c r="H1618" s="77" t="s">
        <v>1011</v>
      </c>
      <c r="I1618" s="77"/>
      <c r="J1618" s="78">
        <v>44030</v>
      </c>
      <c r="K1618" s="77" t="s">
        <v>587</v>
      </c>
      <c r="L1618" s="47" t="s">
        <v>3</v>
      </c>
      <c r="M1618" s="77" t="s">
        <v>823</v>
      </c>
      <c r="N1618" s="79">
        <v>2</v>
      </c>
      <c r="O1618" s="79">
        <v>0</v>
      </c>
      <c r="P1618" s="77" t="s">
        <v>1415</v>
      </c>
      <c r="Q1618" s="77" t="s">
        <v>1017</v>
      </c>
      <c r="R1618" s="47" t="s">
        <v>376</v>
      </c>
      <c r="S1618" s="77"/>
      <c r="T1618" s="77"/>
      <c r="U1618" s="77"/>
      <c r="AE1618" s="47">
        <f t="shared" si="149"/>
        <v>1</v>
      </c>
      <c r="AF1618" s="47">
        <f t="shared" si="150"/>
        <v>0</v>
      </c>
      <c r="AG1618" s="47">
        <f t="shared" si="151"/>
        <v>0</v>
      </c>
      <c r="AH1618" s="47" t="s">
        <v>1017</v>
      </c>
      <c r="AI1618" s="47" t="s">
        <v>1018</v>
      </c>
      <c r="AJ1618" s="47" t="s">
        <v>376</v>
      </c>
      <c r="AK1618" s="47" t="s">
        <v>658</v>
      </c>
      <c r="AL1618" s="47" t="s">
        <v>1101</v>
      </c>
      <c r="AM1618" s="47" t="s">
        <v>1159</v>
      </c>
      <c r="AN1618" s="47" t="s">
        <v>376</v>
      </c>
      <c r="AO1618" s="47" t="s">
        <v>658</v>
      </c>
      <c r="AQ1618" s="47">
        <v>2</v>
      </c>
      <c r="AU1618" s="47" t="s">
        <v>376</v>
      </c>
      <c r="AW1618" s="47" t="s">
        <v>30</v>
      </c>
      <c r="AY1618" s="47" t="s">
        <v>30</v>
      </c>
      <c r="BB1618" s="80"/>
      <c r="BF1618" s="47">
        <v>1</v>
      </c>
      <c r="BG1618" s="47">
        <v>1</v>
      </c>
      <c r="BH1618" s="47">
        <v>1</v>
      </c>
      <c r="BI1618" s="47" t="s">
        <v>587</v>
      </c>
      <c r="BJ1618" s="47" t="s">
        <v>823</v>
      </c>
      <c r="BK1618" s="47">
        <v>2020</v>
      </c>
      <c r="BL1618" s="43" t="str">
        <f t="shared" si="152"/>
        <v>2020Arsenal</v>
      </c>
      <c r="BM1618" s="49" t="s">
        <v>1017</v>
      </c>
      <c r="BV1618" s="47" t="s">
        <v>376</v>
      </c>
      <c r="BW1618" s="47" t="s">
        <v>376</v>
      </c>
      <c r="BZ1618" s="50"/>
      <c r="CA1618" s="50"/>
      <c r="CB1618" s="88" t="str">
        <f t="shared" si="153"/>
        <v>20200718</v>
      </c>
    </row>
    <row r="1619" spans="1:80" s="47" customFormat="1" ht="13.35" customHeight="1" x14ac:dyDescent="0.2">
      <c r="A1619" s="47">
        <v>7</v>
      </c>
      <c r="B1619" s="47">
        <v>18</v>
      </c>
      <c r="C1619" s="47">
        <v>2020</v>
      </c>
      <c r="D1619" s="47" t="s">
        <v>658</v>
      </c>
      <c r="E1619" s="77" t="s">
        <v>193</v>
      </c>
      <c r="F1619" s="77" t="s">
        <v>1010</v>
      </c>
      <c r="G1619" s="77"/>
      <c r="H1619" s="77" t="s">
        <v>1011</v>
      </c>
      <c r="I1619" s="77"/>
      <c r="J1619" s="78">
        <v>44030</v>
      </c>
      <c r="K1619" s="77" t="s">
        <v>823</v>
      </c>
      <c r="L1619" s="47" t="s">
        <v>4</v>
      </c>
      <c r="M1619" s="77" t="s">
        <v>587</v>
      </c>
      <c r="N1619" s="79">
        <v>0</v>
      </c>
      <c r="O1619" s="79">
        <v>2</v>
      </c>
      <c r="P1619" s="77" t="s">
        <v>1415</v>
      </c>
      <c r="Q1619" s="77" t="s">
        <v>1017</v>
      </c>
      <c r="R1619" s="47" t="s">
        <v>376</v>
      </c>
      <c r="S1619" s="77"/>
      <c r="T1619" s="77"/>
      <c r="U1619" s="77"/>
      <c r="AE1619" s="47">
        <f t="shared" si="149"/>
        <v>0</v>
      </c>
      <c r="AF1619" s="47">
        <f t="shared" si="150"/>
        <v>0</v>
      </c>
      <c r="AG1619" s="47">
        <f t="shared" si="151"/>
        <v>1</v>
      </c>
      <c r="AH1619" s="47" t="s">
        <v>1101</v>
      </c>
      <c r="AI1619" s="47" t="s">
        <v>1159</v>
      </c>
      <c r="AJ1619" s="47" t="s">
        <v>376</v>
      </c>
      <c r="AK1619" s="47" t="s">
        <v>658</v>
      </c>
      <c r="AL1619" s="47" t="s">
        <v>1017</v>
      </c>
      <c r="AM1619" s="47" t="s">
        <v>1018</v>
      </c>
      <c r="AN1619" s="47" t="s">
        <v>376</v>
      </c>
      <c r="AO1619" s="47" t="s">
        <v>658</v>
      </c>
      <c r="AQ1619" s="47">
        <v>2</v>
      </c>
      <c r="AS1619" s="47">
        <v>1</v>
      </c>
      <c r="AU1619" s="47" t="s">
        <v>376</v>
      </c>
      <c r="AW1619" s="47" t="s">
        <v>30</v>
      </c>
      <c r="AY1619" s="47" t="s">
        <v>30</v>
      </c>
      <c r="BB1619" s="80"/>
      <c r="BF1619" s="47">
        <v>1</v>
      </c>
      <c r="BG1619" s="47">
        <v>1</v>
      </c>
      <c r="BH1619" s="47">
        <v>1</v>
      </c>
      <c r="BI1619" s="47" t="s">
        <v>823</v>
      </c>
      <c r="BJ1619" s="47" t="s">
        <v>587</v>
      </c>
      <c r="BK1619" s="47">
        <v>2020</v>
      </c>
      <c r="BL1619" s="43" t="str">
        <f t="shared" si="152"/>
        <v>2020Manchester City</v>
      </c>
      <c r="BM1619" s="49" t="s">
        <v>1017</v>
      </c>
      <c r="BV1619" s="47" t="s">
        <v>376</v>
      </c>
      <c r="BW1619" s="47" t="s">
        <v>376</v>
      </c>
      <c r="BZ1619" s="50"/>
      <c r="CA1619" s="50"/>
      <c r="CB1619" s="88" t="str">
        <f t="shared" si="153"/>
        <v>20200718</v>
      </c>
    </row>
    <row r="1620" spans="1:80" s="47" customFormat="1" ht="13.35" customHeight="1" x14ac:dyDescent="0.2">
      <c r="A1620" s="47">
        <v>7</v>
      </c>
      <c r="B1620" s="47">
        <v>19</v>
      </c>
      <c r="C1620" s="47">
        <v>2020</v>
      </c>
      <c r="D1620" s="47" t="s">
        <v>658</v>
      </c>
      <c r="E1620" s="77" t="s">
        <v>193</v>
      </c>
      <c r="F1620" s="77" t="s">
        <v>1010</v>
      </c>
      <c r="G1620" s="77"/>
      <c r="H1620" s="77" t="s">
        <v>1011</v>
      </c>
      <c r="I1620" s="77"/>
      <c r="J1620" s="78">
        <v>44031</v>
      </c>
      <c r="K1620" s="77" t="s">
        <v>816</v>
      </c>
      <c r="L1620" s="47" t="s">
        <v>3</v>
      </c>
      <c r="M1620" s="77" t="s">
        <v>821</v>
      </c>
      <c r="N1620" s="79">
        <v>3</v>
      </c>
      <c r="O1620" s="79">
        <v>1</v>
      </c>
      <c r="P1620" s="77" t="s">
        <v>1415</v>
      </c>
      <c r="Q1620" s="77" t="s">
        <v>1017</v>
      </c>
      <c r="R1620" s="47" t="s">
        <v>376</v>
      </c>
      <c r="S1620" s="77"/>
      <c r="T1620" s="77"/>
      <c r="U1620" s="77"/>
      <c r="AE1620" s="47">
        <f t="shared" si="149"/>
        <v>1</v>
      </c>
      <c r="AF1620" s="47">
        <f t="shared" si="150"/>
        <v>0</v>
      </c>
      <c r="AG1620" s="47">
        <f t="shared" si="151"/>
        <v>0</v>
      </c>
      <c r="AH1620" s="47" t="s">
        <v>1017</v>
      </c>
      <c r="AI1620" s="47" t="s">
        <v>1018</v>
      </c>
      <c r="AJ1620" s="47" t="s">
        <v>376</v>
      </c>
      <c r="AK1620" s="47" t="s">
        <v>658</v>
      </c>
      <c r="AL1620" s="47" t="s">
        <v>1101</v>
      </c>
      <c r="AM1620" s="47" t="s">
        <v>1159</v>
      </c>
      <c r="AN1620" s="47" t="s">
        <v>376</v>
      </c>
      <c r="AO1620" s="47" t="s">
        <v>658</v>
      </c>
      <c r="AQ1620" s="47">
        <v>2</v>
      </c>
      <c r="AU1620" s="47" t="s">
        <v>376</v>
      </c>
      <c r="AW1620" s="47" t="s">
        <v>30</v>
      </c>
      <c r="AY1620" s="47" t="s">
        <v>30</v>
      </c>
      <c r="BB1620" s="80"/>
      <c r="BF1620" s="47">
        <v>1</v>
      </c>
      <c r="BG1620" s="47">
        <v>1</v>
      </c>
      <c r="BH1620" s="47">
        <v>1</v>
      </c>
      <c r="BI1620" s="47" t="s">
        <v>816</v>
      </c>
      <c r="BJ1620" s="47" t="s">
        <v>821</v>
      </c>
      <c r="BK1620" s="47">
        <v>2020</v>
      </c>
      <c r="BL1620" s="43" t="str">
        <f t="shared" si="152"/>
        <v>2020Chelsea</v>
      </c>
      <c r="BM1620" s="49" t="s">
        <v>1017</v>
      </c>
      <c r="BV1620" s="47" t="s">
        <v>376</v>
      </c>
      <c r="BW1620" s="47" t="s">
        <v>376</v>
      </c>
      <c r="BZ1620" s="50"/>
      <c r="CA1620" s="50"/>
      <c r="CB1620" s="88" t="str">
        <f t="shared" si="153"/>
        <v>20200719</v>
      </c>
    </row>
    <row r="1621" spans="1:80" s="47" customFormat="1" ht="13.35" customHeight="1" x14ac:dyDescent="0.2">
      <c r="A1621" s="47">
        <v>7</v>
      </c>
      <c r="B1621" s="47">
        <v>19</v>
      </c>
      <c r="C1621" s="47">
        <v>2020</v>
      </c>
      <c r="D1621" s="47" t="s">
        <v>658</v>
      </c>
      <c r="E1621" s="77" t="s">
        <v>193</v>
      </c>
      <c r="F1621" s="77" t="s">
        <v>1010</v>
      </c>
      <c r="G1621" s="77"/>
      <c r="H1621" s="77" t="s">
        <v>1011</v>
      </c>
      <c r="I1621" s="77"/>
      <c r="J1621" s="78">
        <v>44031</v>
      </c>
      <c r="K1621" s="77" t="s">
        <v>821</v>
      </c>
      <c r="L1621" s="47" t="s">
        <v>4</v>
      </c>
      <c r="M1621" s="77" t="s">
        <v>816</v>
      </c>
      <c r="N1621" s="79">
        <v>1</v>
      </c>
      <c r="O1621" s="79">
        <v>3</v>
      </c>
      <c r="P1621" s="77" t="s">
        <v>1415</v>
      </c>
      <c r="Q1621" s="77" t="s">
        <v>1017</v>
      </c>
      <c r="R1621" s="47" t="s">
        <v>376</v>
      </c>
      <c r="S1621" s="77"/>
      <c r="T1621" s="77"/>
      <c r="U1621" s="77"/>
      <c r="AE1621" s="47">
        <f t="shared" si="149"/>
        <v>0</v>
      </c>
      <c r="AF1621" s="47">
        <f t="shared" si="150"/>
        <v>0</v>
      </c>
      <c r="AG1621" s="47">
        <f t="shared" si="151"/>
        <v>1</v>
      </c>
      <c r="AH1621" s="47" t="s">
        <v>1101</v>
      </c>
      <c r="AI1621" s="47" t="s">
        <v>1159</v>
      </c>
      <c r="AJ1621" s="47" t="s">
        <v>376</v>
      </c>
      <c r="AK1621" s="47" t="s">
        <v>658</v>
      </c>
      <c r="AL1621" s="47" t="s">
        <v>1017</v>
      </c>
      <c r="AM1621" s="47" t="s">
        <v>1018</v>
      </c>
      <c r="AN1621" s="47" t="s">
        <v>376</v>
      </c>
      <c r="AO1621" s="47" t="s">
        <v>658</v>
      </c>
      <c r="AQ1621" s="47">
        <v>2</v>
      </c>
      <c r="AS1621" s="47">
        <v>1</v>
      </c>
      <c r="AU1621" s="47" t="s">
        <v>376</v>
      </c>
      <c r="AW1621" s="47" t="s">
        <v>30</v>
      </c>
      <c r="AY1621" s="47" t="s">
        <v>30</v>
      </c>
      <c r="BB1621" s="80"/>
      <c r="BF1621" s="47">
        <v>1</v>
      </c>
      <c r="BG1621" s="47">
        <v>1</v>
      </c>
      <c r="BH1621" s="47">
        <v>1</v>
      </c>
      <c r="BI1621" s="47" t="s">
        <v>821</v>
      </c>
      <c r="BJ1621" s="47" t="s">
        <v>816</v>
      </c>
      <c r="BK1621" s="47">
        <v>2020</v>
      </c>
      <c r="BL1621" s="43" t="str">
        <f t="shared" si="152"/>
        <v>2020Manchester United</v>
      </c>
      <c r="BM1621" s="49" t="s">
        <v>1017</v>
      </c>
      <c r="BV1621" s="47" t="s">
        <v>376</v>
      </c>
      <c r="BW1621" s="47" t="s">
        <v>376</v>
      </c>
      <c r="BZ1621" s="50"/>
      <c r="CA1621" s="50"/>
      <c r="CB1621" s="88" t="str">
        <f t="shared" si="153"/>
        <v>20200719</v>
      </c>
    </row>
    <row r="1622" spans="1:80" s="47" customFormat="1" ht="13.35" customHeight="1" x14ac:dyDescent="0.2">
      <c r="A1622" s="47">
        <v>8</v>
      </c>
      <c r="B1622" s="47">
        <v>1</v>
      </c>
      <c r="C1622" s="47">
        <v>2020</v>
      </c>
      <c r="D1622" s="47" t="s">
        <v>658</v>
      </c>
      <c r="E1622" s="77" t="s">
        <v>193</v>
      </c>
      <c r="F1622" s="77" t="s">
        <v>1010</v>
      </c>
      <c r="G1622" s="77"/>
      <c r="H1622" s="77" t="s">
        <v>40</v>
      </c>
      <c r="I1622" s="77"/>
      <c r="J1622" s="78">
        <v>44044</v>
      </c>
      <c r="K1622" s="77" t="s">
        <v>587</v>
      </c>
      <c r="L1622" s="47" t="s">
        <v>3</v>
      </c>
      <c r="M1622" s="77" t="s">
        <v>816</v>
      </c>
      <c r="N1622" s="79">
        <v>2</v>
      </c>
      <c r="O1622" s="79">
        <v>1</v>
      </c>
      <c r="P1622" s="77" t="s">
        <v>1415</v>
      </c>
      <c r="Q1622" s="77" t="s">
        <v>1017</v>
      </c>
      <c r="R1622" s="47" t="s">
        <v>376</v>
      </c>
      <c r="S1622" s="77"/>
      <c r="T1622" s="77"/>
      <c r="U1622" s="77"/>
      <c r="AE1622" s="47">
        <f t="shared" si="149"/>
        <v>1</v>
      </c>
      <c r="AF1622" s="47">
        <f t="shared" si="150"/>
        <v>0</v>
      </c>
      <c r="AG1622" s="47">
        <f t="shared" si="151"/>
        <v>0</v>
      </c>
      <c r="AH1622" s="47" t="s">
        <v>1017</v>
      </c>
      <c r="AI1622" s="47" t="s">
        <v>1018</v>
      </c>
      <c r="AJ1622" s="47" t="s">
        <v>376</v>
      </c>
      <c r="AK1622" s="47" t="s">
        <v>658</v>
      </c>
      <c r="AL1622" s="47" t="s">
        <v>1017</v>
      </c>
      <c r="AM1622" s="47" t="s">
        <v>1018</v>
      </c>
      <c r="AN1622" s="47" t="s">
        <v>376</v>
      </c>
      <c r="AO1622" s="47" t="s">
        <v>658</v>
      </c>
      <c r="AQ1622" s="47">
        <v>1</v>
      </c>
      <c r="AS1622" s="47" t="s">
        <v>1393</v>
      </c>
      <c r="AU1622" s="47" t="s">
        <v>376</v>
      </c>
      <c r="AW1622" s="47" t="s">
        <v>30</v>
      </c>
      <c r="AY1622" s="81" t="s">
        <v>30</v>
      </c>
      <c r="BB1622" s="80" t="s">
        <v>30</v>
      </c>
      <c r="BC1622" s="47" t="s">
        <v>30</v>
      </c>
      <c r="BF1622" s="47">
        <v>1</v>
      </c>
      <c r="BG1622" s="47">
        <v>1</v>
      </c>
      <c r="BH1622" s="47">
        <v>1</v>
      </c>
      <c r="BI1622" s="47" t="s">
        <v>587</v>
      </c>
      <c r="BJ1622" s="47" t="s">
        <v>816</v>
      </c>
      <c r="BK1622" s="47">
        <v>2020</v>
      </c>
      <c r="BL1622" s="43" t="str">
        <f t="shared" si="152"/>
        <v>2020Arsenal</v>
      </c>
      <c r="BM1622" s="49" t="s">
        <v>1017</v>
      </c>
      <c r="BV1622" s="47" t="s">
        <v>376</v>
      </c>
      <c r="BW1622" s="47" t="s">
        <v>376</v>
      </c>
      <c r="BZ1622" s="50"/>
      <c r="CA1622" s="50"/>
      <c r="CB1622" s="88" t="str">
        <f t="shared" si="153"/>
        <v>20200801</v>
      </c>
    </row>
    <row r="1623" spans="1:80" s="47" customFormat="1" ht="13.35" customHeight="1" x14ac:dyDescent="0.2">
      <c r="A1623" s="47">
        <v>8</v>
      </c>
      <c r="B1623" s="47">
        <v>1</v>
      </c>
      <c r="C1623" s="47">
        <v>2020</v>
      </c>
      <c r="D1623" s="47" t="s">
        <v>658</v>
      </c>
      <c r="E1623" s="77" t="s">
        <v>193</v>
      </c>
      <c r="F1623" s="77" t="s">
        <v>1010</v>
      </c>
      <c r="G1623" s="77"/>
      <c r="H1623" s="77" t="s">
        <v>40</v>
      </c>
      <c r="I1623" s="77"/>
      <c r="J1623" s="78">
        <v>44044</v>
      </c>
      <c r="K1623" s="77" t="s">
        <v>816</v>
      </c>
      <c r="L1623" s="47" t="s">
        <v>4</v>
      </c>
      <c r="M1623" s="77" t="s">
        <v>587</v>
      </c>
      <c r="N1623" s="79">
        <v>1</v>
      </c>
      <c r="O1623" s="79">
        <v>2</v>
      </c>
      <c r="P1623" s="77" t="s">
        <v>1415</v>
      </c>
      <c r="Q1623" s="77" t="s">
        <v>1017</v>
      </c>
      <c r="R1623" s="47" t="s">
        <v>376</v>
      </c>
      <c r="S1623" s="77"/>
      <c r="T1623" s="77"/>
      <c r="U1623" s="77"/>
      <c r="AE1623" s="47">
        <f t="shared" si="149"/>
        <v>0</v>
      </c>
      <c r="AF1623" s="47">
        <f t="shared" si="150"/>
        <v>0</v>
      </c>
      <c r="AG1623" s="47">
        <f t="shared" si="151"/>
        <v>1</v>
      </c>
      <c r="AH1623" s="47" t="s">
        <v>1017</v>
      </c>
      <c r="AI1623" s="47" t="s">
        <v>1018</v>
      </c>
      <c r="AJ1623" s="47" t="s">
        <v>376</v>
      </c>
      <c r="AK1623" s="47" t="s">
        <v>658</v>
      </c>
      <c r="AL1623" s="47" t="s">
        <v>1017</v>
      </c>
      <c r="AM1623" s="47" t="s">
        <v>1018</v>
      </c>
      <c r="AN1623" s="47" t="s">
        <v>376</v>
      </c>
      <c r="AO1623" s="47" t="s">
        <v>658</v>
      </c>
      <c r="AQ1623" s="47">
        <v>1</v>
      </c>
      <c r="AS1623" s="47">
        <v>1</v>
      </c>
      <c r="AU1623" s="47" t="s">
        <v>376</v>
      </c>
      <c r="AW1623" s="47" t="s">
        <v>30</v>
      </c>
      <c r="AY1623" s="47" t="s">
        <v>30</v>
      </c>
      <c r="BB1623" s="80"/>
      <c r="BC1623" s="47" t="s">
        <v>30</v>
      </c>
      <c r="BF1623" s="47">
        <v>1</v>
      </c>
      <c r="BG1623" s="47">
        <v>1</v>
      </c>
      <c r="BH1623" s="47">
        <v>1</v>
      </c>
      <c r="BI1623" s="47" t="s">
        <v>816</v>
      </c>
      <c r="BJ1623" s="47" t="s">
        <v>587</v>
      </c>
      <c r="BK1623" s="47">
        <v>2020</v>
      </c>
      <c r="BL1623" s="43" t="str">
        <f t="shared" si="152"/>
        <v>2020Chelsea</v>
      </c>
      <c r="BM1623" s="49" t="s">
        <v>1017</v>
      </c>
      <c r="BV1623" s="47" t="s">
        <v>376</v>
      </c>
      <c r="BW1623" s="47" t="s">
        <v>376</v>
      </c>
      <c r="BZ1623" s="50"/>
      <c r="CA1623" s="50"/>
      <c r="CB1623" s="88" t="str">
        <f t="shared" si="153"/>
        <v>20200801</v>
      </c>
    </row>
    <row r="1624" spans="1:80" s="47" customFormat="1" ht="13.35" customHeight="1" x14ac:dyDescent="0.2">
      <c r="A1624" s="47">
        <v>1</v>
      </c>
      <c r="B1624" s="47">
        <v>5</v>
      </c>
      <c r="C1624" s="47">
        <v>2021</v>
      </c>
      <c r="D1624" s="47" t="s">
        <v>658</v>
      </c>
      <c r="E1624" s="82" t="s">
        <v>190</v>
      </c>
      <c r="F1624" s="82" t="s">
        <v>1327</v>
      </c>
      <c r="G1624" s="82"/>
      <c r="H1624" s="77" t="s">
        <v>1011</v>
      </c>
      <c r="I1624" s="77"/>
      <c r="J1624" s="78">
        <v>44201</v>
      </c>
      <c r="K1624" s="77" t="s">
        <v>813</v>
      </c>
      <c r="L1624" s="47" t="s">
        <v>3</v>
      </c>
      <c r="M1624" s="77" t="s">
        <v>795</v>
      </c>
      <c r="N1624" s="79">
        <v>2</v>
      </c>
      <c r="O1624" s="79">
        <v>0</v>
      </c>
      <c r="P1624" s="43" t="s">
        <v>1430</v>
      </c>
      <c r="Q1624" s="43" t="s">
        <v>1017</v>
      </c>
      <c r="R1624" s="43" t="s">
        <v>376</v>
      </c>
      <c r="S1624" s="77"/>
      <c r="T1624" s="77"/>
      <c r="U1624" s="77"/>
      <c r="AD1624" s="47" t="s">
        <v>1033</v>
      </c>
      <c r="AE1624" s="47">
        <f t="shared" si="149"/>
        <v>1</v>
      </c>
      <c r="AF1624" s="47">
        <f t="shared" si="150"/>
        <v>0</v>
      </c>
      <c r="AG1624" s="47">
        <f t="shared" si="151"/>
        <v>0</v>
      </c>
      <c r="AH1624" s="47" t="s">
        <v>1017</v>
      </c>
      <c r="AI1624" s="47" t="s">
        <v>1018</v>
      </c>
      <c r="AJ1624" s="47" t="s">
        <v>376</v>
      </c>
      <c r="AK1624" s="47" t="s">
        <v>658</v>
      </c>
      <c r="AL1624" s="47" t="s">
        <v>1017</v>
      </c>
      <c r="AM1624" s="47" t="s">
        <v>1018</v>
      </c>
      <c r="AN1624" s="47" t="s">
        <v>376</v>
      </c>
      <c r="AO1624" s="47" t="s">
        <v>658</v>
      </c>
      <c r="AQ1624" s="47">
        <v>2</v>
      </c>
      <c r="AU1624" s="47" t="s">
        <v>376</v>
      </c>
      <c r="AW1624" s="47" t="s">
        <v>30</v>
      </c>
      <c r="AZ1624" s="47" t="s">
        <v>30</v>
      </c>
      <c r="BB1624" s="80"/>
      <c r="BF1624" s="47">
        <v>1</v>
      </c>
      <c r="BG1624" s="47">
        <v>1</v>
      </c>
      <c r="BH1624" s="47">
        <v>2</v>
      </c>
      <c r="BI1624" s="47" t="s">
        <v>813</v>
      </c>
      <c r="BJ1624" s="47" t="s">
        <v>795</v>
      </c>
      <c r="BK1624" s="47">
        <v>2021</v>
      </c>
      <c r="BL1624" s="43" t="str">
        <f t="shared" si="152"/>
        <v>2021Tottenham Hotspur</v>
      </c>
      <c r="BM1624" s="49" t="s">
        <v>813</v>
      </c>
      <c r="BV1624" s="47" t="s">
        <v>376</v>
      </c>
      <c r="BW1624" s="47" t="s">
        <v>376</v>
      </c>
      <c r="BZ1624" s="50"/>
      <c r="CA1624" s="50"/>
      <c r="CB1624" s="88" t="str">
        <f t="shared" si="153"/>
        <v>20210105</v>
      </c>
    </row>
    <row r="1625" spans="1:80" s="47" customFormat="1" ht="13.35" customHeight="1" x14ac:dyDescent="0.2">
      <c r="A1625" s="47">
        <v>1</v>
      </c>
      <c r="B1625" s="47">
        <v>5</v>
      </c>
      <c r="C1625" s="47">
        <v>2021</v>
      </c>
      <c r="D1625" s="47" t="s">
        <v>658</v>
      </c>
      <c r="E1625" s="82" t="s">
        <v>190</v>
      </c>
      <c r="F1625" s="82" t="s">
        <v>1327</v>
      </c>
      <c r="G1625" s="82"/>
      <c r="H1625" s="77" t="s">
        <v>1011</v>
      </c>
      <c r="I1625" s="77"/>
      <c r="J1625" s="78">
        <v>44201</v>
      </c>
      <c r="K1625" s="77" t="s">
        <v>795</v>
      </c>
      <c r="L1625" s="47" t="s">
        <v>4</v>
      </c>
      <c r="M1625" s="77" t="s">
        <v>813</v>
      </c>
      <c r="N1625" s="79">
        <v>0</v>
      </c>
      <c r="O1625" s="79">
        <v>2</v>
      </c>
      <c r="P1625" s="43" t="s">
        <v>1430</v>
      </c>
      <c r="Q1625" s="43" t="s">
        <v>1017</v>
      </c>
      <c r="R1625" s="43" t="s">
        <v>376</v>
      </c>
      <c r="S1625" s="77"/>
      <c r="T1625" s="77"/>
      <c r="U1625" s="77"/>
      <c r="AD1625" s="47" t="s">
        <v>1037</v>
      </c>
      <c r="AE1625" s="47">
        <f t="shared" si="149"/>
        <v>0</v>
      </c>
      <c r="AF1625" s="47">
        <f t="shared" si="150"/>
        <v>0</v>
      </c>
      <c r="AG1625" s="47">
        <f t="shared" si="151"/>
        <v>1</v>
      </c>
      <c r="AH1625" s="47" t="s">
        <v>1017</v>
      </c>
      <c r="AI1625" s="47" t="s">
        <v>1018</v>
      </c>
      <c r="AJ1625" s="47" t="s">
        <v>376</v>
      </c>
      <c r="AK1625" s="47" t="s">
        <v>658</v>
      </c>
      <c r="AL1625" s="47" t="s">
        <v>1017</v>
      </c>
      <c r="AM1625" s="47" t="s">
        <v>1018</v>
      </c>
      <c r="AN1625" s="47" t="s">
        <v>376</v>
      </c>
      <c r="AO1625" s="47" t="s">
        <v>658</v>
      </c>
      <c r="AQ1625" s="47">
        <v>2</v>
      </c>
      <c r="AS1625" s="47">
        <v>1</v>
      </c>
      <c r="AU1625" s="47" t="s">
        <v>376</v>
      </c>
      <c r="AW1625" s="47" t="s">
        <v>30</v>
      </c>
      <c r="AZ1625" s="47" t="s">
        <v>30</v>
      </c>
      <c r="BB1625" s="80"/>
      <c r="BF1625" s="47">
        <v>1</v>
      </c>
      <c r="BG1625" s="47">
        <v>2</v>
      </c>
      <c r="BH1625" s="47">
        <v>1</v>
      </c>
      <c r="BI1625" s="47" t="s">
        <v>795</v>
      </c>
      <c r="BJ1625" s="47" t="s">
        <v>813</v>
      </c>
      <c r="BK1625" s="47">
        <v>2021</v>
      </c>
      <c r="BL1625" s="43" t="str">
        <f t="shared" si="152"/>
        <v>2021Brentford</v>
      </c>
      <c r="BM1625" s="49" t="s">
        <v>813</v>
      </c>
      <c r="BV1625" s="47" t="s">
        <v>376</v>
      </c>
      <c r="BW1625" s="47" t="s">
        <v>376</v>
      </c>
      <c r="BZ1625" s="50"/>
      <c r="CA1625" s="50"/>
      <c r="CB1625" s="88" t="str">
        <f t="shared" si="153"/>
        <v>20210105</v>
      </c>
    </row>
    <row r="1626" spans="1:80" s="47" customFormat="1" ht="13.35" customHeight="1" x14ac:dyDescent="0.2">
      <c r="A1626" s="47">
        <v>1</v>
      </c>
      <c r="B1626" s="47">
        <v>6</v>
      </c>
      <c r="C1626" s="47">
        <v>2021</v>
      </c>
      <c r="D1626" s="47" t="s">
        <v>658</v>
      </c>
      <c r="E1626" s="82" t="s">
        <v>190</v>
      </c>
      <c r="F1626" s="82" t="s">
        <v>1327</v>
      </c>
      <c r="G1626" s="82"/>
      <c r="H1626" s="77" t="s">
        <v>1011</v>
      </c>
      <c r="I1626" s="77"/>
      <c r="J1626" s="78">
        <v>44202</v>
      </c>
      <c r="K1626" s="77" t="s">
        <v>821</v>
      </c>
      <c r="L1626" s="47" t="s">
        <v>4</v>
      </c>
      <c r="M1626" s="77" t="s">
        <v>823</v>
      </c>
      <c r="N1626" s="79">
        <v>0</v>
      </c>
      <c r="O1626" s="79">
        <v>2</v>
      </c>
      <c r="P1626" s="43" t="s">
        <v>1246</v>
      </c>
      <c r="Q1626" s="43" t="s">
        <v>1101</v>
      </c>
      <c r="R1626" s="43" t="s">
        <v>376</v>
      </c>
      <c r="S1626" s="77"/>
      <c r="T1626" s="77"/>
      <c r="U1626" s="77"/>
      <c r="AD1626" s="47" t="s">
        <v>1033</v>
      </c>
      <c r="AE1626" s="47">
        <f t="shared" si="149"/>
        <v>0</v>
      </c>
      <c r="AF1626" s="47">
        <f t="shared" si="150"/>
        <v>0</v>
      </c>
      <c r="AG1626" s="47">
        <f t="shared" si="151"/>
        <v>1</v>
      </c>
      <c r="AH1626" s="47" t="s">
        <v>1101</v>
      </c>
      <c r="AI1626" s="47" t="s">
        <v>1159</v>
      </c>
      <c r="AJ1626" s="47" t="s">
        <v>376</v>
      </c>
      <c r="AK1626" s="47" t="s">
        <v>658</v>
      </c>
      <c r="AL1626" s="47" t="s">
        <v>1101</v>
      </c>
      <c r="AM1626" s="47" t="s">
        <v>1159</v>
      </c>
      <c r="AN1626" s="47" t="s">
        <v>376</v>
      </c>
      <c r="AO1626" s="47" t="s">
        <v>658</v>
      </c>
      <c r="AQ1626" s="47">
        <v>2</v>
      </c>
      <c r="AS1626" s="47">
        <v>1</v>
      </c>
      <c r="AU1626" s="47" t="s">
        <v>376</v>
      </c>
      <c r="AW1626" s="47" t="s">
        <v>30</v>
      </c>
      <c r="AZ1626" s="47" t="s">
        <v>30</v>
      </c>
      <c r="BB1626" s="80"/>
      <c r="BF1626" s="47">
        <v>1</v>
      </c>
      <c r="BG1626" s="47">
        <v>1</v>
      </c>
      <c r="BH1626" s="47">
        <v>1</v>
      </c>
      <c r="BI1626" s="47" t="s">
        <v>821</v>
      </c>
      <c r="BJ1626" s="47" t="s">
        <v>823</v>
      </c>
      <c r="BK1626" s="47">
        <v>2021</v>
      </c>
      <c r="BL1626" s="43" t="str">
        <f t="shared" si="152"/>
        <v>2021Manchester United</v>
      </c>
      <c r="BM1626" s="49" t="s">
        <v>821</v>
      </c>
      <c r="BV1626" s="47" t="s">
        <v>376</v>
      </c>
      <c r="BW1626" s="47" t="s">
        <v>376</v>
      </c>
      <c r="BZ1626" s="50"/>
      <c r="CA1626" s="50"/>
      <c r="CB1626" s="88" t="str">
        <f t="shared" si="153"/>
        <v>20210106</v>
      </c>
    </row>
    <row r="1627" spans="1:80" s="47" customFormat="1" ht="13.35" customHeight="1" x14ac:dyDescent="0.2">
      <c r="A1627" s="47">
        <v>1</v>
      </c>
      <c r="B1627" s="47">
        <v>6</v>
      </c>
      <c r="C1627" s="47">
        <v>2021</v>
      </c>
      <c r="D1627" s="47" t="s">
        <v>658</v>
      </c>
      <c r="E1627" s="82" t="s">
        <v>190</v>
      </c>
      <c r="F1627" s="82" t="s">
        <v>1327</v>
      </c>
      <c r="G1627" s="82"/>
      <c r="H1627" s="77" t="s">
        <v>1011</v>
      </c>
      <c r="I1627" s="77"/>
      <c r="J1627" s="78">
        <v>44202</v>
      </c>
      <c r="K1627" s="77" t="s">
        <v>823</v>
      </c>
      <c r="L1627" s="47" t="s">
        <v>3</v>
      </c>
      <c r="M1627" s="77" t="s">
        <v>821</v>
      </c>
      <c r="N1627" s="79">
        <v>2</v>
      </c>
      <c r="O1627" s="79">
        <v>0</v>
      </c>
      <c r="P1627" s="43" t="s">
        <v>1246</v>
      </c>
      <c r="Q1627" s="43" t="s">
        <v>1101</v>
      </c>
      <c r="R1627" s="43" t="s">
        <v>376</v>
      </c>
      <c r="S1627" s="77"/>
      <c r="T1627" s="77"/>
      <c r="U1627" s="77"/>
      <c r="AD1627" s="47" t="s">
        <v>1037</v>
      </c>
      <c r="AE1627" s="47">
        <f t="shared" si="149"/>
        <v>1</v>
      </c>
      <c r="AF1627" s="47">
        <f t="shared" si="150"/>
        <v>0</v>
      </c>
      <c r="AG1627" s="47">
        <f t="shared" si="151"/>
        <v>0</v>
      </c>
      <c r="AH1627" s="47" t="s">
        <v>1101</v>
      </c>
      <c r="AI1627" s="47" t="s">
        <v>1159</v>
      </c>
      <c r="AJ1627" s="47" t="s">
        <v>376</v>
      </c>
      <c r="AK1627" s="47" t="s">
        <v>658</v>
      </c>
      <c r="AL1627" s="47" t="s">
        <v>1101</v>
      </c>
      <c r="AM1627" s="47" t="s">
        <v>1159</v>
      </c>
      <c r="AN1627" s="47" t="s">
        <v>376</v>
      </c>
      <c r="AO1627" s="47" t="s">
        <v>658</v>
      </c>
      <c r="AQ1627" s="47">
        <v>2</v>
      </c>
      <c r="AU1627" s="47" t="s">
        <v>376</v>
      </c>
      <c r="AW1627" s="47" t="s">
        <v>30</v>
      </c>
      <c r="AZ1627" s="47" t="s">
        <v>30</v>
      </c>
      <c r="BB1627" s="80"/>
      <c r="BF1627" s="47">
        <v>1</v>
      </c>
      <c r="BG1627" s="47">
        <v>1</v>
      </c>
      <c r="BH1627" s="47">
        <v>1</v>
      </c>
      <c r="BI1627" s="47" t="s">
        <v>823</v>
      </c>
      <c r="BJ1627" s="47" t="s">
        <v>821</v>
      </c>
      <c r="BK1627" s="47">
        <v>2021</v>
      </c>
      <c r="BL1627" s="43" t="str">
        <f t="shared" si="152"/>
        <v>2021Manchester City</v>
      </c>
      <c r="BM1627" s="49" t="s">
        <v>821</v>
      </c>
      <c r="BV1627" s="47" t="s">
        <v>376</v>
      </c>
      <c r="BW1627" s="47" t="s">
        <v>376</v>
      </c>
      <c r="BZ1627" s="50"/>
      <c r="CA1627" s="50"/>
      <c r="CB1627" s="88" t="str">
        <f t="shared" si="153"/>
        <v>20210106</v>
      </c>
    </row>
    <row r="1628" spans="1:80" s="47" customFormat="1" ht="13.35" customHeight="1" x14ac:dyDescent="0.2">
      <c r="A1628" s="47">
        <v>4</v>
      </c>
      <c r="B1628" s="47">
        <v>17</v>
      </c>
      <c r="C1628" s="47">
        <v>2021</v>
      </c>
      <c r="D1628" s="47" t="s">
        <v>658</v>
      </c>
      <c r="E1628" s="82" t="s">
        <v>190</v>
      </c>
      <c r="F1628" s="82" t="s">
        <v>1010</v>
      </c>
      <c r="G1628" s="82"/>
      <c r="H1628" s="77" t="s">
        <v>1011</v>
      </c>
      <c r="I1628" s="77"/>
      <c r="J1628" s="78">
        <v>44303</v>
      </c>
      <c r="K1628" s="77" t="s">
        <v>816</v>
      </c>
      <c r="L1628" s="47" t="s">
        <v>3</v>
      </c>
      <c r="M1628" s="77" t="s">
        <v>823</v>
      </c>
      <c r="N1628" s="79">
        <v>1</v>
      </c>
      <c r="O1628" s="79">
        <v>0</v>
      </c>
      <c r="P1628" s="77" t="s">
        <v>1415</v>
      </c>
      <c r="Q1628" s="77" t="s">
        <v>1017</v>
      </c>
      <c r="R1628" s="47" t="s">
        <v>376</v>
      </c>
      <c r="S1628" s="77"/>
      <c r="T1628" s="77"/>
      <c r="U1628" s="77"/>
      <c r="AE1628" s="47">
        <f t="shared" si="149"/>
        <v>1</v>
      </c>
      <c r="AF1628" s="47">
        <f t="shared" si="150"/>
        <v>0</v>
      </c>
      <c r="AG1628" s="47">
        <f t="shared" si="151"/>
        <v>0</v>
      </c>
      <c r="AH1628" s="47" t="s">
        <v>1017</v>
      </c>
      <c r="AI1628" s="47" t="s">
        <v>1018</v>
      </c>
      <c r="AJ1628" s="47" t="s">
        <v>376</v>
      </c>
      <c r="AK1628" s="47" t="s">
        <v>658</v>
      </c>
      <c r="AL1628" s="47" t="s">
        <v>1101</v>
      </c>
      <c r="AM1628" s="47" t="s">
        <v>1159</v>
      </c>
      <c r="AN1628" s="47" t="s">
        <v>376</v>
      </c>
      <c r="AO1628" s="47" t="s">
        <v>658</v>
      </c>
      <c r="AQ1628" s="47">
        <v>2</v>
      </c>
      <c r="AU1628" s="47" t="s">
        <v>376</v>
      </c>
      <c r="AW1628" s="47" t="s">
        <v>30</v>
      </c>
      <c r="AY1628" s="47" t="s">
        <v>30</v>
      </c>
      <c r="BB1628" s="80"/>
      <c r="BF1628" s="47">
        <v>1</v>
      </c>
      <c r="BG1628" s="47">
        <v>1</v>
      </c>
      <c r="BH1628" s="47">
        <v>1</v>
      </c>
      <c r="BI1628" s="47" t="s">
        <v>816</v>
      </c>
      <c r="BJ1628" s="47" t="s">
        <v>823</v>
      </c>
      <c r="BK1628" s="47">
        <v>2021</v>
      </c>
      <c r="BL1628" s="43" t="str">
        <f t="shared" si="152"/>
        <v>2021Chelsea</v>
      </c>
      <c r="BM1628" s="49" t="s">
        <v>1017</v>
      </c>
      <c r="BV1628" s="47" t="s">
        <v>376</v>
      </c>
      <c r="BW1628" s="47" t="s">
        <v>376</v>
      </c>
      <c r="BZ1628" s="50"/>
      <c r="CA1628" s="50"/>
      <c r="CB1628" s="88" t="str">
        <f t="shared" si="153"/>
        <v>20210417</v>
      </c>
    </row>
    <row r="1629" spans="1:80" s="47" customFormat="1" ht="13.35" customHeight="1" x14ac:dyDescent="0.2">
      <c r="A1629" s="47">
        <v>4</v>
      </c>
      <c r="B1629" s="47">
        <v>17</v>
      </c>
      <c r="C1629" s="47">
        <v>2021</v>
      </c>
      <c r="D1629" s="47" t="s">
        <v>658</v>
      </c>
      <c r="E1629" s="82" t="s">
        <v>190</v>
      </c>
      <c r="F1629" s="82" t="s">
        <v>1010</v>
      </c>
      <c r="G1629" s="82"/>
      <c r="H1629" s="77" t="s">
        <v>1011</v>
      </c>
      <c r="I1629" s="77"/>
      <c r="J1629" s="78">
        <v>44303</v>
      </c>
      <c r="K1629" s="77" t="s">
        <v>823</v>
      </c>
      <c r="L1629" s="47" t="s">
        <v>4</v>
      </c>
      <c r="M1629" s="77" t="s">
        <v>816</v>
      </c>
      <c r="N1629" s="79">
        <v>0</v>
      </c>
      <c r="O1629" s="79">
        <v>1</v>
      </c>
      <c r="P1629" s="77" t="s">
        <v>1415</v>
      </c>
      <c r="Q1629" s="77" t="s">
        <v>1017</v>
      </c>
      <c r="R1629" s="47" t="s">
        <v>376</v>
      </c>
      <c r="S1629" s="77"/>
      <c r="T1629" s="77"/>
      <c r="U1629" s="77"/>
      <c r="AE1629" s="47">
        <f t="shared" si="149"/>
        <v>0</v>
      </c>
      <c r="AF1629" s="47">
        <f t="shared" si="150"/>
        <v>0</v>
      </c>
      <c r="AG1629" s="47">
        <f t="shared" si="151"/>
        <v>1</v>
      </c>
      <c r="AH1629" s="47" t="s">
        <v>1101</v>
      </c>
      <c r="AI1629" s="47" t="s">
        <v>1159</v>
      </c>
      <c r="AJ1629" s="47" t="s">
        <v>376</v>
      </c>
      <c r="AK1629" s="47" t="s">
        <v>658</v>
      </c>
      <c r="AL1629" s="47" t="s">
        <v>1017</v>
      </c>
      <c r="AM1629" s="47" t="s">
        <v>1018</v>
      </c>
      <c r="AN1629" s="47" t="s">
        <v>376</v>
      </c>
      <c r="AO1629" s="47" t="s">
        <v>658</v>
      </c>
      <c r="AQ1629" s="47">
        <v>2</v>
      </c>
      <c r="AS1629" s="47">
        <v>1</v>
      </c>
      <c r="AU1629" s="47" t="s">
        <v>376</v>
      </c>
      <c r="AW1629" s="47" t="s">
        <v>30</v>
      </c>
      <c r="AY1629" s="47" t="s">
        <v>30</v>
      </c>
      <c r="BB1629" s="80"/>
      <c r="BF1629" s="47">
        <v>1</v>
      </c>
      <c r="BG1629" s="47">
        <v>1</v>
      </c>
      <c r="BH1629" s="47">
        <v>1</v>
      </c>
      <c r="BI1629" s="47" t="s">
        <v>823</v>
      </c>
      <c r="BJ1629" s="47" t="s">
        <v>816</v>
      </c>
      <c r="BK1629" s="47">
        <v>2021</v>
      </c>
      <c r="BL1629" s="43" t="str">
        <f t="shared" si="152"/>
        <v>2021Manchester City</v>
      </c>
      <c r="BM1629" s="49" t="s">
        <v>1017</v>
      </c>
      <c r="BV1629" s="47" t="s">
        <v>376</v>
      </c>
      <c r="BW1629" s="47" t="s">
        <v>376</v>
      </c>
      <c r="BZ1629" s="50"/>
      <c r="CA1629" s="50"/>
      <c r="CB1629" s="88" t="str">
        <f t="shared" si="153"/>
        <v>20210417</v>
      </c>
    </row>
    <row r="1630" spans="1:80" s="47" customFormat="1" ht="13.35" customHeight="1" x14ac:dyDescent="0.2">
      <c r="A1630" s="47">
        <v>4</v>
      </c>
      <c r="B1630" s="47">
        <v>18</v>
      </c>
      <c r="C1630" s="47">
        <v>2021</v>
      </c>
      <c r="D1630" s="47" t="s">
        <v>658</v>
      </c>
      <c r="E1630" s="82" t="s">
        <v>190</v>
      </c>
      <c r="F1630" s="82" t="s">
        <v>1010</v>
      </c>
      <c r="G1630" s="82"/>
      <c r="H1630" s="77" t="s">
        <v>1011</v>
      </c>
      <c r="I1630" s="77"/>
      <c r="J1630" s="78">
        <v>44304</v>
      </c>
      <c r="K1630" s="77" t="s">
        <v>1291</v>
      </c>
      <c r="L1630" s="47" t="s">
        <v>3</v>
      </c>
      <c r="M1630" s="77" t="s">
        <v>629</v>
      </c>
      <c r="N1630" s="79">
        <v>1</v>
      </c>
      <c r="O1630" s="79">
        <v>0</v>
      </c>
      <c r="P1630" s="77" t="s">
        <v>1415</v>
      </c>
      <c r="Q1630" s="77" t="s">
        <v>1017</v>
      </c>
      <c r="R1630" s="47" t="s">
        <v>376</v>
      </c>
      <c r="S1630" s="77"/>
      <c r="T1630" s="77"/>
      <c r="U1630" s="77"/>
      <c r="AE1630" s="47">
        <f t="shared" si="149"/>
        <v>1</v>
      </c>
      <c r="AF1630" s="47">
        <f t="shared" si="150"/>
        <v>0</v>
      </c>
      <c r="AG1630" s="47">
        <f t="shared" si="151"/>
        <v>0</v>
      </c>
      <c r="AH1630" s="47" t="s">
        <v>1278</v>
      </c>
      <c r="AI1630" s="47" t="s">
        <v>1292</v>
      </c>
      <c r="AJ1630" s="47" t="s">
        <v>376</v>
      </c>
      <c r="AK1630" s="47" t="s">
        <v>658</v>
      </c>
      <c r="AL1630" s="47" t="s">
        <v>629</v>
      </c>
      <c r="AM1630" s="47" t="s">
        <v>1199</v>
      </c>
      <c r="AN1630" s="47" t="s">
        <v>376</v>
      </c>
      <c r="AO1630" s="47" t="s">
        <v>658</v>
      </c>
      <c r="AQ1630" s="47">
        <v>2</v>
      </c>
      <c r="AU1630" s="47" t="s">
        <v>376</v>
      </c>
      <c r="AW1630" s="47" t="s">
        <v>30</v>
      </c>
      <c r="AY1630" s="47" t="s">
        <v>30</v>
      </c>
      <c r="BB1630" s="80"/>
      <c r="BF1630" s="47">
        <v>1</v>
      </c>
      <c r="BG1630" s="47">
        <v>1</v>
      </c>
      <c r="BH1630" s="47">
        <v>1</v>
      </c>
      <c r="BI1630" s="47" t="s">
        <v>1291</v>
      </c>
      <c r="BJ1630" s="47" t="s">
        <v>629</v>
      </c>
      <c r="BK1630" s="47">
        <v>2021</v>
      </c>
      <c r="BL1630" s="43" t="str">
        <f t="shared" si="152"/>
        <v>2021Leicester City</v>
      </c>
      <c r="BM1630" s="49" t="s">
        <v>1017</v>
      </c>
      <c r="BV1630" s="47" t="s">
        <v>376</v>
      </c>
      <c r="BW1630" s="47" t="s">
        <v>376</v>
      </c>
      <c r="BZ1630" s="50"/>
      <c r="CA1630" s="50"/>
      <c r="CB1630" s="88" t="str">
        <f t="shared" si="153"/>
        <v>20210418</v>
      </c>
    </row>
    <row r="1631" spans="1:80" s="47" customFormat="1" ht="13.35" customHeight="1" x14ac:dyDescent="0.2">
      <c r="A1631" s="47">
        <v>4</v>
      </c>
      <c r="B1631" s="47">
        <v>18</v>
      </c>
      <c r="C1631" s="47">
        <v>2021</v>
      </c>
      <c r="D1631" s="47" t="s">
        <v>658</v>
      </c>
      <c r="E1631" s="82" t="s">
        <v>190</v>
      </c>
      <c r="F1631" s="82" t="s">
        <v>1010</v>
      </c>
      <c r="G1631" s="82"/>
      <c r="H1631" s="77" t="s">
        <v>1011</v>
      </c>
      <c r="I1631" s="77"/>
      <c r="J1631" s="78">
        <v>44304</v>
      </c>
      <c r="K1631" s="77" t="s">
        <v>629</v>
      </c>
      <c r="L1631" s="47" t="s">
        <v>4</v>
      </c>
      <c r="M1631" s="77" t="s">
        <v>1291</v>
      </c>
      <c r="N1631" s="79">
        <v>0</v>
      </c>
      <c r="O1631" s="79">
        <v>1</v>
      </c>
      <c r="P1631" s="77" t="s">
        <v>1415</v>
      </c>
      <c r="Q1631" s="77" t="s">
        <v>1017</v>
      </c>
      <c r="R1631" s="47" t="s">
        <v>376</v>
      </c>
      <c r="S1631" s="77"/>
      <c r="T1631" s="77"/>
      <c r="U1631" s="77"/>
      <c r="AE1631" s="47">
        <f t="shared" si="149"/>
        <v>0</v>
      </c>
      <c r="AF1631" s="47">
        <f t="shared" si="150"/>
        <v>0</v>
      </c>
      <c r="AG1631" s="47">
        <f t="shared" si="151"/>
        <v>1</v>
      </c>
      <c r="AH1631" s="47" t="s">
        <v>629</v>
      </c>
      <c r="AI1631" s="47" t="s">
        <v>1199</v>
      </c>
      <c r="AJ1631" s="47" t="s">
        <v>376</v>
      </c>
      <c r="AK1631" s="47" t="s">
        <v>658</v>
      </c>
      <c r="AL1631" s="47" t="s">
        <v>1278</v>
      </c>
      <c r="AM1631" s="47" t="s">
        <v>1292</v>
      </c>
      <c r="AN1631" s="47" t="s">
        <v>376</v>
      </c>
      <c r="AO1631" s="47" t="s">
        <v>658</v>
      </c>
      <c r="AQ1631" s="47">
        <v>2</v>
      </c>
      <c r="AS1631" s="47">
        <v>1</v>
      </c>
      <c r="AU1631" s="47" t="s">
        <v>376</v>
      </c>
      <c r="AW1631" s="47" t="s">
        <v>30</v>
      </c>
      <c r="AY1631" s="47" t="s">
        <v>30</v>
      </c>
      <c r="BB1631" s="80"/>
      <c r="BF1631" s="47">
        <v>1</v>
      </c>
      <c r="BG1631" s="47">
        <v>1</v>
      </c>
      <c r="BH1631" s="47">
        <v>1</v>
      </c>
      <c r="BI1631" s="47" t="s">
        <v>629</v>
      </c>
      <c r="BJ1631" s="47" t="s">
        <v>1291</v>
      </c>
      <c r="BK1631" s="47">
        <v>2021</v>
      </c>
      <c r="BL1631" s="43" t="str">
        <f t="shared" si="152"/>
        <v>2021Southampton</v>
      </c>
      <c r="BM1631" s="49" t="s">
        <v>1017</v>
      </c>
      <c r="BV1631" s="47" t="s">
        <v>376</v>
      </c>
      <c r="BW1631" s="47" t="s">
        <v>376</v>
      </c>
      <c r="BZ1631" s="50"/>
      <c r="CA1631" s="50"/>
      <c r="CB1631" s="88" t="str">
        <f t="shared" si="153"/>
        <v>20210418</v>
      </c>
    </row>
    <row r="1632" spans="1:80" s="47" customFormat="1" ht="13.35" customHeight="1" x14ac:dyDescent="0.2">
      <c r="A1632" s="47">
        <v>4</v>
      </c>
      <c r="B1632" s="47">
        <v>25</v>
      </c>
      <c r="C1632" s="47">
        <v>2021</v>
      </c>
      <c r="D1632" s="47" t="s">
        <v>658</v>
      </c>
      <c r="E1632" s="82" t="s">
        <v>190</v>
      </c>
      <c r="F1632" s="82" t="s">
        <v>1327</v>
      </c>
      <c r="G1632" s="82"/>
      <c r="H1632" s="77" t="s">
        <v>40</v>
      </c>
      <c r="I1632" s="77"/>
      <c r="J1632" s="78">
        <v>44311</v>
      </c>
      <c r="K1632" s="77" t="s">
        <v>823</v>
      </c>
      <c r="L1632" s="47" t="s">
        <v>3</v>
      </c>
      <c r="M1632" s="77" t="s">
        <v>813</v>
      </c>
      <c r="N1632" s="79">
        <v>1</v>
      </c>
      <c r="O1632" s="79">
        <v>0</v>
      </c>
      <c r="P1632" s="77" t="s">
        <v>1415</v>
      </c>
      <c r="Q1632" s="77" t="s">
        <v>1017</v>
      </c>
      <c r="R1632" s="47" t="s">
        <v>376</v>
      </c>
      <c r="S1632" s="77"/>
      <c r="T1632" s="77"/>
      <c r="U1632" s="77"/>
      <c r="AE1632" s="47">
        <f t="shared" si="149"/>
        <v>1</v>
      </c>
      <c r="AF1632" s="47">
        <f t="shared" si="150"/>
        <v>0</v>
      </c>
      <c r="AG1632" s="47">
        <f t="shared" si="151"/>
        <v>0</v>
      </c>
      <c r="AH1632" s="47" t="s">
        <v>1101</v>
      </c>
      <c r="AI1632" s="47" t="s">
        <v>1159</v>
      </c>
      <c r="AJ1632" s="47" t="s">
        <v>376</v>
      </c>
      <c r="AK1632" s="47" t="s">
        <v>658</v>
      </c>
      <c r="AL1632" s="47" t="s">
        <v>1017</v>
      </c>
      <c r="AM1632" s="47" t="s">
        <v>1018</v>
      </c>
      <c r="AN1632" s="47" t="s">
        <v>376</v>
      </c>
      <c r="AO1632" s="47" t="s">
        <v>658</v>
      </c>
      <c r="AQ1632" s="47">
        <v>1</v>
      </c>
      <c r="AS1632" s="47" t="s">
        <v>1393</v>
      </c>
      <c r="AU1632" s="47" t="s">
        <v>376</v>
      </c>
      <c r="AW1632" s="47" t="s">
        <v>30</v>
      </c>
      <c r="AZ1632" s="81" t="s">
        <v>30</v>
      </c>
      <c r="BB1632" s="80" t="s">
        <v>30</v>
      </c>
      <c r="BC1632" s="47" t="s">
        <v>30</v>
      </c>
      <c r="BF1632" s="47">
        <v>1</v>
      </c>
      <c r="BG1632" s="47">
        <v>1</v>
      </c>
      <c r="BH1632" s="47">
        <v>1</v>
      </c>
      <c r="BI1632" s="47" t="s">
        <v>823</v>
      </c>
      <c r="BJ1632" s="47" t="s">
        <v>813</v>
      </c>
      <c r="BK1632" s="47">
        <v>2021</v>
      </c>
      <c r="BL1632" s="43" t="str">
        <f t="shared" si="152"/>
        <v>2021Manchester City</v>
      </c>
      <c r="BM1632" s="49" t="s">
        <v>1017</v>
      </c>
      <c r="BV1632" s="47" t="s">
        <v>376</v>
      </c>
      <c r="BW1632" s="47" t="s">
        <v>376</v>
      </c>
      <c r="BZ1632" s="50"/>
      <c r="CA1632" s="50"/>
      <c r="CB1632" s="88" t="str">
        <f t="shared" si="153"/>
        <v>20210425</v>
      </c>
    </row>
    <row r="1633" spans="1:80" s="47" customFormat="1" ht="13.35" customHeight="1" x14ac:dyDescent="0.2">
      <c r="A1633" s="47">
        <v>4</v>
      </c>
      <c r="B1633" s="47">
        <v>25</v>
      </c>
      <c r="C1633" s="47">
        <v>2021</v>
      </c>
      <c r="D1633" s="47" t="s">
        <v>658</v>
      </c>
      <c r="E1633" s="82" t="s">
        <v>190</v>
      </c>
      <c r="F1633" s="82" t="s">
        <v>1327</v>
      </c>
      <c r="G1633" s="82"/>
      <c r="H1633" s="77" t="s">
        <v>40</v>
      </c>
      <c r="I1633" s="77"/>
      <c r="J1633" s="78">
        <v>44311</v>
      </c>
      <c r="K1633" s="77" t="s">
        <v>813</v>
      </c>
      <c r="L1633" s="47" t="s">
        <v>4</v>
      </c>
      <c r="M1633" s="77" t="s">
        <v>823</v>
      </c>
      <c r="N1633" s="79">
        <v>0</v>
      </c>
      <c r="O1633" s="79">
        <v>1</v>
      </c>
      <c r="P1633" s="77" t="s">
        <v>1415</v>
      </c>
      <c r="Q1633" s="77" t="s">
        <v>1017</v>
      </c>
      <c r="R1633" s="47" t="s">
        <v>376</v>
      </c>
      <c r="S1633" s="77"/>
      <c r="T1633" s="77"/>
      <c r="U1633" s="77"/>
      <c r="AE1633" s="47">
        <f t="shared" si="149"/>
        <v>0</v>
      </c>
      <c r="AF1633" s="47">
        <f t="shared" si="150"/>
        <v>0</v>
      </c>
      <c r="AG1633" s="47">
        <f t="shared" si="151"/>
        <v>1</v>
      </c>
      <c r="AH1633" s="47" t="s">
        <v>1017</v>
      </c>
      <c r="AI1633" s="47" t="s">
        <v>1018</v>
      </c>
      <c r="AJ1633" s="47" t="s">
        <v>376</v>
      </c>
      <c r="AK1633" s="47" t="s">
        <v>658</v>
      </c>
      <c r="AL1633" s="47" t="s">
        <v>1101</v>
      </c>
      <c r="AM1633" s="47" t="s">
        <v>1159</v>
      </c>
      <c r="AN1633" s="47" t="s">
        <v>376</v>
      </c>
      <c r="AO1633" s="47" t="s">
        <v>658</v>
      </c>
      <c r="AQ1633" s="47">
        <v>1</v>
      </c>
      <c r="AS1633" s="47">
        <v>1</v>
      </c>
      <c r="AU1633" s="47" t="s">
        <v>376</v>
      </c>
      <c r="AW1633" s="47" t="s">
        <v>30</v>
      </c>
      <c r="AZ1633" s="47" t="s">
        <v>30</v>
      </c>
      <c r="BB1633" s="80"/>
      <c r="BC1633" s="47" t="s">
        <v>30</v>
      </c>
      <c r="BF1633" s="47">
        <v>1</v>
      </c>
      <c r="BG1633" s="47">
        <v>1</v>
      </c>
      <c r="BH1633" s="47">
        <v>1</v>
      </c>
      <c r="BI1633" s="47" t="s">
        <v>813</v>
      </c>
      <c r="BJ1633" s="47" t="s">
        <v>823</v>
      </c>
      <c r="BK1633" s="47">
        <v>2021</v>
      </c>
      <c r="BL1633" s="43" t="str">
        <f t="shared" si="152"/>
        <v>2021Tottenham Hotspur</v>
      </c>
      <c r="BM1633" s="49" t="s">
        <v>1017</v>
      </c>
      <c r="BV1633" s="47" t="s">
        <v>376</v>
      </c>
      <c r="BW1633" s="47" t="s">
        <v>376</v>
      </c>
      <c r="BZ1633" s="50"/>
      <c r="CA1633" s="50"/>
      <c r="CB1633" s="88" t="str">
        <f t="shared" si="153"/>
        <v>20210425</v>
      </c>
    </row>
    <row r="1634" spans="1:80" s="47" customFormat="1" ht="13.35" customHeight="1" x14ac:dyDescent="0.2">
      <c r="A1634" s="47">
        <v>5</v>
      </c>
      <c r="B1634" s="47">
        <v>15</v>
      </c>
      <c r="C1634" s="47">
        <v>2021</v>
      </c>
      <c r="D1634" s="47" t="s">
        <v>658</v>
      </c>
      <c r="E1634" s="82" t="s">
        <v>190</v>
      </c>
      <c r="F1634" s="82" t="s">
        <v>1010</v>
      </c>
      <c r="G1634" s="82"/>
      <c r="H1634" s="77" t="s">
        <v>40</v>
      </c>
      <c r="I1634" s="77"/>
      <c r="J1634" s="78">
        <v>44331</v>
      </c>
      <c r="K1634" s="77" t="s">
        <v>1291</v>
      </c>
      <c r="L1634" s="47" t="s">
        <v>3</v>
      </c>
      <c r="M1634" s="77" t="s">
        <v>816</v>
      </c>
      <c r="N1634" s="79">
        <v>1</v>
      </c>
      <c r="O1634" s="79">
        <v>0</v>
      </c>
      <c r="P1634" s="77" t="s">
        <v>1415</v>
      </c>
      <c r="Q1634" s="77" t="s">
        <v>1017</v>
      </c>
      <c r="R1634" s="47" t="s">
        <v>376</v>
      </c>
      <c r="S1634" s="77"/>
      <c r="T1634" s="77"/>
      <c r="U1634" s="77"/>
      <c r="AE1634" s="47">
        <f t="shared" si="149"/>
        <v>1</v>
      </c>
      <c r="AF1634" s="47">
        <f t="shared" si="150"/>
        <v>0</v>
      </c>
      <c r="AG1634" s="47">
        <f t="shared" si="151"/>
        <v>0</v>
      </c>
      <c r="AH1634" s="47" t="s">
        <v>1278</v>
      </c>
      <c r="AI1634" s="47" t="s">
        <v>1292</v>
      </c>
      <c r="AJ1634" s="47" t="s">
        <v>376</v>
      </c>
      <c r="AK1634" s="47" t="s">
        <v>658</v>
      </c>
      <c r="AL1634" s="47" t="s">
        <v>1017</v>
      </c>
      <c r="AM1634" s="47" t="s">
        <v>1018</v>
      </c>
      <c r="AN1634" s="47" t="s">
        <v>376</v>
      </c>
      <c r="AO1634" s="47" t="s">
        <v>658</v>
      </c>
      <c r="AQ1634" s="47">
        <v>1</v>
      </c>
      <c r="AS1634" s="47" t="s">
        <v>1393</v>
      </c>
      <c r="AU1634" s="47" t="s">
        <v>376</v>
      </c>
      <c r="AW1634" s="47" t="s">
        <v>30</v>
      </c>
      <c r="AY1634" s="81" t="s">
        <v>30</v>
      </c>
      <c r="BB1634" s="80" t="s">
        <v>30</v>
      </c>
      <c r="BC1634" s="47" t="s">
        <v>30</v>
      </c>
      <c r="BF1634" s="47">
        <v>1</v>
      </c>
      <c r="BG1634" s="47">
        <v>1</v>
      </c>
      <c r="BH1634" s="47">
        <v>1</v>
      </c>
      <c r="BI1634" s="47" t="s">
        <v>1291</v>
      </c>
      <c r="BJ1634" s="47" t="s">
        <v>816</v>
      </c>
      <c r="BK1634" s="47">
        <v>2021</v>
      </c>
      <c r="BL1634" s="43" t="str">
        <f t="shared" si="152"/>
        <v>2021Leicester City</v>
      </c>
      <c r="BM1634" s="49" t="s">
        <v>1017</v>
      </c>
      <c r="BV1634" s="47" t="s">
        <v>376</v>
      </c>
      <c r="BW1634" s="47" t="s">
        <v>376</v>
      </c>
      <c r="BZ1634" s="50"/>
      <c r="CA1634" s="50"/>
      <c r="CB1634" s="88" t="str">
        <f t="shared" si="153"/>
        <v>20210515</v>
      </c>
    </row>
    <row r="1635" spans="1:80" s="47" customFormat="1" ht="13.35" customHeight="1" x14ac:dyDescent="0.2">
      <c r="A1635" s="47">
        <v>5</v>
      </c>
      <c r="B1635" s="47">
        <v>15</v>
      </c>
      <c r="C1635" s="47">
        <v>2021</v>
      </c>
      <c r="D1635" s="47" t="s">
        <v>658</v>
      </c>
      <c r="E1635" s="82" t="s">
        <v>190</v>
      </c>
      <c r="F1635" s="82" t="s">
        <v>1010</v>
      </c>
      <c r="G1635" s="82"/>
      <c r="H1635" s="77" t="s">
        <v>40</v>
      </c>
      <c r="I1635" s="77"/>
      <c r="J1635" s="78">
        <v>44331</v>
      </c>
      <c r="K1635" s="77" t="s">
        <v>816</v>
      </c>
      <c r="L1635" s="47" t="s">
        <v>4</v>
      </c>
      <c r="M1635" s="77" t="s">
        <v>1291</v>
      </c>
      <c r="N1635" s="79">
        <v>0</v>
      </c>
      <c r="O1635" s="79">
        <v>1</v>
      </c>
      <c r="P1635" s="77" t="s">
        <v>1415</v>
      </c>
      <c r="Q1635" s="77" t="s">
        <v>1017</v>
      </c>
      <c r="R1635" s="47" t="s">
        <v>376</v>
      </c>
      <c r="S1635" s="77"/>
      <c r="T1635" s="77"/>
      <c r="U1635" s="77"/>
      <c r="AE1635" s="47">
        <f t="shared" si="149"/>
        <v>0</v>
      </c>
      <c r="AF1635" s="47">
        <f t="shared" si="150"/>
        <v>0</v>
      </c>
      <c r="AG1635" s="47">
        <f t="shared" si="151"/>
        <v>1</v>
      </c>
      <c r="AH1635" s="47" t="s">
        <v>1017</v>
      </c>
      <c r="AI1635" s="47" t="s">
        <v>1018</v>
      </c>
      <c r="AJ1635" s="47" t="s">
        <v>376</v>
      </c>
      <c r="AK1635" s="47" t="s">
        <v>658</v>
      </c>
      <c r="AL1635" s="47" t="s">
        <v>1278</v>
      </c>
      <c r="AM1635" s="47" t="s">
        <v>1292</v>
      </c>
      <c r="AN1635" s="47" t="s">
        <v>376</v>
      </c>
      <c r="AO1635" s="47" t="s">
        <v>658</v>
      </c>
      <c r="AQ1635" s="47">
        <v>1</v>
      </c>
      <c r="AS1635" s="47">
        <v>1</v>
      </c>
      <c r="AU1635" s="47" t="s">
        <v>376</v>
      </c>
      <c r="AW1635" s="47" t="s">
        <v>30</v>
      </c>
      <c r="AY1635" s="47" t="s">
        <v>30</v>
      </c>
      <c r="BB1635" s="80"/>
      <c r="BC1635" s="47" t="s">
        <v>30</v>
      </c>
      <c r="BF1635" s="47">
        <v>1</v>
      </c>
      <c r="BG1635" s="47">
        <v>1</v>
      </c>
      <c r="BH1635" s="47">
        <v>1</v>
      </c>
      <c r="BI1635" s="47" t="s">
        <v>816</v>
      </c>
      <c r="BJ1635" s="47" t="s">
        <v>1291</v>
      </c>
      <c r="BK1635" s="47">
        <v>2021</v>
      </c>
      <c r="BL1635" s="43" t="str">
        <f t="shared" si="152"/>
        <v>2021Chelsea</v>
      </c>
      <c r="BM1635" s="49" t="s">
        <v>1017</v>
      </c>
      <c r="BV1635" s="47" t="s">
        <v>376</v>
      </c>
      <c r="BW1635" s="47" t="s">
        <v>376</v>
      </c>
      <c r="BZ1635" s="50"/>
      <c r="CA1635" s="50"/>
      <c r="CB1635" s="88" t="str">
        <f t="shared" si="153"/>
        <v>20210515</v>
      </c>
    </row>
    <row r="1636" spans="1:80" s="43" customFormat="1" ht="13.35" customHeight="1" x14ac:dyDescent="0.2">
      <c r="A1636" s="43">
        <v>1</v>
      </c>
      <c r="B1636" s="43">
        <v>5</v>
      </c>
      <c r="C1636" s="43">
        <v>2022</v>
      </c>
      <c r="D1636" s="43" t="s">
        <v>658</v>
      </c>
      <c r="E1636" s="43" t="s">
        <v>185</v>
      </c>
      <c r="F1636" s="43" t="s">
        <v>1327</v>
      </c>
      <c r="H1636" s="43" t="s">
        <v>1011</v>
      </c>
      <c r="I1636" s="43">
        <v>1</v>
      </c>
      <c r="J1636" s="61">
        <v>44566</v>
      </c>
      <c r="K1636" s="43" t="s">
        <v>816</v>
      </c>
      <c r="L1636" s="43" t="s">
        <v>3</v>
      </c>
      <c r="M1636" s="43" t="s">
        <v>813</v>
      </c>
      <c r="N1636" s="46">
        <v>2</v>
      </c>
      <c r="O1636" s="46">
        <v>0</v>
      </c>
      <c r="P1636" s="43" t="s">
        <v>1234</v>
      </c>
      <c r="Q1636" s="43" t="s">
        <v>1017</v>
      </c>
      <c r="R1636" s="43" t="s">
        <v>376</v>
      </c>
      <c r="AA1636" s="74">
        <v>2</v>
      </c>
      <c r="AB1636" s="74">
        <v>0</v>
      </c>
      <c r="AC1636" s="75">
        <v>0</v>
      </c>
      <c r="AD1636" s="43" t="s">
        <v>1033</v>
      </c>
      <c r="AE1636" s="47">
        <v>1</v>
      </c>
      <c r="AF1636" s="47">
        <v>0</v>
      </c>
      <c r="AG1636" s="47">
        <v>0</v>
      </c>
      <c r="AH1636" s="43" t="s">
        <v>1017</v>
      </c>
      <c r="AI1636" s="43" t="s">
        <v>1018</v>
      </c>
      <c r="AJ1636" s="43" t="s">
        <v>376</v>
      </c>
      <c r="AK1636" s="43" t="s">
        <v>658</v>
      </c>
      <c r="AL1636" s="43" t="s">
        <v>1017</v>
      </c>
      <c r="AM1636" s="43" t="s">
        <v>1018</v>
      </c>
      <c r="AN1636" s="43" t="s">
        <v>376</v>
      </c>
      <c r="AO1636" s="43" t="s">
        <v>658</v>
      </c>
      <c r="AQ1636" s="43">
        <v>2</v>
      </c>
      <c r="AU1636" s="43" t="s">
        <v>376</v>
      </c>
      <c r="AW1636" s="43" t="s">
        <v>30</v>
      </c>
      <c r="AZ1636" s="43" t="s">
        <v>30</v>
      </c>
      <c r="BB1636" s="48"/>
      <c r="BF1636" s="43">
        <v>1</v>
      </c>
      <c r="BG1636" s="43">
        <v>1</v>
      </c>
      <c r="BH1636" s="43">
        <v>1</v>
      </c>
      <c r="BI1636" s="43" t="s">
        <v>816</v>
      </c>
      <c r="BJ1636" s="43" t="s">
        <v>813</v>
      </c>
      <c r="BK1636" s="43">
        <v>2022</v>
      </c>
      <c r="BL1636" s="43" t="str">
        <f t="shared" si="152"/>
        <v>2022Chelsea</v>
      </c>
      <c r="BM1636" s="49" t="s">
        <v>816</v>
      </c>
      <c r="BV1636" s="43" t="s">
        <v>376</v>
      </c>
      <c r="BW1636" s="43" t="s">
        <v>376</v>
      </c>
      <c r="BZ1636" s="50"/>
      <c r="CA1636" s="50"/>
      <c r="CB1636" s="88" t="str">
        <f t="shared" si="153"/>
        <v>20220105</v>
      </c>
    </row>
    <row r="1637" spans="1:80" s="43" customFormat="1" ht="13.35" customHeight="1" x14ac:dyDescent="0.2">
      <c r="A1637" s="43">
        <v>1</v>
      </c>
      <c r="B1637" s="43">
        <v>5</v>
      </c>
      <c r="C1637" s="43">
        <v>2022</v>
      </c>
      <c r="D1637" s="43" t="s">
        <v>658</v>
      </c>
      <c r="E1637" s="43" t="s">
        <v>185</v>
      </c>
      <c r="F1637" s="43" t="s">
        <v>1327</v>
      </c>
      <c r="H1637" s="43" t="s">
        <v>1011</v>
      </c>
      <c r="I1637" s="43">
        <v>1</v>
      </c>
      <c r="J1637" s="61">
        <v>44566</v>
      </c>
      <c r="K1637" s="43" t="s">
        <v>813</v>
      </c>
      <c r="L1637" s="43" t="s">
        <v>4</v>
      </c>
      <c r="M1637" s="43" t="s">
        <v>816</v>
      </c>
      <c r="N1637" s="46">
        <v>0</v>
      </c>
      <c r="O1637" s="46">
        <v>2</v>
      </c>
      <c r="P1637" s="43" t="s">
        <v>1234</v>
      </c>
      <c r="Q1637" s="43" t="s">
        <v>1017</v>
      </c>
      <c r="R1637" s="43" t="s">
        <v>376</v>
      </c>
      <c r="AA1637" s="74">
        <v>0</v>
      </c>
      <c r="AB1637" s="74">
        <v>2</v>
      </c>
      <c r="AC1637" s="75">
        <v>0</v>
      </c>
      <c r="AD1637" s="43" t="s">
        <v>1037</v>
      </c>
      <c r="AE1637" s="47">
        <v>0</v>
      </c>
      <c r="AF1637" s="47">
        <v>0</v>
      </c>
      <c r="AG1637" s="47">
        <v>1</v>
      </c>
      <c r="AH1637" s="43" t="s">
        <v>1017</v>
      </c>
      <c r="AI1637" s="43" t="s">
        <v>1018</v>
      </c>
      <c r="AJ1637" s="43" t="s">
        <v>376</v>
      </c>
      <c r="AK1637" s="43" t="s">
        <v>658</v>
      </c>
      <c r="AL1637" s="43" t="s">
        <v>1017</v>
      </c>
      <c r="AM1637" s="43" t="s">
        <v>1018</v>
      </c>
      <c r="AN1637" s="43" t="s">
        <v>376</v>
      </c>
      <c r="AO1637" s="43" t="s">
        <v>658</v>
      </c>
      <c r="AQ1637" s="43">
        <v>2</v>
      </c>
      <c r="AU1637" s="43" t="s">
        <v>376</v>
      </c>
      <c r="AW1637" s="43" t="s">
        <v>30</v>
      </c>
      <c r="AZ1637" s="43" t="s">
        <v>30</v>
      </c>
      <c r="BB1637" s="48"/>
      <c r="BF1637" s="43">
        <v>1</v>
      </c>
      <c r="BG1637" s="43">
        <v>1</v>
      </c>
      <c r="BH1637" s="43">
        <v>1</v>
      </c>
      <c r="BI1637" s="43" t="s">
        <v>813</v>
      </c>
      <c r="BJ1637" s="43" t="s">
        <v>816</v>
      </c>
      <c r="BK1637" s="43">
        <v>2022</v>
      </c>
      <c r="BL1637" s="43" t="str">
        <f t="shared" si="152"/>
        <v>2022Tottenham Hotspur</v>
      </c>
      <c r="BM1637" s="49" t="s">
        <v>816</v>
      </c>
      <c r="BV1637" s="43" t="s">
        <v>376</v>
      </c>
      <c r="BW1637" s="43" t="s">
        <v>376</v>
      </c>
      <c r="BZ1637" s="50"/>
      <c r="CA1637" s="50"/>
      <c r="CB1637" s="88" t="str">
        <f t="shared" si="153"/>
        <v>20220105</v>
      </c>
    </row>
    <row r="1638" spans="1:80" s="43" customFormat="1" ht="13.35" customHeight="1" x14ac:dyDescent="0.2">
      <c r="A1638" s="43">
        <v>1</v>
      </c>
      <c r="B1638" s="43">
        <v>12</v>
      </c>
      <c r="C1638" s="43">
        <v>2022</v>
      </c>
      <c r="D1638" s="43" t="s">
        <v>658</v>
      </c>
      <c r="E1638" s="43" t="s">
        <v>185</v>
      </c>
      <c r="F1638" s="43" t="s">
        <v>1327</v>
      </c>
      <c r="H1638" s="43" t="s">
        <v>1011</v>
      </c>
      <c r="I1638" s="43">
        <v>2</v>
      </c>
      <c r="J1638" s="61">
        <v>44573</v>
      </c>
      <c r="K1638" s="43" t="s">
        <v>813</v>
      </c>
      <c r="L1638" s="43" t="s">
        <v>4</v>
      </c>
      <c r="M1638" s="43" t="s">
        <v>816</v>
      </c>
      <c r="N1638" s="46">
        <v>0</v>
      </c>
      <c r="O1638" s="46">
        <v>1</v>
      </c>
      <c r="P1638" s="43" t="s">
        <v>1430</v>
      </c>
      <c r="Q1638" s="43" t="s">
        <v>1017</v>
      </c>
      <c r="R1638" s="43" t="s">
        <v>376</v>
      </c>
      <c r="AA1638" s="74">
        <v>0</v>
      </c>
      <c r="AB1638" s="74">
        <v>3</v>
      </c>
      <c r="AC1638" s="75">
        <v>0</v>
      </c>
      <c r="AD1638" s="43" t="s">
        <v>1033</v>
      </c>
      <c r="AE1638" s="47">
        <v>0</v>
      </c>
      <c r="AF1638" s="47">
        <v>0</v>
      </c>
      <c r="AG1638" s="47">
        <v>1</v>
      </c>
      <c r="AH1638" s="43" t="s">
        <v>1017</v>
      </c>
      <c r="AI1638" s="43" t="s">
        <v>1018</v>
      </c>
      <c r="AJ1638" s="43" t="s">
        <v>376</v>
      </c>
      <c r="AK1638" s="43" t="s">
        <v>658</v>
      </c>
      <c r="AL1638" s="43" t="s">
        <v>1017</v>
      </c>
      <c r="AM1638" s="43" t="s">
        <v>1018</v>
      </c>
      <c r="AN1638" s="43" t="s">
        <v>376</v>
      </c>
      <c r="AO1638" s="43" t="s">
        <v>658</v>
      </c>
      <c r="AQ1638" s="43">
        <v>2</v>
      </c>
      <c r="AU1638" s="43" t="s">
        <v>376</v>
      </c>
      <c r="AW1638" s="43" t="s">
        <v>30</v>
      </c>
      <c r="AZ1638" s="43" t="s">
        <v>30</v>
      </c>
      <c r="BB1638" s="48"/>
      <c r="BF1638" s="43">
        <v>1</v>
      </c>
      <c r="BG1638" s="43">
        <v>1</v>
      </c>
      <c r="BH1638" s="43">
        <v>1</v>
      </c>
      <c r="BI1638" s="43" t="s">
        <v>813</v>
      </c>
      <c r="BJ1638" s="43" t="s">
        <v>816</v>
      </c>
      <c r="BK1638" s="43">
        <v>2022</v>
      </c>
      <c r="BL1638" s="43" t="str">
        <f t="shared" si="152"/>
        <v>2022Tottenham Hotspur</v>
      </c>
      <c r="BM1638" s="49" t="s">
        <v>813</v>
      </c>
      <c r="BV1638" s="43" t="s">
        <v>376</v>
      </c>
      <c r="BW1638" s="43" t="s">
        <v>376</v>
      </c>
      <c r="BZ1638" s="50"/>
      <c r="CA1638" s="50"/>
      <c r="CB1638" s="88" t="str">
        <f t="shared" si="153"/>
        <v>20220112</v>
      </c>
    </row>
    <row r="1639" spans="1:80" s="43" customFormat="1" ht="13.35" customHeight="1" x14ac:dyDescent="0.2">
      <c r="A1639" s="43">
        <v>1</v>
      </c>
      <c r="B1639" s="43">
        <v>12</v>
      </c>
      <c r="C1639" s="43">
        <v>2022</v>
      </c>
      <c r="D1639" s="43" t="s">
        <v>658</v>
      </c>
      <c r="E1639" s="43" t="s">
        <v>185</v>
      </c>
      <c r="F1639" s="43" t="s">
        <v>1327</v>
      </c>
      <c r="H1639" s="43" t="s">
        <v>1011</v>
      </c>
      <c r="I1639" s="43">
        <v>2</v>
      </c>
      <c r="J1639" s="61">
        <v>44573</v>
      </c>
      <c r="K1639" s="43" t="s">
        <v>816</v>
      </c>
      <c r="L1639" s="43" t="s">
        <v>3</v>
      </c>
      <c r="M1639" s="43" t="s">
        <v>813</v>
      </c>
      <c r="N1639" s="46">
        <v>1</v>
      </c>
      <c r="O1639" s="46">
        <v>0</v>
      </c>
      <c r="P1639" s="43" t="s">
        <v>1430</v>
      </c>
      <c r="Q1639" s="43" t="s">
        <v>1017</v>
      </c>
      <c r="R1639" s="43" t="s">
        <v>376</v>
      </c>
      <c r="S1639" s="32"/>
      <c r="AA1639" s="74">
        <v>3</v>
      </c>
      <c r="AB1639" s="74">
        <v>0</v>
      </c>
      <c r="AC1639" s="75">
        <v>1</v>
      </c>
      <c r="AD1639" s="43" t="s">
        <v>1037</v>
      </c>
      <c r="AE1639" s="47">
        <v>1</v>
      </c>
      <c r="AF1639" s="47">
        <v>0</v>
      </c>
      <c r="AG1639" s="47">
        <v>0</v>
      </c>
      <c r="AH1639" s="43" t="s">
        <v>1017</v>
      </c>
      <c r="AI1639" s="43" t="s">
        <v>1018</v>
      </c>
      <c r="AJ1639" s="43" t="s">
        <v>376</v>
      </c>
      <c r="AK1639" s="43" t="s">
        <v>658</v>
      </c>
      <c r="AL1639" s="43" t="s">
        <v>1017</v>
      </c>
      <c r="AM1639" s="43" t="s">
        <v>1018</v>
      </c>
      <c r="AN1639" s="43" t="s">
        <v>376</v>
      </c>
      <c r="AO1639" s="43" t="s">
        <v>658</v>
      </c>
      <c r="AQ1639" s="43">
        <v>2</v>
      </c>
      <c r="AU1639" s="43" t="s">
        <v>376</v>
      </c>
      <c r="AW1639" s="43" t="s">
        <v>30</v>
      </c>
      <c r="AZ1639" s="43" t="s">
        <v>30</v>
      </c>
      <c r="BB1639" s="48"/>
      <c r="BF1639" s="43">
        <v>1</v>
      </c>
      <c r="BG1639" s="43">
        <v>1</v>
      </c>
      <c r="BH1639" s="43">
        <v>1</v>
      </c>
      <c r="BI1639" s="43" t="s">
        <v>816</v>
      </c>
      <c r="BJ1639" s="43" t="s">
        <v>813</v>
      </c>
      <c r="BK1639" s="43">
        <v>2022</v>
      </c>
      <c r="BL1639" s="43" t="str">
        <f t="shared" si="152"/>
        <v>2022Chelsea</v>
      </c>
      <c r="BM1639" s="49" t="s">
        <v>813</v>
      </c>
      <c r="BV1639" s="43" t="s">
        <v>376</v>
      </c>
      <c r="BW1639" s="43" t="s">
        <v>376</v>
      </c>
      <c r="BZ1639" s="50"/>
      <c r="CA1639" s="50"/>
      <c r="CB1639" s="88" t="str">
        <f t="shared" si="153"/>
        <v>20220112</v>
      </c>
    </row>
    <row r="1640" spans="1:80" s="43" customFormat="1" ht="13.35" customHeight="1" x14ac:dyDescent="0.2">
      <c r="A1640" s="43">
        <v>1</v>
      </c>
      <c r="B1640" s="43">
        <v>13</v>
      </c>
      <c r="C1640" s="43">
        <v>2022</v>
      </c>
      <c r="D1640" s="43" t="s">
        <v>658</v>
      </c>
      <c r="E1640" s="43" t="s">
        <v>185</v>
      </c>
      <c r="F1640" s="43" t="s">
        <v>1327</v>
      </c>
      <c r="H1640" s="43" t="s">
        <v>1011</v>
      </c>
      <c r="I1640" s="43">
        <v>1</v>
      </c>
      <c r="J1640" s="61">
        <v>44574</v>
      </c>
      <c r="K1640" s="43" t="s">
        <v>588</v>
      </c>
      <c r="L1640" s="43" t="s">
        <v>1014</v>
      </c>
      <c r="M1640" s="43" t="s">
        <v>587</v>
      </c>
      <c r="N1640" s="46">
        <v>0</v>
      </c>
      <c r="O1640" s="46">
        <v>0</v>
      </c>
      <c r="P1640" s="43" t="s">
        <v>1141</v>
      </c>
      <c r="Q1640" s="43" t="s">
        <v>588</v>
      </c>
      <c r="R1640" s="43" t="s">
        <v>376</v>
      </c>
      <c r="S1640" s="32"/>
      <c r="AA1640" s="74">
        <v>0</v>
      </c>
      <c r="AB1640" s="74">
        <v>0</v>
      </c>
      <c r="AC1640" s="75">
        <v>0</v>
      </c>
      <c r="AD1640" s="43" t="s">
        <v>1033</v>
      </c>
      <c r="AE1640" s="47">
        <v>0</v>
      </c>
      <c r="AF1640" s="47">
        <v>1</v>
      </c>
      <c r="AG1640" s="47">
        <v>0</v>
      </c>
      <c r="AH1640" s="43" t="s">
        <v>588</v>
      </c>
      <c r="AI1640" s="43" t="s">
        <v>1175</v>
      </c>
      <c r="AJ1640" s="43" t="s">
        <v>376</v>
      </c>
      <c r="AK1640" s="43" t="s">
        <v>658</v>
      </c>
      <c r="AL1640" s="43" t="s">
        <v>1017</v>
      </c>
      <c r="AM1640" s="43" t="s">
        <v>1018</v>
      </c>
      <c r="AN1640" s="43" t="s">
        <v>376</v>
      </c>
      <c r="AO1640" s="43" t="s">
        <v>658</v>
      </c>
      <c r="AQ1640" s="43">
        <v>2</v>
      </c>
      <c r="AU1640" s="43" t="s">
        <v>376</v>
      </c>
      <c r="AW1640" s="43" t="s">
        <v>30</v>
      </c>
      <c r="AZ1640" s="43" t="s">
        <v>30</v>
      </c>
      <c r="BB1640" s="48"/>
      <c r="BF1640" s="43">
        <v>1</v>
      </c>
      <c r="BG1640" s="43">
        <v>1</v>
      </c>
      <c r="BH1640" s="43">
        <v>1</v>
      </c>
      <c r="BI1640" s="43" t="s">
        <v>588</v>
      </c>
      <c r="BJ1640" s="43" t="s">
        <v>587</v>
      </c>
      <c r="BK1640" s="43">
        <v>2022</v>
      </c>
      <c r="BL1640" s="43" t="str">
        <f t="shared" si="152"/>
        <v>2022Liverpool</v>
      </c>
      <c r="BM1640" s="49" t="s">
        <v>588</v>
      </c>
      <c r="BV1640" s="43" t="s">
        <v>376</v>
      </c>
      <c r="BW1640" s="43" t="s">
        <v>376</v>
      </c>
      <c r="BZ1640" s="50"/>
      <c r="CA1640" s="50"/>
      <c r="CB1640" s="88" t="str">
        <f t="shared" si="153"/>
        <v>20220113</v>
      </c>
    </row>
    <row r="1641" spans="1:80" s="43" customFormat="1" ht="13.35" customHeight="1" x14ac:dyDescent="0.2">
      <c r="A1641" s="43">
        <v>1</v>
      </c>
      <c r="B1641" s="43">
        <v>13</v>
      </c>
      <c r="C1641" s="43">
        <v>2022</v>
      </c>
      <c r="D1641" s="43" t="s">
        <v>658</v>
      </c>
      <c r="E1641" s="43" t="s">
        <v>185</v>
      </c>
      <c r="F1641" s="43" t="s">
        <v>1327</v>
      </c>
      <c r="H1641" s="43" t="s">
        <v>1011</v>
      </c>
      <c r="I1641" s="43">
        <v>1</v>
      </c>
      <c r="J1641" s="61">
        <v>44574</v>
      </c>
      <c r="K1641" s="43" t="s">
        <v>587</v>
      </c>
      <c r="L1641" s="43" t="s">
        <v>1014</v>
      </c>
      <c r="M1641" s="43" t="s">
        <v>588</v>
      </c>
      <c r="N1641" s="46">
        <v>0</v>
      </c>
      <c r="O1641" s="46">
        <v>0</v>
      </c>
      <c r="P1641" s="43" t="s">
        <v>1141</v>
      </c>
      <c r="Q1641" s="43" t="s">
        <v>588</v>
      </c>
      <c r="R1641" s="43" t="s">
        <v>376</v>
      </c>
      <c r="S1641" s="32"/>
      <c r="AA1641" s="74">
        <v>0</v>
      </c>
      <c r="AB1641" s="74">
        <v>0</v>
      </c>
      <c r="AC1641" s="75">
        <v>0</v>
      </c>
      <c r="AD1641" s="43" t="s">
        <v>1037</v>
      </c>
      <c r="AE1641" s="47">
        <v>0</v>
      </c>
      <c r="AF1641" s="47">
        <v>1</v>
      </c>
      <c r="AG1641" s="47">
        <v>0</v>
      </c>
      <c r="AH1641" s="43" t="s">
        <v>1017</v>
      </c>
      <c r="AI1641" s="43" t="s">
        <v>1018</v>
      </c>
      <c r="AJ1641" s="43" t="s">
        <v>376</v>
      </c>
      <c r="AK1641" s="43" t="s">
        <v>658</v>
      </c>
      <c r="AL1641" s="43" t="s">
        <v>588</v>
      </c>
      <c r="AM1641" s="43" t="s">
        <v>1175</v>
      </c>
      <c r="AN1641" s="43" t="s">
        <v>376</v>
      </c>
      <c r="AO1641" s="43" t="s">
        <v>658</v>
      </c>
      <c r="AQ1641" s="43">
        <v>2</v>
      </c>
      <c r="AU1641" s="43" t="s">
        <v>376</v>
      </c>
      <c r="AW1641" s="43" t="s">
        <v>30</v>
      </c>
      <c r="AZ1641" s="43" t="s">
        <v>30</v>
      </c>
      <c r="BB1641" s="48"/>
      <c r="BF1641" s="43">
        <v>1</v>
      </c>
      <c r="BG1641" s="43">
        <v>1</v>
      </c>
      <c r="BH1641" s="43">
        <v>1</v>
      </c>
      <c r="BI1641" s="43" t="s">
        <v>587</v>
      </c>
      <c r="BJ1641" s="43" t="s">
        <v>588</v>
      </c>
      <c r="BK1641" s="43">
        <v>2022</v>
      </c>
      <c r="BL1641" s="43" t="str">
        <f t="shared" si="152"/>
        <v>2022Arsenal</v>
      </c>
      <c r="BM1641" s="49" t="s">
        <v>588</v>
      </c>
      <c r="BV1641" s="43" t="s">
        <v>376</v>
      </c>
      <c r="BW1641" s="43" t="s">
        <v>376</v>
      </c>
      <c r="BZ1641" s="50"/>
      <c r="CA1641" s="50"/>
      <c r="CB1641" s="88" t="str">
        <f t="shared" si="153"/>
        <v>20220113</v>
      </c>
    </row>
    <row r="1642" spans="1:80" s="43" customFormat="1" ht="13.35" customHeight="1" x14ac:dyDescent="0.2">
      <c r="A1642" s="43">
        <v>1</v>
      </c>
      <c r="B1642" s="43">
        <v>20</v>
      </c>
      <c r="C1642" s="43">
        <v>2022</v>
      </c>
      <c r="D1642" s="43" t="s">
        <v>658</v>
      </c>
      <c r="E1642" s="43" t="s">
        <v>185</v>
      </c>
      <c r="F1642" s="43" t="s">
        <v>1327</v>
      </c>
      <c r="H1642" s="43" t="s">
        <v>1011</v>
      </c>
      <c r="I1642" s="43">
        <v>2</v>
      </c>
      <c r="J1642" s="61">
        <v>44581</v>
      </c>
      <c r="K1642" s="43" t="s">
        <v>587</v>
      </c>
      <c r="L1642" s="43" t="s">
        <v>4</v>
      </c>
      <c r="M1642" s="43" t="s">
        <v>588</v>
      </c>
      <c r="N1642" s="46">
        <v>0</v>
      </c>
      <c r="O1642" s="46">
        <v>2</v>
      </c>
      <c r="P1642" s="43" t="s">
        <v>1414</v>
      </c>
      <c r="Q1642" s="43" t="s">
        <v>1017</v>
      </c>
      <c r="R1642" s="43" t="s">
        <v>376</v>
      </c>
      <c r="AA1642" s="74">
        <v>0</v>
      </c>
      <c r="AB1642" s="74">
        <v>2</v>
      </c>
      <c r="AC1642" s="75">
        <v>0</v>
      </c>
      <c r="AD1642" s="43" t="s">
        <v>1033</v>
      </c>
      <c r="AE1642" s="47">
        <v>0</v>
      </c>
      <c r="AF1642" s="47">
        <v>0</v>
      </c>
      <c r="AG1642" s="47">
        <v>1</v>
      </c>
      <c r="AH1642" s="43" t="s">
        <v>1017</v>
      </c>
      <c r="AI1642" s="43" t="s">
        <v>1018</v>
      </c>
      <c r="AJ1642" s="43" t="s">
        <v>376</v>
      </c>
      <c r="AK1642" s="43" t="s">
        <v>658</v>
      </c>
      <c r="AL1642" s="43" t="s">
        <v>588</v>
      </c>
      <c r="AM1642" s="43" t="s">
        <v>1175</v>
      </c>
      <c r="AN1642" s="43" t="s">
        <v>376</v>
      </c>
      <c r="AO1642" s="43" t="s">
        <v>658</v>
      </c>
      <c r="AQ1642" s="43">
        <v>2</v>
      </c>
      <c r="AU1642" s="43" t="s">
        <v>376</v>
      </c>
      <c r="AW1642" s="43" t="s">
        <v>30</v>
      </c>
      <c r="AZ1642" s="43" t="s">
        <v>30</v>
      </c>
      <c r="BB1642" s="48"/>
      <c r="BF1642" s="43">
        <v>1</v>
      </c>
      <c r="BG1642" s="43">
        <v>1</v>
      </c>
      <c r="BH1642" s="43">
        <v>1</v>
      </c>
      <c r="BI1642" s="43" t="s">
        <v>587</v>
      </c>
      <c r="BJ1642" s="43" t="s">
        <v>588</v>
      </c>
      <c r="BK1642" s="43">
        <v>2022</v>
      </c>
      <c r="BL1642" s="43" t="str">
        <f t="shared" si="152"/>
        <v>2022Arsenal</v>
      </c>
      <c r="BM1642" s="49" t="s">
        <v>587</v>
      </c>
      <c r="BV1642" s="43" t="s">
        <v>376</v>
      </c>
      <c r="BW1642" s="43" t="s">
        <v>376</v>
      </c>
      <c r="BZ1642" s="50"/>
      <c r="CA1642" s="50"/>
      <c r="CB1642" s="88" t="str">
        <f t="shared" si="153"/>
        <v>20220120</v>
      </c>
    </row>
    <row r="1643" spans="1:80" s="43" customFormat="1" ht="13.35" customHeight="1" x14ac:dyDescent="0.2">
      <c r="A1643" s="43">
        <v>1</v>
      </c>
      <c r="B1643" s="43">
        <v>20</v>
      </c>
      <c r="C1643" s="43">
        <v>2022</v>
      </c>
      <c r="D1643" s="43" t="s">
        <v>658</v>
      </c>
      <c r="E1643" s="43" t="s">
        <v>185</v>
      </c>
      <c r="F1643" s="43" t="s">
        <v>1327</v>
      </c>
      <c r="H1643" s="43" t="s">
        <v>1011</v>
      </c>
      <c r="I1643" s="43">
        <v>2</v>
      </c>
      <c r="J1643" s="61">
        <v>44581</v>
      </c>
      <c r="K1643" s="43" t="s">
        <v>588</v>
      </c>
      <c r="L1643" s="43" t="s">
        <v>3</v>
      </c>
      <c r="M1643" s="43" t="s">
        <v>587</v>
      </c>
      <c r="N1643" s="46">
        <v>2</v>
      </c>
      <c r="O1643" s="46">
        <v>0</v>
      </c>
      <c r="P1643" s="43" t="s">
        <v>1414</v>
      </c>
      <c r="Q1643" s="43" t="s">
        <v>1017</v>
      </c>
      <c r="R1643" s="43" t="s">
        <v>376</v>
      </c>
      <c r="AA1643" s="74">
        <v>2</v>
      </c>
      <c r="AB1643" s="74">
        <v>0</v>
      </c>
      <c r="AC1643" s="75">
        <v>2</v>
      </c>
      <c r="AD1643" s="43" t="s">
        <v>1037</v>
      </c>
      <c r="AE1643" s="47">
        <v>1</v>
      </c>
      <c r="AF1643" s="47">
        <v>0</v>
      </c>
      <c r="AG1643" s="47">
        <v>0</v>
      </c>
      <c r="AH1643" s="43" t="s">
        <v>588</v>
      </c>
      <c r="AI1643" s="43" t="s">
        <v>1175</v>
      </c>
      <c r="AJ1643" s="43" t="s">
        <v>376</v>
      </c>
      <c r="AK1643" s="43" t="s">
        <v>658</v>
      </c>
      <c r="AL1643" s="43" t="s">
        <v>1017</v>
      </c>
      <c r="AM1643" s="43" t="s">
        <v>1018</v>
      </c>
      <c r="AN1643" s="43" t="s">
        <v>376</v>
      </c>
      <c r="AO1643" s="43" t="s">
        <v>658</v>
      </c>
      <c r="AQ1643" s="43">
        <v>2</v>
      </c>
      <c r="AU1643" s="43" t="s">
        <v>376</v>
      </c>
      <c r="AW1643" s="43" t="s">
        <v>30</v>
      </c>
      <c r="AZ1643" s="43" t="s">
        <v>30</v>
      </c>
      <c r="BB1643" s="48"/>
      <c r="BF1643" s="43">
        <v>1</v>
      </c>
      <c r="BG1643" s="43">
        <v>1</v>
      </c>
      <c r="BH1643" s="43">
        <v>1</v>
      </c>
      <c r="BI1643" s="43" t="s">
        <v>588</v>
      </c>
      <c r="BJ1643" s="43" t="s">
        <v>587</v>
      </c>
      <c r="BK1643" s="43">
        <v>2022</v>
      </c>
      <c r="BL1643" s="43" t="str">
        <f t="shared" si="152"/>
        <v>2022Liverpool</v>
      </c>
      <c r="BM1643" s="49" t="s">
        <v>587</v>
      </c>
      <c r="BV1643" s="43" t="s">
        <v>376</v>
      </c>
      <c r="BW1643" s="43" t="s">
        <v>376</v>
      </c>
      <c r="BZ1643" s="50"/>
      <c r="CA1643" s="50"/>
      <c r="CB1643" s="88" t="str">
        <f t="shared" si="153"/>
        <v>20220120</v>
      </c>
    </row>
    <row r="1644" spans="1:80" s="43" customFormat="1" ht="13.35" customHeight="1" x14ac:dyDescent="0.2">
      <c r="A1644" s="43">
        <v>2</v>
      </c>
      <c r="B1644" s="43">
        <v>27</v>
      </c>
      <c r="C1644" s="43">
        <v>2022</v>
      </c>
      <c r="D1644" s="43" t="s">
        <v>658</v>
      </c>
      <c r="E1644" s="43" t="s">
        <v>185</v>
      </c>
      <c r="F1644" s="43" t="s">
        <v>1327</v>
      </c>
      <c r="H1644" s="43" t="s">
        <v>40</v>
      </c>
      <c r="J1644" s="61">
        <v>44619</v>
      </c>
      <c r="K1644" s="43" t="s">
        <v>588</v>
      </c>
      <c r="L1644" s="43" t="s">
        <v>3</v>
      </c>
      <c r="M1644" s="43" t="s">
        <v>816</v>
      </c>
      <c r="N1644" s="46">
        <v>0</v>
      </c>
      <c r="O1644" s="46">
        <v>0</v>
      </c>
      <c r="P1644" s="83" t="s">
        <v>1415</v>
      </c>
      <c r="Q1644" s="83" t="s">
        <v>1017</v>
      </c>
      <c r="R1644" s="83" t="s">
        <v>376</v>
      </c>
      <c r="S1644" s="43" t="s">
        <v>1390</v>
      </c>
      <c r="T1644" s="43">
        <v>11</v>
      </c>
      <c r="U1644" s="43">
        <v>10</v>
      </c>
      <c r="AE1644" s="47">
        <v>1</v>
      </c>
      <c r="AF1644" s="47">
        <v>0</v>
      </c>
      <c r="AG1644" s="47">
        <v>0</v>
      </c>
      <c r="AH1644" s="43" t="s">
        <v>588</v>
      </c>
      <c r="AI1644" s="43" t="s">
        <v>1175</v>
      </c>
      <c r="AJ1644" s="43" t="s">
        <v>376</v>
      </c>
      <c r="AK1644" s="43" t="s">
        <v>658</v>
      </c>
      <c r="AL1644" s="43" t="s">
        <v>1017</v>
      </c>
      <c r="AM1644" s="43" t="s">
        <v>1018</v>
      </c>
      <c r="AN1644" s="43" t="s">
        <v>376</v>
      </c>
      <c r="AO1644" s="43" t="s">
        <v>658</v>
      </c>
      <c r="AQ1644" s="43">
        <v>1</v>
      </c>
      <c r="AU1644" s="43" t="s">
        <v>376</v>
      </c>
      <c r="AW1644" s="43" t="s">
        <v>30</v>
      </c>
      <c r="AZ1644" s="43" t="s">
        <v>30</v>
      </c>
      <c r="BB1644" s="48" t="s">
        <v>30</v>
      </c>
      <c r="BC1644" s="43" t="s">
        <v>30</v>
      </c>
      <c r="BF1644" s="43">
        <v>1</v>
      </c>
      <c r="BG1644" s="43">
        <v>1</v>
      </c>
      <c r="BH1644" s="43">
        <v>1</v>
      </c>
      <c r="BI1644" s="43" t="s">
        <v>588</v>
      </c>
      <c r="BJ1644" s="43" t="s">
        <v>816</v>
      </c>
      <c r="BK1644" s="43">
        <v>2022</v>
      </c>
      <c r="BL1644" s="43" t="str">
        <f t="shared" si="152"/>
        <v>2022Liverpool</v>
      </c>
      <c r="BM1644" s="49" t="s">
        <v>1017</v>
      </c>
      <c r="BV1644" s="43" t="s">
        <v>376</v>
      </c>
      <c r="BW1644" s="43" t="s">
        <v>376</v>
      </c>
      <c r="BZ1644" s="50"/>
      <c r="CA1644" s="50"/>
      <c r="CB1644" s="88" t="str">
        <f t="shared" si="153"/>
        <v>20220227</v>
      </c>
    </row>
    <row r="1645" spans="1:80" s="43" customFormat="1" ht="13.35" customHeight="1" x14ac:dyDescent="0.2">
      <c r="A1645" s="43">
        <v>2</v>
      </c>
      <c r="B1645" s="43">
        <v>27</v>
      </c>
      <c r="C1645" s="43">
        <v>2022</v>
      </c>
      <c r="D1645" s="43" t="s">
        <v>658</v>
      </c>
      <c r="E1645" s="43" t="s">
        <v>185</v>
      </c>
      <c r="F1645" s="43" t="s">
        <v>1327</v>
      </c>
      <c r="H1645" s="43" t="s">
        <v>40</v>
      </c>
      <c r="J1645" s="61">
        <v>44619</v>
      </c>
      <c r="K1645" s="43" t="s">
        <v>816</v>
      </c>
      <c r="L1645" s="43" t="s">
        <v>4</v>
      </c>
      <c r="M1645" s="43" t="s">
        <v>588</v>
      </c>
      <c r="N1645" s="46">
        <v>0</v>
      </c>
      <c r="O1645" s="46">
        <v>0</v>
      </c>
      <c r="P1645" s="83" t="s">
        <v>1415</v>
      </c>
      <c r="Q1645" s="83" t="s">
        <v>1017</v>
      </c>
      <c r="R1645" s="83" t="s">
        <v>376</v>
      </c>
      <c r="S1645" s="43" t="s">
        <v>1390</v>
      </c>
      <c r="T1645" s="43">
        <v>10</v>
      </c>
      <c r="U1645" s="43">
        <v>11</v>
      </c>
      <c r="AE1645" s="47">
        <v>0</v>
      </c>
      <c r="AF1645" s="47">
        <v>0</v>
      </c>
      <c r="AG1645" s="47">
        <v>1</v>
      </c>
      <c r="AH1645" s="43" t="s">
        <v>1017</v>
      </c>
      <c r="AI1645" s="43" t="s">
        <v>1018</v>
      </c>
      <c r="AJ1645" s="43" t="s">
        <v>376</v>
      </c>
      <c r="AK1645" s="43" t="s">
        <v>658</v>
      </c>
      <c r="AL1645" s="43" t="s">
        <v>588</v>
      </c>
      <c r="AM1645" s="43" t="s">
        <v>1175</v>
      </c>
      <c r="AN1645" s="43" t="s">
        <v>376</v>
      </c>
      <c r="AO1645" s="43" t="s">
        <v>658</v>
      </c>
      <c r="AQ1645" s="43">
        <v>1</v>
      </c>
      <c r="AU1645" s="43" t="s">
        <v>376</v>
      </c>
      <c r="AW1645" s="43" t="s">
        <v>30</v>
      </c>
      <c r="AZ1645" s="43" t="s">
        <v>30</v>
      </c>
      <c r="BB1645" s="48"/>
      <c r="BC1645" s="43" t="s">
        <v>30</v>
      </c>
      <c r="BF1645" s="43">
        <v>1</v>
      </c>
      <c r="BG1645" s="43">
        <v>1</v>
      </c>
      <c r="BH1645" s="43">
        <v>1</v>
      </c>
      <c r="BI1645" s="43" t="s">
        <v>816</v>
      </c>
      <c r="BJ1645" s="43" t="s">
        <v>588</v>
      </c>
      <c r="BK1645" s="43">
        <v>2022</v>
      </c>
      <c r="BL1645" s="43" t="str">
        <f t="shared" si="152"/>
        <v>2022Chelsea</v>
      </c>
      <c r="BM1645" s="49" t="s">
        <v>1017</v>
      </c>
      <c r="BV1645" s="43" t="s">
        <v>376</v>
      </c>
      <c r="BW1645" s="43" t="s">
        <v>376</v>
      </c>
      <c r="BZ1645" s="50"/>
      <c r="CA1645" s="50"/>
      <c r="CB1645" s="88" t="str">
        <f t="shared" si="153"/>
        <v>20220227</v>
      </c>
    </row>
    <row r="1646" spans="1:80" s="43" customFormat="1" ht="13.35" customHeight="1" x14ac:dyDescent="0.2">
      <c r="A1646" s="43">
        <v>4</v>
      </c>
      <c r="B1646" s="43">
        <v>16</v>
      </c>
      <c r="C1646" s="43">
        <v>2022</v>
      </c>
      <c r="D1646" s="43" t="s">
        <v>658</v>
      </c>
      <c r="E1646" s="43" t="s">
        <v>185</v>
      </c>
      <c r="F1646" s="43" t="s">
        <v>1010</v>
      </c>
      <c r="H1646" s="43" t="s">
        <v>1011</v>
      </c>
      <c r="J1646" s="61">
        <v>44667</v>
      </c>
      <c r="K1646" s="43" t="s">
        <v>588</v>
      </c>
      <c r="L1646" s="43" t="s">
        <v>3</v>
      </c>
      <c r="M1646" s="43" t="s">
        <v>823</v>
      </c>
      <c r="N1646" s="46">
        <v>3</v>
      </c>
      <c r="O1646" s="46">
        <v>2</v>
      </c>
      <c r="P1646" s="83" t="s">
        <v>1415</v>
      </c>
      <c r="Q1646" s="83" t="s">
        <v>1017</v>
      </c>
      <c r="R1646" s="83" t="s">
        <v>376</v>
      </c>
      <c r="AE1646" s="47">
        <v>1</v>
      </c>
      <c r="AF1646" s="47">
        <v>0</v>
      </c>
      <c r="AG1646" s="47">
        <v>0</v>
      </c>
      <c r="AH1646" s="43" t="s">
        <v>588</v>
      </c>
      <c r="AI1646" s="43" t="s">
        <v>1175</v>
      </c>
      <c r="AJ1646" s="43" t="s">
        <v>376</v>
      </c>
      <c r="AK1646" s="43" t="s">
        <v>658</v>
      </c>
      <c r="AL1646" s="43" t="s">
        <v>1101</v>
      </c>
      <c r="AM1646" s="43" t="s">
        <v>1159</v>
      </c>
      <c r="AN1646" s="43" t="s">
        <v>376</v>
      </c>
      <c r="AO1646" s="43" t="s">
        <v>658</v>
      </c>
      <c r="AQ1646" s="43">
        <v>2</v>
      </c>
      <c r="AU1646" s="43" t="s">
        <v>376</v>
      </c>
      <c r="AW1646" s="43" t="s">
        <v>30</v>
      </c>
      <c r="AY1646" s="43" t="s">
        <v>30</v>
      </c>
      <c r="BB1646" s="48"/>
      <c r="BF1646" s="43">
        <v>1</v>
      </c>
      <c r="BG1646" s="43">
        <v>1</v>
      </c>
      <c r="BH1646" s="43">
        <v>1</v>
      </c>
      <c r="BI1646" s="43" t="s">
        <v>588</v>
      </c>
      <c r="BJ1646" s="43" t="s">
        <v>823</v>
      </c>
      <c r="BK1646" s="43">
        <v>2022</v>
      </c>
      <c r="BL1646" s="43" t="str">
        <f t="shared" si="152"/>
        <v>2022Liverpool</v>
      </c>
      <c r="BM1646" s="49" t="s">
        <v>1017</v>
      </c>
      <c r="BV1646" s="43" t="s">
        <v>376</v>
      </c>
      <c r="BW1646" s="43" t="s">
        <v>376</v>
      </c>
      <c r="BZ1646" s="50"/>
      <c r="CA1646" s="50"/>
      <c r="CB1646" s="88" t="str">
        <f t="shared" si="153"/>
        <v>20220416</v>
      </c>
    </row>
    <row r="1647" spans="1:80" s="43" customFormat="1" ht="13.35" customHeight="1" x14ac:dyDescent="0.2">
      <c r="A1647" s="43">
        <v>4</v>
      </c>
      <c r="B1647" s="43">
        <v>16</v>
      </c>
      <c r="C1647" s="43">
        <v>2022</v>
      </c>
      <c r="D1647" s="43" t="s">
        <v>658</v>
      </c>
      <c r="E1647" s="43" t="s">
        <v>185</v>
      </c>
      <c r="F1647" s="43" t="s">
        <v>1010</v>
      </c>
      <c r="H1647" s="43" t="s">
        <v>1011</v>
      </c>
      <c r="J1647" s="61">
        <v>44667</v>
      </c>
      <c r="K1647" s="43" t="s">
        <v>823</v>
      </c>
      <c r="L1647" s="43" t="s">
        <v>4</v>
      </c>
      <c r="M1647" s="43" t="s">
        <v>588</v>
      </c>
      <c r="N1647" s="46">
        <v>2</v>
      </c>
      <c r="O1647" s="46">
        <v>3</v>
      </c>
      <c r="P1647" s="83" t="s">
        <v>1415</v>
      </c>
      <c r="Q1647" s="83" t="s">
        <v>1017</v>
      </c>
      <c r="R1647" s="83" t="s">
        <v>376</v>
      </c>
      <c r="AE1647" s="47">
        <v>0</v>
      </c>
      <c r="AF1647" s="47">
        <v>0</v>
      </c>
      <c r="AG1647" s="47">
        <v>1</v>
      </c>
      <c r="AH1647" s="43" t="s">
        <v>1101</v>
      </c>
      <c r="AI1647" s="43" t="s">
        <v>1159</v>
      </c>
      <c r="AJ1647" s="43" t="s">
        <v>376</v>
      </c>
      <c r="AK1647" s="43" t="s">
        <v>658</v>
      </c>
      <c r="AL1647" s="43" t="s">
        <v>588</v>
      </c>
      <c r="AM1647" s="43" t="s">
        <v>1175</v>
      </c>
      <c r="AN1647" s="43" t="s">
        <v>376</v>
      </c>
      <c r="AO1647" s="43" t="s">
        <v>658</v>
      </c>
      <c r="AQ1647" s="43">
        <v>2</v>
      </c>
      <c r="AU1647" s="43" t="s">
        <v>376</v>
      </c>
      <c r="AW1647" s="43" t="s">
        <v>30</v>
      </c>
      <c r="AY1647" s="43" t="s">
        <v>30</v>
      </c>
      <c r="BB1647" s="48"/>
      <c r="BF1647" s="43">
        <v>1</v>
      </c>
      <c r="BG1647" s="43">
        <v>1</v>
      </c>
      <c r="BH1647" s="43">
        <v>1</v>
      </c>
      <c r="BI1647" s="43" t="s">
        <v>823</v>
      </c>
      <c r="BJ1647" s="43" t="s">
        <v>588</v>
      </c>
      <c r="BK1647" s="43">
        <v>2022</v>
      </c>
      <c r="BL1647" s="43" t="str">
        <f t="shared" si="152"/>
        <v>2022Manchester City</v>
      </c>
      <c r="BM1647" s="49" t="s">
        <v>1017</v>
      </c>
      <c r="BV1647" s="43" t="s">
        <v>376</v>
      </c>
      <c r="BW1647" s="43" t="s">
        <v>376</v>
      </c>
      <c r="BZ1647" s="50"/>
      <c r="CA1647" s="50"/>
      <c r="CB1647" s="88" t="str">
        <f t="shared" si="153"/>
        <v>20220416</v>
      </c>
    </row>
    <row r="1648" spans="1:80" s="43" customFormat="1" ht="13.35" customHeight="1" x14ac:dyDescent="0.2">
      <c r="A1648" s="43">
        <v>4</v>
      </c>
      <c r="B1648" s="43">
        <v>17</v>
      </c>
      <c r="C1648" s="43">
        <v>2022</v>
      </c>
      <c r="D1648" s="43" t="s">
        <v>658</v>
      </c>
      <c r="E1648" s="43" t="s">
        <v>185</v>
      </c>
      <c r="F1648" s="43" t="s">
        <v>1010</v>
      </c>
      <c r="H1648" s="43" t="s">
        <v>1011</v>
      </c>
      <c r="J1648" s="61">
        <v>44668</v>
      </c>
      <c r="K1648" s="43" t="s">
        <v>816</v>
      </c>
      <c r="L1648" s="43" t="s">
        <v>3</v>
      </c>
      <c r="M1648" s="43" t="s">
        <v>798</v>
      </c>
      <c r="N1648" s="46">
        <v>2</v>
      </c>
      <c r="O1648" s="46">
        <v>0</v>
      </c>
      <c r="P1648" s="83" t="s">
        <v>1415</v>
      </c>
      <c r="Q1648" s="83" t="s">
        <v>1017</v>
      </c>
      <c r="R1648" s="83" t="s">
        <v>376</v>
      </c>
      <c r="AE1648" s="47">
        <v>1</v>
      </c>
      <c r="AF1648" s="47">
        <v>0</v>
      </c>
      <c r="AG1648" s="47">
        <v>0</v>
      </c>
      <c r="AH1648" s="43" t="s">
        <v>1017</v>
      </c>
      <c r="AI1648" s="43" t="s">
        <v>1018</v>
      </c>
      <c r="AJ1648" s="43" t="s">
        <v>376</v>
      </c>
      <c r="AK1648" s="43" t="s">
        <v>658</v>
      </c>
      <c r="AL1648" s="43" t="s">
        <v>1017</v>
      </c>
      <c r="AM1648" s="43" t="s">
        <v>1018</v>
      </c>
      <c r="AN1648" s="43" t="s">
        <v>376</v>
      </c>
      <c r="AO1648" s="43" t="s">
        <v>658</v>
      </c>
      <c r="AQ1648" s="43">
        <v>2</v>
      </c>
      <c r="AU1648" s="43" t="s">
        <v>376</v>
      </c>
      <c r="AW1648" s="43" t="s">
        <v>30</v>
      </c>
      <c r="AY1648" s="43" t="s">
        <v>30</v>
      </c>
      <c r="BB1648" s="48"/>
      <c r="BF1648" s="43">
        <v>1</v>
      </c>
      <c r="BG1648" s="43">
        <v>1</v>
      </c>
      <c r="BH1648" s="43">
        <v>1</v>
      </c>
      <c r="BI1648" s="43" t="s">
        <v>816</v>
      </c>
      <c r="BJ1648" s="43" t="s">
        <v>798</v>
      </c>
      <c r="BK1648" s="43">
        <v>2022</v>
      </c>
      <c r="BL1648" s="43" t="str">
        <f t="shared" si="152"/>
        <v>2022Chelsea</v>
      </c>
      <c r="BM1648" s="49" t="s">
        <v>1017</v>
      </c>
      <c r="BV1648" s="43" t="s">
        <v>376</v>
      </c>
      <c r="BW1648" s="43" t="s">
        <v>376</v>
      </c>
      <c r="BZ1648" s="50"/>
      <c r="CA1648" s="50"/>
      <c r="CB1648" s="88" t="str">
        <f t="shared" si="153"/>
        <v>20220417</v>
      </c>
    </row>
    <row r="1649" spans="1:80" s="43" customFormat="1" ht="13.35" customHeight="1" x14ac:dyDescent="0.2">
      <c r="A1649" s="43">
        <v>4</v>
      </c>
      <c r="B1649" s="43">
        <v>17</v>
      </c>
      <c r="C1649" s="43">
        <v>2022</v>
      </c>
      <c r="D1649" s="43" t="s">
        <v>658</v>
      </c>
      <c r="E1649" s="43" t="s">
        <v>185</v>
      </c>
      <c r="F1649" s="43" t="s">
        <v>1010</v>
      </c>
      <c r="H1649" s="43" t="s">
        <v>1011</v>
      </c>
      <c r="J1649" s="61">
        <v>44668</v>
      </c>
      <c r="K1649" s="43" t="s">
        <v>798</v>
      </c>
      <c r="L1649" s="43" t="s">
        <v>4</v>
      </c>
      <c r="M1649" s="43" t="s">
        <v>816</v>
      </c>
      <c r="N1649" s="46">
        <v>0</v>
      </c>
      <c r="O1649" s="46">
        <v>2</v>
      </c>
      <c r="P1649" s="83" t="s">
        <v>1415</v>
      </c>
      <c r="Q1649" s="83" t="s">
        <v>1017</v>
      </c>
      <c r="R1649" s="83" t="s">
        <v>376</v>
      </c>
      <c r="AE1649" s="47">
        <v>0</v>
      </c>
      <c r="AF1649" s="47">
        <v>0</v>
      </c>
      <c r="AG1649" s="47">
        <v>1</v>
      </c>
      <c r="AH1649" s="43" t="s">
        <v>1017</v>
      </c>
      <c r="AI1649" s="43" t="s">
        <v>1018</v>
      </c>
      <c r="AJ1649" s="43" t="s">
        <v>376</v>
      </c>
      <c r="AK1649" s="43" t="s">
        <v>658</v>
      </c>
      <c r="AL1649" s="43" t="s">
        <v>1017</v>
      </c>
      <c r="AM1649" s="43" t="s">
        <v>1018</v>
      </c>
      <c r="AN1649" s="43" t="s">
        <v>376</v>
      </c>
      <c r="AO1649" s="43" t="s">
        <v>658</v>
      </c>
      <c r="AQ1649" s="43">
        <v>2</v>
      </c>
      <c r="AU1649" s="43" t="s">
        <v>376</v>
      </c>
      <c r="AW1649" s="43" t="s">
        <v>30</v>
      </c>
      <c r="AY1649" s="43" t="s">
        <v>30</v>
      </c>
      <c r="BB1649" s="48"/>
      <c r="BF1649" s="43">
        <v>1</v>
      </c>
      <c r="BG1649" s="43">
        <v>1</v>
      </c>
      <c r="BH1649" s="43">
        <v>1</v>
      </c>
      <c r="BI1649" s="43" t="s">
        <v>798</v>
      </c>
      <c r="BJ1649" s="43" t="s">
        <v>816</v>
      </c>
      <c r="BK1649" s="43">
        <v>2022</v>
      </c>
      <c r="BL1649" s="43" t="str">
        <f t="shared" si="152"/>
        <v>2022Crystal Palace</v>
      </c>
      <c r="BM1649" s="49" t="s">
        <v>1017</v>
      </c>
      <c r="BV1649" s="43" t="s">
        <v>376</v>
      </c>
      <c r="BW1649" s="43" t="s">
        <v>376</v>
      </c>
      <c r="BZ1649" s="50"/>
      <c r="CA1649" s="50"/>
      <c r="CB1649" s="88" t="str">
        <f t="shared" si="153"/>
        <v>20220417</v>
      </c>
    </row>
    <row r="1650" spans="1:80" s="43" customFormat="1" ht="13.35" customHeight="1" x14ac:dyDescent="0.2">
      <c r="A1650" s="43">
        <v>5</v>
      </c>
      <c r="B1650" s="43">
        <v>14</v>
      </c>
      <c r="C1650" s="43">
        <v>2022</v>
      </c>
      <c r="D1650" s="43" t="s">
        <v>658</v>
      </c>
      <c r="E1650" s="43" t="s">
        <v>185</v>
      </c>
      <c r="F1650" s="43" t="s">
        <v>1010</v>
      </c>
      <c r="H1650" s="43" t="s">
        <v>40</v>
      </c>
      <c r="J1650" s="61">
        <v>44695</v>
      </c>
      <c r="K1650" s="43" t="s">
        <v>588</v>
      </c>
      <c r="L1650" s="43" t="s">
        <v>3</v>
      </c>
      <c r="M1650" s="43" t="s">
        <v>816</v>
      </c>
      <c r="N1650" s="46">
        <v>0</v>
      </c>
      <c r="O1650" s="46">
        <v>0</v>
      </c>
      <c r="P1650" s="83" t="s">
        <v>1415</v>
      </c>
      <c r="Q1650" s="83" t="s">
        <v>1017</v>
      </c>
      <c r="R1650" s="83" t="s">
        <v>376</v>
      </c>
      <c r="S1650" s="43" t="s">
        <v>1390</v>
      </c>
      <c r="T1650" s="43">
        <v>6</v>
      </c>
      <c r="U1650" s="43">
        <v>5</v>
      </c>
      <c r="AE1650" s="47">
        <v>1</v>
      </c>
      <c r="AF1650" s="47">
        <v>0</v>
      </c>
      <c r="AG1650" s="47">
        <v>0</v>
      </c>
      <c r="AH1650" s="43" t="s">
        <v>588</v>
      </c>
      <c r="AI1650" s="43" t="s">
        <v>1175</v>
      </c>
      <c r="AJ1650" s="43" t="s">
        <v>376</v>
      </c>
      <c r="AK1650" s="43" t="s">
        <v>658</v>
      </c>
      <c r="AL1650" s="43" t="s">
        <v>1017</v>
      </c>
      <c r="AM1650" s="43" t="s">
        <v>1018</v>
      </c>
      <c r="AN1650" s="43" t="s">
        <v>376</v>
      </c>
      <c r="AO1650" s="43" t="s">
        <v>658</v>
      </c>
      <c r="AQ1650" s="43">
        <v>1</v>
      </c>
      <c r="AU1650" s="43" t="s">
        <v>376</v>
      </c>
      <c r="AW1650" s="43" t="s">
        <v>30</v>
      </c>
      <c r="AY1650" s="43" t="s">
        <v>30</v>
      </c>
      <c r="BB1650" s="48" t="s">
        <v>30</v>
      </c>
      <c r="BC1650" s="43" t="s">
        <v>30</v>
      </c>
      <c r="BF1650" s="43">
        <v>1</v>
      </c>
      <c r="BG1650" s="43">
        <v>1</v>
      </c>
      <c r="BH1650" s="43">
        <v>1</v>
      </c>
      <c r="BI1650" s="43" t="s">
        <v>588</v>
      </c>
      <c r="BJ1650" s="43" t="s">
        <v>816</v>
      </c>
      <c r="BK1650" s="43">
        <v>2022</v>
      </c>
      <c r="BL1650" s="43" t="str">
        <f t="shared" si="152"/>
        <v>2022Liverpool</v>
      </c>
      <c r="BM1650" s="49" t="s">
        <v>1017</v>
      </c>
      <c r="BV1650" s="43" t="s">
        <v>376</v>
      </c>
      <c r="BW1650" s="43" t="s">
        <v>376</v>
      </c>
      <c r="BZ1650" s="50"/>
      <c r="CA1650" s="50"/>
      <c r="CB1650" s="88" t="str">
        <f t="shared" si="153"/>
        <v>20220514</v>
      </c>
    </row>
    <row r="1651" spans="1:80" s="43" customFormat="1" ht="13.35" customHeight="1" x14ac:dyDescent="0.2">
      <c r="A1651" s="43">
        <v>5</v>
      </c>
      <c r="B1651" s="43">
        <v>14</v>
      </c>
      <c r="C1651" s="43">
        <v>2022</v>
      </c>
      <c r="D1651" s="43" t="s">
        <v>658</v>
      </c>
      <c r="E1651" s="43" t="s">
        <v>185</v>
      </c>
      <c r="F1651" s="43" t="s">
        <v>1010</v>
      </c>
      <c r="H1651" s="43" t="s">
        <v>40</v>
      </c>
      <c r="J1651" s="61">
        <v>44695</v>
      </c>
      <c r="K1651" s="43" t="s">
        <v>816</v>
      </c>
      <c r="L1651" s="43" t="s">
        <v>4</v>
      </c>
      <c r="M1651" s="43" t="s">
        <v>588</v>
      </c>
      <c r="N1651" s="46">
        <v>0</v>
      </c>
      <c r="O1651" s="46">
        <v>0</v>
      </c>
      <c r="P1651" s="83" t="s">
        <v>1415</v>
      </c>
      <c r="Q1651" s="83" t="s">
        <v>1017</v>
      </c>
      <c r="R1651" s="83" t="s">
        <v>376</v>
      </c>
      <c r="S1651" s="43" t="s">
        <v>1390</v>
      </c>
      <c r="T1651" s="43">
        <v>5</v>
      </c>
      <c r="U1651" s="43">
        <v>6</v>
      </c>
      <c r="AE1651" s="47">
        <v>0</v>
      </c>
      <c r="AF1651" s="47">
        <v>0</v>
      </c>
      <c r="AG1651" s="47">
        <v>1</v>
      </c>
      <c r="AH1651" s="43" t="s">
        <v>1017</v>
      </c>
      <c r="AI1651" s="43" t="s">
        <v>1018</v>
      </c>
      <c r="AJ1651" s="43" t="s">
        <v>376</v>
      </c>
      <c r="AK1651" s="43" t="s">
        <v>658</v>
      </c>
      <c r="AL1651" s="43" t="s">
        <v>588</v>
      </c>
      <c r="AM1651" s="43" t="s">
        <v>1175</v>
      </c>
      <c r="AN1651" s="43" t="s">
        <v>376</v>
      </c>
      <c r="AO1651" s="43" t="s">
        <v>658</v>
      </c>
      <c r="AQ1651" s="43">
        <v>1</v>
      </c>
      <c r="AU1651" s="43" t="s">
        <v>376</v>
      </c>
      <c r="AW1651" s="43" t="s">
        <v>30</v>
      </c>
      <c r="AY1651" s="43" t="s">
        <v>30</v>
      </c>
      <c r="BB1651" s="48"/>
      <c r="BC1651" s="43" t="s">
        <v>30</v>
      </c>
      <c r="BF1651" s="43">
        <v>1</v>
      </c>
      <c r="BG1651" s="43">
        <v>1</v>
      </c>
      <c r="BH1651" s="43">
        <v>1</v>
      </c>
      <c r="BI1651" s="43" t="s">
        <v>816</v>
      </c>
      <c r="BJ1651" s="43" t="s">
        <v>588</v>
      </c>
      <c r="BK1651" s="43">
        <v>2022</v>
      </c>
      <c r="BL1651" s="43" t="str">
        <f t="shared" si="152"/>
        <v>2022Chelsea</v>
      </c>
      <c r="BM1651" s="49" t="s">
        <v>1017</v>
      </c>
      <c r="BV1651" s="43" t="s">
        <v>376</v>
      </c>
      <c r="BW1651" s="43" t="s">
        <v>376</v>
      </c>
      <c r="BZ1651" s="50"/>
      <c r="CA1651" s="50"/>
      <c r="CB1651" s="88" t="str">
        <f t="shared" si="153"/>
        <v>20220514</v>
      </c>
    </row>
    <row r="1652" spans="1:80" s="47" customFormat="1" ht="13.35" customHeight="1" x14ac:dyDescent="0.2">
      <c r="A1652" s="43">
        <v>1</v>
      </c>
      <c r="B1652" s="43">
        <v>24</v>
      </c>
      <c r="C1652" s="43">
        <v>2023</v>
      </c>
      <c r="D1652" s="43" t="s">
        <v>658</v>
      </c>
      <c r="E1652" s="43" t="s">
        <v>183</v>
      </c>
      <c r="F1652" s="43" t="s">
        <v>1327</v>
      </c>
      <c r="G1652" s="43"/>
      <c r="H1652" s="43" t="s">
        <v>1011</v>
      </c>
      <c r="I1652" s="43">
        <v>1</v>
      </c>
      <c r="J1652" s="61">
        <v>44950</v>
      </c>
      <c r="K1652" s="43" t="s">
        <v>629</v>
      </c>
      <c r="L1652" s="43" t="s">
        <v>4</v>
      </c>
      <c r="M1652" s="43" t="s">
        <v>805</v>
      </c>
      <c r="N1652" s="46">
        <v>0</v>
      </c>
      <c r="O1652" s="46">
        <v>1</v>
      </c>
      <c r="P1652" s="43" t="s">
        <v>1425</v>
      </c>
      <c r="Q1652" s="43" t="s">
        <v>629</v>
      </c>
      <c r="R1652" s="43" t="s">
        <v>376</v>
      </c>
      <c r="S1652" s="43"/>
      <c r="T1652" s="43"/>
      <c r="U1652" s="43"/>
      <c r="V1652" s="43"/>
      <c r="W1652" s="43"/>
      <c r="X1652" s="43"/>
      <c r="Y1652" s="43"/>
      <c r="Z1652" s="43"/>
      <c r="AA1652" s="43">
        <v>0</v>
      </c>
      <c r="AB1652" s="43">
        <v>1</v>
      </c>
      <c r="AC1652" s="43"/>
      <c r="AD1652" s="43" t="s">
        <v>1033</v>
      </c>
      <c r="AE1652" s="43">
        <v>0</v>
      </c>
      <c r="AF1652" s="43">
        <v>0</v>
      </c>
      <c r="AG1652" s="43">
        <v>1</v>
      </c>
      <c r="AH1652" s="43" t="s">
        <v>629</v>
      </c>
      <c r="AI1652" s="43" t="s">
        <v>1199</v>
      </c>
      <c r="AJ1652" s="43" t="s">
        <v>376</v>
      </c>
      <c r="AK1652" s="43" t="s">
        <v>658</v>
      </c>
      <c r="AL1652" s="43" t="s">
        <v>1227</v>
      </c>
      <c r="AM1652" s="43" t="s">
        <v>1164</v>
      </c>
      <c r="AN1652" s="43" t="s">
        <v>376</v>
      </c>
      <c r="AO1652" s="43" t="s">
        <v>658</v>
      </c>
      <c r="AP1652" s="43"/>
      <c r="AQ1652" s="43">
        <v>2</v>
      </c>
      <c r="AR1652" s="43"/>
      <c r="AS1652" s="43"/>
      <c r="AT1652" s="43"/>
      <c r="AU1652" s="43" t="s">
        <v>376</v>
      </c>
      <c r="AV1652" s="43"/>
      <c r="AW1652" s="43" t="s">
        <v>30</v>
      </c>
      <c r="AX1652" s="43"/>
      <c r="AY1652" s="43"/>
      <c r="AZ1652" s="43" t="s">
        <v>30</v>
      </c>
      <c r="BA1652" s="43"/>
      <c r="BB1652" s="48"/>
      <c r="BC1652" s="43"/>
      <c r="BD1652" s="43"/>
      <c r="BE1652" s="43"/>
      <c r="BF1652" s="43">
        <v>1</v>
      </c>
      <c r="BG1652" s="43">
        <v>1</v>
      </c>
      <c r="BH1652" s="43">
        <v>1</v>
      </c>
      <c r="BI1652" s="43" t="s">
        <v>629</v>
      </c>
      <c r="BJ1652" s="43" t="s">
        <v>805</v>
      </c>
      <c r="BK1652" s="43">
        <v>2023</v>
      </c>
      <c r="BL1652" s="43" t="str">
        <f t="shared" si="152"/>
        <v>2023Southampton</v>
      </c>
      <c r="BM1652" s="43" t="s">
        <v>629</v>
      </c>
      <c r="BN1652" s="43"/>
      <c r="BO1652" s="43"/>
      <c r="BP1652" s="43"/>
      <c r="BQ1652" s="43"/>
      <c r="BR1652" s="43"/>
      <c r="BS1652" s="43"/>
      <c r="BT1652" s="43"/>
      <c r="BU1652" s="43"/>
      <c r="BV1652" s="43" t="s">
        <v>376</v>
      </c>
      <c r="BW1652" s="43" t="s">
        <v>376</v>
      </c>
      <c r="BX1652" s="43"/>
      <c r="BY1652" s="43"/>
      <c r="BZ1652" s="50"/>
      <c r="CA1652" s="50"/>
      <c r="CB1652" s="88" t="str">
        <f t="shared" si="153"/>
        <v>20230124</v>
      </c>
    </row>
    <row r="1653" spans="1:80" s="47" customFormat="1" ht="13.35" customHeight="1" x14ac:dyDescent="0.2">
      <c r="A1653" s="43">
        <v>1</v>
      </c>
      <c r="B1653" s="43">
        <v>24</v>
      </c>
      <c r="C1653" s="43">
        <v>2023</v>
      </c>
      <c r="D1653" s="43" t="s">
        <v>658</v>
      </c>
      <c r="E1653" s="43" t="s">
        <v>183</v>
      </c>
      <c r="F1653" s="43" t="s">
        <v>1327</v>
      </c>
      <c r="G1653" s="43"/>
      <c r="H1653" s="43" t="s">
        <v>1011</v>
      </c>
      <c r="I1653" s="43">
        <v>1</v>
      </c>
      <c r="J1653" s="61">
        <v>44950</v>
      </c>
      <c r="K1653" s="43" t="s">
        <v>805</v>
      </c>
      <c r="L1653" s="43" t="s">
        <v>3</v>
      </c>
      <c r="M1653" s="43" t="s">
        <v>629</v>
      </c>
      <c r="N1653" s="46">
        <v>1</v>
      </c>
      <c r="O1653" s="46">
        <v>0</v>
      </c>
      <c r="P1653" s="43" t="s">
        <v>1425</v>
      </c>
      <c r="Q1653" s="43" t="s">
        <v>629</v>
      </c>
      <c r="R1653" s="43" t="s">
        <v>376</v>
      </c>
      <c r="S1653" s="43"/>
      <c r="T1653" s="43"/>
      <c r="U1653" s="43"/>
      <c r="V1653" s="43"/>
      <c r="W1653" s="43"/>
      <c r="X1653" s="43"/>
      <c r="Y1653" s="43"/>
      <c r="Z1653" s="43"/>
      <c r="AA1653" s="43">
        <v>1</v>
      </c>
      <c r="AB1653" s="43">
        <v>0</v>
      </c>
      <c r="AC1653" s="43"/>
      <c r="AD1653" s="43" t="s">
        <v>1037</v>
      </c>
      <c r="AE1653" s="43">
        <v>1</v>
      </c>
      <c r="AF1653" s="43">
        <v>0</v>
      </c>
      <c r="AG1653" s="43">
        <v>0</v>
      </c>
      <c r="AH1653" s="43" t="s">
        <v>1227</v>
      </c>
      <c r="AI1653" s="43" t="s">
        <v>1164</v>
      </c>
      <c r="AJ1653" s="43" t="s">
        <v>376</v>
      </c>
      <c r="AK1653" s="43" t="s">
        <v>658</v>
      </c>
      <c r="AL1653" s="43" t="s">
        <v>629</v>
      </c>
      <c r="AM1653" s="43" t="s">
        <v>1199</v>
      </c>
      <c r="AN1653" s="43" t="s">
        <v>376</v>
      </c>
      <c r="AO1653" s="43" t="s">
        <v>658</v>
      </c>
      <c r="AP1653" s="43"/>
      <c r="AQ1653" s="43">
        <v>2</v>
      </c>
      <c r="AR1653" s="43"/>
      <c r="AS1653" s="43"/>
      <c r="AT1653" s="43"/>
      <c r="AU1653" s="43" t="s">
        <v>376</v>
      </c>
      <c r="AV1653" s="43"/>
      <c r="AW1653" s="43" t="s">
        <v>30</v>
      </c>
      <c r="AX1653" s="43"/>
      <c r="AY1653" s="43"/>
      <c r="AZ1653" s="43" t="s">
        <v>30</v>
      </c>
      <c r="BA1653" s="43"/>
      <c r="BB1653" s="48"/>
      <c r="BC1653" s="43"/>
      <c r="BD1653" s="43"/>
      <c r="BE1653" s="43"/>
      <c r="BF1653" s="43">
        <v>1</v>
      </c>
      <c r="BG1653" s="43">
        <v>1</v>
      </c>
      <c r="BH1653" s="43">
        <v>1</v>
      </c>
      <c r="BI1653" s="43" t="s">
        <v>805</v>
      </c>
      <c r="BJ1653" s="43" t="s">
        <v>629</v>
      </c>
      <c r="BK1653" s="43">
        <v>2023</v>
      </c>
      <c r="BL1653" s="43" t="str">
        <f t="shared" si="152"/>
        <v>2023Newcastle United</v>
      </c>
      <c r="BM1653" s="43" t="s">
        <v>629</v>
      </c>
      <c r="BN1653" s="43"/>
      <c r="BO1653" s="43"/>
      <c r="BP1653" s="43"/>
      <c r="BQ1653" s="43"/>
      <c r="BR1653" s="43"/>
      <c r="BS1653" s="43"/>
      <c r="BT1653" s="43"/>
      <c r="BU1653" s="43"/>
      <c r="BV1653" s="43" t="s">
        <v>376</v>
      </c>
      <c r="BW1653" s="43" t="s">
        <v>376</v>
      </c>
      <c r="BX1653" s="43"/>
      <c r="BY1653" s="43"/>
      <c r="BZ1653" s="50"/>
      <c r="CA1653" s="50"/>
      <c r="CB1653" s="88" t="str">
        <f t="shared" si="153"/>
        <v>20230124</v>
      </c>
    </row>
    <row r="1654" spans="1:80" s="47" customFormat="1" ht="13.35" customHeight="1" x14ac:dyDescent="0.2">
      <c r="A1654" s="43">
        <v>1</v>
      </c>
      <c r="B1654" s="43">
        <v>25</v>
      </c>
      <c r="C1654" s="43">
        <v>2023</v>
      </c>
      <c r="D1654" s="43" t="s">
        <v>658</v>
      </c>
      <c r="E1654" s="43" t="s">
        <v>183</v>
      </c>
      <c r="F1654" s="43" t="s">
        <v>1327</v>
      </c>
      <c r="G1654" s="43"/>
      <c r="H1654" s="43" t="s">
        <v>1011</v>
      </c>
      <c r="I1654" s="43">
        <v>1</v>
      </c>
      <c r="J1654" s="61">
        <v>44951</v>
      </c>
      <c r="K1654" s="43" t="s">
        <v>1072</v>
      </c>
      <c r="L1654" s="43" t="s">
        <v>4</v>
      </c>
      <c r="M1654" s="43" t="s">
        <v>821</v>
      </c>
      <c r="N1654" s="46">
        <v>0</v>
      </c>
      <c r="O1654" s="46">
        <v>3</v>
      </c>
      <c r="P1654" s="43" t="s">
        <v>1135</v>
      </c>
      <c r="Q1654" s="43" t="s">
        <v>1073</v>
      </c>
      <c r="R1654" s="43" t="s">
        <v>376</v>
      </c>
      <c r="S1654" s="43"/>
      <c r="T1654" s="43"/>
      <c r="U1654" s="43"/>
      <c r="V1654" s="43"/>
      <c r="W1654" s="43"/>
      <c r="X1654" s="43"/>
      <c r="Y1654" s="43"/>
      <c r="Z1654" s="43"/>
      <c r="AA1654" s="43">
        <v>0</v>
      </c>
      <c r="AB1654" s="43">
        <v>3</v>
      </c>
      <c r="AC1654" s="43"/>
      <c r="AD1654" s="43" t="s">
        <v>1033</v>
      </c>
      <c r="AE1654" s="43">
        <v>0</v>
      </c>
      <c r="AF1654" s="43">
        <v>0</v>
      </c>
      <c r="AG1654" s="43">
        <v>1</v>
      </c>
      <c r="AH1654" s="43" t="s">
        <v>1073</v>
      </c>
      <c r="AI1654" s="43" t="s">
        <v>1074</v>
      </c>
      <c r="AJ1654" s="43" t="s">
        <v>376</v>
      </c>
      <c r="AK1654" s="43" t="s">
        <v>658</v>
      </c>
      <c r="AL1654" s="43" t="s">
        <v>1101</v>
      </c>
      <c r="AM1654" s="43" t="s">
        <v>1159</v>
      </c>
      <c r="AN1654" s="43" t="s">
        <v>376</v>
      </c>
      <c r="AO1654" s="43" t="s">
        <v>658</v>
      </c>
      <c r="AP1654" s="43"/>
      <c r="AQ1654" s="43">
        <v>2</v>
      </c>
      <c r="AR1654" s="43"/>
      <c r="AS1654" s="43"/>
      <c r="AT1654" s="43"/>
      <c r="AU1654" s="43" t="s">
        <v>376</v>
      </c>
      <c r="AV1654" s="43"/>
      <c r="AW1654" s="43" t="s">
        <v>30</v>
      </c>
      <c r="AX1654" s="43"/>
      <c r="AY1654" s="43"/>
      <c r="AZ1654" s="43" t="s">
        <v>30</v>
      </c>
      <c r="BA1654" s="43"/>
      <c r="BB1654" s="48"/>
      <c r="BC1654" s="43"/>
      <c r="BD1654" s="43"/>
      <c r="BE1654" s="43"/>
      <c r="BF1654" s="43">
        <v>1</v>
      </c>
      <c r="BG1654" s="43">
        <v>1</v>
      </c>
      <c r="BH1654" s="43">
        <v>1</v>
      </c>
      <c r="BI1654" s="43" t="s">
        <v>1072</v>
      </c>
      <c r="BJ1654" s="43" t="s">
        <v>821</v>
      </c>
      <c r="BK1654" s="43">
        <v>2023</v>
      </c>
      <c r="BL1654" s="43" t="str">
        <f t="shared" si="152"/>
        <v>2023Nottingham Forest</v>
      </c>
      <c r="BM1654" s="43" t="s">
        <v>1072</v>
      </c>
      <c r="BN1654" s="43"/>
      <c r="BO1654" s="43"/>
      <c r="BP1654" s="43"/>
      <c r="BQ1654" s="43"/>
      <c r="BR1654" s="43"/>
      <c r="BS1654" s="43"/>
      <c r="BT1654" s="43"/>
      <c r="BU1654" s="43"/>
      <c r="BV1654" s="43" t="s">
        <v>376</v>
      </c>
      <c r="BW1654" s="43" t="s">
        <v>376</v>
      </c>
      <c r="BX1654" s="43"/>
      <c r="BY1654" s="43"/>
      <c r="BZ1654" s="50"/>
      <c r="CA1654" s="50"/>
      <c r="CB1654" s="88" t="str">
        <f t="shared" si="153"/>
        <v>20230125</v>
      </c>
    </row>
    <row r="1655" spans="1:80" s="47" customFormat="1" ht="13.35" customHeight="1" x14ac:dyDescent="0.2">
      <c r="A1655" s="43">
        <v>1</v>
      </c>
      <c r="B1655" s="43">
        <v>25</v>
      </c>
      <c r="C1655" s="43">
        <v>2023</v>
      </c>
      <c r="D1655" s="43" t="s">
        <v>658</v>
      </c>
      <c r="E1655" s="43" t="s">
        <v>183</v>
      </c>
      <c r="F1655" s="43" t="s">
        <v>1327</v>
      </c>
      <c r="G1655" s="43"/>
      <c r="H1655" s="43" t="s">
        <v>1011</v>
      </c>
      <c r="I1655" s="43">
        <v>1</v>
      </c>
      <c r="J1655" s="61">
        <v>44951</v>
      </c>
      <c r="K1655" s="43" t="s">
        <v>821</v>
      </c>
      <c r="L1655" s="43" t="s">
        <v>3</v>
      </c>
      <c r="M1655" s="43" t="s">
        <v>1072</v>
      </c>
      <c r="N1655" s="46">
        <v>3</v>
      </c>
      <c r="O1655" s="46">
        <v>0</v>
      </c>
      <c r="P1655" s="43" t="s">
        <v>1135</v>
      </c>
      <c r="Q1655" s="43" t="s">
        <v>1073</v>
      </c>
      <c r="R1655" s="43" t="s">
        <v>376</v>
      </c>
      <c r="S1655" s="43"/>
      <c r="T1655" s="43"/>
      <c r="U1655" s="43"/>
      <c r="V1655" s="43"/>
      <c r="W1655" s="43"/>
      <c r="X1655" s="43"/>
      <c r="Y1655" s="43"/>
      <c r="Z1655" s="43"/>
      <c r="AA1655" s="43">
        <v>3</v>
      </c>
      <c r="AB1655" s="43">
        <v>0</v>
      </c>
      <c r="AC1655" s="43"/>
      <c r="AD1655" s="43" t="s">
        <v>1037</v>
      </c>
      <c r="AE1655" s="43">
        <v>1</v>
      </c>
      <c r="AF1655" s="43">
        <v>0</v>
      </c>
      <c r="AG1655" s="43">
        <v>0</v>
      </c>
      <c r="AH1655" s="43" t="s">
        <v>1101</v>
      </c>
      <c r="AI1655" s="43" t="s">
        <v>1159</v>
      </c>
      <c r="AJ1655" s="43" t="s">
        <v>376</v>
      </c>
      <c r="AK1655" s="43" t="s">
        <v>658</v>
      </c>
      <c r="AL1655" s="43" t="s">
        <v>1073</v>
      </c>
      <c r="AM1655" s="43" t="s">
        <v>1074</v>
      </c>
      <c r="AN1655" s="43" t="s">
        <v>376</v>
      </c>
      <c r="AO1655" s="43" t="s">
        <v>658</v>
      </c>
      <c r="AP1655" s="43"/>
      <c r="AQ1655" s="43">
        <v>2</v>
      </c>
      <c r="AR1655" s="43"/>
      <c r="AS1655" s="43"/>
      <c r="AT1655" s="43"/>
      <c r="AU1655" s="43" t="s">
        <v>376</v>
      </c>
      <c r="AV1655" s="43"/>
      <c r="AW1655" s="43" t="s">
        <v>30</v>
      </c>
      <c r="AX1655" s="43"/>
      <c r="AY1655" s="43"/>
      <c r="AZ1655" s="43" t="s">
        <v>30</v>
      </c>
      <c r="BA1655" s="43"/>
      <c r="BB1655" s="48"/>
      <c r="BC1655" s="43"/>
      <c r="BD1655" s="43"/>
      <c r="BE1655" s="43"/>
      <c r="BF1655" s="43">
        <v>1</v>
      </c>
      <c r="BG1655" s="43">
        <v>1</v>
      </c>
      <c r="BH1655" s="43">
        <v>1</v>
      </c>
      <c r="BI1655" s="43" t="s">
        <v>821</v>
      </c>
      <c r="BJ1655" s="43" t="s">
        <v>1072</v>
      </c>
      <c r="BK1655" s="43">
        <v>2023</v>
      </c>
      <c r="BL1655" s="43" t="str">
        <f t="shared" si="152"/>
        <v>2023Manchester United</v>
      </c>
      <c r="BM1655" s="43" t="s">
        <v>1072</v>
      </c>
      <c r="BN1655" s="43"/>
      <c r="BO1655" s="43"/>
      <c r="BP1655" s="43"/>
      <c r="BQ1655" s="43"/>
      <c r="BR1655" s="43"/>
      <c r="BS1655" s="43"/>
      <c r="BT1655" s="43"/>
      <c r="BU1655" s="43"/>
      <c r="BV1655" s="43" t="s">
        <v>376</v>
      </c>
      <c r="BW1655" s="43" t="s">
        <v>376</v>
      </c>
      <c r="BX1655" s="43"/>
      <c r="BY1655" s="43"/>
      <c r="BZ1655" s="50"/>
      <c r="CA1655" s="50"/>
      <c r="CB1655" s="88" t="str">
        <f t="shared" si="153"/>
        <v>20230125</v>
      </c>
    </row>
    <row r="1656" spans="1:80" s="47" customFormat="1" ht="13.35" customHeight="1" x14ac:dyDescent="0.2">
      <c r="A1656" s="43">
        <v>1</v>
      </c>
      <c r="B1656" s="43">
        <v>31</v>
      </c>
      <c r="C1656" s="43">
        <v>2023</v>
      </c>
      <c r="D1656" s="43" t="s">
        <v>658</v>
      </c>
      <c r="E1656" s="43" t="s">
        <v>183</v>
      </c>
      <c r="F1656" s="43" t="s">
        <v>1327</v>
      </c>
      <c r="G1656" s="43"/>
      <c r="H1656" s="43" t="s">
        <v>1011</v>
      </c>
      <c r="I1656" s="43">
        <v>2</v>
      </c>
      <c r="J1656" s="61">
        <v>44957</v>
      </c>
      <c r="K1656" s="43" t="s">
        <v>805</v>
      </c>
      <c r="L1656" s="43" t="s">
        <v>3</v>
      </c>
      <c r="M1656" s="43" t="s">
        <v>629</v>
      </c>
      <c r="N1656" s="46">
        <v>2</v>
      </c>
      <c r="O1656" s="46">
        <v>1</v>
      </c>
      <c r="P1656" s="43" t="s">
        <v>1368</v>
      </c>
      <c r="Q1656" s="43" t="s">
        <v>1227</v>
      </c>
      <c r="R1656" s="43" t="s">
        <v>376</v>
      </c>
      <c r="S1656" s="43"/>
      <c r="T1656" s="43"/>
      <c r="U1656" s="43"/>
      <c r="V1656" s="43"/>
      <c r="W1656" s="43"/>
      <c r="X1656" s="43"/>
      <c r="Y1656" s="43"/>
      <c r="Z1656" s="43"/>
      <c r="AA1656" s="43">
        <v>3</v>
      </c>
      <c r="AB1656" s="43">
        <v>1</v>
      </c>
      <c r="AC1656" s="43"/>
      <c r="AD1656" s="43" t="s">
        <v>1033</v>
      </c>
      <c r="AE1656" s="43">
        <v>1</v>
      </c>
      <c r="AF1656" s="43">
        <v>0</v>
      </c>
      <c r="AG1656" s="43">
        <v>0</v>
      </c>
      <c r="AH1656" s="43" t="s">
        <v>1227</v>
      </c>
      <c r="AI1656" s="43" t="s">
        <v>1164</v>
      </c>
      <c r="AJ1656" s="43" t="s">
        <v>376</v>
      </c>
      <c r="AK1656" s="43" t="s">
        <v>658</v>
      </c>
      <c r="AL1656" s="43" t="s">
        <v>629</v>
      </c>
      <c r="AM1656" s="43" t="s">
        <v>1199</v>
      </c>
      <c r="AN1656" s="43" t="s">
        <v>376</v>
      </c>
      <c r="AO1656" s="43" t="s">
        <v>658</v>
      </c>
      <c r="AP1656" s="43"/>
      <c r="AQ1656" s="43">
        <v>2</v>
      </c>
      <c r="AR1656" s="43"/>
      <c r="AS1656" s="43"/>
      <c r="AT1656" s="43"/>
      <c r="AU1656" s="43" t="s">
        <v>376</v>
      </c>
      <c r="AV1656" s="43"/>
      <c r="AW1656" s="43" t="s">
        <v>30</v>
      </c>
      <c r="AX1656" s="43"/>
      <c r="AY1656" s="43"/>
      <c r="AZ1656" s="43" t="s">
        <v>30</v>
      </c>
      <c r="BA1656" s="43"/>
      <c r="BB1656" s="48"/>
      <c r="BC1656" s="43"/>
      <c r="BD1656" s="43"/>
      <c r="BE1656" s="43"/>
      <c r="BF1656" s="43">
        <v>1</v>
      </c>
      <c r="BG1656" s="43">
        <v>1</v>
      </c>
      <c r="BH1656" s="43">
        <v>1</v>
      </c>
      <c r="BI1656" s="43" t="s">
        <v>805</v>
      </c>
      <c r="BJ1656" s="43" t="s">
        <v>629</v>
      </c>
      <c r="BK1656" s="43">
        <v>2023</v>
      </c>
      <c r="BL1656" s="43" t="str">
        <f t="shared" si="152"/>
        <v>2023Newcastle United</v>
      </c>
      <c r="BM1656" s="43" t="s">
        <v>805</v>
      </c>
      <c r="BN1656" s="43"/>
      <c r="BO1656" s="43"/>
      <c r="BP1656" s="43"/>
      <c r="BQ1656" s="43"/>
      <c r="BR1656" s="43"/>
      <c r="BS1656" s="43"/>
      <c r="BT1656" s="43"/>
      <c r="BU1656" s="43"/>
      <c r="BV1656" s="43" t="s">
        <v>376</v>
      </c>
      <c r="BW1656" s="43" t="s">
        <v>376</v>
      </c>
      <c r="BX1656" s="43"/>
      <c r="BY1656" s="43"/>
      <c r="BZ1656" s="50"/>
      <c r="CA1656" s="50"/>
      <c r="CB1656" s="88" t="str">
        <f t="shared" si="153"/>
        <v>20230131</v>
      </c>
    </row>
    <row r="1657" spans="1:80" s="47" customFormat="1" ht="13.35" customHeight="1" x14ac:dyDescent="0.2">
      <c r="A1657" s="43">
        <v>1</v>
      </c>
      <c r="B1657" s="43">
        <v>31</v>
      </c>
      <c r="C1657" s="43">
        <v>2023</v>
      </c>
      <c r="D1657" s="43" t="s">
        <v>658</v>
      </c>
      <c r="E1657" s="43" t="s">
        <v>183</v>
      </c>
      <c r="F1657" s="43" t="s">
        <v>1327</v>
      </c>
      <c r="G1657" s="43"/>
      <c r="H1657" s="43" t="s">
        <v>1011</v>
      </c>
      <c r="I1657" s="43">
        <v>2</v>
      </c>
      <c r="J1657" s="61">
        <v>44957</v>
      </c>
      <c r="K1657" s="43" t="s">
        <v>629</v>
      </c>
      <c r="L1657" s="43" t="s">
        <v>4</v>
      </c>
      <c r="M1657" s="43" t="s">
        <v>805</v>
      </c>
      <c r="N1657" s="46">
        <v>1</v>
      </c>
      <c r="O1657" s="46">
        <v>2</v>
      </c>
      <c r="P1657" s="43" t="s">
        <v>1368</v>
      </c>
      <c r="Q1657" s="43" t="s">
        <v>1227</v>
      </c>
      <c r="R1657" s="43" t="s">
        <v>376</v>
      </c>
      <c r="S1657" s="43"/>
      <c r="T1657" s="43"/>
      <c r="U1657" s="43"/>
      <c r="V1657" s="43"/>
      <c r="W1657" s="43"/>
      <c r="X1657" s="43"/>
      <c r="Y1657" s="43"/>
      <c r="Z1657" s="43"/>
      <c r="AA1657" s="43">
        <v>1</v>
      </c>
      <c r="AB1657" s="43">
        <v>3</v>
      </c>
      <c r="AC1657" s="43"/>
      <c r="AD1657" s="43" t="s">
        <v>1037</v>
      </c>
      <c r="AE1657" s="43">
        <v>0</v>
      </c>
      <c r="AF1657" s="43">
        <v>0</v>
      </c>
      <c r="AG1657" s="43">
        <v>1</v>
      </c>
      <c r="AH1657" s="43" t="s">
        <v>629</v>
      </c>
      <c r="AI1657" s="43" t="s">
        <v>1199</v>
      </c>
      <c r="AJ1657" s="43" t="s">
        <v>376</v>
      </c>
      <c r="AK1657" s="43" t="s">
        <v>658</v>
      </c>
      <c r="AL1657" s="43" t="s">
        <v>1227</v>
      </c>
      <c r="AM1657" s="43" t="s">
        <v>1164</v>
      </c>
      <c r="AN1657" s="43" t="s">
        <v>376</v>
      </c>
      <c r="AO1657" s="43" t="s">
        <v>658</v>
      </c>
      <c r="AP1657" s="43"/>
      <c r="AQ1657" s="43">
        <v>2</v>
      </c>
      <c r="AR1657" s="43"/>
      <c r="AS1657" s="43"/>
      <c r="AT1657" s="43"/>
      <c r="AU1657" s="43" t="s">
        <v>376</v>
      </c>
      <c r="AV1657" s="43"/>
      <c r="AW1657" s="43" t="s">
        <v>30</v>
      </c>
      <c r="AX1657" s="43"/>
      <c r="AY1657" s="43"/>
      <c r="AZ1657" s="43" t="s">
        <v>30</v>
      </c>
      <c r="BA1657" s="43"/>
      <c r="BB1657" s="48"/>
      <c r="BC1657" s="43"/>
      <c r="BD1657" s="43"/>
      <c r="BE1657" s="43"/>
      <c r="BF1657" s="43">
        <v>1</v>
      </c>
      <c r="BG1657" s="43">
        <v>1</v>
      </c>
      <c r="BH1657" s="43">
        <v>1</v>
      </c>
      <c r="BI1657" s="43" t="s">
        <v>629</v>
      </c>
      <c r="BJ1657" s="43" t="s">
        <v>805</v>
      </c>
      <c r="BK1657" s="43">
        <v>2023</v>
      </c>
      <c r="BL1657" s="43" t="str">
        <f t="shared" si="152"/>
        <v>2023Southampton</v>
      </c>
      <c r="BM1657" s="43" t="s">
        <v>805</v>
      </c>
      <c r="BN1657" s="43"/>
      <c r="BO1657" s="43"/>
      <c r="BP1657" s="43"/>
      <c r="BQ1657" s="43"/>
      <c r="BR1657" s="43"/>
      <c r="BS1657" s="43"/>
      <c r="BT1657" s="43"/>
      <c r="BU1657" s="43"/>
      <c r="BV1657" s="43" t="s">
        <v>376</v>
      </c>
      <c r="BW1657" s="43" t="s">
        <v>376</v>
      </c>
      <c r="BX1657" s="43"/>
      <c r="BY1657" s="43"/>
      <c r="BZ1657" s="50"/>
      <c r="CA1657" s="50"/>
      <c r="CB1657" s="88" t="str">
        <f t="shared" si="153"/>
        <v>20230131</v>
      </c>
    </row>
    <row r="1658" spans="1:80" s="47" customFormat="1" ht="13.35" customHeight="1" x14ac:dyDescent="0.2">
      <c r="A1658" s="43">
        <v>2</v>
      </c>
      <c r="B1658" s="43">
        <v>1</v>
      </c>
      <c r="C1658" s="43">
        <v>2023</v>
      </c>
      <c r="D1658" s="43" t="s">
        <v>658</v>
      </c>
      <c r="E1658" s="43" t="s">
        <v>183</v>
      </c>
      <c r="F1658" s="43" t="s">
        <v>1327</v>
      </c>
      <c r="G1658" s="43"/>
      <c r="H1658" s="43" t="s">
        <v>1011</v>
      </c>
      <c r="I1658" s="43">
        <v>2</v>
      </c>
      <c r="J1658" s="61">
        <v>44958</v>
      </c>
      <c r="K1658" s="43" t="s">
        <v>821</v>
      </c>
      <c r="L1658" s="43" t="s">
        <v>3</v>
      </c>
      <c r="M1658" s="43" t="s">
        <v>1072</v>
      </c>
      <c r="N1658" s="46">
        <v>2</v>
      </c>
      <c r="O1658" s="46">
        <v>0</v>
      </c>
      <c r="P1658" s="43" t="s">
        <v>1246</v>
      </c>
      <c r="Q1658" s="43" t="s">
        <v>1101</v>
      </c>
      <c r="R1658" s="43" t="s">
        <v>376</v>
      </c>
      <c r="S1658" s="43"/>
      <c r="T1658" s="43"/>
      <c r="U1658" s="43"/>
      <c r="V1658" s="43"/>
      <c r="W1658" s="43"/>
      <c r="X1658" s="43"/>
      <c r="Y1658" s="43"/>
      <c r="Z1658" s="43"/>
      <c r="AA1658" s="43">
        <v>5</v>
      </c>
      <c r="AB1658" s="43">
        <v>0</v>
      </c>
      <c r="AC1658" s="43"/>
      <c r="AD1658" s="43" t="s">
        <v>1033</v>
      </c>
      <c r="AE1658" s="43">
        <v>1</v>
      </c>
      <c r="AF1658" s="43">
        <v>0</v>
      </c>
      <c r="AG1658" s="43">
        <v>0</v>
      </c>
      <c r="AH1658" s="43" t="s">
        <v>1101</v>
      </c>
      <c r="AI1658" s="43" t="s">
        <v>1159</v>
      </c>
      <c r="AJ1658" s="43" t="s">
        <v>376</v>
      </c>
      <c r="AK1658" s="43" t="s">
        <v>658</v>
      </c>
      <c r="AL1658" s="43" t="s">
        <v>1073</v>
      </c>
      <c r="AM1658" s="43" t="s">
        <v>1074</v>
      </c>
      <c r="AN1658" s="43" t="s">
        <v>376</v>
      </c>
      <c r="AO1658" s="43" t="s">
        <v>658</v>
      </c>
      <c r="AP1658" s="43"/>
      <c r="AQ1658" s="43">
        <v>2</v>
      </c>
      <c r="AR1658" s="43"/>
      <c r="AS1658" s="43"/>
      <c r="AT1658" s="43"/>
      <c r="AU1658" s="43" t="s">
        <v>376</v>
      </c>
      <c r="AV1658" s="43"/>
      <c r="AW1658" s="43" t="s">
        <v>30</v>
      </c>
      <c r="AX1658" s="43"/>
      <c r="AY1658" s="43"/>
      <c r="AZ1658" s="43" t="s">
        <v>30</v>
      </c>
      <c r="BA1658" s="43"/>
      <c r="BB1658" s="48"/>
      <c r="BC1658" s="43"/>
      <c r="BD1658" s="43"/>
      <c r="BE1658" s="43"/>
      <c r="BF1658" s="43">
        <v>1</v>
      </c>
      <c r="BG1658" s="43">
        <v>1</v>
      </c>
      <c r="BH1658" s="43">
        <v>1</v>
      </c>
      <c r="BI1658" s="43" t="s">
        <v>821</v>
      </c>
      <c r="BJ1658" s="43" t="s">
        <v>1072</v>
      </c>
      <c r="BK1658" s="43">
        <v>2023</v>
      </c>
      <c r="BL1658" s="43" t="str">
        <f t="shared" si="152"/>
        <v>2023Manchester United</v>
      </c>
      <c r="BM1658" s="43" t="s">
        <v>821</v>
      </c>
      <c r="BN1658" s="43"/>
      <c r="BO1658" s="43"/>
      <c r="BP1658" s="43"/>
      <c r="BQ1658" s="43"/>
      <c r="BR1658" s="43"/>
      <c r="BS1658" s="43"/>
      <c r="BT1658" s="43"/>
      <c r="BU1658" s="43"/>
      <c r="BV1658" s="43" t="s">
        <v>376</v>
      </c>
      <c r="BW1658" s="43" t="s">
        <v>376</v>
      </c>
      <c r="BX1658" s="43"/>
      <c r="BY1658" s="43"/>
      <c r="BZ1658" s="50"/>
      <c r="CA1658" s="50"/>
      <c r="CB1658" s="88" t="str">
        <f t="shared" si="153"/>
        <v>20230201</v>
      </c>
    </row>
    <row r="1659" spans="1:80" s="47" customFormat="1" ht="13.35" customHeight="1" x14ac:dyDescent="0.2">
      <c r="A1659" s="43">
        <v>2</v>
      </c>
      <c r="B1659" s="43">
        <v>1</v>
      </c>
      <c r="C1659" s="43">
        <v>2023</v>
      </c>
      <c r="D1659" s="43" t="s">
        <v>658</v>
      </c>
      <c r="E1659" s="43" t="s">
        <v>183</v>
      </c>
      <c r="F1659" s="43" t="s">
        <v>1327</v>
      </c>
      <c r="G1659" s="43"/>
      <c r="H1659" s="43" t="s">
        <v>1011</v>
      </c>
      <c r="I1659" s="43">
        <v>2</v>
      </c>
      <c r="J1659" s="61">
        <v>44958</v>
      </c>
      <c r="K1659" s="43" t="s">
        <v>1072</v>
      </c>
      <c r="L1659" s="43" t="s">
        <v>4</v>
      </c>
      <c r="M1659" s="43" t="s">
        <v>821</v>
      </c>
      <c r="N1659" s="46">
        <v>0</v>
      </c>
      <c r="O1659" s="46">
        <v>2</v>
      </c>
      <c r="P1659" s="43" t="s">
        <v>1246</v>
      </c>
      <c r="Q1659" s="43" t="s">
        <v>1101</v>
      </c>
      <c r="R1659" s="43" t="s">
        <v>376</v>
      </c>
      <c r="S1659" s="43"/>
      <c r="T1659" s="43"/>
      <c r="U1659" s="43"/>
      <c r="V1659" s="43"/>
      <c r="W1659" s="43"/>
      <c r="X1659" s="43"/>
      <c r="Y1659" s="43"/>
      <c r="Z1659" s="43"/>
      <c r="AA1659" s="43">
        <v>0</v>
      </c>
      <c r="AB1659" s="43">
        <v>5</v>
      </c>
      <c r="AC1659" s="43"/>
      <c r="AD1659" s="43" t="s">
        <v>1037</v>
      </c>
      <c r="AE1659" s="43">
        <v>0</v>
      </c>
      <c r="AF1659" s="43">
        <v>0</v>
      </c>
      <c r="AG1659" s="43">
        <v>1</v>
      </c>
      <c r="AH1659" s="43" t="s">
        <v>1073</v>
      </c>
      <c r="AI1659" s="43" t="s">
        <v>1074</v>
      </c>
      <c r="AJ1659" s="43" t="s">
        <v>376</v>
      </c>
      <c r="AK1659" s="43" t="s">
        <v>658</v>
      </c>
      <c r="AL1659" s="43" t="s">
        <v>1101</v>
      </c>
      <c r="AM1659" s="43" t="s">
        <v>1159</v>
      </c>
      <c r="AN1659" s="43" t="s">
        <v>376</v>
      </c>
      <c r="AO1659" s="43" t="s">
        <v>658</v>
      </c>
      <c r="AP1659" s="43"/>
      <c r="AQ1659" s="43">
        <v>2</v>
      </c>
      <c r="AR1659" s="43"/>
      <c r="AS1659" s="43"/>
      <c r="AT1659" s="43"/>
      <c r="AU1659" s="43" t="s">
        <v>376</v>
      </c>
      <c r="AV1659" s="43"/>
      <c r="AW1659" s="43" t="s">
        <v>30</v>
      </c>
      <c r="AX1659" s="43"/>
      <c r="AY1659" s="43"/>
      <c r="AZ1659" s="43" t="s">
        <v>30</v>
      </c>
      <c r="BA1659" s="43"/>
      <c r="BB1659" s="48"/>
      <c r="BC1659" s="43"/>
      <c r="BD1659" s="43"/>
      <c r="BE1659" s="43"/>
      <c r="BF1659" s="43">
        <v>1</v>
      </c>
      <c r="BG1659" s="43">
        <v>1</v>
      </c>
      <c r="BH1659" s="43">
        <v>1</v>
      </c>
      <c r="BI1659" s="43" t="s">
        <v>1072</v>
      </c>
      <c r="BJ1659" s="43" t="s">
        <v>821</v>
      </c>
      <c r="BK1659" s="43">
        <v>2023</v>
      </c>
      <c r="BL1659" s="43" t="str">
        <f t="shared" si="152"/>
        <v>2023Nottingham Forest</v>
      </c>
      <c r="BM1659" s="43" t="s">
        <v>821</v>
      </c>
      <c r="BN1659" s="43"/>
      <c r="BO1659" s="43"/>
      <c r="BP1659" s="43"/>
      <c r="BQ1659" s="43"/>
      <c r="BR1659" s="43"/>
      <c r="BS1659" s="43"/>
      <c r="BT1659" s="43"/>
      <c r="BU1659" s="43"/>
      <c r="BV1659" s="43" t="s">
        <v>376</v>
      </c>
      <c r="BW1659" s="43" t="s">
        <v>376</v>
      </c>
      <c r="BX1659" s="43"/>
      <c r="BY1659" s="43"/>
      <c r="BZ1659" s="50"/>
      <c r="CA1659" s="50"/>
      <c r="CB1659" s="88" t="str">
        <f t="shared" si="153"/>
        <v>20230201</v>
      </c>
    </row>
    <row r="1660" spans="1:80" s="47" customFormat="1" ht="13.35" customHeight="1" x14ac:dyDescent="0.2">
      <c r="A1660" s="43">
        <v>2</v>
      </c>
      <c r="B1660" s="43">
        <v>26</v>
      </c>
      <c r="C1660" s="43">
        <v>2023</v>
      </c>
      <c r="D1660" s="43" t="s">
        <v>658</v>
      </c>
      <c r="E1660" s="43" t="s">
        <v>183</v>
      </c>
      <c r="F1660" s="43" t="s">
        <v>1327</v>
      </c>
      <c r="G1660" s="43"/>
      <c r="H1660" s="43" t="s">
        <v>40</v>
      </c>
      <c r="I1660" s="43"/>
      <c r="J1660" s="61">
        <v>44983</v>
      </c>
      <c r="K1660" s="43" t="s">
        <v>821</v>
      </c>
      <c r="L1660" s="43" t="s">
        <v>3</v>
      </c>
      <c r="M1660" s="43" t="s">
        <v>805</v>
      </c>
      <c r="N1660" s="46">
        <v>2</v>
      </c>
      <c r="O1660" s="46">
        <v>0</v>
      </c>
      <c r="P1660" s="43" t="s">
        <v>1415</v>
      </c>
      <c r="Q1660" s="43" t="s">
        <v>1017</v>
      </c>
      <c r="R1660" s="43" t="s">
        <v>376</v>
      </c>
      <c r="S1660" s="43"/>
      <c r="T1660" s="43"/>
      <c r="U1660" s="43"/>
      <c r="V1660" s="43"/>
      <c r="W1660" s="43"/>
      <c r="X1660" s="43"/>
      <c r="Y1660" s="43"/>
      <c r="Z1660" s="43"/>
      <c r="AA1660" s="43"/>
      <c r="AB1660" s="43"/>
      <c r="AC1660" s="43"/>
      <c r="AD1660" s="43"/>
      <c r="AE1660" s="43">
        <v>1</v>
      </c>
      <c r="AF1660" s="43">
        <v>0</v>
      </c>
      <c r="AG1660" s="43">
        <v>0</v>
      </c>
      <c r="AH1660" s="43" t="s">
        <v>1101</v>
      </c>
      <c r="AI1660" s="43" t="s">
        <v>1159</v>
      </c>
      <c r="AJ1660" s="43" t="s">
        <v>376</v>
      </c>
      <c r="AK1660" s="43" t="s">
        <v>658</v>
      </c>
      <c r="AL1660" s="43" t="s">
        <v>1227</v>
      </c>
      <c r="AM1660" s="43" t="s">
        <v>1164</v>
      </c>
      <c r="AN1660" s="43" t="s">
        <v>376</v>
      </c>
      <c r="AO1660" s="43" t="s">
        <v>658</v>
      </c>
      <c r="AP1660" s="43"/>
      <c r="AQ1660" s="43">
        <v>1</v>
      </c>
      <c r="AR1660" s="43"/>
      <c r="AS1660" s="43"/>
      <c r="AT1660" s="43"/>
      <c r="AU1660" s="43" t="s">
        <v>376</v>
      </c>
      <c r="AV1660" s="43"/>
      <c r="AW1660" s="43" t="s">
        <v>30</v>
      </c>
      <c r="AX1660" s="43"/>
      <c r="AY1660" s="43"/>
      <c r="AZ1660" s="43" t="s">
        <v>30</v>
      </c>
      <c r="BA1660" s="43"/>
      <c r="BB1660" s="48" t="s">
        <v>30</v>
      </c>
      <c r="BC1660" s="43" t="s">
        <v>30</v>
      </c>
      <c r="BD1660" s="43"/>
      <c r="BE1660" s="43"/>
      <c r="BF1660" s="43">
        <v>1</v>
      </c>
      <c r="BG1660" s="43">
        <v>1</v>
      </c>
      <c r="BH1660" s="43">
        <v>1</v>
      </c>
      <c r="BI1660" s="43" t="s">
        <v>821</v>
      </c>
      <c r="BJ1660" s="43" t="s">
        <v>805</v>
      </c>
      <c r="BK1660" s="43">
        <v>2023</v>
      </c>
      <c r="BL1660" s="43" t="str">
        <f t="shared" si="152"/>
        <v>2023Manchester United</v>
      </c>
      <c r="BM1660" s="43" t="s">
        <v>1017</v>
      </c>
      <c r="BN1660" s="43"/>
      <c r="BO1660" s="43"/>
      <c r="BP1660" s="43"/>
      <c r="BQ1660" s="43"/>
      <c r="BR1660" s="43"/>
      <c r="BS1660" s="43"/>
      <c r="BT1660" s="43"/>
      <c r="BU1660" s="43"/>
      <c r="BV1660" s="43" t="s">
        <v>376</v>
      </c>
      <c r="BW1660" s="43" t="s">
        <v>376</v>
      </c>
      <c r="BX1660" s="43"/>
      <c r="BY1660" s="43"/>
      <c r="BZ1660" s="50"/>
      <c r="CA1660" s="50"/>
      <c r="CB1660" s="88" t="str">
        <f t="shared" si="153"/>
        <v>20230226</v>
      </c>
    </row>
    <row r="1661" spans="1:80" s="47" customFormat="1" ht="13.35" customHeight="1" x14ac:dyDescent="0.2">
      <c r="A1661" s="43">
        <v>2</v>
      </c>
      <c r="B1661" s="43">
        <v>26</v>
      </c>
      <c r="C1661" s="43">
        <v>2023</v>
      </c>
      <c r="D1661" s="43" t="s">
        <v>658</v>
      </c>
      <c r="E1661" s="43" t="s">
        <v>183</v>
      </c>
      <c r="F1661" s="43" t="s">
        <v>1327</v>
      </c>
      <c r="G1661" s="43"/>
      <c r="H1661" s="43" t="s">
        <v>40</v>
      </c>
      <c r="I1661" s="43"/>
      <c r="J1661" s="61">
        <v>44983</v>
      </c>
      <c r="K1661" s="43" t="s">
        <v>805</v>
      </c>
      <c r="L1661" s="43" t="s">
        <v>4</v>
      </c>
      <c r="M1661" s="43" t="s">
        <v>821</v>
      </c>
      <c r="N1661" s="46">
        <v>0</v>
      </c>
      <c r="O1661" s="46">
        <v>2</v>
      </c>
      <c r="P1661" s="43" t="s">
        <v>1415</v>
      </c>
      <c r="Q1661" s="43" t="s">
        <v>1017</v>
      </c>
      <c r="R1661" s="43" t="s">
        <v>376</v>
      </c>
      <c r="S1661" s="43"/>
      <c r="T1661" s="43"/>
      <c r="U1661" s="43"/>
      <c r="V1661" s="43"/>
      <c r="W1661" s="43"/>
      <c r="X1661" s="43"/>
      <c r="Y1661" s="43"/>
      <c r="Z1661" s="43"/>
      <c r="AA1661" s="43"/>
      <c r="AB1661" s="43"/>
      <c r="AC1661" s="43"/>
      <c r="AD1661" s="43"/>
      <c r="AE1661" s="43">
        <v>0</v>
      </c>
      <c r="AF1661" s="43">
        <v>0</v>
      </c>
      <c r="AG1661" s="43">
        <v>1</v>
      </c>
      <c r="AH1661" s="43" t="s">
        <v>1227</v>
      </c>
      <c r="AI1661" s="43" t="s">
        <v>1164</v>
      </c>
      <c r="AJ1661" s="43" t="s">
        <v>376</v>
      </c>
      <c r="AK1661" s="43" t="s">
        <v>658</v>
      </c>
      <c r="AL1661" s="43" t="s">
        <v>1101</v>
      </c>
      <c r="AM1661" s="43" t="s">
        <v>1159</v>
      </c>
      <c r="AN1661" s="43" t="s">
        <v>376</v>
      </c>
      <c r="AO1661" s="43" t="s">
        <v>658</v>
      </c>
      <c r="AP1661" s="43"/>
      <c r="AQ1661" s="43">
        <v>1</v>
      </c>
      <c r="AR1661" s="43"/>
      <c r="AS1661" s="43"/>
      <c r="AT1661" s="43"/>
      <c r="AU1661" s="43" t="s">
        <v>376</v>
      </c>
      <c r="AV1661" s="43"/>
      <c r="AW1661" s="43" t="s">
        <v>30</v>
      </c>
      <c r="AX1661" s="43"/>
      <c r="AY1661" s="43"/>
      <c r="AZ1661" s="43" t="s">
        <v>30</v>
      </c>
      <c r="BA1661" s="43"/>
      <c r="BB1661" s="48"/>
      <c r="BC1661" s="43" t="s">
        <v>30</v>
      </c>
      <c r="BD1661" s="43"/>
      <c r="BE1661" s="43"/>
      <c r="BF1661" s="43">
        <v>1</v>
      </c>
      <c r="BG1661" s="43">
        <v>1</v>
      </c>
      <c r="BH1661" s="43">
        <v>1</v>
      </c>
      <c r="BI1661" s="43" t="s">
        <v>805</v>
      </c>
      <c r="BJ1661" s="43" t="s">
        <v>821</v>
      </c>
      <c r="BK1661" s="43">
        <v>2023</v>
      </c>
      <c r="BL1661" s="43" t="str">
        <f t="shared" si="152"/>
        <v>2023Newcastle United</v>
      </c>
      <c r="BM1661" s="43" t="s">
        <v>1017</v>
      </c>
      <c r="BN1661" s="43"/>
      <c r="BO1661" s="43"/>
      <c r="BP1661" s="43"/>
      <c r="BQ1661" s="43"/>
      <c r="BR1661" s="43"/>
      <c r="BS1661" s="43"/>
      <c r="BT1661" s="43"/>
      <c r="BU1661" s="43"/>
      <c r="BV1661" s="43" t="s">
        <v>376</v>
      </c>
      <c r="BW1661" s="43" t="s">
        <v>376</v>
      </c>
      <c r="BX1661" s="43"/>
      <c r="BY1661" s="43"/>
      <c r="BZ1661" s="50"/>
      <c r="CA1661" s="50"/>
      <c r="CB1661" s="88" t="str">
        <f t="shared" si="153"/>
        <v>20230226</v>
      </c>
    </row>
    <row r="1662" spans="1:80" s="47" customFormat="1" ht="13.35" customHeight="1" x14ac:dyDescent="0.2">
      <c r="A1662" s="43">
        <v>4</v>
      </c>
      <c r="B1662" s="43">
        <v>22</v>
      </c>
      <c r="C1662" s="43">
        <v>2023</v>
      </c>
      <c r="D1662" s="43" t="s">
        <v>658</v>
      </c>
      <c r="E1662" s="43" t="s">
        <v>183</v>
      </c>
      <c r="F1662" s="43" t="s">
        <v>1010</v>
      </c>
      <c r="G1662" s="43"/>
      <c r="H1662" s="43" t="s">
        <v>1011</v>
      </c>
      <c r="I1662" s="43"/>
      <c r="J1662" s="61">
        <v>45038</v>
      </c>
      <c r="K1662" s="43" t="s">
        <v>823</v>
      </c>
      <c r="L1662" s="43" t="s">
        <v>3</v>
      </c>
      <c r="M1662" s="43" t="s">
        <v>1207</v>
      </c>
      <c r="N1662" s="46">
        <v>3</v>
      </c>
      <c r="O1662" s="46">
        <v>0</v>
      </c>
      <c r="P1662" s="43" t="s">
        <v>1415</v>
      </c>
      <c r="Q1662" s="43" t="s">
        <v>1017</v>
      </c>
      <c r="R1662" s="43" t="s">
        <v>376</v>
      </c>
      <c r="S1662" s="43"/>
      <c r="T1662" s="43"/>
      <c r="U1662" s="43"/>
      <c r="V1662" s="43"/>
      <c r="W1662" s="43"/>
      <c r="X1662" s="43"/>
      <c r="Y1662" s="43"/>
      <c r="Z1662" s="43"/>
      <c r="AA1662" s="43"/>
      <c r="AB1662" s="43"/>
      <c r="AC1662" s="43"/>
      <c r="AD1662" s="43"/>
      <c r="AE1662" s="43">
        <v>1</v>
      </c>
      <c r="AF1662" s="43">
        <v>0</v>
      </c>
      <c r="AG1662" s="43">
        <v>0</v>
      </c>
      <c r="AH1662" s="43" t="s">
        <v>1101</v>
      </c>
      <c r="AI1662" s="43" t="s">
        <v>1159</v>
      </c>
      <c r="AJ1662" s="43" t="s">
        <v>376</v>
      </c>
      <c r="AK1662" s="43" t="s">
        <v>658</v>
      </c>
      <c r="AL1662" s="43" t="s">
        <v>1097</v>
      </c>
      <c r="AM1662" s="43" t="s">
        <v>1098</v>
      </c>
      <c r="AN1662" s="43" t="s">
        <v>376</v>
      </c>
      <c r="AO1662" s="43" t="s">
        <v>658</v>
      </c>
      <c r="AP1662" s="43"/>
      <c r="AQ1662" s="43">
        <v>2</v>
      </c>
      <c r="AR1662" s="43"/>
      <c r="AS1662" s="43"/>
      <c r="AT1662" s="43"/>
      <c r="AU1662" s="43" t="s">
        <v>376</v>
      </c>
      <c r="AV1662" s="43"/>
      <c r="AW1662" s="43" t="s">
        <v>30</v>
      </c>
      <c r="AX1662" s="43"/>
      <c r="AY1662" s="43" t="s">
        <v>30</v>
      </c>
      <c r="AZ1662" s="43"/>
      <c r="BA1662" s="43"/>
      <c r="BB1662" s="48"/>
      <c r="BC1662" s="43"/>
      <c r="BD1662" s="43"/>
      <c r="BE1662" s="43"/>
      <c r="BF1662" s="43">
        <v>1</v>
      </c>
      <c r="BG1662" s="43">
        <v>1</v>
      </c>
      <c r="BH1662" s="43">
        <v>2</v>
      </c>
      <c r="BI1662" s="43" t="s">
        <v>823</v>
      </c>
      <c r="BJ1662" s="43" t="s">
        <v>1207</v>
      </c>
      <c r="BK1662" s="43">
        <v>2023</v>
      </c>
      <c r="BL1662" s="43" t="str">
        <f t="shared" si="152"/>
        <v>2023Manchester City</v>
      </c>
      <c r="BM1662" s="43" t="s">
        <v>1017</v>
      </c>
      <c r="BN1662" s="43"/>
      <c r="BO1662" s="43"/>
      <c r="BP1662" s="43"/>
      <c r="BQ1662" s="43"/>
      <c r="BR1662" s="43"/>
      <c r="BS1662" s="43"/>
      <c r="BT1662" s="43"/>
      <c r="BU1662" s="43"/>
      <c r="BV1662" s="43" t="s">
        <v>376</v>
      </c>
      <c r="BW1662" s="43" t="s">
        <v>376</v>
      </c>
      <c r="BX1662" s="43"/>
      <c r="BY1662" s="43"/>
      <c r="BZ1662" s="50"/>
      <c r="CA1662" s="50"/>
      <c r="CB1662" s="88" t="str">
        <f t="shared" si="153"/>
        <v>20230422</v>
      </c>
    </row>
    <row r="1663" spans="1:80" s="47" customFormat="1" ht="13.35" customHeight="1" x14ac:dyDescent="0.2">
      <c r="A1663" s="43">
        <v>4</v>
      </c>
      <c r="B1663" s="43">
        <v>22</v>
      </c>
      <c r="C1663" s="43">
        <v>2023</v>
      </c>
      <c r="D1663" s="43" t="s">
        <v>658</v>
      </c>
      <c r="E1663" s="43" t="s">
        <v>183</v>
      </c>
      <c r="F1663" s="43" t="s">
        <v>1010</v>
      </c>
      <c r="G1663" s="43"/>
      <c r="H1663" s="43" t="s">
        <v>1011</v>
      </c>
      <c r="I1663" s="43"/>
      <c r="J1663" s="61">
        <v>45038</v>
      </c>
      <c r="K1663" s="43" t="s">
        <v>1207</v>
      </c>
      <c r="L1663" s="43" t="s">
        <v>4</v>
      </c>
      <c r="M1663" s="43" t="s">
        <v>823</v>
      </c>
      <c r="N1663" s="46">
        <v>0</v>
      </c>
      <c r="O1663" s="46">
        <v>3</v>
      </c>
      <c r="P1663" s="43" t="s">
        <v>1415</v>
      </c>
      <c r="Q1663" s="43" t="s">
        <v>1017</v>
      </c>
      <c r="R1663" s="43" t="s">
        <v>376</v>
      </c>
      <c r="S1663" s="43"/>
      <c r="T1663" s="43"/>
      <c r="U1663" s="43"/>
      <c r="V1663" s="43"/>
      <c r="W1663" s="43"/>
      <c r="X1663" s="43"/>
      <c r="Y1663" s="43"/>
      <c r="Z1663" s="43"/>
      <c r="AA1663" s="43"/>
      <c r="AB1663" s="43"/>
      <c r="AC1663" s="43"/>
      <c r="AD1663" s="43"/>
      <c r="AE1663" s="43">
        <v>0</v>
      </c>
      <c r="AF1663" s="43">
        <v>0</v>
      </c>
      <c r="AG1663" s="43">
        <v>1</v>
      </c>
      <c r="AH1663" s="43" t="s">
        <v>1097</v>
      </c>
      <c r="AI1663" s="43" t="s">
        <v>1098</v>
      </c>
      <c r="AJ1663" s="43" t="s">
        <v>376</v>
      </c>
      <c r="AK1663" s="43" t="s">
        <v>658</v>
      </c>
      <c r="AL1663" s="43" t="s">
        <v>1101</v>
      </c>
      <c r="AM1663" s="43" t="s">
        <v>1159</v>
      </c>
      <c r="AN1663" s="43" t="s">
        <v>376</v>
      </c>
      <c r="AO1663" s="43" t="s">
        <v>658</v>
      </c>
      <c r="AP1663" s="43"/>
      <c r="AQ1663" s="43">
        <v>2</v>
      </c>
      <c r="AR1663" s="43"/>
      <c r="AS1663" s="43"/>
      <c r="AT1663" s="43"/>
      <c r="AU1663" s="43" t="s">
        <v>376</v>
      </c>
      <c r="AV1663" s="43"/>
      <c r="AW1663" s="43" t="s">
        <v>30</v>
      </c>
      <c r="AX1663" s="43"/>
      <c r="AY1663" s="43" t="s">
        <v>30</v>
      </c>
      <c r="AZ1663" s="43"/>
      <c r="BA1663" s="43"/>
      <c r="BB1663" s="48"/>
      <c r="BC1663" s="43"/>
      <c r="BD1663" s="43"/>
      <c r="BE1663" s="43"/>
      <c r="BF1663" s="43">
        <v>1</v>
      </c>
      <c r="BG1663" s="43">
        <v>2</v>
      </c>
      <c r="BH1663" s="43">
        <v>1</v>
      </c>
      <c r="BI1663" s="43" t="s">
        <v>1207</v>
      </c>
      <c r="BJ1663" s="43" t="s">
        <v>823</v>
      </c>
      <c r="BK1663" s="43">
        <v>2023</v>
      </c>
      <c r="BL1663" s="43" t="str">
        <f t="shared" si="152"/>
        <v>2023Sheffield United</v>
      </c>
      <c r="BM1663" s="43" t="s">
        <v>1017</v>
      </c>
      <c r="BN1663" s="43"/>
      <c r="BO1663" s="43"/>
      <c r="BP1663" s="43"/>
      <c r="BQ1663" s="43"/>
      <c r="BR1663" s="43"/>
      <c r="BS1663" s="43"/>
      <c r="BT1663" s="43"/>
      <c r="BU1663" s="43"/>
      <c r="BV1663" s="43" t="s">
        <v>376</v>
      </c>
      <c r="BW1663" s="43" t="s">
        <v>376</v>
      </c>
      <c r="BX1663" s="43"/>
      <c r="BY1663" s="43"/>
      <c r="BZ1663" s="50"/>
      <c r="CA1663" s="50"/>
      <c r="CB1663" s="88" t="str">
        <f t="shared" si="153"/>
        <v>20230422</v>
      </c>
    </row>
    <row r="1664" spans="1:80" s="47" customFormat="1" ht="13.35" customHeight="1" x14ac:dyDescent="0.2">
      <c r="A1664" s="43">
        <v>4</v>
      </c>
      <c r="B1664" s="43">
        <v>23</v>
      </c>
      <c r="C1664" s="43">
        <v>2023</v>
      </c>
      <c r="D1664" s="43" t="s">
        <v>658</v>
      </c>
      <c r="E1664" s="43" t="s">
        <v>183</v>
      </c>
      <c r="F1664" s="43" t="s">
        <v>1010</v>
      </c>
      <c r="G1664" s="43"/>
      <c r="H1664" s="43" t="s">
        <v>1011</v>
      </c>
      <c r="I1664" s="43"/>
      <c r="J1664" s="61">
        <v>45039</v>
      </c>
      <c r="K1664" s="43" t="s">
        <v>821</v>
      </c>
      <c r="L1664" s="43" t="s">
        <v>3</v>
      </c>
      <c r="M1664" s="43" t="s">
        <v>802</v>
      </c>
      <c r="N1664" s="46">
        <v>0</v>
      </c>
      <c r="O1664" s="46">
        <v>0</v>
      </c>
      <c r="P1664" s="43" t="s">
        <v>1415</v>
      </c>
      <c r="Q1664" s="43" t="s">
        <v>1017</v>
      </c>
      <c r="R1664" s="43" t="s">
        <v>376</v>
      </c>
      <c r="S1664" s="43" t="s">
        <v>1390</v>
      </c>
      <c r="T1664" s="43">
        <v>7</v>
      </c>
      <c r="U1664" s="43">
        <v>6</v>
      </c>
      <c r="V1664" s="43"/>
      <c r="W1664" s="43"/>
      <c r="X1664" s="43"/>
      <c r="Y1664" s="43"/>
      <c r="Z1664" s="43"/>
      <c r="AA1664" s="43"/>
      <c r="AB1664" s="43"/>
      <c r="AC1664" s="43"/>
      <c r="AD1664" s="43"/>
      <c r="AE1664" s="43">
        <v>1</v>
      </c>
      <c r="AF1664" s="43">
        <v>0</v>
      </c>
      <c r="AG1664" s="43">
        <v>0</v>
      </c>
      <c r="AH1664" s="43" t="s">
        <v>1101</v>
      </c>
      <c r="AI1664" s="43" t="s">
        <v>1159</v>
      </c>
      <c r="AJ1664" s="43" t="s">
        <v>376</v>
      </c>
      <c r="AK1664" s="43" t="s">
        <v>658</v>
      </c>
      <c r="AL1664" s="43" t="s">
        <v>1379</v>
      </c>
      <c r="AM1664" s="43" t="s">
        <v>1380</v>
      </c>
      <c r="AN1664" s="43" t="s">
        <v>376</v>
      </c>
      <c r="AO1664" s="43" t="s">
        <v>658</v>
      </c>
      <c r="AP1664" s="43"/>
      <c r="AQ1664" s="43">
        <v>2</v>
      </c>
      <c r="AR1664" s="43"/>
      <c r="AS1664" s="43"/>
      <c r="AT1664" s="43"/>
      <c r="AU1664" s="43" t="s">
        <v>376</v>
      </c>
      <c r="AV1664" s="43"/>
      <c r="AW1664" s="43" t="s">
        <v>30</v>
      </c>
      <c r="AX1664" s="43"/>
      <c r="AY1664" s="43" t="s">
        <v>30</v>
      </c>
      <c r="AZ1664" s="43"/>
      <c r="BA1664" s="43"/>
      <c r="BB1664" s="48"/>
      <c r="BC1664" s="43"/>
      <c r="BD1664" s="43"/>
      <c r="BE1664" s="43"/>
      <c r="BF1664" s="43">
        <v>1</v>
      </c>
      <c r="BG1664" s="43">
        <v>1</v>
      </c>
      <c r="BH1664" s="43">
        <v>1</v>
      </c>
      <c r="BI1664" s="43" t="s">
        <v>821</v>
      </c>
      <c r="BJ1664" s="43" t="s">
        <v>802</v>
      </c>
      <c r="BK1664" s="43">
        <v>2023</v>
      </c>
      <c r="BL1664" s="43" t="str">
        <f t="shared" si="152"/>
        <v>2023Manchester United</v>
      </c>
      <c r="BM1664" s="43" t="s">
        <v>1017</v>
      </c>
      <c r="BN1664" s="43"/>
      <c r="BO1664" s="43"/>
      <c r="BP1664" s="43"/>
      <c r="BQ1664" s="43"/>
      <c r="BR1664" s="43"/>
      <c r="BS1664" s="43"/>
      <c r="BT1664" s="43"/>
      <c r="BU1664" s="43"/>
      <c r="BV1664" s="43" t="s">
        <v>376</v>
      </c>
      <c r="BW1664" s="43" t="s">
        <v>376</v>
      </c>
      <c r="BX1664" s="43"/>
      <c r="BY1664" s="43"/>
      <c r="BZ1664" s="50"/>
      <c r="CA1664" s="50"/>
      <c r="CB1664" s="88" t="str">
        <f t="shared" si="153"/>
        <v>20230423</v>
      </c>
    </row>
    <row r="1665" spans="1:80" s="47" customFormat="1" ht="13.35" customHeight="1" x14ac:dyDescent="0.2">
      <c r="A1665" s="43">
        <v>4</v>
      </c>
      <c r="B1665" s="43">
        <v>23</v>
      </c>
      <c r="C1665" s="43">
        <v>2023</v>
      </c>
      <c r="D1665" s="43" t="s">
        <v>658</v>
      </c>
      <c r="E1665" s="43" t="s">
        <v>183</v>
      </c>
      <c r="F1665" s="43" t="s">
        <v>1010</v>
      </c>
      <c r="G1665" s="43"/>
      <c r="H1665" s="43" t="s">
        <v>1011</v>
      </c>
      <c r="I1665" s="43"/>
      <c r="J1665" s="61">
        <v>45039</v>
      </c>
      <c r="K1665" s="43" t="s">
        <v>802</v>
      </c>
      <c r="L1665" s="43" t="s">
        <v>4</v>
      </c>
      <c r="M1665" s="43" t="s">
        <v>821</v>
      </c>
      <c r="N1665" s="46">
        <v>0</v>
      </c>
      <c r="O1665" s="46">
        <v>0</v>
      </c>
      <c r="P1665" s="43" t="s">
        <v>1415</v>
      </c>
      <c r="Q1665" s="43" t="s">
        <v>1017</v>
      </c>
      <c r="R1665" s="43" t="s">
        <v>376</v>
      </c>
      <c r="S1665" s="43" t="s">
        <v>1390</v>
      </c>
      <c r="T1665" s="43">
        <v>6</v>
      </c>
      <c r="U1665" s="43">
        <v>7</v>
      </c>
      <c r="V1665" s="43"/>
      <c r="W1665" s="43"/>
      <c r="X1665" s="43"/>
      <c r="Y1665" s="43"/>
      <c r="Z1665" s="43"/>
      <c r="AA1665" s="43"/>
      <c r="AB1665" s="43"/>
      <c r="AC1665" s="43"/>
      <c r="AD1665" s="43"/>
      <c r="AE1665" s="43">
        <v>0</v>
      </c>
      <c r="AF1665" s="43">
        <v>0</v>
      </c>
      <c r="AG1665" s="43">
        <v>1</v>
      </c>
      <c r="AH1665" s="43" t="s">
        <v>1379</v>
      </c>
      <c r="AI1665" s="43" t="s">
        <v>1380</v>
      </c>
      <c r="AJ1665" s="43" t="s">
        <v>376</v>
      </c>
      <c r="AK1665" s="43" t="s">
        <v>658</v>
      </c>
      <c r="AL1665" s="43" t="s">
        <v>1101</v>
      </c>
      <c r="AM1665" s="43" t="s">
        <v>1159</v>
      </c>
      <c r="AN1665" s="43" t="s">
        <v>376</v>
      </c>
      <c r="AO1665" s="43" t="s">
        <v>658</v>
      </c>
      <c r="AP1665" s="43"/>
      <c r="AQ1665" s="43">
        <v>2</v>
      </c>
      <c r="AR1665" s="43"/>
      <c r="AS1665" s="43"/>
      <c r="AT1665" s="43"/>
      <c r="AU1665" s="43" t="s">
        <v>376</v>
      </c>
      <c r="AV1665" s="43"/>
      <c r="AW1665" s="43" t="s">
        <v>30</v>
      </c>
      <c r="AX1665" s="43"/>
      <c r="AY1665" s="43" t="s">
        <v>30</v>
      </c>
      <c r="AZ1665" s="43"/>
      <c r="BA1665" s="43"/>
      <c r="BB1665" s="48"/>
      <c r="BC1665" s="43"/>
      <c r="BD1665" s="43"/>
      <c r="BE1665" s="43"/>
      <c r="BF1665" s="43">
        <v>1</v>
      </c>
      <c r="BG1665" s="43">
        <v>1</v>
      </c>
      <c r="BH1665" s="43">
        <v>1</v>
      </c>
      <c r="BI1665" s="43" t="s">
        <v>802</v>
      </c>
      <c r="BJ1665" s="43" t="s">
        <v>821</v>
      </c>
      <c r="BK1665" s="43">
        <v>2023</v>
      </c>
      <c r="BL1665" s="43" t="str">
        <f t="shared" si="152"/>
        <v>2023Brighton &amp; Hove Albion</v>
      </c>
      <c r="BM1665" s="43" t="s">
        <v>1017</v>
      </c>
      <c r="BN1665" s="43"/>
      <c r="BO1665" s="43"/>
      <c r="BP1665" s="43"/>
      <c r="BQ1665" s="43"/>
      <c r="BR1665" s="43"/>
      <c r="BS1665" s="43"/>
      <c r="BT1665" s="43"/>
      <c r="BU1665" s="43"/>
      <c r="BV1665" s="43" t="s">
        <v>376</v>
      </c>
      <c r="BW1665" s="43" t="s">
        <v>376</v>
      </c>
      <c r="BX1665" s="43"/>
      <c r="BY1665" s="43"/>
      <c r="BZ1665" s="50"/>
      <c r="CA1665" s="50"/>
      <c r="CB1665" s="88" t="str">
        <f t="shared" si="153"/>
        <v>20230423</v>
      </c>
    </row>
    <row r="1666" spans="1:80" s="47" customFormat="1" ht="13.35" customHeight="1" x14ac:dyDescent="0.2">
      <c r="A1666" s="43">
        <v>6</v>
      </c>
      <c r="B1666" s="43">
        <v>3</v>
      </c>
      <c r="C1666" s="43">
        <v>2023</v>
      </c>
      <c r="D1666" s="43" t="s">
        <v>658</v>
      </c>
      <c r="E1666" s="43" t="s">
        <v>183</v>
      </c>
      <c r="F1666" s="43" t="s">
        <v>1010</v>
      </c>
      <c r="G1666" s="43"/>
      <c r="H1666" s="43" t="s">
        <v>40</v>
      </c>
      <c r="I1666" s="43"/>
      <c r="J1666" s="61">
        <v>45080</v>
      </c>
      <c r="K1666" s="43" t="s">
        <v>823</v>
      </c>
      <c r="L1666" s="43" t="s">
        <v>3</v>
      </c>
      <c r="M1666" s="43" t="s">
        <v>821</v>
      </c>
      <c r="N1666" s="46">
        <v>2</v>
      </c>
      <c r="O1666" s="46">
        <v>1</v>
      </c>
      <c r="P1666" s="43" t="s">
        <v>1415</v>
      </c>
      <c r="Q1666" s="43" t="s">
        <v>1017</v>
      </c>
      <c r="R1666" s="43" t="s">
        <v>376</v>
      </c>
      <c r="S1666" s="43"/>
      <c r="T1666" s="43"/>
      <c r="U1666" s="43"/>
      <c r="V1666" s="43"/>
      <c r="W1666" s="43"/>
      <c r="X1666" s="43"/>
      <c r="Y1666" s="43"/>
      <c r="Z1666" s="43"/>
      <c r="AA1666" s="43"/>
      <c r="AB1666" s="43"/>
      <c r="AC1666" s="43"/>
      <c r="AD1666" s="43"/>
      <c r="AE1666" s="43">
        <v>1</v>
      </c>
      <c r="AF1666" s="43">
        <v>0</v>
      </c>
      <c r="AG1666" s="43">
        <v>0</v>
      </c>
      <c r="AH1666" s="43" t="s">
        <v>1101</v>
      </c>
      <c r="AI1666" s="43" t="s">
        <v>1159</v>
      </c>
      <c r="AJ1666" s="43" t="s">
        <v>376</v>
      </c>
      <c r="AK1666" s="43" t="s">
        <v>658</v>
      </c>
      <c r="AL1666" s="43" t="s">
        <v>1101</v>
      </c>
      <c r="AM1666" s="43" t="s">
        <v>1159</v>
      </c>
      <c r="AN1666" s="43" t="s">
        <v>376</v>
      </c>
      <c r="AO1666" s="43" t="s">
        <v>658</v>
      </c>
      <c r="AP1666" s="43"/>
      <c r="AQ1666" s="43">
        <v>1</v>
      </c>
      <c r="AR1666" s="43"/>
      <c r="AS1666" s="43"/>
      <c r="AT1666" s="43"/>
      <c r="AU1666" s="43" t="s">
        <v>376</v>
      </c>
      <c r="AV1666" s="43"/>
      <c r="AW1666" s="43" t="s">
        <v>30</v>
      </c>
      <c r="AX1666" s="43"/>
      <c r="AY1666" s="43" t="s">
        <v>30</v>
      </c>
      <c r="AZ1666" s="43"/>
      <c r="BA1666" s="43"/>
      <c r="BB1666" s="48" t="s">
        <v>30</v>
      </c>
      <c r="BC1666" s="43" t="s">
        <v>30</v>
      </c>
      <c r="BD1666" s="43"/>
      <c r="BE1666" s="43"/>
      <c r="BF1666" s="43">
        <v>1</v>
      </c>
      <c r="BG1666" s="43">
        <v>1</v>
      </c>
      <c r="BH1666" s="43">
        <v>1</v>
      </c>
      <c r="BI1666" s="43" t="s">
        <v>823</v>
      </c>
      <c r="BJ1666" s="43" t="s">
        <v>821</v>
      </c>
      <c r="BK1666" s="43">
        <v>2023</v>
      </c>
      <c r="BL1666" s="43" t="str">
        <f t="shared" ref="BL1666:BL1715" si="154">BK1666&amp;BI1666</f>
        <v>2023Manchester City</v>
      </c>
      <c r="BM1666" s="43" t="s">
        <v>1017</v>
      </c>
      <c r="BN1666" s="43"/>
      <c r="BO1666" s="43"/>
      <c r="BP1666" s="43"/>
      <c r="BQ1666" s="43"/>
      <c r="BR1666" s="43"/>
      <c r="BS1666" s="43"/>
      <c r="BT1666" s="43"/>
      <c r="BU1666" s="43"/>
      <c r="BV1666" s="43" t="s">
        <v>376</v>
      </c>
      <c r="BW1666" s="43" t="s">
        <v>376</v>
      </c>
      <c r="BX1666" s="43"/>
      <c r="BY1666" s="43"/>
      <c r="BZ1666" s="50"/>
      <c r="CA1666" s="50"/>
      <c r="CB1666" s="88" t="str">
        <f t="shared" si="153"/>
        <v>20230603</v>
      </c>
    </row>
    <row r="1667" spans="1:80" s="47" customFormat="1" ht="13.35" customHeight="1" x14ac:dyDescent="0.2">
      <c r="A1667" s="43">
        <v>6</v>
      </c>
      <c r="B1667" s="43">
        <v>3</v>
      </c>
      <c r="C1667" s="43">
        <v>2023</v>
      </c>
      <c r="D1667" s="43" t="s">
        <v>658</v>
      </c>
      <c r="E1667" s="43" t="s">
        <v>183</v>
      </c>
      <c r="F1667" s="43" t="s">
        <v>1010</v>
      </c>
      <c r="G1667" s="43"/>
      <c r="H1667" s="43" t="s">
        <v>40</v>
      </c>
      <c r="I1667" s="43"/>
      <c r="J1667" s="61">
        <v>45080</v>
      </c>
      <c r="K1667" s="43" t="s">
        <v>821</v>
      </c>
      <c r="L1667" s="43" t="s">
        <v>4</v>
      </c>
      <c r="M1667" s="43" t="s">
        <v>823</v>
      </c>
      <c r="N1667" s="46">
        <v>1</v>
      </c>
      <c r="O1667" s="46">
        <v>2</v>
      </c>
      <c r="P1667" s="43" t="s">
        <v>1415</v>
      </c>
      <c r="Q1667" s="43" t="s">
        <v>1017</v>
      </c>
      <c r="R1667" s="43" t="s">
        <v>376</v>
      </c>
      <c r="S1667" s="43"/>
      <c r="T1667" s="43"/>
      <c r="U1667" s="43"/>
      <c r="V1667" s="43"/>
      <c r="W1667" s="43"/>
      <c r="X1667" s="43"/>
      <c r="Y1667" s="43"/>
      <c r="Z1667" s="43"/>
      <c r="AA1667" s="43"/>
      <c r="AB1667" s="43"/>
      <c r="AC1667" s="43"/>
      <c r="AD1667" s="43"/>
      <c r="AE1667" s="43">
        <v>0</v>
      </c>
      <c r="AF1667" s="43">
        <v>0</v>
      </c>
      <c r="AG1667" s="43">
        <v>1</v>
      </c>
      <c r="AH1667" s="43" t="s">
        <v>1101</v>
      </c>
      <c r="AI1667" s="43" t="s">
        <v>1159</v>
      </c>
      <c r="AJ1667" s="43" t="s">
        <v>376</v>
      </c>
      <c r="AK1667" s="43" t="s">
        <v>658</v>
      </c>
      <c r="AL1667" s="43" t="s">
        <v>1101</v>
      </c>
      <c r="AM1667" s="43" t="s">
        <v>1159</v>
      </c>
      <c r="AN1667" s="43" t="s">
        <v>376</v>
      </c>
      <c r="AO1667" s="43" t="s">
        <v>658</v>
      </c>
      <c r="AP1667" s="43"/>
      <c r="AQ1667" s="43">
        <v>1</v>
      </c>
      <c r="AR1667" s="43"/>
      <c r="AS1667" s="43"/>
      <c r="AT1667" s="43"/>
      <c r="AU1667" s="43" t="s">
        <v>376</v>
      </c>
      <c r="AV1667" s="43"/>
      <c r="AW1667" s="43" t="s">
        <v>30</v>
      </c>
      <c r="AX1667" s="43"/>
      <c r="AY1667" s="43" t="s">
        <v>30</v>
      </c>
      <c r="AZ1667" s="43"/>
      <c r="BA1667" s="43"/>
      <c r="BB1667" s="48"/>
      <c r="BC1667" s="43" t="s">
        <v>30</v>
      </c>
      <c r="BD1667" s="43"/>
      <c r="BE1667" s="43"/>
      <c r="BF1667" s="43">
        <v>1</v>
      </c>
      <c r="BG1667" s="43">
        <v>1</v>
      </c>
      <c r="BH1667" s="43">
        <v>1</v>
      </c>
      <c r="BI1667" s="43" t="s">
        <v>821</v>
      </c>
      <c r="BJ1667" s="43" t="s">
        <v>823</v>
      </c>
      <c r="BK1667" s="43">
        <v>2023</v>
      </c>
      <c r="BL1667" s="43" t="str">
        <f t="shared" si="154"/>
        <v>2023Manchester United</v>
      </c>
      <c r="BM1667" s="43" t="s">
        <v>1017</v>
      </c>
      <c r="BN1667" s="43"/>
      <c r="BO1667" s="43"/>
      <c r="BP1667" s="43"/>
      <c r="BQ1667" s="43"/>
      <c r="BR1667" s="43"/>
      <c r="BS1667" s="43"/>
      <c r="BT1667" s="43"/>
      <c r="BU1667" s="43"/>
      <c r="BV1667" s="43" t="s">
        <v>376</v>
      </c>
      <c r="BW1667" s="43" t="s">
        <v>376</v>
      </c>
      <c r="BX1667" s="43"/>
      <c r="BY1667" s="43"/>
      <c r="BZ1667" s="50"/>
      <c r="CA1667" s="50"/>
      <c r="CB1667" s="88" t="str">
        <f t="shared" ref="CB1667:CB1715" si="155">IF(OR(C1667="",A1667="",B1667=""),"",TEXT(C1667,"0000")&amp;TEXT(A1667,"00")&amp;TEXT(B1667,"00"))</f>
        <v>20230603</v>
      </c>
    </row>
    <row r="1668" spans="1:80" s="47" customFormat="1" ht="13.35" customHeight="1" x14ac:dyDescent="0.2">
      <c r="A1668" s="47">
        <f>MONTH(J1668)</f>
        <v>1</v>
      </c>
      <c r="B1668" s="43">
        <f>DAY(J1668)</f>
        <v>9</v>
      </c>
      <c r="C1668" s="43">
        <v>2024</v>
      </c>
      <c r="D1668" s="43" t="s">
        <v>658</v>
      </c>
      <c r="E1668" s="43" t="s">
        <v>182</v>
      </c>
      <c r="F1668" s="43" t="s">
        <v>1327</v>
      </c>
      <c r="G1668" s="43"/>
      <c r="H1668" s="43" t="s">
        <v>1011</v>
      </c>
      <c r="I1668" s="43">
        <v>1</v>
      </c>
      <c r="J1668" s="61">
        <v>45300</v>
      </c>
      <c r="K1668" s="43" t="s">
        <v>1366</v>
      </c>
      <c r="L1668" s="43" t="s">
        <v>3</v>
      </c>
      <c r="M1668" s="43" t="s">
        <v>816</v>
      </c>
      <c r="N1668" s="46">
        <v>1</v>
      </c>
      <c r="O1668" s="46">
        <v>0</v>
      </c>
      <c r="P1668" s="49" t="s">
        <v>1403</v>
      </c>
      <c r="Q1668" s="49" t="s">
        <v>1366</v>
      </c>
      <c r="R1668" s="43" t="s">
        <v>376</v>
      </c>
      <c r="S1668" s="43"/>
      <c r="T1668" s="43"/>
      <c r="U1668" s="43"/>
      <c r="V1668" s="43"/>
      <c r="W1668" s="43"/>
      <c r="X1668" s="43"/>
      <c r="Y1668" s="43"/>
      <c r="Z1668" s="43"/>
      <c r="AA1668" s="43"/>
      <c r="AB1668" s="43"/>
      <c r="AC1668" s="43"/>
      <c r="AD1668" s="43" t="s">
        <v>1033</v>
      </c>
      <c r="AE1668" s="43">
        <v>0</v>
      </c>
      <c r="AF1668" s="43">
        <v>0</v>
      </c>
      <c r="AG1668" s="43">
        <v>1</v>
      </c>
      <c r="AH1668" s="43"/>
      <c r="AI1668" s="43"/>
      <c r="AJ1668" s="43"/>
      <c r="AK1668" s="43"/>
      <c r="AL1668" s="43"/>
      <c r="AM1668" s="43"/>
      <c r="AN1668" s="43"/>
      <c r="AO1668" s="43" t="s">
        <v>658</v>
      </c>
      <c r="AP1668" s="43"/>
      <c r="AQ1668" s="43">
        <v>2</v>
      </c>
      <c r="AR1668" s="43"/>
      <c r="AS1668" s="43"/>
      <c r="AT1668" s="43"/>
      <c r="AU1668" s="43" t="s">
        <v>376</v>
      </c>
      <c r="AV1668" s="43"/>
      <c r="AW1668" s="43" t="s">
        <v>30</v>
      </c>
      <c r="AX1668" s="43"/>
      <c r="AY1668" s="43"/>
      <c r="AZ1668" s="43" t="s">
        <v>30</v>
      </c>
      <c r="BA1668" s="43"/>
      <c r="BB1668" s="48"/>
      <c r="BC1668" s="43"/>
      <c r="BD1668" s="43"/>
      <c r="BE1668" s="43"/>
      <c r="BF1668" s="43">
        <v>1</v>
      </c>
      <c r="BG1668" s="43">
        <v>2</v>
      </c>
      <c r="BH1668" s="43">
        <v>1</v>
      </c>
      <c r="BI1668" s="43" t="s">
        <v>1366</v>
      </c>
      <c r="BJ1668" s="43" t="s">
        <v>816</v>
      </c>
      <c r="BK1668" s="43">
        <v>2024</v>
      </c>
      <c r="BL1668" s="43" t="str">
        <f t="shared" si="154"/>
        <v>2024Middlesbrough</v>
      </c>
      <c r="BM1668" s="43" t="s">
        <v>1366</v>
      </c>
      <c r="BN1668" s="43"/>
      <c r="BO1668" s="43"/>
      <c r="BP1668" s="43"/>
      <c r="BQ1668" s="43"/>
      <c r="BR1668" s="43"/>
      <c r="BS1668" s="43"/>
      <c r="BT1668" s="43"/>
      <c r="BU1668" s="43"/>
      <c r="BV1668" s="43" t="s">
        <v>376</v>
      </c>
      <c r="BW1668" s="43" t="s">
        <v>376</v>
      </c>
      <c r="BX1668" s="43"/>
      <c r="BY1668" s="43"/>
      <c r="BZ1668" s="43"/>
      <c r="CA1668" s="43"/>
      <c r="CB1668" s="88" t="str">
        <f t="shared" si="155"/>
        <v>20240109</v>
      </c>
    </row>
    <row r="1669" spans="1:80" s="47" customFormat="1" ht="13.35" customHeight="1" x14ac:dyDescent="0.2">
      <c r="A1669" s="47">
        <f t="shared" ref="A1669:A1715" si="156">MONTH(J1669)</f>
        <v>1</v>
      </c>
      <c r="B1669" s="43">
        <f t="shared" ref="B1669:B1715" si="157">DAY(J1669)</f>
        <v>9</v>
      </c>
      <c r="C1669" s="43">
        <v>2024</v>
      </c>
      <c r="D1669" s="43" t="s">
        <v>658</v>
      </c>
      <c r="E1669" s="43" t="s">
        <v>182</v>
      </c>
      <c r="F1669" s="43" t="s">
        <v>1327</v>
      </c>
      <c r="G1669" s="43"/>
      <c r="H1669" s="43" t="s">
        <v>1011</v>
      </c>
      <c r="I1669" s="43">
        <v>1</v>
      </c>
      <c r="J1669" s="61">
        <v>45300</v>
      </c>
      <c r="K1669" s="43" t="s">
        <v>816</v>
      </c>
      <c r="L1669" s="43" t="s">
        <v>4</v>
      </c>
      <c r="M1669" s="43" t="s">
        <v>1366</v>
      </c>
      <c r="N1669" s="46">
        <v>0</v>
      </c>
      <c r="O1669" s="46">
        <v>1</v>
      </c>
      <c r="P1669" s="49" t="s">
        <v>1403</v>
      </c>
      <c r="Q1669" s="49" t="s">
        <v>1366</v>
      </c>
      <c r="R1669" s="43" t="s">
        <v>376</v>
      </c>
      <c r="S1669" s="43"/>
      <c r="T1669" s="43"/>
      <c r="U1669" s="43"/>
      <c r="V1669" s="43"/>
      <c r="W1669" s="43"/>
      <c r="X1669" s="43"/>
      <c r="Y1669" s="43"/>
      <c r="Z1669" s="43"/>
      <c r="AA1669" s="43"/>
      <c r="AB1669" s="43"/>
      <c r="AC1669" s="43"/>
      <c r="AD1669" s="43" t="s">
        <v>1037</v>
      </c>
      <c r="AE1669" s="43">
        <v>1</v>
      </c>
      <c r="AF1669" s="43">
        <v>0</v>
      </c>
      <c r="AG1669" s="43">
        <v>0</v>
      </c>
      <c r="AH1669" s="43"/>
      <c r="AI1669" s="43"/>
      <c r="AJ1669" s="43"/>
      <c r="AK1669" s="43"/>
      <c r="AL1669" s="43"/>
      <c r="AM1669" s="43"/>
      <c r="AN1669" s="43"/>
      <c r="AO1669" s="43" t="s">
        <v>658</v>
      </c>
      <c r="AP1669" s="43"/>
      <c r="AQ1669" s="43">
        <v>2</v>
      </c>
      <c r="AR1669" s="43"/>
      <c r="AS1669" s="43"/>
      <c r="AT1669" s="43"/>
      <c r="AU1669" s="43" t="s">
        <v>376</v>
      </c>
      <c r="AV1669" s="43"/>
      <c r="AW1669" s="43" t="s">
        <v>30</v>
      </c>
      <c r="AX1669" s="43"/>
      <c r="AY1669" s="43"/>
      <c r="AZ1669" s="43" t="s">
        <v>30</v>
      </c>
      <c r="BA1669" s="43"/>
      <c r="BB1669" s="48"/>
      <c r="BC1669" s="43"/>
      <c r="BD1669" s="43"/>
      <c r="BE1669" s="43"/>
      <c r="BF1669" s="43">
        <v>1</v>
      </c>
      <c r="BG1669" s="43">
        <v>1</v>
      </c>
      <c r="BH1669" s="43">
        <v>2</v>
      </c>
      <c r="BI1669" s="43" t="s">
        <v>816</v>
      </c>
      <c r="BJ1669" s="43" t="s">
        <v>1366</v>
      </c>
      <c r="BK1669" s="43">
        <v>2024</v>
      </c>
      <c r="BL1669" s="43" t="str">
        <f t="shared" si="154"/>
        <v>2024Chelsea</v>
      </c>
      <c r="BM1669" s="43" t="s">
        <v>1366</v>
      </c>
      <c r="BN1669" s="43"/>
      <c r="BO1669" s="43"/>
      <c r="BP1669" s="43"/>
      <c r="BQ1669" s="43"/>
      <c r="BR1669" s="43"/>
      <c r="BS1669" s="43"/>
      <c r="BT1669" s="43"/>
      <c r="BU1669" s="43"/>
      <c r="BV1669" s="43" t="s">
        <v>376</v>
      </c>
      <c r="BW1669" s="43" t="s">
        <v>376</v>
      </c>
      <c r="BX1669" s="43"/>
      <c r="BY1669" s="43"/>
      <c r="BZ1669" s="43"/>
      <c r="CA1669" s="43"/>
      <c r="CB1669" s="88" t="str">
        <f t="shared" si="155"/>
        <v>20240109</v>
      </c>
    </row>
    <row r="1670" spans="1:80" s="47" customFormat="1" ht="13.35" customHeight="1" x14ac:dyDescent="0.2">
      <c r="A1670" s="47">
        <f t="shared" si="156"/>
        <v>1</v>
      </c>
      <c r="B1670" s="43">
        <f t="shared" si="157"/>
        <v>10</v>
      </c>
      <c r="C1670" s="43">
        <v>2024</v>
      </c>
      <c r="D1670" s="43" t="s">
        <v>658</v>
      </c>
      <c r="E1670" s="43" t="s">
        <v>182</v>
      </c>
      <c r="F1670" s="43" t="s">
        <v>1327</v>
      </c>
      <c r="G1670" s="43"/>
      <c r="H1670" s="43" t="s">
        <v>1011</v>
      </c>
      <c r="I1670" s="43">
        <v>1</v>
      </c>
      <c r="J1670" s="61">
        <v>45301</v>
      </c>
      <c r="K1670" s="43" t="s">
        <v>588</v>
      </c>
      <c r="L1670" s="43" t="s">
        <v>3</v>
      </c>
      <c r="M1670" s="43" t="s">
        <v>589</v>
      </c>
      <c r="N1670" s="46">
        <v>2</v>
      </c>
      <c r="O1670" s="46">
        <v>1</v>
      </c>
      <c r="P1670" s="43" t="s">
        <v>1141</v>
      </c>
      <c r="Q1670" s="43" t="s">
        <v>588</v>
      </c>
      <c r="R1670" s="43" t="s">
        <v>376</v>
      </c>
      <c r="S1670" s="43"/>
      <c r="T1670" s="43"/>
      <c r="U1670" s="43"/>
      <c r="V1670" s="43"/>
      <c r="W1670" s="43"/>
      <c r="X1670" s="43"/>
      <c r="Y1670" s="43"/>
      <c r="Z1670" s="43"/>
      <c r="AA1670" s="43"/>
      <c r="AB1670" s="43"/>
      <c r="AC1670" s="43"/>
      <c r="AD1670" s="43" t="s">
        <v>1033</v>
      </c>
      <c r="AE1670" s="43">
        <v>0</v>
      </c>
      <c r="AF1670" s="43">
        <v>0</v>
      </c>
      <c r="AG1670" s="43">
        <v>1</v>
      </c>
      <c r="AH1670" s="43"/>
      <c r="AI1670" s="43"/>
      <c r="AJ1670" s="43"/>
      <c r="AK1670" s="43"/>
      <c r="AL1670" s="43"/>
      <c r="AM1670" s="43"/>
      <c r="AN1670" s="43"/>
      <c r="AO1670" s="43" t="s">
        <v>658</v>
      </c>
      <c r="AP1670" s="43"/>
      <c r="AQ1670" s="43">
        <v>2</v>
      </c>
      <c r="AR1670" s="43"/>
      <c r="AS1670" s="43"/>
      <c r="AT1670" s="43"/>
      <c r="AU1670" s="43" t="s">
        <v>376</v>
      </c>
      <c r="AV1670" s="43"/>
      <c r="AW1670" s="43" t="s">
        <v>30</v>
      </c>
      <c r="AX1670" s="43"/>
      <c r="AY1670" s="43"/>
      <c r="AZ1670" s="43" t="s">
        <v>30</v>
      </c>
      <c r="BA1670" s="43"/>
      <c r="BB1670" s="48"/>
      <c r="BC1670" s="43"/>
      <c r="BD1670" s="43"/>
      <c r="BE1670" s="43"/>
      <c r="BF1670" s="43">
        <v>1</v>
      </c>
      <c r="BG1670" s="43">
        <v>1</v>
      </c>
      <c r="BH1670" s="43">
        <v>1</v>
      </c>
      <c r="BI1670" s="43" t="s">
        <v>588</v>
      </c>
      <c r="BJ1670" s="43" t="s">
        <v>589</v>
      </c>
      <c r="BK1670" s="43">
        <v>2024</v>
      </c>
      <c r="BL1670" s="43" t="str">
        <f t="shared" si="154"/>
        <v>2024Liverpool</v>
      </c>
      <c r="BM1670" s="43" t="s">
        <v>588</v>
      </c>
      <c r="BN1670" s="43"/>
      <c r="BO1670" s="43"/>
      <c r="BP1670" s="43"/>
      <c r="BQ1670" s="43"/>
      <c r="BR1670" s="43"/>
      <c r="BS1670" s="43"/>
      <c r="BT1670" s="43"/>
      <c r="BU1670" s="43"/>
      <c r="BV1670" s="43" t="s">
        <v>376</v>
      </c>
      <c r="BW1670" s="43" t="s">
        <v>376</v>
      </c>
      <c r="BX1670" s="43"/>
      <c r="BY1670" s="43"/>
      <c r="BZ1670" s="43"/>
      <c r="CA1670" s="43"/>
      <c r="CB1670" s="88" t="str">
        <f t="shared" si="155"/>
        <v>20240110</v>
      </c>
    </row>
    <row r="1671" spans="1:80" s="47" customFormat="1" ht="13.35" customHeight="1" x14ac:dyDescent="0.2">
      <c r="A1671" s="47">
        <f t="shared" si="156"/>
        <v>1</v>
      </c>
      <c r="B1671" s="43">
        <f t="shared" si="157"/>
        <v>10</v>
      </c>
      <c r="C1671" s="43">
        <v>2024</v>
      </c>
      <c r="D1671" s="43" t="s">
        <v>658</v>
      </c>
      <c r="E1671" s="43" t="s">
        <v>182</v>
      </c>
      <c r="F1671" s="43" t="s">
        <v>1327</v>
      </c>
      <c r="G1671" s="43"/>
      <c r="H1671" s="43" t="s">
        <v>1011</v>
      </c>
      <c r="I1671" s="43">
        <v>1</v>
      </c>
      <c r="J1671" s="61">
        <v>45301</v>
      </c>
      <c r="K1671" s="43" t="s">
        <v>589</v>
      </c>
      <c r="L1671" s="43" t="s">
        <v>4</v>
      </c>
      <c r="M1671" s="43" t="s">
        <v>588</v>
      </c>
      <c r="N1671" s="46">
        <v>1</v>
      </c>
      <c r="O1671" s="46">
        <v>2</v>
      </c>
      <c r="P1671" s="43" t="s">
        <v>1141</v>
      </c>
      <c r="Q1671" s="43" t="s">
        <v>588</v>
      </c>
      <c r="R1671" s="43" t="s">
        <v>376</v>
      </c>
      <c r="S1671" s="43"/>
      <c r="T1671" s="43"/>
      <c r="U1671" s="43"/>
      <c r="V1671" s="43"/>
      <c r="W1671" s="43"/>
      <c r="X1671" s="43"/>
      <c r="Y1671" s="43"/>
      <c r="Z1671" s="43"/>
      <c r="AA1671" s="43"/>
      <c r="AB1671" s="43"/>
      <c r="AC1671" s="43"/>
      <c r="AD1671" s="43" t="s">
        <v>1037</v>
      </c>
      <c r="AE1671" s="43">
        <v>1</v>
      </c>
      <c r="AF1671" s="43">
        <v>0</v>
      </c>
      <c r="AG1671" s="43">
        <v>0</v>
      </c>
      <c r="AH1671" s="43"/>
      <c r="AI1671" s="43"/>
      <c r="AJ1671" s="43"/>
      <c r="AK1671" s="43"/>
      <c r="AL1671" s="43"/>
      <c r="AM1671" s="43"/>
      <c r="AN1671" s="43"/>
      <c r="AO1671" s="43" t="s">
        <v>658</v>
      </c>
      <c r="AP1671" s="43"/>
      <c r="AQ1671" s="43">
        <v>2</v>
      </c>
      <c r="AR1671" s="43"/>
      <c r="AS1671" s="43"/>
      <c r="AT1671" s="43"/>
      <c r="AU1671" s="43" t="s">
        <v>376</v>
      </c>
      <c r="AV1671" s="43"/>
      <c r="AW1671" s="43" t="s">
        <v>30</v>
      </c>
      <c r="AX1671" s="43"/>
      <c r="AY1671" s="43"/>
      <c r="AZ1671" s="43" t="s">
        <v>30</v>
      </c>
      <c r="BA1671" s="43"/>
      <c r="BB1671" s="48"/>
      <c r="BC1671" s="43"/>
      <c r="BD1671" s="43"/>
      <c r="BE1671" s="43"/>
      <c r="BF1671" s="43">
        <v>1</v>
      </c>
      <c r="BG1671" s="43">
        <v>1</v>
      </c>
      <c r="BH1671" s="43">
        <v>1</v>
      </c>
      <c r="BI1671" s="43" t="s">
        <v>589</v>
      </c>
      <c r="BJ1671" s="43" t="s">
        <v>588</v>
      </c>
      <c r="BK1671" s="43">
        <v>2024</v>
      </c>
      <c r="BL1671" s="43" t="str">
        <f t="shared" si="154"/>
        <v>2024Fulham</v>
      </c>
      <c r="BM1671" s="43" t="s">
        <v>588</v>
      </c>
      <c r="BN1671" s="43"/>
      <c r="BO1671" s="43"/>
      <c r="BP1671" s="43"/>
      <c r="BQ1671" s="43"/>
      <c r="BR1671" s="43"/>
      <c r="BS1671" s="43"/>
      <c r="BT1671" s="43"/>
      <c r="BU1671" s="43"/>
      <c r="BV1671" s="43" t="s">
        <v>376</v>
      </c>
      <c r="BW1671" s="43" t="s">
        <v>376</v>
      </c>
      <c r="BX1671" s="43"/>
      <c r="BY1671" s="43"/>
      <c r="BZ1671" s="43"/>
      <c r="CA1671" s="43"/>
      <c r="CB1671" s="88" t="str">
        <f t="shared" si="155"/>
        <v>20240110</v>
      </c>
    </row>
    <row r="1672" spans="1:80" s="47" customFormat="1" ht="13.35" customHeight="1" x14ac:dyDescent="0.2">
      <c r="A1672" s="47">
        <f t="shared" si="156"/>
        <v>1</v>
      </c>
      <c r="B1672" s="43">
        <f t="shared" si="157"/>
        <v>23</v>
      </c>
      <c r="C1672" s="43">
        <v>2024</v>
      </c>
      <c r="D1672" s="43" t="s">
        <v>658</v>
      </c>
      <c r="E1672" s="43" t="s">
        <v>182</v>
      </c>
      <c r="F1672" s="43" t="s">
        <v>1327</v>
      </c>
      <c r="G1672" s="43"/>
      <c r="H1672" s="43" t="s">
        <v>1011</v>
      </c>
      <c r="I1672" s="43">
        <v>2</v>
      </c>
      <c r="J1672" s="61">
        <v>45314</v>
      </c>
      <c r="K1672" s="43" t="s">
        <v>816</v>
      </c>
      <c r="L1672" s="43" t="s">
        <v>3</v>
      </c>
      <c r="M1672" s="43" t="s">
        <v>1366</v>
      </c>
      <c r="N1672" s="46">
        <v>6</v>
      </c>
      <c r="O1672" s="46">
        <v>1</v>
      </c>
      <c r="P1672" s="43" t="s">
        <v>1234</v>
      </c>
      <c r="Q1672" s="43" t="s">
        <v>1017</v>
      </c>
      <c r="R1672" s="43" t="s">
        <v>376</v>
      </c>
      <c r="S1672" s="43"/>
      <c r="T1672" s="43"/>
      <c r="U1672" s="43"/>
      <c r="V1672" s="43"/>
      <c r="W1672" s="43"/>
      <c r="X1672" s="43"/>
      <c r="Y1672" s="43"/>
      <c r="Z1672" s="43"/>
      <c r="AA1672" s="43"/>
      <c r="AB1672" s="43"/>
      <c r="AC1672" s="43"/>
      <c r="AD1672" s="43" t="s">
        <v>1033</v>
      </c>
      <c r="AE1672" s="43">
        <v>1</v>
      </c>
      <c r="AF1672" s="43">
        <v>0</v>
      </c>
      <c r="AG1672" s="43">
        <v>0</v>
      </c>
      <c r="AH1672" s="43"/>
      <c r="AI1672" s="43"/>
      <c r="AJ1672" s="43"/>
      <c r="AK1672" s="43"/>
      <c r="AL1672" s="43"/>
      <c r="AM1672" s="43"/>
      <c r="AN1672" s="43"/>
      <c r="AO1672" s="43" t="s">
        <v>658</v>
      </c>
      <c r="AP1672" s="43"/>
      <c r="AQ1672" s="43">
        <v>2</v>
      </c>
      <c r="AR1672" s="43"/>
      <c r="AS1672" s="43"/>
      <c r="AT1672" s="43"/>
      <c r="AU1672" s="43" t="s">
        <v>376</v>
      </c>
      <c r="AV1672" s="43"/>
      <c r="AW1672" s="43" t="s">
        <v>30</v>
      </c>
      <c r="AX1672" s="43"/>
      <c r="AY1672" s="43"/>
      <c r="AZ1672" s="43" t="s">
        <v>30</v>
      </c>
      <c r="BA1672" s="43"/>
      <c r="BB1672" s="48"/>
      <c r="BC1672" s="43"/>
      <c r="BD1672" s="43"/>
      <c r="BE1672" s="43"/>
      <c r="BF1672" s="43">
        <v>1</v>
      </c>
      <c r="BG1672" s="43">
        <v>1</v>
      </c>
      <c r="BH1672" s="43">
        <v>2</v>
      </c>
      <c r="BI1672" s="43" t="s">
        <v>816</v>
      </c>
      <c r="BJ1672" s="43" t="s">
        <v>1366</v>
      </c>
      <c r="BK1672" s="43">
        <v>2024</v>
      </c>
      <c r="BL1672" s="43" t="str">
        <f t="shared" si="154"/>
        <v>2024Chelsea</v>
      </c>
      <c r="BM1672" s="43" t="s">
        <v>816</v>
      </c>
      <c r="BN1672" s="43"/>
      <c r="BO1672" s="43"/>
      <c r="BP1672" s="43"/>
      <c r="BQ1672" s="43"/>
      <c r="BR1672" s="43"/>
      <c r="BS1672" s="43"/>
      <c r="BT1672" s="43"/>
      <c r="BU1672" s="43"/>
      <c r="BV1672" s="43" t="s">
        <v>376</v>
      </c>
      <c r="BW1672" s="43" t="s">
        <v>376</v>
      </c>
      <c r="BX1672" s="43"/>
      <c r="BY1672" s="43"/>
      <c r="BZ1672" s="43"/>
      <c r="CA1672" s="43"/>
      <c r="CB1672" s="88" t="str">
        <f t="shared" si="155"/>
        <v>20240123</v>
      </c>
    </row>
    <row r="1673" spans="1:80" s="47" customFormat="1" ht="13.35" customHeight="1" x14ac:dyDescent="0.2">
      <c r="A1673" s="47">
        <f t="shared" si="156"/>
        <v>1</v>
      </c>
      <c r="B1673" s="43">
        <f t="shared" si="157"/>
        <v>23</v>
      </c>
      <c r="C1673" s="43">
        <v>2024</v>
      </c>
      <c r="D1673" s="43" t="s">
        <v>658</v>
      </c>
      <c r="E1673" s="43" t="s">
        <v>182</v>
      </c>
      <c r="F1673" s="43" t="s">
        <v>1327</v>
      </c>
      <c r="G1673" s="43"/>
      <c r="H1673" s="43" t="s">
        <v>1011</v>
      </c>
      <c r="I1673" s="43">
        <v>2</v>
      </c>
      <c r="J1673" s="61">
        <v>45314</v>
      </c>
      <c r="K1673" s="43" t="s">
        <v>1366</v>
      </c>
      <c r="L1673" s="43" t="s">
        <v>4</v>
      </c>
      <c r="M1673" s="43" t="s">
        <v>816</v>
      </c>
      <c r="N1673" s="46">
        <v>1</v>
      </c>
      <c r="O1673" s="46">
        <v>6</v>
      </c>
      <c r="P1673" s="43" t="s">
        <v>1234</v>
      </c>
      <c r="Q1673" s="43" t="s">
        <v>1017</v>
      </c>
      <c r="R1673" s="43" t="s">
        <v>376</v>
      </c>
      <c r="S1673" s="43"/>
      <c r="T1673" s="43"/>
      <c r="U1673" s="43"/>
      <c r="V1673" s="43"/>
      <c r="W1673" s="43"/>
      <c r="X1673" s="43"/>
      <c r="Y1673" s="43"/>
      <c r="Z1673" s="43"/>
      <c r="AA1673" s="43"/>
      <c r="AB1673" s="43"/>
      <c r="AC1673" s="43"/>
      <c r="AD1673" s="43" t="s">
        <v>1037</v>
      </c>
      <c r="AE1673" s="43">
        <v>0</v>
      </c>
      <c r="AF1673" s="43">
        <v>0</v>
      </c>
      <c r="AG1673" s="43">
        <v>1</v>
      </c>
      <c r="AH1673" s="43"/>
      <c r="AI1673" s="43"/>
      <c r="AJ1673" s="43"/>
      <c r="AK1673" s="43"/>
      <c r="AL1673" s="43"/>
      <c r="AM1673" s="43"/>
      <c r="AN1673" s="43"/>
      <c r="AO1673" s="43" t="s">
        <v>658</v>
      </c>
      <c r="AP1673" s="43"/>
      <c r="AQ1673" s="43">
        <v>2</v>
      </c>
      <c r="AR1673" s="43"/>
      <c r="AS1673" s="43"/>
      <c r="AT1673" s="43"/>
      <c r="AU1673" s="43" t="s">
        <v>376</v>
      </c>
      <c r="AV1673" s="43"/>
      <c r="AW1673" s="43" t="s">
        <v>30</v>
      </c>
      <c r="AX1673" s="43"/>
      <c r="AY1673" s="43"/>
      <c r="AZ1673" s="43" t="s">
        <v>30</v>
      </c>
      <c r="BA1673" s="43"/>
      <c r="BB1673" s="48"/>
      <c r="BC1673" s="43"/>
      <c r="BD1673" s="43"/>
      <c r="BE1673" s="43"/>
      <c r="BF1673" s="43">
        <v>1</v>
      </c>
      <c r="BG1673" s="43">
        <v>2</v>
      </c>
      <c r="BH1673" s="43">
        <v>1</v>
      </c>
      <c r="BI1673" s="43" t="s">
        <v>1366</v>
      </c>
      <c r="BJ1673" s="43" t="s">
        <v>816</v>
      </c>
      <c r="BK1673" s="43">
        <v>2024</v>
      </c>
      <c r="BL1673" s="43" t="str">
        <f t="shared" si="154"/>
        <v>2024Middlesbrough</v>
      </c>
      <c r="BM1673" s="43" t="s">
        <v>816</v>
      </c>
      <c r="BN1673" s="43"/>
      <c r="BO1673" s="43"/>
      <c r="BP1673" s="43"/>
      <c r="BQ1673" s="43"/>
      <c r="BR1673" s="43"/>
      <c r="BS1673" s="43"/>
      <c r="BT1673" s="43"/>
      <c r="BU1673" s="43"/>
      <c r="BV1673" s="43" t="s">
        <v>376</v>
      </c>
      <c r="BW1673" s="43" t="s">
        <v>376</v>
      </c>
      <c r="BX1673" s="43"/>
      <c r="BY1673" s="43"/>
      <c r="BZ1673" s="43"/>
      <c r="CA1673" s="43"/>
      <c r="CB1673" s="88" t="str">
        <f t="shared" si="155"/>
        <v>20240123</v>
      </c>
    </row>
    <row r="1674" spans="1:80" s="47" customFormat="1" ht="13.35" customHeight="1" x14ac:dyDescent="0.2">
      <c r="A1674" s="47">
        <f t="shared" si="156"/>
        <v>1</v>
      </c>
      <c r="B1674" s="43">
        <f t="shared" si="157"/>
        <v>24</v>
      </c>
      <c r="C1674" s="43">
        <v>2024</v>
      </c>
      <c r="D1674" s="43" t="s">
        <v>658</v>
      </c>
      <c r="E1674" s="43" t="s">
        <v>182</v>
      </c>
      <c r="F1674" s="43" t="s">
        <v>1327</v>
      </c>
      <c r="G1674" s="43"/>
      <c r="H1674" s="43" t="s">
        <v>1011</v>
      </c>
      <c r="I1674" s="43">
        <v>2</v>
      </c>
      <c r="J1674" s="61">
        <v>45315</v>
      </c>
      <c r="K1674" s="43" t="s">
        <v>589</v>
      </c>
      <c r="L1674" s="43" t="s">
        <v>1014</v>
      </c>
      <c r="M1674" s="43" t="s">
        <v>588</v>
      </c>
      <c r="N1674" s="46">
        <v>1</v>
      </c>
      <c r="O1674" s="46">
        <v>1</v>
      </c>
      <c r="P1674" s="43" t="s">
        <v>1431</v>
      </c>
      <c r="Q1674" s="43" t="s">
        <v>1017</v>
      </c>
      <c r="R1674" s="43" t="s">
        <v>376</v>
      </c>
      <c r="S1674" s="43"/>
      <c r="T1674" s="43"/>
      <c r="U1674" s="43"/>
      <c r="V1674" s="43"/>
      <c r="W1674" s="43"/>
      <c r="X1674" s="43"/>
      <c r="Y1674" s="43"/>
      <c r="Z1674" s="43"/>
      <c r="AA1674" s="43"/>
      <c r="AB1674" s="43"/>
      <c r="AC1674" s="43"/>
      <c r="AD1674" s="43" t="s">
        <v>1033</v>
      </c>
      <c r="AE1674" s="43">
        <v>1</v>
      </c>
      <c r="AF1674" s="43">
        <v>0</v>
      </c>
      <c r="AG1674" s="43">
        <v>0</v>
      </c>
      <c r="AH1674" s="43"/>
      <c r="AI1674" s="43"/>
      <c r="AJ1674" s="43"/>
      <c r="AK1674" s="43"/>
      <c r="AL1674" s="43"/>
      <c r="AM1674" s="43"/>
      <c r="AN1674" s="43"/>
      <c r="AO1674" s="43" t="s">
        <v>658</v>
      </c>
      <c r="AP1674" s="43"/>
      <c r="AQ1674" s="43">
        <v>2</v>
      </c>
      <c r="AR1674" s="43"/>
      <c r="AS1674" s="43"/>
      <c r="AT1674" s="43"/>
      <c r="AU1674" s="43" t="s">
        <v>376</v>
      </c>
      <c r="AV1674" s="43"/>
      <c r="AW1674" s="43" t="s">
        <v>30</v>
      </c>
      <c r="AX1674" s="43"/>
      <c r="AY1674" s="43"/>
      <c r="AZ1674" s="43" t="s">
        <v>30</v>
      </c>
      <c r="BA1674" s="43"/>
      <c r="BB1674" s="48"/>
      <c r="BC1674" s="43"/>
      <c r="BD1674" s="43"/>
      <c r="BE1674" s="43"/>
      <c r="BF1674" s="43">
        <v>1</v>
      </c>
      <c r="BG1674" s="43">
        <v>1</v>
      </c>
      <c r="BH1674" s="43">
        <v>1</v>
      </c>
      <c r="BI1674" s="43" t="s">
        <v>589</v>
      </c>
      <c r="BJ1674" s="43" t="s">
        <v>588</v>
      </c>
      <c r="BK1674" s="43">
        <v>2024</v>
      </c>
      <c r="BL1674" s="43" t="str">
        <f t="shared" si="154"/>
        <v>2024Fulham</v>
      </c>
      <c r="BM1674" s="43" t="s">
        <v>589</v>
      </c>
      <c r="BN1674" s="43"/>
      <c r="BO1674" s="43"/>
      <c r="BP1674" s="43"/>
      <c r="BQ1674" s="43"/>
      <c r="BR1674" s="43"/>
      <c r="BS1674" s="43"/>
      <c r="BT1674" s="43"/>
      <c r="BU1674" s="43"/>
      <c r="BV1674" s="43" t="s">
        <v>376</v>
      </c>
      <c r="BW1674" s="43" t="s">
        <v>376</v>
      </c>
      <c r="BX1674" s="43"/>
      <c r="BY1674" s="43"/>
      <c r="BZ1674" s="43"/>
      <c r="CA1674" s="43"/>
      <c r="CB1674" s="88" t="str">
        <f t="shared" si="155"/>
        <v>20240124</v>
      </c>
    </row>
    <row r="1675" spans="1:80" s="47" customFormat="1" ht="13.35" customHeight="1" x14ac:dyDescent="0.2">
      <c r="A1675" s="47">
        <f t="shared" si="156"/>
        <v>1</v>
      </c>
      <c r="B1675" s="43">
        <f t="shared" si="157"/>
        <v>24</v>
      </c>
      <c r="C1675" s="43">
        <v>2024</v>
      </c>
      <c r="D1675" s="43" t="s">
        <v>658</v>
      </c>
      <c r="E1675" s="43" t="s">
        <v>182</v>
      </c>
      <c r="F1675" s="43" t="s">
        <v>1327</v>
      </c>
      <c r="G1675" s="43"/>
      <c r="H1675" s="43" t="s">
        <v>1011</v>
      </c>
      <c r="I1675" s="43">
        <v>2</v>
      </c>
      <c r="J1675" s="61">
        <v>45315</v>
      </c>
      <c r="K1675" s="43" t="s">
        <v>588</v>
      </c>
      <c r="L1675" s="43" t="s">
        <v>1014</v>
      </c>
      <c r="M1675" s="43" t="s">
        <v>589</v>
      </c>
      <c r="N1675" s="46">
        <v>1</v>
      </c>
      <c r="O1675" s="46">
        <v>1</v>
      </c>
      <c r="P1675" s="43" t="s">
        <v>1431</v>
      </c>
      <c r="Q1675" s="43" t="s">
        <v>1017</v>
      </c>
      <c r="R1675" s="43" t="s">
        <v>376</v>
      </c>
      <c r="S1675" s="43"/>
      <c r="T1675" s="43"/>
      <c r="U1675" s="43"/>
      <c r="V1675" s="43"/>
      <c r="W1675" s="43"/>
      <c r="X1675" s="43"/>
      <c r="Y1675" s="43"/>
      <c r="Z1675" s="43"/>
      <c r="AA1675" s="43"/>
      <c r="AB1675" s="43"/>
      <c r="AC1675" s="43"/>
      <c r="AD1675" s="43" t="s">
        <v>1037</v>
      </c>
      <c r="AE1675" s="43">
        <v>0</v>
      </c>
      <c r="AF1675" s="43">
        <v>0</v>
      </c>
      <c r="AG1675" s="43">
        <v>1</v>
      </c>
      <c r="AH1675" s="43"/>
      <c r="AI1675" s="43"/>
      <c r="AJ1675" s="43"/>
      <c r="AK1675" s="43"/>
      <c r="AL1675" s="43"/>
      <c r="AM1675" s="43"/>
      <c r="AN1675" s="43"/>
      <c r="AO1675" s="43" t="s">
        <v>658</v>
      </c>
      <c r="AP1675" s="43"/>
      <c r="AQ1675" s="43">
        <v>2</v>
      </c>
      <c r="AR1675" s="43"/>
      <c r="AS1675" s="43"/>
      <c r="AT1675" s="43"/>
      <c r="AU1675" s="43" t="s">
        <v>376</v>
      </c>
      <c r="AV1675" s="43"/>
      <c r="AW1675" s="43" t="s">
        <v>30</v>
      </c>
      <c r="AX1675" s="43"/>
      <c r="AY1675" s="43"/>
      <c r="AZ1675" s="43" t="s">
        <v>30</v>
      </c>
      <c r="BA1675" s="43"/>
      <c r="BB1675" s="48"/>
      <c r="BC1675" s="43"/>
      <c r="BD1675" s="43"/>
      <c r="BE1675" s="43"/>
      <c r="BF1675" s="43">
        <v>1</v>
      </c>
      <c r="BG1675" s="43">
        <v>1</v>
      </c>
      <c r="BH1675" s="43">
        <v>1</v>
      </c>
      <c r="BI1675" s="43" t="s">
        <v>588</v>
      </c>
      <c r="BJ1675" s="43" t="s">
        <v>589</v>
      </c>
      <c r="BK1675" s="43">
        <v>2024</v>
      </c>
      <c r="BL1675" s="43" t="str">
        <f t="shared" si="154"/>
        <v>2024Liverpool</v>
      </c>
      <c r="BM1675" s="43" t="s">
        <v>589</v>
      </c>
      <c r="BN1675" s="43"/>
      <c r="BO1675" s="43"/>
      <c r="BP1675" s="43"/>
      <c r="BQ1675" s="43"/>
      <c r="BR1675" s="43"/>
      <c r="BS1675" s="43"/>
      <c r="BT1675" s="43"/>
      <c r="BU1675" s="43"/>
      <c r="BV1675" s="43" t="s">
        <v>376</v>
      </c>
      <c r="BW1675" s="43" t="s">
        <v>376</v>
      </c>
      <c r="BX1675" s="43"/>
      <c r="BY1675" s="43"/>
      <c r="BZ1675" s="43"/>
      <c r="CA1675" s="43"/>
      <c r="CB1675" s="88" t="str">
        <f t="shared" si="155"/>
        <v>20240124</v>
      </c>
    </row>
    <row r="1676" spans="1:80" s="47" customFormat="1" ht="13.35" customHeight="1" x14ac:dyDescent="0.2">
      <c r="A1676" s="47">
        <f t="shared" si="156"/>
        <v>2</v>
      </c>
      <c r="B1676" s="43">
        <f t="shared" si="157"/>
        <v>25</v>
      </c>
      <c r="C1676" s="43">
        <v>2024</v>
      </c>
      <c r="D1676" s="43" t="s">
        <v>658</v>
      </c>
      <c r="E1676" s="43" t="s">
        <v>182</v>
      </c>
      <c r="F1676" s="43" t="s">
        <v>1327</v>
      </c>
      <c r="G1676" s="43"/>
      <c r="H1676" s="43" t="s">
        <v>40</v>
      </c>
      <c r="I1676" s="43"/>
      <c r="J1676" s="61">
        <v>45347</v>
      </c>
      <c r="K1676" s="43" t="s">
        <v>816</v>
      </c>
      <c r="L1676" s="43" t="s">
        <v>4</v>
      </c>
      <c r="M1676" s="43" t="s">
        <v>588</v>
      </c>
      <c r="N1676" s="46">
        <v>0</v>
      </c>
      <c r="O1676" s="46">
        <v>1</v>
      </c>
      <c r="P1676" s="43" t="s">
        <v>1415</v>
      </c>
      <c r="Q1676" s="43" t="s">
        <v>1017</v>
      </c>
      <c r="R1676" s="43" t="s">
        <v>376</v>
      </c>
      <c r="S1676" s="43" t="s">
        <v>1396</v>
      </c>
      <c r="T1676" s="43"/>
      <c r="U1676" s="43"/>
      <c r="V1676" s="43"/>
      <c r="W1676" s="43"/>
      <c r="X1676" s="43"/>
      <c r="Y1676" s="43"/>
      <c r="Z1676" s="43"/>
      <c r="AA1676" s="43"/>
      <c r="AB1676" s="43"/>
      <c r="AC1676" s="43"/>
      <c r="AD1676" s="43"/>
      <c r="AE1676" s="43">
        <v>1</v>
      </c>
      <c r="AF1676" s="43">
        <v>0</v>
      </c>
      <c r="AG1676" s="43">
        <v>0</v>
      </c>
      <c r="AH1676" s="43"/>
      <c r="AI1676" s="43"/>
      <c r="AJ1676" s="43"/>
      <c r="AK1676" s="43"/>
      <c r="AL1676" s="43"/>
      <c r="AM1676" s="43"/>
      <c r="AN1676" s="43"/>
      <c r="AO1676" s="43" t="s">
        <v>658</v>
      </c>
      <c r="AP1676" s="43"/>
      <c r="AQ1676" s="43">
        <v>1</v>
      </c>
      <c r="AR1676" s="43"/>
      <c r="AS1676" s="43"/>
      <c r="AT1676" s="43"/>
      <c r="AU1676" s="43" t="s">
        <v>376</v>
      </c>
      <c r="AV1676" s="43"/>
      <c r="AW1676" s="43" t="s">
        <v>30</v>
      </c>
      <c r="AX1676" s="43"/>
      <c r="AY1676" s="43"/>
      <c r="AZ1676" s="43" t="s">
        <v>30</v>
      </c>
      <c r="BA1676" s="43"/>
      <c r="BB1676" s="48"/>
      <c r="BC1676" s="43" t="s">
        <v>30</v>
      </c>
      <c r="BD1676" s="43"/>
      <c r="BE1676" s="43"/>
      <c r="BF1676" s="43">
        <v>1</v>
      </c>
      <c r="BG1676" s="43">
        <v>1</v>
      </c>
      <c r="BH1676" s="43">
        <v>1</v>
      </c>
      <c r="BI1676" s="43" t="s">
        <v>816</v>
      </c>
      <c r="BJ1676" s="43" t="s">
        <v>588</v>
      </c>
      <c r="BK1676" s="43">
        <v>2024</v>
      </c>
      <c r="BL1676" s="43" t="str">
        <f t="shared" si="154"/>
        <v>2024Chelsea</v>
      </c>
      <c r="BM1676" s="43" t="s">
        <v>1017</v>
      </c>
      <c r="BN1676" s="43"/>
      <c r="BO1676" s="43"/>
      <c r="BP1676" s="43"/>
      <c r="BQ1676" s="43"/>
      <c r="BR1676" s="43"/>
      <c r="BS1676" s="43"/>
      <c r="BT1676" s="43"/>
      <c r="BU1676" s="43"/>
      <c r="BV1676" s="43" t="s">
        <v>376</v>
      </c>
      <c r="BW1676" s="43" t="s">
        <v>376</v>
      </c>
      <c r="BX1676" s="43"/>
      <c r="BY1676" s="43"/>
      <c r="BZ1676" s="43"/>
      <c r="CA1676" s="43"/>
      <c r="CB1676" s="88" t="str">
        <f t="shared" si="155"/>
        <v>20240225</v>
      </c>
    </row>
    <row r="1677" spans="1:80" s="47" customFormat="1" ht="13.35" customHeight="1" x14ac:dyDescent="0.2">
      <c r="A1677" s="47">
        <f t="shared" si="156"/>
        <v>2</v>
      </c>
      <c r="B1677" s="43">
        <f t="shared" si="157"/>
        <v>25</v>
      </c>
      <c r="C1677" s="43">
        <v>2024</v>
      </c>
      <c r="D1677" s="43" t="s">
        <v>658</v>
      </c>
      <c r="E1677" s="43" t="s">
        <v>182</v>
      </c>
      <c r="F1677" s="43" t="s">
        <v>1327</v>
      </c>
      <c r="G1677" s="43"/>
      <c r="H1677" s="43" t="s">
        <v>40</v>
      </c>
      <c r="I1677" s="43"/>
      <c r="J1677" s="61">
        <v>45347</v>
      </c>
      <c r="K1677" s="43" t="s">
        <v>588</v>
      </c>
      <c r="L1677" s="43" t="s">
        <v>3</v>
      </c>
      <c r="M1677" s="43" t="s">
        <v>816</v>
      </c>
      <c r="N1677" s="46">
        <v>1</v>
      </c>
      <c r="O1677" s="46">
        <v>0</v>
      </c>
      <c r="P1677" s="43" t="s">
        <v>1415</v>
      </c>
      <c r="Q1677" s="43" t="s">
        <v>1017</v>
      </c>
      <c r="R1677" s="43" t="s">
        <v>376</v>
      </c>
      <c r="S1677" s="43" t="s">
        <v>1396</v>
      </c>
      <c r="T1677" s="43"/>
      <c r="U1677" s="43"/>
      <c r="V1677" s="43"/>
      <c r="W1677" s="43"/>
      <c r="X1677" s="43"/>
      <c r="Y1677" s="43"/>
      <c r="Z1677" s="43"/>
      <c r="AA1677" s="43"/>
      <c r="AB1677" s="43"/>
      <c r="AC1677" s="43"/>
      <c r="AD1677" s="43"/>
      <c r="AE1677" s="43">
        <v>0</v>
      </c>
      <c r="AF1677" s="43">
        <v>0</v>
      </c>
      <c r="AG1677" s="43">
        <v>1</v>
      </c>
      <c r="AH1677" s="43"/>
      <c r="AI1677" s="43"/>
      <c r="AJ1677" s="43"/>
      <c r="AK1677" s="43"/>
      <c r="AL1677" s="43"/>
      <c r="AM1677" s="43"/>
      <c r="AN1677" s="43"/>
      <c r="AO1677" s="43" t="s">
        <v>658</v>
      </c>
      <c r="AP1677" s="43"/>
      <c r="AQ1677" s="43">
        <v>1</v>
      </c>
      <c r="AR1677" s="43"/>
      <c r="AS1677" s="43"/>
      <c r="AT1677" s="43"/>
      <c r="AU1677" s="43" t="s">
        <v>376</v>
      </c>
      <c r="AV1677" s="43"/>
      <c r="AW1677" s="43" t="s">
        <v>30</v>
      </c>
      <c r="AX1677" s="43"/>
      <c r="AY1677" s="43"/>
      <c r="AZ1677" s="43" t="s">
        <v>30</v>
      </c>
      <c r="BA1677" s="43"/>
      <c r="BB1677" s="48" t="s">
        <v>30</v>
      </c>
      <c r="BC1677" s="43" t="s">
        <v>30</v>
      </c>
      <c r="BD1677" s="43"/>
      <c r="BE1677" s="43"/>
      <c r="BF1677" s="43">
        <v>1</v>
      </c>
      <c r="BG1677" s="43">
        <v>1</v>
      </c>
      <c r="BH1677" s="43">
        <v>1</v>
      </c>
      <c r="BI1677" s="43" t="s">
        <v>588</v>
      </c>
      <c r="BJ1677" s="43" t="s">
        <v>816</v>
      </c>
      <c r="BK1677" s="43">
        <v>2024</v>
      </c>
      <c r="BL1677" s="43" t="str">
        <f t="shared" si="154"/>
        <v>2024Liverpool</v>
      </c>
      <c r="BM1677" s="43" t="s">
        <v>1017</v>
      </c>
      <c r="BN1677" s="43"/>
      <c r="BO1677" s="43"/>
      <c r="BP1677" s="43"/>
      <c r="BQ1677" s="43"/>
      <c r="BR1677" s="43"/>
      <c r="BS1677" s="43"/>
      <c r="BT1677" s="43"/>
      <c r="BU1677" s="43"/>
      <c r="BV1677" s="43" t="s">
        <v>376</v>
      </c>
      <c r="BW1677" s="43" t="s">
        <v>376</v>
      </c>
      <c r="BX1677" s="43"/>
      <c r="BY1677" s="43"/>
      <c r="BZ1677" s="43"/>
      <c r="CA1677" s="43"/>
      <c r="CB1677" s="88" t="str">
        <f t="shared" si="155"/>
        <v>20240225</v>
      </c>
    </row>
    <row r="1678" spans="1:80" s="47" customFormat="1" ht="13.35" customHeight="1" x14ac:dyDescent="0.2">
      <c r="A1678" s="47">
        <f t="shared" si="156"/>
        <v>4</v>
      </c>
      <c r="B1678" s="43">
        <f t="shared" si="157"/>
        <v>20</v>
      </c>
      <c r="C1678" s="43">
        <v>2024</v>
      </c>
      <c r="D1678" s="43" t="s">
        <v>658</v>
      </c>
      <c r="E1678" s="43" t="s">
        <v>182</v>
      </c>
      <c r="F1678" s="43" t="s">
        <v>1010</v>
      </c>
      <c r="G1678" s="43"/>
      <c r="H1678" s="43" t="s">
        <v>1011</v>
      </c>
      <c r="I1678" s="43"/>
      <c r="J1678" s="61">
        <v>45402</v>
      </c>
      <c r="K1678" s="43" t="s">
        <v>823</v>
      </c>
      <c r="L1678" s="43" t="s">
        <v>3</v>
      </c>
      <c r="M1678" s="43" t="s">
        <v>816</v>
      </c>
      <c r="N1678" s="46">
        <v>1</v>
      </c>
      <c r="O1678" s="46">
        <v>0</v>
      </c>
      <c r="P1678" s="43" t="s">
        <v>1415</v>
      </c>
      <c r="Q1678" s="43" t="s">
        <v>1017</v>
      </c>
      <c r="R1678" s="43" t="s">
        <v>376</v>
      </c>
      <c r="S1678" s="43"/>
      <c r="T1678" s="43"/>
      <c r="U1678" s="43"/>
      <c r="V1678" s="43"/>
      <c r="W1678" s="43"/>
      <c r="X1678" s="43"/>
      <c r="Y1678" s="43"/>
      <c r="Z1678" s="43"/>
      <c r="AA1678" s="43"/>
      <c r="AB1678" s="43"/>
      <c r="AC1678" s="43"/>
      <c r="AD1678" s="43"/>
      <c r="AE1678" s="43">
        <v>1</v>
      </c>
      <c r="AF1678" s="43">
        <v>0</v>
      </c>
      <c r="AG1678" s="43">
        <v>0</v>
      </c>
      <c r="AH1678" s="43"/>
      <c r="AI1678" s="43"/>
      <c r="AJ1678" s="43"/>
      <c r="AK1678" s="43"/>
      <c r="AL1678" s="43"/>
      <c r="AM1678" s="43"/>
      <c r="AN1678" s="43"/>
      <c r="AO1678" s="43" t="s">
        <v>658</v>
      </c>
      <c r="AP1678" s="43"/>
      <c r="AQ1678" s="43">
        <v>2</v>
      </c>
      <c r="AR1678" s="43"/>
      <c r="AS1678" s="43"/>
      <c r="AT1678" s="43"/>
      <c r="AU1678" s="43" t="s">
        <v>376</v>
      </c>
      <c r="AV1678" s="43"/>
      <c r="AW1678" s="43" t="s">
        <v>30</v>
      </c>
      <c r="AX1678" s="43"/>
      <c r="AY1678" s="43" t="s">
        <v>30</v>
      </c>
      <c r="AZ1678" s="43"/>
      <c r="BA1678" s="43"/>
      <c r="BB1678" s="48"/>
      <c r="BC1678" s="43"/>
      <c r="BD1678" s="43"/>
      <c r="BE1678" s="43"/>
      <c r="BF1678" s="43">
        <v>1</v>
      </c>
      <c r="BG1678" s="43">
        <v>1</v>
      </c>
      <c r="BH1678" s="43">
        <v>1</v>
      </c>
      <c r="BI1678" s="43" t="s">
        <v>823</v>
      </c>
      <c r="BJ1678" s="43" t="s">
        <v>816</v>
      </c>
      <c r="BK1678" s="43">
        <v>2024</v>
      </c>
      <c r="BL1678" s="43" t="str">
        <f t="shared" si="154"/>
        <v>2024Manchester City</v>
      </c>
      <c r="BM1678" s="43" t="s">
        <v>1017</v>
      </c>
      <c r="BN1678" s="43"/>
      <c r="BO1678" s="43"/>
      <c r="BP1678" s="43"/>
      <c r="BQ1678" s="43"/>
      <c r="BR1678" s="43"/>
      <c r="BS1678" s="43"/>
      <c r="BT1678" s="43"/>
      <c r="BU1678" s="43"/>
      <c r="BV1678" s="43" t="s">
        <v>376</v>
      </c>
      <c r="BW1678" s="43" t="s">
        <v>376</v>
      </c>
      <c r="BX1678" s="43"/>
      <c r="BY1678" s="43"/>
      <c r="BZ1678" s="43"/>
      <c r="CA1678" s="43"/>
      <c r="CB1678" s="88" t="str">
        <f t="shared" si="155"/>
        <v>20240420</v>
      </c>
    </row>
    <row r="1679" spans="1:80" s="47" customFormat="1" ht="13.35" customHeight="1" x14ac:dyDescent="0.2">
      <c r="A1679" s="47">
        <f t="shared" si="156"/>
        <v>4</v>
      </c>
      <c r="B1679" s="43">
        <f t="shared" si="157"/>
        <v>20</v>
      </c>
      <c r="C1679" s="43">
        <v>2024</v>
      </c>
      <c r="D1679" s="43" t="s">
        <v>658</v>
      </c>
      <c r="E1679" s="43" t="s">
        <v>182</v>
      </c>
      <c r="F1679" s="43" t="s">
        <v>1010</v>
      </c>
      <c r="G1679" s="43"/>
      <c r="H1679" s="43" t="s">
        <v>1011</v>
      </c>
      <c r="I1679" s="43"/>
      <c r="J1679" s="61">
        <v>45402</v>
      </c>
      <c r="K1679" s="43" t="s">
        <v>816</v>
      </c>
      <c r="L1679" s="43" t="s">
        <v>4</v>
      </c>
      <c r="M1679" s="43" t="s">
        <v>823</v>
      </c>
      <c r="N1679" s="46">
        <v>0</v>
      </c>
      <c r="O1679" s="46">
        <v>1</v>
      </c>
      <c r="P1679" s="43" t="s">
        <v>1415</v>
      </c>
      <c r="Q1679" s="43" t="s">
        <v>1017</v>
      </c>
      <c r="R1679" s="43" t="s">
        <v>376</v>
      </c>
      <c r="S1679" s="43"/>
      <c r="T1679" s="43"/>
      <c r="U1679" s="43"/>
      <c r="V1679" s="43"/>
      <c r="W1679" s="43"/>
      <c r="X1679" s="43"/>
      <c r="Y1679" s="43"/>
      <c r="Z1679" s="43"/>
      <c r="AA1679" s="43"/>
      <c r="AB1679" s="43"/>
      <c r="AC1679" s="43"/>
      <c r="AD1679" s="43"/>
      <c r="AE1679" s="43">
        <v>0</v>
      </c>
      <c r="AF1679" s="43">
        <v>0</v>
      </c>
      <c r="AG1679" s="43">
        <v>1</v>
      </c>
      <c r="AH1679" s="43"/>
      <c r="AI1679" s="43"/>
      <c r="AJ1679" s="43"/>
      <c r="AK1679" s="43"/>
      <c r="AL1679" s="43"/>
      <c r="AM1679" s="43"/>
      <c r="AN1679" s="43"/>
      <c r="AO1679" s="43" t="s">
        <v>658</v>
      </c>
      <c r="AP1679" s="43"/>
      <c r="AQ1679" s="43">
        <v>2</v>
      </c>
      <c r="AR1679" s="43"/>
      <c r="AS1679" s="43"/>
      <c r="AT1679" s="43"/>
      <c r="AU1679" s="43" t="s">
        <v>376</v>
      </c>
      <c r="AV1679" s="43"/>
      <c r="AW1679" s="43" t="s">
        <v>30</v>
      </c>
      <c r="AX1679" s="43"/>
      <c r="AY1679" s="43" t="s">
        <v>30</v>
      </c>
      <c r="AZ1679" s="43"/>
      <c r="BA1679" s="43"/>
      <c r="BB1679" s="48"/>
      <c r="BC1679" s="43"/>
      <c r="BD1679" s="43"/>
      <c r="BE1679" s="43"/>
      <c r="BF1679" s="43">
        <v>1</v>
      </c>
      <c r="BG1679" s="43">
        <v>1</v>
      </c>
      <c r="BH1679" s="43">
        <v>1</v>
      </c>
      <c r="BI1679" s="43" t="s">
        <v>816</v>
      </c>
      <c r="BJ1679" s="43" t="s">
        <v>823</v>
      </c>
      <c r="BK1679" s="43">
        <v>2024</v>
      </c>
      <c r="BL1679" s="43" t="str">
        <f t="shared" si="154"/>
        <v>2024Chelsea</v>
      </c>
      <c r="BM1679" s="43" t="s">
        <v>1017</v>
      </c>
      <c r="BN1679" s="43"/>
      <c r="BO1679" s="43"/>
      <c r="BP1679" s="43"/>
      <c r="BQ1679" s="43"/>
      <c r="BR1679" s="43"/>
      <c r="BS1679" s="43"/>
      <c r="BT1679" s="43"/>
      <c r="BU1679" s="43"/>
      <c r="BV1679" s="43" t="s">
        <v>376</v>
      </c>
      <c r="BW1679" s="43" t="s">
        <v>376</v>
      </c>
      <c r="BX1679" s="43"/>
      <c r="BY1679" s="43"/>
      <c r="BZ1679" s="43"/>
      <c r="CA1679" s="43"/>
      <c r="CB1679" s="88" t="str">
        <f t="shared" si="155"/>
        <v>20240420</v>
      </c>
    </row>
    <row r="1680" spans="1:80" s="47" customFormat="1" ht="13.35" customHeight="1" x14ac:dyDescent="0.2">
      <c r="A1680" s="47">
        <f t="shared" si="156"/>
        <v>4</v>
      </c>
      <c r="B1680" s="43">
        <f t="shared" si="157"/>
        <v>21</v>
      </c>
      <c r="C1680" s="43">
        <v>2024</v>
      </c>
      <c r="D1680" s="43" t="s">
        <v>658</v>
      </c>
      <c r="E1680" s="43" t="s">
        <v>182</v>
      </c>
      <c r="F1680" s="43" t="s">
        <v>1010</v>
      </c>
      <c r="G1680" s="43"/>
      <c r="H1680" s="43" t="s">
        <v>1011</v>
      </c>
      <c r="I1680" s="43"/>
      <c r="J1680" s="61">
        <v>45403</v>
      </c>
      <c r="K1680" s="43" t="s">
        <v>1377</v>
      </c>
      <c r="L1680" s="43" t="s">
        <v>4</v>
      </c>
      <c r="M1680" s="43" t="s">
        <v>821</v>
      </c>
      <c r="N1680" s="46">
        <v>3</v>
      </c>
      <c r="O1680" s="46">
        <v>3</v>
      </c>
      <c r="P1680" s="43" t="s">
        <v>1415</v>
      </c>
      <c r="Q1680" s="43" t="s">
        <v>1017</v>
      </c>
      <c r="R1680" s="43" t="s">
        <v>376</v>
      </c>
      <c r="S1680" s="43" t="s">
        <v>1390</v>
      </c>
      <c r="T1680" s="43">
        <v>2</v>
      </c>
      <c r="U1680" s="43">
        <v>4</v>
      </c>
      <c r="V1680" s="43"/>
      <c r="W1680" s="43"/>
      <c r="X1680" s="43"/>
      <c r="Y1680" s="43"/>
      <c r="Z1680" s="43"/>
      <c r="AA1680" s="43"/>
      <c r="AB1680" s="43"/>
      <c r="AC1680" s="43"/>
      <c r="AD1680" s="43"/>
      <c r="AE1680" s="43">
        <v>1</v>
      </c>
      <c r="AF1680" s="43">
        <v>0</v>
      </c>
      <c r="AG1680" s="43">
        <v>0</v>
      </c>
      <c r="AH1680" s="43"/>
      <c r="AI1680" s="43"/>
      <c r="AJ1680" s="43"/>
      <c r="AK1680" s="43"/>
      <c r="AL1680" s="43"/>
      <c r="AM1680" s="43"/>
      <c r="AN1680" s="43"/>
      <c r="AO1680" s="43" t="s">
        <v>658</v>
      </c>
      <c r="AP1680" s="43"/>
      <c r="AQ1680" s="43">
        <v>2</v>
      </c>
      <c r="AR1680" s="43"/>
      <c r="AS1680" s="43"/>
      <c r="AT1680" s="43"/>
      <c r="AU1680" s="43" t="s">
        <v>376</v>
      </c>
      <c r="AV1680" s="43"/>
      <c r="AW1680" s="43" t="s">
        <v>30</v>
      </c>
      <c r="AX1680" s="43"/>
      <c r="AY1680" s="43" t="s">
        <v>30</v>
      </c>
      <c r="AZ1680" s="43"/>
      <c r="BA1680" s="43"/>
      <c r="BB1680" s="48"/>
      <c r="BC1680" s="43"/>
      <c r="BD1680" s="43"/>
      <c r="BE1680" s="43"/>
      <c r="BF1680" s="43">
        <v>1</v>
      </c>
      <c r="BG1680" s="43">
        <v>2</v>
      </c>
      <c r="BH1680" s="43">
        <v>1</v>
      </c>
      <c r="BI1680" s="43" t="s">
        <v>1377</v>
      </c>
      <c r="BJ1680" s="43" t="s">
        <v>821</v>
      </c>
      <c r="BK1680" s="43">
        <v>2024</v>
      </c>
      <c r="BL1680" s="43" t="str">
        <f t="shared" si="154"/>
        <v>2024Coventry City</v>
      </c>
      <c r="BM1680" s="43" t="s">
        <v>1017</v>
      </c>
      <c r="BN1680" s="43"/>
      <c r="BO1680" s="43"/>
      <c r="BP1680" s="43"/>
      <c r="BQ1680" s="43"/>
      <c r="BR1680" s="43"/>
      <c r="BS1680" s="43"/>
      <c r="BT1680" s="43"/>
      <c r="BU1680" s="43"/>
      <c r="BV1680" s="43" t="s">
        <v>376</v>
      </c>
      <c r="BW1680" s="43" t="s">
        <v>376</v>
      </c>
      <c r="BX1680" s="43"/>
      <c r="BY1680" s="43"/>
      <c r="BZ1680" s="43"/>
      <c r="CA1680" s="43"/>
      <c r="CB1680" s="88" t="str">
        <f t="shared" si="155"/>
        <v>20240421</v>
      </c>
    </row>
    <row r="1681" spans="1:80" s="47" customFormat="1" ht="13.35" customHeight="1" x14ac:dyDescent="0.2">
      <c r="A1681" s="47">
        <f t="shared" si="156"/>
        <v>4</v>
      </c>
      <c r="B1681" s="43">
        <f t="shared" si="157"/>
        <v>21</v>
      </c>
      <c r="C1681" s="43">
        <v>2024</v>
      </c>
      <c r="D1681" s="43" t="s">
        <v>658</v>
      </c>
      <c r="E1681" s="43" t="s">
        <v>182</v>
      </c>
      <c r="F1681" s="43" t="s">
        <v>1010</v>
      </c>
      <c r="G1681" s="43"/>
      <c r="H1681" s="43" t="s">
        <v>1011</v>
      </c>
      <c r="I1681" s="43"/>
      <c r="J1681" s="61">
        <v>45403</v>
      </c>
      <c r="K1681" s="43" t="s">
        <v>821</v>
      </c>
      <c r="L1681" s="43" t="s">
        <v>3</v>
      </c>
      <c r="M1681" s="43" t="s">
        <v>1377</v>
      </c>
      <c r="N1681" s="46">
        <v>3</v>
      </c>
      <c r="O1681" s="46">
        <v>3</v>
      </c>
      <c r="P1681" s="43" t="s">
        <v>1415</v>
      </c>
      <c r="Q1681" s="43" t="s">
        <v>1017</v>
      </c>
      <c r="R1681" s="43" t="s">
        <v>376</v>
      </c>
      <c r="S1681" s="43" t="s">
        <v>1390</v>
      </c>
      <c r="T1681" s="43">
        <v>4</v>
      </c>
      <c r="U1681" s="43">
        <v>2</v>
      </c>
      <c r="V1681" s="43"/>
      <c r="W1681" s="43"/>
      <c r="X1681" s="43"/>
      <c r="Y1681" s="43"/>
      <c r="Z1681" s="43"/>
      <c r="AA1681" s="43"/>
      <c r="AB1681" s="43"/>
      <c r="AC1681" s="43"/>
      <c r="AD1681" s="43"/>
      <c r="AE1681" s="43">
        <v>0</v>
      </c>
      <c r="AF1681" s="43">
        <v>0</v>
      </c>
      <c r="AG1681" s="43">
        <v>1</v>
      </c>
      <c r="AH1681" s="43"/>
      <c r="AI1681" s="43"/>
      <c r="AJ1681" s="43"/>
      <c r="AK1681" s="43"/>
      <c r="AL1681" s="43"/>
      <c r="AM1681" s="43"/>
      <c r="AN1681" s="43"/>
      <c r="AO1681" s="43" t="s">
        <v>658</v>
      </c>
      <c r="AP1681" s="43"/>
      <c r="AQ1681" s="43">
        <v>2</v>
      </c>
      <c r="AR1681" s="43"/>
      <c r="AS1681" s="43"/>
      <c r="AT1681" s="43"/>
      <c r="AU1681" s="43" t="s">
        <v>376</v>
      </c>
      <c r="AV1681" s="43"/>
      <c r="AW1681" s="43" t="s">
        <v>30</v>
      </c>
      <c r="AX1681" s="43"/>
      <c r="AY1681" s="43" t="s">
        <v>30</v>
      </c>
      <c r="AZ1681" s="43"/>
      <c r="BA1681" s="43"/>
      <c r="BB1681" s="48"/>
      <c r="BC1681" s="43"/>
      <c r="BD1681" s="43"/>
      <c r="BE1681" s="43"/>
      <c r="BF1681" s="43">
        <v>1</v>
      </c>
      <c r="BG1681" s="43">
        <v>1</v>
      </c>
      <c r="BH1681" s="43">
        <v>2</v>
      </c>
      <c r="BI1681" s="43" t="s">
        <v>821</v>
      </c>
      <c r="BJ1681" s="43" t="s">
        <v>1377</v>
      </c>
      <c r="BK1681" s="43">
        <v>2024</v>
      </c>
      <c r="BL1681" s="43" t="str">
        <f t="shared" si="154"/>
        <v>2024Manchester United</v>
      </c>
      <c r="BM1681" s="43" t="s">
        <v>1017</v>
      </c>
      <c r="BN1681" s="43"/>
      <c r="BO1681" s="43"/>
      <c r="BP1681" s="43"/>
      <c r="BQ1681" s="43"/>
      <c r="BR1681" s="43"/>
      <c r="BS1681" s="43"/>
      <c r="BT1681" s="43"/>
      <c r="BU1681" s="43"/>
      <c r="BV1681" s="43" t="s">
        <v>376</v>
      </c>
      <c r="BW1681" s="43" t="s">
        <v>376</v>
      </c>
      <c r="BX1681" s="43"/>
      <c r="BY1681" s="43"/>
      <c r="BZ1681" s="43"/>
      <c r="CA1681" s="43"/>
      <c r="CB1681" s="88" t="str">
        <f t="shared" si="155"/>
        <v>20240421</v>
      </c>
    </row>
    <row r="1682" spans="1:80" s="47" customFormat="1" ht="13.35" customHeight="1" x14ac:dyDescent="0.2">
      <c r="A1682" s="47">
        <f t="shared" si="156"/>
        <v>5</v>
      </c>
      <c r="B1682" s="43">
        <f t="shared" si="157"/>
        <v>25</v>
      </c>
      <c r="C1682" s="43">
        <v>2024</v>
      </c>
      <c r="D1682" s="43" t="s">
        <v>658</v>
      </c>
      <c r="E1682" s="43" t="s">
        <v>182</v>
      </c>
      <c r="F1682" s="43" t="s">
        <v>1010</v>
      </c>
      <c r="G1682" s="43"/>
      <c r="H1682" s="43" t="s">
        <v>40</v>
      </c>
      <c r="I1682" s="43"/>
      <c r="J1682" s="61">
        <v>45437</v>
      </c>
      <c r="K1682" s="43" t="s">
        <v>823</v>
      </c>
      <c r="L1682" s="43" t="s">
        <v>4</v>
      </c>
      <c r="M1682" s="43" t="s">
        <v>821</v>
      </c>
      <c r="N1682" s="46">
        <v>1</v>
      </c>
      <c r="O1682" s="46">
        <v>2</v>
      </c>
      <c r="P1682" s="43" t="s">
        <v>1415</v>
      </c>
      <c r="Q1682" s="43" t="s">
        <v>1017</v>
      </c>
      <c r="R1682" s="43" t="s">
        <v>376</v>
      </c>
      <c r="S1682" s="43"/>
      <c r="T1682" s="43"/>
      <c r="U1682" s="43"/>
      <c r="V1682" s="43"/>
      <c r="W1682" s="43"/>
      <c r="X1682" s="43"/>
      <c r="Y1682" s="43"/>
      <c r="Z1682" s="43"/>
      <c r="AA1682" s="43"/>
      <c r="AB1682" s="43"/>
      <c r="AC1682" s="43"/>
      <c r="AD1682" s="43"/>
      <c r="AE1682" s="43">
        <v>1</v>
      </c>
      <c r="AF1682" s="43">
        <v>0</v>
      </c>
      <c r="AG1682" s="43">
        <v>0</v>
      </c>
      <c r="AH1682" s="43"/>
      <c r="AI1682" s="43"/>
      <c r="AJ1682" s="43"/>
      <c r="AK1682" s="43"/>
      <c r="AL1682" s="43"/>
      <c r="AM1682" s="43"/>
      <c r="AN1682" s="43"/>
      <c r="AO1682" s="43" t="s">
        <v>658</v>
      </c>
      <c r="AP1682" s="43"/>
      <c r="AQ1682" s="43">
        <v>1</v>
      </c>
      <c r="AR1682" s="43"/>
      <c r="AS1682" s="43"/>
      <c r="AT1682" s="43"/>
      <c r="AU1682" s="43" t="s">
        <v>376</v>
      </c>
      <c r="AV1682" s="43"/>
      <c r="AW1682" s="43" t="s">
        <v>30</v>
      </c>
      <c r="AX1682" s="43"/>
      <c r="AY1682" s="43" t="s">
        <v>30</v>
      </c>
      <c r="AZ1682" s="43"/>
      <c r="BA1682" s="43"/>
      <c r="BB1682" s="48"/>
      <c r="BC1682" s="43" t="s">
        <v>30</v>
      </c>
      <c r="BD1682" s="43"/>
      <c r="BE1682" s="43"/>
      <c r="BF1682" s="43">
        <v>1</v>
      </c>
      <c r="BG1682" s="43">
        <v>1</v>
      </c>
      <c r="BH1682" s="43">
        <v>1</v>
      </c>
      <c r="BI1682" s="43" t="s">
        <v>823</v>
      </c>
      <c r="BJ1682" s="43" t="s">
        <v>821</v>
      </c>
      <c r="BK1682" s="43">
        <v>2024</v>
      </c>
      <c r="BL1682" s="43" t="str">
        <f t="shared" si="154"/>
        <v>2024Manchester City</v>
      </c>
      <c r="BM1682" s="43" t="s">
        <v>1017</v>
      </c>
      <c r="BN1682" s="43"/>
      <c r="BO1682" s="43"/>
      <c r="BP1682" s="43"/>
      <c r="BQ1682" s="43"/>
      <c r="BR1682" s="43"/>
      <c r="BS1682" s="43"/>
      <c r="BT1682" s="43"/>
      <c r="BU1682" s="43"/>
      <c r="BV1682" s="43" t="s">
        <v>376</v>
      </c>
      <c r="BW1682" s="43" t="s">
        <v>376</v>
      </c>
      <c r="BX1682" s="43"/>
      <c r="BY1682" s="43"/>
      <c r="BZ1682" s="43"/>
      <c r="CA1682" s="43"/>
      <c r="CB1682" s="88" t="str">
        <f t="shared" si="155"/>
        <v>20240525</v>
      </c>
    </row>
    <row r="1683" spans="1:80" s="47" customFormat="1" ht="13.35" customHeight="1" x14ac:dyDescent="0.2">
      <c r="A1683" s="47">
        <f t="shared" si="156"/>
        <v>5</v>
      </c>
      <c r="B1683" s="43">
        <f t="shared" si="157"/>
        <v>25</v>
      </c>
      <c r="C1683" s="43">
        <v>2024</v>
      </c>
      <c r="D1683" s="43" t="s">
        <v>658</v>
      </c>
      <c r="E1683" s="43" t="s">
        <v>182</v>
      </c>
      <c r="F1683" s="43" t="s">
        <v>1010</v>
      </c>
      <c r="G1683" s="43"/>
      <c r="H1683" s="43" t="s">
        <v>40</v>
      </c>
      <c r="I1683" s="43"/>
      <c r="J1683" s="61">
        <v>45437</v>
      </c>
      <c r="K1683" s="43" t="s">
        <v>821</v>
      </c>
      <c r="L1683" s="43" t="s">
        <v>3</v>
      </c>
      <c r="M1683" s="43" t="s">
        <v>823</v>
      </c>
      <c r="N1683" s="46">
        <v>2</v>
      </c>
      <c r="O1683" s="46">
        <v>1</v>
      </c>
      <c r="P1683" s="43" t="s">
        <v>1415</v>
      </c>
      <c r="Q1683" s="43" t="s">
        <v>1017</v>
      </c>
      <c r="R1683" s="43" t="s">
        <v>376</v>
      </c>
      <c r="S1683" s="43"/>
      <c r="T1683" s="43"/>
      <c r="U1683" s="43"/>
      <c r="V1683" s="43"/>
      <c r="W1683" s="43"/>
      <c r="X1683" s="43"/>
      <c r="Y1683" s="43"/>
      <c r="Z1683" s="43"/>
      <c r="AA1683" s="43"/>
      <c r="AB1683" s="43"/>
      <c r="AC1683" s="43"/>
      <c r="AD1683" s="43"/>
      <c r="AE1683" s="43">
        <v>0</v>
      </c>
      <c r="AF1683" s="43">
        <v>0</v>
      </c>
      <c r="AG1683" s="43">
        <v>1</v>
      </c>
      <c r="AH1683" s="43"/>
      <c r="AI1683" s="43"/>
      <c r="AJ1683" s="43"/>
      <c r="AK1683" s="43"/>
      <c r="AL1683" s="43"/>
      <c r="AM1683" s="43"/>
      <c r="AN1683" s="43"/>
      <c r="AO1683" s="43" t="s">
        <v>658</v>
      </c>
      <c r="AP1683" s="43"/>
      <c r="AQ1683" s="43">
        <v>1</v>
      </c>
      <c r="AR1683" s="43"/>
      <c r="AS1683" s="43"/>
      <c r="AT1683" s="43"/>
      <c r="AU1683" s="43" t="s">
        <v>376</v>
      </c>
      <c r="AV1683" s="43"/>
      <c r="AW1683" s="43" t="s">
        <v>30</v>
      </c>
      <c r="AX1683" s="43"/>
      <c r="AY1683" s="43" t="s">
        <v>30</v>
      </c>
      <c r="AZ1683" s="43"/>
      <c r="BA1683" s="43"/>
      <c r="BB1683" s="48" t="s">
        <v>30</v>
      </c>
      <c r="BC1683" s="43" t="s">
        <v>30</v>
      </c>
      <c r="BD1683" s="43"/>
      <c r="BE1683" s="43"/>
      <c r="BF1683" s="43">
        <v>1</v>
      </c>
      <c r="BG1683" s="43">
        <v>1</v>
      </c>
      <c r="BH1683" s="43">
        <v>1</v>
      </c>
      <c r="BI1683" s="43" t="s">
        <v>821</v>
      </c>
      <c r="BJ1683" s="43" t="s">
        <v>823</v>
      </c>
      <c r="BK1683" s="43">
        <v>2024</v>
      </c>
      <c r="BL1683" s="43" t="str">
        <f t="shared" si="154"/>
        <v>2024Manchester United</v>
      </c>
      <c r="BM1683" s="43" t="s">
        <v>1017</v>
      </c>
      <c r="BN1683" s="43"/>
      <c r="BO1683" s="43"/>
      <c r="BP1683" s="43"/>
      <c r="BQ1683" s="43"/>
      <c r="BR1683" s="43"/>
      <c r="BS1683" s="43"/>
      <c r="BT1683" s="43"/>
      <c r="BU1683" s="43"/>
      <c r="BV1683" s="43" t="s">
        <v>376</v>
      </c>
      <c r="BW1683" s="43" t="s">
        <v>376</v>
      </c>
      <c r="BX1683" s="43"/>
      <c r="BY1683" s="43"/>
      <c r="BZ1683" s="43"/>
      <c r="CA1683" s="43"/>
      <c r="CB1683" s="88" t="str">
        <f t="shared" si="155"/>
        <v>20240525</v>
      </c>
    </row>
    <row r="1684" spans="1:80" s="47" customFormat="1" ht="13.35" customHeight="1" x14ac:dyDescent="0.2">
      <c r="A1684" s="47">
        <f t="shared" si="156"/>
        <v>1</v>
      </c>
      <c r="B1684" s="43">
        <f t="shared" si="157"/>
        <v>7</v>
      </c>
      <c r="C1684" s="43">
        <v>2025</v>
      </c>
      <c r="D1684" s="43" t="s">
        <v>658</v>
      </c>
      <c r="E1684" s="43" t="s">
        <v>180</v>
      </c>
      <c r="F1684" s="43" t="s">
        <v>1327</v>
      </c>
      <c r="G1684" s="43"/>
      <c r="H1684" s="43" t="s">
        <v>1011</v>
      </c>
      <c r="I1684" s="43">
        <v>1</v>
      </c>
      <c r="J1684" s="61">
        <v>45664</v>
      </c>
      <c r="K1684" s="43" t="s">
        <v>587</v>
      </c>
      <c r="L1684" s="43" t="s">
        <v>4</v>
      </c>
      <c r="M1684" s="43" t="s">
        <v>805</v>
      </c>
      <c r="N1684" s="46">
        <v>0</v>
      </c>
      <c r="O1684" s="46">
        <v>2</v>
      </c>
      <c r="P1684" s="43" t="s">
        <v>1414</v>
      </c>
      <c r="Q1684" s="43" t="s">
        <v>1017</v>
      </c>
      <c r="R1684" s="43" t="s">
        <v>376</v>
      </c>
      <c r="S1684" s="43"/>
      <c r="T1684" s="43"/>
      <c r="U1684" s="43"/>
      <c r="V1684" s="43"/>
      <c r="W1684" s="43"/>
      <c r="X1684" s="43"/>
      <c r="Y1684" s="43"/>
      <c r="Z1684" s="43"/>
      <c r="AA1684" s="43"/>
      <c r="AB1684" s="43"/>
      <c r="AC1684" s="43"/>
      <c r="AD1684" s="43" t="s">
        <v>1033</v>
      </c>
      <c r="AE1684" s="43">
        <v>0</v>
      </c>
      <c r="AF1684" s="43">
        <v>0</v>
      </c>
      <c r="AG1684" s="43">
        <v>1</v>
      </c>
      <c r="AH1684" s="43"/>
      <c r="AI1684" s="43"/>
      <c r="AJ1684" s="43"/>
      <c r="AK1684" s="43"/>
      <c r="AL1684" s="43"/>
      <c r="AM1684" s="43"/>
      <c r="AN1684" s="43"/>
      <c r="AO1684" s="43" t="s">
        <v>658</v>
      </c>
      <c r="AP1684" s="43"/>
      <c r="AQ1684" s="43">
        <v>2</v>
      </c>
      <c r="AR1684" s="43"/>
      <c r="AS1684" s="43"/>
      <c r="AT1684" s="43"/>
      <c r="AU1684" s="43" t="s">
        <v>376</v>
      </c>
      <c r="AV1684" s="43"/>
      <c r="AW1684" s="43" t="s">
        <v>30</v>
      </c>
      <c r="AX1684" s="43"/>
      <c r="AY1684" s="43"/>
      <c r="AZ1684" s="43" t="s">
        <v>30</v>
      </c>
      <c r="BA1684" s="43"/>
      <c r="BB1684" s="48"/>
      <c r="BC1684" s="43"/>
      <c r="BD1684" s="43"/>
      <c r="BE1684" s="43"/>
      <c r="BF1684" s="43">
        <v>1</v>
      </c>
      <c r="BG1684" s="43">
        <v>1</v>
      </c>
      <c r="BH1684" s="43">
        <v>1</v>
      </c>
      <c r="BI1684" s="43" t="s">
        <v>587</v>
      </c>
      <c r="BJ1684" s="43" t="s">
        <v>805</v>
      </c>
      <c r="BK1684" s="43">
        <v>2025</v>
      </c>
      <c r="BL1684" s="43" t="str">
        <f t="shared" si="154"/>
        <v>2025Arsenal</v>
      </c>
      <c r="BM1684" s="43" t="s">
        <v>587</v>
      </c>
      <c r="BN1684" s="43"/>
      <c r="BO1684" s="43"/>
      <c r="BP1684" s="43"/>
      <c r="BQ1684" s="43"/>
      <c r="BR1684" s="43"/>
      <c r="BS1684" s="43"/>
      <c r="BT1684" s="43"/>
      <c r="BU1684" s="43"/>
      <c r="BV1684" s="43" t="s">
        <v>376</v>
      </c>
      <c r="BW1684" s="43" t="s">
        <v>376</v>
      </c>
      <c r="BX1684" s="43"/>
      <c r="BY1684" s="43"/>
      <c r="BZ1684" s="43"/>
      <c r="CA1684" s="43"/>
      <c r="CB1684" s="88" t="str">
        <f t="shared" si="155"/>
        <v>20250107</v>
      </c>
    </row>
    <row r="1685" spans="1:80" s="47" customFormat="1" ht="13.35" customHeight="1" x14ac:dyDescent="0.2">
      <c r="A1685" s="47">
        <f t="shared" si="156"/>
        <v>1</v>
      </c>
      <c r="B1685" s="43">
        <f t="shared" si="157"/>
        <v>7</v>
      </c>
      <c r="C1685" s="43">
        <v>2025</v>
      </c>
      <c r="D1685" s="43" t="s">
        <v>658</v>
      </c>
      <c r="E1685" s="43" t="s">
        <v>180</v>
      </c>
      <c r="F1685" s="43" t="s">
        <v>1327</v>
      </c>
      <c r="G1685" s="43"/>
      <c r="H1685" s="43" t="s">
        <v>1011</v>
      </c>
      <c r="I1685" s="43">
        <v>1</v>
      </c>
      <c r="J1685" s="61">
        <v>45664</v>
      </c>
      <c r="K1685" s="43" t="s">
        <v>805</v>
      </c>
      <c r="L1685" s="43" t="s">
        <v>3</v>
      </c>
      <c r="M1685" s="43" t="s">
        <v>587</v>
      </c>
      <c r="N1685" s="46">
        <v>2</v>
      </c>
      <c r="O1685" s="46">
        <v>0</v>
      </c>
      <c r="P1685" s="43" t="s">
        <v>1414</v>
      </c>
      <c r="Q1685" s="43" t="s">
        <v>1017</v>
      </c>
      <c r="R1685" s="43" t="s">
        <v>376</v>
      </c>
      <c r="S1685" s="43"/>
      <c r="T1685" s="43"/>
      <c r="U1685" s="43"/>
      <c r="V1685" s="43"/>
      <c r="W1685" s="43"/>
      <c r="X1685" s="43"/>
      <c r="Y1685" s="43"/>
      <c r="Z1685" s="43"/>
      <c r="AA1685" s="43"/>
      <c r="AB1685" s="43"/>
      <c r="AC1685" s="43"/>
      <c r="AD1685" s="43" t="s">
        <v>1037</v>
      </c>
      <c r="AE1685" s="43">
        <v>1</v>
      </c>
      <c r="AF1685" s="43">
        <v>0</v>
      </c>
      <c r="AG1685" s="43">
        <v>0</v>
      </c>
      <c r="AH1685" s="43"/>
      <c r="AI1685" s="43"/>
      <c r="AJ1685" s="43"/>
      <c r="AK1685" s="43"/>
      <c r="AL1685" s="43"/>
      <c r="AM1685" s="43"/>
      <c r="AN1685" s="43"/>
      <c r="AO1685" s="43" t="s">
        <v>658</v>
      </c>
      <c r="AP1685" s="43"/>
      <c r="AQ1685" s="43">
        <v>2</v>
      </c>
      <c r="AR1685" s="43"/>
      <c r="AS1685" s="43"/>
      <c r="AT1685" s="43"/>
      <c r="AU1685" s="43" t="s">
        <v>376</v>
      </c>
      <c r="AV1685" s="43"/>
      <c r="AW1685" s="43" t="s">
        <v>30</v>
      </c>
      <c r="AX1685" s="43"/>
      <c r="AY1685" s="43"/>
      <c r="AZ1685" s="43" t="s">
        <v>30</v>
      </c>
      <c r="BA1685" s="43"/>
      <c r="BB1685" s="48"/>
      <c r="BC1685" s="43"/>
      <c r="BD1685" s="43"/>
      <c r="BE1685" s="43"/>
      <c r="BF1685" s="43">
        <v>1</v>
      </c>
      <c r="BG1685" s="43">
        <v>1</v>
      </c>
      <c r="BH1685" s="43">
        <v>1</v>
      </c>
      <c r="BI1685" s="43" t="s">
        <v>805</v>
      </c>
      <c r="BJ1685" s="43" t="s">
        <v>587</v>
      </c>
      <c r="BK1685" s="43">
        <v>2025</v>
      </c>
      <c r="BL1685" s="43" t="str">
        <f t="shared" si="154"/>
        <v>2025Newcastle United</v>
      </c>
      <c r="BM1685" s="43" t="s">
        <v>587</v>
      </c>
      <c r="BN1685" s="43"/>
      <c r="BO1685" s="43"/>
      <c r="BP1685" s="43"/>
      <c r="BQ1685" s="43"/>
      <c r="BR1685" s="43"/>
      <c r="BS1685" s="43"/>
      <c r="BT1685" s="43"/>
      <c r="BU1685" s="43"/>
      <c r="BV1685" s="43" t="s">
        <v>376</v>
      </c>
      <c r="BW1685" s="43" t="s">
        <v>376</v>
      </c>
      <c r="BX1685" s="43"/>
      <c r="BY1685" s="43"/>
      <c r="BZ1685" s="43"/>
      <c r="CA1685" s="43"/>
      <c r="CB1685" s="88" t="str">
        <f t="shared" si="155"/>
        <v>20250107</v>
      </c>
    </row>
    <row r="1686" spans="1:80" s="47" customFormat="1" ht="13.35" customHeight="1" x14ac:dyDescent="0.2">
      <c r="A1686" s="47">
        <f t="shared" si="156"/>
        <v>1</v>
      </c>
      <c r="B1686" s="43">
        <f t="shared" si="157"/>
        <v>8</v>
      </c>
      <c r="C1686" s="43">
        <v>2025</v>
      </c>
      <c r="D1686" s="43" t="s">
        <v>658</v>
      </c>
      <c r="E1686" s="43" t="s">
        <v>180</v>
      </c>
      <c r="F1686" s="43" t="s">
        <v>1327</v>
      </c>
      <c r="G1686" s="43"/>
      <c r="H1686" s="43" t="s">
        <v>1011</v>
      </c>
      <c r="I1686" s="43">
        <v>1</v>
      </c>
      <c r="J1686" s="61">
        <v>45665</v>
      </c>
      <c r="K1686" s="43" t="s">
        <v>813</v>
      </c>
      <c r="L1686" s="43" t="s">
        <v>3</v>
      </c>
      <c r="M1686" s="43" t="s">
        <v>588</v>
      </c>
      <c r="N1686" s="46">
        <v>1</v>
      </c>
      <c r="O1686" s="46">
        <v>0</v>
      </c>
      <c r="P1686" s="43" t="s">
        <v>1430</v>
      </c>
      <c r="Q1686" s="43" t="s">
        <v>1017</v>
      </c>
      <c r="R1686" s="43" t="s">
        <v>376</v>
      </c>
      <c r="S1686" s="43"/>
      <c r="T1686" s="43"/>
      <c r="U1686" s="43"/>
      <c r="V1686" s="43"/>
      <c r="W1686" s="43"/>
      <c r="X1686" s="43"/>
      <c r="Y1686" s="43"/>
      <c r="Z1686" s="43"/>
      <c r="AA1686" s="43"/>
      <c r="AB1686" s="43"/>
      <c r="AC1686" s="43"/>
      <c r="AD1686" s="43" t="s">
        <v>1033</v>
      </c>
      <c r="AE1686" s="43">
        <v>0</v>
      </c>
      <c r="AF1686" s="43">
        <v>0</v>
      </c>
      <c r="AG1686" s="43">
        <v>1</v>
      </c>
      <c r="AH1686" s="43"/>
      <c r="AI1686" s="43"/>
      <c r="AJ1686" s="43"/>
      <c r="AK1686" s="43"/>
      <c r="AL1686" s="43"/>
      <c r="AM1686" s="43"/>
      <c r="AN1686" s="43"/>
      <c r="AO1686" s="43" t="s">
        <v>658</v>
      </c>
      <c r="AP1686" s="43"/>
      <c r="AQ1686" s="43">
        <v>2</v>
      </c>
      <c r="AR1686" s="43"/>
      <c r="AS1686" s="43"/>
      <c r="AT1686" s="43"/>
      <c r="AU1686" s="43" t="s">
        <v>376</v>
      </c>
      <c r="AV1686" s="43"/>
      <c r="AW1686" s="43" t="s">
        <v>30</v>
      </c>
      <c r="AX1686" s="43"/>
      <c r="AY1686" s="43"/>
      <c r="AZ1686" s="43" t="s">
        <v>30</v>
      </c>
      <c r="BA1686" s="43"/>
      <c r="BB1686" s="48"/>
      <c r="BC1686" s="43"/>
      <c r="BD1686" s="43"/>
      <c r="BE1686" s="43"/>
      <c r="BF1686" s="43">
        <v>1</v>
      </c>
      <c r="BG1686" s="43">
        <v>1</v>
      </c>
      <c r="BH1686" s="43">
        <v>1</v>
      </c>
      <c r="BI1686" s="43" t="s">
        <v>813</v>
      </c>
      <c r="BJ1686" s="43" t="s">
        <v>588</v>
      </c>
      <c r="BK1686" s="43">
        <v>2025</v>
      </c>
      <c r="BL1686" s="43" t="str">
        <f t="shared" si="154"/>
        <v>2025Tottenham Hotspur</v>
      </c>
      <c r="BM1686" s="43" t="s">
        <v>813</v>
      </c>
      <c r="BN1686" s="43"/>
      <c r="BO1686" s="43"/>
      <c r="BP1686" s="43"/>
      <c r="BQ1686" s="43"/>
      <c r="BR1686" s="43"/>
      <c r="BS1686" s="43"/>
      <c r="BT1686" s="43"/>
      <c r="BU1686" s="43"/>
      <c r="BV1686" s="43" t="s">
        <v>376</v>
      </c>
      <c r="BW1686" s="43" t="s">
        <v>376</v>
      </c>
      <c r="BX1686" s="43"/>
      <c r="BY1686" s="43"/>
      <c r="BZ1686" s="43"/>
      <c r="CA1686" s="43"/>
      <c r="CB1686" s="88" t="str">
        <f t="shared" si="155"/>
        <v>20250108</v>
      </c>
    </row>
    <row r="1687" spans="1:80" s="47" customFormat="1" ht="13.35" customHeight="1" x14ac:dyDescent="0.2">
      <c r="A1687" s="47">
        <f t="shared" si="156"/>
        <v>1</v>
      </c>
      <c r="B1687" s="43">
        <f t="shared" si="157"/>
        <v>8</v>
      </c>
      <c r="C1687" s="43">
        <v>2025</v>
      </c>
      <c r="D1687" s="43" t="s">
        <v>658</v>
      </c>
      <c r="E1687" s="43" t="s">
        <v>180</v>
      </c>
      <c r="F1687" s="43" t="s">
        <v>1327</v>
      </c>
      <c r="G1687" s="43"/>
      <c r="H1687" s="43" t="s">
        <v>1011</v>
      </c>
      <c r="I1687" s="43">
        <v>1</v>
      </c>
      <c r="J1687" s="61">
        <v>45665</v>
      </c>
      <c r="K1687" s="43" t="s">
        <v>588</v>
      </c>
      <c r="L1687" s="43" t="s">
        <v>4</v>
      </c>
      <c r="M1687" s="43" t="s">
        <v>813</v>
      </c>
      <c r="N1687" s="46">
        <v>0</v>
      </c>
      <c r="O1687" s="46">
        <v>1</v>
      </c>
      <c r="P1687" s="43" t="s">
        <v>1430</v>
      </c>
      <c r="Q1687" s="43" t="s">
        <v>1017</v>
      </c>
      <c r="R1687" s="43" t="s">
        <v>376</v>
      </c>
      <c r="S1687" s="43"/>
      <c r="T1687" s="43"/>
      <c r="U1687" s="43"/>
      <c r="V1687" s="43"/>
      <c r="W1687" s="43"/>
      <c r="X1687" s="43"/>
      <c r="Y1687" s="43"/>
      <c r="Z1687" s="43"/>
      <c r="AA1687" s="43"/>
      <c r="AB1687" s="43"/>
      <c r="AC1687" s="43"/>
      <c r="AD1687" s="43" t="s">
        <v>1037</v>
      </c>
      <c r="AE1687" s="43">
        <v>1</v>
      </c>
      <c r="AF1687" s="43">
        <v>0</v>
      </c>
      <c r="AG1687" s="43">
        <v>0</v>
      </c>
      <c r="AH1687" s="43"/>
      <c r="AI1687" s="43"/>
      <c r="AJ1687" s="43"/>
      <c r="AK1687" s="43"/>
      <c r="AL1687" s="43"/>
      <c r="AM1687" s="43"/>
      <c r="AN1687" s="43"/>
      <c r="AO1687" s="43" t="s">
        <v>658</v>
      </c>
      <c r="AP1687" s="43"/>
      <c r="AQ1687" s="43">
        <v>2</v>
      </c>
      <c r="AR1687" s="43"/>
      <c r="AS1687" s="43"/>
      <c r="AT1687" s="43"/>
      <c r="AU1687" s="43" t="s">
        <v>376</v>
      </c>
      <c r="AV1687" s="43"/>
      <c r="AW1687" s="43" t="s">
        <v>30</v>
      </c>
      <c r="AX1687" s="43"/>
      <c r="AY1687" s="43"/>
      <c r="AZ1687" s="43" t="s">
        <v>30</v>
      </c>
      <c r="BA1687" s="43"/>
      <c r="BB1687" s="48"/>
      <c r="BC1687" s="43"/>
      <c r="BD1687" s="43"/>
      <c r="BE1687" s="43"/>
      <c r="BF1687" s="43">
        <v>1</v>
      </c>
      <c r="BG1687" s="43">
        <v>1</v>
      </c>
      <c r="BH1687" s="43">
        <v>1</v>
      </c>
      <c r="BI1687" s="43" t="s">
        <v>588</v>
      </c>
      <c r="BJ1687" s="43" t="s">
        <v>813</v>
      </c>
      <c r="BK1687" s="43">
        <v>2025</v>
      </c>
      <c r="BL1687" s="43" t="str">
        <f t="shared" si="154"/>
        <v>2025Liverpool</v>
      </c>
      <c r="BM1687" s="43" t="s">
        <v>813</v>
      </c>
      <c r="BN1687" s="43"/>
      <c r="BO1687" s="43"/>
      <c r="BP1687" s="43"/>
      <c r="BQ1687" s="43"/>
      <c r="BR1687" s="43"/>
      <c r="BS1687" s="43"/>
      <c r="BT1687" s="43"/>
      <c r="BU1687" s="43"/>
      <c r="BV1687" s="43" t="s">
        <v>376</v>
      </c>
      <c r="BW1687" s="43" t="s">
        <v>376</v>
      </c>
      <c r="BX1687" s="43"/>
      <c r="BY1687" s="43"/>
      <c r="BZ1687" s="43"/>
      <c r="CA1687" s="43"/>
      <c r="CB1687" s="88" t="str">
        <f t="shared" si="155"/>
        <v>20250108</v>
      </c>
    </row>
    <row r="1688" spans="1:80" s="47" customFormat="1" ht="13.35" customHeight="1" x14ac:dyDescent="0.2">
      <c r="A1688" s="47">
        <f t="shared" si="156"/>
        <v>2</v>
      </c>
      <c r="B1688" s="43">
        <f t="shared" si="157"/>
        <v>5</v>
      </c>
      <c r="C1688" s="43">
        <v>2025</v>
      </c>
      <c r="D1688" s="43" t="s">
        <v>658</v>
      </c>
      <c r="E1688" s="43" t="s">
        <v>180</v>
      </c>
      <c r="F1688" s="43" t="s">
        <v>1327</v>
      </c>
      <c r="G1688" s="43"/>
      <c r="H1688" s="43" t="s">
        <v>1011</v>
      </c>
      <c r="I1688" s="43">
        <v>2</v>
      </c>
      <c r="J1688" s="61">
        <v>45693</v>
      </c>
      <c r="K1688" s="43" t="s">
        <v>805</v>
      </c>
      <c r="L1688" s="43" t="s">
        <v>3</v>
      </c>
      <c r="M1688" s="43" t="s">
        <v>587</v>
      </c>
      <c r="N1688" s="46">
        <v>2</v>
      </c>
      <c r="O1688" s="46">
        <v>0</v>
      </c>
      <c r="P1688" s="43" t="s">
        <v>1368</v>
      </c>
      <c r="Q1688" s="43" t="s">
        <v>1227</v>
      </c>
      <c r="R1688" s="43" t="s">
        <v>376</v>
      </c>
      <c r="S1688" s="43"/>
      <c r="T1688" s="43"/>
      <c r="U1688" s="43"/>
      <c r="V1688" s="43"/>
      <c r="W1688" s="43"/>
      <c r="X1688" s="43"/>
      <c r="Y1688" s="43"/>
      <c r="Z1688" s="43"/>
      <c r="AA1688" s="43"/>
      <c r="AB1688" s="43"/>
      <c r="AC1688" s="43"/>
      <c r="AD1688" s="43" t="s">
        <v>1033</v>
      </c>
      <c r="AE1688" s="43">
        <v>1</v>
      </c>
      <c r="AF1688" s="43">
        <v>0</v>
      </c>
      <c r="AG1688" s="43">
        <v>0</v>
      </c>
      <c r="AH1688" s="43"/>
      <c r="AI1688" s="43"/>
      <c r="AJ1688" s="43"/>
      <c r="AK1688" s="43"/>
      <c r="AL1688" s="43"/>
      <c r="AM1688" s="43"/>
      <c r="AN1688" s="43"/>
      <c r="AO1688" s="43" t="s">
        <v>658</v>
      </c>
      <c r="AP1688" s="43"/>
      <c r="AQ1688" s="43">
        <v>2</v>
      </c>
      <c r="AR1688" s="43"/>
      <c r="AS1688" s="43"/>
      <c r="AT1688" s="43"/>
      <c r="AU1688" s="43" t="s">
        <v>376</v>
      </c>
      <c r="AV1688" s="43"/>
      <c r="AW1688" s="43" t="s">
        <v>30</v>
      </c>
      <c r="AX1688" s="43"/>
      <c r="AY1688" s="43"/>
      <c r="AZ1688" s="43" t="s">
        <v>30</v>
      </c>
      <c r="BA1688" s="43"/>
      <c r="BB1688" s="48"/>
      <c r="BC1688" s="43"/>
      <c r="BD1688" s="43"/>
      <c r="BE1688" s="43"/>
      <c r="BF1688" s="43">
        <v>1</v>
      </c>
      <c r="BG1688" s="43">
        <v>1</v>
      </c>
      <c r="BH1688" s="43">
        <v>1</v>
      </c>
      <c r="BI1688" s="43" t="s">
        <v>805</v>
      </c>
      <c r="BJ1688" s="43" t="s">
        <v>587</v>
      </c>
      <c r="BK1688" s="43">
        <v>2025</v>
      </c>
      <c r="BL1688" s="43" t="str">
        <f t="shared" si="154"/>
        <v>2025Newcastle United</v>
      </c>
      <c r="BM1688" s="43" t="s">
        <v>805</v>
      </c>
      <c r="BN1688" s="43"/>
      <c r="BO1688" s="43"/>
      <c r="BP1688" s="43"/>
      <c r="BQ1688" s="43"/>
      <c r="BR1688" s="43"/>
      <c r="BS1688" s="43"/>
      <c r="BT1688" s="43"/>
      <c r="BU1688" s="43"/>
      <c r="BV1688" s="43" t="s">
        <v>376</v>
      </c>
      <c r="BW1688" s="43" t="s">
        <v>376</v>
      </c>
      <c r="BX1688" s="43"/>
      <c r="BY1688" s="43"/>
      <c r="BZ1688" s="43"/>
      <c r="CA1688" s="43"/>
      <c r="CB1688" s="88" t="str">
        <f t="shared" si="155"/>
        <v>20250205</v>
      </c>
    </row>
    <row r="1689" spans="1:80" s="47" customFormat="1" ht="13.35" customHeight="1" x14ac:dyDescent="0.2">
      <c r="A1689" s="47">
        <f t="shared" si="156"/>
        <v>2</v>
      </c>
      <c r="B1689" s="43">
        <f t="shared" si="157"/>
        <v>5</v>
      </c>
      <c r="C1689" s="43">
        <v>2025</v>
      </c>
      <c r="D1689" s="43" t="s">
        <v>658</v>
      </c>
      <c r="E1689" s="43" t="s">
        <v>180</v>
      </c>
      <c r="F1689" s="43" t="s">
        <v>1327</v>
      </c>
      <c r="G1689" s="43"/>
      <c r="H1689" s="43" t="s">
        <v>1011</v>
      </c>
      <c r="I1689" s="43">
        <v>2</v>
      </c>
      <c r="J1689" s="61">
        <v>45693</v>
      </c>
      <c r="K1689" s="43" t="s">
        <v>587</v>
      </c>
      <c r="L1689" s="43" t="s">
        <v>4</v>
      </c>
      <c r="M1689" s="43" t="s">
        <v>805</v>
      </c>
      <c r="N1689" s="46">
        <v>0</v>
      </c>
      <c r="O1689" s="46">
        <v>2</v>
      </c>
      <c r="P1689" s="43" t="s">
        <v>1368</v>
      </c>
      <c r="Q1689" s="43" t="s">
        <v>1227</v>
      </c>
      <c r="R1689" s="43" t="s">
        <v>376</v>
      </c>
      <c r="S1689" s="43"/>
      <c r="T1689" s="43"/>
      <c r="U1689" s="43"/>
      <c r="V1689" s="43"/>
      <c r="W1689" s="43"/>
      <c r="X1689" s="43"/>
      <c r="Y1689" s="43"/>
      <c r="Z1689" s="43"/>
      <c r="AA1689" s="43"/>
      <c r="AB1689" s="43"/>
      <c r="AC1689" s="43"/>
      <c r="AD1689" s="43" t="s">
        <v>1037</v>
      </c>
      <c r="AE1689" s="43">
        <v>0</v>
      </c>
      <c r="AF1689" s="43">
        <v>0</v>
      </c>
      <c r="AG1689" s="43">
        <v>1</v>
      </c>
      <c r="AH1689" s="43"/>
      <c r="AI1689" s="43"/>
      <c r="AJ1689" s="43"/>
      <c r="AK1689" s="43"/>
      <c r="AL1689" s="43"/>
      <c r="AM1689" s="43"/>
      <c r="AN1689" s="43"/>
      <c r="AO1689" s="43" t="s">
        <v>658</v>
      </c>
      <c r="AP1689" s="43"/>
      <c r="AQ1689" s="43">
        <v>2</v>
      </c>
      <c r="AR1689" s="43"/>
      <c r="AS1689" s="43"/>
      <c r="AT1689" s="43"/>
      <c r="AU1689" s="43" t="s">
        <v>376</v>
      </c>
      <c r="AV1689" s="43"/>
      <c r="AW1689" s="43" t="s">
        <v>30</v>
      </c>
      <c r="AX1689" s="43"/>
      <c r="AY1689" s="43"/>
      <c r="AZ1689" s="43" t="s">
        <v>30</v>
      </c>
      <c r="BA1689" s="43"/>
      <c r="BB1689" s="48"/>
      <c r="BC1689" s="43"/>
      <c r="BD1689" s="43"/>
      <c r="BE1689" s="43"/>
      <c r="BF1689" s="43">
        <v>1</v>
      </c>
      <c r="BG1689" s="43">
        <v>1</v>
      </c>
      <c r="BH1689" s="43">
        <v>1</v>
      </c>
      <c r="BI1689" s="43" t="s">
        <v>587</v>
      </c>
      <c r="BJ1689" s="43" t="s">
        <v>805</v>
      </c>
      <c r="BK1689" s="43">
        <v>2025</v>
      </c>
      <c r="BL1689" s="43" t="str">
        <f t="shared" si="154"/>
        <v>2025Arsenal</v>
      </c>
      <c r="BM1689" s="43" t="s">
        <v>805</v>
      </c>
      <c r="BN1689" s="43"/>
      <c r="BO1689" s="43"/>
      <c r="BP1689" s="43"/>
      <c r="BQ1689" s="43"/>
      <c r="BR1689" s="43"/>
      <c r="BS1689" s="43"/>
      <c r="BT1689" s="43"/>
      <c r="BU1689" s="43"/>
      <c r="BV1689" s="43" t="s">
        <v>376</v>
      </c>
      <c r="BW1689" s="43" t="s">
        <v>376</v>
      </c>
      <c r="BX1689" s="43"/>
      <c r="BY1689" s="43"/>
      <c r="BZ1689" s="43"/>
      <c r="CA1689" s="43"/>
      <c r="CB1689" s="88" t="str">
        <f t="shared" si="155"/>
        <v>20250205</v>
      </c>
    </row>
    <row r="1690" spans="1:80" s="47" customFormat="1" ht="13.35" customHeight="1" x14ac:dyDescent="0.2">
      <c r="A1690" s="47">
        <f t="shared" si="156"/>
        <v>2</v>
      </c>
      <c r="B1690" s="43">
        <f t="shared" si="157"/>
        <v>6</v>
      </c>
      <c r="C1690" s="43">
        <v>2025</v>
      </c>
      <c r="D1690" s="43" t="s">
        <v>658</v>
      </c>
      <c r="E1690" s="43" t="s">
        <v>180</v>
      </c>
      <c r="F1690" s="43" t="s">
        <v>1327</v>
      </c>
      <c r="G1690" s="43"/>
      <c r="H1690" s="43" t="s">
        <v>1011</v>
      </c>
      <c r="I1690" s="43">
        <v>2</v>
      </c>
      <c r="J1690" s="61">
        <v>45694</v>
      </c>
      <c r="K1690" s="43" t="s">
        <v>588</v>
      </c>
      <c r="L1690" s="43" t="s">
        <v>3</v>
      </c>
      <c r="M1690" s="43" t="s">
        <v>813</v>
      </c>
      <c r="N1690" s="46">
        <v>4</v>
      </c>
      <c r="O1690" s="46">
        <v>0</v>
      </c>
      <c r="P1690" s="43" t="s">
        <v>1141</v>
      </c>
      <c r="Q1690" s="43" t="s">
        <v>588</v>
      </c>
      <c r="R1690" s="43" t="s">
        <v>376</v>
      </c>
      <c r="S1690" s="43"/>
      <c r="T1690" s="43"/>
      <c r="U1690" s="43"/>
      <c r="V1690" s="43"/>
      <c r="W1690" s="43"/>
      <c r="X1690" s="43"/>
      <c r="Y1690" s="43"/>
      <c r="Z1690" s="43"/>
      <c r="AA1690" s="43"/>
      <c r="AB1690" s="43"/>
      <c r="AC1690" s="43"/>
      <c r="AD1690" s="43" t="s">
        <v>1033</v>
      </c>
      <c r="AE1690" s="43">
        <v>1</v>
      </c>
      <c r="AF1690" s="43">
        <v>0</v>
      </c>
      <c r="AG1690" s="43">
        <v>0</v>
      </c>
      <c r="AH1690" s="43"/>
      <c r="AI1690" s="43"/>
      <c r="AJ1690" s="43"/>
      <c r="AK1690" s="43"/>
      <c r="AL1690" s="43"/>
      <c r="AM1690" s="43"/>
      <c r="AN1690" s="43"/>
      <c r="AO1690" s="43" t="s">
        <v>658</v>
      </c>
      <c r="AP1690" s="43"/>
      <c r="AQ1690" s="43">
        <v>2</v>
      </c>
      <c r="AR1690" s="43"/>
      <c r="AS1690" s="43"/>
      <c r="AT1690" s="43"/>
      <c r="AU1690" s="43" t="s">
        <v>376</v>
      </c>
      <c r="AV1690" s="43"/>
      <c r="AW1690" s="43" t="s">
        <v>30</v>
      </c>
      <c r="AX1690" s="43"/>
      <c r="AY1690" s="43"/>
      <c r="AZ1690" s="43" t="s">
        <v>30</v>
      </c>
      <c r="BA1690" s="43"/>
      <c r="BB1690" s="48"/>
      <c r="BC1690" s="43"/>
      <c r="BD1690" s="43"/>
      <c r="BE1690" s="43"/>
      <c r="BF1690" s="43">
        <v>1</v>
      </c>
      <c r="BG1690" s="43">
        <v>1</v>
      </c>
      <c r="BH1690" s="43">
        <v>1</v>
      </c>
      <c r="BI1690" s="43" t="s">
        <v>588</v>
      </c>
      <c r="BJ1690" s="43" t="s">
        <v>813</v>
      </c>
      <c r="BK1690" s="43">
        <v>2025</v>
      </c>
      <c r="BL1690" s="43" t="str">
        <f t="shared" si="154"/>
        <v>2025Liverpool</v>
      </c>
      <c r="BM1690" s="43" t="s">
        <v>588</v>
      </c>
      <c r="BN1690" s="43"/>
      <c r="BO1690" s="43"/>
      <c r="BP1690" s="43"/>
      <c r="BQ1690" s="43"/>
      <c r="BR1690" s="43"/>
      <c r="BS1690" s="43"/>
      <c r="BT1690" s="43"/>
      <c r="BU1690" s="43"/>
      <c r="BV1690" s="43" t="s">
        <v>376</v>
      </c>
      <c r="BW1690" s="43" t="s">
        <v>376</v>
      </c>
      <c r="BX1690" s="43"/>
      <c r="BY1690" s="43"/>
      <c r="BZ1690" s="43"/>
      <c r="CA1690" s="43"/>
      <c r="CB1690" s="88" t="str">
        <f t="shared" si="155"/>
        <v>20250206</v>
      </c>
    </row>
    <row r="1691" spans="1:80" s="47" customFormat="1" ht="13.35" customHeight="1" x14ac:dyDescent="0.2">
      <c r="A1691" s="47">
        <f t="shared" si="156"/>
        <v>2</v>
      </c>
      <c r="B1691" s="43">
        <f t="shared" si="157"/>
        <v>6</v>
      </c>
      <c r="C1691" s="43">
        <v>2025</v>
      </c>
      <c r="D1691" s="43" t="s">
        <v>658</v>
      </c>
      <c r="E1691" s="43" t="s">
        <v>180</v>
      </c>
      <c r="F1691" s="43" t="s">
        <v>1327</v>
      </c>
      <c r="G1691" s="43"/>
      <c r="H1691" s="43" t="s">
        <v>1011</v>
      </c>
      <c r="I1691" s="43">
        <v>2</v>
      </c>
      <c r="J1691" s="61">
        <v>45694</v>
      </c>
      <c r="K1691" s="43" t="s">
        <v>813</v>
      </c>
      <c r="L1691" s="43" t="s">
        <v>4</v>
      </c>
      <c r="M1691" s="43" t="s">
        <v>588</v>
      </c>
      <c r="N1691" s="46">
        <v>0</v>
      </c>
      <c r="O1691" s="46">
        <v>4</v>
      </c>
      <c r="P1691" s="43" t="s">
        <v>1141</v>
      </c>
      <c r="Q1691" s="43" t="s">
        <v>588</v>
      </c>
      <c r="R1691" s="43" t="s">
        <v>376</v>
      </c>
      <c r="S1691" s="43"/>
      <c r="T1691" s="43"/>
      <c r="U1691" s="43"/>
      <c r="V1691" s="43"/>
      <c r="W1691" s="43"/>
      <c r="X1691" s="43"/>
      <c r="Y1691" s="43"/>
      <c r="Z1691" s="43"/>
      <c r="AA1691" s="43"/>
      <c r="AB1691" s="43"/>
      <c r="AC1691" s="43"/>
      <c r="AD1691" s="43" t="s">
        <v>1037</v>
      </c>
      <c r="AE1691" s="43">
        <v>0</v>
      </c>
      <c r="AF1691" s="43">
        <v>0</v>
      </c>
      <c r="AG1691" s="43">
        <v>1</v>
      </c>
      <c r="AH1691" s="43"/>
      <c r="AI1691" s="43"/>
      <c r="AJ1691" s="43"/>
      <c r="AK1691" s="43"/>
      <c r="AL1691" s="43"/>
      <c r="AM1691" s="43"/>
      <c r="AN1691" s="43"/>
      <c r="AO1691" s="43" t="s">
        <v>658</v>
      </c>
      <c r="AP1691" s="43"/>
      <c r="AQ1691" s="43">
        <v>2</v>
      </c>
      <c r="AR1691" s="43"/>
      <c r="AS1691" s="43"/>
      <c r="AT1691" s="43"/>
      <c r="AU1691" s="43" t="s">
        <v>376</v>
      </c>
      <c r="AV1691" s="43"/>
      <c r="AW1691" s="43" t="s">
        <v>30</v>
      </c>
      <c r="AX1691" s="43"/>
      <c r="AY1691" s="43"/>
      <c r="AZ1691" s="43" t="s">
        <v>30</v>
      </c>
      <c r="BA1691" s="43"/>
      <c r="BB1691" s="48"/>
      <c r="BC1691" s="43"/>
      <c r="BD1691" s="43"/>
      <c r="BE1691" s="43"/>
      <c r="BF1691" s="43">
        <v>1</v>
      </c>
      <c r="BG1691" s="43">
        <v>1</v>
      </c>
      <c r="BH1691" s="43">
        <v>1</v>
      </c>
      <c r="BI1691" s="43" t="s">
        <v>813</v>
      </c>
      <c r="BJ1691" s="43" t="s">
        <v>588</v>
      </c>
      <c r="BK1691" s="43">
        <v>2025</v>
      </c>
      <c r="BL1691" s="43" t="str">
        <f t="shared" si="154"/>
        <v>2025Tottenham Hotspur</v>
      </c>
      <c r="BM1691" s="43" t="s">
        <v>588</v>
      </c>
      <c r="BN1691" s="43"/>
      <c r="BO1691" s="43"/>
      <c r="BP1691" s="43"/>
      <c r="BQ1691" s="43"/>
      <c r="BR1691" s="43"/>
      <c r="BS1691" s="43"/>
      <c r="BT1691" s="43"/>
      <c r="BU1691" s="43"/>
      <c r="BV1691" s="43" t="s">
        <v>376</v>
      </c>
      <c r="BW1691" s="43" t="s">
        <v>376</v>
      </c>
      <c r="BX1691" s="43"/>
      <c r="BY1691" s="43"/>
      <c r="BZ1691" s="43"/>
      <c r="CA1691" s="43"/>
      <c r="CB1691" s="88" t="str">
        <f t="shared" si="155"/>
        <v>20250206</v>
      </c>
    </row>
    <row r="1692" spans="1:80" s="47" customFormat="1" ht="13.35" customHeight="1" x14ac:dyDescent="0.2">
      <c r="A1692" s="47">
        <f t="shared" si="156"/>
        <v>3</v>
      </c>
      <c r="B1692" s="43">
        <f t="shared" si="157"/>
        <v>16</v>
      </c>
      <c r="C1692" s="43">
        <v>2025</v>
      </c>
      <c r="D1692" s="43" t="s">
        <v>658</v>
      </c>
      <c r="E1692" s="43" t="s">
        <v>180</v>
      </c>
      <c r="F1692" s="43" t="s">
        <v>1327</v>
      </c>
      <c r="G1692" s="43"/>
      <c r="H1692" s="43" t="s">
        <v>40</v>
      </c>
      <c r="I1692" s="43"/>
      <c r="J1692" s="61">
        <v>45732</v>
      </c>
      <c r="K1692" s="43" t="s">
        <v>805</v>
      </c>
      <c r="L1692" s="43" t="s">
        <v>3</v>
      </c>
      <c r="M1692" s="43" t="s">
        <v>588</v>
      </c>
      <c r="N1692" s="46">
        <v>2</v>
      </c>
      <c r="O1692" s="46">
        <v>1</v>
      </c>
      <c r="P1692" s="43" t="s">
        <v>1415</v>
      </c>
      <c r="Q1692" s="43" t="s">
        <v>1017</v>
      </c>
      <c r="R1692" s="43" t="s">
        <v>376</v>
      </c>
      <c r="S1692" s="43"/>
      <c r="T1692" s="43"/>
      <c r="U1692" s="43"/>
      <c r="V1692" s="43"/>
      <c r="W1692" s="43"/>
      <c r="X1692" s="43"/>
      <c r="Y1692" s="43"/>
      <c r="Z1692" s="43"/>
      <c r="AA1692" s="43"/>
      <c r="AB1692" s="43"/>
      <c r="AC1692" s="43"/>
      <c r="AD1692" s="43"/>
      <c r="AE1692" s="43">
        <v>1</v>
      </c>
      <c r="AF1692" s="43">
        <v>0</v>
      </c>
      <c r="AG1692" s="43">
        <v>0</v>
      </c>
      <c r="AH1692" s="43"/>
      <c r="AI1692" s="43"/>
      <c r="AJ1692" s="43"/>
      <c r="AK1692" s="43"/>
      <c r="AL1692" s="43"/>
      <c r="AM1692" s="43"/>
      <c r="AN1692" s="43"/>
      <c r="AO1692" s="43" t="s">
        <v>658</v>
      </c>
      <c r="AP1692" s="43"/>
      <c r="AQ1692" s="43">
        <v>1</v>
      </c>
      <c r="AR1692" s="43"/>
      <c r="AS1692" s="43"/>
      <c r="AT1692" s="43"/>
      <c r="AU1692" s="43" t="s">
        <v>376</v>
      </c>
      <c r="AV1692" s="43"/>
      <c r="AW1692" s="43" t="s">
        <v>30</v>
      </c>
      <c r="AX1692" s="43"/>
      <c r="AY1692" s="43"/>
      <c r="AZ1692" s="43" t="s">
        <v>30</v>
      </c>
      <c r="BA1692" s="43"/>
      <c r="BB1692" s="48" t="s">
        <v>30</v>
      </c>
      <c r="BC1692" s="43" t="s">
        <v>30</v>
      </c>
      <c r="BD1692" s="43"/>
      <c r="BE1692" s="43"/>
      <c r="BF1692" s="43">
        <v>1</v>
      </c>
      <c r="BG1692" s="43">
        <v>1</v>
      </c>
      <c r="BH1692" s="43">
        <v>1</v>
      </c>
      <c r="BI1692" s="43" t="s">
        <v>805</v>
      </c>
      <c r="BJ1692" s="43" t="s">
        <v>588</v>
      </c>
      <c r="BK1692" s="43">
        <v>2025</v>
      </c>
      <c r="BL1692" s="43" t="str">
        <f t="shared" si="154"/>
        <v>2025Newcastle United</v>
      </c>
      <c r="BM1692" s="43" t="s">
        <v>1017</v>
      </c>
      <c r="BN1692" s="43"/>
      <c r="BO1692" s="43"/>
      <c r="BP1692" s="43"/>
      <c r="BQ1692" s="43"/>
      <c r="BR1692" s="43"/>
      <c r="BS1692" s="43"/>
      <c r="BT1692" s="43"/>
      <c r="BU1692" s="43"/>
      <c r="BV1692" s="43" t="s">
        <v>376</v>
      </c>
      <c r="BW1692" s="43" t="s">
        <v>376</v>
      </c>
      <c r="BX1692" s="43"/>
      <c r="BY1692" s="43"/>
      <c r="BZ1692" s="43"/>
      <c r="CA1692" s="43"/>
      <c r="CB1692" s="88" t="str">
        <f t="shared" si="155"/>
        <v>20250316</v>
      </c>
    </row>
    <row r="1693" spans="1:80" s="47" customFormat="1" ht="13.35" customHeight="1" x14ac:dyDescent="0.2">
      <c r="A1693" s="47">
        <f t="shared" si="156"/>
        <v>3</v>
      </c>
      <c r="B1693" s="43">
        <f t="shared" si="157"/>
        <v>16</v>
      </c>
      <c r="C1693" s="43">
        <v>2025</v>
      </c>
      <c r="D1693" s="43" t="s">
        <v>658</v>
      </c>
      <c r="E1693" s="43" t="s">
        <v>180</v>
      </c>
      <c r="F1693" s="43" t="s">
        <v>1327</v>
      </c>
      <c r="G1693" s="43"/>
      <c r="H1693" s="43" t="s">
        <v>40</v>
      </c>
      <c r="I1693" s="43"/>
      <c r="J1693" s="61">
        <v>45732</v>
      </c>
      <c r="K1693" s="43" t="s">
        <v>588</v>
      </c>
      <c r="L1693" s="43" t="s">
        <v>4</v>
      </c>
      <c r="M1693" s="43" t="s">
        <v>805</v>
      </c>
      <c r="N1693" s="46">
        <v>1</v>
      </c>
      <c r="O1693" s="46">
        <v>2</v>
      </c>
      <c r="P1693" s="43" t="s">
        <v>1415</v>
      </c>
      <c r="Q1693" s="43" t="s">
        <v>1017</v>
      </c>
      <c r="R1693" s="43" t="s">
        <v>376</v>
      </c>
      <c r="S1693" s="43"/>
      <c r="T1693" s="43"/>
      <c r="U1693" s="43"/>
      <c r="V1693" s="43"/>
      <c r="W1693" s="43"/>
      <c r="X1693" s="43"/>
      <c r="Y1693" s="43"/>
      <c r="Z1693" s="43"/>
      <c r="AA1693" s="43"/>
      <c r="AB1693" s="43"/>
      <c r="AC1693" s="43"/>
      <c r="AD1693" s="43"/>
      <c r="AE1693" s="43">
        <v>0</v>
      </c>
      <c r="AF1693" s="43">
        <v>0</v>
      </c>
      <c r="AG1693" s="43">
        <v>1</v>
      </c>
      <c r="AH1693" s="43"/>
      <c r="AI1693" s="43"/>
      <c r="AJ1693" s="43"/>
      <c r="AK1693" s="43"/>
      <c r="AL1693" s="43"/>
      <c r="AM1693" s="43"/>
      <c r="AN1693" s="43"/>
      <c r="AO1693" s="43" t="s">
        <v>658</v>
      </c>
      <c r="AP1693" s="43"/>
      <c r="AQ1693" s="43">
        <v>1</v>
      </c>
      <c r="AR1693" s="43"/>
      <c r="AS1693" s="43"/>
      <c r="AT1693" s="43"/>
      <c r="AU1693" s="43" t="s">
        <v>376</v>
      </c>
      <c r="AV1693" s="43"/>
      <c r="AW1693" s="43" t="s">
        <v>30</v>
      </c>
      <c r="AX1693" s="43"/>
      <c r="AY1693" s="43"/>
      <c r="AZ1693" s="43" t="s">
        <v>30</v>
      </c>
      <c r="BA1693" s="43"/>
      <c r="BB1693" s="48"/>
      <c r="BC1693" s="43" t="s">
        <v>30</v>
      </c>
      <c r="BD1693" s="43"/>
      <c r="BE1693" s="43"/>
      <c r="BF1693" s="43">
        <v>1</v>
      </c>
      <c r="BG1693" s="43">
        <v>1</v>
      </c>
      <c r="BH1693" s="43">
        <v>1</v>
      </c>
      <c r="BI1693" s="43" t="s">
        <v>588</v>
      </c>
      <c r="BJ1693" s="43" t="s">
        <v>805</v>
      </c>
      <c r="BK1693" s="43">
        <v>2025</v>
      </c>
      <c r="BL1693" s="43" t="str">
        <f t="shared" si="154"/>
        <v>2025Liverpool</v>
      </c>
      <c r="BM1693" s="43" t="s">
        <v>1017</v>
      </c>
      <c r="BN1693" s="43"/>
      <c r="BO1693" s="43"/>
      <c r="BP1693" s="43"/>
      <c r="BQ1693" s="43"/>
      <c r="BR1693" s="43"/>
      <c r="BS1693" s="43"/>
      <c r="BT1693" s="43"/>
      <c r="BU1693" s="43"/>
      <c r="BV1693" s="43" t="s">
        <v>376</v>
      </c>
      <c r="BW1693" s="43" t="s">
        <v>376</v>
      </c>
      <c r="BX1693" s="43"/>
      <c r="BY1693" s="43"/>
      <c r="BZ1693" s="43"/>
      <c r="CA1693" s="43"/>
      <c r="CB1693" s="88" t="str">
        <f t="shared" si="155"/>
        <v>20250316</v>
      </c>
    </row>
    <row r="1694" spans="1:80" s="47" customFormat="1" ht="13.35" customHeight="1" x14ac:dyDescent="0.2">
      <c r="A1694" s="47">
        <f t="shared" si="156"/>
        <v>4</v>
      </c>
      <c r="B1694" s="43">
        <f t="shared" si="157"/>
        <v>26</v>
      </c>
      <c r="C1694" s="43">
        <v>2025</v>
      </c>
      <c r="D1694" s="43" t="s">
        <v>658</v>
      </c>
      <c r="E1694" s="43" t="s">
        <v>180</v>
      </c>
      <c r="F1694" s="43" t="s">
        <v>1010</v>
      </c>
      <c r="G1694" s="43"/>
      <c r="H1694" s="43" t="s">
        <v>1011</v>
      </c>
      <c r="I1694" s="43"/>
      <c r="J1694" s="61">
        <v>45773</v>
      </c>
      <c r="K1694" s="43" t="s">
        <v>798</v>
      </c>
      <c r="L1694" s="43" t="s">
        <v>3</v>
      </c>
      <c r="M1694" s="43" t="s">
        <v>806</v>
      </c>
      <c r="N1694" s="46">
        <v>3</v>
      </c>
      <c r="O1694" s="46">
        <v>0</v>
      </c>
      <c r="P1694" s="43" t="s">
        <v>1415</v>
      </c>
      <c r="Q1694" s="43" t="s">
        <v>1017</v>
      </c>
      <c r="R1694" s="43" t="s">
        <v>376</v>
      </c>
      <c r="S1694" s="43"/>
      <c r="T1694" s="43"/>
      <c r="U1694" s="43"/>
      <c r="V1694" s="43"/>
      <c r="W1694" s="43"/>
      <c r="X1694" s="43"/>
      <c r="Y1694" s="43"/>
      <c r="Z1694" s="43"/>
      <c r="AA1694" s="43"/>
      <c r="AB1694" s="43"/>
      <c r="AC1694" s="43"/>
      <c r="AD1694" s="43"/>
      <c r="AE1694" s="43">
        <v>1</v>
      </c>
      <c r="AF1694" s="43">
        <v>0</v>
      </c>
      <c r="AG1694" s="43">
        <v>0</v>
      </c>
      <c r="AH1694" s="43"/>
      <c r="AI1694" s="43"/>
      <c r="AJ1694" s="43"/>
      <c r="AK1694" s="43"/>
      <c r="AL1694" s="43"/>
      <c r="AM1694" s="43"/>
      <c r="AN1694" s="43"/>
      <c r="AO1694" s="43" t="s">
        <v>658</v>
      </c>
      <c r="AP1694" s="43"/>
      <c r="AQ1694" s="43">
        <v>2</v>
      </c>
      <c r="AR1694" s="43"/>
      <c r="AS1694" s="43"/>
      <c r="AT1694" s="43"/>
      <c r="AU1694" s="43" t="s">
        <v>376</v>
      </c>
      <c r="AV1694" s="43"/>
      <c r="AW1694" s="43" t="s">
        <v>30</v>
      </c>
      <c r="AX1694" s="43"/>
      <c r="AY1694" s="43" t="s">
        <v>30</v>
      </c>
      <c r="AZ1694" s="43"/>
      <c r="BA1694" s="43"/>
      <c r="BB1694" s="48"/>
      <c r="BC1694" s="43"/>
      <c r="BD1694" s="43"/>
      <c r="BE1694" s="43"/>
      <c r="BF1694" s="43">
        <v>1</v>
      </c>
      <c r="BG1694" s="43">
        <v>1</v>
      </c>
      <c r="BH1694" s="43">
        <v>1</v>
      </c>
      <c r="BI1694" s="43" t="s">
        <v>798</v>
      </c>
      <c r="BJ1694" s="43" t="s">
        <v>806</v>
      </c>
      <c r="BK1694" s="43">
        <v>2025</v>
      </c>
      <c r="BL1694" s="43" t="str">
        <f t="shared" si="154"/>
        <v>2025Crystal Palace</v>
      </c>
      <c r="BM1694" s="43" t="s">
        <v>1017</v>
      </c>
      <c r="BN1694" s="43"/>
      <c r="BO1694" s="43"/>
      <c r="BP1694" s="43"/>
      <c r="BQ1694" s="43"/>
      <c r="BR1694" s="43"/>
      <c r="BS1694" s="43"/>
      <c r="BT1694" s="43"/>
      <c r="BU1694" s="43"/>
      <c r="BV1694" s="43" t="s">
        <v>376</v>
      </c>
      <c r="BW1694" s="43" t="s">
        <v>376</v>
      </c>
      <c r="BX1694" s="43"/>
      <c r="BY1694" s="43"/>
      <c r="BZ1694" s="43"/>
      <c r="CA1694" s="43"/>
      <c r="CB1694" s="88" t="str">
        <f t="shared" si="155"/>
        <v>20250426</v>
      </c>
    </row>
    <row r="1695" spans="1:80" s="47" customFormat="1" ht="13.35" customHeight="1" x14ac:dyDescent="0.2">
      <c r="A1695" s="47">
        <f t="shared" si="156"/>
        <v>4</v>
      </c>
      <c r="B1695" s="43">
        <f t="shared" si="157"/>
        <v>26</v>
      </c>
      <c r="C1695" s="43">
        <v>2025</v>
      </c>
      <c r="D1695" s="43" t="s">
        <v>658</v>
      </c>
      <c r="E1695" s="43" t="s">
        <v>180</v>
      </c>
      <c r="F1695" s="43" t="s">
        <v>1010</v>
      </c>
      <c r="G1695" s="43"/>
      <c r="H1695" s="43" t="s">
        <v>1011</v>
      </c>
      <c r="I1695" s="43"/>
      <c r="J1695" s="61">
        <v>45773</v>
      </c>
      <c r="K1695" s="43" t="s">
        <v>806</v>
      </c>
      <c r="L1695" s="43" t="s">
        <v>4</v>
      </c>
      <c r="M1695" s="43" t="s">
        <v>798</v>
      </c>
      <c r="N1695" s="46">
        <v>0</v>
      </c>
      <c r="O1695" s="46">
        <v>3</v>
      </c>
      <c r="P1695" s="43" t="s">
        <v>1415</v>
      </c>
      <c r="Q1695" s="43" t="s">
        <v>1017</v>
      </c>
      <c r="R1695" s="43" t="s">
        <v>376</v>
      </c>
      <c r="S1695" s="43"/>
      <c r="T1695" s="43"/>
      <c r="U1695" s="43"/>
      <c r="V1695" s="43"/>
      <c r="W1695" s="43"/>
      <c r="X1695" s="43"/>
      <c r="Y1695" s="43"/>
      <c r="Z1695" s="43"/>
      <c r="AA1695" s="43"/>
      <c r="AB1695" s="43"/>
      <c r="AC1695" s="43"/>
      <c r="AD1695" s="43"/>
      <c r="AE1695" s="43">
        <v>0</v>
      </c>
      <c r="AF1695" s="43">
        <v>0</v>
      </c>
      <c r="AG1695" s="43">
        <v>1</v>
      </c>
      <c r="AH1695" s="43"/>
      <c r="AI1695" s="43"/>
      <c r="AJ1695" s="43"/>
      <c r="AK1695" s="43"/>
      <c r="AL1695" s="43"/>
      <c r="AM1695" s="43"/>
      <c r="AN1695" s="43"/>
      <c r="AO1695" s="43" t="s">
        <v>658</v>
      </c>
      <c r="AP1695" s="43"/>
      <c r="AQ1695" s="43">
        <v>2</v>
      </c>
      <c r="AR1695" s="43"/>
      <c r="AS1695" s="43"/>
      <c r="AT1695" s="43"/>
      <c r="AU1695" s="43" t="s">
        <v>376</v>
      </c>
      <c r="AV1695" s="43"/>
      <c r="AW1695" s="43" t="s">
        <v>30</v>
      </c>
      <c r="AX1695" s="43"/>
      <c r="AY1695" s="43" t="s">
        <v>30</v>
      </c>
      <c r="AZ1695" s="43"/>
      <c r="BA1695" s="43"/>
      <c r="BB1695" s="48"/>
      <c r="BC1695" s="43"/>
      <c r="BD1695" s="43"/>
      <c r="BE1695" s="43"/>
      <c r="BF1695" s="43">
        <v>1</v>
      </c>
      <c r="BG1695" s="43">
        <v>1</v>
      </c>
      <c r="BH1695" s="43">
        <v>1</v>
      </c>
      <c r="BI1695" s="43" t="s">
        <v>806</v>
      </c>
      <c r="BJ1695" s="43" t="s">
        <v>798</v>
      </c>
      <c r="BK1695" s="43">
        <v>2025</v>
      </c>
      <c r="BL1695" s="43" t="str">
        <f t="shared" si="154"/>
        <v>2025Aston Villa</v>
      </c>
      <c r="BM1695" s="43" t="s">
        <v>1017</v>
      </c>
      <c r="BN1695" s="43"/>
      <c r="BO1695" s="43"/>
      <c r="BP1695" s="43"/>
      <c r="BQ1695" s="43"/>
      <c r="BR1695" s="43"/>
      <c r="BS1695" s="43"/>
      <c r="BT1695" s="43"/>
      <c r="BU1695" s="43"/>
      <c r="BV1695" s="43" t="s">
        <v>376</v>
      </c>
      <c r="BW1695" s="43" t="s">
        <v>376</v>
      </c>
      <c r="BX1695" s="43"/>
      <c r="BY1695" s="43"/>
      <c r="BZ1695" s="43"/>
      <c r="CA1695" s="43"/>
      <c r="CB1695" s="88" t="str">
        <f t="shared" si="155"/>
        <v>20250426</v>
      </c>
    </row>
    <row r="1696" spans="1:80" s="47" customFormat="1" ht="13.35" customHeight="1" x14ac:dyDescent="0.2">
      <c r="A1696" s="47">
        <f t="shared" si="156"/>
        <v>4</v>
      </c>
      <c r="B1696" s="43">
        <f t="shared" si="157"/>
        <v>27</v>
      </c>
      <c r="C1696" s="43">
        <v>2025</v>
      </c>
      <c r="D1696" s="43" t="s">
        <v>658</v>
      </c>
      <c r="E1696" s="43" t="s">
        <v>180</v>
      </c>
      <c r="F1696" s="43" t="s">
        <v>1010</v>
      </c>
      <c r="G1696" s="43"/>
      <c r="H1696" s="43" t="s">
        <v>1011</v>
      </c>
      <c r="I1696" s="43"/>
      <c r="J1696" s="61">
        <v>45774</v>
      </c>
      <c r="K1696" s="43" t="s">
        <v>823</v>
      </c>
      <c r="L1696" s="43" t="s">
        <v>3</v>
      </c>
      <c r="M1696" s="43" t="s">
        <v>1072</v>
      </c>
      <c r="N1696" s="46">
        <v>2</v>
      </c>
      <c r="O1696" s="46">
        <v>0</v>
      </c>
      <c r="P1696" s="43" t="s">
        <v>1415</v>
      </c>
      <c r="Q1696" s="43" t="s">
        <v>1017</v>
      </c>
      <c r="R1696" s="43" t="s">
        <v>376</v>
      </c>
      <c r="S1696" s="43"/>
      <c r="T1696" s="43"/>
      <c r="U1696" s="43"/>
      <c r="V1696" s="43"/>
      <c r="W1696" s="43"/>
      <c r="X1696" s="43"/>
      <c r="Y1696" s="43"/>
      <c r="Z1696" s="43"/>
      <c r="AA1696" s="43"/>
      <c r="AB1696" s="43"/>
      <c r="AC1696" s="43"/>
      <c r="AD1696" s="43"/>
      <c r="AE1696" s="43">
        <v>1</v>
      </c>
      <c r="AF1696" s="43">
        <v>0</v>
      </c>
      <c r="AG1696" s="43">
        <v>0</v>
      </c>
      <c r="AH1696" s="43"/>
      <c r="AI1696" s="43"/>
      <c r="AJ1696" s="43"/>
      <c r="AK1696" s="43"/>
      <c r="AL1696" s="43"/>
      <c r="AM1696" s="43"/>
      <c r="AN1696" s="43"/>
      <c r="AO1696" s="43" t="s">
        <v>658</v>
      </c>
      <c r="AP1696" s="43"/>
      <c r="AQ1696" s="43">
        <v>2</v>
      </c>
      <c r="AR1696" s="43"/>
      <c r="AS1696" s="43"/>
      <c r="AT1696" s="43"/>
      <c r="AU1696" s="43" t="s">
        <v>376</v>
      </c>
      <c r="AV1696" s="43"/>
      <c r="AW1696" s="43" t="s">
        <v>30</v>
      </c>
      <c r="AX1696" s="43"/>
      <c r="AY1696" s="43" t="s">
        <v>30</v>
      </c>
      <c r="AZ1696" s="43"/>
      <c r="BA1696" s="43"/>
      <c r="BB1696" s="48"/>
      <c r="BC1696" s="43"/>
      <c r="BD1696" s="43"/>
      <c r="BE1696" s="43"/>
      <c r="BF1696" s="43">
        <v>1</v>
      </c>
      <c r="BG1696" s="43">
        <v>1</v>
      </c>
      <c r="BH1696" s="43">
        <v>1</v>
      </c>
      <c r="BI1696" s="43" t="s">
        <v>823</v>
      </c>
      <c r="BJ1696" s="43" t="s">
        <v>1072</v>
      </c>
      <c r="BK1696" s="43">
        <v>2025</v>
      </c>
      <c r="BL1696" s="43" t="str">
        <f t="shared" si="154"/>
        <v>2025Manchester City</v>
      </c>
      <c r="BM1696" s="43" t="s">
        <v>1017</v>
      </c>
      <c r="BN1696" s="43"/>
      <c r="BO1696" s="43"/>
      <c r="BP1696" s="43"/>
      <c r="BQ1696" s="43"/>
      <c r="BR1696" s="43"/>
      <c r="BS1696" s="43"/>
      <c r="BT1696" s="43"/>
      <c r="BU1696" s="43"/>
      <c r="BV1696" s="43" t="s">
        <v>376</v>
      </c>
      <c r="BW1696" s="43" t="s">
        <v>376</v>
      </c>
      <c r="BX1696" s="43"/>
      <c r="BY1696" s="43"/>
      <c r="BZ1696" s="43"/>
      <c r="CA1696" s="43"/>
      <c r="CB1696" s="88" t="str">
        <f t="shared" si="155"/>
        <v>20250427</v>
      </c>
    </row>
    <row r="1697" spans="1:80" s="47" customFormat="1" ht="13.35" customHeight="1" x14ac:dyDescent="0.2">
      <c r="A1697" s="47">
        <f t="shared" si="156"/>
        <v>4</v>
      </c>
      <c r="B1697" s="43">
        <f t="shared" si="157"/>
        <v>27</v>
      </c>
      <c r="C1697" s="43">
        <v>2025</v>
      </c>
      <c r="D1697" s="43" t="s">
        <v>658</v>
      </c>
      <c r="E1697" s="43" t="s">
        <v>180</v>
      </c>
      <c r="F1697" s="43" t="s">
        <v>1010</v>
      </c>
      <c r="G1697" s="43"/>
      <c r="H1697" s="43" t="s">
        <v>1011</v>
      </c>
      <c r="I1697" s="43"/>
      <c r="J1697" s="61">
        <v>45774</v>
      </c>
      <c r="K1697" s="43" t="s">
        <v>1072</v>
      </c>
      <c r="L1697" s="43" t="s">
        <v>4</v>
      </c>
      <c r="M1697" s="43" t="s">
        <v>823</v>
      </c>
      <c r="N1697" s="46">
        <v>0</v>
      </c>
      <c r="O1697" s="46">
        <v>2</v>
      </c>
      <c r="P1697" s="43" t="s">
        <v>1415</v>
      </c>
      <c r="Q1697" s="43" t="s">
        <v>1017</v>
      </c>
      <c r="R1697" s="43" t="s">
        <v>376</v>
      </c>
      <c r="S1697" s="43"/>
      <c r="T1697" s="43"/>
      <c r="U1697" s="43"/>
      <c r="V1697" s="43"/>
      <c r="W1697" s="43"/>
      <c r="X1697" s="43"/>
      <c r="Y1697" s="43"/>
      <c r="Z1697" s="43"/>
      <c r="AA1697" s="43"/>
      <c r="AB1697" s="43"/>
      <c r="AC1697" s="43"/>
      <c r="AD1697" s="43"/>
      <c r="AE1697" s="43">
        <v>0</v>
      </c>
      <c r="AF1697" s="43">
        <v>0</v>
      </c>
      <c r="AG1697" s="43">
        <v>1</v>
      </c>
      <c r="AH1697" s="43"/>
      <c r="AI1697" s="43"/>
      <c r="AJ1697" s="43"/>
      <c r="AK1697" s="43"/>
      <c r="AL1697" s="43"/>
      <c r="AM1697" s="43"/>
      <c r="AN1697" s="43"/>
      <c r="AO1697" s="43" t="s">
        <v>658</v>
      </c>
      <c r="AP1697" s="43"/>
      <c r="AQ1697" s="43">
        <v>2</v>
      </c>
      <c r="AR1697" s="43"/>
      <c r="AS1697" s="43"/>
      <c r="AT1697" s="43"/>
      <c r="AU1697" s="43" t="s">
        <v>376</v>
      </c>
      <c r="AV1697" s="43"/>
      <c r="AW1697" s="43" t="s">
        <v>30</v>
      </c>
      <c r="AX1697" s="43"/>
      <c r="AY1697" s="43" t="s">
        <v>30</v>
      </c>
      <c r="AZ1697" s="43"/>
      <c r="BA1697" s="43"/>
      <c r="BB1697" s="48"/>
      <c r="BC1697" s="43"/>
      <c r="BD1697" s="43"/>
      <c r="BE1697" s="43"/>
      <c r="BF1697" s="43">
        <v>1</v>
      </c>
      <c r="BG1697" s="43">
        <v>1</v>
      </c>
      <c r="BH1697" s="43">
        <v>1</v>
      </c>
      <c r="BI1697" s="43" t="s">
        <v>1072</v>
      </c>
      <c r="BJ1697" s="43" t="s">
        <v>823</v>
      </c>
      <c r="BK1697" s="43">
        <v>2025</v>
      </c>
      <c r="BL1697" s="43" t="str">
        <f t="shared" si="154"/>
        <v>2025Nottingham Forest</v>
      </c>
      <c r="BM1697" s="43" t="s">
        <v>1017</v>
      </c>
      <c r="BN1697" s="43"/>
      <c r="BO1697" s="43"/>
      <c r="BP1697" s="43"/>
      <c r="BQ1697" s="43"/>
      <c r="BR1697" s="43"/>
      <c r="BS1697" s="43"/>
      <c r="BT1697" s="43"/>
      <c r="BU1697" s="43"/>
      <c r="BV1697" s="43" t="s">
        <v>376</v>
      </c>
      <c r="BW1697" s="43" t="s">
        <v>376</v>
      </c>
      <c r="BX1697" s="43"/>
      <c r="BY1697" s="43"/>
      <c r="BZ1697" s="43"/>
      <c r="CA1697" s="43"/>
      <c r="CB1697" s="88" t="str">
        <f t="shared" si="155"/>
        <v>20250427</v>
      </c>
    </row>
    <row r="1698" spans="1:80" s="47" customFormat="1" ht="13.35" customHeight="1" x14ac:dyDescent="0.2">
      <c r="A1698" s="47">
        <f t="shared" si="156"/>
        <v>5</v>
      </c>
      <c r="B1698" s="43">
        <f t="shared" si="157"/>
        <v>17</v>
      </c>
      <c r="C1698" s="43">
        <v>2025</v>
      </c>
      <c r="D1698" s="43" t="s">
        <v>658</v>
      </c>
      <c r="E1698" s="43" t="s">
        <v>180</v>
      </c>
      <c r="F1698" s="43" t="s">
        <v>1010</v>
      </c>
      <c r="G1698" s="43"/>
      <c r="H1698" s="43" t="s">
        <v>40</v>
      </c>
      <c r="I1698" s="43"/>
      <c r="J1698" s="61">
        <v>45794</v>
      </c>
      <c r="K1698" s="43" t="s">
        <v>798</v>
      </c>
      <c r="L1698" s="43" t="s">
        <v>3</v>
      </c>
      <c r="M1698" s="43" t="s">
        <v>823</v>
      </c>
      <c r="N1698" s="46">
        <v>1</v>
      </c>
      <c r="O1698" s="46">
        <v>0</v>
      </c>
      <c r="P1698" s="43" t="s">
        <v>1415</v>
      </c>
      <c r="Q1698" s="43" t="s">
        <v>1017</v>
      </c>
      <c r="R1698" s="43" t="s">
        <v>376</v>
      </c>
      <c r="S1698" s="43"/>
      <c r="T1698" s="43"/>
      <c r="U1698" s="43"/>
      <c r="V1698" s="43"/>
      <c r="W1698" s="43"/>
      <c r="X1698" s="43"/>
      <c r="Y1698" s="43"/>
      <c r="Z1698" s="43"/>
      <c r="AA1698" s="43"/>
      <c r="AB1698" s="43"/>
      <c r="AC1698" s="43"/>
      <c r="AD1698" s="43"/>
      <c r="AE1698" s="43">
        <v>1</v>
      </c>
      <c r="AF1698" s="43">
        <v>0</v>
      </c>
      <c r="AG1698" s="43">
        <v>0</v>
      </c>
      <c r="AH1698" s="43"/>
      <c r="AI1698" s="43"/>
      <c r="AJ1698" s="43"/>
      <c r="AK1698" s="43"/>
      <c r="AL1698" s="43"/>
      <c r="AM1698" s="43"/>
      <c r="AN1698" s="43"/>
      <c r="AO1698" s="43" t="s">
        <v>658</v>
      </c>
      <c r="AP1698" s="43"/>
      <c r="AQ1698" s="43">
        <v>1</v>
      </c>
      <c r="AR1698" s="43"/>
      <c r="AS1698" s="43"/>
      <c r="AT1698" s="43"/>
      <c r="AU1698" s="43" t="s">
        <v>376</v>
      </c>
      <c r="AV1698" s="43"/>
      <c r="AW1698" s="43" t="s">
        <v>30</v>
      </c>
      <c r="AX1698" s="43"/>
      <c r="AY1698" s="43" t="s">
        <v>30</v>
      </c>
      <c r="AZ1698" s="43"/>
      <c r="BA1698" s="43"/>
      <c r="BB1698" s="48" t="s">
        <v>30</v>
      </c>
      <c r="BC1698" s="43" t="s">
        <v>30</v>
      </c>
      <c r="BD1698" s="43"/>
      <c r="BE1698" s="43"/>
      <c r="BF1698" s="43">
        <v>1</v>
      </c>
      <c r="BG1698" s="43">
        <v>1</v>
      </c>
      <c r="BH1698" s="43">
        <v>1</v>
      </c>
      <c r="BI1698" s="43" t="s">
        <v>798</v>
      </c>
      <c r="BJ1698" s="43" t="s">
        <v>823</v>
      </c>
      <c r="BK1698" s="43">
        <v>2025</v>
      </c>
      <c r="BL1698" s="43" t="str">
        <f t="shared" si="154"/>
        <v>2025Crystal Palace</v>
      </c>
      <c r="BM1698" s="43" t="s">
        <v>1017</v>
      </c>
      <c r="BN1698" s="43"/>
      <c r="BO1698" s="43"/>
      <c r="BP1698" s="43"/>
      <c r="BQ1698" s="43"/>
      <c r="BR1698" s="43"/>
      <c r="BS1698" s="43"/>
      <c r="BT1698" s="43"/>
      <c r="BU1698" s="43"/>
      <c r="BV1698" s="43" t="s">
        <v>376</v>
      </c>
      <c r="BW1698" s="43" t="s">
        <v>376</v>
      </c>
      <c r="BX1698" s="43"/>
      <c r="BY1698" s="43"/>
      <c r="BZ1698" s="43"/>
      <c r="CA1698" s="43"/>
      <c r="CB1698" s="88" t="str">
        <f t="shared" si="155"/>
        <v>20250517</v>
      </c>
    </row>
    <row r="1699" spans="1:80" s="47" customFormat="1" ht="13.35" customHeight="1" x14ac:dyDescent="0.2">
      <c r="A1699" s="47">
        <f t="shared" si="156"/>
        <v>5</v>
      </c>
      <c r="B1699" s="43">
        <f t="shared" si="157"/>
        <v>17</v>
      </c>
      <c r="C1699" s="43">
        <v>2025</v>
      </c>
      <c r="D1699" s="43" t="s">
        <v>658</v>
      </c>
      <c r="E1699" s="43" t="s">
        <v>180</v>
      </c>
      <c r="F1699" s="43" t="s">
        <v>1010</v>
      </c>
      <c r="G1699" s="43"/>
      <c r="H1699" s="43" t="s">
        <v>40</v>
      </c>
      <c r="I1699" s="43"/>
      <c r="J1699" s="61">
        <v>45794</v>
      </c>
      <c r="K1699" s="43" t="s">
        <v>823</v>
      </c>
      <c r="L1699" s="43" t="s">
        <v>4</v>
      </c>
      <c r="M1699" s="43" t="s">
        <v>798</v>
      </c>
      <c r="N1699" s="46">
        <v>0</v>
      </c>
      <c r="O1699" s="46">
        <v>1</v>
      </c>
      <c r="P1699" s="43" t="s">
        <v>1415</v>
      </c>
      <c r="Q1699" s="43" t="s">
        <v>1017</v>
      </c>
      <c r="R1699" s="43" t="s">
        <v>376</v>
      </c>
      <c r="S1699" s="43"/>
      <c r="T1699" s="43"/>
      <c r="U1699" s="43"/>
      <c r="V1699" s="43"/>
      <c r="W1699" s="43"/>
      <c r="X1699" s="43"/>
      <c r="Y1699" s="43"/>
      <c r="Z1699" s="43"/>
      <c r="AA1699" s="43"/>
      <c r="AB1699" s="43"/>
      <c r="AC1699" s="43"/>
      <c r="AD1699" s="43"/>
      <c r="AE1699" s="43">
        <v>0</v>
      </c>
      <c r="AF1699" s="43">
        <v>0</v>
      </c>
      <c r="AG1699" s="43">
        <v>1</v>
      </c>
      <c r="AH1699" s="43"/>
      <c r="AI1699" s="43"/>
      <c r="AJ1699" s="43"/>
      <c r="AK1699" s="43"/>
      <c r="AL1699" s="43"/>
      <c r="AM1699" s="43"/>
      <c r="AN1699" s="43"/>
      <c r="AO1699" s="43" t="s">
        <v>658</v>
      </c>
      <c r="AP1699" s="43"/>
      <c r="AQ1699" s="43">
        <v>1</v>
      </c>
      <c r="AR1699" s="43"/>
      <c r="AS1699" s="43"/>
      <c r="AT1699" s="43"/>
      <c r="AU1699" s="43" t="s">
        <v>376</v>
      </c>
      <c r="AV1699" s="43"/>
      <c r="AW1699" s="43" t="s">
        <v>30</v>
      </c>
      <c r="AX1699" s="43"/>
      <c r="AY1699" s="43" t="s">
        <v>30</v>
      </c>
      <c r="AZ1699" s="43"/>
      <c r="BA1699" s="43"/>
      <c r="BB1699" s="48"/>
      <c r="BC1699" s="43" t="s">
        <v>30</v>
      </c>
      <c r="BD1699" s="43"/>
      <c r="BE1699" s="43"/>
      <c r="BF1699" s="43">
        <v>1</v>
      </c>
      <c r="BG1699" s="43">
        <v>1</v>
      </c>
      <c r="BH1699" s="43">
        <v>1</v>
      </c>
      <c r="BI1699" s="43" t="s">
        <v>823</v>
      </c>
      <c r="BJ1699" s="43" t="s">
        <v>798</v>
      </c>
      <c r="BK1699" s="43">
        <v>2025</v>
      </c>
      <c r="BL1699" s="43" t="str">
        <f t="shared" si="154"/>
        <v>2025Manchester City</v>
      </c>
      <c r="BM1699" s="43" t="s">
        <v>1017</v>
      </c>
      <c r="BN1699" s="43"/>
      <c r="BO1699" s="43"/>
      <c r="BP1699" s="43"/>
      <c r="BQ1699" s="43"/>
      <c r="BR1699" s="43"/>
      <c r="BS1699" s="43"/>
      <c r="BT1699" s="43"/>
      <c r="BU1699" s="43"/>
      <c r="BV1699" s="43" t="s">
        <v>376</v>
      </c>
      <c r="BW1699" s="43" t="s">
        <v>376</v>
      </c>
      <c r="BX1699" s="43"/>
      <c r="BY1699" s="43"/>
      <c r="BZ1699" s="43"/>
      <c r="CA1699" s="43"/>
      <c r="CB1699" s="88" t="str">
        <f t="shared" si="155"/>
        <v>20250517</v>
      </c>
    </row>
    <row r="1700" spans="1:80" s="47" customFormat="1" ht="13.35" customHeight="1" x14ac:dyDescent="0.2">
      <c r="A1700" s="47">
        <f t="shared" si="156"/>
        <v>1</v>
      </c>
      <c r="B1700" s="43">
        <f t="shared" si="157"/>
        <v>13</v>
      </c>
      <c r="C1700" s="43">
        <v>2026</v>
      </c>
      <c r="D1700" s="43" t="s">
        <v>658</v>
      </c>
      <c r="E1700" s="43" t="s">
        <v>150</v>
      </c>
      <c r="F1700" s="43" t="s">
        <v>1327</v>
      </c>
      <c r="G1700" s="43"/>
      <c r="H1700" s="43" t="s">
        <v>1011</v>
      </c>
      <c r="I1700" s="43">
        <v>1</v>
      </c>
      <c r="J1700" s="61">
        <v>46035</v>
      </c>
      <c r="K1700" s="43" t="s">
        <v>805</v>
      </c>
      <c r="L1700" s="43" t="s">
        <v>4</v>
      </c>
      <c r="M1700" s="43" t="s">
        <v>823</v>
      </c>
      <c r="N1700" s="46">
        <v>0</v>
      </c>
      <c r="O1700" s="46">
        <v>2</v>
      </c>
      <c r="P1700" s="43" t="s">
        <v>1368</v>
      </c>
      <c r="Q1700" s="43" t="s">
        <v>1227</v>
      </c>
      <c r="R1700" s="43" t="s">
        <v>376</v>
      </c>
      <c r="S1700" s="43"/>
      <c r="T1700" s="43"/>
      <c r="U1700" s="43"/>
      <c r="V1700" s="43"/>
      <c r="W1700" s="43"/>
      <c r="X1700" s="43"/>
      <c r="Y1700" s="43"/>
      <c r="Z1700" s="43"/>
      <c r="AA1700" s="43"/>
      <c r="AB1700" s="43"/>
      <c r="AC1700" s="43"/>
      <c r="AD1700" s="43" t="s">
        <v>1033</v>
      </c>
      <c r="AE1700" s="43">
        <v>0</v>
      </c>
      <c r="AF1700" s="43">
        <v>0</v>
      </c>
      <c r="AG1700" s="43">
        <v>1</v>
      </c>
      <c r="AH1700" s="43"/>
      <c r="AI1700" s="43"/>
      <c r="AJ1700" s="43"/>
      <c r="AK1700" s="43"/>
      <c r="AL1700" s="43"/>
      <c r="AM1700" s="43"/>
      <c r="AN1700" s="43"/>
      <c r="AO1700" s="43" t="s">
        <v>658</v>
      </c>
      <c r="AP1700" s="43"/>
      <c r="AQ1700" s="43">
        <v>2</v>
      </c>
      <c r="AR1700" s="43"/>
      <c r="AS1700" s="43"/>
      <c r="AT1700" s="43"/>
      <c r="AU1700" s="43" t="s">
        <v>376</v>
      </c>
      <c r="AV1700" s="43"/>
      <c r="AW1700" s="43" t="s">
        <v>30</v>
      </c>
      <c r="AX1700" s="43"/>
      <c r="AY1700" s="43"/>
      <c r="AZ1700" s="43" t="s">
        <v>30</v>
      </c>
      <c r="BA1700" s="43"/>
      <c r="BB1700" s="48"/>
      <c r="BC1700" s="43"/>
      <c r="BD1700" s="43"/>
      <c r="BE1700" s="43"/>
      <c r="BF1700" s="43">
        <v>1</v>
      </c>
      <c r="BG1700" s="43">
        <v>1</v>
      </c>
      <c r="BH1700" s="43">
        <v>1</v>
      </c>
      <c r="BI1700" s="43" t="s">
        <v>805</v>
      </c>
      <c r="BJ1700" s="43" t="s">
        <v>823</v>
      </c>
      <c r="BK1700" s="43">
        <v>2026</v>
      </c>
      <c r="BL1700" s="43" t="str">
        <f t="shared" si="154"/>
        <v>2026Newcastle United</v>
      </c>
      <c r="BM1700" s="43" t="s">
        <v>805</v>
      </c>
      <c r="BN1700" s="43"/>
      <c r="BO1700" s="43"/>
      <c r="BP1700" s="43"/>
      <c r="BQ1700" s="43"/>
      <c r="BR1700" s="43"/>
      <c r="BS1700" s="43"/>
      <c r="BT1700" s="43"/>
      <c r="BU1700" s="43"/>
      <c r="BV1700" s="43" t="s">
        <v>376</v>
      </c>
      <c r="BW1700" s="43" t="s">
        <v>376</v>
      </c>
      <c r="BX1700" s="43"/>
      <c r="BY1700" s="43"/>
      <c r="BZ1700" s="43"/>
      <c r="CA1700" s="43"/>
      <c r="CB1700" s="88" t="str">
        <f t="shared" si="155"/>
        <v>20260113</v>
      </c>
    </row>
    <row r="1701" spans="1:80" s="47" customFormat="1" ht="13.35" customHeight="1" x14ac:dyDescent="0.2">
      <c r="A1701" s="47">
        <f t="shared" si="156"/>
        <v>1</v>
      </c>
      <c r="B1701" s="43">
        <f t="shared" si="157"/>
        <v>13</v>
      </c>
      <c r="C1701" s="43">
        <v>2026</v>
      </c>
      <c r="D1701" s="43" t="s">
        <v>658</v>
      </c>
      <c r="E1701" s="43" t="s">
        <v>150</v>
      </c>
      <c r="F1701" s="43" t="s">
        <v>1327</v>
      </c>
      <c r="G1701" s="43"/>
      <c r="H1701" s="43" t="s">
        <v>1011</v>
      </c>
      <c r="I1701" s="43">
        <v>1</v>
      </c>
      <c r="J1701" s="61">
        <v>46035</v>
      </c>
      <c r="K1701" s="43" t="s">
        <v>823</v>
      </c>
      <c r="L1701" s="43" t="s">
        <v>3</v>
      </c>
      <c r="M1701" s="43" t="s">
        <v>805</v>
      </c>
      <c r="N1701" s="46">
        <v>2</v>
      </c>
      <c r="O1701" s="46">
        <v>0</v>
      </c>
      <c r="P1701" s="43" t="s">
        <v>1368</v>
      </c>
      <c r="Q1701" s="43" t="s">
        <v>1227</v>
      </c>
      <c r="R1701" s="43" t="s">
        <v>376</v>
      </c>
      <c r="S1701" s="43"/>
      <c r="T1701" s="43"/>
      <c r="U1701" s="43"/>
      <c r="V1701" s="43"/>
      <c r="W1701" s="43"/>
      <c r="X1701" s="43"/>
      <c r="Y1701" s="43"/>
      <c r="Z1701" s="43"/>
      <c r="AA1701" s="43"/>
      <c r="AB1701" s="43"/>
      <c r="AC1701" s="43"/>
      <c r="AD1701" s="43" t="s">
        <v>1037</v>
      </c>
      <c r="AE1701" s="43">
        <v>1</v>
      </c>
      <c r="AF1701" s="43">
        <v>0</v>
      </c>
      <c r="AG1701" s="43">
        <v>0</v>
      </c>
      <c r="AH1701" s="43"/>
      <c r="AI1701" s="43"/>
      <c r="AJ1701" s="43"/>
      <c r="AK1701" s="43"/>
      <c r="AL1701" s="43"/>
      <c r="AM1701" s="43"/>
      <c r="AN1701" s="43"/>
      <c r="AO1701" s="43" t="s">
        <v>658</v>
      </c>
      <c r="AP1701" s="43"/>
      <c r="AQ1701" s="43">
        <v>2</v>
      </c>
      <c r="AR1701" s="43"/>
      <c r="AS1701" s="43"/>
      <c r="AT1701" s="43"/>
      <c r="AU1701" s="43" t="s">
        <v>376</v>
      </c>
      <c r="AV1701" s="43"/>
      <c r="AW1701" s="43" t="s">
        <v>30</v>
      </c>
      <c r="AX1701" s="43"/>
      <c r="AY1701" s="43"/>
      <c r="AZ1701" s="43" t="s">
        <v>30</v>
      </c>
      <c r="BA1701" s="43"/>
      <c r="BB1701" s="48"/>
      <c r="BC1701" s="43"/>
      <c r="BD1701" s="43"/>
      <c r="BE1701" s="43"/>
      <c r="BF1701" s="43">
        <v>1</v>
      </c>
      <c r="BG1701" s="43">
        <v>1</v>
      </c>
      <c r="BH1701" s="43">
        <v>1</v>
      </c>
      <c r="BI1701" s="43" t="s">
        <v>823</v>
      </c>
      <c r="BJ1701" s="43" t="s">
        <v>805</v>
      </c>
      <c r="BK1701" s="43">
        <v>2026</v>
      </c>
      <c r="BL1701" s="43" t="str">
        <f t="shared" si="154"/>
        <v>2026Manchester City</v>
      </c>
      <c r="BM1701" s="43" t="s">
        <v>805</v>
      </c>
      <c r="BN1701" s="43"/>
      <c r="BO1701" s="43"/>
      <c r="BP1701" s="43"/>
      <c r="BQ1701" s="43"/>
      <c r="BR1701" s="43"/>
      <c r="BS1701" s="43"/>
      <c r="BT1701" s="43"/>
      <c r="BU1701" s="43"/>
      <c r="BV1701" s="43" t="s">
        <v>376</v>
      </c>
      <c r="BW1701" s="43" t="s">
        <v>376</v>
      </c>
      <c r="BX1701" s="43"/>
      <c r="BY1701" s="43"/>
      <c r="BZ1701" s="43"/>
      <c r="CA1701" s="43"/>
      <c r="CB1701" s="88" t="str">
        <f t="shared" si="155"/>
        <v>20260113</v>
      </c>
    </row>
    <row r="1702" spans="1:80" s="47" customFormat="1" ht="13.35" customHeight="1" x14ac:dyDescent="0.2">
      <c r="A1702" s="47">
        <f t="shared" si="156"/>
        <v>1</v>
      </c>
      <c r="B1702" s="43">
        <f t="shared" si="157"/>
        <v>14</v>
      </c>
      <c r="C1702" s="43">
        <v>2026</v>
      </c>
      <c r="D1702" s="43" t="s">
        <v>658</v>
      </c>
      <c r="E1702" s="43" t="s">
        <v>150</v>
      </c>
      <c r="F1702" s="43" t="s">
        <v>1327</v>
      </c>
      <c r="G1702" s="43"/>
      <c r="H1702" s="43" t="s">
        <v>1011</v>
      </c>
      <c r="I1702" s="43">
        <v>1</v>
      </c>
      <c r="J1702" s="61">
        <v>46036</v>
      </c>
      <c r="K1702" s="43" t="s">
        <v>816</v>
      </c>
      <c r="L1702" s="43" t="s">
        <v>4</v>
      </c>
      <c r="M1702" s="43" t="s">
        <v>587</v>
      </c>
      <c r="N1702" s="46">
        <v>2</v>
      </c>
      <c r="O1702" s="46">
        <v>3</v>
      </c>
      <c r="P1702" s="43" t="s">
        <v>1234</v>
      </c>
      <c r="Q1702" s="43" t="s">
        <v>1017</v>
      </c>
      <c r="R1702" s="43" t="s">
        <v>376</v>
      </c>
      <c r="S1702" s="43"/>
      <c r="T1702" s="43"/>
      <c r="U1702" s="43"/>
      <c r="V1702" s="43"/>
      <c r="W1702" s="43"/>
      <c r="X1702" s="43"/>
      <c r="Y1702" s="43"/>
      <c r="Z1702" s="43"/>
      <c r="AA1702" s="43"/>
      <c r="AB1702" s="43"/>
      <c r="AC1702" s="43"/>
      <c r="AD1702" s="43" t="s">
        <v>1033</v>
      </c>
      <c r="AE1702" s="43">
        <v>0</v>
      </c>
      <c r="AF1702" s="43">
        <v>0</v>
      </c>
      <c r="AG1702" s="43">
        <v>1</v>
      </c>
      <c r="AH1702" s="43"/>
      <c r="AI1702" s="43"/>
      <c r="AJ1702" s="43"/>
      <c r="AK1702" s="43"/>
      <c r="AL1702" s="43"/>
      <c r="AM1702" s="43"/>
      <c r="AN1702" s="43"/>
      <c r="AO1702" s="43" t="s">
        <v>658</v>
      </c>
      <c r="AP1702" s="43"/>
      <c r="AQ1702" s="43">
        <v>2</v>
      </c>
      <c r="AR1702" s="43"/>
      <c r="AS1702" s="43"/>
      <c r="AT1702" s="43"/>
      <c r="AU1702" s="43" t="s">
        <v>376</v>
      </c>
      <c r="AV1702" s="43"/>
      <c r="AW1702" s="43" t="s">
        <v>30</v>
      </c>
      <c r="AX1702" s="43"/>
      <c r="AY1702" s="43"/>
      <c r="AZ1702" s="43" t="s">
        <v>30</v>
      </c>
      <c r="BA1702" s="43"/>
      <c r="BB1702" s="48"/>
      <c r="BC1702" s="43"/>
      <c r="BD1702" s="43"/>
      <c r="BE1702" s="43"/>
      <c r="BF1702" s="43">
        <v>1</v>
      </c>
      <c r="BG1702" s="43">
        <v>1</v>
      </c>
      <c r="BH1702" s="43">
        <v>1</v>
      </c>
      <c r="BI1702" s="43" t="s">
        <v>816</v>
      </c>
      <c r="BJ1702" s="43" t="s">
        <v>587</v>
      </c>
      <c r="BK1702" s="43">
        <v>2026</v>
      </c>
      <c r="BL1702" s="43" t="str">
        <f t="shared" si="154"/>
        <v>2026Chelsea</v>
      </c>
      <c r="BM1702" s="43" t="s">
        <v>816</v>
      </c>
      <c r="BN1702" s="43"/>
      <c r="BO1702" s="43"/>
      <c r="BP1702" s="43"/>
      <c r="BQ1702" s="43"/>
      <c r="BR1702" s="43"/>
      <c r="BS1702" s="43"/>
      <c r="BT1702" s="43"/>
      <c r="BU1702" s="43"/>
      <c r="BV1702" s="43" t="s">
        <v>376</v>
      </c>
      <c r="BW1702" s="43" t="s">
        <v>376</v>
      </c>
      <c r="BX1702" s="43"/>
      <c r="BY1702" s="43"/>
      <c r="BZ1702" s="43"/>
      <c r="CA1702" s="43"/>
      <c r="CB1702" s="88" t="str">
        <f t="shared" si="155"/>
        <v>20260114</v>
      </c>
    </row>
    <row r="1703" spans="1:80" s="47" customFormat="1" ht="13.35" customHeight="1" x14ac:dyDescent="0.2">
      <c r="A1703" s="47">
        <f t="shared" si="156"/>
        <v>1</v>
      </c>
      <c r="B1703" s="43">
        <f t="shared" si="157"/>
        <v>14</v>
      </c>
      <c r="C1703" s="43">
        <v>2026</v>
      </c>
      <c r="D1703" s="43" t="s">
        <v>658</v>
      </c>
      <c r="E1703" s="43" t="s">
        <v>150</v>
      </c>
      <c r="F1703" s="43" t="s">
        <v>1327</v>
      </c>
      <c r="G1703" s="43"/>
      <c r="H1703" s="43" t="s">
        <v>1011</v>
      </c>
      <c r="I1703" s="43">
        <v>1</v>
      </c>
      <c r="J1703" s="61">
        <v>46036</v>
      </c>
      <c r="K1703" s="43" t="s">
        <v>587</v>
      </c>
      <c r="L1703" s="43" t="s">
        <v>3</v>
      </c>
      <c r="M1703" s="43" t="s">
        <v>816</v>
      </c>
      <c r="N1703" s="46">
        <v>3</v>
      </c>
      <c r="O1703" s="46">
        <v>2</v>
      </c>
      <c r="P1703" s="43" t="s">
        <v>1234</v>
      </c>
      <c r="Q1703" s="43" t="s">
        <v>1017</v>
      </c>
      <c r="R1703" s="43" t="s">
        <v>376</v>
      </c>
      <c r="S1703" s="43"/>
      <c r="T1703" s="43"/>
      <c r="U1703" s="43"/>
      <c r="V1703" s="43"/>
      <c r="W1703" s="43"/>
      <c r="X1703" s="43"/>
      <c r="Y1703" s="43"/>
      <c r="Z1703" s="43"/>
      <c r="AA1703" s="43"/>
      <c r="AB1703" s="43"/>
      <c r="AC1703" s="43"/>
      <c r="AD1703" s="43" t="s">
        <v>1037</v>
      </c>
      <c r="AE1703" s="43">
        <v>1</v>
      </c>
      <c r="AF1703" s="43">
        <v>0</v>
      </c>
      <c r="AG1703" s="43">
        <v>0</v>
      </c>
      <c r="AH1703" s="43"/>
      <c r="AI1703" s="43"/>
      <c r="AJ1703" s="43"/>
      <c r="AK1703" s="43"/>
      <c r="AL1703" s="43"/>
      <c r="AM1703" s="43"/>
      <c r="AN1703" s="43"/>
      <c r="AO1703" s="43" t="s">
        <v>658</v>
      </c>
      <c r="AP1703" s="43"/>
      <c r="AQ1703" s="43">
        <v>2</v>
      </c>
      <c r="AR1703" s="43"/>
      <c r="AS1703" s="43"/>
      <c r="AT1703" s="43"/>
      <c r="AU1703" s="43" t="s">
        <v>376</v>
      </c>
      <c r="AV1703" s="43"/>
      <c r="AW1703" s="43" t="s">
        <v>30</v>
      </c>
      <c r="AX1703" s="43"/>
      <c r="AY1703" s="43"/>
      <c r="AZ1703" s="43" t="s">
        <v>30</v>
      </c>
      <c r="BA1703" s="43"/>
      <c r="BB1703" s="48"/>
      <c r="BC1703" s="43"/>
      <c r="BD1703" s="43"/>
      <c r="BE1703" s="43"/>
      <c r="BF1703" s="43">
        <v>1</v>
      </c>
      <c r="BG1703" s="43">
        <v>1</v>
      </c>
      <c r="BH1703" s="43">
        <v>1</v>
      </c>
      <c r="BI1703" s="43" t="s">
        <v>587</v>
      </c>
      <c r="BJ1703" s="43" t="s">
        <v>816</v>
      </c>
      <c r="BK1703" s="43">
        <v>2026</v>
      </c>
      <c r="BL1703" s="43" t="str">
        <f t="shared" si="154"/>
        <v>2026Arsenal</v>
      </c>
      <c r="BM1703" s="43" t="s">
        <v>816</v>
      </c>
      <c r="BN1703" s="43"/>
      <c r="BO1703" s="43"/>
      <c r="BP1703" s="43"/>
      <c r="BQ1703" s="43"/>
      <c r="BR1703" s="43"/>
      <c r="BS1703" s="43"/>
      <c r="BT1703" s="43"/>
      <c r="BU1703" s="43"/>
      <c r="BV1703" s="43" t="s">
        <v>376</v>
      </c>
      <c r="BW1703" s="43" t="s">
        <v>376</v>
      </c>
      <c r="BX1703" s="43"/>
      <c r="BY1703" s="43"/>
      <c r="BZ1703" s="43"/>
      <c r="CA1703" s="43"/>
      <c r="CB1703" s="88" t="str">
        <f t="shared" si="155"/>
        <v>20260114</v>
      </c>
    </row>
    <row r="1704" spans="1:80" s="47" customFormat="1" ht="13.35" customHeight="1" x14ac:dyDescent="0.2">
      <c r="A1704" s="47">
        <f t="shared" si="156"/>
        <v>2</v>
      </c>
      <c r="B1704" s="43">
        <f t="shared" si="157"/>
        <v>3</v>
      </c>
      <c r="C1704" s="43">
        <v>2026</v>
      </c>
      <c r="D1704" s="43" t="s">
        <v>658</v>
      </c>
      <c r="E1704" s="43" t="s">
        <v>150</v>
      </c>
      <c r="F1704" s="43" t="s">
        <v>1327</v>
      </c>
      <c r="G1704" s="43"/>
      <c r="H1704" s="43" t="s">
        <v>1011</v>
      </c>
      <c r="I1704" s="43">
        <v>2</v>
      </c>
      <c r="J1704" s="61">
        <v>46056</v>
      </c>
      <c r="K1704" s="43" t="s">
        <v>587</v>
      </c>
      <c r="L1704" s="43" t="s">
        <v>3</v>
      </c>
      <c r="M1704" s="43" t="s">
        <v>816</v>
      </c>
      <c r="N1704" s="46">
        <v>1</v>
      </c>
      <c r="O1704" s="46">
        <v>0</v>
      </c>
      <c r="P1704" s="43" t="s">
        <v>1414</v>
      </c>
      <c r="Q1704" s="43" t="s">
        <v>1017</v>
      </c>
      <c r="R1704" s="43" t="s">
        <v>376</v>
      </c>
      <c r="S1704" s="43"/>
      <c r="T1704" s="43"/>
      <c r="U1704" s="43"/>
      <c r="V1704" s="43"/>
      <c r="W1704" s="43"/>
      <c r="X1704" s="43"/>
      <c r="Y1704" s="43"/>
      <c r="Z1704" s="43"/>
      <c r="AA1704" s="43"/>
      <c r="AB1704" s="43"/>
      <c r="AC1704" s="43"/>
      <c r="AD1704" s="43" t="s">
        <v>1033</v>
      </c>
      <c r="AE1704" s="43">
        <v>1</v>
      </c>
      <c r="AF1704" s="43">
        <v>0</v>
      </c>
      <c r="AG1704" s="43">
        <v>0</v>
      </c>
      <c r="AH1704" s="43"/>
      <c r="AI1704" s="43"/>
      <c r="AJ1704" s="43"/>
      <c r="AK1704" s="43"/>
      <c r="AL1704" s="43"/>
      <c r="AM1704" s="43"/>
      <c r="AN1704" s="43"/>
      <c r="AO1704" s="43" t="s">
        <v>658</v>
      </c>
      <c r="AP1704" s="43"/>
      <c r="AQ1704" s="43">
        <v>2</v>
      </c>
      <c r="AR1704" s="43"/>
      <c r="AS1704" s="43"/>
      <c r="AT1704" s="43"/>
      <c r="AU1704" s="43" t="s">
        <v>376</v>
      </c>
      <c r="AV1704" s="43"/>
      <c r="AW1704" s="43" t="s">
        <v>30</v>
      </c>
      <c r="AX1704" s="43"/>
      <c r="AY1704" s="43"/>
      <c r="AZ1704" s="43" t="s">
        <v>30</v>
      </c>
      <c r="BA1704" s="43"/>
      <c r="BB1704" s="48"/>
      <c r="BC1704" s="43"/>
      <c r="BD1704" s="43"/>
      <c r="BE1704" s="43"/>
      <c r="BF1704" s="43">
        <v>1</v>
      </c>
      <c r="BG1704" s="43">
        <v>1</v>
      </c>
      <c r="BH1704" s="43">
        <v>1</v>
      </c>
      <c r="BI1704" s="43" t="s">
        <v>587</v>
      </c>
      <c r="BJ1704" s="43" t="s">
        <v>816</v>
      </c>
      <c r="BK1704" s="43">
        <v>2026</v>
      </c>
      <c r="BL1704" s="43" t="str">
        <f t="shared" si="154"/>
        <v>2026Arsenal</v>
      </c>
      <c r="BM1704" s="43" t="s">
        <v>587</v>
      </c>
      <c r="BN1704" s="43"/>
      <c r="BO1704" s="43"/>
      <c r="BP1704" s="43"/>
      <c r="BQ1704" s="43"/>
      <c r="BR1704" s="43"/>
      <c r="BS1704" s="43"/>
      <c r="BT1704" s="43"/>
      <c r="BU1704" s="43"/>
      <c r="BV1704" s="43" t="s">
        <v>376</v>
      </c>
      <c r="BW1704" s="43" t="s">
        <v>376</v>
      </c>
      <c r="BX1704" s="43"/>
      <c r="BY1704" s="43"/>
      <c r="BZ1704" s="43"/>
      <c r="CA1704" s="43"/>
      <c r="CB1704" s="88" t="str">
        <f t="shared" si="155"/>
        <v>20260203</v>
      </c>
    </row>
    <row r="1705" spans="1:80" s="47" customFormat="1" ht="13.35" customHeight="1" x14ac:dyDescent="0.2">
      <c r="A1705" s="47">
        <f t="shared" si="156"/>
        <v>2</v>
      </c>
      <c r="B1705" s="43">
        <f t="shared" si="157"/>
        <v>3</v>
      </c>
      <c r="C1705" s="43">
        <v>2026</v>
      </c>
      <c r="D1705" s="43" t="s">
        <v>658</v>
      </c>
      <c r="E1705" s="43" t="s">
        <v>150</v>
      </c>
      <c r="F1705" s="43" t="s">
        <v>1327</v>
      </c>
      <c r="G1705" s="43"/>
      <c r="H1705" s="43" t="s">
        <v>1011</v>
      </c>
      <c r="I1705" s="43">
        <v>2</v>
      </c>
      <c r="J1705" s="61">
        <v>46056</v>
      </c>
      <c r="K1705" s="43" t="s">
        <v>816</v>
      </c>
      <c r="L1705" s="43" t="s">
        <v>4</v>
      </c>
      <c r="M1705" s="43" t="s">
        <v>587</v>
      </c>
      <c r="N1705" s="46">
        <v>0</v>
      </c>
      <c r="O1705" s="46">
        <v>1</v>
      </c>
      <c r="P1705" s="43" t="s">
        <v>1414</v>
      </c>
      <c r="Q1705" s="43" t="s">
        <v>1017</v>
      </c>
      <c r="R1705" s="43" t="s">
        <v>376</v>
      </c>
      <c r="S1705" s="43"/>
      <c r="T1705" s="43"/>
      <c r="U1705" s="43"/>
      <c r="V1705" s="43"/>
      <c r="W1705" s="43"/>
      <c r="X1705" s="43"/>
      <c r="Y1705" s="43"/>
      <c r="Z1705" s="43"/>
      <c r="AA1705" s="43"/>
      <c r="AB1705" s="43"/>
      <c r="AC1705" s="43"/>
      <c r="AD1705" s="43" t="s">
        <v>1037</v>
      </c>
      <c r="AE1705" s="43">
        <v>0</v>
      </c>
      <c r="AF1705" s="43">
        <v>0</v>
      </c>
      <c r="AG1705" s="43">
        <v>1</v>
      </c>
      <c r="AH1705" s="43"/>
      <c r="AI1705" s="43"/>
      <c r="AJ1705" s="43"/>
      <c r="AK1705" s="43"/>
      <c r="AL1705" s="43"/>
      <c r="AM1705" s="43"/>
      <c r="AN1705" s="43"/>
      <c r="AO1705" s="43" t="s">
        <v>658</v>
      </c>
      <c r="AP1705" s="43"/>
      <c r="AQ1705" s="43">
        <v>2</v>
      </c>
      <c r="AR1705" s="43"/>
      <c r="AS1705" s="43"/>
      <c r="AT1705" s="43"/>
      <c r="AU1705" s="43" t="s">
        <v>376</v>
      </c>
      <c r="AV1705" s="43"/>
      <c r="AW1705" s="43" t="s">
        <v>30</v>
      </c>
      <c r="AX1705" s="43"/>
      <c r="AY1705" s="43"/>
      <c r="AZ1705" s="43" t="s">
        <v>30</v>
      </c>
      <c r="BA1705" s="43"/>
      <c r="BB1705" s="48"/>
      <c r="BC1705" s="43"/>
      <c r="BD1705" s="43"/>
      <c r="BE1705" s="43"/>
      <c r="BF1705" s="43">
        <v>1</v>
      </c>
      <c r="BG1705" s="43">
        <v>1</v>
      </c>
      <c r="BH1705" s="43">
        <v>1</v>
      </c>
      <c r="BI1705" s="43" t="s">
        <v>816</v>
      </c>
      <c r="BJ1705" s="43" t="s">
        <v>587</v>
      </c>
      <c r="BK1705" s="43">
        <v>2026</v>
      </c>
      <c r="BL1705" s="43" t="str">
        <f t="shared" si="154"/>
        <v>2026Chelsea</v>
      </c>
      <c r="BM1705" s="43" t="s">
        <v>587</v>
      </c>
      <c r="BN1705" s="43"/>
      <c r="BO1705" s="43"/>
      <c r="BP1705" s="43"/>
      <c r="BQ1705" s="43"/>
      <c r="BR1705" s="43"/>
      <c r="BS1705" s="43"/>
      <c r="BT1705" s="43"/>
      <c r="BU1705" s="43"/>
      <c r="BV1705" s="43" t="s">
        <v>376</v>
      </c>
      <c r="BW1705" s="43" t="s">
        <v>376</v>
      </c>
      <c r="BX1705" s="43"/>
      <c r="BY1705" s="43"/>
      <c r="BZ1705" s="43"/>
      <c r="CA1705" s="43"/>
      <c r="CB1705" s="88" t="str">
        <f t="shared" si="155"/>
        <v>20260203</v>
      </c>
    </row>
    <row r="1706" spans="1:80" s="47" customFormat="1" ht="13.35" customHeight="1" x14ac:dyDescent="0.2">
      <c r="A1706" s="47">
        <f t="shared" si="156"/>
        <v>2</v>
      </c>
      <c r="B1706" s="43">
        <f t="shared" si="157"/>
        <v>4</v>
      </c>
      <c r="C1706" s="43">
        <v>2026</v>
      </c>
      <c r="D1706" s="43" t="s">
        <v>658</v>
      </c>
      <c r="E1706" s="43" t="s">
        <v>150</v>
      </c>
      <c r="F1706" s="43" t="s">
        <v>1327</v>
      </c>
      <c r="G1706" s="43"/>
      <c r="H1706" s="43" t="s">
        <v>1011</v>
      </c>
      <c r="I1706" s="43">
        <v>2</v>
      </c>
      <c r="J1706" s="61">
        <v>46057</v>
      </c>
      <c r="K1706" s="43" t="s">
        <v>823</v>
      </c>
      <c r="L1706" s="43" t="s">
        <v>3</v>
      </c>
      <c r="M1706" s="43" t="s">
        <v>805</v>
      </c>
      <c r="N1706" s="46">
        <v>3</v>
      </c>
      <c r="O1706" s="46">
        <v>1</v>
      </c>
      <c r="P1706" s="43" t="s">
        <v>1420</v>
      </c>
      <c r="Q1706" s="43" t="s">
        <v>1101</v>
      </c>
      <c r="R1706" s="43" t="s">
        <v>376</v>
      </c>
      <c r="S1706" s="43"/>
      <c r="T1706" s="43"/>
      <c r="U1706" s="43"/>
      <c r="V1706" s="43"/>
      <c r="W1706" s="43"/>
      <c r="X1706" s="43"/>
      <c r="Y1706" s="43"/>
      <c r="Z1706" s="43"/>
      <c r="AA1706" s="43"/>
      <c r="AB1706" s="43"/>
      <c r="AC1706" s="43"/>
      <c r="AD1706" s="43" t="s">
        <v>1033</v>
      </c>
      <c r="AE1706" s="43">
        <v>1</v>
      </c>
      <c r="AF1706" s="43">
        <v>0</v>
      </c>
      <c r="AG1706" s="43">
        <v>0</v>
      </c>
      <c r="AH1706" s="43"/>
      <c r="AI1706" s="43"/>
      <c r="AJ1706" s="43"/>
      <c r="AK1706" s="43"/>
      <c r="AL1706" s="43"/>
      <c r="AM1706" s="43"/>
      <c r="AN1706" s="43"/>
      <c r="AO1706" s="43" t="s">
        <v>658</v>
      </c>
      <c r="AP1706" s="43"/>
      <c r="AQ1706" s="43">
        <v>2</v>
      </c>
      <c r="AR1706" s="43"/>
      <c r="AS1706" s="43"/>
      <c r="AT1706" s="43"/>
      <c r="AU1706" s="43" t="s">
        <v>376</v>
      </c>
      <c r="AV1706" s="43"/>
      <c r="AW1706" s="43" t="s">
        <v>30</v>
      </c>
      <c r="AX1706" s="43"/>
      <c r="AY1706" s="43"/>
      <c r="AZ1706" s="43" t="s">
        <v>30</v>
      </c>
      <c r="BA1706" s="43"/>
      <c r="BB1706" s="48"/>
      <c r="BC1706" s="43"/>
      <c r="BD1706" s="43"/>
      <c r="BE1706" s="43"/>
      <c r="BF1706" s="43">
        <v>1</v>
      </c>
      <c r="BG1706" s="43">
        <v>1</v>
      </c>
      <c r="BH1706" s="43">
        <v>1</v>
      </c>
      <c r="BI1706" s="43" t="s">
        <v>823</v>
      </c>
      <c r="BJ1706" s="43" t="s">
        <v>805</v>
      </c>
      <c r="BK1706" s="43">
        <v>2026</v>
      </c>
      <c r="BL1706" s="43" t="str">
        <f t="shared" si="154"/>
        <v>2026Manchester City</v>
      </c>
      <c r="BM1706" s="43" t="s">
        <v>823</v>
      </c>
      <c r="BN1706" s="43"/>
      <c r="BO1706" s="43"/>
      <c r="BP1706" s="43"/>
      <c r="BQ1706" s="43"/>
      <c r="BR1706" s="43"/>
      <c r="BS1706" s="43"/>
      <c r="BT1706" s="43"/>
      <c r="BU1706" s="43"/>
      <c r="BV1706" s="43" t="s">
        <v>376</v>
      </c>
      <c r="BW1706" s="43" t="s">
        <v>376</v>
      </c>
      <c r="BX1706" s="43"/>
      <c r="BY1706" s="43"/>
      <c r="BZ1706" s="43"/>
      <c r="CA1706" s="43"/>
      <c r="CB1706" s="88" t="str">
        <f t="shared" si="155"/>
        <v>20260204</v>
      </c>
    </row>
    <row r="1707" spans="1:80" s="47" customFormat="1" ht="13.35" customHeight="1" x14ac:dyDescent="0.2">
      <c r="A1707" s="47">
        <f t="shared" si="156"/>
        <v>2</v>
      </c>
      <c r="B1707" s="43">
        <f t="shared" si="157"/>
        <v>4</v>
      </c>
      <c r="C1707" s="43">
        <v>2026</v>
      </c>
      <c r="D1707" s="43" t="s">
        <v>658</v>
      </c>
      <c r="E1707" s="43" t="s">
        <v>150</v>
      </c>
      <c r="F1707" s="43" t="s">
        <v>1327</v>
      </c>
      <c r="G1707" s="43"/>
      <c r="H1707" s="43" t="s">
        <v>1011</v>
      </c>
      <c r="I1707" s="43">
        <v>2</v>
      </c>
      <c r="J1707" s="61">
        <v>46057</v>
      </c>
      <c r="K1707" s="43" t="s">
        <v>805</v>
      </c>
      <c r="L1707" s="43" t="s">
        <v>4</v>
      </c>
      <c r="M1707" s="43" t="s">
        <v>823</v>
      </c>
      <c r="N1707" s="46">
        <v>1</v>
      </c>
      <c r="O1707" s="46">
        <v>3</v>
      </c>
      <c r="P1707" s="43" t="s">
        <v>1420</v>
      </c>
      <c r="Q1707" s="43" t="s">
        <v>1101</v>
      </c>
      <c r="R1707" s="43" t="s">
        <v>376</v>
      </c>
      <c r="S1707" s="43"/>
      <c r="T1707" s="43"/>
      <c r="U1707" s="43"/>
      <c r="V1707" s="43"/>
      <c r="W1707" s="43"/>
      <c r="X1707" s="43"/>
      <c r="Y1707" s="43"/>
      <c r="Z1707" s="43"/>
      <c r="AA1707" s="43"/>
      <c r="AB1707" s="43"/>
      <c r="AC1707" s="43"/>
      <c r="AD1707" s="43" t="s">
        <v>1037</v>
      </c>
      <c r="AE1707" s="43">
        <v>0</v>
      </c>
      <c r="AF1707" s="43">
        <v>0</v>
      </c>
      <c r="AG1707" s="43">
        <v>1</v>
      </c>
      <c r="AH1707" s="43"/>
      <c r="AI1707" s="43"/>
      <c r="AJ1707" s="43"/>
      <c r="AK1707" s="43"/>
      <c r="AL1707" s="43"/>
      <c r="AM1707" s="43"/>
      <c r="AN1707" s="43"/>
      <c r="AO1707" s="43" t="s">
        <v>658</v>
      </c>
      <c r="AP1707" s="43"/>
      <c r="AQ1707" s="43">
        <v>2</v>
      </c>
      <c r="AR1707" s="43"/>
      <c r="AS1707" s="43"/>
      <c r="AT1707" s="43"/>
      <c r="AU1707" s="43" t="s">
        <v>376</v>
      </c>
      <c r="AV1707" s="43"/>
      <c r="AW1707" s="43" t="s">
        <v>30</v>
      </c>
      <c r="AX1707" s="43"/>
      <c r="AY1707" s="43"/>
      <c r="AZ1707" s="43" t="s">
        <v>30</v>
      </c>
      <c r="BA1707" s="43"/>
      <c r="BB1707" s="48"/>
      <c r="BC1707" s="43"/>
      <c r="BD1707" s="43"/>
      <c r="BE1707" s="43"/>
      <c r="BF1707" s="43">
        <v>1</v>
      </c>
      <c r="BG1707" s="43">
        <v>1</v>
      </c>
      <c r="BH1707" s="43">
        <v>1</v>
      </c>
      <c r="BI1707" s="43" t="s">
        <v>805</v>
      </c>
      <c r="BJ1707" s="43" t="s">
        <v>823</v>
      </c>
      <c r="BK1707" s="43">
        <v>2026</v>
      </c>
      <c r="BL1707" s="43" t="str">
        <f t="shared" si="154"/>
        <v>2026Newcastle United</v>
      </c>
      <c r="BM1707" s="43" t="s">
        <v>823</v>
      </c>
      <c r="BN1707" s="43"/>
      <c r="BO1707" s="43"/>
      <c r="BP1707" s="43"/>
      <c r="BQ1707" s="43"/>
      <c r="BR1707" s="43"/>
      <c r="BS1707" s="43"/>
      <c r="BT1707" s="43"/>
      <c r="BU1707" s="43"/>
      <c r="BV1707" s="43" t="s">
        <v>376</v>
      </c>
      <c r="BW1707" s="43" t="s">
        <v>376</v>
      </c>
      <c r="BX1707" s="43"/>
      <c r="BY1707" s="43"/>
      <c r="BZ1707" s="43"/>
      <c r="CA1707" s="43"/>
      <c r="CB1707" s="88" t="str">
        <f t="shared" si="155"/>
        <v>20260204</v>
      </c>
    </row>
    <row r="1708" spans="1:80" s="47" customFormat="1" ht="13.35" customHeight="1" x14ac:dyDescent="0.2">
      <c r="A1708" s="47">
        <f t="shared" si="156"/>
        <v>3</v>
      </c>
      <c r="B1708" s="43">
        <f t="shared" si="157"/>
        <v>22</v>
      </c>
      <c r="C1708" s="43">
        <v>2026</v>
      </c>
      <c r="D1708" s="43" t="s">
        <v>658</v>
      </c>
      <c r="E1708" s="43" t="s">
        <v>150</v>
      </c>
      <c r="F1708" s="43" t="s">
        <v>1327</v>
      </c>
      <c r="G1708" s="43"/>
      <c r="H1708" s="43" t="s">
        <v>40</v>
      </c>
      <c r="I1708" s="43"/>
      <c r="J1708" s="61">
        <v>46103</v>
      </c>
      <c r="K1708" s="43" t="s">
        <v>823</v>
      </c>
      <c r="L1708" s="43" t="s">
        <v>3</v>
      </c>
      <c r="M1708" s="43" t="s">
        <v>587</v>
      </c>
      <c r="N1708" s="46">
        <v>2</v>
      </c>
      <c r="O1708" s="46">
        <v>0</v>
      </c>
      <c r="P1708" s="43" t="s">
        <v>1415</v>
      </c>
      <c r="Q1708" s="43" t="s">
        <v>1017</v>
      </c>
      <c r="R1708" s="43" t="s">
        <v>376</v>
      </c>
      <c r="S1708" s="43"/>
      <c r="T1708" s="43"/>
      <c r="U1708" s="43"/>
      <c r="V1708" s="43"/>
      <c r="W1708" s="43"/>
      <c r="X1708" s="43"/>
      <c r="Y1708" s="43"/>
      <c r="Z1708" s="43"/>
      <c r="AA1708" s="43"/>
      <c r="AB1708" s="43"/>
      <c r="AC1708" s="43"/>
      <c r="AD1708" s="43"/>
      <c r="AE1708" s="43">
        <v>1</v>
      </c>
      <c r="AF1708" s="43">
        <v>0</v>
      </c>
      <c r="AG1708" s="43">
        <v>0</v>
      </c>
      <c r="AH1708" s="43"/>
      <c r="AI1708" s="43"/>
      <c r="AJ1708" s="43"/>
      <c r="AK1708" s="43"/>
      <c r="AL1708" s="43"/>
      <c r="AM1708" s="43"/>
      <c r="AN1708" s="43"/>
      <c r="AO1708" s="43" t="s">
        <v>658</v>
      </c>
      <c r="AP1708" s="43"/>
      <c r="AQ1708" s="43">
        <v>1</v>
      </c>
      <c r="AR1708" s="43"/>
      <c r="AS1708" s="43"/>
      <c r="AT1708" s="43"/>
      <c r="AU1708" s="43" t="s">
        <v>376</v>
      </c>
      <c r="AV1708" s="43"/>
      <c r="AW1708" s="43" t="s">
        <v>30</v>
      </c>
      <c r="AX1708" s="43"/>
      <c r="AY1708" s="43"/>
      <c r="AZ1708" s="43" t="s">
        <v>30</v>
      </c>
      <c r="BA1708" s="43"/>
      <c r="BB1708" s="48" t="s">
        <v>30</v>
      </c>
      <c r="BC1708" s="43" t="s">
        <v>30</v>
      </c>
      <c r="BD1708" s="43"/>
      <c r="BE1708" s="43"/>
      <c r="BF1708" s="43">
        <v>1</v>
      </c>
      <c r="BG1708" s="43">
        <v>1</v>
      </c>
      <c r="BH1708" s="43">
        <v>1</v>
      </c>
      <c r="BI1708" s="43" t="s">
        <v>823</v>
      </c>
      <c r="BJ1708" s="43" t="s">
        <v>587</v>
      </c>
      <c r="BK1708" s="43">
        <v>2026</v>
      </c>
      <c r="BL1708" s="43" t="str">
        <f t="shared" si="154"/>
        <v>2026Manchester City</v>
      </c>
      <c r="BM1708" s="43" t="s">
        <v>1017</v>
      </c>
      <c r="BN1708" s="43"/>
      <c r="BO1708" s="43"/>
      <c r="BP1708" s="43"/>
      <c r="BQ1708" s="43"/>
      <c r="BR1708" s="43"/>
      <c r="BS1708" s="43"/>
      <c r="BT1708" s="43"/>
      <c r="BU1708" s="43"/>
      <c r="BV1708" s="43" t="s">
        <v>376</v>
      </c>
      <c r="BW1708" s="43" t="s">
        <v>376</v>
      </c>
      <c r="BX1708" s="43"/>
      <c r="BY1708" s="43"/>
      <c r="BZ1708" s="43"/>
      <c r="CA1708" s="43"/>
      <c r="CB1708" s="88" t="str">
        <f t="shared" si="155"/>
        <v>20260322</v>
      </c>
    </row>
    <row r="1709" spans="1:80" s="47" customFormat="1" ht="13.35" customHeight="1" x14ac:dyDescent="0.2">
      <c r="A1709" s="47">
        <f t="shared" si="156"/>
        <v>3</v>
      </c>
      <c r="B1709" s="43">
        <f t="shared" si="157"/>
        <v>22</v>
      </c>
      <c r="C1709" s="43">
        <v>2026</v>
      </c>
      <c r="D1709" s="43" t="s">
        <v>658</v>
      </c>
      <c r="E1709" s="43" t="s">
        <v>150</v>
      </c>
      <c r="F1709" s="43" t="s">
        <v>1327</v>
      </c>
      <c r="G1709" s="43"/>
      <c r="H1709" s="43" t="s">
        <v>40</v>
      </c>
      <c r="I1709" s="43"/>
      <c r="J1709" s="61">
        <v>46103</v>
      </c>
      <c r="K1709" s="43" t="s">
        <v>587</v>
      </c>
      <c r="L1709" s="43" t="s">
        <v>4</v>
      </c>
      <c r="M1709" s="43" t="s">
        <v>823</v>
      </c>
      <c r="N1709" s="46">
        <v>0</v>
      </c>
      <c r="O1709" s="46">
        <v>2</v>
      </c>
      <c r="P1709" s="43" t="s">
        <v>1415</v>
      </c>
      <c r="Q1709" s="43" t="s">
        <v>1017</v>
      </c>
      <c r="R1709" s="43" t="s">
        <v>376</v>
      </c>
      <c r="S1709" s="43"/>
      <c r="T1709" s="43"/>
      <c r="U1709" s="43"/>
      <c r="V1709" s="43"/>
      <c r="W1709" s="43"/>
      <c r="X1709" s="43"/>
      <c r="Y1709" s="43"/>
      <c r="Z1709" s="43"/>
      <c r="AA1709" s="43"/>
      <c r="AB1709" s="43"/>
      <c r="AC1709" s="43"/>
      <c r="AD1709" s="43"/>
      <c r="AE1709" s="43">
        <v>0</v>
      </c>
      <c r="AF1709" s="43">
        <v>0</v>
      </c>
      <c r="AG1709" s="43">
        <v>1</v>
      </c>
      <c r="AH1709" s="43"/>
      <c r="AI1709" s="43"/>
      <c r="AJ1709" s="43"/>
      <c r="AK1709" s="43"/>
      <c r="AL1709" s="43"/>
      <c r="AM1709" s="43"/>
      <c r="AN1709" s="43"/>
      <c r="AO1709" s="43" t="s">
        <v>658</v>
      </c>
      <c r="AP1709" s="43"/>
      <c r="AQ1709" s="43">
        <v>1</v>
      </c>
      <c r="AR1709" s="43"/>
      <c r="AS1709" s="43"/>
      <c r="AT1709" s="43"/>
      <c r="AU1709" s="43" t="s">
        <v>376</v>
      </c>
      <c r="AV1709" s="43"/>
      <c r="AW1709" s="43" t="s">
        <v>30</v>
      </c>
      <c r="AX1709" s="43"/>
      <c r="AY1709" s="43"/>
      <c r="AZ1709" s="43" t="s">
        <v>30</v>
      </c>
      <c r="BA1709" s="43"/>
      <c r="BB1709" s="48"/>
      <c r="BC1709" s="43" t="s">
        <v>30</v>
      </c>
      <c r="BD1709" s="43"/>
      <c r="BE1709" s="43"/>
      <c r="BF1709" s="43">
        <v>1</v>
      </c>
      <c r="BG1709" s="43">
        <v>1</v>
      </c>
      <c r="BH1709" s="43">
        <v>1</v>
      </c>
      <c r="BI1709" s="43" t="s">
        <v>587</v>
      </c>
      <c r="BJ1709" s="43" t="s">
        <v>823</v>
      </c>
      <c r="BK1709" s="43">
        <v>2026</v>
      </c>
      <c r="BL1709" s="43" t="str">
        <f t="shared" si="154"/>
        <v>2026Arsenal</v>
      </c>
      <c r="BM1709" s="43" t="s">
        <v>1017</v>
      </c>
      <c r="BN1709" s="43"/>
      <c r="BO1709" s="43"/>
      <c r="BP1709" s="43"/>
      <c r="BQ1709" s="43"/>
      <c r="BR1709" s="43"/>
      <c r="BS1709" s="43"/>
      <c r="BT1709" s="43"/>
      <c r="BU1709" s="43"/>
      <c r="BV1709" s="43" t="s">
        <v>376</v>
      </c>
      <c r="BW1709" s="43" t="s">
        <v>376</v>
      </c>
      <c r="BX1709" s="43"/>
      <c r="BY1709" s="43"/>
      <c r="BZ1709" s="43"/>
      <c r="CA1709" s="43"/>
      <c r="CB1709" s="88" t="str">
        <f t="shared" si="155"/>
        <v>20260322</v>
      </c>
    </row>
    <row r="1710" spans="1:80" s="47" customFormat="1" ht="13.35" customHeight="1" x14ac:dyDescent="0.2">
      <c r="A1710" s="47">
        <f t="shared" si="156"/>
        <v>4</v>
      </c>
      <c r="B1710" s="43">
        <f t="shared" si="157"/>
        <v>25</v>
      </c>
      <c r="C1710" s="43">
        <v>2026</v>
      </c>
      <c r="D1710" s="43" t="s">
        <v>658</v>
      </c>
      <c r="E1710" s="43" t="s">
        <v>150</v>
      </c>
      <c r="F1710" s="43" t="s">
        <v>1010</v>
      </c>
      <c r="G1710" s="43"/>
      <c r="H1710" s="43" t="s">
        <v>1011</v>
      </c>
      <c r="I1710" s="43"/>
      <c r="J1710" s="61">
        <v>46137</v>
      </c>
      <c r="K1710" s="43" t="s">
        <v>816</v>
      </c>
      <c r="L1710" s="43" t="s">
        <v>3</v>
      </c>
      <c r="M1710" s="43" t="s">
        <v>794</v>
      </c>
      <c r="N1710" s="46">
        <v>1</v>
      </c>
      <c r="O1710" s="46">
        <v>0</v>
      </c>
      <c r="P1710" s="43" t="s">
        <v>1415</v>
      </c>
      <c r="Q1710" s="43" t="s">
        <v>1017</v>
      </c>
      <c r="R1710" s="43" t="s">
        <v>376</v>
      </c>
      <c r="S1710" s="43"/>
      <c r="T1710" s="43"/>
      <c r="U1710" s="43"/>
      <c r="V1710" s="43"/>
      <c r="W1710" s="43"/>
      <c r="X1710" s="43"/>
      <c r="Y1710" s="43"/>
      <c r="Z1710" s="43"/>
      <c r="AA1710" s="43"/>
      <c r="AB1710" s="43"/>
      <c r="AC1710" s="43"/>
      <c r="AD1710" s="43"/>
      <c r="AE1710" s="43">
        <v>1</v>
      </c>
      <c r="AF1710" s="43">
        <v>0</v>
      </c>
      <c r="AG1710" s="43">
        <v>0</v>
      </c>
      <c r="AH1710" s="43"/>
      <c r="AI1710" s="43"/>
      <c r="AJ1710" s="43"/>
      <c r="AK1710" s="43"/>
      <c r="AL1710" s="43"/>
      <c r="AM1710" s="43"/>
      <c r="AN1710" s="43"/>
      <c r="AO1710" s="43" t="s">
        <v>658</v>
      </c>
      <c r="AP1710" s="43"/>
      <c r="AQ1710" s="43">
        <v>2</v>
      </c>
      <c r="AR1710" s="43"/>
      <c r="AS1710" s="43"/>
      <c r="AT1710" s="43"/>
      <c r="AU1710" s="43" t="s">
        <v>376</v>
      </c>
      <c r="AV1710" s="43"/>
      <c r="AW1710" s="43" t="s">
        <v>30</v>
      </c>
      <c r="AX1710" s="43"/>
      <c r="AY1710" s="43" t="s">
        <v>30</v>
      </c>
      <c r="AZ1710" s="43"/>
      <c r="BA1710" s="43"/>
      <c r="BB1710" s="48"/>
      <c r="BC1710" s="43"/>
      <c r="BD1710" s="43"/>
      <c r="BE1710" s="43"/>
      <c r="BF1710" s="43">
        <v>1</v>
      </c>
      <c r="BG1710" s="43">
        <v>1</v>
      </c>
      <c r="BH1710" s="43">
        <v>1</v>
      </c>
      <c r="BI1710" s="43" t="s">
        <v>816</v>
      </c>
      <c r="BJ1710" s="43" t="s">
        <v>794</v>
      </c>
      <c r="BK1710" s="43">
        <v>2026</v>
      </c>
      <c r="BL1710" s="43" t="str">
        <f t="shared" si="154"/>
        <v>2026Chelsea</v>
      </c>
      <c r="BM1710" s="43" t="s">
        <v>1017</v>
      </c>
      <c r="BN1710" s="43"/>
      <c r="BO1710" s="43"/>
      <c r="BP1710" s="43"/>
      <c r="BQ1710" s="43"/>
      <c r="BR1710" s="43"/>
      <c r="BS1710" s="43"/>
      <c r="BT1710" s="43"/>
      <c r="BU1710" s="43"/>
      <c r="BV1710" s="43" t="s">
        <v>376</v>
      </c>
      <c r="BW1710" s="43" t="s">
        <v>376</v>
      </c>
      <c r="BX1710" s="43"/>
      <c r="BY1710" s="43"/>
      <c r="BZ1710" s="43"/>
      <c r="CA1710" s="43"/>
      <c r="CB1710" s="88" t="str">
        <f t="shared" si="155"/>
        <v>20260425</v>
      </c>
    </row>
    <row r="1711" spans="1:80" s="47" customFormat="1" ht="13.35" customHeight="1" x14ac:dyDescent="0.2">
      <c r="A1711" s="47">
        <f t="shared" si="156"/>
        <v>4</v>
      </c>
      <c r="B1711" s="43">
        <f t="shared" si="157"/>
        <v>25</v>
      </c>
      <c r="C1711" s="43">
        <v>2026</v>
      </c>
      <c r="D1711" s="43" t="s">
        <v>658</v>
      </c>
      <c r="E1711" s="43" t="s">
        <v>150</v>
      </c>
      <c r="F1711" s="43" t="s">
        <v>1010</v>
      </c>
      <c r="G1711" s="43"/>
      <c r="H1711" s="43" t="s">
        <v>1011</v>
      </c>
      <c r="I1711" s="43"/>
      <c r="J1711" s="61">
        <v>46137</v>
      </c>
      <c r="K1711" s="43" t="s">
        <v>794</v>
      </c>
      <c r="L1711" s="43" t="s">
        <v>4</v>
      </c>
      <c r="M1711" s="43" t="s">
        <v>816</v>
      </c>
      <c r="N1711" s="46">
        <v>0</v>
      </c>
      <c r="O1711" s="46">
        <v>1</v>
      </c>
      <c r="P1711" s="43" t="s">
        <v>1415</v>
      </c>
      <c r="Q1711" s="43" t="s">
        <v>1017</v>
      </c>
      <c r="R1711" s="43" t="s">
        <v>376</v>
      </c>
      <c r="S1711" s="43"/>
      <c r="T1711" s="43"/>
      <c r="U1711" s="43"/>
      <c r="V1711" s="43"/>
      <c r="W1711" s="43"/>
      <c r="X1711" s="43"/>
      <c r="Y1711" s="43"/>
      <c r="Z1711" s="43"/>
      <c r="AA1711" s="43"/>
      <c r="AB1711" s="43"/>
      <c r="AC1711" s="43"/>
      <c r="AD1711" s="43"/>
      <c r="AE1711" s="43">
        <v>0</v>
      </c>
      <c r="AF1711" s="43">
        <v>0</v>
      </c>
      <c r="AG1711" s="43">
        <v>1</v>
      </c>
      <c r="AH1711" s="43"/>
      <c r="AI1711" s="43"/>
      <c r="AJ1711" s="43"/>
      <c r="AK1711" s="43"/>
      <c r="AL1711" s="43"/>
      <c r="AM1711" s="43"/>
      <c r="AN1711" s="43"/>
      <c r="AO1711" s="43" t="s">
        <v>658</v>
      </c>
      <c r="AP1711" s="43"/>
      <c r="AQ1711" s="43">
        <v>2</v>
      </c>
      <c r="AR1711" s="43"/>
      <c r="AS1711" s="43"/>
      <c r="AT1711" s="43"/>
      <c r="AU1711" s="43" t="s">
        <v>376</v>
      </c>
      <c r="AV1711" s="43"/>
      <c r="AW1711" s="43" t="s">
        <v>30</v>
      </c>
      <c r="AX1711" s="43"/>
      <c r="AY1711" s="43" t="s">
        <v>30</v>
      </c>
      <c r="AZ1711" s="43"/>
      <c r="BA1711" s="43"/>
      <c r="BB1711" s="48"/>
      <c r="BC1711" s="43"/>
      <c r="BD1711" s="43"/>
      <c r="BE1711" s="43"/>
      <c r="BF1711" s="43">
        <v>1</v>
      </c>
      <c r="BG1711" s="43">
        <v>1</v>
      </c>
      <c r="BH1711" s="43">
        <v>1</v>
      </c>
      <c r="BI1711" s="43" t="s">
        <v>794</v>
      </c>
      <c r="BJ1711" s="43" t="s">
        <v>816</v>
      </c>
      <c r="BK1711" s="43">
        <v>2026</v>
      </c>
      <c r="BL1711" s="43" t="str">
        <f t="shared" si="154"/>
        <v>2026Leeds United</v>
      </c>
      <c r="BM1711" s="43" t="s">
        <v>1017</v>
      </c>
      <c r="BN1711" s="43"/>
      <c r="BO1711" s="43"/>
      <c r="BP1711" s="43"/>
      <c r="BQ1711" s="43"/>
      <c r="BR1711" s="43"/>
      <c r="BS1711" s="43"/>
      <c r="BT1711" s="43"/>
      <c r="BU1711" s="43"/>
      <c r="BV1711" s="43" t="s">
        <v>376</v>
      </c>
      <c r="BW1711" s="43" t="s">
        <v>376</v>
      </c>
      <c r="BX1711" s="43"/>
      <c r="BY1711" s="43"/>
      <c r="BZ1711" s="43"/>
      <c r="CA1711" s="43"/>
      <c r="CB1711" s="88" t="str">
        <f t="shared" si="155"/>
        <v>20260425</v>
      </c>
    </row>
    <row r="1712" spans="1:80" s="47" customFormat="1" ht="13.35" customHeight="1" x14ac:dyDescent="0.2">
      <c r="A1712" s="47">
        <f t="shared" si="156"/>
        <v>4</v>
      </c>
      <c r="B1712" s="43">
        <f t="shared" si="157"/>
        <v>26</v>
      </c>
      <c r="C1712" s="43">
        <v>2026</v>
      </c>
      <c r="D1712" s="43" t="s">
        <v>658</v>
      </c>
      <c r="E1712" s="43" t="s">
        <v>150</v>
      </c>
      <c r="F1712" s="43" t="s">
        <v>1010</v>
      </c>
      <c r="G1712" s="43"/>
      <c r="H1712" s="43" t="s">
        <v>1011</v>
      </c>
      <c r="I1712" s="43"/>
      <c r="J1712" s="61">
        <v>46138</v>
      </c>
      <c r="K1712" s="43" t="s">
        <v>823</v>
      </c>
      <c r="L1712" s="43" t="s">
        <v>3</v>
      </c>
      <c r="M1712" s="43" t="s">
        <v>629</v>
      </c>
      <c r="N1712" s="46">
        <v>2</v>
      </c>
      <c r="O1712" s="46">
        <v>1</v>
      </c>
      <c r="P1712" s="43" t="s">
        <v>1415</v>
      </c>
      <c r="Q1712" s="43" t="s">
        <v>1017</v>
      </c>
      <c r="R1712" s="43" t="s">
        <v>376</v>
      </c>
      <c r="S1712" s="43"/>
      <c r="T1712" s="43"/>
      <c r="U1712" s="43"/>
      <c r="V1712" s="43"/>
      <c r="W1712" s="43"/>
      <c r="X1712" s="43"/>
      <c r="Y1712" s="43"/>
      <c r="Z1712" s="43"/>
      <c r="AA1712" s="43"/>
      <c r="AB1712" s="43"/>
      <c r="AC1712" s="43"/>
      <c r="AD1712" s="43"/>
      <c r="AE1712" s="43">
        <v>1</v>
      </c>
      <c r="AF1712" s="43">
        <v>0</v>
      </c>
      <c r="AG1712" s="43">
        <v>0</v>
      </c>
      <c r="AH1712" s="43"/>
      <c r="AI1712" s="43"/>
      <c r="AJ1712" s="43"/>
      <c r="AK1712" s="43"/>
      <c r="AL1712" s="43"/>
      <c r="AM1712" s="43"/>
      <c r="AN1712" s="43"/>
      <c r="AO1712" s="43" t="s">
        <v>658</v>
      </c>
      <c r="AP1712" s="43"/>
      <c r="AQ1712" s="43">
        <v>2</v>
      </c>
      <c r="AR1712" s="43"/>
      <c r="AS1712" s="43"/>
      <c r="AT1712" s="43"/>
      <c r="AU1712" s="43" t="s">
        <v>376</v>
      </c>
      <c r="AV1712" s="43"/>
      <c r="AW1712" s="43" t="s">
        <v>30</v>
      </c>
      <c r="AX1712" s="43"/>
      <c r="AY1712" s="43" t="s">
        <v>30</v>
      </c>
      <c r="AZ1712" s="43"/>
      <c r="BA1712" s="43"/>
      <c r="BB1712" s="48"/>
      <c r="BC1712" s="43"/>
      <c r="BD1712" s="43"/>
      <c r="BE1712" s="43"/>
      <c r="BF1712" s="43">
        <v>1</v>
      </c>
      <c r="BG1712" s="43">
        <v>1</v>
      </c>
      <c r="BH1712" s="43">
        <v>2</v>
      </c>
      <c r="BI1712" s="43" t="s">
        <v>823</v>
      </c>
      <c r="BJ1712" s="43" t="s">
        <v>629</v>
      </c>
      <c r="BK1712" s="43">
        <v>2026</v>
      </c>
      <c r="BL1712" s="43" t="str">
        <f t="shared" si="154"/>
        <v>2026Manchester City</v>
      </c>
      <c r="BM1712" s="43" t="s">
        <v>1017</v>
      </c>
      <c r="BN1712" s="43"/>
      <c r="BO1712" s="43"/>
      <c r="BP1712" s="43"/>
      <c r="BQ1712" s="43"/>
      <c r="BR1712" s="43"/>
      <c r="BS1712" s="43"/>
      <c r="BT1712" s="43"/>
      <c r="BU1712" s="43"/>
      <c r="BV1712" s="43" t="s">
        <v>376</v>
      </c>
      <c r="BW1712" s="43" t="s">
        <v>376</v>
      </c>
      <c r="BX1712" s="43"/>
      <c r="BY1712" s="43"/>
      <c r="BZ1712" s="43"/>
      <c r="CA1712" s="43"/>
      <c r="CB1712" s="88" t="str">
        <f t="shared" si="155"/>
        <v>20260426</v>
      </c>
    </row>
    <row r="1713" spans="1:80" s="47" customFormat="1" ht="13.35" customHeight="1" x14ac:dyDescent="0.2">
      <c r="A1713" s="47">
        <f t="shared" si="156"/>
        <v>4</v>
      </c>
      <c r="B1713" s="43">
        <f t="shared" si="157"/>
        <v>26</v>
      </c>
      <c r="C1713" s="43">
        <v>2026</v>
      </c>
      <c r="D1713" s="43" t="s">
        <v>658</v>
      </c>
      <c r="E1713" s="43" t="s">
        <v>150</v>
      </c>
      <c r="F1713" s="43" t="s">
        <v>1010</v>
      </c>
      <c r="G1713" s="43"/>
      <c r="H1713" s="43" t="s">
        <v>1011</v>
      </c>
      <c r="I1713" s="43"/>
      <c r="J1713" s="61">
        <v>46138</v>
      </c>
      <c r="K1713" s="43" t="s">
        <v>629</v>
      </c>
      <c r="L1713" s="43" t="s">
        <v>4</v>
      </c>
      <c r="M1713" s="43" t="s">
        <v>823</v>
      </c>
      <c r="N1713" s="46">
        <v>1</v>
      </c>
      <c r="O1713" s="46">
        <v>2</v>
      </c>
      <c r="P1713" s="43" t="s">
        <v>1415</v>
      </c>
      <c r="Q1713" s="43" t="s">
        <v>1017</v>
      </c>
      <c r="R1713" s="43" t="s">
        <v>376</v>
      </c>
      <c r="S1713" s="43"/>
      <c r="T1713" s="43"/>
      <c r="U1713" s="43"/>
      <c r="V1713" s="43"/>
      <c r="W1713" s="43"/>
      <c r="X1713" s="43"/>
      <c r="Y1713" s="43"/>
      <c r="Z1713" s="43"/>
      <c r="AA1713" s="43"/>
      <c r="AB1713" s="43"/>
      <c r="AC1713" s="43"/>
      <c r="AD1713" s="43"/>
      <c r="AE1713" s="43">
        <v>0</v>
      </c>
      <c r="AF1713" s="43">
        <v>0</v>
      </c>
      <c r="AG1713" s="43">
        <v>1</v>
      </c>
      <c r="AH1713" s="43"/>
      <c r="AI1713" s="43"/>
      <c r="AJ1713" s="43"/>
      <c r="AK1713" s="43"/>
      <c r="AL1713" s="43"/>
      <c r="AM1713" s="43"/>
      <c r="AN1713" s="43"/>
      <c r="AO1713" s="43" t="s">
        <v>658</v>
      </c>
      <c r="AP1713" s="43"/>
      <c r="AQ1713" s="43">
        <v>2</v>
      </c>
      <c r="AR1713" s="43"/>
      <c r="AS1713" s="43"/>
      <c r="AT1713" s="43"/>
      <c r="AU1713" s="43" t="s">
        <v>376</v>
      </c>
      <c r="AV1713" s="43"/>
      <c r="AW1713" s="43" t="s">
        <v>30</v>
      </c>
      <c r="AX1713" s="43"/>
      <c r="AY1713" s="43" t="s">
        <v>30</v>
      </c>
      <c r="AZ1713" s="43"/>
      <c r="BA1713" s="43"/>
      <c r="BB1713" s="48"/>
      <c r="BC1713" s="43"/>
      <c r="BD1713" s="43"/>
      <c r="BE1713" s="43"/>
      <c r="BF1713" s="43">
        <v>1</v>
      </c>
      <c r="BG1713" s="43">
        <v>2</v>
      </c>
      <c r="BH1713" s="43">
        <v>1</v>
      </c>
      <c r="BI1713" s="43" t="s">
        <v>629</v>
      </c>
      <c r="BJ1713" s="43" t="s">
        <v>823</v>
      </c>
      <c r="BK1713" s="43">
        <v>2026</v>
      </c>
      <c r="BL1713" s="43" t="str">
        <f t="shared" si="154"/>
        <v>2026Southampton</v>
      </c>
      <c r="BM1713" s="43" t="s">
        <v>1017</v>
      </c>
      <c r="BN1713" s="43"/>
      <c r="BO1713" s="43"/>
      <c r="BP1713" s="43"/>
      <c r="BQ1713" s="43"/>
      <c r="BR1713" s="43"/>
      <c r="BS1713" s="43"/>
      <c r="BT1713" s="43"/>
      <c r="BU1713" s="43"/>
      <c r="BV1713" s="43" t="s">
        <v>376</v>
      </c>
      <c r="BW1713" s="43" t="s">
        <v>376</v>
      </c>
      <c r="BX1713" s="43"/>
      <c r="BY1713" s="43"/>
      <c r="BZ1713" s="43"/>
      <c r="CA1713" s="43"/>
      <c r="CB1713" s="88" t="str">
        <f t="shared" si="155"/>
        <v>20260426</v>
      </c>
    </row>
    <row r="1714" spans="1:80" s="47" customFormat="1" ht="13.35" customHeight="1" x14ac:dyDescent="0.2">
      <c r="A1714" s="47">
        <f t="shared" si="156"/>
        <v>5</v>
      </c>
      <c r="B1714" s="43">
        <f t="shared" si="157"/>
        <v>16</v>
      </c>
      <c r="C1714" s="43">
        <v>2026</v>
      </c>
      <c r="D1714" s="43" t="s">
        <v>658</v>
      </c>
      <c r="E1714" s="43" t="s">
        <v>150</v>
      </c>
      <c r="F1714" s="43" t="s">
        <v>1010</v>
      </c>
      <c r="G1714" s="43"/>
      <c r="H1714" s="43" t="s">
        <v>40</v>
      </c>
      <c r="I1714" s="43"/>
      <c r="J1714" s="61">
        <v>46158</v>
      </c>
      <c r="K1714" s="43" t="s">
        <v>823</v>
      </c>
      <c r="L1714" s="43" t="s">
        <v>3</v>
      </c>
      <c r="M1714" s="43" t="s">
        <v>816</v>
      </c>
      <c r="N1714" s="46">
        <v>1</v>
      </c>
      <c r="O1714" s="46">
        <v>0</v>
      </c>
      <c r="P1714" s="43" t="s">
        <v>1415</v>
      </c>
      <c r="Q1714" s="43" t="s">
        <v>1017</v>
      </c>
      <c r="R1714" s="43" t="s">
        <v>376</v>
      </c>
      <c r="S1714" s="43"/>
      <c r="T1714" s="43"/>
      <c r="U1714" s="43"/>
      <c r="V1714" s="43"/>
      <c r="W1714" s="43"/>
      <c r="X1714" s="43"/>
      <c r="Y1714" s="43"/>
      <c r="Z1714" s="43"/>
      <c r="AA1714" s="43"/>
      <c r="AB1714" s="43"/>
      <c r="AC1714" s="43"/>
      <c r="AD1714" s="43"/>
      <c r="AE1714" s="43">
        <v>1</v>
      </c>
      <c r="AF1714" s="43">
        <v>0</v>
      </c>
      <c r="AG1714" s="43">
        <v>0</v>
      </c>
      <c r="AH1714" s="43"/>
      <c r="AI1714" s="43"/>
      <c r="AJ1714" s="43"/>
      <c r="AK1714" s="43"/>
      <c r="AL1714" s="43"/>
      <c r="AM1714" s="43"/>
      <c r="AN1714" s="43"/>
      <c r="AO1714" s="43" t="s">
        <v>658</v>
      </c>
      <c r="AP1714" s="43"/>
      <c r="AQ1714" s="43">
        <v>1</v>
      </c>
      <c r="AR1714" s="43"/>
      <c r="AS1714" s="43"/>
      <c r="AT1714" s="43"/>
      <c r="AU1714" s="43" t="s">
        <v>376</v>
      </c>
      <c r="AV1714" s="43"/>
      <c r="AW1714" s="43" t="s">
        <v>30</v>
      </c>
      <c r="AX1714" s="43"/>
      <c r="AY1714" s="43" t="s">
        <v>30</v>
      </c>
      <c r="AZ1714" s="43"/>
      <c r="BA1714" s="43"/>
      <c r="BB1714" s="48" t="s">
        <v>30</v>
      </c>
      <c r="BC1714" s="43" t="s">
        <v>30</v>
      </c>
      <c r="BD1714" s="43"/>
      <c r="BE1714" s="43"/>
      <c r="BF1714" s="43">
        <v>1</v>
      </c>
      <c r="BG1714" s="43">
        <v>1</v>
      </c>
      <c r="BH1714" s="43">
        <v>1</v>
      </c>
      <c r="BI1714" s="43" t="s">
        <v>823</v>
      </c>
      <c r="BJ1714" s="43" t="s">
        <v>816</v>
      </c>
      <c r="BK1714" s="43">
        <v>2026</v>
      </c>
      <c r="BL1714" s="43" t="str">
        <f t="shared" si="154"/>
        <v>2026Manchester City</v>
      </c>
      <c r="BM1714" s="43" t="s">
        <v>1017</v>
      </c>
      <c r="BN1714" s="43"/>
      <c r="BO1714" s="43"/>
      <c r="BP1714" s="43"/>
      <c r="BQ1714" s="43"/>
      <c r="BR1714" s="43"/>
      <c r="BS1714" s="43"/>
      <c r="BT1714" s="43"/>
      <c r="BU1714" s="43"/>
      <c r="BV1714" s="43" t="s">
        <v>376</v>
      </c>
      <c r="BW1714" s="43" t="s">
        <v>376</v>
      </c>
      <c r="BX1714" s="43"/>
      <c r="BY1714" s="43"/>
      <c r="BZ1714" s="43"/>
      <c r="CA1714" s="43"/>
      <c r="CB1714" s="88" t="str">
        <f t="shared" si="155"/>
        <v>20260516</v>
      </c>
    </row>
    <row r="1715" spans="1:80" s="47" customFormat="1" ht="13.35" customHeight="1" x14ac:dyDescent="0.2">
      <c r="A1715" s="47">
        <f t="shared" si="156"/>
        <v>5</v>
      </c>
      <c r="B1715" s="43">
        <f t="shared" si="157"/>
        <v>16</v>
      </c>
      <c r="C1715" s="43">
        <v>2026</v>
      </c>
      <c r="D1715" s="43" t="s">
        <v>658</v>
      </c>
      <c r="E1715" s="43" t="s">
        <v>150</v>
      </c>
      <c r="F1715" s="43" t="s">
        <v>1010</v>
      </c>
      <c r="G1715" s="43"/>
      <c r="H1715" s="43" t="s">
        <v>40</v>
      </c>
      <c r="I1715" s="43"/>
      <c r="J1715" s="61">
        <v>46158</v>
      </c>
      <c r="K1715" s="43" t="s">
        <v>816</v>
      </c>
      <c r="L1715" s="43" t="s">
        <v>4</v>
      </c>
      <c r="M1715" s="43" t="s">
        <v>823</v>
      </c>
      <c r="N1715" s="46">
        <v>0</v>
      </c>
      <c r="O1715" s="46">
        <v>1</v>
      </c>
      <c r="P1715" s="43" t="s">
        <v>1415</v>
      </c>
      <c r="Q1715" s="43" t="s">
        <v>1017</v>
      </c>
      <c r="R1715" s="43" t="s">
        <v>376</v>
      </c>
      <c r="S1715" s="43"/>
      <c r="T1715" s="43"/>
      <c r="U1715" s="43"/>
      <c r="V1715" s="43"/>
      <c r="W1715" s="43"/>
      <c r="X1715" s="43"/>
      <c r="Y1715" s="43"/>
      <c r="Z1715" s="43"/>
      <c r="AA1715" s="43"/>
      <c r="AB1715" s="43"/>
      <c r="AC1715" s="43"/>
      <c r="AD1715" s="43"/>
      <c r="AE1715" s="43">
        <v>0</v>
      </c>
      <c r="AF1715" s="43">
        <v>0</v>
      </c>
      <c r="AG1715" s="43">
        <v>1</v>
      </c>
      <c r="AH1715" s="43"/>
      <c r="AI1715" s="43"/>
      <c r="AJ1715" s="43"/>
      <c r="AK1715" s="43"/>
      <c r="AL1715" s="43"/>
      <c r="AM1715" s="43"/>
      <c r="AN1715" s="43"/>
      <c r="AO1715" s="43" t="s">
        <v>658</v>
      </c>
      <c r="AP1715" s="43"/>
      <c r="AQ1715" s="43">
        <v>1</v>
      </c>
      <c r="AR1715" s="43"/>
      <c r="AS1715" s="43"/>
      <c r="AT1715" s="43"/>
      <c r="AU1715" s="43" t="s">
        <v>376</v>
      </c>
      <c r="AV1715" s="43"/>
      <c r="AW1715" s="43" t="s">
        <v>30</v>
      </c>
      <c r="AX1715" s="43"/>
      <c r="AY1715" s="43" t="s">
        <v>30</v>
      </c>
      <c r="AZ1715" s="43"/>
      <c r="BA1715" s="43"/>
      <c r="BB1715" s="48"/>
      <c r="BC1715" s="43" t="s">
        <v>30</v>
      </c>
      <c r="BD1715" s="43"/>
      <c r="BE1715" s="43"/>
      <c r="BF1715" s="43">
        <v>1</v>
      </c>
      <c r="BG1715" s="43">
        <v>1</v>
      </c>
      <c r="BH1715" s="43">
        <v>1</v>
      </c>
      <c r="BI1715" s="43" t="s">
        <v>816</v>
      </c>
      <c r="BJ1715" s="43" t="s">
        <v>823</v>
      </c>
      <c r="BK1715" s="43">
        <v>2026</v>
      </c>
      <c r="BL1715" s="43" t="str">
        <f t="shared" si="154"/>
        <v>2026Chelsea</v>
      </c>
      <c r="BM1715" s="43" t="s">
        <v>1017</v>
      </c>
      <c r="BN1715" s="43"/>
      <c r="BO1715" s="43"/>
      <c r="BP1715" s="43"/>
      <c r="BQ1715" s="43"/>
      <c r="BR1715" s="43"/>
      <c r="BS1715" s="43"/>
      <c r="BT1715" s="43"/>
      <c r="BU1715" s="43"/>
      <c r="BV1715" s="43" t="s">
        <v>376</v>
      </c>
      <c r="BW1715" s="43" t="s">
        <v>376</v>
      </c>
      <c r="BX1715" s="43"/>
      <c r="BY1715" s="43"/>
      <c r="BZ1715" s="43"/>
      <c r="CA1715" s="43"/>
      <c r="CB1715" s="88" t="str">
        <f t="shared" si="155"/>
        <v>20260516</v>
      </c>
    </row>
  </sheetData>
  <sortState xmlns:xlrd2="http://schemas.microsoft.com/office/spreadsheetml/2017/richdata2" ref="A2:CB1715">
    <sortCondition ref="CB2:CB1715"/>
    <sortCondition ref="J2:J1715"/>
    <sortCondition ref="P2:P1715"/>
    <sortCondition descending="1" ref="AD2:AD1715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288EE-387F-412D-8518-5F636A057B17}">
  <dimension ref="A1:T706"/>
  <sheetViews>
    <sheetView workbookViewId="0">
      <selection activeCell="M7" sqref="M7"/>
    </sheetView>
  </sheetViews>
  <sheetFormatPr defaultRowHeight="15" x14ac:dyDescent="0.25"/>
  <cols>
    <col min="3" max="3" width="8.140625" bestFit="1" customWidth="1"/>
    <col min="4" max="4" width="28" bestFit="1" customWidth="1"/>
    <col min="13" max="13" width="9.140625" style="1"/>
    <col min="14" max="14" width="24" bestFit="1" customWidth="1"/>
    <col min="15" max="15" width="28" bestFit="1" customWidth="1"/>
    <col min="19" max="19" width="35.7109375" bestFit="1" customWidth="1"/>
  </cols>
  <sheetData>
    <row r="1" spans="1:20" x14ac:dyDescent="0.25">
      <c r="A1" s="1" t="s">
        <v>942</v>
      </c>
      <c r="B1" s="1" t="s">
        <v>1439</v>
      </c>
      <c r="C1" s="1" t="s">
        <v>1652</v>
      </c>
      <c r="D1" s="1" t="s">
        <v>1</v>
      </c>
      <c r="E1" s="1" t="s">
        <v>3</v>
      </c>
      <c r="F1" s="1" t="s">
        <v>4</v>
      </c>
      <c r="G1" s="1" t="s">
        <v>1014</v>
      </c>
      <c r="H1" s="1" t="s">
        <v>1651</v>
      </c>
      <c r="I1" s="1" t="s">
        <v>1650</v>
      </c>
      <c r="J1" s="1" t="s">
        <v>1649</v>
      </c>
      <c r="K1" s="1" t="s">
        <v>1668</v>
      </c>
      <c r="L1" s="1" t="s">
        <v>1669</v>
      </c>
      <c r="M1" s="1" t="s">
        <v>1670</v>
      </c>
      <c r="N1" s="1" t="s">
        <v>1671</v>
      </c>
      <c r="O1" s="1" t="s">
        <v>28</v>
      </c>
    </row>
    <row r="2" spans="1:20" x14ac:dyDescent="0.25">
      <c r="A2">
        <v>2025</v>
      </c>
      <c r="B2" t="s">
        <v>1439</v>
      </c>
      <c r="C2" t="s">
        <v>729</v>
      </c>
      <c r="D2" t="s">
        <v>1457</v>
      </c>
      <c r="E2">
        <v>11</v>
      </c>
      <c r="F2">
        <v>7</v>
      </c>
      <c r="G2">
        <v>0</v>
      </c>
      <c r="H2">
        <v>0.61099999999999999</v>
      </c>
      <c r="I2">
        <v>525</v>
      </c>
      <c r="J2">
        <v>496</v>
      </c>
      <c r="K2" t="s">
        <v>30</v>
      </c>
      <c r="N2" t="s">
        <v>1467</v>
      </c>
      <c r="O2" t="s">
        <v>1457</v>
      </c>
    </row>
    <row r="3" spans="1:20" x14ac:dyDescent="0.25">
      <c r="A3">
        <v>2025</v>
      </c>
      <c r="B3" t="s">
        <v>1439</v>
      </c>
      <c r="C3" t="s">
        <v>729</v>
      </c>
      <c r="D3" t="s">
        <v>1452</v>
      </c>
      <c r="E3">
        <v>10</v>
      </c>
      <c r="F3">
        <v>8</v>
      </c>
      <c r="G3">
        <v>0</v>
      </c>
      <c r="H3">
        <v>0.55600000000000005</v>
      </c>
      <c r="I3">
        <v>445</v>
      </c>
      <c r="J3">
        <v>430</v>
      </c>
      <c r="K3" t="s">
        <v>30</v>
      </c>
      <c r="L3" t="s">
        <v>30</v>
      </c>
      <c r="N3" t="s">
        <v>1437</v>
      </c>
      <c r="O3" t="s">
        <v>1452</v>
      </c>
    </row>
    <row r="4" spans="1:20" x14ac:dyDescent="0.25">
      <c r="A4">
        <v>2025</v>
      </c>
      <c r="B4" t="s">
        <v>1439</v>
      </c>
      <c r="C4" t="s">
        <v>729</v>
      </c>
      <c r="D4" t="s">
        <v>1449</v>
      </c>
      <c r="E4">
        <v>5</v>
      </c>
      <c r="F4">
        <v>13</v>
      </c>
      <c r="G4">
        <v>0</v>
      </c>
      <c r="H4">
        <v>0.27800000000000002</v>
      </c>
      <c r="I4">
        <v>497</v>
      </c>
      <c r="J4">
        <v>583</v>
      </c>
      <c r="O4" t="s">
        <v>1449</v>
      </c>
    </row>
    <row r="5" spans="1:20" x14ac:dyDescent="0.25">
      <c r="A5">
        <v>2025</v>
      </c>
      <c r="B5" t="s">
        <v>1439</v>
      </c>
      <c r="C5" t="s">
        <v>729</v>
      </c>
      <c r="D5" t="s">
        <v>1572</v>
      </c>
      <c r="E5">
        <v>4</v>
      </c>
      <c r="F5">
        <v>14</v>
      </c>
      <c r="G5">
        <v>0</v>
      </c>
      <c r="H5">
        <v>0.222</v>
      </c>
      <c r="I5">
        <v>417</v>
      </c>
      <c r="J5">
        <v>537</v>
      </c>
      <c r="O5" t="s">
        <v>1572</v>
      </c>
    </row>
    <row r="6" spans="1:20" ht="15.75" x14ac:dyDescent="0.25">
      <c r="A6">
        <v>2025</v>
      </c>
      <c r="B6" t="s">
        <v>1439</v>
      </c>
      <c r="C6" t="s">
        <v>730</v>
      </c>
      <c r="D6" t="s">
        <v>1442</v>
      </c>
      <c r="E6">
        <v>12</v>
      </c>
      <c r="F6">
        <v>6</v>
      </c>
      <c r="G6">
        <v>0</v>
      </c>
      <c r="H6">
        <v>0.66700000000000004</v>
      </c>
      <c r="I6">
        <v>472</v>
      </c>
      <c r="J6">
        <v>409</v>
      </c>
      <c r="K6" t="s">
        <v>30</v>
      </c>
      <c r="L6" t="s">
        <v>30</v>
      </c>
      <c r="M6" s="1" t="s">
        <v>30</v>
      </c>
      <c r="N6" t="s">
        <v>1450</v>
      </c>
      <c r="O6" t="s">
        <v>1442</v>
      </c>
      <c r="T6" s="3"/>
    </row>
    <row r="7" spans="1:20" ht="15.75" x14ac:dyDescent="0.25">
      <c r="A7">
        <v>2025</v>
      </c>
      <c r="B7" t="s">
        <v>1439</v>
      </c>
      <c r="C7" t="s">
        <v>730</v>
      </c>
      <c r="D7" t="s">
        <v>1461</v>
      </c>
      <c r="E7">
        <v>11</v>
      </c>
      <c r="F7">
        <v>7</v>
      </c>
      <c r="G7">
        <v>0</v>
      </c>
      <c r="H7">
        <v>0.61099999999999999</v>
      </c>
      <c r="I7">
        <v>559</v>
      </c>
      <c r="J7">
        <v>499</v>
      </c>
      <c r="K7" t="s">
        <v>30</v>
      </c>
      <c r="N7" t="s">
        <v>1467</v>
      </c>
      <c r="O7" t="s">
        <v>1461</v>
      </c>
      <c r="T7" s="3"/>
    </row>
    <row r="8" spans="1:20" ht="15.75" x14ac:dyDescent="0.25">
      <c r="A8">
        <v>2025</v>
      </c>
      <c r="B8" t="s">
        <v>1439</v>
      </c>
      <c r="C8" t="s">
        <v>730</v>
      </c>
      <c r="D8" t="s">
        <v>1445</v>
      </c>
      <c r="E8">
        <v>11</v>
      </c>
      <c r="F8">
        <v>7</v>
      </c>
      <c r="G8">
        <v>0</v>
      </c>
      <c r="H8">
        <v>0.61099999999999999</v>
      </c>
      <c r="I8">
        <v>488</v>
      </c>
      <c r="J8">
        <v>416</v>
      </c>
      <c r="K8" t="s">
        <v>30</v>
      </c>
      <c r="N8" t="s">
        <v>1466</v>
      </c>
      <c r="O8" t="s">
        <v>1445</v>
      </c>
      <c r="T8" s="3"/>
    </row>
    <row r="9" spans="1:20" ht="15.75" x14ac:dyDescent="0.25">
      <c r="A9">
        <v>2025</v>
      </c>
      <c r="B9" t="s">
        <v>1439</v>
      </c>
      <c r="C9" t="s">
        <v>730</v>
      </c>
      <c r="D9" t="s">
        <v>1436</v>
      </c>
      <c r="E9">
        <v>10</v>
      </c>
      <c r="F9">
        <v>8</v>
      </c>
      <c r="G9">
        <v>0</v>
      </c>
      <c r="H9">
        <v>0.55600000000000005</v>
      </c>
      <c r="I9">
        <v>459</v>
      </c>
      <c r="J9">
        <v>424</v>
      </c>
      <c r="K9" t="s">
        <v>30</v>
      </c>
      <c r="N9" t="s">
        <v>1466</v>
      </c>
      <c r="O9" t="s">
        <v>1436</v>
      </c>
      <c r="T9" s="3"/>
    </row>
    <row r="10" spans="1:20" ht="15.75" x14ac:dyDescent="0.25">
      <c r="A10">
        <v>2025</v>
      </c>
      <c r="B10" t="s">
        <v>1439</v>
      </c>
      <c r="C10" t="s">
        <v>730</v>
      </c>
      <c r="D10" t="s">
        <v>1455</v>
      </c>
      <c r="E10">
        <v>7</v>
      </c>
      <c r="F10">
        <v>11</v>
      </c>
      <c r="G10">
        <v>0</v>
      </c>
      <c r="H10">
        <v>0.38900000000000001</v>
      </c>
      <c r="I10">
        <v>422</v>
      </c>
      <c r="J10">
        <v>490</v>
      </c>
      <c r="O10" t="s">
        <v>1455</v>
      </c>
      <c r="T10" s="3"/>
    </row>
    <row r="11" spans="1:20" ht="15.75" x14ac:dyDescent="0.25">
      <c r="A11">
        <v>2024</v>
      </c>
      <c r="B11" t="s">
        <v>1439</v>
      </c>
      <c r="C11" t="s">
        <v>729</v>
      </c>
      <c r="D11" t="s">
        <v>1452</v>
      </c>
      <c r="E11">
        <v>12</v>
      </c>
      <c r="F11">
        <v>5</v>
      </c>
      <c r="G11">
        <v>1</v>
      </c>
      <c r="H11">
        <v>0.69399999999999995</v>
      </c>
      <c r="I11">
        <v>455</v>
      </c>
      <c r="J11">
        <v>404</v>
      </c>
      <c r="K11" t="s">
        <v>30</v>
      </c>
      <c r="N11" t="s">
        <v>1467</v>
      </c>
      <c r="O11" t="s">
        <v>1452</v>
      </c>
      <c r="T11" s="3"/>
    </row>
    <row r="12" spans="1:20" ht="15.75" x14ac:dyDescent="0.25">
      <c r="A12">
        <v>2024</v>
      </c>
      <c r="B12" t="s">
        <v>1439</v>
      </c>
      <c r="C12" t="s">
        <v>729</v>
      </c>
      <c r="D12" t="s">
        <v>1449</v>
      </c>
      <c r="E12">
        <v>10</v>
      </c>
      <c r="F12">
        <v>8</v>
      </c>
      <c r="G12">
        <v>0</v>
      </c>
      <c r="H12">
        <v>0.55600000000000005</v>
      </c>
      <c r="I12">
        <v>514</v>
      </c>
      <c r="J12">
        <v>479</v>
      </c>
      <c r="K12" t="s">
        <v>30</v>
      </c>
      <c r="L12" t="s">
        <v>30</v>
      </c>
      <c r="M12" s="1" t="s">
        <v>30</v>
      </c>
      <c r="N12" t="s">
        <v>1450</v>
      </c>
      <c r="O12" t="s">
        <v>1449</v>
      </c>
      <c r="T12" s="3"/>
    </row>
    <row r="13" spans="1:20" ht="15.75" x14ac:dyDescent="0.25">
      <c r="A13">
        <v>2024</v>
      </c>
      <c r="B13" t="s">
        <v>1439</v>
      </c>
      <c r="C13" t="s">
        <v>729</v>
      </c>
      <c r="D13" t="s">
        <v>1572</v>
      </c>
      <c r="E13">
        <v>9</v>
      </c>
      <c r="F13">
        <v>8</v>
      </c>
      <c r="G13">
        <v>1</v>
      </c>
      <c r="H13">
        <v>0.52800000000000002</v>
      </c>
      <c r="I13">
        <v>443</v>
      </c>
      <c r="J13">
        <v>488</v>
      </c>
      <c r="K13" t="s">
        <v>30</v>
      </c>
      <c r="N13" t="s">
        <v>1466</v>
      </c>
      <c r="O13" t="s">
        <v>1572</v>
      </c>
      <c r="T13" s="3"/>
    </row>
    <row r="14" spans="1:20" ht="15.75" x14ac:dyDescent="0.25">
      <c r="A14">
        <v>2024</v>
      </c>
      <c r="B14" t="s">
        <v>1439</v>
      </c>
      <c r="C14" t="s">
        <v>729</v>
      </c>
      <c r="D14" t="s">
        <v>1457</v>
      </c>
      <c r="E14">
        <v>7</v>
      </c>
      <c r="F14">
        <v>11</v>
      </c>
      <c r="G14">
        <v>0</v>
      </c>
      <c r="H14">
        <v>0.38900000000000001</v>
      </c>
      <c r="I14">
        <v>495</v>
      </c>
      <c r="J14">
        <v>557</v>
      </c>
      <c r="O14" t="s">
        <v>1457</v>
      </c>
      <c r="T14" s="3"/>
    </row>
    <row r="15" spans="1:20" x14ac:dyDescent="0.25">
      <c r="A15">
        <v>2024</v>
      </c>
      <c r="B15" t="s">
        <v>1439</v>
      </c>
      <c r="C15" t="s">
        <v>730</v>
      </c>
      <c r="D15" t="s">
        <v>1436</v>
      </c>
      <c r="E15">
        <v>11</v>
      </c>
      <c r="F15">
        <v>7</v>
      </c>
      <c r="G15">
        <v>0</v>
      </c>
      <c r="H15">
        <v>0.61099999999999999</v>
      </c>
      <c r="I15">
        <v>447</v>
      </c>
      <c r="J15">
        <v>366</v>
      </c>
      <c r="K15" t="s">
        <v>30</v>
      </c>
      <c r="L15" t="s">
        <v>30</v>
      </c>
      <c r="N15" t="s">
        <v>1437</v>
      </c>
      <c r="O15" t="s">
        <v>1436</v>
      </c>
    </row>
    <row r="16" spans="1:20" x14ac:dyDescent="0.25">
      <c r="A16">
        <v>2024</v>
      </c>
      <c r="B16" t="s">
        <v>1439</v>
      </c>
      <c r="C16" t="s">
        <v>730</v>
      </c>
      <c r="D16" t="s">
        <v>1442</v>
      </c>
      <c r="E16">
        <v>9</v>
      </c>
      <c r="F16">
        <v>8</v>
      </c>
      <c r="G16">
        <v>1</v>
      </c>
      <c r="H16">
        <v>0.52800000000000002</v>
      </c>
      <c r="I16">
        <v>478</v>
      </c>
      <c r="J16">
        <v>434</v>
      </c>
      <c r="K16" t="s">
        <v>30</v>
      </c>
      <c r="N16" t="s">
        <v>1467</v>
      </c>
      <c r="O16" t="s">
        <v>1442</v>
      </c>
    </row>
    <row r="17" spans="1:15" x14ac:dyDescent="0.25">
      <c r="A17">
        <v>2024</v>
      </c>
      <c r="B17" t="s">
        <v>1439</v>
      </c>
      <c r="C17" t="s">
        <v>730</v>
      </c>
      <c r="D17" t="s">
        <v>1461</v>
      </c>
      <c r="E17">
        <v>9</v>
      </c>
      <c r="F17">
        <v>9</v>
      </c>
      <c r="G17">
        <v>0</v>
      </c>
      <c r="H17">
        <v>0.5</v>
      </c>
      <c r="I17">
        <v>448</v>
      </c>
      <c r="J17">
        <v>439</v>
      </c>
      <c r="K17" t="s">
        <v>30</v>
      </c>
      <c r="N17" t="s">
        <v>1466</v>
      </c>
      <c r="O17" t="s">
        <v>1461</v>
      </c>
    </row>
    <row r="18" spans="1:15" x14ac:dyDescent="0.25">
      <c r="A18">
        <v>2024</v>
      </c>
      <c r="B18" t="s">
        <v>1439</v>
      </c>
      <c r="C18" t="s">
        <v>730</v>
      </c>
      <c r="D18" t="s">
        <v>1455</v>
      </c>
      <c r="E18">
        <v>7</v>
      </c>
      <c r="F18">
        <v>11</v>
      </c>
      <c r="G18">
        <v>0</v>
      </c>
      <c r="H18">
        <v>0.38900000000000001</v>
      </c>
      <c r="I18">
        <v>504</v>
      </c>
      <c r="J18">
        <v>500</v>
      </c>
      <c r="O18" t="s">
        <v>1455</v>
      </c>
    </row>
    <row r="19" spans="1:15" x14ac:dyDescent="0.25">
      <c r="A19">
        <v>2024</v>
      </c>
      <c r="B19" t="s">
        <v>1439</v>
      </c>
      <c r="C19" t="s">
        <v>730</v>
      </c>
      <c r="D19" t="s">
        <v>1445</v>
      </c>
      <c r="E19">
        <v>5</v>
      </c>
      <c r="F19">
        <v>12</v>
      </c>
      <c r="G19">
        <v>1</v>
      </c>
      <c r="H19">
        <v>0.30599999999999999</v>
      </c>
      <c r="I19">
        <v>410</v>
      </c>
      <c r="J19">
        <v>527</v>
      </c>
      <c r="O19" t="s">
        <v>1445</v>
      </c>
    </row>
    <row r="20" spans="1:15" x14ac:dyDescent="0.25">
      <c r="A20">
        <v>2023</v>
      </c>
      <c r="B20" t="s">
        <v>1439</v>
      </c>
      <c r="C20" t="s">
        <v>729</v>
      </c>
      <c r="D20" t="s">
        <v>1449</v>
      </c>
      <c r="E20">
        <v>16</v>
      </c>
      <c r="F20">
        <v>2</v>
      </c>
      <c r="G20">
        <v>0</v>
      </c>
      <c r="H20">
        <v>0.88900000000000001</v>
      </c>
      <c r="I20">
        <v>591</v>
      </c>
      <c r="J20">
        <v>396</v>
      </c>
      <c r="K20" t="s">
        <v>30</v>
      </c>
      <c r="N20" t="s">
        <v>1467</v>
      </c>
      <c r="O20" t="s">
        <v>1449</v>
      </c>
    </row>
    <row r="21" spans="1:15" x14ac:dyDescent="0.25">
      <c r="A21">
        <v>2023</v>
      </c>
      <c r="B21" t="s">
        <v>1439</v>
      </c>
      <c r="C21" t="s">
        <v>729</v>
      </c>
      <c r="D21" t="s">
        <v>1452</v>
      </c>
      <c r="E21">
        <v>11</v>
      </c>
      <c r="F21">
        <v>7</v>
      </c>
      <c r="G21">
        <v>0</v>
      </c>
      <c r="H21">
        <v>0.61099999999999999</v>
      </c>
      <c r="I21">
        <v>442</v>
      </c>
      <c r="J21">
        <v>392</v>
      </c>
      <c r="K21" t="s">
        <v>30</v>
      </c>
      <c r="L21" t="s">
        <v>30</v>
      </c>
      <c r="M21" s="1" t="s">
        <v>30</v>
      </c>
      <c r="N21" t="s">
        <v>1450</v>
      </c>
      <c r="O21" t="s">
        <v>1452</v>
      </c>
    </row>
    <row r="22" spans="1:15" x14ac:dyDescent="0.25">
      <c r="A22">
        <v>2023</v>
      </c>
      <c r="B22" t="s">
        <v>1439</v>
      </c>
      <c r="C22" t="s">
        <v>729</v>
      </c>
      <c r="D22" t="s">
        <v>1457</v>
      </c>
      <c r="E22">
        <v>8</v>
      </c>
      <c r="F22">
        <v>10</v>
      </c>
      <c r="G22">
        <v>0</v>
      </c>
      <c r="H22">
        <v>0.44400000000000001</v>
      </c>
      <c r="I22">
        <v>408</v>
      </c>
      <c r="J22">
        <v>461</v>
      </c>
      <c r="K22" t="s">
        <v>30</v>
      </c>
      <c r="N22" t="s">
        <v>1466</v>
      </c>
      <c r="O22" t="s">
        <v>1457</v>
      </c>
    </row>
    <row r="23" spans="1:15" x14ac:dyDescent="0.25">
      <c r="A23">
        <v>2023</v>
      </c>
      <c r="B23" t="s">
        <v>1439</v>
      </c>
      <c r="C23" t="s">
        <v>729</v>
      </c>
      <c r="D23" t="s">
        <v>1572</v>
      </c>
      <c r="E23">
        <v>4</v>
      </c>
      <c r="F23">
        <v>14</v>
      </c>
      <c r="G23">
        <v>0</v>
      </c>
      <c r="H23">
        <v>0.222</v>
      </c>
      <c r="I23">
        <v>415</v>
      </c>
      <c r="J23">
        <v>507</v>
      </c>
      <c r="O23" t="s">
        <v>1572</v>
      </c>
    </row>
    <row r="24" spans="1:15" x14ac:dyDescent="0.25">
      <c r="A24">
        <v>2023</v>
      </c>
      <c r="B24" t="s">
        <v>1439</v>
      </c>
      <c r="C24" t="s">
        <v>730</v>
      </c>
      <c r="D24" t="s">
        <v>1436</v>
      </c>
      <c r="E24">
        <v>14</v>
      </c>
      <c r="F24">
        <v>4</v>
      </c>
      <c r="G24">
        <v>0</v>
      </c>
      <c r="H24">
        <v>0.77800000000000002</v>
      </c>
      <c r="I24">
        <v>594</v>
      </c>
      <c r="J24">
        <v>377</v>
      </c>
      <c r="K24" t="s">
        <v>30</v>
      </c>
      <c r="L24" t="s">
        <v>30</v>
      </c>
      <c r="N24" t="s">
        <v>1437</v>
      </c>
      <c r="O24" t="s">
        <v>1436</v>
      </c>
    </row>
    <row r="25" spans="1:15" x14ac:dyDescent="0.25">
      <c r="A25">
        <v>2023</v>
      </c>
      <c r="B25" t="s">
        <v>1439</v>
      </c>
      <c r="C25" t="s">
        <v>730</v>
      </c>
      <c r="D25" t="s">
        <v>1461</v>
      </c>
      <c r="E25">
        <v>12</v>
      </c>
      <c r="F25">
        <v>6</v>
      </c>
      <c r="G25">
        <v>0</v>
      </c>
      <c r="H25">
        <v>0.66700000000000004</v>
      </c>
      <c r="I25">
        <v>495</v>
      </c>
      <c r="J25">
        <v>439</v>
      </c>
      <c r="K25" t="s">
        <v>30</v>
      </c>
      <c r="N25" t="s">
        <v>1467</v>
      </c>
      <c r="O25" t="s">
        <v>1461</v>
      </c>
    </row>
    <row r="26" spans="1:15" x14ac:dyDescent="0.25">
      <c r="A26">
        <v>2023</v>
      </c>
      <c r="B26" t="s">
        <v>1439</v>
      </c>
      <c r="C26" t="s">
        <v>730</v>
      </c>
      <c r="D26" t="s">
        <v>1445</v>
      </c>
      <c r="E26">
        <v>6</v>
      </c>
      <c r="F26">
        <v>12</v>
      </c>
      <c r="G26">
        <v>0</v>
      </c>
      <c r="H26">
        <v>0.33300000000000002</v>
      </c>
      <c r="I26">
        <v>412</v>
      </c>
      <c r="J26">
        <v>471</v>
      </c>
      <c r="K26" t="s">
        <v>30</v>
      </c>
      <c r="N26" t="s">
        <v>1466</v>
      </c>
      <c r="O26" t="s">
        <v>1445</v>
      </c>
    </row>
    <row r="27" spans="1:15" x14ac:dyDescent="0.25">
      <c r="A27">
        <v>2023</v>
      </c>
      <c r="B27" t="s">
        <v>1439</v>
      </c>
      <c r="C27" t="s">
        <v>730</v>
      </c>
      <c r="D27" t="s">
        <v>1442</v>
      </c>
      <c r="E27">
        <v>6</v>
      </c>
      <c r="F27">
        <v>12</v>
      </c>
      <c r="G27">
        <v>0</v>
      </c>
      <c r="H27">
        <v>0.33300000000000002</v>
      </c>
      <c r="I27">
        <v>387</v>
      </c>
      <c r="J27">
        <v>551</v>
      </c>
      <c r="O27" t="s">
        <v>1442</v>
      </c>
    </row>
    <row r="28" spans="1:15" x14ac:dyDescent="0.25">
      <c r="A28">
        <v>2023</v>
      </c>
      <c r="B28" t="s">
        <v>1439</v>
      </c>
      <c r="C28" t="s">
        <v>730</v>
      </c>
      <c r="D28" t="s">
        <v>1455</v>
      </c>
      <c r="E28">
        <v>4</v>
      </c>
      <c r="F28">
        <v>14</v>
      </c>
      <c r="G28">
        <v>0</v>
      </c>
      <c r="H28">
        <v>0.222</v>
      </c>
      <c r="I28">
        <v>367</v>
      </c>
      <c r="J28">
        <v>517</v>
      </c>
      <c r="O28" t="s">
        <v>1455</v>
      </c>
    </row>
    <row r="29" spans="1:15" x14ac:dyDescent="0.25">
      <c r="A29">
        <v>2022</v>
      </c>
      <c r="B29" t="s">
        <v>1439</v>
      </c>
      <c r="C29" t="s">
        <v>729</v>
      </c>
      <c r="D29" t="s">
        <v>1449</v>
      </c>
      <c r="E29">
        <v>11</v>
      </c>
      <c r="F29">
        <v>7</v>
      </c>
      <c r="G29">
        <v>0</v>
      </c>
      <c r="H29">
        <v>0.61099999999999999</v>
      </c>
      <c r="I29">
        <v>443</v>
      </c>
      <c r="J29">
        <v>425</v>
      </c>
      <c r="K29" t="s">
        <v>30</v>
      </c>
      <c r="L29" t="s">
        <v>30</v>
      </c>
      <c r="M29" s="1" t="s">
        <v>30</v>
      </c>
      <c r="N29" t="s">
        <v>1450</v>
      </c>
      <c r="O29" t="s">
        <v>1449</v>
      </c>
    </row>
    <row r="30" spans="1:15" x14ac:dyDescent="0.25">
      <c r="A30">
        <v>2022</v>
      </c>
      <c r="B30" t="s">
        <v>1439</v>
      </c>
      <c r="C30" t="s">
        <v>729</v>
      </c>
      <c r="D30" t="s">
        <v>1452</v>
      </c>
      <c r="E30">
        <v>9</v>
      </c>
      <c r="F30">
        <v>9</v>
      </c>
      <c r="G30">
        <v>0</v>
      </c>
      <c r="H30">
        <v>0.5</v>
      </c>
      <c r="I30">
        <v>476</v>
      </c>
      <c r="J30">
        <v>466</v>
      </c>
      <c r="K30" t="s">
        <v>30</v>
      </c>
      <c r="N30" t="s">
        <v>1467</v>
      </c>
      <c r="O30" t="s">
        <v>1452</v>
      </c>
    </row>
    <row r="31" spans="1:15" x14ac:dyDescent="0.25">
      <c r="A31">
        <v>2022</v>
      </c>
      <c r="B31" t="s">
        <v>1439</v>
      </c>
      <c r="C31" t="s">
        <v>729</v>
      </c>
      <c r="D31" t="s">
        <v>1457</v>
      </c>
      <c r="E31">
        <v>8</v>
      </c>
      <c r="F31">
        <v>10</v>
      </c>
      <c r="G31">
        <v>0</v>
      </c>
      <c r="H31">
        <v>0.44400000000000001</v>
      </c>
      <c r="I31">
        <v>421</v>
      </c>
      <c r="J31">
        <v>473</v>
      </c>
      <c r="K31" t="s">
        <v>30</v>
      </c>
      <c r="N31" t="s">
        <v>1466</v>
      </c>
      <c r="O31" t="s">
        <v>1457</v>
      </c>
    </row>
    <row r="32" spans="1:15" x14ac:dyDescent="0.25">
      <c r="A32">
        <v>2022</v>
      </c>
      <c r="B32" t="s">
        <v>1439</v>
      </c>
      <c r="C32" t="s">
        <v>729</v>
      </c>
      <c r="D32" t="s">
        <v>1572</v>
      </c>
      <c r="E32">
        <v>4</v>
      </c>
      <c r="F32">
        <v>14</v>
      </c>
      <c r="G32">
        <v>0</v>
      </c>
      <c r="H32">
        <v>0.222</v>
      </c>
      <c r="I32">
        <v>380</v>
      </c>
      <c r="J32">
        <v>475</v>
      </c>
      <c r="O32" t="s">
        <v>1572</v>
      </c>
    </row>
    <row r="33" spans="1:15" x14ac:dyDescent="0.25">
      <c r="A33">
        <v>2022</v>
      </c>
      <c r="B33" t="s">
        <v>1439</v>
      </c>
      <c r="C33" t="s">
        <v>730</v>
      </c>
      <c r="D33" t="s">
        <v>1436</v>
      </c>
      <c r="E33">
        <v>15</v>
      </c>
      <c r="F33">
        <v>3</v>
      </c>
      <c r="G33">
        <v>0</v>
      </c>
      <c r="H33">
        <v>0.83299999999999996</v>
      </c>
      <c r="I33">
        <v>538</v>
      </c>
      <c r="J33">
        <v>370</v>
      </c>
      <c r="K33" t="s">
        <v>30</v>
      </c>
      <c r="L33" t="s">
        <v>30</v>
      </c>
      <c r="N33" t="s">
        <v>1437</v>
      </c>
      <c r="O33" t="s">
        <v>1436</v>
      </c>
    </row>
    <row r="34" spans="1:15" x14ac:dyDescent="0.25">
      <c r="A34">
        <v>2022</v>
      </c>
      <c r="B34" t="s">
        <v>1439</v>
      </c>
      <c r="C34" t="s">
        <v>730</v>
      </c>
      <c r="D34" t="s">
        <v>1461</v>
      </c>
      <c r="E34">
        <v>12</v>
      </c>
      <c r="F34">
        <v>6</v>
      </c>
      <c r="G34">
        <v>0</v>
      </c>
      <c r="H34">
        <v>0.66700000000000004</v>
      </c>
      <c r="I34">
        <v>525</v>
      </c>
      <c r="J34">
        <v>405</v>
      </c>
      <c r="K34" t="s">
        <v>30</v>
      </c>
      <c r="N34" t="s">
        <v>1467</v>
      </c>
      <c r="O34" t="s">
        <v>1461</v>
      </c>
    </row>
    <row r="35" spans="1:15" x14ac:dyDescent="0.25">
      <c r="A35">
        <v>2022</v>
      </c>
      <c r="B35" t="s">
        <v>1439</v>
      </c>
      <c r="C35" t="s">
        <v>730</v>
      </c>
      <c r="D35" t="s">
        <v>1445</v>
      </c>
      <c r="E35">
        <v>12</v>
      </c>
      <c r="F35">
        <v>6</v>
      </c>
      <c r="G35">
        <v>0</v>
      </c>
      <c r="H35">
        <v>0.66700000000000004</v>
      </c>
      <c r="I35">
        <v>562</v>
      </c>
      <c r="J35">
        <v>397</v>
      </c>
      <c r="K35" t="s">
        <v>30</v>
      </c>
      <c r="N35" t="s">
        <v>1466</v>
      </c>
      <c r="O35" t="s">
        <v>1445</v>
      </c>
    </row>
    <row r="36" spans="1:15" x14ac:dyDescent="0.25">
      <c r="A36">
        <v>2022</v>
      </c>
      <c r="B36" t="s">
        <v>1439</v>
      </c>
      <c r="C36" t="s">
        <v>730</v>
      </c>
      <c r="D36" t="s">
        <v>1442</v>
      </c>
      <c r="E36">
        <v>6</v>
      </c>
      <c r="F36">
        <v>12</v>
      </c>
      <c r="G36">
        <v>0</v>
      </c>
      <c r="H36">
        <v>0.33300000000000002</v>
      </c>
      <c r="I36">
        <v>387</v>
      </c>
      <c r="J36">
        <v>476</v>
      </c>
      <c r="O36" t="s">
        <v>1442</v>
      </c>
    </row>
    <row r="37" spans="1:15" x14ac:dyDescent="0.25">
      <c r="A37">
        <v>2022</v>
      </c>
      <c r="B37" t="s">
        <v>1439</v>
      </c>
      <c r="C37" t="s">
        <v>730</v>
      </c>
      <c r="D37" t="s">
        <v>1455</v>
      </c>
      <c r="E37">
        <v>4</v>
      </c>
      <c r="F37">
        <v>14</v>
      </c>
      <c r="G37">
        <v>0</v>
      </c>
      <c r="H37">
        <v>0.222</v>
      </c>
      <c r="I37">
        <v>354</v>
      </c>
      <c r="J37">
        <v>599</v>
      </c>
      <c r="O37" t="s">
        <v>1455</v>
      </c>
    </row>
    <row r="38" spans="1:15" x14ac:dyDescent="0.25">
      <c r="A38">
        <v>2021</v>
      </c>
      <c r="B38" t="s">
        <v>1439</v>
      </c>
      <c r="C38" t="s">
        <v>729</v>
      </c>
      <c r="D38" t="s">
        <v>1449</v>
      </c>
      <c r="E38">
        <v>9</v>
      </c>
      <c r="F38">
        <v>5</v>
      </c>
      <c r="G38">
        <v>0</v>
      </c>
      <c r="H38">
        <v>0.64300000000000002</v>
      </c>
      <c r="I38">
        <v>309</v>
      </c>
      <c r="J38">
        <v>318</v>
      </c>
      <c r="K38" t="s">
        <v>30</v>
      </c>
      <c r="N38" t="s">
        <v>1467</v>
      </c>
      <c r="O38" t="s">
        <v>1449</v>
      </c>
    </row>
    <row r="39" spans="1:15" x14ac:dyDescent="0.25">
      <c r="A39">
        <v>2021</v>
      </c>
      <c r="B39" t="s">
        <v>1439</v>
      </c>
      <c r="C39" t="s">
        <v>729</v>
      </c>
      <c r="D39" t="s">
        <v>1457</v>
      </c>
      <c r="E39">
        <v>8</v>
      </c>
      <c r="F39">
        <v>6</v>
      </c>
      <c r="G39">
        <v>0</v>
      </c>
      <c r="H39">
        <v>0.57099999999999995</v>
      </c>
      <c r="I39">
        <v>312</v>
      </c>
      <c r="J39">
        <v>244</v>
      </c>
      <c r="K39" t="s">
        <v>30</v>
      </c>
      <c r="L39" t="s">
        <v>30</v>
      </c>
      <c r="N39" t="s">
        <v>1437</v>
      </c>
      <c r="O39" t="s">
        <v>1457</v>
      </c>
    </row>
    <row r="40" spans="1:15" x14ac:dyDescent="0.25">
      <c r="A40">
        <v>2021</v>
      </c>
      <c r="B40" t="s">
        <v>1439</v>
      </c>
      <c r="C40" t="s">
        <v>729</v>
      </c>
      <c r="D40" t="s">
        <v>1452</v>
      </c>
      <c r="E40">
        <v>7</v>
      </c>
      <c r="F40">
        <v>7</v>
      </c>
      <c r="G40">
        <v>0</v>
      </c>
      <c r="H40">
        <v>0.5</v>
      </c>
      <c r="I40">
        <v>346</v>
      </c>
      <c r="J40">
        <v>305</v>
      </c>
      <c r="K40" t="s">
        <v>30</v>
      </c>
      <c r="N40" t="s">
        <v>1466</v>
      </c>
      <c r="O40" t="s">
        <v>1452</v>
      </c>
    </row>
    <row r="41" spans="1:15" x14ac:dyDescent="0.25">
      <c r="A41">
        <v>2021</v>
      </c>
      <c r="B41" t="s">
        <v>1439</v>
      </c>
      <c r="C41" t="s">
        <v>729</v>
      </c>
      <c r="D41" t="s">
        <v>1572</v>
      </c>
      <c r="E41">
        <v>3</v>
      </c>
      <c r="F41">
        <v>11</v>
      </c>
      <c r="G41">
        <v>0</v>
      </c>
      <c r="H41">
        <v>0.214</v>
      </c>
      <c r="I41">
        <v>224</v>
      </c>
      <c r="J41">
        <v>384</v>
      </c>
      <c r="O41" t="s">
        <v>1572</v>
      </c>
    </row>
    <row r="42" spans="1:15" x14ac:dyDescent="0.25">
      <c r="A42">
        <v>2021</v>
      </c>
      <c r="B42" t="s">
        <v>1439</v>
      </c>
      <c r="C42" t="s">
        <v>730</v>
      </c>
      <c r="D42" t="s">
        <v>1436</v>
      </c>
      <c r="E42">
        <v>11</v>
      </c>
      <c r="F42">
        <v>3</v>
      </c>
      <c r="G42">
        <v>0</v>
      </c>
      <c r="H42">
        <v>0.78600000000000003</v>
      </c>
      <c r="I42">
        <v>361</v>
      </c>
      <c r="J42">
        <v>188</v>
      </c>
      <c r="K42" t="s">
        <v>30</v>
      </c>
      <c r="L42" t="s">
        <v>30</v>
      </c>
      <c r="M42" s="1" t="s">
        <v>30</v>
      </c>
      <c r="N42" t="s">
        <v>1450</v>
      </c>
      <c r="O42" t="s">
        <v>1436</v>
      </c>
    </row>
    <row r="43" spans="1:15" x14ac:dyDescent="0.25">
      <c r="A43">
        <v>2021</v>
      </c>
      <c r="B43" t="s">
        <v>1439</v>
      </c>
      <c r="C43" t="s">
        <v>730</v>
      </c>
      <c r="D43" t="s">
        <v>1442</v>
      </c>
      <c r="E43">
        <v>9</v>
      </c>
      <c r="F43">
        <v>5</v>
      </c>
      <c r="G43">
        <v>0</v>
      </c>
      <c r="H43">
        <v>0.64300000000000002</v>
      </c>
      <c r="I43">
        <v>290</v>
      </c>
      <c r="J43">
        <v>284</v>
      </c>
      <c r="K43" t="s">
        <v>30</v>
      </c>
      <c r="N43" t="s">
        <v>1467</v>
      </c>
      <c r="O43" t="s">
        <v>1442</v>
      </c>
    </row>
    <row r="44" spans="1:15" x14ac:dyDescent="0.25">
      <c r="A44">
        <v>2021</v>
      </c>
      <c r="B44" t="s">
        <v>1439</v>
      </c>
      <c r="C44" t="s">
        <v>730</v>
      </c>
      <c r="D44" t="s">
        <v>1445</v>
      </c>
      <c r="E44">
        <v>8</v>
      </c>
      <c r="F44">
        <v>6</v>
      </c>
      <c r="G44">
        <v>0</v>
      </c>
      <c r="H44">
        <v>0.57099999999999995</v>
      </c>
      <c r="I44">
        <v>315</v>
      </c>
      <c r="J44">
        <v>263</v>
      </c>
      <c r="K44" t="s">
        <v>30</v>
      </c>
      <c r="N44" t="s">
        <v>1466</v>
      </c>
      <c r="O44" t="s">
        <v>1445</v>
      </c>
    </row>
    <row r="45" spans="1:15" x14ac:dyDescent="0.25">
      <c r="A45">
        <v>2021</v>
      </c>
      <c r="B45" t="s">
        <v>1439</v>
      </c>
      <c r="C45" t="s">
        <v>730</v>
      </c>
      <c r="D45" t="s">
        <v>1461</v>
      </c>
      <c r="E45">
        <v>5</v>
      </c>
      <c r="F45">
        <v>9</v>
      </c>
      <c r="G45">
        <v>0</v>
      </c>
      <c r="H45">
        <v>0.35699999999999998</v>
      </c>
      <c r="I45">
        <v>312</v>
      </c>
      <c r="J45">
        <v>351</v>
      </c>
      <c r="O45" t="s">
        <v>1461</v>
      </c>
    </row>
    <row r="46" spans="1:15" x14ac:dyDescent="0.25">
      <c r="A46">
        <v>2021</v>
      </c>
      <c r="B46" t="s">
        <v>1439</v>
      </c>
      <c r="C46" t="s">
        <v>730</v>
      </c>
      <c r="D46" t="s">
        <v>1455</v>
      </c>
      <c r="E46">
        <v>3</v>
      </c>
      <c r="F46">
        <v>11</v>
      </c>
      <c r="G46">
        <v>0</v>
      </c>
      <c r="H46">
        <v>0.214</v>
      </c>
      <c r="I46">
        <v>246</v>
      </c>
      <c r="J46">
        <v>378</v>
      </c>
      <c r="O46" t="s">
        <v>1455</v>
      </c>
    </row>
    <row r="47" spans="1:15" x14ac:dyDescent="0.25">
      <c r="A47">
        <v>2019</v>
      </c>
      <c r="B47" t="s">
        <v>1439</v>
      </c>
      <c r="C47" t="s">
        <v>729</v>
      </c>
      <c r="D47" t="s">
        <v>1457</v>
      </c>
      <c r="E47">
        <v>15</v>
      </c>
      <c r="F47">
        <v>3</v>
      </c>
      <c r="G47">
        <v>0</v>
      </c>
      <c r="H47">
        <v>0.83299999999999996</v>
      </c>
      <c r="I47">
        <v>551</v>
      </c>
      <c r="J47">
        <v>344</v>
      </c>
      <c r="K47" t="s">
        <v>30</v>
      </c>
      <c r="L47" t="s">
        <v>30</v>
      </c>
      <c r="N47" t="s">
        <v>1437</v>
      </c>
      <c r="O47" t="s">
        <v>1457</v>
      </c>
    </row>
    <row r="48" spans="1:15" x14ac:dyDescent="0.25">
      <c r="A48">
        <v>2019</v>
      </c>
      <c r="B48" t="s">
        <v>1439</v>
      </c>
      <c r="C48" t="s">
        <v>729</v>
      </c>
      <c r="D48" t="s">
        <v>1452</v>
      </c>
      <c r="E48">
        <v>10</v>
      </c>
      <c r="F48">
        <v>8</v>
      </c>
      <c r="G48">
        <v>0</v>
      </c>
      <c r="H48">
        <v>0.55600000000000005</v>
      </c>
      <c r="I48">
        <v>479</v>
      </c>
      <c r="J48">
        <v>485</v>
      </c>
      <c r="K48" t="s">
        <v>30</v>
      </c>
      <c r="N48" t="s">
        <v>1466</v>
      </c>
      <c r="O48" t="s">
        <v>1452</v>
      </c>
    </row>
    <row r="49" spans="1:15" x14ac:dyDescent="0.25">
      <c r="A49">
        <v>2019</v>
      </c>
      <c r="B49" t="s">
        <v>1439</v>
      </c>
      <c r="C49" t="s">
        <v>729</v>
      </c>
      <c r="D49" t="s">
        <v>1449</v>
      </c>
      <c r="E49">
        <v>4</v>
      </c>
      <c r="F49">
        <v>14</v>
      </c>
      <c r="G49">
        <v>0</v>
      </c>
      <c r="H49">
        <v>0.222</v>
      </c>
      <c r="I49">
        <v>373</v>
      </c>
      <c r="J49">
        <v>562</v>
      </c>
      <c r="O49" t="s">
        <v>1449</v>
      </c>
    </row>
    <row r="50" spans="1:15" x14ac:dyDescent="0.25">
      <c r="A50">
        <v>2019</v>
      </c>
      <c r="B50" t="s">
        <v>1439</v>
      </c>
      <c r="C50" t="s">
        <v>729</v>
      </c>
      <c r="D50" t="s">
        <v>1572</v>
      </c>
      <c r="E50">
        <v>3</v>
      </c>
      <c r="F50">
        <v>15</v>
      </c>
      <c r="G50">
        <v>0</v>
      </c>
      <c r="H50">
        <v>0.16700000000000001</v>
      </c>
      <c r="I50">
        <v>312</v>
      </c>
      <c r="J50">
        <v>564</v>
      </c>
      <c r="O50" t="s">
        <v>1572</v>
      </c>
    </row>
    <row r="51" spans="1:15" x14ac:dyDescent="0.25">
      <c r="A51">
        <v>2019</v>
      </c>
      <c r="B51" t="s">
        <v>1439</v>
      </c>
      <c r="C51" t="s">
        <v>730</v>
      </c>
      <c r="D51" t="s">
        <v>1442</v>
      </c>
      <c r="E51">
        <v>13</v>
      </c>
      <c r="F51">
        <v>5</v>
      </c>
      <c r="G51">
        <v>0</v>
      </c>
      <c r="H51">
        <v>0.72199999999999998</v>
      </c>
      <c r="I51">
        <v>487</v>
      </c>
      <c r="J51">
        <v>386</v>
      </c>
      <c r="K51" t="s">
        <v>30</v>
      </c>
      <c r="N51" t="s">
        <v>1467</v>
      </c>
      <c r="O51" t="s">
        <v>1442</v>
      </c>
    </row>
    <row r="52" spans="1:15" x14ac:dyDescent="0.25">
      <c r="A52">
        <v>2019</v>
      </c>
      <c r="B52" t="s">
        <v>1439</v>
      </c>
      <c r="C52" t="s">
        <v>730</v>
      </c>
      <c r="D52" t="s">
        <v>1445</v>
      </c>
      <c r="E52">
        <v>12</v>
      </c>
      <c r="F52">
        <v>6</v>
      </c>
      <c r="G52">
        <v>0</v>
      </c>
      <c r="H52">
        <v>0.66700000000000004</v>
      </c>
      <c r="I52">
        <v>482</v>
      </c>
      <c r="J52">
        <v>407</v>
      </c>
      <c r="K52" t="s">
        <v>30</v>
      </c>
      <c r="N52" t="s">
        <v>1466</v>
      </c>
      <c r="O52" t="s">
        <v>1445</v>
      </c>
    </row>
    <row r="53" spans="1:15" x14ac:dyDescent="0.25">
      <c r="A53">
        <v>2019</v>
      </c>
      <c r="B53" t="s">
        <v>1439</v>
      </c>
      <c r="C53" t="s">
        <v>730</v>
      </c>
      <c r="D53" t="s">
        <v>1436</v>
      </c>
      <c r="E53">
        <v>11</v>
      </c>
      <c r="F53">
        <v>7</v>
      </c>
      <c r="G53">
        <v>0</v>
      </c>
      <c r="H53">
        <v>0.61099999999999999</v>
      </c>
      <c r="I53">
        <v>508</v>
      </c>
      <c r="J53">
        <v>409</v>
      </c>
      <c r="K53" t="s">
        <v>30</v>
      </c>
      <c r="L53" t="s">
        <v>30</v>
      </c>
      <c r="M53" s="1" t="s">
        <v>30</v>
      </c>
      <c r="N53" t="s">
        <v>1450</v>
      </c>
      <c r="O53" t="s">
        <v>1436</v>
      </c>
    </row>
    <row r="54" spans="1:15" x14ac:dyDescent="0.25">
      <c r="A54">
        <v>2019</v>
      </c>
      <c r="B54" t="s">
        <v>1439</v>
      </c>
      <c r="C54" t="s">
        <v>730</v>
      </c>
      <c r="D54" t="s">
        <v>1456</v>
      </c>
      <c r="E54">
        <v>8</v>
      </c>
      <c r="F54">
        <v>10</v>
      </c>
      <c r="G54">
        <v>0</v>
      </c>
      <c r="H54">
        <v>0.44400000000000001</v>
      </c>
      <c r="I54">
        <v>406</v>
      </c>
      <c r="J54">
        <v>400</v>
      </c>
      <c r="K54" t="s">
        <v>30</v>
      </c>
      <c r="N54" t="s">
        <v>1467</v>
      </c>
      <c r="O54" t="s">
        <v>1455</v>
      </c>
    </row>
    <row r="55" spans="1:15" x14ac:dyDescent="0.25">
      <c r="A55">
        <v>2019</v>
      </c>
      <c r="B55" t="s">
        <v>1439</v>
      </c>
      <c r="C55" t="s">
        <v>730</v>
      </c>
      <c r="D55" t="s">
        <v>1461</v>
      </c>
      <c r="E55">
        <v>5</v>
      </c>
      <c r="F55">
        <v>13</v>
      </c>
      <c r="G55">
        <v>0</v>
      </c>
      <c r="H55">
        <v>0.27800000000000002</v>
      </c>
      <c r="I55">
        <v>411</v>
      </c>
      <c r="J55">
        <v>452</v>
      </c>
      <c r="O55" t="s">
        <v>1461</v>
      </c>
    </row>
    <row r="56" spans="1:15" x14ac:dyDescent="0.25">
      <c r="A56">
        <v>2018</v>
      </c>
      <c r="B56" t="s">
        <v>1439</v>
      </c>
      <c r="C56" t="s">
        <v>729</v>
      </c>
      <c r="D56" t="s">
        <v>1572</v>
      </c>
      <c r="E56">
        <v>11</v>
      </c>
      <c r="F56">
        <v>7</v>
      </c>
      <c r="G56">
        <v>0</v>
      </c>
      <c r="H56">
        <v>0.61099999999999999</v>
      </c>
      <c r="I56">
        <v>464</v>
      </c>
      <c r="J56">
        <v>420</v>
      </c>
      <c r="K56" t="s">
        <v>30</v>
      </c>
      <c r="L56" t="s">
        <v>30</v>
      </c>
      <c r="N56" t="s">
        <v>1437</v>
      </c>
      <c r="O56" t="s">
        <v>1572</v>
      </c>
    </row>
    <row r="57" spans="1:15" x14ac:dyDescent="0.25">
      <c r="A57">
        <v>2018</v>
      </c>
      <c r="B57" t="s">
        <v>1439</v>
      </c>
      <c r="C57" t="s">
        <v>729</v>
      </c>
      <c r="D57" t="s">
        <v>1457</v>
      </c>
      <c r="E57">
        <v>8</v>
      </c>
      <c r="F57">
        <v>10</v>
      </c>
      <c r="G57">
        <v>0</v>
      </c>
      <c r="H57">
        <v>0.44400000000000001</v>
      </c>
      <c r="I57">
        <v>513</v>
      </c>
      <c r="J57">
        <v>456</v>
      </c>
      <c r="K57" t="s">
        <v>30</v>
      </c>
      <c r="N57" t="s">
        <v>1467</v>
      </c>
      <c r="O57" t="s">
        <v>1457</v>
      </c>
    </row>
    <row r="58" spans="1:15" x14ac:dyDescent="0.25">
      <c r="A58">
        <v>2018</v>
      </c>
      <c r="B58" t="s">
        <v>1439</v>
      </c>
      <c r="C58" t="s">
        <v>729</v>
      </c>
      <c r="D58" t="s">
        <v>1452</v>
      </c>
      <c r="E58">
        <v>5</v>
      </c>
      <c r="F58">
        <v>13</v>
      </c>
      <c r="G58">
        <v>0</v>
      </c>
      <c r="H58">
        <v>0.27800000000000002</v>
      </c>
      <c r="I58">
        <v>345</v>
      </c>
      <c r="J58">
        <v>512</v>
      </c>
      <c r="O58" t="s">
        <v>1452</v>
      </c>
    </row>
    <row r="59" spans="1:15" x14ac:dyDescent="0.25">
      <c r="A59">
        <v>2018</v>
      </c>
      <c r="B59" t="s">
        <v>1439</v>
      </c>
      <c r="C59" t="s">
        <v>729</v>
      </c>
      <c r="D59" t="s">
        <v>1449</v>
      </c>
      <c r="E59">
        <v>4</v>
      </c>
      <c r="F59">
        <v>14</v>
      </c>
      <c r="G59">
        <v>0</v>
      </c>
      <c r="H59">
        <v>0.222</v>
      </c>
      <c r="I59">
        <v>369</v>
      </c>
      <c r="J59">
        <v>560</v>
      </c>
      <c r="O59" t="s">
        <v>1449</v>
      </c>
    </row>
    <row r="60" spans="1:15" x14ac:dyDescent="0.25">
      <c r="A60">
        <v>2018</v>
      </c>
      <c r="B60" t="s">
        <v>1439</v>
      </c>
      <c r="C60" t="s">
        <v>730</v>
      </c>
      <c r="D60" t="s">
        <v>1445</v>
      </c>
      <c r="E60">
        <v>13</v>
      </c>
      <c r="F60">
        <v>5</v>
      </c>
      <c r="G60">
        <v>0</v>
      </c>
      <c r="H60">
        <v>0.72199999999999998</v>
      </c>
      <c r="I60">
        <v>522</v>
      </c>
      <c r="J60">
        <v>363</v>
      </c>
      <c r="K60" t="s">
        <v>30</v>
      </c>
      <c r="L60" t="s">
        <v>30</v>
      </c>
      <c r="M60" s="1" t="s">
        <v>30</v>
      </c>
      <c r="N60" t="s">
        <v>1450</v>
      </c>
      <c r="O60" t="s">
        <v>1445</v>
      </c>
    </row>
    <row r="61" spans="1:15" x14ac:dyDescent="0.25">
      <c r="A61">
        <v>2018</v>
      </c>
      <c r="B61" t="s">
        <v>1439</v>
      </c>
      <c r="C61" t="s">
        <v>730</v>
      </c>
      <c r="D61" t="s">
        <v>1442</v>
      </c>
      <c r="E61">
        <v>12</v>
      </c>
      <c r="F61">
        <v>6</v>
      </c>
      <c r="G61">
        <v>0</v>
      </c>
      <c r="H61">
        <v>0.66700000000000004</v>
      </c>
      <c r="I61">
        <v>450</v>
      </c>
      <c r="J61">
        <v>444</v>
      </c>
      <c r="K61" t="s">
        <v>30</v>
      </c>
      <c r="N61" t="s">
        <v>1466</v>
      </c>
      <c r="O61" t="s">
        <v>1442</v>
      </c>
    </row>
    <row r="62" spans="1:15" x14ac:dyDescent="0.25">
      <c r="A62">
        <v>2018</v>
      </c>
      <c r="B62" t="s">
        <v>1439</v>
      </c>
      <c r="C62" t="s">
        <v>730</v>
      </c>
      <c r="D62" t="s">
        <v>1436</v>
      </c>
      <c r="E62">
        <v>10</v>
      </c>
      <c r="F62">
        <v>8</v>
      </c>
      <c r="G62">
        <v>0</v>
      </c>
      <c r="H62">
        <v>0.55600000000000005</v>
      </c>
      <c r="I62">
        <v>550</v>
      </c>
      <c r="J62">
        <v>419</v>
      </c>
      <c r="K62" t="s">
        <v>30</v>
      </c>
      <c r="N62" t="s">
        <v>1467</v>
      </c>
      <c r="O62" t="s">
        <v>1436</v>
      </c>
    </row>
    <row r="63" spans="1:15" x14ac:dyDescent="0.25">
      <c r="A63">
        <v>2018</v>
      </c>
      <c r="B63" t="s">
        <v>1439</v>
      </c>
      <c r="C63" t="s">
        <v>730</v>
      </c>
      <c r="D63" t="s">
        <v>1461</v>
      </c>
      <c r="E63">
        <v>9</v>
      </c>
      <c r="F63">
        <v>9</v>
      </c>
      <c r="G63">
        <v>0</v>
      </c>
      <c r="H63">
        <v>0.5</v>
      </c>
      <c r="I63">
        <v>423</v>
      </c>
      <c r="J63">
        <v>473</v>
      </c>
      <c r="K63" t="s">
        <v>30</v>
      </c>
      <c r="N63" t="s">
        <v>1466</v>
      </c>
      <c r="O63" t="s">
        <v>1461</v>
      </c>
    </row>
    <row r="64" spans="1:15" x14ac:dyDescent="0.25">
      <c r="A64">
        <v>2018</v>
      </c>
      <c r="B64" t="s">
        <v>1439</v>
      </c>
      <c r="C64" t="s">
        <v>730</v>
      </c>
      <c r="D64" t="s">
        <v>1456</v>
      </c>
      <c r="E64">
        <v>9</v>
      </c>
      <c r="F64">
        <v>9</v>
      </c>
      <c r="G64">
        <v>0</v>
      </c>
      <c r="H64">
        <v>0.5</v>
      </c>
      <c r="I64">
        <v>482</v>
      </c>
      <c r="J64">
        <v>471</v>
      </c>
      <c r="O64" t="s">
        <v>1455</v>
      </c>
    </row>
    <row r="65" spans="1:15" x14ac:dyDescent="0.25">
      <c r="A65">
        <v>2017</v>
      </c>
      <c r="B65" t="s">
        <v>1439</v>
      </c>
      <c r="C65" t="s">
        <v>729</v>
      </c>
      <c r="D65" t="s">
        <v>1449</v>
      </c>
      <c r="E65">
        <v>9</v>
      </c>
      <c r="F65">
        <v>9</v>
      </c>
      <c r="G65">
        <v>0</v>
      </c>
      <c r="H65">
        <v>0.5</v>
      </c>
      <c r="I65">
        <v>482</v>
      </c>
      <c r="J65">
        <v>456</v>
      </c>
      <c r="K65" t="s">
        <v>30</v>
      </c>
      <c r="L65" t="s">
        <v>30</v>
      </c>
      <c r="M65" s="1" t="s">
        <v>30</v>
      </c>
      <c r="N65" t="s">
        <v>1450</v>
      </c>
      <c r="O65" t="s">
        <v>1449</v>
      </c>
    </row>
    <row r="66" spans="1:15" x14ac:dyDescent="0.25">
      <c r="A66">
        <v>2017</v>
      </c>
      <c r="B66" t="s">
        <v>1439</v>
      </c>
      <c r="C66" t="s">
        <v>729</v>
      </c>
      <c r="D66" t="s">
        <v>1572</v>
      </c>
      <c r="E66">
        <v>8</v>
      </c>
      <c r="F66">
        <v>9</v>
      </c>
      <c r="G66">
        <v>1</v>
      </c>
      <c r="H66">
        <v>0.47199999999999998</v>
      </c>
      <c r="I66">
        <v>495</v>
      </c>
      <c r="J66">
        <v>452</v>
      </c>
      <c r="K66" t="s">
        <v>30</v>
      </c>
      <c r="N66" t="s">
        <v>1466</v>
      </c>
      <c r="O66" t="s">
        <v>1572</v>
      </c>
    </row>
    <row r="67" spans="1:15" x14ac:dyDescent="0.25">
      <c r="A67">
        <v>2017</v>
      </c>
      <c r="B67" t="s">
        <v>1439</v>
      </c>
      <c r="C67" t="s">
        <v>729</v>
      </c>
      <c r="D67" t="s">
        <v>1457</v>
      </c>
      <c r="E67">
        <v>6</v>
      </c>
      <c r="F67">
        <v>12</v>
      </c>
      <c r="G67">
        <v>0</v>
      </c>
      <c r="H67">
        <v>0.33300000000000002</v>
      </c>
      <c r="I67">
        <v>443</v>
      </c>
      <c r="J67">
        <v>545</v>
      </c>
      <c r="O67" t="s">
        <v>1457</v>
      </c>
    </row>
    <row r="68" spans="1:15" x14ac:dyDescent="0.25">
      <c r="A68">
        <v>2017</v>
      </c>
      <c r="B68" t="s">
        <v>1439</v>
      </c>
      <c r="C68" t="s">
        <v>729</v>
      </c>
      <c r="D68" t="s">
        <v>1452</v>
      </c>
      <c r="E68">
        <v>3</v>
      </c>
      <c r="F68">
        <v>15</v>
      </c>
      <c r="G68">
        <v>0</v>
      </c>
      <c r="H68">
        <v>0.16700000000000001</v>
      </c>
      <c r="I68">
        <v>314</v>
      </c>
      <c r="J68">
        <v>580</v>
      </c>
      <c r="O68" t="s">
        <v>1452</v>
      </c>
    </row>
    <row r="69" spans="1:15" x14ac:dyDescent="0.25">
      <c r="A69">
        <v>2017</v>
      </c>
      <c r="B69" t="s">
        <v>1439</v>
      </c>
      <c r="C69" t="s">
        <v>730</v>
      </c>
      <c r="D69" t="s">
        <v>1445</v>
      </c>
      <c r="E69">
        <v>13</v>
      </c>
      <c r="F69">
        <v>4</v>
      </c>
      <c r="G69">
        <v>1</v>
      </c>
      <c r="H69">
        <v>0.75</v>
      </c>
      <c r="I69">
        <v>523</v>
      </c>
      <c r="J69">
        <v>349</v>
      </c>
      <c r="K69" t="s">
        <v>30</v>
      </c>
      <c r="L69" t="s">
        <v>30</v>
      </c>
      <c r="N69" t="s">
        <v>1437</v>
      </c>
      <c r="O69" t="s">
        <v>1445</v>
      </c>
    </row>
    <row r="70" spans="1:15" x14ac:dyDescent="0.25">
      <c r="A70">
        <v>2017</v>
      </c>
      <c r="B70" t="s">
        <v>1439</v>
      </c>
      <c r="C70" t="s">
        <v>730</v>
      </c>
      <c r="D70" t="s">
        <v>1456</v>
      </c>
      <c r="E70">
        <v>12</v>
      </c>
      <c r="F70">
        <v>6</v>
      </c>
      <c r="G70">
        <v>0</v>
      </c>
      <c r="H70">
        <v>0.66700000000000004</v>
      </c>
      <c r="I70">
        <v>510</v>
      </c>
      <c r="J70">
        <v>495</v>
      </c>
      <c r="K70" t="s">
        <v>30</v>
      </c>
      <c r="N70" t="s">
        <v>1467</v>
      </c>
      <c r="O70" t="s">
        <v>1455</v>
      </c>
    </row>
    <row r="71" spans="1:15" x14ac:dyDescent="0.25">
      <c r="A71">
        <v>2017</v>
      </c>
      <c r="B71" t="s">
        <v>1439</v>
      </c>
      <c r="C71" t="s">
        <v>730</v>
      </c>
      <c r="D71" t="s">
        <v>1436</v>
      </c>
      <c r="E71">
        <v>12</v>
      </c>
      <c r="F71">
        <v>6</v>
      </c>
      <c r="G71">
        <v>0</v>
      </c>
      <c r="H71">
        <v>0.66700000000000004</v>
      </c>
      <c r="I71">
        <v>554</v>
      </c>
      <c r="J71">
        <v>492</v>
      </c>
      <c r="K71" t="s">
        <v>30</v>
      </c>
      <c r="N71" t="s">
        <v>1466</v>
      </c>
      <c r="O71" t="s">
        <v>1436</v>
      </c>
    </row>
    <row r="72" spans="1:15" x14ac:dyDescent="0.25">
      <c r="A72">
        <v>2017</v>
      </c>
      <c r="B72" t="s">
        <v>1439</v>
      </c>
      <c r="C72" t="s">
        <v>730</v>
      </c>
      <c r="D72" t="s">
        <v>1442</v>
      </c>
      <c r="E72">
        <v>10</v>
      </c>
      <c r="F72">
        <v>8</v>
      </c>
      <c r="G72">
        <v>0</v>
      </c>
      <c r="H72">
        <v>0.55600000000000005</v>
      </c>
      <c r="I72">
        <v>510</v>
      </c>
      <c r="J72">
        <v>430</v>
      </c>
      <c r="K72" t="s">
        <v>30</v>
      </c>
      <c r="N72" t="s">
        <v>1467</v>
      </c>
      <c r="O72" t="s">
        <v>1442</v>
      </c>
    </row>
    <row r="73" spans="1:15" x14ac:dyDescent="0.25">
      <c r="A73">
        <v>2017</v>
      </c>
      <c r="B73" t="s">
        <v>1439</v>
      </c>
      <c r="C73" t="s">
        <v>730</v>
      </c>
      <c r="D73" t="s">
        <v>1461</v>
      </c>
      <c r="E73">
        <v>7</v>
      </c>
      <c r="F73">
        <v>11</v>
      </c>
      <c r="G73">
        <v>0</v>
      </c>
      <c r="H73">
        <v>0.38900000000000001</v>
      </c>
      <c r="I73">
        <v>469</v>
      </c>
      <c r="J73">
        <v>501</v>
      </c>
      <c r="O73" t="s">
        <v>1461</v>
      </c>
    </row>
    <row r="74" spans="1:15" x14ac:dyDescent="0.25">
      <c r="A74">
        <v>2016</v>
      </c>
      <c r="B74" t="s">
        <v>1439</v>
      </c>
      <c r="C74" t="s">
        <v>729</v>
      </c>
      <c r="D74" t="s">
        <v>1572</v>
      </c>
      <c r="E74">
        <v>8</v>
      </c>
      <c r="F74">
        <v>9</v>
      </c>
      <c r="G74">
        <v>1</v>
      </c>
      <c r="H74">
        <v>0.47199999999999998</v>
      </c>
      <c r="I74">
        <v>486</v>
      </c>
      <c r="J74">
        <v>498</v>
      </c>
      <c r="K74" t="s">
        <v>30</v>
      </c>
      <c r="L74" t="s">
        <v>30</v>
      </c>
      <c r="M74" s="1" t="s">
        <v>30</v>
      </c>
      <c r="N74" t="s">
        <v>1450</v>
      </c>
      <c r="O74" t="s">
        <v>1572</v>
      </c>
    </row>
    <row r="75" spans="1:15" x14ac:dyDescent="0.25">
      <c r="A75">
        <v>2016</v>
      </c>
      <c r="B75" t="s">
        <v>1439</v>
      </c>
      <c r="C75" t="s">
        <v>729</v>
      </c>
      <c r="D75" t="s">
        <v>1457</v>
      </c>
      <c r="E75">
        <v>7</v>
      </c>
      <c r="F75">
        <v>11</v>
      </c>
      <c r="G75">
        <v>0</v>
      </c>
      <c r="H75">
        <v>0.38900000000000001</v>
      </c>
      <c r="I75">
        <v>507</v>
      </c>
      <c r="J75">
        <v>502</v>
      </c>
      <c r="K75" t="s">
        <v>30</v>
      </c>
      <c r="N75" t="s">
        <v>1466</v>
      </c>
      <c r="O75" t="s">
        <v>1457</v>
      </c>
    </row>
    <row r="76" spans="1:15" x14ac:dyDescent="0.25">
      <c r="A76">
        <v>2016</v>
      </c>
      <c r="B76" t="s">
        <v>1439</v>
      </c>
      <c r="C76" t="s">
        <v>729</v>
      </c>
      <c r="D76" t="s">
        <v>1452</v>
      </c>
      <c r="E76">
        <v>7</v>
      </c>
      <c r="F76">
        <v>11</v>
      </c>
      <c r="G76">
        <v>0</v>
      </c>
      <c r="H76">
        <v>0.38900000000000001</v>
      </c>
      <c r="I76">
        <v>383</v>
      </c>
      <c r="J76">
        <v>415</v>
      </c>
      <c r="O76" t="s">
        <v>1452</v>
      </c>
    </row>
    <row r="77" spans="1:15" x14ac:dyDescent="0.25">
      <c r="A77">
        <v>2016</v>
      </c>
      <c r="B77" t="s">
        <v>1439</v>
      </c>
      <c r="C77" t="s">
        <v>729</v>
      </c>
      <c r="D77" t="s">
        <v>1449</v>
      </c>
      <c r="E77">
        <v>5</v>
      </c>
      <c r="F77">
        <v>13</v>
      </c>
      <c r="G77">
        <v>0</v>
      </c>
      <c r="H77">
        <v>0.27800000000000002</v>
      </c>
      <c r="I77">
        <v>383</v>
      </c>
      <c r="J77">
        <v>568</v>
      </c>
      <c r="O77" t="s">
        <v>1449</v>
      </c>
    </row>
    <row r="78" spans="1:15" x14ac:dyDescent="0.25">
      <c r="A78">
        <v>2016</v>
      </c>
      <c r="B78" t="s">
        <v>1439</v>
      </c>
      <c r="C78" t="s">
        <v>730</v>
      </c>
      <c r="D78" t="s">
        <v>1445</v>
      </c>
      <c r="E78">
        <v>15</v>
      </c>
      <c r="F78">
        <v>2</v>
      </c>
      <c r="G78">
        <v>1</v>
      </c>
      <c r="H78">
        <v>0.86099999999999999</v>
      </c>
      <c r="I78">
        <v>586</v>
      </c>
      <c r="J78">
        <v>369</v>
      </c>
      <c r="K78" t="s">
        <v>30</v>
      </c>
      <c r="L78" t="s">
        <v>30</v>
      </c>
      <c r="N78" t="s">
        <v>1437</v>
      </c>
      <c r="O78" t="s">
        <v>1445</v>
      </c>
    </row>
    <row r="79" spans="1:15" x14ac:dyDescent="0.25">
      <c r="A79">
        <v>2016</v>
      </c>
      <c r="B79" t="s">
        <v>1439</v>
      </c>
      <c r="C79" t="s">
        <v>730</v>
      </c>
      <c r="D79" t="s">
        <v>1461</v>
      </c>
      <c r="E79">
        <v>12</v>
      </c>
      <c r="F79">
        <v>6</v>
      </c>
      <c r="G79">
        <v>0</v>
      </c>
      <c r="H79">
        <v>0.66700000000000004</v>
      </c>
      <c r="I79">
        <v>545</v>
      </c>
      <c r="J79">
        <v>454</v>
      </c>
      <c r="K79" t="s">
        <v>30</v>
      </c>
      <c r="N79" t="s">
        <v>1467</v>
      </c>
      <c r="O79" t="s">
        <v>1461</v>
      </c>
    </row>
    <row r="80" spans="1:15" x14ac:dyDescent="0.25">
      <c r="A80">
        <v>2016</v>
      </c>
      <c r="B80" t="s">
        <v>1439</v>
      </c>
      <c r="C80" t="s">
        <v>730</v>
      </c>
      <c r="D80" t="s">
        <v>1436</v>
      </c>
      <c r="E80">
        <v>11</v>
      </c>
      <c r="F80">
        <v>7</v>
      </c>
      <c r="G80">
        <v>0</v>
      </c>
      <c r="H80">
        <v>0.61099999999999999</v>
      </c>
      <c r="I80">
        <v>497</v>
      </c>
      <c r="J80">
        <v>454</v>
      </c>
      <c r="K80" t="s">
        <v>30</v>
      </c>
      <c r="N80" t="s">
        <v>1466</v>
      </c>
      <c r="O80" t="s">
        <v>1436</v>
      </c>
    </row>
    <row r="81" spans="1:15" x14ac:dyDescent="0.25">
      <c r="A81">
        <v>2016</v>
      </c>
      <c r="B81" t="s">
        <v>1439</v>
      </c>
      <c r="C81" t="s">
        <v>730</v>
      </c>
      <c r="D81" t="s">
        <v>1456</v>
      </c>
      <c r="E81">
        <v>10</v>
      </c>
      <c r="F81">
        <v>8</v>
      </c>
      <c r="G81">
        <v>0</v>
      </c>
      <c r="H81">
        <v>0.55600000000000005</v>
      </c>
      <c r="I81">
        <v>549</v>
      </c>
      <c r="J81">
        <v>496</v>
      </c>
      <c r="K81" t="s">
        <v>30</v>
      </c>
      <c r="N81" t="s">
        <v>1467</v>
      </c>
      <c r="O81" t="s">
        <v>1455</v>
      </c>
    </row>
    <row r="82" spans="1:15" x14ac:dyDescent="0.25">
      <c r="A82">
        <v>2016</v>
      </c>
      <c r="B82" t="s">
        <v>1439</v>
      </c>
      <c r="C82" t="s">
        <v>730</v>
      </c>
      <c r="D82" t="s">
        <v>1442</v>
      </c>
      <c r="E82">
        <v>5</v>
      </c>
      <c r="F82">
        <v>13</v>
      </c>
      <c r="G82">
        <v>0</v>
      </c>
      <c r="H82">
        <v>0.27800000000000002</v>
      </c>
      <c r="I82">
        <v>350</v>
      </c>
      <c r="J82">
        <v>530</v>
      </c>
      <c r="O82" t="s">
        <v>1442</v>
      </c>
    </row>
    <row r="83" spans="1:15" x14ac:dyDescent="0.25">
      <c r="A83">
        <v>2015</v>
      </c>
      <c r="B83" t="s">
        <v>1439</v>
      </c>
      <c r="C83" t="s">
        <v>729</v>
      </c>
      <c r="D83" t="s">
        <v>1572</v>
      </c>
      <c r="E83">
        <v>12</v>
      </c>
      <c r="F83">
        <v>6</v>
      </c>
      <c r="G83">
        <v>0</v>
      </c>
      <c r="H83">
        <v>0.66700000000000004</v>
      </c>
      <c r="I83">
        <v>464</v>
      </c>
      <c r="J83">
        <v>455</v>
      </c>
      <c r="K83" t="s">
        <v>30</v>
      </c>
      <c r="L83" t="s">
        <v>30</v>
      </c>
      <c r="N83" t="s">
        <v>1437</v>
      </c>
      <c r="O83" t="s">
        <v>1572</v>
      </c>
    </row>
    <row r="84" spans="1:15" x14ac:dyDescent="0.25">
      <c r="A84">
        <v>2015</v>
      </c>
      <c r="B84" t="s">
        <v>1439</v>
      </c>
      <c r="C84" t="s">
        <v>729</v>
      </c>
      <c r="D84" t="s">
        <v>1457</v>
      </c>
      <c r="E84">
        <v>10</v>
      </c>
      <c r="F84">
        <v>8</v>
      </c>
      <c r="G84">
        <v>0</v>
      </c>
      <c r="H84">
        <v>0.55600000000000005</v>
      </c>
      <c r="I84">
        <v>530</v>
      </c>
      <c r="J84">
        <v>391</v>
      </c>
      <c r="K84" t="s">
        <v>30</v>
      </c>
      <c r="N84" t="s">
        <v>1467</v>
      </c>
      <c r="O84" t="s">
        <v>1457</v>
      </c>
    </row>
    <row r="85" spans="1:15" x14ac:dyDescent="0.25">
      <c r="A85">
        <v>2015</v>
      </c>
      <c r="B85" t="s">
        <v>1439</v>
      </c>
      <c r="C85" t="s">
        <v>729</v>
      </c>
      <c r="D85" t="s">
        <v>1449</v>
      </c>
      <c r="E85">
        <v>10</v>
      </c>
      <c r="F85">
        <v>8</v>
      </c>
      <c r="G85">
        <v>0</v>
      </c>
      <c r="H85">
        <v>0.55600000000000005</v>
      </c>
      <c r="I85">
        <v>438</v>
      </c>
      <c r="J85">
        <v>499</v>
      </c>
      <c r="K85" t="s">
        <v>30</v>
      </c>
      <c r="N85" t="s">
        <v>1466</v>
      </c>
      <c r="O85" t="s">
        <v>1449</v>
      </c>
    </row>
    <row r="86" spans="1:15" x14ac:dyDescent="0.25">
      <c r="A86">
        <v>2015</v>
      </c>
      <c r="B86" t="s">
        <v>1439</v>
      </c>
      <c r="C86" t="s">
        <v>729</v>
      </c>
      <c r="D86" t="s">
        <v>1452</v>
      </c>
      <c r="E86">
        <v>6</v>
      </c>
      <c r="F86">
        <v>12</v>
      </c>
      <c r="G86">
        <v>0</v>
      </c>
      <c r="H86">
        <v>0.33300000000000002</v>
      </c>
      <c r="I86">
        <v>389</v>
      </c>
      <c r="J86">
        <v>402</v>
      </c>
      <c r="O86" t="s">
        <v>1452</v>
      </c>
    </row>
    <row r="87" spans="1:15" x14ac:dyDescent="0.25">
      <c r="A87">
        <v>2015</v>
      </c>
      <c r="B87" t="s">
        <v>1439</v>
      </c>
      <c r="C87" t="s">
        <v>730</v>
      </c>
      <c r="D87" t="s">
        <v>1445</v>
      </c>
      <c r="E87">
        <v>14</v>
      </c>
      <c r="F87">
        <v>4</v>
      </c>
      <c r="G87">
        <v>0</v>
      </c>
      <c r="H87">
        <v>0.77800000000000002</v>
      </c>
      <c r="I87">
        <v>476</v>
      </c>
      <c r="J87">
        <v>346</v>
      </c>
      <c r="K87" t="s">
        <v>30</v>
      </c>
      <c r="N87" t="s">
        <v>1467</v>
      </c>
      <c r="O87" t="s">
        <v>1445</v>
      </c>
    </row>
    <row r="88" spans="1:15" x14ac:dyDescent="0.25">
      <c r="A88">
        <v>2015</v>
      </c>
      <c r="B88" t="s">
        <v>1439</v>
      </c>
      <c r="C88" t="s">
        <v>730</v>
      </c>
      <c r="D88" t="s">
        <v>1456</v>
      </c>
      <c r="E88">
        <v>14</v>
      </c>
      <c r="F88">
        <v>4</v>
      </c>
      <c r="G88">
        <v>0</v>
      </c>
      <c r="H88">
        <v>0.77800000000000002</v>
      </c>
      <c r="I88">
        <v>466</v>
      </c>
      <c r="J88">
        <v>341</v>
      </c>
      <c r="K88" t="s">
        <v>30</v>
      </c>
      <c r="L88" t="s">
        <v>30</v>
      </c>
      <c r="M88" s="1" t="s">
        <v>30</v>
      </c>
      <c r="N88" t="s">
        <v>1450</v>
      </c>
      <c r="O88" t="s">
        <v>1455</v>
      </c>
    </row>
    <row r="89" spans="1:15" x14ac:dyDescent="0.25">
      <c r="A89">
        <v>2015</v>
      </c>
      <c r="B89" t="s">
        <v>1439</v>
      </c>
      <c r="C89" t="s">
        <v>730</v>
      </c>
      <c r="D89" t="s">
        <v>1461</v>
      </c>
      <c r="E89">
        <v>7</v>
      </c>
      <c r="F89">
        <v>11</v>
      </c>
      <c r="G89">
        <v>0</v>
      </c>
      <c r="H89">
        <v>0.38900000000000001</v>
      </c>
      <c r="I89">
        <v>437</v>
      </c>
      <c r="J89">
        <v>486</v>
      </c>
      <c r="K89" t="s">
        <v>30</v>
      </c>
      <c r="N89" t="s">
        <v>1466</v>
      </c>
      <c r="O89" t="s">
        <v>1461</v>
      </c>
    </row>
    <row r="90" spans="1:15" x14ac:dyDescent="0.25">
      <c r="A90">
        <v>2015</v>
      </c>
      <c r="B90" t="s">
        <v>1439</v>
      </c>
      <c r="C90" t="s">
        <v>730</v>
      </c>
      <c r="D90" t="s">
        <v>1436</v>
      </c>
      <c r="E90">
        <v>5</v>
      </c>
      <c r="F90">
        <v>13</v>
      </c>
      <c r="G90">
        <v>0</v>
      </c>
      <c r="H90">
        <v>0.27800000000000002</v>
      </c>
      <c r="I90">
        <v>353</v>
      </c>
      <c r="J90">
        <v>502</v>
      </c>
      <c r="O90" t="s">
        <v>1436</v>
      </c>
    </row>
    <row r="91" spans="1:15" x14ac:dyDescent="0.25">
      <c r="A91">
        <v>2015</v>
      </c>
      <c r="B91" t="s">
        <v>1439</v>
      </c>
      <c r="C91" t="s">
        <v>730</v>
      </c>
      <c r="D91" t="s">
        <v>1442</v>
      </c>
      <c r="E91">
        <v>3</v>
      </c>
      <c r="F91">
        <v>15</v>
      </c>
      <c r="G91">
        <v>0</v>
      </c>
      <c r="H91">
        <v>0.16700000000000001</v>
      </c>
      <c r="I91">
        <v>430</v>
      </c>
      <c r="J91">
        <v>561</v>
      </c>
      <c r="O91" t="s">
        <v>1442</v>
      </c>
    </row>
    <row r="92" spans="1:15" x14ac:dyDescent="0.25">
      <c r="A92">
        <v>2014</v>
      </c>
      <c r="B92" t="s">
        <v>1439</v>
      </c>
      <c r="C92" t="s">
        <v>729</v>
      </c>
      <c r="D92" t="s">
        <v>1457</v>
      </c>
      <c r="E92">
        <v>9</v>
      </c>
      <c r="F92">
        <v>9</v>
      </c>
      <c r="G92">
        <v>0</v>
      </c>
      <c r="H92">
        <v>0.5</v>
      </c>
      <c r="I92">
        <v>417</v>
      </c>
      <c r="J92">
        <v>395</v>
      </c>
      <c r="K92" t="s">
        <v>30</v>
      </c>
      <c r="L92" t="s">
        <v>30</v>
      </c>
      <c r="N92" t="s">
        <v>1437</v>
      </c>
      <c r="O92" t="s">
        <v>1457</v>
      </c>
    </row>
    <row r="93" spans="1:15" x14ac:dyDescent="0.25">
      <c r="A93">
        <v>2014</v>
      </c>
      <c r="B93" t="s">
        <v>1439</v>
      </c>
      <c r="C93" t="s">
        <v>729</v>
      </c>
      <c r="D93" t="s">
        <v>1452</v>
      </c>
      <c r="E93">
        <v>9</v>
      </c>
      <c r="F93">
        <v>9</v>
      </c>
      <c r="G93">
        <v>0</v>
      </c>
      <c r="H93">
        <v>0.5</v>
      </c>
      <c r="I93">
        <v>360</v>
      </c>
      <c r="J93">
        <v>394</v>
      </c>
      <c r="K93" t="s">
        <v>30</v>
      </c>
      <c r="N93" t="s">
        <v>1467</v>
      </c>
      <c r="O93" t="s">
        <v>1452</v>
      </c>
    </row>
    <row r="94" spans="1:15" x14ac:dyDescent="0.25">
      <c r="A94">
        <v>2014</v>
      </c>
      <c r="B94" t="s">
        <v>1439</v>
      </c>
      <c r="C94" t="s">
        <v>729</v>
      </c>
      <c r="D94" t="s">
        <v>1449</v>
      </c>
      <c r="E94">
        <v>8</v>
      </c>
      <c r="F94">
        <v>10</v>
      </c>
      <c r="G94">
        <v>0</v>
      </c>
      <c r="H94">
        <v>0.44400000000000001</v>
      </c>
      <c r="I94">
        <v>450</v>
      </c>
      <c r="J94">
        <v>456</v>
      </c>
      <c r="O94" t="s">
        <v>1449</v>
      </c>
    </row>
    <row r="95" spans="1:15" x14ac:dyDescent="0.25">
      <c r="A95">
        <v>2014</v>
      </c>
      <c r="B95" t="s">
        <v>1439</v>
      </c>
      <c r="C95" t="s">
        <v>729</v>
      </c>
      <c r="D95" t="s">
        <v>1572</v>
      </c>
      <c r="E95">
        <v>2</v>
      </c>
      <c r="F95">
        <v>16</v>
      </c>
      <c r="G95">
        <v>0</v>
      </c>
      <c r="H95">
        <v>0.111</v>
      </c>
      <c r="I95">
        <v>278</v>
      </c>
      <c r="J95">
        <v>465</v>
      </c>
      <c r="O95" t="s">
        <v>1572</v>
      </c>
    </row>
    <row r="96" spans="1:15" x14ac:dyDescent="0.25">
      <c r="A96">
        <v>2014</v>
      </c>
      <c r="B96" t="s">
        <v>1439</v>
      </c>
      <c r="C96" t="s">
        <v>730</v>
      </c>
      <c r="D96" t="s">
        <v>1445</v>
      </c>
      <c r="E96">
        <v>15</v>
      </c>
      <c r="F96">
        <v>3</v>
      </c>
      <c r="G96">
        <v>0</v>
      </c>
      <c r="H96">
        <v>0.83299999999999996</v>
      </c>
      <c r="I96">
        <v>511</v>
      </c>
      <c r="J96">
        <v>347</v>
      </c>
      <c r="K96" t="s">
        <v>30</v>
      </c>
      <c r="L96" t="s">
        <v>30</v>
      </c>
      <c r="M96" s="1" t="s">
        <v>30</v>
      </c>
      <c r="N96" t="s">
        <v>1450</v>
      </c>
      <c r="O96" t="s">
        <v>1445</v>
      </c>
    </row>
    <row r="97" spans="1:15" x14ac:dyDescent="0.25">
      <c r="A97">
        <v>2014</v>
      </c>
      <c r="B97" t="s">
        <v>1439</v>
      </c>
      <c r="C97" t="s">
        <v>730</v>
      </c>
      <c r="D97" t="s">
        <v>1456</v>
      </c>
      <c r="E97">
        <v>12</v>
      </c>
      <c r="F97">
        <v>6</v>
      </c>
      <c r="G97">
        <v>0</v>
      </c>
      <c r="H97">
        <v>0.66700000000000004</v>
      </c>
      <c r="I97">
        <v>492</v>
      </c>
      <c r="J97">
        <v>340</v>
      </c>
      <c r="K97" t="s">
        <v>30</v>
      </c>
      <c r="N97" t="s">
        <v>1467</v>
      </c>
      <c r="O97" t="s">
        <v>1455</v>
      </c>
    </row>
    <row r="98" spans="1:15" x14ac:dyDescent="0.25">
      <c r="A98">
        <v>2014</v>
      </c>
      <c r="B98" t="s">
        <v>1439</v>
      </c>
      <c r="C98" t="s">
        <v>730</v>
      </c>
      <c r="D98" t="s">
        <v>1442</v>
      </c>
      <c r="E98">
        <v>10</v>
      </c>
      <c r="F98">
        <v>8</v>
      </c>
      <c r="G98">
        <v>0</v>
      </c>
      <c r="H98">
        <v>0.55600000000000005</v>
      </c>
      <c r="I98">
        <v>399</v>
      </c>
      <c r="J98">
        <v>441</v>
      </c>
      <c r="K98" t="s">
        <v>30</v>
      </c>
      <c r="N98" t="s">
        <v>1466</v>
      </c>
      <c r="O98" t="s">
        <v>1442</v>
      </c>
    </row>
    <row r="99" spans="1:15" x14ac:dyDescent="0.25">
      <c r="A99">
        <v>2014</v>
      </c>
      <c r="B99" t="s">
        <v>1439</v>
      </c>
      <c r="C99" t="s">
        <v>730</v>
      </c>
      <c r="D99" t="s">
        <v>1461</v>
      </c>
      <c r="E99">
        <v>9</v>
      </c>
      <c r="F99">
        <v>9</v>
      </c>
      <c r="G99">
        <v>0</v>
      </c>
      <c r="H99">
        <v>0.5</v>
      </c>
      <c r="I99">
        <v>380</v>
      </c>
      <c r="J99">
        <v>365</v>
      </c>
      <c r="K99" t="s">
        <v>30</v>
      </c>
      <c r="N99" t="s">
        <v>1466</v>
      </c>
      <c r="O99" t="s">
        <v>1461</v>
      </c>
    </row>
    <row r="100" spans="1:15" x14ac:dyDescent="0.25">
      <c r="A100">
        <v>2014</v>
      </c>
      <c r="B100" t="s">
        <v>1439</v>
      </c>
      <c r="C100" t="s">
        <v>730</v>
      </c>
      <c r="D100" t="s">
        <v>1436</v>
      </c>
      <c r="E100">
        <v>7</v>
      </c>
      <c r="F100">
        <v>11</v>
      </c>
      <c r="G100">
        <v>0</v>
      </c>
      <c r="H100">
        <v>0.38900000000000001</v>
      </c>
      <c r="I100">
        <v>397</v>
      </c>
      <c r="J100">
        <v>481</v>
      </c>
      <c r="O100" t="s">
        <v>1436</v>
      </c>
    </row>
    <row r="101" spans="1:15" x14ac:dyDescent="0.25">
      <c r="A101">
        <v>2013</v>
      </c>
      <c r="B101" t="s">
        <v>1439</v>
      </c>
      <c r="C101" t="s">
        <v>729</v>
      </c>
      <c r="D101" t="s">
        <v>1449</v>
      </c>
      <c r="E101">
        <v>11</v>
      </c>
      <c r="F101">
        <v>7</v>
      </c>
      <c r="G101">
        <v>0</v>
      </c>
      <c r="H101">
        <v>0.61099999999999999</v>
      </c>
      <c r="I101">
        <v>507</v>
      </c>
      <c r="J101">
        <v>458</v>
      </c>
      <c r="K101" t="s">
        <v>30</v>
      </c>
      <c r="N101" t="s">
        <v>1466</v>
      </c>
      <c r="O101" t="s">
        <v>1449</v>
      </c>
    </row>
    <row r="102" spans="1:15" x14ac:dyDescent="0.25">
      <c r="A102">
        <v>2013</v>
      </c>
      <c r="B102" t="s">
        <v>1439</v>
      </c>
      <c r="C102" t="s">
        <v>729</v>
      </c>
      <c r="D102" t="s">
        <v>1457</v>
      </c>
      <c r="E102">
        <v>10</v>
      </c>
      <c r="F102">
        <v>8</v>
      </c>
      <c r="G102">
        <v>0</v>
      </c>
      <c r="H102">
        <v>0.55600000000000005</v>
      </c>
      <c r="I102">
        <v>453</v>
      </c>
      <c r="J102">
        <v>468</v>
      </c>
      <c r="K102" t="s">
        <v>30</v>
      </c>
      <c r="L102" t="s">
        <v>30</v>
      </c>
      <c r="N102" t="s">
        <v>1437</v>
      </c>
      <c r="O102" t="s">
        <v>1457</v>
      </c>
    </row>
    <row r="103" spans="1:15" x14ac:dyDescent="0.25">
      <c r="A103">
        <v>2013</v>
      </c>
      <c r="B103" t="s">
        <v>1439</v>
      </c>
      <c r="C103" t="s">
        <v>729</v>
      </c>
      <c r="D103" t="s">
        <v>1452</v>
      </c>
      <c r="E103">
        <v>8</v>
      </c>
      <c r="F103">
        <v>10</v>
      </c>
      <c r="G103">
        <v>0</v>
      </c>
      <c r="H103">
        <v>0.44400000000000001</v>
      </c>
      <c r="I103">
        <v>459</v>
      </c>
      <c r="J103">
        <v>471</v>
      </c>
      <c r="K103" t="s">
        <v>30</v>
      </c>
      <c r="N103" t="s">
        <v>1467</v>
      </c>
      <c r="O103" t="s">
        <v>1452</v>
      </c>
    </row>
    <row r="104" spans="1:15" x14ac:dyDescent="0.25">
      <c r="A104">
        <v>2013</v>
      </c>
      <c r="B104" t="s">
        <v>1439</v>
      </c>
      <c r="C104" t="s">
        <v>729</v>
      </c>
      <c r="D104" t="s">
        <v>1436</v>
      </c>
      <c r="E104">
        <v>3</v>
      </c>
      <c r="F104">
        <v>15</v>
      </c>
      <c r="G104">
        <v>0</v>
      </c>
      <c r="H104">
        <v>0.16700000000000001</v>
      </c>
      <c r="I104">
        <v>361</v>
      </c>
      <c r="J104">
        <v>585</v>
      </c>
      <c r="O104" t="s">
        <v>1436</v>
      </c>
    </row>
    <row r="105" spans="1:15" x14ac:dyDescent="0.25">
      <c r="A105">
        <v>2013</v>
      </c>
      <c r="B105" t="s">
        <v>1439</v>
      </c>
      <c r="C105" t="s">
        <v>730</v>
      </c>
      <c r="D105" t="s">
        <v>1445</v>
      </c>
      <c r="E105">
        <v>14</v>
      </c>
      <c r="F105">
        <v>4</v>
      </c>
      <c r="G105">
        <v>0</v>
      </c>
      <c r="H105">
        <v>0.77800000000000002</v>
      </c>
      <c r="I105">
        <v>549</v>
      </c>
      <c r="J105">
        <v>413</v>
      </c>
      <c r="K105" t="s">
        <v>30</v>
      </c>
      <c r="N105" t="s">
        <v>1466</v>
      </c>
      <c r="O105" t="s">
        <v>1445</v>
      </c>
    </row>
    <row r="106" spans="1:15" x14ac:dyDescent="0.25">
      <c r="A106">
        <v>2013</v>
      </c>
      <c r="B106" t="s">
        <v>1439</v>
      </c>
      <c r="C106" t="s">
        <v>730</v>
      </c>
      <c r="D106" t="s">
        <v>1461</v>
      </c>
      <c r="E106">
        <v>11</v>
      </c>
      <c r="F106">
        <v>7</v>
      </c>
      <c r="G106">
        <v>0</v>
      </c>
      <c r="H106">
        <v>0.61099999999999999</v>
      </c>
      <c r="I106">
        <v>504</v>
      </c>
      <c r="J106">
        <v>461</v>
      </c>
      <c r="K106" t="s">
        <v>30</v>
      </c>
      <c r="N106" t="s">
        <v>1467</v>
      </c>
      <c r="O106" t="s">
        <v>1461</v>
      </c>
    </row>
    <row r="107" spans="1:15" x14ac:dyDescent="0.25">
      <c r="A107">
        <v>2013</v>
      </c>
      <c r="B107" t="s">
        <v>1439</v>
      </c>
      <c r="C107" t="s">
        <v>730</v>
      </c>
      <c r="D107" t="s">
        <v>1442</v>
      </c>
      <c r="E107">
        <v>11</v>
      </c>
      <c r="F107">
        <v>7</v>
      </c>
      <c r="G107">
        <v>0</v>
      </c>
      <c r="H107">
        <v>0.61099999999999999</v>
      </c>
      <c r="I107">
        <v>519</v>
      </c>
      <c r="J107">
        <v>398</v>
      </c>
      <c r="K107" t="s">
        <v>30</v>
      </c>
      <c r="L107" t="s">
        <v>30</v>
      </c>
      <c r="M107" s="1" t="s">
        <v>30</v>
      </c>
      <c r="N107" t="s">
        <v>1450</v>
      </c>
      <c r="O107" t="s">
        <v>1442</v>
      </c>
    </row>
    <row r="108" spans="1:15" x14ac:dyDescent="0.25">
      <c r="A108">
        <v>2013</v>
      </c>
      <c r="B108" t="s">
        <v>1439</v>
      </c>
      <c r="C108" t="s">
        <v>730</v>
      </c>
      <c r="D108" t="s">
        <v>1456</v>
      </c>
      <c r="E108">
        <v>4</v>
      </c>
      <c r="F108">
        <v>14</v>
      </c>
      <c r="G108">
        <v>0</v>
      </c>
      <c r="H108">
        <v>0.222</v>
      </c>
      <c r="I108">
        <v>421</v>
      </c>
      <c r="J108">
        <v>519</v>
      </c>
      <c r="O108" t="s">
        <v>1455</v>
      </c>
    </row>
    <row r="109" spans="1:15" x14ac:dyDescent="0.25">
      <c r="A109">
        <v>2012</v>
      </c>
      <c r="B109" t="s">
        <v>1439</v>
      </c>
      <c r="C109" t="s">
        <v>729</v>
      </c>
      <c r="D109" t="s">
        <v>1452</v>
      </c>
      <c r="E109">
        <v>11</v>
      </c>
      <c r="F109">
        <v>7</v>
      </c>
      <c r="G109">
        <v>0</v>
      </c>
      <c r="H109">
        <v>0.61099999999999999</v>
      </c>
      <c r="I109">
        <v>478</v>
      </c>
      <c r="J109">
        <v>489</v>
      </c>
      <c r="K109" t="s">
        <v>30</v>
      </c>
      <c r="N109" t="s">
        <v>1467</v>
      </c>
      <c r="O109" t="s">
        <v>1452</v>
      </c>
    </row>
    <row r="110" spans="1:15" x14ac:dyDescent="0.25">
      <c r="A110">
        <v>2012</v>
      </c>
      <c r="B110" t="s">
        <v>1439</v>
      </c>
      <c r="C110" t="s">
        <v>729</v>
      </c>
      <c r="D110" t="s">
        <v>1449</v>
      </c>
      <c r="E110">
        <v>9</v>
      </c>
      <c r="F110">
        <v>9</v>
      </c>
      <c r="G110">
        <v>0</v>
      </c>
      <c r="H110">
        <v>0.5</v>
      </c>
      <c r="I110">
        <v>445</v>
      </c>
      <c r="J110">
        <v>491</v>
      </c>
      <c r="K110" t="s">
        <v>30</v>
      </c>
      <c r="L110" t="s">
        <v>30</v>
      </c>
      <c r="M110" s="1" t="s">
        <v>30</v>
      </c>
      <c r="N110" t="s">
        <v>1450</v>
      </c>
      <c r="O110" t="s">
        <v>1449</v>
      </c>
    </row>
    <row r="111" spans="1:15" x14ac:dyDescent="0.25">
      <c r="A111">
        <v>2012</v>
      </c>
      <c r="B111" t="s">
        <v>1439</v>
      </c>
      <c r="C111" t="s">
        <v>729</v>
      </c>
      <c r="D111" t="s">
        <v>1457</v>
      </c>
      <c r="E111">
        <v>6</v>
      </c>
      <c r="F111">
        <v>12</v>
      </c>
      <c r="G111">
        <v>0</v>
      </c>
      <c r="H111">
        <v>0.33300000000000002</v>
      </c>
      <c r="I111">
        <v>538</v>
      </c>
      <c r="J111">
        <v>576</v>
      </c>
      <c r="O111" t="s">
        <v>1457</v>
      </c>
    </row>
    <row r="112" spans="1:15" x14ac:dyDescent="0.25">
      <c r="A112">
        <v>2012</v>
      </c>
      <c r="B112" t="s">
        <v>1439</v>
      </c>
      <c r="C112" t="s">
        <v>729</v>
      </c>
      <c r="D112" t="s">
        <v>1436</v>
      </c>
      <c r="E112">
        <v>6</v>
      </c>
      <c r="F112">
        <v>12</v>
      </c>
      <c r="G112">
        <v>0</v>
      </c>
      <c r="H112">
        <v>0.33300000000000002</v>
      </c>
      <c r="I112">
        <v>376</v>
      </c>
      <c r="J112">
        <v>531</v>
      </c>
      <c r="O112" t="s">
        <v>1436</v>
      </c>
    </row>
    <row r="113" spans="1:15" x14ac:dyDescent="0.25">
      <c r="A113">
        <v>2012</v>
      </c>
      <c r="B113" t="s">
        <v>1439</v>
      </c>
      <c r="C113" t="s">
        <v>730</v>
      </c>
      <c r="D113" t="s">
        <v>1461</v>
      </c>
      <c r="E113">
        <v>13</v>
      </c>
      <c r="F113">
        <v>5</v>
      </c>
      <c r="G113">
        <v>0</v>
      </c>
      <c r="H113">
        <v>0.72199999999999998</v>
      </c>
      <c r="I113">
        <v>479</v>
      </c>
      <c r="J113">
        <v>354</v>
      </c>
      <c r="K113" t="s">
        <v>30</v>
      </c>
      <c r="N113" t="s">
        <v>1467</v>
      </c>
      <c r="O113" t="s">
        <v>1461</v>
      </c>
    </row>
    <row r="114" spans="1:15" x14ac:dyDescent="0.25">
      <c r="A114">
        <v>2012</v>
      </c>
      <c r="B114" t="s">
        <v>1439</v>
      </c>
      <c r="C114" t="s">
        <v>730</v>
      </c>
      <c r="D114" t="s">
        <v>1445</v>
      </c>
      <c r="E114">
        <v>12</v>
      </c>
      <c r="F114">
        <v>6</v>
      </c>
      <c r="G114">
        <v>0</v>
      </c>
      <c r="H114">
        <v>0.66700000000000004</v>
      </c>
      <c r="I114">
        <v>535</v>
      </c>
      <c r="J114">
        <v>430</v>
      </c>
      <c r="K114" t="s">
        <v>30</v>
      </c>
      <c r="L114" t="s">
        <v>30</v>
      </c>
      <c r="N114" t="s">
        <v>1437</v>
      </c>
      <c r="O114" t="s">
        <v>1445</v>
      </c>
    </row>
    <row r="115" spans="1:15" x14ac:dyDescent="0.25">
      <c r="A115">
        <v>2012</v>
      </c>
      <c r="B115" t="s">
        <v>1439</v>
      </c>
      <c r="C115" t="s">
        <v>730</v>
      </c>
      <c r="D115" t="s">
        <v>1442</v>
      </c>
      <c r="E115">
        <v>8</v>
      </c>
      <c r="F115">
        <v>10</v>
      </c>
      <c r="G115">
        <v>0</v>
      </c>
      <c r="H115">
        <v>0.44400000000000001</v>
      </c>
      <c r="I115">
        <v>457</v>
      </c>
      <c r="J115">
        <v>409</v>
      </c>
      <c r="K115" t="s">
        <v>30</v>
      </c>
      <c r="N115" t="s">
        <v>1466</v>
      </c>
      <c r="O115" t="s">
        <v>1442</v>
      </c>
    </row>
    <row r="116" spans="1:15" x14ac:dyDescent="0.25">
      <c r="A116">
        <v>2012</v>
      </c>
      <c r="B116" t="s">
        <v>1439</v>
      </c>
      <c r="C116" t="s">
        <v>730</v>
      </c>
      <c r="D116" t="s">
        <v>1456</v>
      </c>
      <c r="E116">
        <v>7</v>
      </c>
      <c r="F116">
        <v>11</v>
      </c>
      <c r="G116">
        <v>0</v>
      </c>
      <c r="H116">
        <v>0.38900000000000001</v>
      </c>
      <c r="I116">
        <v>422</v>
      </c>
      <c r="J116">
        <v>450</v>
      </c>
      <c r="K116" t="s">
        <v>30</v>
      </c>
      <c r="N116" t="s">
        <v>1466</v>
      </c>
      <c r="O116" t="s">
        <v>1455</v>
      </c>
    </row>
    <row r="117" spans="1:15" x14ac:dyDescent="0.25">
      <c r="A117">
        <v>2011</v>
      </c>
      <c r="B117" t="s">
        <v>1439</v>
      </c>
      <c r="C117" t="s">
        <v>729</v>
      </c>
      <c r="D117" t="s">
        <v>1452</v>
      </c>
      <c r="E117">
        <v>10</v>
      </c>
      <c r="F117">
        <v>8</v>
      </c>
      <c r="G117">
        <v>0</v>
      </c>
      <c r="H117">
        <v>0.55600000000000005</v>
      </c>
      <c r="I117">
        <v>515</v>
      </c>
      <c r="J117">
        <v>468</v>
      </c>
      <c r="K117" t="s">
        <v>30</v>
      </c>
      <c r="N117" t="s">
        <v>1466</v>
      </c>
      <c r="O117" t="s">
        <v>1452</v>
      </c>
    </row>
    <row r="118" spans="1:15" x14ac:dyDescent="0.25">
      <c r="A118">
        <v>2011</v>
      </c>
      <c r="B118" t="s">
        <v>1439</v>
      </c>
      <c r="C118" t="s">
        <v>729</v>
      </c>
      <c r="D118" t="s">
        <v>1436</v>
      </c>
      <c r="E118">
        <v>10</v>
      </c>
      <c r="F118">
        <v>8</v>
      </c>
      <c r="G118">
        <v>0</v>
      </c>
      <c r="H118">
        <v>0.55600000000000005</v>
      </c>
      <c r="I118">
        <v>432</v>
      </c>
      <c r="J118">
        <v>432</v>
      </c>
      <c r="K118" t="s">
        <v>30</v>
      </c>
      <c r="L118" t="s">
        <v>30</v>
      </c>
      <c r="N118" t="s">
        <v>1437</v>
      </c>
      <c r="O118" t="s">
        <v>1436</v>
      </c>
    </row>
    <row r="119" spans="1:15" x14ac:dyDescent="0.25">
      <c r="A119">
        <v>2011</v>
      </c>
      <c r="B119" t="s">
        <v>1439</v>
      </c>
      <c r="C119" t="s">
        <v>729</v>
      </c>
      <c r="D119" t="s">
        <v>1457</v>
      </c>
      <c r="E119">
        <v>8</v>
      </c>
      <c r="F119">
        <v>10</v>
      </c>
      <c r="G119">
        <v>0</v>
      </c>
      <c r="H119">
        <v>0.44400000000000001</v>
      </c>
      <c r="I119">
        <v>481</v>
      </c>
      <c r="J119">
        <v>478</v>
      </c>
      <c r="K119" t="s">
        <v>30</v>
      </c>
      <c r="N119" t="s">
        <v>1467</v>
      </c>
      <c r="O119" t="s">
        <v>1457</v>
      </c>
    </row>
    <row r="120" spans="1:15" x14ac:dyDescent="0.25">
      <c r="A120">
        <v>2011</v>
      </c>
      <c r="B120" t="s">
        <v>1439</v>
      </c>
      <c r="C120" t="s">
        <v>729</v>
      </c>
      <c r="D120" t="s">
        <v>1449</v>
      </c>
      <c r="E120">
        <v>6</v>
      </c>
      <c r="F120">
        <v>12</v>
      </c>
      <c r="G120">
        <v>0</v>
      </c>
      <c r="H120">
        <v>0.33300000000000002</v>
      </c>
      <c r="I120">
        <v>397</v>
      </c>
      <c r="J120">
        <v>498</v>
      </c>
      <c r="O120" t="s">
        <v>1449</v>
      </c>
    </row>
    <row r="121" spans="1:15" x14ac:dyDescent="0.25">
      <c r="A121">
        <v>2011</v>
      </c>
      <c r="B121" t="s">
        <v>1439</v>
      </c>
      <c r="C121" t="s">
        <v>730</v>
      </c>
      <c r="D121" t="s">
        <v>1461</v>
      </c>
      <c r="E121">
        <v>11</v>
      </c>
      <c r="F121">
        <v>7</v>
      </c>
      <c r="G121">
        <v>0</v>
      </c>
      <c r="H121">
        <v>0.61099999999999999</v>
      </c>
      <c r="I121">
        <v>511</v>
      </c>
      <c r="J121">
        <v>385</v>
      </c>
      <c r="K121" t="s">
        <v>30</v>
      </c>
      <c r="L121" t="s">
        <v>30</v>
      </c>
      <c r="M121" s="1" t="s">
        <v>30</v>
      </c>
      <c r="N121" t="s">
        <v>1450</v>
      </c>
      <c r="O121" t="s">
        <v>1461</v>
      </c>
    </row>
    <row r="122" spans="1:15" x14ac:dyDescent="0.25">
      <c r="A122">
        <v>2011</v>
      </c>
      <c r="B122" t="s">
        <v>1439</v>
      </c>
      <c r="C122" t="s">
        <v>730</v>
      </c>
      <c r="D122" t="s">
        <v>1445</v>
      </c>
      <c r="E122">
        <v>11</v>
      </c>
      <c r="F122">
        <v>7</v>
      </c>
      <c r="G122">
        <v>0</v>
      </c>
      <c r="H122">
        <v>0.61099999999999999</v>
      </c>
      <c r="I122">
        <v>511</v>
      </c>
      <c r="J122">
        <v>476</v>
      </c>
      <c r="K122" t="s">
        <v>30</v>
      </c>
      <c r="N122" t="s">
        <v>1466</v>
      </c>
      <c r="O122" t="s">
        <v>1445</v>
      </c>
    </row>
    <row r="123" spans="1:15" x14ac:dyDescent="0.25">
      <c r="A123">
        <v>2011</v>
      </c>
      <c r="B123" t="s">
        <v>1439</v>
      </c>
      <c r="C123" t="s">
        <v>730</v>
      </c>
      <c r="D123" t="s">
        <v>1456</v>
      </c>
      <c r="E123">
        <v>11</v>
      </c>
      <c r="F123">
        <v>7</v>
      </c>
      <c r="G123">
        <v>0</v>
      </c>
      <c r="H123">
        <v>0.61099999999999999</v>
      </c>
      <c r="I123">
        <v>427</v>
      </c>
      <c r="J123">
        <v>401</v>
      </c>
      <c r="K123" t="s">
        <v>30</v>
      </c>
      <c r="N123" t="s">
        <v>1467</v>
      </c>
      <c r="O123" t="s">
        <v>1455</v>
      </c>
    </row>
    <row r="124" spans="1:15" x14ac:dyDescent="0.25">
      <c r="A124">
        <v>2011</v>
      </c>
      <c r="B124" t="s">
        <v>1439</v>
      </c>
      <c r="C124" t="s">
        <v>730</v>
      </c>
      <c r="D124" t="s">
        <v>1442</v>
      </c>
      <c r="E124">
        <v>5</v>
      </c>
      <c r="F124">
        <v>13</v>
      </c>
      <c r="G124">
        <v>0</v>
      </c>
      <c r="H124">
        <v>0.27800000000000002</v>
      </c>
      <c r="I124">
        <v>346</v>
      </c>
      <c r="J124">
        <v>482</v>
      </c>
      <c r="O124" t="s">
        <v>1442</v>
      </c>
    </row>
    <row r="125" spans="1:15" x14ac:dyDescent="0.25">
      <c r="A125">
        <v>2010</v>
      </c>
      <c r="B125" t="s">
        <v>1439</v>
      </c>
      <c r="C125" t="s">
        <v>729</v>
      </c>
      <c r="D125" t="s">
        <v>1452</v>
      </c>
      <c r="E125">
        <v>12</v>
      </c>
      <c r="F125">
        <v>6</v>
      </c>
      <c r="G125">
        <v>0</v>
      </c>
      <c r="H125">
        <v>0.66700000000000004</v>
      </c>
      <c r="I125">
        <v>521</v>
      </c>
      <c r="J125">
        <v>475</v>
      </c>
      <c r="K125" t="s">
        <v>30</v>
      </c>
      <c r="L125" t="s">
        <v>30</v>
      </c>
      <c r="M125" s="1" t="s">
        <v>30</v>
      </c>
      <c r="N125" t="s">
        <v>1450</v>
      </c>
      <c r="O125" t="s">
        <v>1452</v>
      </c>
    </row>
    <row r="126" spans="1:15" x14ac:dyDescent="0.25">
      <c r="A126">
        <v>2010</v>
      </c>
      <c r="B126" t="s">
        <v>1439</v>
      </c>
      <c r="C126" t="s">
        <v>729</v>
      </c>
      <c r="D126" t="s">
        <v>1457</v>
      </c>
      <c r="E126">
        <v>9</v>
      </c>
      <c r="F126">
        <v>9</v>
      </c>
      <c r="G126">
        <v>0</v>
      </c>
      <c r="H126">
        <v>0.5</v>
      </c>
      <c r="I126">
        <v>481</v>
      </c>
      <c r="J126">
        <v>450</v>
      </c>
      <c r="K126" t="s">
        <v>30</v>
      </c>
      <c r="N126" t="s">
        <v>1466</v>
      </c>
      <c r="O126" t="s">
        <v>1457</v>
      </c>
    </row>
    <row r="127" spans="1:15" x14ac:dyDescent="0.25">
      <c r="A127">
        <v>2010</v>
      </c>
      <c r="B127" t="s">
        <v>1439</v>
      </c>
      <c r="C127" t="s">
        <v>729</v>
      </c>
      <c r="D127" t="s">
        <v>1449</v>
      </c>
      <c r="E127">
        <v>9</v>
      </c>
      <c r="F127">
        <v>9</v>
      </c>
      <c r="G127">
        <v>0</v>
      </c>
      <c r="H127">
        <v>0.5</v>
      </c>
      <c r="I127">
        <v>373</v>
      </c>
      <c r="J127">
        <v>442</v>
      </c>
      <c r="K127" t="s">
        <v>30</v>
      </c>
      <c r="N127" t="s">
        <v>1467</v>
      </c>
      <c r="O127" t="s">
        <v>1449</v>
      </c>
    </row>
    <row r="128" spans="1:15" x14ac:dyDescent="0.25">
      <c r="A128">
        <v>2010</v>
      </c>
      <c r="B128" t="s">
        <v>1439</v>
      </c>
      <c r="C128" t="s">
        <v>729</v>
      </c>
      <c r="D128" t="s">
        <v>1436</v>
      </c>
      <c r="E128">
        <v>4</v>
      </c>
      <c r="F128">
        <v>14</v>
      </c>
      <c r="G128">
        <v>0</v>
      </c>
      <c r="H128">
        <v>0.222</v>
      </c>
      <c r="I128">
        <v>464</v>
      </c>
      <c r="J128">
        <v>485</v>
      </c>
      <c r="O128" t="s">
        <v>1436</v>
      </c>
    </row>
    <row r="129" spans="1:15" x14ac:dyDescent="0.25">
      <c r="A129">
        <v>2010</v>
      </c>
      <c r="B129" t="s">
        <v>1439</v>
      </c>
      <c r="C129" t="s">
        <v>730</v>
      </c>
      <c r="D129" t="s">
        <v>1445</v>
      </c>
      <c r="E129">
        <v>13</v>
      </c>
      <c r="F129">
        <v>5</v>
      </c>
      <c r="G129">
        <v>0</v>
      </c>
      <c r="H129">
        <v>0.72199999999999998</v>
      </c>
      <c r="I129">
        <v>626</v>
      </c>
      <c r="J129">
        <v>459</v>
      </c>
      <c r="K129" t="s">
        <v>30</v>
      </c>
      <c r="N129" t="s">
        <v>1467</v>
      </c>
      <c r="O129" t="s">
        <v>1445</v>
      </c>
    </row>
    <row r="130" spans="1:15" x14ac:dyDescent="0.25">
      <c r="A130">
        <v>2010</v>
      </c>
      <c r="B130" t="s">
        <v>1439</v>
      </c>
      <c r="C130" t="s">
        <v>730</v>
      </c>
      <c r="D130" t="s">
        <v>1442</v>
      </c>
      <c r="E130">
        <v>10</v>
      </c>
      <c r="F130">
        <v>8</v>
      </c>
      <c r="G130">
        <v>0</v>
      </c>
      <c r="H130">
        <v>0.55600000000000005</v>
      </c>
      <c r="I130">
        <v>497</v>
      </c>
      <c r="J130">
        <v>488</v>
      </c>
      <c r="K130" t="s">
        <v>30</v>
      </c>
      <c r="L130" t="s">
        <v>30</v>
      </c>
      <c r="N130" t="s">
        <v>1437</v>
      </c>
      <c r="O130" t="s">
        <v>1442</v>
      </c>
    </row>
    <row r="131" spans="1:15" x14ac:dyDescent="0.25">
      <c r="A131">
        <v>2010</v>
      </c>
      <c r="B131" t="s">
        <v>1439</v>
      </c>
      <c r="C131" t="s">
        <v>730</v>
      </c>
      <c r="D131" t="s">
        <v>1461</v>
      </c>
      <c r="E131">
        <v>8</v>
      </c>
      <c r="F131">
        <v>10</v>
      </c>
      <c r="G131">
        <v>0</v>
      </c>
      <c r="H131">
        <v>0.44400000000000001</v>
      </c>
      <c r="I131">
        <v>466</v>
      </c>
      <c r="J131">
        <v>466</v>
      </c>
      <c r="K131" t="s">
        <v>30</v>
      </c>
      <c r="N131" t="s">
        <v>1466</v>
      </c>
      <c r="O131" t="s">
        <v>1461</v>
      </c>
    </row>
    <row r="132" spans="1:15" x14ac:dyDescent="0.25">
      <c r="A132">
        <v>2010</v>
      </c>
      <c r="B132" t="s">
        <v>1439</v>
      </c>
      <c r="C132" t="s">
        <v>730</v>
      </c>
      <c r="D132" t="s">
        <v>1456</v>
      </c>
      <c r="E132">
        <v>8</v>
      </c>
      <c r="F132">
        <v>10</v>
      </c>
      <c r="G132">
        <v>0</v>
      </c>
      <c r="H132">
        <v>0.44400000000000001</v>
      </c>
      <c r="I132">
        <v>382</v>
      </c>
      <c r="J132">
        <v>545</v>
      </c>
      <c r="O132" t="s">
        <v>1455</v>
      </c>
    </row>
    <row r="133" spans="1:15" x14ac:dyDescent="0.25">
      <c r="A133">
        <v>2009</v>
      </c>
      <c r="B133" t="s">
        <v>1439</v>
      </c>
      <c r="C133" t="s">
        <v>729</v>
      </c>
      <c r="D133" t="s">
        <v>1452</v>
      </c>
      <c r="E133">
        <v>15</v>
      </c>
      <c r="F133">
        <v>3</v>
      </c>
      <c r="G133">
        <v>0</v>
      </c>
      <c r="H133">
        <v>0.83299999999999996</v>
      </c>
      <c r="I133">
        <v>600</v>
      </c>
      <c r="J133">
        <v>324</v>
      </c>
      <c r="K133" t="s">
        <v>30</v>
      </c>
      <c r="L133" t="s">
        <v>30</v>
      </c>
      <c r="M133" s="1" t="s">
        <v>30</v>
      </c>
      <c r="N133" t="s">
        <v>1450</v>
      </c>
      <c r="O133" t="s">
        <v>1452</v>
      </c>
    </row>
    <row r="134" spans="1:15" x14ac:dyDescent="0.25">
      <c r="A134">
        <v>2009</v>
      </c>
      <c r="B134" t="s">
        <v>1439</v>
      </c>
      <c r="C134" t="s">
        <v>729</v>
      </c>
      <c r="D134" t="s">
        <v>1457</v>
      </c>
      <c r="E134">
        <v>9</v>
      </c>
      <c r="F134">
        <v>9</v>
      </c>
      <c r="G134">
        <v>0</v>
      </c>
      <c r="H134">
        <v>0.5</v>
      </c>
      <c r="I134">
        <v>449</v>
      </c>
      <c r="J134">
        <v>428</v>
      </c>
      <c r="K134" t="s">
        <v>30</v>
      </c>
      <c r="N134" t="s">
        <v>1466</v>
      </c>
      <c r="O134" t="s">
        <v>1457</v>
      </c>
    </row>
    <row r="135" spans="1:15" x14ac:dyDescent="0.25">
      <c r="A135">
        <v>2009</v>
      </c>
      <c r="B135" t="s">
        <v>1439</v>
      </c>
      <c r="C135" t="s">
        <v>729</v>
      </c>
      <c r="D135" t="s">
        <v>1436</v>
      </c>
      <c r="E135">
        <v>7</v>
      </c>
      <c r="F135">
        <v>11</v>
      </c>
      <c r="G135">
        <v>0</v>
      </c>
      <c r="H135">
        <v>0.38900000000000001</v>
      </c>
      <c r="I135">
        <v>474</v>
      </c>
      <c r="J135">
        <v>558</v>
      </c>
      <c r="O135" t="s">
        <v>1436</v>
      </c>
    </row>
    <row r="136" spans="1:15" x14ac:dyDescent="0.25">
      <c r="A136">
        <v>2009</v>
      </c>
      <c r="B136" t="s">
        <v>1439</v>
      </c>
      <c r="C136" t="s">
        <v>729</v>
      </c>
      <c r="D136" t="s">
        <v>1449</v>
      </c>
      <c r="E136">
        <v>3</v>
      </c>
      <c r="F136">
        <v>15</v>
      </c>
      <c r="G136">
        <v>0</v>
      </c>
      <c r="H136">
        <v>0.16700000000000001</v>
      </c>
      <c r="I136">
        <v>486</v>
      </c>
      <c r="J136">
        <v>387</v>
      </c>
      <c r="O136" t="s">
        <v>1449</v>
      </c>
    </row>
    <row r="137" spans="1:15" x14ac:dyDescent="0.25">
      <c r="A137">
        <v>2009</v>
      </c>
      <c r="B137" t="s">
        <v>1439</v>
      </c>
      <c r="C137" t="s">
        <v>730</v>
      </c>
      <c r="D137" t="s">
        <v>1445</v>
      </c>
      <c r="E137">
        <v>10</v>
      </c>
      <c r="F137">
        <v>7</v>
      </c>
      <c r="G137">
        <v>1</v>
      </c>
      <c r="H137">
        <v>0.58299999999999996</v>
      </c>
      <c r="I137">
        <v>514</v>
      </c>
      <c r="J137">
        <v>443</v>
      </c>
      <c r="K137" t="s">
        <v>30</v>
      </c>
      <c r="N137" t="s">
        <v>1467</v>
      </c>
      <c r="O137" t="s">
        <v>1445</v>
      </c>
    </row>
    <row r="138" spans="1:15" x14ac:dyDescent="0.25">
      <c r="A138">
        <v>2009</v>
      </c>
      <c r="B138" t="s">
        <v>1439</v>
      </c>
      <c r="C138" t="s">
        <v>730</v>
      </c>
      <c r="D138" t="s">
        <v>1442</v>
      </c>
      <c r="E138">
        <v>10</v>
      </c>
      <c r="F138">
        <v>7</v>
      </c>
      <c r="G138">
        <v>1</v>
      </c>
      <c r="H138">
        <v>0.58299999999999996</v>
      </c>
      <c r="I138">
        <v>514</v>
      </c>
      <c r="J138">
        <v>484</v>
      </c>
      <c r="K138" t="s">
        <v>30</v>
      </c>
      <c r="L138" t="s">
        <v>30</v>
      </c>
      <c r="N138" t="s">
        <v>1437</v>
      </c>
      <c r="O138" t="s">
        <v>1442</v>
      </c>
    </row>
    <row r="139" spans="1:15" x14ac:dyDescent="0.25">
      <c r="A139">
        <v>2009</v>
      </c>
      <c r="B139" t="s">
        <v>1439</v>
      </c>
      <c r="C139" t="s">
        <v>730</v>
      </c>
      <c r="D139" t="s">
        <v>1456</v>
      </c>
      <c r="E139">
        <v>9</v>
      </c>
      <c r="F139">
        <v>9</v>
      </c>
      <c r="G139">
        <v>0</v>
      </c>
      <c r="H139">
        <v>0.5</v>
      </c>
      <c r="I139">
        <v>469</v>
      </c>
      <c r="J139">
        <v>502</v>
      </c>
      <c r="K139" t="s">
        <v>30</v>
      </c>
      <c r="N139" t="s">
        <v>1466</v>
      </c>
      <c r="O139" t="s">
        <v>1455</v>
      </c>
    </row>
    <row r="140" spans="1:15" x14ac:dyDescent="0.25">
      <c r="A140">
        <v>2009</v>
      </c>
      <c r="B140" t="s">
        <v>1439</v>
      </c>
      <c r="C140" t="s">
        <v>730</v>
      </c>
      <c r="D140" t="s">
        <v>1461</v>
      </c>
      <c r="E140">
        <v>8</v>
      </c>
      <c r="F140">
        <v>10</v>
      </c>
      <c r="G140">
        <v>0</v>
      </c>
      <c r="H140">
        <v>0.44400000000000001</v>
      </c>
      <c r="I140">
        <v>431</v>
      </c>
      <c r="J140">
        <v>502</v>
      </c>
      <c r="K140" t="s">
        <v>30</v>
      </c>
      <c r="N140" t="s">
        <v>1467</v>
      </c>
      <c r="O140" t="s">
        <v>1461</v>
      </c>
    </row>
    <row r="141" spans="1:15" x14ac:dyDescent="0.25">
      <c r="A141">
        <v>2008</v>
      </c>
      <c r="B141" t="s">
        <v>1439</v>
      </c>
      <c r="C141" t="s">
        <v>729</v>
      </c>
      <c r="D141" t="s">
        <v>1452</v>
      </c>
      <c r="E141">
        <v>11</v>
      </c>
      <c r="F141">
        <v>7</v>
      </c>
      <c r="G141">
        <v>0</v>
      </c>
      <c r="H141">
        <v>0.61099999999999999</v>
      </c>
      <c r="I141">
        <v>610</v>
      </c>
      <c r="J141">
        <v>443</v>
      </c>
      <c r="K141" t="s">
        <v>30</v>
      </c>
      <c r="L141" t="s">
        <v>30</v>
      </c>
      <c r="N141" t="s">
        <v>1437</v>
      </c>
      <c r="O141" t="s">
        <v>1452</v>
      </c>
    </row>
    <row r="142" spans="1:15" x14ac:dyDescent="0.25">
      <c r="A142">
        <v>2008</v>
      </c>
      <c r="B142" t="s">
        <v>1439</v>
      </c>
      <c r="C142" t="s">
        <v>729</v>
      </c>
      <c r="D142" t="s">
        <v>1436</v>
      </c>
      <c r="E142">
        <v>8</v>
      </c>
      <c r="F142">
        <v>10</v>
      </c>
      <c r="G142">
        <v>0</v>
      </c>
      <c r="H142">
        <v>0.44400000000000001</v>
      </c>
      <c r="I142">
        <v>448</v>
      </c>
      <c r="J142">
        <v>507</v>
      </c>
      <c r="K142" t="s">
        <v>30</v>
      </c>
      <c r="N142" t="s">
        <v>1466</v>
      </c>
      <c r="O142" t="s">
        <v>1436</v>
      </c>
    </row>
    <row r="143" spans="1:15" x14ac:dyDescent="0.25">
      <c r="A143">
        <v>2008</v>
      </c>
      <c r="B143" t="s">
        <v>1439</v>
      </c>
      <c r="C143" t="s">
        <v>729</v>
      </c>
      <c r="D143" t="s">
        <v>1449</v>
      </c>
      <c r="E143">
        <v>4</v>
      </c>
      <c r="F143">
        <v>14</v>
      </c>
      <c r="G143">
        <v>0</v>
      </c>
      <c r="H143">
        <v>0.222</v>
      </c>
      <c r="I143">
        <v>422</v>
      </c>
      <c r="J143">
        <v>414</v>
      </c>
      <c r="O143" t="s">
        <v>1449</v>
      </c>
    </row>
    <row r="144" spans="1:15" x14ac:dyDescent="0.25">
      <c r="A144">
        <v>2008</v>
      </c>
      <c r="B144" t="s">
        <v>1439</v>
      </c>
      <c r="C144" t="s">
        <v>729</v>
      </c>
      <c r="D144" t="s">
        <v>1457</v>
      </c>
      <c r="E144">
        <v>3</v>
      </c>
      <c r="F144">
        <v>15</v>
      </c>
      <c r="G144">
        <v>0</v>
      </c>
      <c r="H144">
        <v>0.16700000000000001</v>
      </c>
      <c r="I144">
        <v>441</v>
      </c>
      <c r="J144">
        <v>593</v>
      </c>
      <c r="O144" t="s">
        <v>1457</v>
      </c>
    </row>
    <row r="145" spans="1:15" x14ac:dyDescent="0.25">
      <c r="A145">
        <v>2008</v>
      </c>
      <c r="B145" t="s">
        <v>1439</v>
      </c>
      <c r="C145" t="s">
        <v>730</v>
      </c>
      <c r="D145" t="s">
        <v>1445</v>
      </c>
      <c r="E145">
        <v>13</v>
      </c>
      <c r="F145">
        <v>5</v>
      </c>
      <c r="G145">
        <v>0</v>
      </c>
      <c r="H145">
        <v>0.72199999999999998</v>
      </c>
      <c r="I145">
        <v>595</v>
      </c>
      <c r="J145">
        <v>420</v>
      </c>
      <c r="K145" t="s">
        <v>30</v>
      </c>
      <c r="L145" t="s">
        <v>30</v>
      </c>
      <c r="M145" s="1" t="s">
        <v>30</v>
      </c>
      <c r="N145" t="s">
        <v>1450</v>
      </c>
      <c r="O145" t="s">
        <v>1445</v>
      </c>
    </row>
    <row r="146" spans="1:15" x14ac:dyDescent="0.25">
      <c r="A146">
        <v>2008</v>
      </c>
      <c r="B146" t="s">
        <v>1439</v>
      </c>
      <c r="C146" t="s">
        <v>730</v>
      </c>
      <c r="D146" t="s">
        <v>1442</v>
      </c>
      <c r="E146">
        <v>12</v>
      </c>
      <c r="F146">
        <v>6</v>
      </c>
      <c r="G146">
        <v>0</v>
      </c>
      <c r="H146">
        <v>0.66700000000000004</v>
      </c>
      <c r="I146">
        <v>500</v>
      </c>
      <c r="J146">
        <v>471</v>
      </c>
      <c r="K146" t="s">
        <v>30</v>
      </c>
      <c r="N146" t="s">
        <v>1466</v>
      </c>
      <c r="O146" t="s">
        <v>1442</v>
      </c>
    </row>
    <row r="147" spans="1:15" x14ac:dyDescent="0.25">
      <c r="A147">
        <v>2008</v>
      </c>
      <c r="B147" t="s">
        <v>1439</v>
      </c>
      <c r="C147" t="s">
        <v>730</v>
      </c>
      <c r="D147" t="s">
        <v>1461</v>
      </c>
      <c r="E147">
        <v>11</v>
      </c>
      <c r="F147">
        <v>7</v>
      </c>
      <c r="G147">
        <v>0</v>
      </c>
      <c r="H147">
        <v>0.61099999999999999</v>
      </c>
      <c r="I147">
        <v>559</v>
      </c>
      <c r="J147">
        <v>479</v>
      </c>
      <c r="K147" t="s">
        <v>30</v>
      </c>
      <c r="N147" t="s">
        <v>1467</v>
      </c>
      <c r="O147" t="s">
        <v>1461</v>
      </c>
    </row>
    <row r="148" spans="1:15" x14ac:dyDescent="0.25">
      <c r="A148">
        <v>2008</v>
      </c>
      <c r="B148" t="s">
        <v>1439</v>
      </c>
      <c r="C148" t="s">
        <v>730</v>
      </c>
      <c r="D148" t="s">
        <v>1456</v>
      </c>
      <c r="E148">
        <v>10</v>
      </c>
      <c r="F148">
        <v>8</v>
      </c>
      <c r="G148">
        <v>0</v>
      </c>
      <c r="H148">
        <v>0.55600000000000005</v>
      </c>
      <c r="I148">
        <v>512</v>
      </c>
      <c r="J148">
        <v>526</v>
      </c>
      <c r="K148" t="s">
        <v>30</v>
      </c>
      <c r="N148" t="s">
        <v>1467</v>
      </c>
      <c r="O148" t="s">
        <v>1455</v>
      </c>
    </row>
    <row r="149" spans="1:15" x14ac:dyDescent="0.25">
      <c r="A149">
        <v>2007</v>
      </c>
      <c r="B149" t="s">
        <v>1439</v>
      </c>
      <c r="C149" t="s">
        <v>729</v>
      </c>
      <c r="D149" t="s">
        <v>1449</v>
      </c>
      <c r="E149">
        <v>11</v>
      </c>
      <c r="F149">
        <v>7</v>
      </c>
      <c r="G149">
        <v>0</v>
      </c>
      <c r="H149">
        <v>0.61099999999999999</v>
      </c>
      <c r="I149">
        <v>473</v>
      </c>
      <c r="J149">
        <v>433</v>
      </c>
      <c r="K149" t="s">
        <v>30</v>
      </c>
      <c r="N149" t="s">
        <v>1467</v>
      </c>
      <c r="O149" t="s">
        <v>1449</v>
      </c>
    </row>
    <row r="150" spans="1:15" x14ac:dyDescent="0.25">
      <c r="A150">
        <v>2007</v>
      </c>
      <c r="B150" t="s">
        <v>1439</v>
      </c>
      <c r="C150" t="s">
        <v>729</v>
      </c>
      <c r="D150" t="s">
        <v>1436</v>
      </c>
      <c r="E150">
        <v>10</v>
      </c>
      <c r="F150">
        <v>7</v>
      </c>
      <c r="G150">
        <v>1</v>
      </c>
      <c r="H150">
        <v>0.58299999999999996</v>
      </c>
      <c r="I150">
        <v>514</v>
      </c>
      <c r="J150">
        <v>485</v>
      </c>
      <c r="K150" t="s">
        <v>30</v>
      </c>
      <c r="L150" t="s">
        <v>30</v>
      </c>
      <c r="N150" t="s">
        <v>1437</v>
      </c>
      <c r="O150" t="s">
        <v>1436</v>
      </c>
    </row>
    <row r="151" spans="1:15" x14ac:dyDescent="0.25">
      <c r="A151">
        <v>2007</v>
      </c>
      <c r="B151" t="s">
        <v>1439</v>
      </c>
      <c r="C151" t="s">
        <v>729</v>
      </c>
      <c r="D151" t="s">
        <v>1452</v>
      </c>
      <c r="E151">
        <v>8</v>
      </c>
      <c r="F151">
        <v>10</v>
      </c>
      <c r="G151">
        <v>0</v>
      </c>
      <c r="H151">
        <v>0.44400000000000001</v>
      </c>
      <c r="I151">
        <v>398</v>
      </c>
      <c r="J151">
        <v>433</v>
      </c>
      <c r="K151" t="s">
        <v>30</v>
      </c>
      <c r="N151" t="s">
        <v>1466</v>
      </c>
      <c r="O151" t="s">
        <v>1452</v>
      </c>
    </row>
    <row r="152" spans="1:15" x14ac:dyDescent="0.25">
      <c r="A152">
        <v>2007</v>
      </c>
      <c r="B152" t="s">
        <v>1439</v>
      </c>
      <c r="C152" t="s">
        <v>729</v>
      </c>
      <c r="D152" t="s">
        <v>1457</v>
      </c>
      <c r="E152">
        <v>3</v>
      </c>
      <c r="F152">
        <v>15</v>
      </c>
      <c r="G152">
        <v>0</v>
      </c>
      <c r="H152">
        <v>0.16700000000000001</v>
      </c>
      <c r="I152">
        <v>315</v>
      </c>
      <c r="J152">
        <v>515</v>
      </c>
      <c r="O152" t="s">
        <v>1457</v>
      </c>
    </row>
    <row r="153" spans="1:15" x14ac:dyDescent="0.25">
      <c r="A153">
        <v>2007</v>
      </c>
      <c r="B153" t="s">
        <v>1439</v>
      </c>
      <c r="C153" t="s">
        <v>730</v>
      </c>
      <c r="D153" t="s">
        <v>1461</v>
      </c>
      <c r="E153">
        <v>14</v>
      </c>
      <c r="F153">
        <v>3</v>
      </c>
      <c r="G153">
        <v>1</v>
      </c>
      <c r="H153">
        <v>0.80600000000000005</v>
      </c>
      <c r="I153">
        <v>542</v>
      </c>
      <c r="J153">
        <v>379</v>
      </c>
      <c r="K153" t="s">
        <v>30</v>
      </c>
      <c r="N153" t="s">
        <v>1467</v>
      </c>
      <c r="O153" t="s">
        <v>1461</v>
      </c>
    </row>
    <row r="154" spans="1:15" x14ac:dyDescent="0.25">
      <c r="A154">
        <v>2007</v>
      </c>
      <c r="B154" t="s">
        <v>1439</v>
      </c>
      <c r="C154" t="s">
        <v>730</v>
      </c>
      <c r="D154" t="s">
        <v>1442</v>
      </c>
      <c r="E154">
        <v>12</v>
      </c>
      <c r="F154">
        <v>6</v>
      </c>
      <c r="G154">
        <v>0</v>
      </c>
      <c r="H154">
        <v>0.66700000000000004</v>
      </c>
      <c r="I154">
        <v>530</v>
      </c>
      <c r="J154">
        <v>434</v>
      </c>
      <c r="K154" t="s">
        <v>30</v>
      </c>
      <c r="L154" t="s">
        <v>30</v>
      </c>
      <c r="M154" s="1" t="s">
        <v>30</v>
      </c>
      <c r="N154" t="s">
        <v>1450</v>
      </c>
      <c r="O154" t="s">
        <v>1442</v>
      </c>
    </row>
    <row r="155" spans="1:15" x14ac:dyDescent="0.25">
      <c r="A155">
        <v>2007</v>
      </c>
      <c r="B155" t="s">
        <v>1439</v>
      </c>
      <c r="C155" t="s">
        <v>730</v>
      </c>
      <c r="D155" t="s">
        <v>1445</v>
      </c>
      <c r="E155">
        <v>7</v>
      </c>
      <c r="F155">
        <v>10</v>
      </c>
      <c r="G155">
        <v>1</v>
      </c>
      <c r="H155">
        <v>0.41699999999999998</v>
      </c>
      <c r="I155">
        <v>473</v>
      </c>
      <c r="J155">
        <v>527</v>
      </c>
      <c r="K155" t="s">
        <v>30</v>
      </c>
      <c r="N155" t="s">
        <v>1466</v>
      </c>
      <c r="O155" t="s">
        <v>1445</v>
      </c>
    </row>
    <row r="156" spans="1:15" x14ac:dyDescent="0.25">
      <c r="A156">
        <v>2007</v>
      </c>
      <c r="B156" t="s">
        <v>1439</v>
      </c>
      <c r="C156" t="s">
        <v>730</v>
      </c>
      <c r="D156" t="s">
        <v>1456</v>
      </c>
      <c r="E156">
        <v>5</v>
      </c>
      <c r="F156">
        <v>12</v>
      </c>
      <c r="G156">
        <v>1</v>
      </c>
      <c r="H156">
        <v>0.30599999999999999</v>
      </c>
      <c r="I156">
        <v>400</v>
      </c>
      <c r="J156">
        <v>509</v>
      </c>
      <c r="O156" t="s">
        <v>1455</v>
      </c>
    </row>
    <row r="157" spans="1:15" x14ac:dyDescent="0.25">
      <c r="A157">
        <v>2006</v>
      </c>
      <c r="B157" t="s">
        <v>1439</v>
      </c>
      <c r="C157" t="s">
        <v>729</v>
      </c>
      <c r="D157" t="s">
        <v>1452</v>
      </c>
      <c r="E157">
        <v>10</v>
      </c>
      <c r="F157">
        <v>8</v>
      </c>
      <c r="G157">
        <v>0</v>
      </c>
      <c r="H157">
        <v>0.55600000000000005</v>
      </c>
      <c r="I157">
        <v>451</v>
      </c>
      <c r="J157">
        <v>431</v>
      </c>
      <c r="K157" t="s">
        <v>30</v>
      </c>
      <c r="L157" t="s">
        <v>30</v>
      </c>
      <c r="N157" t="s">
        <v>1437</v>
      </c>
      <c r="O157" t="s">
        <v>1452</v>
      </c>
    </row>
    <row r="158" spans="1:15" x14ac:dyDescent="0.25">
      <c r="A158">
        <v>2006</v>
      </c>
      <c r="B158" t="s">
        <v>1439</v>
      </c>
      <c r="C158" t="s">
        <v>729</v>
      </c>
      <c r="D158" t="s">
        <v>1449</v>
      </c>
      <c r="E158">
        <v>10</v>
      </c>
      <c r="F158">
        <v>8</v>
      </c>
      <c r="G158">
        <v>0</v>
      </c>
      <c r="H158">
        <v>0.55600000000000005</v>
      </c>
      <c r="I158">
        <v>344</v>
      </c>
      <c r="J158">
        <v>482</v>
      </c>
      <c r="K158" t="s">
        <v>30</v>
      </c>
      <c r="N158" t="s">
        <v>1467</v>
      </c>
      <c r="O158" t="s">
        <v>1449</v>
      </c>
    </row>
    <row r="159" spans="1:15" x14ac:dyDescent="0.25">
      <c r="A159">
        <v>2006</v>
      </c>
      <c r="B159" t="s">
        <v>1439</v>
      </c>
      <c r="C159" t="s">
        <v>729</v>
      </c>
      <c r="D159" t="s">
        <v>1436</v>
      </c>
      <c r="E159">
        <v>9</v>
      </c>
      <c r="F159">
        <v>9</v>
      </c>
      <c r="G159">
        <v>0</v>
      </c>
      <c r="H159">
        <v>0.5</v>
      </c>
      <c r="I159">
        <v>566</v>
      </c>
      <c r="J159">
        <v>421</v>
      </c>
      <c r="K159" t="s">
        <v>30</v>
      </c>
      <c r="N159" t="s">
        <v>1466</v>
      </c>
      <c r="O159" t="s">
        <v>1436</v>
      </c>
    </row>
    <row r="160" spans="1:15" x14ac:dyDescent="0.25">
      <c r="A160">
        <v>2006</v>
      </c>
      <c r="B160" t="s">
        <v>1439</v>
      </c>
      <c r="C160" t="s">
        <v>729</v>
      </c>
      <c r="D160" t="s">
        <v>1457</v>
      </c>
      <c r="E160">
        <v>4</v>
      </c>
      <c r="F160">
        <v>14</v>
      </c>
      <c r="G160">
        <v>0</v>
      </c>
      <c r="H160">
        <v>0.222</v>
      </c>
      <c r="I160">
        <v>292</v>
      </c>
      <c r="J160">
        <v>495</v>
      </c>
      <c r="O160" t="s">
        <v>1457</v>
      </c>
    </row>
    <row r="161" spans="1:15" x14ac:dyDescent="0.25">
      <c r="A161">
        <v>2006</v>
      </c>
      <c r="B161" t="s">
        <v>1439</v>
      </c>
      <c r="C161" t="s">
        <v>730</v>
      </c>
      <c r="D161" t="s">
        <v>1461</v>
      </c>
      <c r="E161">
        <v>13</v>
      </c>
      <c r="F161">
        <v>5</v>
      </c>
      <c r="G161">
        <v>0</v>
      </c>
      <c r="H161">
        <v>0.72199999999999998</v>
      </c>
      <c r="I161">
        <v>555</v>
      </c>
      <c r="J161">
        <v>355</v>
      </c>
      <c r="K161" t="s">
        <v>30</v>
      </c>
      <c r="L161" t="s">
        <v>30</v>
      </c>
      <c r="M161" s="1" t="s">
        <v>30</v>
      </c>
      <c r="N161" t="s">
        <v>1450</v>
      </c>
      <c r="O161" t="s">
        <v>1461</v>
      </c>
    </row>
    <row r="162" spans="1:15" x14ac:dyDescent="0.25">
      <c r="A162">
        <v>2006</v>
      </c>
      <c r="B162" t="s">
        <v>1439</v>
      </c>
      <c r="C162" t="s">
        <v>730</v>
      </c>
      <c r="D162" t="s">
        <v>1445</v>
      </c>
      <c r="E162">
        <v>10</v>
      </c>
      <c r="F162">
        <v>8</v>
      </c>
      <c r="G162">
        <v>0</v>
      </c>
      <c r="H162">
        <v>0.55600000000000005</v>
      </c>
      <c r="I162">
        <v>477</v>
      </c>
      <c r="J162">
        <v>426</v>
      </c>
      <c r="K162" t="s">
        <v>30</v>
      </c>
      <c r="N162" t="s">
        <v>1466</v>
      </c>
      <c r="O162" t="s">
        <v>1445</v>
      </c>
    </row>
    <row r="163" spans="1:15" x14ac:dyDescent="0.25">
      <c r="A163">
        <v>2006</v>
      </c>
      <c r="B163" t="s">
        <v>1439</v>
      </c>
      <c r="C163" t="s">
        <v>730</v>
      </c>
      <c r="D163" t="s">
        <v>1442</v>
      </c>
      <c r="E163">
        <v>9</v>
      </c>
      <c r="F163">
        <v>9</v>
      </c>
      <c r="G163">
        <v>0</v>
      </c>
      <c r="H163">
        <v>0.5</v>
      </c>
      <c r="I163">
        <v>465</v>
      </c>
      <c r="J163">
        <v>434</v>
      </c>
      <c r="K163" t="s">
        <v>30</v>
      </c>
      <c r="N163" t="s">
        <v>1467</v>
      </c>
      <c r="O163" t="s">
        <v>1442</v>
      </c>
    </row>
    <row r="164" spans="1:15" x14ac:dyDescent="0.25">
      <c r="A164">
        <v>2006</v>
      </c>
      <c r="B164" t="s">
        <v>1439</v>
      </c>
      <c r="C164" t="s">
        <v>730</v>
      </c>
      <c r="D164" t="s">
        <v>1456</v>
      </c>
      <c r="E164">
        <v>7</v>
      </c>
      <c r="F164">
        <v>11</v>
      </c>
      <c r="G164">
        <v>0</v>
      </c>
      <c r="H164">
        <v>0.38900000000000001</v>
      </c>
      <c r="I164">
        <v>399</v>
      </c>
      <c r="J164">
        <v>468</v>
      </c>
      <c r="O164" t="s">
        <v>1455</v>
      </c>
    </row>
    <row r="165" spans="1:15" x14ac:dyDescent="0.25">
      <c r="A165">
        <v>2005</v>
      </c>
      <c r="B165" t="s">
        <v>1439</v>
      </c>
      <c r="C165" t="s">
        <v>729</v>
      </c>
      <c r="D165" t="s">
        <v>1449</v>
      </c>
      <c r="E165">
        <v>11</v>
      </c>
      <c r="F165">
        <v>7</v>
      </c>
      <c r="G165">
        <v>0</v>
      </c>
      <c r="H165">
        <v>0.61099999999999999</v>
      </c>
      <c r="I165">
        <v>328</v>
      </c>
      <c r="J165">
        <v>502</v>
      </c>
      <c r="K165" t="s">
        <v>30</v>
      </c>
      <c r="N165" t="s">
        <v>1467</v>
      </c>
      <c r="O165" t="s">
        <v>1449</v>
      </c>
    </row>
    <row r="166" spans="1:15" x14ac:dyDescent="0.25">
      <c r="A166">
        <v>2005</v>
      </c>
      <c r="B166" t="s">
        <v>1439</v>
      </c>
      <c r="C166" t="s">
        <v>729</v>
      </c>
      <c r="D166" t="s">
        <v>1452</v>
      </c>
      <c r="E166">
        <v>10</v>
      </c>
      <c r="F166">
        <v>8</v>
      </c>
      <c r="G166">
        <v>0</v>
      </c>
      <c r="H166">
        <v>0.55600000000000005</v>
      </c>
      <c r="I166">
        <v>592</v>
      </c>
      <c r="J166">
        <v>519</v>
      </c>
      <c r="K166" t="s">
        <v>30</v>
      </c>
      <c r="L166" t="s">
        <v>30</v>
      </c>
      <c r="N166" t="s">
        <v>1437</v>
      </c>
      <c r="O166" t="s">
        <v>1452</v>
      </c>
    </row>
    <row r="167" spans="1:15" x14ac:dyDescent="0.25">
      <c r="A167">
        <v>2005</v>
      </c>
      <c r="B167" t="s">
        <v>1439</v>
      </c>
      <c r="C167" t="s">
        <v>729</v>
      </c>
      <c r="D167" t="s">
        <v>1536</v>
      </c>
      <c r="E167">
        <v>7</v>
      </c>
      <c r="F167">
        <v>11</v>
      </c>
      <c r="G167">
        <v>0</v>
      </c>
      <c r="H167">
        <v>0.38900000000000001</v>
      </c>
      <c r="I167">
        <v>458</v>
      </c>
      <c r="J167">
        <v>578</v>
      </c>
      <c r="O167" t="s">
        <v>1536</v>
      </c>
    </row>
    <row r="168" spans="1:15" x14ac:dyDescent="0.25">
      <c r="A168">
        <v>2005</v>
      </c>
      <c r="B168" t="s">
        <v>1439</v>
      </c>
      <c r="C168" t="s">
        <v>729</v>
      </c>
      <c r="D168" t="s">
        <v>1457</v>
      </c>
      <c r="E168">
        <v>5</v>
      </c>
      <c r="F168">
        <v>13</v>
      </c>
      <c r="G168">
        <v>0</v>
      </c>
      <c r="H168">
        <v>0.27800000000000002</v>
      </c>
      <c r="I168">
        <v>383</v>
      </c>
      <c r="J168">
        <v>583</v>
      </c>
      <c r="O168" t="s">
        <v>1457</v>
      </c>
    </row>
    <row r="169" spans="1:15" x14ac:dyDescent="0.25">
      <c r="A169">
        <v>2005</v>
      </c>
      <c r="B169" t="s">
        <v>1439</v>
      </c>
      <c r="C169" t="s">
        <v>730</v>
      </c>
      <c r="D169" t="s">
        <v>1461</v>
      </c>
      <c r="E169">
        <v>12</v>
      </c>
      <c r="F169">
        <v>6</v>
      </c>
      <c r="G169">
        <v>0</v>
      </c>
      <c r="H169">
        <v>0.66700000000000004</v>
      </c>
      <c r="I169">
        <v>550</v>
      </c>
      <c r="J169">
        <v>444</v>
      </c>
      <c r="K169" t="s">
        <v>30</v>
      </c>
      <c r="N169" t="s">
        <v>1467</v>
      </c>
      <c r="O169" t="s">
        <v>1461</v>
      </c>
    </row>
    <row r="170" spans="1:15" x14ac:dyDescent="0.25">
      <c r="A170">
        <v>2005</v>
      </c>
      <c r="B170" t="s">
        <v>1439</v>
      </c>
      <c r="C170" t="s">
        <v>730</v>
      </c>
      <c r="D170" t="s">
        <v>1445</v>
      </c>
      <c r="E170">
        <v>11</v>
      </c>
      <c r="F170">
        <v>7</v>
      </c>
      <c r="G170">
        <v>0</v>
      </c>
      <c r="H170">
        <v>0.61099999999999999</v>
      </c>
      <c r="I170">
        <v>529</v>
      </c>
      <c r="J170">
        <v>443</v>
      </c>
      <c r="K170" t="s">
        <v>30</v>
      </c>
      <c r="N170" t="s">
        <v>1466</v>
      </c>
      <c r="O170" t="s">
        <v>1445</v>
      </c>
    </row>
    <row r="171" spans="1:15" x14ac:dyDescent="0.25">
      <c r="A171">
        <v>2005</v>
      </c>
      <c r="B171" t="s">
        <v>1439</v>
      </c>
      <c r="C171" t="s">
        <v>730</v>
      </c>
      <c r="D171" t="s">
        <v>1456</v>
      </c>
      <c r="E171">
        <v>11</v>
      </c>
      <c r="F171">
        <v>7</v>
      </c>
      <c r="G171">
        <v>0</v>
      </c>
      <c r="H171">
        <v>0.61099999999999999</v>
      </c>
      <c r="I171">
        <v>453</v>
      </c>
      <c r="J171">
        <v>421</v>
      </c>
      <c r="K171" t="s">
        <v>30</v>
      </c>
      <c r="L171" t="s">
        <v>30</v>
      </c>
      <c r="M171" s="1" t="s">
        <v>30</v>
      </c>
      <c r="N171" t="s">
        <v>1450</v>
      </c>
      <c r="O171" t="s">
        <v>1455</v>
      </c>
    </row>
    <row r="172" spans="1:15" x14ac:dyDescent="0.25">
      <c r="A172">
        <v>2005</v>
      </c>
      <c r="B172" t="s">
        <v>1439</v>
      </c>
      <c r="C172" t="s">
        <v>730</v>
      </c>
      <c r="D172" t="s">
        <v>1442</v>
      </c>
      <c r="E172">
        <v>9</v>
      </c>
      <c r="F172">
        <v>9</v>
      </c>
      <c r="G172">
        <v>0</v>
      </c>
      <c r="H172">
        <v>0.5</v>
      </c>
      <c r="I172">
        <v>441</v>
      </c>
      <c r="J172">
        <v>433</v>
      </c>
      <c r="K172" t="s">
        <v>30</v>
      </c>
      <c r="N172" t="s">
        <v>1466</v>
      </c>
      <c r="O172" t="s">
        <v>1442</v>
      </c>
    </row>
    <row r="173" spans="1:15" x14ac:dyDescent="0.25">
      <c r="A173">
        <v>2005</v>
      </c>
      <c r="B173" t="s">
        <v>1439</v>
      </c>
      <c r="C173" t="s">
        <v>730</v>
      </c>
      <c r="D173" t="s">
        <v>1436</v>
      </c>
      <c r="E173">
        <v>5</v>
      </c>
      <c r="F173">
        <v>13</v>
      </c>
      <c r="G173">
        <v>0</v>
      </c>
      <c r="H173">
        <v>0.27800000000000002</v>
      </c>
      <c r="I173">
        <v>386</v>
      </c>
      <c r="J173">
        <v>506</v>
      </c>
      <c r="O173" t="s">
        <v>1436</v>
      </c>
    </row>
    <row r="174" spans="1:15" x14ac:dyDescent="0.25">
      <c r="A174">
        <v>2004</v>
      </c>
      <c r="B174" t="s">
        <v>1439</v>
      </c>
      <c r="C174" t="s">
        <v>729</v>
      </c>
      <c r="D174" t="s">
        <v>1452</v>
      </c>
      <c r="E174">
        <v>14</v>
      </c>
      <c r="F174">
        <v>4</v>
      </c>
      <c r="G174">
        <v>0</v>
      </c>
      <c r="H174">
        <v>0.77800000000000002</v>
      </c>
      <c r="I174">
        <v>584</v>
      </c>
      <c r="J174">
        <v>371</v>
      </c>
      <c r="K174" t="s">
        <v>30</v>
      </c>
      <c r="N174" t="s">
        <v>1467</v>
      </c>
      <c r="O174" t="s">
        <v>1452</v>
      </c>
    </row>
    <row r="175" spans="1:15" x14ac:dyDescent="0.25">
      <c r="A175">
        <v>2004</v>
      </c>
      <c r="B175" t="s">
        <v>1439</v>
      </c>
      <c r="C175" t="s">
        <v>729</v>
      </c>
      <c r="D175" t="s">
        <v>1449</v>
      </c>
      <c r="E175">
        <v>10</v>
      </c>
      <c r="F175">
        <v>7</v>
      </c>
      <c r="G175">
        <v>1</v>
      </c>
      <c r="H175">
        <v>0.58299999999999996</v>
      </c>
      <c r="I175">
        <v>397</v>
      </c>
      <c r="J175">
        <v>627</v>
      </c>
      <c r="K175" t="s">
        <v>30</v>
      </c>
      <c r="L175" t="s">
        <v>30</v>
      </c>
      <c r="M175" s="1" t="s">
        <v>30</v>
      </c>
      <c r="N175" t="s">
        <v>1450</v>
      </c>
      <c r="O175" t="s">
        <v>1449</v>
      </c>
    </row>
    <row r="176" spans="1:15" x14ac:dyDescent="0.25">
      <c r="A176">
        <v>2004</v>
      </c>
      <c r="B176" t="s">
        <v>1439</v>
      </c>
      <c r="C176" t="s">
        <v>729</v>
      </c>
      <c r="D176" t="s">
        <v>1457</v>
      </c>
      <c r="E176">
        <v>9</v>
      </c>
      <c r="F176">
        <v>8</v>
      </c>
      <c r="G176">
        <v>1</v>
      </c>
      <c r="H176">
        <v>0.52800000000000002</v>
      </c>
      <c r="I176">
        <v>455</v>
      </c>
      <c r="J176">
        <v>542</v>
      </c>
      <c r="K176" t="s">
        <v>30</v>
      </c>
      <c r="N176" t="s">
        <v>1466</v>
      </c>
      <c r="O176" t="s">
        <v>1457</v>
      </c>
    </row>
    <row r="177" spans="1:15" x14ac:dyDescent="0.25">
      <c r="A177">
        <v>2004</v>
      </c>
      <c r="B177" t="s">
        <v>1439</v>
      </c>
      <c r="C177" t="s">
        <v>729</v>
      </c>
      <c r="D177" t="s">
        <v>1536</v>
      </c>
      <c r="E177">
        <v>5</v>
      </c>
      <c r="F177">
        <v>13</v>
      </c>
      <c r="G177">
        <v>0</v>
      </c>
      <c r="H177">
        <v>0.27800000000000002</v>
      </c>
      <c r="I177">
        <v>401</v>
      </c>
      <c r="J177">
        <v>560</v>
      </c>
      <c r="O177" t="s">
        <v>1536</v>
      </c>
    </row>
    <row r="178" spans="1:15" x14ac:dyDescent="0.25">
      <c r="A178">
        <v>2004</v>
      </c>
      <c r="B178" t="s">
        <v>1439</v>
      </c>
      <c r="C178" t="s">
        <v>730</v>
      </c>
      <c r="D178" t="s">
        <v>1461</v>
      </c>
      <c r="E178">
        <v>13</v>
      </c>
      <c r="F178">
        <v>5</v>
      </c>
      <c r="G178">
        <v>0</v>
      </c>
      <c r="H178">
        <v>0.72199999999999998</v>
      </c>
      <c r="I178">
        <v>584</v>
      </c>
      <c r="J178">
        <v>436</v>
      </c>
      <c r="K178" t="s">
        <v>30</v>
      </c>
      <c r="L178" t="s">
        <v>30</v>
      </c>
      <c r="N178" t="s">
        <v>1437</v>
      </c>
      <c r="O178" t="s">
        <v>1461</v>
      </c>
    </row>
    <row r="179" spans="1:15" x14ac:dyDescent="0.25">
      <c r="A179">
        <v>2004</v>
      </c>
      <c r="B179" t="s">
        <v>1439</v>
      </c>
      <c r="C179" t="s">
        <v>730</v>
      </c>
      <c r="D179" t="s">
        <v>1456</v>
      </c>
      <c r="E179">
        <v>9</v>
      </c>
      <c r="F179">
        <v>9</v>
      </c>
      <c r="G179">
        <v>0</v>
      </c>
      <c r="H179">
        <v>0.5</v>
      </c>
      <c r="I179">
        <v>532</v>
      </c>
      <c r="J179">
        <v>472</v>
      </c>
      <c r="K179" t="s">
        <v>30</v>
      </c>
      <c r="N179" t="s">
        <v>1466</v>
      </c>
      <c r="O179" t="s">
        <v>1455</v>
      </c>
    </row>
    <row r="180" spans="1:15" x14ac:dyDescent="0.25">
      <c r="A180">
        <v>2004</v>
      </c>
      <c r="B180" t="s">
        <v>1439</v>
      </c>
      <c r="C180" t="s">
        <v>730</v>
      </c>
      <c r="D180" t="s">
        <v>1442</v>
      </c>
      <c r="E180">
        <v>9</v>
      </c>
      <c r="F180">
        <v>9</v>
      </c>
      <c r="G180">
        <v>0</v>
      </c>
      <c r="H180">
        <v>0.5</v>
      </c>
      <c r="I180">
        <v>476</v>
      </c>
      <c r="J180">
        <v>444</v>
      </c>
      <c r="K180" t="s">
        <v>30</v>
      </c>
      <c r="N180" t="s">
        <v>1467</v>
      </c>
      <c r="O180" t="s">
        <v>1442</v>
      </c>
    </row>
    <row r="181" spans="1:15" x14ac:dyDescent="0.25">
      <c r="A181">
        <v>2004</v>
      </c>
      <c r="B181" t="s">
        <v>1439</v>
      </c>
      <c r="C181" t="s">
        <v>730</v>
      </c>
      <c r="D181" t="s">
        <v>1436</v>
      </c>
      <c r="E181">
        <v>7</v>
      </c>
      <c r="F181">
        <v>11</v>
      </c>
      <c r="G181">
        <v>0</v>
      </c>
      <c r="H181">
        <v>0.38900000000000001</v>
      </c>
      <c r="I181">
        <v>435</v>
      </c>
      <c r="J181">
        <v>490</v>
      </c>
      <c r="O181" t="s">
        <v>1436</v>
      </c>
    </row>
    <row r="182" spans="1:15" x14ac:dyDescent="0.25">
      <c r="A182">
        <v>2004</v>
      </c>
      <c r="B182" t="s">
        <v>1439</v>
      </c>
      <c r="C182" t="s">
        <v>730</v>
      </c>
      <c r="D182" t="s">
        <v>1445</v>
      </c>
      <c r="E182">
        <v>4</v>
      </c>
      <c r="F182">
        <v>14</v>
      </c>
      <c r="G182">
        <v>0</v>
      </c>
      <c r="H182">
        <v>0.222</v>
      </c>
      <c r="I182">
        <v>396</v>
      </c>
      <c r="J182">
        <v>552</v>
      </c>
      <c r="O182" t="s">
        <v>1445</v>
      </c>
    </row>
    <row r="183" spans="1:15" x14ac:dyDescent="0.25">
      <c r="A183">
        <v>2003</v>
      </c>
      <c r="B183" t="s">
        <v>1439</v>
      </c>
      <c r="C183" t="s">
        <v>729</v>
      </c>
      <c r="D183" t="s">
        <v>1452</v>
      </c>
      <c r="E183">
        <v>13</v>
      </c>
      <c r="F183">
        <v>5</v>
      </c>
      <c r="G183">
        <v>0</v>
      </c>
      <c r="H183">
        <v>0.72199999999999998</v>
      </c>
      <c r="I183">
        <v>562</v>
      </c>
      <c r="J183">
        <v>409</v>
      </c>
      <c r="K183" t="s">
        <v>30</v>
      </c>
      <c r="L183" t="s">
        <v>30</v>
      </c>
      <c r="N183" t="s">
        <v>1437</v>
      </c>
      <c r="O183" t="s">
        <v>1452</v>
      </c>
    </row>
    <row r="184" spans="1:15" x14ac:dyDescent="0.25">
      <c r="A184">
        <v>2003</v>
      </c>
      <c r="B184" t="s">
        <v>1439</v>
      </c>
      <c r="C184" t="s">
        <v>729</v>
      </c>
      <c r="D184" t="s">
        <v>1449</v>
      </c>
      <c r="E184">
        <v>9</v>
      </c>
      <c r="F184">
        <v>9</v>
      </c>
      <c r="G184">
        <v>0</v>
      </c>
      <c r="H184">
        <v>0.5</v>
      </c>
      <c r="I184">
        <v>440</v>
      </c>
      <c r="J184">
        <v>336</v>
      </c>
      <c r="K184" t="s">
        <v>30</v>
      </c>
      <c r="N184" t="s">
        <v>1467</v>
      </c>
      <c r="O184" t="s">
        <v>1449</v>
      </c>
    </row>
    <row r="185" spans="1:15" x14ac:dyDescent="0.25">
      <c r="A185">
        <v>2003</v>
      </c>
      <c r="B185" t="s">
        <v>1439</v>
      </c>
      <c r="C185" t="s">
        <v>729</v>
      </c>
      <c r="D185" t="s">
        <v>1536</v>
      </c>
      <c r="E185">
        <v>7</v>
      </c>
      <c r="F185">
        <v>11</v>
      </c>
      <c r="G185">
        <v>0</v>
      </c>
      <c r="H185">
        <v>0.38900000000000001</v>
      </c>
      <c r="I185">
        <v>467</v>
      </c>
      <c r="J185">
        <v>581</v>
      </c>
      <c r="O185" t="s">
        <v>1536</v>
      </c>
    </row>
    <row r="186" spans="1:15" x14ac:dyDescent="0.25">
      <c r="A186">
        <v>2003</v>
      </c>
      <c r="B186" t="s">
        <v>1439</v>
      </c>
      <c r="C186" t="s">
        <v>729</v>
      </c>
      <c r="D186" t="s">
        <v>1457</v>
      </c>
      <c r="E186">
        <v>1</v>
      </c>
      <c r="F186">
        <v>17</v>
      </c>
      <c r="G186">
        <v>0</v>
      </c>
      <c r="H186">
        <v>5.6000000000000001E-2</v>
      </c>
      <c r="I186">
        <v>293</v>
      </c>
      <c r="J186">
        <v>583</v>
      </c>
      <c r="O186" t="s">
        <v>1457</v>
      </c>
    </row>
    <row r="187" spans="1:15" x14ac:dyDescent="0.25">
      <c r="A187">
        <v>2003</v>
      </c>
      <c r="B187" t="s">
        <v>1439</v>
      </c>
      <c r="C187" t="s">
        <v>730</v>
      </c>
      <c r="D187" t="s">
        <v>1456</v>
      </c>
      <c r="E187">
        <v>13</v>
      </c>
      <c r="F187">
        <v>5</v>
      </c>
      <c r="G187">
        <v>0</v>
      </c>
      <c r="H187">
        <v>0.72199999999999998</v>
      </c>
      <c r="I187">
        <v>569</v>
      </c>
      <c r="J187">
        <v>414</v>
      </c>
      <c r="K187" t="s">
        <v>30</v>
      </c>
      <c r="L187" t="s">
        <v>30</v>
      </c>
      <c r="M187" s="1" t="s">
        <v>30</v>
      </c>
      <c r="N187" t="s">
        <v>1450</v>
      </c>
      <c r="O187" t="s">
        <v>1455</v>
      </c>
    </row>
    <row r="188" spans="1:15" x14ac:dyDescent="0.25">
      <c r="A188">
        <v>2003</v>
      </c>
      <c r="B188" t="s">
        <v>1439</v>
      </c>
      <c r="C188" t="s">
        <v>730</v>
      </c>
      <c r="D188" t="s">
        <v>1461</v>
      </c>
      <c r="E188">
        <v>11</v>
      </c>
      <c r="F188">
        <v>7</v>
      </c>
      <c r="G188">
        <v>0</v>
      </c>
      <c r="H188">
        <v>0.61099999999999999</v>
      </c>
      <c r="I188">
        <v>531</v>
      </c>
      <c r="J188">
        <v>430</v>
      </c>
      <c r="K188" t="s">
        <v>30</v>
      </c>
      <c r="N188" t="s">
        <v>1466</v>
      </c>
      <c r="O188" t="s">
        <v>1461</v>
      </c>
    </row>
    <row r="189" spans="1:15" x14ac:dyDescent="0.25">
      <c r="A189">
        <v>2003</v>
      </c>
      <c r="B189" t="s">
        <v>1439</v>
      </c>
      <c r="C189" t="s">
        <v>730</v>
      </c>
      <c r="D189" t="s">
        <v>1442</v>
      </c>
      <c r="E189">
        <v>11</v>
      </c>
      <c r="F189">
        <v>7</v>
      </c>
      <c r="G189">
        <v>0</v>
      </c>
      <c r="H189">
        <v>0.61099999999999999</v>
      </c>
      <c r="I189">
        <v>535</v>
      </c>
      <c r="J189">
        <v>430</v>
      </c>
      <c r="K189" t="s">
        <v>30</v>
      </c>
      <c r="N189" t="s">
        <v>1467</v>
      </c>
      <c r="O189" t="s">
        <v>1442</v>
      </c>
    </row>
    <row r="190" spans="1:15" x14ac:dyDescent="0.25">
      <c r="A190">
        <v>2003</v>
      </c>
      <c r="B190" t="s">
        <v>1439</v>
      </c>
      <c r="C190" t="s">
        <v>730</v>
      </c>
      <c r="D190" t="s">
        <v>1436</v>
      </c>
      <c r="E190">
        <v>11</v>
      </c>
      <c r="F190">
        <v>7</v>
      </c>
      <c r="G190">
        <v>0</v>
      </c>
      <c r="H190">
        <v>0.61099999999999999</v>
      </c>
      <c r="I190">
        <v>439</v>
      </c>
      <c r="J190">
        <v>404</v>
      </c>
      <c r="K190" t="s">
        <v>30</v>
      </c>
      <c r="N190" t="s">
        <v>1466</v>
      </c>
      <c r="O190" t="s">
        <v>1436</v>
      </c>
    </row>
    <row r="191" spans="1:15" x14ac:dyDescent="0.25">
      <c r="A191">
        <v>2003</v>
      </c>
      <c r="B191" t="s">
        <v>1439</v>
      </c>
      <c r="C191" t="s">
        <v>730</v>
      </c>
      <c r="D191" t="s">
        <v>1445</v>
      </c>
      <c r="E191">
        <v>5</v>
      </c>
      <c r="F191">
        <v>13</v>
      </c>
      <c r="G191">
        <v>0</v>
      </c>
      <c r="H191">
        <v>0.27800000000000002</v>
      </c>
      <c r="I191">
        <v>323</v>
      </c>
      <c r="J191">
        <v>502</v>
      </c>
      <c r="O191" t="s">
        <v>1445</v>
      </c>
    </row>
    <row r="192" spans="1:15" x14ac:dyDescent="0.25">
      <c r="A192">
        <v>2002</v>
      </c>
      <c r="B192" t="s">
        <v>1439</v>
      </c>
      <c r="C192" t="s">
        <v>729</v>
      </c>
      <c r="D192" t="s">
        <v>1452</v>
      </c>
      <c r="E192">
        <v>13</v>
      </c>
      <c r="F192">
        <v>5</v>
      </c>
      <c r="G192">
        <v>0</v>
      </c>
      <c r="H192">
        <v>0.72199999999999998</v>
      </c>
      <c r="I192">
        <v>577</v>
      </c>
      <c r="J192">
        <v>408</v>
      </c>
      <c r="K192" t="s">
        <v>30</v>
      </c>
      <c r="L192" t="s">
        <v>30</v>
      </c>
      <c r="M192" s="1" t="s">
        <v>30</v>
      </c>
      <c r="N192" t="s">
        <v>1450</v>
      </c>
      <c r="O192" t="s">
        <v>1452</v>
      </c>
    </row>
    <row r="193" spans="1:15" x14ac:dyDescent="0.25">
      <c r="A193">
        <v>2002</v>
      </c>
      <c r="B193" t="s">
        <v>1439</v>
      </c>
      <c r="C193" t="s">
        <v>729</v>
      </c>
      <c r="D193" t="s">
        <v>1449</v>
      </c>
      <c r="E193">
        <v>8</v>
      </c>
      <c r="F193">
        <v>10</v>
      </c>
      <c r="G193">
        <v>0</v>
      </c>
      <c r="H193">
        <v>0.44400000000000001</v>
      </c>
      <c r="I193">
        <v>359</v>
      </c>
      <c r="J193">
        <v>343</v>
      </c>
      <c r="K193" t="s">
        <v>30</v>
      </c>
      <c r="N193" t="s">
        <v>1467</v>
      </c>
      <c r="O193" t="s">
        <v>1449</v>
      </c>
    </row>
    <row r="194" spans="1:15" x14ac:dyDescent="0.25">
      <c r="A194">
        <v>2002</v>
      </c>
      <c r="B194" t="s">
        <v>1439</v>
      </c>
      <c r="C194" t="s">
        <v>729</v>
      </c>
      <c r="D194" t="s">
        <v>1457</v>
      </c>
      <c r="E194">
        <v>7</v>
      </c>
      <c r="F194">
        <v>11</v>
      </c>
      <c r="G194">
        <v>0</v>
      </c>
      <c r="H194">
        <v>0.38900000000000001</v>
      </c>
      <c r="I194">
        <v>427</v>
      </c>
      <c r="J194">
        <v>524</v>
      </c>
      <c r="O194" t="s">
        <v>1457</v>
      </c>
    </row>
    <row r="195" spans="1:15" x14ac:dyDescent="0.25">
      <c r="A195">
        <v>2002</v>
      </c>
      <c r="B195" t="s">
        <v>1439</v>
      </c>
      <c r="C195" t="s">
        <v>729</v>
      </c>
      <c r="D195" t="s">
        <v>1536</v>
      </c>
      <c r="E195">
        <v>4</v>
      </c>
      <c r="F195">
        <v>14</v>
      </c>
      <c r="G195">
        <v>0</v>
      </c>
      <c r="H195">
        <v>0.222</v>
      </c>
      <c r="I195">
        <v>356</v>
      </c>
      <c r="J195">
        <v>550</v>
      </c>
      <c r="O195" t="s">
        <v>1536</v>
      </c>
    </row>
    <row r="196" spans="1:15" x14ac:dyDescent="0.25">
      <c r="A196">
        <v>2002</v>
      </c>
      <c r="B196" t="s">
        <v>1439</v>
      </c>
      <c r="C196" t="s">
        <v>730</v>
      </c>
      <c r="D196" t="s">
        <v>1456</v>
      </c>
      <c r="E196">
        <v>13</v>
      </c>
      <c r="F196">
        <v>5</v>
      </c>
      <c r="G196">
        <v>0</v>
      </c>
      <c r="H196">
        <v>0.72199999999999998</v>
      </c>
      <c r="I196">
        <v>516</v>
      </c>
      <c r="J196">
        <v>450</v>
      </c>
      <c r="K196" t="s">
        <v>30</v>
      </c>
      <c r="L196" t="s">
        <v>30</v>
      </c>
      <c r="N196" t="s">
        <v>1437</v>
      </c>
      <c r="O196" t="s">
        <v>1455</v>
      </c>
    </row>
    <row r="197" spans="1:15" x14ac:dyDescent="0.25">
      <c r="A197">
        <v>2002</v>
      </c>
      <c r="B197" t="s">
        <v>1439</v>
      </c>
      <c r="C197" t="s">
        <v>730</v>
      </c>
      <c r="D197" t="s">
        <v>1436</v>
      </c>
      <c r="E197">
        <v>12</v>
      </c>
      <c r="F197">
        <v>6</v>
      </c>
      <c r="G197">
        <v>0</v>
      </c>
      <c r="H197">
        <v>0.66700000000000004</v>
      </c>
      <c r="I197">
        <v>362</v>
      </c>
      <c r="J197">
        <v>408</v>
      </c>
      <c r="K197" t="s">
        <v>30</v>
      </c>
      <c r="N197" t="s">
        <v>1467</v>
      </c>
      <c r="O197" t="s">
        <v>1436</v>
      </c>
    </row>
    <row r="198" spans="1:15" x14ac:dyDescent="0.25">
      <c r="A198">
        <v>2002</v>
      </c>
      <c r="B198" t="s">
        <v>1439</v>
      </c>
      <c r="C198" t="s">
        <v>730</v>
      </c>
      <c r="D198" t="s">
        <v>1461</v>
      </c>
      <c r="E198">
        <v>10</v>
      </c>
      <c r="F198">
        <v>8</v>
      </c>
      <c r="G198">
        <v>0</v>
      </c>
      <c r="H198">
        <v>0.55600000000000005</v>
      </c>
      <c r="I198">
        <v>480</v>
      </c>
      <c r="J198">
        <v>399</v>
      </c>
      <c r="K198" t="s">
        <v>30</v>
      </c>
      <c r="N198" t="s">
        <v>1466</v>
      </c>
      <c r="O198" t="s">
        <v>1461</v>
      </c>
    </row>
    <row r="199" spans="1:15" x14ac:dyDescent="0.25">
      <c r="A199">
        <v>2002</v>
      </c>
      <c r="B199" t="s">
        <v>1439</v>
      </c>
      <c r="C199" t="s">
        <v>730</v>
      </c>
      <c r="D199" t="s">
        <v>1442</v>
      </c>
      <c r="E199">
        <v>8</v>
      </c>
      <c r="F199">
        <v>10</v>
      </c>
      <c r="G199">
        <v>0</v>
      </c>
      <c r="H199">
        <v>0.44400000000000001</v>
      </c>
      <c r="I199">
        <v>435</v>
      </c>
      <c r="J199">
        <v>393</v>
      </c>
      <c r="K199" t="s">
        <v>30</v>
      </c>
      <c r="N199" t="s">
        <v>1466</v>
      </c>
      <c r="O199" t="s">
        <v>1442</v>
      </c>
    </row>
    <row r="200" spans="1:15" x14ac:dyDescent="0.25">
      <c r="A200">
        <v>2002</v>
      </c>
      <c r="B200" t="s">
        <v>1439</v>
      </c>
      <c r="C200" t="s">
        <v>730</v>
      </c>
      <c r="D200" t="s">
        <v>1445</v>
      </c>
      <c r="E200">
        <v>6</v>
      </c>
      <c r="F200">
        <v>12</v>
      </c>
      <c r="G200">
        <v>0</v>
      </c>
      <c r="H200">
        <v>0.33300000000000002</v>
      </c>
      <c r="I200">
        <v>438</v>
      </c>
      <c r="J200">
        <v>512</v>
      </c>
      <c r="O200" t="s">
        <v>1445</v>
      </c>
    </row>
    <row r="201" spans="1:15" x14ac:dyDescent="0.25">
      <c r="A201">
        <v>2001</v>
      </c>
      <c r="B201" t="s">
        <v>1439</v>
      </c>
      <c r="C201" t="s">
        <v>729</v>
      </c>
      <c r="D201" t="s">
        <v>1436</v>
      </c>
      <c r="E201">
        <v>14</v>
      </c>
      <c r="F201">
        <v>4</v>
      </c>
      <c r="G201">
        <v>0</v>
      </c>
      <c r="H201">
        <v>0.77800000000000002</v>
      </c>
      <c r="I201">
        <v>509</v>
      </c>
      <c r="J201">
        <v>383</v>
      </c>
      <c r="K201" t="s">
        <v>30</v>
      </c>
      <c r="L201" t="s">
        <v>30</v>
      </c>
      <c r="N201" t="s">
        <v>1437</v>
      </c>
      <c r="O201" t="s">
        <v>1436</v>
      </c>
    </row>
    <row r="202" spans="1:15" x14ac:dyDescent="0.25">
      <c r="A202">
        <v>2001</v>
      </c>
      <c r="B202" t="s">
        <v>1439</v>
      </c>
      <c r="C202" t="s">
        <v>729</v>
      </c>
      <c r="D202" t="s">
        <v>1457</v>
      </c>
      <c r="E202">
        <v>11</v>
      </c>
      <c r="F202">
        <v>7</v>
      </c>
      <c r="G202">
        <v>0</v>
      </c>
      <c r="H202">
        <v>0.61099999999999999</v>
      </c>
      <c r="I202">
        <v>440</v>
      </c>
      <c r="J202">
        <v>420</v>
      </c>
      <c r="K202" t="s">
        <v>30</v>
      </c>
      <c r="N202" t="s">
        <v>1467</v>
      </c>
      <c r="O202" t="s">
        <v>1457</v>
      </c>
    </row>
    <row r="203" spans="1:15" x14ac:dyDescent="0.25">
      <c r="A203">
        <v>2001</v>
      </c>
      <c r="B203" t="s">
        <v>1439</v>
      </c>
      <c r="C203" t="s">
        <v>729</v>
      </c>
      <c r="D203" t="s">
        <v>1452</v>
      </c>
      <c r="E203">
        <v>9</v>
      </c>
      <c r="F203">
        <v>9</v>
      </c>
      <c r="G203">
        <v>0</v>
      </c>
      <c r="H203">
        <v>0.5</v>
      </c>
      <c r="I203">
        <v>454</v>
      </c>
      <c r="J203">
        <v>419</v>
      </c>
      <c r="K203" t="s">
        <v>30</v>
      </c>
      <c r="N203" t="s">
        <v>1466</v>
      </c>
      <c r="O203" t="s">
        <v>1452</v>
      </c>
    </row>
    <row r="204" spans="1:15" x14ac:dyDescent="0.25">
      <c r="A204">
        <v>2001</v>
      </c>
      <c r="B204" t="s">
        <v>1439</v>
      </c>
      <c r="C204" t="s">
        <v>729</v>
      </c>
      <c r="D204" t="s">
        <v>1449</v>
      </c>
      <c r="E204">
        <v>7</v>
      </c>
      <c r="F204">
        <v>11</v>
      </c>
      <c r="G204">
        <v>0</v>
      </c>
      <c r="H204">
        <v>0.38900000000000001</v>
      </c>
      <c r="I204">
        <v>432</v>
      </c>
      <c r="J204">
        <v>455</v>
      </c>
      <c r="O204" t="s">
        <v>1449</v>
      </c>
    </row>
    <row r="205" spans="1:15" x14ac:dyDescent="0.25">
      <c r="A205">
        <v>2001</v>
      </c>
      <c r="B205" t="s">
        <v>1439</v>
      </c>
      <c r="C205" t="s">
        <v>730</v>
      </c>
      <c r="D205" t="s">
        <v>1456</v>
      </c>
      <c r="E205">
        <v>9</v>
      </c>
      <c r="F205">
        <v>9</v>
      </c>
      <c r="G205">
        <v>0</v>
      </c>
      <c r="H205">
        <v>0.5</v>
      </c>
      <c r="I205">
        <v>439</v>
      </c>
      <c r="J205">
        <v>463</v>
      </c>
      <c r="K205" t="s">
        <v>30</v>
      </c>
      <c r="N205" t="s">
        <v>1467</v>
      </c>
      <c r="O205" t="s">
        <v>1455</v>
      </c>
    </row>
    <row r="206" spans="1:15" x14ac:dyDescent="0.25">
      <c r="A206">
        <v>2001</v>
      </c>
      <c r="B206" t="s">
        <v>1439</v>
      </c>
      <c r="C206" t="s">
        <v>730</v>
      </c>
      <c r="D206" t="s">
        <v>1461</v>
      </c>
      <c r="E206">
        <v>8</v>
      </c>
      <c r="F206">
        <v>10</v>
      </c>
      <c r="G206">
        <v>0</v>
      </c>
      <c r="H206">
        <v>0.44400000000000001</v>
      </c>
      <c r="I206">
        <v>417</v>
      </c>
      <c r="J206">
        <v>445</v>
      </c>
      <c r="K206" t="s">
        <v>30</v>
      </c>
      <c r="N206" t="s">
        <v>1466</v>
      </c>
      <c r="O206" t="s">
        <v>1461</v>
      </c>
    </row>
    <row r="207" spans="1:15" x14ac:dyDescent="0.25">
      <c r="A207">
        <v>2001</v>
      </c>
      <c r="B207" t="s">
        <v>1439</v>
      </c>
      <c r="C207" t="s">
        <v>730</v>
      </c>
      <c r="D207" t="s">
        <v>1445</v>
      </c>
      <c r="E207">
        <v>8</v>
      </c>
      <c r="F207">
        <v>10</v>
      </c>
      <c r="G207">
        <v>0</v>
      </c>
      <c r="H207">
        <v>0.44400000000000001</v>
      </c>
      <c r="I207">
        <v>478</v>
      </c>
      <c r="J207">
        <v>476</v>
      </c>
      <c r="K207" t="s">
        <v>30</v>
      </c>
      <c r="L207" t="s">
        <v>30</v>
      </c>
      <c r="M207" s="1" t="s">
        <v>30</v>
      </c>
      <c r="N207" t="s">
        <v>1450</v>
      </c>
      <c r="O207" t="s">
        <v>1445</v>
      </c>
    </row>
    <row r="208" spans="1:15" x14ac:dyDescent="0.25">
      <c r="A208">
        <v>2001</v>
      </c>
      <c r="B208" t="s">
        <v>1439</v>
      </c>
      <c r="C208" t="s">
        <v>730</v>
      </c>
      <c r="D208" t="s">
        <v>1442</v>
      </c>
      <c r="E208">
        <v>6</v>
      </c>
      <c r="F208">
        <v>12</v>
      </c>
      <c r="G208">
        <v>0</v>
      </c>
      <c r="H208">
        <v>0.33300000000000002</v>
      </c>
      <c r="I208">
        <v>308</v>
      </c>
      <c r="J208">
        <v>416</v>
      </c>
      <c r="O208" t="s">
        <v>1442</v>
      </c>
    </row>
    <row r="209" spans="1:15" x14ac:dyDescent="0.25">
      <c r="A209">
        <v>2000</v>
      </c>
      <c r="B209" t="s">
        <v>1439</v>
      </c>
      <c r="C209" t="s">
        <v>729</v>
      </c>
      <c r="D209" t="s">
        <v>1452</v>
      </c>
      <c r="E209">
        <v>12</v>
      </c>
      <c r="F209">
        <v>6</v>
      </c>
      <c r="G209">
        <v>0</v>
      </c>
      <c r="H209">
        <v>0.66700000000000004</v>
      </c>
      <c r="I209">
        <v>594</v>
      </c>
      <c r="J209">
        <v>379</v>
      </c>
      <c r="K209" t="s">
        <v>30</v>
      </c>
      <c r="L209" t="s">
        <v>30</v>
      </c>
      <c r="N209" t="s">
        <v>1437</v>
      </c>
      <c r="O209" t="s">
        <v>1452</v>
      </c>
    </row>
    <row r="210" spans="1:15" x14ac:dyDescent="0.25">
      <c r="A210">
        <v>2000</v>
      </c>
      <c r="B210" t="s">
        <v>1439</v>
      </c>
      <c r="C210" t="s">
        <v>729</v>
      </c>
      <c r="D210" t="s">
        <v>1457</v>
      </c>
      <c r="E210">
        <v>9</v>
      </c>
      <c r="F210">
        <v>9</v>
      </c>
      <c r="G210">
        <v>0</v>
      </c>
      <c r="H210">
        <v>0.5</v>
      </c>
      <c r="I210">
        <v>470</v>
      </c>
      <c r="J210">
        <v>446</v>
      </c>
      <c r="K210" t="s">
        <v>30</v>
      </c>
      <c r="N210" t="s">
        <v>1466</v>
      </c>
      <c r="O210" t="s">
        <v>1457</v>
      </c>
    </row>
    <row r="211" spans="1:15" x14ac:dyDescent="0.25">
      <c r="A211">
        <v>2000</v>
      </c>
      <c r="B211" t="s">
        <v>1439</v>
      </c>
      <c r="C211" t="s">
        <v>729</v>
      </c>
      <c r="D211" t="s">
        <v>1449</v>
      </c>
      <c r="E211">
        <v>7</v>
      </c>
      <c r="F211">
        <v>10</v>
      </c>
      <c r="G211">
        <v>1</v>
      </c>
      <c r="H211">
        <v>0.41699999999999998</v>
      </c>
      <c r="I211">
        <v>390</v>
      </c>
      <c r="J211">
        <v>562</v>
      </c>
      <c r="O211" t="s">
        <v>1449</v>
      </c>
    </row>
    <row r="212" spans="1:15" x14ac:dyDescent="0.25">
      <c r="A212">
        <v>2000</v>
      </c>
      <c r="B212" t="s">
        <v>1439</v>
      </c>
      <c r="C212" t="s">
        <v>729</v>
      </c>
      <c r="D212" t="s">
        <v>1436</v>
      </c>
      <c r="E212">
        <v>7</v>
      </c>
      <c r="F212">
        <v>10</v>
      </c>
      <c r="G212">
        <v>1</v>
      </c>
      <c r="H212">
        <v>0.41699999999999998</v>
      </c>
      <c r="I212">
        <v>539</v>
      </c>
      <c r="J212">
        <v>596</v>
      </c>
      <c r="K212" t="s">
        <v>30</v>
      </c>
      <c r="N212" t="s">
        <v>1467</v>
      </c>
      <c r="O212" t="s">
        <v>1436</v>
      </c>
    </row>
    <row r="213" spans="1:15" x14ac:dyDescent="0.25">
      <c r="A213">
        <v>2000</v>
      </c>
      <c r="B213" t="s">
        <v>1439</v>
      </c>
      <c r="C213" t="s">
        <v>730</v>
      </c>
      <c r="D213" t="s">
        <v>1445</v>
      </c>
      <c r="E213">
        <v>12</v>
      </c>
      <c r="F213">
        <v>5</v>
      </c>
      <c r="G213">
        <v>1</v>
      </c>
      <c r="H213">
        <v>0.69399999999999995</v>
      </c>
      <c r="I213">
        <v>604</v>
      </c>
      <c r="J213">
        <v>495</v>
      </c>
      <c r="K213" t="s">
        <v>30</v>
      </c>
      <c r="N213" t="s">
        <v>1467</v>
      </c>
      <c r="O213" t="s">
        <v>1445</v>
      </c>
    </row>
    <row r="214" spans="1:15" x14ac:dyDescent="0.25">
      <c r="A214">
        <v>2000</v>
      </c>
      <c r="B214" t="s">
        <v>1439</v>
      </c>
      <c r="C214" t="s">
        <v>730</v>
      </c>
      <c r="D214" t="s">
        <v>1456</v>
      </c>
      <c r="E214">
        <v>10</v>
      </c>
      <c r="F214">
        <v>8</v>
      </c>
      <c r="G214">
        <v>0</v>
      </c>
      <c r="H214">
        <v>0.55600000000000005</v>
      </c>
      <c r="I214">
        <v>527</v>
      </c>
      <c r="J214">
        <v>520</v>
      </c>
      <c r="K214" t="s">
        <v>30</v>
      </c>
      <c r="N214" t="s">
        <v>1466</v>
      </c>
      <c r="O214" t="s">
        <v>1455</v>
      </c>
    </row>
    <row r="215" spans="1:15" x14ac:dyDescent="0.25">
      <c r="A215">
        <v>2000</v>
      </c>
      <c r="B215" t="s">
        <v>1439</v>
      </c>
      <c r="C215" t="s">
        <v>730</v>
      </c>
      <c r="D215" t="s">
        <v>1461</v>
      </c>
      <c r="E215">
        <v>8</v>
      </c>
      <c r="F215">
        <v>10</v>
      </c>
      <c r="G215">
        <v>0</v>
      </c>
      <c r="H215">
        <v>0.44400000000000001</v>
      </c>
      <c r="I215">
        <v>513</v>
      </c>
      <c r="J215">
        <v>529</v>
      </c>
      <c r="K215" t="s">
        <v>30</v>
      </c>
      <c r="L215" t="s">
        <v>30</v>
      </c>
      <c r="M215" s="1" t="s">
        <v>30</v>
      </c>
      <c r="N215" t="s">
        <v>1450</v>
      </c>
      <c r="O215" t="s">
        <v>1461</v>
      </c>
    </row>
    <row r="216" spans="1:15" x14ac:dyDescent="0.25">
      <c r="A216">
        <v>2000</v>
      </c>
      <c r="B216" t="s">
        <v>1439</v>
      </c>
      <c r="C216" t="s">
        <v>730</v>
      </c>
      <c r="D216" t="s">
        <v>1442</v>
      </c>
      <c r="E216">
        <v>5</v>
      </c>
      <c r="F216">
        <v>12</v>
      </c>
      <c r="G216">
        <v>1</v>
      </c>
      <c r="H216">
        <v>0.30599999999999999</v>
      </c>
      <c r="I216">
        <v>516</v>
      </c>
      <c r="J216">
        <v>626</v>
      </c>
      <c r="O216" t="s">
        <v>1442</v>
      </c>
    </row>
    <row r="217" spans="1:15" x14ac:dyDescent="0.25">
      <c r="A217">
        <v>1999</v>
      </c>
      <c r="B217" t="s">
        <v>1439</v>
      </c>
      <c r="C217" t="s">
        <v>729</v>
      </c>
      <c r="D217" t="s">
        <v>1452</v>
      </c>
      <c r="E217">
        <v>12</v>
      </c>
      <c r="F217">
        <v>6</v>
      </c>
      <c r="G217">
        <v>0</v>
      </c>
      <c r="H217">
        <v>0.66700000000000004</v>
      </c>
      <c r="I217">
        <v>495</v>
      </c>
      <c r="J217">
        <v>395</v>
      </c>
      <c r="K217" t="s">
        <v>30</v>
      </c>
      <c r="N217" t="s">
        <v>1467</v>
      </c>
      <c r="O217" t="s">
        <v>1452</v>
      </c>
    </row>
    <row r="218" spans="1:15" x14ac:dyDescent="0.25">
      <c r="A218">
        <v>1999</v>
      </c>
      <c r="B218" t="s">
        <v>1439</v>
      </c>
      <c r="C218" t="s">
        <v>729</v>
      </c>
      <c r="D218" t="s">
        <v>1457</v>
      </c>
      <c r="E218">
        <v>11</v>
      </c>
      <c r="F218">
        <v>7</v>
      </c>
      <c r="G218">
        <v>0</v>
      </c>
      <c r="H218">
        <v>0.61099999999999999</v>
      </c>
      <c r="I218">
        <v>603</v>
      </c>
      <c r="J218">
        <v>378</v>
      </c>
      <c r="K218" t="s">
        <v>30</v>
      </c>
      <c r="L218" t="s">
        <v>30</v>
      </c>
      <c r="M218" s="1" t="s">
        <v>30</v>
      </c>
      <c r="N218" t="s">
        <v>1450</v>
      </c>
      <c r="O218" t="s">
        <v>1457</v>
      </c>
    </row>
    <row r="219" spans="1:15" x14ac:dyDescent="0.25">
      <c r="A219">
        <v>1999</v>
      </c>
      <c r="B219" t="s">
        <v>1439</v>
      </c>
      <c r="C219" t="s">
        <v>729</v>
      </c>
      <c r="D219" t="s">
        <v>1449</v>
      </c>
      <c r="E219">
        <v>9</v>
      </c>
      <c r="F219">
        <v>9</v>
      </c>
      <c r="G219">
        <v>0</v>
      </c>
      <c r="H219">
        <v>0.5</v>
      </c>
      <c r="I219">
        <v>556</v>
      </c>
      <c r="J219">
        <v>359</v>
      </c>
      <c r="K219" t="s">
        <v>30</v>
      </c>
      <c r="N219" t="s">
        <v>1466</v>
      </c>
      <c r="O219" t="s">
        <v>1449</v>
      </c>
    </row>
    <row r="220" spans="1:15" x14ac:dyDescent="0.25">
      <c r="A220">
        <v>1999</v>
      </c>
      <c r="B220" t="s">
        <v>1439</v>
      </c>
      <c r="C220" t="s">
        <v>729</v>
      </c>
      <c r="D220" t="s">
        <v>1436</v>
      </c>
      <c r="E220">
        <v>6</v>
      </c>
      <c r="F220">
        <v>12</v>
      </c>
      <c r="G220">
        <v>0</v>
      </c>
      <c r="H220">
        <v>0.33300000000000002</v>
      </c>
      <c r="I220">
        <v>362</v>
      </c>
      <c r="J220">
        <v>601</v>
      </c>
      <c r="O220" t="s">
        <v>1436</v>
      </c>
    </row>
    <row r="221" spans="1:15" x14ac:dyDescent="0.25">
      <c r="A221">
        <v>1999</v>
      </c>
      <c r="B221" t="s">
        <v>1439</v>
      </c>
      <c r="C221" t="s">
        <v>730</v>
      </c>
      <c r="D221" t="s">
        <v>1461</v>
      </c>
      <c r="E221">
        <v>13</v>
      </c>
      <c r="F221">
        <v>5</v>
      </c>
      <c r="G221">
        <v>0</v>
      </c>
      <c r="H221">
        <v>0.72199999999999998</v>
      </c>
      <c r="I221">
        <v>429</v>
      </c>
      <c r="J221">
        <v>373</v>
      </c>
      <c r="K221" t="s">
        <v>30</v>
      </c>
      <c r="N221" t="s">
        <v>1467</v>
      </c>
      <c r="O221" t="s">
        <v>1461</v>
      </c>
    </row>
    <row r="222" spans="1:15" x14ac:dyDescent="0.25">
      <c r="A222">
        <v>1999</v>
      </c>
      <c r="B222" t="s">
        <v>1439</v>
      </c>
      <c r="C222" t="s">
        <v>730</v>
      </c>
      <c r="D222" t="s">
        <v>1445</v>
      </c>
      <c r="E222">
        <v>12</v>
      </c>
      <c r="F222">
        <v>6</v>
      </c>
      <c r="G222">
        <v>0</v>
      </c>
      <c r="H222">
        <v>0.66700000000000004</v>
      </c>
      <c r="I222">
        <v>503</v>
      </c>
      <c r="J222">
        <v>393</v>
      </c>
      <c r="K222" t="s">
        <v>30</v>
      </c>
      <c r="L222" t="s">
        <v>30</v>
      </c>
      <c r="N222" t="s">
        <v>1437</v>
      </c>
      <c r="O222" t="s">
        <v>1445</v>
      </c>
    </row>
    <row r="223" spans="1:15" x14ac:dyDescent="0.25">
      <c r="A223">
        <v>1999</v>
      </c>
      <c r="B223" t="s">
        <v>1439</v>
      </c>
      <c r="C223" t="s">
        <v>730</v>
      </c>
      <c r="D223" t="s">
        <v>1456</v>
      </c>
      <c r="E223">
        <v>6</v>
      </c>
      <c r="F223">
        <v>12</v>
      </c>
      <c r="G223">
        <v>0</v>
      </c>
      <c r="H223">
        <v>0.33300000000000002</v>
      </c>
      <c r="I223">
        <v>459</v>
      </c>
      <c r="J223">
        <v>502</v>
      </c>
      <c r="K223" t="s">
        <v>30</v>
      </c>
      <c r="N223" t="s">
        <v>1466</v>
      </c>
      <c r="O223" t="s">
        <v>1455</v>
      </c>
    </row>
    <row r="224" spans="1:15" x14ac:dyDescent="0.25">
      <c r="A224">
        <v>1999</v>
      </c>
      <c r="B224" t="s">
        <v>1439</v>
      </c>
      <c r="C224" t="s">
        <v>730</v>
      </c>
      <c r="D224" t="s">
        <v>1442</v>
      </c>
      <c r="E224">
        <v>3</v>
      </c>
      <c r="F224">
        <v>15</v>
      </c>
      <c r="G224">
        <v>0</v>
      </c>
      <c r="H224">
        <v>0.16700000000000001</v>
      </c>
      <c r="I224">
        <v>370</v>
      </c>
      <c r="J224">
        <v>592</v>
      </c>
      <c r="O224" t="s">
        <v>1442</v>
      </c>
    </row>
    <row r="225" spans="1:15" x14ac:dyDescent="0.25">
      <c r="A225">
        <v>1998</v>
      </c>
      <c r="B225" t="s">
        <v>1439</v>
      </c>
      <c r="C225" t="s">
        <v>729</v>
      </c>
      <c r="D225" t="s">
        <v>1457</v>
      </c>
      <c r="E225">
        <v>12</v>
      </c>
      <c r="F225">
        <v>5</v>
      </c>
      <c r="G225">
        <v>1</v>
      </c>
      <c r="H225">
        <v>0.69399999999999995</v>
      </c>
      <c r="I225">
        <v>503</v>
      </c>
      <c r="J225">
        <v>351</v>
      </c>
      <c r="K225" t="s">
        <v>30</v>
      </c>
      <c r="L225" t="s">
        <v>30</v>
      </c>
      <c r="N225" t="s">
        <v>1437</v>
      </c>
      <c r="O225" t="s">
        <v>1457</v>
      </c>
    </row>
    <row r="226" spans="1:15" x14ac:dyDescent="0.25">
      <c r="A226">
        <v>1998</v>
      </c>
      <c r="B226" t="s">
        <v>1439</v>
      </c>
      <c r="C226" t="s">
        <v>729</v>
      </c>
      <c r="D226" t="s">
        <v>1452</v>
      </c>
      <c r="E226">
        <v>12</v>
      </c>
      <c r="F226">
        <v>5</v>
      </c>
      <c r="G226">
        <v>1</v>
      </c>
      <c r="H226">
        <v>0.69399999999999995</v>
      </c>
      <c r="I226">
        <v>470</v>
      </c>
      <c r="J226">
        <v>435</v>
      </c>
      <c r="K226" t="s">
        <v>30</v>
      </c>
      <c r="N226" t="s">
        <v>1467</v>
      </c>
      <c r="O226" t="s">
        <v>1452</v>
      </c>
    </row>
    <row r="227" spans="1:15" x14ac:dyDescent="0.25">
      <c r="A227">
        <v>1998</v>
      </c>
      <c r="B227" t="s">
        <v>1439</v>
      </c>
      <c r="C227" t="s">
        <v>729</v>
      </c>
      <c r="D227" t="s">
        <v>1449</v>
      </c>
      <c r="E227">
        <v>9</v>
      </c>
      <c r="F227">
        <v>9</v>
      </c>
      <c r="G227">
        <v>0</v>
      </c>
      <c r="H227">
        <v>0.5</v>
      </c>
      <c r="I227">
        <v>386</v>
      </c>
      <c r="J227">
        <v>373</v>
      </c>
      <c r="K227" t="s">
        <v>30</v>
      </c>
      <c r="N227" t="s">
        <v>1466</v>
      </c>
      <c r="O227" t="s">
        <v>1449</v>
      </c>
    </row>
    <row r="228" spans="1:15" x14ac:dyDescent="0.25">
      <c r="A228">
        <v>1998</v>
      </c>
      <c r="B228" t="s">
        <v>1439</v>
      </c>
      <c r="C228" t="s">
        <v>729</v>
      </c>
      <c r="D228" t="s">
        <v>1436</v>
      </c>
      <c r="E228">
        <v>3</v>
      </c>
      <c r="F228">
        <v>15</v>
      </c>
      <c r="G228">
        <v>0</v>
      </c>
      <c r="H228">
        <v>0.16700000000000001</v>
      </c>
      <c r="I228">
        <v>399</v>
      </c>
      <c r="J228">
        <v>588</v>
      </c>
      <c r="O228" t="s">
        <v>1436</v>
      </c>
    </row>
    <row r="229" spans="1:15" x14ac:dyDescent="0.25">
      <c r="A229">
        <v>1998</v>
      </c>
      <c r="B229" t="s">
        <v>1439</v>
      </c>
      <c r="C229" t="s">
        <v>730</v>
      </c>
      <c r="D229" t="s">
        <v>1445</v>
      </c>
      <c r="E229">
        <v>12</v>
      </c>
      <c r="F229">
        <v>6</v>
      </c>
      <c r="G229">
        <v>0</v>
      </c>
      <c r="H229">
        <v>0.66700000000000004</v>
      </c>
      <c r="I229">
        <v>558</v>
      </c>
      <c r="J229">
        <v>397</v>
      </c>
      <c r="K229" t="s">
        <v>30</v>
      </c>
      <c r="L229" t="s">
        <v>30</v>
      </c>
      <c r="M229" s="1" t="s">
        <v>30</v>
      </c>
      <c r="N229" t="s">
        <v>1450</v>
      </c>
      <c r="O229" t="s">
        <v>1445</v>
      </c>
    </row>
    <row r="230" spans="1:15" x14ac:dyDescent="0.25">
      <c r="A230">
        <v>1998</v>
      </c>
      <c r="B230" t="s">
        <v>1439</v>
      </c>
      <c r="C230" t="s">
        <v>730</v>
      </c>
      <c r="D230" t="s">
        <v>1461</v>
      </c>
      <c r="E230">
        <v>9</v>
      </c>
      <c r="F230">
        <v>9</v>
      </c>
      <c r="G230">
        <v>0</v>
      </c>
      <c r="H230">
        <v>0.5</v>
      </c>
      <c r="I230">
        <v>394</v>
      </c>
      <c r="J230">
        <v>427</v>
      </c>
      <c r="K230" t="s">
        <v>30</v>
      </c>
      <c r="N230" t="s">
        <v>1466</v>
      </c>
      <c r="O230" t="s">
        <v>1461</v>
      </c>
    </row>
    <row r="231" spans="1:15" x14ac:dyDescent="0.25">
      <c r="A231">
        <v>1998</v>
      </c>
      <c r="B231" t="s">
        <v>1439</v>
      </c>
      <c r="C231" t="s">
        <v>730</v>
      </c>
      <c r="D231" t="s">
        <v>1456</v>
      </c>
      <c r="E231">
        <v>9</v>
      </c>
      <c r="F231">
        <v>9</v>
      </c>
      <c r="G231">
        <v>0</v>
      </c>
      <c r="H231">
        <v>0.5</v>
      </c>
      <c r="I231">
        <v>396</v>
      </c>
      <c r="J231">
        <v>450</v>
      </c>
      <c r="K231" t="s">
        <v>30</v>
      </c>
      <c r="N231" t="s">
        <v>1467</v>
      </c>
      <c r="O231" t="s">
        <v>1455</v>
      </c>
    </row>
    <row r="232" spans="1:15" x14ac:dyDescent="0.25">
      <c r="A232">
        <v>1998</v>
      </c>
      <c r="B232" t="s">
        <v>1439</v>
      </c>
      <c r="C232" t="s">
        <v>730</v>
      </c>
      <c r="D232" t="s">
        <v>1442</v>
      </c>
      <c r="E232">
        <v>5</v>
      </c>
      <c r="F232">
        <v>13</v>
      </c>
      <c r="G232">
        <v>0</v>
      </c>
      <c r="H232">
        <v>0.27800000000000002</v>
      </c>
      <c r="I232">
        <v>411</v>
      </c>
      <c r="J232">
        <v>525</v>
      </c>
      <c r="O232" t="s">
        <v>1442</v>
      </c>
    </row>
    <row r="233" spans="1:15" x14ac:dyDescent="0.25">
      <c r="A233">
        <v>1997</v>
      </c>
      <c r="B233" t="s">
        <v>1439</v>
      </c>
      <c r="C233" t="s">
        <v>729</v>
      </c>
      <c r="D233" t="s">
        <v>1449</v>
      </c>
      <c r="E233">
        <v>15</v>
      </c>
      <c r="F233">
        <v>3</v>
      </c>
      <c r="G233">
        <v>0</v>
      </c>
      <c r="H233">
        <v>0.83299999999999996</v>
      </c>
      <c r="I233">
        <v>452</v>
      </c>
      <c r="J233">
        <v>410</v>
      </c>
      <c r="K233" t="s">
        <v>30</v>
      </c>
      <c r="L233" t="s">
        <v>30</v>
      </c>
      <c r="M233" s="1" t="s">
        <v>30</v>
      </c>
      <c r="N233" t="s">
        <v>1450</v>
      </c>
      <c r="O233" t="s">
        <v>1449</v>
      </c>
    </row>
    <row r="234" spans="1:15" x14ac:dyDescent="0.25">
      <c r="A234">
        <v>1997</v>
      </c>
      <c r="B234" t="s">
        <v>1439</v>
      </c>
      <c r="C234" t="s">
        <v>729</v>
      </c>
      <c r="D234" t="s">
        <v>1452</v>
      </c>
      <c r="E234">
        <v>13</v>
      </c>
      <c r="F234">
        <v>5</v>
      </c>
      <c r="G234">
        <v>0</v>
      </c>
      <c r="H234">
        <v>0.72199999999999998</v>
      </c>
      <c r="I234">
        <v>509</v>
      </c>
      <c r="J234">
        <v>532</v>
      </c>
      <c r="K234" t="s">
        <v>30</v>
      </c>
      <c r="N234" t="s">
        <v>1467</v>
      </c>
      <c r="O234" t="s">
        <v>1452</v>
      </c>
    </row>
    <row r="235" spans="1:15" x14ac:dyDescent="0.25">
      <c r="A235">
        <v>1997</v>
      </c>
      <c r="B235" t="s">
        <v>1439</v>
      </c>
      <c r="C235" t="s">
        <v>729</v>
      </c>
      <c r="D235" t="s">
        <v>1436</v>
      </c>
      <c r="E235">
        <v>4</v>
      </c>
      <c r="F235">
        <v>14</v>
      </c>
      <c r="G235">
        <v>0</v>
      </c>
      <c r="H235">
        <v>0.222</v>
      </c>
      <c r="I235">
        <v>443</v>
      </c>
      <c r="J235">
        <v>548</v>
      </c>
      <c r="O235" t="s">
        <v>1436</v>
      </c>
    </row>
    <row r="236" spans="1:15" x14ac:dyDescent="0.25">
      <c r="A236">
        <v>1997</v>
      </c>
      <c r="B236" t="s">
        <v>1439</v>
      </c>
      <c r="C236" t="s">
        <v>729</v>
      </c>
      <c r="D236" t="s">
        <v>1457</v>
      </c>
      <c r="E236">
        <v>2</v>
      </c>
      <c r="F236">
        <v>16</v>
      </c>
      <c r="G236">
        <v>0</v>
      </c>
      <c r="H236">
        <v>0.111</v>
      </c>
      <c r="I236">
        <v>362</v>
      </c>
      <c r="J236">
        <v>549</v>
      </c>
      <c r="O236" t="s">
        <v>1457</v>
      </c>
    </row>
    <row r="237" spans="1:15" x14ac:dyDescent="0.25">
      <c r="A237">
        <v>1997</v>
      </c>
      <c r="B237" t="s">
        <v>1439</v>
      </c>
      <c r="C237" t="s">
        <v>730</v>
      </c>
      <c r="D237" t="s">
        <v>1456</v>
      </c>
      <c r="E237">
        <v>12</v>
      </c>
      <c r="F237">
        <v>6</v>
      </c>
      <c r="G237">
        <v>0</v>
      </c>
      <c r="H237">
        <v>0.66700000000000004</v>
      </c>
      <c r="I237">
        <v>479</v>
      </c>
      <c r="J237">
        <v>400</v>
      </c>
      <c r="K237" t="s">
        <v>30</v>
      </c>
      <c r="N237" t="s">
        <v>1467</v>
      </c>
      <c r="O237" t="s">
        <v>1455</v>
      </c>
    </row>
    <row r="238" spans="1:15" x14ac:dyDescent="0.25">
      <c r="A238">
        <v>1997</v>
      </c>
      <c r="B238" t="s">
        <v>1439</v>
      </c>
      <c r="C238" t="s">
        <v>730</v>
      </c>
      <c r="D238" t="s">
        <v>1445</v>
      </c>
      <c r="E238">
        <v>10</v>
      </c>
      <c r="F238">
        <v>8</v>
      </c>
      <c r="G238">
        <v>0</v>
      </c>
      <c r="H238">
        <v>0.55600000000000005</v>
      </c>
      <c r="I238">
        <v>519</v>
      </c>
      <c r="J238">
        <v>443</v>
      </c>
      <c r="K238" t="s">
        <v>30</v>
      </c>
      <c r="N238" t="s">
        <v>1466</v>
      </c>
      <c r="O238" t="s">
        <v>1445</v>
      </c>
    </row>
    <row r="239" spans="1:15" x14ac:dyDescent="0.25">
      <c r="A239">
        <v>1997</v>
      </c>
      <c r="B239" t="s">
        <v>1439</v>
      </c>
      <c r="C239" t="s">
        <v>730</v>
      </c>
      <c r="D239" t="s">
        <v>1461</v>
      </c>
      <c r="E239">
        <v>8</v>
      </c>
      <c r="F239">
        <v>10</v>
      </c>
      <c r="G239">
        <v>0</v>
      </c>
      <c r="H239">
        <v>0.44400000000000001</v>
      </c>
      <c r="I239">
        <v>429</v>
      </c>
      <c r="J239">
        <v>536</v>
      </c>
      <c r="K239" t="s">
        <v>30</v>
      </c>
      <c r="N239" t="s">
        <v>1466</v>
      </c>
      <c r="O239" t="s">
        <v>1461</v>
      </c>
    </row>
    <row r="240" spans="1:15" x14ac:dyDescent="0.25">
      <c r="A240">
        <v>1997</v>
      </c>
      <c r="B240" t="s">
        <v>1439</v>
      </c>
      <c r="C240" t="s">
        <v>730</v>
      </c>
      <c r="D240" t="s">
        <v>1442</v>
      </c>
      <c r="E240">
        <v>8</v>
      </c>
      <c r="F240">
        <v>10</v>
      </c>
      <c r="G240">
        <v>0</v>
      </c>
      <c r="H240">
        <v>0.44400000000000001</v>
      </c>
      <c r="I240">
        <v>413</v>
      </c>
      <c r="J240">
        <v>479</v>
      </c>
      <c r="K240" t="s">
        <v>30</v>
      </c>
      <c r="L240" t="s">
        <v>30</v>
      </c>
      <c r="N240" t="s">
        <v>1437</v>
      </c>
      <c r="O240" t="s">
        <v>1442</v>
      </c>
    </row>
    <row r="241" spans="1:15" x14ac:dyDescent="0.25">
      <c r="A241">
        <v>1996</v>
      </c>
      <c r="B241" t="s">
        <v>1439</v>
      </c>
      <c r="C241" t="s">
        <v>729</v>
      </c>
      <c r="D241" t="s">
        <v>1449</v>
      </c>
      <c r="E241">
        <v>15</v>
      </c>
      <c r="F241">
        <v>3</v>
      </c>
      <c r="G241">
        <v>0</v>
      </c>
      <c r="H241">
        <v>0.83299999999999996</v>
      </c>
      <c r="I241">
        <v>660</v>
      </c>
      <c r="J241">
        <v>327</v>
      </c>
      <c r="K241" t="s">
        <v>30</v>
      </c>
      <c r="L241" t="s">
        <v>30</v>
      </c>
      <c r="M241" s="1" t="s">
        <v>30</v>
      </c>
      <c r="N241" t="s">
        <v>1450</v>
      </c>
      <c r="O241" t="s">
        <v>1449</v>
      </c>
    </row>
    <row r="242" spans="1:15" x14ac:dyDescent="0.25">
      <c r="A242">
        <v>1996</v>
      </c>
      <c r="B242" t="s">
        <v>1439</v>
      </c>
      <c r="C242" t="s">
        <v>729</v>
      </c>
      <c r="D242" t="s">
        <v>1452</v>
      </c>
      <c r="E242">
        <v>12</v>
      </c>
      <c r="F242">
        <v>6</v>
      </c>
      <c r="G242">
        <v>0</v>
      </c>
      <c r="H242">
        <v>0.66700000000000004</v>
      </c>
      <c r="I242">
        <v>534</v>
      </c>
      <c r="J242">
        <v>469</v>
      </c>
      <c r="K242" t="s">
        <v>30</v>
      </c>
      <c r="N242" t="s">
        <v>1467</v>
      </c>
      <c r="O242" t="s">
        <v>1452</v>
      </c>
    </row>
    <row r="243" spans="1:15" x14ac:dyDescent="0.25">
      <c r="A243">
        <v>1996</v>
      </c>
      <c r="B243" t="s">
        <v>1439</v>
      </c>
      <c r="C243" t="s">
        <v>729</v>
      </c>
      <c r="D243" t="s">
        <v>1457</v>
      </c>
      <c r="E243">
        <v>8</v>
      </c>
      <c r="F243">
        <v>10</v>
      </c>
      <c r="G243">
        <v>0</v>
      </c>
      <c r="H243">
        <v>0.44400000000000001</v>
      </c>
      <c r="I243">
        <v>426</v>
      </c>
      <c r="J243">
        <v>576</v>
      </c>
      <c r="K243" t="s">
        <v>30</v>
      </c>
      <c r="N243" t="s">
        <v>1466</v>
      </c>
      <c r="O243" t="s">
        <v>1457</v>
      </c>
    </row>
    <row r="244" spans="1:15" x14ac:dyDescent="0.25">
      <c r="A244">
        <v>1996</v>
      </c>
      <c r="B244" t="s">
        <v>1439</v>
      </c>
      <c r="C244" t="s">
        <v>729</v>
      </c>
      <c r="D244" t="s">
        <v>1451</v>
      </c>
      <c r="E244">
        <v>3</v>
      </c>
      <c r="F244">
        <v>15</v>
      </c>
      <c r="G244">
        <v>0</v>
      </c>
      <c r="H244">
        <v>0.16700000000000001</v>
      </c>
      <c r="I244">
        <v>353</v>
      </c>
      <c r="J244">
        <v>524</v>
      </c>
      <c r="O244" t="s">
        <v>1451</v>
      </c>
    </row>
    <row r="245" spans="1:15" x14ac:dyDescent="0.25">
      <c r="A245">
        <v>1996</v>
      </c>
      <c r="B245" t="s">
        <v>1439</v>
      </c>
      <c r="C245" t="s">
        <v>730</v>
      </c>
      <c r="D245" t="s">
        <v>1445</v>
      </c>
      <c r="E245">
        <v>13</v>
      </c>
      <c r="F245">
        <v>5</v>
      </c>
      <c r="G245">
        <v>0</v>
      </c>
      <c r="H245">
        <v>0.72199999999999998</v>
      </c>
      <c r="I245">
        <v>608</v>
      </c>
      <c r="J245">
        <v>365</v>
      </c>
      <c r="K245" t="s">
        <v>30</v>
      </c>
      <c r="N245" t="s">
        <v>1467</v>
      </c>
      <c r="O245" t="s">
        <v>1445</v>
      </c>
    </row>
    <row r="246" spans="1:15" x14ac:dyDescent="0.25">
      <c r="A246">
        <v>1996</v>
      </c>
      <c r="B246" t="s">
        <v>1439</v>
      </c>
      <c r="C246" t="s">
        <v>730</v>
      </c>
      <c r="D246" t="s">
        <v>1456</v>
      </c>
      <c r="E246">
        <v>11</v>
      </c>
      <c r="F246">
        <v>7</v>
      </c>
      <c r="G246">
        <v>0</v>
      </c>
      <c r="H246">
        <v>0.61099999999999999</v>
      </c>
      <c r="I246">
        <v>459</v>
      </c>
      <c r="J246">
        <v>354</v>
      </c>
      <c r="K246" t="s">
        <v>30</v>
      </c>
      <c r="L246" t="s">
        <v>30</v>
      </c>
      <c r="N246" t="s">
        <v>1437</v>
      </c>
      <c r="O246" t="s">
        <v>1455</v>
      </c>
    </row>
    <row r="247" spans="1:15" x14ac:dyDescent="0.25">
      <c r="A247">
        <v>1996</v>
      </c>
      <c r="B247" t="s">
        <v>1439</v>
      </c>
      <c r="C247" t="s">
        <v>730</v>
      </c>
      <c r="D247" t="s">
        <v>1436</v>
      </c>
      <c r="E247">
        <v>9</v>
      </c>
      <c r="F247">
        <v>9</v>
      </c>
      <c r="G247">
        <v>0</v>
      </c>
      <c r="H247">
        <v>0.5</v>
      </c>
      <c r="I247">
        <v>421</v>
      </c>
      <c r="J247">
        <v>496</v>
      </c>
      <c r="K247" t="s">
        <v>30</v>
      </c>
      <c r="N247" t="s">
        <v>1466</v>
      </c>
      <c r="O247" t="s">
        <v>1436</v>
      </c>
    </row>
    <row r="248" spans="1:15" x14ac:dyDescent="0.25">
      <c r="A248">
        <v>1996</v>
      </c>
      <c r="B248" t="s">
        <v>1439</v>
      </c>
      <c r="C248" t="s">
        <v>730</v>
      </c>
      <c r="D248" t="s">
        <v>1461</v>
      </c>
      <c r="E248">
        <v>5</v>
      </c>
      <c r="F248">
        <v>13</v>
      </c>
      <c r="G248">
        <v>0</v>
      </c>
      <c r="H248">
        <v>0.27800000000000002</v>
      </c>
      <c r="I248">
        <v>410</v>
      </c>
      <c r="J248">
        <v>486</v>
      </c>
      <c r="O248" t="s">
        <v>1461</v>
      </c>
    </row>
    <row r="249" spans="1:15" x14ac:dyDescent="0.25">
      <c r="A249">
        <v>1996</v>
      </c>
      <c r="B249" t="s">
        <v>1439</v>
      </c>
      <c r="C249" t="s">
        <v>730</v>
      </c>
      <c r="D249" t="s">
        <v>1442</v>
      </c>
      <c r="E249">
        <v>5</v>
      </c>
      <c r="F249">
        <v>13</v>
      </c>
      <c r="G249">
        <v>0</v>
      </c>
      <c r="H249">
        <v>0.27800000000000002</v>
      </c>
      <c r="I249">
        <v>360</v>
      </c>
      <c r="J249">
        <v>498</v>
      </c>
      <c r="O249" t="s">
        <v>1442</v>
      </c>
    </row>
    <row r="250" spans="1:15" x14ac:dyDescent="0.25">
      <c r="A250">
        <v>1995</v>
      </c>
      <c r="B250" t="s">
        <v>1439</v>
      </c>
      <c r="C250" t="s">
        <v>1477</v>
      </c>
      <c r="D250" t="s">
        <v>1445</v>
      </c>
      <c r="E250">
        <v>15</v>
      </c>
      <c r="F250">
        <v>3</v>
      </c>
      <c r="G250">
        <v>0</v>
      </c>
      <c r="H250">
        <v>0.83299999999999996</v>
      </c>
      <c r="I250">
        <v>631</v>
      </c>
      <c r="J250">
        <v>404</v>
      </c>
      <c r="K250" t="s">
        <v>30</v>
      </c>
      <c r="L250" t="s">
        <v>30</v>
      </c>
      <c r="N250" t="s">
        <v>1437</v>
      </c>
      <c r="O250" t="s">
        <v>1445</v>
      </c>
    </row>
    <row r="251" spans="1:15" x14ac:dyDescent="0.25">
      <c r="A251">
        <v>1995</v>
      </c>
      <c r="B251" t="s">
        <v>1439</v>
      </c>
      <c r="C251" t="s">
        <v>1477</v>
      </c>
      <c r="D251" t="s">
        <v>1456</v>
      </c>
      <c r="E251">
        <v>13</v>
      </c>
      <c r="F251">
        <v>5</v>
      </c>
      <c r="G251">
        <v>0</v>
      </c>
      <c r="H251">
        <v>0.72199999999999998</v>
      </c>
      <c r="I251">
        <v>599</v>
      </c>
      <c r="J251">
        <v>359</v>
      </c>
      <c r="K251" t="s">
        <v>30</v>
      </c>
      <c r="N251" t="s">
        <v>1467</v>
      </c>
      <c r="O251" t="s">
        <v>1455</v>
      </c>
    </row>
    <row r="252" spans="1:15" x14ac:dyDescent="0.25">
      <c r="A252">
        <v>1995</v>
      </c>
      <c r="B252" t="s">
        <v>1439</v>
      </c>
      <c r="C252" t="s">
        <v>1477</v>
      </c>
      <c r="D252" t="s">
        <v>1461</v>
      </c>
      <c r="E252">
        <v>10</v>
      </c>
      <c r="F252">
        <v>8</v>
      </c>
      <c r="G252">
        <v>0</v>
      </c>
      <c r="H252">
        <v>0.55600000000000005</v>
      </c>
      <c r="I252">
        <v>535</v>
      </c>
      <c r="J252">
        <v>470</v>
      </c>
      <c r="K252" t="s">
        <v>30</v>
      </c>
      <c r="N252" t="s">
        <v>1466</v>
      </c>
      <c r="O252" t="s">
        <v>1461</v>
      </c>
    </row>
    <row r="253" spans="1:15" x14ac:dyDescent="0.25">
      <c r="A253">
        <v>1995</v>
      </c>
      <c r="B253" t="s">
        <v>1439</v>
      </c>
      <c r="C253" t="s">
        <v>1477</v>
      </c>
      <c r="D253" t="s">
        <v>1457</v>
      </c>
      <c r="E253">
        <v>8</v>
      </c>
      <c r="F253">
        <v>10</v>
      </c>
      <c r="G253">
        <v>0</v>
      </c>
      <c r="H253">
        <v>0.44400000000000001</v>
      </c>
      <c r="I253">
        <v>435</v>
      </c>
      <c r="J253">
        <v>562</v>
      </c>
      <c r="K253" t="s">
        <v>30</v>
      </c>
      <c r="N253" t="s">
        <v>1466</v>
      </c>
      <c r="O253" t="s">
        <v>1457</v>
      </c>
    </row>
    <row r="254" spans="1:15" x14ac:dyDescent="0.25">
      <c r="A254">
        <v>1995</v>
      </c>
      <c r="B254" t="s">
        <v>1439</v>
      </c>
      <c r="C254" t="s">
        <v>1477</v>
      </c>
      <c r="D254" t="s">
        <v>1436</v>
      </c>
      <c r="E254">
        <v>7</v>
      </c>
      <c r="F254">
        <v>11</v>
      </c>
      <c r="G254">
        <v>0</v>
      </c>
      <c r="H254">
        <v>0.38900000000000001</v>
      </c>
      <c r="I254">
        <v>651</v>
      </c>
      <c r="J254">
        <v>572</v>
      </c>
      <c r="K254" t="s">
        <v>30</v>
      </c>
      <c r="N254" t="s">
        <v>1466</v>
      </c>
      <c r="O254" t="s">
        <v>1436</v>
      </c>
    </row>
    <row r="255" spans="1:15" x14ac:dyDescent="0.25">
      <c r="A255">
        <v>1995</v>
      </c>
      <c r="B255" t="s">
        <v>1439</v>
      </c>
      <c r="C255" t="s">
        <v>1477</v>
      </c>
      <c r="D255" t="s">
        <v>1442</v>
      </c>
      <c r="E255">
        <v>6</v>
      </c>
      <c r="F255">
        <v>12</v>
      </c>
      <c r="G255">
        <v>0</v>
      </c>
      <c r="H255">
        <v>0.33300000000000002</v>
      </c>
      <c r="I255">
        <v>422</v>
      </c>
      <c r="J255">
        <v>451</v>
      </c>
      <c r="O255" t="s">
        <v>1442</v>
      </c>
    </row>
    <row r="256" spans="1:15" x14ac:dyDescent="0.25">
      <c r="A256">
        <v>1995</v>
      </c>
      <c r="B256" t="s">
        <v>1439</v>
      </c>
      <c r="C256" t="s">
        <v>1477</v>
      </c>
      <c r="D256" t="s">
        <v>1449</v>
      </c>
      <c r="E256">
        <v>4</v>
      </c>
      <c r="F256">
        <v>14</v>
      </c>
      <c r="G256">
        <v>0</v>
      </c>
      <c r="H256">
        <v>0.222</v>
      </c>
      <c r="I256">
        <v>504</v>
      </c>
      <c r="J256">
        <v>578</v>
      </c>
      <c r="O256" t="s">
        <v>1449</v>
      </c>
    </row>
    <row r="257" spans="1:15" x14ac:dyDescent="0.25">
      <c r="A257">
        <v>1995</v>
      </c>
      <c r="B257" t="s">
        <v>1439</v>
      </c>
      <c r="C257" t="s">
        <v>1477</v>
      </c>
      <c r="D257" t="s">
        <v>1451</v>
      </c>
      <c r="E257">
        <v>3</v>
      </c>
      <c r="F257">
        <v>15</v>
      </c>
      <c r="G257">
        <v>0</v>
      </c>
      <c r="H257">
        <v>0.16700000000000001</v>
      </c>
      <c r="I257">
        <v>480</v>
      </c>
      <c r="J257">
        <v>647</v>
      </c>
      <c r="O257" t="s">
        <v>1451</v>
      </c>
    </row>
    <row r="258" spans="1:15" x14ac:dyDescent="0.25">
      <c r="A258">
        <v>1995</v>
      </c>
      <c r="B258" t="s">
        <v>1439</v>
      </c>
      <c r="C258" t="s">
        <v>1473</v>
      </c>
      <c r="D258" t="s">
        <v>1472</v>
      </c>
      <c r="E258">
        <v>15</v>
      </c>
      <c r="F258">
        <v>3</v>
      </c>
      <c r="G258">
        <v>0</v>
      </c>
      <c r="H258">
        <v>0.83299999999999996</v>
      </c>
      <c r="I258">
        <v>541</v>
      </c>
      <c r="J258">
        <v>369</v>
      </c>
      <c r="K258" t="s">
        <v>30</v>
      </c>
      <c r="L258" t="s">
        <v>30</v>
      </c>
      <c r="M258" s="1" t="s">
        <v>30</v>
      </c>
      <c r="N258" t="s">
        <v>1450</v>
      </c>
      <c r="O258" t="s">
        <v>1472</v>
      </c>
    </row>
    <row r="259" spans="1:15" x14ac:dyDescent="0.25">
      <c r="A259">
        <v>1995</v>
      </c>
      <c r="B259" t="s">
        <v>1439</v>
      </c>
      <c r="C259" t="s">
        <v>1473</v>
      </c>
      <c r="D259" t="s">
        <v>1476</v>
      </c>
      <c r="E259">
        <v>12</v>
      </c>
      <c r="F259">
        <v>6</v>
      </c>
      <c r="G259">
        <v>0</v>
      </c>
      <c r="H259">
        <v>0.66700000000000004</v>
      </c>
      <c r="I259">
        <v>630</v>
      </c>
      <c r="J259">
        <v>457</v>
      </c>
      <c r="K259" t="s">
        <v>30</v>
      </c>
      <c r="N259" t="s">
        <v>1467</v>
      </c>
      <c r="O259" t="s">
        <v>1476</v>
      </c>
    </row>
    <row r="260" spans="1:15" x14ac:dyDescent="0.25">
      <c r="A260">
        <v>1995</v>
      </c>
      <c r="B260" t="s">
        <v>1439</v>
      </c>
      <c r="C260" t="s">
        <v>1473</v>
      </c>
      <c r="D260" t="s">
        <v>1475</v>
      </c>
      <c r="E260">
        <v>10</v>
      </c>
      <c r="F260">
        <v>8</v>
      </c>
      <c r="G260">
        <v>0</v>
      </c>
      <c r="H260">
        <v>0.55600000000000005</v>
      </c>
      <c r="I260">
        <v>548</v>
      </c>
      <c r="J260">
        <v>518</v>
      </c>
      <c r="K260" t="s">
        <v>30</v>
      </c>
      <c r="N260" t="s">
        <v>1466</v>
      </c>
      <c r="O260" t="s">
        <v>1475</v>
      </c>
    </row>
    <row r="261" spans="1:15" x14ac:dyDescent="0.25">
      <c r="A261">
        <v>1995</v>
      </c>
      <c r="B261" t="s">
        <v>1439</v>
      </c>
      <c r="C261" t="s">
        <v>1473</v>
      </c>
      <c r="D261" t="s">
        <v>1474</v>
      </c>
      <c r="E261">
        <v>9</v>
      </c>
      <c r="F261">
        <v>9</v>
      </c>
      <c r="G261">
        <v>0</v>
      </c>
      <c r="H261">
        <v>0.5</v>
      </c>
      <c r="I261">
        <v>346</v>
      </c>
      <c r="J261">
        <v>364</v>
      </c>
      <c r="O261" t="s">
        <v>1474</v>
      </c>
    </row>
    <row r="262" spans="1:15" x14ac:dyDescent="0.25">
      <c r="A262">
        <v>1995</v>
      </c>
      <c r="B262" t="s">
        <v>1439</v>
      </c>
      <c r="C262" t="s">
        <v>1473</v>
      </c>
      <c r="D262" t="s">
        <v>1471</v>
      </c>
      <c r="E262">
        <v>5</v>
      </c>
      <c r="F262">
        <v>13</v>
      </c>
      <c r="G262">
        <v>0</v>
      </c>
      <c r="H262">
        <v>0.27800000000000002</v>
      </c>
      <c r="I262">
        <v>465</v>
      </c>
      <c r="J262">
        <v>514</v>
      </c>
      <c r="O262" t="s">
        <v>1471</v>
      </c>
    </row>
    <row r="263" spans="1:15" x14ac:dyDescent="0.25">
      <c r="A263">
        <v>1994</v>
      </c>
      <c r="B263" t="s">
        <v>1439</v>
      </c>
      <c r="C263" t="s">
        <v>729</v>
      </c>
      <c r="D263" t="s">
        <v>1436</v>
      </c>
      <c r="E263">
        <v>13</v>
      </c>
      <c r="F263">
        <v>5</v>
      </c>
      <c r="G263">
        <v>0</v>
      </c>
      <c r="H263">
        <v>0.72199999999999998</v>
      </c>
      <c r="I263">
        <v>404</v>
      </c>
      <c r="J263">
        <v>653</v>
      </c>
      <c r="K263" t="s">
        <v>30</v>
      </c>
      <c r="N263" t="s">
        <v>1467</v>
      </c>
      <c r="O263" t="s">
        <v>1436</v>
      </c>
    </row>
    <row r="264" spans="1:15" x14ac:dyDescent="0.25">
      <c r="A264">
        <v>1994</v>
      </c>
      <c r="B264" t="s">
        <v>1439</v>
      </c>
      <c r="C264" t="s">
        <v>729</v>
      </c>
      <c r="D264" t="s">
        <v>1472</v>
      </c>
      <c r="E264">
        <v>12</v>
      </c>
      <c r="F264">
        <v>6</v>
      </c>
      <c r="G264">
        <v>0</v>
      </c>
      <c r="H264">
        <v>0.66700000000000004</v>
      </c>
      <c r="I264">
        <v>561</v>
      </c>
      <c r="J264">
        <v>431</v>
      </c>
      <c r="K264" t="s">
        <v>30</v>
      </c>
      <c r="L264" t="s">
        <v>30</v>
      </c>
      <c r="N264" t="s">
        <v>1437</v>
      </c>
      <c r="O264" t="s">
        <v>1472</v>
      </c>
    </row>
    <row r="265" spans="1:15" x14ac:dyDescent="0.25">
      <c r="A265">
        <v>1994</v>
      </c>
      <c r="B265" t="s">
        <v>1439</v>
      </c>
      <c r="C265" t="s">
        <v>729</v>
      </c>
      <c r="D265" t="s">
        <v>1449</v>
      </c>
      <c r="E265">
        <v>7</v>
      </c>
      <c r="F265">
        <v>11</v>
      </c>
      <c r="G265">
        <v>0</v>
      </c>
      <c r="H265">
        <v>0.38900000000000001</v>
      </c>
      <c r="I265">
        <v>376</v>
      </c>
      <c r="J265">
        <v>519</v>
      </c>
      <c r="K265" t="s">
        <v>30</v>
      </c>
      <c r="N265" t="s">
        <v>1466</v>
      </c>
      <c r="O265" t="s">
        <v>1449</v>
      </c>
    </row>
    <row r="266" spans="1:15" x14ac:dyDescent="0.25">
      <c r="A266">
        <v>1994</v>
      </c>
      <c r="B266" t="s">
        <v>1439</v>
      </c>
      <c r="C266" t="s">
        <v>729</v>
      </c>
      <c r="D266" t="s">
        <v>1457</v>
      </c>
      <c r="E266">
        <v>4</v>
      </c>
      <c r="F266">
        <v>14</v>
      </c>
      <c r="G266">
        <v>0</v>
      </c>
      <c r="H266">
        <v>0.222</v>
      </c>
      <c r="I266">
        <v>427</v>
      </c>
      <c r="J266">
        <v>509</v>
      </c>
      <c r="O266" t="s">
        <v>1457</v>
      </c>
    </row>
    <row r="267" spans="1:15" x14ac:dyDescent="0.25">
      <c r="A267">
        <v>1994</v>
      </c>
      <c r="B267" t="s">
        <v>1439</v>
      </c>
      <c r="C267" t="s">
        <v>729</v>
      </c>
      <c r="D267" t="s">
        <v>1451</v>
      </c>
      <c r="E267">
        <v>4</v>
      </c>
      <c r="F267">
        <v>14</v>
      </c>
      <c r="G267">
        <v>0</v>
      </c>
      <c r="H267">
        <v>0.222</v>
      </c>
      <c r="I267">
        <v>348</v>
      </c>
      <c r="J267">
        <v>685</v>
      </c>
      <c r="K267" t="s">
        <v>30</v>
      </c>
      <c r="N267" t="s">
        <v>1466</v>
      </c>
      <c r="O267" t="s">
        <v>1451</v>
      </c>
    </row>
    <row r="268" spans="1:15" x14ac:dyDescent="0.25">
      <c r="A268">
        <v>1994</v>
      </c>
      <c r="B268" t="s">
        <v>1439</v>
      </c>
      <c r="C268" t="s">
        <v>729</v>
      </c>
      <c r="D268" t="s">
        <v>1471</v>
      </c>
      <c r="E268">
        <v>3</v>
      </c>
      <c r="F268">
        <v>15</v>
      </c>
      <c r="G268">
        <v>0</v>
      </c>
      <c r="H268">
        <v>0.16700000000000001</v>
      </c>
      <c r="I268">
        <v>330</v>
      </c>
      <c r="J268">
        <v>662</v>
      </c>
      <c r="O268" t="s">
        <v>1471</v>
      </c>
    </row>
    <row r="269" spans="1:15" x14ac:dyDescent="0.25">
      <c r="A269">
        <v>1994</v>
      </c>
      <c r="B269" t="s">
        <v>1439</v>
      </c>
      <c r="C269" t="s">
        <v>730</v>
      </c>
      <c r="D269" t="s">
        <v>1445</v>
      </c>
      <c r="E269">
        <v>15</v>
      </c>
      <c r="F269">
        <v>3</v>
      </c>
      <c r="G269">
        <v>0</v>
      </c>
      <c r="H269">
        <v>0.83299999999999996</v>
      </c>
      <c r="I269">
        <v>698</v>
      </c>
      <c r="J269">
        <v>355</v>
      </c>
      <c r="K269" t="s">
        <v>30</v>
      </c>
      <c r="N269" t="s">
        <v>1467</v>
      </c>
      <c r="O269" t="s">
        <v>1445</v>
      </c>
    </row>
    <row r="270" spans="1:15" x14ac:dyDescent="0.25">
      <c r="A270">
        <v>1994</v>
      </c>
      <c r="B270" t="s">
        <v>1439</v>
      </c>
      <c r="C270" t="s">
        <v>730</v>
      </c>
      <c r="D270" t="s">
        <v>1456</v>
      </c>
      <c r="E270">
        <v>13</v>
      </c>
      <c r="F270">
        <v>5</v>
      </c>
      <c r="G270">
        <v>0</v>
      </c>
      <c r="H270">
        <v>0.72199999999999998</v>
      </c>
      <c r="I270">
        <v>518</v>
      </c>
      <c r="J270">
        <v>401</v>
      </c>
      <c r="K270" t="s">
        <v>30</v>
      </c>
      <c r="N270" t="s">
        <v>1466</v>
      </c>
      <c r="O270" t="s">
        <v>1455</v>
      </c>
    </row>
    <row r="271" spans="1:15" x14ac:dyDescent="0.25">
      <c r="A271">
        <v>1994</v>
      </c>
      <c r="B271" t="s">
        <v>1439</v>
      </c>
      <c r="C271" t="s">
        <v>730</v>
      </c>
      <c r="D271" t="s">
        <v>1461</v>
      </c>
      <c r="E271">
        <v>11</v>
      </c>
      <c r="F271">
        <v>6</v>
      </c>
      <c r="G271">
        <v>1</v>
      </c>
      <c r="H271">
        <v>0.63900000000000001</v>
      </c>
      <c r="I271">
        <v>604</v>
      </c>
      <c r="J271">
        <v>456</v>
      </c>
      <c r="K271" t="s">
        <v>30</v>
      </c>
      <c r="L271" t="s">
        <v>30</v>
      </c>
      <c r="M271" s="1" t="s">
        <v>30</v>
      </c>
      <c r="N271" t="s">
        <v>1450</v>
      </c>
      <c r="O271" t="s">
        <v>1461</v>
      </c>
    </row>
    <row r="272" spans="1:15" x14ac:dyDescent="0.25">
      <c r="A272">
        <v>1994</v>
      </c>
      <c r="B272" t="s">
        <v>1439</v>
      </c>
      <c r="C272" t="s">
        <v>730</v>
      </c>
      <c r="D272" t="s">
        <v>1442</v>
      </c>
      <c r="E272">
        <v>11</v>
      </c>
      <c r="F272">
        <v>7</v>
      </c>
      <c r="G272">
        <v>0</v>
      </c>
      <c r="H272">
        <v>0.61099999999999999</v>
      </c>
      <c r="I272">
        <v>512</v>
      </c>
      <c r="J272">
        <v>454</v>
      </c>
      <c r="K272" t="s">
        <v>30</v>
      </c>
      <c r="N272" t="s">
        <v>1466</v>
      </c>
      <c r="O272" t="s">
        <v>1442</v>
      </c>
    </row>
    <row r="273" spans="1:15" x14ac:dyDescent="0.25">
      <c r="A273">
        <v>1994</v>
      </c>
      <c r="B273" t="s">
        <v>1439</v>
      </c>
      <c r="C273" t="s">
        <v>730</v>
      </c>
      <c r="D273" t="s">
        <v>1469</v>
      </c>
      <c r="E273">
        <v>9</v>
      </c>
      <c r="F273">
        <v>8</v>
      </c>
      <c r="G273">
        <v>1</v>
      </c>
      <c r="H273">
        <v>0.52800000000000002</v>
      </c>
      <c r="I273">
        <v>436</v>
      </c>
      <c r="J273">
        <v>436</v>
      </c>
      <c r="O273" t="s">
        <v>1469</v>
      </c>
    </row>
    <row r="274" spans="1:15" x14ac:dyDescent="0.25">
      <c r="A274">
        <v>1994</v>
      </c>
      <c r="B274" t="s">
        <v>1439</v>
      </c>
      <c r="C274" t="s">
        <v>730</v>
      </c>
      <c r="D274" t="s">
        <v>1470</v>
      </c>
      <c r="E274">
        <v>5</v>
      </c>
      <c r="F274">
        <v>13</v>
      </c>
      <c r="G274">
        <v>0</v>
      </c>
      <c r="H274">
        <v>0.27800000000000002</v>
      </c>
      <c r="I274">
        <v>447</v>
      </c>
      <c r="J274">
        <v>622</v>
      </c>
      <c r="O274" t="s">
        <v>1470</v>
      </c>
    </row>
    <row r="275" spans="1:15" x14ac:dyDescent="0.25">
      <c r="A275">
        <v>1993</v>
      </c>
      <c r="B275" t="s">
        <v>1439</v>
      </c>
      <c r="C275" t="s">
        <v>729</v>
      </c>
      <c r="D275" t="s">
        <v>1436</v>
      </c>
      <c r="E275">
        <v>14</v>
      </c>
      <c r="F275">
        <v>4</v>
      </c>
      <c r="G275">
        <v>0</v>
      </c>
      <c r="H275">
        <v>0.77800000000000002</v>
      </c>
      <c r="I275">
        <v>646</v>
      </c>
      <c r="J275">
        <v>421</v>
      </c>
      <c r="K275" t="s">
        <v>30</v>
      </c>
      <c r="L275" t="s">
        <v>30</v>
      </c>
      <c r="N275" t="s">
        <v>1437</v>
      </c>
      <c r="O275" t="s">
        <v>1436</v>
      </c>
    </row>
    <row r="276" spans="1:15" x14ac:dyDescent="0.25">
      <c r="A276">
        <v>1993</v>
      </c>
      <c r="B276" t="s">
        <v>1439</v>
      </c>
      <c r="C276" t="s">
        <v>729</v>
      </c>
      <c r="D276" t="s">
        <v>1457</v>
      </c>
      <c r="E276">
        <v>6</v>
      </c>
      <c r="F276">
        <v>12</v>
      </c>
      <c r="G276">
        <v>0</v>
      </c>
      <c r="H276">
        <v>0.33300000000000002</v>
      </c>
      <c r="I276">
        <v>316</v>
      </c>
      <c r="J276">
        <v>567</v>
      </c>
      <c r="K276" t="s">
        <v>30</v>
      </c>
      <c r="N276" t="s">
        <v>1467</v>
      </c>
      <c r="O276" t="s">
        <v>1457</v>
      </c>
    </row>
    <row r="277" spans="1:15" x14ac:dyDescent="0.25">
      <c r="A277">
        <v>1993</v>
      </c>
      <c r="B277" t="s">
        <v>1439</v>
      </c>
      <c r="C277" t="s">
        <v>729</v>
      </c>
      <c r="D277" t="s">
        <v>1451</v>
      </c>
      <c r="E277">
        <v>4</v>
      </c>
      <c r="F277">
        <v>14</v>
      </c>
      <c r="G277">
        <v>0</v>
      </c>
      <c r="H277">
        <v>0.222</v>
      </c>
      <c r="I277">
        <v>387</v>
      </c>
      <c r="J277">
        <v>517</v>
      </c>
      <c r="K277" t="s">
        <v>30</v>
      </c>
      <c r="N277" t="s">
        <v>1466</v>
      </c>
      <c r="O277" t="s">
        <v>1451</v>
      </c>
    </row>
    <row r="278" spans="1:15" x14ac:dyDescent="0.25">
      <c r="A278">
        <v>1993</v>
      </c>
      <c r="B278" t="s">
        <v>1439</v>
      </c>
      <c r="C278" t="s">
        <v>729</v>
      </c>
      <c r="D278" t="s">
        <v>1449</v>
      </c>
      <c r="E278">
        <v>3</v>
      </c>
      <c r="F278">
        <v>15</v>
      </c>
      <c r="G278">
        <v>0</v>
      </c>
      <c r="H278">
        <v>0.16700000000000001</v>
      </c>
      <c r="I278">
        <v>390</v>
      </c>
      <c r="J278">
        <v>593</v>
      </c>
      <c r="O278" t="s">
        <v>1449</v>
      </c>
    </row>
    <row r="279" spans="1:15" x14ac:dyDescent="0.25">
      <c r="A279">
        <v>1993</v>
      </c>
      <c r="B279" t="s">
        <v>1439</v>
      </c>
      <c r="C279" t="s">
        <v>730</v>
      </c>
      <c r="D279" t="s">
        <v>1445</v>
      </c>
      <c r="E279">
        <v>15</v>
      </c>
      <c r="F279">
        <v>3</v>
      </c>
      <c r="G279">
        <v>0</v>
      </c>
      <c r="H279">
        <v>0.83299999999999996</v>
      </c>
      <c r="I279">
        <v>646</v>
      </c>
      <c r="J279">
        <v>418</v>
      </c>
      <c r="K279" t="s">
        <v>30</v>
      </c>
      <c r="N279" t="s">
        <v>1467</v>
      </c>
      <c r="O279" t="s">
        <v>1445</v>
      </c>
    </row>
    <row r="280" spans="1:15" x14ac:dyDescent="0.25">
      <c r="A280">
        <v>1993</v>
      </c>
      <c r="B280" t="s">
        <v>1439</v>
      </c>
      <c r="C280" t="s">
        <v>730</v>
      </c>
      <c r="D280" t="s">
        <v>1456</v>
      </c>
      <c r="E280">
        <v>12</v>
      </c>
      <c r="F280">
        <v>6</v>
      </c>
      <c r="G280">
        <v>0</v>
      </c>
      <c r="H280">
        <v>0.66700000000000004</v>
      </c>
      <c r="I280">
        <v>507</v>
      </c>
      <c r="J280">
        <v>372</v>
      </c>
      <c r="K280" t="s">
        <v>30</v>
      </c>
      <c r="L280" t="s">
        <v>30</v>
      </c>
      <c r="M280" s="1" t="s">
        <v>30</v>
      </c>
      <c r="N280" t="s">
        <v>1450</v>
      </c>
      <c r="O280" t="s">
        <v>1455</v>
      </c>
    </row>
    <row r="281" spans="1:15" x14ac:dyDescent="0.25">
      <c r="A281">
        <v>1993</v>
      </c>
      <c r="B281" t="s">
        <v>1439</v>
      </c>
      <c r="C281" t="s">
        <v>730</v>
      </c>
      <c r="D281" t="s">
        <v>1442</v>
      </c>
      <c r="E281">
        <v>11</v>
      </c>
      <c r="F281">
        <v>7</v>
      </c>
      <c r="G281">
        <v>0</v>
      </c>
      <c r="H281">
        <v>0.61099999999999999</v>
      </c>
      <c r="I281">
        <v>511</v>
      </c>
      <c r="J281">
        <v>495</v>
      </c>
      <c r="K281" t="s">
        <v>30</v>
      </c>
      <c r="N281" t="s">
        <v>1466</v>
      </c>
      <c r="O281" t="s">
        <v>1442</v>
      </c>
    </row>
    <row r="282" spans="1:15" x14ac:dyDescent="0.25">
      <c r="A282">
        <v>1993</v>
      </c>
      <c r="B282" t="s">
        <v>1439</v>
      </c>
      <c r="C282" t="s">
        <v>730</v>
      </c>
      <c r="D282" t="s">
        <v>1461</v>
      </c>
      <c r="E282">
        <v>10</v>
      </c>
      <c r="F282">
        <v>8</v>
      </c>
      <c r="G282">
        <v>0</v>
      </c>
      <c r="H282">
        <v>0.55600000000000005</v>
      </c>
      <c r="I282">
        <v>574</v>
      </c>
      <c r="J282">
        <v>583</v>
      </c>
      <c r="K282" t="s">
        <v>30</v>
      </c>
      <c r="N282" t="s">
        <v>1466</v>
      </c>
      <c r="O282" t="s">
        <v>1461</v>
      </c>
    </row>
    <row r="283" spans="1:15" x14ac:dyDescent="0.25">
      <c r="A283">
        <v>1993</v>
      </c>
      <c r="B283" t="s">
        <v>1439</v>
      </c>
      <c r="C283" t="s">
        <v>730</v>
      </c>
      <c r="D283" t="s">
        <v>1469</v>
      </c>
      <c r="E283">
        <v>6</v>
      </c>
      <c r="F283">
        <v>12</v>
      </c>
      <c r="G283">
        <v>0</v>
      </c>
      <c r="H283">
        <v>0.33300000000000002</v>
      </c>
      <c r="I283">
        <v>498</v>
      </c>
      <c r="J283">
        <v>509</v>
      </c>
      <c r="O283" t="s">
        <v>1469</v>
      </c>
    </row>
    <row r="284" spans="1:15" x14ac:dyDescent="0.25">
      <c r="A284">
        <v>1992</v>
      </c>
      <c r="B284" t="s">
        <v>1439</v>
      </c>
      <c r="C284" t="s">
        <v>729</v>
      </c>
      <c r="D284" t="s">
        <v>1457</v>
      </c>
      <c r="E284">
        <v>11</v>
      </c>
      <c r="F284">
        <v>7</v>
      </c>
      <c r="G284">
        <v>0</v>
      </c>
      <c r="H284">
        <v>0.61099999999999999</v>
      </c>
      <c r="I284">
        <v>536</v>
      </c>
      <c r="J284">
        <v>514</v>
      </c>
      <c r="K284" t="s">
        <v>30</v>
      </c>
      <c r="N284" t="s">
        <v>1467</v>
      </c>
      <c r="O284" t="s">
        <v>1457</v>
      </c>
    </row>
    <row r="285" spans="1:15" x14ac:dyDescent="0.25">
      <c r="A285">
        <v>1992</v>
      </c>
      <c r="B285" t="s">
        <v>1439</v>
      </c>
      <c r="C285" t="s">
        <v>729</v>
      </c>
      <c r="D285" t="s">
        <v>1436</v>
      </c>
      <c r="E285">
        <v>11</v>
      </c>
      <c r="F285">
        <v>7</v>
      </c>
      <c r="G285">
        <v>0</v>
      </c>
      <c r="H285">
        <v>0.61099999999999999</v>
      </c>
      <c r="I285">
        <v>507</v>
      </c>
      <c r="J285">
        <v>499</v>
      </c>
      <c r="K285" t="s">
        <v>30</v>
      </c>
      <c r="L285" t="s">
        <v>30</v>
      </c>
      <c r="N285" t="s">
        <v>1437</v>
      </c>
      <c r="O285" t="s">
        <v>1436</v>
      </c>
    </row>
    <row r="286" spans="1:15" x14ac:dyDescent="0.25">
      <c r="A286">
        <v>1992</v>
      </c>
      <c r="B286" t="s">
        <v>1439</v>
      </c>
      <c r="C286" t="s">
        <v>729</v>
      </c>
      <c r="D286" t="s">
        <v>1451</v>
      </c>
      <c r="E286">
        <v>9</v>
      </c>
      <c r="F286">
        <v>9</v>
      </c>
      <c r="G286">
        <v>0</v>
      </c>
      <c r="H286">
        <v>0.5</v>
      </c>
      <c r="I286">
        <v>484</v>
      </c>
      <c r="J286">
        <v>439</v>
      </c>
      <c r="K286" t="s">
        <v>30</v>
      </c>
      <c r="N286" t="s">
        <v>1466</v>
      </c>
      <c r="O286" t="s">
        <v>1451</v>
      </c>
    </row>
    <row r="287" spans="1:15" x14ac:dyDescent="0.25">
      <c r="A287">
        <v>1992</v>
      </c>
      <c r="B287" t="s">
        <v>1439</v>
      </c>
      <c r="C287" t="s">
        <v>729</v>
      </c>
      <c r="D287" t="s">
        <v>1449</v>
      </c>
      <c r="E287">
        <v>6</v>
      </c>
      <c r="F287">
        <v>12</v>
      </c>
      <c r="G287">
        <v>0</v>
      </c>
      <c r="H287">
        <v>0.33300000000000002</v>
      </c>
      <c r="I287">
        <v>469</v>
      </c>
      <c r="J287">
        <v>523</v>
      </c>
      <c r="O287" t="s">
        <v>1449</v>
      </c>
    </row>
    <row r="288" spans="1:15" x14ac:dyDescent="0.25">
      <c r="A288">
        <v>1992</v>
      </c>
      <c r="B288" t="s">
        <v>1439</v>
      </c>
      <c r="C288" t="s">
        <v>730</v>
      </c>
      <c r="D288" t="s">
        <v>1445</v>
      </c>
      <c r="E288">
        <v>13</v>
      </c>
      <c r="F288">
        <v>5</v>
      </c>
      <c r="G288">
        <v>0</v>
      </c>
      <c r="H288">
        <v>0.72199999999999998</v>
      </c>
      <c r="I288">
        <v>607</v>
      </c>
      <c r="J288">
        <v>430</v>
      </c>
      <c r="K288" t="s">
        <v>30</v>
      </c>
      <c r="L288" t="s">
        <v>30</v>
      </c>
      <c r="M288" s="1" t="s">
        <v>30</v>
      </c>
      <c r="N288" t="s">
        <v>1450</v>
      </c>
      <c r="O288" t="s">
        <v>1445</v>
      </c>
    </row>
    <row r="289" spans="1:15" x14ac:dyDescent="0.25">
      <c r="A289">
        <v>1992</v>
      </c>
      <c r="B289" t="s">
        <v>1439</v>
      </c>
      <c r="C289" t="s">
        <v>730</v>
      </c>
      <c r="D289" t="s">
        <v>1456</v>
      </c>
      <c r="E289">
        <v>10</v>
      </c>
      <c r="F289">
        <v>8</v>
      </c>
      <c r="G289">
        <v>0</v>
      </c>
      <c r="H289">
        <v>0.55600000000000005</v>
      </c>
      <c r="I289">
        <v>552</v>
      </c>
      <c r="J289">
        <v>515</v>
      </c>
      <c r="K289" t="s">
        <v>30</v>
      </c>
      <c r="N289" t="s">
        <v>1467</v>
      </c>
      <c r="O289" t="s">
        <v>1455</v>
      </c>
    </row>
    <row r="290" spans="1:15" x14ac:dyDescent="0.25">
      <c r="A290">
        <v>1992</v>
      </c>
      <c r="B290" t="s">
        <v>1439</v>
      </c>
      <c r="C290" t="s">
        <v>730</v>
      </c>
      <c r="D290" t="s">
        <v>1442</v>
      </c>
      <c r="E290">
        <v>9</v>
      </c>
      <c r="F290">
        <v>9</v>
      </c>
      <c r="G290">
        <v>0</v>
      </c>
      <c r="H290">
        <v>0.5</v>
      </c>
      <c r="I290">
        <v>505</v>
      </c>
      <c r="J290">
        <v>545</v>
      </c>
      <c r="K290" t="s">
        <v>30</v>
      </c>
      <c r="N290" t="s">
        <v>1466</v>
      </c>
      <c r="O290" t="s">
        <v>1442</v>
      </c>
    </row>
    <row r="291" spans="1:15" x14ac:dyDescent="0.25">
      <c r="A291">
        <v>1992</v>
      </c>
      <c r="B291" t="s">
        <v>1439</v>
      </c>
      <c r="C291" t="s">
        <v>730</v>
      </c>
      <c r="D291" t="s">
        <v>1461</v>
      </c>
      <c r="E291">
        <v>3</v>
      </c>
      <c r="F291">
        <v>15</v>
      </c>
      <c r="G291">
        <v>0</v>
      </c>
      <c r="H291">
        <v>0.16700000000000001</v>
      </c>
      <c r="I291">
        <v>472</v>
      </c>
      <c r="J291">
        <v>667</v>
      </c>
      <c r="O291" t="s">
        <v>1461</v>
      </c>
    </row>
    <row r="292" spans="1:15" x14ac:dyDescent="0.25">
      <c r="A292">
        <v>1991</v>
      </c>
      <c r="B292" t="s">
        <v>1439</v>
      </c>
      <c r="C292" t="s">
        <v>729</v>
      </c>
      <c r="D292" t="s">
        <v>1449</v>
      </c>
      <c r="E292">
        <v>13</v>
      </c>
      <c r="F292">
        <v>5</v>
      </c>
      <c r="G292">
        <v>0</v>
      </c>
      <c r="H292">
        <v>0.72199999999999998</v>
      </c>
      <c r="I292">
        <v>647</v>
      </c>
      <c r="J292">
        <v>526</v>
      </c>
      <c r="K292" t="s">
        <v>30</v>
      </c>
      <c r="L292" t="s">
        <v>30</v>
      </c>
      <c r="M292" s="1" t="s">
        <v>30</v>
      </c>
      <c r="N292" t="s">
        <v>1450</v>
      </c>
      <c r="O292" t="s">
        <v>1449</v>
      </c>
    </row>
    <row r="293" spans="1:15" x14ac:dyDescent="0.25">
      <c r="A293">
        <v>1991</v>
      </c>
      <c r="B293" t="s">
        <v>1439</v>
      </c>
      <c r="C293" t="s">
        <v>729</v>
      </c>
      <c r="D293" t="s">
        <v>1436</v>
      </c>
      <c r="E293">
        <v>9</v>
      </c>
      <c r="F293">
        <v>9</v>
      </c>
      <c r="G293">
        <v>0</v>
      </c>
      <c r="H293">
        <v>0.5</v>
      </c>
      <c r="I293">
        <v>516</v>
      </c>
      <c r="J293">
        <v>499</v>
      </c>
      <c r="K293" t="s">
        <v>30</v>
      </c>
      <c r="N293" t="s">
        <v>1467</v>
      </c>
      <c r="O293" t="s">
        <v>1436</v>
      </c>
    </row>
    <row r="294" spans="1:15" x14ac:dyDescent="0.25">
      <c r="A294">
        <v>1991</v>
      </c>
      <c r="B294" t="s">
        <v>1439</v>
      </c>
      <c r="C294" t="s">
        <v>729</v>
      </c>
      <c r="D294" t="s">
        <v>1451</v>
      </c>
      <c r="E294">
        <v>7</v>
      </c>
      <c r="F294">
        <v>11</v>
      </c>
      <c r="G294">
        <v>0</v>
      </c>
      <c r="H294">
        <v>0.38900000000000001</v>
      </c>
      <c r="I294">
        <v>522</v>
      </c>
      <c r="J294">
        <v>577</v>
      </c>
      <c r="K294" t="s">
        <v>30</v>
      </c>
      <c r="N294" t="s">
        <v>1466</v>
      </c>
      <c r="O294" t="s">
        <v>1451</v>
      </c>
    </row>
    <row r="295" spans="1:15" x14ac:dyDescent="0.25">
      <c r="A295">
        <v>1991</v>
      </c>
      <c r="B295" t="s">
        <v>1439</v>
      </c>
      <c r="C295" t="s">
        <v>729</v>
      </c>
      <c r="D295" t="s">
        <v>1457</v>
      </c>
      <c r="E295">
        <v>3</v>
      </c>
      <c r="F295">
        <v>15</v>
      </c>
      <c r="G295">
        <v>0</v>
      </c>
      <c r="H295">
        <v>0.16700000000000001</v>
      </c>
      <c r="I295">
        <v>400</v>
      </c>
      <c r="J295">
        <v>599</v>
      </c>
      <c r="O295" t="s">
        <v>1457</v>
      </c>
    </row>
    <row r="296" spans="1:15" x14ac:dyDescent="0.25">
      <c r="A296">
        <v>1991</v>
      </c>
      <c r="B296" t="s">
        <v>1439</v>
      </c>
      <c r="C296" t="s">
        <v>730</v>
      </c>
      <c r="D296" t="s">
        <v>1456</v>
      </c>
      <c r="E296">
        <v>12</v>
      </c>
      <c r="F296">
        <v>6</v>
      </c>
      <c r="G296">
        <v>0</v>
      </c>
      <c r="H296">
        <v>0.66700000000000004</v>
      </c>
      <c r="I296">
        <v>671</v>
      </c>
      <c r="J296">
        <v>569</v>
      </c>
      <c r="K296" t="s">
        <v>30</v>
      </c>
      <c r="N296" t="s">
        <v>1467</v>
      </c>
      <c r="O296" t="s">
        <v>1455</v>
      </c>
    </row>
    <row r="297" spans="1:15" x14ac:dyDescent="0.25">
      <c r="A297">
        <v>1991</v>
      </c>
      <c r="B297" t="s">
        <v>1439</v>
      </c>
      <c r="C297" t="s">
        <v>730</v>
      </c>
      <c r="D297" t="s">
        <v>1461</v>
      </c>
      <c r="E297">
        <v>11</v>
      </c>
      <c r="F297">
        <v>7</v>
      </c>
      <c r="G297">
        <v>0</v>
      </c>
      <c r="H297">
        <v>0.61099999999999999</v>
      </c>
      <c r="I297">
        <v>661</v>
      </c>
      <c r="J297">
        <v>587</v>
      </c>
      <c r="K297" t="s">
        <v>30</v>
      </c>
      <c r="N297" t="s">
        <v>1466</v>
      </c>
      <c r="O297" t="s">
        <v>1461</v>
      </c>
    </row>
    <row r="298" spans="1:15" x14ac:dyDescent="0.25">
      <c r="A298">
        <v>1991</v>
      </c>
      <c r="B298" t="s">
        <v>1439</v>
      </c>
      <c r="C298" t="s">
        <v>730</v>
      </c>
      <c r="D298" t="s">
        <v>1445</v>
      </c>
      <c r="E298">
        <v>11</v>
      </c>
      <c r="F298">
        <v>7</v>
      </c>
      <c r="G298">
        <v>0</v>
      </c>
      <c r="H298">
        <v>0.61099999999999999</v>
      </c>
      <c r="I298">
        <v>596</v>
      </c>
      <c r="J298">
        <v>552</v>
      </c>
      <c r="K298" t="s">
        <v>30</v>
      </c>
      <c r="L298" t="s">
        <v>30</v>
      </c>
      <c r="N298" t="s">
        <v>1437</v>
      </c>
      <c r="O298" t="s">
        <v>1445</v>
      </c>
    </row>
    <row r="299" spans="1:15" x14ac:dyDescent="0.25">
      <c r="A299">
        <v>1991</v>
      </c>
      <c r="B299" t="s">
        <v>1439</v>
      </c>
      <c r="C299" t="s">
        <v>730</v>
      </c>
      <c r="D299" t="s">
        <v>1442</v>
      </c>
      <c r="E299">
        <v>6</v>
      </c>
      <c r="F299">
        <v>12</v>
      </c>
      <c r="G299">
        <v>0</v>
      </c>
      <c r="H299">
        <v>0.33300000000000002</v>
      </c>
      <c r="I299">
        <v>606</v>
      </c>
      <c r="J299">
        <v>710</v>
      </c>
      <c r="O299" t="s">
        <v>1442</v>
      </c>
    </row>
    <row r="300" spans="1:15" x14ac:dyDescent="0.25">
      <c r="A300">
        <v>1990</v>
      </c>
      <c r="B300" t="s">
        <v>1439</v>
      </c>
      <c r="C300" t="s">
        <v>729</v>
      </c>
      <c r="D300" t="s">
        <v>1436</v>
      </c>
      <c r="E300">
        <v>12</v>
      </c>
      <c r="F300">
        <v>6</v>
      </c>
      <c r="G300">
        <v>0</v>
      </c>
      <c r="H300">
        <v>0.66700000000000004</v>
      </c>
      <c r="I300">
        <v>472</v>
      </c>
      <c r="J300">
        <v>398</v>
      </c>
      <c r="K300" t="s">
        <v>30</v>
      </c>
      <c r="L300" t="s">
        <v>30</v>
      </c>
      <c r="M300" s="1" t="s">
        <v>30</v>
      </c>
      <c r="N300" t="s">
        <v>1450</v>
      </c>
      <c r="O300" t="s">
        <v>1436</v>
      </c>
    </row>
    <row r="301" spans="1:15" x14ac:dyDescent="0.25">
      <c r="A301">
        <v>1990</v>
      </c>
      <c r="B301" t="s">
        <v>1439</v>
      </c>
      <c r="C301" t="s">
        <v>729</v>
      </c>
      <c r="D301" t="s">
        <v>1449</v>
      </c>
      <c r="E301">
        <v>10</v>
      </c>
      <c r="F301">
        <v>8</v>
      </c>
      <c r="G301">
        <v>0</v>
      </c>
      <c r="H301">
        <v>0.55600000000000005</v>
      </c>
      <c r="I301">
        <v>689</v>
      </c>
      <c r="J301">
        <v>538</v>
      </c>
      <c r="K301" t="s">
        <v>30</v>
      </c>
      <c r="N301" t="s">
        <v>1467</v>
      </c>
      <c r="O301" t="s">
        <v>1449</v>
      </c>
    </row>
    <row r="302" spans="1:15" x14ac:dyDescent="0.25">
      <c r="A302">
        <v>1990</v>
      </c>
      <c r="B302" t="s">
        <v>1439</v>
      </c>
      <c r="C302" t="s">
        <v>729</v>
      </c>
      <c r="D302" t="s">
        <v>1451</v>
      </c>
      <c r="E302">
        <v>7</v>
      </c>
      <c r="F302">
        <v>11</v>
      </c>
      <c r="G302">
        <v>0</v>
      </c>
      <c r="H302">
        <v>0.38900000000000001</v>
      </c>
      <c r="I302">
        <v>540</v>
      </c>
      <c r="J302">
        <v>602</v>
      </c>
      <c r="K302" t="s">
        <v>30</v>
      </c>
      <c r="N302" t="s">
        <v>1466</v>
      </c>
      <c r="O302" t="s">
        <v>1451</v>
      </c>
    </row>
    <row r="303" spans="1:15" x14ac:dyDescent="0.25">
      <c r="A303">
        <v>1990</v>
      </c>
      <c r="B303" t="s">
        <v>1439</v>
      </c>
      <c r="C303" t="s">
        <v>729</v>
      </c>
      <c r="D303" t="s">
        <v>1457</v>
      </c>
      <c r="E303">
        <v>6</v>
      </c>
      <c r="F303">
        <v>12</v>
      </c>
      <c r="G303">
        <v>0</v>
      </c>
      <c r="H303">
        <v>0.33300000000000002</v>
      </c>
      <c r="I303">
        <v>476</v>
      </c>
      <c r="J303">
        <v>628</v>
      </c>
      <c r="O303" t="s">
        <v>1457</v>
      </c>
    </row>
    <row r="304" spans="1:15" x14ac:dyDescent="0.25">
      <c r="A304">
        <v>1990</v>
      </c>
      <c r="B304" t="s">
        <v>1439</v>
      </c>
      <c r="C304" t="s">
        <v>730</v>
      </c>
      <c r="D304" t="s">
        <v>1445</v>
      </c>
      <c r="E304">
        <v>11</v>
      </c>
      <c r="F304">
        <v>6</v>
      </c>
      <c r="G304">
        <v>1</v>
      </c>
      <c r="H304">
        <v>0.63900000000000001</v>
      </c>
      <c r="I304">
        <v>588</v>
      </c>
      <c r="J304">
        <v>566</v>
      </c>
      <c r="K304" t="s">
        <v>30</v>
      </c>
      <c r="N304" t="s">
        <v>1467</v>
      </c>
      <c r="O304" t="s">
        <v>1445</v>
      </c>
    </row>
    <row r="305" spans="1:15" x14ac:dyDescent="0.25">
      <c r="A305">
        <v>1990</v>
      </c>
      <c r="B305" t="s">
        <v>1439</v>
      </c>
      <c r="C305" t="s">
        <v>730</v>
      </c>
      <c r="D305" t="s">
        <v>1456</v>
      </c>
      <c r="E305">
        <v>10</v>
      </c>
      <c r="F305">
        <v>8</v>
      </c>
      <c r="G305">
        <v>0</v>
      </c>
      <c r="H305">
        <v>0.55600000000000005</v>
      </c>
      <c r="I305">
        <v>612</v>
      </c>
      <c r="J305">
        <v>510</v>
      </c>
      <c r="K305" t="s">
        <v>30</v>
      </c>
      <c r="L305" t="s">
        <v>30</v>
      </c>
      <c r="N305" t="s">
        <v>1437</v>
      </c>
      <c r="O305" t="s">
        <v>1455</v>
      </c>
    </row>
    <row r="306" spans="1:15" x14ac:dyDescent="0.25">
      <c r="A306">
        <v>1990</v>
      </c>
      <c r="B306" t="s">
        <v>1439</v>
      </c>
      <c r="C306" t="s">
        <v>730</v>
      </c>
      <c r="D306" t="s">
        <v>1442</v>
      </c>
      <c r="E306">
        <v>9</v>
      </c>
      <c r="F306">
        <v>9</v>
      </c>
      <c r="G306">
        <v>0</v>
      </c>
      <c r="H306">
        <v>0.5</v>
      </c>
      <c r="I306">
        <v>557</v>
      </c>
      <c r="J306">
        <v>592</v>
      </c>
      <c r="K306" t="s">
        <v>30</v>
      </c>
      <c r="N306" t="s">
        <v>1466</v>
      </c>
      <c r="O306" t="s">
        <v>1442</v>
      </c>
    </row>
    <row r="307" spans="1:15" x14ac:dyDescent="0.25">
      <c r="A307">
        <v>1990</v>
      </c>
      <c r="B307" t="s">
        <v>1439</v>
      </c>
      <c r="C307" t="s">
        <v>730</v>
      </c>
      <c r="D307" t="s">
        <v>1461</v>
      </c>
      <c r="E307">
        <v>6</v>
      </c>
      <c r="F307">
        <v>11</v>
      </c>
      <c r="G307">
        <v>1</v>
      </c>
      <c r="H307">
        <v>0.36099999999999999</v>
      </c>
      <c r="I307">
        <v>520</v>
      </c>
      <c r="J307">
        <v>620</v>
      </c>
      <c r="O307" t="s">
        <v>1461</v>
      </c>
    </row>
    <row r="308" spans="1:15" x14ac:dyDescent="0.25">
      <c r="A308">
        <v>1989</v>
      </c>
      <c r="B308" t="s">
        <v>1439</v>
      </c>
      <c r="C308" t="s">
        <v>729</v>
      </c>
      <c r="D308" t="s">
        <v>1457</v>
      </c>
      <c r="E308">
        <v>12</v>
      </c>
      <c r="F308">
        <v>6</v>
      </c>
      <c r="G308">
        <v>0</v>
      </c>
      <c r="H308">
        <v>0.66700000000000004</v>
      </c>
      <c r="I308">
        <v>519</v>
      </c>
      <c r="J308">
        <v>517</v>
      </c>
      <c r="K308" t="s">
        <v>30</v>
      </c>
      <c r="L308" t="s">
        <v>30</v>
      </c>
      <c r="N308" t="s">
        <v>1437</v>
      </c>
      <c r="O308" t="s">
        <v>1457</v>
      </c>
    </row>
    <row r="309" spans="1:15" x14ac:dyDescent="0.25">
      <c r="A309">
        <v>1989</v>
      </c>
      <c r="B309" t="s">
        <v>1439</v>
      </c>
      <c r="C309" t="s">
        <v>729</v>
      </c>
      <c r="D309" t="s">
        <v>1449</v>
      </c>
      <c r="E309">
        <v>7</v>
      </c>
      <c r="F309">
        <v>11</v>
      </c>
      <c r="G309">
        <v>0</v>
      </c>
      <c r="H309">
        <v>0.38900000000000001</v>
      </c>
      <c r="I309">
        <v>417</v>
      </c>
      <c r="J309">
        <v>441</v>
      </c>
      <c r="K309" t="s">
        <v>30</v>
      </c>
      <c r="N309" t="s">
        <v>1466</v>
      </c>
      <c r="O309" t="s">
        <v>1449</v>
      </c>
    </row>
    <row r="310" spans="1:15" x14ac:dyDescent="0.25">
      <c r="A310">
        <v>1989</v>
      </c>
      <c r="B310" t="s">
        <v>1439</v>
      </c>
      <c r="C310" t="s">
        <v>729</v>
      </c>
      <c r="D310" t="s">
        <v>1436</v>
      </c>
      <c r="E310">
        <v>7</v>
      </c>
      <c r="F310">
        <v>11</v>
      </c>
      <c r="G310">
        <v>0</v>
      </c>
      <c r="H310">
        <v>0.38900000000000001</v>
      </c>
      <c r="I310">
        <v>408</v>
      </c>
      <c r="J310">
        <v>462</v>
      </c>
      <c r="K310" t="s">
        <v>30</v>
      </c>
      <c r="N310" t="s">
        <v>1467</v>
      </c>
      <c r="O310" t="s">
        <v>1436</v>
      </c>
    </row>
    <row r="311" spans="1:15" x14ac:dyDescent="0.25">
      <c r="A311">
        <v>1989</v>
      </c>
      <c r="B311" t="s">
        <v>1439</v>
      </c>
      <c r="C311" t="s">
        <v>729</v>
      </c>
      <c r="D311" t="s">
        <v>1451</v>
      </c>
      <c r="E311">
        <v>4</v>
      </c>
      <c r="F311">
        <v>14</v>
      </c>
      <c r="G311">
        <v>0</v>
      </c>
      <c r="H311">
        <v>0.222</v>
      </c>
      <c r="I311">
        <v>346</v>
      </c>
      <c r="J311">
        <v>514</v>
      </c>
      <c r="O311" t="s">
        <v>1451</v>
      </c>
    </row>
    <row r="312" spans="1:15" x14ac:dyDescent="0.25">
      <c r="A312">
        <v>1989</v>
      </c>
      <c r="B312" t="s">
        <v>1439</v>
      </c>
      <c r="C312" t="s">
        <v>730</v>
      </c>
      <c r="D312" t="s">
        <v>1456</v>
      </c>
      <c r="E312">
        <v>16</v>
      </c>
      <c r="F312">
        <v>2</v>
      </c>
      <c r="G312">
        <v>0</v>
      </c>
      <c r="H312">
        <v>0.88900000000000001</v>
      </c>
      <c r="I312">
        <v>644</v>
      </c>
      <c r="J312">
        <v>302</v>
      </c>
      <c r="K312" t="s">
        <v>30</v>
      </c>
      <c r="N312" t="s">
        <v>1467</v>
      </c>
      <c r="O312" t="s">
        <v>1455</v>
      </c>
    </row>
    <row r="313" spans="1:15" x14ac:dyDescent="0.25">
      <c r="A313">
        <v>1989</v>
      </c>
      <c r="B313" t="s">
        <v>1439</v>
      </c>
      <c r="C313" t="s">
        <v>730</v>
      </c>
      <c r="D313" t="s">
        <v>1445</v>
      </c>
      <c r="E313">
        <v>10</v>
      </c>
      <c r="F313">
        <v>8</v>
      </c>
      <c r="G313">
        <v>0</v>
      </c>
      <c r="H313">
        <v>0.55600000000000005</v>
      </c>
      <c r="I313">
        <v>495</v>
      </c>
      <c r="J313">
        <v>466</v>
      </c>
      <c r="K313" t="s">
        <v>30</v>
      </c>
      <c r="N313" t="s">
        <v>1466</v>
      </c>
      <c r="O313" t="s">
        <v>1445</v>
      </c>
    </row>
    <row r="314" spans="1:15" x14ac:dyDescent="0.25">
      <c r="A314">
        <v>1989</v>
      </c>
      <c r="B314" t="s">
        <v>1439</v>
      </c>
      <c r="C314" t="s">
        <v>730</v>
      </c>
      <c r="D314" t="s">
        <v>1442</v>
      </c>
      <c r="E314">
        <v>9</v>
      </c>
      <c r="F314">
        <v>9</v>
      </c>
      <c r="G314">
        <v>0</v>
      </c>
      <c r="H314">
        <v>0.5</v>
      </c>
      <c r="I314">
        <v>547</v>
      </c>
      <c r="J314">
        <v>567</v>
      </c>
      <c r="K314" t="s">
        <v>30</v>
      </c>
      <c r="L314" t="s">
        <v>30</v>
      </c>
      <c r="M314" s="1" t="s">
        <v>30</v>
      </c>
      <c r="N314" t="s">
        <v>1450</v>
      </c>
      <c r="O314" t="s">
        <v>1442</v>
      </c>
    </row>
    <row r="315" spans="1:15" x14ac:dyDescent="0.25">
      <c r="A315">
        <v>1989</v>
      </c>
      <c r="B315" t="s">
        <v>1439</v>
      </c>
      <c r="C315" t="s">
        <v>730</v>
      </c>
      <c r="D315" t="s">
        <v>1461</v>
      </c>
      <c r="E315">
        <v>7</v>
      </c>
      <c r="F315">
        <v>11</v>
      </c>
      <c r="G315">
        <v>0</v>
      </c>
      <c r="H315">
        <v>0.38900000000000001</v>
      </c>
      <c r="I315">
        <v>521</v>
      </c>
      <c r="J315">
        <v>557</v>
      </c>
      <c r="O315" t="s">
        <v>1461</v>
      </c>
    </row>
    <row r="316" spans="1:15" x14ac:dyDescent="0.25">
      <c r="A316">
        <v>1988</v>
      </c>
      <c r="B316" t="s">
        <v>1439</v>
      </c>
      <c r="C316" t="s">
        <v>729</v>
      </c>
      <c r="D316" t="s">
        <v>1449</v>
      </c>
      <c r="E316">
        <v>14</v>
      </c>
      <c r="F316">
        <v>4</v>
      </c>
      <c r="G316">
        <v>0</v>
      </c>
      <c r="H316">
        <v>0.77800000000000002</v>
      </c>
      <c r="I316">
        <v>344</v>
      </c>
      <c r="J316">
        <v>397</v>
      </c>
      <c r="K316" t="s">
        <v>30</v>
      </c>
      <c r="N316" t="s">
        <v>1467</v>
      </c>
      <c r="O316" t="s">
        <v>1449</v>
      </c>
    </row>
    <row r="317" spans="1:15" x14ac:dyDescent="0.25">
      <c r="A317">
        <v>1988</v>
      </c>
      <c r="B317" t="s">
        <v>1439</v>
      </c>
      <c r="C317" t="s">
        <v>729</v>
      </c>
      <c r="D317" t="s">
        <v>1457</v>
      </c>
      <c r="E317">
        <v>9</v>
      </c>
      <c r="F317">
        <v>9</v>
      </c>
      <c r="G317">
        <v>0</v>
      </c>
      <c r="H317">
        <v>0.5</v>
      </c>
      <c r="I317">
        <v>478</v>
      </c>
      <c r="J317">
        <v>465</v>
      </c>
      <c r="K317" t="s">
        <v>30</v>
      </c>
      <c r="N317" t="s">
        <v>1466</v>
      </c>
      <c r="O317" t="s">
        <v>1457</v>
      </c>
    </row>
    <row r="318" spans="1:15" x14ac:dyDescent="0.25">
      <c r="A318">
        <v>1988</v>
      </c>
      <c r="B318" t="s">
        <v>1439</v>
      </c>
      <c r="C318" t="s">
        <v>729</v>
      </c>
      <c r="D318" t="s">
        <v>1436</v>
      </c>
      <c r="E318">
        <v>9</v>
      </c>
      <c r="F318">
        <v>9</v>
      </c>
      <c r="G318">
        <v>0</v>
      </c>
      <c r="H318">
        <v>0.5</v>
      </c>
      <c r="I318">
        <v>407</v>
      </c>
      <c r="J318">
        <v>458</v>
      </c>
      <c r="K318" t="s">
        <v>30</v>
      </c>
      <c r="L318" t="s">
        <v>30</v>
      </c>
      <c r="M318" s="1" t="s">
        <v>30</v>
      </c>
      <c r="N318" t="s">
        <v>1450</v>
      </c>
      <c r="O318" t="s">
        <v>1436</v>
      </c>
    </row>
    <row r="319" spans="1:15" x14ac:dyDescent="0.25">
      <c r="A319">
        <v>1988</v>
      </c>
      <c r="B319" t="s">
        <v>1439</v>
      </c>
      <c r="C319" t="s">
        <v>729</v>
      </c>
      <c r="D319" t="s">
        <v>1451</v>
      </c>
      <c r="E319">
        <v>2</v>
      </c>
      <c r="F319">
        <v>16</v>
      </c>
      <c r="G319">
        <v>0</v>
      </c>
      <c r="H319">
        <v>0.111</v>
      </c>
      <c r="I319">
        <v>272</v>
      </c>
      <c r="J319">
        <v>402</v>
      </c>
      <c r="O319" t="s">
        <v>1451</v>
      </c>
    </row>
    <row r="320" spans="1:15" x14ac:dyDescent="0.25">
      <c r="A320">
        <v>1988</v>
      </c>
      <c r="B320" t="s">
        <v>1439</v>
      </c>
      <c r="C320" t="s">
        <v>730</v>
      </c>
      <c r="D320" t="s">
        <v>1456</v>
      </c>
      <c r="E320">
        <v>11</v>
      </c>
      <c r="F320">
        <v>7</v>
      </c>
      <c r="G320">
        <v>0</v>
      </c>
      <c r="H320">
        <v>0.61099999999999999</v>
      </c>
      <c r="I320">
        <v>477</v>
      </c>
      <c r="J320">
        <v>408</v>
      </c>
      <c r="K320" t="s">
        <v>30</v>
      </c>
      <c r="N320" t="s">
        <v>1467</v>
      </c>
      <c r="O320" t="s">
        <v>1455</v>
      </c>
    </row>
    <row r="321" spans="1:15" x14ac:dyDescent="0.25">
      <c r="A321">
        <v>1988</v>
      </c>
      <c r="B321" t="s">
        <v>1439</v>
      </c>
      <c r="C321" t="s">
        <v>730</v>
      </c>
      <c r="D321" t="s">
        <v>1442</v>
      </c>
      <c r="E321">
        <v>11</v>
      </c>
      <c r="F321">
        <v>7</v>
      </c>
      <c r="G321">
        <v>0</v>
      </c>
      <c r="H321">
        <v>0.61099999999999999</v>
      </c>
      <c r="I321">
        <v>525</v>
      </c>
      <c r="J321">
        <v>452</v>
      </c>
      <c r="K321" t="s">
        <v>30</v>
      </c>
      <c r="N321" t="s">
        <v>1466</v>
      </c>
      <c r="O321" t="s">
        <v>1442</v>
      </c>
    </row>
    <row r="322" spans="1:15" x14ac:dyDescent="0.25">
      <c r="A322">
        <v>1988</v>
      </c>
      <c r="B322" t="s">
        <v>1439</v>
      </c>
      <c r="C322" t="s">
        <v>730</v>
      </c>
      <c r="D322" t="s">
        <v>1461</v>
      </c>
      <c r="E322">
        <v>10</v>
      </c>
      <c r="F322">
        <v>8</v>
      </c>
      <c r="G322">
        <v>0</v>
      </c>
      <c r="H322">
        <v>0.55600000000000005</v>
      </c>
      <c r="I322">
        <v>489</v>
      </c>
      <c r="J322">
        <v>417</v>
      </c>
      <c r="K322" t="s">
        <v>30</v>
      </c>
      <c r="L322" t="s">
        <v>30</v>
      </c>
      <c r="N322" t="s">
        <v>1437</v>
      </c>
      <c r="O322" t="s">
        <v>1461</v>
      </c>
    </row>
    <row r="323" spans="1:15" x14ac:dyDescent="0.25">
      <c r="A323">
        <v>1988</v>
      </c>
      <c r="B323" t="s">
        <v>1439</v>
      </c>
      <c r="C323" t="s">
        <v>730</v>
      </c>
      <c r="D323" t="s">
        <v>1445</v>
      </c>
      <c r="E323">
        <v>6</v>
      </c>
      <c r="F323">
        <v>12</v>
      </c>
      <c r="G323">
        <v>0</v>
      </c>
      <c r="H323">
        <v>0.33300000000000002</v>
      </c>
      <c r="I323">
        <v>395</v>
      </c>
      <c r="J323">
        <v>476</v>
      </c>
      <c r="O323" t="s">
        <v>1445</v>
      </c>
    </row>
    <row r="324" spans="1:15" x14ac:dyDescent="0.25">
      <c r="A324">
        <v>1987</v>
      </c>
      <c r="B324" t="s">
        <v>1439</v>
      </c>
      <c r="C324" t="s">
        <v>729</v>
      </c>
      <c r="D324" t="s">
        <v>1436</v>
      </c>
      <c r="E324">
        <v>12</v>
      </c>
      <c r="F324">
        <v>6</v>
      </c>
      <c r="G324">
        <v>0</v>
      </c>
      <c r="H324">
        <v>0.66700000000000004</v>
      </c>
      <c r="I324">
        <v>554</v>
      </c>
      <c r="J324">
        <v>409</v>
      </c>
      <c r="K324" t="s">
        <v>30</v>
      </c>
      <c r="N324" t="s">
        <v>1467</v>
      </c>
      <c r="O324" t="s">
        <v>1436</v>
      </c>
    </row>
    <row r="325" spans="1:15" x14ac:dyDescent="0.25">
      <c r="A325">
        <v>1987</v>
      </c>
      <c r="B325" t="s">
        <v>1439</v>
      </c>
      <c r="C325" t="s">
        <v>729</v>
      </c>
      <c r="D325" t="s">
        <v>1449</v>
      </c>
      <c r="E325">
        <v>11</v>
      </c>
      <c r="F325">
        <v>6</v>
      </c>
      <c r="G325">
        <v>1</v>
      </c>
      <c r="H325">
        <v>0.63900000000000001</v>
      </c>
      <c r="I325">
        <v>461</v>
      </c>
      <c r="J325">
        <v>361</v>
      </c>
      <c r="K325" t="s">
        <v>30</v>
      </c>
      <c r="L325" t="s">
        <v>30</v>
      </c>
      <c r="N325" t="s">
        <v>1437</v>
      </c>
      <c r="O325" t="s">
        <v>1449</v>
      </c>
    </row>
    <row r="326" spans="1:15" x14ac:dyDescent="0.25">
      <c r="A326">
        <v>1987</v>
      </c>
      <c r="B326" t="s">
        <v>1439</v>
      </c>
      <c r="C326" t="s">
        <v>729</v>
      </c>
      <c r="D326" t="s">
        <v>1457</v>
      </c>
      <c r="E326">
        <v>7</v>
      </c>
      <c r="F326">
        <v>11</v>
      </c>
      <c r="G326">
        <v>0</v>
      </c>
      <c r="H326">
        <v>0.38900000000000001</v>
      </c>
      <c r="I326">
        <v>470</v>
      </c>
      <c r="J326">
        <v>509</v>
      </c>
      <c r="K326" t="s">
        <v>30</v>
      </c>
      <c r="N326" t="s">
        <v>1466</v>
      </c>
      <c r="O326" t="s">
        <v>1457</v>
      </c>
    </row>
    <row r="327" spans="1:15" x14ac:dyDescent="0.25">
      <c r="A327">
        <v>1987</v>
      </c>
      <c r="B327" t="s">
        <v>1439</v>
      </c>
      <c r="C327" t="s">
        <v>729</v>
      </c>
      <c r="D327" t="s">
        <v>1451</v>
      </c>
      <c r="E327">
        <v>3</v>
      </c>
      <c r="F327">
        <v>15</v>
      </c>
      <c r="G327">
        <v>0</v>
      </c>
      <c r="H327">
        <v>0.16700000000000001</v>
      </c>
      <c r="I327">
        <v>354</v>
      </c>
      <c r="J327">
        <v>507</v>
      </c>
      <c r="O327" t="s">
        <v>1451</v>
      </c>
    </row>
    <row r="328" spans="1:15" x14ac:dyDescent="0.25">
      <c r="A328">
        <v>1987</v>
      </c>
      <c r="B328" t="s">
        <v>1439</v>
      </c>
      <c r="C328" t="s">
        <v>730</v>
      </c>
      <c r="D328" t="s">
        <v>1461</v>
      </c>
      <c r="E328">
        <v>12</v>
      </c>
      <c r="F328">
        <v>6</v>
      </c>
      <c r="G328">
        <v>0</v>
      </c>
      <c r="H328">
        <v>0.66700000000000004</v>
      </c>
      <c r="I328">
        <v>502</v>
      </c>
      <c r="J328">
        <v>370</v>
      </c>
      <c r="K328" t="s">
        <v>30</v>
      </c>
      <c r="N328" t="s">
        <v>1467</v>
      </c>
      <c r="O328" t="s">
        <v>1461</v>
      </c>
    </row>
    <row r="329" spans="1:15" x14ac:dyDescent="0.25">
      <c r="A329">
        <v>1987</v>
      </c>
      <c r="B329" t="s">
        <v>1439</v>
      </c>
      <c r="C329" t="s">
        <v>730</v>
      </c>
      <c r="D329" t="s">
        <v>1456</v>
      </c>
      <c r="E329">
        <v>11</v>
      </c>
      <c r="F329">
        <v>7</v>
      </c>
      <c r="G329">
        <v>0</v>
      </c>
      <c r="H329">
        <v>0.61099999999999999</v>
      </c>
      <c r="I329">
        <v>617</v>
      </c>
      <c r="J329">
        <v>462</v>
      </c>
      <c r="K329" t="s">
        <v>30</v>
      </c>
      <c r="L329" t="s">
        <v>30</v>
      </c>
      <c r="M329" s="1" t="s">
        <v>30</v>
      </c>
      <c r="N329" t="s">
        <v>1450</v>
      </c>
      <c r="O329" t="s">
        <v>1455</v>
      </c>
    </row>
    <row r="330" spans="1:15" x14ac:dyDescent="0.25">
      <c r="A330">
        <v>1987</v>
      </c>
      <c r="B330" t="s">
        <v>1439</v>
      </c>
      <c r="C330" t="s">
        <v>730</v>
      </c>
      <c r="D330" t="s">
        <v>1445</v>
      </c>
      <c r="E330">
        <v>10</v>
      </c>
      <c r="F330">
        <v>8</v>
      </c>
      <c r="G330">
        <v>0</v>
      </c>
      <c r="H330">
        <v>0.55600000000000005</v>
      </c>
      <c r="I330">
        <v>453</v>
      </c>
      <c r="J330">
        <v>517</v>
      </c>
      <c r="K330" t="s">
        <v>30</v>
      </c>
      <c r="N330" t="s">
        <v>1466</v>
      </c>
      <c r="O330" t="s">
        <v>1445</v>
      </c>
    </row>
    <row r="331" spans="1:15" x14ac:dyDescent="0.25">
      <c r="A331">
        <v>1987</v>
      </c>
      <c r="B331" t="s">
        <v>1439</v>
      </c>
      <c r="C331" t="s">
        <v>730</v>
      </c>
      <c r="D331" t="s">
        <v>1442</v>
      </c>
      <c r="E331">
        <v>5</v>
      </c>
      <c r="F331">
        <v>12</v>
      </c>
      <c r="G331">
        <v>1</v>
      </c>
      <c r="H331">
        <v>0.30599999999999999</v>
      </c>
      <c r="I331">
        <v>364</v>
      </c>
      <c r="J331">
        <v>529</v>
      </c>
      <c r="O331" t="s">
        <v>1442</v>
      </c>
    </row>
    <row r="332" spans="1:15" x14ac:dyDescent="0.25">
      <c r="A332">
        <v>1986</v>
      </c>
      <c r="B332" t="s">
        <v>1439</v>
      </c>
      <c r="C332" t="s">
        <v>729</v>
      </c>
      <c r="D332" t="s">
        <v>1449</v>
      </c>
      <c r="E332">
        <v>10</v>
      </c>
      <c r="F332">
        <v>8</v>
      </c>
      <c r="G332">
        <v>0</v>
      </c>
      <c r="H332">
        <v>0.55600000000000005</v>
      </c>
      <c r="I332">
        <v>452</v>
      </c>
      <c r="J332">
        <v>328</v>
      </c>
      <c r="K332" t="s">
        <v>30</v>
      </c>
      <c r="N332" t="s">
        <v>1467</v>
      </c>
      <c r="O332" t="s">
        <v>1449</v>
      </c>
    </row>
    <row r="333" spans="1:15" x14ac:dyDescent="0.25">
      <c r="A333">
        <v>1986</v>
      </c>
      <c r="B333" t="s">
        <v>1439</v>
      </c>
      <c r="C333" t="s">
        <v>729</v>
      </c>
      <c r="D333" t="s">
        <v>1457</v>
      </c>
      <c r="E333">
        <v>9</v>
      </c>
      <c r="F333">
        <v>8</v>
      </c>
      <c r="G333">
        <v>1</v>
      </c>
      <c r="H333">
        <v>0.52800000000000002</v>
      </c>
      <c r="I333">
        <v>405</v>
      </c>
      <c r="J333">
        <v>366</v>
      </c>
      <c r="K333" t="s">
        <v>30</v>
      </c>
      <c r="L333" t="s">
        <v>30</v>
      </c>
      <c r="M333" s="1" t="s">
        <v>30</v>
      </c>
      <c r="N333" t="s">
        <v>1450</v>
      </c>
      <c r="O333" t="s">
        <v>1457</v>
      </c>
    </row>
    <row r="334" spans="1:15" x14ac:dyDescent="0.25">
      <c r="A334">
        <v>1986</v>
      </c>
      <c r="B334" t="s">
        <v>1439</v>
      </c>
      <c r="C334" t="s">
        <v>729</v>
      </c>
      <c r="D334" t="s">
        <v>1452</v>
      </c>
      <c r="E334">
        <v>4</v>
      </c>
      <c r="F334">
        <v>14</v>
      </c>
      <c r="G334">
        <v>0</v>
      </c>
      <c r="H334">
        <v>0.222</v>
      </c>
      <c r="I334">
        <v>320</v>
      </c>
      <c r="J334">
        <v>500</v>
      </c>
      <c r="O334" t="s">
        <v>1452</v>
      </c>
    </row>
    <row r="335" spans="1:15" x14ac:dyDescent="0.25">
      <c r="A335">
        <v>1986</v>
      </c>
      <c r="B335" t="s">
        <v>1439</v>
      </c>
      <c r="C335" t="s">
        <v>729</v>
      </c>
      <c r="D335" t="s">
        <v>1451</v>
      </c>
      <c r="E335">
        <v>3</v>
      </c>
      <c r="F335">
        <v>14</v>
      </c>
      <c r="G335">
        <v>1</v>
      </c>
      <c r="H335">
        <v>0.19400000000000001</v>
      </c>
      <c r="I335">
        <v>384</v>
      </c>
      <c r="J335">
        <v>424</v>
      </c>
      <c r="O335" t="s">
        <v>1451</v>
      </c>
    </row>
    <row r="336" spans="1:15" x14ac:dyDescent="0.25">
      <c r="A336">
        <v>1986</v>
      </c>
      <c r="B336" t="s">
        <v>1439</v>
      </c>
      <c r="C336" t="s">
        <v>730</v>
      </c>
      <c r="D336" t="s">
        <v>1456</v>
      </c>
      <c r="E336">
        <v>13</v>
      </c>
      <c r="F336">
        <v>4</v>
      </c>
      <c r="G336">
        <v>1</v>
      </c>
      <c r="H336">
        <v>0.75</v>
      </c>
      <c r="I336">
        <v>540</v>
      </c>
      <c r="J336">
        <v>365</v>
      </c>
      <c r="K336" t="s">
        <v>30</v>
      </c>
      <c r="L336" t="s">
        <v>30</v>
      </c>
      <c r="N336" t="s">
        <v>1437</v>
      </c>
      <c r="O336" t="s">
        <v>1455</v>
      </c>
    </row>
    <row r="337" spans="1:15" x14ac:dyDescent="0.25">
      <c r="A337">
        <v>1986</v>
      </c>
      <c r="B337" t="s">
        <v>1439</v>
      </c>
      <c r="C337" t="s">
        <v>730</v>
      </c>
      <c r="D337" t="s">
        <v>1461</v>
      </c>
      <c r="E337">
        <v>12</v>
      </c>
      <c r="F337">
        <v>6</v>
      </c>
      <c r="G337">
        <v>0</v>
      </c>
      <c r="H337">
        <v>0.66700000000000004</v>
      </c>
      <c r="I337">
        <v>441</v>
      </c>
      <c r="J337">
        <v>410</v>
      </c>
      <c r="K337" t="s">
        <v>30</v>
      </c>
      <c r="N337" t="s">
        <v>1467</v>
      </c>
      <c r="O337" t="s">
        <v>1461</v>
      </c>
    </row>
    <row r="338" spans="1:15" x14ac:dyDescent="0.25">
      <c r="A338">
        <v>1986</v>
      </c>
      <c r="B338" t="s">
        <v>1439</v>
      </c>
      <c r="C338" t="s">
        <v>730</v>
      </c>
      <c r="D338" t="s">
        <v>1445</v>
      </c>
      <c r="E338">
        <v>11</v>
      </c>
      <c r="F338">
        <v>7</v>
      </c>
      <c r="G338">
        <v>0</v>
      </c>
      <c r="H338">
        <v>0.61099999999999999</v>
      </c>
      <c r="I338">
        <v>484</v>
      </c>
      <c r="J338">
        <v>380</v>
      </c>
      <c r="K338" t="s">
        <v>30</v>
      </c>
      <c r="N338" t="s">
        <v>1466</v>
      </c>
      <c r="O338" t="s">
        <v>1445</v>
      </c>
    </row>
    <row r="339" spans="1:15" x14ac:dyDescent="0.25">
      <c r="A339">
        <v>1986</v>
      </c>
      <c r="B339" t="s">
        <v>1439</v>
      </c>
      <c r="C339" t="s">
        <v>730</v>
      </c>
      <c r="D339" t="s">
        <v>1436</v>
      </c>
      <c r="E339">
        <v>11</v>
      </c>
      <c r="F339">
        <v>7</v>
      </c>
      <c r="G339">
        <v>0</v>
      </c>
      <c r="H339">
        <v>0.61099999999999999</v>
      </c>
      <c r="I339">
        <v>545</v>
      </c>
      <c r="J339">
        <v>387</v>
      </c>
      <c r="K339" t="s">
        <v>30</v>
      </c>
      <c r="N339" t="s">
        <v>1466</v>
      </c>
      <c r="O339" t="s">
        <v>1436</v>
      </c>
    </row>
    <row r="340" spans="1:15" x14ac:dyDescent="0.25">
      <c r="A340">
        <v>1986</v>
      </c>
      <c r="B340" t="s">
        <v>1439</v>
      </c>
      <c r="C340" t="s">
        <v>730</v>
      </c>
      <c r="D340" t="s">
        <v>1442</v>
      </c>
      <c r="E340">
        <v>6</v>
      </c>
      <c r="F340">
        <v>11</v>
      </c>
      <c r="G340">
        <v>1</v>
      </c>
      <c r="H340">
        <v>0.36099999999999999</v>
      </c>
      <c r="I340">
        <v>382</v>
      </c>
      <c r="J340">
        <v>517</v>
      </c>
      <c r="O340" t="s">
        <v>1442</v>
      </c>
    </row>
    <row r="341" spans="1:15" x14ac:dyDescent="0.25">
      <c r="A341">
        <v>1985</v>
      </c>
      <c r="B341" t="s">
        <v>1439</v>
      </c>
      <c r="C341" t="s">
        <v>729</v>
      </c>
      <c r="D341" t="s">
        <v>1457</v>
      </c>
      <c r="E341">
        <v>8</v>
      </c>
      <c r="F341">
        <v>8</v>
      </c>
      <c r="G341">
        <v>0</v>
      </c>
      <c r="H341">
        <v>0.5</v>
      </c>
      <c r="I341">
        <v>377</v>
      </c>
      <c r="J341">
        <v>315</v>
      </c>
      <c r="K341" t="s">
        <v>30</v>
      </c>
      <c r="L341" t="s">
        <v>30</v>
      </c>
      <c r="N341" t="s">
        <v>1437</v>
      </c>
      <c r="O341" t="s">
        <v>1457</v>
      </c>
    </row>
    <row r="342" spans="1:15" x14ac:dyDescent="0.25">
      <c r="A342">
        <v>1985</v>
      </c>
      <c r="B342" t="s">
        <v>1439</v>
      </c>
      <c r="C342" t="s">
        <v>729</v>
      </c>
      <c r="D342" t="s">
        <v>1468</v>
      </c>
      <c r="E342">
        <v>8</v>
      </c>
      <c r="F342">
        <v>8</v>
      </c>
      <c r="G342">
        <v>0</v>
      </c>
      <c r="H342">
        <v>0.5</v>
      </c>
      <c r="I342">
        <v>284</v>
      </c>
      <c r="J342">
        <v>332</v>
      </c>
      <c r="K342" t="s">
        <v>30</v>
      </c>
      <c r="N342" t="s">
        <v>1467</v>
      </c>
      <c r="O342" t="s">
        <v>1452</v>
      </c>
    </row>
    <row r="343" spans="1:15" x14ac:dyDescent="0.25">
      <c r="A343">
        <v>1985</v>
      </c>
      <c r="B343" t="s">
        <v>1439</v>
      </c>
      <c r="C343" t="s">
        <v>729</v>
      </c>
      <c r="D343" t="s">
        <v>1451</v>
      </c>
      <c r="E343">
        <v>7</v>
      </c>
      <c r="F343">
        <v>9</v>
      </c>
      <c r="G343">
        <v>0</v>
      </c>
      <c r="H343">
        <v>0.438</v>
      </c>
      <c r="I343">
        <v>376</v>
      </c>
      <c r="J343">
        <v>462</v>
      </c>
      <c r="K343" t="s">
        <v>30</v>
      </c>
      <c r="N343" t="s">
        <v>1466</v>
      </c>
      <c r="O343" t="s">
        <v>1451</v>
      </c>
    </row>
    <row r="344" spans="1:15" x14ac:dyDescent="0.25">
      <c r="A344">
        <v>1985</v>
      </c>
      <c r="B344" t="s">
        <v>1439</v>
      </c>
      <c r="C344" t="s">
        <v>729</v>
      </c>
      <c r="D344" t="s">
        <v>1449</v>
      </c>
      <c r="E344">
        <v>6</v>
      </c>
      <c r="F344">
        <v>10</v>
      </c>
      <c r="G344">
        <v>0</v>
      </c>
      <c r="H344">
        <v>0.375</v>
      </c>
      <c r="I344">
        <v>426</v>
      </c>
      <c r="J344">
        <v>426</v>
      </c>
      <c r="O344" t="s">
        <v>1449</v>
      </c>
    </row>
    <row r="345" spans="1:15" x14ac:dyDescent="0.25">
      <c r="A345">
        <v>1985</v>
      </c>
      <c r="B345" t="s">
        <v>1439</v>
      </c>
      <c r="C345" t="s">
        <v>730</v>
      </c>
      <c r="D345" t="s">
        <v>1461</v>
      </c>
      <c r="E345">
        <v>13</v>
      </c>
      <c r="F345">
        <v>3</v>
      </c>
      <c r="G345">
        <v>0</v>
      </c>
      <c r="H345">
        <v>0.81299999999999994</v>
      </c>
      <c r="I345">
        <v>481</v>
      </c>
      <c r="J345">
        <v>297</v>
      </c>
      <c r="K345" t="s">
        <v>30</v>
      </c>
      <c r="L345" t="s">
        <v>30</v>
      </c>
      <c r="M345" s="1" t="s">
        <v>30</v>
      </c>
      <c r="N345" t="s">
        <v>1450</v>
      </c>
      <c r="O345" t="s">
        <v>1461</v>
      </c>
    </row>
    <row r="346" spans="1:15" x14ac:dyDescent="0.25">
      <c r="A346">
        <v>1985</v>
      </c>
      <c r="B346" t="s">
        <v>1439</v>
      </c>
      <c r="C346" t="s">
        <v>730</v>
      </c>
      <c r="D346" t="s">
        <v>1436</v>
      </c>
      <c r="E346">
        <v>12</v>
      </c>
      <c r="F346">
        <v>4</v>
      </c>
      <c r="G346">
        <v>0</v>
      </c>
      <c r="H346">
        <v>0.75</v>
      </c>
      <c r="I346">
        <v>500</v>
      </c>
      <c r="J346">
        <v>259</v>
      </c>
      <c r="K346" t="s">
        <v>30</v>
      </c>
      <c r="N346" t="s">
        <v>1467</v>
      </c>
      <c r="O346" t="s">
        <v>1436</v>
      </c>
    </row>
    <row r="347" spans="1:15" x14ac:dyDescent="0.25">
      <c r="A347">
        <v>1985</v>
      </c>
      <c r="B347" t="s">
        <v>1439</v>
      </c>
      <c r="C347" t="s">
        <v>730</v>
      </c>
      <c r="D347" t="s">
        <v>1456</v>
      </c>
      <c r="E347">
        <v>10</v>
      </c>
      <c r="F347">
        <v>6</v>
      </c>
      <c r="G347">
        <v>0</v>
      </c>
      <c r="H347">
        <v>0.625</v>
      </c>
      <c r="I347">
        <v>432</v>
      </c>
      <c r="J347">
        <v>373</v>
      </c>
      <c r="K347" t="s">
        <v>30</v>
      </c>
      <c r="N347" t="s">
        <v>1466</v>
      </c>
      <c r="O347" t="s">
        <v>1455</v>
      </c>
    </row>
    <row r="348" spans="1:15" x14ac:dyDescent="0.25">
      <c r="A348">
        <v>1985</v>
      </c>
      <c r="B348" t="s">
        <v>1439</v>
      </c>
      <c r="C348" t="s">
        <v>730</v>
      </c>
      <c r="D348" t="s">
        <v>1442</v>
      </c>
      <c r="E348">
        <v>5</v>
      </c>
      <c r="F348">
        <v>11</v>
      </c>
      <c r="G348">
        <v>0</v>
      </c>
      <c r="H348">
        <v>0.313</v>
      </c>
      <c r="I348">
        <v>320</v>
      </c>
      <c r="J348">
        <v>462</v>
      </c>
      <c r="O348" t="s">
        <v>1442</v>
      </c>
    </row>
    <row r="349" spans="1:15" x14ac:dyDescent="0.25">
      <c r="A349">
        <v>1985</v>
      </c>
      <c r="B349" t="s">
        <v>1439</v>
      </c>
      <c r="C349" t="s">
        <v>730</v>
      </c>
      <c r="D349" t="s">
        <v>1445</v>
      </c>
      <c r="E349">
        <v>3</v>
      </c>
      <c r="F349">
        <v>13</v>
      </c>
      <c r="G349">
        <v>0</v>
      </c>
      <c r="H349">
        <v>0.188</v>
      </c>
      <c r="I349">
        <v>256</v>
      </c>
      <c r="J349">
        <v>429</v>
      </c>
      <c r="O349" t="s">
        <v>1445</v>
      </c>
    </row>
    <row r="350" spans="1:15" x14ac:dyDescent="0.25">
      <c r="A350">
        <v>1984</v>
      </c>
      <c r="B350" t="s">
        <v>1439</v>
      </c>
      <c r="C350" t="s">
        <v>729</v>
      </c>
      <c r="D350" t="s">
        <v>1449</v>
      </c>
      <c r="E350">
        <v>9</v>
      </c>
      <c r="F350">
        <v>6</v>
      </c>
      <c r="G350">
        <v>1</v>
      </c>
      <c r="H350">
        <v>0.59399999999999997</v>
      </c>
      <c r="I350">
        <v>241</v>
      </c>
      <c r="J350">
        <v>506</v>
      </c>
      <c r="K350" t="s">
        <v>30</v>
      </c>
      <c r="N350" t="s">
        <v>1467</v>
      </c>
      <c r="O350" t="s">
        <v>1449</v>
      </c>
    </row>
    <row r="351" spans="1:15" x14ac:dyDescent="0.25">
      <c r="A351">
        <v>1984</v>
      </c>
      <c r="B351" t="s">
        <v>1439</v>
      </c>
      <c r="C351" t="s">
        <v>729</v>
      </c>
      <c r="D351" t="s">
        <v>1457</v>
      </c>
      <c r="E351">
        <v>6</v>
      </c>
      <c r="F351">
        <v>9</v>
      </c>
      <c r="G351">
        <v>1</v>
      </c>
      <c r="H351">
        <v>0.40600000000000003</v>
      </c>
      <c r="I351">
        <v>353</v>
      </c>
      <c r="J351">
        <v>439</v>
      </c>
      <c r="K351" t="s">
        <v>30</v>
      </c>
      <c r="L351" t="s">
        <v>30</v>
      </c>
      <c r="N351" t="s">
        <v>1437</v>
      </c>
      <c r="O351" t="s">
        <v>1457</v>
      </c>
    </row>
    <row r="352" spans="1:15" x14ac:dyDescent="0.25">
      <c r="A352">
        <v>1984</v>
      </c>
      <c r="B352" t="s">
        <v>1439</v>
      </c>
      <c r="C352" t="s">
        <v>729</v>
      </c>
      <c r="D352" t="s">
        <v>1468</v>
      </c>
      <c r="E352">
        <v>6</v>
      </c>
      <c r="F352">
        <v>9</v>
      </c>
      <c r="G352">
        <v>1</v>
      </c>
      <c r="H352">
        <v>0.40600000000000003</v>
      </c>
      <c r="I352">
        <v>386</v>
      </c>
      <c r="J352">
        <v>404</v>
      </c>
      <c r="K352" t="s">
        <v>30</v>
      </c>
      <c r="N352" t="s">
        <v>1466</v>
      </c>
      <c r="O352" t="s">
        <v>1452</v>
      </c>
    </row>
    <row r="353" spans="1:15" x14ac:dyDescent="0.25">
      <c r="A353">
        <v>1984</v>
      </c>
      <c r="B353" t="s">
        <v>1439</v>
      </c>
      <c r="C353" t="s">
        <v>729</v>
      </c>
      <c r="D353" t="s">
        <v>1451</v>
      </c>
      <c r="E353">
        <v>4</v>
      </c>
      <c r="F353">
        <v>12</v>
      </c>
      <c r="G353">
        <v>0</v>
      </c>
      <c r="H353">
        <v>0.25</v>
      </c>
      <c r="I353">
        <v>306</v>
      </c>
      <c r="J353">
        <v>446</v>
      </c>
      <c r="O353" t="s">
        <v>1451</v>
      </c>
    </row>
    <row r="354" spans="1:15" x14ac:dyDescent="0.25">
      <c r="A354">
        <v>1984</v>
      </c>
      <c r="B354" t="s">
        <v>1439</v>
      </c>
      <c r="C354" t="s">
        <v>730</v>
      </c>
      <c r="D354" t="s">
        <v>1461</v>
      </c>
      <c r="E354">
        <v>12</v>
      </c>
      <c r="F354">
        <v>3</v>
      </c>
      <c r="G354">
        <v>1</v>
      </c>
      <c r="H354">
        <v>0.78100000000000003</v>
      </c>
      <c r="I354">
        <v>445</v>
      </c>
      <c r="J354">
        <v>281</v>
      </c>
      <c r="K354" t="s">
        <v>30</v>
      </c>
      <c r="N354" t="s">
        <v>1467</v>
      </c>
      <c r="O354" t="s">
        <v>1461</v>
      </c>
    </row>
    <row r="355" spans="1:15" x14ac:dyDescent="0.25">
      <c r="A355">
        <v>1984</v>
      </c>
      <c r="B355" t="s">
        <v>1439</v>
      </c>
      <c r="C355" t="s">
        <v>730</v>
      </c>
      <c r="D355" t="s">
        <v>1436</v>
      </c>
      <c r="E355">
        <v>11</v>
      </c>
      <c r="F355">
        <v>4</v>
      </c>
      <c r="G355">
        <v>1</v>
      </c>
      <c r="H355">
        <v>0.71899999999999997</v>
      </c>
      <c r="I355">
        <v>523</v>
      </c>
      <c r="J355">
        <v>309</v>
      </c>
      <c r="K355" t="s">
        <v>30</v>
      </c>
      <c r="L355" t="s">
        <v>30</v>
      </c>
      <c r="M355" s="1" t="s">
        <v>30</v>
      </c>
      <c r="N355" t="s">
        <v>1450</v>
      </c>
      <c r="O355" t="s">
        <v>1436</v>
      </c>
    </row>
    <row r="356" spans="1:15" x14ac:dyDescent="0.25">
      <c r="A356">
        <v>1984</v>
      </c>
      <c r="B356" t="s">
        <v>1439</v>
      </c>
      <c r="C356" t="s">
        <v>730</v>
      </c>
      <c r="D356" t="s">
        <v>1456</v>
      </c>
      <c r="E356">
        <v>9</v>
      </c>
      <c r="F356">
        <v>7</v>
      </c>
      <c r="G356">
        <v>0</v>
      </c>
      <c r="H356">
        <v>0.56299999999999994</v>
      </c>
      <c r="I356">
        <v>464</v>
      </c>
      <c r="J356">
        <v>443</v>
      </c>
      <c r="K356" t="s">
        <v>30</v>
      </c>
      <c r="N356" t="s">
        <v>1466</v>
      </c>
      <c r="O356" t="s">
        <v>1455</v>
      </c>
    </row>
    <row r="357" spans="1:15" x14ac:dyDescent="0.25">
      <c r="A357">
        <v>1984</v>
      </c>
      <c r="B357" t="s">
        <v>1439</v>
      </c>
      <c r="C357" t="s">
        <v>730</v>
      </c>
      <c r="D357" t="s">
        <v>1442</v>
      </c>
      <c r="E357">
        <v>6</v>
      </c>
      <c r="F357">
        <v>9</v>
      </c>
      <c r="G357">
        <v>1</v>
      </c>
      <c r="H357">
        <v>0.40600000000000003</v>
      </c>
      <c r="I357">
        <v>348</v>
      </c>
      <c r="J357">
        <v>479</v>
      </c>
      <c r="O357" t="s">
        <v>1442</v>
      </c>
    </row>
    <row r="358" spans="1:15" x14ac:dyDescent="0.25">
      <c r="A358">
        <v>1984</v>
      </c>
      <c r="B358" t="s">
        <v>1439</v>
      </c>
      <c r="C358" t="s">
        <v>730</v>
      </c>
      <c r="D358" t="s">
        <v>1445</v>
      </c>
      <c r="E358">
        <v>6</v>
      </c>
      <c r="F358">
        <v>10</v>
      </c>
      <c r="G358">
        <v>0</v>
      </c>
      <c r="H358">
        <v>0.375</v>
      </c>
      <c r="I358">
        <v>314</v>
      </c>
      <c r="J358">
        <v>425</v>
      </c>
      <c r="O358" t="s">
        <v>1445</v>
      </c>
    </row>
    <row r="359" spans="1:15" x14ac:dyDescent="0.25">
      <c r="A359">
        <v>1983</v>
      </c>
      <c r="B359" t="s">
        <v>1439</v>
      </c>
      <c r="C359" t="s">
        <v>729</v>
      </c>
      <c r="D359" t="s">
        <v>1449</v>
      </c>
      <c r="E359">
        <v>12</v>
      </c>
      <c r="F359">
        <v>4</v>
      </c>
      <c r="G359">
        <v>0</v>
      </c>
      <c r="H359">
        <v>0.75</v>
      </c>
      <c r="I359">
        <v>334</v>
      </c>
      <c r="J359">
        <v>358</v>
      </c>
      <c r="K359" t="s">
        <v>30</v>
      </c>
      <c r="L359" t="s">
        <v>30</v>
      </c>
      <c r="M359" s="1" t="s">
        <v>30</v>
      </c>
      <c r="N359" t="s">
        <v>1450</v>
      </c>
      <c r="O359" t="s">
        <v>1449</v>
      </c>
    </row>
    <row r="360" spans="1:15" x14ac:dyDescent="0.25">
      <c r="A360">
        <v>1983</v>
      </c>
      <c r="B360" t="s">
        <v>1439</v>
      </c>
      <c r="C360" t="s">
        <v>729</v>
      </c>
      <c r="D360" t="s">
        <v>1451</v>
      </c>
      <c r="E360">
        <v>8</v>
      </c>
      <c r="F360">
        <v>8</v>
      </c>
      <c r="G360">
        <v>0</v>
      </c>
      <c r="H360">
        <v>0.5</v>
      </c>
      <c r="I360">
        <v>353</v>
      </c>
      <c r="J360">
        <v>393</v>
      </c>
      <c r="K360" t="s">
        <v>30</v>
      </c>
      <c r="N360" t="s">
        <v>1466</v>
      </c>
      <c r="O360" t="s">
        <v>1451</v>
      </c>
    </row>
    <row r="361" spans="1:15" x14ac:dyDescent="0.25">
      <c r="A361">
        <v>1983</v>
      </c>
      <c r="B361" t="s">
        <v>1439</v>
      </c>
      <c r="C361" t="s">
        <v>729</v>
      </c>
      <c r="D361" t="s">
        <v>1457</v>
      </c>
      <c r="E361">
        <v>5</v>
      </c>
      <c r="F361">
        <v>10</v>
      </c>
      <c r="G361">
        <v>1</v>
      </c>
      <c r="H361">
        <v>0.34399999999999997</v>
      </c>
      <c r="I361">
        <v>389</v>
      </c>
      <c r="J361">
        <v>498</v>
      </c>
      <c r="K361" t="s">
        <v>30</v>
      </c>
      <c r="N361" t="s">
        <v>1467</v>
      </c>
      <c r="O361" t="s">
        <v>1457</v>
      </c>
    </row>
    <row r="362" spans="1:15" x14ac:dyDescent="0.25">
      <c r="A362">
        <v>1983</v>
      </c>
      <c r="B362" t="s">
        <v>1439</v>
      </c>
      <c r="C362" t="s">
        <v>729</v>
      </c>
      <c r="D362" t="s">
        <v>1468</v>
      </c>
      <c r="E362">
        <v>5</v>
      </c>
      <c r="F362">
        <v>10</v>
      </c>
      <c r="G362">
        <v>1</v>
      </c>
      <c r="H362">
        <v>0.34399999999999997</v>
      </c>
      <c r="I362">
        <v>367</v>
      </c>
      <c r="J362">
        <v>447</v>
      </c>
      <c r="O362" t="s">
        <v>1452</v>
      </c>
    </row>
    <row r="363" spans="1:15" x14ac:dyDescent="0.25">
      <c r="A363">
        <v>1983</v>
      </c>
      <c r="B363" t="s">
        <v>1439</v>
      </c>
      <c r="C363" t="s">
        <v>730</v>
      </c>
      <c r="D363" t="s">
        <v>1461</v>
      </c>
      <c r="E363">
        <v>11</v>
      </c>
      <c r="F363">
        <v>5</v>
      </c>
      <c r="G363">
        <v>0</v>
      </c>
      <c r="H363">
        <v>0.68799999999999994</v>
      </c>
      <c r="I363">
        <v>477</v>
      </c>
      <c r="J363">
        <v>326</v>
      </c>
      <c r="K363" t="s">
        <v>30</v>
      </c>
      <c r="L363" t="s">
        <v>30</v>
      </c>
      <c r="N363" t="s">
        <v>1437</v>
      </c>
      <c r="O363" t="s">
        <v>1461</v>
      </c>
    </row>
    <row r="364" spans="1:15" x14ac:dyDescent="0.25">
      <c r="A364">
        <v>1983</v>
      </c>
      <c r="B364" t="s">
        <v>1439</v>
      </c>
      <c r="C364" t="s">
        <v>730</v>
      </c>
      <c r="D364" t="s">
        <v>1436</v>
      </c>
      <c r="E364">
        <v>9</v>
      </c>
      <c r="F364">
        <v>7</v>
      </c>
      <c r="G364">
        <v>0</v>
      </c>
      <c r="H364">
        <v>0.56299999999999994</v>
      </c>
      <c r="I364">
        <v>412</v>
      </c>
      <c r="J364">
        <v>402</v>
      </c>
      <c r="K364" t="s">
        <v>30</v>
      </c>
      <c r="N364" t="s">
        <v>1467</v>
      </c>
      <c r="O364" t="s">
        <v>1436</v>
      </c>
    </row>
    <row r="365" spans="1:15" x14ac:dyDescent="0.25">
      <c r="A365">
        <v>1983</v>
      </c>
      <c r="B365" t="s">
        <v>1439</v>
      </c>
      <c r="C365" t="s">
        <v>730</v>
      </c>
      <c r="D365" t="s">
        <v>1445</v>
      </c>
      <c r="E365">
        <v>8</v>
      </c>
      <c r="F365">
        <v>8</v>
      </c>
      <c r="G365">
        <v>0</v>
      </c>
      <c r="H365">
        <v>0.5</v>
      </c>
      <c r="I365">
        <v>425</v>
      </c>
      <c r="J365">
        <v>378</v>
      </c>
      <c r="O365" t="s">
        <v>1445</v>
      </c>
    </row>
    <row r="366" spans="1:15" x14ac:dyDescent="0.25">
      <c r="A366">
        <v>1983</v>
      </c>
      <c r="B366" t="s">
        <v>1439</v>
      </c>
      <c r="C366" t="s">
        <v>730</v>
      </c>
      <c r="D366" t="s">
        <v>1456</v>
      </c>
      <c r="E366">
        <v>8</v>
      </c>
      <c r="F366">
        <v>8</v>
      </c>
      <c r="G366">
        <v>0</v>
      </c>
      <c r="H366">
        <v>0.5</v>
      </c>
      <c r="I366">
        <v>450</v>
      </c>
      <c r="J366">
        <v>377</v>
      </c>
      <c r="K366" t="s">
        <v>30</v>
      </c>
      <c r="N366" t="s">
        <v>1466</v>
      </c>
      <c r="O366" t="s">
        <v>1455</v>
      </c>
    </row>
    <row r="367" spans="1:15" x14ac:dyDescent="0.25">
      <c r="A367">
        <v>1983</v>
      </c>
      <c r="B367" t="s">
        <v>1439</v>
      </c>
      <c r="C367" t="s">
        <v>730</v>
      </c>
      <c r="D367" t="s">
        <v>1442</v>
      </c>
      <c r="E367">
        <v>5</v>
      </c>
      <c r="F367">
        <v>11</v>
      </c>
      <c r="G367">
        <v>0</v>
      </c>
      <c r="H367">
        <v>0.313</v>
      </c>
      <c r="I367">
        <v>360</v>
      </c>
      <c r="J367">
        <v>536</v>
      </c>
      <c r="O367" t="s">
        <v>1442</v>
      </c>
    </row>
    <row r="368" spans="1:15" x14ac:dyDescent="0.25">
      <c r="A368">
        <v>1982</v>
      </c>
      <c r="B368" t="s">
        <v>1439</v>
      </c>
      <c r="C368" t="s">
        <v>729</v>
      </c>
      <c r="D368" t="s">
        <v>1449</v>
      </c>
      <c r="E368">
        <v>9</v>
      </c>
      <c r="F368">
        <v>6</v>
      </c>
      <c r="G368">
        <v>1</v>
      </c>
      <c r="H368">
        <v>0.59399999999999997</v>
      </c>
      <c r="I368">
        <v>369</v>
      </c>
      <c r="J368">
        <v>428</v>
      </c>
      <c r="K368" t="s">
        <v>30</v>
      </c>
      <c r="L368" t="s">
        <v>30</v>
      </c>
      <c r="N368" t="s">
        <v>1437</v>
      </c>
      <c r="O368" t="s">
        <v>1449</v>
      </c>
    </row>
    <row r="369" spans="1:15" x14ac:dyDescent="0.25">
      <c r="A369">
        <v>1982</v>
      </c>
      <c r="B369" t="s">
        <v>1439</v>
      </c>
      <c r="C369" t="s">
        <v>729</v>
      </c>
      <c r="D369" t="s">
        <v>1457</v>
      </c>
      <c r="E369">
        <v>8</v>
      </c>
      <c r="F369">
        <v>7</v>
      </c>
      <c r="G369">
        <v>1</v>
      </c>
      <c r="H369">
        <v>0.53100000000000003</v>
      </c>
      <c r="I369">
        <v>396</v>
      </c>
      <c r="J369">
        <v>401</v>
      </c>
      <c r="K369" t="s">
        <v>30</v>
      </c>
      <c r="N369" t="s">
        <v>1466</v>
      </c>
      <c r="O369" t="s">
        <v>1457</v>
      </c>
    </row>
    <row r="370" spans="1:15" x14ac:dyDescent="0.25">
      <c r="A370">
        <v>1982</v>
      </c>
      <c r="B370" t="s">
        <v>1439</v>
      </c>
      <c r="C370" t="s">
        <v>729</v>
      </c>
      <c r="D370" t="s">
        <v>1451</v>
      </c>
      <c r="E370">
        <v>5</v>
      </c>
      <c r="F370">
        <v>11</v>
      </c>
      <c r="G370">
        <v>0</v>
      </c>
      <c r="H370">
        <v>0.313</v>
      </c>
      <c r="I370">
        <v>426</v>
      </c>
      <c r="J370">
        <v>630</v>
      </c>
      <c r="K370" t="s">
        <v>30</v>
      </c>
      <c r="N370" t="s">
        <v>1467</v>
      </c>
      <c r="O370" t="s">
        <v>1451</v>
      </c>
    </row>
    <row r="371" spans="1:15" x14ac:dyDescent="0.25">
      <c r="A371">
        <v>1982</v>
      </c>
      <c r="B371" t="s">
        <v>1439</v>
      </c>
      <c r="C371" t="s">
        <v>729</v>
      </c>
      <c r="D371" t="s">
        <v>1468</v>
      </c>
      <c r="E371">
        <v>2</v>
      </c>
      <c r="F371">
        <v>14</v>
      </c>
      <c r="G371">
        <v>0</v>
      </c>
      <c r="H371">
        <v>0.125</v>
      </c>
      <c r="I371">
        <v>267</v>
      </c>
      <c r="J371">
        <v>502</v>
      </c>
      <c r="O371" t="s">
        <v>1452</v>
      </c>
    </row>
    <row r="372" spans="1:15" x14ac:dyDescent="0.25">
      <c r="A372">
        <v>1982</v>
      </c>
      <c r="B372" t="s">
        <v>1439</v>
      </c>
      <c r="C372" t="s">
        <v>730</v>
      </c>
      <c r="D372" t="s">
        <v>1456</v>
      </c>
      <c r="E372">
        <v>11</v>
      </c>
      <c r="F372">
        <v>5</v>
      </c>
      <c r="G372">
        <v>0</v>
      </c>
      <c r="H372">
        <v>0.68799999999999994</v>
      </c>
      <c r="I372">
        <v>544</v>
      </c>
      <c r="J372">
        <v>323</v>
      </c>
      <c r="K372" t="s">
        <v>30</v>
      </c>
      <c r="L372" t="s">
        <v>30</v>
      </c>
      <c r="M372" s="1" t="s">
        <v>30</v>
      </c>
      <c r="N372" t="s">
        <v>1450</v>
      </c>
      <c r="O372" t="s">
        <v>1455</v>
      </c>
    </row>
    <row r="373" spans="1:15" x14ac:dyDescent="0.25">
      <c r="A373">
        <v>1982</v>
      </c>
      <c r="B373" t="s">
        <v>1439</v>
      </c>
      <c r="C373" t="s">
        <v>730</v>
      </c>
      <c r="D373" t="s">
        <v>1436</v>
      </c>
      <c r="E373">
        <v>11</v>
      </c>
      <c r="F373">
        <v>5</v>
      </c>
      <c r="G373">
        <v>0</v>
      </c>
      <c r="H373">
        <v>0.68799999999999994</v>
      </c>
      <c r="I373">
        <v>444</v>
      </c>
      <c r="J373">
        <v>352</v>
      </c>
      <c r="K373" t="s">
        <v>30</v>
      </c>
      <c r="N373" t="s">
        <v>1467</v>
      </c>
      <c r="O373" t="s">
        <v>1436</v>
      </c>
    </row>
    <row r="374" spans="1:15" x14ac:dyDescent="0.25">
      <c r="A374">
        <v>1982</v>
      </c>
      <c r="B374" t="s">
        <v>1439</v>
      </c>
      <c r="C374" t="s">
        <v>730</v>
      </c>
      <c r="D374" t="s">
        <v>1445</v>
      </c>
      <c r="E374">
        <v>9</v>
      </c>
      <c r="F374">
        <v>6</v>
      </c>
      <c r="G374">
        <v>1</v>
      </c>
      <c r="H374">
        <v>0.59399999999999997</v>
      </c>
      <c r="I374">
        <v>403</v>
      </c>
      <c r="J374">
        <v>440</v>
      </c>
      <c r="K374" t="s">
        <v>30</v>
      </c>
      <c r="N374" t="s">
        <v>1466</v>
      </c>
      <c r="O374" t="s">
        <v>1445</v>
      </c>
    </row>
    <row r="375" spans="1:15" x14ac:dyDescent="0.25">
      <c r="A375">
        <v>1982</v>
      </c>
      <c r="B375" t="s">
        <v>1439</v>
      </c>
      <c r="C375" t="s">
        <v>730</v>
      </c>
      <c r="D375" t="s">
        <v>1461</v>
      </c>
      <c r="E375">
        <v>9</v>
      </c>
      <c r="F375">
        <v>7</v>
      </c>
      <c r="G375">
        <v>0</v>
      </c>
      <c r="H375">
        <v>0.56299999999999994</v>
      </c>
      <c r="I375">
        <v>449</v>
      </c>
      <c r="J375">
        <v>390</v>
      </c>
      <c r="O375" t="s">
        <v>1461</v>
      </c>
    </row>
    <row r="376" spans="1:15" x14ac:dyDescent="0.25">
      <c r="A376">
        <v>1982</v>
      </c>
      <c r="B376" t="s">
        <v>1439</v>
      </c>
      <c r="C376" t="s">
        <v>730</v>
      </c>
      <c r="D376" t="s">
        <v>1442</v>
      </c>
      <c r="E376">
        <v>6</v>
      </c>
      <c r="F376">
        <v>9</v>
      </c>
      <c r="G376">
        <v>1</v>
      </c>
      <c r="H376">
        <v>0.40600000000000003</v>
      </c>
      <c r="I376">
        <v>427</v>
      </c>
      <c r="J376">
        <v>436</v>
      </c>
      <c r="O376" t="s">
        <v>1442</v>
      </c>
    </row>
    <row r="377" spans="1:15" x14ac:dyDescent="0.25">
      <c r="A377">
        <v>1981</v>
      </c>
      <c r="B377" t="s">
        <v>1439</v>
      </c>
      <c r="C377" t="s">
        <v>729</v>
      </c>
      <c r="D377" t="s">
        <v>1457</v>
      </c>
      <c r="E377">
        <v>11</v>
      </c>
      <c r="F377">
        <v>4</v>
      </c>
      <c r="G377">
        <v>1</v>
      </c>
      <c r="H377">
        <v>0.71899999999999997</v>
      </c>
      <c r="I377">
        <v>414</v>
      </c>
      <c r="J377">
        <v>335</v>
      </c>
      <c r="K377" t="s">
        <v>30</v>
      </c>
      <c r="N377" t="s">
        <v>1467</v>
      </c>
      <c r="O377" t="s">
        <v>1457</v>
      </c>
    </row>
    <row r="378" spans="1:15" x14ac:dyDescent="0.25">
      <c r="A378">
        <v>1981</v>
      </c>
      <c r="B378" t="s">
        <v>1439</v>
      </c>
      <c r="C378" t="s">
        <v>729</v>
      </c>
      <c r="D378" t="s">
        <v>1451</v>
      </c>
      <c r="E378">
        <v>5</v>
      </c>
      <c r="F378">
        <v>11</v>
      </c>
      <c r="G378">
        <v>0</v>
      </c>
      <c r="H378">
        <v>0.313</v>
      </c>
      <c r="I378">
        <v>278</v>
      </c>
      <c r="J378">
        <v>618</v>
      </c>
      <c r="K378" t="s">
        <v>30</v>
      </c>
      <c r="L378" t="s">
        <v>30</v>
      </c>
      <c r="N378" t="s">
        <v>1437</v>
      </c>
      <c r="O378" t="s">
        <v>1451</v>
      </c>
    </row>
    <row r="379" spans="1:15" x14ac:dyDescent="0.25">
      <c r="A379">
        <v>1981</v>
      </c>
      <c r="B379" t="s">
        <v>1439</v>
      </c>
      <c r="C379" t="s">
        <v>729</v>
      </c>
      <c r="D379" t="s">
        <v>1452</v>
      </c>
      <c r="E379">
        <v>3</v>
      </c>
      <c r="F379">
        <v>13</v>
      </c>
      <c r="G379">
        <v>0</v>
      </c>
      <c r="H379">
        <v>0.188</v>
      </c>
      <c r="I379">
        <v>267</v>
      </c>
      <c r="J379">
        <v>518</v>
      </c>
      <c r="K379" t="s">
        <v>30</v>
      </c>
      <c r="N379" t="s">
        <v>1466</v>
      </c>
      <c r="O379" t="s">
        <v>1452</v>
      </c>
    </row>
    <row r="380" spans="1:15" x14ac:dyDescent="0.25">
      <c r="A380">
        <v>1981</v>
      </c>
      <c r="B380" t="s">
        <v>1439</v>
      </c>
      <c r="C380" t="s">
        <v>729</v>
      </c>
      <c r="D380" t="s">
        <v>1449</v>
      </c>
      <c r="E380">
        <v>2</v>
      </c>
      <c r="F380">
        <v>14</v>
      </c>
      <c r="G380">
        <v>0</v>
      </c>
      <c r="H380">
        <v>0.125</v>
      </c>
      <c r="I380">
        <v>571</v>
      </c>
      <c r="J380">
        <v>326</v>
      </c>
      <c r="O380" t="s">
        <v>1449</v>
      </c>
    </row>
    <row r="381" spans="1:15" x14ac:dyDescent="0.25">
      <c r="A381">
        <v>1981</v>
      </c>
      <c r="B381" t="s">
        <v>1439</v>
      </c>
      <c r="C381" t="s">
        <v>730</v>
      </c>
      <c r="D381" t="s">
        <v>1456</v>
      </c>
      <c r="E381">
        <v>14</v>
      </c>
      <c r="F381">
        <v>1</v>
      </c>
      <c r="G381">
        <v>1</v>
      </c>
      <c r="H381">
        <v>0.90600000000000003</v>
      </c>
      <c r="I381">
        <v>576</v>
      </c>
      <c r="J381">
        <v>277</v>
      </c>
      <c r="K381" t="s">
        <v>30</v>
      </c>
      <c r="L381" t="s">
        <v>30</v>
      </c>
      <c r="M381" s="1" t="s">
        <v>30</v>
      </c>
      <c r="N381" t="s">
        <v>1450</v>
      </c>
      <c r="O381" t="s">
        <v>1455</v>
      </c>
    </row>
    <row r="382" spans="1:15" x14ac:dyDescent="0.25">
      <c r="A382">
        <v>1981</v>
      </c>
      <c r="B382" t="s">
        <v>1439</v>
      </c>
      <c r="C382" t="s">
        <v>730</v>
      </c>
      <c r="D382" t="s">
        <v>1436</v>
      </c>
      <c r="E382">
        <v>11</v>
      </c>
      <c r="F382">
        <v>5</v>
      </c>
      <c r="G382">
        <v>0</v>
      </c>
      <c r="H382">
        <v>0.68799999999999994</v>
      </c>
      <c r="I382">
        <v>517</v>
      </c>
      <c r="J382">
        <v>299</v>
      </c>
      <c r="K382" t="s">
        <v>30</v>
      </c>
      <c r="N382" t="s">
        <v>1466</v>
      </c>
      <c r="O382" t="s">
        <v>1436</v>
      </c>
    </row>
    <row r="383" spans="1:15" x14ac:dyDescent="0.25">
      <c r="A383">
        <v>1981</v>
      </c>
      <c r="B383" t="s">
        <v>1439</v>
      </c>
      <c r="C383" t="s">
        <v>730</v>
      </c>
      <c r="D383" t="s">
        <v>1461</v>
      </c>
      <c r="E383">
        <v>10</v>
      </c>
      <c r="F383">
        <v>6</v>
      </c>
      <c r="G383">
        <v>0</v>
      </c>
      <c r="H383">
        <v>0.625</v>
      </c>
      <c r="I383">
        <v>438</v>
      </c>
      <c r="J383">
        <v>377</v>
      </c>
      <c r="K383" t="s">
        <v>30</v>
      </c>
      <c r="N383" t="s">
        <v>1467</v>
      </c>
      <c r="O383" t="s">
        <v>1461</v>
      </c>
    </row>
    <row r="384" spans="1:15" x14ac:dyDescent="0.25">
      <c r="A384">
        <v>1981</v>
      </c>
      <c r="B384" t="s">
        <v>1439</v>
      </c>
      <c r="C384" t="s">
        <v>730</v>
      </c>
      <c r="D384" t="s">
        <v>1442</v>
      </c>
      <c r="E384">
        <v>9</v>
      </c>
      <c r="F384">
        <v>7</v>
      </c>
      <c r="G384">
        <v>0</v>
      </c>
      <c r="H384">
        <v>0.56299999999999994</v>
      </c>
      <c r="I384">
        <v>431</v>
      </c>
      <c r="J384">
        <v>371</v>
      </c>
      <c r="O384" t="s">
        <v>1442</v>
      </c>
    </row>
    <row r="385" spans="1:15" x14ac:dyDescent="0.25">
      <c r="A385">
        <v>1981</v>
      </c>
      <c r="B385" t="s">
        <v>1439</v>
      </c>
      <c r="C385" t="s">
        <v>730</v>
      </c>
      <c r="D385" t="s">
        <v>1445</v>
      </c>
      <c r="E385">
        <v>6</v>
      </c>
      <c r="F385">
        <v>10</v>
      </c>
      <c r="G385">
        <v>0</v>
      </c>
      <c r="H385">
        <v>0.375</v>
      </c>
      <c r="I385">
        <v>306</v>
      </c>
      <c r="J385">
        <v>367</v>
      </c>
      <c r="O385" t="s">
        <v>1445</v>
      </c>
    </row>
    <row r="386" spans="1:15" x14ac:dyDescent="0.25">
      <c r="A386">
        <v>1980</v>
      </c>
      <c r="B386" t="s">
        <v>1439</v>
      </c>
      <c r="C386" t="s">
        <v>729</v>
      </c>
      <c r="D386" t="s">
        <v>1457</v>
      </c>
      <c r="E386">
        <v>8</v>
      </c>
      <c r="F386">
        <v>7</v>
      </c>
      <c r="G386">
        <v>1</v>
      </c>
      <c r="H386">
        <v>0.53100000000000003</v>
      </c>
      <c r="I386">
        <v>332</v>
      </c>
      <c r="J386">
        <v>377</v>
      </c>
      <c r="K386" t="s">
        <v>30</v>
      </c>
      <c r="L386" t="s">
        <v>30</v>
      </c>
      <c r="N386" t="s">
        <v>1437</v>
      </c>
      <c r="O386" t="s">
        <v>1457</v>
      </c>
    </row>
    <row r="387" spans="1:15" x14ac:dyDescent="0.25">
      <c r="A387">
        <v>1980</v>
      </c>
      <c r="B387" t="s">
        <v>1439</v>
      </c>
      <c r="C387" t="s">
        <v>729</v>
      </c>
      <c r="D387" t="s">
        <v>1452</v>
      </c>
      <c r="E387">
        <v>8</v>
      </c>
      <c r="F387">
        <v>8</v>
      </c>
      <c r="G387">
        <v>0</v>
      </c>
      <c r="H387">
        <v>0.5</v>
      </c>
      <c r="I387">
        <v>356</v>
      </c>
      <c r="J387">
        <v>375</v>
      </c>
      <c r="K387" t="s">
        <v>30</v>
      </c>
      <c r="N387" t="s">
        <v>1467</v>
      </c>
      <c r="O387" t="s">
        <v>1452</v>
      </c>
    </row>
    <row r="388" spans="1:15" x14ac:dyDescent="0.25">
      <c r="A388">
        <v>1980</v>
      </c>
      <c r="B388" t="s">
        <v>1439</v>
      </c>
      <c r="C388" t="s">
        <v>729</v>
      </c>
      <c r="D388" t="s">
        <v>1451</v>
      </c>
      <c r="E388">
        <v>7</v>
      </c>
      <c r="F388">
        <v>9</v>
      </c>
      <c r="G388">
        <v>0</v>
      </c>
      <c r="H388">
        <v>0.438</v>
      </c>
      <c r="I388">
        <v>377</v>
      </c>
      <c r="J388">
        <v>598</v>
      </c>
      <c r="K388" t="s">
        <v>30</v>
      </c>
      <c r="N388" t="s">
        <v>1466</v>
      </c>
      <c r="O388" t="s">
        <v>1451</v>
      </c>
    </row>
    <row r="389" spans="1:15" x14ac:dyDescent="0.25">
      <c r="A389">
        <v>1980</v>
      </c>
      <c r="B389" t="s">
        <v>1439</v>
      </c>
      <c r="C389" t="s">
        <v>729</v>
      </c>
      <c r="D389" t="s">
        <v>1449</v>
      </c>
      <c r="E389">
        <v>6</v>
      </c>
      <c r="F389">
        <v>10</v>
      </c>
      <c r="G389">
        <v>0</v>
      </c>
      <c r="H389">
        <v>0.375</v>
      </c>
      <c r="I389">
        <v>484</v>
      </c>
      <c r="J389">
        <v>427</v>
      </c>
      <c r="O389" t="s">
        <v>1449</v>
      </c>
    </row>
    <row r="390" spans="1:15" x14ac:dyDescent="0.25">
      <c r="A390">
        <v>1980</v>
      </c>
      <c r="B390" t="s">
        <v>1439</v>
      </c>
      <c r="C390" t="s">
        <v>730</v>
      </c>
      <c r="D390" t="s">
        <v>1456</v>
      </c>
      <c r="E390">
        <v>13</v>
      </c>
      <c r="F390">
        <v>3</v>
      </c>
      <c r="G390">
        <v>0</v>
      </c>
      <c r="H390">
        <v>0.81299999999999994</v>
      </c>
      <c r="I390">
        <v>505</v>
      </c>
      <c r="J390">
        <v>281</v>
      </c>
      <c r="K390" t="s">
        <v>30</v>
      </c>
      <c r="L390" t="s">
        <v>30</v>
      </c>
      <c r="M390" s="1" t="s">
        <v>30</v>
      </c>
      <c r="N390" t="s">
        <v>1450</v>
      </c>
      <c r="O390" t="s">
        <v>1455</v>
      </c>
    </row>
    <row r="391" spans="1:15" x14ac:dyDescent="0.25">
      <c r="A391">
        <v>1980</v>
      </c>
      <c r="B391" t="s">
        <v>1439</v>
      </c>
      <c r="C391" t="s">
        <v>730</v>
      </c>
      <c r="D391" t="s">
        <v>1436</v>
      </c>
      <c r="E391">
        <v>10</v>
      </c>
      <c r="F391">
        <v>6</v>
      </c>
      <c r="G391">
        <v>0</v>
      </c>
      <c r="H391">
        <v>0.625</v>
      </c>
      <c r="I391">
        <v>394</v>
      </c>
      <c r="J391">
        <v>387</v>
      </c>
      <c r="K391" t="s">
        <v>30</v>
      </c>
      <c r="N391" t="s">
        <v>1467</v>
      </c>
      <c r="O391" t="s">
        <v>1436</v>
      </c>
    </row>
    <row r="392" spans="1:15" x14ac:dyDescent="0.25">
      <c r="A392">
        <v>1980</v>
      </c>
      <c r="B392" t="s">
        <v>1439</v>
      </c>
      <c r="C392" t="s">
        <v>730</v>
      </c>
      <c r="D392" t="s">
        <v>1445</v>
      </c>
      <c r="E392">
        <v>9</v>
      </c>
      <c r="F392">
        <v>7</v>
      </c>
      <c r="G392">
        <v>0</v>
      </c>
      <c r="H392">
        <v>0.56299999999999994</v>
      </c>
      <c r="I392">
        <v>407</v>
      </c>
      <c r="J392">
        <v>355</v>
      </c>
      <c r="K392" t="s">
        <v>30</v>
      </c>
      <c r="N392" t="s">
        <v>1466</v>
      </c>
      <c r="O392" t="s">
        <v>1445</v>
      </c>
    </row>
    <row r="393" spans="1:15" x14ac:dyDescent="0.25">
      <c r="A393">
        <v>1980</v>
      </c>
      <c r="B393" t="s">
        <v>1439</v>
      </c>
      <c r="C393" t="s">
        <v>730</v>
      </c>
      <c r="D393" t="s">
        <v>1461</v>
      </c>
      <c r="E393">
        <v>8</v>
      </c>
      <c r="F393">
        <v>7</v>
      </c>
      <c r="G393">
        <v>1</v>
      </c>
      <c r="H393">
        <v>0.53100000000000003</v>
      </c>
      <c r="I393">
        <v>381</v>
      </c>
      <c r="J393">
        <v>351</v>
      </c>
      <c r="O393" t="s">
        <v>1461</v>
      </c>
    </row>
    <row r="394" spans="1:15" x14ac:dyDescent="0.25">
      <c r="A394">
        <v>1980</v>
      </c>
      <c r="B394" t="s">
        <v>1439</v>
      </c>
      <c r="C394" t="s">
        <v>730</v>
      </c>
      <c r="D394" t="s">
        <v>1442</v>
      </c>
      <c r="E394">
        <v>2</v>
      </c>
      <c r="F394">
        <v>14</v>
      </c>
      <c r="G394">
        <v>0</v>
      </c>
      <c r="H394">
        <v>0.125</v>
      </c>
      <c r="I394">
        <v>284</v>
      </c>
      <c r="J394">
        <v>469</v>
      </c>
      <c r="O394" t="s">
        <v>1442</v>
      </c>
    </row>
    <row r="395" spans="1:15" x14ac:dyDescent="0.25">
      <c r="A395">
        <v>1979</v>
      </c>
      <c r="B395" t="s">
        <v>1439</v>
      </c>
      <c r="C395" t="s">
        <v>1462</v>
      </c>
      <c r="D395" t="s">
        <v>1452</v>
      </c>
      <c r="E395">
        <v>11</v>
      </c>
      <c r="F395">
        <v>4</v>
      </c>
      <c r="G395">
        <v>1</v>
      </c>
      <c r="H395">
        <v>0.71899999999999997</v>
      </c>
      <c r="I395">
        <v>351</v>
      </c>
      <c r="J395">
        <v>284</v>
      </c>
      <c r="K395" t="s">
        <v>30</v>
      </c>
      <c r="L395" t="s">
        <v>30</v>
      </c>
      <c r="N395" t="s">
        <v>1437</v>
      </c>
      <c r="O395" t="s">
        <v>1452</v>
      </c>
    </row>
    <row r="396" spans="1:15" x14ac:dyDescent="0.25">
      <c r="A396">
        <v>1979</v>
      </c>
      <c r="B396" t="s">
        <v>1439</v>
      </c>
      <c r="C396" t="s">
        <v>1462</v>
      </c>
      <c r="D396" t="s">
        <v>1451</v>
      </c>
      <c r="E396">
        <v>8</v>
      </c>
      <c r="F396">
        <v>6</v>
      </c>
      <c r="G396">
        <v>2</v>
      </c>
      <c r="H396">
        <v>0.56299999999999994</v>
      </c>
      <c r="I396">
        <v>349</v>
      </c>
      <c r="J396">
        <v>315</v>
      </c>
      <c r="K396" t="s">
        <v>30</v>
      </c>
      <c r="N396" t="s">
        <v>1467</v>
      </c>
      <c r="O396" t="s">
        <v>1451</v>
      </c>
    </row>
    <row r="397" spans="1:15" x14ac:dyDescent="0.25">
      <c r="A397">
        <v>1979</v>
      </c>
      <c r="B397" t="s">
        <v>1439</v>
      </c>
      <c r="C397" t="s">
        <v>1462</v>
      </c>
      <c r="D397" t="s">
        <v>1457</v>
      </c>
      <c r="E397">
        <v>6</v>
      </c>
      <c r="F397">
        <v>10</v>
      </c>
      <c r="G397">
        <v>0</v>
      </c>
      <c r="H397">
        <v>0.375</v>
      </c>
      <c r="I397">
        <v>280</v>
      </c>
      <c r="J397">
        <v>338</v>
      </c>
      <c r="K397" t="s">
        <v>30</v>
      </c>
      <c r="N397" t="s">
        <v>1466</v>
      </c>
      <c r="O397" t="s">
        <v>1457</v>
      </c>
    </row>
    <row r="398" spans="1:15" x14ac:dyDescent="0.25">
      <c r="A398">
        <v>1979</v>
      </c>
      <c r="B398" t="s">
        <v>1439</v>
      </c>
      <c r="C398" t="s">
        <v>1462</v>
      </c>
      <c r="D398" t="s">
        <v>1449</v>
      </c>
      <c r="E398">
        <v>5</v>
      </c>
      <c r="F398">
        <v>11</v>
      </c>
      <c r="G398">
        <v>0</v>
      </c>
      <c r="H398">
        <v>0.313</v>
      </c>
      <c r="I398">
        <v>234</v>
      </c>
      <c r="J398">
        <v>352</v>
      </c>
      <c r="O398" t="s">
        <v>1449</v>
      </c>
    </row>
    <row r="399" spans="1:15" x14ac:dyDescent="0.25">
      <c r="A399">
        <v>1979</v>
      </c>
      <c r="B399" t="s">
        <v>1439</v>
      </c>
      <c r="C399" t="s">
        <v>1465</v>
      </c>
      <c r="D399" t="s">
        <v>1456</v>
      </c>
      <c r="E399">
        <v>12</v>
      </c>
      <c r="F399">
        <v>2</v>
      </c>
      <c r="G399">
        <v>2</v>
      </c>
      <c r="H399">
        <v>0.81299999999999994</v>
      </c>
      <c r="I399">
        <v>495</v>
      </c>
      <c r="J399">
        <v>219</v>
      </c>
      <c r="K399" t="s">
        <v>30</v>
      </c>
      <c r="L399" t="s">
        <v>30</v>
      </c>
      <c r="M399" s="1" t="s">
        <v>30</v>
      </c>
      <c r="N399" t="s">
        <v>1450</v>
      </c>
      <c r="O399" t="s">
        <v>1455</v>
      </c>
    </row>
    <row r="400" spans="1:15" x14ac:dyDescent="0.25">
      <c r="A400">
        <v>1979</v>
      </c>
      <c r="B400" t="s">
        <v>1439</v>
      </c>
      <c r="C400" t="s">
        <v>1465</v>
      </c>
      <c r="D400" t="s">
        <v>1445</v>
      </c>
      <c r="E400">
        <v>12</v>
      </c>
      <c r="F400">
        <v>4</v>
      </c>
      <c r="G400">
        <v>0</v>
      </c>
      <c r="H400">
        <v>0.75</v>
      </c>
      <c r="I400">
        <v>382</v>
      </c>
      <c r="J400">
        <v>278</v>
      </c>
      <c r="K400" t="s">
        <v>30</v>
      </c>
      <c r="N400" t="s">
        <v>1467</v>
      </c>
      <c r="O400" t="s">
        <v>1445</v>
      </c>
    </row>
    <row r="401" spans="1:15" x14ac:dyDescent="0.25">
      <c r="A401">
        <v>1979</v>
      </c>
      <c r="B401" t="s">
        <v>1439</v>
      </c>
      <c r="C401" t="s">
        <v>1465</v>
      </c>
      <c r="D401" t="s">
        <v>1461</v>
      </c>
      <c r="E401">
        <v>9</v>
      </c>
      <c r="F401">
        <v>6</v>
      </c>
      <c r="G401">
        <v>1</v>
      </c>
      <c r="H401">
        <v>0.59399999999999997</v>
      </c>
      <c r="I401">
        <v>328</v>
      </c>
      <c r="J401">
        <v>333</v>
      </c>
      <c r="K401" t="s">
        <v>30</v>
      </c>
      <c r="N401" t="s">
        <v>1466</v>
      </c>
      <c r="O401" t="s">
        <v>1461</v>
      </c>
    </row>
    <row r="402" spans="1:15" x14ac:dyDescent="0.25">
      <c r="A402">
        <v>1979</v>
      </c>
      <c r="B402" t="s">
        <v>1439</v>
      </c>
      <c r="C402" t="s">
        <v>1465</v>
      </c>
      <c r="D402" t="s">
        <v>1436</v>
      </c>
      <c r="E402">
        <v>4</v>
      </c>
      <c r="F402">
        <v>12</v>
      </c>
      <c r="G402">
        <v>0</v>
      </c>
      <c r="H402">
        <v>0.25</v>
      </c>
      <c r="I402">
        <v>283</v>
      </c>
      <c r="J402">
        <v>340</v>
      </c>
      <c r="O402" t="s">
        <v>1436</v>
      </c>
    </row>
    <row r="403" spans="1:15" x14ac:dyDescent="0.25">
      <c r="A403">
        <v>1979</v>
      </c>
      <c r="B403" t="s">
        <v>1439</v>
      </c>
      <c r="C403" t="s">
        <v>1465</v>
      </c>
      <c r="D403" t="s">
        <v>1442</v>
      </c>
      <c r="E403">
        <v>2</v>
      </c>
      <c r="F403">
        <v>14</v>
      </c>
      <c r="G403">
        <v>0</v>
      </c>
      <c r="H403">
        <v>0.125</v>
      </c>
      <c r="I403">
        <v>194</v>
      </c>
      <c r="J403">
        <v>437</v>
      </c>
      <c r="O403" t="s">
        <v>1442</v>
      </c>
    </row>
    <row r="404" spans="1:15" x14ac:dyDescent="0.25">
      <c r="A404">
        <v>1978</v>
      </c>
      <c r="B404" t="s">
        <v>1439</v>
      </c>
      <c r="C404" t="s">
        <v>1462</v>
      </c>
      <c r="D404" t="s">
        <v>1451</v>
      </c>
      <c r="E404">
        <v>11</v>
      </c>
      <c r="F404">
        <v>5</v>
      </c>
      <c r="G404">
        <v>0</v>
      </c>
      <c r="H404">
        <v>0.68799999999999994</v>
      </c>
      <c r="I404">
        <v>395</v>
      </c>
      <c r="J404">
        <v>261</v>
      </c>
      <c r="K404" t="s">
        <v>30</v>
      </c>
      <c r="N404" t="s">
        <v>1467</v>
      </c>
      <c r="O404" t="s">
        <v>1451</v>
      </c>
    </row>
    <row r="405" spans="1:15" x14ac:dyDescent="0.25">
      <c r="A405">
        <v>1978</v>
      </c>
      <c r="B405" t="s">
        <v>1439</v>
      </c>
      <c r="C405" t="s">
        <v>1462</v>
      </c>
      <c r="D405" t="s">
        <v>1452</v>
      </c>
      <c r="E405">
        <v>8</v>
      </c>
      <c r="F405">
        <v>7</v>
      </c>
      <c r="G405">
        <v>1</v>
      </c>
      <c r="H405">
        <v>0.53100000000000003</v>
      </c>
      <c r="I405">
        <v>331</v>
      </c>
      <c r="J405">
        <v>295</v>
      </c>
      <c r="K405" t="s">
        <v>30</v>
      </c>
      <c r="L405" t="s">
        <v>30</v>
      </c>
      <c r="N405" t="s">
        <v>1437</v>
      </c>
      <c r="O405" t="s">
        <v>1452</v>
      </c>
    </row>
    <row r="406" spans="1:15" x14ac:dyDescent="0.25">
      <c r="A406">
        <v>1978</v>
      </c>
      <c r="B406" t="s">
        <v>1439</v>
      </c>
      <c r="C406" t="s">
        <v>1462</v>
      </c>
      <c r="D406" t="s">
        <v>1457</v>
      </c>
      <c r="E406">
        <v>5</v>
      </c>
      <c r="F406">
        <v>10</v>
      </c>
      <c r="G406">
        <v>1</v>
      </c>
      <c r="H406">
        <v>0.34399999999999997</v>
      </c>
      <c r="I406">
        <v>225</v>
      </c>
      <c r="J406">
        <v>403</v>
      </c>
      <c r="K406" t="s">
        <v>30</v>
      </c>
      <c r="N406" t="s">
        <v>1466</v>
      </c>
      <c r="O406" t="s">
        <v>1457</v>
      </c>
    </row>
    <row r="407" spans="1:15" x14ac:dyDescent="0.25">
      <c r="A407">
        <v>1978</v>
      </c>
      <c r="B407" t="s">
        <v>1439</v>
      </c>
      <c r="C407" t="s">
        <v>1462</v>
      </c>
      <c r="D407" t="s">
        <v>1449</v>
      </c>
      <c r="E407">
        <v>4</v>
      </c>
      <c r="F407">
        <v>12</v>
      </c>
      <c r="G407">
        <v>0</v>
      </c>
      <c r="H407">
        <v>0.25</v>
      </c>
      <c r="I407">
        <v>234</v>
      </c>
      <c r="J407">
        <v>389</v>
      </c>
      <c r="O407" t="s">
        <v>1449</v>
      </c>
    </row>
    <row r="408" spans="1:15" x14ac:dyDescent="0.25">
      <c r="A408">
        <v>1978</v>
      </c>
      <c r="B408" t="s">
        <v>1439</v>
      </c>
      <c r="C408" t="s">
        <v>1465</v>
      </c>
      <c r="D408" t="s">
        <v>1456</v>
      </c>
      <c r="E408">
        <v>10</v>
      </c>
      <c r="F408">
        <v>4</v>
      </c>
      <c r="G408">
        <v>2</v>
      </c>
      <c r="H408">
        <v>0.68799999999999994</v>
      </c>
      <c r="I408">
        <v>452</v>
      </c>
      <c r="J408">
        <v>301</v>
      </c>
      <c r="K408" t="s">
        <v>30</v>
      </c>
      <c r="L408" t="s">
        <v>30</v>
      </c>
      <c r="M408" s="1" t="s">
        <v>30</v>
      </c>
      <c r="N408" t="s">
        <v>1450</v>
      </c>
      <c r="O408" t="s">
        <v>1455</v>
      </c>
    </row>
    <row r="409" spans="1:15" x14ac:dyDescent="0.25">
      <c r="A409">
        <v>1978</v>
      </c>
      <c r="B409" t="s">
        <v>1439</v>
      </c>
      <c r="C409" t="s">
        <v>1465</v>
      </c>
      <c r="D409" t="s">
        <v>1445</v>
      </c>
      <c r="E409">
        <v>9</v>
      </c>
      <c r="F409">
        <v>4</v>
      </c>
      <c r="G409">
        <v>3</v>
      </c>
      <c r="H409">
        <v>0.65600000000000003</v>
      </c>
      <c r="I409">
        <v>381</v>
      </c>
      <c r="J409">
        <v>311</v>
      </c>
      <c r="K409" t="s">
        <v>30</v>
      </c>
      <c r="N409" t="s">
        <v>1467</v>
      </c>
      <c r="O409" t="s">
        <v>1445</v>
      </c>
    </row>
    <row r="410" spans="1:15" x14ac:dyDescent="0.25">
      <c r="A410">
        <v>1978</v>
      </c>
      <c r="B410" t="s">
        <v>1439</v>
      </c>
      <c r="C410" t="s">
        <v>1465</v>
      </c>
      <c r="D410" t="s">
        <v>1436</v>
      </c>
      <c r="E410">
        <v>9</v>
      </c>
      <c r="F410">
        <v>7</v>
      </c>
      <c r="G410">
        <v>0</v>
      </c>
      <c r="H410">
        <v>0.56299999999999994</v>
      </c>
      <c r="I410">
        <v>371</v>
      </c>
      <c r="J410">
        <v>351</v>
      </c>
      <c r="K410" t="s">
        <v>30</v>
      </c>
      <c r="N410" t="s">
        <v>1466</v>
      </c>
      <c r="O410" t="s">
        <v>1436</v>
      </c>
    </row>
    <row r="411" spans="1:15" x14ac:dyDescent="0.25">
      <c r="A411">
        <v>1978</v>
      </c>
      <c r="B411" t="s">
        <v>1439</v>
      </c>
      <c r="C411" t="s">
        <v>1465</v>
      </c>
      <c r="D411" t="s">
        <v>1461</v>
      </c>
      <c r="E411">
        <v>7</v>
      </c>
      <c r="F411">
        <v>7</v>
      </c>
      <c r="G411">
        <v>2</v>
      </c>
      <c r="H411">
        <v>0.5</v>
      </c>
      <c r="I411">
        <v>359</v>
      </c>
      <c r="J411">
        <v>308</v>
      </c>
      <c r="O411" t="s">
        <v>1461</v>
      </c>
    </row>
    <row r="412" spans="1:15" x14ac:dyDescent="0.25">
      <c r="A412">
        <v>1978</v>
      </c>
      <c r="B412" t="s">
        <v>1439</v>
      </c>
      <c r="C412" t="s">
        <v>1465</v>
      </c>
      <c r="D412" t="s">
        <v>1442</v>
      </c>
      <c r="E412">
        <v>4</v>
      </c>
      <c r="F412">
        <v>11</v>
      </c>
      <c r="G412">
        <v>1</v>
      </c>
      <c r="H412">
        <v>0.28100000000000003</v>
      </c>
      <c r="I412">
        <v>330</v>
      </c>
      <c r="J412">
        <v>459</v>
      </c>
      <c r="O412" t="s">
        <v>1442</v>
      </c>
    </row>
    <row r="413" spans="1:15" x14ac:dyDescent="0.25">
      <c r="A413">
        <v>1977</v>
      </c>
      <c r="B413" t="s">
        <v>1439</v>
      </c>
      <c r="C413" t="s">
        <v>1462</v>
      </c>
      <c r="D413" t="s">
        <v>1452</v>
      </c>
      <c r="E413">
        <v>11</v>
      </c>
      <c r="F413">
        <v>5</v>
      </c>
      <c r="G413">
        <v>0</v>
      </c>
      <c r="H413">
        <v>0.68799999999999994</v>
      </c>
      <c r="I413">
        <v>311</v>
      </c>
      <c r="J413">
        <v>245</v>
      </c>
      <c r="K413" t="s">
        <v>30</v>
      </c>
      <c r="L413" t="s">
        <v>30</v>
      </c>
      <c r="M413" s="1" t="s">
        <v>30</v>
      </c>
      <c r="N413" t="s">
        <v>1450</v>
      </c>
      <c r="O413" t="s">
        <v>1452</v>
      </c>
    </row>
    <row r="414" spans="1:15" x14ac:dyDescent="0.25">
      <c r="A414">
        <v>1977</v>
      </c>
      <c r="B414" t="s">
        <v>1439</v>
      </c>
      <c r="C414" t="s">
        <v>1462</v>
      </c>
      <c r="D414" t="s">
        <v>1451</v>
      </c>
      <c r="E414">
        <v>8</v>
      </c>
      <c r="F414">
        <v>8</v>
      </c>
      <c r="G414">
        <v>0</v>
      </c>
      <c r="H414">
        <v>0.5</v>
      </c>
      <c r="I414">
        <v>368</v>
      </c>
      <c r="J414">
        <v>344</v>
      </c>
      <c r="K414" t="s">
        <v>30</v>
      </c>
      <c r="N414" t="s">
        <v>1467</v>
      </c>
      <c r="O414" t="s">
        <v>1451</v>
      </c>
    </row>
    <row r="415" spans="1:15" x14ac:dyDescent="0.25">
      <c r="A415">
        <v>1977</v>
      </c>
      <c r="B415" t="s">
        <v>1439</v>
      </c>
      <c r="C415" t="s">
        <v>1462</v>
      </c>
      <c r="D415" t="s">
        <v>1449</v>
      </c>
      <c r="E415">
        <v>6</v>
      </c>
      <c r="F415">
        <v>10</v>
      </c>
      <c r="G415">
        <v>0</v>
      </c>
      <c r="H415">
        <v>0.375</v>
      </c>
      <c r="I415">
        <v>251</v>
      </c>
      <c r="J415">
        <v>266</v>
      </c>
      <c r="K415" t="s">
        <v>30</v>
      </c>
      <c r="N415" t="s">
        <v>1466</v>
      </c>
      <c r="O415" t="s">
        <v>1449</v>
      </c>
    </row>
    <row r="416" spans="1:15" x14ac:dyDescent="0.25">
      <c r="A416">
        <v>1977</v>
      </c>
      <c r="B416" t="s">
        <v>1439</v>
      </c>
      <c r="C416" t="s">
        <v>1462</v>
      </c>
      <c r="D416" t="s">
        <v>1457</v>
      </c>
      <c r="E416">
        <v>5</v>
      </c>
      <c r="F416">
        <v>11</v>
      </c>
      <c r="G416">
        <v>0</v>
      </c>
      <c r="H416">
        <v>0.313</v>
      </c>
      <c r="I416">
        <v>283</v>
      </c>
      <c r="J416">
        <v>394</v>
      </c>
      <c r="O416" t="s">
        <v>1457</v>
      </c>
    </row>
    <row r="417" spans="1:15" x14ac:dyDescent="0.25">
      <c r="A417">
        <v>1977</v>
      </c>
      <c r="B417" t="s">
        <v>1439</v>
      </c>
      <c r="C417" t="s">
        <v>1465</v>
      </c>
      <c r="D417" t="s">
        <v>1461</v>
      </c>
      <c r="E417">
        <v>10</v>
      </c>
      <c r="F417">
        <v>6</v>
      </c>
      <c r="G417">
        <v>0</v>
      </c>
      <c r="H417">
        <v>0.625</v>
      </c>
      <c r="I417">
        <v>369</v>
      </c>
      <c r="J417">
        <v>326</v>
      </c>
      <c r="K417" t="s">
        <v>30</v>
      </c>
      <c r="N417" t="s">
        <v>1467</v>
      </c>
      <c r="O417" t="s">
        <v>1461</v>
      </c>
    </row>
    <row r="418" spans="1:15" x14ac:dyDescent="0.25">
      <c r="A418">
        <v>1977</v>
      </c>
      <c r="B418" t="s">
        <v>1439</v>
      </c>
      <c r="C418" t="s">
        <v>1465</v>
      </c>
      <c r="D418" t="s">
        <v>1456</v>
      </c>
      <c r="E418">
        <v>10</v>
      </c>
      <c r="F418">
        <v>6</v>
      </c>
      <c r="G418">
        <v>0</v>
      </c>
      <c r="H418">
        <v>0.625</v>
      </c>
      <c r="I418">
        <v>412</v>
      </c>
      <c r="J418">
        <v>320</v>
      </c>
      <c r="K418" t="s">
        <v>30</v>
      </c>
      <c r="L418" t="s">
        <v>30</v>
      </c>
      <c r="N418" t="s">
        <v>1437</v>
      </c>
      <c r="O418" t="s">
        <v>1455</v>
      </c>
    </row>
    <row r="419" spans="1:15" x14ac:dyDescent="0.25">
      <c r="A419">
        <v>1977</v>
      </c>
      <c r="B419" t="s">
        <v>1439</v>
      </c>
      <c r="C419" t="s">
        <v>1465</v>
      </c>
      <c r="D419" t="s">
        <v>1436</v>
      </c>
      <c r="E419">
        <v>10</v>
      </c>
      <c r="F419">
        <v>6</v>
      </c>
      <c r="G419">
        <v>0</v>
      </c>
      <c r="H419">
        <v>0.625</v>
      </c>
      <c r="I419">
        <v>382</v>
      </c>
      <c r="J419">
        <v>336</v>
      </c>
      <c r="K419" t="s">
        <v>30</v>
      </c>
      <c r="N419" t="s">
        <v>1466</v>
      </c>
      <c r="O419" t="s">
        <v>1436</v>
      </c>
    </row>
    <row r="420" spans="1:15" x14ac:dyDescent="0.25">
      <c r="A420">
        <v>1977</v>
      </c>
      <c r="B420" t="s">
        <v>1439</v>
      </c>
      <c r="C420" t="s">
        <v>1465</v>
      </c>
      <c r="D420" t="s">
        <v>1442</v>
      </c>
      <c r="E420">
        <v>8</v>
      </c>
      <c r="F420">
        <v>8</v>
      </c>
      <c r="G420">
        <v>0</v>
      </c>
      <c r="H420">
        <v>0.5</v>
      </c>
      <c r="I420">
        <v>330</v>
      </c>
      <c r="J420">
        <v>389</v>
      </c>
      <c r="O420" t="s">
        <v>1442</v>
      </c>
    </row>
    <row r="421" spans="1:15" x14ac:dyDescent="0.25">
      <c r="A421">
        <v>1977</v>
      </c>
      <c r="B421" t="s">
        <v>1439</v>
      </c>
      <c r="C421" t="s">
        <v>1465</v>
      </c>
      <c r="D421" t="s">
        <v>1445</v>
      </c>
      <c r="E421">
        <v>4</v>
      </c>
      <c r="F421">
        <v>12</v>
      </c>
      <c r="G421">
        <v>0</v>
      </c>
      <c r="H421">
        <v>0.25</v>
      </c>
      <c r="I421">
        <v>241</v>
      </c>
      <c r="J421">
        <v>327</v>
      </c>
      <c r="O421" t="s">
        <v>1445</v>
      </c>
    </row>
    <row r="422" spans="1:15" x14ac:dyDescent="0.25">
      <c r="A422">
        <v>1976</v>
      </c>
      <c r="B422" t="s">
        <v>1439</v>
      </c>
      <c r="C422" t="s">
        <v>1462</v>
      </c>
      <c r="D422" t="s">
        <v>1451</v>
      </c>
      <c r="E422">
        <v>9</v>
      </c>
      <c r="F422">
        <v>6</v>
      </c>
      <c r="G422">
        <v>1</v>
      </c>
      <c r="H422">
        <v>0.59399999999999997</v>
      </c>
      <c r="I422">
        <v>411</v>
      </c>
      <c r="J422">
        <v>346</v>
      </c>
      <c r="K422" t="s">
        <v>30</v>
      </c>
      <c r="L422" t="s">
        <v>30</v>
      </c>
      <c r="M422" s="1" t="s">
        <v>30</v>
      </c>
      <c r="N422" t="s">
        <v>1450</v>
      </c>
      <c r="O422" t="s">
        <v>1451</v>
      </c>
    </row>
    <row r="423" spans="1:15" x14ac:dyDescent="0.25">
      <c r="A423">
        <v>1976</v>
      </c>
      <c r="B423" t="s">
        <v>1439</v>
      </c>
      <c r="C423" t="s">
        <v>1462</v>
      </c>
      <c r="D423" t="s">
        <v>1457</v>
      </c>
      <c r="E423">
        <v>8</v>
      </c>
      <c r="F423">
        <v>8</v>
      </c>
      <c r="G423">
        <v>0</v>
      </c>
      <c r="H423">
        <v>0.5</v>
      </c>
      <c r="I423">
        <v>269</v>
      </c>
      <c r="J423">
        <v>348</v>
      </c>
      <c r="K423" t="s">
        <v>30</v>
      </c>
      <c r="N423" t="s">
        <v>1467</v>
      </c>
      <c r="O423" t="s">
        <v>1457</v>
      </c>
    </row>
    <row r="424" spans="1:15" x14ac:dyDescent="0.25">
      <c r="A424">
        <v>1976</v>
      </c>
      <c r="B424" t="s">
        <v>1439</v>
      </c>
      <c r="C424" t="s">
        <v>1462</v>
      </c>
      <c r="D424" t="s">
        <v>1452</v>
      </c>
      <c r="E424">
        <v>7</v>
      </c>
      <c r="F424">
        <v>8</v>
      </c>
      <c r="G424">
        <v>1</v>
      </c>
      <c r="H424">
        <v>0.46899999999999997</v>
      </c>
      <c r="I424">
        <v>305</v>
      </c>
      <c r="J424">
        <v>273</v>
      </c>
      <c r="K424" t="s">
        <v>30</v>
      </c>
      <c r="N424" t="s">
        <v>1466</v>
      </c>
      <c r="O424" t="s">
        <v>1452</v>
      </c>
    </row>
    <row r="425" spans="1:15" x14ac:dyDescent="0.25">
      <c r="A425">
        <v>1976</v>
      </c>
      <c r="B425" t="s">
        <v>1439</v>
      </c>
      <c r="C425" t="s">
        <v>1462</v>
      </c>
      <c r="D425" t="s">
        <v>1449</v>
      </c>
      <c r="E425">
        <v>7</v>
      </c>
      <c r="F425">
        <v>8</v>
      </c>
      <c r="G425">
        <v>1</v>
      </c>
      <c r="H425">
        <v>0.46899999999999997</v>
      </c>
      <c r="I425">
        <v>289</v>
      </c>
      <c r="J425">
        <v>354</v>
      </c>
      <c r="O425" t="s">
        <v>1449</v>
      </c>
    </row>
    <row r="426" spans="1:15" x14ac:dyDescent="0.25">
      <c r="A426">
        <v>1976</v>
      </c>
      <c r="B426" t="s">
        <v>1439</v>
      </c>
      <c r="C426" t="s">
        <v>1465</v>
      </c>
      <c r="D426" t="s">
        <v>1442</v>
      </c>
      <c r="E426">
        <v>11</v>
      </c>
      <c r="F426">
        <v>5</v>
      </c>
      <c r="G426">
        <v>0</v>
      </c>
      <c r="H426">
        <v>0.68799999999999994</v>
      </c>
      <c r="I426">
        <v>427</v>
      </c>
      <c r="J426">
        <v>238</v>
      </c>
      <c r="K426" t="s">
        <v>30</v>
      </c>
      <c r="L426" t="s">
        <v>30</v>
      </c>
      <c r="N426" t="s">
        <v>1437</v>
      </c>
      <c r="O426" t="s">
        <v>1442</v>
      </c>
    </row>
    <row r="427" spans="1:15" x14ac:dyDescent="0.25">
      <c r="A427">
        <v>1976</v>
      </c>
      <c r="B427" t="s">
        <v>1439</v>
      </c>
      <c r="C427" t="s">
        <v>1465</v>
      </c>
      <c r="D427" t="s">
        <v>1436</v>
      </c>
      <c r="E427">
        <v>10</v>
      </c>
      <c r="F427">
        <v>6</v>
      </c>
      <c r="G427">
        <v>0</v>
      </c>
      <c r="H427">
        <v>0.625</v>
      </c>
      <c r="I427">
        <v>384</v>
      </c>
      <c r="J427">
        <v>316</v>
      </c>
      <c r="K427" t="s">
        <v>30</v>
      </c>
      <c r="N427" t="s">
        <v>1466</v>
      </c>
      <c r="O427" t="s">
        <v>1436</v>
      </c>
    </row>
    <row r="428" spans="1:15" x14ac:dyDescent="0.25">
      <c r="A428">
        <v>1976</v>
      </c>
      <c r="B428" t="s">
        <v>1439</v>
      </c>
      <c r="C428" t="s">
        <v>1465</v>
      </c>
      <c r="D428" t="s">
        <v>1456</v>
      </c>
      <c r="E428">
        <v>9</v>
      </c>
      <c r="F428">
        <v>6</v>
      </c>
      <c r="G428">
        <v>1</v>
      </c>
      <c r="H428">
        <v>0.59399999999999997</v>
      </c>
      <c r="I428">
        <v>311</v>
      </c>
      <c r="J428">
        <v>367</v>
      </c>
      <c r="K428" t="s">
        <v>30</v>
      </c>
      <c r="N428" t="s">
        <v>1467</v>
      </c>
      <c r="O428" t="s">
        <v>1455</v>
      </c>
    </row>
    <row r="429" spans="1:15" x14ac:dyDescent="0.25">
      <c r="A429">
        <v>1976</v>
      </c>
      <c r="B429" t="s">
        <v>1439</v>
      </c>
      <c r="C429" t="s">
        <v>1465</v>
      </c>
      <c r="D429" t="s">
        <v>1461</v>
      </c>
      <c r="E429">
        <v>5</v>
      </c>
      <c r="F429">
        <v>9</v>
      </c>
      <c r="G429">
        <v>2</v>
      </c>
      <c r="H429">
        <v>0.375</v>
      </c>
      <c r="I429">
        <v>308</v>
      </c>
      <c r="J429">
        <v>336</v>
      </c>
      <c r="O429" t="s">
        <v>1461</v>
      </c>
    </row>
    <row r="430" spans="1:15" x14ac:dyDescent="0.25">
      <c r="A430">
        <v>1976</v>
      </c>
      <c r="B430" t="s">
        <v>1439</v>
      </c>
      <c r="C430" t="s">
        <v>1465</v>
      </c>
      <c r="D430" t="s">
        <v>1445</v>
      </c>
      <c r="E430">
        <v>2</v>
      </c>
      <c r="F430">
        <v>12</v>
      </c>
      <c r="G430">
        <v>2</v>
      </c>
      <c r="H430">
        <v>0.188</v>
      </c>
      <c r="I430">
        <v>316</v>
      </c>
      <c r="J430">
        <v>442</v>
      </c>
      <c r="O430" t="s">
        <v>1445</v>
      </c>
    </row>
    <row r="431" spans="1:15" x14ac:dyDescent="0.25">
      <c r="A431">
        <v>1975</v>
      </c>
      <c r="B431" t="s">
        <v>1439</v>
      </c>
      <c r="C431" t="s">
        <v>1462</v>
      </c>
      <c r="D431" t="s">
        <v>1451</v>
      </c>
      <c r="E431">
        <v>10</v>
      </c>
      <c r="F431">
        <v>5</v>
      </c>
      <c r="G431">
        <v>1</v>
      </c>
      <c r="H431">
        <v>0.65600000000000003</v>
      </c>
      <c r="I431">
        <v>394</v>
      </c>
      <c r="J431">
        <v>280</v>
      </c>
      <c r="K431" t="s">
        <v>30</v>
      </c>
      <c r="N431" t="s">
        <v>1467</v>
      </c>
      <c r="O431" t="s">
        <v>1451</v>
      </c>
    </row>
    <row r="432" spans="1:15" x14ac:dyDescent="0.25">
      <c r="A432">
        <v>1975</v>
      </c>
      <c r="B432" t="s">
        <v>1439</v>
      </c>
      <c r="C432" t="s">
        <v>1462</v>
      </c>
      <c r="D432" t="s">
        <v>1452</v>
      </c>
      <c r="E432">
        <v>9</v>
      </c>
      <c r="F432">
        <v>7</v>
      </c>
      <c r="G432">
        <v>0</v>
      </c>
      <c r="H432">
        <v>0.56299999999999994</v>
      </c>
      <c r="I432">
        <v>353</v>
      </c>
      <c r="J432">
        <v>345</v>
      </c>
      <c r="K432" t="s">
        <v>30</v>
      </c>
      <c r="L432" t="s">
        <v>30</v>
      </c>
      <c r="N432" t="s">
        <v>1437</v>
      </c>
      <c r="O432" t="s">
        <v>1452</v>
      </c>
    </row>
    <row r="433" spans="1:15" x14ac:dyDescent="0.25">
      <c r="A433">
        <v>1975</v>
      </c>
      <c r="B433" t="s">
        <v>1439</v>
      </c>
      <c r="C433" t="s">
        <v>1462</v>
      </c>
      <c r="D433" t="s">
        <v>1457</v>
      </c>
      <c r="E433">
        <v>5</v>
      </c>
      <c r="F433">
        <v>10</v>
      </c>
      <c r="G433">
        <v>1</v>
      </c>
      <c r="H433">
        <v>0.34399999999999997</v>
      </c>
      <c r="I433">
        <v>284</v>
      </c>
      <c r="J433">
        <v>395</v>
      </c>
      <c r="K433" t="s">
        <v>30</v>
      </c>
      <c r="N433" t="s">
        <v>1466</v>
      </c>
      <c r="O433" t="s">
        <v>1457</v>
      </c>
    </row>
    <row r="434" spans="1:15" x14ac:dyDescent="0.25">
      <c r="A434">
        <v>1975</v>
      </c>
      <c r="B434" t="s">
        <v>1439</v>
      </c>
      <c r="C434" t="s">
        <v>1462</v>
      </c>
      <c r="D434" t="s">
        <v>1449</v>
      </c>
      <c r="E434">
        <v>5</v>
      </c>
      <c r="F434">
        <v>10</v>
      </c>
      <c r="G434">
        <v>1</v>
      </c>
      <c r="H434">
        <v>0.34399999999999997</v>
      </c>
      <c r="I434">
        <v>261</v>
      </c>
      <c r="J434">
        <v>324</v>
      </c>
      <c r="O434" t="s">
        <v>1449</v>
      </c>
    </row>
    <row r="435" spans="1:15" x14ac:dyDescent="0.25">
      <c r="A435">
        <v>1975</v>
      </c>
      <c r="B435" t="s">
        <v>1439</v>
      </c>
      <c r="C435" t="s">
        <v>1465</v>
      </c>
      <c r="D435" t="s">
        <v>1456</v>
      </c>
      <c r="E435">
        <v>12</v>
      </c>
      <c r="F435">
        <v>4</v>
      </c>
      <c r="G435">
        <v>0</v>
      </c>
      <c r="H435">
        <v>0.75</v>
      </c>
      <c r="I435">
        <v>432</v>
      </c>
      <c r="J435">
        <v>370</v>
      </c>
      <c r="K435" t="s">
        <v>30</v>
      </c>
      <c r="L435" t="s">
        <v>30</v>
      </c>
      <c r="M435" s="1" t="s">
        <v>30</v>
      </c>
      <c r="N435" t="s">
        <v>1450</v>
      </c>
      <c r="O435" t="s">
        <v>1455</v>
      </c>
    </row>
    <row r="436" spans="1:15" x14ac:dyDescent="0.25">
      <c r="A436">
        <v>1975</v>
      </c>
      <c r="B436" t="s">
        <v>1439</v>
      </c>
      <c r="C436" t="s">
        <v>1465</v>
      </c>
      <c r="D436" t="s">
        <v>1442</v>
      </c>
      <c r="E436">
        <v>10</v>
      </c>
      <c r="F436">
        <v>5</v>
      </c>
      <c r="G436">
        <v>1</v>
      </c>
      <c r="H436">
        <v>0.65600000000000003</v>
      </c>
      <c r="I436">
        <v>373</v>
      </c>
      <c r="J436">
        <v>309</v>
      </c>
      <c r="K436" t="s">
        <v>30</v>
      </c>
      <c r="N436" t="s">
        <v>1467</v>
      </c>
      <c r="O436" t="s">
        <v>1442</v>
      </c>
    </row>
    <row r="437" spans="1:15" x14ac:dyDescent="0.25">
      <c r="A437">
        <v>1975</v>
      </c>
      <c r="B437" t="s">
        <v>1439</v>
      </c>
      <c r="C437" t="s">
        <v>1465</v>
      </c>
      <c r="D437" t="s">
        <v>1436</v>
      </c>
      <c r="E437">
        <v>6</v>
      </c>
      <c r="F437">
        <v>8</v>
      </c>
      <c r="G437">
        <v>2</v>
      </c>
      <c r="H437">
        <v>0.438</v>
      </c>
      <c r="I437">
        <v>340</v>
      </c>
      <c r="J437">
        <v>383</v>
      </c>
      <c r="K437" t="s">
        <v>30</v>
      </c>
      <c r="N437" t="s">
        <v>1466</v>
      </c>
      <c r="O437" t="s">
        <v>1436</v>
      </c>
    </row>
    <row r="438" spans="1:15" x14ac:dyDescent="0.25">
      <c r="A438">
        <v>1975</v>
      </c>
      <c r="B438" t="s">
        <v>1439</v>
      </c>
      <c r="C438" t="s">
        <v>1465</v>
      </c>
      <c r="D438" t="s">
        <v>1461</v>
      </c>
      <c r="E438">
        <v>6</v>
      </c>
      <c r="F438">
        <v>10</v>
      </c>
      <c r="G438">
        <v>0</v>
      </c>
      <c r="H438">
        <v>0.375</v>
      </c>
      <c r="I438">
        <v>276</v>
      </c>
      <c r="J438">
        <v>331</v>
      </c>
      <c r="O438" t="s">
        <v>1461</v>
      </c>
    </row>
    <row r="439" spans="1:15" x14ac:dyDescent="0.25">
      <c r="A439">
        <v>1975</v>
      </c>
      <c r="B439" t="s">
        <v>1439</v>
      </c>
      <c r="C439" t="s">
        <v>1465</v>
      </c>
      <c r="D439" t="s">
        <v>1445</v>
      </c>
      <c r="E439">
        <v>6</v>
      </c>
      <c r="F439">
        <v>10</v>
      </c>
      <c r="G439">
        <v>0</v>
      </c>
      <c r="H439">
        <v>0.375</v>
      </c>
      <c r="I439">
        <v>387</v>
      </c>
      <c r="J439">
        <v>363</v>
      </c>
      <c r="O439" t="s">
        <v>1445</v>
      </c>
    </row>
    <row r="440" spans="1:15" x14ac:dyDescent="0.25">
      <c r="A440">
        <v>1974</v>
      </c>
      <c r="B440" t="s">
        <v>1439</v>
      </c>
      <c r="C440" t="s">
        <v>1462</v>
      </c>
      <c r="D440" t="s">
        <v>1452</v>
      </c>
      <c r="E440">
        <v>9</v>
      </c>
      <c r="F440">
        <v>5</v>
      </c>
      <c r="G440">
        <v>2</v>
      </c>
      <c r="H440">
        <v>0.625</v>
      </c>
      <c r="I440">
        <v>339</v>
      </c>
      <c r="J440">
        <v>271</v>
      </c>
      <c r="K440" t="s">
        <v>30</v>
      </c>
      <c r="L440" t="s">
        <v>30</v>
      </c>
      <c r="M440" s="1" t="s">
        <v>30</v>
      </c>
      <c r="N440" t="s">
        <v>1450</v>
      </c>
      <c r="O440" t="s">
        <v>1452</v>
      </c>
    </row>
    <row r="441" spans="1:15" x14ac:dyDescent="0.25">
      <c r="A441">
        <v>1974</v>
      </c>
      <c r="B441" t="s">
        <v>1439</v>
      </c>
      <c r="C441" t="s">
        <v>1462</v>
      </c>
      <c r="D441" t="s">
        <v>1457</v>
      </c>
      <c r="E441">
        <v>7</v>
      </c>
      <c r="F441">
        <v>9</v>
      </c>
      <c r="G441">
        <v>0</v>
      </c>
      <c r="H441">
        <v>0.438</v>
      </c>
      <c r="I441">
        <v>279</v>
      </c>
      <c r="J441">
        <v>313</v>
      </c>
      <c r="K441" t="s">
        <v>30</v>
      </c>
      <c r="N441" t="s">
        <v>1466</v>
      </c>
      <c r="O441" t="s">
        <v>1457</v>
      </c>
    </row>
    <row r="442" spans="1:15" x14ac:dyDescent="0.25">
      <c r="A442">
        <v>1974</v>
      </c>
      <c r="B442" t="s">
        <v>1439</v>
      </c>
      <c r="C442" t="s">
        <v>1462</v>
      </c>
      <c r="D442" t="s">
        <v>1451</v>
      </c>
      <c r="E442">
        <v>7</v>
      </c>
      <c r="F442">
        <v>9</v>
      </c>
      <c r="G442">
        <v>0</v>
      </c>
      <c r="H442">
        <v>0.438</v>
      </c>
      <c r="I442">
        <v>261</v>
      </c>
      <c r="J442">
        <v>271</v>
      </c>
      <c r="K442" t="s">
        <v>30</v>
      </c>
      <c r="N442" t="s">
        <v>1467</v>
      </c>
      <c r="O442" t="s">
        <v>1451</v>
      </c>
    </row>
    <row r="443" spans="1:15" x14ac:dyDescent="0.25">
      <c r="A443">
        <v>1974</v>
      </c>
      <c r="B443" t="s">
        <v>1439</v>
      </c>
      <c r="C443" t="s">
        <v>1462</v>
      </c>
      <c r="D443" t="s">
        <v>1449</v>
      </c>
      <c r="E443">
        <v>6</v>
      </c>
      <c r="F443">
        <v>9</v>
      </c>
      <c r="G443">
        <v>1</v>
      </c>
      <c r="H443">
        <v>0.40600000000000003</v>
      </c>
      <c r="I443">
        <v>281</v>
      </c>
      <c r="J443">
        <v>314</v>
      </c>
      <c r="O443" t="s">
        <v>1449</v>
      </c>
    </row>
    <row r="444" spans="1:15" x14ac:dyDescent="0.25">
      <c r="A444">
        <v>1974</v>
      </c>
      <c r="B444" t="s">
        <v>1439</v>
      </c>
      <c r="C444" t="s">
        <v>1465</v>
      </c>
      <c r="D444" t="s">
        <v>1456</v>
      </c>
      <c r="E444">
        <v>10</v>
      </c>
      <c r="F444">
        <v>5</v>
      </c>
      <c r="G444">
        <v>1</v>
      </c>
      <c r="H444">
        <v>0.65600000000000003</v>
      </c>
      <c r="I444">
        <v>345</v>
      </c>
      <c r="J444">
        <v>247</v>
      </c>
      <c r="K444" t="s">
        <v>30</v>
      </c>
      <c r="L444" t="s">
        <v>30</v>
      </c>
      <c r="N444" t="s">
        <v>1437</v>
      </c>
      <c r="O444" t="s">
        <v>1455</v>
      </c>
    </row>
    <row r="445" spans="1:15" x14ac:dyDescent="0.25">
      <c r="A445">
        <v>1974</v>
      </c>
      <c r="B445" t="s">
        <v>1439</v>
      </c>
      <c r="C445" t="s">
        <v>1465</v>
      </c>
      <c r="D445" t="s">
        <v>1442</v>
      </c>
      <c r="E445">
        <v>9</v>
      </c>
      <c r="F445">
        <v>7</v>
      </c>
      <c r="G445">
        <v>0</v>
      </c>
      <c r="H445">
        <v>0.56299999999999994</v>
      </c>
      <c r="I445">
        <v>305</v>
      </c>
      <c r="J445">
        <v>289</v>
      </c>
      <c r="K445" t="s">
        <v>30</v>
      </c>
      <c r="N445" t="s">
        <v>1467</v>
      </c>
      <c r="O445" t="s">
        <v>1442</v>
      </c>
    </row>
    <row r="446" spans="1:15" x14ac:dyDescent="0.25">
      <c r="A446">
        <v>1974</v>
      </c>
      <c r="B446" t="s">
        <v>1439</v>
      </c>
      <c r="C446" t="s">
        <v>1465</v>
      </c>
      <c r="D446" t="s">
        <v>1461</v>
      </c>
      <c r="E446">
        <v>8</v>
      </c>
      <c r="F446">
        <v>8</v>
      </c>
      <c r="G446">
        <v>0</v>
      </c>
      <c r="H446">
        <v>0.5</v>
      </c>
      <c r="I446">
        <v>306</v>
      </c>
      <c r="J446">
        <v>299</v>
      </c>
      <c r="K446" t="s">
        <v>30</v>
      </c>
      <c r="N446" t="s">
        <v>1466</v>
      </c>
      <c r="O446" t="s">
        <v>1461</v>
      </c>
    </row>
    <row r="447" spans="1:15" x14ac:dyDescent="0.25">
      <c r="A447">
        <v>1974</v>
      </c>
      <c r="B447" t="s">
        <v>1439</v>
      </c>
      <c r="C447" t="s">
        <v>1465</v>
      </c>
      <c r="D447" t="s">
        <v>1436</v>
      </c>
      <c r="E447">
        <v>8</v>
      </c>
      <c r="F447">
        <v>8</v>
      </c>
      <c r="G447">
        <v>0</v>
      </c>
      <c r="H447">
        <v>0.5</v>
      </c>
      <c r="I447">
        <v>258</v>
      </c>
      <c r="J447">
        <v>350</v>
      </c>
      <c r="O447" t="s">
        <v>1436</v>
      </c>
    </row>
    <row r="448" spans="1:15" x14ac:dyDescent="0.25">
      <c r="A448">
        <v>1974</v>
      </c>
      <c r="B448" t="s">
        <v>1439</v>
      </c>
      <c r="C448" t="s">
        <v>1465</v>
      </c>
      <c r="D448" t="s">
        <v>1445</v>
      </c>
      <c r="E448">
        <v>6</v>
      </c>
      <c r="F448">
        <v>10</v>
      </c>
      <c r="G448">
        <v>0</v>
      </c>
      <c r="H448">
        <v>0.375</v>
      </c>
      <c r="I448">
        <v>287</v>
      </c>
      <c r="J448">
        <v>307</v>
      </c>
      <c r="O448" t="s">
        <v>1445</v>
      </c>
    </row>
    <row r="449" spans="1:15" x14ac:dyDescent="0.25">
      <c r="A449">
        <v>1973</v>
      </c>
      <c r="B449" t="s">
        <v>1439</v>
      </c>
      <c r="C449" t="s">
        <v>1462</v>
      </c>
      <c r="D449" t="s">
        <v>1451</v>
      </c>
      <c r="E449">
        <v>9</v>
      </c>
      <c r="F449">
        <v>5</v>
      </c>
      <c r="G449">
        <v>0</v>
      </c>
      <c r="H449">
        <v>0.64300000000000002</v>
      </c>
      <c r="I449">
        <v>275</v>
      </c>
      <c r="J449">
        <v>234</v>
      </c>
      <c r="K449" t="s">
        <v>30</v>
      </c>
      <c r="L449" t="s">
        <v>30</v>
      </c>
      <c r="M449" s="1" t="s">
        <v>30</v>
      </c>
      <c r="N449" t="s">
        <v>1450</v>
      </c>
      <c r="O449" t="s">
        <v>1451</v>
      </c>
    </row>
    <row r="450" spans="1:15" x14ac:dyDescent="0.25">
      <c r="A450">
        <v>1973</v>
      </c>
      <c r="B450" t="s">
        <v>1439</v>
      </c>
      <c r="C450" t="s">
        <v>1462</v>
      </c>
      <c r="D450" t="s">
        <v>1449</v>
      </c>
      <c r="E450">
        <v>7</v>
      </c>
      <c r="F450">
        <v>5</v>
      </c>
      <c r="G450">
        <v>2</v>
      </c>
      <c r="H450">
        <v>0.57099999999999995</v>
      </c>
      <c r="I450">
        <v>265</v>
      </c>
      <c r="J450">
        <v>231</v>
      </c>
      <c r="K450" t="s">
        <v>30</v>
      </c>
      <c r="N450" t="s">
        <v>1466</v>
      </c>
      <c r="O450" t="s">
        <v>1449</v>
      </c>
    </row>
    <row r="451" spans="1:15" x14ac:dyDescent="0.25">
      <c r="A451">
        <v>1973</v>
      </c>
      <c r="B451" t="s">
        <v>1439</v>
      </c>
      <c r="C451" t="s">
        <v>1462</v>
      </c>
      <c r="D451" t="s">
        <v>1452</v>
      </c>
      <c r="E451">
        <v>7</v>
      </c>
      <c r="F451">
        <v>6</v>
      </c>
      <c r="G451">
        <v>1</v>
      </c>
      <c r="H451">
        <v>0.53600000000000003</v>
      </c>
      <c r="I451">
        <v>273</v>
      </c>
      <c r="J451">
        <v>238</v>
      </c>
      <c r="K451" t="s">
        <v>30</v>
      </c>
      <c r="N451" t="s">
        <v>1467</v>
      </c>
      <c r="O451" t="s">
        <v>1452</v>
      </c>
    </row>
    <row r="452" spans="1:15" x14ac:dyDescent="0.25">
      <c r="A452">
        <v>1973</v>
      </c>
      <c r="B452" t="s">
        <v>1439</v>
      </c>
      <c r="C452" t="s">
        <v>1462</v>
      </c>
      <c r="D452" t="s">
        <v>1457</v>
      </c>
      <c r="E452">
        <v>7</v>
      </c>
      <c r="F452">
        <v>7</v>
      </c>
      <c r="G452">
        <v>0</v>
      </c>
      <c r="H452">
        <v>0.5</v>
      </c>
      <c r="I452">
        <v>304</v>
      </c>
      <c r="J452">
        <v>263</v>
      </c>
      <c r="O452" t="s">
        <v>1457</v>
      </c>
    </row>
    <row r="453" spans="1:15" x14ac:dyDescent="0.25">
      <c r="A453">
        <v>1973</v>
      </c>
      <c r="B453" t="s">
        <v>1439</v>
      </c>
      <c r="C453" t="s">
        <v>1465</v>
      </c>
      <c r="D453" t="s">
        <v>1456</v>
      </c>
      <c r="E453">
        <v>9</v>
      </c>
      <c r="F453">
        <v>5</v>
      </c>
      <c r="G453">
        <v>2</v>
      </c>
      <c r="H453">
        <v>0.625</v>
      </c>
      <c r="I453">
        <v>329</v>
      </c>
      <c r="J453">
        <v>284</v>
      </c>
      <c r="K453" t="s">
        <v>30</v>
      </c>
      <c r="L453" t="s">
        <v>30</v>
      </c>
      <c r="N453" t="s">
        <v>1437</v>
      </c>
      <c r="O453" t="s">
        <v>1455</v>
      </c>
    </row>
    <row r="454" spans="1:15" x14ac:dyDescent="0.25">
      <c r="A454">
        <v>1973</v>
      </c>
      <c r="B454" t="s">
        <v>1439</v>
      </c>
      <c r="C454" t="s">
        <v>1465</v>
      </c>
      <c r="D454" t="s">
        <v>1442</v>
      </c>
      <c r="E454">
        <v>10</v>
      </c>
      <c r="F454">
        <v>6</v>
      </c>
      <c r="G454">
        <v>0</v>
      </c>
      <c r="H454">
        <v>0.625</v>
      </c>
      <c r="I454">
        <v>360</v>
      </c>
      <c r="J454">
        <v>287</v>
      </c>
      <c r="K454" t="s">
        <v>30</v>
      </c>
      <c r="N454" t="s">
        <v>1467</v>
      </c>
      <c r="O454" t="s">
        <v>1442</v>
      </c>
    </row>
    <row r="455" spans="1:15" x14ac:dyDescent="0.25">
      <c r="A455">
        <v>1973</v>
      </c>
      <c r="B455" t="s">
        <v>1439</v>
      </c>
      <c r="C455" t="s">
        <v>1465</v>
      </c>
      <c r="D455" t="s">
        <v>1461</v>
      </c>
      <c r="E455">
        <v>5</v>
      </c>
      <c r="F455">
        <v>9</v>
      </c>
      <c r="G455">
        <v>2</v>
      </c>
      <c r="H455">
        <v>0.375</v>
      </c>
      <c r="I455">
        <v>261</v>
      </c>
      <c r="J455">
        <v>328</v>
      </c>
      <c r="K455" t="s">
        <v>30</v>
      </c>
      <c r="N455" t="s">
        <v>1466</v>
      </c>
      <c r="O455" t="s">
        <v>1461</v>
      </c>
    </row>
    <row r="456" spans="1:15" x14ac:dyDescent="0.25">
      <c r="A456">
        <v>1973</v>
      </c>
      <c r="B456" t="s">
        <v>1439</v>
      </c>
      <c r="C456" t="s">
        <v>1465</v>
      </c>
      <c r="D456" t="s">
        <v>1445</v>
      </c>
      <c r="E456">
        <v>6</v>
      </c>
      <c r="F456">
        <v>10</v>
      </c>
      <c r="G456">
        <v>0</v>
      </c>
      <c r="H456">
        <v>0.375</v>
      </c>
      <c r="I456">
        <v>214</v>
      </c>
      <c r="J456">
        <v>368</v>
      </c>
      <c r="O456" t="s">
        <v>1445</v>
      </c>
    </row>
    <row r="457" spans="1:15" x14ac:dyDescent="0.25">
      <c r="A457">
        <v>1973</v>
      </c>
      <c r="B457" t="s">
        <v>1439</v>
      </c>
      <c r="C457" t="s">
        <v>1465</v>
      </c>
      <c r="D457" t="s">
        <v>1436</v>
      </c>
      <c r="E457">
        <v>4</v>
      </c>
      <c r="F457">
        <v>11</v>
      </c>
      <c r="G457">
        <v>1</v>
      </c>
      <c r="H457">
        <v>0.28100000000000003</v>
      </c>
      <c r="I457">
        <v>267</v>
      </c>
      <c r="J457">
        <v>315</v>
      </c>
      <c r="O457" t="s">
        <v>1436</v>
      </c>
    </row>
    <row r="458" spans="1:15" x14ac:dyDescent="0.25">
      <c r="A458">
        <v>1972</v>
      </c>
      <c r="B458" t="s">
        <v>1439</v>
      </c>
      <c r="C458" t="s">
        <v>1462</v>
      </c>
      <c r="D458" t="s">
        <v>1457</v>
      </c>
      <c r="E458">
        <v>11</v>
      </c>
      <c r="F458">
        <v>3</v>
      </c>
      <c r="G458">
        <v>0</v>
      </c>
      <c r="H458">
        <v>0.78600000000000003</v>
      </c>
      <c r="I458">
        <v>372</v>
      </c>
      <c r="J458">
        <v>262</v>
      </c>
      <c r="K458" t="s">
        <v>30</v>
      </c>
      <c r="L458" t="s">
        <v>30</v>
      </c>
      <c r="M458" s="1" t="s">
        <v>30</v>
      </c>
      <c r="N458" t="s">
        <v>1450</v>
      </c>
      <c r="O458" t="s">
        <v>1457</v>
      </c>
    </row>
    <row r="459" spans="1:15" x14ac:dyDescent="0.25">
      <c r="A459">
        <v>1972</v>
      </c>
      <c r="B459" t="s">
        <v>1439</v>
      </c>
      <c r="C459" t="s">
        <v>1462</v>
      </c>
      <c r="D459" t="s">
        <v>1451</v>
      </c>
      <c r="E459">
        <v>11</v>
      </c>
      <c r="F459">
        <v>3</v>
      </c>
      <c r="G459">
        <v>0</v>
      </c>
      <c r="H459">
        <v>0.78600000000000003</v>
      </c>
      <c r="I459">
        <v>298</v>
      </c>
      <c r="J459">
        <v>228</v>
      </c>
      <c r="K459" t="s">
        <v>30</v>
      </c>
      <c r="N459" t="s">
        <v>1464</v>
      </c>
      <c r="O459" t="s">
        <v>1451</v>
      </c>
    </row>
    <row r="460" spans="1:15" x14ac:dyDescent="0.25">
      <c r="A460">
        <v>1972</v>
      </c>
      <c r="B460" t="s">
        <v>1439</v>
      </c>
      <c r="C460" t="s">
        <v>1462</v>
      </c>
      <c r="D460" t="s">
        <v>1452</v>
      </c>
      <c r="E460">
        <v>4</v>
      </c>
      <c r="F460">
        <v>10</v>
      </c>
      <c r="G460">
        <v>0</v>
      </c>
      <c r="H460">
        <v>0.28599999999999998</v>
      </c>
      <c r="I460">
        <v>246</v>
      </c>
      <c r="J460">
        <v>353</v>
      </c>
      <c r="K460" t="s">
        <v>30</v>
      </c>
      <c r="N460" t="s">
        <v>1463</v>
      </c>
      <c r="O460" t="s">
        <v>1452</v>
      </c>
    </row>
    <row r="461" spans="1:15" x14ac:dyDescent="0.25">
      <c r="A461">
        <v>1972</v>
      </c>
      <c r="B461" t="s">
        <v>1439</v>
      </c>
      <c r="C461" t="s">
        <v>1462</v>
      </c>
      <c r="D461" t="s">
        <v>1449</v>
      </c>
      <c r="E461">
        <v>3</v>
      </c>
      <c r="F461">
        <v>11</v>
      </c>
      <c r="G461">
        <v>0</v>
      </c>
      <c r="H461">
        <v>0.214</v>
      </c>
      <c r="I461">
        <v>254</v>
      </c>
      <c r="J461">
        <v>298</v>
      </c>
      <c r="O461" t="s">
        <v>1449</v>
      </c>
    </row>
    <row r="462" spans="1:15" x14ac:dyDescent="0.25">
      <c r="A462">
        <v>1972</v>
      </c>
      <c r="B462" t="s">
        <v>1439</v>
      </c>
      <c r="C462" t="s">
        <v>1465</v>
      </c>
      <c r="D462" t="s">
        <v>1456</v>
      </c>
      <c r="E462">
        <v>10</v>
      </c>
      <c r="F462">
        <v>6</v>
      </c>
      <c r="G462">
        <v>0</v>
      </c>
      <c r="H462">
        <v>0.625</v>
      </c>
      <c r="I462">
        <v>380</v>
      </c>
      <c r="J462">
        <v>368</v>
      </c>
      <c r="K462" t="s">
        <v>30</v>
      </c>
      <c r="N462" t="s">
        <v>1463</v>
      </c>
      <c r="O462" t="s">
        <v>1455</v>
      </c>
    </row>
    <row r="463" spans="1:15" x14ac:dyDescent="0.25">
      <c r="A463">
        <v>1972</v>
      </c>
      <c r="B463" t="s">
        <v>1439</v>
      </c>
      <c r="C463" t="s">
        <v>1465</v>
      </c>
      <c r="D463" t="s">
        <v>1436</v>
      </c>
      <c r="E463">
        <v>10</v>
      </c>
      <c r="F463">
        <v>6</v>
      </c>
      <c r="G463">
        <v>0</v>
      </c>
      <c r="H463">
        <v>0.625</v>
      </c>
      <c r="I463">
        <v>401</v>
      </c>
      <c r="J463">
        <v>300</v>
      </c>
      <c r="K463" t="s">
        <v>30</v>
      </c>
      <c r="N463" t="s">
        <v>1464</v>
      </c>
      <c r="O463" t="s">
        <v>1436</v>
      </c>
    </row>
    <row r="464" spans="1:15" x14ac:dyDescent="0.25">
      <c r="A464">
        <v>1972</v>
      </c>
      <c r="B464" t="s">
        <v>1439</v>
      </c>
      <c r="C464" t="s">
        <v>1465</v>
      </c>
      <c r="D464" t="s">
        <v>1442</v>
      </c>
      <c r="E464">
        <v>8</v>
      </c>
      <c r="F464">
        <v>8</v>
      </c>
      <c r="G464">
        <v>0</v>
      </c>
      <c r="H464">
        <v>0.5</v>
      </c>
      <c r="I464">
        <v>330</v>
      </c>
      <c r="J464">
        <v>283</v>
      </c>
      <c r="K464" t="s">
        <v>30</v>
      </c>
      <c r="L464" t="s">
        <v>30</v>
      </c>
      <c r="N464" t="s">
        <v>1437</v>
      </c>
      <c r="O464" t="s">
        <v>1442</v>
      </c>
    </row>
    <row r="465" spans="1:15" x14ac:dyDescent="0.25">
      <c r="A465">
        <v>1972</v>
      </c>
      <c r="B465" t="s">
        <v>1439</v>
      </c>
      <c r="C465" t="s">
        <v>1465</v>
      </c>
      <c r="D465" t="s">
        <v>1445</v>
      </c>
      <c r="E465">
        <v>6</v>
      </c>
      <c r="F465">
        <v>10</v>
      </c>
      <c r="G465">
        <v>0</v>
      </c>
      <c r="H465">
        <v>0.375</v>
      </c>
      <c r="I465">
        <v>331</v>
      </c>
      <c r="J465">
        <v>394</v>
      </c>
      <c r="O465" t="s">
        <v>1445</v>
      </c>
    </row>
    <row r="466" spans="1:15" x14ac:dyDescent="0.25">
      <c r="A466">
        <v>1972</v>
      </c>
      <c r="B466" t="s">
        <v>1439</v>
      </c>
      <c r="C466" t="s">
        <v>1465</v>
      </c>
      <c r="D466" t="s">
        <v>1461</v>
      </c>
      <c r="E466">
        <v>5</v>
      </c>
      <c r="F466">
        <v>11</v>
      </c>
      <c r="G466">
        <v>0</v>
      </c>
      <c r="H466">
        <v>0.313</v>
      </c>
      <c r="I466">
        <v>254</v>
      </c>
      <c r="J466">
        <v>380</v>
      </c>
      <c r="O466" t="s">
        <v>1461</v>
      </c>
    </row>
    <row r="467" spans="1:15" x14ac:dyDescent="0.25">
      <c r="A467">
        <v>1971</v>
      </c>
      <c r="B467" t="s">
        <v>1439</v>
      </c>
      <c r="C467" t="s">
        <v>1462</v>
      </c>
      <c r="D467" t="s">
        <v>1449</v>
      </c>
      <c r="E467">
        <v>10</v>
      </c>
      <c r="F467">
        <v>4</v>
      </c>
      <c r="G467">
        <v>0</v>
      </c>
      <c r="H467">
        <v>0.71399999999999997</v>
      </c>
      <c r="I467">
        <v>289</v>
      </c>
      <c r="J467">
        <v>248</v>
      </c>
      <c r="K467" t="s">
        <v>30</v>
      </c>
      <c r="L467" t="s">
        <v>30</v>
      </c>
      <c r="N467" t="s">
        <v>1437</v>
      </c>
      <c r="O467" t="s">
        <v>1449</v>
      </c>
    </row>
    <row r="468" spans="1:15" x14ac:dyDescent="0.25">
      <c r="A468">
        <v>1971</v>
      </c>
      <c r="B468" t="s">
        <v>1439</v>
      </c>
      <c r="C468" t="s">
        <v>1462</v>
      </c>
      <c r="D468" t="s">
        <v>1457</v>
      </c>
      <c r="E468">
        <v>7</v>
      </c>
      <c r="F468">
        <v>7</v>
      </c>
      <c r="G468">
        <v>0</v>
      </c>
      <c r="H468">
        <v>0.5</v>
      </c>
      <c r="I468">
        <v>242</v>
      </c>
      <c r="J468">
        <v>246</v>
      </c>
      <c r="K468" t="s">
        <v>30</v>
      </c>
      <c r="N468" t="s">
        <v>1464</v>
      </c>
      <c r="O468" t="s">
        <v>1457</v>
      </c>
    </row>
    <row r="469" spans="1:15" x14ac:dyDescent="0.25">
      <c r="A469">
        <v>1971</v>
      </c>
      <c r="B469" t="s">
        <v>1439</v>
      </c>
      <c r="C469" t="s">
        <v>1462</v>
      </c>
      <c r="D469" t="s">
        <v>1452</v>
      </c>
      <c r="E469">
        <v>6</v>
      </c>
      <c r="F469">
        <v>8</v>
      </c>
      <c r="G469">
        <v>0</v>
      </c>
      <c r="H469">
        <v>0.42899999999999999</v>
      </c>
      <c r="I469">
        <v>226</v>
      </c>
      <c r="J469">
        <v>248</v>
      </c>
      <c r="O469" t="s">
        <v>1452</v>
      </c>
    </row>
    <row r="470" spans="1:15" x14ac:dyDescent="0.25">
      <c r="A470">
        <v>1971</v>
      </c>
      <c r="B470" t="s">
        <v>1439</v>
      </c>
      <c r="C470" t="s">
        <v>1462</v>
      </c>
      <c r="D470" t="s">
        <v>1451</v>
      </c>
      <c r="E470">
        <v>6</v>
      </c>
      <c r="F470">
        <v>8</v>
      </c>
      <c r="G470">
        <v>0</v>
      </c>
      <c r="H470">
        <v>0.42899999999999999</v>
      </c>
      <c r="I470">
        <v>291</v>
      </c>
      <c r="J470">
        <v>277</v>
      </c>
      <c r="K470" t="s">
        <v>30</v>
      </c>
      <c r="N470" t="s">
        <v>1463</v>
      </c>
      <c r="O470" t="s">
        <v>1451</v>
      </c>
    </row>
    <row r="471" spans="1:15" x14ac:dyDescent="0.25">
      <c r="A471">
        <v>1971</v>
      </c>
      <c r="B471" t="s">
        <v>1439</v>
      </c>
      <c r="C471" t="s">
        <v>1465</v>
      </c>
      <c r="D471" t="s">
        <v>1445</v>
      </c>
      <c r="E471">
        <v>9</v>
      </c>
      <c r="F471">
        <v>6</v>
      </c>
      <c r="G471">
        <v>1</v>
      </c>
      <c r="H471">
        <v>0.59399999999999997</v>
      </c>
      <c r="I471">
        <v>290</v>
      </c>
      <c r="J471">
        <v>218</v>
      </c>
      <c r="K471" t="s">
        <v>30</v>
      </c>
      <c r="L471" t="s">
        <v>30</v>
      </c>
      <c r="M471" s="1" t="s">
        <v>30</v>
      </c>
      <c r="N471" t="s">
        <v>1450</v>
      </c>
      <c r="O471" t="s">
        <v>1445</v>
      </c>
    </row>
    <row r="472" spans="1:15" x14ac:dyDescent="0.25">
      <c r="A472">
        <v>1971</v>
      </c>
      <c r="B472" t="s">
        <v>1439</v>
      </c>
      <c r="C472" t="s">
        <v>1465</v>
      </c>
      <c r="D472" t="s">
        <v>1442</v>
      </c>
      <c r="E472">
        <v>9</v>
      </c>
      <c r="F472">
        <v>6</v>
      </c>
      <c r="G472">
        <v>1</v>
      </c>
      <c r="H472">
        <v>0.59399999999999997</v>
      </c>
      <c r="I472">
        <v>347</v>
      </c>
      <c r="J472">
        <v>316</v>
      </c>
      <c r="K472" t="s">
        <v>30</v>
      </c>
      <c r="N472" t="s">
        <v>1464</v>
      </c>
      <c r="O472" t="s">
        <v>1442</v>
      </c>
    </row>
    <row r="473" spans="1:15" x14ac:dyDescent="0.25">
      <c r="A473">
        <v>1971</v>
      </c>
      <c r="B473" t="s">
        <v>1439</v>
      </c>
      <c r="C473" t="s">
        <v>1465</v>
      </c>
      <c r="D473" t="s">
        <v>1436</v>
      </c>
      <c r="E473">
        <v>7</v>
      </c>
      <c r="F473">
        <v>8</v>
      </c>
      <c r="G473">
        <v>1</v>
      </c>
      <c r="H473">
        <v>0.46899999999999997</v>
      </c>
      <c r="I473">
        <v>366</v>
      </c>
      <c r="J473">
        <v>349</v>
      </c>
      <c r="K473" t="s">
        <v>30</v>
      </c>
      <c r="N473" t="s">
        <v>1463</v>
      </c>
      <c r="O473" t="s">
        <v>1436</v>
      </c>
    </row>
    <row r="474" spans="1:15" x14ac:dyDescent="0.25">
      <c r="A474">
        <v>1971</v>
      </c>
      <c r="B474" t="s">
        <v>1439</v>
      </c>
      <c r="C474" t="s">
        <v>1465</v>
      </c>
      <c r="D474" t="s">
        <v>1461</v>
      </c>
      <c r="E474">
        <v>6</v>
      </c>
      <c r="F474">
        <v>9</v>
      </c>
      <c r="G474">
        <v>1</v>
      </c>
      <c r="H474">
        <v>0.40600000000000003</v>
      </c>
      <c r="I474">
        <v>282</v>
      </c>
      <c r="J474">
        <v>363</v>
      </c>
      <c r="O474" t="s">
        <v>1461</v>
      </c>
    </row>
    <row r="475" spans="1:15" x14ac:dyDescent="0.25">
      <c r="A475">
        <v>1971</v>
      </c>
      <c r="B475" t="s">
        <v>1439</v>
      </c>
      <c r="C475" t="s">
        <v>1465</v>
      </c>
      <c r="D475" t="s">
        <v>1456</v>
      </c>
      <c r="E475">
        <v>6</v>
      </c>
      <c r="F475">
        <v>10</v>
      </c>
      <c r="G475">
        <v>0</v>
      </c>
      <c r="H475">
        <v>0.375</v>
      </c>
      <c r="I475">
        <v>237</v>
      </c>
      <c r="J475">
        <v>305</v>
      </c>
      <c r="O475" t="s">
        <v>1455</v>
      </c>
    </row>
    <row r="476" spans="1:15" x14ac:dyDescent="0.25">
      <c r="A476">
        <v>1970</v>
      </c>
      <c r="B476" t="s">
        <v>1439</v>
      </c>
      <c r="C476" t="s">
        <v>1462</v>
      </c>
      <c r="D476" t="s">
        <v>1457</v>
      </c>
      <c r="E476">
        <v>8</v>
      </c>
      <c r="F476">
        <v>5</v>
      </c>
      <c r="G476">
        <v>1</v>
      </c>
      <c r="H476">
        <v>0.60699999999999998</v>
      </c>
      <c r="I476">
        <v>292</v>
      </c>
      <c r="J476">
        <v>279</v>
      </c>
      <c r="K476" t="s">
        <v>30</v>
      </c>
      <c r="N476" t="s">
        <v>1464</v>
      </c>
      <c r="O476" t="s">
        <v>1457</v>
      </c>
    </row>
    <row r="477" spans="1:15" x14ac:dyDescent="0.25">
      <c r="A477">
        <v>1970</v>
      </c>
      <c r="B477" t="s">
        <v>1439</v>
      </c>
      <c r="C477" t="s">
        <v>1462</v>
      </c>
      <c r="D477" t="s">
        <v>1449</v>
      </c>
      <c r="E477">
        <v>8</v>
      </c>
      <c r="F477">
        <v>6</v>
      </c>
      <c r="G477">
        <v>0</v>
      </c>
      <c r="H477">
        <v>0.57099999999999995</v>
      </c>
      <c r="I477">
        <v>329</v>
      </c>
      <c r="J477">
        <v>290</v>
      </c>
      <c r="K477" t="s">
        <v>30</v>
      </c>
      <c r="N477" t="s">
        <v>1463</v>
      </c>
      <c r="O477" t="s">
        <v>1449</v>
      </c>
    </row>
    <row r="478" spans="1:15" x14ac:dyDescent="0.25">
      <c r="A478">
        <v>1970</v>
      </c>
      <c r="B478" t="s">
        <v>1439</v>
      </c>
      <c r="C478" t="s">
        <v>1462</v>
      </c>
      <c r="D478" t="s">
        <v>1452</v>
      </c>
      <c r="E478">
        <v>7</v>
      </c>
      <c r="F478">
        <v>6</v>
      </c>
      <c r="G478">
        <v>1</v>
      </c>
      <c r="H478">
        <v>0.53600000000000003</v>
      </c>
      <c r="I478">
        <v>246</v>
      </c>
      <c r="J478">
        <v>279</v>
      </c>
      <c r="K478" t="s">
        <v>30</v>
      </c>
      <c r="L478" t="s">
        <v>30</v>
      </c>
      <c r="M478" s="1" t="s">
        <v>30</v>
      </c>
      <c r="N478" t="s">
        <v>1450</v>
      </c>
      <c r="O478" t="s">
        <v>1452</v>
      </c>
    </row>
    <row r="479" spans="1:15" x14ac:dyDescent="0.25">
      <c r="A479">
        <v>1970</v>
      </c>
      <c r="B479" t="s">
        <v>1439</v>
      </c>
      <c r="C479" t="s">
        <v>1462</v>
      </c>
      <c r="D479" t="s">
        <v>1451</v>
      </c>
      <c r="E479">
        <v>4</v>
      </c>
      <c r="F479">
        <v>10</v>
      </c>
      <c r="G479">
        <v>0</v>
      </c>
      <c r="H479">
        <v>0.28599999999999998</v>
      </c>
      <c r="I479">
        <v>255</v>
      </c>
      <c r="J479">
        <v>279</v>
      </c>
      <c r="O479" t="s">
        <v>1451</v>
      </c>
    </row>
    <row r="480" spans="1:15" x14ac:dyDescent="0.25">
      <c r="A480">
        <v>1970</v>
      </c>
      <c r="B480" t="s">
        <v>1439</v>
      </c>
      <c r="C480" t="s">
        <v>1465</v>
      </c>
      <c r="D480" t="s">
        <v>1442</v>
      </c>
      <c r="E480">
        <v>14</v>
      </c>
      <c r="F480">
        <v>2</v>
      </c>
      <c r="G480">
        <v>0</v>
      </c>
      <c r="H480">
        <v>0.875</v>
      </c>
      <c r="I480">
        <v>369</v>
      </c>
      <c r="J480">
        <v>206</v>
      </c>
      <c r="K480" t="s">
        <v>30</v>
      </c>
      <c r="N480" t="s">
        <v>1464</v>
      </c>
      <c r="O480" t="s">
        <v>1442</v>
      </c>
    </row>
    <row r="481" spans="1:15" x14ac:dyDescent="0.25">
      <c r="A481">
        <v>1970</v>
      </c>
      <c r="B481" t="s">
        <v>1439</v>
      </c>
      <c r="C481" t="s">
        <v>1465</v>
      </c>
      <c r="D481" t="s">
        <v>1445</v>
      </c>
      <c r="E481">
        <v>9</v>
      </c>
      <c r="F481">
        <v>7</v>
      </c>
      <c r="G481">
        <v>0</v>
      </c>
      <c r="H481">
        <v>0.56299999999999994</v>
      </c>
      <c r="I481">
        <v>293</v>
      </c>
      <c r="J481">
        <v>209</v>
      </c>
      <c r="K481" t="s">
        <v>30</v>
      </c>
      <c r="L481" t="s">
        <v>30</v>
      </c>
      <c r="N481" t="s">
        <v>1437</v>
      </c>
      <c r="O481" t="s">
        <v>1445</v>
      </c>
    </row>
    <row r="482" spans="1:15" x14ac:dyDescent="0.25">
      <c r="A482">
        <v>1970</v>
      </c>
      <c r="B482" t="s">
        <v>1439</v>
      </c>
      <c r="C482" t="s">
        <v>1465</v>
      </c>
      <c r="D482" t="s">
        <v>1456</v>
      </c>
      <c r="E482">
        <v>9</v>
      </c>
      <c r="F482">
        <v>7</v>
      </c>
      <c r="G482">
        <v>0</v>
      </c>
      <c r="H482">
        <v>0.56299999999999994</v>
      </c>
      <c r="I482">
        <v>282</v>
      </c>
      <c r="J482">
        <v>287</v>
      </c>
      <c r="K482" t="s">
        <v>30</v>
      </c>
      <c r="N482" t="s">
        <v>1463</v>
      </c>
      <c r="O482" t="s">
        <v>1455</v>
      </c>
    </row>
    <row r="483" spans="1:15" x14ac:dyDescent="0.25">
      <c r="A483">
        <v>1970</v>
      </c>
      <c r="B483" t="s">
        <v>1439</v>
      </c>
      <c r="C483" t="s">
        <v>1465</v>
      </c>
      <c r="D483" t="s">
        <v>1461</v>
      </c>
      <c r="E483">
        <v>6</v>
      </c>
      <c r="F483">
        <v>10</v>
      </c>
      <c r="G483">
        <v>0</v>
      </c>
      <c r="H483">
        <v>0.375</v>
      </c>
      <c r="I483">
        <v>295</v>
      </c>
      <c r="J483">
        <v>384</v>
      </c>
      <c r="O483" t="s">
        <v>1461</v>
      </c>
    </row>
    <row r="484" spans="1:15" x14ac:dyDescent="0.25">
      <c r="A484">
        <v>1970</v>
      </c>
      <c r="B484" t="s">
        <v>1439</v>
      </c>
      <c r="C484" t="s">
        <v>1465</v>
      </c>
      <c r="D484" t="s">
        <v>1436</v>
      </c>
      <c r="E484">
        <v>2</v>
      </c>
      <c r="F484">
        <v>14</v>
      </c>
      <c r="G484">
        <v>0</v>
      </c>
      <c r="H484">
        <v>0.125</v>
      </c>
      <c r="I484">
        <v>184</v>
      </c>
      <c r="J484">
        <v>332</v>
      </c>
      <c r="O484" t="s">
        <v>1436</v>
      </c>
    </row>
    <row r="485" spans="1:15" x14ac:dyDescent="0.25">
      <c r="A485">
        <v>1969</v>
      </c>
      <c r="B485" t="s">
        <v>1439</v>
      </c>
      <c r="C485" t="s">
        <v>1462</v>
      </c>
      <c r="D485" t="s">
        <v>1451</v>
      </c>
      <c r="E485">
        <v>11</v>
      </c>
      <c r="F485">
        <v>3</v>
      </c>
      <c r="G485">
        <v>0</v>
      </c>
      <c r="H485">
        <v>0.78600000000000003</v>
      </c>
      <c r="I485">
        <v>399</v>
      </c>
      <c r="J485">
        <v>298</v>
      </c>
      <c r="K485" t="s">
        <v>30</v>
      </c>
      <c r="L485" t="s">
        <v>30</v>
      </c>
      <c r="M485" s="1" t="s">
        <v>30</v>
      </c>
      <c r="N485" t="s">
        <v>1450</v>
      </c>
      <c r="O485" t="s">
        <v>1451</v>
      </c>
    </row>
    <row r="486" spans="1:15" x14ac:dyDescent="0.25">
      <c r="A486">
        <v>1969</v>
      </c>
      <c r="B486" t="s">
        <v>1439</v>
      </c>
      <c r="C486" t="s">
        <v>1462</v>
      </c>
      <c r="D486" t="s">
        <v>1449</v>
      </c>
      <c r="E486">
        <v>10</v>
      </c>
      <c r="F486">
        <v>4</v>
      </c>
      <c r="G486">
        <v>0</v>
      </c>
      <c r="H486">
        <v>0.71399999999999997</v>
      </c>
      <c r="I486">
        <v>406</v>
      </c>
      <c r="J486">
        <v>280</v>
      </c>
      <c r="K486" t="s">
        <v>30</v>
      </c>
      <c r="N486" t="s">
        <v>1464</v>
      </c>
      <c r="O486" t="s">
        <v>1449</v>
      </c>
    </row>
    <row r="487" spans="1:15" x14ac:dyDescent="0.25">
      <c r="A487">
        <v>1969</v>
      </c>
      <c r="B487" t="s">
        <v>1439</v>
      </c>
      <c r="C487" t="s">
        <v>1462</v>
      </c>
      <c r="D487" t="s">
        <v>1457</v>
      </c>
      <c r="E487">
        <v>8</v>
      </c>
      <c r="F487">
        <v>5</v>
      </c>
      <c r="G487">
        <v>1</v>
      </c>
      <c r="H487">
        <v>0.60699999999999998</v>
      </c>
      <c r="I487">
        <v>307</v>
      </c>
      <c r="J487">
        <v>315</v>
      </c>
      <c r="K487" t="s">
        <v>30</v>
      </c>
      <c r="N487" t="s">
        <v>1463</v>
      </c>
      <c r="O487" t="s">
        <v>1457</v>
      </c>
    </row>
    <row r="488" spans="1:15" x14ac:dyDescent="0.25">
      <c r="A488">
        <v>1969</v>
      </c>
      <c r="B488" t="s">
        <v>1439</v>
      </c>
      <c r="C488" t="s">
        <v>1462</v>
      </c>
      <c r="D488" t="s">
        <v>1452</v>
      </c>
      <c r="E488">
        <v>2</v>
      </c>
      <c r="F488">
        <v>10</v>
      </c>
      <c r="G488">
        <v>2</v>
      </c>
      <c r="H488">
        <v>0.214</v>
      </c>
      <c r="I488">
        <v>304</v>
      </c>
      <c r="J488">
        <v>395</v>
      </c>
      <c r="O488" t="s">
        <v>1452</v>
      </c>
    </row>
    <row r="489" spans="1:15" x14ac:dyDescent="0.25">
      <c r="A489">
        <v>1969</v>
      </c>
      <c r="B489" t="s">
        <v>1439</v>
      </c>
      <c r="C489" t="s">
        <v>1465</v>
      </c>
      <c r="D489" t="s">
        <v>1442</v>
      </c>
      <c r="E489">
        <v>13</v>
      </c>
      <c r="F489">
        <v>3</v>
      </c>
      <c r="G489">
        <v>0</v>
      </c>
      <c r="H489">
        <v>0.81299999999999994</v>
      </c>
      <c r="I489">
        <v>392</v>
      </c>
      <c r="J489">
        <v>261</v>
      </c>
      <c r="K489" t="s">
        <v>30</v>
      </c>
      <c r="L489" t="s">
        <v>30</v>
      </c>
      <c r="N489" t="s">
        <v>1437</v>
      </c>
      <c r="O489" t="s">
        <v>1442</v>
      </c>
    </row>
    <row r="490" spans="1:15" x14ac:dyDescent="0.25">
      <c r="A490">
        <v>1969</v>
      </c>
      <c r="B490" t="s">
        <v>1439</v>
      </c>
      <c r="C490" t="s">
        <v>1465</v>
      </c>
      <c r="D490" t="s">
        <v>1445</v>
      </c>
      <c r="E490">
        <v>9</v>
      </c>
      <c r="F490">
        <v>7</v>
      </c>
      <c r="G490">
        <v>0</v>
      </c>
      <c r="H490">
        <v>0.56299999999999994</v>
      </c>
      <c r="I490">
        <v>327</v>
      </c>
      <c r="J490">
        <v>314</v>
      </c>
      <c r="K490" t="s">
        <v>30</v>
      </c>
      <c r="N490" t="s">
        <v>1464</v>
      </c>
      <c r="O490" t="s">
        <v>1445</v>
      </c>
    </row>
    <row r="491" spans="1:15" x14ac:dyDescent="0.25">
      <c r="A491">
        <v>1969</v>
      </c>
      <c r="B491" t="s">
        <v>1439</v>
      </c>
      <c r="C491" t="s">
        <v>1465</v>
      </c>
      <c r="D491" t="s">
        <v>1461</v>
      </c>
      <c r="E491">
        <v>5</v>
      </c>
      <c r="F491">
        <v>11</v>
      </c>
      <c r="G491">
        <v>0</v>
      </c>
      <c r="H491">
        <v>0.313</v>
      </c>
      <c r="I491">
        <v>235</v>
      </c>
      <c r="J491">
        <v>335</v>
      </c>
      <c r="K491" t="s">
        <v>30</v>
      </c>
      <c r="N491" t="s">
        <v>1463</v>
      </c>
      <c r="O491" t="s">
        <v>1461</v>
      </c>
    </row>
    <row r="492" spans="1:15" x14ac:dyDescent="0.25">
      <c r="A492">
        <v>1969</v>
      </c>
      <c r="B492" t="s">
        <v>1439</v>
      </c>
      <c r="C492" t="s">
        <v>1465</v>
      </c>
      <c r="D492" t="s">
        <v>1456</v>
      </c>
      <c r="E492">
        <v>5</v>
      </c>
      <c r="F492">
        <v>11</v>
      </c>
      <c r="G492">
        <v>0</v>
      </c>
      <c r="H492">
        <v>0.313</v>
      </c>
      <c r="I492">
        <v>241</v>
      </c>
      <c r="J492">
        <v>246</v>
      </c>
      <c r="O492" t="s">
        <v>1455</v>
      </c>
    </row>
    <row r="493" spans="1:15" x14ac:dyDescent="0.25">
      <c r="A493">
        <v>1969</v>
      </c>
      <c r="B493" t="s">
        <v>1439</v>
      </c>
      <c r="C493" t="s">
        <v>1465</v>
      </c>
      <c r="D493" t="s">
        <v>1436</v>
      </c>
      <c r="E493">
        <v>3</v>
      </c>
      <c r="F493">
        <v>12</v>
      </c>
      <c r="G493">
        <v>1</v>
      </c>
      <c r="H493">
        <v>0.219</v>
      </c>
      <c r="I493">
        <v>192</v>
      </c>
      <c r="J493">
        <v>359</v>
      </c>
      <c r="O493" t="s">
        <v>1436</v>
      </c>
    </row>
    <row r="494" spans="1:15" x14ac:dyDescent="0.25">
      <c r="A494">
        <v>1968</v>
      </c>
      <c r="B494" t="s">
        <v>1439</v>
      </c>
      <c r="C494" t="s">
        <v>1462</v>
      </c>
      <c r="D494" t="s">
        <v>1451</v>
      </c>
      <c r="E494">
        <v>9</v>
      </c>
      <c r="F494">
        <v>3</v>
      </c>
      <c r="G494">
        <v>2</v>
      </c>
      <c r="H494">
        <v>0.71399999999999997</v>
      </c>
      <c r="I494">
        <v>416</v>
      </c>
      <c r="J494">
        <v>271</v>
      </c>
      <c r="K494" t="s">
        <v>30</v>
      </c>
      <c r="L494" t="s">
        <v>30</v>
      </c>
      <c r="M494" s="1" t="s">
        <v>30</v>
      </c>
      <c r="N494" t="s">
        <v>1450</v>
      </c>
      <c r="O494" t="s">
        <v>1451</v>
      </c>
    </row>
    <row r="495" spans="1:15" x14ac:dyDescent="0.25">
      <c r="A495">
        <v>1968</v>
      </c>
      <c r="B495" t="s">
        <v>1439</v>
      </c>
      <c r="C495" t="s">
        <v>1462</v>
      </c>
      <c r="D495" t="s">
        <v>1449</v>
      </c>
      <c r="E495">
        <v>9</v>
      </c>
      <c r="F495">
        <v>5</v>
      </c>
      <c r="G495">
        <v>0</v>
      </c>
      <c r="H495">
        <v>0.64300000000000002</v>
      </c>
      <c r="I495">
        <v>284</v>
      </c>
      <c r="J495">
        <v>266</v>
      </c>
      <c r="K495" t="s">
        <v>30</v>
      </c>
      <c r="N495" t="s">
        <v>1464</v>
      </c>
      <c r="O495" t="s">
        <v>1449</v>
      </c>
    </row>
    <row r="496" spans="1:15" x14ac:dyDescent="0.25">
      <c r="A496">
        <v>1968</v>
      </c>
      <c r="B496" t="s">
        <v>1439</v>
      </c>
      <c r="C496" t="s">
        <v>1462</v>
      </c>
      <c r="D496" t="s">
        <v>1457</v>
      </c>
      <c r="E496">
        <v>6</v>
      </c>
      <c r="F496">
        <v>7</v>
      </c>
      <c r="G496">
        <v>1</v>
      </c>
      <c r="H496">
        <v>0.46400000000000002</v>
      </c>
      <c r="I496">
        <v>262</v>
      </c>
      <c r="J496">
        <v>292</v>
      </c>
      <c r="K496" t="s">
        <v>30</v>
      </c>
      <c r="N496" t="s">
        <v>1463</v>
      </c>
      <c r="O496" t="s">
        <v>1457</v>
      </c>
    </row>
    <row r="497" spans="1:15" x14ac:dyDescent="0.25">
      <c r="A497">
        <v>1968</v>
      </c>
      <c r="B497" t="s">
        <v>1439</v>
      </c>
      <c r="C497" t="s">
        <v>1462</v>
      </c>
      <c r="D497" t="s">
        <v>1452</v>
      </c>
      <c r="E497">
        <v>3</v>
      </c>
      <c r="F497">
        <v>9</v>
      </c>
      <c r="G497">
        <v>2</v>
      </c>
      <c r="H497">
        <v>0.28599999999999998</v>
      </c>
      <c r="I497">
        <v>234</v>
      </c>
      <c r="J497">
        <v>327</v>
      </c>
      <c r="O497" t="s">
        <v>1452</v>
      </c>
    </row>
    <row r="498" spans="1:15" x14ac:dyDescent="0.25">
      <c r="A498">
        <v>1968</v>
      </c>
      <c r="B498" t="s">
        <v>1439</v>
      </c>
      <c r="C498" t="s">
        <v>1465</v>
      </c>
      <c r="D498" t="s">
        <v>1442</v>
      </c>
      <c r="E498">
        <v>12</v>
      </c>
      <c r="F498">
        <v>3</v>
      </c>
      <c r="G498">
        <v>1</v>
      </c>
      <c r="H498">
        <v>0.78100000000000003</v>
      </c>
      <c r="I498">
        <v>345</v>
      </c>
      <c r="J498">
        <v>223</v>
      </c>
      <c r="K498" t="s">
        <v>30</v>
      </c>
      <c r="N498" t="s">
        <v>1464</v>
      </c>
      <c r="O498" t="s">
        <v>1442</v>
      </c>
    </row>
    <row r="499" spans="1:15" x14ac:dyDescent="0.25">
      <c r="A499">
        <v>1968</v>
      </c>
      <c r="B499" t="s">
        <v>1439</v>
      </c>
      <c r="C499" t="s">
        <v>1465</v>
      </c>
      <c r="D499" t="s">
        <v>1445</v>
      </c>
      <c r="E499">
        <v>10</v>
      </c>
      <c r="F499">
        <v>6</v>
      </c>
      <c r="G499">
        <v>0</v>
      </c>
      <c r="H499">
        <v>0.625</v>
      </c>
      <c r="I499">
        <v>412</v>
      </c>
      <c r="J499">
        <v>249</v>
      </c>
      <c r="K499" t="s">
        <v>30</v>
      </c>
      <c r="L499" t="s">
        <v>30</v>
      </c>
      <c r="N499" t="s">
        <v>1437</v>
      </c>
      <c r="O499" t="s">
        <v>1445</v>
      </c>
    </row>
    <row r="500" spans="1:15" x14ac:dyDescent="0.25">
      <c r="A500">
        <v>1968</v>
      </c>
      <c r="B500" t="s">
        <v>1439</v>
      </c>
      <c r="C500" t="s">
        <v>1465</v>
      </c>
      <c r="D500" t="s">
        <v>1456</v>
      </c>
      <c r="E500">
        <v>8</v>
      </c>
      <c r="F500">
        <v>7</v>
      </c>
      <c r="G500">
        <v>1</v>
      </c>
      <c r="H500">
        <v>0.53100000000000003</v>
      </c>
      <c r="I500">
        <v>228</v>
      </c>
      <c r="J500">
        <v>288</v>
      </c>
      <c r="K500" t="s">
        <v>30</v>
      </c>
      <c r="N500" t="s">
        <v>1463</v>
      </c>
      <c r="O500" t="s">
        <v>1455</v>
      </c>
    </row>
    <row r="501" spans="1:15" x14ac:dyDescent="0.25">
      <c r="A501">
        <v>1968</v>
      </c>
      <c r="B501" t="s">
        <v>1439</v>
      </c>
      <c r="C501" t="s">
        <v>1465</v>
      </c>
      <c r="D501" t="s">
        <v>1461</v>
      </c>
      <c r="E501">
        <v>4</v>
      </c>
      <c r="F501">
        <v>11</v>
      </c>
      <c r="G501">
        <v>1</v>
      </c>
      <c r="H501">
        <v>0.28100000000000003</v>
      </c>
      <c r="I501">
        <v>217</v>
      </c>
      <c r="J501">
        <v>318</v>
      </c>
      <c r="O501" t="s">
        <v>1461</v>
      </c>
    </row>
    <row r="502" spans="1:15" x14ac:dyDescent="0.25">
      <c r="A502">
        <v>1968</v>
      </c>
      <c r="B502" t="s">
        <v>1439</v>
      </c>
      <c r="C502" t="s">
        <v>1465</v>
      </c>
      <c r="D502" t="s">
        <v>1436</v>
      </c>
      <c r="E502">
        <v>3</v>
      </c>
      <c r="F502">
        <v>13</v>
      </c>
      <c r="G502">
        <v>0</v>
      </c>
      <c r="H502">
        <v>0.188</v>
      </c>
      <c r="I502">
        <v>210</v>
      </c>
      <c r="J502">
        <v>374</v>
      </c>
      <c r="O502" t="s">
        <v>1436</v>
      </c>
    </row>
    <row r="503" spans="1:15" x14ac:dyDescent="0.25">
      <c r="A503">
        <v>1967</v>
      </c>
      <c r="B503" t="s">
        <v>1439</v>
      </c>
      <c r="C503" t="s">
        <v>1462</v>
      </c>
      <c r="D503" t="s">
        <v>1457</v>
      </c>
      <c r="E503">
        <v>10</v>
      </c>
      <c r="F503">
        <v>4</v>
      </c>
      <c r="G503">
        <v>0</v>
      </c>
      <c r="H503">
        <v>0.71399999999999997</v>
      </c>
      <c r="I503">
        <v>250</v>
      </c>
      <c r="J503">
        <v>195</v>
      </c>
      <c r="K503" t="s">
        <v>30</v>
      </c>
      <c r="L503" t="s">
        <v>30</v>
      </c>
      <c r="M503" s="1" t="s">
        <v>30</v>
      </c>
      <c r="N503" t="s">
        <v>1450</v>
      </c>
      <c r="O503" t="s">
        <v>1457</v>
      </c>
    </row>
    <row r="504" spans="1:15" x14ac:dyDescent="0.25">
      <c r="A504">
        <v>1967</v>
      </c>
      <c r="B504" t="s">
        <v>1439</v>
      </c>
      <c r="C504" t="s">
        <v>1462</v>
      </c>
      <c r="D504" t="s">
        <v>1451</v>
      </c>
      <c r="E504">
        <v>9</v>
      </c>
      <c r="F504">
        <v>4</v>
      </c>
      <c r="G504">
        <v>1</v>
      </c>
      <c r="H504">
        <v>0.67900000000000005</v>
      </c>
      <c r="I504">
        <v>337</v>
      </c>
      <c r="J504">
        <v>207</v>
      </c>
      <c r="K504" t="s">
        <v>30</v>
      </c>
      <c r="N504" t="s">
        <v>1464</v>
      </c>
      <c r="O504" t="s">
        <v>1451</v>
      </c>
    </row>
    <row r="505" spans="1:15" x14ac:dyDescent="0.25">
      <c r="A505">
        <v>1967</v>
      </c>
      <c r="B505" t="s">
        <v>1439</v>
      </c>
      <c r="C505" t="s">
        <v>1462</v>
      </c>
      <c r="D505" t="s">
        <v>1449</v>
      </c>
      <c r="E505">
        <v>5</v>
      </c>
      <c r="F505">
        <v>8</v>
      </c>
      <c r="G505">
        <v>1</v>
      </c>
      <c r="H505">
        <v>0.39300000000000002</v>
      </c>
      <c r="I505">
        <v>252</v>
      </c>
      <c r="J505">
        <v>266</v>
      </c>
      <c r="K505" t="s">
        <v>30</v>
      </c>
      <c r="N505" t="s">
        <v>1463</v>
      </c>
      <c r="O505" t="s">
        <v>1449</v>
      </c>
    </row>
    <row r="506" spans="1:15" x14ac:dyDescent="0.25">
      <c r="A506">
        <v>1967</v>
      </c>
      <c r="B506" t="s">
        <v>1439</v>
      </c>
      <c r="C506" t="s">
        <v>1462</v>
      </c>
      <c r="D506" t="s">
        <v>1452</v>
      </c>
      <c r="E506">
        <v>2</v>
      </c>
      <c r="F506">
        <v>12</v>
      </c>
      <c r="G506">
        <v>0</v>
      </c>
      <c r="H506">
        <v>0.14299999999999999</v>
      </c>
      <c r="I506">
        <v>166</v>
      </c>
      <c r="J506">
        <v>302</v>
      </c>
      <c r="O506" t="s">
        <v>1452</v>
      </c>
    </row>
    <row r="507" spans="1:15" x14ac:dyDescent="0.25">
      <c r="A507">
        <v>1967</v>
      </c>
      <c r="B507" t="s">
        <v>1439</v>
      </c>
      <c r="C507" t="s">
        <v>1465</v>
      </c>
      <c r="D507" t="s">
        <v>1445</v>
      </c>
      <c r="E507">
        <v>12</v>
      </c>
      <c r="F507">
        <v>4</v>
      </c>
      <c r="G507">
        <v>0</v>
      </c>
      <c r="H507">
        <v>0.75</v>
      </c>
      <c r="I507">
        <v>382</v>
      </c>
      <c r="J507">
        <v>219</v>
      </c>
      <c r="K507" t="s">
        <v>30</v>
      </c>
      <c r="N507" t="s">
        <v>1464</v>
      </c>
      <c r="O507" t="s">
        <v>1445</v>
      </c>
    </row>
    <row r="508" spans="1:15" x14ac:dyDescent="0.25">
      <c r="A508">
        <v>1967</v>
      </c>
      <c r="B508" t="s">
        <v>1439</v>
      </c>
      <c r="C508" t="s">
        <v>1465</v>
      </c>
      <c r="D508" t="s">
        <v>1442</v>
      </c>
      <c r="E508">
        <v>12</v>
      </c>
      <c r="F508">
        <v>4</v>
      </c>
      <c r="G508">
        <v>0</v>
      </c>
      <c r="H508">
        <v>0.75</v>
      </c>
      <c r="I508">
        <v>346</v>
      </c>
      <c r="J508">
        <v>282</v>
      </c>
      <c r="K508" t="s">
        <v>30</v>
      </c>
      <c r="L508" t="s">
        <v>30</v>
      </c>
      <c r="N508" t="s">
        <v>1437</v>
      </c>
      <c r="O508" t="s">
        <v>1442</v>
      </c>
    </row>
    <row r="509" spans="1:15" x14ac:dyDescent="0.25">
      <c r="A509">
        <v>1967</v>
      </c>
      <c r="B509" t="s">
        <v>1439</v>
      </c>
      <c r="C509" t="s">
        <v>1465</v>
      </c>
      <c r="D509" t="s">
        <v>1456</v>
      </c>
      <c r="E509">
        <v>9</v>
      </c>
      <c r="F509">
        <v>6</v>
      </c>
      <c r="G509">
        <v>1</v>
      </c>
      <c r="H509">
        <v>0.59399999999999997</v>
      </c>
      <c r="I509">
        <v>266</v>
      </c>
      <c r="J509">
        <v>246</v>
      </c>
      <c r="K509" t="s">
        <v>30</v>
      </c>
      <c r="N509" t="s">
        <v>1463</v>
      </c>
      <c r="O509" t="s">
        <v>1455</v>
      </c>
    </row>
    <row r="510" spans="1:15" x14ac:dyDescent="0.25">
      <c r="A510">
        <v>1967</v>
      </c>
      <c r="B510" t="s">
        <v>1439</v>
      </c>
      <c r="C510" t="s">
        <v>1465</v>
      </c>
      <c r="D510" t="s">
        <v>1436</v>
      </c>
      <c r="E510">
        <v>4</v>
      </c>
      <c r="F510">
        <v>12</v>
      </c>
      <c r="G510">
        <v>0</v>
      </c>
      <c r="H510">
        <v>0.25</v>
      </c>
      <c r="I510">
        <v>212</v>
      </c>
      <c r="J510">
        <v>414</v>
      </c>
      <c r="O510" t="s">
        <v>1436</v>
      </c>
    </row>
    <row r="511" spans="1:15" x14ac:dyDescent="0.25">
      <c r="A511">
        <v>1967</v>
      </c>
      <c r="B511" t="s">
        <v>1439</v>
      </c>
      <c r="C511" t="s">
        <v>1465</v>
      </c>
      <c r="D511" t="s">
        <v>1461</v>
      </c>
      <c r="E511">
        <v>3</v>
      </c>
      <c r="F511">
        <v>12</v>
      </c>
      <c r="G511">
        <v>1</v>
      </c>
      <c r="H511">
        <v>0.219</v>
      </c>
      <c r="I511">
        <v>239</v>
      </c>
      <c r="J511">
        <v>319</v>
      </c>
      <c r="O511" t="s">
        <v>1461</v>
      </c>
    </row>
    <row r="512" spans="1:15" x14ac:dyDescent="0.25">
      <c r="A512">
        <v>1966</v>
      </c>
      <c r="B512" t="s">
        <v>1439</v>
      </c>
      <c r="C512" t="s">
        <v>1462</v>
      </c>
      <c r="D512" t="s">
        <v>1451</v>
      </c>
      <c r="E512">
        <v>11</v>
      </c>
      <c r="F512">
        <v>3</v>
      </c>
      <c r="G512">
        <v>0</v>
      </c>
      <c r="H512">
        <v>0.78600000000000003</v>
      </c>
      <c r="I512">
        <v>278</v>
      </c>
      <c r="J512">
        <v>177</v>
      </c>
      <c r="K512" t="s">
        <v>30</v>
      </c>
      <c r="L512" t="s">
        <v>30</v>
      </c>
      <c r="N512" t="s">
        <v>1437</v>
      </c>
      <c r="O512" t="s">
        <v>1451</v>
      </c>
    </row>
    <row r="513" spans="1:15" x14ac:dyDescent="0.25">
      <c r="A513">
        <v>1966</v>
      </c>
      <c r="B513" t="s">
        <v>1439</v>
      </c>
      <c r="C513" t="s">
        <v>1462</v>
      </c>
      <c r="D513" t="s">
        <v>1457</v>
      </c>
      <c r="E513">
        <v>9</v>
      </c>
      <c r="F513">
        <v>5</v>
      </c>
      <c r="G513">
        <v>0</v>
      </c>
      <c r="H513">
        <v>0.64300000000000002</v>
      </c>
      <c r="I513">
        <v>264</v>
      </c>
      <c r="J513">
        <v>160</v>
      </c>
      <c r="K513" t="s">
        <v>30</v>
      </c>
      <c r="N513" t="s">
        <v>1464</v>
      </c>
      <c r="O513" t="s">
        <v>1457</v>
      </c>
    </row>
    <row r="514" spans="1:15" x14ac:dyDescent="0.25">
      <c r="A514">
        <v>1966</v>
      </c>
      <c r="B514" t="s">
        <v>1439</v>
      </c>
      <c r="C514" t="s">
        <v>1462</v>
      </c>
      <c r="D514" t="s">
        <v>1452</v>
      </c>
      <c r="E514">
        <v>7</v>
      </c>
      <c r="F514">
        <v>7</v>
      </c>
      <c r="G514">
        <v>0</v>
      </c>
      <c r="H514">
        <v>0.5</v>
      </c>
      <c r="I514">
        <v>156</v>
      </c>
      <c r="J514">
        <v>215</v>
      </c>
      <c r="K514" t="s">
        <v>30</v>
      </c>
      <c r="N514" t="s">
        <v>1463</v>
      </c>
      <c r="O514" t="s">
        <v>1452</v>
      </c>
    </row>
    <row r="515" spans="1:15" x14ac:dyDescent="0.25">
      <c r="A515">
        <v>1966</v>
      </c>
      <c r="B515" t="s">
        <v>1439</v>
      </c>
      <c r="C515" t="s">
        <v>1462</v>
      </c>
      <c r="D515" t="s">
        <v>1449</v>
      </c>
      <c r="E515">
        <v>5</v>
      </c>
      <c r="F515">
        <v>9</v>
      </c>
      <c r="G515">
        <v>0</v>
      </c>
      <c r="H515">
        <v>0.35699999999999998</v>
      </c>
      <c r="I515">
        <v>182</v>
      </c>
      <c r="J515">
        <v>271</v>
      </c>
      <c r="O515" t="s">
        <v>1449</v>
      </c>
    </row>
    <row r="516" spans="1:15" x14ac:dyDescent="0.25">
      <c r="A516">
        <v>1966</v>
      </c>
      <c r="B516" t="s">
        <v>1439</v>
      </c>
      <c r="C516" t="s">
        <v>1465</v>
      </c>
      <c r="D516" t="s">
        <v>1442</v>
      </c>
      <c r="E516">
        <v>9</v>
      </c>
      <c r="F516">
        <v>6</v>
      </c>
      <c r="G516">
        <v>1</v>
      </c>
      <c r="H516">
        <v>0.59399999999999997</v>
      </c>
      <c r="I516">
        <v>351</v>
      </c>
      <c r="J516">
        <v>318</v>
      </c>
      <c r="K516" t="s">
        <v>30</v>
      </c>
      <c r="L516" t="s">
        <v>30</v>
      </c>
      <c r="M516" s="1" t="s">
        <v>30</v>
      </c>
      <c r="N516" t="s">
        <v>1450</v>
      </c>
      <c r="O516" t="s">
        <v>1442</v>
      </c>
    </row>
    <row r="517" spans="1:15" x14ac:dyDescent="0.25">
      <c r="A517">
        <v>1966</v>
      </c>
      <c r="B517" t="s">
        <v>1439</v>
      </c>
      <c r="C517" t="s">
        <v>1465</v>
      </c>
      <c r="D517" t="s">
        <v>1436</v>
      </c>
      <c r="E517">
        <v>8</v>
      </c>
      <c r="F517">
        <v>7</v>
      </c>
      <c r="G517">
        <v>1</v>
      </c>
      <c r="H517">
        <v>0.53100000000000003</v>
      </c>
      <c r="I517">
        <v>264</v>
      </c>
      <c r="J517">
        <v>230</v>
      </c>
      <c r="K517" t="s">
        <v>30</v>
      </c>
      <c r="N517" t="s">
        <v>1464</v>
      </c>
      <c r="O517" t="s">
        <v>1436</v>
      </c>
    </row>
    <row r="518" spans="1:15" x14ac:dyDescent="0.25">
      <c r="A518">
        <v>1966</v>
      </c>
      <c r="B518" t="s">
        <v>1439</v>
      </c>
      <c r="C518" t="s">
        <v>1465</v>
      </c>
      <c r="D518" t="s">
        <v>1445</v>
      </c>
      <c r="E518">
        <v>6</v>
      </c>
      <c r="F518">
        <v>9</v>
      </c>
      <c r="G518">
        <v>1</v>
      </c>
      <c r="H518">
        <v>0.40600000000000003</v>
      </c>
      <c r="I518">
        <v>227</v>
      </c>
      <c r="J518">
        <v>259</v>
      </c>
      <c r="O518" t="s">
        <v>1445</v>
      </c>
    </row>
    <row r="519" spans="1:15" x14ac:dyDescent="0.25">
      <c r="A519">
        <v>1966</v>
      </c>
      <c r="B519" t="s">
        <v>1439</v>
      </c>
      <c r="C519" t="s">
        <v>1465</v>
      </c>
      <c r="D519" t="s">
        <v>1456</v>
      </c>
      <c r="E519">
        <v>6</v>
      </c>
      <c r="F519">
        <v>9</v>
      </c>
      <c r="G519">
        <v>1</v>
      </c>
      <c r="H519">
        <v>0.40600000000000003</v>
      </c>
      <c r="I519">
        <v>251</v>
      </c>
      <c r="J519">
        <v>328</v>
      </c>
      <c r="K519" t="s">
        <v>30</v>
      </c>
      <c r="N519" t="s">
        <v>1463</v>
      </c>
      <c r="O519" t="s">
        <v>1455</v>
      </c>
    </row>
    <row r="520" spans="1:15" x14ac:dyDescent="0.25">
      <c r="A520">
        <v>1966</v>
      </c>
      <c r="B520" t="s">
        <v>1439</v>
      </c>
      <c r="C520" t="s">
        <v>1465</v>
      </c>
      <c r="D520" t="s">
        <v>1461</v>
      </c>
      <c r="E520">
        <v>5</v>
      </c>
      <c r="F520">
        <v>11</v>
      </c>
      <c r="G520">
        <v>0</v>
      </c>
      <c r="H520">
        <v>0.313</v>
      </c>
      <c r="I520">
        <v>254</v>
      </c>
      <c r="J520">
        <v>269</v>
      </c>
      <c r="O520" t="s">
        <v>1461</v>
      </c>
    </row>
    <row r="521" spans="1:15" x14ac:dyDescent="0.25">
      <c r="A521">
        <v>1965</v>
      </c>
      <c r="B521" t="s">
        <v>1439</v>
      </c>
      <c r="C521" t="s">
        <v>1462</v>
      </c>
      <c r="D521" t="s">
        <v>1457</v>
      </c>
      <c r="E521">
        <v>10</v>
      </c>
      <c r="F521">
        <v>4</v>
      </c>
      <c r="G521">
        <v>0</v>
      </c>
      <c r="H521">
        <v>0.71399999999999997</v>
      </c>
      <c r="I521">
        <v>281</v>
      </c>
      <c r="J521">
        <v>153</v>
      </c>
      <c r="K521" t="s">
        <v>30</v>
      </c>
      <c r="L521" t="s">
        <v>30</v>
      </c>
      <c r="M521" s="1" t="s">
        <v>30</v>
      </c>
      <c r="N521" t="s">
        <v>1450</v>
      </c>
      <c r="O521" t="s">
        <v>1457</v>
      </c>
    </row>
    <row r="522" spans="1:15" x14ac:dyDescent="0.25">
      <c r="A522">
        <v>1965</v>
      </c>
      <c r="B522" t="s">
        <v>1439</v>
      </c>
      <c r="C522" t="s">
        <v>1462</v>
      </c>
      <c r="D522" t="s">
        <v>1451</v>
      </c>
      <c r="E522">
        <v>7</v>
      </c>
      <c r="F522">
        <v>7</v>
      </c>
      <c r="G522">
        <v>0</v>
      </c>
      <c r="H522">
        <v>0.5</v>
      </c>
      <c r="I522">
        <v>300</v>
      </c>
      <c r="J522">
        <v>234</v>
      </c>
      <c r="K522" t="s">
        <v>30</v>
      </c>
      <c r="N522" t="s">
        <v>1464</v>
      </c>
      <c r="O522" t="s">
        <v>1451</v>
      </c>
    </row>
    <row r="523" spans="1:15" x14ac:dyDescent="0.25">
      <c r="A523">
        <v>1965</v>
      </c>
      <c r="B523" t="s">
        <v>1439</v>
      </c>
      <c r="C523" t="s">
        <v>1462</v>
      </c>
      <c r="D523" t="s">
        <v>1452</v>
      </c>
      <c r="E523">
        <v>5</v>
      </c>
      <c r="F523">
        <v>9</v>
      </c>
      <c r="G523">
        <v>0</v>
      </c>
      <c r="H523">
        <v>0.35699999999999998</v>
      </c>
      <c r="I523">
        <v>183</v>
      </c>
      <c r="J523">
        <v>215</v>
      </c>
      <c r="K523" t="s">
        <v>30</v>
      </c>
      <c r="N523" t="s">
        <v>1463</v>
      </c>
      <c r="O523" t="s">
        <v>1452</v>
      </c>
    </row>
    <row r="524" spans="1:15" x14ac:dyDescent="0.25">
      <c r="A524">
        <v>1965</v>
      </c>
      <c r="B524" t="s">
        <v>1439</v>
      </c>
      <c r="C524" t="s">
        <v>1462</v>
      </c>
      <c r="D524" t="s">
        <v>1449</v>
      </c>
      <c r="E524">
        <v>3</v>
      </c>
      <c r="F524">
        <v>11</v>
      </c>
      <c r="G524">
        <v>0</v>
      </c>
      <c r="H524">
        <v>0.214</v>
      </c>
      <c r="I524">
        <v>193</v>
      </c>
      <c r="J524">
        <v>360</v>
      </c>
      <c r="O524" t="s">
        <v>1449</v>
      </c>
    </row>
    <row r="525" spans="1:15" x14ac:dyDescent="0.25">
      <c r="A525">
        <v>1965</v>
      </c>
      <c r="B525" t="s">
        <v>1439</v>
      </c>
      <c r="C525" t="s">
        <v>1465</v>
      </c>
      <c r="D525" t="s">
        <v>1445</v>
      </c>
      <c r="E525">
        <v>12</v>
      </c>
      <c r="F525">
        <v>4</v>
      </c>
      <c r="G525">
        <v>0</v>
      </c>
      <c r="H525">
        <v>0.75</v>
      </c>
      <c r="I525">
        <v>340</v>
      </c>
      <c r="J525">
        <v>243</v>
      </c>
      <c r="K525" t="s">
        <v>30</v>
      </c>
      <c r="N525" t="s">
        <v>1464</v>
      </c>
      <c r="O525" t="s">
        <v>1445</v>
      </c>
    </row>
    <row r="526" spans="1:15" x14ac:dyDescent="0.25">
      <c r="A526">
        <v>1965</v>
      </c>
      <c r="B526" t="s">
        <v>1439</v>
      </c>
      <c r="C526" t="s">
        <v>1465</v>
      </c>
      <c r="D526" t="s">
        <v>1436</v>
      </c>
      <c r="E526">
        <v>11</v>
      </c>
      <c r="F526">
        <v>5</v>
      </c>
      <c r="G526">
        <v>0</v>
      </c>
      <c r="H526">
        <v>0.68799999999999994</v>
      </c>
      <c r="I526">
        <v>301</v>
      </c>
      <c r="J526">
        <v>262</v>
      </c>
      <c r="K526" t="s">
        <v>30</v>
      </c>
      <c r="L526" t="s">
        <v>30</v>
      </c>
      <c r="N526" t="s">
        <v>1437</v>
      </c>
      <c r="O526" t="s">
        <v>1436</v>
      </c>
    </row>
    <row r="527" spans="1:15" x14ac:dyDescent="0.25">
      <c r="A527">
        <v>1965</v>
      </c>
      <c r="B527" t="s">
        <v>1439</v>
      </c>
      <c r="C527" t="s">
        <v>1465</v>
      </c>
      <c r="D527" t="s">
        <v>1442</v>
      </c>
      <c r="E527">
        <v>8</v>
      </c>
      <c r="F527">
        <v>7</v>
      </c>
      <c r="G527">
        <v>1</v>
      </c>
      <c r="H527">
        <v>0.53100000000000003</v>
      </c>
      <c r="I527">
        <v>276</v>
      </c>
      <c r="J527">
        <v>277</v>
      </c>
      <c r="K527" t="s">
        <v>30</v>
      </c>
      <c r="N527" t="s">
        <v>1463</v>
      </c>
      <c r="O527" t="s">
        <v>1442</v>
      </c>
    </row>
    <row r="528" spans="1:15" x14ac:dyDescent="0.25">
      <c r="A528">
        <v>1965</v>
      </c>
      <c r="B528" t="s">
        <v>1439</v>
      </c>
      <c r="C528" t="s">
        <v>1465</v>
      </c>
      <c r="D528" t="s">
        <v>1461</v>
      </c>
      <c r="E528">
        <v>6</v>
      </c>
      <c r="F528">
        <v>9</v>
      </c>
      <c r="G528">
        <v>1</v>
      </c>
      <c r="H528">
        <v>0.40600000000000003</v>
      </c>
      <c r="I528">
        <v>286</v>
      </c>
      <c r="J528">
        <v>273</v>
      </c>
      <c r="O528" t="s">
        <v>1461</v>
      </c>
    </row>
    <row r="529" spans="1:15" x14ac:dyDescent="0.25">
      <c r="A529">
        <v>1965</v>
      </c>
      <c r="B529" t="s">
        <v>1439</v>
      </c>
      <c r="C529" t="s">
        <v>1465</v>
      </c>
      <c r="D529" t="s">
        <v>1456</v>
      </c>
      <c r="E529">
        <v>5</v>
      </c>
      <c r="F529">
        <v>11</v>
      </c>
      <c r="G529">
        <v>0</v>
      </c>
      <c r="H529">
        <v>0.313</v>
      </c>
      <c r="I529">
        <v>257</v>
      </c>
      <c r="J529">
        <v>400</v>
      </c>
      <c r="O529" t="s">
        <v>1455</v>
      </c>
    </row>
    <row r="530" spans="1:15" x14ac:dyDescent="0.25">
      <c r="A530">
        <v>1964</v>
      </c>
      <c r="B530" t="s">
        <v>1439</v>
      </c>
      <c r="C530" t="s">
        <v>1462</v>
      </c>
      <c r="D530" t="s">
        <v>1457</v>
      </c>
      <c r="E530">
        <v>10</v>
      </c>
      <c r="F530">
        <v>3</v>
      </c>
      <c r="G530">
        <v>1</v>
      </c>
      <c r="H530">
        <v>0.75</v>
      </c>
      <c r="I530">
        <v>329</v>
      </c>
      <c r="J530">
        <v>201</v>
      </c>
      <c r="K530" t="s">
        <v>30</v>
      </c>
      <c r="L530" t="s">
        <v>30</v>
      </c>
      <c r="N530" t="s">
        <v>1437</v>
      </c>
      <c r="O530" t="s">
        <v>1457</v>
      </c>
    </row>
    <row r="531" spans="1:15" x14ac:dyDescent="0.25">
      <c r="A531">
        <v>1964</v>
      </c>
      <c r="B531" t="s">
        <v>1439</v>
      </c>
      <c r="C531" t="s">
        <v>1462</v>
      </c>
      <c r="D531" t="s">
        <v>1451</v>
      </c>
      <c r="E531">
        <v>8</v>
      </c>
      <c r="F531">
        <v>5</v>
      </c>
      <c r="G531">
        <v>1</v>
      </c>
      <c r="H531">
        <v>0.60699999999999998</v>
      </c>
      <c r="I531">
        <v>313</v>
      </c>
      <c r="J531">
        <v>228</v>
      </c>
      <c r="K531" t="s">
        <v>30</v>
      </c>
      <c r="N531" t="s">
        <v>1464</v>
      </c>
      <c r="O531" t="s">
        <v>1451</v>
      </c>
    </row>
    <row r="532" spans="1:15" x14ac:dyDescent="0.25">
      <c r="A532">
        <v>1964</v>
      </c>
      <c r="B532" t="s">
        <v>1439</v>
      </c>
      <c r="C532" t="s">
        <v>1462</v>
      </c>
      <c r="D532" t="s">
        <v>1452</v>
      </c>
      <c r="E532">
        <v>6</v>
      </c>
      <c r="F532">
        <v>8</v>
      </c>
      <c r="G532">
        <v>0</v>
      </c>
      <c r="H532">
        <v>0.42899999999999999</v>
      </c>
      <c r="I532">
        <v>192</v>
      </c>
      <c r="J532">
        <v>264</v>
      </c>
      <c r="K532" t="s">
        <v>30</v>
      </c>
      <c r="N532" t="s">
        <v>1463</v>
      </c>
      <c r="O532" t="s">
        <v>1452</v>
      </c>
    </row>
    <row r="533" spans="1:15" x14ac:dyDescent="0.25">
      <c r="A533">
        <v>1964</v>
      </c>
      <c r="B533" t="s">
        <v>1439</v>
      </c>
      <c r="C533" t="s">
        <v>1462</v>
      </c>
      <c r="D533" t="s">
        <v>1449</v>
      </c>
      <c r="E533">
        <v>4</v>
      </c>
      <c r="F533">
        <v>10</v>
      </c>
      <c r="G533">
        <v>0</v>
      </c>
      <c r="H533">
        <v>0.28599999999999998</v>
      </c>
      <c r="I533">
        <v>243</v>
      </c>
      <c r="J533">
        <v>332</v>
      </c>
      <c r="O533" t="s">
        <v>1449</v>
      </c>
    </row>
    <row r="534" spans="1:15" x14ac:dyDescent="0.25">
      <c r="A534">
        <v>1964</v>
      </c>
      <c r="B534" t="s">
        <v>1439</v>
      </c>
      <c r="C534" t="s">
        <v>1465</v>
      </c>
      <c r="D534" t="s">
        <v>1461</v>
      </c>
      <c r="E534">
        <v>11</v>
      </c>
      <c r="F534">
        <v>2</v>
      </c>
      <c r="G534">
        <v>3</v>
      </c>
      <c r="H534">
        <v>0.78100000000000003</v>
      </c>
      <c r="I534">
        <v>328</v>
      </c>
      <c r="J534">
        <v>168</v>
      </c>
      <c r="K534" t="s">
        <v>30</v>
      </c>
      <c r="L534" t="s">
        <v>30</v>
      </c>
      <c r="M534" s="1" t="s">
        <v>30</v>
      </c>
      <c r="N534" t="s">
        <v>1450</v>
      </c>
      <c r="O534" t="s">
        <v>1461</v>
      </c>
    </row>
    <row r="535" spans="1:15" x14ac:dyDescent="0.25">
      <c r="A535">
        <v>1964</v>
      </c>
      <c r="B535" t="s">
        <v>1439</v>
      </c>
      <c r="C535" t="s">
        <v>1465</v>
      </c>
      <c r="D535" t="s">
        <v>1445</v>
      </c>
      <c r="E535">
        <v>12</v>
      </c>
      <c r="F535">
        <v>4</v>
      </c>
      <c r="G535">
        <v>0</v>
      </c>
      <c r="H535">
        <v>0.75</v>
      </c>
      <c r="I535">
        <v>352</v>
      </c>
      <c r="J535">
        <v>249</v>
      </c>
      <c r="K535" t="s">
        <v>30</v>
      </c>
      <c r="N535" t="s">
        <v>1464</v>
      </c>
      <c r="O535" t="s">
        <v>1445</v>
      </c>
    </row>
    <row r="536" spans="1:15" x14ac:dyDescent="0.25">
      <c r="A536">
        <v>1964</v>
      </c>
      <c r="B536" t="s">
        <v>1439</v>
      </c>
      <c r="C536" t="s">
        <v>1465</v>
      </c>
      <c r="D536" t="s">
        <v>1442</v>
      </c>
      <c r="E536">
        <v>9</v>
      </c>
      <c r="F536">
        <v>7</v>
      </c>
      <c r="G536">
        <v>0</v>
      </c>
      <c r="H536">
        <v>0.56299999999999994</v>
      </c>
      <c r="I536">
        <v>330</v>
      </c>
      <c r="J536">
        <v>282</v>
      </c>
      <c r="K536" t="s">
        <v>30</v>
      </c>
      <c r="N536" t="s">
        <v>1463</v>
      </c>
      <c r="O536" t="s">
        <v>1442</v>
      </c>
    </row>
    <row r="537" spans="1:15" x14ac:dyDescent="0.25">
      <c r="A537">
        <v>1964</v>
      </c>
      <c r="B537" t="s">
        <v>1439</v>
      </c>
      <c r="C537" t="s">
        <v>1465</v>
      </c>
      <c r="D537" t="s">
        <v>1456</v>
      </c>
      <c r="E537">
        <v>4</v>
      </c>
      <c r="F537">
        <v>12</v>
      </c>
      <c r="G537">
        <v>0</v>
      </c>
      <c r="H537">
        <v>0.25</v>
      </c>
      <c r="I537">
        <v>222</v>
      </c>
      <c r="J537">
        <v>458</v>
      </c>
      <c r="O537" t="s">
        <v>1455</v>
      </c>
    </row>
    <row r="538" spans="1:15" x14ac:dyDescent="0.25">
      <c r="A538">
        <v>1964</v>
      </c>
      <c r="B538" t="s">
        <v>1439</v>
      </c>
      <c r="C538" t="s">
        <v>1465</v>
      </c>
      <c r="D538" t="s">
        <v>1436</v>
      </c>
      <c r="E538">
        <v>1</v>
      </c>
      <c r="F538">
        <v>14</v>
      </c>
      <c r="G538">
        <v>1</v>
      </c>
      <c r="H538">
        <v>9.4E-2</v>
      </c>
      <c r="I538">
        <v>270</v>
      </c>
      <c r="J538">
        <v>397</v>
      </c>
      <c r="O538" t="s">
        <v>1436</v>
      </c>
    </row>
    <row r="539" spans="1:15" x14ac:dyDescent="0.25">
      <c r="A539">
        <v>1963</v>
      </c>
      <c r="B539" t="s">
        <v>1439</v>
      </c>
      <c r="C539" t="s">
        <v>1462</v>
      </c>
      <c r="D539" t="s">
        <v>1457</v>
      </c>
      <c r="E539">
        <v>10</v>
      </c>
      <c r="F539">
        <v>4</v>
      </c>
      <c r="G539">
        <v>0</v>
      </c>
      <c r="H539">
        <v>0.71399999999999997</v>
      </c>
      <c r="I539">
        <v>312</v>
      </c>
      <c r="J539">
        <v>214</v>
      </c>
      <c r="K539" t="s">
        <v>30</v>
      </c>
      <c r="L539" t="s">
        <v>30</v>
      </c>
      <c r="M539" s="1" t="s">
        <v>30</v>
      </c>
      <c r="N539" t="s">
        <v>1450</v>
      </c>
      <c r="O539" t="s">
        <v>1457</v>
      </c>
    </row>
    <row r="540" spans="1:15" x14ac:dyDescent="0.25">
      <c r="A540">
        <v>1963</v>
      </c>
      <c r="B540" t="s">
        <v>1439</v>
      </c>
      <c r="C540" t="s">
        <v>1462</v>
      </c>
      <c r="D540" t="s">
        <v>1451</v>
      </c>
      <c r="E540">
        <v>9</v>
      </c>
      <c r="F540">
        <v>5</v>
      </c>
      <c r="G540">
        <v>0</v>
      </c>
      <c r="H540">
        <v>0.64300000000000002</v>
      </c>
      <c r="I540">
        <v>326</v>
      </c>
      <c r="J540">
        <v>284</v>
      </c>
      <c r="K540" t="s">
        <v>30</v>
      </c>
      <c r="N540" t="s">
        <v>1464</v>
      </c>
      <c r="O540" t="s">
        <v>1451</v>
      </c>
    </row>
    <row r="541" spans="1:15" x14ac:dyDescent="0.25">
      <c r="A541">
        <v>1963</v>
      </c>
      <c r="B541" t="s">
        <v>1439</v>
      </c>
      <c r="C541" t="s">
        <v>1462</v>
      </c>
      <c r="D541" t="s">
        <v>1452</v>
      </c>
      <c r="E541">
        <v>6</v>
      </c>
      <c r="F541">
        <v>8</v>
      </c>
      <c r="G541">
        <v>0</v>
      </c>
      <c r="H541">
        <v>0.42899999999999999</v>
      </c>
      <c r="I541">
        <v>277</v>
      </c>
      <c r="J541">
        <v>297</v>
      </c>
      <c r="K541" t="s">
        <v>30</v>
      </c>
      <c r="N541" t="s">
        <v>1463</v>
      </c>
      <c r="O541" t="s">
        <v>1452</v>
      </c>
    </row>
    <row r="542" spans="1:15" x14ac:dyDescent="0.25">
      <c r="A542">
        <v>1963</v>
      </c>
      <c r="B542" t="s">
        <v>1439</v>
      </c>
      <c r="C542" t="s">
        <v>1462</v>
      </c>
      <c r="D542" t="s">
        <v>1449</v>
      </c>
      <c r="E542">
        <v>3</v>
      </c>
      <c r="F542">
        <v>11</v>
      </c>
      <c r="G542">
        <v>0</v>
      </c>
      <c r="H542">
        <v>0.214</v>
      </c>
      <c r="I542">
        <v>202</v>
      </c>
      <c r="J542">
        <v>310</v>
      </c>
      <c r="O542" t="s">
        <v>1449</v>
      </c>
    </row>
    <row r="543" spans="1:15" x14ac:dyDescent="0.25">
      <c r="A543">
        <v>1963</v>
      </c>
      <c r="B543" t="s">
        <v>1439</v>
      </c>
      <c r="C543" t="s">
        <v>1465</v>
      </c>
      <c r="D543" t="s">
        <v>1461</v>
      </c>
      <c r="E543">
        <v>12</v>
      </c>
      <c r="F543">
        <v>4</v>
      </c>
      <c r="G543">
        <v>0</v>
      </c>
      <c r="H543">
        <v>0.75</v>
      </c>
      <c r="I543">
        <v>387</v>
      </c>
      <c r="J543">
        <v>232</v>
      </c>
      <c r="K543" t="s">
        <v>30</v>
      </c>
      <c r="L543" t="s">
        <v>30</v>
      </c>
      <c r="N543" t="s">
        <v>1437</v>
      </c>
      <c r="O543" t="s">
        <v>1461</v>
      </c>
    </row>
    <row r="544" spans="1:15" x14ac:dyDescent="0.25">
      <c r="A544">
        <v>1963</v>
      </c>
      <c r="B544" t="s">
        <v>1439</v>
      </c>
      <c r="C544" t="s">
        <v>1465</v>
      </c>
      <c r="D544" t="s">
        <v>1445</v>
      </c>
      <c r="E544">
        <v>10</v>
      </c>
      <c r="F544">
        <v>4</v>
      </c>
      <c r="G544">
        <v>2</v>
      </c>
      <c r="H544">
        <v>0.68799999999999994</v>
      </c>
      <c r="I544">
        <v>427</v>
      </c>
      <c r="J544">
        <v>323</v>
      </c>
      <c r="K544" t="s">
        <v>30</v>
      </c>
      <c r="N544" t="s">
        <v>1463</v>
      </c>
      <c r="O544" t="s">
        <v>1445</v>
      </c>
    </row>
    <row r="545" spans="1:15" x14ac:dyDescent="0.25">
      <c r="A545">
        <v>1963</v>
      </c>
      <c r="B545" t="s">
        <v>1439</v>
      </c>
      <c r="C545" t="s">
        <v>1465</v>
      </c>
      <c r="D545" t="s">
        <v>1442</v>
      </c>
      <c r="E545">
        <v>7</v>
      </c>
      <c r="F545">
        <v>7</v>
      </c>
      <c r="G545">
        <v>2</v>
      </c>
      <c r="H545">
        <v>0.5</v>
      </c>
      <c r="I545">
        <v>223</v>
      </c>
      <c r="J545">
        <v>266</v>
      </c>
      <c r="K545" t="s">
        <v>30</v>
      </c>
      <c r="N545" t="s">
        <v>1464</v>
      </c>
      <c r="O545" t="s">
        <v>1442</v>
      </c>
    </row>
    <row r="546" spans="1:15" x14ac:dyDescent="0.25">
      <c r="A546">
        <v>1963</v>
      </c>
      <c r="B546" t="s">
        <v>1439</v>
      </c>
      <c r="C546" t="s">
        <v>1465</v>
      </c>
      <c r="D546" t="s">
        <v>1436</v>
      </c>
      <c r="E546">
        <v>7</v>
      </c>
      <c r="F546">
        <v>9</v>
      </c>
      <c r="G546">
        <v>0</v>
      </c>
      <c r="H546">
        <v>0.438</v>
      </c>
      <c r="I546">
        <v>302</v>
      </c>
      <c r="J546">
        <v>325</v>
      </c>
      <c r="O546" t="s">
        <v>1436</v>
      </c>
    </row>
    <row r="547" spans="1:15" x14ac:dyDescent="0.25">
      <c r="A547">
        <v>1963</v>
      </c>
      <c r="B547" t="s">
        <v>1439</v>
      </c>
      <c r="C547" t="s">
        <v>1465</v>
      </c>
      <c r="D547" t="s">
        <v>1456</v>
      </c>
      <c r="E547">
        <v>2</v>
      </c>
      <c r="F547">
        <v>14</v>
      </c>
      <c r="G547">
        <v>0</v>
      </c>
      <c r="H547">
        <v>0.125</v>
      </c>
      <c r="I547">
        <v>220</v>
      </c>
      <c r="J547">
        <v>425</v>
      </c>
      <c r="O547" t="s">
        <v>1455</v>
      </c>
    </row>
    <row r="548" spans="1:15" x14ac:dyDescent="0.25">
      <c r="A548">
        <v>1962</v>
      </c>
      <c r="B548" t="s">
        <v>1439</v>
      </c>
      <c r="C548" t="s">
        <v>1462</v>
      </c>
      <c r="D548" t="s">
        <v>1457</v>
      </c>
      <c r="E548">
        <v>9</v>
      </c>
      <c r="F548">
        <v>4</v>
      </c>
      <c r="G548">
        <v>1</v>
      </c>
      <c r="H548">
        <v>0.67900000000000005</v>
      </c>
      <c r="I548">
        <v>358</v>
      </c>
      <c r="J548">
        <v>286</v>
      </c>
      <c r="K548" t="s">
        <v>30</v>
      </c>
      <c r="L548" t="s">
        <v>30</v>
      </c>
      <c r="N548" t="s">
        <v>1437</v>
      </c>
      <c r="O548" t="s">
        <v>1457</v>
      </c>
    </row>
    <row r="549" spans="1:15" x14ac:dyDescent="0.25">
      <c r="A549">
        <v>1962</v>
      </c>
      <c r="B549" t="s">
        <v>1439</v>
      </c>
      <c r="C549" t="s">
        <v>1462</v>
      </c>
      <c r="D549" t="s">
        <v>1451</v>
      </c>
      <c r="E549">
        <v>6</v>
      </c>
      <c r="F549">
        <v>7</v>
      </c>
      <c r="G549">
        <v>1</v>
      </c>
      <c r="H549">
        <v>0.46400000000000002</v>
      </c>
      <c r="I549">
        <v>339</v>
      </c>
      <c r="J549">
        <v>302</v>
      </c>
      <c r="K549" t="s">
        <v>30</v>
      </c>
      <c r="N549" t="s">
        <v>1463</v>
      </c>
      <c r="O549" t="s">
        <v>1451</v>
      </c>
    </row>
    <row r="550" spans="1:15" x14ac:dyDescent="0.25">
      <c r="A550">
        <v>1962</v>
      </c>
      <c r="B550" t="s">
        <v>1439</v>
      </c>
      <c r="C550" t="s">
        <v>1462</v>
      </c>
      <c r="D550" t="s">
        <v>1452</v>
      </c>
      <c r="E550">
        <v>4</v>
      </c>
      <c r="F550">
        <v>7</v>
      </c>
      <c r="G550">
        <v>3</v>
      </c>
      <c r="H550">
        <v>0.39300000000000002</v>
      </c>
      <c r="I550">
        <v>308</v>
      </c>
      <c r="J550">
        <v>309</v>
      </c>
      <c r="K550" t="s">
        <v>30</v>
      </c>
      <c r="N550" t="s">
        <v>1464</v>
      </c>
      <c r="O550" t="s">
        <v>1452</v>
      </c>
    </row>
    <row r="551" spans="1:15" x14ac:dyDescent="0.25">
      <c r="A551">
        <v>1962</v>
      </c>
      <c r="B551" t="s">
        <v>1439</v>
      </c>
      <c r="C551" t="s">
        <v>1462</v>
      </c>
      <c r="D551" t="s">
        <v>1449</v>
      </c>
      <c r="E551">
        <v>4</v>
      </c>
      <c r="F551">
        <v>10</v>
      </c>
      <c r="G551">
        <v>0</v>
      </c>
      <c r="H551">
        <v>0.28599999999999998</v>
      </c>
      <c r="I551">
        <v>259</v>
      </c>
      <c r="J551">
        <v>378</v>
      </c>
      <c r="O551" t="s">
        <v>1449</v>
      </c>
    </row>
    <row r="552" spans="1:15" x14ac:dyDescent="0.25">
      <c r="A552">
        <v>1962</v>
      </c>
      <c r="B552" t="s">
        <v>1439</v>
      </c>
      <c r="C552" t="s">
        <v>1465</v>
      </c>
      <c r="D552" t="s">
        <v>1436</v>
      </c>
      <c r="E552">
        <v>11</v>
      </c>
      <c r="F552">
        <v>5</v>
      </c>
      <c r="G552">
        <v>0</v>
      </c>
      <c r="H552">
        <v>0.68799999999999994</v>
      </c>
      <c r="I552">
        <v>385</v>
      </c>
      <c r="J552">
        <v>291</v>
      </c>
      <c r="K552" t="s">
        <v>30</v>
      </c>
      <c r="L552" t="s">
        <v>30</v>
      </c>
      <c r="M552" s="1" t="s">
        <v>30</v>
      </c>
      <c r="N552" t="s">
        <v>1450</v>
      </c>
      <c r="O552" t="s">
        <v>1436</v>
      </c>
    </row>
    <row r="553" spans="1:15" x14ac:dyDescent="0.25">
      <c r="A553">
        <v>1962</v>
      </c>
      <c r="B553" t="s">
        <v>1439</v>
      </c>
      <c r="C553" t="s">
        <v>1465</v>
      </c>
      <c r="D553" t="s">
        <v>1445</v>
      </c>
      <c r="E553">
        <v>9</v>
      </c>
      <c r="F553">
        <v>6</v>
      </c>
      <c r="G553">
        <v>1</v>
      </c>
      <c r="H553">
        <v>0.59399999999999997</v>
      </c>
      <c r="I553">
        <v>352</v>
      </c>
      <c r="J553">
        <v>335</v>
      </c>
      <c r="K553" t="s">
        <v>30</v>
      </c>
      <c r="N553" t="s">
        <v>1464</v>
      </c>
      <c r="O553" t="s">
        <v>1445</v>
      </c>
    </row>
    <row r="554" spans="1:15" x14ac:dyDescent="0.25">
      <c r="A554">
        <v>1962</v>
      </c>
      <c r="B554" t="s">
        <v>1439</v>
      </c>
      <c r="C554" t="s">
        <v>1465</v>
      </c>
      <c r="D554" t="s">
        <v>1442</v>
      </c>
      <c r="E554">
        <v>8</v>
      </c>
      <c r="F554">
        <v>7</v>
      </c>
      <c r="G554">
        <v>1</v>
      </c>
      <c r="H554">
        <v>0.53100000000000003</v>
      </c>
      <c r="I554">
        <v>268</v>
      </c>
      <c r="J554">
        <v>336</v>
      </c>
      <c r="K554" t="s">
        <v>30</v>
      </c>
      <c r="N554" t="s">
        <v>1463</v>
      </c>
      <c r="O554" t="s">
        <v>1442</v>
      </c>
    </row>
    <row r="555" spans="1:15" x14ac:dyDescent="0.25">
      <c r="A555">
        <v>1962</v>
      </c>
      <c r="B555" t="s">
        <v>1439</v>
      </c>
      <c r="C555" t="s">
        <v>1465</v>
      </c>
      <c r="D555" t="s">
        <v>1461</v>
      </c>
      <c r="E555">
        <v>7</v>
      </c>
      <c r="F555">
        <v>9</v>
      </c>
      <c r="G555">
        <v>0</v>
      </c>
      <c r="H555">
        <v>0.438</v>
      </c>
      <c r="I555">
        <v>346</v>
      </c>
      <c r="J555">
        <v>342</v>
      </c>
      <c r="O555" t="s">
        <v>1461</v>
      </c>
    </row>
    <row r="556" spans="1:15" x14ac:dyDescent="0.25">
      <c r="A556">
        <v>1962</v>
      </c>
      <c r="B556" t="s">
        <v>1439</v>
      </c>
      <c r="C556" t="s">
        <v>1465</v>
      </c>
      <c r="D556" t="s">
        <v>1456</v>
      </c>
      <c r="E556">
        <v>6</v>
      </c>
      <c r="F556">
        <v>9</v>
      </c>
      <c r="G556">
        <v>1</v>
      </c>
      <c r="H556">
        <v>0.40600000000000003</v>
      </c>
      <c r="I556">
        <v>310</v>
      </c>
      <c r="J556">
        <v>346</v>
      </c>
      <c r="O556" t="s">
        <v>1455</v>
      </c>
    </row>
    <row r="557" spans="1:15" x14ac:dyDescent="0.25">
      <c r="A557">
        <v>1961</v>
      </c>
      <c r="B557" t="s">
        <v>1439</v>
      </c>
      <c r="C557" t="s">
        <v>1462</v>
      </c>
      <c r="D557" t="s">
        <v>1457</v>
      </c>
      <c r="E557">
        <v>10</v>
      </c>
      <c r="F557">
        <v>4</v>
      </c>
      <c r="G557">
        <v>0</v>
      </c>
      <c r="H557">
        <v>0.71399999999999997</v>
      </c>
      <c r="I557">
        <v>340</v>
      </c>
      <c r="J557">
        <v>293</v>
      </c>
      <c r="K557" t="s">
        <v>30</v>
      </c>
      <c r="L557" t="s">
        <v>30</v>
      </c>
      <c r="N557" t="s">
        <v>1437</v>
      </c>
      <c r="O557" t="s">
        <v>1457</v>
      </c>
    </row>
    <row r="558" spans="1:15" x14ac:dyDescent="0.25">
      <c r="A558">
        <v>1961</v>
      </c>
      <c r="B558" t="s">
        <v>1439</v>
      </c>
      <c r="C558" t="s">
        <v>1462</v>
      </c>
      <c r="D558" t="s">
        <v>1451</v>
      </c>
      <c r="E558">
        <v>8</v>
      </c>
      <c r="F558">
        <v>6</v>
      </c>
      <c r="G558">
        <v>0</v>
      </c>
      <c r="H558">
        <v>0.57099999999999995</v>
      </c>
      <c r="I558">
        <v>359</v>
      </c>
      <c r="J558">
        <v>285</v>
      </c>
      <c r="K558" t="s">
        <v>30</v>
      </c>
      <c r="N558" t="s">
        <v>1463</v>
      </c>
      <c r="O558" t="s">
        <v>1451</v>
      </c>
    </row>
    <row r="559" spans="1:15" x14ac:dyDescent="0.25">
      <c r="A559">
        <v>1961</v>
      </c>
      <c r="B559" t="s">
        <v>1439</v>
      </c>
      <c r="C559" t="s">
        <v>1462</v>
      </c>
      <c r="D559" t="s">
        <v>1449</v>
      </c>
      <c r="E559">
        <v>7</v>
      </c>
      <c r="F559">
        <v>6</v>
      </c>
      <c r="G559">
        <v>1</v>
      </c>
      <c r="H559">
        <v>0.53600000000000003</v>
      </c>
      <c r="I559">
        <v>255</v>
      </c>
      <c r="J559">
        <v>258</v>
      </c>
      <c r="K559" t="s">
        <v>30</v>
      </c>
      <c r="N559" t="s">
        <v>1464</v>
      </c>
      <c r="O559" t="s">
        <v>1449</v>
      </c>
    </row>
    <row r="560" spans="1:15" x14ac:dyDescent="0.25">
      <c r="A560">
        <v>1961</v>
      </c>
      <c r="B560" t="s">
        <v>1439</v>
      </c>
      <c r="C560" t="s">
        <v>1462</v>
      </c>
      <c r="D560" t="s">
        <v>1452</v>
      </c>
      <c r="E560">
        <v>4</v>
      </c>
      <c r="F560">
        <v>9</v>
      </c>
      <c r="G560">
        <v>1</v>
      </c>
      <c r="H560">
        <v>0.32100000000000001</v>
      </c>
      <c r="I560">
        <v>213</v>
      </c>
      <c r="J560">
        <v>225</v>
      </c>
      <c r="O560" t="s">
        <v>1452</v>
      </c>
    </row>
    <row r="561" spans="1:15" x14ac:dyDescent="0.25">
      <c r="A561">
        <v>1961</v>
      </c>
      <c r="B561" t="s">
        <v>1439</v>
      </c>
      <c r="C561" t="s">
        <v>1465</v>
      </c>
      <c r="D561" t="s">
        <v>1436</v>
      </c>
      <c r="E561">
        <v>13</v>
      </c>
      <c r="F561">
        <v>3</v>
      </c>
      <c r="G561">
        <v>0</v>
      </c>
      <c r="H561">
        <v>0.81299999999999994</v>
      </c>
      <c r="I561">
        <v>360</v>
      </c>
      <c r="J561">
        <v>251</v>
      </c>
      <c r="K561" t="s">
        <v>30</v>
      </c>
      <c r="L561" t="s">
        <v>30</v>
      </c>
      <c r="M561" s="1" t="s">
        <v>30</v>
      </c>
      <c r="N561" t="s">
        <v>1450</v>
      </c>
      <c r="O561" t="s">
        <v>1436</v>
      </c>
    </row>
    <row r="562" spans="1:15" x14ac:dyDescent="0.25">
      <c r="A562">
        <v>1961</v>
      </c>
      <c r="B562" t="s">
        <v>1439</v>
      </c>
      <c r="C562" t="s">
        <v>1465</v>
      </c>
      <c r="D562" t="s">
        <v>1456</v>
      </c>
      <c r="E562">
        <v>10</v>
      </c>
      <c r="F562">
        <v>5</v>
      </c>
      <c r="G562">
        <v>1</v>
      </c>
      <c r="H562">
        <v>0.65600000000000003</v>
      </c>
      <c r="I562">
        <v>334</v>
      </c>
      <c r="J562">
        <v>257</v>
      </c>
      <c r="K562" t="s">
        <v>30</v>
      </c>
      <c r="N562" t="s">
        <v>1463</v>
      </c>
      <c r="O562" t="s">
        <v>1455</v>
      </c>
    </row>
    <row r="563" spans="1:15" x14ac:dyDescent="0.25">
      <c r="A563">
        <v>1961</v>
      </c>
      <c r="B563" t="s">
        <v>1439</v>
      </c>
      <c r="C563" t="s">
        <v>1465</v>
      </c>
      <c r="D563" t="s">
        <v>1445</v>
      </c>
      <c r="E563">
        <v>7</v>
      </c>
      <c r="F563">
        <v>9</v>
      </c>
      <c r="G563">
        <v>0</v>
      </c>
      <c r="H563">
        <v>0.438</v>
      </c>
      <c r="I563">
        <v>300</v>
      </c>
      <c r="J563">
        <v>311</v>
      </c>
      <c r="K563" t="s">
        <v>30</v>
      </c>
      <c r="N563" t="s">
        <v>1464</v>
      </c>
      <c r="O563" t="s">
        <v>1445</v>
      </c>
    </row>
    <row r="564" spans="1:15" x14ac:dyDescent="0.25">
      <c r="A564">
        <v>1961</v>
      </c>
      <c r="B564" t="s">
        <v>1439</v>
      </c>
      <c r="C564" t="s">
        <v>1465</v>
      </c>
      <c r="D564" t="s">
        <v>1442</v>
      </c>
      <c r="E564">
        <v>5</v>
      </c>
      <c r="F564">
        <v>10</v>
      </c>
      <c r="G564">
        <v>1</v>
      </c>
      <c r="H564">
        <v>0.34399999999999997</v>
      </c>
      <c r="I564">
        <v>211</v>
      </c>
      <c r="J564">
        <v>314</v>
      </c>
      <c r="O564" t="s">
        <v>1442</v>
      </c>
    </row>
    <row r="565" spans="1:15" x14ac:dyDescent="0.25">
      <c r="A565">
        <v>1961</v>
      </c>
      <c r="B565" t="s">
        <v>1439</v>
      </c>
      <c r="C565" t="s">
        <v>1465</v>
      </c>
      <c r="D565" t="s">
        <v>1461</v>
      </c>
      <c r="E565">
        <v>1</v>
      </c>
      <c r="F565">
        <v>13</v>
      </c>
      <c r="G565">
        <v>2</v>
      </c>
      <c r="H565">
        <v>0.125</v>
      </c>
      <c r="I565">
        <v>215</v>
      </c>
      <c r="J565">
        <v>393</v>
      </c>
      <c r="O565" t="s">
        <v>1461</v>
      </c>
    </row>
    <row r="566" spans="1:15" x14ac:dyDescent="0.25">
      <c r="A566">
        <v>1960</v>
      </c>
      <c r="B566" t="s">
        <v>1439</v>
      </c>
      <c r="C566" t="s">
        <v>1462</v>
      </c>
      <c r="D566" t="s">
        <v>1449</v>
      </c>
      <c r="E566">
        <v>10</v>
      </c>
      <c r="F566">
        <v>4</v>
      </c>
      <c r="G566">
        <v>0</v>
      </c>
      <c r="H566">
        <v>0.71399999999999997</v>
      </c>
      <c r="I566">
        <v>370</v>
      </c>
      <c r="J566">
        <v>265</v>
      </c>
      <c r="K566" t="s">
        <v>30</v>
      </c>
      <c r="N566" t="s">
        <v>1464</v>
      </c>
      <c r="O566" t="s">
        <v>1449</v>
      </c>
    </row>
    <row r="567" spans="1:15" x14ac:dyDescent="0.25">
      <c r="A567">
        <v>1960</v>
      </c>
      <c r="B567" t="s">
        <v>1439</v>
      </c>
      <c r="C567" t="s">
        <v>1462</v>
      </c>
      <c r="D567" t="s">
        <v>1451</v>
      </c>
      <c r="E567">
        <v>9</v>
      </c>
      <c r="F567">
        <v>5</v>
      </c>
      <c r="G567">
        <v>0</v>
      </c>
      <c r="H567">
        <v>0.64300000000000002</v>
      </c>
      <c r="I567">
        <v>400</v>
      </c>
      <c r="J567">
        <v>283</v>
      </c>
      <c r="K567" t="s">
        <v>30</v>
      </c>
      <c r="L567" t="s">
        <v>30</v>
      </c>
      <c r="M567" s="1" t="s">
        <v>30</v>
      </c>
      <c r="N567" t="s">
        <v>1450</v>
      </c>
      <c r="O567" t="s">
        <v>1451</v>
      </c>
    </row>
    <row r="568" spans="1:15" x14ac:dyDescent="0.25">
      <c r="A568">
        <v>1960</v>
      </c>
      <c r="B568" t="s">
        <v>1439</v>
      </c>
      <c r="C568" t="s">
        <v>1462</v>
      </c>
      <c r="D568" t="s">
        <v>1452</v>
      </c>
      <c r="E568">
        <v>5</v>
      </c>
      <c r="F568">
        <v>9</v>
      </c>
      <c r="G568">
        <v>0</v>
      </c>
      <c r="H568">
        <v>0.35699999999999998</v>
      </c>
      <c r="I568">
        <v>340</v>
      </c>
      <c r="J568">
        <v>458</v>
      </c>
      <c r="K568" t="s">
        <v>30</v>
      </c>
      <c r="N568" t="s">
        <v>1463</v>
      </c>
      <c r="O568" t="s">
        <v>1452</v>
      </c>
    </row>
    <row r="569" spans="1:15" x14ac:dyDescent="0.25">
      <c r="A569">
        <v>1960</v>
      </c>
      <c r="B569" t="s">
        <v>1439</v>
      </c>
      <c r="C569" t="s">
        <v>1462</v>
      </c>
      <c r="D569" t="s">
        <v>1457</v>
      </c>
      <c r="E569">
        <v>4</v>
      </c>
      <c r="F569">
        <v>10</v>
      </c>
      <c r="G569">
        <v>0</v>
      </c>
      <c r="H569">
        <v>0.28599999999999998</v>
      </c>
      <c r="I569">
        <v>273</v>
      </c>
      <c r="J569">
        <v>377</v>
      </c>
      <c r="O569" t="s">
        <v>1457</v>
      </c>
    </row>
    <row r="570" spans="1:15" x14ac:dyDescent="0.25">
      <c r="A570">
        <v>1960</v>
      </c>
      <c r="B570" t="s">
        <v>1439</v>
      </c>
      <c r="C570" t="s">
        <v>1438</v>
      </c>
      <c r="D570" t="s">
        <v>1436</v>
      </c>
      <c r="E570">
        <v>14</v>
      </c>
      <c r="F570">
        <v>2</v>
      </c>
      <c r="G570">
        <v>0</v>
      </c>
      <c r="H570">
        <v>0.875</v>
      </c>
      <c r="I570">
        <v>453</v>
      </c>
      <c r="J570">
        <v>239</v>
      </c>
      <c r="K570" t="s">
        <v>30</v>
      </c>
      <c r="N570" t="s">
        <v>1459</v>
      </c>
      <c r="O570" t="s">
        <v>1436</v>
      </c>
    </row>
    <row r="571" spans="1:15" x14ac:dyDescent="0.25">
      <c r="A571">
        <v>1960</v>
      </c>
      <c r="B571" t="s">
        <v>1439</v>
      </c>
      <c r="C571" t="s">
        <v>1438</v>
      </c>
      <c r="D571" t="s">
        <v>1456</v>
      </c>
      <c r="E571">
        <v>10</v>
      </c>
      <c r="F571">
        <v>6</v>
      </c>
      <c r="G571">
        <v>0</v>
      </c>
      <c r="H571">
        <v>0.625</v>
      </c>
      <c r="I571">
        <v>318</v>
      </c>
      <c r="J571">
        <v>225</v>
      </c>
      <c r="K571" t="s">
        <v>30</v>
      </c>
      <c r="L571" t="s">
        <v>30</v>
      </c>
      <c r="N571" t="s">
        <v>1437</v>
      </c>
      <c r="O571" t="s">
        <v>1455</v>
      </c>
    </row>
    <row r="572" spans="1:15" x14ac:dyDescent="0.25">
      <c r="A572">
        <v>1960</v>
      </c>
      <c r="B572" t="s">
        <v>1439</v>
      </c>
      <c r="C572" t="s">
        <v>1438</v>
      </c>
      <c r="D572" t="s">
        <v>1445</v>
      </c>
      <c r="E572">
        <v>6</v>
      </c>
      <c r="F572">
        <v>8</v>
      </c>
      <c r="G572">
        <v>2</v>
      </c>
      <c r="H572">
        <v>0.438</v>
      </c>
      <c r="I572">
        <v>374</v>
      </c>
      <c r="J572">
        <v>404</v>
      </c>
      <c r="K572" t="s">
        <v>30</v>
      </c>
      <c r="N572" t="s">
        <v>1441</v>
      </c>
      <c r="O572" t="s">
        <v>1445</v>
      </c>
    </row>
    <row r="573" spans="1:15" x14ac:dyDescent="0.25">
      <c r="A573">
        <v>1960</v>
      </c>
      <c r="B573" t="s">
        <v>1439</v>
      </c>
      <c r="C573" t="s">
        <v>1438</v>
      </c>
      <c r="D573" t="s">
        <v>1461</v>
      </c>
      <c r="E573">
        <v>5</v>
      </c>
      <c r="F573">
        <v>9</v>
      </c>
      <c r="G573">
        <v>2</v>
      </c>
      <c r="H573">
        <v>0.375</v>
      </c>
      <c r="I573">
        <v>296</v>
      </c>
      <c r="J573">
        <v>356</v>
      </c>
      <c r="O573" t="s">
        <v>1461</v>
      </c>
    </row>
    <row r="574" spans="1:15" x14ac:dyDescent="0.25">
      <c r="A574">
        <v>1960</v>
      </c>
      <c r="B574" t="s">
        <v>1439</v>
      </c>
      <c r="C574" t="s">
        <v>1438</v>
      </c>
      <c r="D574" t="s">
        <v>1442</v>
      </c>
      <c r="E574">
        <v>2</v>
      </c>
      <c r="F574">
        <v>12</v>
      </c>
      <c r="G574">
        <v>2</v>
      </c>
      <c r="H574">
        <v>0.188</v>
      </c>
      <c r="I574">
        <v>205</v>
      </c>
      <c r="J574">
        <v>422</v>
      </c>
      <c r="O574" t="s">
        <v>1442</v>
      </c>
    </row>
    <row r="575" spans="1:15" x14ac:dyDescent="0.25">
      <c r="A575">
        <v>1959</v>
      </c>
      <c r="B575" t="s">
        <v>1439</v>
      </c>
      <c r="C575" t="s">
        <v>1447</v>
      </c>
      <c r="D575" t="s">
        <v>1457</v>
      </c>
      <c r="E575">
        <v>10</v>
      </c>
      <c r="F575">
        <v>4</v>
      </c>
      <c r="G575">
        <v>0</v>
      </c>
      <c r="H575">
        <v>0.71399999999999997</v>
      </c>
      <c r="I575">
        <v>298</v>
      </c>
      <c r="J575">
        <v>162</v>
      </c>
      <c r="K575" t="s">
        <v>30</v>
      </c>
      <c r="L575" t="s">
        <v>30</v>
      </c>
      <c r="N575" t="s">
        <v>1437</v>
      </c>
      <c r="O575" t="s">
        <v>1457</v>
      </c>
    </row>
    <row r="576" spans="1:15" x14ac:dyDescent="0.25">
      <c r="A576">
        <v>1959</v>
      </c>
      <c r="B576" t="s">
        <v>1439</v>
      </c>
      <c r="C576" t="s">
        <v>1447</v>
      </c>
      <c r="D576" t="s">
        <v>1451</v>
      </c>
      <c r="E576">
        <v>8</v>
      </c>
      <c r="F576">
        <v>6</v>
      </c>
      <c r="G576">
        <v>0</v>
      </c>
      <c r="H576">
        <v>0.57099999999999995</v>
      </c>
      <c r="I576">
        <v>275</v>
      </c>
      <c r="J576">
        <v>217</v>
      </c>
      <c r="K576" t="s">
        <v>30</v>
      </c>
      <c r="N576" t="s">
        <v>1459</v>
      </c>
      <c r="O576" t="s">
        <v>1451</v>
      </c>
    </row>
    <row r="577" spans="1:15" x14ac:dyDescent="0.25">
      <c r="A577">
        <v>1959</v>
      </c>
      <c r="B577" t="s">
        <v>1439</v>
      </c>
      <c r="C577" t="s">
        <v>1447</v>
      </c>
      <c r="D577" t="s">
        <v>1452</v>
      </c>
      <c r="E577">
        <v>6</v>
      </c>
      <c r="F577">
        <v>8</v>
      </c>
      <c r="G577">
        <v>0</v>
      </c>
      <c r="H577">
        <v>0.42899999999999999</v>
      </c>
      <c r="I577">
        <v>193</v>
      </c>
      <c r="J577">
        <v>305</v>
      </c>
      <c r="K577" t="s">
        <v>30</v>
      </c>
      <c r="N577" t="s">
        <v>1441</v>
      </c>
      <c r="O577" t="s">
        <v>1452</v>
      </c>
    </row>
    <row r="578" spans="1:15" x14ac:dyDescent="0.25">
      <c r="A578">
        <v>1959</v>
      </c>
      <c r="B578" t="s">
        <v>1439</v>
      </c>
      <c r="C578" t="s">
        <v>1447</v>
      </c>
      <c r="D578" t="s">
        <v>1449</v>
      </c>
      <c r="E578">
        <v>4</v>
      </c>
      <c r="F578">
        <v>10</v>
      </c>
      <c r="G578">
        <v>0</v>
      </c>
      <c r="H578">
        <v>0.28599999999999998</v>
      </c>
      <c r="I578">
        <v>192</v>
      </c>
      <c r="J578">
        <v>274</v>
      </c>
      <c r="O578" t="s">
        <v>1449</v>
      </c>
    </row>
    <row r="579" spans="1:15" x14ac:dyDescent="0.25">
      <c r="A579">
        <v>1959</v>
      </c>
      <c r="B579" t="s">
        <v>1439</v>
      </c>
      <c r="C579" t="s">
        <v>1438</v>
      </c>
      <c r="D579" t="s">
        <v>1436</v>
      </c>
      <c r="E579">
        <v>12</v>
      </c>
      <c r="F579">
        <v>4</v>
      </c>
      <c r="G579">
        <v>0</v>
      </c>
      <c r="H579">
        <v>0.75</v>
      </c>
      <c r="I579">
        <v>418</v>
      </c>
      <c r="J579">
        <v>272</v>
      </c>
      <c r="K579" t="s">
        <v>30</v>
      </c>
      <c r="L579" t="s">
        <v>30</v>
      </c>
      <c r="M579" s="1" t="s">
        <v>30</v>
      </c>
      <c r="N579" t="s">
        <v>1450</v>
      </c>
      <c r="O579" t="s">
        <v>1436</v>
      </c>
    </row>
    <row r="580" spans="1:15" x14ac:dyDescent="0.25">
      <c r="A580">
        <v>1959</v>
      </c>
      <c r="B580" t="s">
        <v>1439</v>
      </c>
      <c r="C580" t="s">
        <v>1438</v>
      </c>
      <c r="D580" t="s">
        <v>1456</v>
      </c>
      <c r="E580">
        <v>10</v>
      </c>
      <c r="F580">
        <v>6</v>
      </c>
      <c r="G580">
        <v>0</v>
      </c>
      <c r="H580">
        <v>0.625</v>
      </c>
      <c r="I580">
        <v>370</v>
      </c>
      <c r="J580">
        <v>221</v>
      </c>
      <c r="K580" t="s">
        <v>30</v>
      </c>
      <c r="N580" t="s">
        <v>1459</v>
      </c>
      <c r="O580" t="s">
        <v>1455</v>
      </c>
    </row>
    <row r="581" spans="1:15" x14ac:dyDescent="0.25">
      <c r="A581">
        <v>1959</v>
      </c>
      <c r="B581" t="s">
        <v>1439</v>
      </c>
      <c r="C581" t="s">
        <v>1438</v>
      </c>
      <c r="D581" t="s">
        <v>1461</v>
      </c>
      <c r="E581">
        <v>9</v>
      </c>
      <c r="F581">
        <v>7</v>
      </c>
      <c r="G581">
        <v>0</v>
      </c>
      <c r="H581">
        <v>0.56299999999999994</v>
      </c>
      <c r="I581">
        <v>306</v>
      </c>
      <c r="J581">
        <v>301</v>
      </c>
      <c r="K581" t="s">
        <v>30</v>
      </c>
      <c r="N581" t="s">
        <v>1441</v>
      </c>
      <c r="O581" t="s">
        <v>1461</v>
      </c>
    </row>
    <row r="582" spans="1:15" x14ac:dyDescent="0.25">
      <c r="A582">
        <v>1959</v>
      </c>
      <c r="B582" t="s">
        <v>1439</v>
      </c>
      <c r="C582" t="s">
        <v>1438</v>
      </c>
      <c r="D582" t="s">
        <v>1445</v>
      </c>
      <c r="E582">
        <v>8</v>
      </c>
      <c r="F582">
        <v>8</v>
      </c>
      <c r="G582">
        <v>0</v>
      </c>
      <c r="H582">
        <v>0.5</v>
      </c>
      <c r="I582">
        <v>356</v>
      </c>
      <c r="J582">
        <v>301</v>
      </c>
      <c r="O582" t="s">
        <v>1445</v>
      </c>
    </row>
    <row r="583" spans="1:15" x14ac:dyDescent="0.25">
      <c r="A583">
        <v>1959</v>
      </c>
      <c r="B583" t="s">
        <v>1439</v>
      </c>
      <c r="C583" t="s">
        <v>1438</v>
      </c>
      <c r="D583" t="s">
        <v>1442</v>
      </c>
      <c r="E583">
        <v>1</v>
      </c>
      <c r="F583">
        <v>15</v>
      </c>
      <c r="G583">
        <v>0</v>
      </c>
      <c r="H583">
        <v>6.3E-2</v>
      </c>
      <c r="I583">
        <v>212</v>
      </c>
      <c r="J583">
        <v>567</v>
      </c>
      <c r="O583" t="s">
        <v>1442</v>
      </c>
    </row>
    <row r="584" spans="1:15" x14ac:dyDescent="0.25">
      <c r="A584">
        <v>1958</v>
      </c>
      <c r="B584" t="s">
        <v>1439</v>
      </c>
      <c r="C584" t="s">
        <v>1447</v>
      </c>
      <c r="D584" t="s">
        <v>1457</v>
      </c>
      <c r="E584">
        <v>10</v>
      </c>
      <c r="F584">
        <v>3</v>
      </c>
      <c r="G584">
        <v>1</v>
      </c>
      <c r="H584">
        <v>0.75</v>
      </c>
      <c r="I584">
        <v>291</v>
      </c>
      <c r="J584">
        <v>235</v>
      </c>
      <c r="K584" t="s">
        <v>30</v>
      </c>
      <c r="L584" t="s">
        <v>30</v>
      </c>
      <c r="N584" t="s">
        <v>1437</v>
      </c>
      <c r="O584" t="s">
        <v>1457</v>
      </c>
    </row>
    <row r="585" spans="1:15" x14ac:dyDescent="0.25">
      <c r="A585">
        <v>1958</v>
      </c>
      <c r="B585" t="s">
        <v>1439</v>
      </c>
      <c r="C585" t="s">
        <v>1447</v>
      </c>
      <c r="D585" t="s">
        <v>1452</v>
      </c>
      <c r="E585">
        <v>7</v>
      </c>
      <c r="F585">
        <v>6</v>
      </c>
      <c r="G585">
        <v>1</v>
      </c>
      <c r="H585">
        <v>0.53600000000000003</v>
      </c>
      <c r="I585">
        <v>265</v>
      </c>
      <c r="J585">
        <v>269</v>
      </c>
      <c r="K585" t="s">
        <v>30</v>
      </c>
      <c r="N585" t="s">
        <v>1441</v>
      </c>
      <c r="O585" t="s">
        <v>1452</v>
      </c>
    </row>
    <row r="586" spans="1:15" x14ac:dyDescent="0.25">
      <c r="A586">
        <v>1958</v>
      </c>
      <c r="B586" t="s">
        <v>1439</v>
      </c>
      <c r="C586" t="s">
        <v>1447</v>
      </c>
      <c r="D586" t="s">
        <v>1451</v>
      </c>
      <c r="E586">
        <v>6</v>
      </c>
      <c r="F586">
        <v>8</v>
      </c>
      <c r="G586">
        <v>0</v>
      </c>
      <c r="H586">
        <v>0.42899999999999999</v>
      </c>
      <c r="I586">
        <v>233</v>
      </c>
      <c r="J586">
        <v>243</v>
      </c>
      <c r="K586" t="s">
        <v>30</v>
      </c>
      <c r="N586" t="s">
        <v>1459</v>
      </c>
      <c r="O586" t="s">
        <v>1451</v>
      </c>
    </row>
    <row r="587" spans="1:15" x14ac:dyDescent="0.25">
      <c r="A587">
        <v>1958</v>
      </c>
      <c r="B587" t="s">
        <v>1439</v>
      </c>
      <c r="C587" t="s">
        <v>1447</v>
      </c>
      <c r="D587" t="s">
        <v>1449</v>
      </c>
      <c r="E587">
        <v>4</v>
      </c>
      <c r="F587">
        <v>10</v>
      </c>
      <c r="G587">
        <v>0</v>
      </c>
      <c r="H587">
        <v>0.28599999999999998</v>
      </c>
      <c r="I587">
        <v>266</v>
      </c>
      <c r="J587">
        <v>308</v>
      </c>
      <c r="O587" t="s">
        <v>1449</v>
      </c>
    </row>
    <row r="588" spans="1:15" x14ac:dyDescent="0.25">
      <c r="A588">
        <v>1958</v>
      </c>
      <c r="B588" t="s">
        <v>1439</v>
      </c>
      <c r="C588" t="s">
        <v>1438</v>
      </c>
      <c r="D588" t="s">
        <v>1436</v>
      </c>
      <c r="E588">
        <v>13</v>
      </c>
      <c r="F588">
        <v>3</v>
      </c>
      <c r="G588">
        <v>0</v>
      </c>
      <c r="H588">
        <v>0.81299999999999994</v>
      </c>
      <c r="I588">
        <v>361</v>
      </c>
      <c r="J588">
        <v>182</v>
      </c>
      <c r="K588" t="s">
        <v>30</v>
      </c>
      <c r="L588" t="s">
        <v>30</v>
      </c>
      <c r="M588" s="1" t="s">
        <v>30</v>
      </c>
      <c r="N588" t="s">
        <v>1450</v>
      </c>
      <c r="O588" t="s">
        <v>1436</v>
      </c>
    </row>
    <row r="589" spans="1:15" x14ac:dyDescent="0.25">
      <c r="A589">
        <v>1958</v>
      </c>
      <c r="B589" t="s">
        <v>1439</v>
      </c>
      <c r="C589" t="s">
        <v>1438</v>
      </c>
      <c r="D589" t="s">
        <v>1456</v>
      </c>
      <c r="E589">
        <v>9</v>
      </c>
      <c r="F589">
        <v>6</v>
      </c>
      <c r="G589">
        <v>1</v>
      </c>
      <c r="H589">
        <v>0.59399999999999997</v>
      </c>
      <c r="I589">
        <v>312</v>
      </c>
      <c r="J589">
        <v>292</v>
      </c>
      <c r="K589" t="s">
        <v>30</v>
      </c>
      <c r="N589" t="s">
        <v>1459</v>
      </c>
      <c r="O589" t="s">
        <v>1455</v>
      </c>
    </row>
    <row r="590" spans="1:15" x14ac:dyDescent="0.25">
      <c r="A590">
        <v>1958</v>
      </c>
      <c r="B590" t="s">
        <v>1439</v>
      </c>
      <c r="C590" t="s">
        <v>1438</v>
      </c>
      <c r="D590" t="s">
        <v>1442</v>
      </c>
      <c r="E590">
        <v>7</v>
      </c>
      <c r="F590">
        <v>7</v>
      </c>
      <c r="G590">
        <v>2</v>
      </c>
      <c r="H590">
        <v>0.5</v>
      </c>
      <c r="I590">
        <v>320</v>
      </c>
      <c r="J590">
        <v>324</v>
      </c>
      <c r="K590" t="s">
        <v>30</v>
      </c>
      <c r="N590" t="s">
        <v>1441</v>
      </c>
      <c r="O590" t="s">
        <v>1442</v>
      </c>
    </row>
    <row r="591" spans="1:15" x14ac:dyDescent="0.25">
      <c r="A591">
        <v>1958</v>
      </c>
      <c r="B591" t="s">
        <v>1439</v>
      </c>
      <c r="C591" t="s">
        <v>1438</v>
      </c>
      <c r="D591" t="s">
        <v>1445</v>
      </c>
      <c r="E591">
        <v>6</v>
      </c>
      <c r="F591">
        <v>9</v>
      </c>
      <c r="G591">
        <v>1</v>
      </c>
      <c r="H591">
        <v>0.40600000000000003</v>
      </c>
      <c r="I591">
        <v>314</v>
      </c>
      <c r="J591">
        <v>312</v>
      </c>
      <c r="O591" t="s">
        <v>1445</v>
      </c>
    </row>
    <row r="592" spans="1:15" x14ac:dyDescent="0.25">
      <c r="A592">
        <v>1958</v>
      </c>
      <c r="B592" t="s">
        <v>1439</v>
      </c>
      <c r="C592" t="s">
        <v>1438</v>
      </c>
      <c r="D592" t="s">
        <v>1461</v>
      </c>
      <c r="E592">
        <v>3</v>
      </c>
      <c r="F592">
        <v>13</v>
      </c>
      <c r="G592">
        <v>0</v>
      </c>
      <c r="H592">
        <v>0.188</v>
      </c>
      <c r="I592">
        <v>202</v>
      </c>
      <c r="J592">
        <v>399</v>
      </c>
      <c r="O592" t="s">
        <v>1461</v>
      </c>
    </row>
    <row r="593" spans="1:15" x14ac:dyDescent="0.25">
      <c r="A593">
        <v>1957</v>
      </c>
      <c r="B593" t="s">
        <v>1439</v>
      </c>
      <c r="C593" t="s">
        <v>1447</v>
      </c>
      <c r="D593" t="s">
        <v>1457</v>
      </c>
      <c r="E593">
        <v>10</v>
      </c>
      <c r="F593">
        <v>4</v>
      </c>
      <c r="G593">
        <v>0</v>
      </c>
      <c r="H593">
        <v>0.71399999999999997</v>
      </c>
      <c r="I593">
        <v>250</v>
      </c>
      <c r="J593">
        <v>189</v>
      </c>
      <c r="K593" t="s">
        <v>30</v>
      </c>
      <c r="L593" t="s">
        <v>30</v>
      </c>
      <c r="M593" s="1" t="s">
        <v>30</v>
      </c>
      <c r="N593" t="s">
        <v>1450</v>
      </c>
      <c r="O593" t="s">
        <v>1457</v>
      </c>
    </row>
    <row r="594" spans="1:15" x14ac:dyDescent="0.25">
      <c r="A594">
        <v>1957</v>
      </c>
      <c r="B594" t="s">
        <v>1439</v>
      </c>
      <c r="C594" t="s">
        <v>1447</v>
      </c>
      <c r="D594" t="s">
        <v>1451</v>
      </c>
      <c r="E594">
        <v>8</v>
      </c>
      <c r="F594">
        <v>6</v>
      </c>
      <c r="G594">
        <v>0</v>
      </c>
      <c r="H594">
        <v>0.57099999999999995</v>
      </c>
      <c r="I594">
        <v>326</v>
      </c>
      <c r="J594">
        <v>237</v>
      </c>
      <c r="K594" t="s">
        <v>30</v>
      </c>
      <c r="N594" t="s">
        <v>1441</v>
      </c>
      <c r="O594" t="s">
        <v>1451</v>
      </c>
    </row>
    <row r="595" spans="1:15" x14ac:dyDescent="0.25">
      <c r="A595">
        <v>1957</v>
      </c>
      <c r="B595" t="s">
        <v>1439</v>
      </c>
      <c r="C595" t="s">
        <v>1447</v>
      </c>
      <c r="D595" t="s">
        <v>1452</v>
      </c>
      <c r="E595">
        <v>6</v>
      </c>
      <c r="F595">
        <v>8</v>
      </c>
      <c r="G595">
        <v>0</v>
      </c>
      <c r="H595">
        <v>0.42899999999999999</v>
      </c>
      <c r="I595">
        <v>287</v>
      </c>
      <c r="J595">
        <v>301</v>
      </c>
      <c r="K595" t="s">
        <v>30</v>
      </c>
      <c r="N595" t="s">
        <v>1459</v>
      </c>
      <c r="O595" t="s">
        <v>1452</v>
      </c>
    </row>
    <row r="596" spans="1:15" x14ac:dyDescent="0.25">
      <c r="A596">
        <v>1957</v>
      </c>
      <c r="B596" t="s">
        <v>1439</v>
      </c>
      <c r="C596" t="s">
        <v>1447</v>
      </c>
      <c r="D596" t="s">
        <v>1449</v>
      </c>
      <c r="E596">
        <v>4</v>
      </c>
      <c r="F596">
        <v>10</v>
      </c>
      <c r="G596">
        <v>0</v>
      </c>
      <c r="H596">
        <v>0.28599999999999998</v>
      </c>
      <c r="I596">
        <v>274</v>
      </c>
      <c r="J596">
        <v>410</v>
      </c>
      <c r="O596" t="s">
        <v>1449</v>
      </c>
    </row>
    <row r="597" spans="1:15" x14ac:dyDescent="0.25">
      <c r="A597">
        <v>1957</v>
      </c>
      <c r="B597" t="s">
        <v>1439</v>
      </c>
      <c r="C597" t="s">
        <v>1438</v>
      </c>
      <c r="D597" t="s">
        <v>1456</v>
      </c>
      <c r="E597">
        <v>14</v>
      </c>
      <c r="F597">
        <v>2</v>
      </c>
      <c r="G597">
        <v>0</v>
      </c>
      <c r="H597">
        <v>0.875</v>
      </c>
      <c r="I597">
        <v>475</v>
      </c>
      <c r="J597">
        <v>142</v>
      </c>
      <c r="K597" t="s">
        <v>30</v>
      </c>
      <c r="N597" t="s">
        <v>1459</v>
      </c>
      <c r="O597" t="s">
        <v>1455</v>
      </c>
    </row>
    <row r="598" spans="1:15" x14ac:dyDescent="0.25">
      <c r="A598">
        <v>1957</v>
      </c>
      <c r="B598" t="s">
        <v>1439</v>
      </c>
      <c r="C598" t="s">
        <v>1438</v>
      </c>
      <c r="D598" t="s">
        <v>1436</v>
      </c>
      <c r="E598">
        <v>12</v>
      </c>
      <c r="F598">
        <v>4</v>
      </c>
      <c r="G598">
        <v>0</v>
      </c>
      <c r="H598">
        <v>0.75</v>
      </c>
      <c r="I598">
        <v>406</v>
      </c>
      <c r="J598">
        <v>300</v>
      </c>
      <c r="K598" t="s">
        <v>30</v>
      </c>
      <c r="L598" t="s">
        <v>30</v>
      </c>
      <c r="N598" t="s">
        <v>1437</v>
      </c>
      <c r="O598" t="s">
        <v>1436</v>
      </c>
    </row>
    <row r="599" spans="1:15" x14ac:dyDescent="0.25">
      <c r="A599">
        <v>1957</v>
      </c>
      <c r="B599" t="s">
        <v>1439</v>
      </c>
      <c r="C599" t="s">
        <v>1438</v>
      </c>
      <c r="D599" t="s">
        <v>1445</v>
      </c>
      <c r="E599">
        <v>6</v>
      </c>
      <c r="F599">
        <v>10</v>
      </c>
      <c r="G599">
        <v>0</v>
      </c>
      <c r="H599">
        <v>0.375</v>
      </c>
      <c r="I599">
        <v>221</v>
      </c>
      <c r="J599">
        <v>413</v>
      </c>
      <c r="K599" t="s">
        <v>30</v>
      </c>
      <c r="N599" t="s">
        <v>1441</v>
      </c>
      <c r="O599" t="s">
        <v>1445</v>
      </c>
    </row>
    <row r="600" spans="1:15" x14ac:dyDescent="0.25">
      <c r="A600">
        <v>1957</v>
      </c>
      <c r="B600" t="s">
        <v>1439</v>
      </c>
      <c r="C600" t="s">
        <v>1438</v>
      </c>
      <c r="D600" t="s">
        <v>1461</v>
      </c>
      <c r="E600">
        <v>4</v>
      </c>
      <c r="F600">
        <v>11</v>
      </c>
      <c r="G600">
        <v>1</v>
      </c>
      <c r="H600">
        <v>0.28100000000000003</v>
      </c>
      <c r="I600">
        <v>284</v>
      </c>
      <c r="J600">
        <v>369</v>
      </c>
      <c r="O600" t="s">
        <v>1461</v>
      </c>
    </row>
    <row r="601" spans="1:15" x14ac:dyDescent="0.25">
      <c r="A601">
        <v>1957</v>
      </c>
      <c r="B601" t="s">
        <v>1439</v>
      </c>
      <c r="C601" t="s">
        <v>1438</v>
      </c>
      <c r="D601" t="s">
        <v>1442</v>
      </c>
      <c r="E601">
        <v>3</v>
      </c>
      <c r="F601">
        <v>12</v>
      </c>
      <c r="G601">
        <v>1</v>
      </c>
      <c r="H601">
        <v>0.219</v>
      </c>
      <c r="I601">
        <v>276</v>
      </c>
      <c r="J601">
        <v>438</v>
      </c>
      <c r="O601" t="s">
        <v>1442</v>
      </c>
    </row>
    <row r="602" spans="1:15" x14ac:dyDescent="0.25">
      <c r="A602">
        <v>1956</v>
      </c>
      <c r="B602" t="s">
        <v>1439</v>
      </c>
      <c r="C602" t="s">
        <v>1447</v>
      </c>
      <c r="D602" t="s">
        <v>1452</v>
      </c>
      <c r="E602">
        <v>10</v>
      </c>
      <c r="F602">
        <v>4</v>
      </c>
      <c r="G602">
        <v>0</v>
      </c>
      <c r="H602">
        <v>0.71399999999999997</v>
      </c>
      <c r="I602">
        <v>478</v>
      </c>
      <c r="J602">
        <v>361</v>
      </c>
      <c r="K602" t="s">
        <v>30</v>
      </c>
      <c r="L602" t="s">
        <v>30</v>
      </c>
      <c r="N602" t="s">
        <v>1437</v>
      </c>
      <c r="O602" t="s">
        <v>1452</v>
      </c>
    </row>
    <row r="603" spans="1:15" x14ac:dyDescent="0.25">
      <c r="A603">
        <v>1956</v>
      </c>
      <c r="B603" t="s">
        <v>1439</v>
      </c>
      <c r="C603" t="s">
        <v>1447</v>
      </c>
      <c r="D603" t="s">
        <v>1457</v>
      </c>
      <c r="E603">
        <v>7</v>
      </c>
      <c r="F603">
        <v>7</v>
      </c>
      <c r="G603">
        <v>0</v>
      </c>
      <c r="H603">
        <v>0.5</v>
      </c>
      <c r="I603">
        <v>383</v>
      </c>
      <c r="J603">
        <v>385</v>
      </c>
      <c r="K603" t="s">
        <v>30</v>
      </c>
      <c r="N603" t="s">
        <v>1459</v>
      </c>
      <c r="O603" t="s">
        <v>1457</v>
      </c>
    </row>
    <row r="604" spans="1:15" x14ac:dyDescent="0.25">
      <c r="A604">
        <v>1956</v>
      </c>
      <c r="B604" t="s">
        <v>1439</v>
      </c>
      <c r="C604" t="s">
        <v>1447</v>
      </c>
      <c r="D604" t="s">
        <v>1451</v>
      </c>
      <c r="E604">
        <v>7</v>
      </c>
      <c r="F604">
        <v>7</v>
      </c>
      <c r="G604">
        <v>0</v>
      </c>
      <c r="H604">
        <v>0.5</v>
      </c>
      <c r="I604">
        <v>326</v>
      </c>
      <c r="J604">
        <v>359</v>
      </c>
      <c r="K604" t="s">
        <v>30</v>
      </c>
      <c r="N604" t="s">
        <v>1441</v>
      </c>
      <c r="O604" t="s">
        <v>1451</v>
      </c>
    </row>
    <row r="605" spans="1:15" x14ac:dyDescent="0.25">
      <c r="A605">
        <v>1956</v>
      </c>
      <c r="B605" t="s">
        <v>1439</v>
      </c>
      <c r="C605" t="s">
        <v>1447</v>
      </c>
      <c r="D605" t="s">
        <v>1449</v>
      </c>
      <c r="E605">
        <v>4</v>
      </c>
      <c r="F605">
        <v>10</v>
      </c>
      <c r="G605">
        <v>0</v>
      </c>
      <c r="H605">
        <v>0.28599999999999998</v>
      </c>
      <c r="I605">
        <v>331</v>
      </c>
      <c r="J605">
        <v>413</v>
      </c>
      <c r="O605" t="s">
        <v>1449</v>
      </c>
    </row>
    <row r="606" spans="1:15" x14ac:dyDescent="0.25">
      <c r="A606">
        <v>1956</v>
      </c>
      <c r="B606" t="s">
        <v>1439</v>
      </c>
      <c r="C606" t="s">
        <v>1438</v>
      </c>
      <c r="D606" t="s">
        <v>1456</v>
      </c>
      <c r="E606">
        <v>11</v>
      </c>
      <c r="F606">
        <v>5</v>
      </c>
      <c r="G606">
        <v>0</v>
      </c>
      <c r="H606">
        <v>0.68799999999999994</v>
      </c>
      <c r="I606">
        <v>358</v>
      </c>
      <c r="J606">
        <v>235</v>
      </c>
      <c r="K606" t="s">
        <v>30</v>
      </c>
      <c r="L606" t="s">
        <v>30</v>
      </c>
      <c r="M606" s="1" t="s">
        <v>30</v>
      </c>
      <c r="N606" t="s">
        <v>1450</v>
      </c>
      <c r="O606" t="s">
        <v>1455</v>
      </c>
    </row>
    <row r="607" spans="1:15" x14ac:dyDescent="0.25">
      <c r="A607">
        <v>1956</v>
      </c>
      <c r="B607" t="s">
        <v>1439</v>
      </c>
      <c r="C607" t="s">
        <v>1438</v>
      </c>
      <c r="D607" t="s">
        <v>1442</v>
      </c>
      <c r="E607">
        <v>10</v>
      </c>
      <c r="F607">
        <v>6</v>
      </c>
      <c r="G607">
        <v>0</v>
      </c>
      <c r="H607">
        <v>0.625</v>
      </c>
      <c r="I607">
        <v>353</v>
      </c>
      <c r="J607">
        <v>272</v>
      </c>
      <c r="K607" t="s">
        <v>30</v>
      </c>
      <c r="N607" t="s">
        <v>1459</v>
      </c>
      <c r="O607" t="s">
        <v>1442</v>
      </c>
    </row>
    <row r="608" spans="1:15" x14ac:dyDescent="0.25">
      <c r="A608">
        <v>1956</v>
      </c>
      <c r="B608" t="s">
        <v>1439</v>
      </c>
      <c r="C608" t="s">
        <v>1438</v>
      </c>
      <c r="D608" t="s">
        <v>1436</v>
      </c>
      <c r="E608">
        <v>9</v>
      </c>
      <c r="F608">
        <v>7</v>
      </c>
      <c r="G608">
        <v>0</v>
      </c>
      <c r="H608">
        <v>0.56299999999999994</v>
      </c>
      <c r="I608">
        <v>315</v>
      </c>
      <c r="J608">
        <v>228</v>
      </c>
      <c r="K608" t="s">
        <v>30</v>
      </c>
      <c r="N608" t="s">
        <v>1441</v>
      </c>
      <c r="O608" t="s">
        <v>1436</v>
      </c>
    </row>
    <row r="609" spans="1:15" x14ac:dyDescent="0.25">
      <c r="A609">
        <v>1956</v>
      </c>
      <c r="B609" t="s">
        <v>1439</v>
      </c>
      <c r="C609" t="s">
        <v>1438</v>
      </c>
      <c r="D609" t="s">
        <v>1461</v>
      </c>
      <c r="E609">
        <v>6</v>
      </c>
      <c r="F609">
        <v>10</v>
      </c>
      <c r="G609">
        <v>0</v>
      </c>
      <c r="H609">
        <v>0.375</v>
      </c>
      <c r="I609">
        <v>251</v>
      </c>
      <c r="J609">
        <v>361</v>
      </c>
      <c r="O609" t="s">
        <v>1461</v>
      </c>
    </row>
    <row r="610" spans="1:15" x14ac:dyDescent="0.25">
      <c r="A610">
        <v>1956</v>
      </c>
      <c r="B610" t="s">
        <v>1439</v>
      </c>
      <c r="C610" t="s">
        <v>1438</v>
      </c>
      <c r="D610" t="s">
        <v>1445</v>
      </c>
      <c r="E610">
        <v>4</v>
      </c>
      <c r="F610">
        <v>12</v>
      </c>
      <c r="G610">
        <v>0</v>
      </c>
      <c r="H610">
        <v>0.25</v>
      </c>
      <c r="I610">
        <v>229</v>
      </c>
      <c r="J610">
        <v>410</v>
      </c>
      <c r="O610" t="s">
        <v>1445</v>
      </c>
    </row>
    <row r="611" spans="1:15" x14ac:dyDescent="0.25">
      <c r="A611">
        <v>1955</v>
      </c>
      <c r="B611" t="s">
        <v>1439</v>
      </c>
      <c r="C611" t="s">
        <v>1447</v>
      </c>
      <c r="D611" t="s">
        <v>1452</v>
      </c>
      <c r="E611">
        <v>9</v>
      </c>
      <c r="F611">
        <v>3</v>
      </c>
      <c r="G611">
        <v>0</v>
      </c>
      <c r="H611">
        <v>0.75</v>
      </c>
      <c r="I611">
        <v>388</v>
      </c>
      <c r="J611">
        <v>214</v>
      </c>
      <c r="K611" t="s">
        <v>30</v>
      </c>
      <c r="L611" t="s">
        <v>30</v>
      </c>
      <c r="N611" t="s">
        <v>1437</v>
      </c>
      <c r="O611" t="s">
        <v>1452</v>
      </c>
    </row>
    <row r="612" spans="1:15" x14ac:dyDescent="0.25">
      <c r="A612">
        <v>1955</v>
      </c>
      <c r="B612" t="s">
        <v>1439</v>
      </c>
      <c r="C612" t="s">
        <v>1447</v>
      </c>
      <c r="D612" t="s">
        <v>1457</v>
      </c>
      <c r="E612">
        <v>8</v>
      </c>
      <c r="F612">
        <v>4</v>
      </c>
      <c r="G612">
        <v>0</v>
      </c>
      <c r="H612">
        <v>0.66700000000000004</v>
      </c>
      <c r="I612">
        <v>271</v>
      </c>
      <c r="J612">
        <v>193</v>
      </c>
      <c r="K612" t="s">
        <v>30</v>
      </c>
      <c r="N612" t="s">
        <v>1441</v>
      </c>
      <c r="O612" t="s">
        <v>1457</v>
      </c>
    </row>
    <row r="613" spans="1:15" x14ac:dyDescent="0.25">
      <c r="A613">
        <v>1955</v>
      </c>
      <c r="B613" t="s">
        <v>1439</v>
      </c>
      <c r="C613" t="s">
        <v>1447</v>
      </c>
      <c r="D613" t="s">
        <v>1449</v>
      </c>
      <c r="E613">
        <v>4</v>
      </c>
      <c r="F613">
        <v>8</v>
      </c>
      <c r="G613">
        <v>0</v>
      </c>
      <c r="H613">
        <v>0.33300000000000002</v>
      </c>
      <c r="I613">
        <v>239</v>
      </c>
      <c r="J613">
        <v>328</v>
      </c>
      <c r="K613" t="s">
        <v>30</v>
      </c>
      <c r="N613" t="s">
        <v>1459</v>
      </c>
      <c r="O613" t="s">
        <v>1449</v>
      </c>
    </row>
    <row r="614" spans="1:15" x14ac:dyDescent="0.25">
      <c r="A614">
        <v>1955</v>
      </c>
      <c r="B614" t="s">
        <v>1439</v>
      </c>
      <c r="C614" t="s">
        <v>1447</v>
      </c>
      <c r="D614" t="s">
        <v>1451</v>
      </c>
      <c r="E614">
        <v>3</v>
      </c>
      <c r="F614">
        <v>9</v>
      </c>
      <c r="G614">
        <v>0</v>
      </c>
      <c r="H614">
        <v>0.25</v>
      </c>
      <c r="I614">
        <v>174</v>
      </c>
      <c r="J614">
        <v>337</v>
      </c>
      <c r="O614" t="s">
        <v>1451</v>
      </c>
    </row>
    <row r="615" spans="1:15" x14ac:dyDescent="0.25">
      <c r="A615">
        <v>1955</v>
      </c>
      <c r="B615" t="s">
        <v>1439</v>
      </c>
      <c r="C615" t="s">
        <v>1438</v>
      </c>
      <c r="D615" t="s">
        <v>1456</v>
      </c>
      <c r="E615">
        <v>14</v>
      </c>
      <c r="F615">
        <v>2</v>
      </c>
      <c r="G615">
        <v>0</v>
      </c>
      <c r="H615">
        <v>0.875</v>
      </c>
      <c r="I615">
        <v>286</v>
      </c>
      <c r="J615">
        <v>117</v>
      </c>
      <c r="K615" t="s">
        <v>30</v>
      </c>
      <c r="L615" t="s">
        <v>30</v>
      </c>
      <c r="M615" s="1" t="s">
        <v>30</v>
      </c>
      <c r="N615" t="s">
        <v>1450</v>
      </c>
      <c r="O615" t="s">
        <v>1455</v>
      </c>
    </row>
    <row r="616" spans="1:15" x14ac:dyDescent="0.25">
      <c r="A616">
        <v>1955</v>
      </c>
      <c r="B616" t="s">
        <v>1439</v>
      </c>
      <c r="C616" t="s">
        <v>1438</v>
      </c>
      <c r="D616" t="s">
        <v>1442</v>
      </c>
      <c r="E616">
        <v>10</v>
      </c>
      <c r="F616">
        <v>6</v>
      </c>
      <c r="G616">
        <v>0</v>
      </c>
      <c r="H616">
        <v>0.625</v>
      </c>
      <c r="I616">
        <v>270</v>
      </c>
      <c r="J616">
        <v>245</v>
      </c>
      <c r="K616" t="s">
        <v>30</v>
      </c>
      <c r="N616" t="s">
        <v>1441</v>
      </c>
      <c r="O616" t="s">
        <v>1442</v>
      </c>
    </row>
    <row r="617" spans="1:15" x14ac:dyDescent="0.25">
      <c r="A617">
        <v>1955</v>
      </c>
      <c r="B617" t="s">
        <v>1439</v>
      </c>
      <c r="C617" t="s">
        <v>1438</v>
      </c>
      <c r="D617" t="s">
        <v>1436</v>
      </c>
      <c r="E617">
        <v>7</v>
      </c>
      <c r="F617">
        <v>9</v>
      </c>
      <c r="G617">
        <v>0</v>
      </c>
      <c r="H617">
        <v>0.438</v>
      </c>
      <c r="I617">
        <v>210</v>
      </c>
      <c r="J617">
        <v>195</v>
      </c>
      <c r="K617" t="s">
        <v>30</v>
      </c>
      <c r="N617" t="s">
        <v>1459</v>
      </c>
      <c r="O617" t="s">
        <v>1436</v>
      </c>
    </row>
    <row r="618" spans="1:15" x14ac:dyDescent="0.25">
      <c r="A618">
        <v>1955</v>
      </c>
      <c r="B618" t="s">
        <v>1439</v>
      </c>
      <c r="C618" t="s">
        <v>1438</v>
      </c>
      <c r="D618" t="s">
        <v>1461</v>
      </c>
      <c r="E618">
        <v>5</v>
      </c>
      <c r="F618">
        <v>11</v>
      </c>
      <c r="G618">
        <v>0</v>
      </c>
      <c r="H618">
        <v>0.313</v>
      </c>
      <c r="I618">
        <v>211</v>
      </c>
      <c r="J618">
        <v>330</v>
      </c>
      <c r="O618" t="s">
        <v>1461</v>
      </c>
    </row>
    <row r="619" spans="1:15" x14ac:dyDescent="0.25">
      <c r="A619">
        <v>1955</v>
      </c>
      <c r="B619" t="s">
        <v>1439</v>
      </c>
      <c r="C619" t="s">
        <v>1438</v>
      </c>
      <c r="D619" t="s">
        <v>1445</v>
      </c>
      <c r="E619">
        <v>4</v>
      </c>
      <c r="F619">
        <v>12</v>
      </c>
      <c r="G619">
        <v>0</v>
      </c>
      <c r="H619">
        <v>0.25</v>
      </c>
      <c r="I619">
        <v>209</v>
      </c>
      <c r="J619">
        <v>299</v>
      </c>
      <c r="O619" t="s">
        <v>1445</v>
      </c>
    </row>
    <row r="620" spans="1:15" x14ac:dyDescent="0.25">
      <c r="A620">
        <v>1954</v>
      </c>
      <c r="B620" t="s">
        <v>1439</v>
      </c>
      <c r="C620" t="s">
        <v>1447</v>
      </c>
      <c r="D620" t="s">
        <v>1452</v>
      </c>
      <c r="E620">
        <v>11</v>
      </c>
      <c r="F620">
        <v>3</v>
      </c>
      <c r="G620">
        <v>0</v>
      </c>
      <c r="H620">
        <v>0.78600000000000003</v>
      </c>
      <c r="I620">
        <v>341</v>
      </c>
      <c r="J620">
        <v>148</v>
      </c>
      <c r="K620" t="s">
        <v>30</v>
      </c>
      <c r="L620" t="s">
        <v>30</v>
      </c>
      <c r="N620" t="s">
        <v>1437</v>
      </c>
      <c r="O620" t="s">
        <v>1452</v>
      </c>
    </row>
    <row r="621" spans="1:15" x14ac:dyDescent="0.25">
      <c r="A621">
        <v>1954</v>
      </c>
      <c r="B621" t="s">
        <v>1439</v>
      </c>
      <c r="C621" t="s">
        <v>1447</v>
      </c>
      <c r="D621" t="s">
        <v>1457</v>
      </c>
      <c r="E621">
        <v>9</v>
      </c>
      <c r="F621">
        <v>5</v>
      </c>
      <c r="G621">
        <v>0</v>
      </c>
      <c r="H621">
        <v>0.64300000000000002</v>
      </c>
      <c r="I621">
        <v>275</v>
      </c>
      <c r="J621">
        <v>207</v>
      </c>
      <c r="K621" t="s">
        <v>30</v>
      </c>
      <c r="N621" t="s">
        <v>1459</v>
      </c>
      <c r="O621" t="s">
        <v>1457</v>
      </c>
    </row>
    <row r="622" spans="1:15" x14ac:dyDescent="0.25">
      <c r="A622">
        <v>1954</v>
      </c>
      <c r="B622" t="s">
        <v>1439</v>
      </c>
      <c r="C622" t="s">
        <v>1447</v>
      </c>
      <c r="D622" t="s">
        <v>1449</v>
      </c>
      <c r="E622">
        <v>6</v>
      </c>
      <c r="F622">
        <v>8</v>
      </c>
      <c r="G622">
        <v>0</v>
      </c>
      <c r="H622">
        <v>0.42899999999999999</v>
      </c>
      <c r="I622">
        <v>212</v>
      </c>
      <c r="J622">
        <v>265</v>
      </c>
      <c r="O622" t="s">
        <v>1449</v>
      </c>
    </row>
    <row r="623" spans="1:15" x14ac:dyDescent="0.25">
      <c r="A623">
        <v>1954</v>
      </c>
      <c r="B623" t="s">
        <v>1439</v>
      </c>
      <c r="C623" t="s">
        <v>1447</v>
      </c>
      <c r="D623" t="s">
        <v>1451</v>
      </c>
      <c r="E623">
        <v>2</v>
      </c>
      <c r="F623">
        <v>12</v>
      </c>
      <c r="G623">
        <v>0</v>
      </c>
      <c r="H623">
        <v>0.14299999999999999</v>
      </c>
      <c r="I623">
        <v>129</v>
      </c>
      <c r="J623">
        <v>337</v>
      </c>
      <c r="O623" t="s">
        <v>1451</v>
      </c>
    </row>
    <row r="624" spans="1:15" x14ac:dyDescent="0.25">
      <c r="A624">
        <v>1954</v>
      </c>
      <c r="B624" t="s">
        <v>1439</v>
      </c>
      <c r="C624" t="s">
        <v>1438</v>
      </c>
      <c r="D624" t="s">
        <v>1456</v>
      </c>
      <c r="E624">
        <v>11</v>
      </c>
      <c r="F624">
        <v>5</v>
      </c>
      <c r="G624">
        <v>0</v>
      </c>
      <c r="H624">
        <v>0.68799999999999994</v>
      </c>
      <c r="I624">
        <v>255</v>
      </c>
      <c r="J624">
        <v>163</v>
      </c>
      <c r="K624" t="s">
        <v>30</v>
      </c>
      <c r="L624" t="s">
        <v>30</v>
      </c>
      <c r="M624" s="1" t="s">
        <v>30</v>
      </c>
      <c r="N624" t="s">
        <v>1450</v>
      </c>
      <c r="O624" t="s">
        <v>1455</v>
      </c>
    </row>
    <row r="625" spans="1:15" x14ac:dyDescent="0.25">
      <c r="A625">
        <v>1954</v>
      </c>
      <c r="B625" t="s">
        <v>1439</v>
      </c>
      <c r="C625" t="s">
        <v>1438</v>
      </c>
      <c r="D625" t="s">
        <v>1442</v>
      </c>
      <c r="E625">
        <v>10</v>
      </c>
      <c r="F625">
        <v>4</v>
      </c>
      <c r="G625">
        <v>2</v>
      </c>
      <c r="H625">
        <v>0.68799999999999994</v>
      </c>
      <c r="I625">
        <v>239</v>
      </c>
      <c r="J625">
        <v>204</v>
      </c>
      <c r="K625" t="s">
        <v>30</v>
      </c>
      <c r="N625" t="s">
        <v>1441</v>
      </c>
      <c r="O625" t="s">
        <v>1442</v>
      </c>
    </row>
    <row r="626" spans="1:15" x14ac:dyDescent="0.25">
      <c r="A626">
        <v>1954</v>
      </c>
      <c r="B626" t="s">
        <v>1439</v>
      </c>
      <c r="C626" t="s">
        <v>1438</v>
      </c>
      <c r="D626" t="s">
        <v>1436</v>
      </c>
      <c r="E626">
        <v>8</v>
      </c>
      <c r="F626">
        <v>6</v>
      </c>
      <c r="G626">
        <v>2</v>
      </c>
      <c r="H626">
        <v>0.56299999999999994</v>
      </c>
      <c r="I626">
        <v>202</v>
      </c>
      <c r="J626">
        <v>190</v>
      </c>
      <c r="K626" t="s">
        <v>30</v>
      </c>
      <c r="N626" t="s">
        <v>1459</v>
      </c>
      <c r="O626" t="s">
        <v>1436</v>
      </c>
    </row>
    <row r="627" spans="1:15" x14ac:dyDescent="0.25">
      <c r="A627">
        <v>1954</v>
      </c>
      <c r="B627" t="s">
        <v>1439</v>
      </c>
      <c r="C627" t="s">
        <v>1438</v>
      </c>
      <c r="D627" t="s">
        <v>1445</v>
      </c>
      <c r="E627">
        <v>8</v>
      </c>
      <c r="F627">
        <v>8</v>
      </c>
      <c r="G627">
        <v>0</v>
      </c>
      <c r="H627">
        <v>0.5</v>
      </c>
      <c r="I627">
        <v>271</v>
      </c>
      <c r="J627">
        <v>165</v>
      </c>
      <c r="O627" t="s">
        <v>1445</v>
      </c>
    </row>
    <row r="628" spans="1:15" x14ac:dyDescent="0.25">
      <c r="A628">
        <v>1954</v>
      </c>
      <c r="B628" t="s">
        <v>1439</v>
      </c>
      <c r="C628" t="s">
        <v>1438</v>
      </c>
      <c r="D628" t="s">
        <v>1461</v>
      </c>
      <c r="E628">
        <v>1</v>
      </c>
      <c r="F628">
        <v>15</v>
      </c>
      <c r="G628">
        <v>0</v>
      </c>
      <c r="H628">
        <v>6.3E-2</v>
      </c>
      <c r="I628">
        <v>100</v>
      </c>
      <c r="J628">
        <v>345</v>
      </c>
      <c r="O628" t="s">
        <v>1461</v>
      </c>
    </row>
    <row r="629" spans="1:15" x14ac:dyDescent="0.25">
      <c r="A629">
        <v>1954</v>
      </c>
      <c r="B629" t="s">
        <v>1439</v>
      </c>
      <c r="C629" t="s">
        <v>1438</v>
      </c>
      <c r="D629" t="s">
        <v>1460</v>
      </c>
      <c r="E629">
        <v>0</v>
      </c>
      <c r="F629">
        <v>0</v>
      </c>
      <c r="G629">
        <v>0</v>
      </c>
      <c r="I629">
        <v>0</v>
      </c>
      <c r="J629">
        <v>0</v>
      </c>
      <c r="K629" t="s">
        <v>30</v>
      </c>
      <c r="N629" t="s">
        <v>1441</v>
      </c>
      <c r="O629" t="s">
        <v>1460</v>
      </c>
    </row>
    <row r="630" spans="1:15" x14ac:dyDescent="0.25">
      <c r="A630">
        <v>1953</v>
      </c>
      <c r="B630" t="s">
        <v>1439</v>
      </c>
      <c r="C630" t="s">
        <v>1447</v>
      </c>
      <c r="D630" t="s">
        <v>1457</v>
      </c>
      <c r="E630">
        <v>8</v>
      </c>
      <c r="F630">
        <v>6</v>
      </c>
      <c r="G630">
        <v>0</v>
      </c>
      <c r="H630">
        <v>0.57099999999999995</v>
      </c>
      <c r="I630">
        <v>229</v>
      </c>
      <c r="J630">
        <v>243</v>
      </c>
      <c r="K630" t="s">
        <v>30</v>
      </c>
      <c r="L630" t="s">
        <v>30</v>
      </c>
      <c r="M630" s="1" t="s">
        <v>30</v>
      </c>
      <c r="N630" t="s">
        <v>1450</v>
      </c>
      <c r="O630" t="s">
        <v>1457</v>
      </c>
    </row>
    <row r="631" spans="1:15" x14ac:dyDescent="0.25">
      <c r="A631">
        <v>1953</v>
      </c>
      <c r="B631" t="s">
        <v>1439</v>
      </c>
      <c r="C631" t="s">
        <v>1447</v>
      </c>
      <c r="D631" t="s">
        <v>1452</v>
      </c>
      <c r="E631">
        <v>8</v>
      </c>
      <c r="F631">
        <v>6</v>
      </c>
      <c r="G631">
        <v>0</v>
      </c>
      <c r="H631">
        <v>0.57099999999999995</v>
      </c>
      <c r="I631">
        <v>292</v>
      </c>
      <c r="J631">
        <v>229</v>
      </c>
      <c r="K631" t="s">
        <v>30</v>
      </c>
      <c r="N631" t="s">
        <v>1459</v>
      </c>
      <c r="O631" t="s">
        <v>1452</v>
      </c>
    </row>
    <row r="632" spans="1:15" x14ac:dyDescent="0.25">
      <c r="A632">
        <v>1953</v>
      </c>
      <c r="B632" t="s">
        <v>1439</v>
      </c>
      <c r="C632" t="s">
        <v>1447</v>
      </c>
      <c r="D632" t="s">
        <v>1451</v>
      </c>
      <c r="E632">
        <v>7</v>
      </c>
      <c r="F632">
        <v>7</v>
      </c>
      <c r="G632">
        <v>0</v>
      </c>
      <c r="H632">
        <v>0.5</v>
      </c>
      <c r="I632">
        <v>266</v>
      </c>
      <c r="J632">
        <v>238</v>
      </c>
      <c r="O632" t="s">
        <v>1451</v>
      </c>
    </row>
    <row r="633" spans="1:15" x14ac:dyDescent="0.25">
      <c r="A633">
        <v>1953</v>
      </c>
      <c r="B633" t="s">
        <v>1439</v>
      </c>
      <c r="C633" t="s">
        <v>1447</v>
      </c>
      <c r="D633" t="s">
        <v>1449</v>
      </c>
      <c r="E633">
        <v>5</v>
      </c>
      <c r="F633">
        <v>9</v>
      </c>
      <c r="G633">
        <v>0</v>
      </c>
      <c r="H633">
        <v>0.35699999999999998</v>
      </c>
      <c r="I633">
        <v>172</v>
      </c>
      <c r="J633">
        <v>249</v>
      </c>
      <c r="O633" t="s">
        <v>1449</v>
      </c>
    </row>
    <row r="634" spans="1:15" x14ac:dyDescent="0.25">
      <c r="A634">
        <v>1953</v>
      </c>
      <c r="B634" t="s">
        <v>1439</v>
      </c>
      <c r="C634" t="s">
        <v>1438</v>
      </c>
      <c r="D634" t="s">
        <v>1456</v>
      </c>
      <c r="E634">
        <v>12</v>
      </c>
      <c r="F634">
        <v>4</v>
      </c>
      <c r="G634">
        <v>0</v>
      </c>
      <c r="H634">
        <v>0.75</v>
      </c>
      <c r="I634">
        <v>276</v>
      </c>
      <c r="J634">
        <v>157</v>
      </c>
      <c r="K634" t="s">
        <v>30</v>
      </c>
      <c r="N634" t="s">
        <v>1443</v>
      </c>
      <c r="O634" t="s">
        <v>1455</v>
      </c>
    </row>
    <row r="635" spans="1:15" x14ac:dyDescent="0.25">
      <c r="A635">
        <v>1953</v>
      </c>
      <c r="B635" t="s">
        <v>1439</v>
      </c>
      <c r="C635" t="s">
        <v>1438</v>
      </c>
      <c r="D635" t="s">
        <v>1442</v>
      </c>
      <c r="E635">
        <v>8</v>
      </c>
      <c r="F635">
        <v>7</v>
      </c>
      <c r="G635">
        <v>1</v>
      </c>
      <c r="H635">
        <v>0.53100000000000003</v>
      </c>
      <c r="I635">
        <v>243</v>
      </c>
      <c r="J635">
        <v>239</v>
      </c>
      <c r="K635" t="s">
        <v>30</v>
      </c>
      <c r="N635" t="s">
        <v>1441</v>
      </c>
      <c r="O635" t="s">
        <v>1442</v>
      </c>
    </row>
    <row r="636" spans="1:15" x14ac:dyDescent="0.25">
      <c r="A636">
        <v>1953</v>
      </c>
      <c r="B636" t="s">
        <v>1439</v>
      </c>
      <c r="C636" t="s">
        <v>1438</v>
      </c>
      <c r="D636" t="s">
        <v>1436</v>
      </c>
      <c r="E636">
        <v>8</v>
      </c>
      <c r="F636">
        <v>8</v>
      </c>
      <c r="G636">
        <v>0</v>
      </c>
      <c r="H636">
        <v>0.5</v>
      </c>
      <c r="I636">
        <v>226</v>
      </c>
      <c r="J636">
        <v>226</v>
      </c>
      <c r="K636" t="s">
        <v>30</v>
      </c>
      <c r="L636" t="s">
        <v>30</v>
      </c>
      <c r="N636" t="s">
        <v>1437</v>
      </c>
      <c r="O636" t="s">
        <v>1436</v>
      </c>
    </row>
    <row r="637" spans="1:15" x14ac:dyDescent="0.25">
      <c r="A637">
        <v>1953</v>
      </c>
      <c r="B637" t="s">
        <v>1439</v>
      </c>
      <c r="C637" t="s">
        <v>1438</v>
      </c>
      <c r="D637" t="s">
        <v>1445</v>
      </c>
      <c r="E637">
        <v>3</v>
      </c>
      <c r="F637">
        <v>12</v>
      </c>
      <c r="G637">
        <v>1</v>
      </c>
      <c r="H637">
        <v>0.219</v>
      </c>
      <c r="I637">
        <v>190</v>
      </c>
      <c r="J637">
        <v>313</v>
      </c>
      <c r="O637" t="s">
        <v>1445</v>
      </c>
    </row>
    <row r="638" spans="1:15" x14ac:dyDescent="0.25">
      <c r="A638">
        <v>1953</v>
      </c>
      <c r="B638" t="s">
        <v>1439</v>
      </c>
      <c r="C638" t="s">
        <v>1438</v>
      </c>
      <c r="D638" t="s">
        <v>1440</v>
      </c>
      <c r="E638">
        <v>0</v>
      </c>
      <c r="F638">
        <v>0</v>
      </c>
      <c r="G638">
        <v>0</v>
      </c>
      <c r="I638">
        <v>0</v>
      </c>
      <c r="J638">
        <v>0</v>
      </c>
      <c r="K638" t="s">
        <v>30</v>
      </c>
      <c r="N638" t="s">
        <v>1441</v>
      </c>
      <c r="O638" t="s">
        <v>1440</v>
      </c>
    </row>
    <row r="639" spans="1:15" x14ac:dyDescent="0.25">
      <c r="A639">
        <v>1952</v>
      </c>
      <c r="B639" t="s">
        <v>1439</v>
      </c>
      <c r="C639" t="s">
        <v>1447</v>
      </c>
      <c r="D639" t="s">
        <v>1457</v>
      </c>
      <c r="E639">
        <v>9</v>
      </c>
      <c r="F639">
        <v>2</v>
      </c>
      <c r="G639">
        <v>1</v>
      </c>
      <c r="H639">
        <v>0.79200000000000004</v>
      </c>
      <c r="I639">
        <v>268</v>
      </c>
      <c r="J639">
        <v>162</v>
      </c>
      <c r="K639" t="s">
        <v>30</v>
      </c>
      <c r="N639" t="s">
        <v>1443</v>
      </c>
      <c r="O639" t="s">
        <v>1457</v>
      </c>
    </row>
    <row r="640" spans="1:15" x14ac:dyDescent="0.25">
      <c r="A640">
        <v>1952</v>
      </c>
      <c r="B640" t="s">
        <v>1439</v>
      </c>
      <c r="C640" t="s">
        <v>1447</v>
      </c>
      <c r="D640" t="s">
        <v>1449</v>
      </c>
      <c r="E640">
        <v>7</v>
      </c>
      <c r="F640">
        <v>4</v>
      </c>
      <c r="G640">
        <v>1</v>
      </c>
      <c r="H640">
        <v>0.625</v>
      </c>
      <c r="I640">
        <v>265</v>
      </c>
      <c r="J640">
        <v>191</v>
      </c>
      <c r="K640" t="s">
        <v>30</v>
      </c>
      <c r="L640" t="s">
        <v>30</v>
      </c>
      <c r="M640" s="1" t="s">
        <v>30</v>
      </c>
      <c r="N640" t="s">
        <v>1450</v>
      </c>
      <c r="O640" t="s">
        <v>1449</v>
      </c>
    </row>
    <row r="641" spans="1:15" x14ac:dyDescent="0.25">
      <c r="A641">
        <v>1952</v>
      </c>
      <c r="B641" t="s">
        <v>1439</v>
      </c>
      <c r="C641" t="s">
        <v>1447</v>
      </c>
      <c r="D641" t="s">
        <v>1451</v>
      </c>
      <c r="E641">
        <v>5</v>
      </c>
      <c r="F641">
        <v>7</v>
      </c>
      <c r="G641">
        <v>0</v>
      </c>
      <c r="H641">
        <v>0.41699999999999998</v>
      </c>
      <c r="I641">
        <v>200</v>
      </c>
      <c r="J641">
        <v>238</v>
      </c>
      <c r="O641" t="s">
        <v>1451</v>
      </c>
    </row>
    <row r="642" spans="1:15" x14ac:dyDescent="0.25">
      <c r="A642">
        <v>1952</v>
      </c>
      <c r="B642" t="s">
        <v>1439</v>
      </c>
      <c r="C642" t="s">
        <v>1447</v>
      </c>
      <c r="D642" t="s">
        <v>1452</v>
      </c>
      <c r="E642">
        <v>2</v>
      </c>
      <c r="F642">
        <v>10</v>
      </c>
      <c r="G642">
        <v>0</v>
      </c>
      <c r="H642">
        <v>0.16700000000000001</v>
      </c>
      <c r="I642">
        <v>136</v>
      </c>
      <c r="J642">
        <v>278</v>
      </c>
      <c r="O642" t="s">
        <v>1452</v>
      </c>
    </row>
    <row r="643" spans="1:15" x14ac:dyDescent="0.25">
      <c r="A643">
        <v>1952</v>
      </c>
      <c r="B643" t="s">
        <v>1439</v>
      </c>
      <c r="C643" t="s">
        <v>1438</v>
      </c>
      <c r="D643" t="s">
        <v>1436</v>
      </c>
      <c r="E643">
        <v>12</v>
      </c>
      <c r="F643">
        <v>3</v>
      </c>
      <c r="G643">
        <v>1</v>
      </c>
      <c r="H643">
        <v>0.78100000000000003</v>
      </c>
      <c r="I643">
        <v>394</v>
      </c>
      <c r="J643">
        <v>211</v>
      </c>
      <c r="K643" t="s">
        <v>30</v>
      </c>
      <c r="N643" t="s">
        <v>1441</v>
      </c>
      <c r="O643" t="s">
        <v>1436</v>
      </c>
    </row>
    <row r="644" spans="1:15" x14ac:dyDescent="0.25">
      <c r="A644">
        <v>1952</v>
      </c>
      <c r="B644" t="s">
        <v>1439</v>
      </c>
      <c r="C644" t="s">
        <v>1438</v>
      </c>
      <c r="D644" t="s">
        <v>1456</v>
      </c>
      <c r="E644">
        <v>9</v>
      </c>
      <c r="F644">
        <v>6</v>
      </c>
      <c r="G644">
        <v>1</v>
      </c>
      <c r="H644">
        <v>0.59399999999999997</v>
      </c>
      <c r="I644">
        <v>291</v>
      </c>
      <c r="J644">
        <v>280</v>
      </c>
      <c r="K644" t="s">
        <v>30</v>
      </c>
      <c r="L644" t="s">
        <v>30</v>
      </c>
      <c r="N644" t="s">
        <v>1437</v>
      </c>
      <c r="O644" t="s">
        <v>1455</v>
      </c>
    </row>
    <row r="645" spans="1:15" x14ac:dyDescent="0.25">
      <c r="A645">
        <v>1952</v>
      </c>
      <c r="B645" t="s">
        <v>1439</v>
      </c>
      <c r="C645" t="s">
        <v>1438</v>
      </c>
      <c r="D645" t="s">
        <v>1445</v>
      </c>
      <c r="E645">
        <v>7</v>
      </c>
      <c r="F645">
        <v>9</v>
      </c>
      <c r="G645">
        <v>0</v>
      </c>
      <c r="H645">
        <v>0.438</v>
      </c>
      <c r="I645">
        <v>293</v>
      </c>
      <c r="J645">
        <v>340</v>
      </c>
      <c r="K645" t="s">
        <v>30</v>
      </c>
      <c r="N645" t="s">
        <v>1443</v>
      </c>
      <c r="O645" t="s">
        <v>1445</v>
      </c>
    </row>
    <row r="646" spans="1:15" x14ac:dyDescent="0.25">
      <c r="A646">
        <v>1952</v>
      </c>
      <c r="B646" t="s">
        <v>1439</v>
      </c>
      <c r="C646" t="s">
        <v>1438</v>
      </c>
      <c r="D646" t="s">
        <v>1442</v>
      </c>
      <c r="E646">
        <v>3</v>
      </c>
      <c r="F646">
        <v>13</v>
      </c>
      <c r="G646">
        <v>0</v>
      </c>
      <c r="H646">
        <v>0.188</v>
      </c>
      <c r="I646">
        <v>216</v>
      </c>
      <c r="J646">
        <v>363</v>
      </c>
      <c r="O646" t="s">
        <v>1442</v>
      </c>
    </row>
    <row r="647" spans="1:15" x14ac:dyDescent="0.25">
      <c r="A647">
        <v>1952</v>
      </c>
      <c r="B647" t="s">
        <v>1439</v>
      </c>
      <c r="C647" t="s">
        <v>1438</v>
      </c>
      <c r="D647" t="s">
        <v>1458</v>
      </c>
      <c r="E647">
        <v>0</v>
      </c>
      <c r="F647">
        <v>0</v>
      </c>
      <c r="G647">
        <v>0</v>
      </c>
      <c r="I647">
        <v>0</v>
      </c>
      <c r="J647">
        <v>0</v>
      </c>
      <c r="K647" t="s">
        <v>30</v>
      </c>
      <c r="N647" t="s">
        <v>1441</v>
      </c>
      <c r="O647" t="s">
        <v>1458</v>
      </c>
    </row>
    <row r="648" spans="1:15" x14ac:dyDescent="0.25">
      <c r="A648">
        <v>1951</v>
      </c>
      <c r="B648" t="s">
        <v>1439</v>
      </c>
      <c r="C648" t="s">
        <v>1447</v>
      </c>
      <c r="D648" t="s">
        <v>1457</v>
      </c>
      <c r="E648">
        <v>7</v>
      </c>
      <c r="F648">
        <v>5</v>
      </c>
      <c r="G648">
        <v>0</v>
      </c>
      <c r="H648">
        <v>0.58299999999999996</v>
      </c>
      <c r="I648">
        <v>229</v>
      </c>
      <c r="J648">
        <v>131</v>
      </c>
      <c r="K648" t="s">
        <v>30</v>
      </c>
      <c r="N648" t="s">
        <v>1443</v>
      </c>
      <c r="O648" t="s">
        <v>1457</v>
      </c>
    </row>
    <row r="649" spans="1:15" x14ac:dyDescent="0.25">
      <c r="A649">
        <v>1951</v>
      </c>
      <c r="B649" t="s">
        <v>1439</v>
      </c>
      <c r="C649" t="s">
        <v>1447</v>
      </c>
      <c r="D649" t="s">
        <v>1451</v>
      </c>
      <c r="E649">
        <v>7</v>
      </c>
      <c r="F649">
        <v>5</v>
      </c>
      <c r="G649">
        <v>0</v>
      </c>
      <c r="H649">
        <v>0.58299999999999996</v>
      </c>
      <c r="I649">
        <v>218</v>
      </c>
      <c r="J649">
        <v>197</v>
      </c>
      <c r="K649" t="s">
        <v>30</v>
      </c>
      <c r="L649" t="s">
        <v>30</v>
      </c>
      <c r="M649" s="1" t="s">
        <v>30</v>
      </c>
      <c r="N649" t="s">
        <v>1450</v>
      </c>
      <c r="O649" t="s">
        <v>1451</v>
      </c>
    </row>
    <row r="650" spans="1:15" x14ac:dyDescent="0.25">
      <c r="A650">
        <v>1951</v>
      </c>
      <c r="B650" t="s">
        <v>1439</v>
      </c>
      <c r="C650" t="s">
        <v>1447</v>
      </c>
      <c r="D650" t="s">
        <v>1449</v>
      </c>
      <c r="E650">
        <v>7</v>
      </c>
      <c r="F650">
        <v>5</v>
      </c>
      <c r="G650">
        <v>0</v>
      </c>
      <c r="H650">
        <v>0.58299999999999996</v>
      </c>
      <c r="I650">
        <v>226</v>
      </c>
      <c r="J650">
        <v>205</v>
      </c>
      <c r="K650" t="s">
        <v>30</v>
      </c>
      <c r="N650" t="s">
        <v>1441</v>
      </c>
      <c r="O650" t="s">
        <v>1449</v>
      </c>
    </row>
    <row r="651" spans="1:15" x14ac:dyDescent="0.25">
      <c r="A651">
        <v>1951</v>
      </c>
      <c r="B651" t="s">
        <v>1439</v>
      </c>
      <c r="C651" t="s">
        <v>1447</v>
      </c>
      <c r="D651" t="s">
        <v>1452</v>
      </c>
      <c r="E651">
        <v>3</v>
      </c>
      <c r="F651">
        <v>9</v>
      </c>
      <c r="G651">
        <v>0</v>
      </c>
      <c r="H651">
        <v>0.25</v>
      </c>
      <c r="I651">
        <v>146</v>
      </c>
      <c r="J651">
        <v>286</v>
      </c>
      <c r="O651" t="s">
        <v>1452</v>
      </c>
    </row>
    <row r="652" spans="1:15" x14ac:dyDescent="0.25">
      <c r="A652">
        <v>1951</v>
      </c>
      <c r="B652" t="s">
        <v>1439</v>
      </c>
      <c r="C652" t="s">
        <v>1438</v>
      </c>
      <c r="D652" t="s">
        <v>1456</v>
      </c>
      <c r="E652">
        <v>8</v>
      </c>
      <c r="F652">
        <v>6</v>
      </c>
      <c r="G652">
        <v>0</v>
      </c>
      <c r="H652">
        <v>0.57099999999999995</v>
      </c>
      <c r="I652">
        <v>306</v>
      </c>
      <c r="J652">
        <v>262</v>
      </c>
      <c r="K652" t="s">
        <v>30</v>
      </c>
      <c r="N652" t="s">
        <v>1441</v>
      </c>
      <c r="O652" t="s">
        <v>1455</v>
      </c>
    </row>
    <row r="653" spans="1:15" x14ac:dyDescent="0.25">
      <c r="A653">
        <v>1951</v>
      </c>
      <c r="B653" t="s">
        <v>1439</v>
      </c>
      <c r="C653" t="s">
        <v>1438</v>
      </c>
      <c r="D653" t="s">
        <v>1442</v>
      </c>
      <c r="E653">
        <v>8</v>
      </c>
      <c r="F653">
        <v>6</v>
      </c>
      <c r="G653">
        <v>0</v>
      </c>
      <c r="H653">
        <v>0.57099999999999995</v>
      </c>
      <c r="I653">
        <v>277</v>
      </c>
      <c r="J653">
        <v>219</v>
      </c>
      <c r="K653" t="s">
        <v>30</v>
      </c>
      <c r="L653" t="s">
        <v>30</v>
      </c>
      <c r="N653" t="s">
        <v>1437</v>
      </c>
      <c r="O653" t="s">
        <v>1442</v>
      </c>
    </row>
    <row r="654" spans="1:15" x14ac:dyDescent="0.25">
      <c r="A654">
        <v>1951</v>
      </c>
      <c r="B654" t="s">
        <v>1439</v>
      </c>
      <c r="C654" t="s">
        <v>1438</v>
      </c>
      <c r="D654" t="s">
        <v>1436</v>
      </c>
      <c r="E654">
        <v>8</v>
      </c>
      <c r="F654">
        <v>6</v>
      </c>
      <c r="G654">
        <v>0</v>
      </c>
      <c r="H654">
        <v>0.57099999999999995</v>
      </c>
      <c r="I654">
        <v>303</v>
      </c>
      <c r="J654">
        <v>311</v>
      </c>
      <c r="K654" t="s">
        <v>30</v>
      </c>
      <c r="N654" t="s">
        <v>1443</v>
      </c>
      <c r="O654" t="s">
        <v>1436</v>
      </c>
    </row>
    <row r="655" spans="1:15" x14ac:dyDescent="0.25">
      <c r="A655">
        <v>1951</v>
      </c>
      <c r="B655" t="s">
        <v>1439</v>
      </c>
      <c r="C655" t="s">
        <v>1438</v>
      </c>
      <c r="D655" t="s">
        <v>1445</v>
      </c>
      <c r="E655">
        <v>4</v>
      </c>
      <c r="F655">
        <v>10</v>
      </c>
      <c r="G655">
        <v>0</v>
      </c>
      <c r="H655">
        <v>0.28599999999999998</v>
      </c>
      <c r="I655">
        <v>205</v>
      </c>
      <c r="J655">
        <v>299</v>
      </c>
      <c r="O655" t="s">
        <v>1445</v>
      </c>
    </row>
    <row r="656" spans="1:15" x14ac:dyDescent="0.25">
      <c r="A656">
        <v>1951</v>
      </c>
      <c r="B656" t="s">
        <v>1439</v>
      </c>
      <c r="C656" t="s">
        <v>1438</v>
      </c>
      <c r="D656" t="s">
        <v>1458</v>
      </c>
      <c r="E656">
        <v>0</v>
      </c>
      <c r="F656">
        <v>0</v>
      </c>
      <c r="G656">
        <v>0</v>
      </c>
      <c r="I656">
        <v>0</v>
      </c>
      <c r="J656">
        <v>0</v>
      </c>
      <c r="K656" t="s">
        <v>30</v>
      </c>
      <c r="N656" t="s">
        <v>1441</v>
      </c>
      <c r="O656" t="s">
        <v>1458</v>
      </c>
    </row>
    <row r="657" spans="1:15" x14ac:dyDescent="0.25">
      <c r="A657">
        <v>1950</v>
      </c>
      <c r="B657" t="s">
        <v>1439</v>
      </c>
      <c r="C657" t="s">
        <v>1447</v>
      </c>
      <c r="D657" t="s">
        <v>1457</v>
      </c>
      <c r="E657">
        <v>7</v>
      </c>
      <c r="F657">
        <v>5</v>
      </c>
      <c r="G657">
        <v>0</v>
      </c>
      <c r="H657">
        <v>0.58299999999999996</v>
      </c>
      <c r="I657">
        <v>231</v>
      </c>
      <c r="J657">
        <v>217</v>
      </c>
      <c r="K657" t="s">
        <v>30</v>
      </c>
      <c r="N657" t="s">
        <v>1443</v>
      </c>
      <c r="O657" t="s">
        <v>1457</v>
      </c>
    </row>
    <row r="658" spans="1:15" x14ac:dyDescent="0.25">
      <c r="A658">
        <v>1950</v>
      </c>
      <c r="B658" t="s">
        <v>1439</v>
      </c>
      <c r="C658" t="s">
        <v>1447</v>
      </c>
      <c r="D658" t="s">
        <v>1449</v>
      </c>
      <c r="E658">
        <v>6</v>
      </c>
      <c r="F658">
        <v>5</v>
      </c>
      <c r="G658">
        <v>1</v>
      </c>
      <c r="H658">
        <v>0.54200000000000004</v>
      </c>
      <c r="I658">
        <v>291</v>
      </c>
      <c r="J658">
        <v>187</v>
      </c>
      <c r="K658" t="s">
        <v>30</v>
      </c>
      <c r="L658" t="s">
        <v>30</v>
      </c>
      <c r="M658" s="1" t="s">
        <v>30</v>
      </c>
      <c r="N658" t="s">
        <v>1450</v>
      </c>
      <c r="O658" t="s">
        <v>1449</v>
      </c>
    </row>
    <row r="659" spans="1:15" x14ac:dyDescent="0.25">
      <c r="A659">
        <v>1950</v>
      </c>
      <c r="B659" t="s">
        <v>1439</v>
      </c>
      <c r="C659" t="s">
        <v>1447</v>
      </c>
      <c r="D659" t="s">
        <v>1452</v>
      </c>
      <c r="E659">
        <v>6</v>
      </c>
      <c r="F659">
        <v>6</v>
      </c>
      <c r="G659">
        <v>0</v>
      </c>
      <c r="H659">
        <v>0.5</v>
      </c>
      <c r="I659">
        <v>192</v>
      </c>
      <c r="J659">
        <v>261</v>
      </c>
      <c r="O659" t="s">
        <v>1452</v>
      </c>
    </row>
    <row r="660" spans="1:15" x14ac:dyDescent="0.25">
      <c r="A660">
        <v>1950</v>
      </c>
      <c r="B660" t="s">
        <v>1439</v>
      </c>
      <c r="C660" t="s">
        <v>1447</v>
      </c>
      <c r="D660" t="s">
        <v>1451</v>
      </c>
      <c r="E660">
        <v>4</v>
      </c>
      <c r="F660">
        <v>7</v>
      </c>
      <c r="G660">
        <v>1</v>
      </c>
      <c r="H660">
        <v>0.375</v>
      </c>
      <c r="I660">
        <v>182</v>
      </c>
      <c r="J660">
        <v>231</v>
      </c>
      <c r="O660" t="s">
        <v>1451</v>
      </c>
    </row>
    <row r="661" spans="1:15" x14ac:dyDescent="0.25">
      <c r="A661">
        <v>1950</v>
      </c>
      <c r="B661" t="s">
        <v>1439</v>
      </c>
      <c r="C661" t="s">
        <v>1438</v>
      </c>
      <c r="D661" t="s">
        <v>1436</v>
      </c>
      <c r="E661">
        <v>10</v>
      </c>
      <c r="F661">
        <v>4</v>
      </c>
      <c r="G661">
        <v>0</v>
      </c>
      <c r="H661">
        <v>0.71399999999999997</v>
      </c>
      <c r="I661">
        <v>223</v>
      </c>
      <c r="J661">
        <v>156</v>
      </c>
      <c r="K661" t="s">
        <v>30</v>
      </c>
      <c r="L661" t="s">
        <v>30</v>
      </c>
      <c r="N661" t="s">
        <v>1437</v>
      </c>
      <c r="O661" t="s">
        <v>1436</v>
      </c>
    </row>
    <row r="662" spans="1:15" x14ac:dyDescent="0.25">
      <c r="A662">
        <v>1950</v>
      </c>
      <c r="B662" t="s">
        <v>1439</v>
      </c>
      <c r="C662" t="s">
        <v>1438</v>
      </c>
      <c r="D662" t="s">
        <v>1456</v>
      </c>
      <c r="E662">
        <v>7</v>
      </c>
      <c r="F662">
        <v>7</v>
      </c>
      <c r="G662">
        <v>0</v>
      </c>
      <c r="H662">
        <v>0.5</v>
      </c>
      <c r="I662">
        <v>201</v>
      </c>
      <c r="J662">
        <v>197</v>
      </c>
      <c r="K662" t="s">
        <v>30</v>
      </c>
      <c r="N662" t="s">
        <v>1441</v>
      </c>
      <c r="O662" t="s">
        <v>1455</v>
      </c>
    </row>
    <row r="663" spans="1:15" x14ac:dyDescent="0.25">
      <c r="A663">
        <v>1950</v>
      </c>
      <c r="B663" t="s">
        <v>1439</v>
      </c>
      <c r="C663" t="s">
        <v>1438</v>
      </c>
      <c r="D663" t="s">
        <v>1442</v>
      </c>
      <c r="E663">
        <v>7</v>
      </c>
      <c r="F663">
        <v>7</v>
      </c>
      <c r="G663">
        <v>0</v>
      </c>
      <c r="H663">
        <v>0.5</v>
      </c>
      <c r="I663">
        <v>207</v>
      </c>
      <c r="J663">
        <v>177</v>
      </c>
      <c r="K663" t="s">
        <v>30</v>
      </c>
      <c r="N663" t="s">
        <v>1443</v>
      </c>
      <c r="O663" t="s">
        <v>1442</v>
      </c>
    </row>
    <row r="664" spans="1:15" x14ac:dyDescent="0.25">
      <c r="A664">
        <v>1950</v>
      </c>
      <c r="B664" t="s">
        <v>1439</v>
      </c>
      <c r="C664" t="s">
        <v>1438</v>
      </c>
      <c r="D664" t="s">
        <v>1445</v>
      </c>
      <c r="E664">
        <v>4</v>
      </c>
      <c r="F664">
        <v>10</v>
      </c>
      <c r="G664">
        <v>0</v>
      </c>
      <c r="H664">
        <v>0.28599999999999998</v>
      </c>
      <c r="I664">
        <v>152</v>
      </c>
      <c r="J664">
        <v>253</v>
      </c>
      <c r="O664" t="s">
        <v>1445</v>
      </c>
    </row>
    <row r="665" spans="1:15" x14ac:dyDescent="0.25">
      <c r="A665">
        <v>1950</v>
      </c>
      <c r="B665" t="s">
        <v>1439</v>
      </c>
      <c r="C665" t="s">
        <v>1438</v>
      </c>
      <c r="D665" t="s">
        <v>1440</v>
      </c>
      <c r="E665">
        <v>0</v>
      </c>
      <c r="F665">
        <v>0</v>
      </c>
      <c r="G665">
        <v>0</v>
      </c>
      <c r="I665">
        <v>0</v>
      </c>
      <c r="J665">
        <v>0</v>
      </c>
      <c r="K665" t="s">
        <v>30</v>
      </c>
      <c r="N665" t="s">
        <v>1441</v>
      </c>
      <c r="O665" t="s">
        <v>1440</v>
      </c>
    </row>
    <row r="666" spans="1:15" x14ac:dyDescent="0.25">
      <c r="A666">
        <v>1949</v>
      </c>
      <c r="B666" t="s">
        <v>1439</v>
      </c>
      <c r="C666" t="s">
        <v>1447</v>
      </c>
      <c r="D666" t="s">
        <v>1451</v>
      </c>
      <c r="E666">
        <v>11</v>
      </c>
      <c r="F666">
        <v>1</v>
      </c>
      <c r="G666">
        <v>0</v>
      </c>
      <c r="H666">
        <v>0.91700000000000004</v>
      </c>
      <c r="I666">
        <v>261</v>
      </c>
      <c r="J666">
        <v>170</v>
      </c>
      <c r="K666" t="s">
        <v>30</v>
      </c>
      <c r="N666" t="s">
        <v>1443</v>
      </c>
      <c r="O666" t="s">
        <v>1451</v>
      </c>
    </row>
    <row r="667" spans="1:15" x14ac:dyDescent="0.25">
      <c r="A667">
        <v>1949</v>
      </c>
      <c r="B667" t="s">
        <v>1439</v>
      </c>
      <c r="C667" t="s">
        <v>1447</v>
      </c>
      <c r="D667" t="s">
        <v>1452</v>
      </c>
      <c r="E667">
        <v>8</v>
      </c>
      <c r="F667">
        <v>4</v>
      </c>
      <c r="G667">
        <v>0</v>
      </c>
      <c r="H667">
        <v>0.66700000000000004</v>
      </c>
      <c r="I667">
        <v>295</v>
      </c>
      <c r="J667">
        <v>204</v>
      </c>
      <c r="K667" t="s">
        <v>30</v>
      </c>
      <c r="L667" t="s">
        <v>30</v>
      </c>
      <c r="M667" s="1" t="s">
        <v>30</v>
      </c>
      <c r="N667" t="s">
        <v>1450</v>
      </c>
      <c r="O667" t="s">
        <v>1452</v>
      </c>
    </row>
    <row r="668" spans="1:15" x14ac:dyDescent="0.25">
      <c r="A668">
        <v>1949</v>
      </c>
      <c r="B668" t="s">
        <v>1439</v>
      </c>
      <c r="C668" t="s">
        <v>1447</v>
      </c>
      <c r="D668" t="s">
        <v>1449</v>
      </c>
      <c r="E668">
        <v>5</v>
      </c>
      <c r="F668">
        <v>7</v>
      </c>
      <c r="G668">
        <v>0</v>
      </c>
      <c r="H668">
        <v>0.41699999999999998</v>
      </c>
      <c r="I668">
        <v>209</v>
      </c>
      <c r="J668">
        <v>254</v>
      </c>
      <c r="O668" t="s">
        <v>1449</v>
      </c>
    </row>
    <row r="669" spans="1:15" x14ac:dyDescent="0.25">
      <c r="A669">
        <v>1949</v>
      </c>
      <c r="B669" t="s">
        <v>1439</v>
      </c>
      <c r="C669" t="s">
        <v>1447</v>
      </c>
      <c r="D669" t="s">
        <v>1454</v>
      </c>
      <c r="E669">
        <v>0</v>
      </c>
      <c r="F669">
        <v>12</v>
      </c>
      <c r="G669">
        <v>0</v>
      </c>
      <c r="H669">
        <v>0</v>
      </c>
      <c r="I669">
        <v>147</v>
      </c>
      <c r="J669">
        <v>284</v>
      </c>
      <c r="O669" t="s">
        <v>1454</v>
      </c>
    </row>
    <row r="670" spans="1:15" x14ac:dyDescent="0.25">
      <c r="A670">
        <v>1949</v>
      </c>
      <c r="B670" t="s">
        <v>1439</v>
      </c>
      <c r="C670" t="s">
        <v>1438</v>
      </c>
      <c r="D670" t="s">
        <v>1445</v>
      </c>
      <c r="E670">
        <v>13</v>
      </c>
      <c r="F670">
        <v>1</v>
      </c>
      <c r="G670">
        <v>0</v>
      </c>
      <c r="H670">
        <v>0.92900000000000005</v>
      </c>
      <c r="I670">
        <v>270</v>
      </c>
      <c r="J670">
        <v>77</v>
      </c>
      <c r="K670" t="s">
        <v>30</v>
      </c>
      <c r="L670" t="s">
        <v>30</v>
      </c>
      <c r="N670" t="s">
        <v>1437</v>
      </c>
      <c r="O670" t="s">
        <v>1445</v>
      </c>
    </row>
    <row r="671" spans="1:15" x14ac:dyDescent="0.25">
      <c r="A671">
        <v>1949</v>
      </c>
      <c r="B671" t="s">
        <v>1439</v>
      </c>
      <c r="C671" t="s">
        <v>1438</v>
      </c>
      <c r="D671" t="s">
        <v>1444</v>
      </c>
      <c r="E671">
        <v>9</v>
      </c>
      <c r="F671">
        <v>5</v>
      </c>
      <c r="G671">
        <v>0</v>
      </c>
      <c r="H671">
        <v>0.64300000000000002</v>
      </c>
      <c r="I671">
        <v>235</v>
      </c>
      <c r="J671">
        <v>102</v>
      </c>
      <c r="K671" t="s">
        <v>30</v>
      </c>
      <c r="N671" t="s">
        <v>1441</v>
      </c>
      <c r="O671" t="s">
        <v>1442</v>
      </c>
    </row>
    <row r="672" spans="1:15" x14ac:dyDescent="0.25">
      <c r="A672">
        <v>1949</v>
      </c>
      <c r="B672" t="s">
        <v>1439</v>
      </c>
      <c r="C672" t="s">
        <v>1438</v>
      </c>
      <c r="D672" t="s">
        <v>1456</v>
      </c>
      <c r="E672">
        <v>4</v>
      </c>
      <c r="F672">
        <v>10</v>
      </c>
      <c r="G672">
        <v>0</v>
      </c>
      <c r="H672">
        <v>0.28599999999999998</v>
      </c>
      <c r="I672">
        <v>93</v>
      </c>
      <c r="J672">
        <v>235</v>
      </c>
      <c r="O672" t="s">
        <v>1455</v>
      </c>
    </row>
    <row r="673" spans="1:15" x14ac:dyDescent="0.25">
      <c r="A673">
        <v>1949</v>
      </c>
      <c r="B673" t="s">
        <v>1439</v>
      </c>
      <c r="C673" t="s">
        <v>1438</v>
      </c>
      <c r="D673" t="s">
        <v>1436</v>
      </c>
      <c r="E673">
        <v>2</v>
      </c>
      <c r="F673">
        <v>12</v>
      </c>
      <c r="G673">
        <v>0</v>
      </c>
      <c r="H673">
        <v>0.14299999999999999</v>
      </c>
      <c r="I673">
        <v>74</v>
      </c>
      <c r="J673">
        <v>258</v>
      </c>
      <c r="O673" t="s">
        <v>1436</v>
      </c>
    </row>
    <row r="674" spans="1:15" x14ac:dyDescent="0.25">
      <c r="A674">
        <v>1949</v>
      </c>
      <c r="B674" t="s">
        <v>1439</v>
      </c>
      <c r="C674" t="s">
        <v>1438</v>
      </c>
      <c r="D674" t="s">
        <v>1448</v>
      </c>
      <c r="E674">
        <v>0</v>
      </c>
      <c r="F674">
        <v>0</v>
      </c>
      <c r="G674">
        <v>0</v>
      </c>
      <c r="I674">
        <v>0</v>
      </c>
      <c r="J674">
        <v>0</v>
      </c>
      <c r="K674" t="s">
        <v>30</v>
      </c>
      <c r="N674" t="s">
        <v>1441</v>
      </c>
      <c r="O674" t="s">
        <v>1448</v>
      </c>
    </row>
    <row r="675" spans="1:15" x14ac:dyDescent="0.25">
      <c r="A675">
        <v>1948</v>
      </c>
      <c r="B675" t="s">
        <v>1439</v>
      </c>
      <c r="C675" t="s">
        <v>1447</v>
      </c>
      <c r="D675" t="s">
        <v>1451</v>
      </c>
      <c r="E675">
        <v>10</v>
      </c>
      <c r="F675">
        <v>2</v>
      </c>
      <c r="G675">
        <v>0</v>
      </c>
      <c r="H675">
        <v>0.83299999999999996</v>
      </c>
      <c r="I675">
        <v>264</v>
      </c>
      <c r="J675">
        <v>130</v>
      </c>
      <c r="K675" t="s">
        <v>30</v>
      </c>
      <c r="L675" t="s">
        <v>30</v>
      </c>
      <c r="N675" t="s">
        <v>1437</v>
      </c>
      <c r="O675" t="s">
        <v>1451</v>
      </c>
    </row>
    <row r="676" spans="1:15" x14ac:dyDescent="0.25">
      <c r="A676">
        <v>1948</v>
      </c>
      <c r="B676" t="s">
        <v>1439</v>
      </c>
      <c r="C676" t="s">
        <v>1447</v>
      </c>
      <c r="D676" t="s">
        <v>1452</v>
      </c>
      <c r="E676">
        <v>7</v>
      </c>
      <c r="F676">
        <v>5</v>
      </c>
      <c r="G676">
        <v>0</v>
      </c>
      <c r="H676">
        <v>0.58299999999999996</v>
      </c>
      <c r="I676">
        <v>221</v>
      </c>
      <c r="J676">
        <v>172</v>
      </c>
      <c r="K676" t="s">
        <v>30</v>
      </c>
      <c r="N676" t="s">
        <v>1443</v>
      </c>
      <c r="O676" t="s">
        <v>1452</v>
      </c>
    </row>
    <row r="677" spans="1:15" x14ac:dyDescent="0.25">
      <c r="A677">
        <v>1948</v>
      </c>
      <c r="B677" t="s">
        <v>1439</v>
      </c>
      <c r="C677" t="s">
        <v>1447</v>
      </c>
      <c r="D677" t="s">
        <v>1449</v>
      </c>
      <c r="E677">
        <v>5</v>
      </c>
      <c r="F677">
        <v>6</v>
      </c>
      <c r="G677">
        <v>1</v>
      </c>
      <c r="H677">
        <v>0.45800000000000002</v>
      </c>
      <c r="I677">
        <v>160</v>
      </c>
      <c r="J677">
        <v>191</v>
      </c>
      <c r="O677" t="s">
        <v>1449</v>
      </c>
    </row>
    <row r="678" spans="1:15" x14ac:dyDescent="0.25">
      <c r="A678">
        <v>1948</v>
      </c>
      <c r="B678" t="s">
        <v>1439</v>
      </c>
      <c r="C678" t="s">
        <v>1447</v>
      </c>
      <c r="D678" t="s">
        <v>1454</v>
      </c>
      <c r="E678">
        <v>1</v>
      </c>
      <c r="F678">
        <v>10</v>
      </c>
      <c r="G678">
        <v>1</v>
      </c>
      <c r="H678">
        <v>0.125</v>
      </c>
      <c r="I678">
        <v>88</v>
      </c>
      <c r="J678">
        <v>240</v>
      </c>
      <c r="O678" t="s">
        <v>1454</v>
      </c>
    </row>
    <row r="679" spans="1:15" x14ac:dyDescent="0.25">
      <c r="A679">
        <v>1948</v>
      </c>
      <c r="B679" t="s">
        <v>1439</v>
      </c>
      <c r="C679" t="s">
        <v>1438</v>
      </c>
      <c r="D679" t="s">
        <v>1445</v>
      </c>
      <c r="E679">
        <v>12</v>
      </c>
      <c r="F679">
        <v>0</v>
      </c>
      <c r="G679">
        <v>0</v>
      </c>
      <c r="H679">
        <v>1</v>
      </c>
      <c r="I679">
        <v>218</v>
      </c>
      <c r="J679">
        <v>61</v>
      </c>
      <c r="K679" t="s">
        <v>30</v>
      </c>
      <c r="L679" t="s">
        <v>30</v>
      </c>
      <c r="M679" s="1" t="s">
        <v>30</v>
      </c>
      <c r="N679" t="s">
        <v>1450</v>
      </c>
      <c r="O679" t="s">
        <v>1445</v>
      </c>
    </row>
    <row r="680" spans="1:15" x14ac:dyDescent="0.25">
      <c r="A680">
        <v>1948</v>
      </c>
      <c r="B680" t="s">
        <v>1439</v>
      </c>
      <c r="C680" t="s">
        <v>1438</v>
      </c>
      <c r="D680" t="s">
        <v>1442</v>
      </c>
      <c r="E680">
        <v>3</v>
      </c>
      <c r="F680">
        <v>9</v>
      </c>
      <c r="G680">
        <v>0</v>
      </c>
      <c r="H680">
        <v>0.25</v>
      </c>
      <c r="I680">
        <v>133</v>
      </c>
      <c r="J680">
        <v>137</v>
      </c>
      <c r="K680" t="s">
        <v>30</v>
      </c>
      <c r="N680" t="s">
        <v>1441</v>
      </c>
      <c r="O680" t="s">
        <v>1442</v>
      </c>
    </row>
    <row r="681" spans="1:15" x14ac:dyDescent="0.25">
      <c r="A681">
        <v>1948</v>
      </c>
      <c r="B681" t="s">
        <v>1439</v>
      </c>
      <c r="C681" t="s">
        <v>1438</v>
      </c>
      <c r="D681" t="s">
        <v>1436</v>
      </c>
      <c r="E681">
        <v>3</v>
      </c>
      <c r="F681">
        <v>9</v>
      </c>
      <c r="G681">
        <v>0</v>
      </c>
      <c r="H681">
        <v>0.25</v>
      </c>
      <c r="I681">
        <v>81</v>
      </c>
      <c r="J681">
        <v>234</v>
      </c>
      <c r="O681" t="s">
        <v>1436</v>
      </c>
    </row>
    <row r="682" spans="1:15" x14ac:dyDescent="0.25">
      <c r="A682">
        <v>1948</v>
      </c>
      <c r="B682" t="s">
        <v>1439</v>
      </c>
      <c r="C682" t="s">
        <v>1438</v>
      </c>
      <c r="D682" t="s">
        <v>1448</v>
      </c>
      <c r="E682">
        <v>0</v>
      </c>
      <c r="F682">
        <v>0</v>
      </c>
      <c r="G682">
        <v>0</v>
      </c>
      <c r="I682">
        <v>0</v>
      </c>
      <c r="J682">
        <v>0</v>
      </c>
      <c r="K682" t="s">
        <v>30</v>
      </c>
      <c r="N682" t="s">
        <v>1441</v>
      </c>
      <c r="O682" t="s">
        <v>1448</v>
      </c>
    </row>
    <row r="683" spans="1:15" x14ac:dyDescent="0.25">
      <c r="A683">
        <v>1947</v>
      </c>
      <c r="B683" t="s">
        <v>1439</v>
      </c>
      <c r="C683" t="s">
        <v>1447</v>
      </c>
      <c r="D683" t="s">
        <v>1451</v>
      </c>
      <c r="E683">
        <v>8</v>
      </c>
      <c r="F683">
        <v>4</v>
      </c>
      <c r="G683">
        <v>0</v>
      </c>
      <c r="H683">
        <v>0.66700000000000004</v>
      </c>
      <c r="I683">
        <v>170</v>
      </c>
      <c r="J683">
        <v>103</v>
      </c>
      <c r="K683" t="s">
        <v>30</v>
      </c>
      <c r="N683" t="s">
        <v>1443</v>
      </c>
      <c r="O683" t="s">
        <v>1451</v>
      </c>
    </row>
    <row r="684" spans="1:15" x14ac:dyDescent="0.25">
      <c r="A684">
        <v>1947</v>
      </c>
      <c r="B684" t="s">
        <v>1439</v>
      </c>
      <c r="C684" t="s">
        <v>1447</v>
      </c>
      <c r="D684" t="s">
        <v>1449</v>
      </c>
      <c r="E684">
        <v>7</v>
      </c>
      <c r="F684">
        <v>4</v>
      </c>
      <c r="G684">
        <v>1</v>
      </c>
      <c r="H684">
        <v>0.625</v>
      </c>
      <c r="I684">
        <v>140</v>
      </c>
      <c r="J684">
        <v>122</v>
      </c>
      <c r="K684" t="s">
        <v>30</v>
      </c>
      <c r="L684" t="s">
        <v>30</v>
      </c>
      <c r="M684" s="1" t="s">
        <v>30</v>
      </c>
      <c r="N684" t="s">
        <v>1450</v>
      </c>
      <c r="O684" t="s">
        <v>1449</v>
      </c>
    </row>
    <row r="685" spans="1:15" x14ac:dyDescent="0.25">
      <c r="A685">
        <v>1947</v>
      </c>
      <c r="B685" t="s">
        <v>1439</v>
      </c>
      <c r="C685" t="s">
        <v>1447</v>
      </c>
      <c r="D685" t="s">
        <v>1452</v>
      </c>
      <c r="E685">
        <v>6</v>
      </c>
      <c r="F685">
        <v>6</v>
      </c>
      <c r="G685">
        <v>0</v>
      </c>
      <c r="H685">
        <v>0.5</v>
      </c>
      <c r="I685">
        <v>164</v>
      </c>
      <c r="J685">
        <v>164</v>
      </c>
      <c r="O685" t="s">
        <v>1452</v>
      </c>
    </row>
    <row r="686" spans="1:15" x14ac:dyDescent="0.25">
      <c r="A686">
        <v>1947</v>
      </c>
      <c r="B686" t="s">
        <v>1439</v>
      </c>
      <c r="C686" t="s">
        <v>1447</v>
      </c>
      <c r="D686" t="s">
        <v>1448</v>
      </c>
      <c r="E686">
        <v>2</v>
      </c>
      <c r="F686">
        <v>9</v>
      </c>
      <c r="G686">
        <v>1</v>
      </c>
      <c r="H686">
        <v>0.20799999999999999</v>
      </c>
      <c r="I686">
        <v>119</v>
      </c>
      <c r="J686">
        <v>204</v>
      </c>
      <c r="O686" t="s">
        <v>1448</v>
      </c>
    </row>
    <row r="687" spans="1:15" x14ac:dyDescent="0.25">
      <c r="A687">
        <v>1947</v>
      </c>
      <c r="B687" t="s">
        <v>1439</v>
      </c>
      <c r="C687" t="s">
        <v>1438</v>
      </c>
      <c r="D687" t="s">
        <v>1436</v>
      </c>
      <c r="E687">
        <v>5</v>
      </c>
      <c r="F687">
        <v>3</v>
      </c>
      <c r="G687">
        <v>0</v>
      </c>
      <c r="H687">
        <v>0.625</v>
      </c>
      <c r="I687">
        <v>83</v>
      </c>
      <c r="J687">
        <v>83</v>
      </c>
      <c r="K687" t="s">
        <v>30</v>
      </c>
      <c r="L687" t="s">
        <v>30</v>
      </c>
      <c r="N687" t="s">
        <v>1437</v>
      </c>
      <c r="O687" t="s">
        <v>1436</v>
      </c>
    </row>
    <row r="688" spans="1:15" x14ac:dyDescent="0.25">
      <c r="A688">
        <v>1947</v>
      </c>
      <c r="B688" t="s">
        <v>1439</v>
      </c>
      <c r="C688" t="s">
        <v>1438</v>
      </c>
      <c r="D688" t="s">
        <v>1445</v>
      </c>
      <c r="E688">
        <v>4</v>
      </c>
      <c r="F688">
        <v>4</v>
      </c>
      <c r="G688">
        <v>0</v>
      </c>
      <c r="H688">
        <v>0.5</v>
      </c>
      <c r="I688">
        <v>79</v>
      </c>
      <c r="J688">
        <v>93</v>
      </c>
      <c r="K688" t="s">
        <v>30</v>
      </c>
      <c r="N688" t="s">
        <v>1441</v>
      </c>
      <c r="O688" t="s">
        <v>1445</v>
      </c>
    </row>
    <row r="689" spans="1:15" x14ac:dyDescent="0.25">
      <c r="A689">
        <v>1947</v>
      </c>
      <c r="B689" t="s">
        <v>1439</v>
      </c>
      <c r="C689" t="s">
        <v>1438</v>
      </c>
      <c r="D689" t="s">
        <v>1444</v>
      </c>
      <c r="E689">
        <v>3</v>
      </c>
      <c r="F689">
        <v>5</v>
      </c>
      <c r="G689">
        <v>0</v>
      </c>
      <c r="H689">
        <v>0.375</v>
      </c>
      <c r="I689">
        <v>78</v>
      </c>
      <c r="J689">
        <v>64</v>
      </c>
      <c r="O689" t="s">
        <v>1442</v>
      </c>
    </row>
    <row r="690" spans="1:15" x14ac:dyDescent="0.25">
      <c r="A690">
        <v>1947</v>
      </c>
      <c r="B690" t="s">
        <v>1439</v>
      </c>
      <c r="C690" t="s">
        <v>1438</v>
      </c>
      <c r="D690" t="s">
        <v>1453</v>
      </c>
      <c r="E690">
        <v>0</v>
      </c>
      <c r="F690">
        <v>0</v>
      </c>
      <c r="G690">
        <v>0</v>
      </c>
      <c r="I690">
        <v>0</v>
      </c>
      <c r="J690">
        <v>0</v>
      </c>
      <c r="K690" t="s">
        <v>30</v>
      </c>
      <c r="N690" t="s">
        <v>1441</v>
      </c>
      <c r="O690" t="s">
        <v>1453</v>
      </c>
    </row>
    <row r="691" spans="1:15" x14ac:dyDescent="0.25">
      <c r="A691">
        <v>1946</v>
      </c>
      <c r="B691" t="s">
        <v>1439</v>
      </c>
      <c r="C691" t="s">
        <v>1447</v>
      </c>
      <c r="D691" t="s">
        <v>1452</v>
      </c>
      <c r="E691">
        <v>7</v>
      </c>
      <c r="F691">
        <v>3</v>
      </c>
      <c r="G691">
        <v>2</v>
      </c>
      <c r="H691">
        <v>0.66700000000000004</v>
      </c>
      <c r="I691">
        <v>211</v>
      </c>
      <c r="J691">
        <v>118</v>
      </c>
      <c r="K691" t="s">
        <v>30</v>
      </c>
      <c r="N691" t="s">
        <v>1443</v>
      </c>
      <c r="O691" t="s">
        <v>1452</v>
      </c>
    </row>
    <row r="692" spans="1:15" x14ac:dyDescent="0.25">
      <c r="A692">
        <v>1946</v>
      </c>
      <c r="B692" t="s">
        <v>1439</v>
      </c>
      <c r="C692" t="s">
        <v>1447</v>
      </c>
      <c r="D692" t="s">
        <v>1449</v>
      </c>
      <c r="E692">
        <v>7</v>
      </c>
      <c r="F692">
        <v>3</v>
      </c>
      <c r="G692">
        <v>2</v>
      </c>
      <c r="H692">
        <v>0.66700000000000004</v>
      </c>
      <c r="I692">
        <v>140</v>
      </c>
      <c r="J692">
        <v>124</v>
      </c>
      <c r="K692" t="s">
        <v>30</v>
      </c>
      <c r="L692" t="s">
        <v>30</v>
      </c>
      <c r="M692" s="1" t="s">
        <v>30</v>
      </c>
      <c r="N692" t="s">
        <v>1450</v>
      </c>
      <c r="O692" t="s">
        <v>1449</v>
      </c>
    </row>
    <row r="693" spans="1:15" x14ac:dyDescent="0.25">
      <c r="A693">
        <v>1946</v>
      </c>
      <c r="B693" t="s">
        <v>1439</v>
      </c>
      <c r="C693" t="s">
        <v>1447</v>
      </c>
      <c r="D693" t="s">
        <v>1451</v>
      </c>
      <c r="E693">
        <v>6</v>
      </c>
      <c r="F693">
        <v>4</v>
      </c>
      <c r="G693">
        <v>2</v>
      </c>
      <c r="H693">
        <v>0.58299999999999996</v>
      </c>
      <c r="I693">
        <v>175</v>
      </c>
      <c r="J693">
        <v>128</v>
      </c>
      <c r="O693" t="s">
        <v>1451</v>
      </c>
    </row>
    <row r="694" spans="1:15" x14ac:dyDescent="0.25">
      <c r="A694">
        <v>1946</v>
      </c>
      <c r="B694" t="s">
        <v>1439</v>
      </c>
      <c r="C694" t="s">
        <v>1447</v>
      </c>
      <c r="D694" t="s">
        <v>1448</v>
      </c>
      <c r="E694">
        <v>0</v>
      </c>
      <c r="F694">
        <v>10</v>
      </c>
      <c r="G694">
        <v>2</v>
      </c>
      <c r="H694">
        <v>8.3000000000000004E-2</v>
      </c>
      <c r="I694">
        <v>78</v>
      </c>
      <c r="J694">
        <v>234</v>
      </c>
      <c r="O694" t="s">
        <v>1448</v>
      </c>
    </row>
    <row r="695" spans="1:15" x14ac:dyDescent="0.25">
      <c r="A695">
        <v>1946</v>
      </c>
      <c r="B695" t="s">
        <v>1439</v>
      </c>
      <c r="C695" t="s">
        <v>1438</v>
      </c>
      <c r="D695" t="s">
        <v>1445</v>
      </c>
      <c r="E695">
        <v>5</v>
      </c>
      <c r="F695">
        <v>3</v>
      </c>
      <c r="G695">
        <v>0</v>
      </c>
      <c r="H695">
        <v>0.625</v>
      </c>
      <c r="I695">
        <v>60</v>
      </c>
      <c r="J695">
        <v>37</v>
      </c>
      <c r="K695" t="s">
        <v>30</v>
      </c>
      <c r="N695" t="s">
        <v>1441</v>
      </c>
      <c r="O695" t="s">
        <v>1445</v>
      </c>
    </row>
    <row r="696" spans="1:15" x14ac:dyDescent="0.25">
      <c r="A696">
        <v>1946</v>
      </c>
      <c r="B696" t="s">
        <v>1439</v>
      </c>
      <c r="C696" t="s">
        <v>1438</v>
      </c>
      <c r="D696" t="s">
        <v>1436</v>
      </c>
      <c r="E696">
        <v>5</v>
      </c>
      <c r="F696">
        <v>3</v>
      </c>
      <c r="G696">
        <v>0</v>
      </c>
      <c r="H696">
        <v>0.625</v>
      </c>
      <c r="I696">
        <v>69</v>
      </c>
      <c r="J696">
        <v>46</v>
      </c>
      <c r="K696" t="s">
        <v>30</v>
      </c>
      <c r="L696" t="s">
        <v>30</v>
      </c>
      <c r="N696" t="s">
        <v>1437</v>
      </c>
      <c r="O696" t="s">
        <v>1436</v>
      </c>
    </row>
    <row r="697" spans="1:15" x14ac:dyDescent="0.25">
      <c r="A697">
        <v>1946</v>
      </c>
      <c r="B697" t="s">
        <v>1439</v>
      </c>
      <c r="C697" t="s">
        <v>1438</v>
      </c>
      <c r="D697" t="s">
        <v>1444</v>
      </c>
      <c r="E697">
        <v>2</v>
      </c>
      <c r="F697">
        <v>6</v>
      </c>
      <c r="G697">
        <v>0</v>
      </c>
      <c r="H697">
        <v>0.25</v>
      </c>
      <c r="I697">
        <v>46</v>
      </c>
      <c r="J697">
        <v>92</v>
      </c>
      <c r="O697" t="s">
        <v>1442</v>
      </c>
    </row>
    <row r="698" spans="1:15" x14ac:dyDescent="0.25">
      <c r="A698">
        <v>1946</v>
      </c>
      <c r="B698" t="s">
        <v>1439</v>
      </c>
      <c r="C698" t="s">
        <v>1438</v>
      </c>
      <c r="D698" t="s">
        <v>1440</v>
      </c>
      <c r="E698">
        <v>0</v>
      </c>
      <c r="F698">
        <v>0</v>
      </c>
      <c r="G698">
        <v>0</v>
      </c>
      <c r="I698">
        <v>0</v>
      </c>
      <c r="J698">
        <v>0</v>
      </c>
      <c r="K698" t="s">
        <v>30</v>
      </c>
      <c r="N698" t="s">
        <v>1441</v>
      </c>
      <c r="O698" t="s">
        <v>1440</v>
      </c>
    </row>
    <row r="699" spans="1:15" x14ac:dyDescent="0.25">
      <c r="A699">
        <v>1945</v>
      </c>
      <c r="B699" t="s">
        <v>1439</v>
      </c>
      <c r="C699" t="s">
        <v>1447</v>
      </c>
      <c r="D699" t="s">
        <v>1451</v>
      </c>
      <c r="E699">
        <v>5</v>
      </c>
      <c r="F699">
        <v>1</v>
      </c>
      <c r="G699">
        <v>0</v>
      </c>
      <c r="H699">
        <v>0.83299999999999996</v>
      </c>
      <c r="I699">
        <v>105</v>
      </c>
      <c r="J699">
        <v>40</v>
      </c>
      <c r="K699" t="s">
        <v>30</v>
      </c>
      <c r="N699" t="s">
        <v>1443</v>
      </c>
      <c r="O699" t="s">
        <v>1451</v>
      </c>
    </row>
    <row r="700" spans="1:15" x14ac:dyDescent="0.25">
      <c r="A700">
        <v>1945</v>
      </c>
      <c r="B700" t="s">
        <v>1439</v>
      </c>
      <c r="C700" t="s">
        <v>1447</v>
      </c>
      <c r="D700" t="s">
        <v>1449</v>
      </c>
      <c r="E700">
        <v>5</v>
      </c>
      <c r="F700">
        <v>1</v>
      </c>
      <c r="G700">
        <v>0</v>
      </c>
      <c r="H700">
        <v>0.83299999999999996</v>
      </c>
      <c r="I700">
        <v>92</v>
      </c>
      <c r="J700">
        <v>44</v>
      </c>
      <c r="K700" t="s">
        <v>30</v>
      </c>
      <c r="L700" t="s">
        <v>30</v>
      </c>
      <c r="M700" s="1" t="s">
        <v>30</v>
      </c>
      <c r="N700" t="s">
        <v>1450</v>
      </c>
      <c r="O700" t="s">
        <v>1449</v>
      </c>
    </row>
    <row r="701" spans="1:15" x14ac:dyDescent="0.25">
      <c r="A701">
        <v>1945</v>
      </c>
      <c r="B701" t="s">
        <v>1439</v>
      </c>
      <c r="C701" t="s">
        <v>1447</v>
      </c>
      <c r="D701" t="s">
        <v>1448</v>
      </c>
      <c r="E701">
        <v>1</v>
      </c>
      <c r="F701">
        <v>5</v>
      </c>
      <c r="G701">
        <v>0</v>
      </c>
      <c r="H701">
        <v>0.16700000000000001</v>
      </c>
      <c r="I701">
        <v>36</v>
      </c>
      <c r="J701">
        <v>68</v>
      </c>
      <c r="O701" t="s">
        <v>1448</v>
      </c>
    </row>
    <row r="702" spans="1:15" x14ac:dyDescent="0.25">
      <c r="A702">
        <v>1945</v>
      </c>
      <c r="B702" t="s">
        <v>1439</v>
      </c>
      <c r="C702" t="s">
        <v>1447</v>
      </c>
      <c r="D702" t="s">
        <v>1446</v>
      </c>
      <c r="E702">
        <v>1</v>
      </c>
      <c r="F702">
        <v>5</v>
      </c>
      <c r="G702">
        <v>0</v>
      </c>
      <c r="H702">
        <v>0.16700000000000001</v>
      </c>
      <c r="I702">
        <v>32</v>
      </c>
      <c r="J702">
        <v>113</v>
      </c>
      <c r="O702" t="s">
        <v>1446</v>
      </c>
    </row>
    <row r="703" spans="1:15" x14ac:dyDescent="0.25">
      <c r="A703">
        <v>1945</v>
      </c>
      <c r="B703" t="s">
        <v>1439</v>
      </c>
      <c r="C703" t="s">
        <v>1438</v>
      </c>
      <c r="D703" t="s">
        <v>1445</v>
      </c>
      <c r="E703">
        <v>0</v>
      </c>
      <c r="F703">
        <v>0</v>
      </c>
      <c r="G703">
        <v>0</v>
      </c>
      <c r="I703">
        <v>0</v>
      </c>
      <c r="J703">
        <v>0</v>
      </c>
      <c r="K703" t="s">
        <v>30</v>
      </c>
      <c r="N703" t="s">
        <v>1441</v>
      </c>
      <c r="O703" t="s">
        <v>1445</v>
      </c>
    </row>
    <row r="704" spans="1:15" x14ac:dyDescent="0.25">
      <c r="A704">
        <v>1945</v>
      </c>
      <c r="B704" t="s">
        <v>1439</v>
      </c>
      <c r="C704" t="s">
        <v>1438</v>
      </c>
      <c r="D704" t="s">
        <v>1444</v>
      </c>
      <c r="E704">
        <v>0</v>
      </c>
      <c r="F704">
        <v>0</v>
      </c>
      <c r="G704">
        <v>0</v>
      </c>
      <c r="I704">
        <v>0</v>
      </c>
      <c r="J704">
        <v>0</v>
      </c>
      <c r="K704" t="s">
        <v>30</v>
      </c>
      <c r="N704" t="s">
        <v>1443</v>
      </c>
      <c r="O704" t="s">
        <v>1442</v>
      </c>
    </row>
    <row r="705" spans="1:15" x14ac:dyDescent="0.25">
      <c r="A705">
        <v>1945</v>
      </c>
      <c r="B705" t="s">
        <v>1439</v>
      </c>
      <c r="C705" t="s">
        <v>1438</v>
      </c>
      <c r="D705" t="s">
        <v>1440</v>
      </c>
      <c r="E705">
        <v>0</v>
      </c>
      <c r="F705">
        <v>0</v>
      </c>
      <c r="G705">
        <v>0</v>
      </c>
      <c r="I705">
        <v>0</v>
      </c>
      <c r="J705">
        <v>0</v>
      </c>
      <c r="K705" t="s">
        <v>30</v>
      </c>
      <c r="N705" t="s">
        <v>1441</v>
      </c>
      <c r="O705" t="s">
        <v>1440</v>
      </c>
    </row>
    <row r="706" spans="1:15" x14ac:dyDescent="0.25">
      <c r="A706">
        <v>1945</v>
      </c>
      <c r="B706" t="s">
        <v>1439</v>
      </c>
      <c r="C706" t="s">
        <v>1438</v>
      </c>
      <c r="D706" t="s">
        <v>1436</v>
      </c>
      <c r="E706">
        <v>0</v>
      </c>
      <c r="F706">
        <v>0</v>
      </c>
      <c r="G706">
        <v>0</v>
      </c>
      <c r="I706">
        <v>0</v>
      </c>
      <c r="J706">
        <v>0</v>
      </c>
      <c r="K706" t="s">
        <v>30</v>
      </c>
      <c r="L706" t="s">
        <v>30</v>
      </c>
      <c r="N706" t="s">
        <v>1437</v>
      </c>
      <c r="O706" t="s">
        <v>1436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602A0-AF86-4EA5-8275-1FE8DFAFE4B5}">
  <dimension ref="A1:Q225"/>
  <sheetViews>
    <sheetView workbookViewId="0">
      <selection activeCell="A12" sqref="A12"/>
    </sheetView>
  </sheetViews>
  <sheetFormatPr defaultRowHeight="15" x14ac:dyDescent="0.25"/>
  <cols>
    <col min="2" max="2" width="10.42578125" style="89" bestFit="1" customWidth="1"/>
    <col min="3" max="3" width="34.42578125" bestFit="1" customWidth="1"/>
    <col min="4" max="4" width="9.5703125" customWidth="1"/>
    <col min="5" max="5" width="10.42578125" bestFit="1" customWidth="1"/>
    <col min="6" max="6" width="10.42578125" customWidth="1"/>
    <col min="8" max="8" width="35.140625" bestFit="1" customWidth="1"/>
    <col min="9" max="9" width="23" bestFit="1" customWidth="1"/>
    <col min="10" max="10" width="10.28515625" bestFit="1" customWidth="1"/>
    <col min="11" max="11" width="15.85546875" bestFit="1" customWidth="1"/>
    <col min="13" max="14" width="25.28515625" bestFit="1" customWidth="1"/>
  </cols>
  <sheetData>
    <row r="1" spans="1:17" x14ac:dyDescent="0.25">
      <c r="A1" t="s">
        <v>1660</v>
      </c>
      <c r="B1" s="89" t="s">
        <v>950</v>
      </c>
      <c r="C1" t="s">
        <v>1659</v>
      </c>
      <c r="D1" t="s">
        <v>1658</v>
      </c>
      <c r="E1" t="s">
        <v>1650</v>
      </c>
      <c r="F1" t="s">
        <v>1649</v>
      </c>
      <c r="G1" t="s">
        <v>1648</v>
      </c>
      <c r="H1" t="s">
        <v>1657</v>
      </c>
      <c r="I1" t="s">
        <v>1656</v>
      </c>
      <c r="J1" t="s">
        <v>1655</v>
      </c>
      <c r="K1" t="s">
        <v>129</v>
      </c>
      <c r="L1" t="s">
        <v>1654</v>
      </c>
      <c r="M1" t="s">
        <v>28</v>
      </c>
      <c r="N1" t="s">
        <v>1653</v>
      </c>
      <c r="P1" t="s">
        <v>1655</v>
      </c>
      <c r="Q1" t="s">
        <v>1661</v>
      </c>
    </row>
    <row r="2" spans="1:17" x14ac:dyDescent="0.25">
      <c r="A2" t="s">
        <v>1579</v>
      </c>
      <c r="B2" s="89">
        <v>45977</v>
      </c>
      <c r="C2" t="s">
        <v>1442</v>
      </c>
      <c r="D2" t="s">
        <v>3</v>
      </c>
      <c r="E2">
        <v>25</v>
      </c>
      <c r="F2">
        <v>17</v>
      </c>
      <c r="H2" t="s">
        <v>1452</v>
      </c>
      <c r="I2" t="s">
        <v>1578</v>
      </c>
      <c r="J2" t="s">
        <v>1573</v>
      </c>
      <c r="K2" t="s">
        <v>1662</v>
      </c>
      <c r="L2" s="90">
        <v>32343</v>
      </c>
      <c r="M2" t="s">
        <v>1442</v>
      </c>
      <c r="N2" t="s">
        <v>1452</v>
      </c>
      <c r="P2" t="s">
        <v>1573</v>
      </c>
      <c r="Q2" t="s">
        <v>1662</v>
      </c>
    </row>
    <row r="3" spans="1:17" x14ac:dyDescent="0.25">
      <c r="A3" t="s">
        <v>1579</v>
      </c>
      <c r="B3" s="89">
        <v>45977</v>
      </c>
      <c r="C3" t="s">
        <v>1452</v>
      </c>
      <c r="D3" t="s">
        <v>4</v>
      </c>
      <c r="E3">
        <v>17</v>
      </c>
      <c r="F3">
        <v>25</v>
      </c>
      <c r="H3" t="s">
        <v>1442</v>
      </c>
      <c r="I3" t="s">
        <v>1578</v>
      </c>
      <c r="J3" t="s">
        <v>1573</v>
      </c>
      <c r="K3" t="s">
        <v>1662</v>
      </c>
      <c r="L3" s="90">
        <v>32343</v>
      </c>
      <c r="M3" t="s">
        <v>1452</v>
      </c>
      <c r="N3" t="s">
        <v>1442</v>
      </c>
      <c r="P3" t="s">
        <v>1489</v>
      </c>
      <c r="Q3" t="s">
        <v>1663</v>
      </c>
    </row>
    <row r="4" spans="1:17" x14ac:dyDescent="0.25">
      <c r="A4" t="s">
        <v>1491</v>
      </c>
      <c r="B4" s="89">
        <v>45613</v>
      </c>
      <c r="C4" t="s">
        <v>1449</v>
      </c>
      <c r="D4" t="s">
        <v>3</v>
      </c>
      <c r="E4">
        <v>41</v>
      </c>
      <c r="F4">
        <v>24</v>
      </c>
      <c r="H4" t="s">
        <v>1436</v>
      </c>
      <c r="I4" t="s">
        <v>1490</v>
      </c>
      <c r="J4" t="s">
        <v>1489</v>
      </c>
      <c r="K4" t="s">
        <v>1663</v>
      </c>
      <c r="L4" s="90">
        <v>52439</v>
      </c>
      <c r="M4" t="s">
        <v>1449</v>
      </c>
      <c r="N4" t="s">
        <v>1436</v>
      </c>
      <c r="P4" t="s">
        <v>1503</v>
      </c>
      <c r="Q4" t="s">
        <v>1664</v>
      </c>
    </row>
    <row r="5" spans="1:17" x14ac:dyDescent="0.25">
      <c r="A5" t="s">
        <v>1491</v>
      </c>
      <c r="B5" s="89">
        <v>45613</v>
      </c>
      <c r="C5" t="s">
        <v>1436</v>
      </c>
      <c r="D5" t="s">
        <v>4</v>
      </c>
      <c r="E5">
        <v>24</v>
      </c>
      <c r="F5">
        <v>41</v>
      </c>
      <c r="H5" t="s">
        <v>1449</v>
      </c>
      <c r="I5" t="s">
        <v>1490</v>
      </c>
      <c r="J5" t="s">
        <v>1489</v>
      </c>
      <c r="K5" t="s">
        <v>1663</v>
      </c>
      <c r="L5" s="90">
        <v>52439</v>
      </c>
      <c r="M5" t="s">
        <v>1436</v>
      </c>
      <c r="N5" t="s">
        <v>1449</v>
      </c>
      <c r="P5" t="s">
        <v>1492</v>
      </c>
      <c r="Q5" t="s">
        <v>1665</v>
      </c>
    </row>
    <row r="6" spans="1:17" x14ac:dyDescent="0.25">
      <c r="A6" t="s">
        <v>1505</v>
      </c>
      <c r="B6" s="89">
        <v>45249</v>
      </c>
      <c r="C6" t="s">
        <v>1452</v>
      </c>
      <c r="D6" t="s">
        <v>3</v>
      </c>
      <c r="E6">
        <v>28</v>
      </c>
      <c r="F6">
        <v>24</v>
      </c>
      <c r="H6" t="s">
        <v>1436</v>
      </c>
      <c r="I6" t="s">
        <v>1504</v>
      </c>
      <c r="J6" t="s">
        <v>1503</v>
      </c>
      <c r="K6" t="s">
        <v>1664</v>
      </c>
      <c r="L6" s="90">
        <v>28808</v>
      </c>
      <c r="M6" t="s">
        <v>1452</v>
      </c>
      <c r="N6" t="s">
        <v>1436</v>
      </c>
      <c r="P6" t="s">
        <v>1510</v>
      </c>
      <c r="Q6" t="s">
        <v>1666</v>
      </c>
    </row>
    <row r="7" spans="1:17" x14ac:dyDescent="0.25">
      <c r="A7" t="s">
        <v>1505</v>
      </c>
      <c r="B7" s="89">
        <v>45249</v>
      </c>
      <c r="C7" t="s">
        <v>1436</v>
      </c>
      <c r="D7" t="s">
        <v>4</v>
      </c>
      <c r="E7">
        <v>24</v>
      </c>
      <c r="F7">
        <v>28</v>
      </c>
      <c r="H7" t="s">
        <v>1452</v>
      </c>
      <c r="I7" t="s">
        <v>1504</v>
      </c>
      <c r="J7" t="s">
        <v>1503</v>
      </c>
      <c r="K7" t="s">
        <v>1664</v>
      </c>
      <c r="L7" s="90">
        <v>28808</v>
      </c>
      <c r="M7" t="s">
        <v>1436</v>
      </c>
      <c r="N7" t="s">
        <v>1452</v>
      </c>
      <c r="P7" t="s">
        <v>1541</v>
      </c>
      <c r="Q7" t="s">
        <v>1666</v>
      </c>
    </row>
    <row r="8" spans="1:17" x14ac:dyDescent="0.25">
      <c r="A8" t="s">
        <v>1494</v>
      </c>
      <c r="B8" s="89">
        <v>44885</v>
      </c>
      <c r="C8" t="s">
        <v>1449</v>
      </c>
      <c r="D8" t="s">
        <v>3</v>
      </c>
      <c r="E8">
        <v>24</v>
      </c>
      <c r="F8">
        <v>23</v>
      </c>
      <c r="H8" t="s">
        <v>1436</v>
      </c>
      <c r="I8" t="s">
        <v>1493</v>
      </c>
      <c r="J8" t="s">
        <v>1492</v>
      </c>
      <c r="K8" t="s">
        <v>1665</v>
      </c>
      <c r="L8" s="90">
        <v>33330</v>
      </c>
      <c r="M8" t="s">
        <v>1449</v>
      </c>
      <c r="N8" t="s">
        <v>1436</v>
      </c>
      <c r="P8" t="s">
        <v>1479</v>
      </c>
      <c r="Q8" t="s">
        <v>1664</v>
      </c>
    </row>
    <row r="9" spans="1:17" x14ac:dyDescent="0.25">
      <c r="A9" t="s">
        <v>1494</v>
      </c>
      <c r="B9" s="89">
        <v>44885</v>
      </c>
      <c r="C9" t="s">
        <v>1436</v>
      </c>
      <c r="D9" t="s">
        <v>4</v>
      </c>
      <c r="E9">
        <v>23</v>
      </c>
      <c r="F9">
        <v>24</v>
      </c>
      <c r="H9" t="s">
        <v>1449</v>
      </c>
      <c r="I9" t="s">
        <v>1493</v>
      </c>
      <c r="J9" t="s">
        <v>1492</v>
      </c>
      <c r="K9" t="s">
        <v>1665</v>
      </c>
      <c r="L9" s="90">
        <v>33330</v>
      </c>
      <c r="M9" t="s">
        <v>1436</v>
      </c>
      <c r="N9" t="s">
        <v>1449</v>
      </c>
      <c r="P9" t="s">
        <v>1484</v>
      </c>
      <c r="Q9" t="s">
        <v>1664</v>
      </c>
    </row>
    <row r="10" spans="1:17" x14ac:dyDescent="0.25">
      <c r="A10" t="s">
        <v>1597</v>
      </c>
      <c r="B10" s="89">
        <v>44542</v>
      </c>
      <c r="C10" t="s">
        <v>1436</v>
      </c>
      <c r="D10" t="s">
        <v>3</v>
      </c>
      <c r="E10">
        <v>33</v>
      </c>
      <c r="F10">
        <v>25</v>
      </c>
      <c r="G10" t="s">
        <v>1648</v>
      </c>
      <c r="H10" t="s">
        <v>1457</v>
      </c>
      <c r="I10" t="s">
        <v>1504</v>
      </c>
      <c r="J10" t="s">
        <v>1503</v>
      </c>
      <c r="K10" t="s">
        <v>1664</v>
      </c>
      <c r="L10" s="90">
        <v>26324</v>
      </c>
      <c r="M10" t="s">
        <v>1436</v>
      </c>
      <c r="N10" t="s">
        <v>1457</v>
      </c>
      <c r="P10" t="s">
        <v>1513</v>
      </c>
      <c r="Q10" t="s">
        <v>1667</v>
      </c>
    </row>
    <row r="11" spans="1:17" x14ac:dyDescent="0.25">
      <c r="A11" t="s">
        <v>1597</v>
      </c>
      <c r="B11" s="89">
        <v>44542</v>
      </c>
      <c r="C11" t="s">
        <v>1457</v>
      </c>
      <c r="D11" t="s">
        <v>4</v>
      </c>
      <c r="E11">
        <v>25</v>
      </c>
      <c r="F11">
        <v>33</v>
      </c>
      <c r="H11" t="s">
        <v>1436</v>
      </c>
      <c r="I11" t="s">
        <v>1504</v>
      </c>
      <c r="J11" t="s">
        <v>1503</v>
      </c>
      <c r="K11" t="s">
        <v>1664</v>
      </c>
      <c r="L11" s="90">
        <v>26324</v>
      </c>
      <c r="M11" t="s">
        <v>1457</v>
      </c>
      <c r="N11" t="s">
        <v>1436</v>
      </c>
      <c r="P11" t="s">
        <v>1553</v>
      </c>
      <c r="Q11" t="s">
        <v>1664</v>
      </c>
    </row>
    <row r="12" spans="1:17" x14ac:dyDescent="0.25">
      <c r="A12" t="s">
        <v>1598</v>
      </c>
      <c r="B12" s="89">
        <v>43793</v>
      </c>
      <c r="C12" t="s">
        <v>1436</v>
      </c>
      <c r="D12" t="s">
        <v>3</v>
      </c>
      <c r="E12">
        <v>33</v>
      </c>
      <c r="F12">
        <v>12</v>
      </c>
      <c r="H12" t="s">
        <v>1457</v>
      </c>
      <c r="I12" t="s">
        <v>1511</v>
      </c>
      <c r="J12" t="s">
        <v>1510</v>
      </c>
      <c r="K12" t="s">
        <v>1666</v>
      </c>
      <c r="L12" s="90">
        <v>35439</v>
      </c>
      <c r="M12" t="s">
        <v>1436</v>
      </c>
      <c r="N12" t="s">
        <v>1457</v>
      </c>
      <c r="P12" t="s">
        <v>1625</v>
      </c>
      <c r="Q12" t="s">
        <v>1664</v>
      </c>
    </row>
    <row r="13" spans="1:17" x14ac:dyDescent="0.25">
      <c r="A13" t="s">
        <v>1598</v>
      </c>
      <c r="B13" s="89">
        <v>43793</v>
      </c>
      <c r="C13" t="s">
        <v>1457</v>
      </c>
      <c r="D13" t="s">
        <v>4</v>
      </c>
      <c r="E13">
        <v>12</v>
      </c>
      <c r="F13">
        <v>33</v>
      </c>
      <c r="H13" t="s">
        <v>1436</v>
      </c>
      <c r="I13" t="s">
        <v>1511</v>
      </c>
      <c r="J13" t="s">
        <v>1510</v>
      </c>
      <c r="K13" t="s">
        <v>1666</v>
      </c>
      <c r="L13" s="90">
        <v>35439</v>
      </c>
      <c r="M13" t="s">
        <v>1457</v>
      </c>
      <c r="N13" t="s">
        <v>1436</v>
      </c>
    </row>
    <row r="14" spans="1:17" x14ac:dyDescent="0.25">
      <c r="A14" t="s">
        <v>1577</v>
      </c>
      <c r="B14" s="89">
        <v>43429</v>
      </c>
      <c r="C14" t="s">
        <v>1445</v>
      </c>
      <c r="D14" t="s">
        <v>3</v>
      </c>
      <c r="E14">
        <v>27</v>
      </c>
      <c r="F14">
        <v>16</v>
      </c>
      <c r="H14" t="s">
        <v>1575</v>
      </c>
      <c r="I14" t="s">
        <v>1542</v>
      </c>
      <c r="J14" t="s">
        <v>1541</v>
      </c>
      <c r="K14" t="s">
        <v>1666</v>
      </c>
      <c r="L14" s="90">
        <v>55819</v>
      </c>
      <c r="M14" t="s">
        <v>1445</v>
      </c>
      <c r="N14" t="s">
        <v>1572</v>
      </c>
    </row>
    <row r="15" spans="1:17" x14ac:dyDescent="0.25">
      <c r="A15" t="s">
        <v>1577</v>
      </c>
      <c r="B15" s="89">
        <v>43429</v>
      </c>
      <c r="C15" t="s">
        <v>1575</v>
      </c>
      <c r="D15" t="s">
        <v>4</v>
      </c>
      <c r="E15">
        <v>16</v>
      </c>
      <c r="F15">
        <v>27</v>
      </c>
      <c r="H15" t="s">
        <v>1445</v>
      </c>
      <c r="I15" t="s">
        <v>1542</v>
      </c>
      <c r="J15" t="s">
        <v>1541</v>
      </c>
      <c r="K15" t="s">
        <v>1666</v>
      </c>
      <c r="L15" s="90">
        <v>55819</v>
      </c>
      <c r="M15" t="s">
        <v>1572</v>
      </c>
      <c r="N15" t="s">
        <v>1445</v>
      </c>
    </row>
    <row r="16" spans="1:17" x14ac:dyDescent="0.25">
      <c r="A16" t="s">
        <v>1629</v>
      </c>
      <c r="B16" s="89">
        <v>43065</v>
      </c>
      <c r="C16" t="s">
        <v>1449</v>
      </c>
      <c r="D16" t="s">
        <v>3</v>
      </c>
      <c r="E16">
        <v>27</v>
      </c>
      <c r="F16">
        <v>24</v>
      </c>
      <c r="H16" t="s">
        <v>1445</v>
      </c>
      <c r="I16" t="s">
        <v>1628</v>
      </c>
      <c r="J16" t="s">
        <v>1479</v>
      </c>
      <c r="K16" t="s">
        <v>1664</v>
      </c>
      <c r="L16" s="90">
        <v>36154</v>
      </c>
      <c r="M16" t="s">
        <v>1449</v>
      </c>
      <c r="N16" t="s">
        <v>1445</v>
      </c>
    </row>
    <row r="17" spans="1:14" x14ac:dyDescent="0.25">
      <c r="A17" t="s">
        <v>1629</v>
      </c>
      <c r="B17" s="89">
        <v>43065</v>
      </c>
      <c r="C17" t="s">
        <v>1445</v>
      </c>
      <c r="D17" t="s">
        <v>4</v>
      </c>
      <c r="E17">
        <v>24</v>
      </c>
      <c r="F17">
        <v>27</v>
      </c>
      <c r="H17" t="s">
        <v>1449</v>
      </c>
      <c r="I17" t="s">
        <v>1628</v>
      </c>
      <c r="J17" t="s">
        <v>1479</v>
      </c>
      <c r="K17" t="s">
        <v>1664</v>
      </c>
      <c r="L17" s="90">
        <v>36154</v>
      </c>
      <c r="M17" t="s">
        <v>1445</v>
      </c>
      <c r="N17" t="s">
        <v>1449</v>
      </c>
    </row>
    <row r="18" spans="1:14" x14ac:dyDescent="0.25">
      <c r="A18" t="s">
        <v>1634</v>
      </c>
      <c r="B18" s="89">
        <v>42701</v>
      </c>
      <c r="C18" t="s">
        <v>1575</v>
      </c>
      <c r="D18" t="s">
        <v>3</v>
      </c>
      <c r="E18">
        <v>39</v>
      </c>
      <c r="F18">
        <v>33</v>
      </c>
      <c r="G18" t="s">
        <v>1648</v>
      </c>
      <c r="H18" t="s">
        <v>1445</v>
      </c>
      <c r="I18" t="s">
        <v>1633</v>
      </c>
      <c r="J18" t="s">
        <v>1484</v>
      </c>
      <c r="K18" t="s">
        <v>1664</v>
      </c>
      <c r="L18" s="90">
        <v>33421</v>
      </c>
      <c r="M18" t="s">
        <v>1572</v>
      </c>
      <c r="N18" t="s">
        <v>1445</v>
      </c>
    </row>
    <row r="19" spans="1:14" x14ac:dyDescent="0.25">
      <c r="A19" t="s">
        <v>1634</v>
      </c>
      <c r="B19" s="89">
        <v>42701</v>
      </c>
      <c r="C19" t="s">
        <v>1445</v>
      </c>
      <c r="D19" t="s">
        <v>4</v>
      </c>
      <c r="E19">
        <v>33</v>
      </c>
      <c r="F19">
        <v>39</v>
      </c>
      <c r="H19" t="s">
        <v>1575</v>
      </c>
      <c r="I19" t="s">
        <v>1633</v>
      </c>
      <c r="J19" t="s">
        <v>1484</v>
      </c>
      <c r="K19" t="s">
        <v>1664</v>
      </c>
      <c r="L19" s="90">
        <v>33421</v>
      </c>
      <c r="M19" t="s">
        <v>1445</v>
      </c>
      <c r="N19" t="s">
        <v>1572</v>
      </c>
    </row>
    <row r="20" spans="1:14" x14ac:dyDescent="0.25">
      <c r="A20" t="s">
        <v>1576</v>
      </c>
      <c r="B20" s="89">
        <v>42337</v>
      </c>
      <c r="C20" t="s">
        <v>1456</v>
      </c>
      <c r="D20" t="s">
        <v>3</v>
      </c>
      <c r="E20">
        <v>26</v>
      </c>
      <c r="F20">
        <v>20</v>
      </c>
      <c r="H20" t="s">
        <v>1575</v>
      </c>
      <c r="I20" t="s">
        <v>1574</v>
      </c>
      <c r="J20" t="s">
        <v>1573</v>
      </c>
      <c r="K20" t="s">
        <v>1662</v>
      </c>
      <c r="L20" s="90">
        <v>36634</v>
      </c>
      <c r="M20" t="s">
        <v>1455</v>
      </c>
      <c r="N20" t="s">
        <v>1572</v>
      </c>
    </row>
    <row r="21" spans="1:14" x14ac:dyDescent="0.25">
      <c r="A21" t="s">
        <v>1576</v>
      </c>
      <c r="B21" s="89">
        <v>42337</v>
      </c>
      <c r="C21" t="s">
        <v>1575</v>
      </c>
      <c r="D21" t="s">
        <v>4</v>
      </c>
      <c r="E21">
        <v>20</v>
      </c>
      <c r="F21">
        <v>26</v>
      </c>
      <c r="H21" t="s">
        <v>1456</v>
      </c>
      <c r="I21" t="s">
        <v>1574</v>
      </c>
      <c r="J21" t="s">
        <v>1573</v>
      </c>
      <c r="K21" t="s">
        <v>1662</v>
      </c>
      <c r="L21" s="90">
        <v>36634</v>
      </c>
      <c r="M21" t="s">
        <v>1572</v>
      </c>
      <c r="N21" t="s">
        <v>1455</v>
      </c>
    </row>
    <row r="22" spans="1:14" x14ac:dyDescent="0.25">
      <c r="A22" t="s">
        <v>1607</v>
      </c>
      <c r="B22" s="89">
        <v>41973</v>
      </c>
      <c r="C22" t="s">
        <v>1445</v>
      </c>
      <c r="D22" t="s">
        <v>3</v>
      </c>
      <c r="E22">
        <v>20</v>
      </c>
      <c r="F22">
        <v>16</v>
      </c>
      <c r="H22" t="s">
        <v>1457</v>
      </c>
      <c r="I22" t="s">
        <v>1490</v>
      </c>
      <c r="J22" t="s">
        <v>1489</v>
      </c>
      <c r="K22" t="s">
        <v>1663</v>
      </c>
      <c r="L22" s="90">
        <v>52056</v>
      </c>
      <c r="M22" t="s">
        <v>1445</v>
      </c>
      <c r="N22" t="s">
        <v>1457</v>
      </c>
    </row>
    <row r="23" spans="1:14" x14ac:dyDescent="0.25">
      <c r="A23" t="s">
        <v>1607</v>
      </c>
      <c r="B23" s="89">
        <v>41973</v>
      </c>
      <c r="C23" t="s">
        <v>1457</v>
      </c>
      <c r="D23" t="s">
        <v>4</v>
      </c>
      <c r="E23">
        <v>16</v>
      </c>
      <c r="F23">
        <v>20</v>
      </c>
      <c r="H23" t="s">
        <v>1445</v>
      </c>
      <c r="I23" t="s">
        <v>1490</v>
      </c>
      <c r="J23" t="s">
        <v>1489</v>
      </c>
      <c r="K23" t="s">
        <v>1663</v>
      </c>
      <c r="L23" s="90">
        <v>52056</v>
      </c>
      <c r="M23" t="s">
        <v>1457</v>
      </c>
      <c r="N23" t="s">
        <v>1445</v>
      </c>
    </row>
    <row r="24" spans="1:14" x14ac:dyDescent="0.25">
      <c r="A24" t="s">
        <v>1604</v>
      </c>
      <c r="B24" s="89">
        <v>41602</v>
      </c>
      <c r="C24" t="s">
        <v>1442</v>
      </c>
      <c r="D24" t="s">
        <v>3</v>
      </c>
      <c r="E24">
        <v>45</v>
      </c>
      <c r="F24">
        <v>23</v>
      </c>
      <c r="H24" t="s">
        <v>1457</v>
      </c>
      <c r="I24" t="s">
        <v>1581</v>
      </c>
      <c r="J24" t="s">
        <v>1492</v>
      </c>
      <c r="K24" t="s">
        <v>1665</v>
      </c>
      <c r="L24" s="90">
        <v>44710</v>
      </c>
      <c r="M24" t="s">
        <v>1442</v>
      </c>
      <c r="N24" t="s">
        <v>1457</v>
      </c>
    </row>
    <row r="25" spans="1:14" x14ac:dyDescent="0.25">
      <c r="A25" t="s">
        <v>1604</v>
      </c>
      <c r="B25" s="89">
        <v>41602</v>
      </c>
      <c r="C25" t="s">
        <v>1457</v>
      </c>
      <c r="D25" t="s">
        <v>4</v>
      </c>
      <c r="E25">
        <v>23</v>
      </c>
      <c r="F25">
        <v>45</v>
      </c>
      <c r="H25" t="s">
        <v>1442</v>
      </c>
      <c r="I25" t="s">
        <v>1581</v>
      </c>
      <c r="J25" t="s">
        <v>1492</v>
      </c>
      <c r="K25" t="s">
        <v>1665</v>
      </c>
      <c r="L25" s="90">
        <v>44710</v>
      </c>
      <c r="M25" t="s">
        <v>1457</v>
      </c>
      <c r="N25" t="s">
        <v>1442</v>
      </c>
    </row>
    <row r="26" spans="1:14" x14ac:dyDescent="0.25">
      <c r="A26" t="s">
        <v>1630</v>
      </c>
      <c r="B26" s="89">
        <v>41238</v>
      </c>
      <c r="C26" t="s">
        <v>1449</v>
      </c>
      <c r="D26" t="s">
        <v>3</v>
      </c>
      <c r="E26">
        <v>35</v>
      </c>
      <c r="F26">
        <v>22</v>
      </c>
      <c r="H26" t="s">
        <v>1445</v>
      </c>
      <c r="I26" t="s">
        <v>1501</v>
      </c>
      <c r="J26" t="s">
        <v>1484</v>
      </c>
      <c r="K26" t="s">
        <v>1664</v>
      </c>
      <c r="L26" s="90">
        <v>53208</v>
      </c>
      <c r="M26" t="s">
        <v>1449</v>
      </c>
      <c r="N26" t="s">
        <v>1445</v>
      </c>
    </row>
    <row r="27" spans="1:14" x14ac:dyDescent="0.25">
      <c r="A27" t="s">
        <v>1630</v>
      </c>
      <c r="B27" s="89">
        <v>41238</v>
      </c>
      <c r="C27" t="s">
        <v>1445</v>
      </c>
      <c r="D27" t="s">
        <v>4</v>
      </c>
      <c r="E27">
        <v>22</v>
      </c>
      <c r="F27">
        <v>35</v>
      </c>
      <c r="H27" t="s">
        <v>1449</v>
      </c>
      <c r="I27" t="s">
        <v>1501</v>
      </c>
      <c r="J27" t="s">
        <v>1484</v>
      </c>
      <c r="K27" t="s">
        <v>1664</v>
      </c>
      <c r="L27" s="90">
        <v>53208</v>
      </c>
      <c r="M27" t="s">
        <v>1445</v>
      </c>
      <c r="N27" t="s">
        <v>1449</v>
      </c>
    </row>
    <row r="28" spans="1:14" x14ac:dyDescent="0.25">
      <c r="A28" t="s">
        <v>1518</v>
      </c>
      <c r="B28" s="89">
        <v>40874</v>
      </c>
      <c r="C28" t="s">
        <v>1461</v>
      </c>
      <c r="D28" t="s">
        <v>3</v>
      </c>
      <c r="E28">
        <v>34</v>
      </c>
      <c r="F28">
        <v>23</v>
      </c>
      <c r="H28" t="s">
        <v>1436</v>
      </c>
      <c r="I28" t="s">
        <v>1490</v>
      </c>
      <c r="J28" t="s">
        <v>1489</v>
      </c>
      <c r="K28" t="s">
        <v>1663</v>
      </c>
      <c r="L28" s="90">
        <v>54313</v>
      </c>
      <c r="M28" t="s">
        <v>1461</v>
      </c>
      <c r="N28" t="s">
        <v>1436</v>
      </c>
    </row>
    <row r="29" spans="1:14" x14ac:dyDescent="0.25">
      <c r="A29" t="s">
        <v>1518</v>
      </c>
      <c r="B29" s="89">
        <v>40874</v>
      </c>
      <c r="C29" t="s">
        <v>1436</v>
      </c>
      <c r="D29" t="s">
        <v>4</v>
      </c>
      <c r="E29">
        <v>23</v>
      </c>
      <c r="F29">
        <v>34</v>
      </c>
      <c r="H29" t="s">
        <v>1461</v>
      </c>
      <c r="I29" t="s">
        <v>1490</v>
      </c>
      <c r="J29" t="s">
        <v>1489</v>
      </c>
      <c r="K29" t="s">
        <v>1663</v>
      </c>
      <c r="L29" s="90">
        <v>54313</v>
      </c>
      <c r="M29" t="s">
        <v>1436</v>
      </c>
      <c r="N29" t="s">
        <v>1461</v>
      </c>
    </row>
    <row r="30" spans="1:14" x14ac:dyDescent="0.25">
      <c r="A30" t="s">
        <v>1548</v>
      </c>
      <c r="B30" s="89">
        <v>40510</v>
      </c>
      <c r="C30" t="s">
        <v>1452</v>
      </c>
      <c r="D30" t="s">
        <v>3</v>
      </c>
      <c r="E30">
        <v>21</v>
      </c>
      <c r="F30">
        <v>18</v>
      </c>
      <c r="H30" t="s">
        <v>1442</v>
      </c>
      <c r="I30" t="s">
        <v>1542</v>
      </c>
      <c r="J30" t="s">
        <v>1541</v>
      </c>
      <c r="K30" t="s">
        <v>1666</v>
      </c>
      <c r="L30" s="90">
        <v>63317</v>
      </c>
      <c r="M30" t="s">
        <v>1452</v>
      </c>
      <c r="N30" t="s">
        <v>1442</v>
      </c>
    </row>
    <row r="31" spans="1:14" x14ac:dyDescent="0.25">
      <c r="A31" t="s">
        <v>1548</v>
      </c>
      <c r="B31" s="89">
        <v>40510</v>
      </c>
      <c r="C31" t="s">
        <v>1442</v>
      </c>
      <c r="D31" t="s">
        <v>4</v>
      </c>
      <c r="E31">
        <v>18</v>
      </c>
      <c r="F31">
        <v>21</v>
      </c>
      <c r="H31" t="s">
        <v>1452</v>
      </c>
      <c r="I31" t="s">
        <v>1542</v>
      </c>
      <c r="J31" t="s">
        <v>1541</v>
      </c>
      <c r="K31" t="s">
        <v>1666</v>
      </c>
      <c r="L31" s="90">
        <v>63317</v>
      </c>
      <c r="M31" t="s">
        <v>1442</v>
      </c>
      <c r="N31" t="s">
        <v>1452</v>
      </c>
    </row>
    <row r="32" spans="1:14" x14ac:dyDescent="0.25">
      <c r="A32" t="s">
        <v>1549</v>
      </c>
      <c r="B32" s="89">
        <v>40146</v>
      </c>
      <c r="C32" t="s">
        <v>1452</v>
      </c>
      <c r="D32" t="s">
        <v>3</v>
      </c>
      <c r="E32">
        <v>28</v>
      </c>
      <c r="F32">
        <v>27</v>
      </c>
      <c r="H32" t="s">
        <v>1442</v>
      </c>
      <c r="I32" t="s">
        <v>1511</v>
      </c>
      <c r="J32" t="s">
        <v>1510</v>
      </c>
      <c r="K32" t="s">
        <v>1666</v>
      </c>
      <c r="L32" s="90">
        <v>46020</v>
      </c>
      <c r="M32" t="s">
        <v>1452</v>
      </c>
      <c r="N32" t="s">
        <v>1442</v>
      </c>
    </row>
    <row r="33" spans="1:14" x14ac:dyDescent="0.25">
      <c r="A33" t="s">
        <v>1549</v>
      </c>
      <c r="B33" s="89">
        <v>40146</v>
      </c>
      <c r="C33" t="s">
        <v>1442</v>
      </c>
      <c r="D33" t="s">
        <v>4</v>
      </c>
      <c r="E33">
        <v>27</v>
      </c>
      <c r="F33">
        <v>28</v>
      </c>
      <c r="H33" t="s">
        <v>1452</v>
      </c>
      <c r="I33" t="s">
        <v>1511</v>
      </c>
      <c r="J33" t="s">
        <v>1510</v>
      </c>
      <c r="K33" t="s">
        <v>1666</v>
      </c>
      <c r="L33" s="90">
        <v>46020</v>
      </c>
      <c r="M33" t="s">
        <v>1442</v>
      </c>
      <c r="N33" t="s">
        <v>1452</v>
      </c>
    </row>
    <row r="34" spans="1:14" x14ac:dyDescent="0.25">
      <c r="A34" t="s">
        <v>1589</v>
      </c>
      <c r="B34" s="89">
        <v>39775</v>
      </c>
      <c r="C34" t="s">
        <v>1445</v>
      </c>
      <c r="D34" t="s">
        <v>3</v>
      </c>
      <c r="E34">
        <v>22</v>
      </c>
      <c r="F34">
        <v>14</v>
      </c>
      <c r="H34" t="s">
        <v>1452</v>
      </c>
      <c r="I34" t="s">
        <v>1514</v>
      </c>
      <c r="J34" t="s">
        <v>1513</v>
      </c>
      <c r="K34" t="s">
        <v>1667</v>
      </c>
      <c r="L34" s="90">
        <v>66308</v>
      </c>
      <c r="M34" t="s">
        <v>1445</v>
      </c>
      <c r="N34" t="s">
        <v>1452</v>
      </c>
    </row>
    <row r="35" spans="1:14" x14ac:dyDescent="0.25">
      <c r="A35" t="s">
        <v>1589</v>
      </c>
      <c r="B35" s="89">
        <v>39775</v>
      </c>
      <c r="C35" t="s">
        <v>1452</v>
      </c>
      <c r="D35" t="s">
        <v>4</v>
      </c>
      <c r="E35">
        <v>14</v>
      </c>
      <c r="F35">
        <v>22</v>
      </c>
      <c r="H35" t="s">
        <v>1445</v>
      </c>
      <c r="I35" t="s">
        <v>1514</v>
      </c>
      <c r="J35" t="s">
        <v>1513</v>
      </c>
      <c r="K35" t="s">
        <v>1667</v>
      </c>
      <c r="L35" s="90">
        <v>66308</v>
      </c>
      <c r="M35" t="s">
        <v>1452</v>
      </c>
      <c r="N35" t="s">
        <v>1445</v>
      </c>
    </row>
    <row r="36" spans="1:14" x14ac:dyDescent="0.25">
      <c r="A36" t="s">
        <v>1502</v>
      </c>
      <c r="B36" s="89">
        <v>39411</v>
      </c>
      <c r="C36" t="s">
        <v>1442</v>
      </c>
      <c r="D36" t="s">
        <v>3</v>
      </c>
      <c r="E36">
        <v>23</v>
      </c>
      <c r="F36">
        <v>19</v>
      </c>
      <c r="H36" t="s">
        <v>1436</v>
      </c>
      <c r="I36" t="s">
        <v>1501</v>
      </c>
      <c r="J36" t="s">
        <v>1484</v>
      </c>
      <c r="K36" t="s">
        <v>1664</v>
      </c>
      <c r="L36" s="90">
        <v>52230</v>
      </c>
      <c r="M36" t="s">
        <v>1442</v>
      </c>
      <c r="N36" t="s">
        <v>1436</v>
      </c>
    </row>
    <row r="37" spans="1:14" x14ac:dyDescent="0.25">
      <c r="A37" t="s">
        <v>1502</v>
      </c>
      <c r="B37" s="89">
        <v>39411</v>
      </c>
      <c r="C37" t="s">
        <v>1436</v>
      </c>
      <c r="D37" t="s">
        <v>4</v>
      </c>
      <c r="E37">
        <v>19</v>
      </c>
      <c r="F37">
        <v>23</v>
      </c>
      <c r="H37" t="s">
        <v>1442</v>
      </c>
      <c r="I37" t="s">
        <v>1501</v>
      </c>
      <c r="J37" t="s">
        <v>1484</v>
      </c>
      <c r="K37" t="s">
        <v>1664</v>
      </c>
      <c r="L37" s="90">
        <v>52230</v>
      </c>
      <c r="M37" t="s">
        <v>1436</v>
      </c>
      <c r="N37" t="s">
        <v>1442</v>
      </c>
    </row>
    <row r="38" spans="1:14" x14ac:dyDescent="0.25">
      <c r="A38" t="s">
        <v>1591</v>
      </c>
      <c r="B38" s="89">
        <v>39040</v>
      </c>
      <c r="C38" t="s">
        <v>1461</v>
      </c>
      <c r="D38" t="s">
        <v>3</v>
      </c>
      <c r="E38">
        <v>25</v>
      </c>
      <c r="F38">
        <v>14</v>
      </c>
      <c r="H38" t="s">
        <v>1452</v>
      </c>
      <c r="I38" t="s">
        <v>1590</v>
      </c>
      <c r="J38" t="s">
        <v>1573</v>
      </c>
      <c r="K38" t="s">
        <v>1662</v>
      </c>
      <c r="L38" s="90">
        <v>44786</v>
      </c>
      <c r="M38" t="s">
        <v>1461</v>
      </c>
      <c r="N38" t="s">
        <v>1452</v>
      </c>
    </row>
    <row r="39" spans="1:14" x14ac:dyDescent="0.25">
      <c r="A39" t="s">
        <v>1591</v>
      </c>
      <c r="B39" s="89">
        <v>39040</v>
      </c>
      <c r="C39" t="s">
        <v>1452</v>
      </c>
      <c r="D39" t="s">
        <v>4</v>
      </c>
      <c r="E39">
        <v>14</v>
      </c>
      <c r="F39">
        <v>25</v>
      </c>
      <c r="H39" t="s">
        <v>1461</v>
      </c>
      <c r="I39" t="s">
        <v>1590</v>
      </c>
      <c r="J39" t="s">
        <v>1573</v>
      </c>
      <c r="K39" t="s">
        <v>1662</v>
      </c>
      <c r="L39" s="90">
        <v>44786</v>
      </c>
      <c r="M39" t="s">
        <v>1452</v>
      </c>
      <c r="N39" t="s">
        <v>1461</v>
      </c>
    </row>
    <row r="40" spans="1:14" x14ac:dyDescent="0.25">
      <c r="A40" t="s">
        <v>1580</v>
      </c>
      <c r="B40" s="89">
        <v>38683</v>
      </c>
      <c r="C40" t="s">
        <v>1456</v>
      </c>
      <c r="D40" t="s">
        <v>3</v>
      </c>
      <c r="E40">
        <v>38</v>
      </c>
      <c r="F40">
        <v>35</v>
      </c>
      <c r="G40" t="s">
        <v>1648</v>
      </c>
      <c r="H40" t="s">
        <v>1452</v>
      </c>
      <c r="I40" t="s">
        <v>1490</v>
      </c>
      <c r="J40" t="s">
        <v>1489</v>
      </c>
      <c r="K40" t="s">
        <v>1663</v>
      </c>
      <c r="L40" s="90">
        <v>59127</v>
      </c>
      <c r="M40" t="s">
        <v>1455</v>
      </c>
      <c r="N40" t="s">
        <v>1452</v>
      </c>
    </row>
    <row r="41" spans="1:14" x14ac:dyDescent="0.25">
      <c r="A41" t="s">
        <v>1580</v>
      </c>
      <c r="B41" s="89">
        <v>38683</v>
      </c>
      <c r="C41" t="s">
        <v>1452</v>
      </c>
      <c r="D41" t="s">
        <v>4</v>
      </c>
      <c r="E41">
        <v>35</v>
      </c>
      <c r="F41">
        <v>38</v>
      </c>
      <c r="H41" t="s">
        <v>1456</v>
      </c>
      <c r="I41" t="s">
        <v>1490</v>
      </c>
      <c r="J41" t="s">
        <v>1489</v>
      </c>
      <c r="K41" t="s">
        <v>1663</v>
      </c>
      <c r="L41" s="90">
        <v>59127</v>
      </c>
      <c r="M41" t="s">
        <v>1452</v>
      </c>
      <c r="N41" t="s">
        <v>1455</v>
      </c>
    </row>
    <row r="42" spans="1:14" x14ac:dyDescent="0.25">
      <c r="A42" t="s">
        <v>1642</v>
      </c>
      <c r="B42" s="89">
        <v>38312</v>
      </c>
      <c r="C42" t="s">
        <v>1449</v>
      </c>
      <c r="D42" t="s">
        <v>3</v>
      </c>
      <c r="E42">
        <v>27</v>
      </c>
      <c r="F42">
        <v>19</v>
      </c>
      <c r="H42" t="s">
        <v>1461</v>
      </c>
      <c r="I42" t="s">
        <v>1641</v>
      </c>
      <c r="J42" t="s">
        <v>1479</v>
      </c>
      <c r="K42" t="s">
        <v>1664</v>
      </c>
      <c r="L42" s="90">
        <v>51242</v>
      </c>
      <c r="M42" t="s">
        <v>1449</v>
      </c>
      <c r="N42" t="s">
        <v>1461</v>
      </c>
    </row>
    <row r="43" spans="1:14" x14ac:dyDescent="0.25">
      <c r="A43" t="s">
        <v>1642</v>
      </c>
      <c r="B43" s="89">
        <v>38312</v>
      </c>
      <c r="C43" t="s">
        <v>1461</v>
      </c>
      <c r="D43" t="s">
        <v>4</v>
      </c>
      <c r="E43">
        <v>19</v>
      </c>
      <c r="F43">
        <v>27</v>
      </c>
      <c r="H43" t="s">
        <v>1449</v>
      </c>
      <c r="I43" t="s">
        <v>1641</v>
      </c>
      <c r="J43" t="s">
        <v>1479</v>
      </c>
      <c r="K43" t="s">
        <v>1664</v>
      </c>
      <c r="L43" s="90">
        <v>51242</v>
      </c>
      <c r="M43" t="s">
        <v>1461</v>
      </c>
      <c r="N43" t="s">
        <v>1449</v>
      </c>
    </row>
    <row r="44" spans="1:14" x14ac:dyDescent="0.25">
      <c r="A44" t="s">
        <v>1582</v>
      </c>
      <c r="B44" s="89">
        <v>37941</v>
      </c>
      <c r="C44" t="s">
        <v>1456</v>
      </c>
      <c r="D44" t="s">
        <v>3</v>
      </c>
      <c r="E44">
        <v>34</v>
      </c>
      <c r="F44">
        <v>22</v>
      </c>
      <c r="H44" t="s">
        <v>1452</v>
      </c>
      <c r="I44" t="s">
        <v>1581</v>
      </c>
      <c r="J44" t="s">
        <v>1492</v>
      </c>
      <c r="K44" t="s">
        <v>1665</v>
      </c>
      <c r="L44" s="90">
        <v>50909</v>
      </c>
      <c r="M44" t="s">
        <v>1455</v>
      </c>
      <c r="N44" t="s">
        <v>1452</v>
      </c>
    </row>
    <row r="45" spans="1:14" x14ac:dyDescent="0.25">
      <c r="A45" t="s">
        <v>1582</v>
      </c>
      <c r="B45" s="89">
        <v>37941</v>
      </c>
      <c r="C45" t="s">
        <v>1452</v>
      </c>
      <c r="D45" t="s">
        <v>4</v>
      </c>
      <c r="E45">
        <v>22</v>
      </c>
      <c r="F45">
        <v>34</v>
      </c>
      <c r="H45" t="s">
        <v>1456</v>
      </c>
      <c r="I45" t="s">
        <v>1581</v>
      </c>
      <c r="J45" t="s">
        <v>1492</v>
      </c>
      <c r="K45" t="s">
        <v>1665</v>
      </c>
      <c r="L45" s="90">
        <v>50909</v>
      </c>
      <c r="M45" t="s">
        <v>1452</v>
      </c>
      <c r="N45" t="s">
        <v>1455</v>
      </c>
    </row>
    <row r="46" spans="1:14" x14ac:dyDescent="0.25">
      <c r="A46" t="s">
        <v>1621</v>
      </c>
      <c r="B46" s="89">
        <v>37584</v>
      </c>
      <c r="C46" t="s">
        <v>1452</v>
      </c>
      <c r="D46" t="s">
        <v>3</v>
      </c>
      <c r="E46">
        <v>25</v>
      </c>
      <c r="F46">
        <v>16</v>
      </c>
      <c r="H46" t="s">
        <v>1456</v>
      </c>
      <c r="I46" t="s">
        <v>1542</v>
      </c>
      <c r="J46" t="s">
        <v>1541</v>
      </c>
      <c r="K46" t="s">
        <v>1666</v>
      </c>
      <c r="L46" s="90">
        <v>62531</v>
      </c>
      <c r="M46" t="s">
        <v>1452</v>
      </c>
      <c r="N46" t="s">
        <v>1456</v>
      </c>
    </row>
    <row r="47" spans="1:14" x14ac:dyDescent="0.25">
      <c r="A47" t="s">
        <v>1621</v>
      </c>
      <c r="B47" s="89">
        <v>37584</v>
      </c>
      <c r="C47" t="s">
        <v>1456</v>
      </c>
      <c r="D47" t="s">
        <v>4</v>
      </c>
      <c r="E47">
        <v>16</v>
      </c>
      <c r="F47">
        <v>25</v>
      </c>
      <c r="H47" t="s">
        <v>1452</v>
      </c>
      <c r="I47" t="s">
        <v>1542</v>
      </c>
      <c r="J47" t="s">
        <v>1541</v>
      </c>
      <c r="K47" t="s">
        <v>1666</v>
      </c>
      <c r="L47" s="90">
        <v>62531</v>
      </c>
      <c r="M47" t="s">
        <v>1456</v>
      </c>
      <c r="N47" t="s">
        <v>1452</v>
      </c>
    </row>
    <row r="48" spans="1:14" x14ac:dyDescent="0.25">
      <c r="A48" t="s">
        <v>1515</v>
      </c>
      <c r="B48" s="89">
        <v>37220</v>
      </c>
      <c r="C48" t="s">
        <v>1445</v>
      </c>
      <c r="D48" t="s">
        <v>3</v>
      </c>
      <c r="E48">
        <v>27</v>
      </c>
      <c r="F48">
        <v>19</v>
      </c>
      <c r="H48" t="s">
        <v>1436</v>
      </c>
      <c r="I48" t="s">
        <v>1514</v>
      </c>
      <c r="J48" t="s">
        <v>1513</v>
      </c>
      <c r="K48" t="s">
        <v>1667</v>
      </c>
      <c r="L48" s="90">
        <v>65255</v>
      </c>
      <c r="M48" t="s">
        <v>1445</v>
      </c>
      <c r="N48" t="s">
        <v>1436</v>
      </c>
    </row>
    <row r="49" spans="1:14" x14ac:dyDescent="0.25">
      <c r="A49" t="s">
        <v>1515</v>
      </c>
      <c r="B49" s="89">
        <v>37220</v>
      </c>
      <c r="C49" t="s">
        <v>1436</v>
      </c>
      <c r="D49" t="s">
        <v>4</v>
      </c>
      <c r="E49">
        <v>19</v>
      </c>
      <c r="F49">
        <v>27</v>
      </c>
      <c r="H49" t="s">
        <v>1445</v>
      </c>
      <c r="I49" t="s">
        <v>1514</v>
      </c>
      <c r="J49" t="s">
        <v>1513</v>
      </c>
      <c r="K49" t="s">
        <v>1667</v>
      </c>
      <c r="L49" s="90">
        <v>65255</v>
      </c>
      <c r="M49" t="s">
        <v>1436</v>
      </c>
      <c r="N49" t="s">
        <v>1445</v>
      </c>
    </row>
    <row r="50" spans="1:14" x14ac:dyDescent="0.25">
      <c r="A50" t="s">
        <v>1592</v>
      </c>
      <c r="B50" s="89">
        <v>36856</v>
      </c>
      <c r="C50" t="s">
        <v>1461</v>
      </c>
      <c r="D50" t="s">
        <v>3</v>
      </c>
      <c r="E50">
        <v>28</v>
      </c>
      <c r="F50">
        <v>26</v>
      </c>
      <c r="H50" t="s">
        <v>1452</v>
      </c>
      <c r="I50" t="s">
        <v>1511</v>
      </c>
      <c r="J50" t="s">
        <v>1510</v>
      </c>
      <c r="K50" t="s">
        <v>1666</v>
      </c>
      <c r="L50" s="90">
        <v>43822</v>
      </c>
      <c r="M50" t="s">
        <v>1461</v>
      </c>
      <c r="N50" t="s">
        <v>1452</v>
      </c>
    </row>
    <row r="51" spans="1:14" x14ac:dyDescent="0.25">
      <c r="A51" t="s">
        <v>1592</v>
      </c>
      <c r="B51" s="89">
        <v>36856</v>
      </c>
      <c r="C51" t="s">
        <v>1452</v>
      </c>
      <c r="D51" t="s">
        <v>4</v>
      </c>
      <c r="E51">
        <v>26</v>
      </c>
      <c r="F51">
        <v>28</v>
      </c>
      <c r="H51" t="s">
        <v>1461</v>
      </c>
      <c r="I51" t="s">
        <v>1511</v>
      </c>
      <c r="J51" t="s">
        <v>1510</v>
      </c>
      <c r="K51" t="s">
        <v>1666</v>
      </c>
      <c r="L51" s="90">
        <v>43822</v>
      </c>
      <c r="M51" t="s">
        <v>1452</v>
      </c>
      <c r="N51" t="s">
        <v>1461</v>
      </c>
    </row>
    <row r="52" spans="1:14" x14ac:dyDescent="0.25">
      <c r="A52" t="s">
        <v>1637</v>
      </c>
      <c r="B52" s="89">
        <v>36492</v>
      </c>
      <c r="C52" t="s">
        <v>1457</v>
      </c>
      <c r="D52" t="s">
        <v>3</v>
      </c>
      <c r="E52">
        <v>32</v>
      </c>
      <c r="F52">
        <v>21</v>
      </c>
      <c r="H52" t="s">
        <v>1445</v>
      </c>
      <c r="I52" t="s">
        <v>1490</v>
      </c>
      <c r="J52" t="s">
        <v>1489</v>
      </c>
      <c r="K52" t="s">
        <v>1663</v>
      </c>
      <c r="L52" s="90">
        <v>45118</v>
      </c>
      <c r="M52" t="s">
        <v>1457</v>
      </c>
      <c r="N52" t="s">
        <v>1445</v>
      </c>
    </row>
    <row r="53" spans="1:14" x14ac:dyDescent="0.25">
      <c r="A53" t="s">
        <v>1637</v>
      </c>
      <c r="B53" s="89">
        <v>36492</v>
      </c>
      <c r="C53" t="s">
        <v>1445</v>
      </c>
      <c r="D53" t="s">
        <v>4</v>
      </c>
      <c r="E53">
        <v>21</v>
      </c>
      <c r="F53">
        <v>32</v>
      </c>
      <c r="H53" t="s">
        <v>1457</v>
      </c>
      <c r="I53" t="s">
        <v>1490</v>
      </c>
      <c r="J53" t="s">
        <v>1489</v>
      </c>
      <c r="K53" t="s">
        <v>1663</v>
      </c>
      <c r="L53" s="90">
        <v>45118</v>
      </c>
      <c r="M53" t="s">
        <v>1445</v>
      </c>
      <c r="N53" t="s">
        <v>1457</v>
      </c>
    </row>
    <row r="54" spans="1:14" x14ac:dyDescent="0.25">
      <c r="A54" t="s">
        <v>1609</v>
      </c>
      <c r="B54" s="89">
        <v>36121</v>
      </c>
      <c r="C54" t="s">
        <v>1445</v>
      </c>
      <c r="D54" t="s">
        <v>3</v>
      </c>
      <c r="E54">
        <v>26</v>
      </c>
      <c r="F54">
        <v>24</v>
      </c>
      <c r="H54" t="s">
        <v>1457</v>
      </c>
      <c r="I54" t="s">
        <v>1608</v>
      </c>
      <c r="J54" t="s">
        <v>1573</v>
      </c>
      <c r="K54" t="s">
        <v>1662</v>
      </c>
      <c r="L54" s="90">
        <v>34157</v>
      </c>
      <c r="M54" t="s">
        <v>1445</v>
      </c>
      <c r="N54" t="s">
        <v>1457</v>
      </c>
    </row>
    <row r="55" spans="1:14" x14ac:dyDescent="0.25">
      <c r="A55" t="s">
        <v>1609</v>
      </c>
      <c r="B55" s="89">
        <v>36121</v>
      </c>
      <c r="C55" t="s">
        <v>1457</v>
      </c>
      <c r="D55" t="s">
        <v>4</v>
      </c>
      <c r="E55">
        <v>24</v>
      </c>
      <c r="F55">
        <v>26</v>
      </c>
      <c r="H55" t="s">
        <v>1445</v>
      </c>
      <c r="I55" t="s">
        <v>1608</v>
      </c>
      <c r="J55" t="s">
        <v>1573</v>
      </c>
      <c r="K55" t="s">
        <v>1662</v>
      </c>
      <c r="L55" s="90">
        <v>34157</v>
      </c>
      <c r="M55" t="s">
        <v>1457</v>
      </c>
      <c r="N55" t="s">
        <v>1445</v>
      </c>
    </row>
    <row r="56" spans="1:14" x14ac:dyDescent="0.25">
      <c r="A56" t="s">
        <v>1543</v>
      </c>
      <c r="B56" s="89">
        <v>35750</v>
      </c>
      <c r="C56" t="s">
        <v>1449</v>
      </c>
      <c r="D56" t="s">
        <v>3</v>
      </c>
      <c r="E56">
        <v>47</v>
      </c>
      <c r="F56">
        <v>23</v>
      </c>
      <c r="H56" t="s">
        <v>1442</v>
      </c>
      <c r="I56" t="s">
        <v>1542</v>
      </c>
      <c r="J56" t="s">
        <v>1541</v>
      </c>
      <c r="K56" t="s">
        <v>1666</v>
      </c>
      <c r="L56" s="90">
        <v>60431</v>
      </c>
      <c r="M56" t="s">
        <v>1449</v>
      </c>
      <c r="N56" t="s">
        <v>1442</v>
      </c>
    </row>
    <row r="57" spans="1:14" x14ac:dyDescent="0.25">
      <c r="A57" t="s">
        <v>1543</v>
      </c>
      <c r="B57" s="89">
        <v>35750</v>
      </c>
      <c r="C57" t="s">
        <v>1442</v>
      </c>
      <c r="D57" t="s">
        <v>4</v>
      </c>
      <c r="E57">
        <v>23</v>
      </c>
      <c r="F57">
        <v>47</v>
      </c>
      <c r="H57" t="s">
        <v>1449</v>
      </c>
      <c r="I57" t="s">
        <v>1542</v>
      </c>
      <c r="J57" t="s">
        <v>1541</v>
      </c>
      <c r="K57" t="s">
        <v>1666</v>
      </c>
      <c r="L57" s="90">
        <v>60431</v>
      </c>
      <c r="M57" t="s">
        <v>1442</v>
      </c>
      <c r="N57" t="s">
        <v>1449</v>
      </c>
    </row>
    <row r="58" spans="1:14" x14ac:dyDescent="0.25">
      <c r="A58" t="s">
        <v>1616</v>
      </c>
      <c r="B58" s="89">
        <v>35393</v>
      </c>
      <c r="C58" t="s">
        <v>1449</v>
      </c>
      <c r="D58" t="s">
        <v>3</v>
      </c>
      <c r="E58">
        <v>43</v>
      </c>
      <c r="F58">
        <v>37</v>
      </c>
      <c r="H58" t="s">
        <v>1456</v>
      </c>
      <c r="I58" t="s">
        <v>1550</v>
      </c>
      <c r="J58" t="s">
        <v>1503</v>
      </c>
      <c r="K58" t="s">
        <v>1664</v>
      </c>
      <c r="L58" s="90">
        <v>38595</v>
      </c>
      <c r="M58" t="s">
        <v>1449</v>
      </c>
      <c r="N58" t="s">
        <v>1456</v>
      </c>
    </row>
    <row r="59" spans="1:14" x14ac:dyDescent="0.25">
      <c r="A59" t="s">
        <v>1616</v>
      </c>
      <c r="B59" s="89">
        <v>35393</v>
      </c>
      <c r="C59" t="s">
        <v>1456</v>
      </c>
      <c r="D59" t="s">
        <v>4</v>
      </c>
      <c r="E59">
        <v>37</v>
      </c>
      <c r="F59">
        <v>43</v>
      </c>
      <c r="H59" t="s">
        <v>1449</v>
      </c>
      <c r="I59" t="s">
        <v>1550</v>
      </c>
      <c r="J59" t="s">
        <v>1503</v>
      </c>
      <c r="K59" t="s">
        <v>1664</v>
      </c>
      <c r="L59" s="90">
        <v>38595</v>
      </c>
      <c r="M59" t="s">
        <v>1456</v>
      </c>
      <c r="N59" t="s">
        <v>1449</v>
      </c>
    </row>
    <row r="60" spans="1:14" x14ac:dyDescent="0.25">
      <c r="A60" t="s">
        <v>1639</v>
      </c>
      <c r="B60" s="89">
        <v>35022</v>
      </c>
      <c r="C60" t="s">
        <v>1638</v>
      </c>
      <c r="D60" t="s">
        <v>3</v>
      </c>
      <c r="E60">
        <v>37</v>
      </c>
      <c r="F60">
        <v>20</v>
      </c>
      <c r="H60" t="s">
        <v>1445</v>
      </c>
      <c r="I60" t="s">
        <v>1581</v>
      </c>
      <c r="J60" t="s">
        <v>1492</v>
      </c>
      <c r="K60" t="s">
        <v>1665</v>
      </c>
      <c r="L60" s="90">
        <v>52564</v>
      </c>
      <c r="M60" t="s">
        <v>1472</v>
      </c>
      <c r="N60" t="s">
        <v>1445</v>
      </c>
    </row>
    <row r="61" spans="1:14" x14ac:dyDescent="0.25">
      <c r="A61" t="s">
        <v>1639</v>
      </c>
      <c r="B61" s="89">
        <v>35022</v>
      </c>
      <c r="C61" t="s">
        <v>1445</v>
      </c>
      <c r="D61" t="s">
        <v>4</v>
      </c>
      <c r="E61">
        <v>20</v>
      </c>
      <c r="F61">
        <v>37</v>
      </c>
      <c r="H61" t="s">
        <v>1638</v>
      </c>
      <c r="I61" t="s">
        <v>1581</v>
      </c>
      <c r="J61" t="s">
        <v>1492</v>
      </c>
      <c r="K61" t="s">
        <v>1665</v>
      </c>
      <c r="L61" s="90">
        <v>52564</v>
      </c>
      <c r="M61" t="s">
        <v>1445</v>
      </c>
      <c r="N61" t="s">
        <v>1472</v>
      </c>
    </row>
    <row r="62" spans="1:14" x14ac:dyDescent="0.25">
      <c r="A62" t="s">
        <v>1646</v>
      </c>
      <c r="B62" s="89">
        <v>34665</v>
      </c>
      <c r="C62" t="s">
        <v>1461</v>
      </c>
      <c r="D62" t="s">
        <v>3</v>
      </c>
      <c r="E62">
        <v>26</v>
      </c>
      <c r="F62">
        <v>23</v>
      </c>
      <c r="H62" t="s">
        <v>1645</v>
      </c>
      <c r="I62" t="s">
        <v>1490</v>
      </c>
      <c r="J62" t="s">
        <v>1489</v>
      </c>
      <c r="K62" t="s">
        <v>1663</v>
      </c>
      <c r="L62" s="90">
        <v>55097</v>
      </c>
      <c r="M62" t="s">
        <v>1461</v>
      </c>
      <c r="N62" t="s">
        <v>1472</v>
      </c>
    </row>
    <row r="63" spans="1:14" x14ac:dyDescent="0.25">
      <c r="A63" t="s">
        <v>1646</v>
      </c>
      <c r="B63" s="89">
        <v>34665</v>
      </c>
      <c r="C63" t="s">
        <v>1645</v>
      </c>
      <c r="D63" t="s">
        <v>4</v>
      </c>
      <c r="E63">
        <v>23</v>
      </c>
      <c r="F63">
        <v>26</v>
      </c>
      <c r="H63" t="s">
        <v>1461</v>
      </c>
      <c r="I63" t="s">
        <v>1490</v>
      </c>
      <c r="J63" t="s">
        <v>1489</v>
      </c>
      <c r="K63" t="s">
        <v>1663</v>
      </c>
      <c r="L63" s="90">
        <v>55097</v>
      </c>
      <c r="M63" t="s">
        <v>1472</v>
      </c>
      <c r="N63" t="s">
        <v>1461</v>
      </c>
    </row>
    <row r="64" spans="1:14" x14ac:dyDescent="0.25">
      <c r="A64" t="s">
        <v>1512</v>
      </c>
      <c r="B64" s="89">
        <v>34301</v>
      </c>
      <c r="C64" t="s">
        <v>1456</v>
      </c>
      <c r="D64" t="s">
        <v>3</v>
      </c>
      <c r="E64">
        <v>33</v>
      </c>
      <c r="F64">
        <v>23</v>
      </c>
      <c r="H64" t="s">
        <v>1436</v>
      </c>
      <c r="I64" t="s">
        <v>1511</v>
      </c>
      <c r="J64" t="s">
        <v>1510</v>
      </c>
      <c r="K64" t="s">
        <v>1666</v>
      </c>
      <c r="L64" s="90">
        <v>50035</v>
      </c>
      <c r="M64" t="s">
        <v>1455</v>
      </c>
      <c r="N64" t="s">
        <v>1436</v>
      </c>
    </row>
    <row r="65" spans="1:14" x14ac:dyDescent="0.25">
      <c r="A65" t="s">
        <v>1512</v>
      </c>
      <c r="B65" s="89">
        <v>34301</v>
      </c>
      <c r="C65" t="s">
        <v>1436</v>
      </c>
      <c r="D65" t="s">
        <v>4</v>
      </c>
      <c r="E65">
        <v>23</v>
      </c>
      <c r="F65">
        <v>33</v>
      </c>
      <c r="H65" t="s">
        <v>1456</v>
      </c>
      <c r="I65" t="s">
        <v>1511</v>
      </c>
      <c r="J65" t="s">
        <v>1510</v>
      </c>
      <c r="K65" t="s">
        <v>1666</v>
      </c>
      <c r="L65" s="90">
        <v>50035</v>
      </c>
      <c r="M65" t="s">
        <v>1436</v>
      </c>
      <c r="N65" t="s">
        <v>1455</v>
      </c>
    </row>
    <row r="66" spans="1:14" x14ac:dyDescent="0.25">
      <c r="A66" t="s">
        <v>1517</v>
      </c>
      <c r="B66" s="89">
        <v>33937</v>
      </c>
      <c r="C66" t="s">
        <v>1445</v>
      </c>
      <c r="D66" t="s">
        <v>3</v>
      </c>
      <c r="E66">
        <v>24</v>
      </c>
      <c r="F66">
        <v>10</v>
      </c>
      <c r="H66" t="s">
        <v>1436</v>
      </c>
      <c r="I66" t="s">
        <v>1516</v>
      </c>
      <c r="J66" t="s">
        <v>1484</v>
      </c>
      <c r="K66" t="s">
        <v>1664</v>
      </c>
      <c r="L66" s="90">
        <v>45863</v>
      </c>
      <c r="M66" t="s">
        <v>1445</v>
      </c>
      <c r="N66" t="s">
        <v>1436</v>
      </c>
    </row>
    <row r="67" spans="1:14" x14ac:dyDescent="0.25">
      <c r="A67" t="s">
        <v>1517</v>
      </c>
      <c r="B67" s="89">
        <v>33937</v>
      </c>
      <c r="C67" t="s">
        <v>1436</v>
      </c>
      <c r="D67" t="s">
        <v>4</v>
      </c>
      <c r="E67">
        <v>10</v>
      </c>
      <c r="F67">
        <v>24</v>
      </c>
      <c r="H67" t="s">
        <v>1445</v>
      </c>
      <c r="I67" t="s">
        <v>1516</v>
      </c>
      <c r="J67" t="s">
        <v>1484</v>
      </c>
      <c r="K67" t="s">
        <v>1664</v>
      </c>
      <c r="L67" s="90">
        <v>45863</v>
      </c>
      <c r="M67" t="s">
        <v>1436</v>
      </c>
      <c r="N67" t="s">
        <v>1445</v>
      </c>
    </row>
    <row r="68" spans="1:14" x14ac:dyDescent="0.25">
      <c r="A68" t="s">
        <v>1631</v>
      </c>
      <c r="B68" s="89">
        <v>33566</v>
      </c>
      <c r="C68" t="s">
        <v>1449</v>
      </c>
      <c r="D68" t="s">
        <v>3</v>
      </c>
      <c r="E68">
        <v>36</v>
      </c>
      <c r="F68">
        <v>21</v>
      </c>
      <c r="H68" t="s">
        <v>1445</v>
      </c>
      <c r="I68" t="s">
        <v>1608</v>
      </c>
      <c r="J68" t="s">
        <v>1573</v>
      </c>
      <c r="K68" t="s">
        <v>1662</v>
      </c>
      <c r="L68" s="90">
        <v>51985</v>
      </c>
      <c r="M68" t="s">
        <v>1449</v>
      </c>
      <c r="N68" t="s">
        <v>1445</v>
      </c>
    </row>
    <row r="69" spans="1:14" x14ac:dyDescent="0.25">
      <c r="A69" t="s">
        <v>1631</v>
      </c>
      <c r="B69" s="89">
        <v>33566</v>
      </c>
      <c r="C69" t="s">
        <v>1445</v>
      </c>
      <c r="D69" t="s">
        <v>4</v>
      </c>
      <c r="E69">
        <v>21</v>
      </c>
      <c r="F69">
        <v>36</v>
      </c>
      <c r="H69" t="s">
        <v>1449</v>
      </c>
      <c r="I69" t="s">
        <v>1608</v>
      </c>
      <c r="J69" t="s">
        <v>1573</v>
      </c>
      <c r="K69" t="s">
        <v>1662</v>
      </c>
      <c r="L69" s="90">
        <v>51985</v>
      </c>
      <c r="M69" t="s">
        <v>1445</v>
      </c>
      <c r="N69" t="s">
        <v>1449</v>
      </c>
    </row>
    <row r="70" spans="1:14" x14ac:dyDescent="0.25">
      <c r="A70" t="s">
        <v>1615</v>
      </c>
      <c r="B70" s="89">
        <v>33202</v>
      </c>
      <c r="C70" t="s">
        <v>1436</v>
      </c>
      <c r="D70" t="s">
        <v>3</v>
      </c>
      <c r="E70">
        <v>50</v>
      </c>
      <c r="F70">
        <v>11</v>
      </c>
      <c r="H70" t="s">
        <v>1456</v>
      </c>
      <c r="I70" t="s">
        <v>1490</v>
      </c>
      <c r="J70" t="s">
        <v>1489</v>
      </c>
      <c r="K70" t="s">
        <v>1663</v>
      </c>
      <c r="L70" s="90">
        <v>46969</v>
      </c>
      <c r="M70" t="s">
        <v>1436</v>
      </c>
      <c r="N70" t="s">
        <v>1456</v>
      </c>
    </row>
    <row r="71" spans="1:14" x14ac:dyDescent="0.25">
      <c r="A71" t="s">
        <v>1615</v>
      </c>
      <c r="B71" s="89">
        <v>33202</v>
      </c>
      <c r="C71" t="s">
        <v>1456</v>
      </c>
      <c r="D71" t="s">
        <v>4</v>
      </c>
      <c r="E71">
        <v>11</v>
      </c>
      <c r="F71">
        <v>50</v>
      </c>
      <c r="H71" t="s">
        <v>1436</v>
      </c>
      <c r="I71" t="s">
        <v>1490</v>
      </c>
      <c r="J71" t="s">
        <v>1489</v>
      </c>
      <c r="K71" t="s">
        <v>1663</v>
      </c>
      <c r="L71" s="90">
        <v>46969</v>
      </c>
      <c r="M71" t="s">
        <v>1456</v>
      </c>
      <c r="N71" t="s">
        <v>1436</v>
      </c>
    </row>
    <row r="72" spans="1:14" x14ac:dyDescent="0.25">
      <c r="A72" t="s">
        <v>1605</v>
      </c>
      <c r="B72" s="89">
        <v>32838</v>
      </c>
      <c r="C72" t="s">
        <v>1442</v>
      </c>
      <c r="D72" t="s">
        <v>3</v>
      </c>
      <c r="E72">
        <v>43</v>
      </c>
      <c r="F72">
        <v>40</v>
      </c>
      <c r="H72" t="s">
        <v>1457</v>
      </c>
      <c r="I72" t="s">
        <v>1516</v>
      </c>
      <c r="J72" t="s">
        <v>1484</v>
      </c>
      <c r="K72" t="s">
        <v>1664</v>
      </c>
      <c r="L72" s="90">
        <v>54088</v>
      </c>
      <c r="M72" t="s">
        <v>1442</v>
      </c>
      <c r="N72" t="s">
        <v>1457</v>
      </c>
    </row>
    <row r="73" spans="1:14" x14ac:dyDescent="0.25">
      <c r="A73" t="s">
        <v>1605</v>
      </c>
      <c r="B73" s="89">
        <v>32838</v>
      </c>
      <c r="C73" t="s">
        <v>1457</v>
      </c>
      <c r="D73" t="s">
        <v>4</v>
      </c>
      <c r="E73">
        <v>40</v>
      </c>
      <c r="F73">
        <v>43</v>
      </c>
      <c r="H73" t="s">
        <v>1442</v>
      </c>
      <c r="I73" t="s">
        <v>1516</v>
      </c>
      <c r="J73" t="s">
        <v>1484</v>
      </c>
      <c r="K73" t="s">
        <v>1664</v>
      </c>
      <c r="L73" s="90">
        <v>54088</v>
      </c>
      <c r="M73" t="s">
        <v>1457</v>
      </c>
      <c r="N73" t="s">
        <v>1442</v>
      </c>
    </row>
    <row r="74" spans="1:14" x14ac:dyDescent="0.25">
      <c r="A74" t="s">
        <v>1640</v>
      </c>
      <c r="B74" s="89">
        <v>32474</v>
      </c>
      <c r="C74" t="s">
        <v>1436</v>
      </c>
      <c r="D74" t="s">
        <v>3</v>
      </c>
      <c r="E74">
        <v>22</v>
      </c>
      <c r="F74">
        <v>21</v>
      </c>
      <c r="H74" t="s">
        <v>1461</v>
      </c>
      <c r="I74" t="s">
        <v>1480</v>
      </c>
      <c r="J74" t="s">
        <v>1479</v>
      </c>
      <c r="K74" t="s">
        <v>1664</v>
      </c>
      <c r="L74" s="90">
        <v>50604</v>
      </c>
      <c r="M74" t="s">
        <v>1436</v>
      </c>
      <c r="N74" t="s">
        <v>1461</v>
      </c>
    </row>
    <row r="75" spans="1:14" x14ac:dyDescent="0.25">
      <c r="A75" t="s">
        <v>1640</v>
      </c>
      <c r="B75" s="89">
        <v>32474</v>
      </c>
      <c r="C75" t="s">
        <v>1461</v>
      </c>
      <c r="D75" t="s">
        <v>4</v>
      </c>
      <c r="E75">
        <v>21</v>
      </c>
      <c r="F75">
        <v>22</v>
      </c>
      <c r="H75" t="s">
        <v>1436</v>
      </c>
      <c r="I75" t="s">
        <v>1480</v>
      </c>
      <c r="J75" t="s">
        <v>1479</v>
      </c>
      <c r="K75" t="s">
        <v>1664</v>
      </c>
      <c r="L75" s="90">
        <v>50604</v>
      </c>
      <c r="M75" t="s">
        <v>1461</v>
      </c>
      <c r="N75" t="s">
        <v>1436</v>
      </c>
    </row>
    <row r="76" spans="1:14" x14ac:dyDescent="0.25">
      <c r="A76" t="s">
        <v>1537</v>
      </c>
      <c r="B76" s="89">
        <v>32110</v>
      </c>
      <c r="C76" t="s">
        <v>1456</v>
      </c>
      <c r="D76" t="s">
        <v>3</v>
      </c>
      <c r="E76">
        <v>38</v>
      </c>
      <c r="F76">
        <v>36</v>
      </c>
      <c r="H76" t="s">
        <v>1449</v>
      </c>
      <c r="I76" t="s">
        <v>1490</v>
      </c>
      <c r="J76" t="s">
        <v>1489</v>
      </c>
      <c r="K76" t="s">
        <v>1663</v>
      </c>
      <c r="L76" s="90">
        <v>59478</v>
      </c>
      <c r="M76" t="s">
        <v>1455</v>
      </c>
      <c r="N76" t="s">
        <v>1449</v>
      </c>
    </row>
    <row r="77" spans="1:14" x14ac:dyDescent="0.25">
      <c r="A77" t="s">
        <v>1537</v>
      </c>
      <c r="B77" s="89">
        <v>32110</v>
      </c>
      <c r="C77" t="s">
        <v>1449</v>
      </c>
      <c r="D77" t="s">
        <v>4</v>
      </c>
      <c r="E77">
        <v>36</v>
      </c>
      <c r="F77">
        <v>38</v>
      </c>
      <c r="H77" t="s">
        <v>1456</v>
      </c>
      <c r="I77" t="s">
        <v>1490</v>
      </c>
      <c r="J77" t="s">
        <v>1489</v>
      </c>
      <c r="K77" t="s">
        <v>1663</v>
      </c>
      <c r="L77" s="90">
        <v>59478</v>
      </c>
      <c r="M77" t="s">
        <v>1449</v>
      </c>
      <c r="N77" t="s">
        <v>1455</v>
      </c>
    </row>
    <row r="78" spans="1:14" x14ac:dyDescent="0.25">
      <c r="A78" t="s">
        <v>1624</v>
      </c>
      <c r="B78" s="89">
        <v>31746</v>
      </c>
      <c r="C78" t="s">
        <v>1457</v>
      </c>
      <c r="D78" t="s">
        <v>3</v>
      </c>
      <c r="E78">
        <v>39</v>
      </c>
      <c r="F78">
        <v>15</v>
      </c>
      <c r="H78" t="s">
        <v>1456</v>
      </c>
      <c r="I78" t="s">
        <v>1490</v>
      </c>
      <c r="J78" t="s">
        <v>1489</v>
      </c>
      <c r="K78" t="s">
        <v>1663</v>
      </c>
      <c r="L78" s="90">
        <v>59621</v>
      </c>
      <c r="M78" t="s">
        <v>1457</v>
      </c>
      <c r="N78" t="s">
        <v>1456</v>
      </c>
    </row>
    <row r="79" spans="1:14" x14ac:dyDescent="0.25">
      <c r="A79" t="s">
        <v>1624</v>
      </c>
      <c r="B79" s="89">
        <v>31746</v>
      </c>
      <c r="C79" t="s">
        <v>1456</v>
      </c>
      <c r="D79" t="s">
        <v>4</v>
      </c>
      <c r="E79">
        <v>15</v>
      </c>
      <c r="F79">
        <v>39</v>
      </c>
      <c r="H79" t="s">
        <v>1457</v>
      </c>
      <c r="I79" t="s">
        <v>1490</v>
      </c>
      <c r="J79" t="s">
        <v>1489</v>
      </c>
      <c r="K79" t="s">
        <v>1663</v>
      </c>
      <c r="L79" s="90">
        <v>59621</v>
      </c>
      <c r="M79" t="s">
        <v>1456</v>
      </c>
      <c r="N79" t="s">
        <v>1457</v>
      </c>
    </row>
    <row r="80" spans="1:14" x14ac:dyDescent="0.25">
      <c r="A80" t="s">
        <v>1610</v>
      </c>
      <c r="B80" s="89">
        <v>31375</v>
      </c>
      <c r="C80" t="s">
        <v>1461</v>
      </c>
      <c r="D80" t="s">
        <v>3</v>
      </c>
      <c r="E80">
        <v>37</v>
      </c>
      <c r="F80">
        <v>24</v>
      </c>
      <c r="H80" t="s">
        <v>1457</v>
      </c>
      <c r="I80" t="s">
        <v>1514</v>
      </c>
      <c r="J80" t="s">
        <v>1513</v>
      </c>
      <c r="K80" t="s">
        <v>1667</v>
      </c>
      <c r="L80" s="90">
        <v>56723</v>
      </c>
      <c r="M80" t="s">
        <v>1461</v>
      </c>
      <c r="N80" t="s">
        <v>1457</v>
      </c>
    </row>
    <row r="81" spans="1:14" x14ac:dyDescent="0.25">
      <c r="A81" t="s">
        <v>1610</v>
      </c>
      <c r="B81" s="89">
        <v>31375</v>
      </c>
      <c r="C81" t="s">
        <v>1457</v>
      </c>
      <c r="D81" t="s">
        <v>4</v>
      </c>
      <c r="E81">
        <v>24</v>
      </c>
      <c r="F81">
        <v>37</v>
      </c>
      <c r="H81" t="s">
        <v>1461</v>
      </c>
      <c r="I81" t="s">
        <v>1514</v>
      </c>
      <c r="J81" t="s">
        <v>1513</v>
      </c>
      <c r="K81" t="s">
        <v>1667</v>
      </c>
      <c r="L81" s="90">
        <v>56723</v>
      </c>
      <c r="M81" t="s">
        <v>1457</v>
      </c>
      <c r="N81" t="s">
        <v>1461</v>
      </c>
    </row>
    <row r="82" spans="1:14" x14ac:dyDescent="0.25">
      <c r="A82" t="s">
        <v>1599</v>
      </c>
      <c r="B82" s="89">
        <v>31004</v>
      </c>
      <c r="C82" t="s">
        <v>1436</v>
      </c>
      <c r="D82" t="s">
        <v>3</v>
      </c>
      <c r="E82">
        <v>47</v>
      </c>
      <c r="F82">
        <v>17</v>
      </c>
      <c r="H82" t="s">
        <v>1457</v>
      </c>
      <c r="I82" t="s">
        <v>1542</v>
      </c>
      <c r="J82" t="s">
        <v>1541</v>
      </c>
      <c r="K82" t="s">
        <v>1666</v>
      </c>
      <c r="L82" s="90">
        <v>60081</v>
      </c>
      <c r="M82" t="s">
        <v>1436</v>
      </c>
      <c r="N82" t="s">
        <v>1457</v>
      </c>
    </row>
    <row r="83" spans="1:14" x14ac:dyDescent="0.25">
      <c r="A83" t="s">
        <v>1599</v>
      </c>
      <c r="B83" s="89">
        <v>31004</v>
      </c>
      <c r="C83" t="s">
        <v>1457</v>
      </c>
      <c r="D83" t="s">
        <v>4</v>
      </c>
      <c r="E83">
        <v>17</v>
      </c>
      <c r="F83">
        <v>47</v>
      </c>
      <c r="H83" t="s">
        <v>1436</v>
      </c>
      <c r="I83" t="s">
        <v>1542</v>
      </c>
      <c r="J83" t="s">
        <v>1541</v>
      </c>
      <c r="K83" t="s">
        <v>1666</v>
      </c>
      <c r="L83" s="90">
        <v>60081</v>
      </c>
      <c r="M83" t="s">
        <v>1457</v>
      </c>
      <c r="N83" t="s">
        <v>1436</v>
      </c>
    </row>
    <row r="84" spans="1:14" x14ac:dyDescent="0.25">
      <c r="A84" t="s">
        <v>1643</v>
      </c>
      <c r="B84" s="89">
        <v>30647</v>
      </c>
      <c r="C84" t="s">
        <v>1449</v>
      </c>
      <c r="D84" t="s">
        <v>3</v>
      </c>
      <c r="E84">
        <v>18</v>
      </c>
      <c r="F84">
        <v>17</v>
      </c>
      <c r="H84" t="s">
        <v>1461</v>
      </c>
      <c r="I84" t="s">
        <v>1490</v>
      </c>
      <c r="J84" t="s">
        <v>1489</v>
      </c>
      <c r="K84" t="s">
        <v>1663</v>
      </c>
      <c r="L84" s="90">
        <v>59345</v>
      </c>
      <c r="M84" t="s">
        <v>1449</v>
      </c>
      <c r="N84" t="s">
        <v>1461</v>
      </c>
    </row>
    <row r="85" spans="1:14" x14ac:dyDescent="0.25">
      <c r="A85" t="s">
        <v>1643</v>
      </c>
      <c r="B85" s="89">
        <v>30647</v>
      </c>
      <c r="C85" t="s">
        <v>1461</v>
      </c>
      <c r="D85" t="s">
        <v>4</v>
      </c>
      <c r="E85">
        <v>17</v>
      </c>
      <c r="F85">
        <v>18</v>
      </c>
      <c r="H85" t="s">
        <v>1449</v>
      </c>
      <c r="I85" t="s">
        <v>1490</v>
      </c>
      <c r="J85" t="s">
        <v>1489</v>
      </c>
      <c r="K85" t="s">
        <v>1663</v>
      </c>
      <c r="L85" s="90">
        <v>59345</v>
      </c>
      <c r="M85" t="s">
        <v>1461</v>
      </c>
      <c r="N85" t="s">
        <v>1449</v>
      </c>
    </row>
    <row r="86" spans="1:14" x14ac:dyDescent="0.25">
      <c r="A86" t="s">
        <v>1538</v>
      </c>
      <c r="B86" s="89">
        <v>30283</v>
      </c>
      <c r="C86" t="s">
        <v>1456</v>
      </c>
      <c r="D86" t="s">
        <v>3</v>
      </c>
      <c r="E86">
        <v>32</v>
      </c>
      <c r="F86">
        <v>16</v>
      </c>
      <c r="H86" t="s">
        <v>1449</v>
      </c>
      <c r="I86" t="s">
        <v>1506</v>
      </c>
      <c r="J86" t="s">
        <v>1484</v>
      </c>
      <c r="K86" t="s">
        <v>1664</v>
      </c>
      <c r="L86" s="90">
        <v>54741</v>
      </c>
      <c r="M86" t="s">
        <v>1455</v>
      </c>
      <c r="N86" t="s">
        <v>1449</v>
      </c>
    </row>
    <row r="87" spans="1:14" x14ac:dyDescent="0.25">
      <c r="A87" t="s">
        <v>1538</v>
      </c>
      <c r="B87" s="89">
        <v>30283</v>
      </c>
      <c r="C87" t="s">
        <v>1449</v>
      </c>
      <c r="D87" t="s">
        <v>4</v>
      </c>
      <c r="E87">
        <v>16</v>
      </c>
      <c r="F87">
        <v>32</v>
      </c>
      <c r="H87" t="s">
        <v>1456</v>
      </c>
      <c r="I87" t="s">
        <v>1506</v>
      </c>
      <c r="J87" t="s">
        <v>1484</v>
      </c>
      <c r="K87" t="s">
        <v>1664</v>
      </c>
      <c r="L87" s="90">
        <v>54741</v>
      </c>
      <c r="M87" t="s">
        <v>1449</v>
      </c>
      <c r="N87" t="s">
        <v>1455</v>
      </c>
    </row>
    <row r="88" spans="1:14" x14ac:dyDescent="0.25">
      <c r="A88" t="s">
        <v>1570</v>
      </c>
      <c r="B88" s="89">
        <v>29912</v>
      </c>
      <c r="C88" t="s">
        <v>1456</v>
      </c>
      <c r="D88" t="s">
        <v>3</v>
      </c>
      <c r="E88">
        <v>26</v>
      </c>
      <c r="F88">
        <v>23</v>
      </c>
      <c r="H88" t="s">
        <v>1451</v>
      </c>
      <c r="I88" t="s">
        <v>1514</v>
      </c>
      <c r="J88" t="s">
        <v>1513</v>
      </c>
      <c r="K88" t="s">
        <v>1667</v>
      </c>
      <c r="L88" s="90">
        <v>53307</v>
      </c>
      <c r="M88" t="s">
        <v>1455</v>
      </c>
      <c r="N88" t="s">
        <v>1451</v>
      </c>
    </row>
    <row r="89" spans="1:14" x14ac:dyDescent="0.25">
      <c r="A89" t="s">
        <v>1570</v>
      </c>
      <c r="B89" s="89">
        <v>29912</v>
      </c>
      <c r="C89" t="s">
        <v>1451</v>
      </c>
      <c r="D89" t="s">
        <v>4</v>
      </c>
      <c r="E89">
        <v>23</v>
      </c>
      <c r="F89">
        <v>26</v>
      </c>
      <c r="H89" t="s">
        <v>1456</v>
      </c>
      <c r="I89" t="s">
        <v>1514</v>
      </c>
      <c r="J89" t="s">
        <v>1513</v>
      </c>
      <c r="K89" t="s">
        <v>1667</v>
      </c>
      <c r="L89" s="90">
        <v>53307</v>
      </c>
      <c r="M89" t="s">
        <v>1451</v>
      </c>
      <c r="N89" t="s">
        <v>1455</v>
      </c>
    </row>
    <row r="90" spans="1:14" x14ac:dyDescent="0.25">
      <c r="A90" t="s">
        <v>1606</v>
      </c>
      <c r="B90" s="89">
        <v>29548</v>
      </c>
      <c r="C90" t="s">
        <v>1456</v>
      </c>
      <c r="D90" t="s">
        <v>3</v>
      </c>
      <c r="E90">
        <v>48</v>
      </c>
      <c r="F90">
        <v>10</v>
      </c>
      <c r="H90" t="s">
        <v>1457</v>
      </c>
      <c r="I90" t="s">
        <v>1506</v>
      </c>
      <c r="J90" t="s">
        <v>1484</v>
      </c>
      <c r="K90" t="s">
        <v>1664</v>
      </c>
      <c r="L90" s="90">
        <v>54649</v>
      </c>
      <c r="M90" t="s">
        <v>1455</v>
      </c>
      <c r="N90" t="s">
        <v>1457</v>
      </c>
    </row>
    <row r="91" spans="1:14" x14ac:dyDescent="0.25">
      <c r="A91" t="s">
        <v>1606</v>
      </c>
      <c r="B91" s="89">
        <v>29548</v>
      </c>
      <c r="C91" t="s">
        <v>1457</v>
      </c>
      <c r="D91" t="s">
        <v>4</v>
      </c>
      <c r="E91">
        <v>10</v>
      </c>
      <c r="F91">
        <v>48</v>
      </c>
      <c r="H91" t="s">
        <v>1456</v>
      </c>
      <c r="I91" t="s">
        <v>1506</v>
      </c>
      <c r="J91" t="s">
        <v>1484</v>
      </c>
      <c r="K91" t="s">
        <v>1664</v>
      </c>
      <c r="L91" s="90">
        <v>54649</v>
      </c>
      <c r="M91" t="s">
        <v>1457</v>
      </c>
      <c r="N91" t="s">
        <v>1455</v>
      </c>
    </row>
    <row r="92" spans="1:14" x14ac:dyDescent="0.25">
      <c r="A92" t="s">
        <v>1583</v>
      </c>
      <c r="B92" s="89">
        <v>29184</v>
      </c>
      <c r="C92" t="s">
        <v>1456</v>
      </c>
      <c r="D92" t="s">
        <v>3</v>
      </c>
      <c r="E92">
        <v>17</v>
      </c>
      <c r="F92">
        <v>9</v>
      </c>
      <c r="H92" t="s">
        <v>1452</v>
      </c>
      <c r="I92" t="s">
        <v>1514</v>
      </c>
      <c r="J92" t="s">
        <v>1513</v>
      </c>
      <c r="K92" t="s">
        <v>1667</v>
      </c>
      <c r="L92" s="90">
        <v>65113</v>
      </c>
      <c r="M92" t="s">
        <v>1455</v>
      </c>
      <c r="N92" t="s">
        <v>1452</v>
      </c>
    </row>
    <row r="93" spans="1:14" x14ac:dyDescent="0.25">
      <c r="A93" t="s">
        <v>1583</v>
      </c>
      <c r="B93" s="89">
        <v>29184</v>
      </c>
      <c r="C93" t="s">
        <v>1452</v>
      </c>
      <c r="D93" t="s">
        <v>4</v>
      </c>
      <c r="E93">
        <v>9</v>
      </c>
      <c r="F93">
        <v>17</v>
      </c>
      <c r="H93" t="s">
        <v>1456</v>
      </c>
      <c r="I93" t="s">
        <v>1514</v>
      </c>
      <c r="J93" t="s">
        <v>1513</v>
      </c>
      <c r="K93" t="s">
        <v>1667</v>
      </c>
      <c r="L93" s="90">
        <v>65113</v>
      </c>
      <c r="M93" t="s">
        <v>1452</v>
      </c>
      <c r="N93" t="s">
        <v>1455</v>
      </c>
    </row>
    <row r="94" spans="1:14" x14ac:dyDescent="0.25">
      <c r="A94" t="s">
        <v>1584</v>
      </c>
      <c r="B94" s="89">
        <v>28820</v>
      </c>
      <c r="C94" t="s">
        <v>1456</v>
      </c>
      <c r="D94" t="s">
        <v>3</v>
      </c>
      <c r="E94">
        <v>20</v>
      </c>
      <c r="F94">
        <v>13</v>
      </c>
      <c r="H94" t="s">
        <v>1452</v>
      </c>
      <c r="I94" t="s">
        <v>1506</v>
      </c>
      <c r="J94" t="s">
        <v>1484</v>
      </c>
      <c r="K94" t="s">
        <v>1664</v>
      </c>
      <c r="L94" s="90">
        <v>54386</v>
      </c>
      <c r="M94" t="s">
        <v>1455</v>
      </c>
      <c r="N94" t="s">
        <v>1452</v>
      </c>
    </row>
    <row r="95" spans="1:14" x14ac:dyDescent="0.25">
      <c r="A95" t="s">
        <v>1584</v>
      </c>
      <c r="B95" s="89">
        <v>28820</v>
      </c>
      <c r="C95" t="s">
        <v>1452</v>
      </c>
      <c r="D95" t="s">
        <v>4</v>
      </c>
      <c r="E95">
        <v>13</v>
      </c>
      <c r="F95">
        <v>20</v>
      </c>
      <c r="H95" t="s">
        <v>1456</v>
      </c>
      <c r="I95" t="s">
        <v>1506</v>
      </c>
      <c r="J95" t="s">
        <v>1484</v>
      </c>
      <c r="K95" t="s">
        <v>1664</v>
      </c>
      <c r="L95" s="90">
        <v>54386</v>
      </c>
      <c r="M95" t="s">
        <v>1452</v>
      </c>
      <c r="N95" t="s">
        <v>1455</v>
      </c>
    </row>
    <row r="96" spans="1:14" x14ac:dyDescent="0.25">
      <c r="A96" t="s">
        <v>1622</v>
      </c>
      <c r="B96" s="89">
        <v>28456</v>
      </c>
      <c r="C96" t="s">
        <v>1452</v>
      </c>
      <c r="D96" t="s">
        <v>3</v>
      </c>
      <c r="E96">
        <v>41</v>
      </c>
      <c r="F96">
        <v>6</v>
      </c>
      <c r="H96" t="s">
        <v>1456</v>
      </c>
      <c r="I96" t="s">
        <v>1514</v>
      </c>
      <c r="J96" t="s">
        <v>1513</v>
      </c>
      <c r="K96" t="s">
        <v>1667</v>
      </c>
      <c r="L96" s="90">
        <v>68205</v>
      </c>
      <c r="M96" t="s">
        <v>1452</v>
      </c>
      <c r="N96" t="s">
        <v>1456</v>
      </c>
    </row>
    <row r="97" spans="1:14" x14ac:dyDescent="0.25">
      <c r="A97" t="s">
        <v>1622</v>
      </c>
      <c r="B97" s="89">
        <v>28456</v>
      </c>
      <c r="C97" t="s">
        <v>1456</v>
      </c>
      <c r="D97" t="s">
        <v>4</v>
      </c>
      <c r="E97">
        <v>6</v>
      </c>
      <c r="F97">
        <v>41</v>
      </c>
      <c r="H97" t="s">
        <v>1452</v>
      </c>
      <c r="I97" t="s">
        <v>1514</v>
      </c>
      <c r="J97" t="s">
        <v>1513</v>
      </c>
      <c r="K97" t="s">
        <v>1667</v>
      </c>
      <c r="L97" s="90">
        <v>68205</v>
      </c>
      <c r="M97" t="s">
        <v>1456</v>
      </c>
      <c r="N97" t="s">
        <v>1452</v>
      </c>
    </row>
    <row r="98" spans="1:14" x14ac:dyDescent="0.25">
      <c r="A98" t="s">
        <v>1544</v>
      </c>
      <c r="B98" s="89">
        <v>28092</v>
      </c>
      <c r="C98" t="s">
        <v>1451</v>
      </c>
      <c r="D98" t="s">
        <v>3</v>
      </c>
      <c r="E98">
        <v>23</v>
      </c>
      <c r="F98">
        <v>20</v>
      </c>
      <c r="H98" t="s">
        <v>1442</v>
      </c>
      <c r="I98" t="s">
        <v>1506</v>
      </c>
      <c r="J98" t="s">
        <v>1484</v>
      </c>
      <c r="K98" t="s">
        <v>1664</v>
      </c>
      <c r="L98" s="90">
        <v>53467</v>
      </c>
      <c r="M98" t="s">
        <v>1451</v>
      </c>
      <c r="N98" t="s">
        <v>1442</v>
      </c>
    </row>
    <row r="99" spans="1:14" x14ac:dyDescent="0.25">
      <c r="A99" t="s">
        <v>1544</v>
      </c>
      <c r="B99" s="89">
        <v>28092</v>
      </c>
      <c r="C99" t="s">
        <v>1442</v>
      </c>
      <c r="D99" t="s">
        <v>4</v>
      </c>
      <c r="E99">
        <v>20</v>
      </c>
      <c r="F99">
        <v>23</v>
      </c>
      <c r="H99" t="s">
        <v>1451</v>
      </c>
      <c r="I99" t="s">
        <v>1506</v>
      </c>
      <c r="J99" t="s">
        <v>1484</v>
      </c>
      <c r="K99" t="s">
        <v>1664</v>
      </c>
      <c r="L99" s="90">
        <v>53467</v>
      </c>
      <c r="M99" t="s">
        <v>1442</v>
      </c>
      <c r="N99" t="s">
        <v>1451</v>
      </c>
    </row>
    <row r="100" spans="1:14" x14ac:dyDescent="0.25">
      <c r="A100" t="s">
        <v>1585</v>
      </c>
      <c r="B100" s="89">
        <v>27721</v>
      </c>
      <c r="C100" t="s">
        <v>1456</v>
      </c>
      <c r="D100" t="s">
        <v>3</v>
      </c>
      <c r="E100">
        <v>9</v>
      </c>
      <c r="F100">
        <v>8</v>
      </c>
      <c r="H100" t="s">
        <v>1452</v>
      </c>
      <c r="I100" t="s">
        <v>1511</v>
      </c>
      <c r="J100" t="s">
        <v>1510</v>
      </c>
      <c r="K100" t="s">
        <v>1666</v>
      </c>
      <c r="L100" s="90">
        <v>32454</v>
      </c>
      <c r="M100" t="s">
        <v>1455</v>
      </c>
      <c r="N100" t="s">
        <v>1452</v>
      </c>
    </row>
    <row r="101" spans="1:14" x14ac:dyDescent="0.25">
      <c r="A101" t="s">
        <v>1585</v>
      </c>
      <c r="B101" s="89">
        <v>27721</v>
      </c>
      <c r="C101" t="s">
        <v>1452</v>
      </c>
      <c r="D101" t="s">
        <v>4</v>
      </c>
      <c r="E101">
        <v>8</v>
      </c>
      <c r="F101">
        <v>9</v>
      </c>
      <c r="H101" t="s">
        <v>1456</v>
      </c>
      <c r="I101" t="s">
        <v>1511</v>
      </c>
      <c r="J101" t="s">
        <v>1510</v>
      </c>
      <c r="K101" t="s">
        <v>1666</v>
      </c>
      <c r="L101" s="90">
        <v>32454</v>
      </c>
      <c r="M101" t="s">
        <v>1452</v>
      </c>
      <c r="N101" t="s">
        <v>1455</v>
      </c>
    </row>
    <row r="102" spans="1:14" x14ac:dyDescent="0.25">
      <c r="A102" t="s">
        <v>1623</v>
      </c>
      <c r="B102" s="89">
        <v>27357</v>
      </c>
      <c r="C102" t="s">
        <v>1452</v>
      </c>
      <c r="D102" t="s">
        <v>3</v>
      </c>
      <c r="E102">
        <v>20</v>
      </c>
      <c r="F102">
        <v>7</v>
      </c>
      <c r="H102" t="s">
        <v>1456</v>
      </c>
      <c r="I102" t="s">
        <v>1539</v>
      </c>
      <c r="J102" t="s">
        <v>1489</v>
      </c>
      <c r="K102" t="s">
        <v>1663</v>
      </c>
      <c r="L102" s="90">
        <v>34450</v>
      </c>
      <c r="M102" t="s">
        <v>1452</v>
      </c>
      <c r="N102" t="s">
        <v>1456</v>
      </c>
    </row>
    <row r="103" spans="1:14" x14ac:dyDescent="0.25">
      <c r="A103" t="s">
        <v>1623</v>
      </c>
      <c r="B103" s="89">
        <v>27357</v>
      </c>
      <c r="C103" t="s">
        <v>1456</v>
      </c>
      <c r="D103" t="s">
        <v>4</v>
      </c>
      <c r="E103">
        <v>7</v>
      </c>
      <c r="F103">
        <v>20</v>
      </c>
      <c r="H103" t="s">
        <v>1452</v>
      </c>
      <c r="I103" t="s">
        <v>1539</v>
      </c>
      <c r="J103" t="s">
        <v>1489</v>
      </c>
      <c r="K103" t="s">
        <v>1663</v>
      </c>
      <c r="L103" s="90">
        <v>34450</v>
      </c>
      <c r="M103" t="s">
        <v>1456</v>
      </c>
      <c r="N103" t="s">
        <v>1452</v>
      </c>
    </row>
    <row r="104" spans="1:14" x14ac:dyDescent="0.25">
      <c r="A104" t="s">
        <v>1619</v>
      </c>
      <c r="B104" s="89">
        <v>26993</v>
      </c>
      <c r="C104" t="s">
        <v>1451</v>
      </c>
      <c r="D104" t="s">
        <v>3</v>
      </c>
      <c r="E104">
        <v>22</v>
      </c>
      <c r="F104">
        <v>18</v>
      </c>
      <c r="H104" t="s">
        <v>1456</v>
      </c>
      <c r="I104" t="s">
        <v>1506</v>
      </c>
      <c r="J104" t="s">
        <v>1484</v>
      </c>
      <c r="K104" t="s">
        <v>1664</v>
      </c>
      <c r="L104" s="90">
        <v>36653</v>
      </c>
      <c r="M104" t="s">
        <v>1451</v>
      </c>
      <c r="N104" t="s">
        <v>1456</v>
      </c>
    </row>
    <row r="105" spans="1:14" x14ac:dyDescent="0.25">
      <c r="A105" t="s">
        <v>1619</v>
      </c>
      <c r="B105" s="89">
        <v>26993</v>
      </c>
      <c r="C105" t="s">
        <v>1456</v>
      </c>
      <c r="D105" t="s">
        <v>4</v>
      </c>
      <c r="E105">
        <v>18</v>
      </c>
      <c r="F105">
        <v>22</v>
      </c>
      <c r="H105" t="s">
        <v>1451</v>
      </c>
      <c r="I105" t="s">
        <v>1506</v>
      </c>
      <c r="J105" t="s">
        <v>1484</v>
      </c>
      <c r="K105" t="s">
        <v>1664</v>
      </c>
      <c r="L105" s="90">
        <v>36653</v>
      </c>
      <c r="M105" t="s">
        <v>1456</v>
      </c>
      <c r="N105" t="s">
        <v>1451</v>
      </c>
    </row>
    <row r="106" spans="1:14" x14ac:dyDescent="0.25">
      <c r="A106" t="s">
        <v>1551</v>
      </c>
      <c r="B106" s="89">
        <v>26636</v>
      </c>
      <c r="C106" t="s">
        <v>1457</v>
      </c>
      <c r="D106" t="s">
        <v>3</v>
      </c>
      <c r="E106">
        <v>13</v>
      </c>
      <c r="F106">
        <v>10</v>
      </c>
      <c r="H106" t="s">
        <v>1442</v>
      </c>
      <c r="I106" t="s">
        <v>1550</v>
      </c>
      <c r="J106" t="s">
        <v>1503</v>
      </c>
      <c r="K106" t="s">
        <v>1664</v>
      </c>
      <c r="L106" s="90">
        <v>33993</v>
      </c>
      <c r="M106" t="s">
        <v>1457</v>
      </c>
      <c r="N106" t="s">
        <v>1442</v>
      </c>
    </row>
    <row r="107" spans="1:14" x14ac:dyDescent="0.25">
      <c r="A107" t="s">
        <v>1551</v>
      </c>
      <c r="B107" s="89">
        <v>26636</v>
      </c>
      <c r="C107" t="s">
        <v>1442</v>
      </c>
      <c r="D107" t="s">
        <v>4</v>
      </c>
      <c r="E107">
        <v>10</v>
      </c>
      <c r="F107">
        <v>13</v>
      </c>
      <c r="H107" t="s">
        <v>1457</v>
      </c>
      <c r="I107" t="s">
        <v>1550</v>
      </c>
      <c r="J107" t="s">
        <v>1503</v>
      </c>
      <c r="K107" t="s">
        <v>1664</v>
      </c>
      <c r="L107" s="90">
        <v>33993</v>
      </c>
      <c r="M107" t="s">
        <v>1442</v>
      </c>
      <c r="N107" t="s">
        <v>1457</v>
      </c>
    </row>
    <row r="108" spans="1:14" x14ac:dyDescent="0.25">
      <c r="A108" t="s">
        <v>1540</v>
      </c>
      <c r="B108" s="89">
        <v>26265</v>
      </c>
      <c r="C108" t="s">
        <v>1445</v>
      </c>
      <c r="D108" t="s">
        <v>3</v>
      </c>
      <c r="E108">
        <v>14</v>
      </c>
      <c r="F108">
        <v>11</v>
      </c>
      <c r="H108" t="s">
        <v>1449</v>
      </c>
      <c r="I108" t="s">
        <v>1539</v>
      </c>
      <c r="J108" t="s">
        <v>1489</v>
      </c>
      <c r="K108" t="s">
        <v>1663</v>
      </c>
      <c r="L108" s="90">
        <v>34484</v>
      </c>
      <c r="M108" t="s">
        <v>1445</v>
      </c>
      <c r="N108" t="s">
        <v>1449</v>
      </c>
    </row>
    <row r="109" spans="1:14" x14ac:dyDescent="0.25">
      <c r="A109" t="s">
        <v>1540</v>
      </c>
      <c r="B109" s="89">
        <v>26265</v>
      </c>
      <c r="C109" t="s">
        <v>1449</v>
      </c>
      <c r="D109" t="s">
        <v>4</v>
      </c>
      <c r="E109">
        <v>11</v>
      </c>
      <c r="F109">
        <v>14</v>
      </c>
      <c r="H109" t="s">
        <v>1445</v>
      </c>
      <c r="I109" t="s">
        <v>1539</v>
      </c>
      <c r="J109" t="s">
        <v>1489</v>
      </c>
      <c r="K109" t="s">
        <v>1663</v>
      </c>
      <c r="L109" s="90">
        <v>34484</v>
      </c>
      <c r="M109" t="s">
        <v>1449</v>
      </c>
      <c r="N109" t="s">
        <v>1445</v>
      </c>
    </row>
    <row r="110" spans="1:14" x14ac:dyDescent="0.25">
      <c r="A110" t="s">
        <v>1635</v>
      </c>
      <c r="B110" s="89">
        <v>25900</v>
      </c>
      <c r="C110" t="s">
        <v>1452</v>
      </c>
      <c r="D110" t="s">
        <v>3</v>
      </c>
      <c r="E110">
        <v>23</v>
      </c>
      <c r="F110">
        <v>10</v>
      </c>
      <c r="H110" t="s">
        <v>1445</v>
      </c>
      <c r="I110" t="s">
        <v>1506</v>
      </c>
      <c r="J110" t="s">
        <v>1484</v>
      </c>
      <c r="K110" t="s">
        <v>1664</v>
      </c>
      <c r="L110" s="90">
        <v>32669</v>
      </c>
      <c r="M110" t="s">
        <v>1452</v>
      </c>
      <c r="N110" t="s">
        <v>1445</v>
      </c>
    </row>
    <row r="111" spans="1:14" x14ac:dyDescent="0.25">
      <c r="A111" t="s">
        <v>1635</v>
      </c>
      <c r="B111" s="89">
        <v>25900</v>
      </c>
      <c r="C111" t="s">
        <v>1445</v>
      </c>
      <c r="D111" t="s">
        <v>4</v>
      </c>
      <c r="E111">
        <v>10</v>
      </c>
      <c r="F111">
        <v>23</v>
      </c>
      <c r="H111" t="s">
        <v>1452</v>
      </c>
      <c r="I111" t="s">
        <v>1506</v>
      </c>
      <c r="J111" t="s">
        <v>1484</v>
      </c>
      <c r="K111" t="s">
        <v>1664</v>
      </c>
      <c r="L111" s="90">
        <v>32669</v>
      </c>
      <c r="M111" t="s">
        <v>1445</v>
      </c>
      <c r="N111" t="s">
        <v>1452</v>
      </c>
    </row>
    <row r="112" spans="1:14" x14ac:dyDescent="0.25">
      <c r="A112" t="s">
        <v>1546</v>
      </c>
      <c r="B112" s="89">
        <v>25537</v>
      </c>
      <c r="C112" t="s">
        <v>1451</v>
      </c>
      <c r="D112" t="s">
        <v>3</v>
      </c>
      <c r="E112">
        <v>29</v>
      </c>
      <c r="F112">
        <v>11</v>
      </c>
      <c r="H112" t="s">
        <v>1442</v>
      </c>
      <c r="I112" t="s">
        <v>1545</v>
      </c>
      <c r="J112" t="s">
        <v>1513</v>
      </c>
      <c r="K112" t="s">
        <v>1667</v>
      </c>
      <c r="L112" s="90">
        <v>33172</v>
      </c>
      <c r="M112" t="s">
        <v>1451</v>
      </c>
      <c r="N112" t="s">
        <v>1442</v>
      </c>
    </row>
    <row r="113" spans="1:14" x14ac:dyDescent="0.25">
      <c r="A113" t="s">
        <v>1546</v>
      </c>
      <c r="B113" s="89">
        <v>25537</v>
      </c>
      <c r="C113" t="s">
        <v>1442</v>
      </c>
      <c r="D113" t="s">
        <v>4</v>
      </c>
      <c r="E113">
        <v>11</v>
      </c>
      <c r="F113">
        <v>29</v>
      </c>
      <c r="H113" t="s">
        <v>1451</v>
      </c>
      <c r="I113" t="s">
        <v>1545</v>
      </c>
      <c r="J113" t="s">
        <v>1513</v>
      </c>
      <c r="K113" t="s">
        <v>1667</v>
      </c>
      <c r="L113" s="90">
        <v>33172</v>
      </c>
      <c r="M113" t="s">
        <v>1442</v>
      </c>
      <c r="N113" t="s">
        <v>1451</v>
      </c>
    </row>
    <row r="114" spans="1:14" x14ac:dyDescent="0.25">
      <c r="A114" t="s">
        <v>1632</v>
      </c>
      <c r="B114" s="89">
        <v>25172</v>
      </c>
      <c r="C114" t="s">
        <v>1451</v>
      </c>
      <c r="D114" t="s">
        <v>3</v>
      </c>
      <c r="E114">
        <v>24</v>
      </c>
      <c r="F114">
        <v>21</v>
      </c>
      <c r="H114" t="s">
        <v>1445</v>
      </c>
      <c r="I114" t="s">
        <v>1506</v>
      </c>
      <c r="J114" t="s">
        <v>1484</v>
      </c>
      <c r="K114" t="s">
        <v>1664</v>
      </c>
      <c r="L114" s="90">
        <v>32655</v>
      </c>
      <c r="M114" t="s">
        <v>1451</v>
      </c>
      <c r="N114" t="s">
        <v>1445</v>
      </c>
    </row>
    <row r="115" spans="1:14" x14ac:dyDescent="0.25">
      <c r="A115" t="s">
        <v>1632</v>
      </c>
      <c r="B115" s="89">
        <v>25172</v>
      </c>
      <c r="C115" t="s">
        <v>1445</v>
      </c>
      <c r="D115" t="s">
        <v>4</v>
      </c>
      <c r="E115">
        <v>21</v>
      </c>
      <c r="F115">
        <v>24</v>
      </c>
      <c r="H115" t="s">
        <v>1451</v>
      </c>
      <c r="I115" t="s">
        <v>1506</v>
      </c>
      <c r="J115" t="s">
        <v>1484</v>
      </c>
      <c r="K115" t="s">
        <v>1664</v>
      </c>
      <c r="L115" s="90">
        <v>32655</v>
      </c>
      <c r="M115" t="s">
        <v>1445</v>
      </c>
      <c r="N115" t="s">
        <v>1451</v>
      </c>
    </row>
    <row r="116" spans="1:14" x14ac:dyDescent="0.25">
      <c r="A116" t="s">
        <v>1552</v>
      </c>
      <c r="B116" s="89">
        <v>24808</v>
      </c>
      <c r="C116" t="s">
        <v>1457</v>
      </c>
      <c r="D116" t="s">
        <v>3</v>
      </c>
      <c r="E116">
        <v>24</v>
      </c>
      <c r="F116">
        <v>1</v>
      </c>
      <c r="H116" t="s">
        <v>1442</v>
      </c>
      <c r="I116" t="s">
        <v>1480</v>
      </c>
      <c r="J116" t="s">
        <v>1479</v>
      </c>
      <c r="K116" t="s">
        <v>1664</v>
      </c>
      <c r="L116" s="90">
        <v>31358</v>
      </c>
      <c r="M116" t="s">
        <v>1457</v>
      </c>
      <c r="N116" t="s">
        <v>1442</v>
      </c>
    </row>
    <row r="117" spans="1:14" x14ac:dyDescent="0.25">
      <c r="A117" t="s">
        <v>1552</v>
      </c>
      <c r="B117" s="89">
        <v>24808</v>
      </c>
      <c r="C117" t="s">
        <v>1442</v>
      </c>
      <c r="D117" t="s">
        <v>4</v>
      </c>
      <c r="E117">
        <v>1</v>
      </c>
      <c r="F117">
        <v>24</v>
      </c>
      <c r="H117" t="s">
        <v>1457</v>
      </c>
      <c r="I117" t="s">
        <v>1480</v>
      </c>
      <c r="J117" t="s">
        <v>1479</v>
      </c>
      <c r="K117" t="s">
        <v>1664</v>
      </c>
      <c r="L117" s="90">
        <v>31358</v>
      </c>
      <c r="M117" t="s">
        <v>1442</v>
      </c>
      <c r="N117" t="s">
        <v>1457</v>
      </c>
    </row>
    <row r="118" spans="1:14" x14ac:dyDescent="0.25">
      <c r="A118" t="s">
        <v>1568</v>
      </c>
      <c r="B118" s="89">
        <v>24437</v>
      </c>
      <c r="C118" t="s">
        <v>1442</v>
      </c>
      <c r="D118" t="s">
        <v>3</v>
      </c>
      <c r="E118">
        <v>29</v>
      </c>
      <c r="F118">
        <v>14</v>
      </c>
      <c r="H118" t="s">
        <v>1451</v>
      </c>
      <c r="I118" t="s">
        <v>1539</v>
      </c>
      <c r="J118" t="s">
        <v>1489</v>
      </c>
      <c r="K118" t="s">
        <v>1663</v>
      </c>
      <c r="L118" s="90">
        <v>36553</v>
      </c>
      <c r="M118" t="s">
        <v>1442</v>
      </c>
      <c r="N118" t="s">
        <v>1451</v>
      </c>
    </row>
    <row r="119" spans="1:14" x14ac:dyDescent="0.25">
      <c r="A119" t="s">
        <v>1568</v>
      </c>
      <c r="B119" s="89">
        <v>24437</v>
      </c>
      <c r="C119" t="s">
        <v>1451</v>
      </c>
      <c r="D119" t="s">
        <v>4</v>
      </c>
      <c r="E119">
        <v>14</v>
      </c>
      <c r="F119">
        <v>29</v>
      </c>
      <c r="H119" t="s">
        <v>1442</v>
      </c>
      <c r="I119" t="s">
        <v>1539</v>
      </c>
      <c r="J119" t="s">
        <v>1489</v>
      </c>
      <c r="K119" t="s">
        <v>1663</v>
      </c>
      <c r="L119" s="90">
        <v>36553</v>
      </c>
      <c r="M119" t="s">
        <v>1451</v>
      </c>
      <c r="N119" t="s">
        <v>1442</v>
      </c>
    </row>
    <row r="120" spans="1:14" x14ac:dyDescent="0.25">
      <c r="A120" t="s">
        <v>1507</v>
      </c>
      <c r="B120" s="89">
        <v>24073</v>
      </c>
      <c r="C120" t="s">
        <v>1457</v>
      </c>
      <c r="D120" t="s">
        <v>3</v>
      </c>
      <c r="E120">
        <v>22</v>
      </c>
      <c r="F120">
        <v>16</v>
      </c>
      <c r="H120" t="s">
        <v>1436</v>
      </c>
      <c r="I120" t="s">
        <v>1506</v>
      </c>
      <c r="J120" t="s">
        <v>1484</v>
      </c>
      <c r="K120" t="s">
        <v>1664</v>
      </c>
      <c r="L120" s="90">
        <v>32655</v>
      </c>
      <c r="M120" t="s">
        <v>1457</v>
      </c>
      <c r="N120" t="s">
        <v>1436</v>
      </c>
    </row>
    <row r="121" spans="1:14" x14ac:dyDescent="0.25">
      <c r="A121" t="s">
        <v>1507</v>
      </c>
      <c r="B121" s="89">
        <v>24073</v>
      </c>
      <c r="C121" t="s">
        <v>1436</v>
      </c>
      <c r="D121" t="s">
        <v>4</v>
      </c>
      <c r="E121">
        <v>16</v>
      </c>
      <c r="F121">
        <v>22</v>
      </c>
      <c r="H121" t="s">
        <v>1457</v>
      </c>
      <c r="I121" t="s">
        <v>1506</v>
      </c>
      <c r="J121" t="s">
        <v>1484</v>
      </c>
      <c r="K121" t="s">
        <v>1664</v>
      </c>
      <c r="L121" s="90">
        <v>32655</v>
      </c>
      <c r="M121" t="s">
        <v>1436</v>
      </c>
      <c r="N121" t="s">
        <v>1457</v>
      </c>
    </row>
    <row r="122" spans="1:14" x14ac:dyDescent="0.25">
      <c r="A122" t="s">
        <v>1611</v>
      </c>
      <c r="B122" s="89">
        <v>23709</v>
      </c>
      <c r="C122" t="s">
        <v>1461</v>
      </c>
      <c r="D122" t="s">
        <v>3</v>
      </c>
      <c r="E122">
        <v>34</v>
      </c>
      <c r="F122">
        <v>24</v>
      </c>
      <c r="H122" t="s">
        <v>1457</v>
      </c>
      <c r="I122" t="s">
        <v>1506</v>
      </c>
      <c r="J122" t="s">
        <v>1484</v>
      </c>
      <c r="K122" t="s">
        <v>1664</v>
      </c>
      <c r="L122" s="90">
        <v>32655</v>
      </c>
      <c r="M122" t="s">
        <v>1461</v>
      </c>
      <c r="N122" t="s">
        <v>1457</v>
      </c>
    </row>
    <row r="123" spans="1:14" x14ac:dyDescent="0.25">
      <c r="A123" t="s">
        <v>1611</v>
      </c>
      <c r="B123" s="89">
        <v>23709</v>
      </c>
      <c r="C123" t="s">
        <v>1457</v>
      </c>
      <c r="D123" t="s">
        <v>4</v>
      </c>
      <c r="E123">
        <v>24</v>
      </c>
      <c r="F123">
        <v>34</v>
      </c>
      <c r="H123" t="s">
        <v>1461</v>
      </c>
      <c r="I123" t="s">
        <v>1506</v>
      </c>
      <c r="J123" t="s">
        <v>1484</v>
      </c>
      <c r="K123" t="s">
        <v>1664</v>
      </c>
      <c r="L123" s="90">
        <v>32655</v>
      </c>
      <c r="M123" t="s">
        <v>1457</v>
      </c>
      <c r="N123" t="s">
        <v>1461</v>
      </c>
    </row>
    <row r="124" spans="1:14" x14ac:dyDescent="0.25">
      <c r="A124" t="s">
        <v>1644</v>
      </c>
      <c r="B124" s="89">
        <v>23345</v>
      </c>
      <c r="C124" t="s">
        <v>1457</v>
      </c>
      <c r="D124" t="s">
        <v>3</v>
      </c>
      <c r="E124">
        <v>21</v>
      </c>
      <c r="F124">
        <v>10</v>
      </c>
      <c r="H124" t="s">
        <v>1461</v>
      </c>
      <c r="I124" t="s">
        <v>1539</v>
      </c>
      <c r="J124" t="s">
        <v>1489</v>
      </c>
      <c r="K124" t="s">
        <v>1663</v>
      </c>
      <c r="L124" s="90">
        <v>36461</v>
      </c>
      <c r="M124" t="s">
        <v>1457</v>
      </c>
      <c r="N124" t="s">
        <v>1461</v>
      </c>
    </row>
    <row r="125" spans="1:14" x14ac:dyDescent="0.25">
      <c r="A125" t="s">
        <v>1644</v>
      </c>
      <c r="B125" s="89">
        <v>23345</v>
      </c>
      <c r="C125" t="s">
        <v>1461</v>
      </c>
      <c r="D125" t="s">
        <v>4</v>
      </c>
      <c r="E125">
        <v>10</v>
      </c>
      <c r="F125">
        <v>21</v>
      </c>
      <c r="H125" t="s">
        <v>1457</v>
      </c>
      <c r="I125" t="s">
        <v>1539</v>
      </c>
      <c r="J125" t="s">
        <v>1489</v>
      </c>
      <c r="K125" t="s">
        <v>1663</v>
      </c>
      <c r="L125" s="90">
        <v>36461</v>
      </c>
      <c r="M125" t="s">
        <v>1461</v>
      </c>
      <c r="N125" t="s">
        <v>1457</v>
      </c>
    </row>
    <row r="126" spans="1:14" x14ac:dyDescent="0.25">
      <c r="A126" t="s">
        <v>1600</v>
      </c>
      <c r="B126" s="89">
        <v>22982</v>
      </c>
      <c r="C126" t="s">
        <v>1436</v>
      </c>
      <c r="D126" t="s">
        <v>3</v>
      </c>
      <c r="E126">
        <v>28</v>
      </c>
      <c r="F126">
        <v>27</v>
      </c>
      <c r="H126" t="s">
        <v>1457</v>
      </c>
      <c r="I126" t="s">
        <v>1506</v>
      </c>
      <c r="J126" t="s">
        <v>1484</v>
      </c>
      <c r="K126" t="s">
        <v>1664</v>
      </c>
      <c r="L126" s="90">
        <v>32655</v>
      </c>
      <c r="M126" t="s">
        <v>1436</v>
      </c>
      <c r="N126" t="s">
        <v>1457</v>
      </c>
    </row>
    <row r="127" spans="1:14" x14ac:dyDescent="0.25">
      <c r="A127" t="s">
        <v>1600</v>
      </c>
      <c r="B127" s="89">
        <v>22982</v>
      </c>
      <c r="C127" t="s">
        <v>1457</v>
      </c>
      <c r="D127" t="s">
        <v>4</v>
      </c>
      <c r="E127">
        <v>27</v>
      </c>
      <c r="F127">
        <v>28</v>
      </c>
      <c r="H127" t="s">
        <v>1436</v>
      </c>
      <c r="I127" t="s">
        <v>1506</v>
      </c>
      <c r="J127" t="s">
        <v>1484</v>
      </c>
      <c r="K127" t="s">
        <v>1664</v>
      </c>
      <c r="L127" s="90">
        <v>32655</v>
      </c>
      <c r="M127" t="s">
        <v>1457</v>
      </c>
      <c r="N127" t="s">
        <v>1436</v>
      </c>
    </row>
    <row r="128" spans="1:14" x14ac:dyDescent="0.25">
      <c r="A128" t="s">
        <v>1601</v>
      </c>
      <c r="B128" s="89">
        <v>22617</v>
      </c>
      <c r="C128" t="s">
        <v>1436</v>
      </c>
      <c r="D128" t="s">
        <v>3</v>
      </c>
      <c r="E128">
        <v>21</v>
      </c>
      <c r="F128">
        <v>14</v>
      </c>
      <c r="G128" t="s">
        <v>1648</v>
      </c>
      <c r="H128" t="s">
        <v>1457</v>
      </c>
      <c r="I128" t="s">
        <v>1506</v>
      </c>
      <c r="J128" t="s">
        <v>1484</v>
      </c>
      <c r="K128" t="s">
        <v>1664</v>
      </c>
      <c r="L128" s="90">
        <v>32651</v>
      </c>
      <c r="M128" t="s">
        <v>1436</v>
      </c>
      <c r="N128" t="s">
        <v>1457</v>
      </c>
    </row>
    <row r="129" spans="1:14" x14ac:dyDescent="0.25">
      <c r="A129" t="s">
        <v>1601</v>
      </c>
      <c r="B129" s="89">
        <v>22617</v>
      </c>
      <c r="C129" t="s">
        <v>1457</v>
      </c>
      <c r="D129" t="s">
        <v>4</v>
      </c>
      <c r="E129">
        <v>14</v>
      </c>
      <c r="F129">
        <v>21</v>
      </c>
      <c r="H129" t="s">
        <v>1436</v>
      </c>
      <c r="I129" t="s">
        <v>1506</v>
      </c>
      <c r="J129" t="s">
        <v>1484</v>
      </c>
      <c r="K129" t="s">
        <v>1664</v>
      </c>
      <c r="L129" s="90">
        <v>32651</v>
      </c>
      <c r="M129" t="s">
        <v>1457</v>
      </c>
      <c r="N129" t="s">
        <v>1436</v>
      </c>
    </row>
    <row r="130" spans="1:14" x14ac:dyDescent="0.25">
      <c r="A130" t="s">
        <v>1620</v>
      </c>
      <c r="B130" s="89">
        <v>22246</v>
      </c>
      <c r="C130" t="s">
        <v>1451</v>
      </c>
      <c r="D130" t="s">
        <v>3</v>
      </c>
      <c r="E130">
        <v>16</v>
      </c>
      <c r="F130">
        <v>6</v>
      </c>
      <c r="H130" t="s">
        <v>1456</v>
      </c>
      <c r="I130" t="s">
        <v>1539</v>
      </c>
      <c r="J130" t="s">
        <v>1489</v>
      </c>
      <c r="K130" t="s">
        <v>1663</v>
      </c>
      <c r="L130" s="90">
        <v>38102</v>
      </c>
      <c r="M130" t="s">
        <v>1451</v>
      </c>
      <c r="N130" t="s">
        <v>1456</v>
      </c>
    </row>
    <row r="131" spans="1:14" x14ac:dyDescent="0.25">
      <c r="A131" t="s">
        <v>1620</v>
      </c>
      <c r="B131" s="89">
        <v>22246</v>
      </c>
      <c r="C131" t="s">
        <v>1456</v>
      </c>
      <c r="D131" t="s">
        <v>4</v>
      </c>
      <c r="E131">
        <v>6</v>
      </c>
      <c r="F131">
        <v>16</v>
      </c>
      <c r="H131" t="s">
        <v>1451</v>
      </c>
      <c r="I131" t="s">
        <v>1539</v>
      </c>
      <c r="J131" t="s">
        <v>1489</v>
      </c>
      <c r="K131" t="s">
        <v>1663</v>
      </c>
      <c r="L131" s="90">
        <v>38102</v>
      </c>
      <c r="M131" t="s">
        <v>1456</v>
      </c>
      <c r="N131" t="s">
        <v>1451</v>
      </c>
    </row>
    <row r="132" spans="1:14" x14ac:dyDescent="0.25">
      <c r="A132" t="s">
        <v>1602</v>
      </c>
      <c r="B132" s="89">
        <v>21882</v>
      </c>
      <c r="C132" t="s">
        <v>1436</v>
      </c>
      <c r="D132" t="s">
        <v>3</v>
      </c>
      <c r="E132">
        <v>21</v>
      </c>
      <c r="F132">
        <v>7</v>
      </c>
      <c r="H132" t="s">
        <v>1457</v>
      </c>
      <c r="I132" t="s">
        <v>1506</v>
      </c>
      <c r="J132" t="s">
        <v>1484</v>
      </c>
      <c r="K132" t="s">
        <v>1664</v>
      </c>
      <c r="L132" s="90">
        <v>33133</v>
      </c>
      <c r="M132" t="s">
        <v>1436</v>
      </c>
      <c r="N132" t="s">
        <v>1457</v>
      </c>
    </row>
    <row r="133" spans="1:14" x14ac:dyDescent="0.25">
      <c r="A133" t="s">
        <v>1602</v>
      </c>
      <c r="B133" s="89">
        <v>21882</v>
      </c>
      <c r="C133" t="s">
        <v>1457</v>
      </c>
      <c r="D133" t="s">
        <v>4</v>
      </c>
      <c r="E133">
        <v>7</v>
      </c>
      <c r="F133">
        <v>21</v>
      </c>
      <c r="H133" t="s">
        <v>1436</v>
      </c>
      <c r="I133" t="s">
        <v>1506</v>
      </c>
      <c r="J133" t="s">
        <v>1484</v>
      </c>
      <c r="K133" t="s">
        <v>1664</v>
      </c>
      <c r="L133" s="90">
        <v>33133</v>
      </c>
      <c r="M133" t="s">
        <v>1457</v>
      </c>
      <c r="N133" t="s">
        <v>1436</v>
      </c>
    </row>
    <row r="134" spans="1:14" x14ac:dyDescent="0.25">
      <c r="A134" t="s">
        <v>1603</v>
      </c>
      <c r="B134" s="89">
        <v>21518</v>
      </c>
      <c r="C134" t="s">
        <v>1436</v>
      </c>
      <c r="D134" t="s">
        <v>3</v>
      </c>
      <c r="E134">
        <v>35</v>
      </c>
      <c r="F134">
        <v>28</v>
      </c>
      <c r="H134" t="s">
        <v>1457</v>
      </c>
      <c r="I134" t="s">
        <v>1539</v>
      </c>
      <c r="J134" t="s">
        <v>1489</v>
      </c>
      <c r="K134" t="s">
        <v>1663</v>
      </c>
      <c r="L134" s="90">
        <v>36567</v>
      </c>
      <c r="M134" t="s">
        <v>1436</v>
      </c>
      <c r="N134" t="s">
        <v>1457</v>
      </c>
    </row>
    <row r="135" spans="1:14" x14ac:dyDescent="0.25">
      <c r="A135" t="s">
        <v>1603</v>
      </c>
      <c r="B135" s="89">
        <v>21518</v>
      </c>
      <c r="C135" t="s">
        <v>1457</v>
      </c>
      <c r="D135" t="s">
        <v>4</v>
      </c>
      <c r="E135">
        <v>28</v>
      </c>
      <c r="F135">
        <v>35</v>
      </c>
      <c r="H135" t="s">
        <v>1436</v>
      </c>
      <c r="I135" t="s">
        <v>1539</v>
      </c>
      <c r="J135" t="s">
        <v>1489</v>
      </c>
      <c r="K135" t="s">
        <v>1663</v>
      </c>
      <c r="L135" s="90">
        <v>36567</v>
      </c>
      <c r="M135" t="s">
        <v>1457</v>
      </c>
      <c r="N135" t="s">
        <v>1436</v>
      </c>
    </row>
    <row r="136" spans="1:14" x14ac:dyDescent="0.25">
      <c r="A136" t="s">
        <v>1508</v>
      </c>
      <c r="B136" s="89">
        <v>21154</v>
      </c>
      <c r="C136" t="s">
        <v>1457</v>
      </c>
      <c r="D136" t="s">
        <v>3</v>
      </c>
      <c r="E136">
        <v>32</v>
      </c>
      <c r="F136">
        <v>7</v>
      </c>
      <c r="H136" t="s">
        <v>1436</v>
      </c>
      <c r="I136" t="s">
        <v>1485</v>
      </c>
      <c r="J136" t="s">
        <v>1484</v>
      </c>
      <c r="K136" t="s">
        <v>1664</v>
      </c>
      <c r="L136" s="90">
        <v>27051</v>
      </c>
      <c r="M136" t="s">
        <v>1457</v>
      </c>
      <c r="N136" t="s">
        <v>1436</v>
      </c>
    </row>
    <row r="137" spans="1:14" x14ac:dyDescent="0.25">
      <c r="A137" t="s">
        <v>1508</v>
      </c>
      <c r="B137" s="89">
        <v>21154</v>
      </c>
      <c r="C137" t="s">
        <v>1436</v>
      </c>
      <c r="D137" t="s">
        <v>4</v>
      </c>
      <c r="E137">
        <v>7</v>
      </c>
      <c r="F137">
        <v>32</v>
      </c>
      <c r="H137" t="s">
        <v>1457</v>
      </c>
      <c r="I137" t="s">
        <v>1485</v>
      </c>
      <c r="J137" t="s">
        <v>1484</v>
      </c>
      <c r="K137" t="s">
        <v>1664</v>
      </c>
      <c r="L137" s="90">
        <v>27051</v>
      </c>
      <c r="M137" t="s">
        <v>1436</v>
      </c>
      <c r="N137" t="s">
        <v>1457</v>
      </c>
    </row>
    <row r="138" spans="1:14" x14ac:dyDescent="0.25">
      <c r="A138" t="s">
        <v>1586</v>
      </c>
      <c r="B138" s="89">
        <v>20783</v>
      </c>
      <c r="C138" t="s">
        <v>1456</v>
      </c>
      <c r="D138" t="s">
        <v>3</v>
      </c>
      <c r="E138">
        <v>50</v>
      </c>
      <c r="F138">
        <v>27</v>
      </c>
      <c r="H138" t="s">
        <v>1452</v>
      </c>
      <c r="I138" t="s">
        <v>1485</v>
      </c>
      <c r="J138" t="s">
        <v>1484</v>
      </c>
      <c r="K138" t="s">
        <v>1664</v>
      </c>
      <c r="L138" s="90">
        <v>27425</v>
      </c>
      <c r="M138" t="s">
        <v>1455</v>
      </c>
      <c r="N138" t="s">
        <v>1452</v>
      </c>
    </row>
    <row r="139" spans="1:14" x14ac:dyDescent="0.25">
      <c r="A139" t="s">
        <v>1586</v>
      </c>
      <c r="B139" s="89">
        <v>20783</v>
      </c>
      <c r="C139" t="s">
        <v>1452</v>
      </c>
      <c r="D139" t="s">
        <v>4</v>
      </c>
      <c r="E139">
        <v>27</v>
      </c>
      <c r="F139">
        <v>50</v>
      </c>
      <c r="H139" t="s">
        <v>1456</v>
      </c>
      <c r="I139" t="s">
        <v>1485</v>
      </c>
      <c r="J139" t="s">
        <v>1484</v>
      </c>
      <c r="K139" t="s">
        <v>1664</v>
      </c>
      <c r="L139" s="90">
        <v>27425</v>
      </c>
      <c r="M139" t="s">
        <v>1452</v>
      </c>
      <c r="N139" t="s">
        <v>1455</v>
      </c>
    </row>
    <row r="140" spans="1:14" x14ac:dyDescent="0.25">
      <c r="A140" t="s">
        <v>1587</v>
      </c>
      <c r="B140" s="89">
        <v>20419</v>
      </c>
      <c r="C140" t="s">
        <v>1456</v>
      </c>
      <c r="D140" t="s">
        <v>3</v>
      </c>
      <c r="E140">
        <v>34</v>
      </c>
      <c r="F140">
        <v>19</v>
      </c>
      <c r="H140" t="s">
        <v>1452</v>
      </c>
      <c r="I140" t="s">
        <v>1539</v>
      </c>
      <c r="J140" t="s">
        <v>1489</v>
      </c>
      <c r="K140" t="s">
        <v>1663</v>
      </c>
      <c r="L140" s="90">
        <v>39471</v>
      </c>
      <c r="M140" t="s">
        <v>1455</v>
      </c>
      <c r="N140" t="s">
        <v>1452</v>
      </c>
    </row>
    <row r="141" spans="1:14" x14ac:dyDescent="0.25">
      <c r="A141" t="s">
        <v>1587</v>
      </c>
      <c r="B141" s="89">
        <v>20419</v>
      </c>
      <c r="C141" t="s">
        <v>1452</v>
      </c>
      <c r="D141" t="s">
        <v>4</v>
      </c>
      <c r="E141">
        <v>19</v>
      </c>
      <c r="F141">
        <v>34</v>
      </c>
      <c r="H141" t="s">
        <v>1456</v>
      </c>
      <c r="I141" t="s">
        <v>1539</v>
      </c>
      <c r="J141" t="s">
        <v>1489</v>
      </c>
      <c r="K141" t="s">
        <v>1663</v>
      </c>
      <c r="L141" s="90">
        <v>39471</v>
      </c>
      <c r="M141" t="s">
        <v>1452</v>
      </c>
      <c r="N141" t="s">
        <v>1455</v>
      </c>
    </row>
    <row r="142" spans="1:14" x14ac:dyDescent="0.25">
      <c r="A142" t="s">
        <v>1588</v>
      </c>
      <c r="B142" s="89">
        <v>20055</v>
      </c>
      <c r="C142" t="s">
        <v>1456</v>
      </c>
      <c r="D142" t="s">
        <v>3</v>
      </c>
      <c r="E142">
        <v>26</v>
      </c>
      <c r="F142">
        <v>25</v>
      </c>
      <c r="H142" t="s">
        <v>1452</v>
      </c>
      <c r="I142" t="s">
        <v>1485</v>
      </c>
      <c r="J142" t="s">
        <v>1484</v>
      </c>
      <c r="K142" t="s">
        <v>1664</v>
      </c>
      <c r="L142" s="90">
        <v>27321</v>
      </c>
      <c r="M142" t="s">
        <v>1455</v>
      </c>
      <c r="N142" t="s">
        <v>1452</v>
      </c>
    </row>
    <row r="143" spans="1:14" x14ac:dyDescent="0.25">
      <c r="A143" t="s">
        <v>1588</v>
      </c>
      <c r="B143" s="89">
        <v>20055</v>
      </c>
      <c r="C143" t="s">
        <v>1452</v>
      </c>
      <c r="D143" t="s">
        <v>4</v>
      </c>
      <c r="E143">
        <v>25</v>
      </c>
      <c r="F143">
        <v>26</v>
      </c>
      <c r="H143" t="s">
        <v>1456</v>
      </c>
      <c r="I143" t="s">
        <v>1485</v>
      </c>
      <c r="J143" t="s">
        <v>1484</v>
      </c>
      <c r="K143" t="s">
        <v>1664</v>
      </c>
      <c r="L143" s="90">
        <v>27321</v>
      </c>
      <c r="M143" t="s">
        <v>1452</v>
      </c>
      <c r="N143" t="s">
        <v>1455</v>
      </c>
    </row>
    <row r="144" spans="1:14" x14ac:dyDescent="0.25">
      <c r="A144" t="s">
        <v>1509</v>
      </c>
      <c r="B144" s="89">
        <v>19691</v>
      </c>
      <c r="C144" t="s">
        <v>1457</v>
      </c>
      <c r="D144" t="s">
        <v>3</v>
      </c>
      <c r="E144">
        <v>12</v>
      </c>
      <c r="F144">
        <v>6</v>
      </c>
      <c r="H144" t="s">
        <v>1436</v>
      </c>
      <c r="I144" t="s">
        <v>1485</v>
      </c>
      <c r="J144" t="s">
        <v>1484</v>
      </c>
      <c r="K144" t="s">
        <v>1664</v>
      </c>
      <c r="L144" s="90">
        <v>27313</v>
      </c>
      <c r="M144" t="s">
        <v>1457</v>
      </c>
      <c r="N144" t="s">
        <v>1436</v>
      </c>
    </row>
    <row r="145" spans="1:14" x14ac:dyDescent="0.25">
      <c r="A145" t="s">
        <v>1509</v>
      </c>
      <c r="B145" s="89">
        <v>19691</v>
      </c>
      <c r="C145" t="s">
        <v>1436</v>
      </c>
      <c r="D145" t="s">
        <v>4</v>
      </c>
      <c r="E145">
        <v>6</v>
      </c>
      <c r="F145">
        <v>12</v>
      </c>
      <c r="H145" t="s">
        <v>1457</v>
      </c>
      <c r="I145" t="s">
        <v>1485</v>
      </c>
      <c r="J145" t="s">
        <v>1484</v>
      </c>
      <c r="K145" t="s">
        <v>1664</v>
      </c>
      <c r="L145" s="90">
        <v>27313</v>
      </c>
      <c r="M145" t="s">
        <v>1436</v>
      </c>
      <c r="N145" t="s">
        <v>1457</v>
      </c>
    </row>
    <row r="146" spans="1:14" x14ac:dyDescent="0.25">
      <c r="A146" t="s">
        <v>1617</v>
      </c>
      <c r="B146" s="89">
        <v>19327</v>
      </c>
      <c r="C146" t="s">
        <v>1449</v>
      </c>
      <c r="D146" t="s">
        <v>3</v>
      </c>
      <c r="E146">
        <v>21</v>
      </c>
      <c r="F146">
        <v>11</v>
      </c>
      <c r="H146" t="s">
        <v>1456</v>
      </c>
      <c r="I146" t="s">
        <v>1485</v>
      </c>
      <c r="J146" t="s">
        <v>1484</v>
      </c>
      <c r="K146" t="s">
        <v>1664</v>
      </c>
      <c r="L146" s="90">
        <v>27391</v>
      </c>
      <c r="M146" t="s">
        <v>1449</v>
      </c>
      <c r="N146" t="s">
        <v>1456</v>
      </c>
    </row>
    <row r="147" spans="1:14" x14ac:dyDescent="0.25">
      <c r="A147" t="s">
        <v>1617</v>
      </c>
      <c r="B147" s="89">
        <v>19327</v>
      </c>
      <c r="C147" t="s">
        <v>1456</v>
      </c>
      <c r="D147" t="s">
        <v>4</v>
      </c>
      <c r="E147">
        <v>11</v>
      </c>
      <c r="F147">
        <v>21</v>
      </c>
      <c r="H147" t="s">
        <v>1449</v>
      </c>
      <c r="I147" t="s">
        <v>1485</v>
      </c>
      <c r="J147" t="s">
        <v>1484</v>
      </c>
      <c r="K147" t="s">
        <v>1664</v>
      </c>
      <c r="L147" s="90">
        <v>27391</v>
      </c>
      <c r="M147" t="s">
        <v>1456</v>
      </c>
      <c r="N147" t="s">
        <v>1449</v>
      </c>
    </row>
    <row r="148" spans="1:14" x14ac:dyDescent="0.25">
      <c r="A148" t="s">
        <v>1547</v>
      </c>
      <c r="B148" s="89">
        <v>18956</v>
      </c>
      <c r="C148" t="s">
        <v>1451</v>
      </c>
      <c r="D148" t="s">
        <v>3</v>
      </c>
      <c r="E148">
        <v>21</v>
      </c>
      <c r="F148">
        <v>14</v>
      </c>
      <c r="H148" t="s">
        <v>1442</v>
      </c>
      <c r="I148" t="s">
        <v>1485</v>
      </c>
      <c r="J148" t="s">
        <v>1484</v>
      </c>
      <c r="K148" t="s">
        <v>1664</v>
      </c>
      <c r="L148" s="90">
        <v>27341</v>
      </c>
      <c r="M148" t="s">
        <v>1451</v>
      </c>
      <c r="N148" t="s">
        <v>1442</v>
      </c>
    </row>
    <row r="149" spans="1:14" x14ac:dyDescent="0.25">
      <c r="A149" t="s">
        <v>1547</v>
      </c>
      <c r="B149" s="89">
        <v>18956</v>
      </c>
      <c r="C149" t="s">
        <v>1442</v>
      </c>
      <c r="D149" t="s">
        <v>4</v>
      </c>
      <c r="E149">
        <v>14</v>
      </c>
      <c r="F149">
        <v>21</v>
      </c>
      <c r="H149" t="s">
        <v>1451</v>
      </c>
      <c r="I149" t="s">
        <v>1485</v>
      </c>
      <c r="J149" t="s">
        <v>1484</v>
      </c>
      <c r="K149" t="s">
        <v>1664</v>
      </c>
      <c r="L149" s="90">
        <v>27341</v>
      </c>
      <c r="M149" t="s">
        <v>1442</v>
      </c>
      <c r="N149" t="s">
        <v>1451</v>
      </c>
    </row>
    <row r="150" spans="1:14" x14ac:dyDescent="0.25">
      <c r="A150" t="s">
        <v>1495</v>
      </c>
      <c r="B150" s="89">
        <v>18592</v>
      </c>
      <c r="C150" t="s">
        <v>1449</v>
      </c>
      <c r="D150" t="s">
        <v>3</v>
      </c>
      <c r="E150">
        <v>13</v>
      </c>
      <c r="F150">
        <v>0</v>
      </c>
      <c r="H150" t="s">
        <v>1436</v>
      </c>
      <c r="I150" t="s">
        <v>1485</v>
      </c>
      <c r="J150" t="s">
        <v>1484</v>
      </c>
      <c r="K150" t="s">
        <v>1664</v>
      </c>
      <c r="L150" s="90">
        <v>27101</v>
      </c>
      <c r="M150" t="s">
        <v>1449</v>
      </c>
      <c r="N150" t="s">
        <v>1436</v>
      </c>
    </row>
    <row r="151" spans="1:14" x14ac:dyDescent="0.25">
      <c r="A151" t="s">
        <v>1495</v>
      </c>
      <c r="B151" s="89">
        <v>18592</v>
      </c>
      <c r="C151" t="s">
        <v>1436</v>
      </c>
      <c r="D151" t="s">
        <v>4</v>
      </c>
      <c r="E151">
        <v>0</v>
      </c>
      <c r="F151">
        <v>13</v>
      </c>
      <c r="H151" t="s">
        <v>1449</v>
      </c>
      <c r="I151" t="s">
        <v>1485</v>
      </c>
      <c r="J151" t="s">
        <v>1484</v>
      </c>
      <c r="K151" t="s">
        <v>1664</v>
      </c>
      <c r="L151" s="90">
        <v>27101</v>
      </c>
      <c r="M151" t="s">
        <v>1436</v>
      </c>
      <c r="N151" t="s">
        <v>1449</v>
      </c>
    </row>
    <row r="152" spans="1:14" x14ac:dyDescent="0.25">
      <c r="A152" t="s">
        <v>1636</v>
      </c>
      <c r="B152" s="89">
        <v>18228</v>
      </c>
      <c r="C152" t="s">
        <v>1452</v>
      </c>
      <c r="D152" t="s">
        <v>3</v>
      </c>
      <c r="E152">
        <v>28</v>
      </c>
      <c r="F152">
        <v>15</v>
      </c>
      <c r="H152" t="s">
        <v>1445</v>
      </c>
      <c r="I152" t="s">
        <v>1485</v>
      </c>
      <c r="J152" t="s">
        <v>1484</v>
      </c>
      <c r="K152" t="s">
        <v>1664</v>
      </c>
      <c r="L152" s="90">
        <v>20087</v>
      </c>
      <c r="M152" t="s">
        <v>1452</v>
      </c>
      <c r="N152" t="s">
        <v>1445</v>
      </c>
    </row>
    <row r="153" spans="1:14" x14ac:dyDescent="0.25">
      <c r="A153" t="s">
        <v>1636</v>
      </c>
      <c r="B153" s="89">
        <v>18228</v>
      </c>
      <c r="C153" t="s">
        <v>1445</v>
      </c>
      <c r="D153" t="s">
        <v>4</v>
      </c>
      <c r="E153">
        <v>15</v>
      </c>
      <c r="F153">
        <v>28</v>
      </c>
      <c r="H153" t="s">
        <v>1452</v>
      </c>
      <c r="I153" t="s">
        <v>1485</v>
      </c>
      <c r="J153" t="s">
        <v>1484</v>
      </c>
      <c r="K153" t="s">
        <v>1664</v>
      </c>
      <c r="L153" s="90">
        <v>20087</v>
      </c>
      <c r="M153" t="s">
        <v>1445</v>
      </c>
      <c r="N153" t="s">
        <v>1452</v>
      </c>
    </row>
    <row r="154" spans="1:14" x14ac:dyDescent="0.25">
      <c r="A154" t="s">
        <v>1571</v>
      </c>
      <c r="B154" s="89">
        <v>17864</v>
      </c>
      <c r="C154" t="s">
        <v>1445</v>
      </c>
      <c r="D154" t="s">
        <v>3</v>
      </c>
      <c r="E154">
        <v>12</v>
      </c>
      <c r="F154">
        <v>7</v>
      </c>
      <c r="H154" t="s">
        <v>1451</v>
      </c>
      <c r="I154" t="s">
        <v>1485</v>
      </c>
      <c r="J154" t="s">
        <v>1484</v>
      </c>
      <c r="K154" t="s">
        <v>1664</v>
      </c>
      <c r="L154" s="90">
        <v>20013</v>
      </c>
      <c r="M154" t="s">
        <v>1445</v>
      </c>
      <c r="N154" t="s">
        <v>1451</v>
      </c>
    </row>
    <row r="155" spans="1:14" x14ac:dyDescent="0.25">
      <c r="A155" t="s">
        <v>1571</v>
      </c>
      <c r="B155" s="89">
        <v>17864</v>
      </c>
      <c r="C155" t="s">
        <v>1451</v>
      </c>
      <c r="D155" t="s">
        <v>4</v>
      </c>
      <c r="E155">
        <v>7</v>
      </c>
      <c r="F155">
        <v>12</v>
      </c>
      <c r="H155" t="s">
        <v>1445</v>
      </c>
      <c r="I155" t="s">
        <v>1485</v>
      </c>
      <c r="J155" t="s">
        <v>1484</v>
      </c>
      <c r="K155" t="s">
        <v>1664</v>
      </c>
      <c r="L155" s="90">
        <v>20013</v>
      </c>
      <c r="M155" t="s">
        <v>1451</v>
      </c>
      <c r="N155" t="s">
        <v>1445</v>
      </c>
    </row>
    <row r="156" spans="1:14" x14ac:dyDescent="0.25">
      <c r="A156" t="s">
        <v>1496</v>
      </c>
      <c r="B156" s="89">
        <v>17500</v>
      </c>
      <c r="C156" t="s">
        <v>1449</v>
      </c>
      <c r="D156" t="s">
        <v>3</v>
      </c>
      <c r="E156">
        <v>10</v>
      </c>
      <c r="F156">
        <v>9</v>
      </c>
      <c r="H156" t="s">
        <v>1436</v>
      </c>
      <c r="I156" t="s">
        <v>1485</v>
      </c>
      <c r="J156" t="s">
        <v>1484</v>
      </c>
      <c r="K156" t="s">
        <v>1664</v>
      </c>
      <c r="L156" s="90">
        <v>18660</v>
      </c>
      <c r="M156" t="s">
        <v>1449</v>
      </c>
      <c r="N156" t="s">
        <v>1436</v>
      </c>
    </row>
    <row r="157" spans="1:14" x14ac:dyDescent="0.25">
      <c r="A157" t="s">
        <v>1496</v>
      </c>
      <c r="B157" s="89">
        <v>17500</v>
      </c>
      <c r="C157" t="s">
        <v>1436</v>
      </c>
      <c r="D157" t="s">
        <v>4</v>
      </c>
      <c r="E157">
        <v>9</v>
      </c>
      <c r="F157">
        <v>10</v>
      </c>
      <c r="H157" t="s">
        <v>1449</v>
      </c>
      <c r="I157" t="s">
        <v>1485</v>
      </c>
      <c r="J157" t="s">
        <v>1484</v>
      </c>
      <c r="K157" t="s">
        <v>1664</v>
      </c>
      <c r="L157" s="90">
        <v>18660</v>
      </c>
      <c r="M157" t="s">
        <v>1436</v>
      </c>
      <c r="N157" t="s">
        <v>1449</v>
      </c>
    </row>
    <row r="158" spans="1:14" x14ac:dyDescent="0.25">
      <c r="A158" t="s">
        <v>1497</v>
      </c>
      <c r="B158" s="89">
        <v>17136</v>
      </c>
      <c r="C158" t="s">
        <v>1449</v>
      </c>
      <c r="D158" t="s">
        <v>3</v>
      </c>
      <c r="E158">
        <v>28</v>
      </c>
      <c r="F158">
        <v>6</v>
      </c>
      <c r="H158" t="s">
        <v>1436</v>
      </c>
      <c r="I158" t="s">
        <v>1485</v>
      </c>
      <c r="J158" t="s">
        <v>1484</v>
      </c>
      <c r="K158" t="s">
        <v>1664</v>
      </c>
      <c r="L158" s="90">
        <v>18960</v>
      </c>
      <c r="M158" t="s">
        <v>1449</v>
      </c>
      <c r="N158" t="s">
        <v>1436</v>
      </c>
    </row>
    <row r="159" spans="1:14" x14ac:dyDescent="0.25">
      <c r="A159" t="s">
        <v>1497</v>
      </c>
      <c r="B159" s="89">
        <v>17136</v>
      </c>
      <c r="C159" t="s">
        <v>1436</v>
      </c>
      <c r="D159" t="s">
        <v>4</v>
      </c>
      <c r="E159">
        <v>6</v>
      </c>
      <c r="F159">
        <v>28</v>
      </c>
      <c r="H159" t="s">
        <v>1449</v>
      </c>
      <c r="I159" t="s">
        <v>1485</v>
      </c>
      <c r="J159" t="s">
        <v>1484</v>
      </c>
      <c r="K159" t="s">
        <v>1664</v>
      </c>
      <c r="L159" s="90">
        <v>18960</v>
      </c>
      <c r="M159" t="s">
        <v>1436</v>
      </c>
      <c r="N159" t="s">
        <v>1449</v>
      </c>
    </row>
    <row r="160" spans="1:14" x14ac:dyDescent="0.25">
      <c r="A160" t="s">
        <v>1498</v>
      </c>
      <c r="B160" s="89">
        <v>16772</v>
      </c>
      <c r="C160" t="s">
        <v>1449</v>
      </c>
      <c r="D160" t="s">
        <v>3</v>
      </c>
      <c r="E160">
        <v>35</v>
      </c>
      <c r="F160">
        <v>0</v>
      </c>
      <c r="H160" t="s">
        <v>1436</v>
      </c>
      <c r="I160" t="s">
        <v>1485</v>
      </c>
      <c r="J160" t="s">
        <v>1484</v>
      </c>
      <c r="K160" t="s">
        <v>1664</v>
      </c>
      <c r="L160" s="90">
        <v>18660</v>
      </c>
      <c r="M160" t="s">
        <v>1449</v>
      </c>
      <c r="N160" t="s">
        <v>1436</v>
      </c>
    </row>
    <row r="161" spans="1:14" x14ac:dyDescent="0.25">
      <c r="A161" t="s">
        <v>1498</v>
      </c>
      <c r="B161" s="89">
        <v>16772</v>
      </c>
      <c r="C161" t="s">
        <v>1436</v>
      </c>
      <c r="D161" t="s">
        <v>4</v>
      </c>
      <c r="E161">
        <v>0</v>
      </c>
      <c r="F161">
        <v>35</v>
      </c>
      <c r="H161" t="s">
        <v>1449</v>
      </c>
      <c r="I161" t="s">
        <v>1485</v>
      </c>
      <c r="J161" t="s">
        <v>1484</v>
      </c>
      <c r="K161" t="s">
        <v>1664</v>
      </c>
      <c r="L161" s="90">
        <v>18660</v>
      </c>
      <c r="M161" t="s">
        <v>1436</v>
      </c>
      <c r="N161" t="s">
        <v>1449</v>
      </c>
    </row>
    <row r="162" spans="1:14" x14ac:dyDescent="0.25">
      <c r="A162" t="s">
        <v>1614</v>
      </c>
      <c r="B162" s="89">
        <v>16401</v>
      </c>
      <c r="C162" t="s">
        <v>1612</v>
      </c>
      <c r="D162" t="s">
        <v>3</v>
      </c>
      <c r="E162">
        <v>7</v>
      </c>
      <c r="F162">
        <v>6</v>
      </c>
      <c r="H162" t="s">
        <v>1487</v>
      </c>
      <c r="I162" t="s">
        <v>1613</v>
      </c>
      <c r="J162" t="s">
        <v>1503</v>
      </c>
      <c r="K162" t="s">
        <v>1664</v>
      </c>
      <c r="L162" s="90">
        <v>3871</v>
      </c>
      <c r="M162" t="s">
        <v>1612</v>
      </c>
      <c r="N162" t="s">
        <v>1454</v>
      </c>
    </row>
    <row r="163" spans="1:14" x14ac:dyDescent="0.25">
      <c r="A163" t="s">
        <v>1614</v>
      </c>
      <c r="B163" s="89">
        <v>16401</v>
      </c>
      <c r="C163" t="s">
        <v>1487</v>
      </c>
      <c r="D163" t="s">
        <v>4</v>
      </c>
      <c r="E163">
        <v>6</v>
      </c>
      <c r="F163">
        <v>7</v>
      </c>
      <c r="H163" t="s">
        <v>1612</v>
      </c>
      <c r="I163" t="s">
        <v>1613</v>
      </c>
      <c r="J163" t="s">
        <v>1503</v>
      </c>
      <c r="K163" t="s">
        <v>1664</v>
      </c>
      <c r="L163" s="90">
        <v>3871</v>
      </c>
      <c r="M163" t="s">
        <v>1454</v>
      </c>
      <c r="N163" t="s">
        <v>1612</v>
      </c>
    </row>
    <row r="164" spans="1:14" x14ac:dyDescent="0.25">
      <c r="A164" t="s">
        <v>1488</v>
      </c>
      <c r="B164" s="89">
        <v>16037</v>
      </c>
      <c r="C164" t="s">
        <v>1487</v>
      </c>
      <c r="D164" t="s">
        <v>3</v>
      </c>
      <c r="E164">
        <v>23</v>
      </c>
      <c r="F164">
        <v>14</v>
      </c>
      <c r="H164" t="s">
        <v>1483</v>
      </c>
      <c r="I164" t="s">
        <v>1485</v>
      </c>
      <c r="J164" t="s">
        <v>1484</v>
      </c>
      <c r="K164" t="s">
        <v>1664</v>
      </c>
      <c r="L164" s="90">
        <v>16423</v>
      </c>
      <c r="M164" t="s">
        <v>1455</v>
      </c>
      <c r="N164" t="s">
        <v>1483</v>
      </c>
    </row>
    <row r="165" spans="1:14" x14ac:dyDescent="0.25">
      <c r="A165" t="s">
        <v>1488</v>
      </c>
      <c r="B165" s="89">
        <v>16037</v>
      </c>
      <c r="C165" t="s">
        <v>1483</v>
      </c>
      <c r="D165" t="s">
        <v>4</v>
      </c>
      <c r="E165">
        <v>14</v>
      </c>
      <c r="F165">
        <v>23</v>
      </c>
      <c r="H165" t="s">
        <v>1487</v>
      </c>
      <c r="I165" t="s">
        <v>1485</v>
      </c>
      <c r="J165" t="s">
        <v>1484</v>
      </c>
      <c r="K165" t="s">
        <v>1664</v>
      </c>
      <c r="L165" s="90">
        <v>16423</v>
      </c>
      <c r="M165" t="s">
        <v>1483</v>
      </c>
      <c r="N165" t="s">
        <v>1455</v>
      </c>
    </row>
    <row r="166" spans="1:14" x14ac:dyDescent="0.25">
      <c r="A166" t="s">
        <v>1486</v>
      </c>
      <c r="B166" s="89">
        <v>15680</v>
      </c>
      <c r="C166" t="s">
        <v>1482</v>
      </c>
      <c r="D166" t="s">
        <v>3</v>
      </c>
      <c r="E166">
        <v>8</v>
      </c>
      <c r="F166">
        <v>5</v>
      </c>
      <c r="H166" t="s">
        <v>1483</v>
      </c>
      <c r="I166" t="s">
        <v>1485</v>
      </c>
      <c r="J166" t="s">
        <v>1484</v>
      </c>
      <c r="K166" t="s">
        <v>1664</v>
      </c>
      <c r="L166" s="90">
        <v>12455</v>
      </c>
      <c r="M166" t="s">
        <v>1482</v>
      </c>
      <c r="N166" t="s">
        <v>1483</v>
      </c>
    </row>
    <row r="167" spans="1:14" x14ac:dyDescent="0.25">
      <c r="A167" t="s">
        <v>1486</v>
      </c>
      <c r="B167" s="89">
        <v>15680</v>
      </c>
      <c r="C167" t="s">
        <v>1483</v>
      </c>
      <c r="D167" t="s">
        <v>4</v>
      </c>
      <c r="E167">
        <v>5</v>
      </c>
      <c r="F167">
        <v>8</v>
      </c>
      <c r="H167" t="s">
        <v>1482</v>
      </c>
      <c r="I167" t="s">
        <v>1485</v>
      </c>
      <c r="J167" t="s">
        <v>1484</v>
      </c>
      <c r="K167" t="s">
        <v>1664</v>
      </c>
      <c r="L167" s="90">
        <v>12455</v>
      </c>
      <c r="M167" t="s">
        <v>1483</v>
      </c>
      <c r="N167" t="s">
        <v>1482</v>
      </c>
    </row>
    <row r="168" spans="1:14" x14ac:dyDescent="0.25">
      <c r="A168" t="s">
        <v>1566</v>
      </c>
      <c r="B168" s="89">
        <v>15309</v>
      </c>
      <c r="C168" t="s">
        <v>1436</v>
      </c>
      <c r="D168" t="s">
        <v>3</v>
      </c>
      <c r="E168">
        <v>18</v>
      </c>
      <c r="F168">
        <v>16</v>
      </c>
      <c r="H168" t="s">
        <v>1451</v>
      </c>
      <c r="I168" t="s">
        <v>1485</v>
      </c>
      <c r="J168" t="s">
        <v>1484</v>
      </c>
      <c r="K168" t="s">
        <v>1664</v>
      </c>
      <c r="L168" s="90">
        <v>19065</v>
      </c>
      <c r="M168" t="s">
        <v>1436</v>
      </c>
      <c r="N168" t="s">
        <v>1451</v>
      </c>
    </row>
    <row r="169" spans="1:14" x14ac:dyDescent="0.25">
      <c r="A169" t="s">
        <v>1566</v>
      </c>
      <c r="B169" s="89">
        <v>15309</v>
      </c>
      <c r="C169" t="s">
        <v>1451</v>
      </c>
      <c r="D169" t="s">
        <v>4</v>
      </c>
      <c r="E169">
        <v>16</v>
      </c>
      <c r="F169">
        <v>18</v>
      </c>
      <c r="H169" t="s">
        <v>1436</v>
      </c>
      <c r="I169" t="s">
        <v>1485</v>
      </c>
      <c r="J169" t="s">
        <v>1484</v>
      </c>
      <c r="K169" t="s">
        <v>1664</v>
      </c>
      <c r="L169" s="90">
        <v>19065</v>
      </c>
      <c r="M169" t="s">
        <v>1451</v>
      </c>
      <c r="N169" t="s">
        <v>1436</v>
      </c>
    </row>
    <row r="170" spans="1:14" x14ac:dyDescent="0.25">
      <c r="A170" t="s">
        <v>1531</v>
      </c>
      <c r="B170" s="89">
        <v>14952</v>
      </c>
      <c r="C170" t="s">
        <v>1451</v>
      </c>
      <c r="D170" t="s">
        <v>3</v>
      </c>
      <c r="E170">
        <v>20</v>
      </c>
      <c r="F170">
        <v>7</v>
      </c>
      <c r="G170" t="s">
        <v>1647</v>
      </c>
      <c r="H170" t="s">
        <v>1440</v>
      </c>
      <c r="I170" t="s">
        <v>1480</v>
      </c>
      <c r="J170" t="s">
        <v>1479</v>
      </c>
      <c r="K170" t="s">
        <v>1664</v>
      </c>
      <c r="L170" s="90">
        <v>1700</v>
      </c>
      <c r="M170" t="s">
        <v>1451</v>
      </c>
      <c r="N170" t="s">
        <v>1440</v>
      </c>
    </row>
    <row r="171" spans="1:14" x14ac:dyDescent="0.25">
      <c r="A171" t="s">
        <v>1531</v>
      </c>
      <c r="B171" s="89">
        <v>14952</v>
      </c>
      <c r="C171" t="s">
        <v>1440</v>
      </c>
      <c r="D171" t="s">
        <v>4</v>
      </c>
      <c r="E171">
        <v>7</v>
      </c>
      <c r="F171">
        <v>20</v>
      </c>
      <c r="H171" t="s">
        <v>1451</v>
      </c>
      <c r="I171" t="s">
        <v>1480</v>
      </c>
      <c r="J171" t="s">
        <v>1479</v>
      </c>
      <c r="K171" t="s">
        <v>1664</v>
      </c>
      <c r="L171" s="90">
        <v>1700</v>
      </c>
      <c r="M171" t="s">
        <v>1440</v>
      </c>
      <c r="N171" t="s">
        <v>1451</v>
      </c>
    </row>
    <row r="172" spans="1:14" x14ac:dyDescent="0.25">
      <c r="A172" t="s">
        <v>1567</v>
      </c>
      <c r="B172" s="89">
        <v>14588</v>
      </c>
      <c r="C172" t="s">
        <v>1436</v>
      </c>
      <c r="D172" t="s">
        <v>3</v>
      </c>
      <c r="E172">
        <v>8</v>
      </c>
      <c r="F172">
        <v>7</v>
      </c>
      <c r="H172" t="s">
        <v>1451</v>
      </c>
      <c r="I172" t="s">
        <v>1480</v>
      </c>
      <c r="J172" t="s">
        <v>1479</v>
      </c>
      <c r="K172" t="s">
        <v>1664</v>
      </c>
      <c r="L172" s="90">
        <v>11738</v>
      </c>
      <c r="M172" t="s">
        <v>1436</v>
      </c>
      <c r="N172" t="s">
        <v>1451</v>
      </c>
    </row>
    <row r="173" spans="1:14" x14ac:dyDescent="0.25">
      <c r="A173" t="s">
        <v>1567</v>
      </c>
      <c r="B173" s="89">
        <v>14588</v>
      </c>
      <c r="C173" t="s">
        <v>1451</v>
      </c>
      <c r="D173" t="s">
        <v>4</v>
      </c>
      <c r="E173">
        <v>7</v>
      </c>
      <c r="F173">
        <v>8</v>
      </c>
      <c r="H173" t="s">
        <v>1436</v>
      </c>
      <c r="I173" t="s">
        <v>1480</v>
      </c>
      <c r="J173" t="s">
        <v>1479</v>
      </c>
      <c r="K173" t="s">
        <v>1664</v>
      </c>
      <c r="L173" s="90">
        <v>11738</v>
      </c>
      <c r="M173" t="s">
        <v>1451</v>
      </c>
      <c r="N173" t="s">
        <v>1436</v>
      </c>
    </row>
    <row r="174" spans="1:14" x14ac:dyDescent="0.25">
      <c r="A174" t="s">
        <v>1499</v>
      </c>
      <c r="B174" s="89">
        <v>14224</v>
      </c>
      <c r="C174" t="s">
        <v>1449</v>
      </c>
      <c r="D174" t="s">
        <v>3</v>
      </c>
      <c r="E174">
        <v>30</v>
      </c>
      <c r="F174">
        <v>7</v>
      </c>
      <c r="H174" t="s">
        <v>1436</v>
      </c>
      <c r="I174" t="s">
        <v>1485</v>
      </c>
      <c r="J174" t="s">
        <v>1484</v>
      </c>
      <c r="K174" t="s">
        <v>1664</v>
      </c>
      <c r="L174" s="90">
        <v>18778</v>
      </c>
      <c r="M174" t="s">
        <v>1449</v>
      </c>
      <c r="N174" t="s">
        <v>1436</v>
      </c>
    </row>
    <row r="175" spans="1:14" x14ac:dyDescent="0.25">
      <c r="A175" t="s">
        <v>1499</v>
      </c>
      <c r="B175" s="89">
        <v>14224</v>
      </c>
      <c r="C175" t="s">
        <v>1436</v>
      </c>
      <c r="D175" t="s">
        <v>4</v>
      </c>
      <c r="E175">
        <v>7</v>
      </c>
      <c r="F175">
        <v>30</v>
      </c>
      <c r="H175" t="s">
        <v>1449</v>
      </c>
      <c r="I175" t="s">
        <v>1485</v>
      </c>
      <c r="J175" t="s">
        <v>1484</v>
      </c>
      <c r="K175" t="s">
        <v>1664</v>
      </c>
      <c r="L175" s="90">
        <v>18778</v>
      </c>
      <c r="M175" t="s">
        <v>1436</v>
      </c>
      <c r="N175" t="s">
        <v>1449</v>
      </c>
    </row>
    <row r="176" spans="1:14" x14ac:dyDescent="0.25">
      <c r="A176" t="s">
        <v>1500</v>
      </c>
      <c r="B176" s="89">
        <v>13860</v>
      </c>
      <c r="C176" t="s">
        <v>1449</v>
      </c>
      <c r="D176" t="s">
        <v>3</v>
      </c>
      <c r="E176">
        <v>4</v>
      </c>
      <c r="F176">
        <v>3</v>
      </c>
      <c r="H176" t="s">
        <v>1436</v>
      </c>
      <c r="I176" t="s">
        <v>1485</v>
      </c>
      <c r="J176" t="s">
        <v>1484</v>
      </c>
      <c r="K176" t="s">
        <v>1664</v>
      </c>
      <c r="L176" s="90">
        <v>11522</v>
      </c>
      <c r="M176" t="s">
        <v>1449</v>
      </c>
      <c r="N176" t="s">
        <v>1436</v>
      </c>
    </row>
    <row r="177" spans="1:14" x14ac:dyDescent="0.25">
      <c r="A177" t="s">
        <v>1500</v>
      </c>
      <c r="B177" s="89">
        <v>13860</v>
      </c>
      <c r="C177" t="s">
        <v>1436</v>
      </c>
      <c r="D177" t="s">
        <v>4</v>
      </c>
      <c r="E177">
        <v>3</v>
      </c>
      <c r="F177">
        <v>4</v>
      </c>
      <c r="H177" t="s">
        <v>1449</v>
      </c>
      <c r="I177" t="s">
        <v>1485</v>
      </c>
      <c r="J177" t="s">
        <v>1484</v>
      </c>
      <c r="K177" t="s">
        <v>1664</v>
      </c>
      <c r="L177" s="90">
        <v>11522</v>
      </c>
      <c r="M177" t="s">
        <v>1436</v>
      </c>
      <c r="N177" t="s">
        <v>1449</v>
      </c>
    </row>
    <row r="178" spans="1:14" x14ac:dyDescent="0.25">
      <c r="A178" t="s">
        <v>1569</v>
      </c>
      <c r="B178" s="89">
        <v>13489</v>
      </c>
      <c r="C178" t="s">
        <v>1458</v>
      </c>
      <c r="D178" t="s">
        <v>3</v>
      </c>
      <c r="E178">
        <v>26</v>
      </c>
      <c r="F178">
        <v>20</v>
      </c>
      <c r="H178" t="s">
        <v>1451</v>
      </c>
      <c r="I178" t="s">
        <v>1485</v>
      </c>
      <c r="J178" t="s">
        <v>1484</v>
      </c>
      <c r="K178" t="s">
        <v>1664</v>
      </c>
      <c r="L178" s="90">
        <v>5883</v>
      </c>
      <c r="M178" t="s">
        <v>1458</v>
      </c>
      <c r="N178" t="s">
        <v>1451</v>
      </c>
    </row>
    <row r="179" spans="1:14" x14ac:dyDescent="0.25">
      <c r="A179" t="s">
        <v>1569</v>
      </c>
      <c r="B179" s="89">
        <v>13489</v>
      </c>
      <c r="C179" t="s">
        <v>1451</v>
      </c>
      <c r="D179" t="s">
        <v>4</v>
      </c>
      <c r="E179">
        <v>20</v>
      </c>
      <c r="F179">
        <v>26</v>
      </c>
      <c r="H179" t="s">
        <v>1458</v>
      </c>
      <c r="I179" t="s">
        <v>1485</v>
      </c>
      <c r="J179" t="s">
        <v>1484</v>
      </c>
      <c r="K179" t="s">
        <v>1664</v>
      </c>
      <c r="L179" s="90">
        <v>5883</v>
      </c>
      <c r="M179" t="s">
        <v>1451</v>
      </c>
      <c r="N179" t="s">
        <v>1458</v>
      </c>
    </row>
    <row r="180" spans="1:14" x14ac:dyDescent="0.25">
      <c r="A180" t="s">
        <v>1594</v>
      </c>
      <c r="B180" s="89">
        <v>13125</v>
      </c>
      <c r="C180" t="s">
        <v>1593</v>
      </c>
      <c r="D180" t="s">
        <v>3</v>
      </c>
      <c r="E180">
        <v>18</v>
      </c>
      <c r="F180">
        <v>12</v>
      </c>
      <c r="H180" t="s">
        <v>1448</v>
      </c>
      <c r="I180" t="s">
        <v>1527</v>
      </c>
      <c r="J180" t="s">
        <v>1503</v>
      </c>
      <c r="K180" t="s">
        <v>1664</v>
      </c>
      <c r="L180" s="90">
        <v>6405</v>
      </c>
      <c r="M180" t="s">
        <v>1436</v>
      </c>
      <c r="N180" t="s">
        <v>1448</v>
      </c>
    </row>
    <row r="181" spans="1:14" x14ac:dyDescent="0.25">
      <c r="A181" t="s">
        <v>1594</v>
      </c>
      <c r="B181" s="89">
        <v>13125</v>
      </c>
      <c r="C181" t="s">
        <v>1448</v>
      </c>
      <c r="D181" t="s">
        <v>4</v>
      </c>
      <c r="E181">
        <v>12</v>
      </c>
      <c r="F181">
        <v>18</v>
      </c>
      <c r="H181" t="s">
        <v>1593</v>
      </c>
      <c r="I181" t="s">
        <v>1527</v>
      </c>
      <c r="J181" t="s">
        <v>1503</v>
      </c>
      <c r="K181" t="s">
        <v>1664</v>
      </c>
      <c r="L181" s="90">
        <v>6405</v>
      </c>
      <c r="M181" t="s">
        <v>1448</v>
      </c>
      <c r="N181" t="s">
        <v>1436</v>
      </c>
    </row>
    <row r="182" spans="1:14" x14ac:dyDescent="0.25">
      <c r="A182" t="s">
        <v>1559</v>
      </c>
      <c r="B182" s="89">
        <v>12747</v>
      </c>
      <c r="C182" t="s">
        <v>1458</v>
      </c>
      <c r="D182" t="s">
        <v>3</v>
      </c>
      <c r="E182">
        <v>20</v>
      </c>
      <c r="F182">
        <v>12</v>
      </c>
      <c r="H182" t="s">
        <v>1444</v>
      </c>
      <c r="I182" t="s">
        <v>1485</v>
      </c>
      <c r="J182" t="s">
        <v>1484</v>
      </c>
      <c r="K182" t="s">
        <v>1664</v>
      </c>
      <c r="L182" s="90">
        <v>8900</v>
      </c>
      <c r="M182" t="s">
        <v>1458</v>
      </c>
      <c r="N182" t="s">
        <v>1442</v>
      </c>
    </row>
    <row r="183" spans="1:14" x14ac:dyDescent="0.25">
      <c r="A183" t="s">
        <v>1559</v>
      </c>
      <c r="B183" s="89">
        <v>12747</v>
      </c>
      <c r="C183" t="s">
        <v>1444</v>
      </c>
      <c r="D183" t="s">
        <v>4</v>
      </c>
      <c r="E183">
        <v>12</v>
      </c>
      <c r="F183">
        <v>20</v>
      </c>
      <c r="H183" t="s">
        <v>1458</v>
      </c>
      <c r="I183" t="s">
        <v>1485</v>
      </c>
      <c r="J183" t="s">
        <v>1484</v>
      </c>
      <c r="K183" t="s">
        <v>1664</v>
      </c>
      <c r="L183" s="90">
        <v>8900</v>
      </c>
      <c r="M183" t="s">
        <v>1442</v>
      </c>
      <c r="N183" t="s">
        <v>1458</v>
      </c>
    </row>
    <row r="184" spans="1:14" x14ac:dyDescent="0.25">
      <c r="A184" t="s">
        <v>1555</v>
      </c>
      <c r="B184" s="89">
        <v>12397</v>
      </c>
      <c r="C184" t="s">
        <v>1449</v>
      </c>
      <c r="D184" t="s">
        <v>3</v>
      </c>
      <c r="E184">
        <v>4</v>
      </c>
      <c r="F184">
        <v>3</v>
      </c>
      <c r="H184" t="s">
        <v>1458</v>
      </c>
      <c r="I184" t="s">
        <v>1554</v>
      </c>
      <c r="J184" t="s">
        <v>1553</v>
      </c>
      <c r="K184" t="s">
        <v>1664</v>
      </c>
      <c r="L184" s="90">
        <v>2751</v>
      </c>
      <c r="M184" t="s">
        <v>1449</v>
      </c>
      <c r="N184" t="s">
        <v>1458</v>
      </c>
    </row>
    <row r="185" spans="1:14" x14ac:dyDescent="0.25">
      <c r="A185" t="s">
        <v>1555</v>
      </c>
      <c r="B185" s="89">
        <v>12397</v>
      </c>
      <c r="C185" t="s">
        <v>1458</v>
      </c>
      <c r="D185" t="s">
        <v>4</v>
      </c>
      <c r="E185">
        <v>3</v>
      </c>
      <c r="F185">
        <v>4</v>
      </c>
      <c r="H185" t="s">
        <v>1449</v>
      </c>
      <c r="I185" t="s">
        <v>1554</v>
      </c>
      <c r="J185" t="s">
        <v>1553</v>
      </c>
      <c r="K185" t="s">
        <v>1664</v>
      </c>
      <c r="L185" s="90">
        <v>2751</v>
      </c>
      <c r="M185" t="s">
        <v>1458</v>
      </c>
      <c r="N185" t="s">
        <v>1449</v>
      </c>
    </row>
    <row r="186" spans="1:14" x14ac:dyDescent="0.25">
      <c r="A186" t="s">
        <v>1563</v>
      </c>
      <c r="B186" s="89">
        <v>12026</v>
      </c>
      <c r="C186" t="s">
        <v>1448</v>
      </c>
      <c r="D186" t="s">
        <v>3</v>
      </c>
      <c r="E186">
        <v>25</v>
      </c>
      <c r="F186">
        <v>6</v>
      </c>
      <c r="H186" t="s">
        <v>1444</v>
      </c>
      <c r="I186" t="s">
        <v>1527</v>
      </c>
      <c r="J186" t="s">
        <v>1503</v>
      </c>
      <c r="K186" t="s">
        <v>1664</v>
      </c>
      <c r="L186" s="90">
        <v>4806</v>
      </c>
      <c r="M186" t="s">
        <v>1448</v>
      </c>
      <c r="N186" t="s">
        <v>1442</v>
      </c>
    </row>
    <row r="187" spans="1:14" x14ac:dyDescent="0.25">
      <c r="A187" t="s">
        <v>1563</v>
      </c>
      <c r="B187" s="89">
        <v>12026</v>
      </c>
      <c r="C187" t="s">
        <v>1444</v>
      </c>
      <c r="D187" t="s">
        <v>4</v>
      </c>
      <c r="E187">
        <v>6</v>
      </c>
      <c r="F187">
        <v>25</v>
      </c>
      <c r="H187" t="s">
        <v>1448</v>
      </c>
      <c r="I187" t="s">
        <v>1527</v>
      </c>
      <c r="J187" t="s">
        <v>1503</v>
      </c>
      <c r="K187" t="s">
        <v>1664</v>
      </c>
      <c r="L187" s="90">
        <v>4806</v>
      </c>
      <c r="M187" t="s">
        <v>1442</v>
      </c>
      <c r="N187" t="s">
        <v>1448</v>
      </c>
    </row>
    <row r="188" spans="1:14" x14ac:dyDescent="0.25">
      <c r="A188" t="s">
        <v>1562</v>
      </c>
      <c r="B188" s="89">
        <v>11662</v>
      </c>
      <c r="C188" t="s">
        <v>1560</v>
      </c>
      <c r="D188" t="s">
        <v>3</v>
      </c>
      <c r="E188">
        <v>22</v>
      </c>
      <c r="F188">
        <v>0</v>
      </c>
      <c r="H188" t="s">
        <v>1444</v>
      </c>
      <c r="I188" t="s">
        <v>1561</v>
      </c>
      <c r="J188" t="s">
        <v>1513</v>
      </c>
      <c r="K188" t="s">
        <v>1667</v>
      </c>
      <c r="L188" s="90">
        <v>5112</v>
      </c>
      <c r="M188" t="s">
        <v>1560</v>
      </c>
      <c r="N188" t="s">
        <v>1442</v>
      </c>
    </row>
    <row r="189" spans="1:14" x14ac:dyDescent="0.25">
      <c r="A189" t="s">
        <v>1562</v>
      </c>
      <c r="B189" s="89">
        <v>11662</v>
      </c>
      <c r="C189" t="s">
        <v>1444</v>
      </c>
      <c r="D189" t="s">
        <v>4</v>
      </c>
      <c r="E189">
        <v>0</v>
      </c>
      <c r="F189">
        <v>22</v>
      </c>
      <c r="H189" t="s">
        <v>1560</v>
      </c>
      <c r="I189" t="s">
        <v>1561</v>
      </c>
      <c r="J189" t="s">
        <v>1513</v>
      </c>
      <c r="K189" t="s">
        <v>1667</v>
      </c>
      <c r="L189" s="90">
        <v>5112</v>
      </c>
      <c r="M189" t="s">
        <v>1442</v>
      </c>
      <c r="N189" t="s">
        <v>1560</v>
      </c>
    </row>
    <row r="190" spans="1:14" x14ac:dyDescent="0.25">
      <c r="A190" t="s">
        <v>1558</v>
      </c>
      <c r="B190" s="89">
        <v>11298</v>
      </c>
      <c r="C190" t="s">
        <v>1440</v>
      </c>
      <c r="D190" t="s">
        <v>3</v>
      </c>
      <c r="E190">
        <v>11</v>
      </c>
      <c r="F190">
        <v>6</v>
      </c>
      <c r="H190" t="s">
        <v>1444</v>
      </c>
      <c r="I190" t="s">
        <v>1485</v>
      </c>
      <c r="J190" t="s">
        <v>1484</v>
      </c>
      <c r="K190" t="s">
        <v>1664</v>
      </c>
      <c r="L190" s="90">
        <v>3914</v>
      </c>
      <c r="M190" t="s">
        <v>1440</v>
      </c>
      <c r="N190" t="s">
        <v>1442</v>
      </c>
    </row>
    <row r="191" spans="1:14" x14ac:dyDescent="0.25">
      <c r="A191" t="s">
        <v>1558</v>
      </c>
      <c r="B191" s="89">
        <v>11298</v>
      </c>
      <c r="C191" t="s">
        <v>1444</v>
      </c>
      <c r="D191" t="s">
        <v>4</v>
      </c>
      <c r="E191">
        <v>6</v>
      </c>
      <c r="F191">
        <v>11</v>
      </c>
      <c r="H191" t="s">
        <v>1440</v>
      </c>
      <c r="I191" t="s">
        <v>1485</v>
      </c>
      <c r="J191" t="s">
        <v>1484</v>
      </c>
      <c r="K191" t="s">
        <v>1664</v>
      </c>
      <c r="L191" s="90">
        <v>3914</v>
      </c>
      <c r="M191" t="s">
        <v>1442</v>
      </c>
      <c r="N191" t="s">
        <v>1440</v>
      </c>
    </row>
    <row r="192" spans="1:14" x14ac:dyDescent="0.25">
      <c r="A192" t="s">
        <v>1564</v>
      </c>
      <c r="B192" s="89">
        <v>10927</v>
      </c>
      <c r="C192" t="s">
        <v>1448</v>
      </c>
      <c r="D192" t="s">
        <v>3</v>
      </c>
      <c r="E192">
        <v>14</v>
      </c>
      <c r="F192">
        <v>3</v>
      </c>
      <c r="H192" t="s">
        <v>1444</v>
      </c>
      <c r="I192" t="s">
        <v>1527</v>
      </c>
      <c r="J192" t="s">
        <v>1503</v>
      </c>
      <c r="K192" t="s">
        <v>1664</v>
      </c>
      <c r="L192" s="90">
        <v>1906</v>
      </c>
      <c r="M192" t="s">
        <v>1448</v>
      </c>
      <c r="N192" t="s">
        <v>1442</v>
      </c>
    </row>
    <row r="193" spans="1:14" x14ac:dyDescent="0.25">
      <c r="A193" t="s">
        <v>1564</v>
      </c>
      <c r="B193" s="89">
        <v>10927</v>
      </c>
      <c r="C193" t="s">
        <v>1444</v>
      </c>
      <c r="D193" t="s">
        <v>4</v>
      </c>
      <c r="E193">
        <v>3</v>
      </c>
      <c r="F193">
        <v>14</v>
      </c>
      <c r="H193" t="s">
        <v>1448</v>
      </c>
      <c r="I193" t="s">
        <v>1527</v>
      </c>
      <c r="J193" t="s">
        <v>1503</v>
      </c>
      <c r="K193" t="s">
        <v>1664</v>
      </c>
      <c r="L193" s="90">
        <v>1906</v>
      </c>
      <c r="M193" t="s">
        <v>1442</v>
      </c>
      <c r="N193" t="s">
        <v>1448</v>
      </c>
    </row>
    <row r="194" spans="1:14" x14ac:dyDescent="0.25">
      <c r="A194" t="s">
        <v>1565</v>
      </c>
      <c r="B194" s="89">
        <v>10563</v>
      </c>
      <c r="C194" t="s">
        <v>1448</v>
      </c>
      <c r="D194" t="s">
        <v>3</v>
      </c>
      <c r="E194">
        <v>30</v>
      </c>
      <c r="F194">
        <v>0</v>
      </c>
      <c r="H194" t="s">
        <v>1444</v>
      </c>
      <c r="I194" t="s">
        <v>1527</v>
      </c>
      <c r="J194" t="s">
        <v>1503</v>
      </c>
      <c r="K194" t="s">
        <v>1664</v>
      </c>
      <c r="L194" s="90">
        <v>4767</v>
      </c>
      <c r="M194" t="s">
        <v>1448</v>
      </c>
      <c r="N194" t="s">
        <v>1442</v>
      </c>
    </row>
    <row r="195" spans="1:14" x14ac:dyDescent="0.25">
      <c r="A195" t="s">
        <v>1565</v>
      </c>
      <c r="B195" s="89">
        <v>10563</v>
      </c>
      <c r="C195" t="s">
        <v>1444</v>
      </c>
      <c r="D195" t="s">
        <v>4</v>
      </c>
      <c r="E195">
        <v>0</v>
      </c>
      <c r="F195">
        <v>30</v>
      </c>
      <c r="H195" t="s">
        <v>1448</v>
      </c>
      <c r="I195" t="s">
        <v>1527</v>
      </c>
      <c r="J195" t="s">
        <v>1503</v>
      </c>
      <c r="K195" t="s">
        <v>1664</v>
      </c>
      <c r="L195" s="90">
        <v>4767</v>
      </c>
      <c r="M195" t="s">
        <v>1442</v>
      </c>
      <c r="N195" t="s">
        <v>1448</v>
      </c>
    </row>
    <row r="196" spans="1:14" x14ac:dyDescent="0.25">
      <c r="A196" t="s">
        <v>1596</v>
      </c>
      <c r="B196" s="89">
        <v>10192</v>
      </c>
      <c r="C196" t="s">
        <v>1440</v>
      </c>
      <c r="D196" t="s">
        <v>3</v>
      </c>
      <c r="E196">
        <v>9</v>
      </c>
      <c r="F196">
        <v>6</v>
      </c>
      <c r="H196" t="s">
        <v>1448</v>
      </c>
      <c r="I196" t="s">
        <v>1485</v>
      </c>
      <c r="J196" t="s">
        <v>1484</v>
      </c>
      <c r="K196" t="s">
        <v>1664</v>
      </c>
      <c r="L196" s="90">
        <v>13676</v>
      </c>
      <c r="M196" t="s">
        <v>1440</v>
      </c>
      <c r="N196" t="s">
        <v>1448</v>
      </c>
    </row>
    <row r="197" spans="1:14" x14ac:dyDescent="0.25">
      <c r="A197" t="s">
        <v>1596</v>
      </c>
      <c r="B197" s="89">
        <v>10192</v>
      </c>
      <c r="C197" t="s">
        <v>1448</v>
      </c>
      <c r="D197" t="s">
        <v>4</v>
      </c>
      <c r="E197">
        <v>6</v>
      </c>
      <c r="F197">
        <v>9</v>
      </c>
      <c r="H197" t="s">
        <v>1440</v>
      </c>
      <c r="I197" t="s">
        <v>1485</v>
      </c>
      <c r="J197" t="s">
        <v>1484</v>
      </c>
      <c r="K197" t="s">
        <v>1664</v>
      </c>
      <c r="L197" s="90">
        <v>13676</v>
      </c>
      <c r="M197" t="s">
        <v>1448</v>
      </c>
      <c r="N197" t="s">
        <v>1440</v>
      </c>
    </row>
    <row r="198" spans="1:14" x14ac:dyDescent="0.25">
      <c r="A198" t="s">
        <v>1521</v>
      </c>
      <c r="B198" s="89">
        <v>9835</v>
      </c>
      <c r="C198" t="s">
        <v>820</v>
      </c>
      <c r="D198" t="s">
        <v>3</v>
      </c>
      <c r="E198">
        <v>10</v>
      </c>
      <c r="F198">
        <v>7</v>
      </c>
      <c r="H198" t="s">
        <v>1519</v>
      </c>
      <c r="I198" t="s">
        <v>1485</v>
      </c>
      <c r="J198" t="s">
        <v>1484</v>
      </c>
      <c r="K198" t="s">
        <v>1664</v>
      </c>
      <c r="L198" s="90">
        <v>8276</v>
      </c>
      <c r="M198" t="s">
        <v>1451</v>
      </c>
      <c r="N198" t="s">
        <v>1519</v>
      </c>
    </row>
    <row r="199" spans="1:14" x14ac:dyDescent="0.25">
      <c r="A199" t="s">
        <v>1521</v>
      </c>
      <c r="B199" s="89">
        <v>9835</v>
      </c>
      <c r="C199" t="s">
        <v>1519</v>
      </c>
      <c r="D199" t="s">
        <v>4</v>
      </c>
      <c r="E199">
        <v>7</v>
      </c>
      <c r="F199">
        <v>10</v>
      </c>
      <c r="H199" t="s">
        <v>820</v>
      </c>
      <c r="I199" t="s">
        <v>1485</v>
      </c>
      <c r="J199" t="s">
        <v>1484</v>
      </c>
      <c r="K199" t="s">
        <v>1664</v>
      </c>
      <c r="L199" s="90">
        <v>8276</v>
      </c>
      <c r="M199" t="s">
        <v>1519</v>
      </c>
      <c r="N199" t="s">
        <v>1451</v>
      </c>
    </row>
    <row r="200" spans="1:14" x14ac:dyDescent="0.25">
      <c r="A200" t="s">
        <v>1481</v>
      </c>
      <c r="B200" s="89">
        <v>9471</v>
      </c>
      <c r="C200" t="s">
        <v>820</v>
      </c>
      <c r="D200" t="s">
        <v>3</v>
      </c>
      <c r="E200">
        <v>24</v>
      </c>
      <c r="F200">
        <v>1</v>
      </c>
      <c r="H200" t="s">
        <v>1478</v>
      </c>
      <c r="I200" t="s">
        <v>1480</v>
      </c>
      <c r="J200" t="s">
        <v>1479</v>
      </c>
      <c r="K200" t="s">
        <v>1664</v>
      </c>
      <c r="L200" s="90">
        <v>6900</v>
      </c>
      <c r="M200" t="s">
        <v>1451</v>
      </c>
      <c r="N200" t="s">
        <v>1478</v>
      </c>
    </row>
    <row r="201" spans="1:14" x14ac:dyDescent="0.25">
      <c r="A201" t="s">
        <v>1481</v>
      </c>
      <c r="B201" s="89">
        <v>9471</v>
      </c>
      <c r="C201" t="s">
        <v>1478</v>
      </c>
      <c r="D201" t="s">
        <v>4</v>
      </c>
      <c r="E201">
        <v>1</v>
      </c>
      <c r="F201">
        <v>24</v>
      </c>
      <c r="H201" t="s">
        <v>820</v>
      </c>
      <c r="I201" t="s">
        <v>1480</v>
      </c>
      <c r="J201" t="s">
        <v>1479</v>
      </c>
      <c r="K201" t="s">
        <v>1664</v>
      </c>
      <c r="L201" s="90">
        <v>6900</v>
      </c>
      <c r="M201" t="s">
        <v>1478</v>
      </c>
      <c r="N201" t="s">
        <v>1451</v>
      </c>
    </row>
    <row r="202" spans="1:14" x14ac:dyDescent="0.25">
      <c r="A202" t="s">
        <v>1530</v>
      </c>
      <c r="B202" s="89">
        <v>9100</v>
      </c>
      <c r="C202" t="s">
        <v>1529</v>
      </c>
      <c r="D202" t="s">
        <v>3</v>
      </c>
      <c r="E202">
        <v>11</v>
      </c>
      <c r="F202">
        <v>3</v>
      </c>
      <c r="H202" t="s">
        <v>1440</v>
      </c>
      <c r="I202" t="s">
        <v>1485</v>
      </c>
      <c r="J202" t="s">
        <v>1484</v>
      </c>
      <c r="K202" t="s">
        <v>1664</v>
      </c>
      <c r="L202" s="90">
        <v>5978</v>
      </c>
      <c r="M202" t="s">
        <v>1529</v>
      </c>
      <c r="N202" t="s">
        <v>1440</v>
      </c>
    </row>
    <row r="203" spans="1:14" x14ac:dyDescent="0.25">
      <c r="A203" t="s">
        <v>1530</v>
      </c>
      <c r="B203" s="89">
        <v>9100</v>
      </c>
      <c r="C203" t="s">
        <v>1440</v>
      </c>
      <c r="D203" t="s">
        <v>4</v>
      </c>
      <c r="E203">
        <v>3</v>
      </c>
      <c r="F203">
        <v>11</v>
      </c>
      <c r="H203" t="s">
        <v>1529</v>
      </c>
      <c r="I203" t="s">
        <v>1485</v>
      </c>
      <c r="J203" t="s">
        <v>1484</v>
      </c>
      <c r="K203" t="s">
        <v>1664</v>
      </c>
      <c r="L203" s="90">
        <v>5978</v>
      </c>
      <c r="M203" t="s">
        <v>1440</v>
      </c>
      <c r="N203" t="s">
        <v>1529</v>
      </c>
    </row>
    <row r="204" spans="1:14" x14ac:dyDescent="0.25">
      <c r="A204" t="s">
        <v>1557</v>
      </c>
      <c r="B204" s="89">
        <v>8736</v>
      </c>
      <c r="C204" t="s">
        <v>1529</v>
      </c>
      <c r="D204" t="s">
        <v>3</v>
      </c>
      <c r="E204">
        <v>54</v>
      </c>
      <c r="F204">
        <v>0</v>
      </c>
      <c r="H204" t="s">
        <v>1556</v>
      </c>
      <c r="I204" t="s">
        <v>1485</v>
      </c>
      <c r="J204" t="s">
        <v>1484</v>
      </c>
      <c r="K204" t="s">
        <v>1664</v>
      </c>
      <c r="L204" s="90">
        <v>8629</v>
      </c>
      <c r="M204" t="s">
        <v>1529</v>
      </c>
      <c r="N204" t="s">
        <v>1442</v>
      </c>
    </row>
    <row r="205" spans="1:14" x14ac:dyDescent="0.25">
      <c r="A205" t="s">
        <v>1557</v>
      </c>
      <c r="B205" s="89">
        <v>8736</v>
      </c>
      <c r="C205" t="s">
        <v>1556</v>
      </c>
      <c r="D205" t="s">
        <v>4</v>
      </c>
      <c r="E205">
        <v>0</v>
      </c>
      <c r="F205">
        <v>54</v>
      </c>
      <c r="H205" t="s">
        <v>1529</v>
      </c>
      <c r="I205" t="s">
        <v>1485</v>
      </c>
      <c r="J205" t="s">
        <v>1484</v>
      </c>
      <c r="K205" t="s">
        <v>1664</v>
      </c>
      <c r="L205" s="90">
        <v>8629</v>
      </c>
      <c r="M205" t="s">
        <v>1442</v>
      </c>
      <c r="N205" t="s">
        <v>1529</v>
      </c>
    </row>
    <row r="206" spans="1:14" x14ac:dyDescent="0.25">
      <c r="A206" t="s">
        <v>1627</v>
      </c>
      <c r="B206" s="89">
        <v>8372</v>
      </c>
      <c r="C206" t="s">
        <v>1529</v>
      </c>
      <c r="D206" t="s">
        <v>3</v>
      </c>
      <c r="E206">
        <v>13</v>
      </c>
      <c r="F206">
        <v>1</v>
      </c>
      <c r="H206" t="s">
        <v>1455</v>
      </c>
      <c r="I206" t="s">
        <v>1626</v>
      </c>
      <c r="J206" t="s">
        <v>1625</v>
      </c>
      <c r="K206" t="s">
        <v>1664</v>
      </c>
      <c r="L206" s="90">
        <v>4700</v>
      </c>
      <c r="M206" t="s">
        <v>1529</v>
      </c>
      <c r="N206" t="s">
        <v>1455</v>
      </c>
    </row>
    <row r="207" spans="1:14" x14ac:dyDescent="0.25">
      <c r="A207" t="s">
        <v>1627</v>
      </c>
      <c r="B207" s="89">
        <v>8372</v>
      </c>
      <c r="C207" t="s">
        <v>1455</v>
      </c>
      <c r="D207" t="s">
        <v>4</v>
      </c>
      <c r="E207">
        <v>1</v>
      </c>
      <c r="F207">
        <v>13</v>
      </c>
      <c r="H207" t="s">
        <v>1529</v>
      </c>
      <c r="I207" t="s">
        <v>1626</v>
      </c>
      <c r="J207" t="s">
        <v>1625</v>
      </c>
      <c r="K207" t="s">
        <v>1664</v>
      </c>
      <c r="L207" s="90">
        <v>4700</v>
      </c>
      <c r="M207" t="s">
        <v>1455</v>
      </c>
      <c r="N207" t="s">
        <v>1529</v>
      </c>
    </row>
    <row r="208" spans="1:14" x14ac:dyDescent="0.25">
      <c r="A208" t="s">
        <v>1618</v>
      </c>
      <c r="B208" s="89">
        <v>8008</v>
      </c>
      <c r="C208" t="s">
        <v>1449</v>
      </c>
      <c r="D208" t="s">
        <v>3</v>
      </c>
      <c r="E208">
        <v>23</v>
      </c>
      <c r="F208">
        <v>0</v>
      </c>
      <c r="H208" t="s">
        <v>1456</v>
      </c>
      <c r="I208" t="s">
        <v>1485</v>
      </c>
      <c r="J208" t="s">
        <v>1484</v>
      </c>
      <c r="K208" t="s">
        <v>1664</v>
      </c>
      <c r="L208" s="90">
        <v>9558</v>
      </c>
      <c r="M208" t="s">
        <v>1449</v>
      </c>
      <c r="N208" t="s">
        <v>1456</v>
      </c>
    </row>
    <row r="209" spans="1:14" x14ac:dyDescent="0.25">
      <c r="A209" t="s">
        <v>1618</v>
      </c>
      <c r="B209" s="89">
        <v>8008</v>
      </c>
      <c r="C209" t="s">
        <v>1456</v>
      </c>
      <c r="D209" t="s">
        <v>4</v>
      </c>
      <c r="E209">
        <v>0</v>
      </c>
      <c r="F209">
        <v>23</v>
      </c>
      <c r="H209" t="s">
        <v>1449</v>
      </c>
      <c r="I209" t="s">
        <v>1485</v>
      </c>
      <c r="J209" t="s">
        <v>1484</v>
      </c>
      <c r="K209" t="s">
        <v>1664</v>
      </c>
      <c r="L209" s="90">
        <v>9558</v>
      </c>
      <c r="M209" t="s">
        <v>1456</v>
      </c>
      <c r="N209" t="s">
        <v>1449</v>
      </c>
    </row>
    <row r="210" spans="1:14" x14ac:dyDescent="0.25">
      <c r="A210" t="s">
        <v>1532</v>
      </c>
      <c r="B210" s="89">
        <v>7644</v>
      </c>
      <c r="C210" t="s">
        <v>1519</v>
      </c>
      <c r="D210" t="s">
        <v>3</v>
      </c>
      <c r="E210">
        <v>16</v>
      </c>
      <c r="F210">
        <v>3</v>
      </c>
      <c r="H210" t="s">
        <v>1449</v>
      </c>
      <c r="I210" t="s">
        <v>1485</v>
      </c>
      <c r="J210" t="s">
        <v>1484</v>
      </c>
      <c r="K210" t="s">
        <v>1664</v>
      </c>
      <c r="L210" s="90">
        <v>10088</v>
      </c>
      <c r="M210" t="s">
        <v>1519</v>
      </c>
      <c r="N210" t="s">
        <v>1449</v>
      </c>
    </row>
    <row r="211" spans="1:14" x14ac:dyDescent="0.25">
      <c r="A211" t="s">
        <v>1532</v>
      </c>
      <c r="B211" s="89">
        <v>7644</v>
      </c>
      <c r="C211" t="s">
        <v>1449</v>
      </c>
      <c r="D211" t="s">
        <v>4</v>
      </c>
      <c r="E211">
        <v>3</v>
      </c>
      <c r="F211">
        <v>16</v>
      </c>
      <c r="H211" t="s">
        <v>1519</v>
      </c>
      <c r="I211" t="s">
        <v>1485</v>
      </c>
      <c r="J211" t="s">
        <v>1484</v>
      </c>
      <c r="K211" t="s">
        <v>1664</v>
      </c>
      <c r="L211" s="90">
        <v>10088</v>
      </c>
      <c r="M211" t="s">
        <v>1449</v>
      </c>
      <c r="N211" t="s">
        <v>1519</v>
      </c>
    </row>
    <row r="212" spans="1:14" x14ac:dyDescent="0.25">
      <c r="A212" t="s">
        <v>1523</v>
      </c>
      <c r="B212" s="89">
        <v>5803</v>
      </c>
      <c r="C212" t="s">
        <v>1448</v>
      </c>
      <c r="D212" t="s">
        <v>3</v>
      </c>
      <c r="E212">
        <v>13</v>
      </c>
      <c r="F212">
        <v>7</v>
      </c>
      <c r="H212" t="s">
        <v>1522</v>
      </c>
      <c r="I212" t="s">
        <v>1485</v>
      </c>
      <c r="J212" t="s">
        <v>1484</v>
      </c>
      <c r="K212" t="s">
        <v>1664</v>
      </c>
      <c r="L212" s="90">
        <v>2808</v>
      </c>
      <c r="M212" t="s">
        <v>1448</v>
      </c>
      <c r="N212" t="s">
        <v>1522</v>
      </c>
    </row>
    <row r="213" spans="1:14" x14ac:dyDescent="0.25">
      <c r="A213" t="s">
        <v>1523</v>
      </c>
      <c r="B213" s="89">
        <v>5803</v>
      </c>
      <c r="C213" t="s">
        <v>1522</v>
      </c>
      <c r="D213" t="s">
        <v>4</v>
      </c>
      <c r="E213">
        <v>7</v>
      </c>
      <c r="F213">
        <v>13</v>
      </c>
      <c r="H213" t="s">
        <v>1448</v>
      </c>
      <c r="I213" t="s">
        <v>1485</v>
      </c>
      <c r="J213" t="s">
        <v>1484</v>
      </c>
      <c r="K213" t="s">
        <v>1664</v>
      </c>
      <c r="L213" s="90">
        <v>2808</v>
      </c>
      <c r="M213" t="s">
        <v>1522</v>
      </c>
      <c r="N213" t="s">
        <v>1448</v>
      </c>
    </row>
    <row r="214" spans="1:14" x14ac:dyDescent="0.25">
      <c r="A214" t="s">
        <v>1520</v>
      </c>
      <c r="B214" s="89">
        <v>5453</v>
      </c>
      <c r="C214" t="s">
        <v>1449</v>
      </c>
      <c r="D214" t="s">
        <v>3</v>
      </c>
      <c r="E214">
        <v>14</v>
      </c>
      <c r="F214">
        <v>2</v>
      </c>
      <c r="H214" t="s">
        <v>1519</v>
      </c>
      <c r="I214" t="s">
        <v>1485</v>
      </c>
      <c r="J214" t="s">
        <v>1484</v>
      </c>
      <c r="K214" t="s">
        <v>1664</v>
      </c>
      <c r="L214" s="90">
        <v>10500</v>
      </c>
      <c r="M214" t="s">
        <v>1449</v>
      </c>
      <c r="N214" t="s">
        <v>1519</v>
      </c>
    </row>
    <row r="215" spans="1:14" x14ac:dyDescent="0.25">
      <c r="A215" t="s">
        <v>1520</v>
      </c>
      <c r="B215" s="89">
        <v>5453</v>
      </c>
      <c r="C215" t="s">
        <v>1519</v>
      </c>
      <c r="D215" t="s">
        <v>4</v>
      </c>
      <c r="E215">
        <v>2</v>
      </c>
      <c r="F215">
        <v>14</v>
      </c>
      <c r="H215" t="s">
        <v>1449</v>
      </c>
      <c r="I215" t="s">
        <v>1485</v>
      </c>
      <c r="J215" t="s">
        <v>1484</v>
      </c>
      <c r="K215" t="s">
        <v>1664</v>
      </c>
      <c r="L215" s="90">
        <v>10500</v>
      </c>
      <c r="M215" t="s">
        <v>1519</v>
      </c>
      <c r="N215" t="s">
        <v>1449</v>
      </c>
    </row>
    <row r="216" spans="1:14" x14ac:dyDescent="0.25">
      <c r="A216" t="s">
        <v>1528</v>
      </c>
      <c r="B216" s="89">
        <v>5082</v>
      </c>
      <c r="C216" t="s">
        <v>1448</v>
      </c>
      <c r="D216" t="s">
        <v>3</v>
      </c>
      <c r="E216">
        <v>44</v>
      </c>
      <c r="F216">
        <v>2</v>
      </c>
      <c r="H216" t="s">
        <v>1524</v>
      </c>
      <c r="I216" t="s">
        <v>1527</v>
      </c>
      <c r="J216" t="s">
        <v>1503</v>
      </c>
      <c r="K216" t="s">
        <v>1664</v>
      </c>
      <c r="L216" s="90">
        <v>2100</v>
      </c>
      <c r="M216" t="s">
        <v>1448</v>
      </c>
      <c r="N216" t="s">
        <v>1524</v>
      </c>
    </row>
    <row r="217" spans="1:14" x14ac:dyDescent="0.25">
      <c r="A217" t="s">
        <v>1528</v>
      </c>
      <c r="B217" s="89">
        <v>5082</v>
      </c>
      <c r="C217" t="s">
        <v>1524</v>
      </c>
      <c r="D217" t="s">
        <v>4</v>
      </c>
      <c r="E217">
        <v>2</v>
      </c>
      <c r="F217">
        <v>44</v>
      </c>
      <c r="H217" t="s">
        <v>1448</v>
      </c>
      <c r="I217" t="s">
        <v>1527</v>
      </c>
      <c r="J217" t="s">
        <v>1503</v>
      </c>
      <c r="K217" t="s">
        <v>1664</v>
      </c>
      <c r="L217" s="90">
        <v>2100</v>
      </c>
      <c r="M217" t="s">
        <v>1524</v>
      </c>
      <c r="N217" t="s">
        <v>1448</v>
      </c>
    </row>
    <row r="218" spans="1:14" x14ac:dyDescent="0.25">
      <c r="A218" t="s">
        <v>1535</v>
      </c>
      <c r="B218" s="89">
        <v>4718</v>
      </c>
      <c r="C218" t="s">
        <v>1534</v>
      </c>
      <c r="D218" t="s">
        <v>3</v>
      </c>
      <c r="E218">
        <v>11</v>
      </c>
      <c r="F218">
        <v>4</v>
      </c>
      <c r="H218" t="s">
        <v>1449</v>
      </c>
      <c r="I218" t="s">
        <v>1527</v>
      </c>
      <c r="J218" t="s">
        <v>1503</v>
      </c>
      <c r="K218" t="s">
        <v>1664</v>
      </c>
      <c r="L218" s="90">
        <v>5337</v>
      </c>
      <c r="M218" t="s">
        <v>1455</v>
      </c>
      <c r="N218" t="s">
        <v>1449</v>
      </c>
    </row>
    <row r="219" spans="1:14" x14ac:dyDescent="0.25">
      <c r="A219" t="s">
        <v>1535</v>
      </c>
      <c r="B219" s="89">
        <v>4718</v>
      </c>
      <c r="C219" t="s">
        <v>1449</v>
      </c>
      <c r="D219" t="s">
        <v>4</v>
      </c>
      <c r="E219">
        <v>4</v>
      </c>
      <c r="F219">
        <v>11</v>
      </c>
      <c r="H219" t="s">
        <v>1534</v>
      </c>
      <c r="I219" t="s">
        <v>1527</v>
      </c>
      <c r="J219" t="s">
        <v>1503</v>
      </c>
      <c r="K219" t="s">
        <v>1664</v>
      </c>
      <c r="L219" s="90">
        <v>5337</v>
      </c>
      <c r="M219" t="s">
        <v>1449</v>
      </c>
      <c r="N219" t="s">
        <v>1455</v>
      </c>
    </row>
    <row r="220" spans="1:14" x14ac:dyDescent="0.25">
      <c r="A220" t="s">
        <v>1533</v>
      </c>
      <c r="B220" s="89">
        <v>4347</v>
      </c>
      <c r="C220" t="s">
        <v>1519</v>
      </c>
      <c r="D220" t="s">
        <v>3</v>
      </c>
      <c r="E220">
        <v>14</v>
      </c>
      <c r="F220">
        <v>7</v>
      </c>
      <c r="H220" t="s">
        <v>1449</v>
      </c>
      <c r="I220" t="s">
        <v>1485</v>
      </c>
      <c r="J220" t="s">
        <v>1484</v>
      </c>
      <c r="K220" t="s">
        <v>1664</v>
      </c>
      <c r="L220" s="90">
        <v>13687</v>
      </c>
      <c r="M220" t="s">
        <v>1519</v>
      </c>
      <c r="N220" t="s">
        <v>1449</v>
      </c>
    </row>
    <row r="221" spans="1:14" x14ac:dyDescent="0.25">
      <c r="A221" t="s">
        <v>1533</v>
      </c>
      <c r="B221" s="89">
        <v>4347</v>
      </c>
      <c r="C221" t="s">
        <v>1449</v>
      </c>
      <c r="D221" t="s">
        <v>4</v>
      </c>
      <c r="E221">
        <v>7</v>
      </c>
      <c r="F221">
        <v>14</v>
      </c>
      <c r="H221" t="s">
        <v>1519</v>
      </c>
      <c r="I221" t="s">
        <v>1485</v>
      </c>
      <c r="J221" t="s">
        <v>1484</v>
      </c>
      <c r="K221" t="s">
        <v>1664</v>
      </c>
      <c r="L221" s="90">
        <v>13687</v>
      </c>
      <c r="M221" t="s">
        <v>1449</v>
      </c>
      <c r="N221" t="s">
        <v>1519</v>
      </c>
    </row>
    <row r="222" spans="1:14" x14ac:dyDescent="0.25">
      <c r="A222" t="s">
        <v>1595</v>
      </c>
      <c r="B222" s="89">
        <v>3983</v>
      </c>
      <c r="C222" t="s">
        <v>1519</v>
      </c>
      <c r="D222" t="s">
        <v>3</v>
      </c>
      <c r="E222">
        <v>16</v>
      </c>
      <c r="F222">
        <v>7</v>
      </c>
      <c r="H222" t="s">
        <v>1448</v>
      </c>
      <c r="I222" t="s">
        <v>1527</v>
      </c>
      <c r="J222" t="s">
        <v>1503</v>
      </c>
      <c r="K222" t="s">
        <v>1664</v>
      </c>
      <c r="L222" s="90">
        <v>12000</v>
      </c>
      <c r="M222" t="s">
        <v>1519</v>
      </c>
      <c r="N222" t="s">
        <v>1448</v>
      </c>
    </row>
    <row r="223" spans="1:14" x14ac:dyDescent="0.25">
      <c r="A223" t="s">
        <v>1595</v>
      </c>
      <c r="B223" s="89">
        <v>3983</v>
      </c>
      <c r="C223" t="s">
        <v>1448</v>
      </c>
      <c r="D223" t="s">
        <v>4</v>
      </c>
      <c r="E223">
        <v>7</v>
      </c>
      <c r="F223">
        <v>16</v>
      </c>
      <c r="H223" t="s">
        <v>1519</v>
      </c>
      <c r="I223" t="s">
        <v>1527</v>
      </c>
      <c r="J223" t="s">
        <v>1503</v>
      </c>
      <c r="K223" t="s">
        <v>1664</v>
      </c>
      <c r="L223" s="90">
        <v>12000</v>
      </c>
      <c r="M223" t="s">
        <v>1448</v>
      </c>
      <c r="N223" t="s">
        <v>1519</v>
      </c>
    </row>
    <row r="224" spans="1:14" x14ac:dyDescent="0.25">
      <c r="A224" t="s">
        <v>1526</v>
      </c>
      <c r="B224" s="89">
        <v>3626</v>
      </c>
      <c r="C224" t="s">
        <v>1519</v>
      </c>
      <c r="D224" t="s">
        <v>3</v>
      </c>
      <c r="E224">
        <v>26</v>
      </c>
      <c r="F224">
        <v>6</v>
      </c>
      <c r="H224" t="s">
        <v>1524</v>
      </c>
      <c r="I224" t="s">
        <v>1525</v>
      </c>
      <c r="J224" t="s">
        <v>1484</v>
      </c>
      <c r="K224" t="s">
        <v>1664</v>
      </c>
      <c r="L224" s="90">
        <v>3807</v>
      </c>
      <c r="M224" t="s">
        <v>1519</v>
      </c>
      <c r="N224" t="s">
        <v>1524</v>
      </c>
    </row>
    <row r="225" spans="1:14" x14ac:dyDescent="0.25">
      <c r="A225" t="s">
        <v>1526</v>
      </c>
      <c r="B225" s="89">
        <v>3626</v>
      </c>
      <c r="C225" t="s">
        <v>1524</v>
      </c>
      <c r="D225" t="s">
        <v>4</v>
      </c>
      <c r="E225">
        <v>6</v>
      </c>
      <c r="F225">
        <v>26</v>
      </c>
      <c r="H225" t="s">
        <v>1519</v>
      </c>
      <c r="I225" t="s">
        <v>1525</v>
      </c>
      <c r="J225" t="s">
        <v>1484</v>
      </c>
      <c r="K225" t="s">
        <v>1664</v>
      </c>
      <c r="L225" s="90">
        <v>3807</v>
      </c>
      <c r="M225" t="s">
        <v>1524</v>
      </c>
      <c r="N225" t="s">
        <v>1519</v>
      </c>
    </row>
  </sheetData>
  <sortState xmlns:xlrd2="http://schemas.microsoft.com/office/spreadsheetml/2017/richdata2" ref="A2:N225">
    <sortCondition descending="1" ref="B2:B225"/>
    <sortCondition descending="1" ref="D2:D225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1A65C-FE0F-4A9B-B791-C86998A72818}">
  <dimension ref="A1:V3030"/>
  <sheetViews>
    <sheetView topLeftCell="A2391" workbookViewId="0">
      <selection activeCell="R2650" sqref="R2650"/>
    </sheetView>
  </sheetViews>
  <sheetFormatPr defaultRowHeight="15" x14ac:dyDescent="0.25"/>
  <cols>
    <col min="1" max="1" width="12.85546875" bestFit="1" customWidth="1"/>
    <col min="6" max="6" width="21.85546875" bestFit="1" customWidth="1"/>
    <col min="15" max="15" width="11.140625" bestFit="1" customWidth="1"/>
    <col min="18" max="18" width="11.7109375" bestFit="1" customWidth="1"/>
    <col min="19" max="19" width="21.85546875" bestFit="1" customWidth="1"/>
    <col min="20" max="20" width="16" bestFit="1" customWidth="1"/>
    <col min="21" max="21" width="14" customWidth="1"/>
    <col min="22" max="22" width="16.7109375" bestFit="1" customWidth="1"/>
  </cols>
  <sheetData>
    <row r="1" spans="1:22" x14ac:dyDescent="0.25">
      <c r="A1" t="s">
        <v>1744</v>
      </c>
      <c r="B1" t="s">
        <v>1713</v>
      </c>
      <c r="C1" t="s">
        <v>135</v>
      </c>
      <c r="D1" t="s">
        <v>27</v>
      </c>
      <c r="E1" t="s">
        <v>1712</v>
      </c>
      <c r="F1" t="s">
        <v>1</v>
      </c>
      <c r="G1" t="s">
        <v>1711</v>
      </c>
      <c r="H1" t="s">
        <v>1710</v>
      </c>
      <c r="I1" t="s">
        <v>1709</v>
      </c>
      <c r="J1" t="s">
        <v>1708</v>
      </c>
      <c r="K1" t="s">
        <v>1707</v>
      </c>
      <c r="L1" t="s">
        <v>1706</v>
      </c>
      <c r="M1" t="s">
        <v>1705</v>
      </c>
      <c r="N1" t="s">
        <v>1704</v>
      </c>
      <c r="O1" t="s">
        <v>1703</v>
      </c>
      <c r="P1" t="s">
        <v>1334</v>
      </c>
      <c r="Q1" t="s">
        <v>1702</v>
      </c>
      <c r="R1" t="s">
        <v>1701</v>
      </c>
      <c r="S1" t="s">
        <v>28</v>
      </c>
      <c r="T1" t="s">
        <v>1655</v>
      </c>
      <c r="U1" t="s">
        <v>128</v>
      </c>
      <c r="V1" t="s">
        <v>129</v>
      </c>
    </row>
    <row r="2" spans="1:22" x14ac:dyDescent="0.25">
      <c r="A2" t="s">
        <v>1745</v>
      </c>
      <c r="B2" t="str">
        <f t="shared" ref="B2:B65" si="0">D2&amp;F2</f>
        <v>2025Adelaide</v>
      </c>
      <c r="C2" t="s">
        <v>1728</v>
      </c>
      <c r="D2">
        <v>2025</v>
      </c>
      <c r="E2">
        <v>1</v>
      </c>
      <c r="F2" t="s">
        <v>1691</v>
      </c>
      <c r="G2">
        <v>23</v>
      </c>
      <c r="H2">
        <v>18</v>
      </c>
      <c r="I2">
        <v>0</v>
      </c>
      <c r="J2">
        <v>5</v>
      </c>
      <c r="L2">
        <v>72</v>
      </c>
      <c r="M2">
        <v>2278</v>
      </c>
      <c r="N2">
        <v>1635</v>
      </c>
      <c r="O2" t="s">
        <v>30</v>
      </c>
      <c r="P2" t="s">
        <v>30</v>
      </c>
      <c r="S2" t="s">
        <v>1691</v>
      </c>
      <c r="T2" t="s">
        <v>1691</v>
      </c>
      <c r="U2" t="s">
        <v>1691</v>
      </c>
      <c r="V2" t="s">
        <v>1714</v>
      </c>
    </row>
    <row r="3" spans="1:22" x14ac:dyDescent="0.25">
      <c r="A3" t="s">
        <v>1745</v>
      </c>
      <c r="B3" t="str">
        <f t="shared" si="0"/>
        <v>2025Geelong</v>
      </c>
      <c r="C3" t="s">
        <v>1728</v>
      </c>
      <c r="D3">
        <v>2025</v>
      </c>
      <c r="E3">
        <v>2</v>
      </c>
      <c r="F3" t="s">
        <v>1685</v>
      </c>
      <c r="G3">
        <v>23</v>
      </c>
      <c r="H3">
        <v>17</v>
      </c>
      <c r="I3">
        <v>0</v>
      </c>
      <c r="J3">
        <v>6</v>
      </c>
      <c r="L3">
        <v>68</v>
      </c>
      <c r="M3">
        <v>2425</v>
      </c>
      <c r="N3">
        <v>1714</v>
      </c>
      <c r="P3" t="s">
        <v>30</v>
      </c>
      <c r="Q3" t="s">
        <v>30</v>
      </c>
      <c r="S3" t="s">
        <v>1685</v>
      </c>
      <c r="T3" t="s">
        <v>1685</v>
      </c>
      <c r="U3" t="s">
        <v>1685</v>
      </c>
      <c r="V3" t="s">
        <v>1718</v>
      </c>
    </row>
    <row r="4" spans="1:22" x14ac:dyDescent="0.25">
      <c r="A4" t="s">
        <v>1745</v>
      </c>
      <c r="B4" t="str">
        <f t="shared" si="0"/>
        <v>2025Brisbane Lions</v>
      </c>
      <c r="C4" t="s">
        <v>1728</v>
      </c>
      <c r="D4">
        <v>2025</v>
      </c>
      <c r="E4">
        <v>3</v>
      </c>
      <c r="F4" t="s">
        <v>1690</v>
      </c>
      <c r="G4">
        <v>23</v>
      </c>
      <c r="H4">
        <v>16</v>
      </c>
      <c r="I4">
        <v>1</v>
      </c>
      <c r="J4">
        <v>6</v>
      </c>
      <c r="L4">
        <v>66</v>
      </c>
      <c r="M4">
        <v>2061</v>
      </c>
      <c r="N4">
        <v>1804</v>
      </c>
      <c r="P4" t="s">
        <v>30</v>
      </c>
      <c r="Q4" t="s">
        <v>30</v>
      </c>
      <c r="R4" t="s">
        <v>30</v>
      </c>
      <c r="S4" t="s">
        <v>1690</v>
      </c>
      <c r="T4" t="s">
        <v>1715</v>
      </c>
      <c r="U4" t="s">
        <v>1715</v>
      </c>
      <c r="V4" t="s">
        <v>1716</v>
      </c>
    </row>
    <row r="5" spans="1:22" x14ac:dyDescent="0.25">
      <c r="A5" t="s">
        <v>1745</v>
      </c>
      <c r="B5" t="str">
        <f t="shared" si="0"/>
        <v>2025Collingwood</v>
      </c>
      <c r="C5" t="s">
        <v>1728</v>
      </c>
      <c r="D5">
        <v>2025</v>
      </c>
      <c r="E5">
        <v>4</v>
      </c>
      <c r="F5" t="s">
        <v>1688</v>
      </c>
      <c r="G5">
        <v>23</v>
      </c>
      <c r="H5">
        <v>16</v>
      </c>
      <c r="I5">
        <v>0</v>
      </c>
      <c r="J5">
        <v>7</v>
      </c>
      <c r="L5">
        <v>64</v>
      </c>
      <c r="M5">
        <v>1991</v>
      </c>
      <c r="N5">
        <v>1627</v>
      </c>
      <c r="P5" t="s">
        <v>30</v>
      </c>
      <c r="S5" t="s">
        <v>1688</v>
      </c>
      <c r="T5" t="s">
        <v>1681</v>
      </c>
      <c r="U5" t="s">
        <v>1681</v>
      </c>
      <c r="V5" t="s">
        <v>1718</v>
      </c>
    </row>
    <row r="6" spans="1:22" x14ac:dyDescent="0.25">
      <c r="A6" t="s">
        <v>1745</v>
      </c>
      <c r="B6" t="str">
        <f t="shared" si="0"/>
        <v>2025Greater Western Sydney</v>
      </c>
      <c r="C6" t="s">
        <v>1728</v>
      </c>
      <c r="D6">
        <v>2025</v>
      </c>
      <c r="E6">
        <v>5</v>
      </c>
      <c r="F6" t="s">
        <v>1683</v>
      </c>
      <c r="G6">
        <v>23</v>
      </c>
      <c r="H6">
        <v>16</v>
      </c>
      <c r="I6">
        <v>0</v>
      </c>
      <c r="J6">
        <v>7</v>
      </c>
      <c r="L6">
        <v>64</v>
      </c>
      <c r="M6">
        <v>2114</v>
      </c>
      <c r="N6">
        <v>1834</v>
      </c>
      <c r="P6" t="s">
        <v>30</v>
      </c>
      <c r="S6" t="s">
        <v>1683</v>
      </c>
      <c r="T6" t="s">
        <v>1722</v>
      </c>
      <c r="U6" t="s">
        <v>1675</v>
      </c>
      <c r="V6" t="s">
        <v>1723</v>
      </c>
    </row>
    <row r="7" spans="1:22" x14ac:dyDescent="0.25">
      <c r="A7" t="s">
        <v>1745</v>
      </c>
      <c r="B7" t="str">
        <f t="shared" si="0"/>
        <v>2025Fremantle</v>
      </c>
      <c r="C7" t="s">
        <v>1728</v>
      </c>
      <c r="D7">
        <v>2025</v>
      </c>
      <c r="E7">
        <v>6</v>
      </c>
      <c r="F7" t="s">
        <v>1686</v>
      </c>
      <c r="G7">
        <v>23</v>
      </c>
      <c r="H7">
        <v>16</v>
      </c>
      <c r="I7">
        <v>0</v>
      </c>
      <c r="J7">
        <v>7</v>
      </c>
      <c r="L7">
        <v>64</v>
      </c>
      <c r="M7">
        <v>1978</v>
      </c>
      <c r="N7">
        <v>1815</v>
      </c>
      <c r="P7" t="s">
        <v>30</v>
      </c>
      <c r="S7" t="s">
        <v>1686</v>
      </c>
      <c r="T7" t="s">
        <v>1719</v>
      </c>
      <c r="U7" t="s">
        <v>1720</v>
      </c>
      <c r="V7" t="s">
        <v>1721</v>
      </c>
    </row>
    <row r="8" spans="1:22" x14ac:dyDescent="0.25">
      <c r="A8" t="s">
        <v>1745</v>
      </c>
      <c r="B8" t="str">
        <f t="shared" si="0"/>
        <v>2025Gold Coast</v>
      </c>
      <c r="C8" t="s">
        <v>1728</v>
      </c>
      <c r="D8">
        <v>2025</v>
      </c>
      <c r="E8">
        <v>7</v>
      </c>
      <c r="F8" t="s">
        <v>1684</v>
      </c>
      <c r="G8">
        <v>23</v>
      </c>
      <c r="H8">
        <v>15</v>
      </c>
      <c r="I8">
        <v>0</v>
      </c>
      <c r="J8">
        <v>8</v>
      </c>
      <c r="L8">
        <v>60</v>
      </c>
      <c r="M8">
        <v>2173</v>
      </c>
      <c r="N8">
        <v>1740</v>
      </c>
      <c r="P8" t="s">
        <v>30</v>
      </c>
      <c r="S8" t="s">
        <v>1684</v>
      </c>
      <c r="T8" t="s">
        <v>1684</v>
      </c>
      <c r="U8" t="s">
        <v>1684</v>
      </c>
      <c r="V8" t="s">
        <v>1716</v>
      </c>
    </row>
    <row r="9" spans="1:22" x14ac:dyDescent="0.25">
      <c r="A9" t="s">
        <v>1745</v>
      </c>
      <c r="B9" t="str">
        <f t="shared" si="0"/>
        <v>2025Hawthorn</v>
      </c>
      <c r="C9" t="s">
        <v>1728</v>
      </c>
      <c r="D9">
        <v>2025</v>
      </c>
      <c r="E9">
        <v>8</v>
      </c>
      <c r="F9" t="s">
        <v>1682</v>
      </c>
      <c r="G9">
        <v>23</v>
      </c>
      <c r="H9">
        <v>15</v>
      </c>
      <c r="I9">
        <v>0</v>
      </c>
      <c r="J9">
        <v>8</v>
      </c>
      <c r="L9">
        <v>60</v>
      </c>
      <c r="M9">
        <v>2045</v>
      </c>
      <c r="N9">
        <v>1691</v>
      </c>
      <c r="P9" t="s">
        <v>30</v>
      </c>
      <c r="S9" t="s">
        <v>1682</v>
      </c>
      <c r="T9" t="s">
        <v>1724</v>
      </c>
      <c r="U9" t="s">
        <v>1681</v>
      </c>
      <c r="V9" t="s">
        <v>1718</v>
      </c>
    </row>
    <row r="10" spans="1:22" x14ac:dyDescent="0.25">
      <c r="A10" t="s">
        <v>1745</v>
      </c>
      <c r="B10" t="str">
        <f t="shared" si="0"/>
        <v>2025Western Bulldogs</v>
      </c>
      <c r="C10" t="s">
        <v>1728</v>
      </c>
      <c r="D10">
        <v>2025</v>
      </c>
      <c r="E10">
        <v>9</v>
      </c>
      <c r="F10" t="s">
        <v>1673</v>
      </c>
      <c r="G10">
        <v>23</v>
      </c>
      <c r="H10">
        <v>14</v>
      </c>
      <c r="I10">
        <v>0</v>
      </c>
      <c r="J10">
        <v>9</v>
      </c>
      <c r="L10">
        <v>56</v>
      </c>
      <c r="M10">
        <v>2493</v>
      </c>
      <c r="N10">
        <v>1820</v>
      </c>
      <c r="S10" t="s">
        <v>1673</v>
      </c>
      <c r="T10" t="s">
        <v>1681</v>
      </c>
      <c r="U10" t="s">
        <v>1681</v>
      </c>
      <c r="V10" t="s">
        <v>1718</v>
      </c>
    </row>
    <row r="11" spans="1:22" x14ac:dyDescent="0.25">
      <c r="A11" t="s">
        <v>1745</v>
      </c>
      <c r="B11" t="str">
        <f t="shared" si="0"/>
        <v>2025Sydney Swans</v>
      </c>
      <c r="C11" t="s">
        <v>1728</v>
      </c>
      <c r="D11">
        <v>2025</v>
      </c>
      <c r="E11">
        <v>10</v>
      </c>
      <c r="F11" t="s">
        <v>1676</v>
      </c>
      <c r="G11">
        <v>23</v>
      </c>
      <c r="H11">
        <v>12</v>
      </c>
      <c r="I11">
        <v>0</v>
      </c>
      <c r="J11">
        <v>11</v>
      </c>
      <c r="L11">
        <v>48</v>
      </c>
      <c r="M11">
        <v>1845</v>
      </c>
      <c r="N11">
        <v>1902</v>
      </c>
      <c r="S11" t="s">
        <v>1676</v>
      </c>
      <c r="T11" t="s">
        <v>1675</v>
      </c>
      <c r="U11" t="s">
        <v>1675</v>
      </c>
      <c r="V11" t="s">
        <v>1723</v>
      </c>
    </row>
    <row r="12" spans="1:22" x14ac:dyDescent="0.25">
      <c r="A12" t="s">
        <v>1745</v>
      </c>
      <c r="B12" t="str">
        <f t="shared" si="0"/>
        <v>2025Carlton</v>
      </c>
      <c r="C12" t="s">
        <v>1728</v>
      </c>
      <c r="D12">
        <v>2025</v>
      </c>
      <c r="E12">
        <v>11</v>
      </c>
      <c r="F12" t="s">
        <v>1689</v>
      </c>
      <c r="G12">
        <v>23</v>
      </c>
      <c r="H12">
        <v>9</v>
      </c>
      <c r="I12">
        <v>0</v>
      </c>
      <c r="J12">
        <v>14</v>
      </c>
      <c r="L12">
        <v>36</v>
      </c>
      <c r="M12">
        <v>1799</v>
      </c>
      <c r="N12">
        <v>1861</v>
      </c>
      <c r="S12" t="s">
        <v>1689</v>
      </c>
      <c r="T12" t="s">
        <v>1717</v>
      </c>
      <c r="U12" t="s">
        <v>1681</v>
      </c>
      <c r="V12" t="s">
        <v>1718</v>
      </c>
    </row>
    <row r="13" spans="1:22" x14ac:dyDescent="0.25">
      <c r="A13" t="s">
        <v>1745</v>
      </c>
      <c r="B13" t="str">
        <f t="shared" si="0"/>
        <v>2025St Kilda</v>
      </c>
      <c r="C13" t="s">
        <v>1728</v>
      </c>
      <c r="D13">
        <v>2025</v>
      </c>
      <c r="E13">
        <v>12</v>
      </c>
      <c r="F13" t="s">
        <v>1677</v>
      </c>
      <c r="G13">
        <v>23</v>
      </c>
      <c r="H13">
        <v>9</v>
      </c>
      <c r="I13">
        <v>0</v>
      </c>
      <c r="J13">
        <v>14</v>
      </c>
      <c r="L13">
        <v>36</v>
      </c>
      <c r="M13">
        <v>1839</v>
      </c>
      <c r="N13">
        <v>2077</v>
      </c>
      <c r="S13" t="s">
        <v>1677</v>
      </c>
      <c r="T13" t="s">
        <v>1681</v>
      </c>
      <c r="U13" t="s">
        <v>1681</v>
      </c>
      <c r="V13" t="s">
        <v>1718</v>
      </c>
    </row>
    <row r="14" spans="1:22" x14ac:dyDescent="0.25">
      <c r="A14" t="s">
        <v>1745</v>
      </c>
      <c r="B14" t="str">
        <f t="shared" si="0"/>
        <v>2025Port Adelaide</v>
      </c>
      <c r="C14" t="s">
        <v>1728</v>
      </c>
      <c r="D14">
        <v>2025</v>
      </c>
      <c r="E14">
        <v>13</v>
      </c>
      <c r="F14" t="s">
        <v>1679</v>
      </c>
      <c r="G14">
        <v>23</v>
      </c>
      <c r="H14">
        <v>9</v>
      </c>
      <c r="I14">
        <v>0</v>
      </c>
      <c r="J14">
        <v>14</v>
      </c>
      <c r="L14">
        <v>36</v>
      </c>
      <c r="M14">
        <v>1705</v>
      </c>
      <c r="N14">
        <v>2136</v>
      </c>
      <c r="S14" t="s">
        <v>1679</v>
      </c>
      <c r="T14" t="s">
        <v>1725</v>
      </c>
      <c r="U14" t="s">
        <v>1691</v>
      </c>
      <c r="V14" t="s">
        <v>1714</v>
      </c>
    </row>
    <row r="15" spans="1:22" x14ac:dyDescent="0.25">
      <c r="A15" t="s">
        <v>1745</v>
      </c>
      <c r="B15" t="str">
        <f t="shared" si="0"/>
        <v>2025Melbourne</v>
      </c>
      <c r="C15" t="s">
        <v>1728</v>
      </c>
      <c r="D15">
        <v>2025</v>
      </c>
      <c r="E15">
        <v>14</v>
      </c>
      <c r="F15" t="s">
        <v>1681</v>
      </c>
      <c r="G15">
        <v>23</v>
      </c>
      <c r="H15">
        <v>7</v>
      </c>
      <c r="I15">
        <v>0</v>
      </c>
      <c r="J15">
        <v>16</v>
      </c>
      <c r="L15">
        <v>28</v>
      </c>
      <c r="M15">
        <v>1902</v>
      </c>
      <c r="N15">
        <v>2038</v>
      </c>
      <c r="S15" t="s">
        <v>1681</v>
      </c>
      <c r="T15" t="s">
        <v>1681</v>
      </c>
      <c r="U15" t="s">
        <v>1681</v>
      </c>
      <c r="V15" t="s">
        <v>1718</v>
      </c>
    </row>
    <row r="16" spans="1:22" x14ac:dyDescent="0.25">
      <c r="A16" t="s">
        <v>1745</v>
      </c>
      <c r="B16" t="str">
        <f t="shared" si="0"/>
        <v>2025Essendon</v>
      </c>
      <c r="C16" t="s">
        <v>1728</v>
      </c>
      <c r="D16">
        <v>2025</v>
      </c>
      <c r="E16">
        <v>15</v>
      </c>
      <c r="F16" t="s">
        <v>1687</v>
      </c>
      <c r="G16">
        <v>23</v>
      </c>
      <c r="H16">
        <v>6</v>
      </c>
      <c r="I16">
        <v>0</v>
      </c>
      <c r="J16">
        <v>17</v>
      </c>
      <c r="L16">
        <v>24</v>
      </c>
      <c r="M16">
        <v>1535</v>
      </c>
      <c r="N16">
        <v>2209</v>
      </c>
      <c r="S16" t="s">
        <v>1687</v>
      </c>
      <c r="T16" t="s">
        <v>1681</v>
      </c>
      <c r="U16" t="s">
        <v>1681</v>
      </c>
      <c r="V16" t="s">
        <v>1718</v>
      </c>
    </row>
    <row r="17" spans="1:22" x14ac:dyDescent="0.25">
      <c r="A17" t="s">
        <v>1745</v>
      </c>
      <c r="B17" t="str">
        <f t="shared" si="0"/>
        <v>2025North Melbourne</v>
      </c>
      <c r="C17" t="s">
        <v>1728</v>
      </c>
      <c r="D17">
        <v>2025</v>
      </c>
      <c r="E17">
        <v>16</v>
      </c>
      <c r="F17" t="s">
        <v>1680</v>
      </c>
      <c r="G17">
        <v>23</v>
      </c>
      <c r="H17">
        <v>5</v>
      </c>
      <c r="I17">
        <v>1</v>
      </c>
      <c r="J17">
        <v>17</v>
      </c>
      <c r="L17">
        <v>22</v>
      </c>
      <c r="M17">
        <v>1805</v>
      </c>
      <c r="N17">
        <v>2365</v>
      </c>
      <c r="S17" t="s">
        <v>1680</v>
      </c>
      <c r="T17" t="s">
        <v>1680</v>
      </c>
      <c r="U17" t="s">
        <v>1681</v>
      </c>
      <c r="V17" t="s">
        <v>1718</v>
      </c>
    </row>
    <row r="18" spans="1:22" x14ac:dyDescent="0.25">
      <c r="A18" t="s">
        <v>1745</v>
      </c>
      <c r="B18" t="str">
        <f t="shared" si="0"/>
        <v>2025Richmond</v>
      </c>
      <c r="C18" t="s">
        <v>1728</v>
      </c>
      <c r="D18">
        <v>2025</v>
      </c>
      <c r="E18">
        <v>17</v>
      </c>
      <c r="F18" t="s">
        <v>1678</v>
      </c>
      <c r="G18">
        <v>23</v>
      </c>
      <c r="H18">
        <v>5</v>
      </c>
      <c r="I18">
        <v>0</v>
      </c>
      <c r="J18">
        <v>18</v>
      </c>
      <c r="L18">
        <v>20</v>
      </c>
      <c r="M18">
        <v>1449</v>
      </c>
      <c r="N18">
        <v>2197</v>
      </c>
      <c r="S18" t="s">
        <v>1678</v>
      </c>
      <c r="T18" t="s">
        <v>1726</v>
      </c>
      <c r="U18" t="s">
        <v>1681</v>
      </c>
      <c r="V18" t="s">
        <v>1718</v>
      </c>
    </row>
    <row r="19" spans="1:22" x14ac:dyDescent="0.25">
      <c r="A19" t="s">
        <v>1745</v>
      </c>
      <c r="B19" t="str">
        <f t="shared" si="0"/>
        <v>2025West Coast</v>
      </c>
      <c r="C19" t="s">
        <v>1728</v>
      </c>
      <c r="D19">
        <v>2025</v>
      </c>
      <c r="E19">
        <v>18</v>
      </c>
      <c r="F19" t="s">
        <v>1674</v>
      </c>
      <c r="G19">
        <v>23</v>
      </c>
      <c r="H19">
        <v>1</v>
      </c>
      <c r="I19">
        <v>0</v>
      </c>
      <c r="J19">
        <v>22</v>
      </c>
      <c r="L19">
        <v>4</v>
      </c>
      <c r="M19">
        <v>1466</v>
      </c>
      <c r="N19">
        <v>2438</v>
      </c>
      <c r="S19" t="s">
        <v>1674</v>
      </c>
      <c r="T19" t="s">
        <v>1720</v>
      </c>
      <c r="U19" t="s">
        <v>1720</v>
      </c>
      <c r="V19" t="s">
        <v>1721</v>
      </c>
    </row>
    <row r="20" spans="1:22" x14ac:dyDescent="0.25">
      <c r="A20" t="s">
        <v>1746</v>
      </c>
      <c r="B20" t="str">
        <f t="shared" si="0"/>
        <v>2025Canberra Raiders</v>
      </c>
      <c r="C20" t="s">
        <v>1796</v>
      </c>
      <c r="D20">
        <v>2025</v>
      </c>
      <c r="E20">
        <v>1</v>
      </c>
      <c r="F20" t="s">
        <v>1771</v>
      </c>
      <c r="G20">
        <v>24</v>
      </c>
      <c r="H20">
        <v>19</v>
      </c>
      <c r="I20">
        <v>0</v>
      </c>
      <c r="J20">
        <v>5</v>
      </c>
      <c r="K20">
        <v>3</v>
      </c>
      <c r="L20">
        <v>44</v>
      </c>
      <c r="M20">
        <v>654</v>
      </c>
      <c r="N20">
        <v>506</v>
      </c>
      <c r="O20" t="s">
        <v>30</v>
      </c>
      <c r="P20" t="s">
        <v>30</v>
      </c>
      <c r="S20" t="s">
        <v>1771</v>
      </c>
      <c r="T20" t="s">
        <v>1772</v>
      </c>
      <c r="U20" t="s">
        <v>1772</v>
      </c>
      <c r="V20" t="s">
        <v>1773</v>
      </c>
    </row>
    <row r="21" spans="1:22" x14ac:dyDescent="0.25">
      <c r="A21" t="s">
        <v>1746</v>
      </c>
      <c r="B21" t="str">
        <f t="shared" si="0"/>
        <v>2025Melbourne Storm</v>
      </c>
      <c r="C21" t="s">
        <v>1796</v>
      </c>
      <c r="D21">
        <v>2025</v>
      </c>
      <c r="E21">
        <v>2</v>
      </c>
      <c r="F21" t="s">
        <v>1797</v>
      </c>
      <c r="G21">
        <v>24</v>
      </c>
      <c r="H21">
        <v>17</v>
      </c>
      <c r="I21">
        <v>0</v>
      </c>
      <c r="J21">
        <v>7</v>
      </c>
      <c r="K21">
        <v>3</v>
      </c>
      <c r="L21">
        <v>40</v>
      </c>
      <c r="M21">
        <v>671</v>
      </c>
      <c r="N21">
        <v>459</v>
      </c>
      <c r="P21" t="s">
        <v>30</v>
      </c>
      <c r="Q21" t="s">
        <v>30</v>
      </c>
      <c r="S21" t="s">
        <v>1797</v>
      </c>
      <c r="T21" t="s">
        <v>1681</v>
      </c>
      <c r="U21" t="s">
        <v>1681</v>
      </c>
      <c r="V21" t="s">
        <v>1718</v>
      </c>
    </row>
    <row r="22" spans="1:22" x14ac:dyDescent="0.25">
      <c r="A22" t="s">
        <v>1746</v>
      </c>
      <c r="B22" t="str">
        <f t="shared" si="0"/>
        <v>2025Canterbury-Bankstown</v>
      </c>
      <c r="C22" t="s">
        <v>1796</v>
      </c>
      <c r="D22">
        <v>2025</v>
      </c>
      <c r="E22">
        <v>3</v>
      </c>
      <c r="F22" t="s">
        <v>1764</v>
      </c>
      <c r="G22">
        <v>24</v>
      </c>
      <c r="H22">
        <v>16</v>
      </c>
      <c r="I22">
        <v>0</v>
      </c>
      <c r="J22">
        <v>8</v>
      </c>
      <c r="K22">
        <v>3</v>
      </c>
      <c r="L22">
        <v>38</v>
      </c>
      <c r="M22">
        <v>534</v>
      </c>
      <c r="N22">
        <v>414</v>
      </c>
      <c r="P22" t="s">
        <v>30</v>
      </c>
      <c r="S22" t="s">
        <v>1764</v>
      </c>
      <c r="T22" t="s">
        <v>1675</v>
      </c>
      <c r="U22" t="s">
        <v>1675</v>
      </c>
      <c r="V22" t="s">
        <v>1723</v>
      </c>
    </row>
    <row r="23" spans="1:22" x14ac:dyDescent="0.25">
      <c r="A23" t="s">
        <v>1746</v>
      </c>
      <c r="B23" t="str">
        <f t="shared" si="0"/>
        <v>2025Brisbane Broncos</v>
      </c>
      <c r="C23" t="s">
        <v>1796</v>
      </c>
      <c r="D23">
        <v>2025</v>
      </c>
      <c r="E23">
        <v>4</v>
      </c>
      <c r="F23" t="s">
        <v>1774</v>
      </c>
      <c r="G23">
        <v>24</v>
      </c>
      <c r="H23">
        <v>15</v>
      </c>
      <c r="I23">
        <v>0</v>
      </c>
      <c r="J23">
        <v>9</v>
      </c>
      <c r="K23">
        <v>3</v>
      </c>
      <c r="L23">
        <v>36</v>
      </c>
      <c r="M23">
        <v>680</v>
      </c>
      <c r="N23">
        <v>508</v>
      </c>
      <c r="P23" t="s">
        <v>30</v>
      </c>
      <c r="Q23" t="s">
        <v>30</v>
      </c>
      <c r="R23" t="s">
        <v>30</v>
      </c>
      <c r="S23" t="s">
        <v>1774</v>
      </c>
      <c r="T23" t="s">
        <v>1715</v>
      </c>
      <c r="U23" t="s">
        <v>1715</v>
      </c>
      <c r="V23" t="s">
        <v>1716</v>
      </c>
    </row>
    <row r="24" spans="1:22" x14ac:dyDescent="0.25">
      <c r="A24" t="s">
        <v>1746</v>
      </c>
      <c r="B24" t="str">
        <f t="shared" si="0"/>
        <v>2025Cronulla-Sutherland</v>
      </c>
      <c r="C24" t="s">
        <v>1796</v>
      </c>
      <c r="D24">
        <v>2025</v>
      </c>
      <c r="E24">
        <v>5</v>
      </c>
      <c r="F24" t="s">
        <v>1767</v>
      </c>
      <c r="G24">
        <v>24</v>
      </c>
      <c r="H24">
        <v>15</v>
      </c>
      <c r="I24">
        <v>0</v>
      </c>
      <c r="J24">
        <v>9</v>
      </c>
      <c r="K24">
        <v>3</v>
      </c>
      <c r="L24">
        <v>36</v>
      </c>
      <c r="M24">
        <v>599</v>
      </c>
      <c r="N24">
        <v>490</v>
      </c>
      <c r="P24" t="s">
        <v>30</v>
      </c>
      <c r="S24" t="s">
        <v>1767</v>
      </c>
      <c r="T24" t="s">
        <v>1675</v>
      </c>
      <c r="U24" t="s">
        <v>1675</v>
      </c>
      <c r="V24" t="s">
        <v>1723</v>
      </c>
    </row>
    <row r="25" spans="1:22" x14ac:dyDescent="0.25">
      <c r="A25" t="s">
        <v>1746</v>
      </c>
      <c r="B25" t="str">
        <f t="shared" si="0"/>
        <v>2025New Zealand Warriors</v>
      </c>
      <c r="C25" t="s">
        <v>1796</v>
      </c>
      <c r="D25">
        <v>2025</v>
      </c>
      <c r="E25">
        <v>6</v>
      </c>
      <c r="F25" t="s">
        <v>1785</v>
      </c>
      <c r="G25">
        <v>24</v>
      </c>
      <c r="H25">
        <v>14</v>
      </c>
      <c r="I25">
        <v>0</v>
      </c>
      <c r="J25">
        <v>10</v>
      </c>
      <c r="K25">
        <v>3</v>
      </c>
      <c r="L25">
        <v>34</v>
      </c>
      <c r="M25">
        <v>517</v>
      </c>
      <c r="N25">
        <v>496</v>
      </c>
      <c r="P25" t="s">
        <v>30</v>
      </c>
      <c r="S25" t="s">
        <v>1785</v>
      </c>
      <c r="T25" t="s">
        <v>1786</v>
      </c>
      <c r="U25" t="s">
        <v>1786</v>
      </c>
      <c r="V25" t="s">
        <v>1787</v>
      </c>
    </row>
    <row r="26" spans="1:22" x14ac:dyDescent="0.25">
      <c r="A26" t="s">
        <v>1746</v>
      </c>
      <c r="B26" t="str">
        <f t="shared" si="0"/>
        <v>2025Penrith</v>
      </c>
      <c r="C26" t="s">
        <v>1796</v>
      </c>
      <c r="D26">
        <v>2025</v>
      </c>
      <c r="E26">
        <v>7</v>
      </c>
      <c r="F26" t="s">
        <v>1766</v>
      </c>
      <c r="G26">
        <v>24</v>
      </c>
      <c r="H26">
        <v>13</v>
      </c>
      <c r="I26">
        <v>1</v>
      </c>
      <c r="J26">
        <v>10</v>
      </c>
      <c r="K26">
        <v>3</v>
      </c>
      <c r="L26">
        <v>33</v>
      </c>
      <c r="M26">
        <v>576</v>
      </c>
      <c r="N26">
        <v>469</v>
      </c>
      <c r="P26" t="s">
        <v>30</v>
      </c>
      <c r="S26" t="s">
        <v>1766</v>
      </c>
      <c r="T26" t="s">
        <v>1675</v>
      </c>
      <c r="U26" t="s">
        <v>1675</v>
      </c>
      <c r="V26" t="s">
        <v>1723</v>
      </c>
    </row>
    <row r="27" spans="1:22" x14ac:dyDescent="0.25">
      <c r="A27" t="s">
        <v>1746</v>
      </c>
      <c r="B27" t="str">
        <f t="shared" si="0"/>
        <v>2025Sydney Roosters</v>
      </c>
      <c r="C27" t="s">
        <v>1796</v>
      </c>
      <c r="D27">
        <v>2025</v>
      </c>
      <c r="E27">
        <v>8</v>
      </c>
      <c r="F27" t="s">
        <v>1750</v>
      </c>
      <c r="G27">
        <v>24</v>
      </c>
      <c r="H27">
        <v>13</v>
      </c>
      <c r="I27">
        <v>0</v>
      </c>
      <c r="J27">
        <v>11</v>
      </c>
      <c r="K27">
        <v>3</v>
      </c>
      <c r="L27">
        <v>32</v>
      </c>
      <c r="M27">
        <v>653</v>
      </c>
      <c r="N27">
        <v>521</v>
      </c>
      <c r="P27" t="s">
        <v>30</v>
      </c>
      <c r="S27" t="s">
        <v>1750</v>
      </c>
      <c r="T27" t="s">
        <v>1675</v>
      </c>
      <c r="U27" t="s">
        <v>1675</v>
      </c>
      <c r="V27" t="s">
        <v>1723</v>
      </c>
    </row>
    <row r="28" spans="1:22" x14ac:dyDescent="0.25">
      <c r="A28" t="s">
        <v>1746</v>
      </c>
      <c r="B28" t="str">
        <f t="shared" si="0"/>
        <v>2025Dolphins</v>
      </c>
      <c r="C28" t="s">
        <v>1796</v>
      </c>
      <c r="D28">
        <v>2025</v>
      </c>
      <c r="E28">
        <v>9</v>
      </c>
      <c r="F28" t="s">
        <v>1806</v>
      </c>
      <c r="G28">
        <v>24</v>
      </c>
      <c r="H28">
        <v>12</v>
      </c>
      <c r="I28">
        <v>0</v>
      </c>
      <c r="J28">
        <v>12</v>
      </c>
      <c r="K28">
        <v>3</v>
      </c>
      <c r="L28">
        <v>30</v>
      </c>
      <c r="M28">
        <v>721</v>
      </c>
      <c r="N28">
        <v>596</v>
      </c>
      <c r="S28" t="s">
        <v>1806</v>
      </c>
      <c r="T28" t="s">
        <v>1715</v>
      </c>
      <c r="U28" t="s">
        <v>1715</v>
      </c>
      <c r="V28" t="s">
        <v>1716</v>
      </c>
    </row>
    <row r="29" spans="1:22" x14ac:dyDescent="0.25">
      <c r="A29" t="s">
        <v>1746</v>
      </c>
      <c r="B29" t="str">
        <f t="shared" si="0"/>
        <v>2025Manly Warringah</v>
      </c>
      <c r="C29" t="s">
        <v>1796</v>
      </c>
      <c r="D29">
        <v>2025</v>
      </c>
      <c r="E29">
        <v>10</v>
      </c>
      <c r="F29" t="s">
        <v>1765</v>
      </c>
      <c r="G29">
        <v>24</v>
      </c>
      <c r="H29">
        <v>12</v>
      </c>
      <c r="I29">
        <v>0</v>
      </c>
      <c r="J29">
        <v>12</v>
      </c>
      <c r="K29">
        <v>3</v>
      </c>
      <c r="L29">
        <v>30</v>
      </c>
      <c r="M29">
        <v>555</v>
      </c>
      <c r="N29">
        <v>534</v>
      </c>
      <c r="S29" t="s">
        <v>1765</v>
      </c>
      <c r="T29" t="s">
        <v>1675</v>
      </c>
      <c r="U29" t="s">
        <v>1675</v>
      </c>
      <c r="V29" t="s">
        <v>1723</v>
      </c>
    </row>
    <row r="30" spans="1:22" x14ac:dyDescent="0.25">
      <c r="A30" t="s">
        <v>1746</v>
      </c>
      <c r="B30" t="str">
        <f t="shared" si="0"/>
        <v>2025Parramatta</v>
      </c>
      <c r="C30" t="s">
        <v>1796</v>
      </c>
      <c r="D30">
        <v>2025</v>
      </c>
      <c r="E30">
        <v>11</v>
      </c>
      <c r="F30" t="s">
        <v>1722</v>
      </c>
      <c r="G30">
        <v>24</v>
      </c>
      <c r="H30">
        <v>10</v>
      </c>
      <c r="I30">
        <v>0</v>
      </c>
      <c r="J30">
        <v>14</v>
      </c>
      <c r="K30">
        <v>3</v>
      </c>
      <c r="L30">
        <v>26</v>
      </c>
      <c r="M30">
        <v>502</v>
      </c>
      <c r="N30">
        <v>578</v>
      </c>
      <c r="S30" t="s">
        <v>1722</v>
      </c>
      <c r="T30" t="s">
        <v>1675</v>
      </c>
      <c r="U30" t="s">
        <v>1675</v>
      </c>
      <c r="V30" t="s">
        <v>1723</v>
      </c>
    </row>
    <row r="31" spans="1:22" x14ac:dyDescent="0.25">
      <c r="A31" t="s">
        <v>1746</v>
      </c>
      <c r="B31" t="str">
        <f t="shared" si="0"/>
        <v>2025North Queensland</v>
      </c>
      <c r="C31" t="s">
        <v>1796</v>
      </c>
      <c r="D31">
        <v>2025</v>
      </c>
      <c r="E31">
        <v>12</v>
      </c>
      <c r="F31" t="s">
        <v>1791</v>
      </c>
      <c r="G31">
        <v>24</v>
      </c>
      <c r="H31">
        <v>9</v>
      </c>
      <c r="I31">
        <v>1</v>
      </c>
      <c r="J31">
        <v>14</v>
      </c>
      <c r="K31">
        <v>3</v>
      </c>
      <c r="L31">
        <v>25</v>
      </c>
      <c r="M31">
        <v>538</v>
      </c>
      <c r="N31">
        <v>684</v>
      </c>
      <c r="S31" t="s">
        <v>1791</v>
      </c>
      <c r="T31" t="s">
        <v>1792</v>
      </c>
      <c r="U31" t="s">
        <v>1792</v>
      </c>
      <c r="V31" t="s">
        <v>1716</v>
      </c>
    </row>
    <row r="32" spans="1:22" x14ac:dyDescent="0.25">
      <c r="A32" t="s">
        <v>1746</v>
      </c>
      <c r="B32" t="str">
        <f t="shared" si="0"/>
        <v>2025Wests Tigers</v>
      </c>
      <c r="C32" t="s">
        <v>1796</v>
      </c>
      <c r="D32">
        <v>2025</v>
      </c>
      <c r="E32">
        <v>13</v>
      </c>
      <c r="F32" t="s">
        <v>1800</v>
      </c>
      <c r="G32">
        <v>24</v>
      </c>
      <c r="H32">
        <v>9</v>
      </c>
      <c r="I32">
        <v>0</v>
      </c>
      <c r="J32">
        <v>15</v>
      </c>
      <c r="K32">
        <v>3</v>
      </c>
      <c r="L32">
        <v>24</v>
      </c>
      <c r="M32">
        <v>477</v>
      </c>
      <c r="N32">
        <v>612</v>
      </c>
      <c r="S32" t="s">
        <v>1800</v>
      </c>
      <c r="T32" t="s">
        <v>1675</v>
      </c>
      <c r="U32" t="s">
        <v>1675</v>
      </c>
      <c r="V32" t="s">
        <v>1723</v>
      </c>
    </row>
    <row r="33" spans="1:22" x14ac:dyDescent="0.25">
      <c r="A33" t="s">
        <v>1746</v>
      </c>
      <c r="B33" t="str">
        <f t="shared" si="0"/>
        <v>2025South Sydney</v>
      </c>
      <c r="C33" t="s">
        <v>1796</v>
      </c>
      <c r="D33">
        <v>2025</v>
      </c>
      <c r="E33">
        <v>14</v>
      </c>
      <c r="F33" t="s">
        <v>1748</v>
      </c>
      <c r="G33">
        <v>24</v>
      </c>
      <c r="H33">
        <v>9</v>
      </c>
      <c r="I33">
        <v>0</v>
      </c>
      <c r="J33">
        <v>15</v>
      </c>
      <c r="K33">
        <v>3</v>
      </c>
      <c r="L33">
        <v>24</v>
      </c>
      <c r="M33">
        <v>427</v>
      </c>
      <c r="N33">
        <v>608</v>
      </c>
      <c r="S33" t="s">
        <v>1748</v>
      </c>
      <c r="T33" t="s">
        <v>1675</v>
      </c>
      <c r="U33" t="s">
        <v>1675</v>
      </c>
      <c r="V33" t="s">
        <v>1723</v>
      </c>
    </row>
    <row r="34" spans="1:22" x14ac:dyDescent="0.25">
      <c r="A34" t="s">
        <v>1746</v>
      </c>
      <c r="B34" t="str">
        <f t="shared" si="0"/>
        <v>2025St George Illawarra</v>
      </c>
      <c r="C34" t="s">
        <v>1796</v>
      </c>
      <c r="D34">
        <v>2025</v>
      </c>
      <c r="E34">
        <v>15</v>
      </c>
      <c r="F34" t="s">
        <v>1798</v>
      </c>
      <c r="G34">
        <v>24</v>
      </c>
      <c r="H34">
        <v>8</v>
      </c>
      <c r="I34">
        <v>0</v>
      </c>
      <c r="J34">
        <v>16</v>
      </c>
      <c r="K34">
        <v>3</v>
      </c>
      <c r="L34">
        <v>22</v>
      </c>
      <c r="M34">
        <v>498</v>
      </c>
      <c r="N34">
        <v>628</v>
      </c>
      <c r="S34" t="s">
        <v>1798</v>
      </c>
      <c r="T34" t="s">
        <v>1770</v>
      </c>
      <c r="U34" t="s">
        <v>1770</v>
      </c>
      <c r="V34" t="s">
        <v>1723</v>
      </c>
    </row>
    <row r="35" spans="1:22" x14ac:dyDescent="0.25">
      <c r="A35" t="s">
        <v>1746</v>
      </c>
      <c r="B35" t="str">
        <f t="shared" si="0"/>
        <v>2025Gold Coast Titans</v>
      </c>
      <c r="C35" t="s">
        <v>1796</v>
      </c>
      <c r="D35">
        <v>2025</v>
      </c>
      <c r="E35">
        <v>16</v>
      </c>
      <c r="F35" t="s">
        <v>1803</v>
      </c>
      <c r="G35">
        <v>24</v>
      </c>
      <c r="H35">
        <v>6</v>
      </c>
      <c r="I35">
        <v>0</v>
      </c>
      <c r="J35">
        <v>18</v>
      </c>
      <c r="K35">
        <v>3</v>
      </c>
      <c r="L35">
        <v>18</v>
      </c>
      <c r="M35">
        <v>520</v>
      </c>
      <c r="N35">
        <v>719</v>
      </c>
      <c r="S35" t="s">
        <v>1803</v>
      </c>
      <c r="T35" t="s">
        <v>1684</v>
      </c>
      <c r="U35" t="s">
        <v>1684</v>
      </c>
      <c r="V35" t="s">
        <v>1716</v>
      </c>
    </row>
    <row r="36" spans="1:22" x14ac:dyDescent="0.25">
      <c r="A36" t="s">
        <v>1746</v>
      </c>
      <c r="B36" t="str">
        <f t="shared" si="0"/>
        <v>2025Newcastle Knights</v>
      </c>
      <c r="C36" t="s">
        <v>1796</v>
      </c>
      <c r="D36">
        <v>2025</v>
      </c>
      <c r="E36">
        <v>17</v>
      </c>
      <c r="F36" t="s">
        <v>1776</v>
      </c>
      <c r="G36">
        <v>24</v>
      </c>
      <c r="H36">
        <v>6</v>
      </c>
      <c r="I36">
        <v>0</v>
      </c>
      <c r="J36">
        <v>18</v>
      </c>
      <c r="K36">
        <v>3</v>
      </c>
      <c r="L36">
        <v>18</v>
      </c>
      <c r="M36">
        <v>338</v>
      </c>
      <c r="N36">
        <v>638</v>
      </c>
      <c r="S36" t="s">
        <v>1776</v>
      </c>
      <c r="T36" t="s">
        <v>1754</v>
      </c>
      <c r="U36" t="s">
        <v>1754</v>
      </c>
      <c r="V36" t="s">
        <v>1723</v>
      </c>
    </row>
    <row r="37" spans="1:22" x14ac:dyDescent="0.25">
      <c r="A37" t="s">
        <v>1745</v>
      </c>
      <c r="B37" t="str">
        <f t="shared" si="0"/>
        <v>2024Sydney Swans</v>
      </c>
      <c r="C37" t="s">
        <v>1728</v>
      </c>
      <c r="D37">
        <v>2024</v>
      </c>
      <c r="E37">
        <v>1</v>
      </c>
      <c r="F37" t="s">
        <v>1676</v>
      </c>
      <c r="G37">
        <v>23</v>
      </c>
      <c r="H37">
        <v>17</v>
      </c>
      <c r="I37">
        <v>0</v>
      </c>
      <c r="J37">
        <v>6</v>
      </c>
      <c r="L37">
        <v>68</v>
      </c>
      <c r="M37">
        <v>2242</v>
      </c>
      <c r="N37">
        <v>1769</v>
      </c>
      <c r="O37" t="s">
        <v>30</v>
      </c>
      <c r="P37" t="s">
        <v>30</v>
      </c>
      <c r="Q37" t="s">
        <v>30</v>
      </c>
      <c r="S37" t="s">
        <v>1676</v>
      </c>
      <c r="T37" t="s">
        <v>1675</v>
      </c>
      <c r="U37" t="s">
        <v>1675</v>
      </c>
      <c r="V37" t="s">
        <v>1723</v>
      </c>
    </row>
    <row r="38" spans="1:22" x14ac:dyDescent="0.25">
      <c r="A38" t="s">
        <v>1745</v>
      </c>
      <c r="B38" t="str">
        <f t="shared" si="0"/>
        <v>2024Port Adelaide</v>
      </c>
      <c r="C38" t="s">
        <v>1728</v>
      </c>
      <c r="D38">
        <v>2024</v>
      </c>
      <c r="E38">
        <v>2</v>
      </c>
      <c r="F38" t="s">
        <v>1679</v>
      </c>
      <c r="G38">
        <v>23</v>
      </c>
      <c r="H38">
        <v>16</v>
      </c>
      <c r="I38">
        <v>0</v>
      </c>
      <c r="J38">
        <v>7</v>
      </c>
      <c r="L38">
        <v>64</v>
      </c>
      <c r="M38">
        <v>2011</v>
      </c>
      <c r="N38">
        <v>1752</v>
      </c>
      <c r="P38" t="s">
        <v>30</v>
      </c>
      <c r="S38" t="s">
        <v>1679</v>
      </c>
      <c r="T38" t="s">
        <v>1725</v>
      </c>
      <c r="U38" t="s">
        <v>1691</v>
      </c>
      <c r="V38" t="s">
        <v>1714</v>
      </c>
    </row>
    <row r="39" spans="1:22" x14ac:dyDescent="0.25">
      <c r="A39" t="s">
        <v>1745</v>
      </c>
      <c r="B39" t="str">
        <f t="shared" si="0"/>
        <v>2024Geelong</v>
      </c>
      <c r="C39" t="s">
        <v>1728</v>
      </c>
      <c r="D39">
        <v>2024</v>
      </c>
      <c r="E39">
        <v>3</v>
      </c>
      <c r="F39" t="s">
        <v>1685</v>
      </c>
      <c r="G39">
        <v>23</v>
      </c>
      <c r="H39">
        <v>15</v>
      </c>
      <c r="I39">
        <v>0</v>
      </c>
      <c r="J39">
        <v>8</v>
      </c>
      <c r="L39">
        <v>60</v>
      </c>
      <c r="M39">
        <v>2164</v>
      </c>
      <c r="N39">
        <v>1928</v>
      </c>
      <c r="P39" t="s">
        <v>30</v>
      </c>
      <c r="S39" t="s">
        <v>1685</v>
      </c>
      <c r="T39" t="s">
        <v>1685</v>
      </c>
      <c r="U39" t="s">
        <v>1685</v>
      </c>
      <c r="V39" t="s">
        <v>1718</v>
      </c>
    </row>
    <row r="40" spans="1:22" x14ac:dyDescent="0.25">
      <c r="A40" t="s">
        <v>1745</v>
      </c>
      <c r="B40" t="str">
        <f t="shared" si="0"/>
        <v>2024Greater Western Sydney</v>
      </c>
      <c r="C40" t="s">
        <v>1728</v>
      </c>
      <c r="D40">
        <v>2024</v>
      </c>
      <c r="E40">
        <v>4</v>
      </c>
      <c r="F40" t="s">
        <v>1683</v>
      </c>
      <c r="G40">
        <v>23</v>
      </c>
      <c r="H40">
        <v>15</v>
      </c>
      <c r="I40">
        <v>0</v>
      </c>
      <c r="J40">
        <v>8</v>
      </c>
      <c r="L40">
        <v>60</v>
      </c>
      <c r="M40">
        <v>2034</v>
      </c>
      <c r="N40">
        <v>1864</v>
      </c>
      <c r="P40" t="s">
        <v>30</v>
      </c>
      <c r="S40" t="s">
        <v>1683</v>
      </c>
      <c r="T40" t="s">
        <v>1722</v>
      </c>
      <c r="U40" t="s">
        <v>1675</v>
      </c>
      <c r="V40" t="s">
        <v>1723</v>
      </c>
    </row>
    <row r="41" spans="1:22" x14ac:dyDescent="0.25">
      <c r="A41" t="s">
        <v>1745</v>
      </c>
      <c r="B41" t="str">
        <f t="shared" si="0"/>
        <v>2024Brisbane Lions</v>
      </c>
      <c r="C41" t="s">
        <v>1728</v>
      </c>
      <c r="D41">
        <v>2024</v>
      </c>
      <c r="E41">
        <v>5</v>
      </c>
      <c r="F41" t="s">
        <v>1690</v>
      </c>
      <c r="G41">
        <v>23</v>
      </c>
      <c r="H41">
        <v>14</v>
      </c>
      <c r="I41">
        <v>1</v>
      </c>
      <c r="J41">
        <v>8</v>
      </c>
      <c r="L41">
        <v>58</v>
      </c>
      <c r="M41">
        <v>2130</v>
      </c>
      <c r="N41">
        <v>1747</v>
      </c>
      <c r="P41" t="s">
        <v>30</v>
      </c>
      <c r="Q41" t="s">
        <v>30</v>
      </c>
      <c r="R41" t="s">
        <v>30</v>
      </c>
      <c r="S41" t="s">
        <v>1690</v>
      </c>
      <c r="T41" t="s">
        <v>1715</v>
      </c>
      <c r="U41" t="s">
        <v>1715</v>
      </c>
      <c r="V41" t="s">
        <v>1716</v>
      </c>
    </row>
    <row r="42" spans="1:22" x14ac:dyDescent="0.25">
      <c r="A42" t="s">
        <v>1745</v>
      </c>
      <c r="B42" t="str">
        <f t="shared" si="0"/>
        <v>2024Western Bulldogs</v>
      </c>
      <c r="C42" t="s">
        <v>1728</v>
      </c>
      <c r="D42">
        <v>2024</v>
      </c>
      <c r="E42">
        <v>6</v>
      </c>
      <c r="F42" t="s">
        <v>1673</v>
      </c>
      <c r="G42">
        <v>23</v>
      </c>
      <c r="H42">
        <v>14</v>
      </c>
      <c r="I42">
        <v>0</v>
      </c>
      <c r="J42">
        <v>9</v>
      </c>
      <c r="L42">
        <v>56</v>
      </c>
      <c r="M42">
        <v>2171</v>
      </c>
      <c r="N42">
        <v>1736</v>
      </c>
      <c r="P42" t="s">
        <v>30</v>
      </c>
      <c r="S42" t="s">
        <v>1673</v>
      </c>
      <c r="T42" t="s">
        <v>1681</v>
      </c>
      <c r="U42" t="s">
        <v>1681</v>
      </c>
      <c r="V42" t="s">
        <v>1718</v>
      </c>
    </row>
    <row r="43" spans="1:22" x14ac:dyDescent="0.25">
      <c r="A43" t="s">
        <v>1745</v>
      </c>
      <c r="B43" t="str">
        <f t="shared" si="0"/>
        <v>2024Hawthorn</v>
      </c>
      <c r="C43" t="s">
        <v>1728</v>
      </c>
      <c r="D43">
        <v>2024</v>
      </c>
      <c r="E43">
        <v>7</v>
      </c>
      <c r="F43" t="s">
        <v>1682</v>
      </c>
      <c r="G43">
        <v>23</v>
      </c>
      <c r="H43">
        <v>14</v>
      </c>
      <c r="I43">
        <v>0</v>
      </c>
      <c r="J43">
        <v>9</v>
      </c>
      <c r="L43">
        <v>56</v>
      </c>
      <c r="M43">
        <v>2090</v>
      </c>
      <c r="N43">
        <v>1763</v>
      </c>
      <c r="P43" t="s">
        <v>30</v>
      </c>
      <c r="S43" t="s">
        <v>1682</v>
      </c>
      <c r="T43" t="s">
        <v>1724</v>
      </c>
      <c r="U43" t="s">
        <v>1681</v>
      </c>
      <c r="V43" t="s">
        <v>1718</v>
      </c>
    </row>
    <row r="44" spans="1:22" x14ac:dyDescent="0.25">
      <c r="A44" t="s">
        <v>1745</v>
      </c>
      <c r="B44" t="str">
        <f t="shared" si="0"/>
        <v>2024Carlton</v>
      </c>
      <c r="C44" t="s">
        <v>1728</v>
      </c>
      <c r="D44">
        <v>2024</v>
      </c>
      <c r="E44">
        <v>8</v>
      </c>
      <c r="F44" t="s">
        <v>1689</v>
      </c>
      <c r="G44">
        <v>23</v>
      </c>
      <c r="H44">
        <v>13</v>
      </c>
      <c r="I44">
        <v>0</v>
      </c>
      <c r="J44">
        <v>10</v>
      </c>
      <c r="L44">
        <v>52</v>
      </c>
      <c r="M44">
        <v>2151</v>
      </c>
      <c r="N44">
        <v>1952</v>
      </c>
      <c r="P44" t="s">
        <v>30</v>
      </c>
      <c r="S44" t="s">
        <v>1689</v>
      </c>
      <c r="T44" t="s">
        <v>1717</v>
      </c>
      <c r="U44" t="s">
        <v>1681</v>
      </c>
      <c r="V44" t="s">
        <v>1718</v>
      </c>
    </row>
    <row r="45" spans="1:22" x14ac:dyDescent="0.25">
      <c r="A45" t="s">
        <v>1745</v>
      </c>
      <c r="B45" t="str">
        <f t="shared" si="0"/>
        <v>2024Collingwood</v>
      </c>
      <c r="C45" t="s">
        <v>1728</v>
      </c>
      <c r="D45">
        <v>2024</v>
      </c>
      <c r="E45">
        <v>9</v>
      </c>
      <c r="F45" t="s">
        <v>1688</v>
      </c>
      <c r="G45">
        <v>23</v>
      </c>
      <c r="H45">
        <v>12</v>
      </c>
      <c r="I45">
        <v>2</v>
      </c>
      <c r="J45">
        <v>9</v>
      </c>
      <c r="L45">
        <v>52</v>
      </c>
      <c r="M45">
        <v>1991</v>
      </c>
      <c r="N45">
        <v>1943</v>
      </c>
      <c r="S45" t="s">
        <v>1688</v>
      </c>
      <c r="T45" t="s">
        <v>1681</v>
      </c>
      <c r="U45" t="s">
        <v>1681</v>
      </c>
      <c r="V45" t="s">
        <v>1718</v>
      </c>
    </row>
    <row r="46" spans="1:22" x14ac:dyDescent="0.25">
      <c r="A46" t="s">
        <v>1745</v>
      </c>
      <c r="B46" t="str">
        <f t="shared" si="0"/>
        <v>2024Fremantle</v>
      </c>
      <c r="C46" t="s">
        <v>1728</v>
      </c>
      <c r="D46">
        <v>2024</v>
      </c>
      <c r="E46">
        <v>10</v>
      </c>
      <c r="F46" t="s">
        <v>1686</v>
      </c>
      <c r="G46">
        <v>23</v>
      </c>
      <c r="H46">
        <v>12</v>
      </c>
      <c r="I46">
        <v>1</v>
      </c>
      <c r="J46">
        <v>10</v>
      </c>
      <c r="L46">
        <v>50</v>
      </c>
      <c r="M46">
        <v>1964</v>
      </c>
      <c r="N46">
        <v>1755</v>
      </c>
      <c r="S46" t="s">
        <v>1686</v>
      </c>
      <c r="T46" t="s">
        <v>1719</v>
      </c>
      <c r="U46" t="s">
        <v>1720</v>
      </c>
      <c r="V46" t="s">
        <v>1721</v>
      </c>
    </row>
    <row r="47" spans="1:22" x14ac:dyDescent="0.25">
      <c r="A47" t="s">
        <v>1745</v>
      </c>
      <c r="B47" t="str">
        <f t="shared" si="0"/>
        <v>2024Essendon</v>
      </c>
      <c r="C47" t="s">
        <v>1728</v>
      </c>
      <c r="D47">
        <v>2024</v>
      </c>
      <c r="E47">
        <v>11</v>
      </c>
      <c r="F47" t="s">
        <v>1687</v>
      </c>
      <c r="G47">
        <v>23</v>
      </c>
      <c r="H47">
        <v>11</v>
      </c>
      <c r="I47">
        <v>1</v>
      </c>
      <c r="J47">
        <v>11</v>
      </c>
      <c r="L47">
        <v>46</v>
      </c>
      <c r="M47">
        <v>1892</v>
      </c>
      <c r="N47">
        <v>2024</v>
      </c>
      <c r="S47" t="s">
        <v>1687</v>
      </c>
      <c r="T47" t="s">
        <v>1681</v>
      </c>
      <c r="U47" t="s">
        <v>1681</v>
      </c>
      <c r="V47" t="s">
        <v>1718</v>
      </c>
    </row>
    <row r="48" spans="1:22" x14ac:dyDescent="0.25">
      <c r="A48" t="s">
        <v>1745</v>
      </c>
      <c r="B48" t="str">
        <f t="shared" si="0"/>
        <v>2024St Kilda</v>
      </c>
      <c r="C48" t="s">
        <v>1728</v>
      </c>
      <c r="D48">
        <v>2024</v>
      </c>
      <c r="E48">
        <v>12</v>
      </c>
      <c r="F48" t="s">
        <v>1677</v>
      </c>
      <c r="G48">
        <v>23</v>
      </c>
      <c r="H48">
        <v>11</v>
      </c>
      <c r="I48">
        <v>0</v>
      </c>
      <c r="J48">
        <v>12</v>
      </c>
      <c r="L48">
        <v>44</v>
      </c>
      <c r="M48">
        <v>1748</v>
      </c>
      <c r="N48">
        <v>1758</v>
      </c>
      <c r="S48" t="s">
        <v>1677</v>
      </c>
      <c r="T48" t="s">
        <v>1681</v>
      </c>
      <c r="U48" t="s">
        <v>1681</v>
      </c>
      <c r="V48" t="s">
        <v>1718</v>
      </c>
    </row>
    <row r="49" spans="1:22" x14ac:dyDescent="0.25">
      <c r="A49" t="s">
        <v>1745</v>
      </c>
      <c r="B49" t="str">
        <f t="shared" si="0"/>
        <v>2024Gold Coast</v>
      </c>
      <c r="C49" t="s">
        <v>1728</v>
      </c>
      <c r="D49">
        <v>2024</v>
      </c>
      <c r="E49">
        <v>13</v>
      </c>
      <c r="F49" t="s">
        <v>1684</v>
      </c>
      <c r="G49">
        <v>23</v>
      </c>
      <c r="H49">
        <v>11</v>
      </c>
      <c r="I49">
        <v>0</v>
      </c>
      <c r="J49">
        <v>12</v>
      </c>
      <c r="L49">
        <v>44</v>
      </c>
      <c r="M49">
        <v>1925</v>
      </c>
      <c r="N49">
        <v>1943</v>
      </c>
      <c r="S49" t="s">
        <v>1684</v>
      </c>
      <c r="T49" t="s">
        <v>1684</v>
      </c>
      <c r="U49" t="s">
        <v>1684</v>
      </c>
      <c r="V49" t="s">
        <v>1716</v>
      </c>
    </row>
    <row r="50" spans="1:22" x14ac:dyDescent="0.25">
      <c r="A50" t="s">
        <v>1745</v>
      </c>
      <c r="B50" t="str">
        <f t="shared" si="0"/>
        <v>2024Melbourne</v>
      </c>
      <c r="C50" t="s">
        <v>1728</v>
      </c>
      <c r="D50">
        <v>2024</v>
      </c>
      <c r="E50">
        <v>14</v>
      </c>
      <c r="F50" t="s">
        <v>1681</v>
      </c>
      <c r="G50">
        <v>23</v>
      </c>
      <c r="H50">
        <v>11</v>
      </c>
      <c r="I50">
        <v>0</v>
      </c>
      <c r="J50">
        <v>12</v>
      </c>
      <c r="L50">
        <v>44</v>
      </c>
      <c r="M50">
        <v>1785</v>
      </c>
      <c r="N50">
        <v>1812</v>
      </c>
      <c r="S50" t="s">
        <v>1681</v>
      </c>
      <c r="T50" t="s">
        <v>1681</v>
      </c>
      <c r="U50" t="s">
        <v>1681</v>
      </c>
      <c r="V50" t="s">
        <v>1718</v>
      </c>
    </row>
    <row r="51" spans="1:22" x14ac:dyDescent="0.25">
      <c r="A51" t="s">
        <v>1745</v>
      </c>
      <c r="B51" t="str">
        <f t="shared" si="0"/>
        <v>2024Adelaide</v>
      </c>
      <c r="C51" t="s">
        <v>1728</v>
      </c>
      <c r="D51">
        <v>2024</v>
      </c>
      <c r="E51">
        <v>15</v>
      </c>
      <c r="F51" t="s">
        <v>1691</v>
      </c>
      <c r="G51">
        <v>23</v>
      </c>
      <c r="H51">
        <v>8</v>
      </c>
      <c r="I51">
        <v>1</v>
      </c>
      <c r="J51">
        <v>14</v>
      </c>
      <c r="L51">
        <v>34</v>
      </c>
      <c r="M51">
        <v>1906</v>
      </c>
      <c r="N51">
        <v>1923</v>
      </c>
      <c r="S51" t="s">
        <v>1691</v>
      </c>
      <c r="T51" t="s">
        <v>1691</v>
      </c>
      <c r="U51" t="s">
        <v>1691</v>
      </c>
      <c r="V51" t="s">
        <v>1714</v>
      </c>
    </row>
    <row r="52" spans="1:22" x14ac:dyDescent="0.25">
      <c r="A52" t="s">
        <v>1745</v>
      </c>
      <c r="B52" t="str">
        <f t="shared" si="0"/>
        <v>2024West Coast</v>
      </c>
      <c r="C52" t="s">
        <v>1728</v>
      </c>
      <c r="D52">
        <v>2024</v>
      </c>
      <c r="E52">
        <v>16</v>
      </c>
      <c r="F52" t="s">
        <v>1674</v>
      </c>
      <c r="G52">
        <v>23</v>
      </c>
      <c r="H52">
        <v>5</v>
      </c>
      <c r="I52">
        <v>0</v>
      </c>
      <c r="J52">
        <v>18</v>
      </c>
      <c r="L52">
        <v>20</v>
      </c>
      <c r="M52">
        <v>1594</v>
      </c>
      <c r="N52">
        <v>2339</v>
      </c>
      <c r="S52" t="s">
        <v>1674</v>
      </c>
      <c r="T52" t="s">
        <v>1720</v>
      </c>
      <c r="U52" t="s">
        <v>1720</v>
      </c>
      <c r="V52" t="s">
        <v>1721</v>
      </c>
    </row>
    <row r="53" spans="1:22" x14ac:dyDescent="0.25">
      <c r="A53" t="s">
        <v>1745</v>
      </c>
      <c r="B53" t="str">
        <f t="shared" si="0"/>
        <v>2024North Melbourne</v>
      </c>
      <c r="C53" t="s">
        <v>1728</v>
      </c>
      <c r="D53">
        <v>2024</v>
      </c>
      <c r="E53">
        <v>17</v>
      </c>
      <c r="F53" t="s">
        <v>1680</v>
      </c>
      <c r="G53">
        <v>23</v>
      </c>
      <c r="H53">
        <v>3</v>
      </c>
      <c r="I53">
        <v>0</v>
      </c>
      <c r="J53">
        <v>20</v>
      </c>
      <c r="L53">
        <v>12</v>
      </c>
      <c r="M53">
        <v>1619</v>
      </c>
      <c r="N53">
        <v>2550</v>
      </c>
      <c r="S53" t="s">
        <v>1680</v>
      </c>
      <c r="T53" t="s">
        <v>1680</v>
      </c>
      <c r="U53" t="s">
        <v>1681</v>
      </c>
      <c r="V53" t="s">
        <v>1718</v>
      </c>
    </row>
    <row r="54" spans="1:22" x14ac:dyDescent="0.25">
      <c r="A54" t="s">
        <v>1745</v>
      </c>
      <c r="B54" t="str">
        <f t="shared" si="0"/>
        <v>2024Richmond</v>
      </c>
      <c r="C54" t="s">
        <v>1728</v>
      </c>
      <c r="D54">
        <v>2024</v>
      </c>
      <c r="E54">
        <v>18</v>
      </c>
      <c r="F54" t="s">
        <v>1678</v>
      </c>
      <c r="G54">
        <v>23</v>
      </c>
      <c r="H54">
        <v>2</v>
      </c>
      <c r="I54">
        <v>0</v>
      </c>
      <c r="J54">
        <v>21</v>
      </c>
      <c r="L54">
        <v>8</v>
      </c>
      <c r="M54">
        <v>1505</v>
      </c>
      <c r="N54">
        <v>2364</v>
      </c>
      <c r="S54" t="s">
        <v>1678</v>
      </c>
      <c r="T54" t="s">
        <v>1726</v>
      </c>
      <c r="U54" t="s">
        <v>1681</v>
      </c>
      <c r="V54" t="s">
        <v>1718</v>
      </c>
    </row>
    <row r="55" spans="1:22" x14ac:dyDescent="0.25">
      <c r="A55" t="s">
        <v>1746</v>
      </c>
      <c r="B55" t="str">
        <f t="shared" si="0"/>
        <v>2024Melbourne Storm</v>
      </c>
      <c r="C55" t="s">
        <v>1796</v>
      </c>
      <c r="D55">
        <v>2024</v>
      </c>
      <c r="E55">
        <v>1</v>
      </c>
      <c r="F55" t="s">
        <v>1797</v>
      </c>
      <c r="G55">
        <v>24</v>
      </c>
      <c r="H55">
        <v>19</v>
      </c>
      <c r="I55">
        <v>0</v>
      </c>
      <c r="J55">
        <v>5</v>
      </c>
      <c r="K55">
        <v>3</v>
      </c>
      <c r="L55">
        <v>44</v>
      </c>
      <c r="M55">
        <v>692</v>
      </c>
      <c r="N55">
        <v>449</v>
      </c>
      <c r="O55" t="s">
        <v>30</v>
      </c>
      <c r="P55" t="s">
        <v>30</v>
      </c>
      <c r="Q55" t="s">
        <v>30</v>
      </c>
      <c r="S55" t="s">
        <v>1797</v>
      </c>
      <c r="T55" t="s">
        <v>1681</v>
      </c>
      <c r="U55" t="s">
        <v>1681</v>
      </c>
      <c r="V55" t="s">
        <v>1718</v>
      </c>
    </row>
    <row r="56" spans="1:22" x14ac:dyDescent="0.25">
      <c r="A56" t="s">
        <v>1746</v>
      </c>
      <c r="B56" t="str">
        <f t="shared" si="0"/>
        <v>2024Penrith</v>
      </c>
      <c r="C56" t="s">
        <v>1796</v>
      </c>
      <c r="D56">
        <v>2024</v>
      </c>
      <c r="E56">
        <v>2</v>
      </c>
      <c r="F56" t="s">
        <v>1766</v>
      </c>
      <c r="G56">
        <v>24</v>
      </c>
      <c r="H56">
        <v>17</v>
      </c>
      <c r="I56">
        <v>0</v>
      </c>
      <c r="J56">
        <v>7</v>
      </c>
      <c r="K56">
        <v>3</v>
      </c>
      <c r="L56">
        <v>40</v>
      </c>
      <c r="M56">
        <v>580</v>
      </c>
      <c r="N56">
        <v>394</v>
      </c>
      <c r="P56" t="s">
        <v>30</v>
      </c>
      <c r="Q56" t="s">
        <v>30</v>
      </c>
      <c r="R56" t="s">
        <v>30</v>
      </c>
      <c r="S56" t="s">
        <v>1766</v>
      </c>
      <c r="T56" t="s">
        <v>1675</v>
      </c>
      <c r="U56" t="s">
        <v>1675</v>
      </c>
      <c r="V56" t="s">
        <v>1723</v>
      </c>
    </row>
    <row r="57" spans="1:22" x14ac:dyDescent="0.25">
      <c r="A57" t="s">
        <v>1746</v>
      </c>
      <c r="B57" t="str">
        <f t="shared" si="0"/>
        <v>2024Sydney Roosters</v>
      </c>
      <c r="C57" t="s">
        <v>1796</v>
      </c>
      <c r="D57">
        <v>2024</v>
      </c>
      <c r="E57">
        <v>3</v>
      </c>
      <c r="F57" t="s">
        <v>1750</v>
      </c>
      <c r="G57">
        <v>24</v>
      </c>
      <c r="H57">
        <v>16</v>
      </c>
      <c r="I57">
        <v>0</v>
      </c>
      <c r="J57">
        <v>8</v>
      </c>
      <c r="K57">
        <v>3</v>
      </c>
      <c r="L57">
        <v>38</v>
      </c>
      <c r="M57">
        <v>738</v>
      </c>
      <c r="N57">
        <v>463</v>
      </c>
      <c r="P57" t="s">
        <v>30</v>
      </c>
      <c r="S57" t="s">
        <v>1750</v>
      </c>
      <c r="T57" t="s">
        <v>1675</v>
      </c>
      <c r="U57" t="s">
        <v>1675</v>
      </c>
      <c r="V57" t="s">
        <v>1723</v>
      </c>
    </row>
    <row r="58" spans="1:22" x14ac:dyDescent="0.25">
      <c r="A58" t="s">
        <v>1746</v>
      </c>
      <c r="B58" t="str">
        <f t="shared" si="0"/>
        <v>2024Cronulla-Sutherland</v>
      </c>
      <c r="C58" t="s">
        <v>1796</v>
      </c>
      <c r="D58">
        <v>2024</v>
      </c>
      <c r="E58">
        <v>4</v>
      </c>
      <c r="F58" t="s">
        <v>1767</v>
      </c>
      <c r="G58">
        <v>24</v>
      </c>
      <c r="H58">
        <v>16</v>
      </c>
      <c r="I58">
        <v>0</v>
      </c>
      <c r="J58">
        <v>8</v>
      </c>
      <c r="K58">
        <v>3</v>
      </c>
      <c r="L58">
        <v>38</v>
      </c>
      <c r="M58">
        <v>653</v>
      </c>
      <c r="N58">
        <v>431</v>
      </c>
      <c r="P58" t="s">
        <v>30</v>
      </c>
      <c r="S58" t="s">
        <v>1767</v>
      </c>
      <c r="T58" t="s">
        <v>1675</v>
      </c>
      <c r="U58" t="s">
        <v>1675</v>
      </c>
      <c r="V58" t="s">
        <v>1723</v>
      </c>
    </row>
    <row r="59" spans="1:22" x14ac:dyDescent="0.25">
      <c r="A59" t="s">
        <v>1746</v>
      </c>
      <c r="B59" t="str">
        <f t="shared" si="0"/>
        <v>2024North Queensland</v>
      </c>
      <c r="C59" t="s">
        <v>1796</v>
      </c>
      <c r="D59">
        <v>2024</v>
      </c>
      <c r="E59">
        <v>5</v>
      </c>
      <c r="F59" t="s">
        <v>1791</v>
      </c>
      <c r="G59">
        <v>24</v>
      </c>
      <c r="H59">
        <v>15</v>
      </c>
      <c r="I59">
        <v>0</v>
      </c>
      <c r="J59">
        <v>9</v>
      </c>
      <c r="K59">
        <v>3</v>
      </c>
      <c r="L59">
        <v>36</v>
      </c>
      <c r="M59">
        <v>657</v>
      </c>
      <c r="N59">
        <v>568</v>
      </c>
      <c r="P59" t="s">
        <v>30</v>
      </c>
      <c r="S59" t="s">
        <v>1791</v>
      </c>
      <c r="T59" t="s">
        <v>1792</v>
      </c>
      <c r="U59" t="s">
        <v>1792</v>
      </c>
      <c r="V59" t="s">
        <v>1716</v>
      </c>
    </row>
    <row r="60" spans="1:22" x14ac:dyDescent="0.25">
      <c r="A60" t="s">
        <v>1746</v>
      </c>
      <c r="B60" t="str">
        <f t="shared" si="0"/>
        <v>2024Canterbury-Bankstown</v>
      </c>
      <c r="C60" t="s">
        <v>1796</v>
      </c>
      <c r="D60">
        <v>2024</v>
      </c>
      <c r="E60">
        <v>6</v>
      </c>
      <c r="F60" t="s">
        <v>1764</v>
      </c>
      <c r="G60">
        <v>24</v>
      </c>
      <c r="H60">
        <v>14</v>
      </c>
      <c r="I60">
        <v>0</v>
      </c>
      <c r="J60">
        <v>10</v>
      </c>
      <c r="K60">
        <v>3</v>
      </c>
      <c r="L60">
        <v>34</v>
      </c>
      <c r="M60">
        <v>529</v>
      </c>
      <c r="N60">
        <v>433</v>
      </c>
      <c r="P60" t="s">
        <v>30</v>
      </c>
      <c r="S60" t="s">
        <v>1764</v>
      </c>
      <c r="T60" t="s">
        <v>1675</v>
      </c>
      <c r="U60" t="s">
        <v>1675</v>
      </c>
      <c r="V60" t="s">
        <v>1723</v>
      </c>
    </row>
    <row r="61" spans="1:22" x14ac:dyDescent="0.25">
      <c r="A61" t="s">
        <v>1746</v>
      </c>
      <c r="B61" t="str">
        <f t="shared" si="0"/>
        <v>2024Manly Warringah</v>
      </c>
      <c r="C61" t="s">
        <v>1796</v>
      </c>
      <c r="D61">
        <v>2024</v>
      </c>
      <c r="E61">
        <v>7</v>
      </c>
      <c r="F61" t="s">
        <v>1765</v>
      </c>
      <c r="G61">
        <v>24</v>
      </c>
      <c r="H61">
        <v>13</v>
      </c>
      <c r="I61">
        <v>1</v>
      </c>
      <c r="J61">
        <v>10</v>
      </c>
      <c r="K61">
        <v>3</v>
      </c>
      <c r="L61">
        <v>33</v>
      </c>
      <c r="M61">
        <v>634</v>
      </c>
      <c r="N61">
        <v>521</v>
      </c>
      <c r="P61" t="s">
        <v>30</v>
      </c>
      <c r="S61" t="s">
        <v>1765</v>
      </c>
      <c r="T61" t="s">
        <v>1675</v>
      </c>
      <c r="U61" t="s">
        <v>1675</v>
      </c>
      <c r="V61" t="s">
        <v>1723</v>
      </c>
    </row>
    <row r="62" spans="1:22" x14ac:dyDescent="0.25">
      <c r="A62" t="s">
        <v>1746</v>
      </c>
      <c r="B62" t="str">
        <f t="shared" si="0"/>
        <v>2024Newcastle Knights</v>
      </c>
      <c r="C62" t="s">
        <v>1796</v>
      </c>
      <c r="D62">
        <v>2024</v>
      </c>
      <c r="E62">
        <v>8</v>
      </c>
      <c r="F62" t="s">
        <v>1776</v>
      </c>
      <c r="G62">
        <v>24</v>
      </c>
      <c r="H62">
        <v>12</v>
      </c>
      <c r="I62">
        <v>0</v>
      </c>
      <c r="J62">
        <v>12</v>
      </c>
      <c r="K62">
        <v>3</v>
      </c>
      <c r="L62">
        <v>30</v>
      </c>
      <c r="M62">
        <v>470</v>
      </c>
      <c r="N62">
        <v>510</v>
      </c>
      <c r="P62" t="s">
        <v>30</v>
      </c>
      <c r="S62" t="s">
        <v>1776</v>
      </c>
      <c r="T62" t="s">
        <v>1754</v>
      </c>
      <c r="U62" t="s">
        <v>1754</v>
      </c>
      <c r="V62" t="s">
        <v>1723</v>
      </c>
    </row>
    <row r="63" spans="1:22" x14ac:dyDescent="0.25">
      <c r="A63" t="s">
        <v>1746</v>
      </c>
      <c r="B63" t="str">
        <f t="shared" si="0"/>
        <v>2024Canberra Raiders</v>
      </c>
      <c r="C63" t="s">
        <v>1796</v>
      </c>
      <c r="D63">
        <v>2024</v>
      </c>
      <c r="E63">
        <v>9</v>
      </c>
      <c r="F63" t="s">
        <v>1771</v>
      </c>
      <c r="G63">
        <v>24</v>
      </c>
      <c r="H63">
        <v>12</v>
      </c>
      <c r="I63">
        <v>0</v>
      </c>
      <c r="J63">
        <v>12</v>
      </c>
      <c r="K63">
        <v>3</v>
      </c>
      <c r="L63">
        <v>30</v>
      </c>
      <c r="M63">
        <v>474</v>
      </c>
      <c r="N63">
        <v>601</v>
      </c>
      <c r="S63" t="s">
        <v>1771</v>
      </c>
      <c r="T63" t="s">
        <v>1772</v>
      </c>
      <c r="U63" t="s">
        <v>1772</v>
      </c>
      <c r="V63" t="s">
        <v>1773</v>
      </c>
    </row>
    <row r="64" spans="1:22" x14ac:dyDescent="0.25">
      <c r="A64" t="s">
        <v>1746</v>
      </c>
      <c r="B64" t="str">
        <f t="shared" si="0"/>
        <v>2024Dolphins</v>
      </c>
      <c r="C64" t="s">
        <v>1796</v>
      </c>
      <c r="D64">
        <v>2024</v>
      </c>
      <c r="E64">
        <v>10</v>
      </c>
      <c r="F64" t="s">
        <v>1806</v>
      </c>
      <c r="G64">
        <v>24</v>
      </c>
      <c r="H64">
        <v>11</v>
      </c>
      <c r="I64">
        <v>0</v>
      </c>
      <c r="J64">
        <v>13</v>
      </c>
      <c r="K64">
        <v>3</v>
      </c>
      <c r="L64">
        <v>28</v>
      </c>
      <c r="M64">
        <v>577</v>
      </c>
      <c r="N64">
        <v>578</v>
      </c>
      <c r="S64" t="s">
        <v>1806</v>
      </c>
      <c r="T64" t="s">
        <v>1715</v>
      </c>
      <c r="U64" t="s">
        <v>1715</v>
      </c>
      <c r="V64" t="s">
        <v>1716</v>
      </c>
    </row>
    <row r="65" spans="1:22" x14ac:dyDescent="0.25">
      <c r="A65" t="s">
        <v>1746</v>
      </c>
      <c r="B65" t="str">
        <f t="shared" si="0"/>
        <v>2024St George Illawarra</v>
      </c>
      <c r="C65" t="s">
        <v>1796</v>
      </c>
      <c r="D65">
        <v>2024</v>
      </c>
      <c r="E65">
        <v>11</v>
      </c>
      <c r="F65" t="s">
        <v>1798</v>
      </c>
      <c r="G65">
        <v>24</v>
      </c>
      <c r="H65">
        <v>11</v>
      </c>
      <c r="I65">
        <v>0</v>
      </c>
      <c r="J65">
        <v>13</v>
      </c>
      <c r="K65">
        <v>3</v>
      </c>
      <c r="L65">
        <v>28</v>
      </c>
      <c r="M65">
        <v>508</v>
      </c>
      <c r="N65">
        <v>634</v>
      </c>
      <c r="S65" t="s">
        <v>1798</v>
      </c>
      <c r="T65" t="s">
        <v>1770</v>
      </c>
      <c r="U65" t="s">
        <v>1770</v>
      </c>
      <c r="V65" t="s">
        <v>1723</v>
      </c>
    </row>
    <row r="66" spans="1:22" x14ac:dyDescent="0.25">
      <c r="A66" t="s">
        <v>1746</v>
      </c>
      <c r="B66" t="str">
        <f t="shared" ref="B66:B129" si="1">D66&amp;F66</f>
        <v>2024Brisbane Broncos</v>
      </c>
      <c r="C66" t="s">
        <v>1796</v>
      </c>
      <c r="D66">
        <v>2024</v>
      </c>
      <c r="E66">
        <v>12</v>
      </c>
      <c r="F66" t="s">
        <v>1774</v>
      </c>
      <c r="G66">
        <v>24</v>
      </c>
      <c r="H66">
        <v>10</v>
      </c>
      <c r="I66">
        <v>0</v>
      </c>
      <c r="J66">
        <v>14</v>
      </c>
      <c r="K66">
        <v>3</v>
      </c>
      <c r="L66">
        <v>26</v>
      </c>
      <c r="M66">
        <v>537</v>
      </c>
      <c r="N66">
        <v>607</v>
      </c>
      <c r="S66" t="s">
        <v>1774</v>
      </c>
      <c r="T66" t="s">
        <v>1715</v>
      </c>
      <c r="U66" t="s">
        <v>1715</v>
      </c>
      <c r="V66" t="s">
        <v>1716</v>
      </c>
    </row>
    <row r="67" spans="1:22" x14ac:dyDescent="0.25">
      <c r="A67" t="s">
        <v>1746</v>
      </c>
      <c r="B67" t="str">
        <f t="shared" si="1"/>
        <v>2024New Zealand Warriors</v>
      </c>
      <c r="C67" t="s">
        <v>1796</v>
      </c>
      <c r="D67">
        <v>2024</v>
      </c>
      <c r="E67">
        <v>13</v>
      </c>
      <c r="F67" t="s">
        <v>1785</v>
      </c>
      <c r="G67">
        <v>24</v>
      </c>
      <c r="H67">
        <v>9</v>
      </c>
      <c r="I67">
        <v>1</v>
      </c>
      <c r="J67">
        <v>14</v>
      </c>
      <c r="K67">
        <v>3</v>
      </c>
      <c r="L67">
        <v>25</v>
      </c>
      <c r="M67">
        <v>512</v>
      </c>
      <c r="N67">
        <v>574</v>
      </c>
      <c r="S67" t="s">
        <v>1785</v>
      </c>
      <c r="T67" t="s">
        <v>1786</v>
      </c>
      <c r="U67" t="s">
        <v>1786</v>
      </c>
      <c r="V67" t="s">
        <v>1787</v>
      </c>
    </row>
    <row r="68" spans="1:22" x14ac:dyDescent="0.25">
      <c r="A68" t="s">
        <v>1746</v>
      </c>
      <c r="B68" t="str">
        <f t="shared" si="1"/>
        <v>2024Gold Coast Titans</v>
      </c>
      <c r="C68" t="s">
        <v>1796</v>
      </c>
      <c r="D68">
        <v>2024</v>
      </c>
      <c r="E68">
        <v>14</v>
      </c>
      <c r="F68" t="s">
        <v>1803</v>
      </c>
      <c r="G68">
        <v>24</v>
      </c>
      <c r="H68">
        <v>8</v>
      </c>
      <c r="I68">
        <v>0</v>
      </c>
      <c r="J68">
        <v>16</v>
      </c>
      <c r="K68">
        <v>3</v>
      </c>
      <c r="L68">
        <v>22</v>
      </c>
      <c r="M68">
        <v>488</v>
      </c>
      <c r="N68">
        <v>656</v>
      </c>
      <c r="S68" t="s">
        <v>1803</v>
      </c>
      <c r="T68" t="s">
        <v>1684</v>
      </c>
      <c r="U68" t="s">
        <v>1684</v>
      </c>
      <c r="V68" t="s">
        <v>1716</v>
      </c>
    </row>
    <row r="69" spans="1:22" x14ac:dyDescent="0.25">
      <c r="A69" t="s">
        <v>1746</v>
      </c>
      <c r="B69" t="str">
        <f t="shared" si="1"/>
        <v>2024Parramatta</v>
      </c>
      <c r="C69" t="s">
        <v>1796</v>
      </c>
      <c r="D69">
        <v>2024</v>
      </c>
      <c r="E69">
        <v>15</v>
      </c>
      <c r="F69" t="s">
        <v>1722</v>
      </c>
      <c r="G69">
        <v>24</v>
      </c>
      <c r="H69">
        <v>7</v>
      </c>
      <c r="I69">
        <v>0</v>
      </c>
      <c r="J69">
        <v>17</v>
      </c>
      <c r="K69">
        <v>3</v>
      </c>
      <c r="L69">
        <v>20</v>
      </c>
      <c r="M69">
        <v>561</v>
      </c>
      <c r="N69">
        <v>716</v>
      </c>
      <c r="S69" t="s">
        <v>1722</v>
      </c>
      <c r="T69" t="s">
        <v>1675</v>
      </c>
      <c r="U69" t="s">
        <v>1675</v>
      </c>
      <c r="V69" t="s">
        <v>1723</v>
      </c>
    </row>
    <row r="70" spans="1:22" x14ac:dyDescent="0.25">
      <c r="A70" t="s">
        <v>1746</v>
      </c>
      <c r="B70" t="str">
        <f t="shared" si="1"/>
        <v>2024South Sydney</v>
      </c>
      <c r="C70" t="s">
        <v>1796</v>
      </c>
      <c r="D70">
        <v>2024</v>
      </c>
      <c r="E70">
        <v>16</v>
      </c>
      <c r="F70" t="s">
        <v>1748</v>
      </c>
      <c r="G70">
        <v>24</v>
      </c>
      <c r="H70">
        <v>7</v>
      </c>
      <c r="I70">
        <v>0</v>
      </c>
      <c r="J70">
        <v>17</v>
      </c>
      <c r="K70">
        <v>3</v>
      </c>
      <c r="L70">
        <v>20</v>
      </c>
      <c r="M70">
        <v>494</v>
      </c>
      <c r="N70">
        <v>682</v>
      </c>
      <c r="S70" t="s">
        <v>1748</v>
      </c>
      <c r="T70" t="s">
        <v>1675</v>
      </c>
      <c r="U70" t="s">
        <v>1675</v>
      </c>
      <c r="V70" t="s">
        <v>1723</v>
      </c>
    </row>
    <row r="71" spans="1:22" x14ac:dyDescent="0.25">
      <c r="A71" t="s">
        <v>1746</v>
      </c>
      <c r="B71" t="str">
        <f t="shared" si="1"/>
        <v>2024Wests Tigers</v>
      </c>
      <c r="C71" t="s">
        <v>1796</v>
      </c>
      <c r="D71">
        <v>2024</v>
      </c>
      <c r="E71">
        <v>17</v>
      </c>
      <c r="F71" t="s">
        <v>1800</v>
      </c>
      <c r="G71">
        <v>24</v>
      </c>
      <c r="H71">
        <v>6</v>
      </c>
      <c r="I71">
        <v>0</v>
      </c>
      <c r="J71">
        <v>18</v>
      </c>
      <c r="K71">
        <v>3</v>
      </c>
      <c r="L71">
        <v>18</v>
      </c>
      <c r="M71">
        <v>463</v>
      </c>
      <c r="N71">
        <v>750</v>
      </c>
      <c r="S71" t="s">
        <v>1800</v>
      </c>
      <c r="T71" t="s">
        <v>1675</v>
      </c>
      <c r="U71" t="s">
        <v>1675</v>
      </c>
      <c r="V71" t="s">
        <v>1723</v>
      </c>
    </row>
    <row r="72" spans="1:22" x14ac:dyDescent="0.25">
      <c r="A72" t="s">
        <v>1745</v>
      </c>
      <c r="B72" t="str">
        <f t="shared" si="1"/>
        <v>2023Collingwood</v>
      </c>
      <c r="C72" t="s">
        <v>1728</v>
      </c>
      <c r="D72">
        <v>2023</v>
      </c>
      <c r="E72">
        <v>1</v>
      </c>
      <c r="F72" t="s">
        <v>1688</v>
      </c>
      <c r="G72">
        <v>23</v>
      </c>
      <c r="H72">
        <v>18</v>
      </c>
      <c r="I72">
        <v>0</v>
      </c>
      <c r="J72">
        <v>5</v>
      </c>
      <c r="L72">
        <v>72</v>
      </c>
      <c r="M72">
        <v>2142</v>
      </c>
      <c r="N72">
        <v>1687</v>
      </c>
      <c r="O72" t="s">
        <v>30</v>
      </c>
      <c r="P72" t="s">
        <v>30</v>
      </c>
      <c r="Q72" t="s">
        <v>30</v>
      </c>
      <c r="R72" t="s">
        <v>30</v>
      </c>
      <c r="S72" t="s">
        <v>1688</v>
      </c>
      <c r="T72" t="s">
        <v>1681</v>
      </c>
      <c r="U72" t="s">
        <v>1681</v>
      </c>
      <c r="V72" t="s">
        <v>1718</v>
      </c>
    </row>
    <row r="73" spans="1:22" x14ac:dyDescent="0.25">
      <c r="A73" t="s">
        <v>1745</v>
      </c>
      <c r="B73" t="str">
        <f t="shared" si="1"/>
        <v>2023Brisbane Lions</v>
      </c>
      <c r="C73" t="s">
        <v>1728</v>
      </c>
      <c r="D73">
        <v>2023</v>
      </c>
      <c r="E73">
        <v>2</v>
      </c>
      <c r="F73" t="s">
        <v>1690</v>
      </c>
      <c r="G73">
        <v>23</v>
      </c>
      <c r="H73">
        <v>17</v>
      </c>
      <c r="I73">
        <v>0</v>
      </c>
      <c r="J73">
        <v>6</v>
      </c>
      <c r="L73">
        <v>68</v>
      </c>
      <c r="M73">
        <v>2180</v>
      </c>
      <c r="N73">
        <v>1771</v>
      </c>
      <c r="P73" t="s">
        <v>30</v>
      </c>
      <c r="Q73" t="s">
        <v>30</v>
      </c>
      <c r="S73" t="s">
        <v>1690</v>
      </c>
      <c r="T73" t="s">
        <v>1715</v>
      </c>
      <c r="U73" t="s">
        <v>1715</v>
      </c>
      <c r="V73" t="s">
        <v>1716</v>
      </c>
    </row>
    <row r="74" spans="1:22" x14ac:dyDescent="0.25">
      <c r="A74" t="s">
        <v>1745</v>
      </c>
      <c r="B74" t="str">
        <f t="shared" si="1"/>
        <v>2023Port Adelaide</v>
      </c>
      <c r="C74" t="s">
        <v>1728</v>
      </c>
      <c r="D74">
        <v>2023</v>
      </c>
      <c r="E74">
        <v>3</v>
      </c>
      <c r="F74" t="s">
        <v>1679</v>
      </c>
      <c r="G74">
        <v>23</v>
      </c>
      <c r="H74">
        <v>17</v>
      </c>
      <c r="I74">
        <v>0</v>
      </c>
      <c r="J74">
        <v>6</v>
      </c>
      <c r="L74">
        <v>68</v>
      </c>
      <c r="M74">
        <v>2149</v>
      </c>
      <c r="N74">
        <v>1906</v>
      </c>
      <c r="P74" t="s">
        <v>30</v>
      </c>
      <c r="S74" t="s">
        <v>1679</v>
      </c>
      <c r="T74" t="s">
        <v>1725</v>
      </c>
      <c r="U74" t="s">
        <v>1691</v>
      </c>
      <c r="V74" t="s">
        <v>1714</v>
      </c>
    </row>
    <row r="75" spans="1:22" x14ac:dyDescent="0.25">
      <c r="A75" t="s">
        <v>1745</v>
      </c>
      <c r="B75" t="str">
        <f t="shared" si="1"/>
        <v>2023Melbourne</v>
      </c>
      <c r="C75" t="s">
        <v>1728</v>
      </c>
      <c r="D75">
        <v>2023</v>
      </c>
      <c r="E75">
        <v>4</v>
      </c>
      <c r="F75" t="s">
        <v>1681</v>
      </c>
      <c r="G75">
        <v>23</v>
      </c>
      <c r="H75">
        <v>16</v>
      </c>
      <c r="I75">
        <v>0</v>
      </c>
      <c r="J75">
        <v>7</v>
      </c>
      <c r="L75">
        <v>64</v>
      </c>
      <c r="M75">
        <v>2079</v>
      </c>
      <c r="N75">
        <v>1660</v>
      </c>
      <c r="P75" t="s">
        <v>30</v>
      </c>
      <c r="S75" t="s">
        <v>1681</v>
      </c>
      <c r="T75" t="s">
        <v>1681</v>
      </c>
      <c r="U75" t="s">
        <v>1681</v>
      </c>
      <c r="V75" t="s">
        <v>1718</v>
      </c>
    </row>
    <row r="76" spans="1:22" x14ac:dyDescent="0.25">
      <c r="A76" t="s">
        <v>1745</v>
      </c>
      <c r="B76" t="str">
        <f t="shared" si="1"/>
        <v>2023Carlton</v>
      </c>
      <c r="C76" t="s">
        <v>1728</v>
      </c>
      <c r="D76">
        <v>2023</v>
      </c>
      <c r="E76">
        <v>5</v>
      </c>
      <c r="F76" t="s">
        <v>1689</v>
      </c>
      <c r="G76">
        <v>23</v>
      </c>
      <c r="H76">
        <v>13</v>
      </c>
      <c r="I76">
        <v>1</v>
      </c>
      <c r="J76">
        <v>9</v>
      </c>
      <c r="L76">
        <v>54</v>
      </c>
      <c r="M76">
        <v>1922</v>
      </c>
      <c r="N76">
        <v>1697</v>
      </c>
      <c r="P76" t="s">
        <v>30</v>
      </c>
      <c r="S76" t="s">
        <v>1689</v>
      </c>
      <c r="T76" t="s">
        <v>1717</v>
      </c>
      <c r="U76" t="s">
        <v>1681</v>
      </c>
      <c r="V76" t="s">
        <v>1718</v>
      </c>
    </row>
    <row r="77" spans="1:22" x14ac:dyDescent="0.25">
      <c r="A77" t="s">
        <v>1745</v>
      </c>
      <c r="B77" t="str">
        <f t="shared" si="1"/>
        <v>2023St Kilda</v>
      </c>
      <c r="C77" t="s">
        <v>1728</v>
      </c>
      <c r="D77">
        <v>2023</v>
      </c>
      <c r="E77">
        <v>6</v>
      </c>
      <c r="F77" t="s">
        <v>1677</v>
      </c>
      <c r="G77">
        <v>23</v>
      </c>
      <c r="H77">
        <v>13</v>
      </c>
      <c r="I77">
        <v>0</v>
      </c>
      <c r="J77">
        <v>10</v>
      </c>
      <c r="L77">
        <v>52</v>
      </c>
      <c r="M77">
        <v>1775</v>
      </c>
      <c r="N77">
        <v>1647</v>
      </c>
      <c r="P77" t="s">
        <v>30</v>
      </c>
      <c r="S77" t="s">
        <v>1677</v>
      </c>
      <c r="T77" t="s">
        <v>1681</v>
      </c>
      <c r="U77" t="s">
        <v>1681</v>
      </c>
      <c r="V77" t="s">
        <v>1718</v>
      </c>
    </row>
    <row r="78" spans="1:22" x14ac:dyDescent="0.25">
      <c r="A78" t="s">
        <v>1745</v>
      </c>
      <c r="B78" t="str">
        <f t="shared" si="1"/>
        <v>2023Greater Western Sydney</v>
      </c>
      <c r="C78" t="s">
        <v>1728</v>
      </c>
      <c r="D78">
        <v>2023</v>
      </c>
      <c r="E78">
        <v>7</v>
      </c>
      <c r="F78" t="s">
        <v>1683</v>
      </c>
      <c r="G78">
        <v>23</v>
      </c>
      <c r="H78">
        <v>13</v>
      </c>
      <c r="I78">
        <v>0</v>
      </c>
      <c r="J78">
        <v>10</v>
      </c>
      <c r="L78">
        <v>52</v>
      </c>
      <c r="M78">
        <v>2018</v>
      </c>
      <c r="N78">
        <v>1885</v>
      </c>
      <c r="P78" t="s">
        <v>30</v>
      </c>
      <c r="S78" t="s">
        <v>1683</v>
      </c>
      <c r="T78" t="s">
        <v>1722</v>
      </c>
      <c r="U78" t="s">
        <v>1675</v>
      </c>
      <c r="V78" t="s">
        <v>1723</v>
      </c>
    </row>
    <row r="79" spans="1:22" x14ac:dyDescent="0.25">
      <c r="A79" t="s">
        <v>1745</v>
      </c>
      <c r="B79" t="str">
        <f t="shared" si="1"/>
        <v>2023Sydney Swans</v>
      </c>
      <c r="C79" t="s">
        <v>1728</v>
      </c>
      <c r="D79">
        <v>2023</v>
      </c>
      <c r="E79">
        <v>8</v>
      </c>
      <c r="F79" t="s">
        <v>1676</v>
      </c>
      <c r="G79">
        <v>23</v>
      </c>
      <c r="H79">
        <v>12</v>
      </c>
      <c r="I79">
        <v>1</v>
      </c>
      <c r="J79">
        <v>10</v>
      </c>
      <c r="L79">
        <v>50</v>
      </c>
      <c r="M79">
        <v>2050</v>
      </c>
      <c r="N79">
        <v>1863</v>
      </c>
      <c r="P79" t="s">
        <v>30</v>
      </c>
      <c r="S79" t="s">
        <v>1676</v>
      </c>
      <c r="T79" t="s">
        <v>1675</v>
      </c>
      <c r="U79" t="s">
        <v>1675</v>
      </c>
      <c r="V79" t="s">
        <v>1723</v>
      </c>
    </row>
    <row r="80" spans="1:22" x14ac:dyDescent="0.25">
      <c r="A80" t="s">
        <v>1745</v>
      </c>
      <c r="B80" t="str">
        <f t="shared" si="1"/>
        <v>2023Western Bulldogs</v>
      </c>
      <c r="C80" t="s">
        <v>1728</v>
      </c>
      <c r="D80">
        <v>2023</v>
      </c>
      <c r="E80">
        <v>9</v>
      </c>
      <c r="F80" t="s">
        <v>1673</v>
      </c>
      <c r="G80">
        <v>23</v>
      </c>
      <c r="H80">
        <v>12</v>
      </c>
      <c r="I80">
        <v>0</v>
      </c>
      <c r="J80">
        <v>11</v>
      </c>
      <c r="L80">
        <v>48</v>
      </c>
      <c r="M80">
        <v>1919</v>
      </c>
      <c r="N80">
        <v>1766</v>
      </c>
      <c r="S80" t="s">
        <v>1673</v>
      </c>
      <c r="T80" t="s">
        <v>1681</v>
      </c>
      <c r="U80" t="s">
        <v>1681</v>
      </c>
      <c r="V80" t="s">
        <v>1718</v>
      </c>
    </row>
    <row r="81" spans="1:22" x14ac:dyDescent="0.25">
      <c r="A81" t="s">
        <v>1745</v>
      </c>
      <c r="B81" t="str">
        <f t="shared" si="1"/>
        <v>2023Adelaide</v>
      </c>
      <c r="C81" t="s">
        <v>1728</v>
      </c>
      <c r="D81">
        <v>2023</v>
      </c>
      <c r="E81">
        <v>10</v>
      </c>
      <c r="F81" t="s">
        <v>1691</v>
      </c>
      <c r="G81">
        <v>23</v>
      </c>
      <c r="H81">
        <v>11</v>
      </c>
      <c r="I81">
        <v>0</v>
      </c>
      <c r="J81">
        <v>12</v>
      </c>
      <c r="L81">
        <v>44</v>
      </c>
      <c r="M81">
        <v>2193</v>
      </c>
      <c r="N81">
        <v>1877</v>
      </c>
      <c r="S81" t="s">
        <v>1691</v>
      </c>
      <c r="T81" t="s">
        <v>1691</v>
      </c>
      <c r="U81" t="s">
        <v>1691</v>
      </c>
      <c r="V81" t="s">
        <v>1714</v>
      </c>
    </row>
    <row r="82" spans="1:22" x14ac:dyDescent="0.25">
      <c r="A82" t="s">
        <v>1745</v>
      </c>
      <c r="B82" t="str">
        <f t="shared" si="1"/>
        <v>2023Essendon</v>
      </c>
      <c r="C82" t="s">
        <v>1728</v>
      </c>
      <c r="D82">
        <v>2023</v>
      </c>
      <c r="E82">
        <v>11</v>
      </c>
      <c r="F82" t="s">
        <v>1687</v>
      </c>
      <c r="G82">
        <v>23</v>
      </c>
      <c r="H82">
        <v>11</v>
      </c>
      <c r="I82">
        <v>0</v>
      </c>
      <c r="J82">
        <v>12</v>
      </c>
      <c r="L82">
        <v>44</v>
      </c>
      <c r="M82">
        <v>1838</v>
      </c>
      <c r="N82">
        <v>2050</v>
      </c>
      <c r="S82" t="s">
        <v>1687</v>
      </c>
      <c r="T82" t="s">
        <v>1681</v>
      </c>
      <c r="U82" t="s">
        <v>1681</v>
      </c>
      <c r="V82" t="s">
        <v>1718</v>
      </c>
    </row>
    <row r="83" spans="1:22" x14ac:dyDescent="0.25">
      <c r="A83" t="s">
        <v>1745</v>
      </c>
      <c r="B83" t="str">
        <f t="shared" si="1"/>
        <v>2023Geelong</v>
      </c>
      <c r="C83" t="s">
        <v>1728</v>
      </c>
      <c r="D83">
        <v>2023</v>
      </c>
      <c r="E83">
        <v>12</v>
      </c>
      <c r="F83" t="s">
        <v>1685</v>
      </c>
      <c r="G83">
        <v>23</v>
      </c>
      <c r="H83">
        <v>10</v>
      </c>
      <c r="I83">
        <v>1</v>
      </c>
      <c r="J83">
        <v>12</v>
      </c>
      <c r="L83">
        <v>42</v>
      </c>
      <c r="M83">
        <v>2088</v>
      </c>
      <c r="N83">
        <v>1855</v>
      </c>
      <c r="S83" t="s">
        <v>1685</v>
      </c>
      <c r="T83" t="s">
        <v>1685</v>
      </c>
      <c r="U83" t="s">
        <v>1685</v>
      </c>
      <c r="V83" t="s">
        <v>1718</v>
      </c>
    </row>
    <row r="84" spans="1:22" x14ac:dyDescent="0.25">
      <c r="A84" t="s">
        <v>1745</v>
      </c>
      <c r="B84" t="str">
        <f t="shared" si="1"/>
        <v>2023Richmond</v>
      </c>
      <c r="C84" t="s">
        <v>1728</v>
      </c>
      <c r="D84">
        <v>2023</v>
      </c>
      <c r="E84">
        <v>13</v>
      </c>
      <c r="F84" t="s">
        <v>1678</v>
      </c>
      <c r="G84">
        <v>23</v>
      </c>
      <c r="H84">
        <v>10</v>
      </c>
      <c r="I84">
        <v>1</v>
      </c>
      <c r="J84">
        <v>12</v>
      </c>
      <c r="L84">
        <v>42</v>
      </c>
      <c r="M84">
        <v>1856</v>
      </c>
      <c r="N84">
        <v>1983</v>
      </c>
      <c r="S84" t="s">
        <v>1678</v>
      </c>
      <c r="T84" t="s">
        <v>1726</v>
      </c>
      <c r="U84" t="s">
        <v>1681</v>
      </c>
      <c r="V84" t="s">
        <v>1718</v>
      </c>
    </row>
    <row r="85" spans="1:22" x14ac:dyDescent="0.25">
      <c r="A85" t="s">
        <v>1745</v>
      </c>
      <c r="B85" t="str">
        <f t="shared" si="1"/>
        <v>2023Fremantle</v>
      </c>
      <c r="C85" t="s">
        <v>1728</v>
      </c>
      <c r="D85">
        <v>2023</v>
      </c>
      <c r="E85">
        <v>14</v>
      </c>
      <c r="F85" t="s">
        <v>1686</v>
      </c>
      <c r="G85">
        <v>23</v>
      </c>
      <c r="H85">
        <v>10</v>
      </c>
      <c r="I85">
        <v>0</v>
      </c>
      <c r="J85">
        <v>13</v>
      </c>
      <c r="L85">
        <v>40</v>
      </c>
      <c r="M85">
        <v>1835</v>
      </c>
      <c r="N85">
        <v>1898</v>
      </c>
      <c r="S85" t="s">
        <v>1686</v>
      </c>
      <c r="T85" t="s">
        <v>1719</v>
      </c>
      <c r="U85" t="s">
        <v>1720</v>
      </c>
      <c r="V85" t="s">
        <v>1721</v>
      </c>
    </row>
    <row r="86" spans="1:22" x14ac:dyDescent="0.25">
      <c r="A86" t="s">
        <v>1745</v>
      </c>
      <c r="B86" t="str">
        <f t="shared" si="1"/>
        <v>2023Gold Coast</v>
      </c>
      <c r="C86" t="s">
        <v>1728</v>
      </c>
      <c r="D86">
        <v>2023</v>
      </c>
      <c r="E86">
        <v>15</v>
      </c>
      <c r="F86" t="s">
        <v>1684</v>
      </c>
      <c r="G86">
        <v>23</v>
      </c>
      <c r="H86">
        <v>9</v>
      </c>
      <c r="I86">
        <v>0</v>
      </c>
      <c r="J86">
        <v>14</v>
      </c>
      <c r="L86">
        <v>36</v>
      </c>
      <c r="M86">
        <v>1839</v>
      </c>
      <c r="N86">
        <v>2006</v>
      </c>
      <c r="S86" t="s">
        <v>1684</v>
      </c>
      <c r="T86" t="s">
        <v>1684</v>
      </c>
      <c r="U86" t="s">
        <v>1684</v>
      </c>
      <c r="V86" t="s">
        <v>1716</v>
      </c>
    </row>
    <row r="87" spans="1:22" x14ac:dyDescent="0.25">
      <c r="A87" t="s">
        <v>1745</v>
      </c>
      <c r="B87" t="str">
        <f t="shared" si="1"/>
        <v>2023Hawthorn</v>
      </c>
      <c r="C87" t="s">
        <v>1728</v>
      </c>
      <c r="D87">
        <v>2023</v>
      </c>
      <c r="E87">
        <v>16</v>
      </c>
      <c r="F87" t="s">
        <v>1682</v>
      </c>
      <c r="G87">
        <v>23</v>
      </c>
      <c r="H87">
        <v>7</v>
      </c>
      <c r="I87">
        <v>0</v>
      </c>
      <c r="J87">
        <v>16</v>
      </c>
      <c r="L87">
        <v>28</v>
      </c>
      <c r="M87">
        <v>1686</v>
      </c>
      <c r="N87">
        <v>2101</v>
      </c>
      <c r="S87" t="s">
        <v>1682</v>
      </c>
      <c r="T87" t="s">
        <v>1724</v>
      </c>
      <c r="U87" t="s">
        <v>1681</v>
      </c>
      <c r="V87" t="s">
        <v>1718</v>
      </c>
    </row>
    <row r="88" spans="1:22" x14ac:dyDescent="0.25">
      <c r="A88" t="s">
        <v>1745</v>
      </c>
      <c r="B88" t="str">
        <f t="shared" si="1"/>
        <v>2023North Melbourne</v>
      </c>
      <c r="C88" t="s">
        <v>1728</v>
      </c>
      <c r="D88">
        <v>2023</v>
      </c>
      <c r="E88">
        <v>17</v>
      </c>
      <c r="F88" t="s">
        <v>1680</v>
      </c>
      <c r="G88">
        <v>23</v>
      </c>
      <c r="H88">
        <v>3</v>
      </c>
      <c r="I88">
        <v>0</v>
      </c>
      <c r="J88">
        <v>20</v>
      </c>
      <c r="L88">
        <v>12</v>
      </c>
      <c r="M88">
        <v>1657</v>
      </c>
      <c r="N88">
        <v>2318</v>
      </c>
      <c r="S88" t="s">
        <v>1680</v>
      </c>
      <c r="T88" t="s">
        <v>1680</v>
      </c>
      <c r="U88" t="s">
        <v>1681</v>
      </c>
      <c r="V88" t="s">
        <v>1718</v>
      </c>
    </row>
    <row r="89" spans="1:22" x14ac:dyDescent="0.25">
      <c r="A89" t="s">
        <v>1745</v>
      </c>
      <c r="B89" t="str">
        <f t="shared" si="1"/>
        <v>2023West Coast</v>
      </c>
      <c r="C89" t="s">
        <v>1728</v>
      </c>
      <c r="D89">
        <v>2023</v>
      </c>
      <c r="E89">
        <v>18</v>
      </c>
      <c r="F89" t="s">
        <v>1674</v>
      </c>
      <c r="G89">
        <v>23</v>
      </c>
      <c r="H89">
        <v>3</v>
      </c>
      <c r="I89">
        <v>0</v>
      </c>
      <c r="J89">
        <v>20</v>
      </c>
      <c r="L89">
        <v>12</v>
      </c>
      <c r="M89">
        <v>1418</v>
      </c>
      <c r="N89">
        <v>2674</v>
      </c>
      <c r="S89" t="s">
        <v>1674</v>
      </c>
      <c r="T89" t="s">
        <v>1720</v>
      </c>
      <c r="U89" t="s">
        <v>1720</v>
      </c>
      <c r="V89" t="s">
        <v>1721</v>
      </c>
    </row>
    <row r="90" spans="1:22" x14ac:dyDescent="0.25">
      <c r="A90" t="s">
        <v>1746</v>
      </c>
      <c r="B90" t="str">
        <f t="shared" si="1"/>
        <v>2023Penrith</v>
      </c>
      <c r="C90" t="s">
        <v>1796</v>
      </c>
      <c r="D90">
        <v>2023</v>
      </c>
      <c r="E90">
        <v>1</v>
      </c>
      <c r="F90" t="s">
        <v>1766</v>
      </c>
      <c r="G90">
        <v>24</v>
      </c>
      <c r="H90">
        <v>18</v>
      </c>
      <c r="I90">
        <v>0</v>
      </c>
      <c r="J90">
        <v>6</v>
      </c>
      <c r="K90">
        <v>3</v>
      </c>
      <c r="L90">
        <v>42</v>
      </c>
      <c r="M90">
        <v>645</v>
      </c>
      <c r="N90">
        <v>312</v>
      </c>
      <c r="O90" t="s">
        <v>30</v>
      </c>
      <c r="P90" t="s">
        <v>30</v>
      </c>
      <c r="Q90" t="s">
        <v>30</v>
      </c>
      <c r="R90" t="s">
        <v>30</v>
      </c>
      <c r="S90" t="s">
        <v>1766</v>
      </c>
      <c r="T90" t="s">
        <v>1675</v>
      </c>
      <c r="U90" t="s">
        <v>1675</v>
      </c>
      <c r="V90" t="s">
        <v>1723</v>
      </c>
    </row>
    <row r="91" spans="1:22" x14ac:dyDescent="0.25">
      <c r="A91" t="s">
        <v>1746</v>
      </c>
      <c r="B91" t="str">
        <f t="shared" si="1"/>
        <v>2023Brisbane Broncos</v>
      </c>
      <c r="C91" t="s">
        <v>1796</v>
      </c>
      <c r="D91">
        <v>2023</v>
      </c>
      <c r="E91">
        <v>2</v>
      </c>
      <c r="F91" t="s">
        <v>1774</v>
      </c>
      <c r="G91">
        <v>24</v>
      </c>
      <c r="H91">
        <v>18</v>
      </c>
      <c r="I91">
        <v>0</v>
      </c>
      <c r="J91">
        <v>6</v>
      </c>
      <c r="K91">
        <v>3</v>
      </c>
      <c r="L91">
        <v>42</v>
      </c>
      <c r="M91">
        <v>639</v>
      </c>
      <c r="N91">
        <v>425</v>
      </c>
      <c r="P91" t="s">
        <v>30</v>
      </c>
      <c r="Q91" t="s">
        <v>30</v>
      </c>
      <c r="S91" t="s">
        <v>1774</v>
      </c>
      <c r="T91" t="s">
        <v>1715</v>
      </c>
      <c r="U91" t="s">
        <v>1715</v>
      </c>
      <c r="V91" t="s">
        <v>1716</v>
      </c>
    </row>
    <row r="92" spans="1:22" x14ac:dyDescent="0.25">
      <c r="A92" t="s">
        <v>1746</v>
      </c>
      <c r="B92" t="str">
        <f t="shared" si="1"/>
        <v>2023Melbourne Storm</v>
      </c>
      <c r="C92" t="s">
        <v>1796</v>
      </c>
      <c r="D92">
        <v>2023</v>
      </c>
      <c r="E92">
        <v>3</v>
      </c>
      <c r="F92" t="s">
        <v>1797</v>
      </c>
      <c r="G92">
        <v>24</v>
      </c>
      <c r="H92">
        <v>16</v>
      </c>
      <c r="I92">
        <v>0</v>
      </c>
      <c r="J92">
        <v>8</v>
      </c>
      <c r="K92">
        <v>3</v>
      </c>
      <c r="L92">
        <v>38</v>
      </c>
      <c r="M92">
        <v>627</v>
      </c>
      <c r="N92">
        <v>459</v>
      </c>
      <c r="P92" t="s">
        <v>30</v>
      </c>
      <c r="S92" t="s">
        <v>1797</v>
      </c>
      <c r="T92" t="s">
        <v>1681</v>
      </c>
      <c r="U92" t="s">
        <v>1681</v>
      </c>
      <c r="V92" t="s">
        <v>1718</v>
      </c>
    </row>
    <row r="93" spans="1:22" x14ac:dyDescent="0.25">
      <c r="A93" t="s">
        <v>1746</v>
      </c>
      <c r="B93" t="str">
        <f t="shared" si="1"/>
        <v>2023New Zealand Warriors</v>
      </c>
      <c r="C93" t="s">
        <v>1796</v>
      </c>
      <c r="D93">
        <v>2023</v>
      </c>
      <c r="E93">
        <v>4</v>
      </c>
      <c r="F93" t="s">
        <v>1785</v>
      </c>
      <c r="G93">
        <v>24</v>
      </c>
      <c r="H93">
        <v>16</v>
      </c>
      <c r="I93">
        <v>0</v>
      </c>
      <c r="J93">
        <v>8</v>
      </c>
      <c r="K93">
        <v>3</v>
      </c>
      <c r="L93">
        <v>38</v>
      </c>
      <c r="M93">
        <v>572</v>
      </c>
      <c r="N93">
        <v>448</v>
      </c>
      <c r="P93" t="s">
        <v>30</v>
      </c>
      <c r="S93" t="s">
        <v>1785</v>
      </c>
      <c r="T93" t="s">
        <v>1786</v>
      </c>
      <c r="U93" t="s">
        <v>1786</v>
      </c>
      <c r="V93" t="s">
        <v>1787</v>
      </c>
    </row>
    <row r="94" spans="1:22" x14ac:dyDescent="0.25">
      <c r="A94" t="s">
        <v>1746</v>
      </c>
      <c r="B94" t="str">
        <f t="shared" si="1"/>
        <v>2023Newcastle Knights</v>
      </c>
      <c r="C94" t="s">
        <v>1796</v>
      </c>
      <c r="D94">
        <v>2023</v>
      </c>
      <c r="E94">
        <v>5</v>
      </c>
      <c r="F94" t="s">
        <v>1776</v>
      </c>
      <c r="G94">
        <v>24</v>
      </c>
      <c r="H94">
        <v>14</v>
      </c>
      <c r="I94">
        <v>1</v>
      </c>
      <c r="J94">
        <v>9</v>
      </c>
      <c r="K94">
        <v>3</v>
      </c>
      <c r="L94">
        <v>35</v>
      </c>
      <c r="M94">
        <v>626</v>
      </c>
      <c r="N94">
        <v>451</v>
      </c>
      <c r="P94" t="s">
        <v>30</v>
      </c>
      <c r="S94" t="s">
        <v>1776</v>
      </c>
      <c r="T94" t="s">
        <v>1754</v>
      </c>
      <c r="U94" t="s">
        <v>1754</v>
      </c>
      <c r="V94" t="s">
        <v>1723</v>
      </c>
    </row>
    <row r="95" spans="1:22" x14ac:dyDescent="0.25">
      <c r="A95" t="s">
        <v>1746</v>
      </c>
      <c r="B95" t="str">
        <f t="shared" si="1"/>
        <v>2023Cronulla-Sutherland</v>
      </c>
      <c r="C95" t="s">
        <v>1796</v>
      </c>
      <c r="D95">
        <v>2023</v>
      </c>
      <c r="E95">
        <v>6</v>
      </c>
      <c r="F95" t="s">
        <v>1767</v>
      </c>
      <c r="G95">
        <v>24</v>
      </c>
      <c r="H95">
        <v>14</v>
      </c>
      <c r="I95">
        <v>0</v>
      </c>
      <c r="J95">
        <v>10</v>
      </c>
      <c r="K95">
        <v>3</v>
      </c>
      <c r="L95">
        <v>34</v>
      </c>
      <c r="M95">
        <v>619</v>
      </c>
      <c r="N95">
        <v>497</v>
      </c>
      <c r="P95" t="s">
        <v>30</v>
      </c>
      <c r="S95" t="s">
        <v>1767</v>
      </c>
      <c r="T95" t="s">
        <v>1675</v>
      </c>
      <c r="U95" t="s">
        <v>1675</v>
      </c>
      <c r="V95" t="s">
        <v>1723</v>
      </c>
    </row>
    <row r="96" spans="1:22" x14ac:dyDescent="0.25">
      <c r="A96" t="s">
        <v>1746</v>
      </c>
      <c r="B96" t="str">
        <f t="shared" si="1"/>
        <v>2023Sydney Roosters</v>
      </c>
      <c r="C96" t="s">
        <v>1796</v>
      </c>
      <c r="D96">
        <v>2023</v>
      </c>
      <c r="E96">
        <v>7</v>
      </c>
      <c r="F96" t="s">
        <v>1750</v>
      </c>
      <c r="G96">
        <v>24</v>
      </c>
      <c r="H96">
        <v>13</v>
      </c>
      <c r="I96">
        <v>0</v>
      </c>
      <c r="J96">
        <v>11</v>
      </c>
      <c r="K96">
        <v>3</v>
      </c>
      <c r="L96">
        <v>32</v>
      </c>
      <c r="M96">
        <v>472</v>
      </c>
      <c r="N96">
        <v>496</v>
      </c>
      <c r="P96" t="s">
        <v>30</v>
      </c>
      <c r="S96" t="s">
        <v>1750</v>
      </c>
      <c r="T96" t="s">
        <v>1675</v>
      </c>
      <c r="U96" t="s">
        <v>1675</v>
      </c>
      <c r="V96" t="s">
        <v>1723</v>
      </c>
    </row>
    <row r="97" spans="1:22" x14ac:dyDescent="0.25">
      <c r="A97" t="s">
        <v>1746</v>
      </c>
      <c r="B97" t="str">
        <f t="shared" si="1"/>
        <v>2023Canberra Raiders</v>
      </c>
      <c r="C97" t="s">
        <v>1796</v>
      </c>
      <c r="D97">
        <v>2023</v>
      </c>
      <c r="E97">
        <v>8</v>
      </c>
      <c r="F97" t="s">
        <v>1771</v>
      </c>
      <c r="G97">
        <v>24</v>
      </c>
      <c r="H97">
        <v>13</v>
      </c>
      <c r="I97">
        <v>0</v>
      </c>
      <c r="J97">
        <v>11</v>
      </c>
      <c r="K97">
        <v>3</v>
      </c>
      <c r="L97">
        <v>32</v>
      </c>
      <c r="M97">
        <v>486</v>
      </c>
      <c r="N97">
        <v>623</v>
      </c>
      <c r="P97" t="s">
        <v>30</v>
      </c>
      <c r="S97" t="s">
        <v>1771</v>
      </c>
      <c r="T97" t="s">
        <v>1772</v>
      </c>
      <c r="U97" t="s">
        <v>1772</v>
      </c>
      <c r="V97" t="s">
        <v>1773</v>
      </c>
    </row>
    <row r="98" spans="1:22" x14ac:dyDescent="0.25">
      <c r="A98" t="s">
        <v>1746</v>
      </c>
      <c r="B98" t="str">
        <f t="shared" si="1"/>
        <v>2023South Sydney</v>
      </c>
      <c r="C98" t="s">
        <v>1796</v>
      </c>
      <c r="D98">
        <v>2023</v>
      </c>
      <c r="E98">
        <v>9</v>
      </c>
      <c r="F98" t="s">
        <v>1748</v>
      </c>
      <c r="G98">
        <v>24</v>
      </c>
      <c r="H98">
        <v>12</v>
      </c>
      <c r="I98">
        <v>0</v>
      </c>
      <c r="J98">
        <v>12</v>
      </c>
      <c r="K98">
        <v>3</v>
      </c>
      <c r="L98">
        <v>30</v>
      </c>
      <c r="M98">
        <v>564</v>
      </c>
      <c r="N98">
        <v>505</v>
      </c>
      <c r="S98" t="s">
        <v>1748</v>
      </c>
      <c r="T98" t="s">
        <v>1675</v>
      </c>
      <c r="U98" t="s">
        <v>1675</v>
      </c>
      <c r="V98" t="s">
        <v>1723</v>
      </c>
    </row>
    <row r="99" spans="1:22" x14ac:dyDescent="0.25">
      <c r="A99" t="s">
        <v>1746</v>
      </c>
      <c r="B99" t="str">
        <f t="shared" si="1"/>
        <v>2023Parramatta</v>
      </c>
      <c r="C99" t="s">
        <v>1796</v>
      </c>
      <c r="D99">
        <v>2023</v>
      </c>
      <c r="E99">
        <v>10</v>
      </c>
      <c r="F99" t="s">
        <v>1722</v>
      </c>
      <c r="G99">
        <v>24</v>
      </c>
      <c r="H99">
        <v>12</v>
      </c>
      <c r="I99">
        <v>0</v>
      </c>
      <c r="J99">
        <v>12</v>
      </c>
      <c r="K99">
        <v>3</v>
      </c>
      <c r="L99">
        <v>30</v>
      </c>
      <c r="M99">
        <v>587</v>
      </c>
      <c r="N99">
        <v>574</v>
      </c>
      <c r="S99" t="s">
        <v>1722</v>
      </c>
      <c r="T99" t="s">
        <v>1675</v>
      </c>
      <c r="U99" t="s">
        <v>1675</v>
      </c>
      <c r="V99" t="s">
        <v>1723</v>
      </c>
    </row>
    <row r="100" spans="1:22" x14ac:dyDescent="0.25">
      <c r="A100" t="s">
        <v>1746</v>
      </c>
      <c r="B100" t="str">
        <f t="shared" si="1"/>
        <v>2023North Queensland</v>
      </c>
      <c r="C100" t="s">
        <v>1796</v>
      </c>
      <c r="D100">
        <v>2023</v>
      </c>
      <c r="E100">
        <v>11</v>
      </c>
      <c r="F100" t="s">
        <v>1791</v>
      </c>
      <c r="G100">
        <v>24</v>
      </c>
      <c r="H100">
        <v>12</v>
      </c>
      <c r="I100">
        <v>0</v>
      </c>
      <c r="J100">
        <v>12</v>
      </c>
      <c r="K100">
        <v>3</v>
      </c>
      <c r="L100">
        <v>30</v>
      </c>
      <c r="M100">
        <v>546</v>
      </c>
      <c r="N100">
        <v>542</v>
      </c>
      <c r="S100" t="s">
        <v>1791</v>
      </c>
      <c r="T100" t="s">
        <v>1792</v>
      </c>
      <c r="U100" t="s">
        <v>1792</v>
      </c>
      <c r="V100" t="s">
        <v>1716</v>
      </c>
    </row>
    <row r="101" spans="1:22" x14ac:dyDescent="0.25">
      <c r="A101" t="s">
        <v>1746</v>
      </c>
      <c r="B101" t="str">
        <f t="shared" si="1"/>
        <v>2023Manly Warringah</v>
      </c>
      <c r="C101" t="s">
        <v>1796</v>
      </c>
      <c r="D101">
        <v>2023</v>
      </c>
      <c r="E101">
        <v>12</v>
      </c>
      <c r="F101" t="s">
        <v>1765</v>
      </c>
      <c r="G101">
        <v>24</v>
      </c>
      <c r="H101">
        <v>11</v>
      </c>
      <c r="I101">
        <v>1</v>
      </c>
      <c r="J101">
        <v>12</v>
      </c>
      <c r="K101">
        <v>3</v>
      </c>
      <c r="L101">
        <v>29</v>
      </c>
      <c r="M101">
        <v>545</v>
      </c>
      <c r="N101">
        <v>539</v>
      </c>
      <c r="S101" t="s">
        <v>1765</v>
      </c>
      <c r="T101" t="s">
        <v>1675</v>
      </c>
      <c r="U101" t="s">
        <v>1675</v>
      </c>
      <c r="V101" t="s">
        <v>1723</v>
      </c>
    </row>
    <row r="102" spans="1:22" x14ac:dyDescent="0.25">
      <c r="A102" t="s">
        <v>1746</v>
      </c>
      <c r="B102" t="str">
        <f t="shared" si="1"/>
        <v>2023Dolphins</v>
      </c>
      <c r="C102" t="s">
        <v>1796</v>
      </c>
      <c r="D102">
        <v>2023</v>
      </c>
      <c r="E102">
        <v>13</v>
      </c>
      <c r="F102" t="s">
        <v>1806</v>
      </c>
      <c r="G102">
        <v>24</v>
      </c>
      <c r="H102">
        <v>9</v>
      </c>
      <c r="I102">
        <v>0</v>
      </c>
      <c r="J102">
        <v>15</v>
      </c>
      <c r="K102">
        <v>3</v>
      </c>
      <c r="L102">
        <v>24</v>
      </c>
      <c r="M102">
        <v>520</v>
      </c>
      <c r="N102">
        <v>631</v>
      </c>
      <c r="S102" t="s">
        <v>1806</v>
      </c>
      <c r="T102" t="s">
        <v>1715</v>
      </c>
      <c r="U102" t="s">
        <v>1715</v>
      </c>
      <c r="V102" t="s">
        <v>1716</v>
      </c>
    </row>
    <row r="103" spans="1:22" x14ac:dyDescent="0.25">
      <c r="A103" t="s">
        <v>1746</v>
      </c>
      <c r="B103" t="str">
        <f t="shared" si="1"/>
        <v>2023Gold Coast Titans</v>
      </c>
      <c r="C103" t="s">
        <v>1796</v>
      </c>
      <c r="D103">
        <v>2023</v>
      </c>
      <c r="E103">
        <v>14</v>
      </c>
      <c r="F103" t="s">
        <v>1803</v>
      </c>
      <c r="G103">
        <v>24</v>
      </c>
      <c r="H103">
        <v>9</v>
      </c>
      <c r="I103">
        <v>0</v>
      </c>
      <c r="J103">
        <v>15</v>
      </c>
      <c r="K103">
        <v>3</v>
      </c>
      <c r="L103">
        <v>24</v>
      </c>
      <c r="M103">
        <v>527</v>
      </c>
      <c r="N103">
        <v>653</v>
      </c>
      <c r="S103" t="s">
        <v>1803</v>
      </c>
      <c r="T103" t="s">
        <v>1684</v>
      </c>
      <c r="U103" t="s">
        <v>1684</v>
      </c>
      <c r="V103" t="s">
        <v>1716</v>
      </c>
    </row>
    <row r="104" spans="1:22" x14ac:dyDescent="0.25">
      <c r="A104" t="s">
        <v>1746</v>
      </c>
      <c r="B104" t="str">
        <f t="shared" si="1"/>
        <v>2023Canterbury-Bankstown</v>
      </c>
      <c r="C104" t="s">
        <v>1796</v>
      </c>
      <c r="D104">
        <v>2023</v>
      </c>
      <c r="E104">
        <v>15</v>
      </c>
      <c r="F104" t="s">
        <v>1764</v>
      </c>
      <c r="G104">
        <v>24</v>
      </c>
      <c r="H104">
        <v>7</v>
      </c>
      <c r="I104">
        <v>0</v>
      </c>
      <c r="J104">
        <v>17</v>
      </c>
      <c r="K104">
        <v>3</v>
      </c>
      <c r="L104">
        <v>20</v>
      </c>
      <c r="M104">
        <v>438</v>
      </c>
      <c r="N104">
        <v>769</v>
      </c>
      <c r="S104" t="s">
        <v>1764</v>
      </c>
      <c r="T104" t="s">
        <v>1675</v>
      </c>
      <c r="U104" t="s">
        <v>1675</v>
      </c>
      <c r="V104" t="s">
        <v>1723</v>
      </c>
    </row>
    <row r="105" spans="1:22" x14ac:dyDescent="0.25">
      <c r="A105" t="s">
        <v>1746</v>
      </c>
      <c r="B105" t="str">
        <f t="shared" si="1"/>
        <v>2023St George Illawarra</v>
      </c>
      <c r="C105" t="s">
        <v>1796</v>
      </c>
      <c r="D105">
        <v>2023</v>
      </c>
      <c r="E105">
        <v>16</v>
      </c>
      <c r="F105" t="s">
        <v>1798</v>
      </c>
      <c r="G105">
        <v>24</v>
      </c>
      <c r="H105">
        <v>5</v>
      </c>
      <c r="I105">
        <v>0</v>
      </c>
      <c r="J105">
        <v>19</v>
      </c>
      <c r="K105">
        <v>3</v>
      </c>
      <c r="L105">
        <v>16</v>
      </c>
      <c r="M105">
        <v>474</v>
      </c>
      <c r="N105">
        <v>673</v>
      </c>
      <c r="S105" t="s">
        <v>1798</v>
      </c>
      <c r="T105" t="s">
        <v>1770</v>
      </c>
      <c r="U105" t="s">
        <v>1770</v>
      </c>
      <c r="V105" t="s">
        <v>1723</v>
      </c>
    </row>
    <row r="106" spans="1:22" x14ac:dyDescent="0.25">
      <c r="A106" t="s">
        <v>1746</v>
      </c>
      <c r="B106" t="str">
        <f t="shared" si="1"/>
        <v>2023Wests Tigers</v>
      </c>
      <c r="C106" t="s">
        <v>1796</v>
      </c>
      <c r="D106">
        <v>2023</v>
      </c>
      <c r="E106">
        <v>17</v>
      </c>
      <c r="F106" t="s">
        <v>1800</v>
      </c>
      <c r="G106">
        <v>24</v>
      </c>
      <c r="H106">
        <v>4</v>
      </c>
      <c r="I106">
        <v>0</v>
      </c>
      <c r="J106">
        <v>20</v>
      </c>
      <c r="K106">
        <v>3</v>
      </c>
      <c r="L106">
        <v>14</v>
      </c>
      <c r="M106">
        <v>385</v>
      </c>
      <c r="N106">
        <v>675</v>
      </c>
      <c r="S106" t="s">
        <v>1800</v>
      </c>
      <c r="T106" t="s">
        <v>1675</v>
      </c>
      <c r="U106" t="s">
        <v>1675</v>
      </c>
      <c r="V106" t="s">
        <v>1723</v>
      </c>
    </row>
    <row r="107" spans="1:22" x14ac:dyDescent="0.25">
      <c r="A107" t="s">
        <v>1745</v>
      </c>
      <c r="B107" t="str">
        <f t="shared" si="1"/>
        <v>2022Geelong</v>
      </c>
      <c r="C107" t="s">
        <v>1728</v>
      </c>
      <c r="D107">
        <v>2022</v>
      </c>
      <c r="E107">
        <v>1</v>
      </c>
      <c r="F107" t="s">
        <v>1685</v>
      </c>
      <c r="G107">
        <v>22</v>
      </c>
      <c r="H107">
        <v>18</v>
      </c>
      <c r="I107">
        <v>0</v>
      </c>
      <c r="J107">
        <v>4</v>
      </c>
      <c r="L107">
        <v>72</v>
      </c>
      <c r="M107">
        <v>2146</v>
      </c>
      <c r="N107">
        <v>1488</v>
      </c>
      <c r="O107" t="s">
        <v>30</v>
      </c>
      <c r="P107" t="s">
        <v>30</v>
      </c>
      <c r="Q107" t="s">
        <v>30</v>
      </c>
      <c r="R107" t="s">
        <v>30</v>
      </c>
      <c r="S107" t="s">
        <v>1685</v>
      </c>
      <c r="T107" t="s">
        <v>1685</v>
      </c>
      <c r="U107" t="s">
        <v>1685</v>
      </c>
      <c r="V107" t="s">
        <v>1718</v>
      </c>
    </row>
    <row r="108" spans="1:22" x14ac:dyDescent="0.25">
      <c r="A108" t="s">
        <v>1745</v>
      </c>
      <c r="B108" t="str">
        <f t="shared" si="1"/>
        <v>2022Melbourne</v>
      </c>
      <c r="C108" t="s">
        <v>1728</v>
      </c>
      <c r="D108">
        <v>2022</v>
      </c>
      <c r="E108">
        <v>2</v>
      </c>
      <c r="F108" t="s">
        <v>1681</v>
      </c>
      <c r="G108">
        <v>22</v>
      </c>
      <c r="H108">
        <v>16</v>
      </c>
      <c r="I108">
        <v>0</v>
      </c>
      <c r="J108">
        <v>6</v>
      </c>
      <c r="L108">
        <v>64</v>
      </c>
      <c r="M108">
        <v>1936</v>
      </c>
      <c r="N108">
        <v>1483</v>
      </c>
      <c r="P108" t="s">
        <v>30</v>
      </c>
      <c r="S108" t="s">
        <v>1681</v>
      </c>
      <c r="T108" t="s">
        <v>1681</v>
      </c>
      <c r="U108" t="s">
        <v>1681</v>
      </c>
      <c r="V108" t="s">
        <v>1718</v>
      </c>
    </row>
    <row r="109" spans="1:22" x14ac:dyDescent="0.25">
      <c r="A109" t="s">
        <v>1745</v>
      </c>
      <c r="B109" t="str">
        <f t="shared" si="1"/>
        <v>2022Sydney Swans</v>
      </c>
      <c r="C109" t="s">
        <v>1728</v>
      </c>
      <c r="D109">
        <v>2022</v>
      </c>
      <c r="E109">
        <v>3</v>
      </c>
      <c r="F109" t="s">
        <v>1676</v>
      </c>
      <c r="G109">
        <v>22</v>
      </c>
      <c r="H109">
        <v>16</v>
      </c>
      <c r="I109">
        <v>0</v>
      </c>
      <c r="J109">
        <v>6</v>
      </c>
      <c r="L109">
        <v>64</v>
      </c>
      <c r="M109">
        <v>2067</v>
      </c>
      <c r="N109">
        <v>1616</v>
      </c>
      <c r="P109" t="s">
        <v>30</v>
      </c>
      <c r="Q109" t="s">
        <v>30</v>
      </c>
      <c r="S109" t="s">
        <v>1676</v>
      </c>
      <c r="T109" t="s">
        <v>1675</v>
      </c>
      <c r="U109" t="s">
        <v>1675</v>
      </c>
      <c r="V109" t="s">
        <v>1723</v>
      </c>
    </row>
    <row r="110" spans="1:22" x14ac:dyDescent="0.25">
      <c r="A110" t="s">
        <v>1745</v>
      </c>
      <c r="B110" t="str">
        <f t="shared" si="1"/>
        <v>2022Collingwood</v>
      </c>
      <c r="C110" t="s">
        <v>1728</v>
      </c>
      <c r="D110">
        <v>2022</v>
      </c>
      <c r="E110">
        <v>4</v>
      </c>
      <c r="F110" t="s">
        <v>1688</v>
      </c>
      <c r="G110">
        <v>22</v>
      </c>
      <c r="H110">
        <v>16</v>
      </c>
      <c r="I110">
        <v>0</v>
      </c>
      <c r="J110">
        <v>6</v>
      </c>
      <c r="L110">
        <v>64</v>
      </c>
      <c r="M110">
        <v>1839</v>
      </c>
      <c r="N110">
        <v>1763</v>
      </c>
      <c r="P110" t="s">
        <v>30</v>
      </c>
      <c r="S110" t="s">
        <v>1688</v>
      </c>
      <c r="T110" t="s">
        <v>1681</v>
      </c>
      <c r="U110" t="s">
        <v>1681</v>
      </c>
      <c r="V110" t="s">
        <v>1718</v>
      </c>
    </row>
    <row r="111" spans="1:22" x14ac:dyDescent="0.25">
      <c r="A111" t="s">
        <v>1745</v>
      </c>
      <c r="B111" t="str">
        <f t="shared" si="1"/>
        <v>2022Fremantle</v>
      </c>
      <c r="C111" t="s">
        <v>1728</v>
      </c>
      <c r="D111">
        <v>2022</v>
      </c>
      <c r="E111">
        <v>5</v>
      </c>
      <c r="F111" t="s">
        <v>1686</v>
      </c>
      <c r="G111">
        <v>22</v>
      </c>
      <c r="H111">
        <v>15</v>
      </c>
      <c r="I111">
        <v>1</v>
      </c>
      <c r="J111">
        <v>6</v>
      </c>
      <c r="L111">
        <v>62</v>
      </c>
      <c r="M111">
        <v>1739</v>
      </c>
      <c r="N111">
        <v>1486</v>
      </c>
      <c r="P111" t="s">
        <v>30</v>
      </c>
      <c r="S111" t="s">
        <v>1686</v>
      </c>
      <c r="T111" t="s">
        <v>1719</v>
      </c>
      <c r="U111" t="s">
        <v>1720</v>
      </c>
      <c r="V111" t="s">
        <v>1721</v>
      </c>
    </row>
    <row r="112" spans="1:22" x14ac:dyDescent="0.25">
      <c r="A112" t="s">
        <v>1745</v>
      </c>
      <c r="B112" t="str">
        <f t="shared" si="1"/>
        <v>2022Brisbane Lions</v>
      </c>
      <c r="C112" t="s">
        <v>1728</v>
      </c>
      <c r="D112">
        <v>2022</v>
      </c>
      <c r="E112">
        <v>6</v>
      </c>
      <c r="F112" t="s">
        <v>1690</v>
      </c>
      <c r="G112">
        <v>22</v>
      </c>
      <c r="H112">
        <v>15</v>
      </c>
      <c r="I112">
        <v>0</v>
      </c>
      <c r="J112">
        <v>7</v>
      </c>
      <c r="L112">
        <v>60</v>
      </c>
      <c r="M112">
        <v>2147</v>
      </c>
      <c r="N112">
        <v>1799</v>
      </c>
      <c r="P112" t="s">
        <v>30</v>
      </c>
      <c r="S112" t="s">
        <v>1690</v>
      </c>
      <c r="T112" t="s">
        <v>1715</v>
      </c>
      <c r="U112" t="s">
        <v>1715</v>
      </c>
      <c r="V112" t="s">
        <v>1716</v>
      </c>
    </row>
    <row r="113" spans="1:22" x14ac:dyDescent="0.25">
      <c r="A113" t="s">
        <v>1745</v>
      </c>
      <c r="B113" t="str">
        <f t="shared" si="1"/>
        <v>2022Richmond</v>
      </c>
      <c r="C113" t="s">
        <v>1728</v>
      </c>
      <c r="D113">
        <v>2022</v>
      </c>
      <c r="E113">
        <v>7</v>
      </c>
      <c r="F113" t="s">
        <v>1678</v>
      </c>
      <c r="G113">
        <v>22</v>
      </c>
      <c r="H113">
        <v>13</v>
      </c>
      <c r="I113">
        <v>1</v>
      </c>
      <c r="J113">
        <v>8</v>
      </c>
      <c r="L113">
        <v>54</v>
      </c>
      <c r="M113">
        <v>2165</v>
      </c>
      <c r="N113">
        <v>1780</v>
      </c>
      <c r="P113" t="s">
        <v>30</v>
      </c>
      <c r="S113" t="s">
        <v>1678</v>
      </c>
      <c r="T113" t="s">
        <v>1726</v>
      </c>
      <c r="U113" t="s">
        <v>1681</v>
      </c>
      <c r="V113" t="s">
        <v>1718</v>
      </c>
    </row>
    <row r="114" spans="1:22" x14ac:dyDescent="0.25">
      <c r="A114" t="s">
        <v>1745</v>
      </c>
      <c r="B114" t="str">
        <f t="shared" si="1"/>
        <v>2022Western Bulldogs</v>
      </c>
      <c r="C114" t="s">
        <v>1728</v>
      </c>
      <c r="D114">
        <v>2022</v>
      </c>
      <c r="E114">
        <v>8</v>
      </c>
      <c r="F114" t="s">
        <v>1673</v>
      </c>
      <c r="G114">
        <v>22</v>
      </c>
      <c r="H114">
        <v>12</v>
      </c>
      <c r="I114">
        <v>0</v>
      </c>
      <c r="J114">
        <v>10</v>
      </c>
      <c r="L114">
        <v>48</v>
      </c>
      <c r="M114">
        <v>1973</v>
      </c>
      <c r="N114">
        <v>1812</v>
      </c>
      <c r="P114" t="s">
        <v>30</v>
      </c>
      <c r="S114" t="s">
        <v>1673</v>
      </c>
      <c r="T114" t="s">
        <v>1681</v>
      </c>
      <c r="U114" t="s">
        <v>1681</v>
      </c>
      <c r="V114" t="s">
        <v>1718</v>
      </c>
    </row>
    <row r="115" spans="1:22" x14ac:dyDescent="0.25">
      <c r="A115" t="s">
        <v>1745</v>
      </c>
      <c r="B115" t="str">
        <f t="shared" si="1"/>
        <v>2022Carlton</v>
      </c>
      <c r="C115" t="s">
        <v>1728</v>
      </c>
      <c r="D115">
        <v>2022</v>
      </c>
      <c r="E115">
        <v>9</v>
      </c>
      <c r="F115" t="s">
        <v>1689</v>
      </c>
      <c r="G115">
        <v>22</v>
      </c>
      <c r="H115">
        <v>12</v>
      </c>
      <c r="I115">
        <v>0</v>
      </c>
      <c r="J115">
        <v>10</v>
      </c>
      <c r="L115">
        <v>48</v>
      </c>
      <c r="M115">
        <v>1857</v>
      </c>
      <c r="N115">
        <v>1714</v>
      </c>
      <c r="S115" t="s">
        <v>1689</v>
      </c>
      <c r="T115" t="s">
        <v>1717</v>
      </c>
      <c r="U115" t="s">
        <v>1681</v>
      </c>
      <c r="V115" t="s">
        <v>1718</v>
      </c>
    </row>
    <row r="116" spans="1:22" x14ac:dyDescent="0.25">
      <c r="A116" t="s">
        <v>1745</v>
      </c>
      <c r="B116" t="str">
        <f t="shared" si="1"/>
        <v>2022St Kilda</v>
      </c>
      <c r="C116" t="s">
        <v>1728</v>
      </c>
      <c r="D116">
        <v>2022</v>
      </c>
      <c r="E116">
        <v>10</v>
      </c>
      <c r="F116" t="s">
        <v>1677</v>
      </c>
      <c r="G116">
        <v>22</v>
      </c>
      <c r="H116">
        <v>11</v>
      </c>
      <c r="I116">
        <v>0</v>
      </c>
      <c r="J116">
        <v>11</v>
      </c>
      <c r="L116">
        <v>44</v>
      </c>
      <c r="M116">
        <v>1703</v>
      </c>
      <c r="N116">
        <v>1715</v>
      </c>
      <c r="S116" t="s">
        <v>1677</v>
      </c>
      <c r="T116" t="s">
        <v>1681</v>
      </c>
      <c r="U116" t="s">
        <v>1681</v>
      </c>
      <c r="V116" t="s">
        <v>1718</v>
      </c>
    </row>
    <row r="117" spans="1:22" x14ac:dyDescent="0.25">
      <c r="A117" t="s">
        <v>1745</v>
      </c>
      <c r="B117" t="str">
        <f t="shared" si="1"/>
        <v>2022Port Adelaide</v>
      </c>
      <c r="C117" t="s">
        <v>1728</v>
      </c>
      <c r="D117">
        <v>2022</v>
      </c>
      <c r="E117">
        <v>11</v>
      </c>
      <c r="F117" t="s">
        <v>1679</v>
      </c>
      <c r="G117">
        <v>22</v>
      </c>
      <c r="H117">
        <v>10</v>
      </c>
      <c r="I117">
        <v>0</v>
      </c>
      <c r="J117">
        <v>12</v>
      </c>
      <c r="L117">
        <v>40</v>
      </c>
      <c r="M117">
        <v>1806</v>
      </c>
      <c r="N117">
        <v>1638</v>
      </c>
      <c r="S117" t="s">
        <v>1679</v>
      </c>
      <c r="T117" t="s">
        <v>1725</v>
      </c>
      <c r="U117" t="s">
        <v>1691</v>
      </c>
      <c r="V117" t="s">
        <v>1714</v>
      </c>
    </row>
    <row r="118" spans="1:22" x14ac:dyDescent="0.25">
      <c r="A118" t="s">
        <v>1745</v>
      </c>
      <c r="B118" t="str">
        <f t="shared" si="1"/>
        <v>2022Gold Coast</v>
      </c>
      <c r="C118" t="s">
        <v>1728</v>
      </c>
      <c r="D118">
        <v>2022</v>
      </c>
      <c r="E118">
        <v>12</v>
      </c>
      <c r="F118" t="s">
        <v>1684</v>
      </c>
      <c r="G118">
        <v>22</v>
      </c>
      <c r="H118">
        <v>10</v>
      </c>
      <c r="I118">
        <v>0</v>
      </c>
      <c r="J118">
        <v>12</v>
      </c>
      <c r="L118">
        <v>40</v>
      </c>
      <c r="M118">
        <v>1871</v>
      </c>
      <c r="N118">
        <v>1820</v>
      </c>
      <c r="S118" t="s">
        <v>1684</v>
      </c>
      <c r="T118" t="s">
        <v>1684</v>
      </c>
      <c r="U118" t="s">
        <v>1684</v>
      </c>
      <c r="V118" t="s">
        <v>1716</v>
      </c>
    </row>
    <row r="119" spans="1:22" x14ac:dyDescent="0.25">
      <c r="A119" t="s">
        <v>1745</v>
      </c>
      <c r="B119" t="str">
        <f t="shared" si="1"/>
        <v>2022Hawthorn</v>
      </c>
      <c r="C119" t="s">
        <v>1728</v>
      </c>
      <c r="D119">
        <v>2022</v>
      </c>
      <c r="E119">
        <v>13</v>
      </c>
      <c r="F119" t="s">
        <v>1682</v>
      </c>
      <c r="G119">
        <v>22</v>
      </c>
      <c r="H119">
        <v>8</v>
      </c>
      <c r="I119">
        <v>0</v>
      </c>
      <c r="J119">
        <v>14</v>
      </c>
      <c r="L119">
        <v>32</v>
      </c>
      <c r="M119">
        <v>1787</v>
      </c>
      <c r="N119">
        <v>1991</v>
      </c>
      <c r="S119" t="s">
        <v>1682</v>
      </c>
      <c r="T119" t="s">
        <v>1724</v>
      </c>
      <c r="U119" t="s">
        <v>1681</v>
      </c>
      <c r="V119" t="s">
        <v>1718</v>
      </c>
    </row>
    <row r="120" spans="1:22" x14ac:dyDescent="0.25">
      <c r="A120" t="s">
        <v>1745</v>
      </c>
      <c r="B120" t="str">
        <f t="shared" si="1"/>
        <v>2022Adelaide</v>
      </c>
      <c r="C120" t="s">
        <v>1728</v>
      </c>
      <c r="D120">
        <v>2022</v>
      </c>
      <c r="E120">
        <v>14</v>
      </c>
      <c r="F120" t="s">
        <v>1691</v>
      </c>
      <c r="G120">
        <v>22</v>
      </c>
      <c r="H120">
        <v>8</v>
      </c>
      <c r="I120">
        <v>0</v>
      </c>
      <c r="J120">
        <v>14</v>
      </c>
      <c r="L120">
        <v>32</v>
      </c>
      <c r="M120">
        <v>1721</v>
      </c>
      <c r="N120">
        <v>1986</v>
      </c>
      <c r="S120" t="s">
        <v>1691</v>
      </c>
      <c r="T120" t="s">
        <v>1691</v>
      </c>
      <c r="U120" t="s">
        <v>1691</v>
      </c>
      <c r="V120" t="s">
        <v>1714</v>
      </c>
    </row>
    <row r="121" spans="1:22" x14ac:dyDescent="0.25">
      <c r="A121" t="s">
        <v>1745</v>
      </c>
      <c r="B121" t="str">
        <f t="shared" si="1"/>
        <v>2022Essendon</v>
      </c>
      <c r="C121" t="s">
        <v>1728</v>
      </c>
      <c r="D121">
        <v>2022</v>
      </c>
      <c r="E121">
        <v>15</v>
      </c>
      <c r="F121" t="s">
        <v>1687</v>
      </c>
      <c r="G121">
        <v>22</v>
      </c>
      <c r="H121">
        <v>7</v>
      </c>
      <c r="I121">
        <v>0</v>
      </c>
      <c r="J121">
        <v>15</v>
      </c>
      <c r="L121">
        <v>28</v>
      </c>
      <c r="M121">
        <v>1737</v>
      </c>
      <c r="N121">
        <v>2087</v>
      </c>
      <c r="S121" t="s">
        <v>1687</v>
      </c>
      <c r="T121" t="s">
        <v>1681</v>
      </c>
      <c r="U121" t="s">
        <v>1681</v>
      </c>
      <c r="V121" t="s">
        <v>1718</v>
      </c>
    </row>
    <row r="122" spans="1:22" x14ac:dyDescent="0.25">
      <c r="A122" t="s">
        <v>1745</v>
      </c>
      <c r="B122" t="str">
        <f t="shared" si="1"/>
        <v>2022Greater Western Sydney</v>
      </c>
      <c r="C122" t="s">
        <v>1728</v>
      </c>
      <c r="D122">
        <v>2022</v>
      </c>
      <c r="E122">
        <v>16</v>
      </c>
      <c r="F122" t="s">
        <v>1683</v>
      </c>
      <c r="G122">
        <v>22</v>
      </c>
      <c r="H122">
        <v>6</v>
      </c>
      <c r="I122">
        <v>0</v>
      </c>
      <c r="J122">
        <v>16</v>
      </c>
      <c r="L122">
        <v>24</v>
      </c>
      <c r="M122">
        <v>1631</v>
      </c>
      <c r="N122">
        <v>1927</v>
      </c>
      <c r="S122" t="s">
        <v>1683</v>
      </c>
      <c r="T122" t="s">
        <v>1722</v>
      </c>
      <c r="U122" t="s">
        <v>1675</v>
      </c>
      <c r="V122" t="s">
        <v>1723</v>
      </c>
    </row>
    <row r="123" spans="1:22" x14ac:dyDescent="0.25">
      <c r="A123" t="s">
        <v>1745</v>
      </c>
      <c r="B123" t="str">
        <f t="shared" si="1"/>
        <v>2022West Coast</v>
      </c>
      <c r="C123" t="s">
        <v>1728</v>
      </c>
      <c r="D123">
        <v>2022</v>
      </c>
      <c r="E123">
        <v>17</v>
      </c>
      <c r="F123" t="s">
        <v>1674</v>
      </c>
      <c r="G123">
        <v>22</v>
      </c>
      <c r="H123">
        <v>2</v>
      </c>
      <c r="I123">
        <v>0</v>
      </c>
      <c r="J123">
        <v>20</v>
      </c>
      <c r="L123">
        <v>8</v>
      </c>
      <c r="M123">
        <v>1429</v>
      </c>
      <c r="N123">
        <v>2389</v>
      </c>
      <c r="S123" t="s">
        <v>1674</v>
      </c>
      <c r="T123" t="s">
        <v>1720</v>
      </c>
      <c r="U123" t="s">
        <v>1720</v>
      </c>
      <c r="V123" t="s">
        <v>1721</v>
      </c>
    </row>
    <row r="124" spans="1:22" x14ac:dyDescent="0.25">
      <c r="A124" t="s">
        <v>1745</v>
      </c>
      <c r="B124" t="str">
        <f t="shared" si="1"/>
        <v>2022North Melbourne</v>
      </c>
      <c r="C124" t="s">
        <v>1728</v>
      </c>
      <c r="D124">
        <v>2022</v>
      </c>
      <c r="E124">
        <v>18</v>
      </c>
      <c r="F124" t="s">
        <v>1680</v>
      </c>
      <c r="G124">
        <v>22</v>
      </c>
      <c r="H124">
        <v>2</v>
      </c>
      <c r="I124">
        <v>0</v>
      </c>
      <c r="J124">
        <v>20</v>
      </c>
      <c r="L124">
        <v>8</v>
      </c>
      <c r="M124">
        <v>1337</v>
      </c>
      <c r="N124">
        <v>2397</v>
      </c>
      <c r="S124" t="s">
        <v>1680</v>
      </c>
      <c r="T124" t="s">
        <v>1680</v>
      </c>
      <c r="U124" t="s">
        <v>1681</v>
      </c>
      <c r="V124" t="s">
        <v>1718</v>
      </c>
    </row>
    <row r="125" spans="1:22" x14ac:dyDescent="0.25">
      <c r="A125" t="s">
        <v>1746</v>
      </c>
      <c r="B125" t="str">
        <f t="shared" si="1"/>
        <v>2022Penrith</v>
      </c>
      <c r="C125" t="s">
        <v>1796</v>
      </c>
      <c r="D125">
        <v>2022</v>
      </c>
      <c r="E125">
        <v>1</v>
      </c>
      <c r="F125" t="s">
        <v>1766</v>
      </c>
      <c r="G125">
        <v>24</v>
      </c>
      <c r="H125">
        <v>20</v>
      </c>
      <c r="I125">
        <v>0</v>
      </c>
      <c r="J125">
        <v>4</v>
      </c>
      <c r="K125">
        <v>1</v>
      </c>
      <c r="L125">
        <v>42</v>
      </c>
      <c r="M125">
        <v>636</v>
      </c>
      <c r="N125">
        <v>330</v>
      </c>
      <c r="O125" t="s">
        <v>30</v>
      </c>
      <c r="P125" t="s">
        <v>30</v>
      </c>
      <c r="Q125" t="s">
        <v>30</v>
      </c>
      <c r="R125" t="s">
        <v>30</v>
      </c>
      <c r="S125" t="s">
        <v>1766</v>
      </c>
      <c r="T125" t="s">
        <v>1675</v>
      </c>
      <c r="U125" t="s">
        <v>1675</v>
      </c>
      <c r="V125" t="s">
        <v>1723</v>
      </c>
    </row>
    <row r="126" spans="1:22" x14ac:dyDescent="0.25">
      <c r="A126" t="s">
        <v>1746</v>
      </c>
      <c r="B126" t="str">
        <f t="shared" si="1"/>
        <v>2022Cronulla-Sutherland</v>
      </c>
      <c r="C126" t="s">
        <v>1796</v>
      </c>
      <c r="D126">
        <v>2022</v>
      </c>
      <c r="E126">
        <v>2</v>
      </c>
      <c r="F126" t="s">
        <v>1767</v>
      </c>
      <c r="G126">
        <v>24</v>
      </c>
      <c r="H126">
        <v>18</v>
      </c>
      <c r="I126">
        <v>0</v>
      </c>
      <c r="J126">
        <v>6</v>
      </c>
      <c r="K126">
        <v>1</v>
      </c>
      <c r="L126">
        <v>38</v>
      </c>
      <c r="M126">
        <v>573</v>
      </c>
      <c r="N126">
        <v>364</v>
      </c>
      <c r="P126" t="s">
        <v>30</v>
      </c>
      <c r="S126" t="s">
        <v>1767</v>
      </c>
      <c r="T126" t="s">
        <v>1675</v>
      </c>
      <c r="U126" t="s">
        <v>1675</v>
      </c>
      <c r="V126" t="s">
        <v>1723</v>
      </c>
    </row>
    <row r="127" spans="1:22" x14ac:dyDescent="0.25">
      <c r="A127" t="s">
        <v>1746</v>
      </c>
      <c r="B127" t="str">
        <f t="shared" si="1"/>
        <v>2022North Queensland</v>
      </c>
      <c r="C127" t="s">
        <v>1796</v>
      </c>
      <c r="D127">
        <v>2022</v>
      </c>
      <c r="E127">
        <v>3</v>
      </c>
      <c r="F127" t="s">
        <v>1791</v>
      </c>
      <c r="G127">
        <v>24</v>
      </c>
      <c r="H127">
        <v>17</v>
      </c>
      <c r="I127">
        <v>0</v>
      </c>
      <c r="J127">
        <v>7</v>
      </c>
      <c r="K127">
        <v>1</v>
      </c>
      <c r="L127">
        <v>36</v>
      </c>
      <c r="M127">
        <v>633</v>
      </c>
      <c r="N127">
        <v>361</v>
      </c>
      <c r="P127" t="s">
        <v>30</v>
      </c>
      <c r="S127" t="s">
        <v>1791</v>
      </c>
      <c r="T127" t="s">
        <v>1792</v>
      </c>
      <c r="U127" t="s">
        <v>1792</v>
      </c>
      <c r="V127" t="s">
        <v>1716</v>
      </c>
    </row>
    <row r="128" spans="1:22" x14ac:dyDescent="0.25">
      <c r="A128" t="s">
        <v>1746</v>
      </c>
      <c r="B128" t="str">
        <f t="shared" si="1"/>
        <v>2022Parramatta</v>
      </c>
      <c r="C128" t="s">
        <v>1796</v>
      </c>
      <c r="D128">
        <v>2022</v>
      </c>
      <c r="E128">
        <v>4</v>
      </c>
      <c r="F128" t="s">
        <v>1722</v>
      </c>
      <c r="G128">
        <v>24</v>
      </c>
      <c r="H128">
        <v>16</v>
      </c>
      <c r="I128">
        <v>0</v>
      </c>
      <c r="J128">
        <v>8</v>
      </c>
      <c r="K128">
        <v>1</v>
      </c>
      <c r="L128">
        <v>34</v>
      </c>
      <c r="M128">
        <v>608</v>
      </c>
      <c r="N128">
        <v>489</v>
      </c>
      <c r="P128" t="s">
        <v>30</v>
      </c>
      <c r="Q128" t="s">
        <v>30</v>
      </c>
      <c r="S128" t="s">
        <v>1722</v>
      </c>
      <c r="T128" t="s">
        <v>1675</v>
      </c>
      <c r="U128" t="s">
        <v>1675</v>
      </c>
      <c r="V128" t="s">
        <v>1723</v>
      </c>
    </row>
    <row r="129" spans="1:22" x14ac:dyDescent="0.25">
      <c r="A129" t="s">
        <v>1746</v>
      </c>
      <c r="B129" t="str">
        <f t="shared" si="1"/>
        <v>2022Melbourne Storm</v>
      </c>
      <c r="C129" t="s">
        <v>1796</v>
      </c>
      <c r="D129">
        <v>2022</v>
      </c>
      <c r="E129">
        <v>5</v>
      </c>
      <c r="F129" t="s">
        <v>1797</v>
      </c>
      <c r="G129">
        <v>24</v>
      </c>
      <c r="H129">
        <v>15</v>
      </c>
      <c r="I129">
        <v>0</v>
      </c>
      <c r="J129">
        <v>9</v>
      </c>
      <c r="K129">
        <v>1</v>
      </c>
      <c r="L129">
        <v>32</v>
      </c>
      <c r="M129">
        <v>657</v>
      </c>
      <c r="N129">
        <v>410</v>
      </c>
      <c r="P129" t="s">
        <v>30</v>
      </c>
      <c r="S129" t="s">
        <v>1797</v>
      </c>
      <c r="T129" t="s">
        <v>1681</v>
      </c>
      <c r="U129" t="s">
        <v>1681</v>
      </c>
      <c r="V129" t="s">
        <v>1718</v>
      </c>
    </row>
    <row r="130" spans="1:22" x14ac:dyDescent="0.25">
      <c r="A130" t="s">
        <v>1746</v>
      </c>
      <c r="B130" t="str">
        <f t="shared" ref="B130:B193" si="2">D130&amp;F130</f>
        <v>2022Sydney Roosters</v>
      </c>
      <c r="C130" t="s">
        <v>1796</v>
      </c>
      <c r="D130">
        <v>2022</v>
      </c>
      <c r="E130">
        <v>6</v>
      </c>
      <c r="F130" t="s">
        <v>1750</v>
      </c>
      <c r="G130">
        <v>24</v>
      </c>
      <c r="H130">
        <v>15</v>
      </c>
      <c r="I130">
        <v>0</v>
      </c>
      <c r="J130">
        <v>9</v>
      </c>
      <c r="K130">
        <v>1</v>
      </c>
      <c r="L130">
        <v>32</v>
      </c>
      <c r="M130">
        <v>635</v>
      </c>
      <c r="N130">
        <v>434</v>
      </c>
      <c r="P130" t="s">
        <v>30</v>
      </c>
      <c r="S130" t="s">
        <v>1750</v>
      </c>
      <c r="T130" t="s">
        <v>1675</v>
      </c>
      <c r="U130" t="s">
        <v>1675</v>
      </c>
      <c r="V130" t="s">
        <v>1723</v>
      </c>
    </row>
    <row r="131" spans="1:22" x14ac:dyDescent="0.25">
      <c r="A131" t="s">
        <v>1746</v>
      </c>
      <c r="B131" t="str">
        <f t="shared" si="2"/>
        <v>2022South Sydney</v>
      </c>
      <c r="C131" t="s">
        <v>1796</v>
      </c>
      <c r="D131">
        <v>2022</v>
      </c>
      <c r="E131">
        <v>7</v>
      </c>
      <c r="F131" t="s">
        <v>1748</v>
      </c>
      <c r="G131">
        <v>24</v>
      </c>
      <c r="H131">
        <v>14</v>
      </c>
      <c r="I131">
        <v>0</v>
      </c>
      <c r="J131">
        <v>10</v>
      </c>
      <c r="K131">
        <v>1</v>
      </c>
      <c r="L131">
        <v>30</v>
      </c>
      <c r="M131">
        <v>604</v>
      </c>
      <c r="N131">
        <v>474</v>
      </c>
      <c r="P131" t="s">
        <v>30</v>
      </c>
      <c r="S131" t="s">
        <v>1748</v>
      </c>
      <c r="T131" t="s">
        <v>1675</v>
      </c>
      <c r="U131" t="s">
        <v>1675</v>
      </c>
      <c r="V131" t="s">
        <v>1723</v>
      </c>
    </row>
    <row r="132" spans="1:22" x14ac:dyDescent="0.25">
      <c r="A132" t="s">
        <v>1746</v>
      </c>
      <c r="B132" t="str">
        <f t="shared" si="2"/>
        <v>2022Canberra Raiders</v>
      </c>
      <c r="C132" t="s">
        <v>1796</v>
      </c>
      <c r="D132">
        <v>2022</v>
      </c>
      <c r="E132">
        <v>8</v>
      </c>
      <c r="F132" t="s">
        <v>1771</v>
      </c>
      <c r="G132">
        <v>24</v>
      </c>
      <c r="H132">
        <v>14</v>
      </c>
      <c r="I132">
        <v>0</v>
      </c>
      <c r="J132">
        <v>10</v>
      </c>
      <c r="K132">
        <v>1</v>
      </c>
      <c r="L132">
        <v>30</v>
      </c>
      <c r="M132">
        <v>524</v>
      </c>
      <c r="N132">
        <v>461</v>
      </c>
      <c r="P132" t="s">
        <v>30</v>
      </c>
      <c r="S132" t="s">
        <v>1771</v>
      </c>
      <c r="T132" t="s">
        <v>1772</v>
      </c>
      <c r="U132" t="s">
        <v>1772</v>
      </c>
      <c r="V132" t="s">
        <v>1773</v>
      </c>
    </row>
    <row r="133" spans="1:22" x14ac:dyDescent="0.25">
      <c r="A133" t="s">
        <v>1746</v>
      </c>
      <c r="B133" t="str">
        <f t="shared" si="2"/>
        <v>2022Brisbane Broncos</v>
      </c>
      <c r="C133" t="s">
        <v>1796</v>
      </c>
      <c r="D133">
        <v>2022</v>
      </c>
      <c r="E133">
        <v>9</v>
      </c>
      <c r="F133" t="s">
        <v>1774</v>
      </c>
      <c r="G133">
        <v>24</v>
      </c>
      <c r="H133">
        <v>13</v>
      </c>
      <c r="I133">
        <v>0</v>
      </c>
      <c r="J133">
        <v>11</v>
      </c>
      <c r="K133">
        <v>1</v>
      </c>
      <c r="L133">
        <v>28</v>
      </c>
      <c r="M133">
        <v>514</v>
      </c>
      <c r="N133">
        <v>550</v>
      </c>
      <c r="S133" t="s">
        <v>1774</v>
      </c>
      <c r="T133" t="s">
        <v>1715</v>
      </c>
      <c r="U133" t="s">
        <v>1715</v>
      </c>
      <c r="V133" t="s">
        <v>1716</v>
      </c>
    </row>
    <row r="134" spans="1:22" x14ac:dyDescent="0.25">
      <c r="A134" t="s">
        <v>1746</v>
      </c>
      <c r="B134" t="str">
        <f t="shared" si="2"/>
        <v>2022St George Illawarra</v>
      </c>
      <c r="C134" t="s">
        <v>1796</v>
      </c>
      <c r="D134">
        <v>2022</v>
      </c>
      <c r="E134">
        <v>10</v>
      </c>
      <c r="F134" t="s">
        <v>1798</v>
      </c>
      <c r="G134">
        <v>24</v>
      </c>
      <c r="H134">
        <v>12</v>
      </c>
      <c r="I134">
        <v>0</v>
      </c>
      <c r="J134">
        <v>12</v>
      </c>
      <c r="K134">
        <v>1</v>
      </c>
      <c r="L134">
        <v>26</v>
      </c>
      <c r="M134">
        <v>469</v>
      </c>
      <c r="N134">
        <v>569</v>
      </c>
      <c r="S134" t="s">
        <v>1798</v>
      </c>
      <c r="T134" t="s">
        <v>1770</v>
      </c>
      <c r="U134" t="s">
        <v>1770</v>
      </c>
      <c r="V134" t="s">
        <v>1723</v>
      </c>
    </row>
    <row r="135" spans="1:22" x14ac:dyDescent="0.25">
      <c r="A135" t="s">
        <v>1746</v>
      </c>
      <c r="B135" t="str">
        <f t="shared" si="2"/>
        <v>2022Manly Warringah</v>
      </c>
      <c r="C135" t="s">
        <v>1796</v>
      </c>
      <c r="D135">
        <v>2022</v>
      </c>
      <c r="E135">
        <v>11</v>
      </c>
      <c r="F135" t="s">
        <v>1765</v>
      </c>
      <c r="G135">
        <v>24</v>
      </c>
      <c r="H135">
        <v>9</v>
      </c>
      <c r="I135">
        <v>0</v>
      </c>
      <c r="J135">
        <v>15</v>
      </c>
      <c r="K135">
        <v>1</v>
      </c>
      <c r="L135">
        <v>20</v>
      </c>
      <c r="M135">
        <v>490</v>
      </c>
      <c r="N135">
        <v>595</v>
      </c>
      <c r="S135" t="s">
        <v>1765</v>
      </c>
      <c r="T135" t="s">
        <v>1675</v>
      </c>
      <c r="U135" t="s">
        <v>1675</v>
      </c>
      <c r="V135" t="s">
        <v>1723</v>
      </c>
    </row>
    <row r="136" spans="1:22" x14ac:dyDescent="0.25">
      <c r="A136" t="s">
        <v>1746</v>
      </c>
      <c r="B136" t="str">
        <f t="shared" si="2"/>
        <v>2022Canterbury-Bankstown</v>
      </c>
      <c r="C136" t="s">
        <v>1796</v>
      </c>
      <c r="D136">
        <v>2022</v>
      </c>
      <c r="E136">
        <v>12</v>
      </c>
      <c r="F136" t="s">
        <v>1764</v>
      </c>
      <c r="G136">
        <v>24</v>
      </c>
      <c r="H136">
        <v>7</v>
      </c>
      <c r="I136">
        <v>0</v>
      </c>
      <c r="J136">
        <v>17</v>
      </c>
      <c r="K136">
        <v>1</v>
      </c>
      <c r="L136">
        <v>16</v>
      </c>
      <c r="M136">
        <v>383</v>
      </c>
      <c r="N136">
        <v>575</v>
      </c>
      <c r="S136" t="s">
        <v>1764</v>
      </c>
      <c r="T136" t="s">
        <v>1675</v>
      </c>
      <c r="U136" t="s">
        <v>1675</v>
      </c>
      <c r="V136" t="s">
        <v>1723</v>
      </c>
    </row>
    <row r="137" spans="1:22" x14ac:dyDescent="0.25">
      <c r="A137" t="s">
        <v>1746</v>
      </c>
      <c r="B137" t="str">
        <f t="shared" si="2"/>
        <v>2022Gold Coast Titans</v>
      </c>
      <c r="C137" t="s">
        <v>1796</v>
      </c>
      <c r="D137">
        <v>2022</v>
      </c>
      <c r="E137">
        <v>13</v>
      </c>
      <c r="F137" t="s">
        <v>1803</v>
      </c>
      <c r="G137">
        <v>24</v>
      </c>
      <c r="H137">
        <v>6</v>
      </c>
      <c r="I137">
        <v>0</v>
      </c>
      <c r="J137">
        <v>18</v>
      </c>
      <c r="K137">
        <v>1</v>
      </c>
      <c r="L137">
        <v>14</v>
      </c>
      <c r="M137">
        <v>455</v>
      </c>
      <c r="N137">
        <v>660</v>
      </c>
      <c r="S137" t="s">
        <v>1803</v>
      </c>
      <c r="T137" t="s">
        <v>1684</v>
      </c>
      <c r="U137" t="s">
        <v>1684</v>
      </c>
      <c r="V137" t="s">
        <v>1716</v>
      </c>
    </row>
    <row r="138" spans="1:22" x14ac:dyDescent="0.25">
      <c r="A138" t="s">
        <v>1746</v>
      </c>
      <c r="B138" t="str">
        <f t="shared" si="2"/>
        <v>2022Newcastle Knights</v>
      </c>
      <c r="C138" t="s">
        <v>1796</v>
      </c>
      <c r="D138">
        <v>2022</v>
      </c>
      <c r="E138">
        <v>14</v>
      </c>
      <c r="F138" t="s">
        <v>1776</v>
      </c>
      <c r="G138">
        <v>24</v>
      </c>
      <c r="H138">
        <v>6</v>
      </c>
      <c r="I138">
        <v>0</v>
      </c>
      <c r="J138">
        <v>18</v>
      </c>
      <c r="K138">
        <v>1</v>
      </c>
      <c r="L138">
        <v>14</v>
      </c>
      <c r="M138">
        <v>372</v>
      </c>
      <c r="N138">
        <v>662</v>
      </c>
      <c r="S138" t="s">
        <v>1776</v>
      </c>
      <c r="T138" t="s">
        <v>1754</v>
      </c>
      <c r="U138" t="s">
        <v>1754</v>
      </c>
      <c r="V138" t="s">
        <v>1723</v>
      </c>
    </row>
    <row r="139" spans="1:22" x14ac:dyDescent="0.25">
      <c r="A139" t="s">
        <v>1746</v>
      </c>
      <c r="B139" t="str">
        <f t="shared" si="2"/>
        <v>2022New Zealand Warriors</v>
      </c>
      <c r="C139" t="s">
        <v>1796</v>
      </c>
      <c r="D139">
        <v>2022</v>
      </c>
      <c r="E139">
        <v>15</v>
      </c>
      <c r="F139" t="s">
        <v>1785</v>
      </c>
      <c r="G139">
        <v>24</v>
      </c>
      <c r="H139">
        <v>6</v>
      </c>
      <c r="I139">
        <v>0</v>
      </c>
      <c r="J139">
        <v>18</v>
      </c>
      <c r="K139">
        <v>1</v>
      </c>
      <c r="L139">
        <v>14</v>
      </c>
      <c r="M139">
        <v>408</v>
      </c>
      <c r="N139">
        <v>700</v>
      </c>
      <c r="S139" t="s">
        <v>1785</v>
      </c>
      <c r="T139" t="s">
        <v>1786</v>
      </c>
      <c r="U139" t="s">
        <v>1786</v>
      </c>
      <c r="V139" t="s">
        <v>1787</v>
      </c>
    </row>
    <row r="140" spans="1:22" x14ac:dyDescent="0.25">
      <c r="A140" t="s">
        <v>1746</v>
      </c>
      <c r="B140" t="str">
        <f t="shared" si="2"/>
        <v>2022Wests Tigers</v>
      </c>
      <c r="C140" t="s">
        <v>1796</v>
      </c>
      <c r="D140">
        <v>2022</v>
      </c>
      <c r="E140">
        <v>16</v>
      </c>
      <c r="F140" t="s">
        <v>1800</v>
      </c>
      <c r="G140">
        <v>24</v>
      </c>
      <c r="H140">
        <v>4</v>
      </c>
      <c r="I140">
        <v>0</v>
      </c>
      <c r="J140">
        <v>20</v>
      </c>
      <c r="K140">
        <v>1</v>
      </c>
      <c r="L140">
        <v>10</v>
      </c>
      <c r="M140">
        <v>352</v>
      </c>
      <c r="N140">
        <v>679</v>
      </c>
      <c r="S140" t="s">
        <v>1800</v>
      </c>
      <c r="T140" t="s">
        <v>1675</v>
      </c>
      <c r="U140" t="s">
        <v>1675</v>
      </c>
      <c r="V140" t="s">
        <v>1723</v>
      </c>
    </row>
    <row r="141" spans="1:22" x14ac:dyDescent="0.25">
      <c r="A141" t="s">
        <v>1745</v>
      </c>
      <c r="B141" t="str">
        <f t="shared" si="2"/>
        <v>2021Melbourne</v>
      </c>
      <c r="C141" t="s">
        <v>1728</v>
      </c>
      <c r="D141">
        <v>2021</v>
      </c>
      <c r="E141">
        <v>1</v>
      </c>
      <c r="F141" t="s">
        <v>1681</v>
      </c>
      <c r="G141">
        <v>22</v>
      </c>
      <c r="H141">
        <v>17</v>
      </c>
      <c r="I141">
        <v>1</v>
      </c>
      <c r="J141">
        <v>4</v>
      </c>
      <c r="L141">
        <v>70</v>
      </c>
      <c r="M141">
        <v>1888</v>
      </c>
      <c r="N141">
        <v>1443</v>
      </c>
      <c r="O141" t="s">
        <v>30</v>
      </c>
      <c r="P141" t="s">
        <v>30</v>
      </c>
      <c r="Q141" t="s">
        <v>30</v>
      </c>
      <c r="R141" t="s">
        <v>30</v>
      </c>
      <c r="S141" t="s">
        <v>1681</v>
      </c>
      <c r="T141" t="s">
        <v>1681</v>
      </c>
      <c r="U141" t="s">
        <v>1681</v>
      </c>
      <c r="V141" t="s">
        <v>1718</v>
      </c>
    </row>
    <row r="142" spans="1:22" x14ac:dyDescent="0.25">
      <c r="A142" t="s">
        <v>1745</v>
      </c>
      <c r="B142" t="str">
        <f t="shared" si="2"/>
        <v>2021Port Adelaide</v>
      </c>
      <c r="C142" t="s">
        <v>1728</v>
      </c>
      <c r="D142">
        <v>2021</v>
      </c>
      <c r="E142">
        <v>2</v>
      </c>
      <c r="F142" t="s">
        <v>1679</v>
      </c>
      <c r="G142">
        <v>22</v>
      </c>
      <c r="H142">
        <v>17</v>
      </c>
      <c r="I142">
        <v>0</v>
      </c>
      <c r="J142">
        <v>5</v>
      </c>
      <c r="L142">
        <v>68</v>
      </c>
      <c r="M142">
        <v>1884</v>
      </c>
      <c r="N142">
        <v>1492</v>
      </c>
      <c r="P142" t="s">
        <v>30</v>
      </c>
      <c r="S142" t="s">
        <v>1679</v>
      </c>
      <c r="T142" t="s">
        <v>1725</v>
      </c>
      <c r="U142" t="s">
        <v>1691</v>
      </c>
      <c r="V142" t="s">
        <v>1714</v>
      </c>
    </row>
    <row r="143" spans="1:22" x14ac:dyDescent="0.25">
      <c r="A143" t="s">
        <v>1745</v>
      </c>
      <c r="B143" t="str">
        <f t="shared" si="2"/>
        <v>2021Geelong</v>
      </c>
      <c r="C143" t="s">
        <v>1728</v>
      </c>
      <c r="D143">
        <v>2021</v>
      </c>
      <c r="E143">
        <v>3</v>
      </c>
      <c r="F143" t="s">
        <v>1685</v>
      </c>
      <c r="G143">
        <v>22</v>
      </c>
      <c r="H143">
        <v>16</v>
      </c>
      <c r="I143">
        <v>0</v>
      </c>
      <c r="J143">
        <v>6</v>
      </c>
      <c r="L143">
        <v>64</v>
      </c>
      <c r="M143">
        <v>1845</v>
      </c>
      <c r="N143">
        <v>1456</v>
      </c>
      <c r="P143" t="s">
        <v>30</v>
      </c>
      <c r="S143" t="s">
        <v>1685</v>
      </c>
      <c r="T143" t="s">
        <v>1685</v>
      </c>
      <c r="U143" t="s">
        <v>1685</v>
      </c>
      <c r="V143" t="s">
        <v>1718</v>
      </c>
    </row>
    <row r="144" spans="1:22" x14ac:dyDescent="0.25">
      <c r="A144" t="s">
        <v>1745</v>
      </c>
      <c r="B144" t="str">
        <f t="shared" si="2"/>
        <v>2021Brisbane Lions</v>
      </c>
      <c r="C144" t="s">
        <v>1728</v>
      </c>
      <c r="D144">
        <v>2021</v>
      </c>
      <c r="E144">
        <v>4</v>
      </c>
      <c r="F144" t="s">
        <v>1690</v>
      </c>
      <c r="G144">
        <v>22</v>
      </c>
      <c r="H144">
        <v>15</v>
      </c>
      <c r="I144">
        <v>0</v>
      </c>
      <c r="J144">
        <v>7</v>
      </c>
      <c r="L144">
        <v>60</v>
      </c>
      <c r="M144">
        <v>2131</v>
      </c>
      <c r="N144">
        <v>1599</v>
      </c>
      <c r="P144" t="s">
        <v>30</v>
      </c>
      <c r="S144" t="s">
        <v>1690</v>
      </c>
      <c r="T144" t="s">
        <v>1715</v>
      </c>
      <c r="U144" t="s">
        <v>1715</v>
      </c>
      <c r="V144" t="s">
        <v>1716</v>
      </c>
    </row>
    <row r="145" spans="1:22" x14ac:dyDescent="0.25">
      <c r="A145" t="s">
        <v>1745</v>
      </c>
      <c r="B145" t="str">
        <f t="shared" si="2"/>
        <v>2021Western Bulldogs</v>
      </c>
      <c r="C145" t="s">
        <v>1728</v>
      </c>
      <c r="D145">
        <v>2021</v>
      </c>
      <c r="E145">
        <v>5</v>
      </c>
      <c r="F145" t="s">
        <v>1673</v>
      </c>
      <c r="G145">
        <v>22</v>
      </c>
      <c r="H145">
        <v>15</v>
      </c>
      <c r="I145">
        <v>0</v>
      </c>
      <c r="J145">
        <v>7</v>
      </c>
      <c r="L145">
        <v>60</v>
      </c>
      <c r="M145">
        <v>1994</v>
      </c>
      <c r="N145">
        <v>1501</v>
      </c>
      <c r="P145" t="s">
        <v>30</v>
      </c>
      <c r="Q145" t="s">
        <v>30</v>
      </c>
      <c r="S145" t="s">
        <v>1673</v>
      </c>
      <c r="T145" t="s">
        <v>1681</v>
      </c>
      <c r="U145" t="s">
        <v>1681</v>
      </c>
      <c r="V145" t="s">
        <v>1718</v>
      </c>
    </row>
    <row r="146" spans="1:22" x14ac:dyDescent="0.25">
      <c r="A146" t="s">
        <v>1745</v>
      </c>
      <c r="B146" t="str">
        <f t="shared" si="2"/>
        <v>2021Sydney Swans</v>
      </c>
      <c r="C146" t="s">
        <v>1728</v>
      </c>
      <c r="D146">
        <v>2021</v>
      </c>
      <c r="E146">
        <v>6</v>
      </c>
      <c r="F146" t="s">
        <v>1676</v>
      </c>
      <c r="G146">
        <v>22</v>
      </c>
      <c r="H146">
        <v>15</v>
      </c>
      <c r="I146">
        <v>0</v>
      </c>
      <c r="J146">
        <v>7</v>
      </c>
      <c r="L146">
        <v>60</v>
      </c>
      <c r="M146">
        <v>1986</v>
      </c>
      <c r="N146">
        <v>1656</v>
      </c>
      <c r="P146" t="s">
        <v>30</v>
      </c>
      <c r="S146" t="s">
        <v>1676</v>
      </c>
      <c r="T146" t="s">
        <v>1675</v>
      </c>
      <c r="U146" t="s">
        <v>1675</v>
      </c>
      <c r="V146" t="s">
        <v>1723</v>
      </c>
    </row>
    <row r="147" spans="1:22" x14ac:dyDescent="0.25">
      <c r="A147" t="s">
        <v>1745</v>
      </c>
      <c r="B147" t="str">
        <f t="shared" si="2"/>
        <v>2021Greater Western Sydney</v>
      </c>
      <c r="C147" t="s">
        <v>1728</v>
      </c>
      <c r="D147">
        <v>2021</v>
      </c>
      <c r="E147">
        <v>7</v>
      </c>
      <c r="F147" t="s">
        <v>1683</v>
      </c>
      <c r="G147">
        <v>22</v>
      </c>
      <c r="H147">
        <v>11</v>
      </c>
      <c r="I147">
        <v>1</v>
      </c>
      <c r="J147">
        <v>10</v>
      </c>
      <c r="L147">
        <v>46</v>
      </c>
      <c r="M147">
        <v>1768</v>
      </c>
      <c r="N147">
        <v>1773</v>
      </c>
      <c r="P147" t="s">
        <v>30</v>
      </c>
      <c r="S147" t="s">
        <v>1683</v>
      </c>
      <c r="T147" t="s">
        <v>1722</v>
      </c>
      <c r="U147" t="s">
        <v>1675</v>
      </c>
      <c r="V147" t="s">
        <v>1723</v>
      </c>
    </row>
    <row r="148" spans="1:22" x14ac:dyDescent="0.25">
      <c r="A148" t="s">
        <v>1745</v>
      </c>
      <c r="B148" t="str">
        <f t="shared" si="2"/>
        <v>2021Essendon</v>
      </c>
      <c r="C148" t="s">
        <v>1728</v>
      </c>
      <c r="D148">
        <v>2021</v>
      </c>
      <c r="E148">
        <v>8</v>
      </c>
      <c r="F148" t="s">
        <v>1687</v>
      </c>
      <c r="G148">
        <v>22</v>
      </c>
      <c r="H148">
        <v>11</v>
      </c>
      <c r="I148">
        <v>0</v>
      </c>
      <c r="J148">
        <v>11</v>
      </c>
      <c r="L148">
        <v>44</v>
      </c>
      <c r="M148">
        <v>1953</v>
      </c>
      <c r="N148">
        <v>1790</v>
      </c>
      <c r="P148" t="s">
        <v>30</v>
      </c>
      <c r="S148" t="s">
        <v>1687</v>
      </c>
      <c r="T148" t="s">
        <v>1681</v>
      </c>
      <c r="U148" t="s">
        <v>1681</v>
      </c>
      <c r="V148" t="s">
        <v>1718</v>
      </c>
    </row>
    <row r="149" spans="1:22" x14ac:dyDescent="0.25">
      <c r="A149" t="s">
        <v>1745</v>
      </c>
      <c r="B149" t="str">
        <f t="shared" si="2"/>
        <v>2021West Coast</v>
      </c>
      <c r="C149" t="s">
        <v>1728</v>
      </c>
      <c r="D149">
        <v>2021</v>
      </c>
      <c r="E149">
        <v>9</v>
      </c>
      <c r="F149" t="s">
        <v>1674</v>
      </c>
      <c r="G149">
        <v>22</v>
      </c>
      <c r="H149">
        <v>10</v>
      </c>
      <c r="I149">
        <v>0</v>
      </c>
      <c r="J149">
        <v>12</v>
      </c>
      <c r="L149">
        <v>40</v>
      </c>
      <c r="M149">
        <v>1752</v>
      </c>
      <c r="N149">
        <v>1880</v>
      </c>
      <c r="S149" t="s">
        <v>1674</v>
      </c>
      <c r="T149" t="s">
        <v>1720</v>
      </c>
      <c r="U149" t="s">
        <v>1720</v>
      </c>
      <c r="V149" t="s">
        <v>1721</v>
      </c>
    </row>
    <row r="150" spans="1:22" x14ac:dyDescent="0.25">
      <c r="A150" t="s">
        <v>1745</v>
      </c>
      <c r="B150" t="str">
        <f t="shared" si="2"/>
        <v>2021St Kilda</v>
      </c>
      <c r="C150" t="s">
        <v>1728</v>
      </c>
      <c r="D150">
        <v>2021</v>
      </c>
      <c r="E150">
        <v>10</v>
      </c>
      <c r="F150" t="s">
        <v>1677</v>
      </c>
      <c r="G150">
        <v>22</v>
      </c>
      <c r="H150">
        <v>10</v>
      </c>
      <c r="I150">
        <v>0</v>
      </c>
      <c r="J150">
        <v>12</v>
      </c>
      <c r="L150">
        <v>40</v>
      </c>
      <c r="M150">
        <v>1644</v>
      </c>
      <c r="N150">
        <v>1796</v>
      </c>
      <c r="S150" t="s">
        <v>1677</v>
      </c>
      <c r="T150" t="s">
        <v>1681</v>
      </c>
      <c r="U150" t="s">
        <v>1681</v>
      </c>
      <c r="V150" t="s">
        <v>1718</v>
      </c>
    </row>
    <row r="151" spans="1:22" x14ac:dyDescent="0.25">
      <c r="A151" t="s">
        <v>1745</v>
      </c>
      <c r="B151" t="str">
        <f t="shared" si="2"/>
        <v>2021Fremantle</v>
      </c>
      <c r="C151" t="s">
        <v>1728</v>
      </c>
      <c r="D151">
        <v>2021</v>
      </c>
      <c r="E151">
        <v>11</v>
      </c>
      <c r="F151" t="s">
        <v>1686</v>
      </c>
      <c r="G151">
        <v>22</v>
      </c>
      <c r="H151">
        <v>10</v>
      </c>
      <c r="I151">
        <v>0</v>
      </c>
      <c r="J151">
        <v>12</v>
      </c>
      <c r="L151">
        <v>40</v>
      </c>
      <c r="M151">
        <v>1578</v>
      </c>
      <c r="N151">
        <v>1825</v>
      </c>
      <c r="S151" t="s">
        <v>1686</v>
      </c>
      <c r="T151" t="s">
        <v>1719</v>
      </c>
      <c r="U151" t="s">
        <v>1720</v>
      </c>
      <c r="V151" t="s">
        <v>1721</v>
      </c>
    </row>
    <row r="152" spans="1:22" x14ac:dyDescent="0.25">
      <c r="A152" t="s">
        <v>1745</v>
      </c>
      <c r="B152" t="str">
        <f t="shared" si="2"/>
        <v>2021Richmond</v>
      </c>
      <c r="C152" t="s">
        <v>1728</v>
      </c>
      <c r="D152">
        <v>2021</v>
      </c>
      <c r="E152">
        <v>12</v>
      </c>
      <c r="F152" t="s">
        <v>1678</v>
      </c>
      <c r="G152">
        <v>22</v>
      </c>
      <c r="H152">
        <v>9</v>
      </c>
      <c r="I152">
        <v>1</v>
      </c>
      <c r="J152">
        <v>12</v>
      </c>
      <c r="L152">
        <v>38</v>
      </c>
      <c r="M152">
        <v>1743</v>
      </c>
      <c r="N152">
        <v>1780</v>
      </c>
      <c r="S152" t="s">
        <v>1678</v>
      </c>
      <c r="T152" t="s">
        <v>1726</v>
      </c>
      <c r="U152" t="s">
        <v>1681</v>
      </c>
      <c r="V152" t="s">
        <v>1718</v>
      </c>
    </row>
    <row r="153" spans="1:22" x14ac:dyDescent="0.25">
      <c r="A153" t="s">
        <v>1745</v>
      </c>
      <c r="B153" t="str">
        <f t="shared" si="2"/>
        <v>2021Carlton</v>
      </c>
      <c r="C153" t="s">
        <v>1728</v>
      </c>
      <c r="D153">
        <v>2021</v>
      </c>
      <c r="E153">
        <v>13</v>
      </c>
      <c r="F153" t="s">
        <v>1689</v>
      </c>
      <c r="G153">
        <v>22</v>
      </c>
      <c r="H153">
        <v>8</v>
      </c>
      <c r="I153">
        <v>0</v>
      </c>
      <c r="J153">
        <v>14</v>
      </c>
      <c r="L153">
        <v>32</v>
      </c>
      <c r="M153">
        <v>1746</v>
      </c>
      <c r="N153">
        <v>1972</v>
      </c>
      <c r="S153" t="s">
        <v>1689</v>
      </c>
      <c r="T153" t="s">
        <v>1717</v>
      </c>
      <c r="U153" t="s">
        <v>1681</v>
      </c>
      <c r="V153" t="s">
        <v>1718</v>
      </c>
    </row>
    <row r="154" spans="1:22" x14ac:dyDescent="0.25">
      <c r="A154" t="s">
        <v>1745</v>
      </c>
      <c r="B154" t="str">
        <f t="shared" si="2"/>
        <v>2021Hawthorn</v>
      </c>
      <c r="C154" t="s">
        <v>1728</v>
      </c>
      <c r="D154">
        <v>2021</v>
      </c>
      <c r="E154">
        <v>14</v>
      </c>
      <c r="F154" t="s">
        <v>1682</v>
      </c>
      <c r="G154">
        <v>22</v>
      </c>
      <c r="H154">
        <v>7</v>
      </c>
      <c r="I154">
        <v>2</v>
      </c>
      <c r="J154">
        <v>13</v>
      </c>
      <c r="L154">
        <v>32</v>
      </c>
      <c r="M154">
        <v>1629</v>
      </c>
      <c r="N154">
        <v>1912</v>
      </c>
      <c r="S154" t="s">
        <v>1682</v>
      </c>
      <c r="T154" t="s">
        <v>1724</v>
      </c>
      <c r="U154" t="s">
        <v>1681</v>
      </c>
      <c r="V154" t="s">
        <v>1718</v>
      </c>
    </row>
    <row r="155" spans="1:22" x14ac:dyDescent="0.25">
      <c r="A155" t="s">
        <v>1745</v>
      </c>
      <c r="B155" t="str">
        <f t="shared" si="2"/>
        <v>2021Adelaide</v>
      </c>
      <c r="C155" t="s">
        <v>1728</v>
      </c>
      <c r="D155">
        <v>2021</v>
      </c>
      <c r="E155">
        <v>15</v>
      </c>
      <c r="F155" t="s">
        <v>1691</v>
      </c>
      <c r="G155">
        <v>22</v>
      </c>
      <c r="H155">
        <v>7</v>
      </c>
      <c r="I155">
        <v>0</v>
      </c>
      <c r="J155">
        <v>15</v>
      </c>
      <c r="L155">
        <v>28</v>
      </c>
      <c r="M155">
        <v>1616</v>
      </c>
      <c r="N155">
        <v>1971</v>
      </c>
      <c r="S155" t="s">
        <v>1691</v>
      </c>
      <c r="T155" t="s">
        <v>1691</v>
      </c>
      <c r="U155" t="s">
        <v>1691</v>
      </c>
      <c r="V155" t="s">
        <v>1714</v>
      </c>
    </row>
    <row r="156" spans="1:22" x14ac:dyDescent="0.25">
      <c r="A156" t="s">
        <v>1745</v>
      </c>
      <c r="B156" t="str">
        <f t="shared" si="2"/>
        <v>2021Gold Coast</v>
      </c>
      <c r="C156" t="s">
        <v>1728</v>
      </c>
      <c r="D156">
        <v>2021</v>
      </c>
      <c r="E156">
        <v>16</v>
      </c>
      <c r="F156" t="s">
        <v>1684</v>
      </c>
      <c r="G156">
        <v>22</v>
      </c>
      <c r="H156">
        <v>7</v>
      </c>
      <c r="I156">
        <v>0</v>
      </c>
      <c r="J156">
        <v>15</v>
      </c>
      <c r="L156">
        <v>28</v>
      </c>
      <c r="M156">
        <v>1430</v>
      </c>
      <c r="N156">
        <v>1863</v>
      </c>
      <c r="S156" t="s">
        <v>1684</v>
      </c>
      <c r="T156" t="s">
        <v>1684</v>
      </c>
      <c r="U156" t="s">
        <v>1684</v>
      </c>
      <c r="V156" t="s">
        <v>1716</v>
      </c>
    </row>
    <row r="157" spans="1:22" x14ac:dyDescent="0.25">
      <c r="A157" t="s">
        <v>1745</v>
      </c>
      <c r="B157" t="str">
        <f t="shared" si="2"/>
        <v>2021Collingwood</v>
      </c>
      <c r="C157" t="s">
        <v>1728</v>
      </c>
      <c r="D157">
        <v>2021</v>
      </c>
      <c r="E157">
        <v>17</v>
      </c>
      <c r="F157" t="s">
        <v>1688</v>
      </c>
      <c r="G157">
        <v>22</v>
      </c>
      <c r="H157">
        <v>6</v>
      </c>
      <c r="I157">
        <v>0</v>
      </c>
      <c r="J157">
        <v>16</v>
      </c>
      <c r="L157">
        <v>24</v>
      </c>
      <c r="M157">
        <v>1557</v>
      </c>
      <c r="N157">
        <v>1818</v>
      </c>
      <c r="S157" t="s">
        <v>1688</v>
      </c>
      <c r="T157" t="s">
        <v>1681</v>
      </c>
      <c r="U157" t="s">
        <v>1681</v>
      </c>
      <c r="V157" t="s">
        <v>1718</v>
      </c>
    </row>
    <row r="158" spans="1:22" x14ac:dyDescent="0.25">
      <c r="A158" t="s">
        <v>1745</v>
      </c>
      <c r="B158" t="str">
        <f t="shared" si="2"/>
        <v>2021North Melbourne</v>
      </c>
      <c r="C158" t="s">
        <v>1728</v>
      </c>
      <c r="D158">
        <v>2021</v>
      </c>
      <c r="E158">
        <v>18</v>
      </c>
      <c r="F158" t="s">
        <v>1680</v>
      </c>
      <c r="G158">
        <v>22</v>
      </c>
      <c r="H158">
        <v>4</v>
      </c>
      <c r="I158">
        <v>1</v>
      </c>
      <c r="J158">
        <v>17</v>
      </c>
      <c r="L158">
        <v>18</v>
      </c>
      <c r="M158">
        <v>1458</v>
      </c>
      <c r="N158">
        <v>2075</v>
      </c>
      <c r="S158" t="s">
        <v>1680</v>
      </c>
      <c r="T158" t="s">
        <v>1680</v>
      </c>
      <c r="U158" t="s">
        <v>1681</v>
      </c>
      <c r="V158" t="s">
        <v>1718</v>
      </c>
    </row>
    <row r="159" spans="1:22" x14ac:dyDescent="0.25">
      <c r="A159" t="s">
        <v>1746</v>
      </c>
      <c r="B159" t="str">
        <f t="shared" si="2"/>
        <v>2021Melbourne Storm</v>
      </c>
      <c r="C159" t="s">
        <v>1796</v>
      </c>
      <c r="D159">
        <v>2021</v>
      </c>
      <c r="E159">
        <v>1</v>
      </c>
      <c r="F159" t="s">
        <v>1797</v>
      </c>
      <c r="G159">
        <v>24</v>
      </c>
      <c r="H159">
        <v>21</v>
      </c>
      <c r="I159">
        <v>0</v>
      </c>
      <c r="J159">
        <v>3</v>
      </c>
      <c r="K159">
        <v>1</v>
      </c>
      <c r="L159">
        <v>44</v>
      </c>
      <c r="M159">
        <v>815</v>
      </c>
      <c r="N159">
        <v>316</v>
      </c>
      <c r="O159" t="s">
        <v>30</v>
      </c>
      <c r="P159" t="s">
        <v>30</v>
      </c>
      <c r="S159" t="s">
        <v>1797</v>
      </c>
      <c r="T159" t="s">
        <v>1681</v>
      </c>
      <c r="U159" t="s">
        <v>1681</v>
      </c>
      <c r="V159" t="s">
        <v>1718</v>
      </c>
    </row>
    <row r="160" spans="1:22" x14ac:dyDescent="0.25">
      <c r="A160" t="s">
        <v>1746</v>
      </c>
      <c r="B160" t="str">
        <f t="shared" si="2"/>
        <v>2021Penrith</v>
      </c>
      <c r="C160" t="s">
        <v>1796</v>
      </c>
      <c r="D160">
        <v>2021</v>
      </c>
      <c r="E160">
        <v>2</v>
      </c>
      <c r="F160" t="s">
        <v>1766</v>
      </c>
      <c r="G160">
        <v>24</v>
      </c>
      <c r="H160">
        <v>21</v>
      </c>
      <c r="I160">
        <v>0</v>
      </c>
      <c r="J160">
        <v>3</v>
      </c>
      <c r="K160">
        <v>1</v>
      </c>
      <c r="L160">
        <v>44</v>
      </c>
      <c r="M160">
        <v>676</v>
      </c>
      <c r="N160">
        <v>286</v>
      </c>
      <c r="P160" t="s">
        <v>30</v>
      </c>
      <c r="Q160" t="s">
        <v>30</v>
      </c>
      <c r="R160" t="s">
        <v>30</v>
      </c>
      <c r="S160" t="s">
        <v>1766</v>
      </c>
      <c r="T160" t="s">
        <v>1675</v>
      </c>
      <c r="U160" t="s">
        <v>1675</v>
      </c>
      <c r="V160" t="s">
        <v>1723</v>
      </c>
    </row>
    <row r="161" spans="1:22" x14ac:dyDescent="0.25">
      <c r="A161" t="s">
        <v>1746</v>
      </c>
      <c r="B161" t="str">
        <f t="shared" si="2"/>
        <v>2021South Sydney</v>
      </c>
      <c r="C161" t="s">
        <v>1796</v>
      </c>
      <c r="D161">
        <v>2021</v>
      </c>
      <c r="E161">
        <v>3</v>
      </c>
      <c r="F161" t="s">
        <v>1748</v>
      </c>
      <c r="G161">
        <v>24</v>
      </c>
      <c r="H161">
        <v>20</v>
      </c>
      <c r="I161">
        <v>0</v>
      </c>
      <c r="J161">
        <v>4</v>
      </c>
      <c r="K161">
        <v>1</v>
      </c>
      <c r="L161">
        <v>42</v>
      </c>
      <c r="M161">
        <v>775</v>
      </c>
      <c r="N161">
        <v>453</v>
      </c>
      <c r="P161" t="s">
        <v>30</v>
      </c>
      <c r="Q161" t="s">
        <v>30</v>
      </c>
      <c r="S161" t="s">
        <v>1748</v>
      </c>
      <c r="T161" t="s">
        <v>1675</v>
      </c>
      <c r="U161" t="s">
        <v>1675</v>
      </c>
      <c r="V161" t="s">
        <v>1723</v>
      </c>
    </row>
    <row r="162" spans="1:22" x14ac:dyDescent="0.25">
      <c r="A162" t="s">
        <v>1746</v>
      </c>
      <c r="B162" t="str">
        <f t="shared" si="2"/>
        <v>2021Manly Warringah</v>
      </c>
      <c r="C162" t="s">
        <v>1796</v>
      </c>
      <c r="D162">
        <v>2021</v>
      </c>
      <c r="E162">
        <v>4</v>
      </c>
      <c r="F162" t="s">
        <v>1765</v>
      </c>
      <c r="G162">
        <v>24</v>
      </c>
      <c r="H162">
        <v>16</v>
      </c>
      <c r="I162">
        <v>0</v>
      </c>
      <c r="J162">
        <v>8</v>
      </c>
      <c r="K162">
        <v>1</v>
      </c>
      <c r="L162">
        <v>34</v>
      </c>
      <c r="M162">
        <v>744</v>
      </c>
      <c r="N162">
        <v>492</v>
      </c>
      <c r="P162" t="s">
        <v>30</v>
      </c>
      <c r="S162" t="s">
        <v>1765</v>
      </c>
      <c r="T162" t="s">
        <v>1675</v>
      </c>
      <c r="U162" t="s">
        <v>1675</v>
      </c>
      <c r="V162" t="s">
        <v>1723</v>
      </c>
    </row>
    <row r="163" spans="1:22" x14ac:dyDescent="0.25">
      <c r="A163" t="s">
        <v>1746</v>
      </c>
      <c r="B163" t="str">
        <f t="shared" si="2"/>
        <v>2021Sydney Roosters</v>
      </c>
      <c r="C163" t="s">
        <v>1796</v>
      </c>
      <c r="D163">
        <v>2021</v>
      </c>
      <c r="E163">
        <v>5</v>
      </c>
      <c r="F163" t="s">
        <v>1750</v>
      </c>
      <c r="G163">
        <v>24</v>
      </c>
      <c r="H163">
        <v>16</v>
      </c>
      <c r="I163">
        <v>0</v>
      </c>
      <c r="J163">
        <v>8</v>
      </c>
      <c r="K163">
        <v>1</v>
      </c>
      <c r="L163">
        <v>34</v>
      </c>
      <c r="M163">
        <v>630</v>
      </c>
      <c r="N163">
        <v>489</v>
      </c>
      <c r="P163" t="s">
        <v>30</v>
      </c>
      <c r="S163" t="s">
        <v>1750</v>
      </c>
      <c r="T163" t="s">
        <v>1675</v>
      </c>
      <c r="U163" t="s">
        <v>1675</v>
      </c>
      <c r="V163" t="s">
        <v>1723</v>
      </c>
    </row>
    <row r="164" spans="1:22" x14ac:dyDescent="0.25">
      <c r="A164" t="s">
        <v>1746</v>
      </c>
      <c r="B164" t="str">
        <f t="shared" si="2"/>
        <v>2021Parramatta</v>
      </c>
      <c r="C164" t="s">
        <v>1796</v>
      </c>
      <c r="D164">
        <v>2021</v>
      </c>
      <c r="E164">
        <v>6</v>
      </c>
      <c r="F164" t="s">
        <v>1722</v>
      </c>
      <c r="G164">
        <v>24</v>
      </c>
      <c r="H164">
        <v>15</v>
      </c>
      <c r="I164">
        <v>0</v>
      </c>
      <c r="J164">
        <v>9</v>
      </c>
      <c r="K164">
        <v>1</v>
      </c>
      <c r="L164">
        <v>32</v>
      </c>
      <c r="M164">
        <v>566</v>
      </c>
      <c r="N164">
        <v>457</v>
      </c>
      <c r="P164" t="s">
        <v>30</v>
      </c>
      <c r="S164" t="s">
        <v>1722</v>
      </c>
      <c r="T164" t="s">
        <v>1675</v>
      </c>
      <c r="U164" t="s">
        <v>1675</v>
      </c>
      <c r="V164" t="s">
        <v>1723</v>
      </c>
    </row>
    <row r="165" spans="1:22" x14ac:dyDescent="0.25">
      <c r="A165" t="s">
        <v>1746</v>
      </c>
      <c r="B165" t="str">
        <f t="shared" si="2"/>
        <v>2021Newcastle Knights</v>
      </c>
      <c r="C165" t="s">
        <v>1796</v>
      </c>
      <c r="D165">
        <v>2021</v>
      </c>
      <c r="E165">
        <v>7</v>
      </c>
      <c r="F165" t="s">
        <v>1776</v>
      </c>
      <c r="G165">
        <v>24</v>
      </c>
      <c r="H165">
        <v>12</v>
      </c>
      <c r="I165">
        <v>0</v>
      </c>
      <c r="J165">
        <v>12</v>
      </c>
      <c r="K165">
        <v>1</v>
      </c>
      <c r="L165">
        <v>26</v>
      </c>
      <c r="M165">
        <v>428</v>
      </c>
      <c r="N165">
        <v>571</v>
      </c>
      <c r="P165" t="s">
        <v>30</v>
      </c>
      <c r="S165" t="s">
        <v>1776</v>
      </c>
      <c r="T165" t="s">
        <v>1754</v>
      </c>
      <c r="U165" t="s">
        <v>1754</v>
      </c>
      <c r="V165" t="s">
        <v>1723</v>
      </c>
    </row>
    <row r="166" spans="1:22" x14ac:dyDescent="0.25">
      <c r="A166" t="s">
        <v>1746</v>
      </c>
      <c r="B166" t="str">
        <f t="shared" si="2"/>
        <v>2021Gold Coast Titans</v>
      </c>
      <c r="C166" t="s">
        <v>1796</v>
      </c>
      <c r="D166">
        <v>2021</v>
      </c>
      <c r="E166">
        <v>8</v>
      </c>
      <c r="F166" t="s">
        <v>1803</v>
      </c>
      <c r="G166">
        <v>24</v>
      </c>
      <c r="H166">
        <v>10</v>
      </c>
      <c r="I166">
        <v>0</v>
      </c>
      <c r="J166">
        <v>14</v>
      </c>
      <c r="K166">
        <v>1</v>
      </c>
      <c r="L166">
        <v>22</v>
      </c>
      <c r="M166">
        <v>580</v>
      </c>
      <c r="N166">
        <v>583</v>
      </c>
      <c r="P166" t="s">
        <v>30</v>
      </c>
      <c r="S166" t="s">
        <v>1803</v>
      </c>
      <c r="T166" t="s">
        <v>1684</v>
      </c>
      <c r="U166" t="s">
        <v>1684</v>
      </c>
      <c r="V166" t="s">
        <v>1716</v>
      </c>
    </row>
    <row r="167" spans="1:22" x14ac:dyDescent="0.25">
      <c r="A167" t="s">
        <v>1746</v>
      </c>
      <c r="B167" t="str">
        <f t="shared" si="2"/>
        <v>2021Cronulla-Sutherland</v>
      </c>
      <c r="C167" t="s">
        <v>1796</v>
      </c>
      <c r="D167">
        <v>2021</v>
      </c>
      <c r="E167">
        <v>9</v>
      </c>
      <c r="F167" t="s">
        <v>1767</v>
      </c>
      <c r="G167">
        <v>24</v>
      </c>
      <c r="H167">
        <v>10</v>
      </c>
      <c r="I167">
        <v>0</v>
      </c>
      <c r="J167">
        <v>14</v>
      </c>
      <c r="K167">
        <v>1</v>
      </c>
      <c r="L167">
        <v>22</v>
      </c>
      <c r="M167">
        <v>520</v>
      </c>
      <c r="N167">
        <v>556</v>
      </c>
      <c r="S167" t="s">
        <v>1767</v>
      </c>
      <c r="T167" t="s">
        <v>1675</v>
      </c>
      <c r="U167" t="s">
        <v>1675</v>
      </c>
      <c r="V167" t="s">
        <v>1723</v>
      </c>
    </row>
    <row r="168" spans="1:22" x14ac:dyDescent="0.25">
      <c r="A168" t="s">
        <v>1746</v>
      </c>
      <c r="B168" t="str">
        <f t="shared" si="2"/>
        <v>2021Canberra Raiders</v>
      </c>
      <c r="C168" t="s">
        <v>1796</v>
      </c>
      <c r="D168">
        <v>2021</v>
      </c>
      <c r="E168">
        <v>10</v>
      </c>
      <c r="F168" t="s">
        <v>1771</v>
      </c>
      <c r="G168">
        <v>24</v>
      </c>
      <c r="H168">
        <v>10</v>
      </c>
      <c r="I168">
        <v>0</v>
      </c>
      <c r="J168">
        <v>14</v>
      </c>
      <c r="K168">
        <v>1</v>
      </c>
      <c r="L168">
        <v>22</v>
      </c>
      <c r="M168">
        <v>481</v>
      </c>
      <c r="N168">
        <v>578</v>
      </c>
      <c r="S168" t="s">
        <v>1771</v>
      </c>
      <c r="T168" t="s">
        <v>1772</v>
      </c>
      <c r="U168" t="s">
        <v>1772</v>
      </c>
      <c r="V168" t="s">
        <v>1773</v>
      </c>
    </row>
    <row r="169" spans="1:22" x14ac:dyDescent="0.25">
      <c r="A169" t="s">
        <v>1746</v>
      </c>
      <c r="B169" t="str">
        <f t="shared" si="2"/>
        <v>2021St George Illawarra</v>
      </c>
      <c r="C169" t="s">
        <v>1796</v>
      </c>
      <c r="D169">
        <v>2021</v>
      </c>
      <c r="E169">
        <v>11</v>
      </c>
      <c r="F169" t="s">
        <v>1798</v>
      </c>
      <c r="G169">
        <v>24</v>
      </c>
      <c r="H169">
        <v>8</v>
      </c>
      <c r="I169">
        <v>0</v>
      </c>
      <c r="J169">
        <v>16</v>
      </c>
      <c r="K169">
        <v>1</v>
      </c>
      <c r="L169">
        <v>18</v>
      </c>
      <c r="M169">
        <v>474</v>
      </c>
      <c r="N169">
        <v>616</v>
      </c>
      <c r="S169" t="s">
        <v>1798</v>
      </c>
      <c r="T169" t="s">
        <v>1770</v>
      </c>
      <c r="U169" t="s">
        <v>1770</v>
      </c>
      <c r="V169" t="s">
        <v>1723</v>
      </c>
    </row>
    <row r="170" spans="1:22" x14ac:dyDescent="0.25">
      <c r="A170" t="s">
        <v>1746</v>
      </c>
      <c r="B170" t="str">
        <f t="shared" si="2"/>
        <v>2021New Zealand Warriors</v>
      </c>
      <c r="C170" t="s">
        <v>1796</v>
      </c>
      <c r="D170">
        <v>2021</v>
      </c>
      <c r="E170">
        <v>12</v>
      </c>
      <c r="F170" t="s">
        <v>1785</v>
      </c>
      <c r="G170">
        <v>24</v>
      </c>
      <c r="H170">
        <v>8</v>
      </c>
      <c r="I170">
        <v>0</v>
      </c>
      <c r="J170">
        <v>16</v>
      </c>
      <c r="K170">
        <v>1</v>
      </c>
      <c r="L170">
        <v>18</v>
      </c>
      <c r="M170">
        <v>453</v>
      </c>
      <c r="N170">
        <v>624</v>
      </c>
      <c r="S170" t="s">
        <v>1785</v>
      </c>
      <c r="T170" t="s">
        <v>1786</v>
      </c>
      <c r="U170" t="s">
        <v>1786</v>
      </c>
      <c r="V170" t="s">
        <v>1787</v>
      </c>
    </row>
    <row r="171" spans="1:22" x14ac:dyDescent="0.25">
      <c r="A171" t="s">
        <v>1746</v>
      </c>
      <c r="B171" t="str">
        <f t="shared" si="2"/>
        <v>2021Wests Tigers</v>
      </c>
      <c r="C171" t="s">
        <v>1796</v>
      </c>
      <c r="D171">
        <v>2021</v>
      </c>
      <c r="E171">
        <v>13</v>
      </c>
      <c r="F171" t="s">
        <v>1800</v>
      </c>
      <c r="G171">
        <v>24</v>
      </c>
      <c r="H171">
        <v>8</v>
      </c>
      <c r="I171">
        <v>0</v>
      </c>
      <c r="J171">
        <v>16</v>
      </c>
      <c r="K171">
        <v>1</v>
      </c>
      <c r="L171">
        <v>18</v>
      </c>
      <c r="M171">
        <v>500</v>
      </c>
      <c r="N171">
        <v>714</v>
      </c>
      <c r="S171" t="s">
        <v>1800</v>
      </c>
      <c r="T171" t="s">
        <v>1675</v>
      </c>
      <c r="U171" t="s">
        <v>1675</v>
      </c>
      <c r="V171" t="s">
        <v>1723</v>
      </c>
    </row>
    <row r="172" spans="1:22" x14ac:dyDescent="0.25">
      <c r="A172" t="s">
        <v>1746</v>
      </c>
      <c r="B172" t="str">
        <f t="shared" si="2"/>
        <v>2021Brisbane Broncos</v>
      </c>
      <c r="C172" t="s">
        <v>1796</v>
      </c>
      <c r="D172">
        <v>2021</v>
      </c>
      <c r="E172">
        <v>14</v>
      </c>
      <c r="F172" t="s">
        <v>1774</v>
      </c>
      <c r="G172">
        <v>24</v>
      </c>
      <c r="H172">
        <v>7</v>
      </c>
      <c r="I172">
        <v>0</v>
      </c>
      <c r="J172">
        <v>17</v>
      </c>
      <c r="K172">
        <v>1</v>
      </c>
      <c r="L172">
        <v>16</v>
      </c>
      <c r="M172">
        <v>446</v>
      </c>
      <c r="N172">
        <v>695</v>
      </c>
      <c r="S172" t="s">
        <v>1774</v>
      </c>
      <c r="T172" t="s">
        <v>1715</v>
      </c>
      <c r="U172" t="s">
        <v>1715</v>
      </c>
      <c r="V172" t="s">
        <v>1716</v>
      </c>
    </row>
    <row r="173" spans="1:22" x14ac:dyDescent="0.25">
      <c r="A173" t="s">
        <v>1746</v>
      </c>
      <c r="B173" t="str">
        <f t="shared" si="2"/>
        <v>2021North Queensland</v>
      </c>
      <c r="C173" t="s">
        <v>1796</v>
      </c>
      <c r="D173">
        <v>2021</v>
      </c>
      <c r="E173">
        <v>15</v>
      </c>
      <c r="F173" t="s">
        <v>1791</v>
      </c>
      <c r="G173">
        <v>24</v>
      </c>
      <c r="H173">
        <v>7</v>
      </c>
      <c r="I173">
        <v>0</v>
      </c>
      <c r="J173">
        <v>17</v>
      </c>
      <c r="K173">
        <v>1</v>
      </c>
      <c r="L173">
        <v>16</v>
      </c>
      <c r="M173">
        <v>460</v>
      </c>
      <c r="N173">
        <v>748</v>
      </c>
      <c r="S173" t="s">
        <v>1791</v>
      </c>
      <c r="T173" t="s">
        <v>1792</v>
      </c>
      <c r="U173" t="s">
        <v>1792</v>
      </c>
      <c r="V173" t="s">
        <v>1716</v>
      </c>
    </row>
    <row r="174" spans="1:22" x14ac:dyDescent="0.25">
      <c r="A174" t="s">
        <v>1746</v>
      </c>
      <c r="B174" t="str">
        <f t="shared" si="2"/>
        <v>2021Canterbury-Bankstown</v>
      </c>
      <c r="C174" t="s">
        <v>1796</v>
      </c>
      <c r="D174">
        <v>2021</v>
      </c>
      <c r="E174">
        <v>16</v>
      </c>
      <c r="F174" t="s">
        <v>1764</v>
      </c>
      <c r="G174">
        <v>24</v>
      </c>
      <c r="H174">
        <v>3</v>
      </c>
      <c r="I174">
        <v>0</v>
      </c>
      <c r="J174">
        <v>21</v>
      </c>
      <c r="K174">
        <v>1</v>
      </c>
      <c r="L174">
        <v>8</v>
      </c>
      <c r="M174">
        <v>340</v>
      </c>
      <c r="N174">
        <v>710</v>
      </c>
      <c r="S174" t="s">
        <v>1764</v>
      </c>
      <c r="T174" t="s">
        <v>1675</v>
      </c>
      <c r="U174" t="s">
        <v>1675</v>
      </c>
      <c r="V174" t="s">
        <v>1723</v>
      </c>
    </row>
    <row r="175" spans="1:22" x14ac:dyDescent="0.25">
      <c r="A175" t="s">
        <v>1745</v>
      </c>
      <c r="B175" t="str">
        <f t="shared" si="2"/>
        <v>2020Port Adelaide</v>
      </c>
      <c r="C175" t="s">
        <v>1728</v>
      </c>
      <c r="D175">
        <v>2020</v>
      </c>
      <c r="E175">
        <v>1</v>
      </c>
      <c r="F175" t="s">
        <v>1679</v>
      </c>
      <c r="G175">
        <v>17</v>
      </c>
      <c r="H175">
        <v>14</v>
      </c>
      <c r="I175">
        <v>0</v>
      </c>
      <c r="J175">
        <v>3</v>
      </c>
      <c r="L175">
        <v>56</v>
      </c>
      <c r="M175">
        <v>1185</v>
      </c>
      <c r="N175">
        <v>869</v>
      </c>
      <c r="O175" t="s">
        <v>30</v>
      </c>
      <c r="P175" t="s">
        <v>30</v>
      </c>
      <c r="S175" t="s">
        <v>1679</v>
      </c>
      <c r="T175" t="s">
        <v>1725</v>
      </c>
      <c r="U175" t="s">
        <v>1691</v>
      </c>
      <c r="V175" t="s">
        <v>1714</v>
      </c>
    </row>
    <row r="176" spans="1:22" x14ac:dyDescent="0.25">
      <c r="A176" t="s">
        <v>1745</v>
      </c>
      <c r="B176" t="str">
        <f t="shared" si="2"/>
        <v>2020Brisbane Lions</v>
      </c>
      <c r="C176" t="s">
        <v>1728</v>
      </c>
      <c r="D176">
        <v>2020</v>
      </c>
      <c r="E176">
        <v>2</v>
      </c>
      <c r="F176" t="s">
        <v>1690</v>
      </c>
      <c r="G176">
        <v>17</v>
      </c>
      <c r="H176">
        <v>14</v>
      </c>
      <c r="I176">
        <v>0</v>
      </c>
      <c r="J176">
        <v>3</v>
      </c>
      <c r="L176">
        <v>56</v>
      </c>
      <c r="M176">
        <v>1184</v>
      </c>
      <c r="N176">
        <v>948</v>
      </c>
      <c r="P176" t="s">
        <v>30</v>
      </c>
      <c r="S176" t="s">
        <v>1690</v>
      </c>
      <c r="T176" t="s">
        <v>1715</v>
      </c>
      <c r="U176" t="s">
        <v>1715</v>
      </c>
      <c r="V176" t="s">
        <v>1716</v>
      </c>
    </row>
    <row r="177" spans="1:22" x14ac:dyDescent="0.25">
      <c r="A177" t="s">
        <v>1745</v>
      </c>
      <c r="B177" t="str">
        <f t="shared" si="2"/>
        <v>2020Richmond</v>
      </c>
      <c r="C177" t="s">
        <v>1728</v>
      </c>
      <c r="D177">
        <v>2020</v>
      </c>
      <c r="E177">
        <v>3</v>
      </c>
      <c r="F177" t="s">
        <v>1678</v>
      </c>
      <c r="G177">
        <v>17</v>
      </c>
      <c r="H177">
        <v>12</v>
      </c>
      <c r="I177">
        <v>1</v>
      </c>
      <c r="J177">
        <v>4</v>
      </c>
      <c r="L177">
        <v>50</v>
      </c>
      <c r="M177">
        <v>1135</v>
      </c>
      <c r="N177">
        <v>874</v>
      </c>
      <c r="P177" t="s">
        <v>30</v>
      </c>
      <c r="Q177" t="s">
        <v>30</v>
      </c>
      <c r="R177" t="s">
        <v>30</v>
      </c>
      <c r="S177" t="s">
        <v>1678</v>
      </c>
      <c r="T177" t="s">
        <v>1726</v>
      </c>
      <c r="U177" t="s">
        <v>1681</v>
      </c>
      <c r="V177" t="s">
        <v>1718</v>
      </c>
    </row>
    <row r="178" spans="1:22" x14ac:dyDescent="0.25">
      <c r="A178" t="s">
        <v>1745</v>
      </c>
      <c r="B178" t="str">
        <f t="shared" si="2"/>
        <v>2020Geelong</v>
      </c>
      <c r="C178" t="s">
        <v>1728</v>
      </c>
      <c r="D178">
        <v>2020</v>
      </c>
      <c r="E178">
        <v>4</v>
      </c>
      <c r="F178" t="s">
        <v>1685</v>
      </c>
      <c r="G178">
        <v>17</v>
      </c>
      <c r="H178">
        <v>12</v>
      </c>
      <c r="I178">
        <v>0</v>
      </c>
      <c r="J178">
        <v>5</v>
      </c>
      <c r="L178">
        <v>48</v>
      </c>
      <c r="M178">
        <v>1233</v>
      </c>
      <c r="N178">
        <v>901</v>
      </c>
      <c r="P178" t="s">
        <v>30</v>
      </c>
      <c r="Q178" t="s">
        <v>30</v>
      </c>
      <c r="S178" t="s">
        <v>1685</v>
      </c>
      <c r="T178" t="s">
        <v>1685</v>
      </c>
      <c r="U178" t="s">
        <v>1685</v>
      </c>
      <c r="V178" t="s">
        <v>1718</v>
      </c>
    </row>
    <row r="179" spans="1:22" x14ac:dyDescent="0.25">
      <c r="A179" t="s">
        <v>1745</v>
      </c>
      <c r="B179" t="str">
        <f t="shared" si="2"/>
        <v>2020West Coast</v>
      </c>
      <c r="C179" t="s">
        <v>1728</v>
      </c>
      <c r="D179">
        <v>2020</v>
      </c>
      <c r="E179">
        <v>5</v>
      </c>
      <c r="F179" t="s">
        <v>1674</v>
      </c>
      <c r="G179">
        <v>17</v>
      </c>
      <c r="H179">
        <v>12</v>
      </c>
      <c r="I179">
        <v>0</v>
      </c>
      <c r="J179">
        <v>5</v>
      </c>
      <c r="L179">
        <v>48</v>
      </c>
      <c r="M179">
        <v>1095</v>
      </c>
      <c r="N179">
        <v>936</v>
      </c>
      <c r="P179" t="s">
        <v>30</v>
      </c>
      <c r="S179" t="s">
        <v>1674</v>
      </c>
      <c r="T179" t="s">
        <v>1720</v>
      </c>
      <c r="U179" t="s">
        <v>1720</v>
      </c>
      <c r="V179" t="s">
        <v>1721</v>
      </c>
    </row>
    <row r="180" spans="1:22" x14ac:dyDescent="0.25">
      <c r="A180" t="s">
        <v>1745</v>
      </c>
      <c r="B180" t="str">
        <f t="shared" si="2"/>
        <v>2020St Kilda</v>
      </c>
      <c r="C180" t="s">
        <v>1728</v>
      </c>
      <c r="D180">
        <v>2020</v>
      </c>
      <c r="E180">
        <v>6</v>
      </c>
      <c r="F180" t="s">
        <v>1677</v>
      </c>
      <c r="G180">
        <v>17</v>
      </c>
      <c r="H180">
        <v>10</v>
      </c>
      <c r="I180">
        <v>0</v>
      </c>
      <c r="J180">
        <v>7</v>
      </c>
      <c r="L180">
        <v>40</v>
      </c>
      <c r="M180">
        <v>1159</v>
      </c>
      <c r="N180">
        <v>997</v>
      </c>
      <c r="P180" t="s">
        <v>30</v>
      </c>
      <c r="S180" t="s">
        <v>1677</v>
      </c>
      <c r="T180" t="s">
        <v>1681</v>
      </c>
      <c r="U180" t="s">
        <v>1681</v>
      </c>
      <c r="V180" t="s">
        <v>1718</v>
      </c>
    </row>
    <row r="181" spans="1:22" x14ac:dyDescent="0.25">
      <c r="A181" t="s">
        <v>1745</v>
      </c>
      <c r="B181" t="str">
        <f t="shared" si="2"/>
        <v>2020Western Bulldogs</v>
      </c>
      <c r="C181" t="s">
        <v>1728</v>
      </c>
      <c r="D181">
        <v>2020</v>
      </c>
      <c r="E181">
        <v>7</v>
      </c>
      <c r="F181" t="s">
        <v>1673</v>
      </c>
      <c r="G181">
        <v>17</v>
      </c>
      <c r="H181">
        <v>10</v>
      </c>
      <c r="I181">
        <v>0</v>
      </c>
      <c r="J181">
        <v>7</v>
      </c>
      <c r="L181">
        <v>40</v>
      </c>
      <c r="M181">
        <v>1103</v>
      </c>
      <c r="N181">
        <v>1034</v>
      </c>
      <c r="P181" t="s">
        <v>30</v>
      </c>
      <c r="S181" t="s">
        <v>1673</v>
      </c>
      <c r="T181" t="s">
        <v>1681</v>
      </c>
      <c r="U181" t="s">
        <v>1681</v>
      </c>
      <c r="V181" t="s">
        <v>1718</v>
      </c>
    </row>
    <row r="182" spans="1:22" x14ac:dyDescent="0.25">
      <c r="A182" t="s">
        <v>1745</v>
      </c>
      <c r="B182" t="str">
        <f t="shared" si="2"/>
        <v>2020Collingwood</v>
      </c>
      <c r="C182" t="s">
        <v>1728</v>
      </c>
      <c r="D182">
        <v>2020</v>
      </c>
      <c r="E182">
        <v>8</v>
      </c>
      <c r="F182" t="s">
        <v>1688</v>
      </c>
      <c r="G182">
        <v>17</v>
      </c>
      <c r="H182">
        <v>9</v>
      </c>
      <c r="I182">
        <v>1</v>
      </c>
      <c r="J182">
        <v>7</v>
      </c>
      <c r="L182">
        <v>38</v>
      </c>
      <c r="M182">
        <v>965</v>
      </c>
      <c r="N182">
        <v>881</v>
      </c>
      <c r="P182" t="s">
        <v>30</v>
      </c>
      <c r="S182" t="s">
        <v>1688</v>
      </c>
      <c r="T182" t="s">
        <v>1681</v>
      </c>
      <c r="U182" t="s">
        <v>1681</v>
      </c>
      <c r="V182" t="s">
        <v>1718</v>
      </c>
    </row>
    <row r="183" spans="1:22" x14ac:dyDescent="0.25">
      <c r="A183" t="s">
        <v>1745</v>
      </c>
      <c r="B183" t="str">
        <f t="shared" si="2"/>
        <v>2020Melbourne</v>
      </c>
      <c r="C183" t="s">
        <v>1728</v>
      </c>
      <c r="D183">
        <v>2020</v>
      </c>
      <c r="E183">
        <v>9</v>
      </c>
      <c r="F183" t="s">
        <v>1681</v>
      </c>
      <c r="G183">
        <v>17</v>
      </c>
      <c r="H183">
        <v>9</v>
      </c>
      <c r="I183">
        <v>0</v>
      </c>
      <c r="J183">
        <v>8</v>
      </c>
      <c r="L183">
        <v>36</v>
      </c>
      <c r="M183">
        <v>1063</v>
      </c>
      <c r="N183">
        <v>986</v>
      </c>
      <c r="S183" t="s">
        <v>1681</v>
      </c>
      <c r="T183" t="s">
        <v>1681</v>
      </c>
      <c r="U183" t="s">
        <v>1681</v>
      </c>
      <c r="V183" t="s">
        <v>1718</v>
      </c>
    </row>
    <row r="184" spans="1:22" x14ac:dyDescent="0.25">
      <c r="A184" t="s">
        <v>1745</v>
      </c>
      <c r="B184" t="str">
        <f t="shared" si="2"/>
        <v>2020Greater Western Sydney</v>
      </c>
      <c r="C184" t="s">
        <v>1728</v>
      </c>
      <c r="D184">
        <v>2020</v>
      </c>
      <c r="E184">
        <v>10</v>
      </c>
      <c r="F184" t="s">
        <v>1683</v>
      </c>
      <c r="G184">
        <v>17</v>
      </c>
      <c r="H184">
        <v>8</v>
      </c>
      <c r="I184">
        <v>0</v>
      </c>
      <c r="J184">
        <v>9</v>
      </c>
      <c r="L184">
        <v>32</v>
      </c>
      <c r="M184">
        <v>1007</v>
      </c>
      <c r="N184">
        <v>1053</v>
      </c>
      <c r="S184" t="s">
        <v>1683</v>
      </c>
      <c r="T184" t="s">
        <v>1722</v>
      </c>
      <c r="U184" t="s">
        <v>1675</v>
      </c>
      <c r="V184" t="s">
        <v>1723</v>
      </c>
    </row>
    <row r="185" spans="1:22" x14ac:dyDescent="0.25">
      <c r="A185" t="s">
        <v>1745</v>
      </c>
      <c r="B185" t="str">
        <f t="shared" si="2"/>
        <v>2020Carlton</v>
      </c>
      <c r="C185" t="s">
        <v>1728</v>
      </c>
      <c r="D185">
        <v>2020</v>
      </c>
      <c r="E185">
        <v>11</v>
      </c>
      <c r="F185" t="s">
        <v>1689</v>
      </c>
      <c r="G185">
        <v>17</v>
      </c>
      <c r="H185">
        <v>7</v>
      </c>
      <c r="I185">
        <v>0</v>
      </c>
      <c r="J185">
        <v>10</v>
      </c>
      <c r="L185">
        <v>28</v>
      </c>
      <c r="M185">
        <v>1017</v>
      </c>
      <c r="N185">
        <v>1078</v>
      </c>
      <c r="S185" t="s">
        <v>1689</v>
      </c>
      <c r="T185" t="s">
        <v>1717</v>
      </c>
      <c r="U185" t="s">
        <v>1681</v>
      </c>
      <c r="V185" t="s">
        <v>1718</v>
      </c>
    </row>
    <row r="186" spans="1:22" x14ac:dyDescent="0.25">
      <c r="A186" t="s">
        <v>1745</v>
      </c>
      <c r="B186" t="str">
        <f t="shared" si="2"/>
        <v>2020Fremantle</v>
      </c>
      <c r="C186" t="s">
        <v>1728</v>
      </c>
      <c r="D186">
        <v>2020</v>
      </c>
      <c r="E186">
        <v>12</v>
      </c>
      <c r="F186" t="s">
        <v>1686</v>
      </c>
      <c r="G186">
        <v>17</v>
      </c>
      <c r="H186">
        <v>7</v>
      </c>
      <c r="I186">
        <v>0</v>
      </c>
      <c r="J186">
        <v>10</v>
      </c>
      <c r="L186">
        <v>28</v>
      </c>
      <c r="M186">
        <v>866</v>
      </c>
      <c r="N186">
        <v>924</v>
      </c>
      <c r="S186" t="s">
        <v>1686</v>
      </c>
      <c r="T186" t="s">
        <v>1719</v>
      </c>
      <c r="U186" t="s">
        <v>1720</v>
      </c>
      <c r="V186" t="s">
        <v>1721</v>
      </c>
    </row>
    <row r="187" spans="1:22" x14ac:dyDescent="0.25">
      <c r="A187" t="s">
        <v>1745</v>
      </c>
      <c r="B187" t="str">
        <f t="shared" si="2"/>
        <v>2020Essendon</v>
      </c>
      <c r="C187" t="s">
        <v>1728</v>
      </c>
      <c r="D187">
        <v>2020</v>
      </c>
      <c r="E187">
        <v>13</v>
      </c>
      <c r="F187" t="s">
        <v>1687</v>
      </c>
      <c r="G187">
        <v>17</v>
      </c>
      <c r="H187">
        <v>6</v>
      </c>
      <c r="I187">
        <v>1</v>
      </c>
      <c r="J187">
        <v>10</v>
      </c>
      <c r="L187">
        <v>26</v>
      </c>
      <c r="M187">
        <v>938</v>
      </c>
      <c r="N187">
        <v>1185</v>
      </c>
      <c r="S187" t="s">
        <v>1687</v>
      </c>
      <c r="T187" t="s">
        <v>1681</v>
      </c>
      <c r="U187" t="s">
        <v>1681</v>
      </c>
      <c r="V187" t="s">
        <v>1718</v>
      </c>
    </row>
    <row r="188" spans="1:22" x14ac:dyDescent="0.25">
      <c r="A188" t="s">
        <v>1745</v>
      </c>
      <c r="B188" t="str">
        <f t="shared" si="2"/>
        <v>2020Gold Coast</v>
      </c>
      <c r="C188" t="s">
        <v>1728</v>
      </c>
      <c r="D188">
        <v>2020</v>
      </c>
      <c r="E188">
        <v>14</v>
      </c>
      <c r="F188" t="s">
        <v>1684</v>
      </c>
      <c r="G188">
        <v>17</v>
      </c>
      <c r="H188">
        <v>5</v>
      </c>
      <c r="I188">
        <v>1</v>
      </c>
      <c r="J188">
        <v>11</v>
      </c>
      <c r="L188">
        <v>22</v>
      </c>
      <c r="M188">
        <v>996</v>
      </c>
      <c r="N188">
        <v>1099</v>
      </c>
      <c r="S188" t="s">
        <v>1684</v>
      </c>
      <c r="T188" t="s">
        <v>1684</v>
      </c>
      <c r="U188" t="s">
        <v>1684</v>
      </c>
      <c r="V188" t="s">
        <v>1716</v>
      </c>
    </row>
    <row r="189" spans="1:22" x14ac:dyDescent="0.25">
      <c r="A189" t="s">
        <v>1745</v>
      </c>
      <c r="B189" t="str">
        <f t="shared" si="2"/>
        <v>2020Hawthorn</v>
      </c>
      <c r="C189" t="s">
        <v>1728</v>
      </c>
      <c r="D189">
        <v>2020</v>
      </c>
      <c r="E189">
        <v>15</v>
      </c>
      <c r="F189" t="s">
        <v>1682</v>
      </c>
      <c r="G189">
        <v>17</v>
      </c>
      <c r="H189">
        <v>5</v>
      </c>
      <c r="I189">
        <v>0</v>
      </c>
      <c r="J189">
        <v>12</v>
      </c>
      <c r="L189">
        <v>20</v>
      </c>
      <c r="M189">
        <v>1004</v>
      </c>
      <c r="N189">
        <v>1194</v>
      </c>
      <c r="S189" t="s">
        <v>1682</v>
      </c>
      <c r="T189" t="s">
        <v>1724</v>
      </c>
      <c r="U189" t="s">
        <v>1681</v>
      </c>
      <c r="V189" t="s">
        <v>1718</v>
      </c>
    </row>
    <row r="190" spans="1:22" x14ac:dyDescent="0.25">
      <c r="A190" t="s">
        <v>1745</v>
      </c>
      <c r="B190" t="str">
        <f t="shared" si="2"/>
        <v>2020Sydney Swans</v>
      </c>
      <c r="C190" t="s">
        <v>1728</v>
      </c>
      <c r="D190">
        <v>2020</v>
      </c>
      <c r="E190">
        <v>16</v>
      </c>
      <c r="F190" t="s">
        <v>1676</v>
      </c>
      <c r="G190">
        <v>17</v>
      </c>
      <c r="H190">
        <v>5</v>
      </c>
      <c r="I190">
        <v>0</v>
      </c>
      <c r="J190">
        <v>12</v>
      </c>
      <c r="L190">
        <v>20</v>
      </c>
      <c r="M190">
        <v>890</v>
      </c>
      <c r="N190">
        <v>1077</v>
      </c>
      <c r="S190" t="s">
        <v>1676</v>
      </c>
      <c r="T190" t="s">
        <v>1675</v>
      </c>
      <c r="U190" t="s">
        <v>1675</v>
      </c>
      <c r="V190" t="s">
        <v>1723</v>
      </c>
    </row>
    <row r="191" spans="1:22" x14ac:dyDescent="0.25">
      <c r="A191" t="s">
        <v>1745</v>
      </c>
      <c r="B191" t="str">
        <f t="shared" si="2"/>
        <v>2020North Melbourne</v>
      </c>
      <c r="C191" t="s">
        <v>1728</v>
      </c>
      <c r="D191">
        <v>2020</v>
      </c>
      <c r="E191">
        <v>17</v>
      </c>
      <c r="F191" t="s">
        <v>1680</v>
      </c>
      <c r="G191">
        <v>17</v>
      </c>
      <c r="H191">
        <v>3</v>
      </c>
      <c r="I191">
        <v>0</v>
      </c>
      <c r="J191">
        <v>14</v>
      </c>
      <c r="L191">
        <v>12</v>
      </c>
      <c r="M191">
        <v>858</v>
      </c>
      <c r="N191">
        <v>1205</v>
      </c>
      <c r="S191" t="s">
        <v>1680</v>
      </c>
      <c r="T191" t="s">
        <v>1680</v>
      </c>
      <c r="U191" t="s">
        <v>1681</v>
      </c>
      <c r="V191" t="s">
        <v>1718</v>
      </c>
    </row>
    <row r="192" spans="1:22" x14ac:dyDescent="0.25">
      <c r="A192" t="s">
        <v>1745</v>
      </c>
      <c r="B192" t="str">
        <f t="shared" si="2"/>
        <v>2020Adelaide</v>
      </c>
      <c r="C192" t="s">
        <v>1728</v>
      </c>
      <c r="D192">
        <v>2020</v>
      </c>
      <c r="E192">
        <v>18</v>
      </c>
      <c r="F192" t="s">
        <v>1691</v>
      </c>
      <c r="G192">
        <v>17</v>
      </c>
      <c r="H192">
        <v>3</v>
      </c>
      <c r="I192">
        <v>0</v>
      </c>
      <c r="J192">
        <v>14</v>
      </c>
      <c r="L192">
        <v>12</v>
      </c>
      <c r="M192">
        <v>826</v>
      </c>
      <c r="N192">
        <v>1283</v>
      </c>
      <c r="S192" t="s">
        <v>1691</v>
      </c>
      <c r="T192" t="s">
        <v>1691</v>
      </c>
      <c r="U192" t="s">
        <v>1691</v>
      </c>
      <c r="V192" t="s">
        <v>1714</v>
      </c>
    </row>
    <row r="193" spans="1:22" x14ac:dyDescent="0.25">
      <c r="A193" t="s">
        <v>1746</v>
      </c>
      <c r="B193" t="str">
        <f t="shared" si="2"/>
        <v>2020Penrith</v>
      </c>
      <c r="C193" t="s">
        <v>1796</v>
      </c>
      <c r="D193">
        <v>2020</v>
      </c>
      <c r="E193">
        <v>1</v>
      </c>
      <c r="F193" t="s">
        <v>1766</v>
      </c>
      <c r="G193">
        <v>20</v>
      </c>
      <c r="H193">
        <v>18</v>
      </c>
      <c r="I193">
        <v>1</v>
      </c>
      <c r="J193">
        <v>1</v>
      </c>
      <c r="K193">
        <v>1</v>
      </c>
      <c r="L193">
        <v>39</v>
      </c>
      <c r="M193">
        <v>537</v>
      </c>
      <c r="N193">
        <v>238</v>
      </c>
      <c r="O193" t="s">
        <v>30</v>
      </c>
      <c r="P193" t="s">
        <v>30</v>
      </c>
      <c r="Q193" t="s">
        <v>30</v>
      </c>
      <c r="S193" t="s">
        <v>1766</v>
      </c>
      <c r="T193" t="s">
        <v>1675</v>
      </c>
      <c r="U193" t="s">
        <v>1675</v>
      </c>
      <c r="V193" t="s">
        <v>1723</v>
      </c>
    </row>
    <row r="194" spans="1:22" x14ac:dyDescent="0.25">
      <c r="A194" t="s">
        <v>1746</v>
      </c>
      <c r="B194" t="str">
        <f t="shared" ref="B194:B257" si="3">D194&amp;F194</f>
        <v>2020Melbourne Storm</v>
      </c>
      <c r="C194" t="s">
        <v>1796</v>
      </c>
      <c r="D194">
        <v>2020</v>
      </c>
      <c r="E194">
        <v>2</v>
      </c>
      <c r="F194" t="s">
        <v>1797</v>
      </c>
      <c r="G194">
        <v>20</v>
      </c>
      <c r="H194">
        <v>16</v>
      </c>
      <c r="I194">
        <v>0</v>
      </c>
      <c r="J194">
        <v>4</v>
      </c>
      <c r="K194">
        <v>1</v>
      </c>
      <c r="L194">
        <v>34</v>
      </c>
      <c r="M194">
        <v>534</v>
      </c>
      <c r="N194">
        <v>276</v>
      </c>
      <c r="P194" t="s">
        <v>30</v>
      </c>
      <c r="Q194" t="s">
        <v>30</v>
      </c>
      <c r="R194" t="s">
        <v>30</v>
      </c>
      <c r="S194" t="s">
        <v>1797</v>
      </c>
      <c r="T194" t="s">
        <v>1681</v>
      </c>
      <c r="U194" t="s">
        <v>1681</v>
      </c>
      <c r="V194" t="s">
        <v>1718</v>
      </c>
    </row>
    <row r="195" spans="1:22" x14ac:dyDescent="0.25">
      <c r="A195" t="s">
        <v>1746</v>
      </c>
      <c r="B195" t="str">
        <f t="shared" si="3"/>
        <v>2020Parramatta</v>
      </c>
      <c r="C195" t="s">
        <v>1796</v>
      </c>
      <c r="D195">
        <v>2020</v>
      </c>
      <c r="E195">
        <v>3</v>
      </c>
      <c r="F195" t="s">
        <v>1722</v>
      </c>
      <c r="G195">
        <v>20</v>
      </c>
      <c r="H195">
        <v>15</v>
      </c>
      <c r="I195">
        <v>0</v>
      </c>
      <c r="J195">
        <v>5</v>
      </c>
      <c r="K195">
        <v>1</v>
      </c>
      <c r="L195">
        <v>32</v>
      </c>
      <c r="M195">
        <v>392</v>
      </c>
      <c r="N195">
        <v>288</v>
      </c>
      <c r="P195" t="s">
        <v>30</v>
      </c>
      <c r="S195" t="s">
        <v>1722</v>
      </c>
      <c r="T195" t="s">
        <v>1675</v>
      </c>
      <c r="U195" t="s">
        <v>1675</v>
      </c>
      <c r="V195" t="s">
        <v>1723</v>
      </c>
    </row>
    <row r="196" spans="1:22" x14ac:dyDescent="0.25">
      <c r="A196" t="s">
        <v>1746</v>
      </c>
      <c r="B196" t="str">
        <f t="shared" si="3"/>
        <v>2020Sydney Roosters</v>
      </c>
      <c r="C196" t="s">
        <v>1796</v>
      </c>
      <c r="D196">
        <v>2020</v>
      </c>
      <c r="E196">
        <v>4</v>
      </c>
      <c r="F196" t="s">
        <v>1750</v>
      </c>
      <c r="G196">
        <v>20</v>
      </c>
      <c r="H196">
        <v>14</v>
      </c>
      <c r="I196">
        <v>0</v>
      </c>
      <c r="J196">
        <v>6</v>
      </c>
      <c r="K196">
        <v>1</v>
      </c>
      <c r="L196">
        <v>30</v>
      </c>
      <c r="M196">
        <v>552</v>
      </c>
      <c r="N196">
        <v>322</v>
      </c>
      <c r="P196" t="s">
        <v>30</v>
      </c>
      <c r="S196" t="s">
        <v>1750</v>
      </c>
      <c r="T196" t="s">
        <v>1675</v>
      </c>
      <c r="U196" t="s">
        <v>1675</v>
      </c>
      <c r="V196" t="s">
        <v>1723</v>
      </c>
    </row>
    <row r="197" spans="1:22" x14ac:dyDescent="0.25">
      <c r="A197" t="s">
        <v>1746</v>
      </c>
      <c r="B197" t="str">
        <f t="shared" si="3"/>
        <v>2020Canberra Raiders</v>
      </c>
      <c r="C197" t="s">
        <v>1796</v>
      </c>
      <c r="D197">
        <v>2020</v>
      </c>
      <c r="E197">
        <v>5</v>
      </c>
      <c r="F197" t="s">
        <v>1771</v>
      </c>
      <c r="G197">
        <v>20</v>
      </c>
      <c r="H197">
        <v>14</v>
      </c>
      <c r="I197">
        <v>0</v>
      </c>
      <c r="J197">
        <v>6</v>
      </c>
      <c r="K197">
        <v>1</v>
      </c>
      <c r="L197">
        <v>30</v>
      </c>
      <c r="M197">
        <v>445</v>
      </c>
      <c r="N197">
        <v>317</v>
      </c>
      <c r="P197" t="s">
        <v>30</v>
      </c>
      <c r="S197" t="s">
        <v>1771</v>
      </c>
      <c r="T197" t="s">
        <v>1772</v>
      </c>
      <c r="U197" t="s">
        <v>1772</v>
      </c>
      <c r="V197" t="s">
        <v>1773</v>
      </c>
    </row>
    <row r="198" spans="1:22" x14ac:dyDescent="0.25">
      <c r="A198" t="s">
        <v>1746</v>
      </c>
      <c r="B198" t="str">
        <f t="shared" si="3"/>
        <v>2020South Sydney</v>
      </c>
      <c r="C198" t="s">
        <v>1796</v>
      </c>
      <c r="D198">
        <v>2020</v>
      </c>
      <c r="E198">
        <v>6</v>
      </c>
      <c r="F198" t="s">
        <v>1748</v>
      </c>
      <c r="G198">
        <v>20</v>
      </c>
      <c r="H198">
        <v>12</v>
      </c>
      <c r="I198">
        <v>0</v>
      </c>
      <c r="J198">
        <v>8</v>
      </c>
      <c r="K198">
        <v>1</v>
      </c>
      <c r="L198">
        <v>26</v>
      </c>
      <c r="M198">
        <v>521</v>
      </c>
      <c r="N198">
        <v>352</v>
      </c>
      <c r="P198" t="s">
        <v>30</v>
      </c>
      <c r="S198" t="s">
        <v>1748</v>
      </c>
      <c r="T198" t="s">
        <v>1675</v>
      </c>
      <c r="U198" t="s">
        <v>1675</v>
      </c>
      <c r="V198" t="s">
        <v>1723</v>
      </c>
    </row>
    <row r="199" spans="1:22" x14ac:dyDescent="0.25">
      <c r="A199" t="s">
        <v>1746</v>
      </c>
      <c r="B199" t="str">
        <f t="shared" si="3"/>
        <v>2020Newcastle Knights</v>
      </c>
      <c r="C199" t="s">
        <v>1796</v>
      </c>
      <c r="D199">
        <v>2020</v>
      </c>
      <c r="E199">
        <v>7</v>
      </c>
      <c r="F199" t="s">
        <v>1776</v>
      </c>
      <c r="G199">
        <v>20</v>
      </c>
      <c r="H199">
        <v>11</v>
      </c>
      <c r="I199">
        <v>1</v>
      </c>
      <c r="J199">
        <v>8</v>
      </c>
      <c r="K199">
        <v>1</v>
      </c>
      <c r="L199">
        <v>25</v>
      </c>
      <c r="M199">
        <v>421</v>
      </c>
      <c r="N199">
        <v>374</v>
      </c>
      <c r="P199" t="s">
        <v>30</v>
      </c>
      <c r="S199" t="s">
        <v>1776</v>
      </c>
      <c r="T199" t="s">
        <v>1754</v>
      </c>
      <c r="U199" t="s">
        <v>1754</v>
      </c>
      <c r="V199" t="s">
        <v>1723</v>
      </c>
    </row>
    <row r="200" spans="1:22" x14ac:dyDescent="0.25">
      <c r="A200" t="s">
        <v>1746</v>
      </c>
      <c r="B200" t="str">
        <f t="shared" si="3"/>
        <v>2020Cronulla-Sutherland</v>
      </c>
      <c r="C200" t="s">
        <v>1796</v>
      </c>
      <c r="D200">
        <v>2020</v>
      </c>
      <c r="E200">
        <v>8</v>
      </c>
      <c r="F200" t="s">
        <v>1767</v>
      </c>
      <c r="G200">
        <v>20</v>
      </c>
      <c r="H200">
        <v>10</v>
      </c>
      <c r="I200">
        <v>0</v>
      </c>
      <c r="J200">
        <v>10</v>
      </c>
      <c r="K200">
        <v>1</v>
      </c>
      <c r="L200">
        <v>22</v>
      </c>
      <c r="M200">
        <v>480</v>
      </c>
      <c r="N200">
        <v>480</v>
      </c>
      <c r="P200" t="s">
        <v>30</v>
      </c>
      <c r="S200" t="s">
        <v>1767</v>
      </c>
      <c r="T200" t="s">
        <v>1675</v>
      </c>
      <c r="U200" t="s">
        <v>1675</v>
      </c>
      <c r="V200" t="s">
        <v>1723</v>
      </c>
    </row>
    <row r="201" spans="1:22" x14ac:dyDescent="0.25">
      <c r="A201" t="s">
        <v>1746</v>
      </c>
      <c r="B201" t="str">
        <f t="shared" si="3"/>
        <v>2020Gold Coast Titans</v>
      </c>
      <c r="C201" t="s">
        <v>1796</v>
      </c>
      <c r="D201">
        <v>2020</v>
      </c>
      <c r="E201">
        <v>9</v>
      </c>
      <c r="F201" t="s">
        <v>1803</v>
      </c>
      <c r="G201">
        <v>20</v>
      </c>
      <c r="H201">
        <v>9</v>
      </c>
      <c r="I201">
        <v>0</v>
      </c>
      <c r="J201">
        <v>11</v>
      </c>
      <c r="K201">
        <v>1</v>
      </c>
      <c r="L201">
        <v>20</v>
      </c>
      <c r="M201">
        <v>346</v>
      </c>
      <c r="N201">
        <v>463</v>
      </c>
      <c r="S201" t="s">
        <v>1803</v>
      </c>
      <c r="T201" t="s">
        <v>1684</v>
      </c>
      <c r="U201" t="s">
        <v>1684</v>
      </c>
      <c r="V201" t="s">
        <v>1716</v>
      </c>
    </row>
    <row r="202" spans="1:22" x14ac:dyDescent="0.25">
      <c r="A202" t="s">
        <v>1746</v>
      </c>
      <c r="B202" t="str">
        <f t="shared" si="3"/>
        <v>2020New Zealand Warriors</v>
      </c>
      <c r="C202" t="s">
        <v>1796</v>
      </c>
      <c r="D202">
        <v>2020</v>
      </c>
      <c r="E202">
        <v>10</v>
      </c>
      <c r="F202" t="s">
        <v>1785</v>
      </c>
      <c r="G202">
        <v>20</v>
      </c>
      <c r="H202">
        <v>8</v>
      </c>
      <c r="I202">
        <v>0</v>
      </c>
      <c r="J202">
        <v>12</v>
      </c>
      <c r="K202">
        <v>1</v>
      </c>
      <c r="L202">
        <v>18</v>
      </c>
      <c r="M202">
        <v>343</v>
      </c>
      <c r="N202">
        <v>458</v>
      </c>
      <c r="S202" t="s">
        <v>1785</v>
      </c>
      <c r="T202" t="s">
        <v>1786</v>
      </c>
      <c r="U202" t="s">
        <v>1786</v>
      </c>
      <c r="V202" t="s">
        <v>1787</v>
      </c>
    </row>
    <row r="203" spans="1:22" x14ac:dyDescent="0.25">
      <c r="A203" t="s">
        <v>1746</v>
      </c>
      <c r="B203" t="str">
        <f t="shared" si="3"/>
        <v>2020Wests Tigers</v>
      </c>
      <c r="C203" t="s">
        <v>1796</v>
      </c>
      <c r="D203">
        <v>2020</v>
      </c>
      <c r="E203">
        <v>11</v>
      </c>
      <c r="F203" t="s">
        <v>1800</v>
      </c>
      <c r="G203">
        <v>20</v>
      </c>
      <c r="H203">
        <v>7</v>
      </c>
      <c r="I203">
        <v>0</v>
      </c>
      <c r="J203">
        <v>13</v>
      </c>
      <c r="K203">
        <v>1</v>
      </c>
      <c r="L203">
        <v>16</v>
      </c>
      <c r="M203">
        <v>440</v>
      </c>
      <c r="N203">
        <v>505</v>
      </c>
      <c r="S203" t="s">
        <v>1800</v>
      </c>
      <c r="T203" t="s">
        <v>1675</v>
      </c>
      <c r="U203" t="s">
        <v>1675</v>
      </c>
      <c r="V203" t="s">
        <v>1723</v>
      </c>
    </row>
    <row r="204" spans="1:22" x14ac:dyDescent="0.25">
      <c r="A204" t="s">
        <v>1746</v>
      </c>
      <c r="B204" t="str">
        <f t="shared" si="3"/>
        <v>2020St George Illawarra</v>
      </c>
      <c r="C204" t="s">
        <v>1796</v>
      </c>
      <c r="D204">
        <v>2020</v>
      </c>
      <c r="E204">
        <v>12</v>
      </c>
      <c r="F204" t="s">
        <v>1798</v>
      </c>
      <c r="G204">
        <v>20</v>
      </c>
      <c r="H204">
        <v>7</v>
      </c>
      <c r="I204">
        <v>0</v>
      </c>
      <c r="J204">
        <v>13</v>
      </c>
      <c r="K204">
        <v>1</v>
      </c>
      <c r="L204">
        <v>16</v>
      </c>
      <c r="M204">
        <v>378</v>
      </c>
      <c r="N204">
        <v>452</v>
      </c>
      <c r="S204" t="s">
        <v>1798</v>
      </c>
      <c r="T204" t="s">
        <v>1770</v>
      </c>
      <c r="U204" t="s">
        <v>1770</v>
      </c>
      <c r="V204" t="s">
        <v>1723</v>
      </c>
    </row>
    <row r="205" spans="1:22" x14ac:dyDescent="0.25">
      <c r="A205" t="s">
        <v>1746</v>
      </c>
      <c r="B205" t="str">
        <f t="shared" si="3"/>
        <v>2020Manly Warringah</v>
      </c>
      <c r="C205" t="s">
        <v>1796</v>
      </c>
      <c r="D205">
        <v>2020</v>
      </c>
      <c r="E205">
        <v>13</v>
      </c>
      <c r="F205" t="s">
        <v>1765</v>
      </c>
      <c r="G205">
        <v>20</v>
      </c>
      <c r="H205">
        <v>7</v>
      </c>
      <c r="I205">
        <v>0</v>
      </c>
      <c r="J205">
        <v>13</v>
      </c>
      <c r="K205">
        <v>1</v>
      </c>
      <c r="L205">
        <v>16</v>
      </c>
      <c r="M205">
        <v>375</v>
      </c>
      <c r="N205">
        <v>509</v>
      </c>
      <c r="S205" t="s">
        <v>1765</v>
      </c>
      <c r="T205" t="s">
        <v>1675</v>
      </c>
      <c r="U205" t="s">
        <v>1675</v>
      </c>
      <c r="V205" t="s">
        <v>1723</v>
      </c>
    </row>
    <row r="206" spans="1:22" x14ac:dyDescent="0.25">
      <c r="A206" t="s">
        <v>1746</v>
      </c>
      <c r="B206" t="str">
        <f t="shared" si="3"/>
        <v>2020North Queensland</v>
      </c>
      <c r="C206" t="s">
        <v>1796</v>
      </c>
      <c r="D206">
        <v>2020</v>
      </c>
      <c r="E206">
        <v>14</v>
      </c>
      <c r="F206" t="s">
        <v>1791</v>
      </c>
      <c r="G206">
        <v>20</v>
      </c>
      <c r="H206">
        <v>5</v>
      </c>
      <c r="I206">
        <v>0</v>
      </c>
      <c r="J206">
        <v>15</v>
      </c>
      <c r="K206">
        <v>1</v>
      </c>
      <c r="L206">
        <v>12</v>
      </c>
      <c r="M206">
        <v>368</v>
      </c>
      <c r="N206">
        <v>520</v>
      </c>
      <c r="S206" t="s">
        <v>1791</v>
      </c>
      <c r="T206" t="s">
        <v>1792</v>
      </c>
      <c r="U206" t="s">
        <v>1792</v>
      </c>
      <c r="V206" t="s">
        <v>1716</v>
      </c>
    </row>
    <row r="207" spans="1:22" x14ac:dyDescent="0.25">
      <c r="A207" t="s">
        <v>1746</v>
      </c>
      <c r="B207" t="str">
        <f t="shared" si="3"/>
        <v>2020Canterbury-Bankstown</v>
      </c>
      <c r="C207" t="s">
        <v>1796</v>
      </c>
      <c r="D207">
        <v>2020</v>
      </c>
      <c r="E207">
        <v>15</v>
      </c>
      <c r="F207" t="s">
        <v>1764</v>
      </c>
      <c r="G207">
        <v>20</v>
      </c>
      <c r="H207">
        <v>3</v>
      </c>
      <c r="I207">
        <v>0</v>
      </c>
      <c r="J207">
        <v>17</v>
      </c>
      <c r="K207">
        <v>1</v>
      </c>
      <c r="L207">
        <v>8</v>
      </c>
      <c r="M207">
        <v>282</v>
      </c>
      <c r="N207">
        <v>504</v>
      </c>
      <c r="S207" t="s">
        <v>1764</v>
      </c>
      <c r="T207" t="s">
        <v>1675</v>
      </c>
      <c r="U207" t="s">
        <v>1675</v>
      </c>
      <c r="V207" t="s">
        <v>1723</v>
      </c>
    </row>
    <row r="208" spans="1:22" x14ac:dyDescent="0.25">
      <c r="A208" t="s">
        <v>1746</v>
      </c>
      <c r="B208" t="str">
        <f t="shared" si="3"/>
        <v>2020Brisbane Broncos</v>
      </c>
      <c r="C208" t="s">
        <v>1796</v>
      </c>
      <c r="D208">
        <v>2020</v>
      </c>
      <c r="E208">
        <v>16</v>
      </c>
      <c r="F208" t="s">
        <v>1774</v>
      </c>
      <c r="G208">
        <v>20</v>
      </c>
      <c r="H208">
        <v>3</v>
      </c>
      <c r="I208">
        <v>0</v>
      </c>
      <c r="J208">
        <v>17</v>
      </c>
      <c r="K208">
        <v>1</v>
      </c>
      <c r="L208">
        <v>8</v>
      </c>
      <c r="M208">
        <v>268</v>
      </c>
      <c r="N208">
        <v>624</v>
      </c>
      <c r="S208" t="s">
        <v>1774</v>
      </c>
      <c r="T208" t="s">
        <v>1715</v>
      </c>
      <c r="U208" t="s">
        <v>1715</v>
      </c>
      <c r="V208" t="s">
        <v>1716</v>
      </c>
    </row>
    <row r="209" spans="1:22" x14ac:dyDescent="0.25">
      <c r="A209" t="s">
        <v>1745</v>
      </c>
      <c r="B209" t="str">
        <f t="shared" si="3"/>
        <v>2019Geelong</v>
      </c>
      <c r="C209" t="s">
        <v>1728</v>
      </c>
      <c r="D209">
        <v>2019</v>
      </c>
      <c r="E209">
        <v>1</v>
      </c>
      <c r="F209" t="s">
        <v>1685</v>
      </c>
      <c r="G209">
        <v>22</v>
      </c>
      <c r="H209">
        <v>16</v>
      </c>
      <c r="I209">
        <v>0</v>
      </c>
      <c r="J209">
        <v>6</v>
      </c>
      <c r="L209">
        <v>64</v>
      </c>
      <c r="M209">
        <v>1984</v>
      </c>
      <c r="N209">
        <v>1462</v>
      </c>
      <c r="O209" t="s">
        <v>30</v>
      </c>
      <c r="P209" t="s">
        <v>30</v>
      </c>
      <c r="S209" t="s">
        <v>1685</v>
      </c>
      <c r="T209" t="s">
        <v>1685</v>
      </c>
      <c r="U209" t="s">
        <v>1685</v>
      </c>
      <c r="V209" t="s">
        <v>1718</v>
      </c>
    </row>
    <row r="210" spans="1:22" x14ac:dyDescent="0.25">
      <c r="A210" t="s">
        <v>1745</v>
      </c>
      <c r="B210" t="str">
        <f t="shared" si="3"/>
        <v>2019Brisbane Lions</v>
      </c>
      <c r="C210" t="s">
        <v>1728</v>
      </c>
      <c r="D210">
        <v>2019</v>
      </c>
      <c r="E210">
        <v>2</v>
      </c>
      <c r="F210" t="s">
        <v>1690</v>
      </c>
      <c r="G210">
        <v>22</v>
      </c>
      <c r="H210">
        <v>16</v>
      </c>
      <c r="I210">
        <v>0</v>
      </c>
      <c r="J210">
        <v>6</v>
      </c>
      <c r="L210">
        <v>64</v>
      </c>
      <c r="M210">
        <v>2004</v>
      </c>
      <c r="N210">
        <v>1694</v>
      </c>
      <c r="P210" t="s">
        <v>30</v>
      </c>
      <c r="S210" t="s">
        <v>1690</v>
      </c>
      <c r="T210" t="s">
        <v>1715</v>
      </c>
      <c r="U210" t="s">
        <v>1715</v>
      </c>
      <c r="V210" t="s">
        <v>1716</v>
      </c>
    </row>
    <row r="211" spans="1:22" x14ac:dyDescent="0.25">
      <c r="A211" t="s">
        <v>1745</v>
      </c>
      <c r="B211" t="str">
        <f t="shared" si="3"/>
        <v>2019Richmond</v>
      </c>
      <c r="C211" t="s">
        <v>1728</v>
      </c>
      <c r="D211">
        <v>2019</v>
      </c>
      <c r="E211">
        <v>3</v>
      </c>
      <c r="F211" t="s">
        <v>1678</v>
      </c>
      <c r="G211">
        <v>22</v>
      </c>
      <c r="H211">
        <v>16</v>
      </c>
      <c r="I211">
        <v>0</v>
      </c>
      <c r="J211">
        <v>6</v>
      </c>
      <c r="L211">
        <v>64</v>
      </c>
      <c r="M211">
        <v>1892</v>
      </c>
      <c r="N211">
        <v>1664</v>
      </c>
      <c r="P211" t="s">
        <v>30</v>
      </c>
      <c r="Q211" t="s">
        <v>30</v>
      </c>
      <c r="R211" t="s">
        <v>30</v>
      </c>
      <c r="S211" t="s">
        <v>1678</v>
      </c>
      <c r="T211" t="s">
        <v>1726</v>
      </c>
      <c r="U211" t="s">
        <v>1681</v>
      </c>
      <c r="V211" t="s">
        <v>1718</v>
      </c>
    </row>
    <row r="212" spans="1:22" x14ac:dyDescent="0.25">
      <c r="A212" t="s">
        <v>1745</v>
      </c>
      <c r="B212" t="str">
        <f t="shared" si="3"/>
        <v>2019Collingwood</v>
      </c>
      <c r="C212" t="s">
        <v>1728</v>
      </c>
      <c r="D212">
        <v>2019</v>
      </c>
      <c r="E212">
        <v>4</v>
      </c>
      <c r="F212" t="s">
        <v>1688</v>
      </c>
      <c r="G212">
        <v>22</v>
      </c>
      <c r="H212">
        <v>15</v>
      </c>
      <c r="I212">
        <v>0</v>
      </c>
      <c r="J212">
        <v>7</v>
      </c>
      <c r="L212">
        <v>60</v>
      </c>
      <c r="M212">
        <v>1885</v>
      </c>
      <c r="N212">
        <v>1601</v>
      </c>
      <c r="P212" t="s">
        <v>30</v>
      </c>
      <c r="S212" t="s">
        <v>1688</v>
      </c>
      <c r="T212" t="s">
        <v>1681</v>
      </c>
      <c r="U212" t="s">
        <v>1681</v>
      </c>
      <c r="V212" t="s">
        <v>1718</v>
      </c>
    </row>
    <row r="213" spans="1:22" x14ac:dyDescent="0.25">
      <c r="A213" t="s">
        <v>1745</v>
      </c>
      <c r="B213" t="str">
        <f t="shared" si="3"/>
        <v>2019West Coast</v>
      </c>
      <c r="C213" t="s">
        <v>1728</v>
      </c>
      <c r="D213">
        <v>2019</v>
      </c>
      <c r="E213">
        <v>5</v>
      </c>
      <c r="F213" t="s">
        <v>1674</v>
      </c>
      <c r="G213">
        <v>22</v>
      </c>
      <c r="H213">
        <v>15</v>
      </c>
      <c r="I213">
        <v>0</v>
      </c>
      <c r="J213">
        <v>7</v>
      </c>
      <c r="L213">
        <v>60</v>
      </c>
      <c r="M213">
        <v>1902</v>
      </c>
      <c r="N213">
        <v>1691</v>
      </c>
      <c r="P213" t="s">
        <v>30</v>
      </c>
      <c r="S213" t="s">
        <v>1674</v>
      </c>
      <c r="T213" t="s">
        <v>1720</v>
      </c>
      <c r="U213" t="s">
        <v>1720</v>
      </c>
      <c r="V213" t="s">
        <v>1721</v>
      </c>
    </row>
    <row r="214" spans="1:22" x14ac:dyDescent="0.25">
      <c r="A214" t="s">
        <v>1745</v>
      </c>
      <c r="B214" t="str">
        <f t="shared" si="3"/>
        <v>2019Greater Western Sydney</v>
      </c>
      <c r="C214" t="s">
        <v>1728</v>
      </c>
      <c r="D214">
        <v>2019</v>
      </c>
      <c r="E214">
        <v>6</v>
      </c>
      <c r="F214" t="s">
        <v>1683</v>
      </c>
      <c r="G214">
        <v>22</v>
      </c>
      <c r="H214">
        <v>13</v>
      </c>
      <c r="I214">
        <v>0</v>
      </c>
      <c r="J214">
        <v>9</v>
      </c>
      <c r="L214">
        <v>52</v>
      </c>
      <c r="M214">
        <v>1926</v>
      </c>
      <c r="N214">
        <v>1669</v>
      </c>
      <c r="P214" t="s">
        <v>30</v>
      </c>
      <c r="Q214" t="s">
        <v>30</v>
      </c>
      <c r="S214" t="s">
        <v>1683</v>
      </c>
      <c r="T214" t="s">
        <v>1722</v>
      </c>
      <c r="U214" t="s">
        <v>1675</v>
      </c>
      <c r="V214" t="s">
        <v>1723</v>
      </c>
    </row>
    <row r="215" spans="1:22" x14ac:dyDescent="0.25">
      <c r="A215" t="s">
        <v>1745</v>
      </c>
      <c r="B215" t="str">
        <f t="shared" si="3"/>
        <v>2019Western Bulldogs</v>
      </c>
      <c r="C215" t="s">
        <v>1728</v>
      </c>
      <c r="D215">
        <v>2019</v>
      </c>
      <c r="E215">
        <v>7</v>
      </c>
      <c r="F215" t="s">
        <v>1673</v>
      </c>
      <c r="G215">
        <v>22</v>
      </c>
      <c r="H215">
        <v>12</v>
      </c>
      <c r="I215">
        <v>0</v>
      </c>
      <c r="J215">
        <v>10</v>
      </c>
      <c r="L215">
        <v>48</v>
      </c>
      <c r="M215">
        <v>1941</v>
      </c>
      <c r="N215">
        <v>1810</v>
      </c>
      <c r="P215" t="s">
        <v>30</v>
      </c>
      <c r="S215" t="s">
        <v>1673</v>
      </c>
      <c r="T215" t="s">
        <v>1681</v>
      </c>
      <c r="U215" t="s">
        <v>1681</v>
      </c>
      <c r="V215" t="s">
        <v>1718</v>
      </c>
    </row>
    <row r="216" spans="1:22" x14ac:dyDescent="0.25">
      <c r="A216" t="s">
        <v>1745</v>
      </c>
      <c r="B216" t="str">
        <f t="shared" si="3"/>
        <v>2019Essendon</v>
      </c>
      <c r="C216" t="s">
        <v>1728</v>
      </c>
      <c r="D216">
        <v>2019</v>
      </c>
      <c r="E216">
        <v>8</v>
      </c>
      <c r="F216" t="s">
        <v>1687</v>
      </c>
      <c r="G216">
        <v>22</v>
      </c>
      <c r="H216">
        <v>12</v>
      </c>
      <c r="I216">
        <v>0</v>
      </c>
      <c r="J216">
        <v>10</v>
      </c>
      <c r="L216">
        <v>48</v>
      </c>
      <c r="M216">
        <v>1702</v>
      </c>
      <c r="N216">
        <v>1784</v>
      </c>
      <c r="P216" t="s">
        <v>30</v>
      </c>
      <c r="S216" t="s">
        <v>1687</v>
      </c>
      <c r="T216" t="s">
        <v>1681</v>
      </c>
      <c r="U216" t="s">
        <v>1681</v>
      </c>
      <c r="V216" t="s">
        <v>1718</v>
      </c>
    </row>
    <row r="217" spans="1:22" x14ac:dyDescent="0.25">
      <c r="A217" t="s">
        <v>1745</v>
      </c>
      <c r="B217" t="str">
        <f t="shared" si="3"/>
        <v>2019Hawthorn</v>
      </c>
      <c r="C217" t="s">
        <v>1728</v>
      </c>
      <c r="D217">
        <v>2019</v>
      </c>
      <c r="E217">
        <v>9</v>
      </c>
      <c r="F217" t="s">
        <v>1682</v>
      </c>
      <c r="G217">
        <v>22</v>
      </c>
      <c r="H217">
        <v>11</v>
      </c>
      <c r="I217">
        <v>0</v>
      </c>
      <c r="J217">
        <v>11</v>
      </c>
      <c r="L217">
        <v>44</v>
      </c>
      <c r="M217">
        <v>1742</v>
      </c>
      <c r="N217">
        <v>1602</v>
      </c>
      <c r="S217" t="s">
        <v>1682</v>
      </c>
      <c r="T217" t="s">
        <v>1724</v>
      </c>
      <c r="U217" t="s">
        <v>1681</v>
      </c>
      <c r="V217" t="s">
        <v>1718</v>
      </c>
    </row>
    <row r="218" spans="1:22" x14ac:dyDescent="0.25">
      <c r="A218" t="s">
        <v>1745</v>
      </c>
      <c r="B218" t="str">
        <f t="shared" si="3"/>
        <v>2019Port Adelaide</v>
      </c>
      <c r="C218" t="s">
        <v>1728</v>
      </c>
      <c r="D218">
        <v>2019</v>
      </c>
      <c r="E218">
        <v>10</v>
      </c>
      <c r="F218" t="s">
        <v>1679</v>
      </c>
      <c r="G218">
        <v>22</v>
      </c>
      <c r="H218">
        <v>11</v>
      </c>
      <c r="I218">
        <v>0</v>
      </c>
      <c r="J218">
        <v>11</v>
      </c>
      <c r="L218">
        <v>44</v>
      </c>
      <c r="M218">
        <v>1806</v>
      </c>
      <c r="N218">
        <v>1714</v>
      </c>
      <c r="S218" t="s">
        <v>1679</v>
      </c>
      <c r="T218" t="s">
        <v>1725</v>
      </c>
      <c r="U218" t="s">
        <v>1691</v>
      </c>
      <c r="V218" t="s">
        <v>1714</v>
      </c>
    </row>
    <row r="219" spans="1:22" x14ac:dyDescent="0.25">
      <c r="A219" t="s">
        <v>1745</v>
      </c>
      <c r="B219" t="str">
        <f t="shared" si="3"/>
        <v>2019Adelaide</v>
      </c>
      <c r="C219" t="s">
        <v>1728</v>
      </c>
      <c r="D219">
        <v>2019</v>
      </c>
      <c r="E219">
        <v>11</v>
      </c>
      <c r="F219" t="s">
        <v>1691</v>
      </c>
      <c r="G219">
        <v>22</v>
      </c>
      <c r="H219">
        <v>10</v>
      </c>
      <c r="I219">
        <v>0</v>
      </c>
      <c r="J219">
        <v>12</v>
      </c>
      <c r="L219">
        <v>40</v>
      </c>
      <c r="M219">
        <v>1776</v>
      </c>
      <c r="N219">
        <v>1761</v>
      </c>
      <c r="S219" t="s">
        <v>1691</v>
      </c>
      <c r="T219" t="s">
        <v>1691</v>
      </c>
      <c r="U219" t="s">
        <v>1691</v>
      </c>
      <c r="V219" t="s">
        <v>1714</v>
      </c>
    </row>
    <row r="220" spans="1:22" x14ac:dyDescent="0.25">
      <c r="A220" t="s">
        <v>1745</v>
      </c>
      <c r="B220" t="str">
        <f t="shared" si="3"/>
        <v>2019North Melbourne</v>
      </c>
      <c r="C220" t="s">
        <v>1728</v>
      </c>
      <c r="D220">
        <v>2019</v>
      </c>
      <c r="E220">
        <v>12</v>
      </c>
      <c r="F220" t="s">
        <v>1680</v>
      </c>
      <c r="G220">
        <v>22</v>
      </c>
      <c r="H220">
        <v>10</v>
      </c>
      <c r="I220">
        <v>0</v>
      </c>
      <c r="J220">
        <v>12</v>
      </c>
      <c r="L220">
        <v>40</v>
      </c>
      <c r="M220">
        <v>1824</v>
      </c>
      <c r="N220">
        <v>1834</v>
      </c>
      <c r="S220" t="s">
        <v>1680</v>
      </c>
      <c r="T220" t="s">
        <v>1680</v>
      </c>
      <c r="U220" t="s">
        <v>1681</v>
      </c>
      <c r="V220" t="s">
        <v>1718</v>
      </c>
    </row>
    <row r="221" spans="1:22" x14ac:dyDescent="0.25">
      <c r="A221" t="s">
        <v>1745</v>
      </c>
      <c r="B221" t="str">
        <f t="shared" si="3"/>
        <v>2019Fremantle</v>
      </c>
      <c r="C221" t="s">
        <v>1728</v>
      </c>
      <c r="D221">
        <v>2019</v>
      </c>
      <c r="E221">
        <v>13</v>
      </c>
      <c r="F221" t="s">
        <v>1686</v>
      </c>
      <c r="G221">
        <v>22</v>
      </c>
      <c r="H221">
        <v>9</v>
      </c>
      <c r="I221">
        <v>0</v>
      </c>
      <c r="J221">
        <v>13</v>
      </c>
      <c r="L221">
        <v>36</v>
      </c>
      <c r="M221">
        <v>1579</v>
      </c>
      <c r="N221">
        <v>1718</v>
      </c>
      <c r="S221" t="s">
        <v>1686</v>
      </c>
      <c r="T221" t="s">
        <v>1719</v>
      </c>
      <c r="U221" t="s">
        <v>1720</v>
      </c>
      <c r="V221" t="s">
        <v>1721</v>
      </c>
    </row>
    <row r="222" spans="1:22" x14ac:dyDescent="0.25">
      <c r="A222" t="s">
        <v>1745</v>
      </c>
      <c r="B222" t="str">
        <f t="shared" si="3"/>
        <v>2019St Kilda</v>
      </c>
      <c r="C222" t="s">
        <v>1728</v>
      </c>
      <c r="D222">
        <v>2019</v>
      </c>
      <c r="E222">
        <v>14</v>
      </c>
      <c r="F222" t="s">
        <v>1677</v>
      </c>
      <c r="G222">
        <v>22</v>
      </c>
      <c r="H222">
        <v>9</v>
      </c>
      <c r="I222">
        <v>0</v>
      </c>
      <c r="J222">
        <v>13</v>
      </c>
      <c r="L222">
        <v>36</v>
      </c>
      <c r="M222">
        <v>1645</v>
      </c>
      <c r="N222">
        <v>1961</v>
      </c>
      <c r="S222" t="s">
        <v>1677</v>
      </c>
      <c r="T222" t="s">
        <v>1681</v>
      </c>
      <c r="U222" t="s">
        <v>1681</v>
      </c>
      <c r="V222" t="s">
        <v>1718</v>
      </c>
    </row>
    <row r="223" spans="1:22" x14ac:dyDescent="0.25">
      <c r="A223" t="s">
        <v>1745</v>
      </c>
      <c r="B223" t="str">
        <f t="shared" si="3"/>
        <v>2019Sydney Swans</v>
      </c>
      <c r="C223" t="s">
        <v>1728</v>
      </c>
      <c r="D223">
        <v>2019</v>
      </c>
      <c r="E223">
        <v>15</v>
      </c>
      <c r="F223" t="s">
        <v>1676</v>
      </c>
      <c r="G223">
        <v>22</v>
      </c>
      <c r="H223">
        <v>8</v>
      </c>
      <c r="I223">
        <v>0</v>
      </c>
      <c r="J223">
        <v>14</v>
      </c>
      <c r="L223">
        <v>32</v>
      </c>
      <c r="M223">
        <v>1706</v>
      </c>
      <c r="N223">
        <v>1746</v>
      </c>
      <c r="S223" t="s">
        <v>1676</v>
      </c>
      <c r="T223" t="s">
        <v>1675</v>
      </c>
      <c r="U223" t="s">
        <v>1675</v>
      </c>
      <c r="V223" t="s">
        <v>1723</v>
      </c>
    </row>
    <row r="224" spans="1:22" x14ac:dyDescent="0.25">
      <c r="A224" t="s">
        <v>1745</v>
      </c>
      <c r="B224" t="str">
        <f t="shared" si="3"/>
        <v>2019Carlton</v>
      </c>
      <c r="C224" t="s">
        <v>1728</v>
      </c>
      <c r="D224">
        <v>2019</v>
      </c>
      <c r="E224">
        <v>16</v>
      </c>
      <c r="F224" t="s">
        <v>1689</v>
      </c>
      <c r="G224">
        <v>22</v>
      </c>
      <c r="H224">
        <v>7</v>
      </c>
      <c r="I224">
        <v>0</v>
      </c>
      <c r="J224">
        <v>15</v>
      </c>
      <c r="L224">
        <v>28</v>
      </c>
      <c r="M224">
        <v>1609</v>
      </c>
      <c r="N224">
        <v>1905</v>
      </c>
      <c r="S224" t="s">
        <v>1689</v>
      </c>
      <c r="T224" t="s">
        <v>1717</v>
      </c>
      <c r="U224" t="s">
        <v>1681</v>
      </c>
      <c r="V224" t="s">
        <v>1718</v>
      </c>
    </row>
    <row r="225" spans="1:22" x14ac:dyDescent="0.25">
      <c r="A225" t="s">
        <v>1745</v>
      </c>
      <c r="B225" t="str">
        <f t="shared" si="3"/>
        <v>2019Melbourne</v>
      </c>
      <c r="C225" t="s">
        <v>1728</v>
      </c>
      <c r="D225">
        <v>2019</v>
      </c>
      <c r="E225">
        <v>17</v>
      </c>
      <c r="F225" t="s">
        <v>1681</v>
      </c>
      <c r="G225">
        <v>22</v>
      </c>
      <c r="H225">
        <v>5</v>
      </c>
      <c r="I225">
        <v>0</v>
      </c>
      <c r="J225">
        <v>17</v>
      </c>
      <c r="L225">
        <v>20</v>
      </c>
      <c r="M225">
        <v>1569</v>
      </c>
      <c r="N225">
        <v>1995</v>
      </c>
      <c r="S225" t="s">
        <v>1681</v>
      </c>
      <c r="T225" t="s">
        <v>1681</v>
      </c>
      <c r="U225" t="s">
        <v>1681</v>
      </c>
      <c r="V225" t="s">
        <v>1718</v>
      </c>
    </row>
    <row r="226" spans="1:22" x14ac:dyDescent="0.25">
      <c r="A226" t="s">
        <v>1745</v>
      </c>
      <c r="B226" t="str">
        <f t="shared" si="3"/>
        <v>2019Gold Coast</v>
      </c>
      <c r="C226" t="s">
        <v>1728</v>
      </c>
      <c r="D226">
        <v>2019</v>
      </c>
      <c r="E226">
        <v>18</v>
      </c>
      <c r="F226" t="s">
        <v>1684</v>
      </c>
      <c r="G226">
        <v>22</v>
      </c>
      <c r="H226">
        <v>3</v>
      </c>
      <c r="I226">
        <v>0</v>
      </c>
      <c r="J226">
        <v>19</v>
      </c>
      <c r="L226">
        <v>12</v>
      </c>
      <c r="M226">
        <v>1351</v>
      </c>
      <c r="N226">
        <v>2232</v>
      </c>
      <c r="S226" t="s">
        <v>1684</v>
      </c>
      <c r="T226" t="s">
        <v>1684</v>
      </c>
      <c r="U226" t="s">
        <v>1684</v>
      </c>
      <c r="V226" t="s">
        <v>1716</v>
      </c>
    </row>
    <row r="227" spans="1:22" x14ac:dyDescent="0.25">
      <c r="A227" t="s">
        <v>1746</v>
      </c>
      <c r="B227" t="str">
        <f t="shared" si="3"/>
        <v>2019Melbourne Storm</v>
      </c>
      <c r="C227" t="s">
        <v>1796</v>
      </c>
      <c r="D227">
        <v>2019</v>
      </c>
      <c r="E227">
        <v>1</v>
      </c>
      <c r="F227" t="s">
        <v>1797</v>
      </c>
      <c r="G227">
        <v>24</v>
      </c>
      <c r="H227">
        <v>20</v>
      </c>
      <c r="I227">
        <v>0</v>
      </c>
      <c r="J227">
        <v>4</v>
      </c>
      <c r="K227">
        <v>1</v>
      </c>
      <c r="L227">
        <v>42</v>
      </c>
      <c r="M227">
        <v>631</v>
      </c>
      <c r="N227">
        <v>300</v>
      </c>
      <c r="O227" t="s">
        <v>30</v>
      </c>
      <c r="P227" t="s">
        <v>30</v>
      </c>
      <c r="S227" t="s">
        <v>1797</v>
      </c>
      <c r="T227" t="s">
        <v>1681</v>
      </c>
      <c r="U227" t="s">
        <v>1681</v>
      </c>
      <c r="V227" t="s">
        <v>1718</v>
      </c>
    </row>
    <row r="228" spans="1:22" x14ac:dyDescent="0.25">
      <c r="A228" t="s">
        <v>1746</v>
      </c>
      <c r="B228" t="str">
        <f t="shared" si="3"/>
        <v>2019Sydney Roosters</v>
      </c>
      <c r="C228" t="s">
        <v>1796</v>
      </c>
      <c r="D228">
        <v>2019</v>
      </c>
      <c r="E228">
        <v>2</v>
      </c>
      <c r="F228" t="s">
        <v>1750</v>
      </c>
      <c r="G228">
        <v>24</v>
      </c>
      <c r="H228">
        <v>17</v>
      </c>
      <c r="I228">
        <v>0</v>
      </c>
      <c r="J228">
        <v>7</v>
      </c>
      <c r="K228">
        <v>1</v>
      </c>
      <c r="L228">
        <v>36</v>
      </c>
      <c r="M228">
        <v>627</v>
      </c>
      <c r="N228">
        <v>363</v>
      </c>
      <c r="P228" t="s">
        <v>30</v>
      </c>
      <c r="Q228" t="s">
        <v>30</v>
      </c>
      <c r="R228" t="s">
        <v>30</v>
      </c>
      <c r="S228" t="s">
        <v>1750</v>
      </c>
      <c r="T228" t="s">
        <v>1675</v>
      </c>
      <c r="U228" t="s">
        <v>1675</v>
      </c>
      <c r="V228" t="s">
        <v>1723</v>
      </c>
    </row>
    <row r="229" spans="1:22" x14ac:dyDescent="0.25">
      <c r="A229" t="s">
        <v>1746</v>
      </c>
      <c r="B229" t="str">
        <f t="shared" si="3"/>
        <v>2019South Sydney</v>
      </c>
      <c r="C229" t="s">
        <v>1796</v>
      </c>
      <c r="D229">
        <v>2019</v>
      </c>
      <c r="E229">
        <v>3</v>
      </c>
      <c r="F229" t="s">
        <v>1748</v>
      </c>
      <c r="G229">
        <v>24</v>
      </c>
      <c r="H229">
        <v>16</v>
      </c>
      <c r="I229">
        <v>0</v>
      </c>
      <c r="J229">
        <v>8</v>
      </c>
      <c r="K229">
        <v>1</v>
      </c>
      <c r="L229">
        <v>34</v>
      </c>
      <c r="M229">
        <v>521</v>
      </c>
      <c r="N229">
        <v>417</v>
      </c>
      <c r="P229" t="s">
        <v>30</v>
      </c>
      <c r="S229" t="s">
        <v>1748</v>
      </c>
      <c r="T229" t="s">
        <v>1675</v>
      </c>
      <c r="U229" t="s">
        <v>1675</v>
      </c>
      <c r="V229" t="s">
        <v>1723</v>
      </c>
    </row>
    <row r="230" spans="1:22" x14ac:dyDescent="0.25">
      <c r="A230" t="s">
        <v>1746</v>
      </c>
      <c r="B230" t="str">
        <f t="shared" si="3"/>
        <v>2019Canberra Raiders</v>
      </c>
      <c r="C230" t="s">
        <v>1796</v>
      </c>
      <c r="D230">
        <v>2019</v>
      </c>
      <c r="E230">
        <v>4</v>
      </c>
      <c r="F230" t="s">
        <v>1771</v>
      </c>
      <c r="G230">
        <v>24</v>
      </c>
      <c r="H230">
        <v>15</v>
      </c>
      <c r="I230">
        <v>0</v>
      </c>
      <c r="J230">
        <v>9</v>
      </c>
      <c r="K230">
        <v>1</v>
      </c>
      <c r="L230">
        <v>32</v>
      </c>
      <c r="M230">
        <v>524</v>
      </c>
      <c r="N230">
        <v>374</v>
      </c>
      <c r="P230" t="s">
        <v>30</v>
      </c>
      <c r="Q230" t="s">
        <v>30</v>
      </c>
      <c r="S230" t="s">
        <v>1771</v>
      </c>
      <c r="T230" t="s">
        <v>1772</v>
      </c>
      <c r="U230" t="s">
        <v>1772</v>
      </c>
      <c r="V230" t="s">
        <v>1773</v>
      </c>
    </row>
    <row r="231" spans="1:22" x14ac:dyDescent="0.25">
      <c r="A231" t="s">
        <v>1746</v>
      </c>
      <c r="B231" t="str">
        <f t="shared" si="3"/>
        <v>2019Parramatta</v>
      </c>
      <c r="C231" t="s">
        <v>1796</v>
      </c>
      <c r="D231">
        <v>2019</v>
      </c>
      <c r="E231">
        <v>5</v>
      </c>
      <c r="F231" t="s">
        <v>1722</v>
      </c>
      <c r="G231">
        <v>24</v>
      </c>
      <c r="H231">
        <v>14</v>
      </c>
      <c r="I231">
        <v>0</v>
      </c>
      <c r="J231">
        <v>10</v>
      </c>
      <c r="K231">
        <v>1</v>
      </c>
      <c r="L231">
        <v>30</v>
      </c>
      <c r="M231">
        <v>533</v>
      </c>
      <c r="N231">
        <v>473</v>
      </c>
      <c r="P231" t="s">
        <v>30</v>
      </c>
      <c r="S231" t="s">
        <v>1722</v>
      </c>
      <c r="T231" t="s">
        <v>1675</v>
      </c>
      <c r="U231" t="s">
        <v>1675</v>
      </c>
      <c r="V231" t="s">
        <v>1723</v>
      </c>
    </row>
    <row r="232" spans="1:22" x14ac:dyDescent="0.25">
      <c r="A232" t="s">
        <v>1746</v>
      </c>
      <c r="B232" t="str">
        <f t="shared" si="3"/>
        <v>2019Manly Warringah</v>
      </c>
      <c r="C232" t="s">
        <v>1796</v>
      </c>
      <c r="D232">
        <v>2019</v>
      </c>
      <c r="E232">
        <v>6</v>
      </c>
      <c r="F232" t="s">
        <v>1765</v>
      </c>
      <c r="G232">
        <v>24</v>
      </c>
      <c r="H232">
        <v>14</v>
      </c>
      <c r="I232">
        <v>0</v>
      </c>
      <c r="J232">
        <v>10</v>
      </c>
      <c r="K232">
        <v>1</v>
      </c>
      <c r="L232">
        <v>30</v>
      </c>
      <c r="M232">
        <v>496</v>
      </c>
      <c r="N232">
        <v>446</v>
      </c>
      <c r="P232" t="s">
        <v>30</v>
      </c>
      <c r="S232" t="s">
        <v>1765</v>
      </c>
      <c r="T232" t="s">
        <v>1675</v>
      </c>
      <c r="U232" t="s">
        <v>1675</v>
      </c>
      <c r="V232" t="s">
        <v>1723</v>
      </c>
    </row>
    <row r="233" spans="1:22" x14ac:dyDescent="0.25">
      <c r="A233" t="s">
        <v>1746</v>
      </c>
      <c r="B233" t="str">
        <f t="shared" si="3"/>
        <v>2019Cronulla-Sutherland</v>
      </c>
      <c r="C233" t="s">
        <v>1796</v>
      </c>
      <c r="D233">
        <v>2019</v>
      </c>
      <c r="E233">
        <v>7</v>
      </c>
      <c r="F233" t="s">
        <v>1767</v>
      </c>
      <c r="G233">
        <v>24</v>
      </c>
      <c r="H233">
        <v>12</v>
      </c>
      <c r="I233">
        <v>0</v>
      </c>
      <c r="J233">
        <v>12</v>
      </c>
      <c r="K233">
        <v>1</v>
      </c>
      <c r="L233">
        <v>26</v>
      </c>
      <c r="M233">
        <v>514</v>
      </c>
      <c r="N233">
        <v>464</v>
      </c>
      <c r="P233" t="s">
        <v>30</v>
      </c>
      <c r="S233" t="s">
        <v>1767</v>
      </c>
      <c r="T233" t="s">
        <v>1675</v>
      </c>
      <c r="U233" t="s">
        <v>1675</v>
      </c>
      <c r="V233" t="s">
        <v>1723</v>
      </c>
    </row>
    <row r="234" spans="1:22" x14ac:dyDescent="0.25">
      <c r="A234" t="s">
        <v>1746</v>
      </c>
      <c r="B234" t="str">
        <f t="shared" si="3"/>
        <v>2019Brisbane Broncos</v>
      </c>
      <c r="C234" t="s">
        <v>1796</v>
      </c>
      <c r="D234">
        <v>2019</v>
      </c>
      <c r="E234">
        <v>8</v>
      </c>
      <c r="F234" t="s">
        <v>1774</v>
      </c>
      <c r="G234">
        <v>24</v>
      </c>
      <c r="H234">
        <v>11</v>
      </c>
      <c r="I234">
        <v>1</v>
      </c>
      <c r="J234">
        <v>12</v>
      </c>
      <c r="K234">
        <v>1</v>
      </c>
      <c r="L234">
        <v>25</v>
      </c>
      <c r="M234">
        <v>432</v>
      </c>
      <c r="N234">
        <v>489</v>
      </c>
      <c r="P234" t="s">
        <v>30</v>
      </c>
      <c r="S234" t="s">
        <v>1774</v>
      </c>
      <c r="T234" t="s">
        <v>1715</v>
      </c>
      <c r="U234" t="s">
        <v>1715</v>
      </c>
      <c r="V234" t="s">
        <v>1716</v>
      </c>
    </row>
    <row r="235" spans="1:22" x14ac:dyDescent="0.25">
      <c r="A235" t="s">
        <v>1746</v>
      </c>
      <c r="B235" t="str">
        <f t="shared" si="3"/>
        <v>2019Wests Tigers</v>
      </c>
      <c r="C235" t="s">
        <v>1796</v>
      </c>
      <c r="D235">
        <v>2019</v>
      </c>
      <c r="E235">
        <v>9</v>
      </c>
      <c r="F235" t="s">
        <v>1800</v>
      </c>
      <c r="G235">
        <v>24</v>
      </c>
      <c r="H235">
        <v>11</v>
      </c>
      <c r="I235">
        <v>0</v>
      </c>
      <c r="J235">
        <v>13</v>
      </c>
      <c r="K235">
        <v>1</v>
      </c>
      <c r="L235">
        <v>24</v>
      </c>
      <c r="M235">
        <v>475</v>
      </c>
      <c r="N235">
        <v>486</v>
      </c>
      <c r="S235" t="s">
        <v>1800</v>
      </c>
      <c r="T235" t="s">
        <v>1675</v>
      </c>
      <c r="U235" t="s">
        <v>1675</v>
      </c>
      <c r="V235" t="s">
        <v>1723</v>
      </c>
    </row>
    <row r="236" spans="1:22" x14ac:dyDescent="0.25">
      <c r="A236" t="s">
        <v>1746</v>
      </c>
      <c r="B236" t="str">
        <f t="shared" si="3"/>
        <v>2019Penrith</v>
      </c>
      <c r="C236" t="s">
        <v>1796</v>
      </c>
      <c r="D236">
        <v>2019</v>
      </c>
      <c r="E236">
        <v>10</v>
      </c>
      <c r="F236" t="s">
        <v>1766</v>
      </c>
      <c r="G236">
        <v>24</v>
      </c>
      <c r="H236">
        <v>11</v>
      </c>
      <c r="I236">
        <v>0</v>
      </c>
      <c r="J236">
        <v>13</v>
      </c>
      <c r="K236">
        <v>1</v>
      </c>
      <c r="L236">
        <v>24</v>
      </c>
      <c r="M236">
        <v>413</v>
      </c>
      <c r="N236">
        <v>474</v>
      </c>
      <c r="S236" t="s">
        <v>1766</v>
      </c>
      <c r="T236" t="s">
        <v>1675</v>
      </c>
      <c r="U236" t="s">
        <v>1675</v>
      </c>
      <c r="V236" t="s">
        <v>1723</v>
      </c>
    </row>
    <row r="237" spans="1:22" x14ac:dyDescent="0.25">
      <c r="A237" t="s">
        <v>1746</v>
      </c>
      <c r="B237" t="str">
        <f t="shared" si="3"/>
        <v>2019Newcastle Knights</v>
      </c>
      <c r="C237" t="s">
        <v>1796</v>
      </c>
      <c r="D237">
        <v>2019</v>
      </c>
      <c r="E237">
        <v>11</v>
      </c>
      <c r="F237" t="s">
        <v>1776</v>
      </c>
      <c r="G237">
        <v>24</v>
      </c>
      <c r="H237">
        <v>10</v>
      </c>
      <c r="I237">
        <v>0</v>
      </c>
      <c r="J237">
        <v>14</v>
      </c>
      <c r="K237">
        <v>1</v>
      </c>
      <c r="L237">
        <v>22</v>
      </c>
      <c r="M237">
        <v>485</v>
      </c>
      <c r="N237">
        <v>522</v>
      </c>
      <c r="S237" t="s">
        <v>1776</v>
      </c>
      <c r="T237" t="s">
        <v>1754</v>
      </c>
      <c r="U237" t="s">
        <v>1754</v>
      </c>
      <c r="V237" t="s">
        <v>1723</v>
      </c>
    </row>
    <row r="238" spans="1:22" x14ac:dyDescent="0.25">
      <c r="A238" t="s">
        <v>1746</v>
      </c>
      <c r="B238" t="str">
        <f t="shared" si="3"/>
        <v>2019Canterbury-Bankstown</v>
      </c>
      <c r="C238" t="s">
        <v>1796</v>
      </c>
      <c r="D238">
        <v>2019</v>
      </c>
      <c r="E238">
        <v>12</v>
      </c>
      <c r="F238" t="s">
        <v>1764</v>
      </c>
      <c r="G238">
        <v>24</v>
      </c>
      <c r="H238">
        <v>10</v>
      </c>
      <c r="I238">
        <v>0</v>
      </c>
      <c r="J238">
        <v>14</v>
      </c>
      <c r="K238">
        <v>1</v>
      </c>
      <c r="L238">
        <v>22</v>
      </c>
      <c r="M238">
        <v>326</v>
      </c>
      <c r="N238">
        <v>477</v>
      </c>
      <c r="S238" t="s">
        <v>1764</v>
      </c>
      <c r="T238" t="s">
        <v>1675</v>
      </c>
      <c r="U238" t="s">
        <v>1675</v>
      </c>
      <c r="V238" t="s">
        <v>1723</v>
      </c>
    </row>
    <row r="239" spans="1:22" x14ac:dyDescent="0.25">
      <c r="A239" t="s">
        <v>1746</v>
      </c>
      <c r="B239" t="str">
        <f t="shared" si="3"/>
        <v>2019New Zealand Warriors</v>
      </c>
      <c r="C239" t="s">
        <v>1796</v>
      </c>
      <c r="D239">
        <v>2019</v>
      </c>
      <c r="E239">
        <v>13</v>
      </c>
      <c r="F239" t="s">
        <v>1785</v>
      </c>
      <c r="G239">
        <v>24</v>
      </c>
      <c r="H239">
        <v>9</v>
      </c>
      <c r="I239">
        <v>1</v>
      </c>
      <c r="J239">
        <v>14</v>
      </c>
      <c r="K239">
        <v>1</v>
      </c>
      <c r="L239">
        <v>21</v>
      </c>
      <c r="M239">
        <v>433</v>
      </c>
      <c r="N239">
        <v>574</v>
      </c>
      <c r="S239" t="s">
        <v>1785</v>
      </c>
      <c r="T239" t="s">
        <v>1786</v>
      </c>
      <c r="U239" t="s">
        <v>1786</v>
      </c>
      <c r="V239" t="s">
        <v>1787</v>
      </c>
    </row>
    <row r="240" spans="1:22" x14ac:dyDescent="0.25">
      <c r="A240" t="s">
        <v>1746</v>
      </c>
      <c r="B240" t="str">
        <f t="shared" si="3"/>
        <v>2019North Queensland</v>
      </c>
      <c r="C240" t="s">
        <v>1796</v>
      </c>
      <c r="D240">
        <v>2019</v>
      </c>
      <c r="E240">
        <v>14</v>
      </c>
      <c r="F240" t="s">
        <v>1791</v>
      </c>
      <c r="G240">
        <v>24</v>
      </c>
      <c r="H240">
        <v>9</v>
      </c>
      <c r="I240">
        <v>0</v>
      </c>
      <c r="J240">
        <v>15</v>
      </c>
      <c r="K240">
        <v>1</v>
      </c>
      <c r="L240">
        <v>20</v>
      </c>
      <c r="M240">
        <v>378</v>
      </c>
      <c r="N240">
        <v>500</v>
      </c>
      <c r="S240" t="s">
        <v>1791</v>
      </c>
      <c r="T240" t="s">
        <v>1792</v>
      </c>
      <c r="U240" t="s">
        <v>1792</v>
      </c>
      <c r="V240" t="s">
        <v>1716</v>
      </c>
    </row>
    <row r="241" spans="1:22" x14ac:dyDescent="0.25">
      <c r="A241" t="s">
        <v>1746</v>
      </c>
      <c r="B241" t="str">
        <f t="shared" si="3"/>
        <v>2019St George Illawarra</v>
      </c>
      <c r="C241" t="s">
        <v>1796</v>
      </c>
      <c r="D241">
        <v>2019</v>
      </c>
      <c r="E241">
        <v>15</v>
      </c>
      <c r="F241" t="s">
        <v>1798</v>
      </c>
      <c r="G241">
        <v>24</v>
      </c>
      <c r="H241">
        <v>8</v>
      </c>
      <c r="I241">
        <v>0</v>
      </c>
      <c r="J241">
        <v>16</v>
      </c>
      <c r="K241">
        <v>1</v>
      </c>
      <c r="L241">
        <v>18</v>
      </c>
      <c r="M241">
        <v>427</v>
      </c>
      <c r="N241">
        <v>575</v>
      </c>
      <c r="S241" t="s">
        <v>1798</v>
      </c>
      <c r="T241" t="s">
        <v>1770</v>
      </c>
      <c r="U241" t="s">
        <v>1770</v>
      </c>
      <c r="V241" t="s">
        <v>1723</v>
      </c>
    </row>
    <row r="242" spans="1:22" x14ac:dyDescent="0.25">
      <c r="A242" t="s">
        <v>1746</v>
      </c>
      <c r="B242" t="str">
        <f t="shared" si="3"/>
        <v>2019Gold Coast Titans</v>
      </c>
      <c r="C242" t="s">
        <v>1796</v>
      </c>
      <c r="D242">
        <v>2019</v>
      </c>
      <c r="E242">
        <v>16</v>
      </c>
      <c r="F242" t="s">
        <v>1803</v>
      </c>
      <c r="G242">
        <v>24</v>
      </c>
      <c r="H242">
        <v>4</v>
      </c>
      <c r="I242">
        <v>0</v>
      </c>
      <c r="J242">
        <v>20</v>
      </c>
      <c r="K242">
        <v>1</v>
      </c>
      <c r="L242">
        <v>10</v>
      </c>
      <c r="M242">
        <v>370</v>
      </c>
      <c r="N242">
        <v>651</v>
      </c>
      <c r="S242" t="s">
        <v>1803</v>
      </c>
      <c r="T242" t="s">
        <v>1684</v>
      </c>
      <c r="U242" t="s">
        <v>1684</v>
      </c>
      <c r="V242" t="s">
        <v>1716</v>
      </c>
    </row>
    <row r="243" spans="1:22" x14ac:dyDescent="0.25">
      <c r="A243" t="s">
        <v>1745</v>
      </c>
      <c r="B243" t="str">
        <f t="shared" si="3"/>
        <v>2018Richmond</v>
      </c>
      <c r="C243" t="s">
        <v>1728</v>
      </c>
      <c r="D243">
        <v>2018</v>
      </c>
      <c r="E243">
        <v>1</v>
      </c>
      <c r="F243" t="s">
        <v>1678</v>
      </c>
      <c r="G243">
        <v>22</v>
      </c>
      <c r="H243">
        <v>18</v>
      </c>
      <c r="I243">
        <v>0</v>
      </c>
      <c r="J243">
        <v>4</v>
      </c>
      <c r="L243">
        <v>72</v>
      </c>
      <c r="M243">
        <v>2143</v>
      </c>
      <c r="N243">
        <v>1574</v>
      </c>
      <c r="O243" t="s">
        <v>30</v>
      </c>
      <c r="P243" t="s">
        <v>30</v>
      </c>
      <c r="S243" t="s">
        <v>1678</v>
      </c>
      <c r="T243" t="s">
        <v>1726</v>
      </c>
      <c r="U243" t="s">
        <v>1681</v>
      </c>
      <c r="V243" t="s">
        <v>1718</v>
      </c>
    </row>
    <row r="244" spans="1:22" x14ac:dyDescent="0.25">
      <c r="A244" t="s">
        <v>1745</v>
      </c>
      <c r="B244" t="str">
        <f t="shared" si="3"/>
        <v>2018West Coast</v>
      </c>
      <c r="C244" t="s">
        <v>1728</v>
      </c>
      <c r="D244">
        <v>2018</v>
      </c>
      <c r="E244">
        <v>2</v>
      </c>
      <c r="F244" t="s">
        <v>1674</v>
      </c>
      <c r="G244">
        <v>22</v>
      </c>
      <c r="H244">
        <v>16</v>
      </c>
      <c r="I244">
        <v>0</v>
      </c>
      <c r="J244">
        <v>6</v>
      </c>
      <c r="L244">
        <v>64</v>
      </c>
      <c r="M244">
        <v>2012</v>
      </c>
      <c r="N244">
        <v>1657</v>
      </c>
      <c r="P244" t="s">
        <v>30</v>
      </c>
      <c r="Q244" t="s">
        <v>30</v>
      </c>
      <c r="R244" t="s">
        <v>30</v>
      </c>
      <c r="S244" t="s">
        <v>1674</v>
      </c>
      <c r="T244" t="s">
        <v>1720</v>
      </c>
      <c r="U244" t="s">
        <v>1720</v>
      </c>
      <c r="V244" t="s">
        <v>1721</v>
      </c>
    </row>
    <row r="245" spans="1:22" x14ac:dyDescent="0.25">
      <c r="A245" t="s">
        <v>1745</v>
      </c>
      <c r="B245" t="str">
        <f t="shared" si="3"/>
        <v>2018Collingwood</v>
      </c>
      <c r="C245" t="s">
        <v>1728</v>
      </c>
      <c r="D245">
        <v>2018</v>
      </c>
      <c r="E245">
        <v>3</v>
      </c>
      <c r="F245" t="s">
        <v>1688</v>
      </c>
      <c r="G245">
        <v>22</v>
      </c>
      <c r="H245">
        <v>15</v>
      </c>
      <c r="I245">
        <v>0</v>
      </c>
      <c r="J245">
        <v>7</v>
      </c>
      <c r="L245">
        <v>60</v>
      </c>
      <c r="M245">
        <v>2046</v>
      </c>
      <c r="N245">
        <v>1699</v>
      </c>
      <c r="P245" t="s">
        <v>30</v>
      </c>
      <c r="Q245" t="s">
        <v>30</v>
      </c>
      <c r="S245" t="s">
        <v>1688</v>
      </c>
      <c r="T245" t="s">
        <v>1681</v>
      </c>
      <c r="U245" t="s">
        <v>1681</v>
      </c>
      <c r="V245" t="s">
        <v>1718</v>
      </c>
    </row>
    <row r="246" spans="1:22" x14ac:dyDescent="0.25">
      <c r="A246" t="s">
        <v>1745</v>
      </c>
      <c r="B246" t="str">
        <f t="shared" si="3"/>
        <v>2018Hawthorn</v>
      </c>
      <c r="C246" t="s">
        <v>1728</v>
      </c>
      <c r="D246">
        <v>2018</v>
      </c>
      <c r="E246">
        <v>4</v>
      </c>
      <c r="F246" t="s">
        <v>1682</v>
      </c>
      <c r="G246">
        <v>22</v>
      </c>
      <c r="H246">
        <v>15</v>
      </c>
      <c r="I246">
        <v>0</v>
      </c>
      <c r="J246">
        <v>7</v>
      </c>
      <c r="L246">
        <v>60</v>
      </c>
      <c r="M246">
        <v>1972</v>
      </c>
      <c r="N246">
        <v>1642</v>
      </c>
      <c r="P246" t="s">
        <v>30</v>
      </c>
      <c r="S246" t="s">
        <v>1682</v>
      </c>
      <c r="T246" t="s">
        <v>1724</v>
      </c>
      <c r="U246" t="s">
        <v>1681</v>
      </c>
      <c r="V246" t="s">
        <v>1718</v>
      </c>
    </row>
    <row r="247" spans="1:22" x14ac:dyDescent="0.25">
      <c r="A247" t="s">
        <v>1745</v>
      </c>
      <c r="B247" t="str">
        <f t="shared" si="3"/>
        <v>2018Melbourne</v>
      </c>
      <c r="C247" t="s">
        <v>1728</v>
      </c>
      <c r="D247">
        <v>2018</v>
      </c>
      <c r="E247">
        <v>5</v>
      </c>
      <c r="F247" t="s">
        <v>1681</v>
      </c>
      <c r="G247">
        <v>22</v>
      </c>
      <c r="H247">
        <v>14</v>
      </c>
      <c r="I247">
        <v>0</v>
      </c>
      <c r="J247">
        <v>8</v>
      </c>
      <c r="L247">
        <v>56</v>
      </c>
      <c r="M247">
        <v>2299</v>
      </c>
      <c r="N247">
        <v>1749</v>
      </c>
      <c r="P247" t="s">
        <v>30</v>
      </c>
      <c r="S247" t="s">
        <v>1681</v>
      </c>
      <c r="T247" t="s">
        <v>1681</v>
      </c>
      <c r="U247" t="s">
        <v>1681</v>
      </c>
      <c r="V247" t="s">
        <v>1718</v>
      </c>
    </row>
    <row r="248" spans="1:22" x14ac:dyDescent="0.25">
      <c r="A248" t="s">
        <v>1745</v>
      </c>
      <c r="B248" t="str">
        <f t="shared" si="3"/>
        <v>2018Sydney Swans</v>
      </c>
      <c r="C248" t="s">
        <v>1728</v>
      </c>
      <c r="D248">
        <v>2018</v>
      </c>
      <c r="E248">
        <v>6</v>
      </c>
      <c r="F248" t="s">
        <v>1676</v>
      </c>
      <c r="G248">
        <v>22</v>
      </c>
      <c r="H248">
        <v>14</v>
      </c>
      <c r="I248">
        <v>0</v>
      </c>
      <c r="J248">
        <v>8</v>
      </c>
      <c r="L248">
        <v>56</v>
      </c>
      <c r="M248">
        <v>1822</v>
      </c>
      <c r="N248">
        <v>1664</v>
      </c>
      <c r="P248" t="s">
        <v>30</v>
      </c>
      <c r="S248" t="s">
        <v>1676</v>
      </c>
      <c r="T248" t="s">
        <v>1675</v>
      </c>
      <c r="U248" t="s">
        <v>1675</v>
      </c>
      <c r="V248" t="s">
        <v>1723</v>
      </c>
    </row>
    <row r="249" spans="1:22" x14ac:dyDescent="0.25">
      <c r="A249" t="s">
        <v>1745</v>
      </c>
      <c r="B249" t="str">
        <f t="shared" si="3"/>
        <v>2018Greater Western Sydney</v>
      </c>
      <c r="C249" t="s">
        <v>1728</v>
      </c>
      <c r="D249">
        <v>2018</v>
      </c>
      <c r="E249">
        <v>7</v>
      </c>
      <c r="F249" t="s">
        <v>1683</v>
      </c>
      <c r="G249">
        <v>22</v>
      </c>
      <c r="H249">
        <v>13</v>
      </c>
      <c r="I249">
        <v>1</v>
      </c>
      <c r="J249">
        <v>8</v>
      </c>
      <c r="L249">
        <v>54</v>
      </c>
      <c r="M249">
        <v>1898</v>
      </c>
      <c r="N249">
        <v>1661</v>
      </c>
      <c r="P249" t="s">
        <v>30</v>
      </c>
      <c r="S249" t="s">
        <v>1683</v>
      </c>
      <c r="T249" t="s">
        <v>1722</v>
      </c>
      <c r="U249" t="s">
        <v>1675</v>
      </c>
      <c r="V249" t="s">
        <v>1723</v>
      </c>
    </row>
    <row r="250" spans="1:22" x14ac:dyDescent="0.25">
      <c r="A250" t="s">
        <v>1745</v>
      </c>
      <c r="B250" t="str">
        <f t="shared" si="3"/>
        <v>2018Geelong</v>
      </c>
      <c r="C250" t="s">
        <v>1728</v>
      </c>
      <c r="D250">
        <v>2018</v>
      </c>
      <c r="E250">
        <v>8</v>
      </c>
      <c r="F250" t="s">
        <v>1685</v>
      </c>
      <c r="G250">
        <v>22</v>
      </c>
      <c r="H250">
        <v>13</v>
      </c>
      <c r="I250">
        <v>0</v>
      </c>
      <c r="J250">
        <v>9</v>
      </c>
      <c r="L250">
        <v>52</v>
      </c>
      <c r="M250">
        <v>2045</v>
      </c>
      <c r="N250">
        <v>1554</v>
      </c>
      <c r="P250" t="s">
        <v>30</v>
      </c>
      <c r="S250" t="s">
        <v>1685</v>
      </c>
      <c r="T250" t="s">
        <v>1685</v>
      </c>
      <c r="U250" t="s">
        <v>1685</v>
      </c>
      <c r="V250" t="s">
        <v>1718</v>
      </c>
    </row>
    <row r="251" spans="1:22" x14ac:dyDescent="0.25">
      <c r="A251" t="s">
        <v>1745</v>
      </c>
      <c r="B251" t="str">
        <f t="shared" si="3"/>
        <v>2018North Melbourne</v>
      </c>
      <c r="C251" t="s">
        <v>1728</v>
      </c>
      <c r="D251">
        <v>2018</v>
      </c>
      <c r="E251">
        <v>9</v>
      </c>
      <c r="F251" t="s">
        <v>1680</v>
      </c>
      <c r="G251">
        <v>22</v>
      </c>
      <c r="H251">
        <v>12</v>
      </c>
      <c r="I251">
        <v>0</v>
      </c>
      <c r="J251">
        <v>10</v>
      </c>
      <c r="L251">
        <v>48</v>
      </c>
      <c r="M251">
        <v>1950</v>
      </c>
      <c r="N251">
        <v>1790</v>
      </c>
      <c r="S251" t="s">
        <v>1680</v>
      </c>
      <c r="T251" t="s">
        <v>1680</v>
      </c>
      <c r="U251" t="s">
        <v>1681</v>
      </c>
      <c r="V251" t="s">
        <v>1718</v>
      </c>
    </row>
    <row r="252" spans="1:22" x14ac:dyDescent="0.25">
      <c r="A252" t="s">
        <v>1745</v>
      </c>
      <c r="B252" t="str">
        <f t="shared" si="3"/>
        <v>2018Port Adelaide</v>
      </c>
      <c r="C252" t="s">
        <v>1728</v>
      </c>
      <c r="D252">
        <v>2018</v>
      </c>
      <c r="E252">
        <v>10</v>
      </c>
      <c r="F252" t="s">
        <v>1679</v>
      </c>
      <c r="G252">
        <v>22</v>
      </c>
      <c r="H252">
        <v>12</v>
      </c>
      <c r="I252">
        <v>0</v>
      </c>
      <c r="J252">
        <v>10</v>
      </c>
      <c r="L252">
        <v>48</v>
      </c>
      <c r="M252">
        <v>1780</v>
      </c>
      <c r="N252">
        <v>1654</v>
      </c>
      <c r="S252" t="s">
        <v>1679</v>
      </c>
      <c r="T252" t="s">
        <v>1725</v>
      </c>
      <c r="U252" t="s">
        <v>1691</v>
      </c>
      <c r="V252" t="s">
        <v>1714</v>
      </c>
    </row>
    <row r="253" spans="1:22" x14ac:dyDescent="0.25">
      <c r="A253" t="s">
        <v>1745</v>
      </c>
      <c r="B253" t="str">
        <f t="shared" si="3"/>
        <v>2018Essendon</v>
      </c>
      <c r="C253" t="s">
        <v>1728</v>
      </c>
      <c r="D253">
        <v>2018</v>
      </c>
      <c r="E253">
        <v>11</v>
      </c>
      <c r="F253" t="s">
        <v>1687</v>
      </c>
      <c r="G253">
        <v>22</v>
      </c>
      <c r="H253">
        <v>12</v>
      </c>
      <c r="I253">
        <v>0</v>
      </c>
      <c r="J253">
        <v>10</v>
      </c>
      <c r="L253">
        <v>48</v>
      </c>
      <c r="M253">
        <v>1932</v>
      </c>
      <c r="N253">
        <v>1838</v>
      </c>
      <c r="S253" t="s">
        <v>1687</v>
      </c>
      <c r="T253" t="s">
        <v>1681</v>
      </c>
      <c r="U253" t="s">
        <v>1681</v>
      </c>
      <c r="V253" t="s">
        <v>1718</v>
      </c>
    </row>
    <row r="254" spans="1:22" x14ac:dyDescent="0.25">
      <c r="A254" t="s">
        <v>1745</v>
      </c>
      <c r="B254" t="str">
        <f t="shared" si="3"/>
        <v>2018Adelaide</v>
      </c>
      <c r="C254" t="s">
        <v>1728</v>
      </c>
      <c r="D254">
        <v>2018</v>
      </c>
      <c r="E254">
        <v>12</v>
      </c>
      <c r="F254" t="s">
        <v>1691</v>
      </c>
      <c r="G254">
        <v>22</v>
      </c>
      <c r="H254">
        <v>12</v>
      </c>
      <c r="I254">
        <v>0</v>
      </c>
      <c r="J254">
        <v>10</v>
      </c>
      <c r="L254">
        <v>48</v>
      </c>
      <c r="M254">
        <v>1941</v>
      </c>
      <c r="N254">
        <v>1865</v>
      </c>
      <c r="S254" t="s">
        <v>1691</v>
      </c>
      <c r="T254" t="s">
        <v>1691</v>
      </c>
      <c r="U254" t="s">
        <v>1691</v>
      </c>
      <c r="V254" t="s">
        <v>1714</v>
      </c>
    </row>
    <row r="255" spans="1:22" x14ac:dyDescent="0.25">
      <c r="A255" t="s">
        <v>1745</v>
      </c>
      <c r="B255" t="str">
        <f t="shared" si="3"/>
        <v>2018Western Bulldogs</v>
      </c>
      <c r="C255" t="s">
        <v>1728</v>
      </c>
      <c r="D255">
        <v>2018</v>
      </c>
      <c r="E255">
        <v>13</v>
      </c>
      <c r="F255" t="s">
        <v>1673</v>
      </c>
      <c r="G255">
        <v>22</v>
      </c>
      <c r="H255">
        <v>8</v>
      </c>
      <c r="I255">
        <v>0</v>
      </c>
      <c r="J255">
        <v>14</v>
      </c>
      <c r="L255">
        <v>32</v>
      </c>
      <c r="M255">
        <v>1575</v>
      </c>
      <c r="N255">
        <v>2037</v>
      </c>
      <c r="S255" t="s">
        <v>1673</v>
      </c>
      <c r="T255" t="s">
        <v>1681</v>
      </c>
      <c r="U255" t="s">
        <v>1681</v>
      </c>
      <c r="V255" t="s">
        <v>1718</v>
      </c>
    </row>
    <row r="256" spans="1:22" x14ac:dyDescent="0.25">
      <c r="A256" t="s">
        <v>1745</v>
      </c>
      <c r="B256" t="str">
        <f t="shared" si="3"/>
        <v>2018Fremantle</v>
      </c>
      <c r="C256" t="s">
        <v>1728</v>
      </c>
      <c r="D256">
        <v>2018</v>
      </c>
      <c r="E256">
        <v>14</v>
      </c>
      <c r="F256" t="s">
        <v>1686</v>
      </c>
      <c r="G256">
        <v>22</v>
      </c>
      <c r="H256">
        <v>8</v>
      </c>
      <c r="I256">
        <v>0</v>
      </c>
      <c r="J256">
        <v>14</v>
      </c>
      <c r="L256">
        <v>32</v>
      </c>
      <c r="M256">
        <v>1556</v>
      </c>
      <c r="N256">
        <v>2041</v>
      </c>
      <c r="S256" t="s">
        <v>1686</v>
      </c>
      <c r="T256" t="s">
        <v>1719</v>
      </c>
      <c r="U256" t="s">
        <v>1720</v>
      </c>
      <c r="V256" t="s">
        <v>1721</v>
      </c>
    </row>
    <row r="257" spans="1:22" x14ac:dyDescent="0.25">
      <c r="A257" t="s">
        <v>1745</v>
      </c>
      <c r="B257" t="str">
        <f t="shared" si="3"/>
        <v>2018Brisbane Lions</v>
      </c>
      <c r="C257" t="s">
        <v>1728</v>
      </c>
      <c r="D257">
        <v>2018</v>
      </c>
      <c r="E257">
        <v>15</v>
      </c>
      <c r="F257" t="s">
        <v>1690</v>
      </c>
      <c r="G257">
        <v>22</v>
      </c>
      <c r="H257">
        <v>5</v>
      </c>
      <c r="I257">
        <v>0</v>
      </c>
      <c r="J257">
        <v>17</v>
      </c>
      <c r="L257">
        <v>20</v>
      </c>
      <c r="M257">
        <v>1825</v>
      </c>
      <c r="N257">
        <v>2049</v>
      </c>
      <c r="S257" t="s">
        <v>1690</v>
      </c>
      <c r="T257" t="s">
        <v>1715</v>
      </c>
      <c r="U257" t="s">
        <v>1715</v>
      </c>
      <c r="V257" t="s">
        <v>1716</v>
      </c>
    </row>
    <row r="258" spans="1:22" x14ac:dyDescent="0.25">
      <c r="A258" t="s">
        <v>1745</v>
      </c>
      <c r="B258" t="str">
        <f t="shared" ref="B258:B321" si="4">D258&amp;F258</f>
        <v>2018St Kilda</v>
      </c>
      <c r="C258" t="s">
        <v>1728</v>
      </c>
      <c r="D258">
        <v>2018</v>
      </c>
      <c r="E258">
        <v>16</v>
      </c>
      <c r="F258" t="s">
        <v>1677</v>
      </c>
      <c r="G258">
        <v>22</v>
      </c>
      <c r="H258">
        <v>4</v>
      </c>
      <c r="I258">
        <v>1</v>
      </c>
      <c r="J258">
        <v>17</v>
      </c>
      <c r="L258">
        <v>18</v>
      </c>
      <c r="M258">
        <v>1606</v>
      </c>
      <c r="N258">
        <v>2125</v>
      </c>
      <c r="S258" t="s">
        <v>1677</v>
      </c>
      <c r="T258" t="s">
        <v>1681</v>
      </c>
      <c r="U258" t="s">
        <v>1681</v>
      </c>
      <c r="V258" t="s">
        <v>1718</v>
      </c>
    </row>
    <row r="259" spans="1:22" x14ac:dyDescent="0.25">
      <c r="A259" t="s">
        <v>1745</v>
      </c>
      <c r="B259" t="str">
        <f t="shared" si="4"/>
        <v>2018Gold Coast</v>
      </c>
      <c r="C259" t="s">
        <v>1728</v>
      </c>
      <c r="D259">
        <v>2018</v>
      </c>
      <c r="E259">
        <v>17</v>
      </c>
      <c r="F259" t="s">
        <v>1684</v>
      </c>
      <c r="G259">
        <v>22</v>
      </c>
      <c r="H259">
        <v>4</v>
      </c>
      <c r="I259">
        <v>0</v>
      </c>
      <c r="J259">
        <v>18</v>
      </c>
      <c r="L259">
        <v>16</v>
      </c>
      <c r="M259">
        <v>1308</v>
      </c>
      <c r="N259">
        <v>2182</v>
      </c>
      <c r="S259" t="s">
        <v>1684</v>
      </c>
      <c r="T259" t="s">
        <v>1684</v>
      </c>
      <c r="U259" t="s">
        <v>1684</v>
      </c>
      <c r="V259" t="s">
        <v>1716</v>
      </c>
    </row>
    <row r="260" spans="1:22" x14ac:dyDescent="0.25">
      <c r="A260" t="s">
        <v>1745</v>
      </c>
      <c r="B260" t="str">
        <f t="shared" si="4"/>
        <v>2018Carlton</v>
      </c>
      <c r="C260" t="s">
        <v>1728</v>
      </c>
      <c r="D260">
        <v>2018</v>
      </c>
      <c r="E260">
        <v>18</v>
      </c>
      <c r="F260" t="s">
        <v>1689</v>
      </c>
      <c r="G260">
        <v>22</v>
      </c>
      <c r="H260">
        <v>2</v>
      </c>
      <c r="I260">
        <v>0</v>
      </c>
      <c r="J260">
        <v>20</v>
      </c>
      <c r="L260">
        <v>8</v>
      </c>
      <c r="M260">
        <v>1353</v>
      </c>
      <c r="N260">
        <v>2282</v>
      </c>
      <c r="S260" t="s">
        <v>1689</v>
      </c>
      <c r="T260" t="s">
        <v>1717</v>
      </c>
      <c r="U260" t="s">
        <v>1681</v>
      </c>
      <c r="V260" t="s">
        <v>1718</v>
      </c>
    </row>
    <row r="261" spans="1:22" x14ac:dyDescent="0.25">
      <c r="A261" t="s">
        <v>1746</v>
      </c>
      <c r="B261" t="str">
        <f t="shared" si="4"/>
        <v>2018Sydney Roosters</v>
      </c>
      <c r="C261" t="s">
        <v>1796</v>
      </c>
      <c r="D261">
        <v>2018</v>
      </c>
      <c r="E261">
        <v>1</v>
      </c>
      <c r="F261" t="s">
        <v>1750</v>
      </c>
      <c r="G261">
        <v>24</v>
      </c>
      <c r="H261">
        <v>16</v>
      </c>
      <c r="I261">
        <v>0</v>
      </c>
      <c r="J261">
        <v>8</v>
      </c>
      <c r="K261">
        <v>1</v>
      </c>
      <c r="L261">
        <v>34</v>
      </c>
      <c r="M261">
        <v>542</v>
      </c>
      <c r="N261">
        <v>361</v>
      </c>
      <c r="O261" t="s">
        <v>30</v>
      </c>
      <c r="P261" t="s">
        <v>30</v>
      </c>
      <c r="Q261" t="s">
        <v>30</v>
      </c>
      <c r="R261" t="s">
        <v>30</v>
      </c>
      <c r="S261" t="s">
        <v>1750</v>
      </c>
      <c r="T261" t="s">
        <v>1675</v>
      </c>
      <c r="U261" t="s">
        <v>1675</v>
      </c>
      <c r="V261" t="s">
        <v>1723</v>
      </c>
    </row>
    <row r="262" spans="1:22" x14ac:dyDescent="0.25">
      <c r="A262" t="s">
        <v>1746</v>
      </c>
      <c r="B262" t="str">
        <f t="shared" si="4"/>
        <v>2018Melbourne Storm</v>
      </c>
      <c r="C262" t="s">
        <v>1796</v>
      </c>
      <c r="D262">
        <v>2018</v>
      </c>
      <c r="E262">
        <v>2</v>
      </c>
      <c r="F262" t="s">
        <v>1797</v>
      </c>
      <c r="G262">
        <v>24</v>
      </c>
      <c r="H262">
        <v>16</v>
      </c>
      <c r="I262">
        <v>0</v>
      </c>
      <c r="J262">
        <v>8</v>
      </c>
      <c r="K262">
        <v>1</v>
      </c>
      <c r="L262">
        <v>34</v>
      </c>
      <c r="M262">
        <v>536</v>
      </c>
      <c r="N262">
        <v>363</v>
      </c>
      <c r="P262" t="s">
        <v>30</v>
      </c>
      <c r="Q262" t="s">
        <v>30</v>
      </c>
      <c r="S262" t="s">
        <v>1797</v>
      </c>
      <c r="T262" t="s">
        <v>1681</v>
      </c>
      <c r="U262" t="s">
        <v>1681</v>
      </c>
      <c r="V262" t="s">
        <v>1718</v>
      </c>
    </row>
    <row r="263" spans="1:22" x14ac:dyDescent="0.25">
      <c r="A263" t="s">
        <v>1746</v>
      </c>
      <c r="B263" t="str">
        <f t="shared" si="4"/>
        <v>2018South Sydney</v>
      </c>
      <c r="C263" t="s">
        <v>1796</v>
      </c>
      <c r="D263">
        <v>2018</v>
      </c>
      <c r="E263">
        <v>3</v>
      </c>
      <c r="F263" t="s">
        <v>1748</v>
      </c>
      <c r="G263">
        <v>24</v>
      </c>
      <c r="H263">
        <v>16</v>
      </c>
      <c r="I263">
        <v>0</v>
      </c>
      <c r="J263">
        <v>8</v>
      </c>
      <c r="K263">
        <v>1</v>
      </c>
      <c r="L263">
        <v>34</v>
      </c>
      <c r="M263">
        <v>582</v>
      </c>
      <c r="N263">
        <v>437</v>
      </c>
      <c r="P263" t="s">
        <v>30</v>
      </c>
      <c r="S263" t="s">
        <v>1748</v>
      </c>
      <c r="T263" t="s">
        <v>1675</v>
      </c>
      <c r="U263" t="s">
        <v>1675</v>
      </c>
      <c r="V263" t="s">
        <v>1723</v>
      </c>
    </row>
    <row r="264" spans="1:22" x14ac:dyDescent="0.25">
      <c r="A264" t="s">
        <v>1746</v>
      </c>
      <c r="B264" t="str">
        <f t="shared" si="4"/>
        <v>2018Cronulla-Sutherland</v>
      </c>
      <c r="C264" t="s">
        <v>1796</v>
      </c>
      <c r="D264">
        <v>2018</v>
      </c>
      <c r="E264">
        <v>4</v>
      </c>
      <c r="F264" t="s">
        <v>1767</v>
      </c>
      <c r="G264">
        <v>24</v>
      </c>
      <c r="H264">
        <v>16</v>
      </c>
      <c r="I264">
        <v>0</v>
      </c>
      <c r="J264">
        <v>8</v>
      </c>
      <c r="K264">
        <v>1</v>
      </c>
      <c r="L264">
        <v>34</v>
      </c>
      <c r="M264">
        <v>519</v>
      </c>
      <c r="N264">
        <v>423</v>
      </c>
      <c r="P264" t="s">
        <v>30</v>
      </c>
      <c r="S264" t="s">
        <v>1767</v>
      </c>
      <c r="T264" t="s">
        <v>1675</v>
      </c>
      <c r="U264" t="s">
        <v>1675</v>
      </c>
      <c r="V264" t="s">
        <v>1723</v>
      </c>
    </row>
    <row r="265" spans="1:22" x14ac:dyDescent="0.25">
      <c r="A265" t="s">
        <v>1746</v>
      </c>
      <c r="B265" t="str">
        <f t="shared" si="4"/>
        <v>2018Penrith</v>
      </c>
      <c r="C265" t="s">
        <v>1796</v>
      </c>
      <c r="D265">
        <v>2018</v>
      </c>
      <c r="E265">
        <v>5</v>
      </c>
      <c r="F265" t="s">
        <v>1766</v>
      </c>
      <c r="G265">
        <v>24</v>
      </c>
      <c r="H265">
        <v>15</v>
      </c>
      <c r="I265">
        <v>0</v>
      </c>
      <c r="J265">
        <v>9</v>
      </c>
      <c r="K265">
        <v>1</v>
      </c>
      <c r="L265">
        <v>32</v>
      </c>
      <c r="M265">
        <v>517</v>
      </c>
      <c r="N265">
        <v>461</v>
      </c>
      <c r="P265" t="s">
        <v>30</v>
      </c>
      <c r="S265" t="s">
        <v>1766</v>
      </c>
      <c r="T265" t="s">
        <v>1675</v>
      </c>
      <c r="U265" t="s">
        <v>1675</v>
      </c>
      <c r="V265" t="s">
        <v>1723</v>
      </c>
    </row>
    <row r="266" spans="1:22" x14ac:dyDescent="0.25">
      <c r="A266" t="s">
        <v>1746</v>
      </c>
      <c r="B266" t="str">
        <f t="shared" si="4"/>
        <v>2018Brisbane Broncos</v>
      </c>
      <c r="C266" t="s">
        <v>1796</v>
      </c>
      <c r="D266">
        <v>2018</v>
      </c>
      <c r="E266">
        <v>6</v>
      </c>
      <c r="F266" t="s">
        <v>1774</v>
      </c>
      <c r="G266">
        <v>24</v>
      </c>
      <c r="H266">
        <v>15</v>
      </c>
      <c r="I266">
        <v>0</v>
      </c>
      <c r="J266">
        <v>9</v>
      </c>
      <c r="K266">
        <v>1</v>
      </c>
      <c r="L266">
        <v>32</v>
      </c>
      <c r="M266">
        <v>556</v>
      </c>
      <c r="N266">
        <v>500</v>
      </c>
      <c r="P266" t="s">
        <v>30</v>
      </c>
      <c r="S266" t="s">
        <v>1774</v>
      </c>
      <c r="T266" t="s">
        <v>1715</v>
      </c>
      <c r="U266" t="s">
        <v>1715</v>
      </c>
      <c r="V266" t="s">
        <v>1716</v>
      </c>
    </row>
    <row r="267" spans="1:22" x14ac:dyDescent="0.25">
      <c r="A267" t="s">
        <v>1746</v>
      </c>
      <c r="B267" t="str">
        <f t="shared" si="4"/>
        <v>2018St George Illawarra</v>
      </c>
      <c r="C267" t="s">
        <v>1796</v>
      </c>
      <c r="D267">
        <v>2018</v>
      </c>
      <c r="E267">
        <v>7</v>
      </c>
      <c r="F267" t="s">
        <v>1798</v>
      </c>
      <c r="G267">
        <v>24</v>
      </c>
      <c r="H267">
        <v>15</v>
      </c>
      <c r="I267">
        <v>0</v>
      </c>
      <c r="J267">
        <v>9</v>
      </c>
      <c r="K267">
        <v>1</v>
      </c>
      <c r="L267">
        <v>32</v>
      </c>
      <c r="M267">
        <v>519</v>
      </c>
      <c r="N267">
        <v>472</v>
      </c>
      <c r="P267" t="s">
        <v>30</v>
      </c>
      <c r="S267" t="s">
        <v>1798</v>
      </c>
      <c r="T267" t="s">
        <v>1770</v>
      </c>
      <c r="U267" t="s">
        <v>1770</v>
      </c>
      <c r="V267" t="s">
        <v>1723</v>
      </c>
    </row>
    <row r="268" spans="1:22" x14ac:dyDescent="0.25">
      <c r="A268" t="s">
        <v>1746</v>
      </c>
      <c r="B268" t="str">
        <f t="shared" si="4"/>
        <v>2018New Zealand Warriors</v>
      </c>
      <c r="C268" t="s">
        <v>1796</v>
      </c>
      <c r="D268">
        <v>2018</v>
      </c>
      <c r="E268">
        <v>8</v>
      </c>
      <c r="F268" t="s">
        <v>1785</v>
      </c>
      <c r="G268">
        <v>24</v>
      </c>
      <c r="H268">
        <v>15</v>
      </c>
      <c r="I268">
        <v>0</v>
      </c>
      <c r="J268">
        <v>9</v>
      </c>
      <c r="K268">
        <v>1</v>
      </c>
      <c r="L268">
        <v>32</v>
      </c>
      <c r="M268">
        <v>472</v>
      </c>
      <c r="N268">
        <v>447</v>
      </c>
      <c r="P268" t="s">
        <v>30</v>
      </c>
      <c r="S268" t="s">
        <v>1785</v>
      </c>
      <c r="T268" t="s">
        <v>1786</v>
      </c>
      <c r="U268" t="s">
        <v>1786</v>
      </c>
      <c r="V268" t="s">
        <v>1787</v>
      </c>
    </row>
    <row r="269" spans="1:22" x14ac:dyDescent="0.25">
      <c r="A269" t="s">
        <v>1746</v>
      </c>
      <c r="B269" t="str">
        <f t="shared" si="4"/>
        <v>2018Wests Tigers</v>
      </c>
      <c r="C269" t="s">
        <v>1796</v>
      </c>
      <c r="D269">
        <v>2018</v>
      </c>
      <c r="E269">
        <v>9</v>
      </c>
      <c r="F269" t="s">
        <v>1800</v>
      </c>
      <c r="G269">
        <v>24</v>
      </c>
      <c r="H269">
        <v>12</v>
      </c>
      <c r="I269">
        <v>0</v>
      </c>
      <c r="J269">
        <v>12</v>
      </c>
      <c r="K269">
        <v>1</v>
      </c>
      <c r="L269">
        <v>26</v>
      </c>
      <c r="M269">
        <v>377</v>
      </c>
      <c r="N269">
        <v>460</v>
      </c>
      <c r="S269" t="s">
        <v>1800</v>
      </c>
      <c r="T269" t="s">
        <v>1675</v>
      </c>
      <c r="U269" t="s">
        <v>1675</v>
      </c>
      <c r="V269" t="s">
        <v>1723</v>
      </c>
    </row>
    <row r="270" spans="1:22" x14ac:dyDescent="0.25">
      <c r="A270" t="s">
        <v>1746</v>
      </c>
      <c r="B270" t="str">
        <f t="shared" si="4"/>
        <v>2018Canberra Raiders</v>
      </c>
      <c r="C270" t="s">
        <v>1796</v>
      </c>
      <c r="D270">
        <v>2018</v>
      </c>
      <c r="E270">
        <v>10</v>
      </c>
      <c r="F270" t="s">
        <v>1771</v>
      </c>
      <c r="G270">
        <v>24</v>
      </c>
      <c r="H270">
        <v>10</v>
      </c>
      <c r="I270">
        <v>0</v>
      </c>
      <c r="J270">
        <v>14</v>
      </c>
      <c r="K270">
        <v>1</v>
      </c>
      <c r="L270">
        <v>22</v>
      </c>
      <c r="M270">
        <v>563</v>
      </c>
      <c r="N270">
        <v>540</v>
      </c>
      <c r="S270" t="s">
        <v>1771</v>
      </c>
      <c r="T270" t="s">
        <v>1772</v>
      </c>
      <c r="U270" t="s">
        <v>1772</v>
      </c>
      <c r="V270" t="s">
        <v>1773</v>
      </c>
    </row>
    <row r="271" spans="1:22" x14ac:dyDescent="0.25">
      <c r="A271" t="s">
        <v>1746</v>
      </c>
      <c r="B271" t="str">
        <f t="shared" si="4"/>
        <v>2018Newcastle Knights</v>
      </c>
      <c r="C271" t="s">
        <v>1796</v>
      </c>
      <c r="D271">
        <v>2018</v>
      </c>
      <c r="E271">
        <v>11</v>
      </c>
      <c r="F271" t="s">
        <v>1776</v>
      </c>
      <c r="G271">
        <v>24</v>
      </c>
      <c r="H271">
        <v>9</v>
      </c>
      <c r="I271">
        <v>0</v>
      </c>
      <c r="J271">
        <v>15</v>
      </c>
      <c r="K271">
        <v>1</v>
      </c>
      <c r="L271">
        <v>20</v>
      </c>
      <c r="M271">
        <v>414</v>
      </c>
      <c r="N271">
        <v>607</v>
      </c>
      <c r="S271" t="s">
        <v>1776</v>
      </c>
      <c r="T271" t="s">
        <v>1754</v>
      </c>
      <c r="U271" t="s">
        <v>1754</v>
      </c>
      <c r="V271" t="s">
        <v>1723</v>
      </c>
    </row>
    <row r="272" spans="1:22" x14ac:dyDescent="0.25">
      <c r="A272" t="s">
        <v>1746</v>
      </c>
      <c r="B272" t="str">
        <f t="shared" si="4"/>
        <v>2018Canterbury-Bankstown</v>
      </c>
      <c r="C272" t="s">
        <v>1796</v>
      </c>
      <c r="D272">
        <v>2018</v>
      </c>
      <c r="E272">
        <v>12</v>
      </c>
      <c r="F272" t="s">
        <v>1764</v>
      </c>
      <c r="G272">
        <v>24</v>
      </c>
      <c r="H272">
        <v>8</v>
      </c>
      <c r="I272">
        <v>0</v>
      </c>
      <c r="J272">
        <v>16</v>
      </c>
      <c r="K272">
        <v>1</v>
      </c>
      <c r="L272">
        <v>18</v>
      </c>
      <c r="M272">
        <v>428</v>
      </c>
      <c r="N272">
        <v>474</v>
      </c>
      <c r="S272" t="s">
        <v>1764</v>
      </c>
      <c r="T272" t="s">
        <v>1675</v>
      </c>
      <c r="U272" t="s">
        <v>1675</v>
      </c>
      <c r="V272" t="s">
        <v>1723</v>
      </c>
    </row>
    <row r="273" spans="1:22" x14ac:dyDescent="0.25">
      <c r="A273" t="s">
        <v>1746</v>
      </c>
      <c r="B273" t="str">
        <f t="shared" si="4"/>
        <v>2018North Queensland</v>
      </c>
      <c r="C273" t="s">
        <v>1796</v>
      </c>
      <c r="D273">
        <v>2018</v>
      </c>
      <c r="E273">
        <v>13</v>
      </c>
      <c r="F273" t="s">
        <v>1791</v>
      </c>
      <c r="G273">
        <v>24</v>
      </c>
      <c r="H273">
        <v>8</v>
      </c>
      <c r="I273">
        <v>0</v>
      </c>
      <c r="J273">
        <v>16</v>
      </c>
      <c r="K273">
        <v>1</v>
      </c>
      <c r="L273">
        <v>18</v>
      </c>
      <c r="M273">
        <v>449</v>
      </c>
      <c r="N273">
        <v>521</v>
      </c>
      <c r="S273" t="s">
        <v>1791</v>
      </c>
      <c r="T273" t="s">
        <v>1792</v>
      </c>
      <c r="U273" t="s">
        <v>1792</v>
      </c>
      <c r="V273" t="s">
        <v>1716</v>
      </c>
    </row>
    <row r="274" spans="1:22" x14ac:dyDescent="0.25">
      <c r="A274" t="s">
        <v>1746</v>
      </c>
      <c r="B274" t="str">
        <f t="shared" si="4"/>
        <v>2018Gold Coast Titans</v>
      </c>
      <c r="C274" t="s">
        <v>1796</v>
      </c>
      <c r="D274">
        <v>2018</v>
      </c>
      <c r="E274">
        <v>14</v>
      </c>
      <c r="F274" t="s">
        <v>1803</v>
      </c>
      <c r="G274">
        <v>24</v>
      </c>
      <c r="H274">
        <v>8</v>
      </c>
      <c r="I274">
        <v>0</v>
      </c>
      <c r="J274">
        <v>16</v>
      </c>
      <c r="K274">
        <v>1</v>
      </c>
      <c r="L274">
        <v>18</v>
      </c>
      <c r="M274">
        <v>472</v>
      </c>
      <c r="N274">
        <v>582</v>
      </c>
      <c r="S274" t="s">
        <v>1803</v>
      </c>
      <c r="T274" t="s">
        <v>1684</v>
      </c>
      <c r="U274" t="s">
        <v>1684</v>
      </c>
      <c r="V274" t="s">
        <v>1716</v>
      </c>
    </row>
    <row r="275" spans="1:22" x14ac:dyDescent="0.25">
      <c r="A275" t="s">
        <v>1746</v>
      </c>
      <c r="B275" t="str">
        <f t="shared" si="4"/>
        <v>2018Manly Warringah</v>
      </c>
      <c r="C275" t="s">
        <v>1796</v>
      </c>
      <c r="D275">
        <v>2018</v>
      </c>
      <c r="E275">
        <v>15</v>
      </c>
      <c r="F275" t="s">
        <v>1765</v>
      </c>
      <c r="G275">
        <v>24</v>
      </c>
      <c r="H275">
        <v>7</v>
      </c>
      <c r="I275">
        <v>0</v>
      </c>
      <c r="J275">
        <v>17</v>
      </c>
      <c r="K275">
        <v>1</v>
      </c>
      <c r="L275">
        <v>16</v>
      </c>
      <c r="M275">
        <v>500</v>
      </c>
      <c r="N275">
        <v>622</v>
      </c>
      <c r="S275" t="s">
        <v>1765</v>
      </c>
      <c r="T275" t="s">
        <v>1675</v>
      </c>
      <c r="U275" t="s">
        <v>1675</v>
      </c>
      <c r="V275" t="s">
        <v>1723</v>
      </c>
    </row>
    <row r="276" spans="1:22" x14ac:dyDescent="0.25">
      <c r="A276" t="s">
        <v>1746</v>
      </c>
      <c r="B276" t="str">
        <f t="shared" si="4"/>
        <v>2018Parramatta</v>
      </c>
      <c r="C276" t="s">
        <v>1796</v>
      </c>
      <c r="D276">
        <v>2018</v>
      </c>
      <c r="E276">
        <v>16</v>
      </c>
      <c r="F276" t="s">
        <v>1722</v>
      </c>
      <c r="G276">
        <v>24</v>
      </c>
      <c r="H276">
        <v>6</v>
      </c>
      <c r="I276">
        <v>0</v>
      </c>
      <c r="J276">
        <v>18</v>
      </c>
      <c r="K276">
        <v>1</v>
      </c>
      <c r="L276">
        <v>14</v>
      </c>
      <c r="M276">
        <v>374</v>
      </c>
      <c r="N276">
        <v>550</v>
      </c>
      <c r="S276" t="s">
        <v>1722</v>
      </c>
      <c r="T276" t="s">
        <v>1675</v>
      </c>
      <c r="U276" t="s">
        <v>1675</v>
      </c>
      <c r="V276" t="s">
        <v>1723</v>
      </c>
    </row>
    <row r="277" spans="1:22" x14ac:dyDescent="0.25">
      <c r="A277" t="s">
        <v>1745</v>
      </c>
      <c r="B277" t="str">
        <f t="shared" si="4"/>
        <v>2017Adelaide</v>
      </c>
      <c r="C277" t="s">
        <v>1728</v>
      </c>
      <c r="D277">
        <v>2017</v>
      </c>
      <c r="E277">
        <v>1</v>
      </c>
      <c r="F277" t="s">
        <v>1691</v>
      </c>
      <c r="G277">
        <v>22</v>
      </c>
      <c r="H277">
        <v>15</v>
      </c>
      <c r="I277">
        <v>1</v>
      </c>
      <c r="J277">
        <v>6</v>
      </c>
      <c r="L277">
        <v>62</v>
      </c>
      <c r="M277">
        <v>2415</v>
      </c>
      <c r="N277">
        <v>1776</v>
      </c>
      <c r="O277" t="s">
        <v>30</v>
      </c>
      <c r="P277" t="s">
        <v>30</v>
      </c>
      <c r="Q277" t="s">
        <v>30</v>
      </c>
      <c r="S277" t="s">
        <v>1691</v>
      </c>
      <c r="T277" t="s">
        <v>1691</v>
      </c>
      <c r="U277" t="s">
        <v>1691</v>
      </c>
      <c r="V277" t="s">
        <v>1714</v>
      </c>
    </row>
    <row r="278" spans="1:22" x14ac:dyDescent="0.25">
      <c r="A278" t="s">
        <v>1745</v>
      </c>
      <c r="B278" t="str">
        <f t="shared" si="4"/>
        <v>2017Geelong</v>
      </c>
      <c r="C278" t="s">
        <v>1728</v>
      </c>
      <c r="D278">
        <v>2017</v>
      </c>
      <c r="E278">
        <v>2</v>
      </c>
      <c r="F278" t="s">
        <v>1685</v>
      </c>
      <c r="G278">
        <v>22</v>
      </c>
      <c r="H278">
        <v>15</v>
      </c>
      <c r="I278">
        <v>1</v>
      </c>
      <c r="J278">
        <v>6</v>
      </c>
      <c r="L278">
        <v>62</v>
      </c>
      <c r="M278">
        <v>2134</v>
      </c>
      <c r="N278">
        <v>1818</v>
      </c>
      <c r="P278" t="s">
        <v>30</v>
      </c>
      <c r="S278" t="s">
        <v>1685</v>
      </c>
      <c r="T278" t="s">
        <v>1685</v>
      </c>
      <c r="U278" t="s">
        <v>1685</v>
      </c>
      <c r="V278" t="s">
        <v>1718</v>
      </c>
    </row>
    <row r="279" spans="1:22" x14ac:dyDescent="0.25">
      <c r="A279" t="s">
        <v>1745</v>
      </c>
      <c r="B279" t="str">
        <f t="shared" si="4"/>
        <v>2017Richmond</v>
      </c>
      <c r="C279" t="s">
        <v>1728</v>
      </c>
      <c r="D279">
        <v>2017</v>
      </c>
      <c r="E279">
        <v>3</v>
      </c>
      <c r="F279" t="s">
        <v>1678</v>
      </c>
      <c r="G279">
        <v>22</v>
      </c>
      <c r="H279">
        <v>15</v>
      </c>
      <c r="I279">
        <v>0</v>
      </c>
      <c r="J279">
        <v>7</v>
      </c>
      <c r="L279">
        <v>60</v>
      </c>
      <c r="M279">
        <v>1992</v>
      </c>
      <c r="N279">
        <v>1684</v>
      </c>
      <c r="P279" t="s">
        <v>30</v>
      </c>
      <c r="Q279" t="s">
        <v>30</v>
      </c>
      <c r="R279" t="s">
        <v>30</v>
      </c>
      <c r="S279" t="s">
        <v>1678</v>
      </c>
      <c r="T279" t="s">
        <v>1726</v>
      </c>
      <c r="U279" t="s">
        <v>1681</v>
      </c>
      <c r="V279" t="s">
        <v>1718</v>
      </c>
    </row>
    <row r="280" spans="1:22" x14ac:dyDescent="0.25">
      <c r="A280" t="s">
        <v>1745</v>
      </c>
      <c r="B280" t="str">
        <f t="shared" si="4"/>
        <v>2017Greater Western Sydney</v>
      </c>
      <c r="C280" t="s">
        <v>1728</v>
      </c>
      <c r="D280">
        <v>2017</v>
      </c>
      <c r="E280">
        <v>4</v>
      </c>
      <c r="F280" t="s">
        <v>1683</v>
      </c>
      <c r="G280">
        <v>22</v>
      </c>
      <c r="H280">
        <v>14</v>
      </c>
      <c r="I280">
        <v>2</v>
      </c>
      <c r="J280">
        <v>6</v>
      </c>
      <c r="L280">
        <v>60</v>
      </c>
      <c r="M280">
        <v>2081</v>
      </c>
      <c r="N280">
        <v>1812</v>
      </c>
      <c r="P280" t="s">
        <v>30</v>
      </c>
      <c r="S280" t="s">
        <v>1683</v>
      </c>
      <c r="T280" t="s">
        <v>1722</v>
      </c>
      <c r="U280" t="s">
        <v>1675</v>
      </c>
      <c r="V280" t="s">
        <v>1723</v>
      </c>
    </row>
    <row r="281" spans="1:22" x14ac:dyDescent="0.25">
      <c r="A281" t="s">
        <v>1745</v>
      </c>
      <c r="B281" t="str">
        <f t="shared" si="4"/>
        <v>2017Port Adelaide</v>
      </c>
      <c r="C281" t="s">
        <v>1728</v>
      </c>
      <c r="D281">
        <v>2017</v>
      </c>
      <c r="E281">
        <v>5</v>
      </c>
      <c r="F281" t="s">
        <v>1679</v>
      </c>
      <c r="G281">
        <v>22</v>
      </c>
      <c r="H281">
        <v>14</v>
      </c>
      <c r="I281">
        <v>0</v>
      </c>
      <c r="J281">
        <v>8</v>
      </c>
      <c r="L281">
        <v>56</v>
      </c>
      <c r="M281">
        <v>2168</v>
      </c>
      <c r="N281">
        <v>1671</v>
      </c>
      <c r="P281" t="s">
        <v>30</v>
      </c>
      <c r="S281" t="s">
        <v>1679</v>
      </c>
      <c r="T281" t="s">
        <v>1725</v>
      </c>
      <c r="U281" t="s">
        <v>1691</v>
      </c>
      <c r="V281" t="s">
        <v>1714</v>
      </c>
    </row>
    <row r="282" spans="1:22" x14ac:dyDescent="0.25">
      <c r="A282" t="s">
        <v>1745</v>
      </c>
      <c r="B282" t="str">
        <f t="shared" si="4"/>
        <v>2017Sydney Swans</v>
      </c>
      <c r="C282" t="s">
        <v>1728</v>
      </c>
      <c r="D282">
        <v>2017</v>
      </c>
      <c r="E282">
        <v>6</v>
      </c>
      <c r="F282" t="s">
        <v>1676</v>
      </c>
      <c r="G282">
        <v>22</v>
      </c>
      <c r="H282">
        <v>14</v>
      </c>
      <c r="I282">
        <v>0</v>
      </c>
      <c r="J282">
        <v>8</v>
      </c>
      <c r="L282">
        <v>56</v>
      </c>
      <c r="M282">
        <v>2093</v>
      </c>
      <c r="N282">
        <v>1651</v>
      </c>
      <c r="P282" t="s">
        <v>30</v>
      </c>
      <c r="S282" t="s">
        <v>1676</v>
      </c>
      <c r="T282" t="s">
        <v>1675</v>
      </c>
      <c r="U282" t="s">
        <v>1675</v>
      </c>
      <c r="V282" t="s">
        <v>1723</v>
      </c>
    </row>
    <row r="283" spans="1:22" x14ac:dyDescent="0.25">
      <c r="A283" t="s">
        <v>1745</v>
      </c>
      <c r="B283" t="str">
        <f t="shared" si="4"/>
        <v>2017Essendon</v>
      </c>
      <c r="C283" t="s">
        <v>1728</v>
      </c>
      <c r="D283">
        <v>2017</v>
      </c>
      <c r="E283">
        <v>7</v>
      </c>
      <c r="F283" t="s">
        <v>1687</v>
      </c>
      <c r="G283">
        <v>22</v>
      </c>
      <c r="H283">
        <v>12</v>
      </c>
      <c r="I283">
        <v>0</v>
      </c>
      <c r="J283">
        <v>10</v>
      </c>
      <c r="L283">
        <v>48</v>
      </c>
      <c r="M283">
        <v>2135</v>
      </c>
      <c r="N283">
        <v>2004</v>
      </c>
      <c r="P283" t="s">
        <v>30</v>
      </c>
      <c r="S283" t="s">
        <v>1687</v>
      </c>
      <c r="T283" t="s">
        <v>1681</v>
      </c>
      <c r="U283" t="s">
        <v>1681</v>
      </c>
      <c r="V283" t="s">
        <v>1718</v>
      </c>
    </row>
    <row r="284" spans="1:22" x14ac:dyDescent="0.25">
      <c r="A284" t="s">
        <v>1745</v>
      </c>
      <c r="B284" t="str">
        <f t="shared" si="4"/>
        <v>2017West Coast</v>
      </c>
      <c r="C284" t="s">
        <v>1728</v>
      </c>
      <c r="D284">
        <v>2017</v>
      </c>
      <c r="E284">
        <v>8</v>
      </c>
      <c r="F284" t="s">
        <v>1674</v>
      </c>
      <c r="G284">
        <v>22</v>
      </c>
      <c r="H284">
        <v>12</v>
      </c>
      <c r="I284">
        <v>0</v>
      </c>
      <c r="J284">
        <v>10</v>
      </c>
      <c r="L284">
        <v>48</v>
      </c>
      <c r="M284">
        <v>1964</v>
      </c>
      <c r="N284">
        <v>1858</v>
      </c>
      <c r="P284" t="s">
        <v>30</v>
      </c>
      <c r="S284" t="s">
        <v>1674</v>
      </c>
      <c r="T284" t="s">
        <v>1720</v>
      </c>
      <c r="U284" t="s">
        <v>1720</v>
      </c>
      <c r="V284" t="s">
        <v>1721</v>
      </c>
    </row>
    <row r="285" spans="1:22" x14ac:dyDescent="0.25">
      <c r="A285" t="s">
        <v>1745</v>
      </c>
      <c r="B285" t="str">
        <f t="shared" si="4"/>
        <v>2017Melbourne</v>
      </c>
      <c r="C285" t="s">
        <v>1728</v>
      </c>
      <c r="D285">
        <v>2017</v>
      </c>
      <c r="E285">
        <v>9</v>
      </c>
      <c r="F285" t="s">
        <v>1681</v>
      </c>
      <c r="G285">
        <v>22</v>
      </c>
      <c r="H285">
        <v>12</v>
      </c>
      <c r="I285">
        <v>0</v>
      </c>
      <c r="J285">
        <v>10</v>
      </c>
      <c r="L285">
        <v>48</v>
      </c>
      <c r="M285">
        <v>2035</v>
      </c>
      <c r="N285">
        <v>1934</v>
      </c>
      <c r="S285" t="s">
        <v>1681</v>
      </c>
      <c r="T285" t="s">
        <v>1681</v>
      </c>
      <c r="U285" t="s">
        <v>1681</v>
      </c>
      <c r="V285" t="s">
        <v>1718</v>
      </c>
    </row>
    <row r="286" spans="1:22" x14ac:dyDescent="0.25">
      <c r="A286" t="s">
        <v>1745</v>
      </c>
      <c r="B286" t="str">
        <f t="shared" si="4"/>
        <v>2017Western Bulldogs</v>
      </c>
      <c r="C286" t="s">
        <v>1728</v>
      </c>
      <c r="D286">
        <v>2017</v>
      </c>
      <c r="E286">
        <v>10</v>
      </c>
      <c r="F286" t="s">
        <v>1673</v>
      </c>
      <c r="G286">
        <v>22</v>
      </c>
      <c r="H286">
        <v>11</v>
      </c>
      <c r="I286">
        <v>0</v>
      </c>
      <c r="J286">
        <v>11</v>
      </c>
      <c r="L286">
        <v>44</v>
      </c>
      <c r="M286">
        <v>1857</v>
      </c>
      <c r="N286">
        <v>1913</v>
      </c>
      <c r="S286" t="s">
        <v>1673</v>
      </c>
      <c r="T286" t="s">
        <v>1681</v>
      </c>
      <c r="U286" t="s">
        <v>1681</v>
      </c>
      <c r="V286" t="s">
        <v>1718</v>
      </c>
    </row>
    <row r="287" spans="1:22" x14ac:dyDescent="0.25">
      <c r="A287" t="s">
        <v>1745</v>
      </c>
      <c r="B287" t="str">
        <f t="shared" si="4"/>
        <v>2017St Kilda</v>
      </c>
      <c r="C287" t="s">
        <v>1728</v>
      </c>
      <c r="D287">
        <v>2017</v>
      </c>
      <c r="E287">
        <v>11</v>
      </c>
      <c r="F287" t="s">
        <v>1677</v>
      </c>
      <c r="G287">
        <v>22</v>
      </c>
      <c r="H287">
        <v>11</v>
      </c>
      <c r="I287">
        <v>0</v>
      </c>
      <c r="J287">
        <v>11</v>
      </c>
      <c r="L287">
        <v>44</v>
      </c>
      <c r="M287">
        <v>1925</v>
      </c>
      <c r="N287">
        <v>1986</v>
      </c>
      <c r="S287" t="s">
        <v>1677</v>
      </c>
      <c r="T287" t="s">
        <v>1681</v>
      </c>
      <c r="U287" t="s">
        <v>1681</v>
      </c>
      <c r="V287" t="s">
        <v>1718</v>
      </c>
    </row>
    <row r="288" spans="1:22" x14ac:dyDescent="0.25">
      <c r="A288" t="s">
        <v>1745</v>
      </c>
      <c r="B288" t="str">
        <f t="shared" si="4"/>
        <v>2017Hawthorn</v>
      </c>
      <c r="C288" t="s">
        <v>1728</v>
      </c>
      <c r="D288">
        <v>2017</v>
      </c>
      <c r="E288">
        <v>12</v>
      </c>
      <c r="F288" t="s">
        <v>1682</v>
      </c>
      <c r="G288">
        <v>22</v>
      </c>
      <c r="H288">
        <v>10</v>
      </c>
      <c r="I288">
        <v>1</v>
      </c>
      <c r="J288">
        <v>11</v>
      </c>
      <c r="L288">
        <v>42</v>
      </c>
      <c r="M288">
        <v>1864</v>
      </c>
      <c r="N288">
        <v>2055</v>
      </c>
      <c r="S288" t="s">
        <v>1682</v>
      </c>
      <c r="T288" t="s">
        <v>1724</v>
      </c>
      <c r="U288" t="s">
        <v>1681</v>
      </c>
      <c r="V288" t="s">
        <v>1718</v>
      </c>
    </row>
    <row r="289" spans="1:22" x14ac:dyDescent="0.25">
      <c r="A289" t="s">
        <v>1745</v>
      </c>
      <c r="B289" t="str">
        <f t="shared" si="4"/>
        <v>2017Collingwood</v>
      </c>
      <c r="C289" t="s">
        <v>1728</v>
      </c>
      <c r="D289">
        <v>2017</v>
      </c>
      <c r="E289">
        <v>13</v>
      </c>
      <c r="F289" t="s">
        <v>1688</v>
      </c>
      <c r="G289">
        <v>22</v>
      </c>
      <c r="H289">
        <v>9</v>
      </c>
      <c r="I289">
        <v>1</v>
      </c>
      <c r="J289">
        <v>12</v>
      </c>
      <c r="L289">
        <v>38</v>
      </c>
      <c r="M289">
        <v>1944</v>
      </c>
      <c r="N289">
        <v>1963</v>
      </c>
      <c r="S289" t="s">
        <v>1688</v>
      </c>
      <c r="T289" t="s">
        <v>1681</v>
      </c>
      <c r="U289" t="s">
        <v>1681</v>
      </c>
      <c r="V289" t="s">
        <v>1718</v>
      </c>
    </row>
    <row r="290" spans="1:22" x14ac:dyDescent="0.25">
      <c r="A290" t="s">
        <v>1745</v>
      </c>
      <c r="B290" t="str">
        <f t="shared" si="4"/>
        <v>2017Fremantle</v>
      </c>
      <c r="C290" t="s">
        <v>1728</v>
      </c>
      <c r="D290">
        <v>2017</v>
      </c>
      <c r="E290">
        <v>14</v>
      </c>
      <c r="F290" t="s">
        <v>1686</v>
      </c>
      <c r="G290">
        <v>22</v>
      </c>
      <c r="H290">
        <v>8</v>
      </c>
      <c r="I290">
        <v>0</v>
      </c>
      <c r="J290">
        <v>14</v>
      </c>
      <c r="L290">
        <v>32</v>
      </c>
      <c r="M290">
        <v>1607</v>
      </c>
      <c r="N290">
        <v>2160</v>
      </c>
      <c r="S290" t="s">
        <v>1686</v>
      </c>
      <c r="T290" t="s">
        <v>1719</v>
      </c>
      <c r="U290" t="s">
        <v>1720</v>
      </c>
      <c r="V290" t="s">
        <v>1721</v>
      </c>
    </row>
    <row r="291" spans="1:22" x14ac:dyDescent="0.25">
      <c r="A291" t="s">
        <v>1745</v>
      </c>
      <c r="B291" t="str">
        <f t="shared" si="4"/>
        <v>2017North Melbourne</v>
      </c>
      <c r="C291" t="s">
        <v>1728</v>
      </c>
      <c r="D291">
        <v>2017</v>
      </c>
      <c r="E291">
        <v>15</v>
      </c>
      <c r="F291" t="s">
        <v>1680</v>
      </c>
      <c r="G291">
        <v>22</v>
      </c>
      <c r="H291">
        <v>6</v>
      </c>
      <c r="I291">
        <v>0</v>
      </c>
      <c r="J291">
        <v>16</v>
      </c>
      <c r="L291">
        <v>24</v>
      </c>
      <c r="M291">
        <v>1983</v>
      </c>
      <c r="N291">
        <v>2264</v>
      </c>
      <c r="S291" t="s">
        <v>1680</v>
      </c>
      <c r="T291" t="s">
        <v>1680</v>
      </c>
      <c r="U291" t="s">
        <v>1681</v>
      </c>
      <c r="V291" t="s">
        <v>1718</v>
      </c>
    </row>
    <row r="292" spans="1:22" x14ac:dyDescent="0.25">
      <c r="A292" t="s">
        <v>1745</v>
      </c>
      <c r="B292" t="str">
        <f t="shared" si="4"/>
        <v>2017Carlton</v>
      </c>
      <c r="C292" t="s">
        <v>1728</v>
      </c>
      <c r="D292">
        <v>2017</v>
      </c>
      <c r="E292">
        <v>16</v>
      </c>
      <c r="F292" t="s">
        <v>1689</v>
      </c>
      <c r="G292">
        <v>22</v>
      </c>
      <c r="H292">
        <v>6</v>
      </c>
      <c r="I292">
        <v>0</v>
      </c>
      <c r="J292">
        <v>16</v>
      </c>
      <c r="L292">
        <v>24</v>
      </c>
      <c r="M292">
        <v>1594</v>
      </c>
      <c r="N292">
        <v>2038</v>
      </c>
      <c r="S292" t="s">
        <v>1689</v>
      </c>
      <c r="T292" t="s">
        <v>1717</v>
      </c>
      <c r="U292" t="s">
        <v>1681</v>
      </c>
      <c r="V292" t="s">
        <v>1718</v>
      </c>
    </row>
    <row r="293" spans="1:22" x14ac:dyDescent="0.25">
      <c r="A293" t="s">
        <v>1745</v>
      </c>
      <c r="B293" t="str">
        <f t="shared" si="4"/>
        <v>2017Gold Coast</v>
      </c>
      <c r="C293" t="s">
        <v>1728</v>
      </c>
      <c r="D293">
        <v>2017</v>
      </c>
      <c r="E293">
        <v>17</v>
      </c>
      <c r="F293" t="s">
        <v>1684</v>
      </c>
      <c r="G293">
        <v>22</v>
      </c>
      <c r="H293">
        <v>6</v>
      </c>
      <c r="I293">
        <v>0</v>
      </c>
      <c r="J293">
        <v>16</v>
      </c>
      <c r="L293">
        <v>24</v>
      </c>
      <c r="M293">
        <v>1756</v>
      </c>
      <c r="N293">
        <v>2311</v>
      </c>
      <c r="S293" t="s">
        <v>1684</v>
      </c>
      <c r="T293" t="s">
        <v>1684</v>
      </c>
      <c r="U293" t="s">
        <v>1684</v>
      </c>
      <c r="V293" t="s">
        <v>1716</v>
      </c>
    </row>
    <row r="294" spans="1:22" x14ac:dyDescent="0.25">
      <c r="A294" t="s">
        <v>1745</v>
      </c>
      <c r="B294" t="str">
        <f t="shared" si="4"/>
        <v>2017Brisbane Lions</v>
      </c>
      <c r="C294" t="s">
        <v>1728</v>
      </c>
      <c r="D294">
        <v>2017</v>
      </c>
      <c r="E294">
        <v>18</v>
      </c>
      <c r="F294" t="s">
        <v>1690</v>
      </c>
      <c r="G294">
        <v>22</v>
      </c>
      <c r="H294">
        <v>5</v>
      </c>
      <c r="I294">
        <v>0</v>
      </c>
      <c r="J294">
        <v>17</v>
      </c>
      <c r="L294">
        <v>20</v>
      </c>
      <c r="M294">
        <v>1877</v>
      </c>
      <c r="N294">
        <v>2526</v>
      </c>
      <c r="S294" t="s">
        <v>1690</v>
      </c>
      <c r="T294" t="s">
        <v>1715</v>
      </c>
      <c r="U294" t="s">
        <v>1715</v>
      </c>
      <c r="V294" t="s">
        <v>1716</v>
      </c>
    </row>
    <row r="295" spans="1:22" x14ac:dyDescent="0.25">
      <c r="A295" t="s">
        <v>1746</v>
      </c>
      <c r="B295" t="str">
        <f t="shared" si="4"/>
        <v>2017Melbourne Storm</v>
      </c>
      <c r="C295" t="s">
        <v>1796</v>
      </c>
      <c r="D295">
        <v>2017</v>
      </c>
      <c r="E295">
        <v>1</v>
      </c>
      <c r="F295" t="s">
        <v>1797</v>
      </c>
      <c r="G295">
        <v>24</v>
      </c>
      <c r="H295">
        <v>20</v>
      </c>
      <c r="I295">
        <v>0</v>
      </c>
      <c r="J295">
        <v>4</v>
      </c>
      <c r="K295">
        <v>2</v>
      </c>
      <c r="L295">
        <v>44</v>
      </c>
      <c r="M295">
        <v>633</v>
      </c>
      <c r="N295">
        <v>336</v>
      </c>
      <c r="O295" t="s">
        <v>30</v>
      </c>
      <c r="P295" t="s">
        <v>30</v>
      </c>
      <c r="Q295" t="s">
        <v>30</v>
      </c>
      <c r="R295" t="s">
        <v>30</v>
      </c>
      <c r="S295" t="s">
        <v>1797</v>
      </c>
      <c r="T295" t="s">
        <v>1681</v>
      </c>
      <c r="U295" t="s">
        <v>1681</v>
      </c>
      <c r="V295" t="s">
        <v>1718</v>
      </c>
    </row>
    <row r="296" spans="1:22" x14ac:dyDescent="0.25">
      <c r="A296" t="s">
        <v>1746</v>
      </c>
      <c r="B296" t="str">
        <f t="shared" si="4"/>
        <v>2017Sydney Roosters</v>
      </c>
      <c r="C296" t="s">
        <v>1796</v>
      </c>
      <c r="D296">
        <v>2017</v>
      </c>
      <c r="E296">
        <v>2</v>
      </c>
      <c r="F296" t="s">
        <v>1750</v>
      </c>
      <c r="G296">
        <v>24</v>
      </c>
      <c r="H296">
        <v>17</v>
      </c>
      <c r="I296">
        <v>0</v>
      </c>
      <c r="J296">
        <v>7</v>
      </c>
      <c r="K296">
        <v>2</v>
      </c>
      <c r="L296">
        <v>38</v>
      </c>
      <c r="M296">
        <v>500</v>
      </c>
      <c r="N296">
        <v>428</v>
      </c>
      <c r="P296" t="s">
        <v>30</v>
      </c>
      <c r="S296" t="s">
        <v>1750</v>
      </c>
      <c r="T296" t="s">
        <v>1675</v>
      </c>
      <c r="U296" t="s">
        <v>1675</v>
      </c>
      <c r="V296" t="s">
        <v>1723</v>
      </c>
    </row>
    <row r="297" spans="1:22" x14ac:dyDescent="0.25">
      <c r="A297" t="s">
        <v>1746</v>
      </c>
      <c r="B297" t="str">
        <f t="shared" si="4"/>
        <v>2017Brisbane Broncos</v>
      </c>
      <c r="C297" t="s">
        <v>1796</v>
      </c>
      <c r="D297">
        <v>2017</v>
      </c>
      <c r="E297">
        <v>3</v>
      </c>
      <c r="F297" t="s">
        <v>1774</v>
      </c>
      <c r="G297">
        <v>24</v>
      </c>
      <c r="H297">
        <v>16</v>
      </c>
      <c r="I297">
        <v>0</v>
      </c>
      <c r="J297">
        <v>8</v>
      </c>
      <c r="K297">
        <v>2</v>
      </c>
      <c r="L297">
        <v>36</v>
      </c>
      <c r="M297">
        <v>597</v>
      </c>
      <c r="N297">
        <v>433</v>
      </c>
      <c r="P297" t="s">
        <v>30</v>
      </c>
      <c r="S297" t="s">
        <v>1774</v>
      </c>
      <c r="T297" t="s">
        <v>1715</v>
      </c>
      <c r="U297" t="s">
        <v>1715</v>
      </c>
      <c r="V297" t="s">
        <v>1716</v>
      </c>
    </row>
    <row r="298" spans="1:22" x14ac:dyDescent="0.25">
      <c r="A298" t="s">
        <v>1746</v>
      </c>
      <c r="B298" t="str">
        <f t="shared" si="4"/>
        <v>2017Parramatta</v>
      </c>
      <c r="C298" t="s">
        <v>1796</v>
      </c>
      <c r="D298">
        <v>2017</v>
      </c>
      <c r="E298">
        <v>4</v>
      </c>
      <c r="F298" t="s">
        <v>1722</v>
      </c>
      <c r="G298">
        <v>24</v>
      </c>
      <c r="H298">
        <v>16</v>
      </c>
      <c r="I298">
        <v>0</v>
      </c>
      <c r="J298">
        <v>8</v>
      </c>
      <c r="K298">
        <v>2</v>
      </c>
      <c r="L298">
        <v>36</v>
      </c>
      <c r="M298">
        <v>496</v>
      </c>
      <c r="N298">
        <v>457</v>
      </c>
      <c r="P298" t="s">
        <v>30</v>
      </c>
      <c r="S298" t="s">
        <v>1722</v>
      </c>
      <c r="T298" t="s">
        <v>1675</v>
      </c>
      <c r="U298" t="s">
        <v>1675</v>
      </c>
      <c r="V298" t="s">
        <v>1723</v>
      </c>
    </row>
    <row r="299" spans="1:22" x14ac:dyDescent="0.25">
      <c r="A299" t="s">
        <v>1746</v>
      </c>
      <c r="B299" t="str">
        <f t="shared" si="4"/>
        <v>2017Cronulla-Sutherland</v>
      </c>
      <c r="C299" t="s">
        <v>1796</v>
      </c>
      <c r="D299">
        <v>2017</v>
      </c>
      <c r="E299">
        <v>5</v>
      </c>
      <c r="F299" t="s">
        <v>1767</v>
      </c>
      <c r="G299">
        <v>24</v>
      </c>
      <c r="H299">
        <v>15</v>
      </c>
      <c r="I299">
        <v>0</v>
      </c>
      <c r="J299">
        <v>9</v>
      </c>
      <c r="K299">
        <v>2</v>
      </c>
      <c r="L299">
        <v>34</v>
      </c>
      <c r="M299">
        <v>476</v>
      </c>
      <c r="N299">
        <v>407</v>
      </c>
      <c r="P299" t="s">
        <v>30</v>
      </c>
      <c r="S299" t="s">
        <v>1767</v>
      </c>
      <c r="T299" t="s">
        <v>1675</v>
      </c>
      <c r="U299" t="s">
        <v>1675</v>
      </c>
      <c r="V299" t="s">
        <v>1723</v>
      </c>
    </row>
    <row r="300" spans="1:22" x14ac:dyDescent="0.25">
      <c r="A300" t="s">
        <v>1746</v>
      </c>
      <c r="B300" t="str">
        <f t="shared" si="4"/>
        <v>2017Manly Warringah</v>
      </c>
      <c r="C300" t="s">
        <v>1796</v>
      </c>
      <c r="D300">
        <v>2017</v>
      </c>
      <c r="E300">
        <v>6</v>
      </c>
      <c r="F300" t="s">
        <v>1765</v>
      </c>
      <c r="G300">
        <v>24</v>
      </c>
      <c r="H300">
        <v>14</v>
      </c>
      <c r="I300">
        <v>0</v>
      </c>
      <c r="J300">
        <v>10</v>
      </c>
      <c r="K300">
        <v>2</v>
      </c>
      <c r="L300">
        <v>32</v>
      </c>
      <c r="M300">
        <v>552</v>
      </c>
      <c r="N300">
        <v>512</v>
      </c>
      <c r="P300" t="s">
        <v>30</v>
      </c>
      <c r="S300" t="s">
        <v>1765</v>
      </c>
      <c r="T300" t="s">
        <v>1675</v>
      </c>
      <c r="U300" t="s">
        <v>1675</v>
      </c>
      <c r="V300" t="s">
        <v>1723</v>
      </c>
    </row>
    <row r="301" spans="1:22" x14ac:dyDescent="0.25">
      <c r="A301" t="s">
        <v>1746</v>
      </c>
      <c r="B301" t="str">
        <f t="shared" si="4"/>
        <v>2017Penrith</v>
      </c>
      <c r="C301" t="s">
        <v>1796</v>
      </c>
      <c r="D301">
        <v>2017</v>
      </c>
      <c r="E301">
        <v>7</v>
      </c>
      <c r="F301" t="s">
        <v>1766</v>
      </c>
      <c r="G301">
        <v>24</v>
      </c>
      <c r="H301">
        <v>13</v>
      </c>
      <c r="I301">
        <v>0</v>
      </c>
      <c r="J301">
        <v>11</v>
      </c>
      <c r="K301">
        <v>2</v>
      </c>
      <c r="L301">
        <v>30</v>
      </c>
      <c r="M301">
        <v>504</v>
      </c>
      <c r="N301">
        <v>459</v>
      </c>
      <c r="P301" t="s">
        <v>30</v>
      </c>
      <c r="S301" t="s">
        <v>1766</v>
      </c>
      <c r="T301" t="s">
        <v>1675</v>
      </c>
      <c r="U301" t="s">
        <v>1675</v>
      </c>
      <c r="V301" t="s">
        <v>1723</v>
      </c>
    </row>
    <row r="302" spans="1:22" x14ac:dyDescent="0.25">
      <c r="A302" t="s">
        <v>1746</v>
      </c>
      <c r="B302" t="str">
        <f t="shared" si="4"/>
        <v>2017North Queensland</v>
      </c>
      <c r="C302" t="s">
        <v>1796</v>
      </c>
      <c r="D302">
        <v>2017</v>
      </c>
      <c r="E302">
        <v>8</v>
      </c>
      <c r="F302" t="s">
        <v>1791</v>
      </c>
      <c r="G302">
        <v>24</v>
      </c>
      <c r="H302">
        <v>13</v>
      </c>
      <c r="I302">
        <v>0</v>
      </c>
      <c r="J302">
        <v>11</v>
      </c>
      <c r="K302">
        <v>2</v>
      </c>
      <c r="L302">
        <v>30</v>
      </c>
      <c r="M302">
        <v>467</v>
      </c>
      <c r="N302">
        <v>443</v>
      </c>
      <c r="P302" t="s">
        <v>30</v>
      </c>
      <c r="Q302" t="s">
        <v>30</v>
      </c>
      <c r="S302" t="s">
        <v>1791</v>
      </c>
      <c r="T302" t="s">
        <v>1792</v>
      </c>
      <c r="U302" t="s">
        <v>1792</v>
      </c>
      <c r="V302" t="s">
        <v>1716</v>
      </c>
    </row>
    <row r="303" spans="1:22" x14ac:dyDescent="0.25">
      <c r="A303" t="s">
        <v>1746</v>
      </c>
      <c r="B303" t="str">
        <f t="shared" si="4"/>
        <v>2017St George Illawarra</v>
      </c>
      <c r="C303" t="s">
        <v>1796</v>
      </c>
      <c r="D303">
        <v>2017</v>
      </c>
      <c r="E303">
        <v>9</v>
      </c>
      <c r="F303" t="s">
        <v>1798</v>
      </c>
      <c r="G303">
        <v>24</v>
      </c>
      <c r="H303">
        <v>12</v>
      </c>
      <c r="I303">
        <v>0</v>
      </c>
      <c r="J303">
        <v>12</v>
      </c>
      <c r="K303">
        <v>2</v>
      </c>
      <c r="L303">
        <v>28</v>
      </c>
      <c r="M303">
        <v>533</v>
      </c>
      <c r="N303">
        <v>450</v>
      </c>
      <c r="S303" t="s">
        <v>1798</v>
      </c>
      <c r="T303" t="s">
        <v>1770</v>
      </c>
      <c r="U303" t="s">
        <v>1770</v>
      </c>
      <c r="V303" t="s">
        <v>1723</v>
      </c>
    </row>
    <row r="304" spans="1:22" x14ac:dyDescent="0.25">
      <c r="A304" t="s">
        <v>1746</v>
      </c>
      <c r="B304" t="str">
        <f t="shared" si="4"/>
        <v>2017Canberra Raiders</v>
      </c>
      <c r="C304" t="s">
        <v>1796</v>
      </c>
      <c r="D304">
        <v>2017</v>
      </c>
      <c r="E304">
        <v>10</v>
      </c>
      <c r="F304" t="s">
        <v>1771</v>
      </c>
      <c r="G304">
        <v>24</v>
      </c>
      <c r="H304">
        <v>11</v>
      </c>
      <c r="I304">
        <v>0</v>
      </c>
      <c r="J304">
        <v>13</v>
      </c>
      <c r="K304">
        <v>2</v>
      </c>
      <c r="L304">
        <v>26</v>
      </c>
      <c r="M304">
        <v>558</v>
      </c>
      <c r="N304">
        <v>497</v>
      </c>
      <c r="S304" t="s">
        <v>1771</v>
      </c>
      <c r="T304" t="s">
        <v>1772</v>
      </c>
      <c r="U304" t="s">
        <v>1772</v>
      </c>
      <c r="V304" t="s">
        <v>1773</v>
      </c>
    </row>
    <row r="305" spans="1:22" x14ac:dyDescent="0.25">
      <c r="A305" t="s">
        <v>1746</v>
      </c>
      <c r="B305" t="str">
        <f t="shared" si="4"/>
        <v>2017Canterbury-Bankstown</v>
      </c>
      <c r="C305" t="s">
        <v>1796</v>
      </c>
      <c r="D305">
        <v>2017</v>
      </c>
      <c r="E305">
        <v>11</v>
      </c>
      <c r="F305" t="s">
        <v>1764</v>
      </c>
      <c r="G305">
        <v>24</v>
      </c>
      <c r="H305">
        <v>10</v>
      </c>
      <c r="I305">
        <v>0</v>
      </c>
      <c r="J305">
        <v>14</v>
      </c>
      <c r="K305">
        <v>2</v>
      </c>
      <c r="L305">
        <v>24</v>
      </c>
      <c r="M305">
        <v>360</v>
      </c>
      <c r="N305">
        <v>455</v>
      </c>
      <c r="S305" t="s">
        <v>1764</v>
      </c>
      <c r="T305" t="s">
        <v>1675</v>
      </c>
      <c r="U305" t="s">
        <v>1675</v>
      </c>
      <c r="V305" t="s">
        <v>1723</v>
      </c>
    </row>
    <row r="306" spans="1:22" x14ac:dyDescent="0.25">
      <c r="A306" t="s">
        <v>1746</v>
      </c>
      <c r="B306" t="str">
        <f t="shared" si="4"/>
        <v>2017South Sydney</v>
      </c>
      <c r="C306" t="s">
        <v>1796</v>
      </c>
      <c r="D306">
        <v>2017</v>
      </c>
      <c r="E306">
        <v>12</v>
      </c>
      <c r="F306" t="s">
        <v>1748</v>
      </c>
      <c r="G306">
        <v>24</v>
      </c>
      <c r="H306">
        <v>9</v>
      </c>
      <c r="I306">
        <v>0</v>
      </c>
      <c r="J306">
        <v>15</v>
      </c>
      <c r="K306">
        <v>2</v>
      </c>
      <c r="L306">
        <v>22</v>
      </c>
      <c r="M306">
        <v>464</v>
      </c>
      <c r="N306">
        <v>564</v>
      </c>
      <c r="S306" t="s">
        <v>1748</v>
      </c>
      <c r="T306" t="s">
        <v>1675</v>
      </c>
      <c r="U306" t="s">
        <v>1675</v>
      </c>
      <c r="V306" t="s">
        <v>1723</v>
      </c>
    </row>
    <row r="307" spans="1:22" x14ac:dyDescent="0.25">
      <c r="A307" t="s">
        <v>1746</v>
      </c>
      <c r="B307" t="str">
        <f t="shared" si="4"/>
        <v>2017New Zealand Warriors</v>
      </c>
      <c r="C307" t="s">
        <v>1796</v>
      </c>
      <c r="D307">
        <v>2017</v>
      </c>
      <c r="E307">
        <v>13</v>
      </c>
      <c r="F307" t="s">
        <v>1785</v>
      </c>
      <c r="G307">
        <v>24</v>
      </c>
      <c r="H307">
        <v>7</v>
      </c>
      <c r="I307">
        <v>0</v>
      </c>
      <c r="J307">
        <v>17</v>
      </c>
      <c r="K307">
        <v>2</v>
      </c>
      <c r="L307">
        <v>18</v>
      </c>
      <c r="M307">
        <v>444</v>
      </c>
      <c r="N307">
        <v>575</v>
      </c>
      <c r="S307" t="s">
        <v>1785</v>
      </c>
      <c r="T307" t="s">
        <v>1786</v>
      </c>
      <c r="U307" t="s">
        <v>1786</v>
      </c>
      <c r="V307" t="s">
        <v>1787</v>
      </c>
    </row>
    <row r="308" spans="1:22" x14ac:dyDescent="0.25">
      <c r="A308" t="s">
        <v>1746</v>
      </c>
      <c r="B308" t="str">
        <f t="shared" si="4"/>
        <v>2017Wests Tigers</v>
      </c>
      <c r="C308" t="s">
        <v>1796</v>
      </c>
      <c r="D308">
        <v>2017</v>
      </c>
      <c r="E308">
        <v>14</v>
      </c>
      <c r="F308" t="s">
        <v>1800</v>
      </c>
      <c r="G308">
        <v>24</v>
      </c>
      <c r="H308">
        <v>7</v>
      </c>
      <c r="I308">
        <v>0</v>
      </c>
      <c r="J308">
        <v>17</v>
      </c>
      <c r="K308">
        <v>2</v>
      </c>
      <c r="L308">
        <v>18</v>
      </c>
      <c r="M308">
        <v>413</v>
      </c>
      <c r="N308">
        <v>571</v>
      </c>
      <c r="S308" t="s">
        <v>1800</v>
      </c>
      <c r="T308" t="s">
        <v>1675</v>
      </c>
      <c r="U308" t="s">
        <v>1675</v>
      </c>
      <c r="V308" t="s">
        <v>1723</v>
      </c>
    </row>
    <row r="309" spans="1:22" x14ac:dyDescent="0.25">
      <c r="A309" t="s">
        <v>1746</v>
      </c>
      <c r="B309" t="str">
        <f t="shared" si="4"/>
        <v>2017Gold Coast Titans</v>
      </c>
      <c r="C309" t="s">
        <v>1796</v>
      </c>
      <c r="D309">
        <v>2017</v>
      </c>
      <c r="E309">
        <v>15</v>
      </c>
      <c r="F309" t="s">
        <v>1803</v>
      </c>
      <c r="G309">
        <v>24</v>
      </c>
      <c r="H309">
        <v>7</v>
      </c>
      <c r="I309">
        <v>0</v>
      </c>
      <c r="J309">
        <v>17</v>
      </c>
      <c r="K309">
        <v>2</v>
      </c>
      <c r="L309">
        <v>18</v>
      </c>
      <c r="M309">
        <v>448</v>
      </c>
      <c r="N309">
        <v>638</v>
      </c>
      <c r="S309" t="s">
        <v>1803</v>
      </c>
      <c r="T309" t="s">
        <v>1684</v>
      </c>
      <c r="U309" t="s">
        <v>1684</v>
      </c>
      <c r="V309" t="s">
        <v>1716</v>
      </c>
    </row>
    <row r="310" spans="1:22" x14ac:dyDescent="0.25">
      <c r="A310" t="s">
        <v>1746</v>
      </c>
      <c r="B310" t="str">
        <f t="shared" si="4"/>
        <v>2017Newcastle Knights</v>
      </c>
      <c r="C310" t="s">
        <v>1796</v>
      </c>
      <c r="D310">
        <v>2017</v>
      </c>
      <c r="E310">
        <v>16</v>
      </c>
      <c r="F310" t="s">
        <v>1776</v>
      </c>
      <c r="G310">
        <v>24</v>
      </c>
      <c r="H310">
        <v>5</v>
      </c>
      <c r="I310">
        <v>0</v>
      </c>
      <c r="J310">
        <v>19</v>
      </c>
      <c r="K310">
        <v>2</v>
      </c>
      <c r="L310">
        <v>14</v>
      </c>
      <c r="M310">
        <v>428</v>
      </c>
      <c r="N310">
        <v>648</v>
      </c>
      <c r="S310" t="s">
        <v>1776</v>
      </c>
      <c r="T310" t="s">
        <v>1754</v>
      </c>
      <c r="U310" t="s">
        <v>1754</v>
      </c>
      <c r="V310" t="s">
        <v>1723</v>
      </c>
    </row>
    <row r="311" spans="1:22" x14ac:dyDescent="0.25">
      <c r="A311" t="s">
        <v>1745</v>
      </c>
      <c r="B311" t="str">
        <f t="shared" si="4"/>
        <v>2016Sydney Swans</v>
      </c>
      <c r="C311" t="s">
        <v>1728</v>
      </c>
      <c r="D311">
        <v>2016</v>
      </c>
      <c r="E311">
        <v>1</v>
      </c>
      <c r="F311" t="s">
        <v>1676</v>
      </c>
      <c r="G311">
        <v>22</v>
      </c>
      <c r="H311">
        <v>17</v>
      </c>
      <c r="I311">
        <v>0</v>
      </c>
      <c r="J311">
        <v>5</v>
      </c>
      <c r="L311">
        <v>68</v>
      </c>
      <c r="M311">
        <v>2221</v>
      </c>
      <c r="N311">
        <v>1469</v>
      </c>
      <c r="O311" t="s">
        <v>30</v>
      </c>
      <c r="P311" t="s">
        <v>30</v>
      </c>
      <c r="Q311" t="s">
        <v>30</v>
      </c>
      <c r="S311" t="s">
        <v>1676</v>
      </c>
      <c r="T311" t="s">
        <v>1675</v>
      </c>
      <c r="U311" t="s">
        <v>1675</v>
      </c>
      <c r="V311" t="s">
        <v>1723</v>
      </c>
    </row>
    <row r="312" spans="1:22" x14ac:dyDescent="0.25">
      <c r="A312" t="s">
        <v>1745</v>
      </c>
      <c r="B312" t="str">
        <f t="shared" si="4"/>
        <v>2016Geelong</v>
      </c>
      <c r="C312" t="s">
        <v>1728</v>
      </c>
      <c r="D312">
        <v>2016</v>
      </c>
      <c r="E312">
        <v>2</v>
      </c>
      <c r="F312" t="s">
        <v>1685</v>
      </c>
      <c r="G312">
        <v>22</v>
      </c>
      <c r="H312">
        <v>17</v>
      </c>
      <c r="I312">
        <v>0</v>
      </c>
      <c r="J312">
        <v>5</v>
      </c>
      <c r="L312">
        <v>68</v>
      </c>
      <c r="M312">
        <v>2235</v>
      </c>
      <c r="N312">
        <v>1554</v>
      </c>
      <c r="P312" t="s">
        <v>30</v>
      </c>
      <c r="S312" t="s">
        <v>1685</v>
      </c>
      <c r="T312" t="s">
        <v>1685</v>
      </c>
      <c r="U312" t="s">
        <v>1685</v>
      </c>
      <c r="V312" t="s">
        <v>1718</v>
      </c>
    </row>
    <row r="313" spans="1:22" x14ac:dyDescent="0.25">
      <c r="A313" t="s">
        <v>1745</v>
      </c>
      <c r="B313" t="str">
        <f t="shared" si="4"/>
        <v>2016Hawthorn</v>
      </c>
      <c r="C313" t="s">
        <v>1728</v>
      </c>
      <c r="D313">
        <v>2016</v>
      </c>
      <c r="E313">
        <v>3</v>
      </c>
      <c r="F313" t="s">
        <v>1682</v>
      </c>
      <c r="G313">
        <v>22</v>
      </c>
      <c r="H313">
        <v>17</v>
      </c>
      <c r="I313">
        <v>0</v>
      </c>
      <c r="J313">
        <v>5</v>
      </c>
      <c r="L313">
        <v>68</v>
      </c>
      <c r="M313">
        <v>2134</v>
      </c>
      <c r="N313">
        <v>1800</v>
      </c>
      <c r="P313" t="s">
        <v>30</v>
      </c>
      <c r="S313" t="s">
        <v>1682</v>
      </c>
      <c r="T313" t="s">
        <v>1724</v>
      </c>
      <c r="U313" t="s">
        <v>1681</v>
      </c>
      <c r="V313" t="s">
        <v>1718</v>
      </c>
    </row>
    <row r="314" spans="1:22" x14ac:dyDescent="0.25">
      <c r="A314" t="s">
        <v>1745</v>
      </c>
      <c r="B314" t="str">
        <f t="shared" si="4"/>
        <v>2016Greater Western Sydney</v>
      </c>
      <c r="C314" t="s">
        <v>1728</v>
      </c>
      <c r="D314">
        <v>2016</v>
      </c>
      <c r="E314">
        <v>4</v>
      </c>
      <c r="F314" t="s">
        <v>1683</v>
      </c>
      <c r="G314">
        <v>22</v>
      </c>
      <c r="H314">
        <v>16</v>
      </c>
      <c r="I314">
        <v>0</v>
      </c>
      <c r="J314">
        <v>6</v>
      </c>
      <c r="L314">
        <v>64</v>
      </c>
      <c r="M314">
        <v>2380</v>
      </c>
      <c r="N314">
        <v>1663</v>
      </c>
      <c r="P314" t="s">
        <v>30</v>
      </c>
      <c r="S314" t="s">
        <v>1683</v>
      </c>
      <c r="T314" t="s">
        <v>1722</v>
      </c>
      <c r="U314" t="s">
        <v>1675</v>
      </c>
      <c r="V314" t="s">
        <v>1723</v>
      </c>
    </row>
    <row r="315" spans="1:22" x14ac:dyDescent="0.25">
      <c r="A315" t="s">
        <v>1745</v>
      </c>
      <c r="B315" t="str">
        <f t="shared" si="4"/>
        <v>2016Adelaide</v>
      </c>
      <c r="C315" t="s">
        <v>1728</v>
      </c>
      <c r="D315">
        <v>2016</v>
      </c>
      <c r="E315">
        <v>5</v>
      </c>
      <c r="F315" t="s">
        <v>1691</v>
      </c>
      <c r="G315">
        <v>22</v>
      </c>
      <c r="H315">
        <v>16</v>
      </c>
      <c r="I315">
        <v>0</v>
      </c>
      <c r="J315">
        <v>6</v>
      </c>
      <c r="L315">
        <v>64</v>
      </c>
      <c r="M315">
        <v>2483</v>
      </c>
      <c r="N315">
        <v>1795</v>
      </c>
      <c r="P315" t="s">
        <v>30</v>
      </c>
      <c r="S315" t="s">
        <v>1691</v>
      </c>
      <c r="T315" t="s">
        <v>1691</v>
      </c>
      <c r="U315" t="s">
        <v>1691</v>
      </c>
      <c r="V315" t="s">
        <v>1714</v>
      </c>
    </row>
    <row r="316" spans="1:22" x14ac:dyDescent="0.25">
      <c r="A316" t="s">
        <v>1745</v>
      </c>
      <c r="B316" t="str">
        <f t="shared" si="4"/>
        <v>2016West Coast</v>
      </c>
      <c r="C316" t="s">
        <v>1728</v>
      </c>
      <c r="D316">
        <v>2016</v>
      </c>
      <c r="E316">
        <v>6</v>
      </c>
      <c r="F316" t="s">
        <v>1674</v>
      </c>
      <c r="G316">
        <v>22</v>
      </c>
      <c r="H316">
        <v>16</v>
      </c>
      <c r="I316">
        <v>0</v>
      </c>
      <c r="J316">
        <v>6</v>
      </c>
      <c r="L316">
        <v>64</v>
      </c>
      <c r="M316">
        <v>2181</v>
      </c>
      <c r="N316">
        <v>1678</v>
      </c>
      <c r="P316" t="s">
        <v>30</v>
      </c>
      <c r="S316" t="s">
        <v>1674</v>
      </c>
      <c r="T316" t="s">
        <v>1720</v>
      </c>
      <c r="U316" t="s">
        <v>1720</v>
      </c>
      <c r="V316" t="s">
        <v>1721</v>
      </c>
    </row>
    <row r="317" spans="1:22" x14ac:dyDescent="0.25">
      <c r="A317" t="s">
        <v>1745</v>
      </c>
      <c r="B317" t="str">
        <f t="shared" si="4"/>
        <v>2016Western Bulldogs</v>
      </c>
      <c r="C317" t="s">
        <v>1728</v>
      </c>
      <c r="D317">
        <v>2016</v>
      </c>
      <c r="E317">
        <v>7</v>
      </c>
      <c r="F317" t="s">
        <v>1673</v>
      </c>
      <c r="G317">
        <v>22</v>
      </c>
      <c r="H317">
        <v>15</v>
      </c>
      <c r="I317">
        <v>0</v>
      </c>
      <c r="J317">
        <v>7</v>
      </c>
      <c r="L317">
        <v>60</v>
      </c>
      <c r="M317">
        <v>1857</v>
      </c>
      <c r="N317">
        <v>1609</v>
      </c>
      <c r="P317" t="s">
        <v>30</v>
      </c>
      <c r="Q317" t="s">
        <v>30</v>
      </c>
      <c r="R317" t="s">
        <v>30</v>
      </c>
      <c r="S317" t="s">
        <v>1673</v>
      </c>
      <c r="T317" t="s">
        <v>1681</v>
      </c>
      <c r="U317" t="s">
        <v>1681</v>
      </c>
      <c r="V317" t="s">
        <v>1718</v>
      </c>
    </row>
    <row r="318" spans="1:22" x14ac:dyDescent="0.25">
      <c r="A318" t="s">
        <v>1745</v>
      </c>
      <c r="B318" t="str">
        <f t="shared" si="4"/>
        <v>2016North Melbourne</v>
      </c>
      <c r="C318" t="s">
        <v>1728</v>
      </c>
      <c r="D318">
        <v>2016</v>
      </c>
      <c r="E318">
        <v>8</v>
      </c>
      <c r="F318" t="s">
        <v>1680</v>
      </c>
      <c r="G318">
        <v>22</v>
      </c>
      <c r="H318">
        <v>12</v>
      </c>
      <c r="I318">
        <v>0</v>
      </c>
      <c r="J318">
        <v>10</v>
      </c>
      <c r="L318">
        <v>48</v>
      </c>
      <c r="M318">
        <v>1956</v>
      </c>
      <c r="N318">
        <v>1859</v>
      </c>
      <c r="P318" t="s">
        <v>30</v>
      </c>
      <c r="S318" t="s">
        <v>1680</v>
      </c>
      <c r="T318" t="s">
        <v>1680</v>
      </c>
      <c r="U318" t="s">
        <v>1681</v>
      </c>
      <c r="V318" t="s">
        <v>1718</v>
      </c>
    </row>
    <row r="319" spans="1:22" x14ac:dyDescent="0.25">
      <c r="A319" t="s">
        <v>1745</v>
      </c>
      <c r="B319" t="str">
        <f t="shared" si="4"/>
        <v>2016St Kilda</v>
      </c>
      <c r="C319" t="s">
        <v>1728</v>
      </c>
      <c r="D319">
        <v>2016</v>
      </c>
      <c r="E319">
        <v>9</v>
      </c>
      <c r="F319" t="s">
        <v>1677</v>
      </c>
      <c r="G319">
        <v>22</v>
      </c>
      <c r="H319">
        <v>12</v>
      </c>
      <c r="I319">
        <v>0</v>
      </c>
      <c r="J319">
        <v>10</v>
      </c>
      <c r="L319">
        <v>48</v>
      </c>
      <c r="M319">
        <v>1953</v>
      </c>
      <c r="N319">
        <v>2041</v>
      </c>
      <c r="S319" t="s">
        <v>1677</v>
      </c>
      <c r="T319" t="s">
        <v>1681</v>
      </c>
      <c r="U319" t="s">
        <v>1681</v>
      </c>
      <c r="V319" t="s">
        <v>1718</v>
      </c>
    </row>
    <row r="320" spans="1:22" x14ac:dyDescent="0.25">
      <c r="A320" t="s">
        <v>1745</v>
      </c>
      <c r="B320" t="str">
        <f t="shared" si="4"/>
        <v>2016Port Adelaide</v>
      </c>
      <c r="C320" t="s">
        <v>1728</v>
      </c>
      <c r="D320">
        <v>2016</v>
      </c>
      <c r="E320">
        <v>10</v>
      </c>
      <c r="F320" t="s">
        <v>1679</v>
      </c>
      <c r="G320">
        <v>22</v>
      </c>
      <c r="H320">
        <v>10</v>
      </c>
      <c r="I320">
        <v>0</v>
      </c>
      <c r="J320">
        <v>12</v>
      </c>
      <c r="L320">
        <v>40</v>
      </c>
      <c r="M320">
        <v>2055</v>
      </c>
      <c r="N320">
        <v>1939</v>
      </c>
      <c r="S320" t="s">
        <v>1679</v>
      </c>
      <c r="T320" t="s">
        <v>1725</v>
      </c>
      <c r="U320" t="s">
        <v>1691</v>
      </c>
      <c r="V320" t="s">
        <v>1714</v>
      </c>
    </row>
    <row r="321" spans="1:22" x14ac:dyDescent="0.25">
      <c r="A321" t="s">
        <v>1745</v>
      </c>
      <c r="B321" t="str">
        <f t="shared" si="4"/>
        <v>2016Melbourne</v>
      </c>
      <c r="C321" t="s">
        <v>1728</v>
      </c>
      <c r="D321">
        <v>2016</v>
      </c>
      <c r="E321">
        <v>11</v>
      </c>
      <c r="F321" t="s">
        <v>1681</v>
      </c>
      <c r="G321">
        <v>22</v>
      </c>
      <c r="H321">
        <v>10</v>
      </c>
      <c r="I321">
        <v>0</v>
      </c>
      <c r="J321">
        <v>12</v>
      </c>
      <c r="L321">
        <v>40</v>
      </c>
      <c r="M321">
        <v>1944</v>
      </c>
      <c r="N321">
        <v>1991</v>
      </c>
      <c r="S321" t="s">
        <v>1681</v>
      </c>
      <c r="T321" t="s">
        <v>1681</v>
      </c>
      <c r="U321" t="s">
        <v>1681</v>
      </c>
      <c r="V321" t="s">
        <v>1718</v>
      </c>
    </row>
    <row r="322" spans="1:22" x14ac:dyDescent="0.25">
      <c r="A322" t="s">
        <v>1745</v>
      </c>
      <c r="B322" t="str">
        <f t="shared" ref="B322:B385" si="5">D322&amp;F322</f>
        <v>2016Collingwood</v>
      </c>
      <c r="C322" t="s">
        <v>1728</v>
      </c>
      <c r="D322">
        <v>2016</v>
      </c>
      <c r="E322">
        <v>12</v>
      </c>
      <c r="F322" t="s">
        <v>1688</v>
      </c>
      <c r="G322">
        <v>22</v>
      </c>
      <c r="H322">
        <v>9</v>
      </c>
      <c r="I322">
        <v>0</v>
      </c>
      <c r="J322">
        <v>13</v>
      </c>
      <c r="L322">
        <v>36</v>
      </c>
      <c r="M322">
        <v>1910</v>
      </c>
      <c r="N322">
        <v>1998</v>
      </c>
      <c r="S322" t="s">
        <v>1688</v>
      </c>
      <c r="T322" t="s">
        <v>1681</v>
      </c>
      <c r="U322" t="s">
        <v>1681</v>
      </c>
      <c r="V322" t="s">
        <v>1718</v>
      </c>
    </row>
    <row r="323" spans="1:22" x14ac:dyDescent="0.25">
      <c r="A323" t="s">
        <v>1745</v>
      </c>
      <c r="B323" t="str">
        <f t="shared" si="5"/>
        <v>2016Richmond</v>
      </c>
      <c r="C323" t="s">
        <v>1728</v>
      </c>
      <c r="D323">
        <v>2016</v>
      </c>
      <c r="E323">
        <v>13</v>
      </c>
      <c r="F323" t="s">
        <v>1678</v>
      </c>
      <c r="G323">
        <v>22</v>
      </c>
      <c r="H323">
        <v>8</v>
      </c>
      <c r="I323">
        <v>0</v>
      </c>
      <c r="J323">
        <v>14</v>
      </c>
      <c r="L323">
        <v>32</v>
      </c>
      <c r="M323">
        <v>1713</v>
      </c>
      <c r="N323">
        <v>2155</v>
      </c>
      <c r="S323" t="s">
        <v>1678</v>
      </c>
      <c r="T323" t="s">
        <v>1726</v>
      </c>
      <c r="U323" t="s">
        <v>1681</v>
      </c>
      <c r="V323" t="s">
        <v>1718</v>
      </c>
    </row>
    <row r="324" spans="1:22" x14ac:dyDescent="0.25">
      <c r="A324" t="s">
        <v>1745</v>
      </c>
      <c r="B324" t="str">
        <f t="shared" si="5"/>
        <v>2016Carlton</v>
      </c>
      <c r="C324" t="s">
        <v>1728</v>
      </c>
      <c r="D324">
        <v>2016</v>
      </c>
      <c r="E324">
        <v>14</v>
      </c>
      <c r="F324" t="s">
        <v>1689</v>
      </c>
      <c r="G324">
        <v>22</v>
      </c>
      <c r="H324">
        <v>7</v>
      </c>
      <c r="I324">
        <v>0</v>
      </c>
      <c r="J324">
        <v>15</v>
      </c>
      <c r="L324">
        <v>28</v>
      </c>
      <c r="M324">
        <v>1568</v>
      </c>
      <c r="N324">
        <v>1978</v>
      </c>
      <c r="S324" t="s">
        <v>1689</v>
      </c>
      <c r="T324" t="s">
        <v>1717</v>
      </c>
      <c r="U324" t="s">
        <v>1681</v>
      </c>
      <c r="V324" t="s">
        <v>1718</v>
      </c>
    </row>
    <row r="325" spans="1:22" x14ac:dyDescent="0.25">
      <c r="A325" t="s">
        <v>1745</v>
      </c>
      <c r="B325" t="str">
        <f t="shared" si="5"/>
        <v>2016Gold Coast</v>
      </c>
      <c r="C325" t="s">
        <v>1728</v>
      </c>
      <c r="D325">
        <v>2016</v>
      </c>
      <c r="E325">
        <v>15</v>
      </c>
      <c r="F325" t="s">
        <v>1684</v>
      </c>
      <c r="G325">
        <v>22</v>
      </c>
      <c r="H325">
        <v>6</v>
      </c>
      <c r="I325">
        <v>0</v>
      </c>
      <c r="J325">
        <v>16</v>
      </c>
      <c r="L325">
        <v>24</v>
      </c>
      <c r="M325">
        <v>1778</v>
      </c>
      <c r="N325">
        <v>2273</v>
      </c>
      <c r="S325" t="s">
        <v>1684</v>
      </c>
      <c r="T325" t="s">
        <v>1684</v>
      </c>
      <c r="U325" t="s">
        <v>1684</v>
      </c>
      <c r="V325" t="s">
        <v>1716</v>
      </c>
    </row>
    <row r="326" spans="1:22" x14ac:dyDescent="0.25">
      <c r="A326" t="s">
        <v>1745</v>
      </c>
      <c r="B326" t="str">
        <f t="shared" si="5"/>
        <v>2016Fremantle</v>
      </c>
      <c r="C326" t="s">
        <v>1728</v>
      </c>
      <c r="D326">
        <v>2016</v>
      </c>
      <c r="E326">
        <v>16</v>
      </c>
      <c r="F326" t="s">
        <v>1686</v>
      </c>
      <c r="G326">
        <v>22</v>
      </c>
      <c r="H326">
        <v>4</v>
      </c>
      <c r="I326">
        <v>0</v>
      </c>
      <c r="J326">
        <v>18</v>
      </c>
      <c r="L326">
        <v>16</v>
      </c>
      <c r="M326">
        <v>1574</v>
      </c>
      <c r="N326">
        <v>2119</v>
      </c>
      <c r="S326" t="s">
        <v>1686</v>
      </c>
      <c r="T326" t="s">
        <v>1719</v>
      </c>
      <c r="U326" t="s">
        <v>1720</v>
      </c>
      <c r="V326" t="s">
        <v>1721</v>
      </c>
    </row>
    <row r="327" spans="1:22" x14ac:dyDescent="0.25">
      <c r="A327" t="s">
        <v>1745</v>
      </c>
      <c r="B327" t="str">
        <f t="shared" si="5"/>
        <v>2016Brisbane Lions</v>
      </c>
      <c r="C327" t="s">
        <v>1728</v>
      </c>
      <c r="D327">
        <v>2016</v>
      </c>
      <c r="E327">
        <v>17</v>
      </c>
      <c r="F327" t="s">
        <v>1690</v>
      </c>
      <c r="G327">
        <v>22</v>
      </c>
      <c r="H327">
        <v>3</v>
      </c>
      <c r="I327">
        <v>0</v>
      </c>
      <c r="J327">
        <v>19</v>
      </c>
      <c r="L327">
        <v>12</v>
      </c>
      <c r="M327">
        <v>1770</v>
      </c>
      <c r="N327">
        <v>2872</v>
      </c>
      <c r="S327" t="s">
        <v>1690</v>
      </c>
      <c r="T327" t="s">
        <v>1715</v>
      </c>
      <c r="U327" t="s">
        <v>1715</v>
      </c>
      <c r="V327" t="s">
        <v>1716</v>
      </c>
    </row>
    <row r="328" spans="1:22" x14ac:dyDescent="0.25">
      <c r="A328" t="s">
        <v>1745</v>
      </c>
      <c r="B328" t="str">
        <f t="shared" si="5"/>
        <v>2016Essendon</v>
      </c>
      <c r="C328" t="s">
        <v>1728</v>
      </c>
      <c r="D328">
        <v>2016</v>
      </c>
      <c r="E328">
        <v>18</v>
      </c>
      <c r="F328" t="s">
        <v>1687</v>
      </c>
      <c r="G328">
        <v>22</v>
      </c>
      <c r="H328">
        <v>3</v>
      </c>
      <c r="I328">
        <v>0</v>
      </c>
      <c r="J328">
        <v>19</v>
      </c>
      <c r="L328">
        <v>12</v>
      </c>
      <c r="M328">
        <v>1437</v>
      </c>
      <c r="N328">
        <v>2356</v>
      </c>
      <c r="S328" t="s">
        <v>1687</v>
      </c>
      <c r="T328" t="s">
        <v>1681</v>
      </c>
      <c r="U328" t="s">
        <v>1681</v>
      </c>
      <c r="V328" t="s">
        <v>1718</v>
      </c>
    </row>
    <row r="329" spans="1:22" x14ac:dyDescent="0.25">
      <c r="A329" t="s">
        <v>1746</v>
      </c>
      <c r="B329" t="str">
        <f t="shared" si="5"/>
        <v>2016Melbourne Storm</v>
      </c>
      <c r="C329" t="s">
        <v>1796</v>
      </c>
      <c r="D329">
        <v>2016</v>
      </c>
      <c r="E329">
        <v>1</v>
      </c>
      <c r="F329" t="s">
        <v>1797</v>
      </c>
      <c r="G329">
        <v>24</v>
      </c>
      <c r="H329">
        <v>19</v>
      </c>
      <c r="I329">
        <v>0</v>
      </c>
      <c r="J329">
        <v>5</v>
      </c>
      <c r="K329">
        <v>2</v>
      </c>
      <c r="L329">
        <v>42</v>
      </c>
      <c r="M329">
        <v>563</v>
      </c>
      <c r="N329">
        <v>302</v>
      </c>
      <c r="O329" t="s">
        <v>30</v>
      </c>
      <c r="P329" t="s">
        <v>30</v>
      </c>
      <c r="Q329" t="s">
        <v>30</v>
      </c>
      <c r="S329" t="s">
        <v>1797</v>
      </c>
      <c r="T329" t="s">
        <v>1681</v>
      </c>
      <c r="U329" t="s">
        <v>1681</v>
      </c>
      <c r="V329" t="s">
        <v>1718</v>
      </c>
    </row>
    <row r="330" spans="1:22" x14ac:dyDescent="0.25">
      <c r="A330" t="s">
        <v>1746</v>
      </c>
      <c r="B330" t="str">
        <f t="shared" si="5"/>
        <v>2016Canberra Raiders</v>
      </c>
      <c r="C330" t="s">
        <v>1796</v>
      </c>
      <c r="D330">
        <v>2016</v>
      </c>
      <c r="E330">
        <v>2</v>
      </c>
      <c r="F330" t="s">
        <v>1771</v>
      </c>
      <c r="G330">
        <v>24</v>
      </c>
      <c r="H330">
        <v>17</v>
      </c>
      <c r="I330">
        <v>1</v>
      </c>
      <c r="J330">
        <v>6</v>
      </c>
      <c r="K330">
        <v>2</v>
      </c>
      <c r="L330">
        <v>39</v>
      </c>
      <c r="M330">
        <v>688</v>
      </c>
      <c r="N330">
        <v>456</v>
      </c>
      <c r="P330" t="s">
        <v>30</v>
      </c>
      <c r="S330" t="s">
        <v>1771</v>
      </c>
      <c r="T330" t="s">
        <v>1772</v>
      </c>
      <c r="U330" t="s">
        <v>1772</v>
      </c>
      <c r="V330" t="s">
        <v>1773</v>
      </c>
    </row>
    <row r="331" spans="1:22" x14ac:dyDescent="0.25">
      <c r="A331" t="s">
        <v>1746</v>
      </c>
      <c r="B331" t="str">
        <f t="shared" si="5"/>
        <v>2016Cronulla-Sutherland</v>
      </c>
      <c r="C331" t="s">
        <v>1796</v>
      </c>
      <c r="D331">
        <v>2016</v>
      </c>
      <c r="E331">
        <v>3</v>
      </c>
      <c r="F331" t="s">
        <v>1767</v>
      </c>
      <c r="G331">
        <v>24</v>
      </c>
      <c r="H331">
        <v>17</v>
      </c>
      <c r="I331">
        <v>1</v>
      </c>
      <c r="J331">
        <v>6</v>
      </c>
      <c r="K331">
        <v>2</v>
      </c>
      <c r="L331">
        <v>39</v>
      </c>
      <c r="M331">
        <v>580</v>
      </c>
      <c r="N331">
        <v>404</v>
      </c>
      <c r="P331" t="s">
        <v>30</v>
      </c>
      <c r="Q331" t="s">
        <v>30</v>
      </c>
      <c r="R331" t="s">
        <v>30</v>
      </c>
      <c r="S331" t="s">
        <v>1767</v>
      </c>
      <c r="T331" t="s">
        <v>1675</v>
      </c>
      <c r="U331" t="s">
        <v>1675</v>
      </c>
      <c r="V331" t="s">
        <v>1723</v>
      </c>
    </row>
    <row r="332" spans="1:22" x14ac:dyDescent="0.25">
      <c r="A332" t="s">
        <v>1746</v>
      </c>
      <c r="B332" t="str">
        <f t="shared" si="5"/>
        <v>2016North Queensland</v>
      </c>
      <c r="C332" t="s">
        <v>1796</v>
      </c>
      <c r="D332">
        <v>2016</v>
      </c>
      <c r="E332">
        <v>4</v>
      </c>
      <c r="F332" t="s">
        <v>1791</v>
      </c>
      <c r="G332">
        <v>24</v>
      </c>
      <c r="H332">
        <v>15</v>
      </c>
      <c r="I332">
        <v>0</v>
      </c>
      <c r="J332">
        <v>9</v>
      </c>
      <c r="K332">
        <v>2</v>
      </c>
      <c r="L332">
        <v>34</v>
      </c>
      <c r="M332">
        <v>584</v>
      </c>
      <c r="N332">
        <v>355</v>
      </c>
      <c r="P332" t="s">
        <v>30</v>
      </c>
      <c r="S332" t="s">
        <v>1791</v>
      </c>
      <c r="T332" t="s">
        <v>1792</v>
      </c>
      <c r="U332" t="s">
        <v>1792</v>
      </c>
      <c r="V332" t="s">
        <v>1716</v>
      </c>
    </row>
    <row r="333" spans="1:22" x14ac:dyDescent="0.25">
      <c r="A333" t="s">
        <v>1746</v>
      </c>
      <c r="B333" t="str">
        <f t="shared" si="5"/>
        <v>2016Brisbane Broncos</v>
      </c>
      <c r="C333" t="s">
        <v>1796</v>
      </c>
      <c r="D333">
        <v>2016</v>
      </c>
      <c r="E333">
        <v>5</v>
      </c>
      <c r="F333" t="s">
        <v>1774</v>
      </c>
      <c r="G333">
        <v>24</v>
      </c>
      <c r="H333">
        <v>15</v>
      </c>
      <c r="I333">
        <v>0</v>
      </c>
      <c r="J333">
        <v>9</v>
      </c>
      <c r="K333">
        <v>2</v>
      </c>
      <c r="L333">
        <v>34</v>
      </c>
      <c r="M333">
        <v>554</v>
      </c>
      <c r="N333">
        <v>434</v>
      </c>
      <c r="P333" t="s">
        <v>30</v>
      </c>
      <c r="S333" t="s">
        <v>1774</v>
      </c>
      <c r="T333" t="s">
        <v>1715</v>
      </c>
      <c r="U333" t="s">
        <v>1715</v>
      </c>
      <c r="V333" t="s">
        <v>1716</v>
      </c>
    </row>
    <row r="334" spans="1:22" x14ac:dyDescent="0.25">
      <c r="A334" t="s">
        <v>1746</v>
      </c>
      <c r="B334" t="str">
        <f t="shared" si="5"/>
        <v>2016Penrith</v>
      </c>
      <c r="C334" t="s">
        <v>1796</v>
      </c>
      <c r="D334">
        <v>2016</v>
      </c>
      <c r="E334">
        <v>6</v>
      </c>
      <c r="F334" t="s">
        <v>1766</v>
      </c>
      <c r="G334">
        <v>24</v>
      </c>
      <c r="H334">
        <v>14</v>
      </c>
      <c r="I334">
        <v>0</v>
      </c>
      <c r="J334">
        <v>10</v>
      </c>
      <c r="K334">
        <v>2</v>
      </c>
      <c r="L334">
        <v>32</v>
      </c>
      <c r="M334">
        <v>563</v>
      </c>
      <c r="N334">
        <v>463</v>
      </c>
      <c r="P334" t="s">
        <v>30</v>
      </c>
      <c r="S334" t="s">
        <v>1766</v>
      </c>
      <c r="T334" t="s">
        <v>1675</v>
      </c>
      <c r="U334" t="s">
        <v>1675</v>
      </c>
      <c r="V334" t="s">
        <v>1723</v>
      </c>
    </row>
    <row r="335" spans="1:22" x14ac:dyDescent="0.25">
      <c r="A335" t="s">
        <v>1746</v>
      </c>
      <c r="B335" t="str">
        <f t="shared" si="5"/>
        <v>2016Canterbury-Bankstown</v>
      </c>
      <c r="C335" t="s">
        <v>1796</v>
      </c>
      <c r="D335">
        <v>2016</v>
      </c>
      <c r="E335">
        <v>7</v>
      </c>
      <c r="F335" t="s">
        <v>1764</v>
      </c>
      <c r="G335">
        <v>24</v>
      </c>
      <c r="H335">
        <v>14</v>
      </c>
      <c r="I335">
        <v>0</v>
      </c>
      <c r="J335">
        <v>10</v>
      </c>
      <c r="K335">
        <v>2</v>
      </c>
      <c r="L335">
        <v>32</v>
      </c>
      <c r="M335">
        <v>506</v>
      </c>
      <c r="N335">
        <v>448</v>
      </c>
      <c r="P335" t="s">
        <v>30</v>
      </c>
      <c r="S335" t="s">
        <v>1764</v>
      </c>
      <c r="T335" t="s">
        <v>1675</v>
      </c>
      <c r="U335" t="s">
        <v>1675</v>
      </c>
      <c r="V335" t="s">
        <v>1723</v>
      </c>
    </row>
    <row r="336" spans="1:22" x14ac:dyDescent="0.25">
      <c r="A336" t="s">
        <v>1746</v>
      </c>
      <c r="B336" t="str">
        <f t="shared" si="5"/>
        <v>2016Gold Coast Titans</v>
      </c>
      <c r="C336" t="s">
        <v>1796</v>
      </c>
      <c r="D336">
        <v>2016</v>
      </c>
      <c r="E336">
        <v>8</v>
      </c>
      <c r="F336" t="s">
        <v>1803</v>
      </c>
      <c r="G336">
        <v>24</v>
      </c>
      <c r="H336">
        <v>11</v>
      </c>
      <c r="I336">
        <v>1</v>
      </c>
      <c r="J336">
        <v>12</v>
      </c>
      <c r="K336">
        <v>2</v>
      </c>
      <c r="L336">
        <v>27</v>
      </c>
      <c r="M336">
        <v>508</v>
      </c>
      <c r="N336">
        <v>497</v>
      </c>
      <c r="P336" t="s">
        <v>30</v>
      </c>
      <c r="S336" t="s">
        <v>1803</v>
      </c>
      <c r="T336" t="s">
        <v>1684</v>
      </c>
      <c r="U336" t="s">
        <v>1684</v>
      </c>
      <c r="V336" t="s">
        <v>1716</v>
      </c>
    </row>
    <row r="337" spans="1:22" x14ac:dyDescent="0.25">
      <c r="A337" t="s">
        <v>1746</v>
      </c>
      <c r="B337" t="str">
        <f t="shared" si="5"/>
        <v>2016Wests Tigers</v>
      </c>
      <c r="C337" t="s">
        <v>1796</v>
      </c>
      <c r="D337">
        <v>2016</v>
      </c>
      <c r="E337">
        <v>9</v>
      </c>
      <c r="F337" t="s">
        <v>1800</v>
      </c>
      <c r="G337">
        <v>24</v>
      </c>
      <c r="H337">
        <v>11</v>
      </c>
      <c r="I337">
        <v>0</v>
      </c>
      <c r="J337">
        <v>13</v>
      </c>
      <c r="K337">
        <v>2</v>
      </c>
      <c r="L337">
        <v>26</v>
      </c>
      <c r="M337">
        <v>499</v>
      </c>
      <c r="N337">
        <v>607</v>
      </c>
      <c r="S337" t="s">
        <v>1800</v>
      </c>
      <c r="T337" t="s">
        <v>1675</v>
      </c>
      <c r="U337" t="s">
        <v>1675</v>
      </c>
      <c r="V337" t="s">
        <v>1723</v>
      </c>
    </row>
    <row r="338" spans="1:22" x14ac:dyDescent="0.25">
      <c r="A338" t="s">
        <v>1746</v>
      </c>
      <c r="B338" t="str">
        <f t="shared" si="5"/>
        <v>2016New Zealand Warriors</v>
      </c>
      <c r="C338" t="s">
        <v>1796</v>
      </c>
      <c r="D338">
        <v>2016</v>
      </c>
      <c r="E338">
        <v>10</v>
      </c>
      <c r="F338" t="s">
        <v>1785</v>
      </c>
      <c r="G338">
        <v>24</v>
      </c>
      <c r="H338">
        <v>10</v>
      </c>
      <c r="I338">
        <v>0</v>
      </c>
      <c r="J338">
        <v>14</v>
      </c>
      <c r="K338">
        <v>2</v>
      </c>
      <c r="L338">
        <v>24</v>
      </c>
      <c r="M338">
        <v>513</v>
      </c>
      <c r="N338">
        <v>601</v>
      </c>
      <c r="S338" t="s">
        <v>1785</v>
      </c>
      <c r="T338" t="s">
        <v>1786</v>
      </c>
      <c r="U338" t="s">
        <v>1786</v>
      </c>
      <c r="V338" t="s">
        <v>1787</v>
      </c>
    </row>
    <row r="339" spans="1:22" x14ac:dyDescent="0.25">
      <c r="A339" t="s">
        <v>1746</v>
      </c>
      <c r="B339" t="str">
        <f t="shared" si="5"/>
        <v>2016St George Illawarra</v>
      </c>
      <c r="C339" t="s">
        <v>1796</v>
      </c>
      <c r="D339">
        <v>2016</v>
      </c>
      <c r="E339">
        <v>11</v>
      </c>
      <c r="F339" t="s">
        <v>1798</v>
      </c>
      <c r="G339">
        <v>24</v>
      </c>
      <c r="H339">
        <v>10</v>
      </c>
      <c r="I339">
        <v>0</v>
      </c>
      <c r="J339">
        <v>14</v>
      </c>
      <c r="K339">
        <v>2</v>
      </c>
      <c r="L339">
        <v>24</v>
      </c>
      <c r="M339">
        <v>341</v>
      </c>
      <c r="N339">
        <v>538</v>
      </c>
      <c r="S339" t="s">
        <v>1798</v>
      </c>
      <c r="T339" t="s">
        <v>1770</v>
      </c>
      <c r="U339" t="s">
        <v>1770</v>
      </c>
      <c r="V339" t="s">
        <v>1723</v>
      </c>
    </row>
    <row r="340" spans="1:22" x14ac:dyDescent="0.25">
      <c r="A340" t="s">
        <v>1746</v>
      </c>
      <c r="B340" t="str">
        <f t="shared" si="5"/>
        <v>2016South Sydney</v>
      </c>
      <c r="C340" t="s">
        <v>1796</v>
      </c>
      <c r="D340">
        <v>2016</v>
      </c>
      <c r="E340">
        <v>12</v>
      </c>
      <c r="F340" t="s">
        <v>1748</v>
      </c>
      <c r="G340">
        <v>24</v>
      </c>
      <c r="H340">
        <v>9</v>
      </c>
      <c r="I340">
        <v>0</v>
      </c>
      <c r="J340">
        <v>15</v>
      </c>
      <c r="K340">
        <v>2</v>
      </c>
      <c r="L340">
        <v>22</v>
      </c>
      <c r="M340">
        <v>473</v>
      </c>
      <c r="N340">
        <v>549</v>
      </c>
      <c r="S340" t="s">
        <v>1748</v>
      </c>
      <c r="T340" t="s">
        <v>1675</v>
      </c>
      <c r="U340" t="s">
        <v>1675</v>
      </c>
      <c r="V340" t="s">
        <v>1723</v>
      </c>
    </row>
    <row r="341" spans="1:22" x14ac:dyDescent="0.25">
      <c r="A341" t="s">
        <v>1746</v>
      </c>
      <c r="B341" t="str">
        <f t="shared" si="5"/>
        <v>2016Manly Warringah</v>
      </c>
      <c r="C341" t="s">
        <v>1796</v>
      </c>
      <c r="D341">
        <v>2016</v>
      </c>
      <c r="E341">
        <v>13</v>
      </c>
      <c r="F341" t="s">
        <v>1765</v>
      </c>
      <c r="G341">
        <v>24</v>
      </c>
      <c r="H341">
        <v>8</v>
      </c>
      <c r="I341">
        <v>0</v>
      </c>
      <c r="J341">
        <v>16</v>
      </c>
      <c r="K341">
        <v>2</v>
      </c>
      <c r="L341">
        <v>20</v>
      </c>
      <c r="M341">
        <v>454</v>
      </c>
      <c r="N341">
        <v>563</v>
      </c>
      <c r="S341" t="s">
        <v>1765</v>
      </c>
      <c r="T341" t="s">
        <v>1675</v>
      </c>
      <c r="U341" t="s">
        <v>1675</v>
      </c>
      <c r="V341" t="s">
        <v>1723</v>
      </c>
    </row>
    <row r="342" spans="1:22" x14ac:dyDescent="0.25">
      <c r="A342" t="s">
        <v>1746</v>
      </c>
      <c r="B342" t="str">
        <f t="shared" si="5"/>
        <v>2016Parramatta</v>
      </c>
      <c r="C342" t="s">
        <v>1796</v>
      </c>
      <c r="D342">
        <v>2016</v>
      </c>
      <c r="E342">
        <v>14</v>
      </c>
      <c r="F342" t="s">
        <v>1722</v>
      </c>
      <c r="G342">
        <v>24</v>
      </c>
      <c r="H342">
        <v>13</v>
      </c>
      <c r="I342">
        <v>0</v>
      </c>
      <c r="J342">
        <v>11</v>
      </c>
      <c r="K342">
        <v>2</v>
      </c>
      <c r="L342" t="s">
        <v>1805</v>
      </c>
      <c r="M342">
        <v>298</v>
      </c>
      <c r="N342">
        <v>324</v>
      </c>
      <c r="S342" t="s">
        <v>1722</v>
      </c>
      <c r="T342" t="s">
        <v>1675</v>
      </c>
      <c r="U342" t="s">
        <v>1675</v>
      </c>
      <c r="V342" t="s">
        <v>1723</v>
      </c>
    </row>
    <row r="343" spans="1:22" x14ac:dyDescent="0.25">
      <c r="A343" t="s">
        <v>1746</v>
      </c>
      <c r="B343" t="str">
        <f t="shared" si="5"/>
        <v>2016Sydney Roosters</v>
      </c>
      <c r="C343" t="s">
        <v>1796</v>
      </c>
      <c r="D343">
        <v>2016</v>
      </c>
      <c r="E343">
        <v>15</v>
      </c>
      <c r="F343" t="s">
        <v>1750</v>
      </c>
      <c r="G343">
        <v>24</v>
      </c>
      <c r="H343">
        <v>6</v>
      </c>
      <c r="I343">
        <v>0</v>
      </c>
      <c r="J343">
        <v>18</v>
      </c>
      <c r="K343">
        <v>2</v>
      </c>
      <c r="L343">
        <v>16</v>
      </c>
      <c r="M343">
        <v>443</v>
      </c>
      <c r="N343">
        <v>576</v>
      </c>
      <c r="S343" t="s">
        <v>1750</v>
      </c>
      <c r="T343" t="s">
        <v>1675</v>
      </c>
      <c r="U343" t="s">
        <v>1675</v>
      </c>
      <c r="V343" t="s">
        <v>1723</v>
      </c>
    </row>
    <row r="344" spans="1:22" x14ac:dyDescent="0.25">
      <c r="A344" t="s">
        <v>1746</v>
      </c>
      <c r="B344" t="str">
        <f t="shared" si="5"/>
        <v>2016Newcastle Knights</v>
      </c>
      <c r="C344" t="s">
        <v>1796</v>
      </c>
      <c r="D344">
        <v>2016</v>
      </c>
      <c r="E344">
        <v>16</v>
      </c>
      <c r="F344" t="s">
        <v>1776</v>
      </c>
      <c r="G344">
        <v>24</v>
      </c>
      <c r="H344">
        <v>1</v>
      </c>
      <c r="I344">
        <v>1</v>
      </c>
      <c r="J344">
        <v>22</v>
      </c>
      <c r="K344">
        <v>2</v>
      </c>
      <c r="L344">
        <v>7</v>
      </c>
      <c r="M344">
        <v>305</v>
      </c>
      <c r="N344">
        <v>800</v>
      </c>
      <c r="S344" t="s">
        <v>1776</v>
      </c>
      <c r="T344" t="s">
        <v>1754</v>
      </c>
      <c r="U344" t="s">
        <v>1754</v>
      </c>
      <c r="V344" t="s">
        <v>1723</v>
      </c>
    </row>
    <row r="345" spans="1:22" x14ac:dyDescent="0.25">
      <c r="A345" t="s">
        <v>1745</v>
      </c>
      <c r="B345" t="str">
        <f t="shared" si="5"/>
        <v>2015Fremantle</v>
      </c>
      <c r="C345" t="s">
        <v>1728</v>
      </c>
      <c r="D345">
        <v>2015</v>
      </c>
      <c r="E345">
        <v>1</v>
      </c>
      <c r="F345" t="s">
        <v>1686</v>
      </c>
      <c r="G345">
        <v>22</v>
      </c>
      <c r="H345">
        <v>17</v>
      </c>
      <c r="I345">
        <v>0</v>
      </c>
      <c r="J345">
        <v>5</v>
      </c>
      <c r="L345">
        <v>68</v>
      </c>
      <c r="M345">
        <v>1857</v>
      </c>
      <c r="N345">
        <v>1564</v>
      </c>
      <c r="O345" t="s">
        <v>30</v>
      </c>
      <c r="P345" t="s">
        <v>30</v>
      </c>
      <c r="S345" t="s">
        <v>1686</v>
      </c>
      <c r="T345" t="s">
        <v>1719</v>
      </c>
      <c r="U345" t="s">
        <v>1720</v>
      </c>
      <c r="V345" t="s">
        <v>1721</v>
      </c>
    </row>
    <row r="346" spans="1:22" x14ac:dyDescent="0.25">
      <c r="A346" t="s">
        <v>1745</v>
      </c>
      <c r="B346" t="str">
        <f t="shared" si="5"/>
        <v>2015West Coast</v>
      </c>
      <c r="C346" t="s">
        <v>1728</v>
      </c>
      <c r="D346">
        <v>2015</v>
      </c>
      <c r="E346">
        <v>2</v>
      </c>
      <c r="F346" t="s">
        <v>1674</v>
      </c>
      <c r="G346">
        <v>22</v>
      </c>
      <c r="H346">
        <v>16</v>
      </c>
      <c r="I346">
        <v>1</v>
      </c>
      <c r="J346">
        <v>5</v>
      </c>
      <c r="L346">
        <v>66</v>
      </c>
      <c r="M346">
        <v>2330</v>
      </c>
      <c r="N346">
        <v>1572</v>
      </c>
      <c r="P346" t="s">
        <v>30</v>
      </c>
      <c r="Q346" t="s">
        <v>30</v>
      </c>
      <c r="S346" t="s">
        <v>1674</v>
      </c>
      <c r="T346" t="s">
        <v>1720</v>
      </c>
      <c r="U346" t="s">
        <v>1720</v>
      </c>
      <c r="V346" t="s">
        <v>1721</v>
      </c>
    </row>
    <row r="347" spans="1:22" x14ac:dyDescent="0.25">
      <c r="A347" t="s">
        <v>1745</v>
      </c>
      <c r="B347" t="str">
        <f t="shared" si="5"/>
        <v>2015Hawthorn</v>
      </c>
      <c r="C347" t="s">
        <v>1728</v>
      </c>
      <c r="D347">
        <v>2015</v>
      </c>
      <c r="E347">
        <v>3</v>
      </c>
      <c r="F347" t="s">
        <v>1682</v>
      </c>
      <c r="G347">
        <v>22</v>
      </c>
      <c r="H347">
        <v>16</v>
      </c>
      <c r="I347">
        <v>0</v>
      </c>
      <c r="J347">
        <v>6</v>
      </c>
      <c r="L347">
        <v>64</v>
      </c>
      <c r="M347">
        <v>2452</v>
      </c>
      <c r="N347">
        <v>1548</v>
      </c>
      <c r="P347" t="s">
        <v>30</v>
      </c>
      <c r="Q347" t="s">
        <v>30</v>
      </c>
      <c r="R347" t="s">
        <v>30</v>
      </c>
      <c r="S347" t="s">
        <v>1682</v>
      </c>
      <c r="T347" t="s">
        <v>1724</v>
      </c>
      <c r="U347" t="s">
        <v>1681</v>
      </c>
      <c r="V347" t="s">
        <v>1718</v>
      </c>
    </row>
    <row r="348" spans="1:22" x14ac:dyDescent="0.25">
      <c r="A348" t="s">
        <v>1745</v>
      </c>
      <c r="B348" t="str">
        <f t="shared" si="5"/>
        <v>2015Sydney Swans</v>
      </c>
      <c r="C348" t="s">
        <v>1728</v>
      </c>
      <c r="D348">
        <v>2015</v>
      </c>
      <c r="E348">
        <v>4</v>
      </c>
      <c r="F348" t="s">
        <v>1676</v>
      </c>
      <c r="G348">
        <v>22</v>
      </c>
      <c r="H348">
        <v>16</v>
      </c>
      <c r="I348">
        <v>0</v>
      </c>
      <c r="J348">
        <v>6</v>
      </c>
      <c r="L348">
        <v>64</v>
      </c>
      <c r="M348">
        <v>2006</v>
      </c>
      <c r="N348">
        <v>1578</v>
      </c>
      <c r="P348" t="s">
        <v>30</v>
      </c>
      <c r="S348" t="s">
        <v>1676</v>
      </c>
      <c r="T348" t="s">
        <v>1675</v>
      </c>
      <c r="U348" t="s">
        <v>1675</v>
      </c>
      <c r="V348" t="s">
        <v>1723</v>
      </c>
    </row>
    <row r="349" spans="1:22" x14ac:dyDescent="0.25">
      <c r="A349" t="s">
        <v>1745</v>
      </c>
      <c r="B349" t="str">
        <f t="shared" si="5"/>
        <v>2015Richmond</v>
      </c>
      <c r="C349" t="s">
        <v>1728</v>
      </c>
      <c r="D349">
        <v>2015</v>
      </c>
      <c r="E349">
        <v>5</v>
      </c>
      <c r="F349" t="s">
        <v>1678</v>
      </c>
      <c r="G349">
        <v>22</v>
      </c>
      <c r="H349">
        <v>15</v>
      </c>
      <c r="I349">
        <v>0</v>
      </c>
      <c r="J349">
        <v>7</v>
      </c>
      <c r="L349">
        <v>60</v>
      </c>
      <c r="M349">
        <v>1930</v>
      </c>
      <c r="N349">
        <v>1568</v>
      </c>
      <c r="P349" t="s">
        <v>30</v>
      </c>
      <c r="S349" t="s">
        <v>1678</v>
      </c>
      <c r="T349" t="s">
        <v>1726</v>
      </c>
      <c r="U349" t="s">
        <v>1681</v>
      </c>
      <c r="V349" t="s">
        <v>1718</v>
      </c>
    </row>
    <row r="350" spans="1:22" x14ac:dyDescent="0.25">
      <c r="A350" t="s">
        <v>1745</v>
      </c>
      <c r="B350" t="str">
        <f t="shared" si="5"/>
        <v>2015Western Bulldogs</v>
      </c>
      <c r="C350" t="s">
        <v>1728</v>
      </c>
      <c r="D350">
        <v>2015</v>
      </c>
      <c r="E350">
        <v>6</v>
      </c>
      <c r="F350" t="s">
        <v>1673</v>
      </c>
      <c r="G350">
        <v>22</v>
      </c>
      <c r="H350">
        <v>14</v>
      </c>
      <c r="I350">
        <v>0</v>
      </c>
      <c r="J350">
        <v>8</v>
      </c>
      <c r="L350">
        <v>56</v>
      </c>
      <c r="M350">
        <v>2101</v>
      </c>
      <c r="N350">
        <v>1825</v>
      </c>
      <c r="P350" t="s">
        <v>30</v>
      </c>
      <c r="S350" t="s">
        <v>1673</v>
      </c>
      <c r="T350" t="s">
        <v>1681</v>
      </c>
      <c r="U350" t="s">
        <v>1681</v>
      </c>
      <c r="V350" t="s">
        <v>1718</v>
      </c>
    </row>
    <row r="351" spans="1:22" x14ac:dyDescent="0.25">
      <c r="A351" t="s">
        <v>1745</v>
      </c>
      <c r="B351" t="str">
        <f t="shared" si="5"/>
        <v>2015Adelaide</v>
      </c>
      <c r="C351" t="s">
        <v>1728</v>
      </c>
      <c r="D351">
        <v>2015</v>
      </c>
      <c r="E351">
        <v>7</v>
      </c>
      <c r="F351" t="s">
        <v>1691</v>
      </c>
      <c r="G351">
        <v>21</v>
      </c>
      <c r="H351">
        <v>13</v>
      </c>
      <c r="I351">
        <v>0</v>
      </c>
      <c r="J351">
        <v>8</v>
      </c>
      <c r="L351">
        <v>54</v>
      </c>
      <c r="M351">
        <v>2107</v>
      </c>
      <c r="N351">
        <v>1821</v>
      </c>
      <c r="P351" t="s">
        <v>30</v>
      </c>
      <c r="S351" t="s">
        <v>1691</v>
      </c>
      <c r="T351" t="s">
        <v>1691</v>
      </c>
      <c r="U351" t="s">
        <v>1691</v>
      </c>
      <c r="V351" t="s">
        <v>1714</v>
      </c>
    </row>
    <row r="352" spans="1:22" x14ac:dyDescent="0.25">
      <c r="A352" t="s">
        <v>1745</v>
      </c>
      <c r="B352" t="str">
        <f t="shared" si="5"/>
        <v>2015North Melbourne</v>
      </c>
      <c r="C352" t="s">
        <v>1728</v>
      </c>
      <c r="D352">
        <v>2015</v>
      </c>
      <c r="E352">
        <v>8</v>
      </c>
      <c r="F352" t="s">
        <v>1680</v>
      </c>
      <c r="G352">
        <v>22</v>
      </c>
      <c r="H352">
        <v>13</v>
      </c>
      <c r="I352">
        <v>0</v>
      </c>
      <c r="J352">
        <v>9</v>
      </c>
      <c r="L352">
        <v>52</v>
      </c>
      <c r="M352">
        <v>2062</v>
      </c>
      <c r="N352">
        <v>1937</v>
      </c>
      <c r="P352" t="s">
        <v>30</v>
      </c>
      <c r="S352" t="s">
        <v>1680</v>
      </c>
      <c r="T352" t="s">
        <v>1680</v>
      </c>
      <c r="U352" t="s">
        <v>1681</v>
      </c>
      <c r="V352" t="s">
        <v>1718</v>
      </c>
    </row>
    <row r="353" spans="1:22" x14ac:dyDescent="0.25">
      <c r="A353" t="s">
        <v>1745</v>
      </c>
      <c r="B353" t="str">
        <f t="shared" si="5"/>
        <v>2015Port Adelaide</v>
      </c>
      <c r="C353" t="s">
        <v>1728</v>
      </c>
      <c r="D353">
        <v>2015</v>
      </c>
      <c r="E353">
        <v>9</v>
      </c>
      <c r="F353" t="s">
        <v>1679</v>
      </c>
      <c r="G353">
        <v>22</v>
      </c>
      <c r="H353">
        <v>12</v>
      </c>
      <c r="I353">
        <v>0</v>
      </c>
      <c r="J353">
        <v>10</v>
      </c>
      <c r="L353">
        <v>48</v>
      </c>
      <c r="M353">
        <v>2002</v>
      </c>
      <c r="N353">
        <v>1874</v>
      </c>
      <c r="S353" t="s">
        <v>1679</v>
      </c>
      <c r="T353" t="s">
        <v>1725</v>
      </c>
      <c r="U353" t="s">
        <v>1691</v>
      </c>
      <c r="V353" t="s">
        <v>1714</v>
      </c>
    </row>
    <row r="354" spans="1:22" x14ac:dyDescent="0.25">
      <c r="A354" t="s">
        <v>1745</v>
      </c>
      <c r="B354" t="str">
        <f t="shared" si="5"/>
        <v>2015Geelong</v>
      </c>
      <c r="C354" t="s">
        <v>1728</v>
      </c>
      <c r="D354">
        <v>2015</v>
      </c>
      <c r="E354">
        <v>10</v>
      </c>
      <c r="F354" t="s">
        <v>1685</v>
      </c>
      <c r="G354">
        <v>21</v>
      </c>
      <c r="H354">
        <v>11</v>
      </c>
      <c r="I354">
        <v>1</v>
      </c>
      <c r="J354">
        <v>9</v>
      </c>
      <c r="L354">
        <v>48</v>
      </c>
      <c r="M354">
        <v>1853</v>
      </c>
      <c r="N354">
        <v>1833</v>
      </c>
      <c r="S354" t="s">
        <v>1685</v>
      </c>
      <c r="T354" t="s">
        <v>1685</v>
      </c>
      <c r="U354" t="s">
        <v>1685</v>
      </c>
      <c r="V354" t="s">
        <v>1718</v>
      </c>
    </row>
    <row r="355" spans="1:22" x14ac:dyDescent="0.25">
      <c r="A355" t="s">
        <v>1745</v>
      </c>
      <c r="B355" t="str">
        <f t="shared" si="5"/>
        <v>2015Greater Western Sydney</v>
      </c>
      <c r="C355" t="s">
        <v>1728</v>
      </c>
      <c r="D355">
        <v>2015</v>
      </c>
      <c r="E355">
        <v>11</v>
      </c>
      <c r="F355" t="s">
        <v>1683</v>
      </c>
      <c r="G355">
        <v>22</v>
      </c>
      <c r="H355">
        <v>11</v>
      </c>
      <c r="I355">
        <v>0</v>
      </c>
      <c r="J355">
        <v>11</v>
      </c>
      <c r="L355">
        <v>44</v>
      </c>
      <c r="M355">
        <v>1872</v>
      </c>
      <c r="N355">
        <v>1891</v>
      </c>
      <c r="S355" t="s">
        <v>1683</v>
      </c>
      <c r="T355" t="s">
        <v>1722</v>
      </c>
      <c r="U355" t="s">
        <v>1675</v>
      </c>
      <c r="V355" t="s">
        <v>1723</v>
      </c>
    </row>
    <row r="356" spans="1:22" x14ac:dyDescent="0.25">
      <c r="A356" t="s">
        <v>1745</v>
      </c>
      <c r="B356" t="str">
        <f t="shared" si="5"/>
        <v>2015Collingwood</v>
      </c>
      <c r="C356" t="s">
        <v>1728</v>
      </c>
      <c r="D356">
        <v>2015</v>
      </c>
      <c r="E356">
        <v>12</v>
      </c>
      <c r="F356" t="s">
        <v>1688</v>
      </c>
      <c r="G356">
        <v>22</v>
      </c>
      <c r="H356">
        <v>10</v>
      </c>
      <c r="I356">
        <v>0</v>
      </c>
      <c r="J356">
        <v>12</v>
      </c>
      <c r="L356">
        <v>40</v>
      </c>
      <c r="M356">
        <v>1972</v>
      </c>
      <c r="N356">
        <v>1856</v>
      </c>
      <c r="S356" t="s">
        <v>1688</v>
      </c>
      <c r="T356" t="s">
        <v>1681</v>
      </c>
      <c r="U356" t="s">
        <v>1681</v>
      </c>
      <c r="V356" t="s">
        <v>1718</v>
      </c>
    </row>
    <row r="357" spans="1:22" x14ac:dyDescent="0.25">
      <c r="A357" t="s">
        <v>1745</v>
      </c>
      <c r="B357" t="str">
        <f t="shared" si="5"/>
        <v>2015Melbourne</v>
      </c>
      <c r="C357" t="s">
        <v>1728</v>
      </c>
      <c r="D357">
        <v>2015</v>
      </c>
      <c r="E357">
        <v>13</v>
      </c>
      <c r="F357" t="s">
        <v>1681</v>
      </c>
      <c r="G357">
        <v>22</v>
      </c>
      <c r="H357">
        <v>7</v>
      </c>
      <c r="I357">
        <v>0</v>
      </c>
      <c r="J357">
        <v>15</v>
      </c>
      <c r="L357">
        <v>28</v>
      </c>
      <c r="M357">
        <v>1573</v>
      </c>
      <c r="N357">
        <v>2044</v>
      </c>
      <c r="S357" t="s">
        <v>1681</v>
      </c>
      <c r="T357" t="s">
        <v>1681</v>
      </c>
      <c r="U357" t="s">
        <v>1681</v>
      </c>
      <c r="V357" t="s">
        <v>1718</v>
      </c>
    </row>
    <row r="358" spans="1:22" x14ac:dyDescent="0.25">
      <c r="A358" t="s">
        <v>1745</v>
      </c>
      <c r="B358" t="str">
        <f t="shared" si="5"/>
        <v>2015St Kilda</v>
      </c>
      <c r="C358" t="s">
        <v>1728</v>
      </c>
      <c r="D358">
        <v>2015</v>
      </c>
      <c r="E358">
        <v>14</v>
      </c>
      <c r="F358" t="s">
        <v>1677</v>
      </c>
      <c r="G358">
        <v>22</v>
      </c>
      <c r="H358">
        <v>6</v>
      </c>
      <c r="I358">
        <v>1</v>
      </c>
      <c r="J358">
        <v>15</v>
      </c>
      <c r="L358">
        <v>26</v>
      </c>
      <c r="M358">
        <v>1695</v>
      </c>
      <c r="N358">
        <v>2162</v>
      </c>
      <c r="S358" t="s">
        <v>1677</v>
      </c>
      <c r="T358" t="s">
        <v>1681</v>
      </c>
      <c r="U358" t="s">
        <v>1681</v>
      </c>
      <c r="V358" t="s">
        <v>1718</v>
      </c>
    </row>
    <row r="359" spans="1:22" x14ac:dyDescent="0.25">
      <c r="A359" t="s">
        <v>1745</v>
      </c>
      <c r="B359" t="str">
        <f t="shared" si="5"/>
        <v>2015Essendon</v>
      </c>
      <c r="C359" t="s">
        <v>1728</v>
      </c>
      <c r="D359">
        <v>2015</v>
      </c>
      <c r="E359">
        <v>15</v>
      </c>
      <c r="F359" t="s">
        <v>1687</v>
      </c>
      <c r="G359">
        <v>22</v>
      </c>
      <c r="H359">
        <v>6</v>
      </c>
      <c r="I359">
        <v>0</v>
      </c>
      <c r="J359">
        <v>16</v>
      </c>
      <c r="L359">
        <v>24</v>
      </c>
      <c r="M359">
        <v>1580</v>
      </c>
      <c r="N359">
        <v>2134</v>
      </c>
      <c r="S359" t="s">
        <v>1687</v>
      </c>
      <c r="T359" t="s">
        <v>1681</v>
      </c>
      <c r="U359" t="s">
        <v>1681</v>
      </c>
      <c r="V359" t="s">
        <v>1718</v>
      </c>
    </row>
    <row r="360" spans="1:22" x14ac:dyDescent="0.25">
      <c r="A360" t="s">
        <v>1745</v>
      </c>
      <c r="B360" t="str">
        <f t="shared" si="5"/>
        <v>2015Gold Coast</v>
      </c>
      <c r="C360" t="s">
        <v>1728</v>
      </c>
      <c r="D360">
        <v>2015</v>
      </c>
      <c r="E360">
        <v>16</v>
      </c>
      <c r="F360" t="s">
        <v>1684</v>
      </c>
      <c r="G360">
        <v>22</v>
      </c>
      <c r="H360">
        <v>4</v>
      </c>
      <c r="I360">
        <v>1</v>
      </c>
      <c r="J360">
        <v>17</v>
      </c>
      <c r="L360">
        <v>18</v>
      </c>
      <c r="M360">
        <v>1633</v>
      </c>
      <c r="N360">
        <v>2240</v>
      </c>
      <c r="S360" t="s">
        <v>1684</v>
      </c>
      <c r="T360" t="s">
        <v>1684</v>
      </c>
      <c r="U360" t="s">
        <v>1684</v>
      </c>
      <c r="V360" t="s">
        <v>1716</v>
      </c>
    </row>
    <row r="361" spans="1:22" x14ac:dyDescent="0.25">
      <c r="A361" t="s">
        <v>1745</v>
      </c>
      <c r="B361" t="str">
        <f t="shared" si="5"/>
        <v>2015Brisbane Lions</v>
      </c>
      <c r="C361" t="s">
        <v>1728</v>
      </c>
      <c r="D361">
        <v>2015</v>
      </c>
      <c r="E361">
        <v>17</v>
      </c>
      <c r="F361" t="s">
        <v>1690</v>
      </c>
      <c r="G361">
        <v>22</v>
      </c>
      <c r="H361">
        <v>4</v>
      </c>
      <c r="I361">
        <v>0</v>
      </c>
      <c r="J361">
        <v>18</v>
      </c>
      <c r="L361">
        <v>16</v>
      </c>
      <c r="M361">
        <v>1557</v>
      </c>
      <c r="N361">
        <v>2306</v>
      </c>
      <c r="S361" t="s">
        <v>1690</v>
      </c>
      <c r="T361" t="s">
        <v>1715</v>
      </c>
      <c r="U361" t="s">
        <v>1715</v>
      </c>
      <c r="V361" t="s">
        <v>1716</v>
      </c>
    </row>
    <row r="362" spans="1:22" x14ac:dyDescent="0.25">
      <c r="A362" t="s">
        <v>1745</v>
      </c>
      <c r="B362" t="str">
        <f t="shared" si="5"/>
        <v>2015Carlton</v>
      </c>
      <c r="C362" t="s">
        <v>1728</v>
      </c>
      <c r="D362">
        <v>2015</v>
      </c>
      <c r="E362">
        <v>18</v>
      </c>
      <c r="F362" t="s">
        <v>1689</v>
      </c>
      <c r="G362">
        <v>22</v>
      </c>
      <c r="H362">
        <v>4</v>
      </c>
      <c r="I362">
        <v>0</v>
      </c>
      <c r="J362">
        <v>18</v>
      </c>
      <c r="L362">
        <v>16</v>
      </c>
      <c r="M362">
        <v>1525</v>
      </c>
      <c r="N362">
        <v>2354</v>
      </c>
      <c r="S362" t="s">
        <v>1689</v>
      </c>
      <c r="T362" t="s">
        <v>1717</v>
      </c>
      <c r="U362" t="s">
        <v>1681</v>
      </c>
      <c r="V362" t="s">
        <v>1718</v>
      </c>
    </row>
    <row r="363" spans="1:22" x14ac:dyDescent="0.25">
      <c r="A363" t="s">
        <v>1746</v>
      </c>
      <c r="B363" t="str">
        <f t="shared" si="5"/>
        <v>2015Sydney Roosters</v>
      </c>
      <c r="C363" t="s">
        <v>1796</v>
      </c>
      <c r="D363">
        <v>2015</v>
      </c>
      <c r="E363">
        <v>1</v>
      </c>
      <c r="F363" t="s">
        <v>1750</v>
      </c>
      <c r="G363">
        <v>24</v>
      </c>
      <c r="H363">
        <v>18</v>
      </c>
      <c r="I363">
        <v>0</v>
      </c>
      <c r="J363">
        <v>6</v>
      </c>
      <c r="K363">
        <v>2</v>
      </c>
      <c r="L363">
        <v>40</v>
      </c>
      <c r="M363">
        <v>591</v>
      </c>
      <c r="N363">
        <v>300</v>
      </c>
      <c r="O363" t="s">
        <v>30</v>
      </c>
      <c r="P363" t="s">
        <v>30</v>
      </c>
      <c r="S363" t="s">
        <v>1750</v>
      </c>
      <c r="T363" t="s">
        <v>1675</v>
      </c>
      <c r="U363" t="s">
        <v>1675</v>
      </c>
      <c r="V363" t="s">
        <v>1723</v>
      </c>
    </row>
    <row r="364" spans="1:22" x14ac:dyDescent="0.25">
      <c r="A364" t="s">
        <v>1746</v>
      </c>
      <c r="B364" t="str">
        <f t="shared" si="5"/>
        <v>2015Brisbane Broncos</v>
      </c>
      <c r="C364" t="s">
        <v>1796</v>
      </c>
      <c r="D364">
        <v>2015</v>
      </c>
      <c r="E364">
        <v>2</v>
      </c>
      <c r="F364" t="s">
        <v>1774</v>
      </c>
      <c r="G364">
        <v>24</v>
      </c>
      <c r="H364">
        <v>17</v>
      </c>
      <c r="I364">
        <v>0</v>
      </c>
      <c r="J364">
        <v>7</v>
      </c>
      <c r="K364">
        <v>2</v>
      </c>
      <c r="L364">
        <v>38</v>
      </c>
      <c r="M364">
        <v>574</v>
      </c>
      <c r="N364">
        <v>379</v>
      </c>
      <c r="P364" t="s">
        <v>30</v>
      </c>
      <c r="Q364" t="s">
        <v>30</v>
      </c>
      <c r="S364" t="s">
        <v>1774</v>
      </c>
      <c r="T364" t="s">
        <v>1715</v>
      </c>
      <c r="U364" t="s">
        <v>1715</v>
      </c>
      <c r="V364" t="s">
        <v>1716</v>
      </c>
    </row>
    <row r="365" spans="1:22" x14ac:dyDescent="0.25">
      <c r="A365" t="s">
        <v>1746</v>
      </c>
      <c r="B365" t="str">
        <f t="shared" si="5"/>
        <v>2015North Queensland</v>
      </c>
      <c r="C365" t="s">
        <v>1796</v>
      </c>
      <c r="D365">
        <v>2015</v>
      </c>
      <c r="E365">
        <v>3</v>
      </c>
      <c r="F365" t="s">
        <v>1791</v>
      </c>
      <c r="G365">
        <v>24</v>
      </c>
      <c r="H365">
        <v>17</v>
      </c>
      <c r="I365">
        <v>0</v>
      </c>
      <c r="J365">
        <v>7</v>
      </c>
      <c r="K365">
        <v>2</v>
      </c>
      <c r="L365">
        <v>38</v>
      </c>
      <c r="M365">
        <v>587</v>
      </c>
      <c r="N365">
        <v>454</v>
      </c>
      <c r="P365" t="s">
        <v>30</v>
      </c>
      <c r="Q365" t="s">
        <v>30</v>
      </c>
      <c r="R365" t="s">
        <v>30</v>
      </c>
      <c r="S365" t="s">
        <v>1791</v>
      </c>
      <c r="T365" t="s">
        <v>1792</v>
      </c>
      <c r="U365" t="s">
        <v>1792</v>
      </c>
      <c r="V365" t="s">
        <v>1716</v>
      </c>
    </row>
    <row r="366" spans="1:22" x14ac:dyDescent="0.25">
      <c r="A366" t="s">
        <v>1746</v>
      </c>
      <c r="B366" t="str">
        <f t="shared" si="5"/>
        <v>2015Melbourne Storm</v>
      </c>
      <c r="C366" t="s">
        <v>1796</v>
      </c>
      <c r="D366">
        <v>2015</v>
      </c>
      <c r="E366">
        <v>4</v>
      </c>
      <c r="F366" t="s">
        <v>1797</v>
      </c>
      <c r="G366">
        <v>24</v>
      </c>
      <c r="H366">
        <v>14</v>
      </c>
      <c r="I366">
        <v>0</v>
      </c>
      <c r="J366">
        <v>10</v>
      </c>
      <c r="K366">
        <v>2</v>
      </c>
      <c r="L366">
        <v>32</v>
      </c>
      <c r="M366">
        <v>467</v>
      </c>
      <c r="N366">
        <v>348</v>
      </c>
      <c r="P366" t="s">
        <v>30</v>
      </c>
      <c r="S366" t="s">
        <v>1797</v>
      </c>
      <c r="T366" t="s">
        <v>1681</v>
      </c>
      <c r="U366" t="s">
        <v>1681</v>
      </c>
      <c r="V366" t="s">
        <v>1718</v>
      </c>
    </row>
    <row r="367" spans="1:22" x14ac:dyDescent="0.25">
      <c r="A367" t="s">
        <v>1746</v>
      </c>
      <c r="B367" t="str">
        <f t="shared" si="5"/>
        <v>2015Canterbury-Bankstown</v>
      </c>
      <c r="C367" t="s">
        <v>1796</v>
      </c>
      <c r="D367">
        <v>2015</v>
      </c>
      <c r="E367">
        <v>5</v>
      </c>
      <c r="F367" t="s">
        <v>1764</v>
      </c>
      <c r="G367">
        <v>24</v>
      </c>
      <c r="H367">
        <v>14</v>
      </c>
      <c r="I367">
        <v>0</v>
      </c>
      <c r="J367">
        <v>10</v>
      </c>
      <c r="K367">
        <v>2</v>
      </c>
      <c r="L367">
        <v>32</v>
      </c>
      <c r="M367">
        <v>522</v>
      </c>
      <c r="N367">
        <v>480</v>
      </c>
      <c r="P367" t="s">
        <v>30</v>
      </c>
      <c r="S367" t="s">
        <v>1764</v>
      </c>
      <c r="T367" t="s">
        <v>1675</v>
      </c>
      <c r="U367" t="s">
        <v>1675</v>
      </c>
      <c r="V367" t="s">
        <v>1723</v>
      </c>
    </row>
    <row r="368" spans="1:22" x14ac:dyDescent="0.25">
      <c r="A368" t="s">
        <v>1746</v>
      </c>
      <c r="B368" t="str">
        <f t="shared" si="5"/>
        <v>2015Cronulla-Sutherland</v>
      </c>
      <c r="C368" t="s">
        <v>1796</v>
      </c>
      <c r="D368">
        <v>2015</v>
      </c>
      <c r="E368">
        <v>6</v>
      </c>
      <c r="F368" t="s">
        <v>1767</v>
      </c>
      <c r="G368">
        <v>24</v>
      </c>
      <c r="H368">
        <v>14</v>
      </c>
      <c r="I368">
        <v>0</v>
      </c>
      <c r="J368">
        <v>10</v>
      </c>
      <c r="K368">
        <v>2</v>
      </c>
      <c r="L368">
        <v>32</v>
      </c>
      <c r="M368">
        <v>469</v>
      </c>
      <c r="N368">
        <v>476</v>
      </c>
      <c r="P368" t="s">
        <v>30</v>
      </c>
      <c r="S368" t="s">
        <v>1767</v>
      </c>
      <c r="T368" t="s">
        <v>1675</v>
      </c>
      <c r="U368" t="s">
        <v>1675</v>
      </c>
      <c r="V368" t="s">
        <v>1723</v>
      </c>
    </row>
    <row r="369" spans="1:22" x14ac:dyDescent="0.25">
      <c r="A369" t="s">
        <v>1746</v>
      </c>
      <c r="B369" t="str">
        <f t="shared" si="5"/>
        <v>2015South Sydney</v>
      </c>
      <c r="C369" t="s">
        <v>1796</v>
      </c>
      <c r="D369">
        <v>2015</v>
      </c>
      <c r="E369">
        <v>7</v>
      </c>
      <c r="F369" t="s">
        <v>1748</v>
      </c>
      <c r="G369">
        <v>24</v>
      </c>
      <c r="H369">
        <v>13</v>
      </c>
      <c r="I369">
        <v>0</v>
      </c>
      <c r="J369">
        <v>11</v>
      </c>
      <c r="K369">
        <v>2</v>
      </c>
      <c r="L369">
        <v>30</v>
      </c>
      <c r="M369">
        <v>465</v>
      </c>
      <c r="N369">
        <v>467</v>
      </c>
      <c r="P369" t="s">
        <v>30</v>
      </c>
      <c r="S369" t="s">
        <v>1748</v>
      </c>
      <c r="T369" t="s">
        <v>1675</v>
      </c>
      <c r="U369" t="s">
        <v>1675</v>
      </c>
      <c r="V369" t="s">
        <v>1723</v>
      </c>
    </row>
    <row r="370" spans="1:22" x14ac:dyDescent="0.25">
      <c r="A370" t="s">
        <v>1746</v>
      </c>
      <c r="B370" t="str">
        <f t="shared" si="5"/>
        <v>2015St George Illawarra</v>
      </c>
      <c r="C370" t="s">
        <v>1796</v>
      </c>
      <c r="D370">
        <v>2015</v>
      </c>
      <c r="E370">
        <v>8</v>
      </c>
      <c r="F370" t="s">
        <v>1798</v>
      </c>
      <c r="G370">
        <v>24</v>
      </c>
      <c r="H370">
        <v>12</v>
      </c>
      <c r="I370">
        <v>0</v>
      </c>
      <c r="J370">
        <v>12</v>
      </c>
      <c r="K370">
        <v>2</v>
      </c>
      <c r="L370">
        <v>28</v>
      </c>
      <c r="M370">
        <v>435</v>
      </c>
      <c r="N370">
        <v>408</v>
      </c>
      <c r="P370" t="s">
        <v>30</v>
      </c>
      <c r="S370" t="s">
        <v>1798</v>
      </c>
      <c r="T370" t="s">
        <v>1770</v>
      </c>
      <c r="U370" t="s">
        <v>1770</v>
      </c>
      <c r="V370" t="s">
        <v>1723</v>
      </c>
    </row>
    <row r="371" spans="1:22" x14ac:dyDescent="0.25">
      <c r="A371" t="s">
        <v>1746</v>
      </c>
      <c r="B371" t="str">
        <f t="shared" si="5"/>
        <v>2015Manly Warringah</v>
      </c>
      <c r="C371" t="s">
        <v>1796</v>
      </c>
      <c r="D371">
        <v>2015</v>
      </c>
      <c r="E371">
        <v>9</v>
      </c>
      <c r="F371" t="s">
        <v>1765</v>
      </c>
      <c r="G371">
        <v>24</v>
      </c>
      <c r="H371">
        <v>11</v>
      </c>
      <c r="I371">
        <v>0</v>
      </c>
      <c r="J371">
        <v>13</v>
      </c>
      <c r="K371">
        <v>2</v>
      </c>
      <c r="L371">
        <v>26</v>
      </c>
      <c r="M371">
        <v>458</v>
      </c>
      <c r="N371">
        <v>492</v>
      </c>
      <c r="S371" t="s">
        <v>1765</v>
      </c>
      <c r="T371" t="s">
        <v>1675</v>
      </c>
      <c r="U371" t="s">
        <v>1675</v>
      </c>
      <c r="V371" t="s">
        <v>1723</v>
      </c>
    </row>
    <row r="372" spans="1:22" x14ac:dyDescent="0.25">
      <c r="A372" t="s">
        <v>1746</v>
      </c>
      <c r="B372" t="str">
        <f t="shared" si="5"/>
        <v>2015Canberra Raiders</v>
      </c>
      <c r="C372" t="s">
        <v>1796</v>
      </c>
      <c r="D372">
        <v>2015</v>
      </c>
      <c r="E372">
        <v>10</v>
      </c>
      <c r="F372" t="s">
        <v>1771</v>
      </c>
      <c r="G372">
        <v>24</v>
      </c>
      <c r="H372">
        <v>10</v>
      </c>
      <c r="I372">
        <v>0</v>
      </c>
      <c r="J372">
        <v>14</v>
      </c>
      <c r="K372">
        <v>2</v>
      </c>
      <c r="L372">
        <v>24</v>
      </c>
      <c r="M372">
        <v>577</v>
      </c>
      <c r="N372">
        <v>569</v>
      </c>
      <c r="S372" t="s">
        <v>1771</v>
      </c>
      <c r="T372" t="s">
        <v>1772</v>
      </c>
      <c r="U372" t="s">
        <v>1772</v>
      </c>
      <c r="V372" t="s">
        <v>1773</v>
      </c>
    </row>
    <row r="373" spans="1:22" x14ac:dyDescent="0.25">
      <c r="A373" t="s">
        <v>1746</v>
      </c>
      <c r="B373" t="str">
        <f t="shared" si="5"/>
        <v>2015Penrith</v>
      </c>
      <c r="C373" t="s">
        <v>1796</v>
      </c>
      <c r="D373">
        <v>2015</v>
      </c>
      <c r="E373">
        <v>11</v>
      </c>
      <c r="F373" t="s">
        <v>1766</v>
      </c>
      <c r="G373">
        <v>24</v>
      </c>
      <c r="H373">
        <v>9</v>
      </c>
      <c r="I373">
        <v>0</v>
      </c>
      <c r="J373">
        <v>15</v>
      </c>
      <c r="K373">
        <v>2</v>
      </c>
      <c r="L373">
        <v>22</v>
      </c>
      <c r="M373">
        <v>399</v>
      </c>
      <c r="N373">
        <v>477</v>
      </c>
      <c r="S373" t="s">
        <v>1766</v>
      </c>
      <c r="T373" t="s">
        <v>1675</v>
      </c>
      <c r="U373" t="s">
        <v>1675</v>
      </c>
      <c r="V373" t="s">
        <v>1723</v>
      </c>
    </row>
    <row r="374" spans="1:22" x14ac:dyDescent="0.25">
      <c r="A374" t="s">
        <v>1746</v>
      </c>
      <c r="B374" t="str">
        <f t="shared" si="5"/>
        <v>2015Parramatta</v>
      </c>
      <c r="C374" t="s">
        <v>1796</v>
      </c>
      <c r="D374">
        <v>2015</v>
      </c>
      <c r="E374">
        <v>12</v>
      </c>
      <c r="F374" t="s">
        <v>1722</v>
      </c>
      <c r="G374">
        <v>24</v>
      </c>
      <c r="H374">
        <v>9</v>
      </c>
      <c r="I374">
        <v>0</v>
      </c>
      <c r="J374">
        <v>15</v>
      </c>
      <c r="K374">
        <v>2</v>
      </c>
      <c r="L374">
        <v>22</v>
      </c>
      <c r="M374">
        <v>448</v>
      </c>
      <c r="N374">
        <v>573</v>
      </c>
      <c r="S374" t="s">
        <v>1722</v>
      </c>
      <c r="T374" t="s">
        <v>1675</v>
      </c>
      <c r="U374" t="s">
        <v>1675</v>
      </c>
      <c r="V374" t="s">
        <v>1723</v>
      </c>
    </row>
    <row r="375" spans="1:22" x14ac:dyDescent="0.25">
      <c r="A375" t="s">
        <v>1746</v>
      </c>
      <c r="B375" t="str">
        <f t="shared" si="5"/>
        <v>2015New Zealand Warriors</v>
      </c>
      <c r="C375" t="s">
        <v>1796</v>
      </c>
      <c r="D375">
        <v>2015</v>
      </c>
      <c r="E375">
        <v>13</v>
      </c>
      <c r="F375" t="s">
        <v>1785</v>
      </c>
      <c r="G375">
        <v>24</v>
      </c>
      <c r="H375">
        <v>9</v>
      </c>
      <c r="I375">
        <v>0</v>
      </c>
      <c r="J375">
        <v>15</v>
      </c>
      <c r="K375">
        <v>2</v>
      </c>
      <c r="L375">
        <v>22</v>
      </c>
      <c r="M375">
        <v>445</v>
      </c>
      <c r="N375">
        <v>588</v>
      </c>
      <c r="S375" t="s">
        <v>1785</v>
      </c>
      <c r="T375" t="s">
        <v>1786</v>
      </c>
      <c r="U375" t="s">
        <v>1786</v>
      </c>
      <c r="V375" t="s">
        <v>1787</v>
      </c>
    </row>
    <row r="376" spans="1:22" x14ac:dyDescent="0.25">
      <c r="A376" t="s">
        <v>1746</v>
      </c>
      <c r="B376" t="str">
        <f t="shared" si="5"/>
        <v>2015Gold Coast Titans</v>
      </c>
      <c r="C376" t="s">
        <v>1796</v>
      </c>
      <c r="D376">
        <v>2015</v>
      </c>
      <c r="E376">
        <v>14</v>
      </c>
      <c r="F376" t="s">
        <v>1803</v>
      </c>
      <c r="G376">
        <v>24</v>
      </c>
      <c r="H376">
        <v>9</v>
      </c>
      <c r="I376">
        <v>0</v>
      </c>
      <c r="J376">
        <v>15</v>
      </c>
      <c r="K376">
        <v>2</v>
      </c>
      <c r="L376">
        <v>22</v>
      </c>
      <c r="M376">
        <v>439</v>
      </c>
      <c r="N376">
        <v>636</v>
      </c>
      <c r="S376" t="s">
        <v>1803</v>
      </c>
      <c r="T376" t="s">
        <v>1684</v>
      </c>
      <c r="U376" t="s">
        <v>1684</v>
      </c>
      <c r="V376" t="s">
        <v>1716</v>
      </c>
    </row>
    <row r="377" spans="1:22" x14ac:dyDescent="0.25">
      <c r="A377" t="s">
        <v>1746</v>
      </c>
      <c r="B377" t="str">
        <f t="shared" si="5"/>
        <v>2015Wests Tigers</v>
      </c>
      <c r="C377" t="s">
        <v>1796</v>
      </c>
      <c r="D377">
        <v>2015</v>
      </c>
      <c r="E377">
        <v>15</v>
      </c>
      <c r="F377" t="s">
        <v>1800</v>
      </c>
      <c r="G377">
        <v>24</v>
      </c>
      <c r="H377">
        <v>8</v>
      </c>
      <c r="I377">
        <v>0</v>
      </c>
      <c r="J377">
        <v>16</v>
      </c>
      <c r="K377">
        <v>2</v>
      </c>
      <c r="L377">
        <v>20</v>
      </c>
      <c r="M377">
        <v>487</v>
      </c>
      <c r="N377">
        <v>562</v>
      </c>
      <c r="S377" t="s">
        <v>1800</v>
      </c>
      <c r="T377" t="s">
        <v>1675</v>
      </c>
      <c r="U377" t="s">
        <v>1675</v>
      </c>
      <c r="V377" t="s">
        <v>1723</v>
      </c>
    </row>
    <row r="378" spans="1:22" x14ac:dyDescent="0.25">
      <c r="A378" t="s">
        <v>1746</v>
      </c>
      <c r="B378" t="str">
        <f t="shared" si="5"/>
        <v>2015Newcastle Knights</v>
      </c>
      <c r="C378" t="s">
        <v>1796</v>
      </c>
      <c r="D378">
        <v>2015</v>
      </c>
      <c r="E378">
        <v>16</v>
      </c>
      <c r="F378" t="s">
        <v>1776</v>
      </c>
      <c r="G378">
        <v>24</v>
      </c>
      <c r="H378">
        <v>8</v>
      </c>
      <c r="I378">
        <v>0</v>
      </c>
      <c r="J378">
        <v>16</v>
      </c>
      <c r="K378">
        <v>2</v>
      </c>
      <c r="L378">
        <v>20</v>
      </c>
      <c r="M378">
        <v>458</v>
      </c>
      <c r="N378">
        <v>612</v>
      </c>
      <c r="S378" t="s">
        <v>1776</v>
      </c>
      <c r="T378" t="s">
        <v>1754</v>
      </c>
      <c r="U378" t="s">
        <v>1754</v>
      </c>
      <c r="V378" t="s">
        <v>1723</v>
      </c>
    </row>
    <row r="379" spans="1:22" x14ac:dyDescent="0.25">
      <c r="A379" t="s">
        <v>1745</v>
      </c>
      <c r="B379" t="str">
        <f t="shared" si="5"/>
        <v>2014Sydney Swans</v>
      </c>
      <c r="C379" t="s">
        <v>1728</v>
      </c>
      <c r="D379">
        <v>2014</v>
      </c>
      <c r="E379">
        <v>1</v>
      </c>
      <c r="F379" t="s">
        <v>1676</v>
      </c>
      <c r="G379">
        <v>22</v>
      </c>
      <c r="H379">
        <v>17</v>
      </c>
      <c r="I379">
        <v>0</v>
      </c>
      <c r="J379">
        <v>5</v>
      </c>
      <c r="L379">
        <v>68</v>
      </c>
      <c r="M379">
        <v>2126</v>
      </c>
      <c r="N379">
        <v>1488</v>
      </c>
      <c r="O379" t="s">
        <v>30</v>
      </c>
      <c r="P379" t="s">
        <v>30</v>
      </c>
      <c r="Q379" t="s">
        <v>30</v>
      </c>
      <c r="S379" t="s">
        <v>1676</v>
      </c>
      <c r="T379" t="s">
        <v>1675</v>
      </c>
      <c r="U379" t="s">
        <v>1675</v>
      </c>
      <c r="V379" t="s">
        <v>1723</v>
      </c>
    </row>
    <row r="380" spans="1:22" x14ac:dyDescent="0.25">
      <c r="A380" t="s">
        <v>1745</v>
      </c>
      <c r="B380" t="str">
        <f t="shared" si="5"/>
        <v>2014Hawthorn</v>
      </c>
      <c r="C380" t="s">
        <v>1728</v>
      </c>
      <c r="D380">
        <v>2014</v>
      </c>
      <c r="E380">
        <v>2</v>
      </c>
      <c r="F380" t="s">
        <v>1682</v>
      </c>
      <c r="G380">
        <v>22</v>
      </c>
      <c r="H380">
        <v>17</v>
      </c>
      <c r="I380">
        <v>0</v>
      </c>
      <c r="J380">
        <v>5</v>
      </c>
      <c r="L380">
        <v>68</v>
      </c>
      <c r="M380">
        <v>2458</v>
      </c>
      <c r="N380">
        <v>1746</v>
      </c>
      <c r="P380" t="s">
        <v>30</v>
      </c>
      <c r="Q380" t="s">
        <v>30</v>
      </c>
      <c r="R380" t="s">
        <v>30</v>
      </c>
      <c r="S380" t="s">
        <v>1682</v>
      </c>
      <c r="T380" t="s">
        <v>1724</v>
      </c>
      <c r="U380" t="s">
        <v>1681</v>
      </c>
      <c r="V380" t="s">
        <v>1718</v>
      </c>
    </row>
    <row r="381" spans="1:22" x14ac:dyDescent="0.25">
      <c r="A381" t="s">
        <v>1745</v>
      </c>
      <c r="B381" t="str">
        <f t="shared" si="5"/>
        <v>2014Geelong</v>
      </c>
      <c r="C381" t="s">
        <v>1728</v>
      </c>
      <c r="D381">
        <v>2014</v>
      </c>
      <c r="E381">
        <v>3</v>
      </c>
      <c r="F381" t="s">
        <v>1685</v>
      </c>
      <c r="G381">
        <v>22</v>
      </c>
      <c r="H381">
        <v>17</v>
      </c>
      <c r="I381">
        <v>0</v>
      </c>
      <c r="J381">
        <v>5</v>
      </c>
      <c r="L381">
        <v>68</v>
      </c>
      <c r="M381">
        <v>2033</v>
      </c>
      <c r="N381">
        <v>1787</v>
      </c>
      <c r="P381" t="s">
        <v>30</v>
      </c>
      <c r="S381" t="s">
        <v>1685</v>
      </c>
      <c r="T381" t="s">
        <v>1685</v>
      </c>
      <c r="U381" t="s">
        <v>1685</v>
      </c>
      <c r="V381" t="s">
        <v>1718</v>
      </c>
    </row>
    <row r="382" spans="1:22" x14ac:dyDescent="0.25">
      <c r="A382" t="s">
        <v>1745</v>
      </c>
      <c r="B382" t="str">
        <f t="shared" si="5"/>
        <v>2014Fremantle</v>
      </c>
      <c r="C382" t="s">
        <v>1728</v>
      </c>
      <c r="D382">
        <v>2014</v>
      </c>
      <c r="E382">
        <v>4</v>
      </c>
      <c r="F382" t="s">
        <v>1686</v>
      </c>
      <c r="G382">
        <v>22</v>
      </c>
      <c r="H382">
        <v>16</v>
      </c>
      <c r="I382">
        <v>0</v>
      </c>
      <c r="J382">
        <v>6</v>
      </c>
      <c r="L382">
        <v>64</v>
      </c>
      <c r="M382">
        <v>2029</v>
      </c>
      <c r="N382">
        <v>1556</v>
      </c>
      <c r="P382" t="s">
        <v>30</v>
      </c>
      <c r="S382" t="s">
        <v>1686</v>
      </c>
      <c r="T382" t="s">
        <v>1719</v>
      </c>
      <c r="U382" t="s">
        <v>1720</v>
      </c>
      <c r="V382" t="s">
        <v>1721</v>
      </c>
    </row>
    <row r="383" spans="1:22" x14ac:dyDescent="0.25">
      <c r="A383" t="s">
        <v>1745</v>
      </c>
      <c r="B383" t="str">
        <f t="shared" si="5"/>
        <v>2014Port Adelaide</v>
      </c>
      <c r="C383" t="s">
        <v>1728</v>
      </c>
      <c r="D383">
        <v>2014</v>
      </c>
      <c r="E383">
        <v>5</v>
      </c>
      <c r="F383" t="s">
        <v>1679</v>
      </c>
      <c r="G383">
        <v>22</v>
      </c>
      <c r="H383">
        <v>14</v>
      </c>
      <c r="I383">
        <v>0</v>
      </c>
      <c r="J383">
        <v>8</v>
      </c>
      <c r="L383">
        <v>56</v>
      </c>
      <c r="M383">
        <v>2180</v>
      </c>
      <c r="N383">
        <v>1678</v>
      </c>
      <c r="P383" t="s">
        <v>30</v>
      </c>
      <c r="S383" t="s">
        <v>1679</v>
      </c>
      <c r="T383" t="s">
        <v>1725</v>
      </c>
      <c r="U383" t="s">
        <v>1691</v>
      </c>
      <c r="V383" t="s">
        <v>1714</v>
      </c>
    </row>
    <row r="384" spans="1:22" x14ac:dyDescent="0.25">
      <c r="A384" t="s">
        <v>1745</v>
      </c>
      <c r="B384" t="str">
        <f t="shared" si="5"/>
        <v>2014North Melbourne</v>
      </c>
      <c r="C384" t="s">
        <v>1728</v>
      </c>
      <c r="D384">
        <v>2014</v>
      </c>
      <c r="E384">
        <v>6</v>
      </c>
      <c r="F384" t="s">
        <v>1680</v>
      </c>
      <c r="G384">
        <v>22</v>
      </c>
      <c r="H384">
        <v>14</v>
      </c>
      <c r="I384">
        <v>0</v>
      </c>
      <c r="J384">
        <v>8</v>
      </c>
      <c r="L384">
        <v>56</v>
      </c>
      <c r="M384">
        <v>2026</v>
      </c>
      <c r="N384">
        <v>1731</v>
      </c>
      <c r="P384" t="s">
        <v>30</v>
      </c>
      <c r="S384" t="s">
        <v>1680</v>
      </c>
      <c r="T384" t="s">
        <v>1680</v>
      </c>
      <c r="U384" t="s">
        <v>1681</v>
      </c>
      <c r="V384" t="s">
        <v>1718</v>
      </c>
    </row>
    <row r="385" spans="1:22" x14ac:dyDescent="0.25">
      <c r="A385" t="s">
        <v>1745</v>
      </c>
      <c r="B385" t="str">
        <f t="shared" si="5"/>
        <v>2014Essendon</v>
      </c>
      <c r="C385" t="s">
        <v>1728</v>
      </c>
      <c r="D385">
        <v>2014</v>
      </c>
      <c r="E385">
        <v>7</v>
      </c>
      <c r="F385" t="s">
        <v>1687</v>
      </c>
      <c r="G385">
        <v>22</v>
      </c>
      <c r="H385">
        <v>12</v>
      </c>
      <c r="I385">
        <v>1</v>
      </c>
      <c r="J385">
        <v>9</v>
      </c>
      <c r="L385">
        <v>50</v>
      </c>
      <c r="M385">
        <v>1828</v>
      </c>
      <c r="N385">
        <v>1719</v>
      </c>
      <c r="P385" t="s">
        <v>30</v>
      </c>
      <c r="S385" t="s">
        <v>1687</v>
      </c>
      <c r="T385" t="s">
        <v>1681</v>
      </c>
      <c r="U385" t="s">
        <v>1681</v>
      </c>
      <c r="V385" t="s">
        <v>1718</v>
      </c>
    </row>
    <row r="386" spans="1:22" x14ac:dyDescent="0.25">
      <c r="A386" t="s">
        <v>1745</v>
      </c>
      <c r="B386" t="str">
        <f t="shared" ref="B386:B449" si="6">D386&amp;F386</f>
        <v>2014Richmond</v>
      </c>
      <c r="C386" t="s">
        <v>1728</v>
      </c>
      <c r="D386">
        <v>2014</v>
      </c>
      <c r="E386">
        <v>8</v>
      </c>
      <c r="F386" t="s">
        <v>1678</v>
      </c>
      <c r="G386">
        <v>22</v>
      </c>
      <c r="H386">
        <v>12</v>
      </c>
      <c r="I386">
        <v>0</v>
      </c>
      <c r="J386">
        <v>10</v>
      </c>
      <c r="L386">
        <v>48</v>
      </c>
      <c r="M386">
        <v>1887</v>
      </c>
      <c r="N386">
        <v>1784</v>
      </c>
      <c r="P386" t="s">
        <v>30</v>
      </c>
      <c r="S386" t="s">
        <v>1678</v>
      </c>
      <c r="T386" t="s">
        <v>1726</v>
      </c>
      <c r="U386" t="s">
        <v>1681</v>
      </c>
      <c r="V386" t="s">
        <v>1718</v>
      </c>
    </row>
    <row r="387" spans="1:22" x14ac:dyDescent="0.25">
      <c r="A387" t="s">
        <v>1745</v>
      </c>
      <c r="B387" t="str">
        <f t="shared" si="6"/>
        <v>2014West Coast</v>
      </c>
      <c r="C387" t="s">
        <v>1728</v>
      </c>
      <c r="D387">
        <v>2014</v>
      </c>
      <c r="E387">
        <v>9</v>
      </c>
      <c r="F387" t="s">
        <v>1674</v>
      </c>
      <c r="G387">
        <v>22</v>
      </c>
      <c r="H387">
        <v>11</v>
      </c>
      <c r="I387">
        <v>0</v>
      </c>
      <c r="J387">
        <v>11</v>
      </c>
      <c r="L387">
        <v>44</v>
      </c>
      <c r="M387">
        <v>2045</v>
      </c>
      <c r="N387">
        <v>1750</v>
      </c>
      <c r="S387" t="s">
        <v>1674</v>
      </c>
      <c r="T387" t="s">
        <v>1720</v>
      </c>
      <c r="U387" t="s">
        <v>1720</v>
      </c>
      <c r="V387" t="s">
        <v>1721</v>
      </c>
    </row>
    <row r="388" spans="1:22" x14ac:dyDescent="0.25">
      <c r="A388" t="s">
        <v>1745</v>
      </c>
      <c r="B388" t="str">
        <f t="shared" si="6"/>
        <v>2014Adelaide</v>
      </c>
      <c r="C388" t="s">
        <v>1728</v>
      </c>
      <c r="D388">
        <v>2014</v>
      </c>
      <c r="E388">
        <v>10</v>
      </c>
      <c r="F388" t="s">
        <v>1691</v>
      </c>
      <c r="G388">
        <v>22</v>
      </c>
      <c r="H388">
        <v>11</v>
      </c>
      <c r="I388">
        <v>0</v>
      </c>
      <c r="J388">
        <v>11</v>
      </c>
      <c r="L388">
        <v>44</v>
      </c>
      <c r="M388">
        <v>2175</v>
      </c>
      <c r="N388">
        <v>1907</v>
      </c>
      <c r="S388" t="s">
        <v>1691</v>
      </c>
      <c r="T388" t="s">
        <v>1691</v>
      </c>
      <c r="U388" t="s">
        <v>1691</v>
      </c>
      <c r="V388" t="s">
        <v>1714</v>
      </c>
    </row>
    <row r="389" spans="1:22" x14ac:dyDescent="0.25">
      <c r="A389" t="s">
        <v>1745</v>
      </c>
      <c r="B389" t="str">
        <f t="shared" si="6"/>
        <v>2014Collingwood</v>
      </c>
      <c r="C389" t="s">
        <v>1728</v>
      </c>
      <c r="D389">
        <v>2014</v>
      </c>
      <c r="E389">
        <v>11</v>
      </c>
      <c r="F389" t="s">
        <v>1688</v>
      </c>
      <c r="G389">
        <v>22</v>
      </c>
      <c r="H389">
        <v>11</v>
      </c>
      <c r="I389">
        <v>0</v>
      </c>
      <c r="J389">
        <v>11</v>
      </c>
      <c r="L389">
        <v>44</v>
      </c>
      <c r="M389">
        <v>1766</v>
      </c>
      <c r="N389">
        <v>1876</v>
      </c>
      <c r="S389" t="s">
        <v>1688</v>
      </c>
      <c r="T389" t="s">
        <v>1681</v>
      </c>
      <c r="U389" t="s">
        <v>1681</v>
      </c>
      <c r="V389" t="s">
        <v>1718</v>
      </c>
    </row>
    <row r="390" spans="1:22" x14ac:dyDescent="0.25">
      <c r="A390" t="s">
        <v>1745</v>
      </c>
      <c r="B390" t="str">
        <f t="shared" si="6"/>
        <v>2014Gold Coast</v>
      </c>
      <c r="C390" t="s">
        <v>1728</v>
      </c>
      <c r="D390">
        <v>2014</v>
      </c>
      <c r="E390">
        <v>12</v>
      </c>
      <c r="F390" t="s">
        <v>1684</v>
      </c>
      <c r="G390">
        <v>22</v>
      </c>
      <c r="H390">
        <v>10</v>
      </c>
      <c r="I390">
        <v>0</v>
      </c>
      <c r="J390">
        <v>12</v>
      </c>
      <c r="L390">
        <v>40</v>
      </c>
      <c r="M390">
        <v>1917</v>
      </c>
      <c r="N390">
        <v>2045</v>
      </c>
      <c r="S390" t="s">
        <v>1684</v>
      </c>
      <c r="T390" t="s">
        <v>1684</v>
      </c>
      <c r="U390" t="s">
        <v>1684</v>
      </c>
      <c r="V390" t="s">
        <v>1716</v>
      </c>
    </row>
    <row r="391" spans="1:22" x14ac:dyDescent="0.25">
      <c r="A391" t="s">
        <v>1745</v>
      </c>
      <c r="B391" t="str">
        <f t="shared" si="6"/>
        <v>2014Carlton</v>
      </c>
      <c r="C391" t="s">
        <v>1728</v>
      </c>
      <c r="D391">
        <v>2014</v>
      </c>
      <c r="E391">
        <v>13</v>
      </c>
      <c r="F391" t="s">
        <v>1689</v>
      </c>
      <c r="G391">
        <v>22</v>
      </c>
      <c r="H391">
        <v>7</v>
      </c>
      <c r="I391">
        <v>1</v>
      </c>
      <c r="J391">
        <v>14</v>
      </c>
      <c r="L391">
        <v>30</v>
      </c>
      <c r="M391">
        <v>1891</v>
      </c>
      <c r="N391">
        <v>2107</v>
      </c>
      <c r="S391" t="s">
        <v>1689</v>
      </c>
      <c r="T391" t="s">
        <v>1717</v>
      </c>
      <c r="U391" t="s">
        <v>1681</v>
      </c>
      <c r="V391" t="s">
        <v>1718</v>
      </c>
    </row>
    <row r="392" spans="1:22" x14ac:dyDescent="0.25">
      <c r="A392" t="s">
        <v>1745</v>
      </c>
      <c r="B392" t="str">
        <f t="shared" si="6"/>
        <v>2014Western Bulldogs</v>
      </c>
      <c r="C392" t="s">
        <v>1728</v>
      </c>
      <c r="D392">
        <v>2014</v>
      </c>
      <c r="E392">
        <v>14</v>
      </c>
      <c r="F392" t="s">
        <v>1673</v>
      </c>
      <c r="G392">
        <v>22</v>
      </c>
      <c r="H392">
        <v>7</v>
      </c>
      <c r="I392">
        <v>0</v>
      </c>
      <c r="J392">
        <v>15</v>
      </c>
      <c r="L392">
        <v>28</v>
      </c>
      <c r="M392">
        <v>1784</v>
      </c>
      <c r="N392">
        <v>2177</v>
      </c>
      <c r="S392" t="s">
        <v>1673</v>
      </c>
      <c r="T392" t="s">
        <v>1681</v>
      </c>
      <c r="U392" t="s">
        <v>1681</v>
      </c>
      <c r="V392" t="s">
        <v>1718</v>
      </c>
    </row>
    <row r="393" spans="1:22" x14ac:dyDescent="0.25">
      <c r="A393" t="s">
        <v>1745</v>
      </c>
      <c r="B393" t="str">
        <f t="shared" si="6"/>
        <v>2014Brisbane Lions</v>
      </c>
      <c r="C393" t="s">
        <v>1728</v>
      </c>
      <c r="D393">
        <v>2014</v>
      </c>
      <c r="E393">
        <v>15</v>
      </c>
      <c r="F393" t="s">
        <v>1690</v>
      </c>
      <c r="G393">
        <v>22</v>
      </c>
      <c r="H393">
        <v>7</v>
      </c>
      <c r="I393">
        <v>0</v>
      </c>
      <c r="J393">
        <v>15</v>
      </c>
      <c r="L393">
        <v>28</v>
      </c>
      <c r="M393">
        <v>1532</v>
      </c>
      <c r="N393">
        <v>2212</v>
      </c>
      <c r="S393" t="s">
        <v>1690</v>
      </c>
      <c r="T393" t="s">
        <v>1715</v>
      </c>
      <c r="U393" t="s">
        <v>1715</v>
      </c>
      <c r="V393" t="s">
        <v>1716</v>
      </c>
    </row>
    <row r="394" spans="1:22" x14ac:dyDescent="0.25">
      <c r="A394" t="s">
        <v>1745</v>
      </c>
      <c r="B394" t="str">
        <f t="shared" si="6"/>
        <v>2014Greater Western Sydney</v>
      </c>
      <c r="C394" t="s">
        <v>1728</v>
      </c>
      <c r="D394">
        <v>2014</v>
      </c>
      <c r="E394">
        <v>16</v>
      </c>
      <c r="F394" t="s">
        <v>1683</v>
      </c>
      <c r="G394">
        <v>22</v>
      </c>
      <c r="H394">
        <v>6</v>
      </c>
      <c r="I394">
        <v>0</v>
      </c>
      <c r="J394">
        <v>16</v>
      </c>
      <c r="L394">
        <v>24</v>
      </c>
      <c r="M394">
        <v>1780</v>
      </c>
      <c r="N394">
        <v>2320</v>
      </c>
      <c r="S394" t="s">
        <v>1683</v>
      </c>
      <c r="T394" t="s">
        <v>1722</v>
      </c>
      <c r="U394" t="s">
        <v>1675</v>
      </c>
      <c r="V394" t="s">
        <v>1723</v>
      </c>
    </row>
    <row r="395" spans="1:22" x14ac:dyDescent="0.25">
      <c r="A395" t="s">
        <v>1745</v>
      </c>
      <c r="B395" t="str">
        <f t="shared" si="6"/>
        <v>2014Melbourne</v>
      </c>
      <c r="C395" t="s">
        <v>1728</v>
      </c>
      <c r="D395">
        <v>2014</v>
      </c>
      <c r="E395">
        <v>17</v>
      </c>
      <c r="F395" t="s">
        <v>1681</v>
      </c>
      <c r="G395">
        <v>22</v>
      </c>
      <c r="H395">
        <v>4</v>
      </c>
      <c r="I395">
        <v>0</v>
      </c>
      <c r="J395">
        <v>18</v>
      </c>
      <c r="L395">
        <v>16</v>
      </c>
      <c r="M395">
        <v>1336</v>
      </c>
      <c r="N395">
        <v>1954</v>
      </c>
      <c r="S395" t="s">
        <v>1681</v>
      </c>
      <c r="T395" t="s">
        <v>1681</v>
      </c>
      <c r="U395" t="s">
        <v>1681</v>
      </c>
      <c r="V395" t="s">
        <v>1718</v>
      </c>
    </row>
    <row r="396" spans="1:22" x14ac:dyDescent="0.25">
      <c r="A396" t="s">
        <v>1745</v>
      </c>
      <c r="B396" t="str">
        <f t="shared" si="6"/>
        <v>2014St Kilda</v>
      </c>
      <c r="C396" t="s">
        <v>1728</v>
      </c>
      <c r="D396">
        <v>2014</v>
      </c>
      <c r="E396">
        <v>18</v>
      </c>
      <c r="F396" t="s">
        <v>1677</v>
      </c>
      <c r="G396">
        <v>22</v>
      </c>
      <c r="H396">
        <v>4</v>
      </c>
      <c r="I396">
        <v>0</v>
      </c>
      <c r="J396">
        <v>18</v>
      </c>
      <c r="L396">
        <v>16</v>
      </c>
      <c r="M396">
        <v>1480</v>
      </c>
      <c r="N396">
        <v>2436</v>
      </c>
      <c r="S396" t="s">
        <v>1677</v>
      </c>
      <c r="T396" t="s">
        <v>1681</v>
      </c>
      <c r="U396" t="s">
        <v>1681</v>
      </c>
      <c r="V396" t="s">
        <v>1718</v>
      </c>
    </row>
    <row r="397" spans="1:22" x14ac:dyDescent="0.25">
      <c r="A397" t="s">
        <v>1746</v>
      </c>
      <c r="B397" t="str">
        <f t="shared" si="6"/>
        <v>2014Sydney Roosters</v>
      </c>
      <c r="C397" t="s">
        <v>1796</v>
      </c>
      <c r="D397">
        <v>2014</v>
      </c>
      <c r="E397">
        <v>1</v>
      </c>
      <c r="F397" t="s">
        <v>1750</v>
      </c>
      <c r="G397">
        <v>24</v>
      </c>
      <c r="H397">
        <v>16</v>
      </c>
      <c r="I397">
        <v>0</v>
      </c>
      <c r="J397">
        <v>8</v>
      </c>
      <c r="K397">
        <v>2</v>
      </c>
      <c r="L397">
        <v>36</v>
      </c>
      <c r="M397">
        <v>615</v>
      </c>
      <c r="N397">
        <v>385</v>
      </c>
      <c r="O397" t="s">
        <v>30</v>
      </c>
      <c r="P397" t="s">
        <v>30</v>
      </c>
      <c r="S397" t="s">
        <v>1750</v>
      </c>
      <c r="T397" t="s">
        <v>1675</v>
      </c>
      <c r="U397" t="s">
        <v>1675</v>
      </c>
      <c r="V397" t="s">
        <v>1723</v>
      </c>
    </row>
    <row r="398" spans="1:22" x14ac:dyDescent="0.25">
      <c r="A398" t="s">
        <v>1746</v>
      </c>
      <c r="B398" t="str">
        <f t="shared" si="6"/>
        <v>2014Manly Warringah</v>
      </c>
      <c r="C398" t="s">
        <v>1796</v>
      </c>
      <c r="D398">
        <v>2014</v>
      </c>
      <c r="E398">
        <v>2</v>
      </c>
      <c r="F398" t="s">
        <v>1765</v>
      </c>
      <c r="G398">
        <v>24</v>
      </c>
      <c r="H398">
        <v>16</v>
      </c>
      <c r="I398">
        <v>0</v>
      </c>
      <c r="J398">
        <v>8</v>
      </c>
      <c r="K398">
        <v>2</v>
      </c>
      <c r="L398">
        <v>36</v>
      </c>
      <c r="M398">
        <v>502</v>
      </c>
      <c r="N398">
        <v>399</v>
      </c>
      <c r="P398" t="s">
        <v>30</v>
      </c>
      <c r="S398" t="s">
        <v>1765</v>
      </c>
      <c r="T398" t="s">
        <v>1675</v>
      </c>
      <c r="U398" t="s">
        <v>1675</v>
      </c>
      <c r="V398" t="s">
        <v>1723</v>
      </c>
    </row>
    <row r="399" spans="1:22" x14ac:dyDescent="0.25">
      <c r="A399" t="s">
        <v>1746</v>
      </c>
      <c r="B399" t="str">
        <f t="shared" si="6"/>
        <v>2014South Sydney</v>
      </c>
      <c r="C399" t="s">
        <v>1796</v>
      </c>
      <c r="D399">
        <v>2014</v>
      </c>
      <c r="E399">
        <v>3</v>
      </c>
      <c r="F399" t="s">
        <v>1748</v>
      </c>
      <c r="G399">
        <v>24</v>
      </c>
      <c r="H399">
        <v>15</v>
      </c>
      <c r="I399">
        <v>0</v>
      </c>
      <c r="J399">
        <v>9</v>
      </c>
      <c r="K399">
        <v>2</v>
      </c>
      <c r="L399">
        <v>34</v>
      </c>
      <c r="M399">
        <v>585</v>
      </c>
      <c r="N399">
        <v>361</v>
      </c>
      <c r="P399" t="s">
        <v>30</v>
      </c>
      <c r="Q399" t="s">
        <v>30</v>
      </c>
      <c r="R399" t="s">
        <v>30</v>
      </c>
      <c r="S399" t="s">
        <v>1748</v>
      </c>
      <c r="T399" t="s">
        <v>1675</v>
      </c>
      <c r="U399" t="s">
        <v>1675</v>
      </c>
      <c r="V399" t="s">
        <v>1723</v>
      </c>
    </row>
    <row r="400" spans="1:22" x14ac:dyDescent="0.25">
      <c r="A400" t="s">
        <v>1746</v>
      </c>
      <c r="B400" t="str">
        <f t="shared" si="6"/>
        <v>2014Penrith</v>
      </c>
      <c r="C400" t="s">
        <v>1796</v>
      </c>
      <c r="D400">
        <v>2014</v>
      </c>
      <c r="E400">
        <v>4</v>
      </c>
      <c r="F400" t="s">
        <v>1766</v>
      </c>
      <c r="G400">
        <v>24</v>
      </c>
      <c r="H400">
        <v>15</v>
      </c>
      <c r="I400">
        <v>0</v>
      </c>
      <c r="J400">
        <v>9</v>
      </c>
      <c r="K400">
        <v>2</v>
      </c>
      <c r="L400">
        <v>34</v>
      </c>
      <c r="M400">
        <v>506</v>
      </c>
      <c r="N400">
        <v>426</v>
      </c>
      <c r="P400" t="s">
        <v>30</v>
      </c>
      <c r="S400" t="s">
        <v>1766</v>
      </c>
      <c r="T400" t="s">
        <v>1675</v>
      </c>
      <c r="U400" t="s">
        <v>1675</v>
      </c>
      <c r="V400" t="s">
        <v>1723</v>
      </c>
    </row>
    <row r="401" spans="1:22" x14ac:dyDescent="0.25">
      <c r="A401" t="s">
        <v>1746</v>
      </c>
      <c r="B401" t="str">
        <f t="shared" si="6"/>
        <v>2014North Queensland</v>
      </c>
      <c r="C401" t="s">
        <v>1796</v>
      </c>
      <c r="D401">
        <v>2014</v>
      </c>
      <c r="E401">
        <v>5</v>
      </c>
      <c r="F401" t="s">
        <v>1791</v>
      </c>
      <c r="G401">
        <v>24</v>
      </c>
      <c r="H401">
        <v>14</v>
      </c>
      <c r="I401">
        <v>0</v>
      </c>
      <c r="J401">
        <v>10</v>
      </c>
      <c r="K401">
        <v>2</v>
      </c>
      <c r="L401">
        <v>32</v>
      </c>
      <c r="M401">
        <v>596</v>
      </c>
      <c r="N401">
        <v>406</v>
      </c>
      <c r="P401" t="s">
        <v>30</v>
      </c>
      <c r="S401" t="s">
        <v>1791</v>
      </c>
      <c r="T401" t="s">
        <v>1792</v>
      </c>
      <c r="U401" t="s">
        <v>1792</v>
      </c>
      <c r="V401" t="s">
        <v>1716</v>
      </c>
    </row>
    <row r="402" spans="1:22" x14ac:dyDescent="0.25">
      <c r="A402" t="s">
        <v>1746</v>
      </c>
      <c r="B402" t="str">
        <f t="shared" si="6"/>
        <v>2014Melbourne Storm</v>
      </c>
      <c r="C402" t="s">
        <v>1796</v>
      </c>
      <c r="D402">
        <v>2014</v>
      </c>
      <c r="E402">
        <v>6</v>
      </c>
      <c r="F402" t="s">
        <v>1797</v>
      </c>
      <c r="G402">
        <v>24</v>
      </c>
      <c r="H402">
        <v>14</v>
      </c>
      <c r="I402">
        <v>0</v>
      </c>
      <c r="J402">
        <v>10</v>
      </c>
      <c r="K402">
        <v>2</v>
      </c>
      <c r="L402">
        <v>32</v>
      </c>
      <c r="M402">
        <v>536</v>
      </c>
      <c r="N402">
        <v>460</v>
      </c>
      <c r="P402" t="s">
        <v>30</v>
      </c>
      <c r="S402" t="s">
        <v>1797</v>
      </c>
      <c r="T402" t="s">
        <v>1681</v>
      </c>
      <c r="U402" t="s">
        <v>1681</v>
      </c>
      <c r="V402" t="s">
        <v>1718</v>
      </c>
    </row>
    <row r="403" spans="1:22" x14ac:dyDescent="0.25">
      <c r="A403" t="s">
        <v>1746</v>
      </c>
      <c r="B403" t="str">
        <f t="shared" si="6"/>
        <v>2014Canterbury-Bankstown</v>
      </c>
      <c r="C403" t="s">
        <v>1796</v>
      </c>
      <c r="D403">
        <v>2014</v>
      </c>
      <c r="E403">
        <v>7</v>
      </c>
      <c r="F403" t="s">
        <v>1764</v>
      </c>
      <c r="G403">
        <v>24</v>
      </c>
      <c r="H403">
        <v>13</v>
      </c>
      <c r="I403">
        <v>0</v>
      </c>
      <c r="J403">
        <v>11</v>
      </c>
      <c r="K403">
        <v>2</v>
      </c>
      <c r="L403">
        <v>30</v>
      </c>
      <c r="M403">
        <v>446</v>
      </c>
      <c r="N403">
        <v>439</v>
      </c>
      <c r="P403" t="s">
        <v>30</v>
      </c>
      <c r="Q403" t="s">
        <v>30</v>
      </c>
      <c r="S403" t="s">
        <v>1764</v>
      </c>
      <c r="T403" t="s">
        <v>1675</v>
      </c>
      <c r="U403" t="s">
        <v>1675</v>
      </c>
      <c r="V403" t="s">
        <v>1723</v>
      </c>
    </row>
    <row r="404" spans="1:22" x14ac:dyDescent="0.25">
      <c r="A404" t="s">
        <v>1746</v>
      </c>
      <c r="B404" t="str">
        <f t="shared" si="6"/>
        <v>2014Brisbane Broncos</v>
      </c>
      <c r="C404" t="s">
        <v>1796</v>
      </c>
      <c r="D404">
        <v>2014</v>
      </c>
      <c r="E404">
        <v>8</v>
      </c>
      <c r="F404" t="s">
        <v>1774</v>
      </c>
      <c r="G404">
        <v>24</v>
      </c>
      <c r="H404">
        <v>12</v>
      </c>
      <c r="I404">
        <v>0</v>
      </c>
      <c r="J404">
        <v>12</v>
      </c>
      <c r="K404">
        <v>2</v>
      </c>
      <c r="L404">
        <v>28</v>
      </c>
      <c r="M404">
        <v>549</v>
      </c>
      <c r="N404">
        <v>456</v>
      </c>
      <c r="P404" t="s">
        <v>30</v>
      </c>
      <c r="S404" t="s">
        <v>1774</v>
      </c>
      <c r="T404" t="s">
        <v>1715</v>
      </c>
      <c r="U404" t="s">
        <v>1715</v>
      </c>
      <c r="V404" t="s">
        <v>1716</v>
      </c>
    </row>
    <row r="405" spans="1:22" x14ac:dyDescent="0.25">
      <c r="A405" t="s">
        <v>1746</v>
      </c>
      <c r="B405" t="str">
        <f t="shared" si="6"/>
        <v>2014New Zealand Warriors</v>
      </c>
      <c r="C405" t="s">
        <v>1796</v>
      </c>
      <c r="D405">
        <v>2014</v>
      </c>
      <c r="E405">
        <v>9</v>
      </c>
      <c r="F405" t="s">
        <v>1785</v>
      </c>
      <c r="G405">
        <v>24</v>
      </c>
      <c r="H405">
        <v>12</v>
      </c>
      <c r="I405">
        <v>0</v>
      </c>
      <c r="J405">
        <v>12</v>
      </c>
      <c r="K405">
        <v>2</v>
      </c>
      <c r="L405">
        <v>28</v>
      </c>
      <c r="M405">
        <v>571</v>
      </c>
      <c r="N405">
        <v>491</v>
      </c>
      <c r="S405" t="s">
        <v>1785</v>
      </c>
      <c r="T405" t="s">
        <v>1786</v>
      </c>
      <c r="U405" t="s">
        <v>1786</v>
      </c>
      <c r="V405" t="s">
        <v>1787</v>
      </c>
    </row>
    <row r="406" spans="1:22" x14ac:dyDescent="0.25">
      <c r="A406" t="s">
        <v>1746</v>
      </c>
      <c r="B406" t="str">
        <f t="shared" si="6"/>
        <v>2014Parramatta</v>
      </c>
      <c r="C406" t="s">
        <v>1796</v>
      </c>
      <c r="D406">
        <v>2014</v>
      </c>
      <c r="E406">
        <v>10</v>
      </c>
      <c r="F406" t="s">
        <v>1722</v>
      </c>
      <c r="G406">
        <v>24</v>
      </c>
      <c r="H406">
        <v>12</v>
      </c>
      <c r="I406">
        <v>0</v>
      </c>
      <c r="J406">
        <v>12</v>
      </c>
      <c r="K406">
        <v>2</v>
      </c>
      <c r="L406">
        <v>28</v>
      </c>
      <c r="M406">
        <v>477</v>
      </c>
      <c r="N406">
        <v>580</v>
      </c>
      <c r="S406" t="s">
        <v>1722</v>
      </c>
      <c r="T406" t="s">
        <v>1675</v>
      </c>
      <c r="U406" t="s">
        <v>1675</v>
      </c>
      <c r="V406" t="s">
        <v>1723</v>
      </c>
    </row>
    <row r="407" spans="1:22" x14ac:dyDescent="0.25">
      <c r="A407" t="s">
        <v>1746</v>
      </c>
      <c r="B407" t="str">
        <f t="shared" si="6"/>
        <v>2014St George Illawarra</v>
      </c>
      <c r="C407" t="s">
        <v>1796</v>
      </c>
      <c r="D407">
        <v>2014</v>
      </c>
      <c r="E407">
        <v>11</v>
      </c>
      <c r="F407" t="s">
        <v>1798</v>
      </c>
      <c r="G407">
        <v>24</v>
      </c>
      <c r="H407">
        <v>11</v>
      </c>
      <c r="I407">
        <v>0</v>
      </c>
      <c r="J407">
        <v>13</v>
      </c>
      <c r="K407">
        <v>2</v>
      </c>
      <c r="L407">
        <v>26</v>
      </c>
      <c r="M407">
        <v>469</v>
      </c>
      <c r="N407">
        <v>528</v>
      </c>
      <c r="S407" t="s">
        <v>1798</v>
      </c>
      <c r="T407" t="s">
        <v>1770</v>
      </c>
      <c r="U407" t="s">
        <v>1770</v>
      </c>
      <c r="V407" t="s">
        <v>1723</v>
      </c>
    </row>
    <row r="408" spans="1:22" x14ac:dyDescent="0.25">
      <c r="A408" t="s">
        <v>1746</v>
      </c>
      <c r="B408" t="str">
        <f t="shared" si="6"/>
        <v>2014Newcastle Knights</v>
      </c>
      <c r="C408" t="s">
        <v>1796</v>
      </c>
      <c r="D408">
        <v>2014</v>
      </c>
      <c r="E408">
        <v>12</v>
      </c>
      <c r="F408" t="s">
        <v>1776</v>
      </c>
      <c r="G408">
        <v>24</v>
      </c>
      <c r="H408">
        <v>10</v>
      </c>
      <c r="I408">
        <v>0</v>
      </c>
      <c r="J408">
        <v>14</v>
      </c>
      <c r="K408">
        <v>2</v>
      </c>
      <c r="L408">
        <v>24</v>
      </c>
      <c r="M408">
        <v>463</v>
      </c>
      <c r="N408">
        <v>571</v>
      </c>
      <c r="S408" t="s">
        <v>1776</v>
      </c>
      <c r="T408" t="s">
        <v>1754</v>
      </c>
      <c r="U408" t="s">
        <v>1754</v>
      </c>
      <c r="V408" t="s">
        <v>1723</v>
      </c>
    </row>
    <row r="409" spans="1:22" x14ac:dyDescent="0.25">
      <c r="A409" t="s">
        <v>1746</v>
      </c>
      <c r="B409" t="str">
        <f t="shared" si="6"/>
        <v>2014Wests Tigers</v>
      </c>
      <c r="C409" t="s">
        <v>1796</v>
      </c>
      <c r="D409">
        <v>2014</v>
      </c>
      <c r="E409">
        <v>13</v>
      </c>
      <c r="F409" t="s">
        <v>1800</v>
      </c>
      <c r="G409">
        <v>24</v>
      </c>
      <c r="H409">
        <v>10</v>
      </c>
      <c r="I409">
        <v>0</v>
      </c>
      <c r="J409">
        <v>14</v>
      </c>
      <c r="K409">
        <v>2</v>
      </c>
      <c r="L409">
        <v>24</v>
      </c>
      <c r="M409">
        <v>420</v>
      </c>
      <c r="N409">
        <v>631</v>
      </c>
      <c r="S409" t="s">
        <v>1800</v>
      </c>
      <c r="T409" t="s">
        <v>1675</v>
      </c>
      <c r="U409" t="s">
        <v>1675</v>
      </c>
      <c r="V409" t="s">
        <v>1723</v>
      </c>
    </row>
    <row r="410" spans="1:22" x14ac:dyDescent="0.25">
      <c r="A410" t="s">
        <v>1746</v>
      </c>
      <c r="B410" t="str">
        <f t="shared" si="6"/>
        <v>2014Gold Coast Titans</v>
      </c>
      <c r="C410" t="s">
        <v>1796</v>
      </c>
      <c r="D410">
        <v>2014</v>
      </c>
      <c r="E410">
        <v>14</v>
      </c>
      <c r="F410" t="s">
        <v>1803</v>
      </c>
      <c r="G410">
        <v>24</v>
      </c>
      <c r="H410">
        <v>9</v>
      </c>
      <c r="I410">
        <v>0</v>
      </c>
      <c r="J410">
        <v>15</v>
      </c>
      <c r="K410">
        <v>2</v>
      </c>
      <c r="L410">
        <v>22</v>
      </c>
      <c r="M410">
        <v>372</v>
      </c>
      <c r="N410">
        <v>538</v>
      </c>
      <c r="S410" t="s">
        <v>1803</v>
      </c>
      <c r="T410" t="s">
        <v>1684</v>
      </c>
      <c r="U410" t="s">
        <v>1684</v>
      </c>
      <c r="V410" t="s">
        <v>1716</v>
      </c>
    </row>
    <row r="411" spans="1:22" x14ac:dyDescent="0.25">
      <c r="A411" t="s">
        <v>1746</v>
      </c>
      <c r="B411" t="str">
        <f t="shared" si="6"/>
        <v>2014Canberra Raiders</v>
      </c>
      <c r="C411" t="s">
        <v>1796</v>
      </c>
      <c r="D411">
        <v>2014</v>
      </c>
      <c r="E411">
        <v>15</v>
      </c>
      <c r="F411" t="s">
        <v>1771</v>
      </c>
      <c r="G411">
        <v>24</v>
      </c>
      <c r="H411">
        <v>8</v>
      </c>
      <c r="I411">
        <v>0</v>
      </c>
      <c r="J411">
        <v>16</v>
      </c>
      <c r="K411">
        <v>2</v>
      </c>
      <c r="L411">
        <v>20</v>
      </c>
      <c r="M411">
        <v>466</v>
      </c>
      <c r="N411">
        <v>623</v>
      </c>
      <c r="S411" t="s">
        <v>1771</v>
      </c>
      <c r="T411" t="s">
        <v>1772</v>
      </c>
      <c r="U411" t="s">
        <v>1772</v>
      </c>
      <c r="V411" t="s">
        <v>1773</v>
      </c>
    </row>
    <row r="412" spans="1:22" x14ac:dyDescent="0.25">
      <c r="A412" t="s">
        <v>1746</v>
      </c>
      <c r="B412" t="str">
        <f t="shared" si="6"/>
        <v>2014Cronulla-Sutherland</v>
      </c>
      <c r="C412" t="s">
        <v>1796</v>
      </c>
      <c r="D412">
        <v>2014</v>
      </c>
      <c r="E412">
        <v>16</v>
      </c>
      <c r="F412" t="s">
        <v>1767</v>
      </c>
      <c r="G412">
        <v>24</v>
      </c>
      <c r="H412">
        <v>5</v>
      </c>
      <c r="I412">
        <v>0</v>
      </c>
      <c r="J412">
        <v>19</v>
      </c>
      <c r="K412">
        <v>2</v>
      </c>
      <c r="L412">
        <v>14</v>
      </c>
      <c r="M412">
        <v>334</v>
      </c>
      <c r="N412">
        <v>613</v>
      </c>
      <c r="S412" t="s">
        <v>1767</v>
      </c>
      <c r="T412" t="s">
        <v>1675</v>
      </c>
      <c r="U412" t="s">
        <v>1675</v>
      </c>
      <c r="V412" t="s">
        <v>1723</v>
      </c>
    </row>
    <row r="413" spans="1:22" x14ac:dyDescent="0.25">
      <c r="A413" t="s">
        <v>1745</v>
      </c>
      <c r="B413" t="str">
        <f t="shared" si="6"/>
        <v>2013Hawthorn</v>
      </c>
      <c r="C413" t="s">
        <v>1728</v>
      </c>
      <c r="D413">
        <v>2013</v>
      </c>
      <c r="E413">
        <v>1</v>
      </c>
      <c r="F413" t="s">
        <v>1682</v>
      </c>
      <c r="G413">
        <v>22</v>
      </c>
      <c r="H413">
        <v>19</v>
      </c>
      <c r="I413">
        <v>0</v>
      </c>
      <c r="J413">
        <v>3</v>
      </c>
      <c r="L413">
        <v>76</v>
      </c>
      <c r="M413">
        <v>2523</v>
      </c>
      <c r="N413">
        <v>1859</v>
      </c>
      <c r="O413" t="s">
        <v>30</v>
      </c>
      <c r="P413" t="s">
        <v>30</v>
      </c>
      <c r="Q413" t="s">
        <v>30</v>
      </c>
      <c r="R413" t="s">
        <v>30</v>
      </c>
      <c r="S413" t="s">
        <v>1682</v>
      </c>
      <c r="T413" t="s">
        <v>1724</v>
      </c>
      <c r="U413" t="s">
        <v>1681</v>
      </c>
      <c r="V413" t="s">
        <v>1718</v>
      </c>
    </row>
    <row r="414" spans="1:22" x14ac:dyDescent="0.25">
      <c r="A414" t="s">
        <v>1745</v>
      </c>
      <c r="B414" t="str">
        <f t="shared" si="6"/>
        <v>2013Geelong</v>
      </c>
      <c r="C414" t="s">
        <v>1728</v>
      </c>
      <c r="D414">
        <v>2013</v>
      </c>
      <c r="E414">
        <v>2</v>
      </c>
      <c r="F414" t="s">
        <v>1685</v>
      </c>
      <c r="G414">
        <v>22</v>
      </c>
      <c r="H414">
        <v>18</v>
      </c>
      <c r="I414">
        <v>0</v>
      </c>
      <c r="J414">
        <v>4</v>
      </c>
      <c r="L414">
        <v>72</v>
      </c>
      <c r="M414">
        <v>2409</v>
      </c>
      <c r="N414">
        <v>1776</v>
      </c>
      <c r="P414" t="s">
        <v>30</v>
      </c>
      <c r="S414" t="s">
        <v>1685</v>
      </c>
      <c r="T414" t="s">
        <v>1685</v>
      </c>
      <c r="U414" t="s">
        <v>1685</v>
      </c>
      <c r="V414" t="s">
        <v>1718</v>
      </c>
    </row>
    <row r="415" spans="1:22" x14ac:dyDescent="0.25">
      <c r="A415" t="s">
        <v>1745</v>
      </c>
      <c r="B415" t="str">
        <f t="shared" si="6"/>
        <v>2013Fremantle</v>
      </c>
      <c r="C415" t="s">
        <v>1728</v>
      </c>
      <c r="D415">
        <v>2013</v>
      </c>
      <c r="E415">
        <v>3</v>
      </c>
      <c r="F415" t="s">
        <v>1686</v>
      </c>
      <c r="G415">
        <v>22</v>
      </c>
      <c r="H415">
        <v>16</v>
      </c>
      <c r="I415">
        <v>1</v>
      </c>
      <c r="J415">
        <v>5</v>
      </c>
      <c r="L415">
        <v>66</v>
      </c>
      <c r="M415">
        <v>2035</v>
      </c>
      <c r="N415">
        <v>1518</v>
      </c>
      <c r="P415" t="s">
        <v>30</v>
      </c>
      <c r="Q415" t="s">
        <v>30</v>
      </c>
      <c r="S415" t="s">
        <v>1686</v>
      </c>
      <c r="T415" t="s">
        <v>1719</v>
      </c>
      <c r="U415" t="s">
        <v>1720</v>
      </c>
      <c r="V415" t="s">
        <v>1721</v>
      </c>
    </row>
    <row r="416" spans="1:22" x14ac:dyDescent="0.25">
      <c r="A416" t="s">
        <v>1745</v>
      </c>
      <c r="B416" t="str">
        <f t="shared" si="6"/>
        <v>2013Sydney Swans</v>
      </c>
      <c r="C416" t="s">
        <v>1728</v>
      </c>
      <c r="D416">
        <v>2013</v>
      </c>
      <c r="E416">
        <v>4</v>
      </c>
      <c r="F416" t="s">
        <v>1676</v>
      </c>
      <c r="G416">
        <v>22</v>
      </c>
      <c r="H416">
        <v>15</v>
      </c>
      <c r="I416">
        <v>1</v>
      </c>
      <c r="J416">
        <v>6</v>
      </c>
      <c r="L416">
        <v>62</v>
      </c>
      <c r="M416">
        <v>2244</v>
      </c>
      <c r="N416">
        <v>1694</v>
      </c>
      <c r="P416" t="s">
        <v>30</v>
      </c>
      <c r="S416" t="s">
        <v>1676</v>
      </c>
      <c r="T416" t="s">
        <v>1675</v>
      </c>
      <c r="U416" t="s">
        <v>1675</v>
      </c>
      <c r="V416" t="s">
        <v>1723</v>
      </c>
    </row>
    <row r="417" spans="1:22" x14ac:dyDescent="0.25">
      <c r="A417" t="s">
        <v>1745</v>
      </c>
      <c r="B417" t="str">
        <f t="shared" si="6"/>
        <v>2013Richmond</v>
      </c>
      <c r="C417" t="s">
        <v>1728</v>
      </c>
      <c r="D417">
        <v>2013</v>
      </c>
      <c r="E417">
        <v>5</v>
      </c>
      <c r="F417" t="s">
        <v>1678</v>
      </c>
      <c r="G417">
        <v>22</v>
      </c>
      <c r="H417">
        <v>15</v>
      </c>
      <c r="I417">
        <v>0</v>
      </c>
      <c r="J417">
        <v>7</v>
      </c>
      <c r="L417">
        <v>60</v>
      </c>
      <c r="M417">
        <v>2154</v>
      </c>
      <c r="N417">
        <v>1754</v>
      </c>
      <c r="P417" t="s">
        <v>30</v>
      </c>
      <c r="S417" t="s">
        <v>1678</v>
      </c>
      <c r="T417" t="s">
        <v>1726</v>
      </c>
      <c r="U417" t="s">
        <v>1681</v>
      </c>
      <c r="V417" t="s">
        <v>1718</v>
      </c>
    </row>
    <row r="418" spans="1:22" x14ac:dyDescent="0.25">
      <c r="A418" t="s">
        <v>1745</v>
      </c>
      <c r="B418" t="str">
        <f t="shared" si="6"/>
        <v>2013Collingwood</v>
      </c>
      <c r="C418" t="s">
        <v>1728</v>
      </c>
      <c r="D418">
        <v>2013</v>
      </c>
      <c r="E418">
        <v>6</v>
      </c>
      <c r="F418" t="s">
        <v>1688</v>
      </c>
      <c r="G418">
        <v>22</v>
      </c>
      <c r="H418">
        <v>14</v>
      </c>
      <c r="I418">
        <v>0</v>
      </c>
      <c r="J418">
        <v>8</v>
      </c>
      <c r="L418">
        <v>56</v>
      </c>
      <c r="M418">
        <v>2148</v>
      </c>
      <c r="N418">
        <v>1868</v>
      </c>
      <c r="P418" t="s">
        <v>30</v>
      </c>
      <c r="S418" t="s">
        <v>1688</v>
      </c>
      <c r="T418" t="s">
        <v>1681</v>
      </c>
      <c r="U418" t="s">
        <v>1681</v>
      </c>
      <c r="V418" t="s">
        <v>1718</v>
      </c>
    </row>
    <row r="419" spans="1:22" x14ac:dyDescent="0.25">
      <c r="A419" t="s">
        <v>1745</v>
      </c>
      <c r="B419" t="str">
        <f t="shared" si="6"/>
        <v>2013Port Adelaide</v>
      </c>
      <c r="C419" t="s">
        <v>1728</v>
      </c>
      <c r="D419">
        <v>2013</v>
      </c>
      <c r="E419">
        <v>7</v>
      </c>
      <c r="F419" t="s">
        <v>1679</v>
      </c>
      <c r="G419">
        <v>22</v>
      </c>
      <c r="H419">
        <v>12</v>
      </c>
      <c r="I419">
        <v>0</v>
      </c>
      <c r="J419">
        <v>10</v>
      </c>
      <c r="L419">
        <v>48</v>
      </c>
      <c r="M419">
        <v>2051</v>
      </c>
      <c r="N419">
        <v>2002</v>
      </c>
      <c r="P419" t="s">
        <v>30</v>
      </c>
      <c r="S419" t="s">
        <v>1679</v>
      </c>
      <c r="T419" t="s">
        <v>1725</v>
      </c>
      <c r="U419" t="s">
        <v>1691</v>
      </c>
      <c r="V419" t="s">
        <v>1714</v>
      </c>
    </row>
    <row r="420" spans="1:22" x14ac:dyDescent="0.25">
      <c r="A420" t="s">
        <v>1745</v>
      </c>
      <c r="B420" t="str">
        <f t="shared" si="6"/>
        <v>2013Carlton</v>
      </c>
      <c r="C420" t="s">
        <v>1728</v>
      </c>
      <c r="D420">
        <v>2013</v>
      </c>
      <c r="E420">
        <v>8</v>
      </c>
      <c r="F420" t="s">
        <v>1689</v>
      </c>
      <c r="G420">
        <v>22</v>
      </c>
      <c r="H420">
        <v>11</v>
      </c>
      <c r="I420">
        <v>0</v>
      </c>
      <c r="J420">
        <v>11</v>
      </c>
      <c r="L420">
        <v>44</v>
      </c>
      <c r="M420">
        <v>2125</v>
      </c>
      <c r="N420">
        <v>1992</v>
      </c>
      <c r="P420" t="s">
        <v>30</v>
      </c>
      <c r="S420" t="s">
        <v>1689</v>
      </c>
      <c r="T420" t="s">
        <v>1717</v>
      </c>
      <c r="U420" t="s">
        <v>1681</v>
      </c>
      <c r="V420" t="s">
        <v>1718</v>
      </c>
    </row>
    <row r="421" spans="1:22" x14ac:dyDescent="0.25">
      <c r="A421" t="s">
        <v>1745</v>
      </c>
      <c r="B421" t="str">
        <f t="shared" si="6"/>
        <v>2013Essendon</v>
      </c>
      <c r="C421" t="s">
        <v>1728</v>
      </c>
      <c r="D421">
        <v>2013</v>
      </c>
      <c r="E421">
        <v>9</v>
      </c>
      <c r="F421" t="s">
        <v>1687</v>
      </c>
      <c r="G421">
        <v>22</v>
      </c>
      <c r="H421">
        <v>14</v>
      </c>
      <c r="I421">
        <v>0</v>
      </c>
      <c r="J421">
        <v>8</v>
      </c>
      <c r="L421" t="s">
        <v>1692</v>
      </c>
      <c r="M421">
        <v>2145</v>
      </c>
      <c r="N421">
        <v>2000</v>
      </c>
      <c r="S421" t="s">
        <v>1687</v>
      </c>
      <c r="T421" t="s">
        <v>1681</v>
      </c>
      <c r="U421" t="s">
        <v>1681</v>
      </c>
      <c r="V421" t="s">
        <v>1718</v>
      </c>
    </row>
    <row r="422" spans="1:22" x14ac:dyDescent="0.25">
      <c r="A422" t="s">
        <v>1745</v>
      </c>
      <c r="B422" t="str">
        <f t="shared" si="6"/>
        <v>2013North Melbourne</v>
      </c>
      <c r="C422" t="s">
        <v>1728</v>
      </c>
      <c r="D422">
        <v>2013</v>
      </c>
      <c r="E422">
        <v>10</v>
      </c>
      <c r="F422" t="s">
        <v>1680</v>
      </c>
      <c r="G422">
        <v>22</v>
      </c>
      <c r="H422">
        <v>10</v>
      </c>
      <c r="I422">
        <v>0</v>
      </c>
      <c r="J422">
        <v>12</v>
      </c>
      <c r="L422">
        <v>40</v>
      </c>
      <c r="M422">
        <v>2307</v>
      </c>
      <c r="N422">
        <v>1930</v>
      </c>
      <c r="S422" t="s">
        <v>1680</v>
      </c>
      <c r="T422" t="s">
        <v>1680</v>
      </c>
      <c r="U422" t="s">
        <v>1681</v>
      </c>
      <c r="V422" t="s">
        <v>1718</v>
      </c>
    </row>
    <row r="423" spans="1:22" x14ac:dyDescent="0.25">
      <c r="A423" t="s">
        <v>1745</v>
      </c>
      <c r="B423" t="str">
        <f t="shared" si="6"/>
        <v>2013Adelaide</v>
      </c>
      <c r="C423" t="s">
        <v>1728</v>
      </c>
      <c r="D423">
        <v>2013</v>
      </c>
      <c r="E423">
        <v>11</v>
      </c>
      <c r="F423" t="s">
        <v>1691</v>
      </c>
      <c r="G423">
        <v>22</v>
      </c>
      <c r="H423">
        <v>10</v>
      </c>
      <c r="I423">
        <v>0</v>
      </c>
      <c r="J423">
        <v>12</v>
      </c>
      <c r="L423">
        <v>40</v>
      </c>
      <c r="M423">
        <v>2064</v>
      </c>
      <c r="N423">
        <v>1909</v>
      </c>
      <c r="S423" t="s">
        <v>1691</v>
      </c>
      <c r="T423" t="s">
        <v>1691</v>
      </c>
      <c r="U423" t="s">
        <v>1691</v>
      </c>
      <c r="V423" t="s">
        <v>1714</v>
      </c>
    </row>
    <row r="424" spans="1:22" x14ac:dyDescent="0.25">
      <c r="A424" t="s">
        <v>1745</v>
      </c>
      <c r="B424" t="str">
        <f t="shared" si="6"/>
        <v>2013Brisbane Lions</v>
      </c>
      <c r="C424" t="s">
        <v>1728</v>
      </c>
      <c r="D424">
        <v>2013</v>
      </c>
      <c r="E424">
        <v>12</v>
      </c>
      <c r="F424" t="s">
        <v>1690</v>
      </c>
      <c r="G424">
        <v>22</v>
      </c>
      <c r="H424">
        <v>10</v>
      </c>
      <c r="I424">
        <v>0</v>
      </c>
      <c r="J424">
        <v>12</v>
      </c>
      <c r="L424">
        <v>40</v>
      </c>
      <c r="M424">
        <v>1922</v>
      </c>
      <c r="N424">
        <v>2144</v>
      </c>
      <c r="S424" t="s">
        <v>1690</v>
      </c>
      <c r="T424" t="s">
        <v>1715</v>
      </c>
      <c r="U424" t="s">
        <v>1715</v>
      </c>
      <c r="V424" t="s">
        <v>1716</v>
      </c>
    </row>
    <row r="425" spans="1:22" x14ac:dyDescent="0.25">
      <c r="A425" t="s">
        <v>1745</v>
      </c>
      <c r="B425" t="str">
        <f t="shared" si="6"/>
        <v>2013West Coast</v>
      </c>
      <c r="C425" t="s">
        <v>1728</v>
      </c>
      <c r="D425">
        <v>2013</v>
      </c>
      <c r="E425">
        <v>13</v>
      </c>
      <c r="F425" t="s">
        <v>1674</v>
      </c>
      <c r="G425">
        <v>22</v>
      </c>
      <c r="H425">
        <v>9</v>
      </c>
      <c r="I425">
        <v>0</v>
      </c>
      <c r="J425">
        <v>13</v>
      </c>
      <c r="L425">
        <v>36</v>
      </c>
      <c r="M425">
        <v>2038</v>
      </c>
      <c r="N425">
        <v>2139</v>
      </c>
      <c r="S425" t="s">
        <v>1674</v>
      </c>
      <c r="T425" t="s">
        <v>1720</v>
      </c>
      <c r="U425" t="s">
        <v>1720</v>
      </c>
      <c r="V425" t="s">
        <v>1721</v>
      </c>
    </row>
    <row r="426" spans="1:22" x14ac:dyDescent="0.25">
      <c r="A426" t="s">
        <v>1745</v>
      </c>
      <c r="B426" t="str">
        <f t="shared" si="6"/>
        <v>2013Gold Coast</v>
      </c>
      <c r="C426" t="s">
        <v>1728</v>
      </c>
      <c r="D426">
        <v>2013</v>
      </c>
      <c r="E426">
        <v>14</v>
      </c>
      <c r="F426" t="s">
        <v>1684</v>
      </c>
      <c r="G426">
        <v>22</v>
      </c>
      <c r="H426">
        <v>8</v>
      </c>
      <c r="I426">
        <v>0</v>
      </c>
      <c r="J426">
        <v>14</v>
      </c>
      <c r="L426">
        <v>32</v>
      </c>
      <c r="M426">
        <v>1918</v>
      </c>
      <c r="N426">
        <v>2091</v>
      </c>
      <c r="S426" t="s">
        <v>1684</v>
      </c>
      <c r="T426" t="s">
        <v>1684</v>
      </c>
      <c r="U426" t="s">
        <v>1684</v>
      </c>
      <c r="V426" t="s">
        <v>1716</v>
      </c>
    </row>
    <row r="427" spans="1:22" x14ac:dyDescent="0.25">
      <c r="A427" t="s">
        <v>1745</v>
      </c>
      <c r="B427" t="str">
        <f t="shared" si="6"/>
        <v>2013Western Bulldogs</v>
      </c>
      <c r="C427" t="s">
        <v>1728</v>
      </c>
      <c r="D427">
        <v>2013</v>
      </c>
      <c r="E427">
        <v>15</v>
      </c>
      <c r="F427" t="s">
        <v>1673</v>
      </c>
      <c r="G427">
        <v>22</v>
      </c>
      <c r="H427">
        <v>8</v>
      </c>
      <c r="I427">
        <v>0</v>
      </c>
      <c r="J427">
        <v>14</v>
      </c>
      <c r="L427">
        <v>32</v>
      </c>
      <c r="M427">
        <v>1926</v>
      </c>
      <c r="N427">
        <v>2262</v>
      </c>
      <c r="S427" t="s">
        <v>1673</v>
      </c>
      <c r="T427" t="s">
        <v>1681</v>
      </c>
      <c r="U427" t="s">
        <v>1681</v>
      </c>
      <c r="V427" t="s">
        <v>1718</v>
      </c>
    </row>
    <row r="428" spans="1:22" x14ac:dyDescent="0.25">
      <c r="A428" t="s">
        <v>1745</v>
      </c>
      <c r="B428" t="str">
        <f t="shared" si="6"/>
        <v>2013St Kilda</v>
      </c>
      <c r="C428" t="s">
        <v>1728</v>
      </c>
      <c r="D428">
        <v>2013</v>
      </c>
      <c r="E428">
        <v>16</v>
      </c>
      <c r="F428" t="s">
        <v>1677</v>
      </c>
      <c r="G428">
        <v>22</v>
      </c>
      <c r="H428">
        <v>5</v>
      </c>
      <c r="I428">
        <v>0</v>
      </c>
      <c r="J428">
        <v>17</v>
      </c>
      <c r="L428">
        <v>20</v>
      </c>
      <c r="M428">
        <v>1751</v>
      </c>
      <c r="N428">
        <v>2120</v>
      </c>
      <c r="S428" t="s">
        <v>1677</v>
      </c>
      <c r="T428" t="s">
        <v>1681</v>
      </c>
      <c r="U428" t="s">
        <v>1681</v>
      </c>
      <c r="V428" t="s">
        <v>1718</v>
      </c>
    </row>
    <row r="429" spans="1:22" x14ac:dyDescent="0.25">
      <c r="A429" t="s">
        <v>1745</v>
      </c>
      <c r="B429" t="str">
        <f t="shared" si="6"/>
        <v>2013Melbourne</v>
      </c>
      <c r="C429" t="s">
        <v>1728</v>
      </c>
      <c r="D429">
        <v>2013</v>
      </c>
      <c r="E429">
        <v>17</v>
      </c>
      <c r="F429" t="s">
        <v>1681</v>
      </c>
      <c r="G429">
        <v>22</v>
      </c>
      <c r="H429">
        <v>2</v>
      </c>
      <c r="I429">
        <v>0</v>
      </c>
      <c r="J429">
        <v>20</v>
      </c>
      <c r="L429">
        <v>8</v>
      </c>
      <c r="M429">
        <v>1455</v>
      </c>
      <c r="N429">
        <v>2691</v>
      </c>
      <c r="S429" t="s">
        <v>1681</v>
      </c>
      <c r="T429" t="s">
        <v>1681</v>
      </c>
      <c r="U429" t="s">
        <v>1681</v>
      </c>
      <c r="V429" t="s">
        <v>1718</v>
      </c>
    </row>
    <row r="430" spans="1:22" x14ac:dyDescent="0.25">
      <c r="A430" t="s">
        <v>1745</v>
      </c>
      <c r="B430" t="str">
        <f t="shared" si="6"/>
        <v>2013Greater Western Sydney</v>
      </c>
      <c r="C430" t="s">
        <v>1728</v>
      </c>
      <c r="D430">
        <v>2013</v>
      </c>
      <c r="E430">
        <v>18</v>
      </c>
      <c r="F430" t="s">
        <v>1683</v>
      </c>
      <c r="G430">
        <v>22</v>
      </c>
      <c r="H430">
        <v>1</v>
      </c>
      <c r="I430">
        <v>0</v>
      </c>
      <c r="J430">
        <v>21</v>
      </c>
      <c r="L430">
        <v>4</v>
      </c>
      <c r="M430">
        <v>1524</v>
      </c>
      <c r="N430">
        <v>2990</v>
      </c>
      <c r="S430" t="s">
        <v>1683</v>
      </c>
      <c r="T430" t="s">
        <v>1722</v>
      </c>
      <c r="U430" t="s">
        <v>1675</v>
      </c>
      <c r="V430" t="s">
        <v>1723</v>
      </c>
    </row>
    <row r="431" spans="1:22" x14ac:dyDescent="0.25">
      <c r="A431" t="s">
        <v>1746</v>
      </c>
      <c r="B431" t="str">
        <f t="shared" si="6"/>
        <v>2013Sydney Roosters</v>
      </c>
      <c r="C431" t="s">
        <v>1796</v>
      </c>
      <c r="D431">
        <v>2013</v>
      </c>
      <c r="E431">
        <v>1</v>
      </c>
      <c r="F431" t="s">
        <v>1750</v>
      </c>
      <c r="G431">
        <v>24</v>
      </c>
      <c r="H431">
        <v>18</v>
      </c>
      <c r="I431">
        <v>0</v>
      </c>
      <c r="J431">
        <v>6</v>
      </c>
      <c r="K431">
        <v>2</v>
      </c>
      <c r="L431">
        <v>40</v>
      </c>
      <c r="M431">
        <v>640</v>
      </c>
      <c r="N431">
        <v>325</v>
      </c>
      <c r="O431" t="s">
        <v>30</v>
      </c>
      <c r="P431" t="s">
        <v>30</v>
      </c>
      <c r="Q431" t="s">
        <v>30</v>
      </c>
      <c r="R431" t="s">
        <v>30</v>
      </c>
      <c r="S431" t="s">
        <v>1750</v>
      </c>
      <c r="T431" t="s">
        <v>1675</v>
      </c>
      <c r="U431" t="s">
        <v>1675</v>
      </c>
      <c r="V431" t="s">
        <v>1723</v>
      </c>
    </row>
    <row r="432" spans="1:22" x14ac:dyDescent="0.25">
      <c r="A432" t="s">
        <v>1746</v>
      </c>
      <c r="B432" t="str">
        <f t="shared" si="6"/>
        <v>2013South Sydney</v>
      </c>
      <c r="C432" t="s">
        <v>1796</v>
      </c>
      <c r="D432">
        <v>2013</v>
      </c>
      <c r="E432">
        <v>2</v>
      </c>
      <c r="F432" t="s">
        <v>1748</v>
      </c>
      <c r="G432">
        <v>24</v>
      </c>
      <c r="H432">
        <v>18</v>
      </c>
      <c r="I432">
        <v>0</v>
      </c>
      <c r="J432">
        <v>6</v>
      </c>
      <c r="K432">
        <v>2</v>
      </c>
      <c r="L432">
        <v>40</v>
      </c>
      <c r="M432">
        <v>588</v>
      </c>
      <c r="N432">
        <v>384</v>
      </c>
      <c r="P432" t="s">
        <v>30</v>
      </c>
      <c r="S432" t="s">
        <v>1748</v>
      </c>
      <c r="T432" t="s">
        <v>1675</v>
      </c>
      <c r="U432" t="s">
        <v>1675</v>
      </c>
      <c r="V432" t="s">
        <v>1723</v>
      </c>
    </row>
    <row r="433" spans="1:22" x14ac:dyDescent="0.25">
      <c r="A433" t="s">
        <v>1746</v>
      </c>
      <c r="B433" t="str">
        <f t="shared" si="6"/>
        <v>2013Melbourne Storm</v>
      </c>
      <c r="C433" t="s">
        <v>1796</v>
      </c>
      <c r="D433">
        <v>2013</v>
      </c>
      <c r="E433">
        <v>3</v>
      </c>
      <c r="F433" t="s">
        <v>1797</v>
      </c>
      <c r="G433">
        <v>24</v>
      </c>
      <c r="H433">
        <v>16</v>
      </c>
      <c r="I433">
        <v>1</v>
      </c>
      <c r="J433">
        <v>7</v>
      </c>
      <c r="K433">
        <v>2</v>
      </c>
      <c r="L433">
        <v>37</v>
      </c>
      <c r="M433">
        <v>589</v>
      </c>
      <c r="N433">
        <v>373</v>
      </c>
      <c r="P433" t="s">
        <v>30</v>
      </c>
      <c r="S433" t="s">
        <v>1797</v>
      </c>
      <c r="T433" t="s">
        <v>1681</v>
      </c>
      <c r="U433" t="s">
        <v>1681</v>
      </c>
      <c r="V433" t="s">
        <v>1718</v>
      </c>
    </row>
    <row r="434" spans="1:22" x14ac:dyDescent="0.25">
      <c r="A434" t="s">
        <v>1746</v>
      </c>
      <c r="B434" t="str">
        <f t="shared" si="6"/>
        <v>2013Manly Warringah</v>
      </c>
      <c r="C434" t="s">
        <v>1796</v>
      </c>
      <c r="D434">
        <v>2013</v>
      </c>
      <c r="E434">
        <v>4</v>
      </c>
      <c r="F434" t="s">
        <v>1765</v>
      </c>
      <c r="G434">
        <v>24</v>
      </c>
      <c r="H434">
        <v>15</v>
      </c>
      <c r="I434">
        <v>1</v>
      </c>
      <c r="J434">
        <v>8</v>
      </c>
      <c r="K434">
        <v>2</v>
      </c>
      <c r="L434">
        <v>35</v>
      </c>
      <c r="M434">
        <v>588</v>
      </c>
      <c r="N434">
        <v>366</v>
      </c>
      <c r="P434" t="s">
        <v>30</v>
      </c>
      <c r="Q434" t="s">
        <v>30</v>
      </c>
      <c r="S434" t="s">
        <v>1765</v>
      </c>
      <c r="T434" t="s">
        <v>1675</v>
      </c>
      <c r="U434" t="s">
        <v>1675</v>
      </c>
      <c r="V434" t="s">
        <v>1723</v>
      </c>
    </row>
    <row r="435" spans="1:22" x14ac:dyDescent="0.25">
      <c r="A435" t="s">
        <v>1746</v>
      </c>
      <c r="B435" t="str">
        <f t="shared" si="6"/>
        <v>2013Cronulla-Sutherland</v>
      </c>
      <c r="C435" t="s">
        <v>1796</v>
      </c>
      <c r="D435">
        <v>2013</v>
      </c>
      <c r="E435">
        <v>5</v>
      </c>
      <c r="F435" t="s">
        <v>1767</v>
      </c>
      <c r="G435">
        <v>24</v>
      </c>
      <c r="H435">
        <v>14</v>
      </c>
      <c r="I435">
        <v>0</v>
      </c>
      <c r="J435">
        <v>10</v>
      </c>
      <c r="K435">
        <v>2</v>
      </c>
      <c r="L435">
        <v>32</v>
      </c>
      <c r="M435">
        <v>468</v>
      </c>
      <c r="N435">
        <v>460</v>
      </c>
      <c r="P435" t="s">
        <v>30</v>
      </c>
      <c r="S435" t="s">
        <v>1767</v>
      </c>
      <c r="T435" t="s">
        <v>1675</v>
      </c>
      <c r="U435" t="s">
        <v>1675</v>
      </c>
      <c r="V435" t="s">
        <v>1723</v>
      </c>
    </row>
    <row r="436" spans="1:22" x14ac:dyDescent="0.25">
      <c r="A436" t="s">
        <v>1746</v>
      </c>
      <c r="B436" t="str">
        <f t="shared" si="6"/>
        <v>2013Canterbury-Bankstown</v>
      </c>
      <c r="C436" t="s">
        <v>1796</v>
      </c>
      <c r="D436">
        <v>2013</v>
      </c>
      <c r="E436">
        <v>6</v>
      </c>
      <c r="F436" t="s">
        <v>1764</v>
      </c>
      <c r="G436">
        <v>24</v>
      </c>
      <c r="H436">
        <v>13</v>
      </c>
      <c r="I436">
        <v>0</v>
      </c>
      <c r="J436">
        <v>11</v>
      </c>
      <c r="K436">
        <v>2</v>
      </c>
      <c r="L436">
        <v>30</v>
      </c>
      <c r="M436">
        <v>529</v>
      </c>
      <c r="N436">
        <v>463</v>
      </c>
      <c r="P436" t="s">
        <v>30</v>
      </c>
      <c r="S436" t="s">
        <v>1764</v>
      </c>
      <c r="T436" t="s">
        <v>1675</v>
      </c>
      <c r="U436" t="s">
        <v>1675</v>
      </c>
      <c r="V436" t="s">
        <v>1723</v>
      </c>
    </row>
    <row r="437" spans="1:22" x14ac:dyDescent="0.25">
      <c r="A437" t="s">
        <v>1746</v>
      </c>
      <c r="B437" t="str">
        <f t="shared" si="6"/>
        <v>2013Newcastle Knights</v>
      </c>
      <c r="C437" t="s">
        <v>1796</v>
      </c>
      <c r="D437">
        <v>2013</v>
      </c>
      <c r="E437">
        <v>7</v>
      </c>
      <c r="F437" t="s">
        <v>1776</v>
      </c>
      <c r="G437">
        <v>24</v>
      </c>
      <c r="H437">
        <v>12</v>
      </c>
      <c r="I437">
        <v>1</v>
      </c>
      <c r="J437">
        <v>11</v>
      </c>
      <c r="K437">
        <v>2</v>
      </c>
      <c r="L437">
        <v>29</v>
      </c>
      <c r="M437">
        <v>528</v>
      </c>
      <c r="N437">
        <v>422</v>
      </c>
      <c r="P437" t="s">
        <v>30</v>
      </c>
      <c r="S437" t="s">
        <v>1776</v>
      </c>
      <c r="T437" t="s">
        <v>1754</v>
      </c>
      <c r="U437" t="s">
        <v>1754</v>
      </c>
      <c r="V437" t="s">
        <v>1723</v>
      </c>
    </row>
    <row r="438" spans="1:22" x14ac:dyDescent="0.25">
      <c r="A438" t="s">
        <v>1746</v>
      </c>
      <c r="B438" t="str">
        <f t="shared" si="6"/>
        <v>2013North Queensland</v>
      </c>
      <c r="C438" t="s">
        <v>1796</v>
      </c>
      <c r="D438">
        <v>2013</v>
      </c>
      <c r="E438">
        <v>8</v>
      </c>
      <c r="F438" t="s">
        <v>1791</v>
      </c>
      <c r="G438">
        <v>24</v>
      </c>
      <c r="H438">
        <v>12</v>
      </c>
      <c r="I438">
        <v>0</v>
      </c>
      <c r="J438">
        <v>12</v>
      </c>
      <c r="K438">
        <v>2</v>
      </c>
      <c r="L438">
        <v>28</v>
      </c>
      <c r="M438">
        <v>507</v>
      </c>
      <c r="N438">
        <v>431</v>
      </c>
      <c r="P438" t="s">
        <v>30</v>
      </c>
      <c r="S438" t="s">
        <v>1791</v>
      </c>
      <c r="T438" t="s">
        <v>1792</v>
      </c>
      <c r="U438" t="s">
        <v>1792</v>
      </c>
      <c r="V438" t="s">
        <v>1716</v>
      </c>
    </row>
    <row r="439" spans="1:22" x14ac:dyDescent="0.25">
      <c r="A439" t="s">
        <v>1746</v>
      </c>
      <c r="B439" t="str">
        <f t="shared" si="6"/>
        <v>2013Gold Coast Titans</v>
      </c>
      <c r="C439" t="s">
        <v>1796</v>
      </c>
      <c r="D439">
        <v>2013</v>
      </c>
      <c r="E439">
        <v>9</v>
      </c>
      <c r="F439" t="s">
        <v>1803</v>
      </c>
      <c r="G439">
        <v>24</v>
      </c>
      <c r="H439">
        <v>11</v>
      </c>
      <c r="I439">
        <v>0</v>
      </c>
      <c r="J439">
        <v>13</v>
      </c>
      <c r="K439">
        <v>2</v>
      </c>
      <c r="L439">
        <v>26</v>
      </c>
      <c r="M439">
        <v>500</v>
      </c>
      <c r="N439">
        <v>518</v>
      </c>
      <c r="S439" t="s">
        <v>1803</v>
      </c>
      <c r="T439" t="s">
        <v>1684</v>
      </c>
      <c r="U439" t="s">
        <v>1684</v>
      </c>
      <c r="V439" t="s">
        <v>1716</v>
      </c>
    </row>
    <row r="440" spans="1:22" x14ac:dyDescent="0.25">
      <c r="A440" t="s">
        <v>1746</v>
      </c>
      <c r="B440" t="str">
        <f t="shared" si="6"/>
        <v>2013Penrith</v>
      </c>
      <c r="C440" t="s">
        <v>1796</v>
      </c>
      <c r="D440">
        <v>2013</v>
      </c>
      <c r="E440">
        <v>10</v>
      </c>
      <c r="F440" t="s">
        <v>1766</v>
      </c>
      <c r="G440">
        <v>24</v>
      </c>
      <c r="H440">
        <v>11</v>
      </c>
      <c r="I440">
        <v>0</v>
      </c>
      <c r="J440">
        <v>13</v>
      </c>
      <c r="K440">
        <v>2</v>
      </c>
      <c r="L440">
        <v>26</v>
      </c>
      <c r="M440">
        <v>495</v>
      </c>
      <c r="N440">
        <v>532</v>
      </c>
      <c r="S440" t="s">
        <v>1766</v>
      </c>
      <c r="T440" t="s">
        <v>1675</v>
      </c>
      <c r="U440" t="s">
        <v>1675</v>
      </c>
      <c r="V440" t="s">
        <v>1723</v>
      </c>
    </row>
    <row r="441" spans="1:22" x14ac:dyDescent="0.25">
      <c r="A441" t="s">
        <v>1746</v>
      </c>
      <c r="B441" t="str">
        <f t="shared" si="6"/>
        <v>2013New Zealand Warriors</v>
      </c>
      <c r="C441" t="s">
        <v>1796</v>
      </c>
      <c r="D441">
        <v>2013</v>
      </c>
      <c r="E441">
        <v>11</v>
      </c>
      <c r="F441" t="s">
        <v>1785</v>
      </c>
      <c r="G441">
        <v>24</v>
      </c>
      <c r="H441">
        <v>11</v>
      </c>
      <c r="I441">
        <v>0</v>
      </c>
      <c r="J441">
        <v>13</v>
      </c>
      <c r="K441">
        <v>2</v>
      </c>
      <c r="L441">
        <v>26</v>
      </c>
      <c r="M441">
        <v>495</v>
      </c>
      <c r="N441">
        <v>554</v>
      </c>
      <c r="S441" t="s">
        <v>1785</v>
      </c>
      <c r="T441" t="s">
        <v>1786</v>
      </c>
      <c r="U441" t="s">
        <v>1786</v>
      </c>
      <c r="V441" t="s">
        <v>1787</v>
      </c>
    </row>
    <row r="442" spans="1:22" x14ac:dyDescent="0.25">
      <c r="A442" t="s">
        <v>1746</v>
      </c>
      <c r="B442" t="str">
        <f t="shared" si="6"/>
        <v>2013Brisbane Broncos</v>
      </c>
      <c r="C442" t="s">
        <v>1796</v>
      </c>
      <c r="D442">
        <v>2013</v>
      </c>
      <c r="E442">
        <v>12</v>
      </c>
      <c r="F442" t="s">
        <v>1774</v>
      </c>
      <c r="G442">
        <v>24</v>
      </c>
      <c r="H442">
        <v>10</v>
      </c>
      <c r="I442">
        <v>1</v>
      </c>
      <c r="J442">
        <v>13</v>
      </c>
      <c r="K442">
        <v>2</v>
      </c>
      <c r="L442">
        <v>25</v>
      </c>
      <c r="M442">
        <v>434</v>
      </c>
      <c r="N442">
        <v>477</v>
      </c>
      <c r="S442" t="s">
        <v>1774</v>
      </c>
      <c r="T442" t="s">
        <v>1715</v>
      </c>
      <c r="U442" t="s">
        <v>1715</v>
      </c>
      <c r="V442" t="s">
        <v>1716</v>
      </c>
    </row>
    <row r="443" spans="1:22" x14ac:dyDescent="0.25">
      <c r="A443" t="s">
        <v>1746</v>
      </c>
      <c r="B443" t="str">
        <f t="shared" si="6"/>
        <v>2013Canberra Raiders</v>
      </c>
      <c r="C443" t="s">
        <v>1796</v>
      </c>
      <c r="D443">
        <v>2013</v>
      </c>
      <c r="E443">
        <v>13</v>
      </c>
      <c r="F443" t="s">
        <v>1771</v>
      </c>
      <c r="G443">
        <v>24</v>
      </c>
      <c r="H443">
        <v>10</v>
      </c>
      <c r="I443">
        <v>0</v>
      </c>
      <c r="J443">
        <v>14</v>
      </c>
      <c r="K443">
        <v>2</v>
      </c>
      <c r="L443">
        <v>24</v>
      </c>
      <c r="M443">
        <v>434</v>
      </c>
      <c r="N443">
        <v>624</v>
      </c>
      <c r="S443" t="s">
        <v>1771</v>
      </c>
      <c r="T443" t="s">
        <v>1772</v>
      </c>
      <c r="U443" t="s">
        <v>1772</v>
      </c>
      <c r="V443" t="s">
        <v>1773</v>
      </c>
    </row>
    <row r="444" spans="1:22" x14ac:dyDescent="0.25">
      <c r="A444" t="s">
        <v>1746</v>
      </c>
      <c r="B444" t="str">
        <f t="shared" si="6"/>
        <v>2013St George Illawarra</v>
      </c>
      <c r="C444" t="s">
        <v>1796</v>
      </c>
      <c r="D444">
        <v>2013</v>
      </c>
      <c r="E444">
        <v>14</v>
      </c>
      <c r="F444" t="s">
        <v>1798</v>
      </c>
      <c r="G444">
        <v>24</v>
      </c>
      <c r="H444">
        <v>7</v>
      </c>
      <c r="I444">
        <v>0</v>
      </c>
      <c r="J444">
        <v>17</v>
      </c>
      <c r="K444">
        <v>2</v>
      </c>
      <c r="L444">
        <v>18</v>
      </c>
      <c r="M444">
        <v>379</v>
      </c>
      <c r="N444">
        <v>530</v>
      </c>
      <c r="S444" t="s">
        <v>1798</v>
      </c>
      <c r="T444" t="s">
        <v>1770</v>
      </c>
      <c r="U444" t="s">
        <v>1770</v>
      </c>
      <c r="V444" t="s">
        <v>1723</v>
      </c>
    </row>
    <row r="445" spans="1:22" x14ac:dyDescent="0.25">
      <c r="A445" t="s">
        <v>1746</v>
      </c>
      <c r="B445" t="str">
        <f t="shared" si="6"/>
        <v>2013Wests Tigers</v>
      </c>
      <c r="C445" t="s">
        <v>1796</v>
      </c>
      <c r="D445">
        <v>2013</v>
      </c>
      <c r="E445">
        <v>15</v>
      </c>
      <c r="F445" t="s">
        <v>1800</v>
      </c>
      <c r="G445">
        <v>24</v>
      </c>
      <c r="H445">
        <v>7</v>
      </c>
      <c r="I445">
        <v>0</v>
      </c>
      <c r="J445">
        <v>17</v>
      </c>
      <c r="K445">
        <v>2</v>
      </c>
      <c r="L445">
        <v>18</v>
      </c>
      <c r="M445">
        <v>386</v>
      </c>
      <c r="N445">
        <v>687</v>
      </c>
      <c r="S445" t="s">
        <v>1800</v>
      </c>
      <c r="T445" t="s">
        <v>1675</v>
      </c>
      <c r="U445" t="s">
        <v>1675</v>
      </c>
      <c r="V445" t="s">
        <v>1723</v>
      </c>
    </row>
    <row r="446" spans="1:22" x14ac:dyDescent="0.25">
      <c r="A446" t="s">
        <v>1746</v>
      </c>
      <c r="B446" t="str">
        <f t="shared" si="6"/>
        <v>2013Parramatta</v>
      </c>
      <c r="C446" t="s">
        <v>1796</v>
      </c>
      <c r="D446">
        <v>2013</v>
      </c>
      <c r="E446">
        <v>16</v>
      </c>
      <c r="F446" t="s">
        <v>1722</v>
      </c>
      <c r="G446">
        <v>24</v>
      </c>
      <c r="H446">
        <v>5</v>
      </c>
      <c r="I446">
        <v>0</v>
      </c>
      <c r="J446">
        <v>19</v>
      </c>
      <c r="K446">
        <v>2</v>
      </c>
      <c r="L446">
        <v>14</v>
      </c>
      <c r="M446">
        <v>326</v>
      </c>
      <c r="N446">
        <v>740</v>
      </c>
      <c r="S446" t="s">
        <v>1722</v>
      </c>
      <c r="T446" t="s">
        <v>1675</v>
      </c>
      <c r="U446" t="s">
        <v>1675</v>
      </c>
      <c r="V446" t="s">
        <v>1723</v>
      </c>
    </row>
    <row r="447" spans="1:22" x14ac:dyDescent="0.25">
      <c r="A447" t="s">
        <v>1745</v>
      </c>
      <c r="B447" t="str">
        <f t="shared" si="6"/>
        <v>2012Hawthorn</v>
      </c>
      <c r="C447" t="s">
        <v>1728</v>
      </c>
      <c r="D447">
        <v>2012</v>
      </c>
      <c r="E447">
        <v>1</v>
      </c>
      <c r="F447" t="s">
        <v>1682</v>
      </c>
      <c r="G447">
        <v>22</v>
      </c>
      <c r="H447">
        <v>17</v>
      </c>
      <c r="I447">
        <v>0</v>
      </c>
      <c r="J447">
        <v>5</v>
      </c>
      <c r="L447">
        <v>68</v>
      </c>
      <c r="M447">
        <v>2679</v>
      </c>
      <c r="N447">
        <v>1733</v>
      </c>
      <c r="O447" t="s">
        <v>30</v>
      </c>
      <c r="P447" t="s">
        <v>30</v>
      </c>
      <c r="Q447" t="s">
        <v>30</v>
      </c>
      <c r="S447" t="s">
        <v>1682</v>
      </c>
      <c r="T447" t="s">
        <v>1724</v>
      </c>
      <c r="U447" t="s">
        <v>1681</v>
      </c>
      <c r="V447" t="s">
        <v>1718</v>
      </c>
    </row>
    <row r="448" spans="1:22" x14ac:dyDescent="0.25">
      <c r="A448" t="s">
        <v>1745</v>
      </c>
      <c r="B448" t="str">
        <f t="shared" si="6"/>
        <v>2012Adelaide</v>
      </c>
      <c r="C448" t="s">
        <v>1728</v>
      </c>
      <c r="D448">
        <v>2012</v>
      </c>
      <c r="E448">
        <v>2</v>
      </c>
      <c r="F448" t="s">
        <v>1691</v>
      </c>
      <c r="G448">
        <v>22</v>
      </c>
      <c r="H448">
        <v>17</v>
      </c>
      <c r="I448">
        <v>0</v>
      </c>
      <c r="J448">
        <v>5</v>
      </c>
      <c r="L448">
        <v>68</v>
      </c>
      <c r="M448">
        <v>2428</v>
      </c>
      <c r="N448">
        <v>1833</v>
      </c>
      <c r="P448" t="s">
        <v>30</v>
      </c>
      <c r="S448" t="s">
        <v>1691</v>
      </c>
      <c r="T448" t="s">
        <v>1691</v>
      </c>
      <c r="U448" t="s">
        <v>1691</v>
      </c>
      <c r="V448" t="s">
        <v>1714</v>
      </c>
    </row>
    <row r="449" spans="1:22" x14ac:dyDescent="0.25">
      <c r="A449" t="s">
        <v>1745</v>
      </c>
      <c r="B449" t="str">
        <f t="shared" si="6"/>
        <v>2012Sydney Swans</v>
      </c>
      <c r="C449" t="s">
        <v>1728</v>
      </c>
      <c r="D449">
        <v>2012</v>
      </c>
      <c r="E449">
        <v>3</v>
      </c>
      <c r="F449" t="s">
        <v>1676</v>
      </c>
      <c r="G449">
        <v>22</v>
      </c>
      <c r="H449">
        <v>16</v>
      </c>
      <c r="I449">
        <v>0</v>
      </c>
      <c r="J449">
        <v>6</v>
      </c>
      <c r="L449">
        <v>64</v>
      </c>
      <c r="M449">
        <v>2290</v>
      </c>
      <c r="N449">
        <v>1629</v>
      </c>
      <c r="P449" t="s">
        <v>30</v>
      </c>
      <c r="Q449" t="s">
        <v>30</v>
      </c>
      <c r="R449" t="s">
        <v>30</v>
      </c>
      <c r="S449" t="s">
        <v>1676</v>
      </c>
      <c r="T449" t="s">
        <v>1675</v>
      </c>
      <c r="U449" t="s">
        <v>1675</v>
      </c>
      <c r="V449" t="s">
        <v>1723</v>
      </c>
    </row>
    <row r="450" spans="1:22" x14ac:dyDescent="0.25">
      <c r="A450" t="s">
        <v>1745</v>
      </c>
      <c r="B450" t="str">
        <f t="shared" ref="B450:B513" si="7">D450&amp;F450</f>
        <v>2012Collingwood</v>
      </c>
      <c r="C450" t="s">
        <v>1728</v>
      </c>
      <c r="D450">
        <v>2012</v>
      </c>
      <c r="E450">
        <v>4</v>
      </c>
      <c r="F450" t="s">
        <v>1688</v>
      </c>
      <c r="G450">
        <v>22</v>
      </c>
      <c r="H450">
        <v>16</v>
      </c>
      <c r="I450">
        <v>0</v>
      </c>
      <c r="J450">
        <v>6</v>
      </c>
      <c r="L450">
        <v>64</v>
      </c>
      <c r="M450">
        <v>2123</v>
      </c>
      <c r="N450">
        <v>1823</v>
      </c>
      <c r="P450" t="s">
        <v>30</v>
      </c>
      <c r="S450" t="s">
        <v>1688</v>
      </c>
      <c r="T450" t="s">
        <v>1681</v>
      </c>
      <c r="U450" t="s">
        <v>1681</v>
      </c>
      <c r="V450" t="s">
        <v>1718</v>
      </c>
    </row>
    <row r="451" spans="1:22" x14ac:dyDescent="0.25">
      <c r="A451" t="s">
        <v>1745</v>
      </c>
      <c r="B451" t="str">
        <f t="shared" si="7"/>
        <v>2012West Coast</v>
      </c>
      <c r="C451" t="s">
        <v>1728</v>
      </c>
      <c r="D451">
        <v>2012</v>
      </c>
      <c r="E451">
        <v>5</v>
      </c>
      <c r="F451" t="s">
        <v>1674</v>
      </c>
      <c r="G451">
        <v>22</v>
      </c>
      <c r="H451">
        <v>15</v>
      </c>
      <c r="I451">
        <v>0</v>
      </c>
      <c r="J451">
        <v>7</v>
      </c>
      <c r="L451">
        <v>60</v>
      </c>
      <c r="M451">
        <v>2244</v>
      </c>
      <c r="N451">
        <v>1807</v>
      </c>
      <c r="P451" t="s">
        <v>30</v>
      </c>
      <c r="S451" t="s">
        <v>1674</v>
      </c>
      <c r="T451" t="s">
        <v>1720</v>
      </c>
      <c r="U451" t="s">
        <v>1720</v>
      </c>
      <c r="V451" t="s">
        <v>1721</v>
      </c>
    </row>
    <row r="452" spans="1:22" x14ac:dyDescent="0.25">
      <c r="A452" t="s">
        <v>1745</v>
      </c>
      <c r="B452" t="str">
        <f t="shared" si="7"/>
        <v>2012Geelong</v>
      </c>
      <c r="C452" t="s">
        <v>1728</v>
      </c>
      <c r="D452">
        <v>2012</v>
      </c>
      <c r="E452">
        <v>6</v>
      </c>
      <c r="F452" t="s">
        <v>1685</v>
      </c>
      <c r="G452">
        <v>22</v>
      </c>
      <c r="H452">
        <v>15</v>
      </c>
      <c r="I452">
        <v>0</v>
      </c>
      <c r="J452">
        <v>7</v>
      </c>
      <c r="L452">
        <v>60</v>
      </c>
      <c r="M452">
        <v>2209</v>
      </c>
      <c r="N452">
        <v>1886</v>
      </c>
      <c r="P452" t="s">
        <v>30</v>
      </c>
      <c r="S452" t="s">
        <v>1685</v>
      </c>
      <c r="T452" t="s">
        <v>1685</v>
      </c>
      <c r="U452" t="s">
        <v>1685</v>
      </c>
      <c r="V452" t="s">
        <v>1718</v>
      </c>
    </row>
    <row r="453" spans="1:22" x14ac:dyDescent="0.25">
      <c r="A453" t="s">
        <v>1745</v>
      </c>
      <c r="B453" t="str">
        <f t="shared" si="7"/>
        <v>2012Fremantle</v>
      </c>
      <c r="C453" t="s">
        <v>1728</v>
      </c>
      <c r="D453">
        <v>2012</v>
      </c>
      <c r="E453">
        <v>7</v>
      </c>
      <c r="F453" t="s">
        <v>1686</v>
      </c>
      <c r="G453">
        <v>22</v>
      </c>
      <c r="H453">
        <v>14</v>
      </c>
      <c r="I453">
        <v>0</v>
      </c>
      <c r="J453">
        <v>8</v>
      </c>
      <c r="L453">
        <v>56</v>
      </c>
      <c r="M453">
        <v>1956</v>
      </c>
      <c r="N453">
        <v>1691</v>
      </c>
      <c r="P453" t="s">
        <v>30</v>
      </c>
      <c r="S453" t="s">
        <v>1686</v>
      </c>
      <c r="T453" t="s">
        <v>1719</v>
      </c>
      <c r="U453" t="s">
        <v>1720</v>
      </c>
      <c r="V453" t="s">
        <v>1721</v>
      </c>
    </row>
    <row r="454" spans="1:22" x14ac:dyDescent="0.25">
      <c r="A454" t="s">
        <v>1745</v>
      </c>
      <c r="B454" t="str">
        <f t="shared" si="7"/>
        <v>2012North Melbourne</v>
      </c>
      <c r="C454" t="s">
        <v>1728</v>
      </c>
      <c r="D454">
        <v>2012</v>
      </c>
      <c r="E454">
        <v>8</v>
      </c>
      <c r="F454" t="s">
        <v>1680</v>
      </c>
      <c r="G454">
        <v>22</v>
      </c>
      <c r="H454">
        <v>14</v>
      </c>
      <c r="I454">
        <v>0</v>
      </c>
      <c r="J454">
        <v>8</v>
      </c>
      <c r="L454">
        <v>56</v>
      </c>
      <c r="M454">
        <v>2359</v>
      </c>
      <c r="N454">
        <v>2097</v>
      </c>
      <c r="P454" t="s">
        <v>30</v>
      </c>
      <c r="S454" t="s">
        <v>1680</v>
      </c>
      <c r="T454" t="s">
        <v>1680</v>
      </c>
      <c r="U454" t="s">
        <v>1681</v>
      </c>
      <c r="V454" t="s">
        <v>1718</v>
      </c>
    </row>
    <row r="455" spans="1:22" x14ac:dyDescent="0.25">
      <c r="A455" t="s">
        <v>1745</v>
      </c>
      <c r="B455" t="str">
        <f t="shared" si="7"/>
        <v>2012St Kilda</v>
      </c>
      <c r="C455" t="s">
        <v>1728</v>
      </c>
      <c r="D455">
        <v>2012</v>
      </c>
      <c r="E455">
        <v>9</v>
      </c>
      <c r="F455" t="s">
        <v>1677</v>
      </c>
      <c r="G455">
        <v>22</v>
      </c>
      <c r="H455">
        <v>12</v>
      </c>
      <c r="I455">
        <v>0</v>
      </c>
      <c r="J455">
        <v>10</v>
      </c>
      <c r="L455">
        <v>48</v>
      </c>
      <c r="M455">
        <v>2347</v>
      </c>
      <c r="N455">
        <v>1903</v>
      </c>
      <c r="S455" t="s">
        <v>1677</v>
      </c>
      <c r="T455" t="s">
        <v>1681</v>
      </c>
      <c r="U455" t="s">
        <v>1681</v>
      </c>
      <c r="V455" t="s">
        <v>1718</v>
      </c>
    </row>
    <row r="456" spans="1:22" x14ac:dyDescent="0.25">
      <c r="A456" t="s">
        <v>1745</v>
      </c>
      <c r="B456" t="str">
        <f t="shared" si="7"/>
        <v>2012Carlton</v>
      </c>
      <c r="C456" t="s">
        <v>1728</v>
      </c>
      <c r="D456">
        <v>2012</v>
      </c>
      <c r="E456">
        <v>10</v>
      </c>
      <c r="F456" t="s">
        <v>1689</v>
      </c>
      <c r="G456">
        <v>22</v>
      </c>
      <c r="H456">
        <v>11</v>
      </c>
      <c r="I456">
        <v>0</v>
      </c>
      <c r="J456">
        <v>11</v>
      </c>
      <c r="L456">
        <v>44</v>
      </c>
      <c r="M456">
        <v>2079</v>
      </c>
      <c r="N456">
        <v>1925</v>
      </c>
      <c r="S456" t="s">
        <v>1689</v>
      </c>
      <c r="T456" t="s">
        <v>1717</v>
      </c>
      <c r="U456" t="s">
        <v>1681</v>
      </c>
      <c r="V456" t="s">
        <v>1718</v>
      </c>
    </row>
    <row r="457" spans="1:22" x14ac:dyDescent="0.25">
      <c r="A457" t="s">
        <v>1745</v>
      </c>
      <c r="B457" t="str">
        <f t="shared" si="7"/>
        <v>2012Essendon</v>
      </c>
      <c r="C457" t="s">
        <v>1728</v>
      </c>
      <c r="D457">
        <v>2012</v>
      </c>
      <c r="E457">
        <v>11</v>
      </c>
      <c r="F457" t="s">
        <v>1687</v>
      </c>
      <c r="G457">
        <v>22</v>
      </c>
      <c r="H457">
        <v>11</v>
      </c>
      <c r="I457">
        <v>0</v>
      </c>
      <c r="J457">
        <v>11</v>
      </c>
      <c r="L457">
        <v>44</v>
      </c>
      <c r="M457">
        <v>2091</v>
      </c>
      <c r="N457">
        <v>2090</v>
      </c>
      <c r="S457" t="s">
        <v>1687</v>
      </c>
      <c r="T457" t="s">
        <v>1681</v>
      </c>
      <c r="U457" t="s">
        <v>1681</v>
      </c>
      <c r="V457" t="s">
        <v>1718</v>
      </c>
    </row>
    <row r="458" spans="1:22" x14ac:dyDescent="0.25">
      <c r="A458" t="s">
        <v>1745</v>
      </c>
      <c r="B458" t="str">
        <f t="shared" si="7"/>
        <v>2012Richmond</v>
      </c>
      <c r="C458" t="s">
        <v>1728</v>
      </c>
      <c r="D458">
        <v>2012</v>
      </c>
      <c r="E458">
        <v>12</v>
      </c>
      <c r="F458" t="s">
        <v>1678</v>
      </c>
      <c r="G458">
        <v>22</v>
      </c>
      <c r="H458">
        <v>10</v>
      </c>
      <c r="I458">
        <v>1</v>
      </c>
      <c r="J458">
        <v>11</v>
      </c>
      <c r="L458">
        <v>42</v>
      </c>
      <c r="M458">
        <v>2169</v>
      </c>
      <c r="N458">
        <v>1943</v>
      </c>
      <c r="S458" t="s">
        <v>1678</v>
      </c>
      <c r="T458" t="s">
        <v>1726</v>
      </c>
      <c r="U458" t="s">
        <v>1681</v>
      </c>
      <c r="V458" t="s">
        <v>1718</v>
      </c>
    </row>
    <row r="459" spans="1:22" x14ac:dyDescent="0.25">
      <c r="A459" t="s">
        <v>1745</v>
      </c>
      <c r="B459" t="str">
        <f t="shared" si="7"/>
        <v>2012Brisbane Lions</v>
      </c>
      <c r="C459" t="s">
        <v>1728</v>
      </c>
      <c r="D459">
        <v>2012</v>
      </c>
      <c r="E459">
        <v>13</v>
      </c>
      <c r="F459" t="s">
        <v>1690</v>
      </c>
      <c r="G459">
        <v>22</v>
      </c>
      <c r="H459">
        <v>10</v>
      </c>
      <c r="I459">
        <v>0</v>
      </c>
      <c r="J459">
        <v>12</v>
      </c>
      <c r="L459">
        <v>40</v>
      </c>
      <c r="M459">
        <v>1904</v>
      </c>
      <c r="N459">
        <v>2092</v>
      </c>
      <c r="S459" t="s">
        <v>1690</v>
      </c>
      <c r="T459" t="s">
        <v>1715</v>
      </c>
      <c r="U459" t="s">
        <v>1715</v>
      </c>
      <c r="V459" t="s">
        <v>1716</v>
      </c>
    </row>
    <row r="460" spans="1:22" x14ac:dyDescent="0.25">
      <c r="A460" t="s">
        <v>1745</v>
      </c>
      <c r="B460" t="str">
        <f t="shared" si="7"/>
        <v>2012Port Adelaide</v>
      </c>
      <c r="C460" t="s">
        <v>1728</v>
      </c>
      <c r="D460">
        <v>2012</v>
      </c>
      <c r="E460">
        <v>14</v>
      </c>
      <c r="F460" t="s">
        <v>1679</v>
      </c>
      <c r="G460">
        <v>22</v>
      </c>
      <c r="H460">
        <v>5</v>
      </c>
      <c r="I460">
        <v>1</v>
      </c>
      <c r="J460">
        <v>16</v>
      </c>
      <c r="L460">
        <v>22</v>
      </c>
      <c r="M460">
        <v>1691</v>
      </c>
      <c r="N460">
        <v>2144</v>
      </c>
      <c r="S460" t="s">
        <v>1679</v>
      </c>
      <c r="T460" t="s">
        <v>1725</v>
      </c>
      <c r="U460" t="s">
        <v>1691</v>
      </c>
      <c r="V460" t="s">
        <v>1714</v>
      </c>
    </row>
    <row r="461" spans="1:22" x14ac:dyDescent="0.25">
      <c r="A461" t="s">
        <v>1745</v>
      </c>
      <c r="B461" t="str">
        <f t="shared" si="7"/>
        <v>2012Western Bulldogs</v>
      </c>
      <c r="C461" t="s">
        <v>1728</v>
      </c>
      <c r="D461">
        <v>2012</v>
      </c>
      <c r="E461">
        <v>15</v>
      </c>
      <c r="F461" t="s">
        <v>1673</v>
      </c>
      <c r="G461">
        <v>22</v>
      </c>
      <c r="H461">
        <v>5</v>
      </c>
      <c r="I461">
        <v>0</v>
      </c>
      <c r="J461">
        <v>17</v>
      </c>
      <c r="L461">
        <v>20</v>
      </c>
      <c r="M461">
        <v>1542</v>
      </c>
      <c r="N461">
        <v>2301</v>
      </c>
      <c r="S461" t="s">
        <v>1673</v>
      </c>
      <c r="T461" t="s">
        <v>1681</v>
      </c>
      <c r="U461" t="s">
        <v>1681</v>
      </c>
      <c r="V461" t="s">
        <v>1718</v>
      </c>
    </row>
    <row r="462" spans="1:22" x14ac:dyDescent="0.25">
      <c r="A462" t="s">
        <v>1745</v>
      </c>
      <c r="B462" t="str">
        <f t="shared" si="7"/>
        <v>2012Melbourne</v>
      </c>
      <c r="C462" t="s">
        <v>1728</v>
      </c>
      <c r="D462">
        <v>2012</v>
      </c>
      <c r="E462">
        <v>16</v>
      </c>
      <c r="F462" t="s">
        <v>1681</v>
      </c>
      <c r="G462">
        <v>22</v>
      </c>
      <c r="H462">
        <v>4</v>
      </c>
      <c r="I462">
        <v>0</v>
      </c>
      <c r="J462">
        <v>18</v>
      </c>
      <c r="L462">
        <v>16</v>
      </c>
      <c r="M462">
        <v>1580</v>
      </c>
      <c r="N462">
        <v>2341</v>
      </c>
      <c r="S462" t="s">
        <v>1681</v>
      </c>
      <c r="T462" t="s">
        <v>1681</v>
      </c>
      <c r="U462" t="s">
        <v>1681</v>
      </c>
      <c r="V462" t="s">
        <v>1718</v>
      </c>
    </row>
    <row r="463" spans="1:22" x14ac:dyDescent="0.25">
      <c r="A463" t="s">
        <v>1745</v>
      </c>
      <c r="B463" t="str">
        <f t="shared" si="7"/>
        <v>2012Gold Coast</v>
      </c>
      <c r="C463" t="s">
        <v>1728</v>
      </c>
      <c r="D463">
        <v>2012</v>
      </c>
      <c r="E463">
        <v>17</v>
      </c>
      <c r="F463" t="s">
        <v>1684</v>
      </c>
      <c r="G463">
        <v>22</v>
      </c>
      <c r="H463">
        <v>3</v>
      </c>
      <c r="I463">
        <v>0</v>
      </c>
      <c r="J463">
        <v>19</v>
      </c>
      <c r="L463">
        <v>12</v>
      </c>
      <c r="M463">
        <v>1509</v>
      </c>
      <c r="N463">
        <v>2481</v>
      </c>
      <c r="S463" t="s">
        <v>1684</v>
      </c>
      <c r="T463" t="s">
        <v>1684</v>
      </c>
      <c r="U463" t="s">
        <v>1684</v>
      </c>
      <c r="V463" t="s">
        <v>1716</v>
      </c>
    </row>
    <row r="464" spans="1:22" x14ac:dyDescent="0.25">
      <c r="A464" t="s">
        <v>1745</v>
      </c>
      <c r="B464" t="str">
        <f t="shared" si="7"/>
        <v>2012Greater Western Sydney</v>
      </c>
      <c r="C464" t="s">
        <v>1728</v>
      </c>
      <c r="D464">
        <v>2012</v>
      </c>
      <c r="E464">
        <v>18</v>
      </c>
      <c r="F464" t="s">
        <v>1683</v>
      </c>
      <c r="G464">
        <v>22</v>
      </c>
      <c r="H464">
        <v>2</v>
      </c>
      <c r="I464">
        <v>0</v>
      </c>
      <c r="J464">
        <v>20</v>
      </c>
      <c r="L464">
        <v>8</v>
      </c>
      <c r="M464">
        <v>1270</v>
      </c>
      <c r="N464">
        <v>2751</v>
      </c>
      <c r="S464" t="s">
        <v>1683</v>
      </c>
      <c r="T464" t="s">
        <v>1722</v>
      </c>
      <c r="U464" t="s">
        <v>1675</v>
      </c>
      <c r="V464" t="s">
        <v>1723</v>
      </c>
    </row>
    <row r="465" spans="1:22" x14ac:dyDescent="0.25">
      <c r="A465" t="s">
        <v>1746</v>
      </c>
      <c r="B465" t="str">
        <f t="shared" si="7"/>
        <v>2012Canterbury-Bankstown</v>
      </c>
      <c r="C465" t="s">
        <v>1796</v>
      </c>
      <c r="D465">
        <v>2012</v>
      </c>
      <c r="E465">
        <v>1</v>
      </c>
      <c r="F465" t="s">
        <v>1764</v>
      </c>
      <c r="G465">
        <v>24</v>
      </c>
      <c r="H465">
        <v>18</v>
      </c>
      <c r="I465">
        <v>0</v>
      </c>
      <c r="J465">
        <v>6</v>
      </c>
      <c r="K465">
        <v>2</v>
      </c>
      <c r="L465">
        <v>40</v>
      </c>
      <c r="M465">
        <v>568</v>
      </c>
      <c r="N465">
        <v>369</v>
      </c>
      <c r="O465" t="s">
        <v>30</v>
      </c>
      <c r="P465" t="s">
        <v>30</v>
      </c>
      <c r="Q465" t="s">
        <v>30</v>
      </c>
      <c r="S465" t="s">
        <v>1764</v>
      </c>
      <c r="T465" t="s">
        <v>1675</v>
      </c>
      <c r="U465" t="s">
        <v>1675</v>
      </c>
      <c r="V465" t="s">
        <v>1723</v>
      </c>
    </row>
    <row r="466" spans="1:22" x14ac:dyDescent="0.25">
      <c r="A466" t="s">
        <v>1746</v>
      </c>
      <c r="B466" t="str">
        <f t="shared" si="7"/>
        <v>2012Melbourne Storm</v>
      </c>
      <c r="C466" t="s">
        <v>1796</v>
      </c>
      <c r="D466">
        <v>2012</v>
      </c>
      <c r="E466">
        <v>2</v>
      </c>
      <c r="F466" t="s">
        <v>1797</v>
      </c>
      <c r="G466">
        <v>24</v>
      </c>
      <c r="H466">
        <v>17</v>
      </c>
      <c r="I466">
        <v>0</v>
      </c>
      <c r="J466">
        <v>7</v>
      </c>
      <c r="K466">
        <v>2</v>
      </c>
      <c r="L466">
        <v>38</v>
      </c>
      <c r="M466">
        <v>579</v>
      </c>
      <c r="N466">
        <v>361</v>
      </c>
      <c r="P466" t="s">
        <v>30</v>
      </c>
      <c r="Q466" t="s">
        <v>30</v>
      </c>
      <c r="R466" t="s">
        <v>30</v>
      </c>
      <c r="S466" t="s">
        <v>1797</v>
      </c>
      <c r="T466" t="s">
        <v>1681</v>
      </c>
      <c r="U466" t="s">
        <v>1681</v>
      </c>
      <c r="V466" t="s">
        <v>1718</v>
      </c>
    </row>
    <row r="467" spans="1:22" x14ac:dyDescent="0.25">
      <c r="A467" t="s">
        <v>1746</v>
      </c>
      <c r="B467" t="str">
        <f t="shared" si="7"/>
        <v>2012South Sydney</v>
      </c>
      <c r="C467" t="s">
        <v>1796</v>
      </c>
      <c r="D467">
        <v>2012</v>
      </c>
      <c r="E467">
        <v>3</v>
      </c>
      <c r="F467" t="s">
        <v>1748</v>
      </c>
      <c r="G467">
        <v>24</v>
      </c>
      <c r="H467">
        <v>16</v>
      </c>
      <c r="I467">
        <v>0</v>
      </c>
      <c r="J467">
        <v>8</v>
      </c>
      <c r="K467">
        <v>2</v>
      </c>
      <c r="L467">
        <v>36</v>
      </c>
      <c r="M467">
        <v>559</v>
      </c>
      <c r="N467">
        <v>438</v>
      </c>
      <c r="P467" t="s">
        <v>30</v>
      </c>
      <c r="S467" t="s">
        <v>1748</v>
      </c>
      <c r="T467" t="s">
        <v>1675</v>
      </c>
      <c r="U467" t="s">
        <v>1675</v>
      </c>
      <c r="V467" t="s">
        <v>1723</v>
      </c>
    </row>
    <row r="468" spans="1:22" x14ac:dyDescent="0.25">
      <c r="A468" t="s">
        <v>1746</v>
      </c>
      <c r="B468" t="str">
        <f t="shared" si="7"/>
        <v>2012Manly Warringah</v>
      </c>
      <c r="C468" t="s">
        <v>1796</v>
      </c>
      <c r="D468">
        <v>2012</v>
      </c>
      <c r="E468">
        <v>4</v>
      </c>
      <c r="F468" t="s">
        <v>1765</v>
      </c>
      <c r="G468">
        <v>24</v>
      </c>
      <c r="H468">
        <v>16</v>
      </c>
      <c r="I468">
        <v>0</v>
      </c>
      <c r="J468">
        <v>8</v>
      </c>
      <c r="K468">
        <v>2</v>
      </c>
      <c r="L468">
        <v>36</v>
      </c>
      <c r="M468">
        <v>497</v>
      </c>
      <c r="N468">
        <v>403</v>
      </c>
      <c r="P468" t="s">
        <v>30</v>
      </c>
      <c r="S468" t="s">
        <v>1765</v>
      </c>
      <c r="T468" t="s">
        <v>1675</v>
      </c>
      <c r="U468" t="s">
        <v>1675</v>
      </c>
      <c r="V468" t="s">
        <v>1723</v>
      </c>
    </row>
    <row r="469" spans="1:22" x14ac:dyDescent="0.25">
      <c r="A469" t="s">
        <v>1746</v>
      </c>
      <c r="B469" t="str">
        <f t="shared" si="7"/>
        <v>2012North Queensland</v>
      </c>
      <c r="C469" t="s">
        <v>1796</v>
      </c>
      <c r="D469">
        <v>2012</v>
      </c>
      <c r="E469">
        <v>5</v>
      </c>
      <c r="F469" t="s">
        <v>1791</v>
      </c>
      <c r="G469">
        <v>24</v>
      </c>
      <c r="H469">
        <v>15</v>
      </c>
      <c r="I469">
        <v>0</v>
      </c>
      <c r="J469">
        <v>9</v>
      </c>
      <c r="K469">
        <v>2</v>
      </c>
      <c r="L469">
        <v>34</v>
      </c>
      <c r="M469">
        <v>597</v>
      </c>
      <c r="N469">
        <v>445</v>
      </c>
      <c r="P469" t="s">
        <v>30</v>
      </c>
      <c r="S469" t="s">
        <v>1791</v>
      </c>
      <c r="T469" t="s">
        <v>1792</v>
      </c>
      <c r="U469" t="s">
        <v>1792</v>
      </c>
      <c r="V469" t="s">
        <v>1716</v>
      </c>
    </row>
    <row r="470" spans="1:22" x14ac:dyDescent="0.25">
      <c r="A470" t="s">
        <v>1746</v>
      </c>
      <c r="B470" t="str">
        <f t="shared" si="7"/>
        <v>2012Canberra Raiders</v>
      </c>
      <c r="C470" t="s">
        <v>1796</v>
      </c>
      <c r="D470">
        <v>2012</v>
      </c>
      <c r="E470">
        <v>6</v>
      </c>
      <c r="F470" t="s">
        <v>1771</v>
      </c>
      <c r="G470">
        <v>24</v>
      </c>
      <c r="H470">
        <v>13</v>
      </c>
      <c r="I470">
        <v>0</v>
      </c>
      <c r="J470">
        <v>11</v>
      </c>
      <c r="K470">
        <v>2</v>
      </c>
      <c r="L470">
        <v>30</v>
      </c>
      <c r="M470">
        <v>545</v>
      </c>
      <c r="N470">
        <v>536</v>
      </c>
      <c r="P470" t="s">
        <v>30</v>
      </c>
      <c r="S470" t="s">
        <v>1771</v>
      </c>
      <c r="T470" t="s">
        <v>1772</v>
      </c>
      <c r="U470" t="s">
        <v>1772</v>
      </c>
      <c r="V470" t="s">
        <v>1773</v>
      </c>
    </row>
    <row r="471" spans="1:22" x14ac:dyDescent="0.25">
      <c r="A471" t="s">
        <v>1746</v>
      </c>
      <c r="B471" t="str">
        <f t="shared" si="7"/>
        <v>2012Cronulla-Sutherland</v>
      </c>
      <c r="C471" t="s">
        <v>1796</v>
      </c>
      <c r="D471">
        <v>2012</v>
      </c>
      <c r="E471">
        <v>7</v>
      </c>
      <c r="F471" t="s">
        <v>1767</v>
      </c>
      <c r="G471">
        <v>24</v>
      </c>
      <c r="H471">
        <v>12</v>
      </c>
      <c r="I471">
        <v>1</v>
      </c>
      <c r="J471">
        <v>11</v>
      </c>
      <c r="K471">
        <v>2</v>
      </c>
      <c r="L471">
        <v>29</v>
      </c>
      <c r="M471">
        <v>445</v>
      </c>
      <c r="N471">
        <v>441</v>
      </c>
      <c r="P471" t="s">
        <v>30</v>
      </c>
      <c r="S471" t="s">
        <v>1767</v>
      </c>
      <c r="T471" t="s">
        <v>1675</v>
      </c>
      <c r="U471" t="s">
        <v>1675</v>
      </c>
      <c r="V471" t="s">
        <v>1723</v>
      </c>
    </row>
    <row r="472" spans="1:22" x14ac:dyDescent="0.25">
      <c r="A472" t="s">
        <v>1746</v>
      </c>
      <c r="B472" t="str">
        <f t="shared" si="7"/>
        <v>2012Brisbane Broncos</v>
      </c>
      <c r="C472" t="s">
        <v>1796</v>
      </c>
      <c r="D472">
        <v>2012</v>
      </c>
      <c r="E472">
        <v>8</v>
      </c>
      <c r="F472" t="s">
        <v>1774</v>
      </c>
      <c r="G472">
        <v>24</v>
      </c>
      <c r="H472">
        <v>12</v>
      </c>
      <c r="I472">
        <v>0</v>
      </c>
      <c r="J472">
        <v>12</v>
      </c>
      <c r="K472">
        <v>2</v>
      </c>
      <c r="L472">
        <v>28</v>
      </c>
      <c r="M472">
        <v>481</v>
      </c>
      <c r="N472">
        <v>447</v>
      </c>
      <c r="P472" t="s">
        <v>30</v>
      </c>
      <c r="S472" t="s">
        <v>1774</v>
      </c>
      <c r="T472" t="s">
        <v>1715</v>
      </c>
      <c r="U472" t="s">
        <v>1715</v>
      </c>
      <c r="V472" t="s">
        <v>1716</v>
      </c>
    </row>
    <row r="473" spans="1:22" x14ac:dyDescent="0.25">
      <c r="A473" t="s">
        <v>1746</v>
      </c>
      <c r="B473" t="str">
        <f t="shared" si="7"/>
        <v>2012St George Illawarra</v>
      </c>
      <c r="C473" t="s">
        <v>1796</v>
      </c>
      <c r="D473">
        <v>2012</v>
      </c>
      <c r="E473">
        <v>9</v>
      </c>
      <c r="F473" t="s">
        <v>1798</v>
      </c>
      <c r="G473">
        <v>24</v>
      </c>
      <c r="H473">
        <v>11</v>
      </c>
      <c r="I473">
        <v>0</v>
      </c>
      <c r="J473">
        <v>13</v>
      </c>
      <c r="K473">
        <v>2</v>
      </c>
      <c r="L473">
        <v>26</v>
      </c>
      <c r="M473">
        <v>405</v>
      </c>
      <c r="N473">
        <v>438</v>
      </c>
      <c r="S473" t="s">
        <v>1798</v>
      </c>
      <c r="T473" t="s">
        <v>1770</v>
      </c>
      <c r="U473" t="s">
        <v>1770</v>
      </c>
      <c r="V473" t="s">
        <v>1723</v>
      </c>
    </row>
    <row r="474" spans="1:22" x14ac:dyDescent="0.25">
      <c r="A474" t="s">
        <v>1746</v>
      </c>
      <c r="B474" t="str">
        <f t="shared" si="7"/>
        <v>2012Wests Tigers</v>
      </c>
      <c r="C474" t="s">
        <v>1796</v>
      </c>
      <c r="D474">
        <v>2012</v>
      </c>
      <c r="E474">
        <v>10</v>
      </c>
      <c r="F474" t="s">
        <v>1800</v>
      </c>
      <c r="G474">
        <v>24</v>
      </c>
      <c r="H474">
        <v>11</v>
      </c>
      <c r="I474">
        <v>0</v>
      </c>
      <c r="J474">
        <v>13</v>
      </c>
      <c r="K474">
        <v>2</v>
      </c>
      <c r="L474">
        <v>26</v>
      </c>
      <c r="M474">
        <v>506</v>
      </c>
      <c r="N474">
        <v>551</v>
      </c>
      <c r="S474" t="s">
        <v>1800</v>
      </c>
      <c r="T474" t="s">
        <v>1675</v>
      </c>
      <c r="U474" t="s">
        <v>1675</v>
      </c>
      <c r="V474" t="s">
        <v>1723</v>
      </c>
    </row>
    <row r="475" spans="1:22" x14ac:dyDescent="0.25">
      <c r="A475" t="s">
        <v>1746</v>
      </c>
      <c r="B475" t="str">
        <f t="shared" si="7"/>
        <v>2012Gold Coast Titans</v>
      </c>
      <c r="C475" t="s">
        <v>1796</v>
      </c>
      <c r="D475">
        <v>2012</v>
      </c>
      <c r="E475">
        <v>11</v>
      </c>
      <c r="F475" t="s">
        <v>1803</v>
      </c>
      <c r="G475">
        <v>24</v>
      </c>
      <c r="H475">
        <v>10</v>
      </c>
      <c r="I475">
        <v>0</v>
      </c>
      <c r="J475">
        <v>14</v>
      </c>
      <c r="K475">
        <v>2</v>
      </c>
      <c r="L475">
        <v>24</v>
      </c>
      <c r="M475">
        <v>449</v>
      </c>
      <c r="N475">
        <v>477</v>
      </c>
      <c r="S475" t="s">
        <v>1803</v>
      </c>
      <c r="T475" t="s">
        <v>1684</v>
      </c>
      <c r="U475" t="s">
        <v>1684</v>
      </c>
      <c r="V475" t="s">
        <v>1716</v>
      </c>
    </row>
    <row r="476" spans="1:22" x14ac:dyDescent="0.25">
      <c r="A476" t="s">
        <v>1746</v>
      </c>
      <c r="B476" t="str">
        <f t="shared" si="7"/>
        <v>2012Newcastle Knights</v>
      </c>
      <c r="C476" t="s">
        <v>1796</v>
      </c>
      <c r="D476">
        <v>2012</v>
      </c>
      <c r="E476">
        <v>12</v>
      </c>
      <c r="F476" t="s">
        <v>1776</v>
      </c>
      <c r="G476">
        <v>24</v>
      </c>
      <c r="H476">
        <v>10</v>
      </c>
      <c r="I476">
        <v>0</v>
      </c>
      <c r="J476">
        <v>14</v>
      </c>
      <c r="K476">
        <v>2</v>
      </c>
      <c r="L476">
        <v>24</v>
      </c>
      <c r="M476">
        <v>448</v>
      </c>
      <c r="N476">
        <v>488</v>
      </c>
      <c r="S476" t="s">
        <v>1776</v>
      </c>
      <c r="T476" t="s">
        <v>1754</v>
      </c>
      <c r="U476" t="s">
        <v>1754</v>
      </c>
      <c r="V476" t="s">
        <v>1723</v>
      </c>
    </row>
    <row r="477" spans="1:22" x14ac:dyDescent="0.25">
      <c r="A477" t="s">
        <v>1746</v>
      </c>
      <c r="B477" t="str">
        <f t="shared" si="7"/>
        <v>2012Sydney Roosters</v>
      </c>
      <c r="C477" t="s">
        <v>1796</v>
      </c>
      <c r="D477">
        <v>2012</v>
      </c>
      <c r="E477">
        <v>13</v>
      </c>
      <c r="F477" t="s">
        <v>1750</v>
      </c>
      <c r="G477">
        <v>24</v>
      </c>
      <c r="H477">
        <v>8</v>
      </c>
      <c r="I477">
        <v>1</v>
      </c>
      <c r="J477">
        <v>15</v>
      </c>
      <c r="K477">
        <v>2</v>
      </c>
      <c r="L477">
        <v>21</v>
      </c>
      <c r="M477">
        <v>462</v>
      </c>
      <c r="N477">
        <v>626</v>
      </c>
      <c r="S477" t="s">
        <v>1750</v>
      </c>
      <c r="T477" t="s">
        <v>1675</v>
      </c>
      <c r="U477" t="s">
        <v>1675</v>
      </c>
      <c r="V477" t="s">
        <v>1723</v>
      </c>
    </row>
    <row r="478" spans="1:22" x14ac:dyDescent="0.25">
      <c r="A478" t="s">
        <v>1746</v>
      </c>
      <c r="B478" t="str">
        <f t="shared" si="7"/>
        <v>2012New Zealand Warriors</v>
      </c>
      <c r="C478" t="s">
        <v>1796</v>
      </c>
      <c r="D478">
        <v>2012</v>
      </c>
      <c r="E478">
        <v>14</v>
      </c>
      <c r="F478" t="s">
        <v>1785</v>
      </c>
      <c r="G478">
        <v>24</v>
      </c>
      <c r="H478">
        <v>8</v>
      </c>
      <c r="I478">
        <v>0</v>
      </c>
      <c r="J478">
        <v>16</v>
      </c>
      <c r="K478">
        <v>2</v>
      </c>
      <c r="L478">
        <v>20</v>
      </c>
      <c r="M478">
        <v>497</v>
      </c>
      <c r="N478">
        <v>609</v>
      </c>
      <c r="S478" t="s">
        <v>1785</v>
      </c>
      <c r="T478" t="s">
        <v>1786</v>
      </c>
      <c r="U478" t="s">
        <v>1786</v>
      </c>
      <c r="V478" t="s">
        <v>1787</v>
      </c>
    </row>
    <row r="479" spans="1:22" x14ac:dyDescent="0.25">
      <c r="A479" t="s">
        <v>1746</v>
      </c>
      <c r="B479" t="str">
        <f t="shared" si="7"/>
        <v>2012Penrith</v>
      </c>
      <c r="C479" t="s">
        <v>1796</v>
      </c>
      <c r="D479">
        <v>2012</v>
      </c>
      <c r="E479">
        <v>15</v>
      </c>
      <c r="F479" t="s">
        <v>1766</v>
      </c>
      <c r="G479">
        <v>24</v>
      </c>
      <c r="H479">
        <v>8</v>
      </c>
      <c r="I479">
        <v>0</v>
      </c>
      <c r="J479">
        <v>16</v>
      </c>
      <c r="K479">
        <v>2</v>
      </c>
      <c r="L479">
        <v>20</v>
      </c>
      <c r="M479">
        <v>409</v>
      </c>
      <c r="N479">
        <v>575</v>
      </c>
      <c r="S479" t="s">
        <v>1766</v>
      </c>
      <c r="T479" t="s">
        <v>1675</v>
      </c>
      <c r="U479" t="s">
        <v>1675</v>
      </c>
      <c r="V479" t="s">
        <v>1723</v>
      </c>
    </row>
    <row r="480" spans="1:22" x14ac:dyDescent="0.25">
      <c r="A480" t="s">
        <v>1746</v>
      </c>
      <c r="B480" t="str">
        <f t="shared" si="7"/>
        <v>2012Parramatta</v>
      </c>
      <c r="C480" t="s">
        <v>1796</v>
      </c>
      <c r="D480">
        <v>2012</v>
      </c>
      <c r="E480">
        <v>16</v>
      </c>
      <c r="F480" t="s">
        <v>1722</v>
      </c>
      <c r="G480">
        <v>24</v>
      </c>
      <c r="H480">
        <v>6</v>
      </c>
      <c r="I480">
        <v>0</v>
      </c>
      <c r="J480">
        <v>18</v>
      </c>
      <c r="K480">
        <v>2</v>
      </c>
      <c r="L480">
        <v>16</v>
      </c>
      <c r="M480">
        <v>431</v>
      </c>
      <c r="N480">
        <v>674</v>
      </c>
      <c r="S480" t="s">
        <v>1722</v>
      </c>
      <c r="T480" t="s">
        <v>1675</v>
      </c>
      <c r="U480" t="s">
        <v>1675</v>
      </c>
      <c r="V480" t="s">
        <v>1723</v>
      </c>
    </row>
    <row r="481" spans="1:22" x14ac:dyDescent="0.25">
      <c r="A481" t="s">
        <v>1745</v>
      </c>
      <c r="B481" t="str">
        <f t="shared" si="7"/>
        <v>2011Collingwood</v>
      </c>
      <c r="C481" t="s">
        <v>1728</v>
      </c>
      <c r="D481">
        <v>2011</v>
      </c>
      <c r="E481">
        <v>1</v>
      </c>
      <c r="F481" t="s">
        <v>1688</v>
      </c>
      <c r="G481">
        <v>22</v>
      </c>
      <c r="H481">
        <v>20</v>
      </c>
      <c r="I481">
        <v>0</v>
      </c>
      <c r="J481">
        <v>2</v>
      </c>
      <c r="L481">
        <v>80</v>
      </c>
      <c r="M481">
        <v>2592</v>
      </c>
      <c r="N481">
        <v>1546</v>
      </c>
      <c r="O481" t="s">
        <v>30</v>
      </c>
      <c r="P481" t="s">
        <v>30</v>
      </c>
      <c r="Q481" t="s">
        <v>30</v>
      </c>
      <c r="S481" t="s">
        <v>1688</v>
      </c>
      <c r="T481" t="s">
        <v>1681</v>
      </c>
      <c r="U481" t="s">
        <v>1681</v>
      </c>
      <c r="V481" t="s">
        <v>1718</v>
      </c>
    </row>
    <row r="482" spans="1:22" x14ac:dyDescent="0.25">
      <c r="A482" t="s">
        <v>1745</v>
      </c>
      <c r="B482" t="str">
        <f t="shared" si="7"/>
        <v>2011Geelong</v>
      </c>
      <c r="C482" t="s">
        <v>1728</v>
      </c>
      <c r="D482">
        <v>2011</v>
      </c>
      <c r="E482">
        <v>2</v>
      </c>
      <c r="F482" t="s">
        <v>1685</v>
      </c>
      <c r="G482">
        <v>22</v>
      </c>
      <c r="H482">
        <v>19</v>
      </c>
      <c r="I482">
        <v>0</v>
      </c>
      <c r="J482">
        <v>3</v>
      </c>
      <c r="L482">
        <v>76</v>
      </c>
      <c r="M482">
        <v>2548</v>
      </c>
      <c r="N482">
        <v>1619</v>
      </c>
      <c r="P482" t="s">
        <v>30</v>
      </c>
      <c r="Q482" t="s">
        <v>30</v>
      </c>
      <c r="R482" t="s">
        <v>30</v>
      </c>
      <c r="S482" t="s">
        <v>1685</v>
      </c>
      <c r="T482" t="s">
        <v>1685</v>
      </c>
      <c r="U482" t="s">
        <v>1685</v>
      </c>
      <c r="V482" t="s">
        <v>1718</v>
      </c>
    </row>
    <row r="483" spans="1:22" x14ac:dyDescent="0.25">
      <c r="A483" t="s">
        <v>1745</v>
      </c>
      <c r="B483" t="str">
        <f t="shared" si="7"/>
        <v>2011Hawthorn</v>
      </c>
      <c r="C483" t="s">
        <v>1728</v>
      </c>
      <c r="D483">
        <v>2011</v>
      </c>
      <c r="E483">
        <v>3</v>
      </c>
      <c r="F483" t="s">
        <v>1682</v>
      </c>
      <c r="G483">
        <v>22</v>
      </c>
      <c r="H483">
        <v>18</v>
      </c>
      <c r="I483">
        <v>0</v>
      </c>
      <c r="J483">
        <v>4</v>
      </c>
      <c r="L483">
        <v>72</v>
      </c>
      <c r="M483">
        <v>2355</v>
      </c>
      <c r="N483">
        <v>1634</v>
      </c>
      <c r="P483" t="s">
        <v>30</v>
      </c>
      <c r="S483" t="s">
        <v>1682</v>
      </c>
      <c r="T483" t="s">
        <v>1724</v>
      </c>
      <c r="U483" t="s">
        <v>1681</v>
      </c>
      <c r="V483" t="s">
        <v>1718</v>
      </c>
    </row>
    <row r="484" spans="1:22" x14ac:dyDescent="0.25">
      <c r="A484" t="s">
        <v>1745</v>
      </c>
      <c r="B484" t="str">
        <f t="shared" si="7"/>
        <v>2011West Coast</v>
      </c>
      <c r="C484" t="s">
        <v>1728</v>
      </c>
      <c r="D484">
        <v>2011</v>
      </c>
      <c r="E484">
        <v>4</v>
      </c>
      <c r="F484" t="s">
        <v>1674</v>
      </c>
      <c r="G484">
        <v>22</v>
      </c>
      <c r="H484">
        <v>17</v>
      </c>
      <c r="I484">
        <v>0</v>
      </c>
      <c r="J484">
        <v>5</v>
      </c>
      <c r="L484">
        <v>68</v>
      </c>
      <c r="M484">
        <v>2235</v>
      </c>
      <c r="N484">
        <v>1715</v>
      </c>
      <c r="P484" t="s">
        <v>30</v>
      </c>
      <c r="S484" t="s">
        <v>1674</v>
      </c>
      <c r="T484" t="s">
        <v>1720</v>
      </c>
      <c r="U484" t="s">
        <v>1720</v>
      </c>
      <c r="V484" t="s">
        <v>1721</v>
      </c>
    </row>
    <row r="485" spans="1:22" x14ac:dyDescent="0.25">
      <c r="A485" t="s">
        <v>1745</v>
      </c>
      <c r="B485" t="str">
        <f t="shared" si="7"/>
        <v>2011Carlton</v>
      </c>
      <c r="C485" t="s">
        <v>1728</v>
      </c>
      <c r="D485">
        <v>2011</v>
      </c>
      <c r="E485">
        <v>5</v>
      </c>
      <c r="F485" t="s">
        <v>1689</v>
      </c>
      <c r="G485">
        <v>22</v>
      </c>
      <c r="H485">
        <v>14</v>
      </c>
      <c r="I485">
        <v>1</v>
      </c>
      <c r="J485">
        <v>7</v>
      </c>
      <c r="L485">
        <v>58</v>
      </c>
      <c r="M485">
        <v>2225</v>
      </c>
      <c r="N485">
        <v>1700</v>
      </c>
      <c r="P485" t="s">
        <v>30</v>
      </c>
      <c r="S485" t="s">
        <v>1689</v>
      </c>
      <c r="T485" t="s">
        <v>1717</v>
      </c>
      <c r="U485" t="s">
        <v>1681</v>
      </c>
      <c r="V485" t="s">
        <v>1718</v>
      </c>
    </row>
    <row r="486" spans="1:22" x14ac:dyDescent="0.25">
      <c r="A486" t="s">
        <v>1745</v>
      </c>
      <c r="B486" t="str">
        <f t="shared" si="7"/>
        <v>2011St Kilda</v>
      </c>
      <c r="C486" t="s">
        <v>1728</v>
      </c>
      <c r="D486">
        <v>2011</v>
      </c>
      <c r="E486">
        <v>6</v>
      </c>
      <c r="F486" t="s">
        <v>1677</v>
      </c>
      <c r="G486">
        <v>22</v>
      </c>
      <c r="H486">
        <v>12</v>
      </c>
      <c r="I486">
        <v>1</v>
      </c>
      <c r="J486">
        <v>9</v>
      </c>
      <c r="L486">
        <v>50</v>
      </c>
      <c r="M486">
        <v>1891</v>
      </c>
      <c r="N486">
        <v>1677</v>
      </c>
      <c r="P486" t="s">
        <v>30</v>
      </c>
      <c r="S486" t="s">
        <v>1677</v>
      </c>
      <c r="T486" t="s">
        <v>1681</v>
      </c>
      <c r="U486" t="s">
        <v>1681</v>
      </c>
      <c r="V486" t="s">
        <v>1718</v>
      </c>
    </row>
    <row r="487" spans="1:22" x14ac:dyDescent="0.25">
      <c r="A487" t="s">
        <v>1745</v>
      </c>
      <c r="B487" t="str">
        <f t="shared" si="7"/>
        <v>2011Sydney Swans</v>
      </c>
      <c r="C487" t="s">
        <v>1728</v>
      </c>
      <c r="D487">
        <v>2011</v>
      </c>
      <c r="E487">
        <v>7</v>
      </c>
      <c r="F487" t="s">
        <v>1676</v>
      </c>
      <c r="G487">
        <v>22</v>
      </c>
      <c r="H487">
        <v>12</v>
      </c>
      <c r="I487">
        <v>1</v>
      </c>
      <c r="J487">
        <v>9</v>
      </c>
      <c r="L487">
        <v>50</v>
      </c>
      <c r="M487">
        <v>1897</v>
      </c>
      <c r="N487">
        <v>1735</v>
      </c>
      <c r="P487" t="s">
        <v>30</v>
      </c>
      <c r="S487" t="s">
        <v>1676</v>
      </c>
      <c r="T487" t="s">
        <v>1675</v>
      </c>
      <c r="U487" t="s">
        <v>1675</v>
      </c>
      <c r="V487" t="s">
        <v>1723</v>
      </c>
    </row>
    <row r="488" spans="1:22" x14ac:dyDescent="0.25">
      <c r="A488" t="s">
        <v>1745</v>
      </c>
      <c r="B488" t="str">
        <f t="shared" si="7"/>
        <v>2011Essendon</v>
      </c>
      <c r="C488" t="s">
        <v>1728</v>
      </c>
      <c r="D488">
        <v>2011</v>
      </c>
      <c r="E488">
        <v>8</v>
      </c>
      <c r="F488" t="s">
        <v>1687</v>
      </c>
      <c r="G488">
        <v>22</v>
      </c>
      <c r="H488">
        <v>11</v>
      </c>
      <c r="I488">
        <v>1</v>
      </c>
      <c r="J488">
        <v>10</v>
      </c>
      <c r="L488">
        <v>46</v>
      </c>
      <c r="M488">
        <v>2217</v>
      </c>
      <c r="N488">
        <v>2217</v>
      </c>
      <c r="P488" t="s">
        <v>30</v>
      </c>
      <c r="S488" t="s">
        <v>1687</v>
      </c>
      <c r="T488" t="s">
        <v>1681</v>
      </c>
      <c r="U488" t="s">
        <v>1681</v>
      </c>
      <c r="V488" t="s">
        <v>1718</v>
      </c>
    </row>
    <row r="489" spans="1:22" x14ac:dyDescent="0.25">
      <c r="A489" t="s">
        <v>1745</v>
      </c>
      <c r="B489" t="str">
        <f t="shared" si="7"/>
        <v>2011North Melbourne</v>
      </c>
      <c r="C489" t="s">
        <v>1728</v>
      </c>
      <c r="D489">
        <v>2011</v>
      </c>
      <c r="E489">
        <v>9</v>
      </c>
      <c r="F489" t="s">
        <v>1680</v>
      </c>
      <c r="G489">
        <v>22</v>
      </c>
      <c r="H489">
        <v>10</v>
      </c>
      <c r="I489">
        <v>0</v>
      </c>
      <c r="J489">
        <v>12</v>
      </c>
      <c r="L489">
        <v>40</v>
      </c>
      <c r="M489">
        <v>2106</v>
      </c>
      <c r="N489">
        <v>2082</v>
      </c>
      <c r="S489" t="s">
        <v>1680</v>
      </c>
      <c r="T489" t="s">
        <v>1680</v>
      </c>
      <c r="U489" t="s">
        <v>1681</v>
      </c>
      <c r="V489" t="s">
        <v>1718</v>
      </c>
    </row>
    <row r="490" spans="1:22" x14ac:dyDescent="0.25">
      <c r="A490" t="s">
        <v>1745</v>
      </c>
      <c r="B490" t="str">
        <f t="shared" si="7"/>
        <v>2011Western Bulldogs</v>
      </c>
      <c r="C490" t="s">
        <v>1728</v>
      </c>
      <c r="D490">
        <v>2011</v>
      </c>
      <c r="E490">
        <v>10</v>
      </c>
      <c r="F490" t="s">
        <v>1673</v>
      </c>
      <c r="G490">
        <v>22</v>
      </c>
      <c r="H490">
        <v>9</v>
      </c>
      <c r="I490">
        <v>0</v>
      </c>
      <c r="J490">
        <v>13</v>
      </c>
      <c r="L490">
        <v>36</v>
      </c>
      <c r="M490">
        <v>2060</v>
      </c>
      <c r="N490">
        <v>2155</v>
      </c>
      <c r="S490" t="s">
        <v>1673</v>
      </c>
      <c r="T490" t="s">
        <v>1681</v>
      </c>
      <c r="U490" t="s">
        <v>1681</v>
      </c>
      <c r="V490" t="s">
        <v>1718</v>
      </c>
    </row>
    <row r="491" spans="1:22" x14ac:dyDescent="0.25">
      <c r="A491" t="s">
        <v>1745</v>
      </c>
      <c r="B491" t="str">
        <f t="shared" si="7"/>
        <v>2011Fremantle</v>
      </c>
      <c r="C491" t="s">
        <v>1728</v>
      </c>
      <c r="D491">
        <v>2011</v>
      </c>
      <c r="E491">
        <v>11</v>
      </c>
      <c r="F491" t="s">
        <v>1686</v>
      </c>
      <c r="G491">
        <v>22</v>
      </c>
      <c r="H491">
        <v>9</v>
      </c>
      <c r="I491">
        <v>0</v>
      </c>
      <c r="J491">
        <v>13</v>
      </c>
      <c r="L491">
        <v>36</v>
      </c>
      <c r="M491">
        <v>1791</v>
      </c>
      <c r="N491">
        <v>2155</v>
      </c>
      <c r="S491" t="s">
        <v>1686</v>
      </c>
      <c r="T491" t="s">
        <v>1719</v>
      </c>
      <c r="U491" t="s">
        <v>1720</v>
      </c>
      <c r="V491" t="s">
        <v>1721</v>
      </c>
    </row>
    <row r="492" spans="1:22" x14ac:dyDescent="0.25">
      <c r="A492" t="s">
        <v>1745</v>
      </c>
      <c r="B492" t="str">
        <f t="shared" si="7"/>
        <v>2011Richmond</v>
      </c>
      <c r="C492" t="s">
        <v>1728</v>
      </c>
      <c r="D492">
        <v>2011</v>
      </c>
      <c r="E492">
        <v>12</v>
      </c>
      <c r="F492" t="s">
        <v>1678</v>
      </c>
      <c r="G492">
        <v>22</v>
      </c>
      <c r="H492">
        <v>8</v>
      </c>
      <c r="I492">
        <v>1</v>
      </c>
      <c r="J492">
        <v>13</v>
      </c>
      <c r="L492">
        <v>34</v>
      </c>
      <c r="M492">
        <v>2069</v>
      </c>
      <c r="N492">
        <v>2396</v>
      </c>
      <c r="S492" t="s">
        <v>1678</v>
      </c>
      <c r="T492" t="s">
        <v>1726</v>
      </c>
      <c r="U492" t="s">
        <v>1681</v>
      </c>
      <c r="V492" t="s">
        <v>1718</v>
      </c>
    </row>
    <row r="493" spans="1:22" x14ac:dyDescent="0.25">
      <c r="A493" t="s">
        <v>1745</v>
      </c>
      <c r="B493" t="str">
        <f t="shared" si="7"/>
        <v>2011Melbourne</v>
      </c>
      <c r="C493" t="s">
        <v>1728</v>
      </c>
      <c r="D493">
        <v>2011</v>
      </c>
      <c r="E493">
        <v>13</v>
      </c>
      <c r="F493" t="s">
        <v>1681</v>
      </c>
      <c r="G493">
        <v>22</v>
      </c>
      <c r="H493">
        <v>8</v>
      </c>
      <c r="I493">
        <v>1</v>
      </c>
      <c r="J493">
        <v>13</v>
      </c>
      <c r="L493">
        <v>34</v>
      </c>
      <c r="M493">
        <v>1974</v>
      </c>
      <c r="N493">
        <v>2315</v>
      </c>
      <c r="S493" t="s">
        <v>1681</v>
      </c>
      <c r="T493" t="s">
        <v>1681</v>
      </c>
      <c r="U493" t="s">
        <v>1681</v>
      </c>
      <c r="V493" t="s">
        <v>1718</v>
      </c>
    </row>
    <row r="494" spans="1:22" x14ac:dyDescent="0.25">
      <c r="A494" t="s">
        <v>1745</v>
      </c>
      <c r="B494" t="str">
        <f t="shared" si="7"/>
        <v>2011Adelaide</v>
      </c>
      <c r="C494" t="s">
        <v>1728</v>
      </c>
      <c r="D494">
        <v>2011</v>
      </c>
      <c r="E494">
        <v>14</v>
      </c>
      <c r="F494" t="s">
        <v>1691</v>
      </c>
      <c r="G494">
        <v>22</v>
      </c>
      <c r="H494">
        <v>7</v>
      </c>
      <c r="I494">
        <v>0</v>
      </c>
      <c r="J494">
        <v>15</v>
      </c>
      <c r="L494">
        <v>28</v>
      </c>
      <c r="M494">
        <v>1742</v>
      </c>
      <c r="N494">
        <v>2193</v>
      </c>
      <c r="S494" t="s">
        <v>1691</v>
      </c>
      <c r="T494" t="s">
        <v>1691</v>
      </c>
      <c r="U494" t="s">
        <v>1691</v>
      </c>
      <c r="V494" t="s">
        <v>1714</v>
      </c>
    </row>
    <row r="495" spans="1:22" x14ac:dyDescent="0.25">
      <c r="A495" t="s">
        <v>1745</v>
      </c>
      <c r="B495" t="str">
        <f t="shared" si="7"/>
        <v>2011Brisbane Lions</v>
      </c>
      <c r="C495" t="s">
        <v>1728</v>
      </c>
      <c r="D495">
        <v>2011</v>
      </c>
      <c r="E495">
        <v>15</v>
      </c>
      <c r="F495" t="s">
        <v>1690</v>
      </c>
      <c r="G495">
        <v>22</v>
      </c>
      <c r="H495">
        <v>4</v>
      </c>
      <c r="I495">
        <v>0</v>
      </c>
      <c r="J495">
        <v>18</v>
      </c>
      <c r="L495">
        <v>16</v>
      </c>
      <c r="M495">
        <v>1814</v>
      </c>
      <c r="N495">
        <v>2240</v>
      </c>
      <c r="S495" t="s">
        <v>1690</v>
      </c>
      <c r="T495" t="s">
        <v>1715</v>
      </c>
      <c r="U495" t="s">
        <v>1715</v>
      </c>
      <c r="V495" t="s">
        <v>1716</v>
      </c>
    </row>
    <row r="496" spans="1:22" x14ac:dyDescent="0.25">
      <c r="A496" t="s">
        <v>1745</v>
      </c>
      <c r="B496" t="str">
        <f t="shared" si="7"/>
        <v>2011Port Adelaide</v>
      </c>
      <c r="C496" t="s">
        <v>1728</v>
      </c>
      <c r="D496">
        <v>2011</v>
      </c>
      <c r="E496">
        <v>16</v>
      </c>
      <c r="F496" t="s">
        <v>1679</v>
      </c>
      <c r="G496">
        <v>22</v>
      </c>
      <c r="H496">
        <v>3</v>
      </c>
      <c r="I496">
        <v>0</v>
      </c>
      <c r="J496">
        <v>19</v>
      </c>
      <c r="L496">
        <v>12</v>
      </c>
      <c r="M496">
        <v>1718</v>
      </c>
      <c r="N496">
        <v>2663</v>
      </c>
      <c r="S496" t="s">
        <v>1679</v>
      </c>
      <c r="T496" t="s">
        <v>1725</v>
      </c>
      <c r="U496" t="s">
        <v>1691</v>
      </c>
      <c r="V496" t="s">
        <v>1714</v>
      </c>
    </row>
    <row r="497" spans="1:22" x14ac:dyDescent="0.25">
      <c r="A497" t="s">
        <v>1745</v>
      </c>
      <c r="B497" t="str">
        <f t="shared" si="7"/>
        <v>2011Gold Coast</v>
      </c>
      <c r="C497" t="s">
        <v>1728</v>
      </c>
      <c r="D497">
        <v>2011</v>
      </c>
      <c r="E497">
        <v>17</v>
      </c>
      <c r="F497" t="s">
        <v>1684</v>
      </c>
      <c r="G497">
        <v>22</v>
      </c>
      <c r="H497">
        <v>3</v>
      </c>
      <c r="I497">
        <v>0</v>
      </c>
      <c r="J497">
        <v>19</v>
      </c>
      <c r="L497">
        <v>12</v>
      </c>
      <c r="M497">
        <v>1534</v>
      </c>
      <c r="N497">
        <v>2726</v>
      </c>
      <c r="S497" t="s">
        <v>1684</v>
      </c>
      <c r="T497" t="s">
        <v>1684</v>
      </c>
      <c r="U497" t="s">
        <v>1684</v>
      </c>
      <c r="V497" t="s">
        <v>1716</v>
      </c>
    </row>
    <row r="498" spans="1:22" x14ac:dyDescent="0.25">
      <c r="A498" t="s">
        <v>1746</v>
      </c>
      <c r="B498" t="str">
        <f t="shared" si="7"/>
        <v>2011Melbourne Storm</v>
      </c>
      <c r="C498" t="s">
        <v>1796</v>
      </c>
      <c r="D498">
        <v>2011</v>
      </c>
      <c r="E498">
        <v>1</v>
      </c>
      <c r="F498" t="s">
        <v>1797</v>
      </c>
      <c r="G498">
        <v>24</v>
      </c>
      <c r="H498">
        <v>19</v>
      </c>
      <c r="I498">
        <v>0</v>
      </c>
      <c r="J498">
        <v>5</v>
      </c>
      <c r="K498">
        <v>2</v>
      </c>
      <c r="L498">
        <v>42</v>
      </c>
      <c r="M498">
        <v>521</v>
      </c>
      <c r="N498">
        <v>308</v>
      </c>
      <c r="O498" t="s">
        <v>30</v>
      </c>
      <c r="P498" t="s">
        <v>30</v>
      </c>
      <c r="S498" t="s">
        <v>1797</v>
      </c>
      <c r="T498" t="s">
        <v>1681</v>
      </c>
      <c r="U498" t="s">
        <v>1681</v>
      </c>
      <c r="V498" t="s">
        <v>1718</v>
      </c>
    </row>
    <row r="499" spans="1:22" x14ac:dyDescent="0.25">
      <c r="A499" t="s">
        <v>1746</v>
      </c>
      <c r="B499" t="str">
        <f t="shared" si="7"/>
        <v>2011Manly Warringah</v>
      </c>
      <c r="C499" t="s">
        <v>1796</v>
      </c>
      <c r="D499">
        <v>2011</v>
      </c>
      <c r="E499">
        <v>2</v>
      </c>
      <c r="F499" t="s">
        <v>1765</v>
      </c>
      <c r="G499">
        <v>24</v>
      </c>
      <c r="H499">
        <v>18</v>
      </c>
      <c r="I499">
        <v>0</v>
      </c>
      <c r="J499">
        <v>6</v>
      </c>
      <c r="K499">
        <v>2</v>
      </c>
      <c r="L499">
        <v>40</v>
      </c>
      <c r="M499">
        <v>539</v>
      </c>
      <c r="N499">
        <v>331</v>
      </c>
      <c r="P499" t="s">
        <v>30</v>
      </c>
      <c r="Q499" t="s">
        <v>30</v>
      </c>
      <c r="R499" t="s">
        <v>30</v>
      </c>
      <c r="S499" t="s">
        <v>1765</v>
      </c>
      <c r="T499" t="s">
        <v>1675</v>
      </c>
      <c r="U499" t="s">
        <v>1675</v>
      </c>
      <c r="V499" t="s">
        <v>1723</v>
      </c>
    </row>
    <row r="500" spans="1:22" x14ac:dyDescent="0.25">
      <c r="A500" t="s">
        <v>1746</v>
      </c>
      <c r="B500" t="str">
        <f t="shared" si="7"/>
        <v>2011Brisbane Broncos</v>
      </c>
      <c r="C500" t="s">
        <v>1796</v>
      </c>
      <c r="D500">
        <v>2011</v>
      </c>
      <c r="E500">
        <v>3</v>
      </c>
      <c r="F500" t="s">
        <v>1774</v>
      </c>
      <c r="G500">
        <v>24</v>
      </c>
      <c r="H500">
        <v>18</v>
      </c>
      <c r="I500">
        <v>0</v>
      </c>
      <c r="J500">
        <v>6</v>
      </c>
      <c r="K500">
        <v>2</v>
      </c>
      <c r="L500">
        <v>40</v>
      </c>
      <c r="M500">
        <v>511</v>
      </c>
      <c r="N500">
        <v>372</v>
      </c>
      <c r="P500" t="s">
        <v>30</v>
      </c>
      <c r="S500" t="s">
        <v>1774</v>
      </c>
      <c r="T500" t="s">
        <v>1715</v>
      </c>
      <c r="U500" t="s">
        <v>1715</v>
      </c>
      <c r="V500" t="s">
        <v>1716</v>
      </c>
    </row>
    <row r="501" spans="1:22" x14ac:dyDescent="0.25">
      <c r="A501" t="s">
        <v>1746</v>
      </c>
      <c r="B501" t="str">
        <f t="shared" si="7"/>
        <v>2011Wests Tigers</v>
      </c>
      <c r="C501" t="s">
        <v>1796</v>
      </c>
      <c r="D501">
        <v>2011</v>
      </c>
      <c r="E501">
        <v>4</v>
      </c>
      <c r="F501" t="s">
        <v>1800</v>
      </c>
      <c r="G501">
        <v>24</v>
      </c>
      <c r="H501">
        <v>15</v>
      </c>
      <c r="I501">
        <v>0</v>
      </c>
      <c r="J501">
        <v>9</v>
      </c>
      <c r="K501">
        <v>2</v>
      </c>
      <c r="L501">
        <v>34</v>
      </c>
      <c r="M501">
        <v>519</v>
      </c>
      <c r="N501">
        <v>430</v>
      </c>
      <c r="P501" t="s">
        <v>30</v>
      </c>
      <c r="S501" t="s">
        <v>1800</v>
      </c>
      <c r="T501" t="s">
        <v>1675</v>
      </c>
      <c r="U501" t="s">
        <v>1675</v>
      </c>
      <c r="V501" t="s">
        <v>1723</v>
      </c>
    </row>
    <row r="502" spans="1:22" x14ac:dyDescent="0.25">
      <c r="A502" t="s">
        <v>1746</v>
      </c>
      <c r="B502" t="str">
        <f t="shared" si="7"/>
        <v>2011St George Illawarra</v>
      </c>
      <c r="C502" t="s">
        <v>1796</v>
      </c>
      <c r="D502">
        <v>2011</v>
      </c>
      <c r="E502">
        <v>5</v>
      </c>
      <c r="F502" t="s">
        <v>1798</v>
      </c>
      <c r="G502">
        <v>24</v>
      </c>
      <c r="H502">
        <v>14</v>
      </c>
      <c r="I502">
        <v>1</v>
      </c>
      <c r="J502">
        <v>9</v>
      </c>
      <c r="K502">
        <v>2</v>
      </c>
      <c r="L502">
        <v>33</v>
      </c>
      <c r="M502">
        <v>483</v>
      </c>
      <c r="N502">
        <v>341</v>
      </c>
      <c r="P502" t="s">
        <v>30</v>
      </c>
      <c r="S502" t="s">
        <v>1798</v>
      </c>
      <c r="T502" t="s">
        <v>1770</v>
      </c>
      <c r="U502" t="s">
        <v>1770</v>
      </c>
      <c r="V502" t="s">
        <v>1723</v>
      </c>
    </row>
    <row r="503" spans="1:22" x14ac:dyDescent="0.25">
      <c r="A503" t="s">
        <v>1746</v>
      </c>
      <c r="B503" t="str">
        <f t="shared" si="7"/>
        <v>2011New Zealand Warriors</v>
      </c>
      <c r="C503" t="s">
        <v>1796</v>
      </c>
      <c r="D503">
        <v>2011</v>
      </c>
      <c r="E503">
        <v>6</v>
      </c>
      <c r="F503" t="s">
        <v>1785</v>
      </c>
      <c r="G503">
        <v>24</v>
      </c>
      <c r="H503">
        <v>14</v>
      </c>
      <c r="I503">
        <v>0</v>
      </c>
      <c r="J503">
        <v>10</v>
      </c>
      <c r="K503">
        <v>2</v>
      </c>
      <c r="L503">
        <v>32</v>
      </c>
      <c r="M503">
        <v>504</v>
      </c>
      <c r="N503">
        <v>393</v>
      </c>
      <c r="P503" t="s">
        <v>30</v>
      </c>
      <c r="Q503" t="s">
        <v>30</v>
      </c>
      <c r="S503" t="s">
        <v>1785</v>
      </c>
      <c r="T503" t="s">
        <v>1786</v>
      </c>
      <c r="U503" t="s">
        <v>1786</v>
      </c>
      <c r="V503" t="s">
        <v>1787</v>
      </c>
    </row>
    <row r="504" spans="1:22" x14ac:dyDescent="0.25">
      <c r="A504" t="s">
        <v>1746</v>
      </c>
      <c r="B504" t="str">
        <f t="shared" si="7"/>
        <v>2011North Queensland</v>
      </c>
      <c r="C504" t="s">
        <v>1796</v>
      </c>
      <c r="D504">
        <v>2011</v>
      </c>
      <c r="E504">
        <v>7</v>
      </c>
      <c r="F504" t="s">
        <v>1791</v>
      </c>
      <c r="G504">
        <v>24</v>
      </c>
      <c r="H504">
        <v>14</v>
      </c>
      <c r="I504">
        <v>0</v>
      </c>
      <c r="J504">
        <v>10</v>
      </c>
      <c r="K504">
        <v>2</v>
      </c>
      <c r="L504">
        <v>32</v>
      </c>
      <c r="M504">
        <v>532</v>
      </c>
      <c r="N504">
        <v>480</v>
      </c>
      <c r="P504" t="s">
        <v>30</v>
      </c>
      <c r="S504" t="s">
        <v>1791</v>
      </c>
      <c r="T504" t="s">
        <v>1792</v>
      </c>
      <c r="U504" t="s">
        <v>1792</v>
      </c>
      <c r="V504" t="s">
        <v>1716</v>
      </c>
    </row>
    <row r="505" spans="1:22" x14ac:dyDescent="0.25">
      <c r="A505" t="s">
        <v>1746</v>
      </c>
      <c r="B505" t="str">
        <f t="shared" si="7"/>
        <v>2011Newcastle Knights</v>
      </c>
      <c r="C505" t="s">
        <v>1796</v>
      </c>
      <c r="D505">
        <v>2011</v>
      </c>
      <c r="E505">
        <v>8</v>
      </c>
      <c r="F505" t="s">
        <v>1776</v>
      </c>
      <c r="G505">
        <v>24</v>
      </c>
      <c r="H505">
        <v>12</v>
      </c>
      <c r="I505">
        <v>0</v>
      </c>
      <c r="J505">
        <v>12</v>
      </c>
      <c r="K505">
        <v>2</v>
      </c>
      <c r="L505">
        <v>28</v>
      </c>
      <c r="M505">
        <v>478</v>
      </c>
      <c r="N505">
        <v>443</v>
      </c>
      <c r="P505" t="s">
        <v>30</v>
      </c>
      <c r="S505" t="s">
        <v>1776</v>
      </c>
      <c r="T505" t="s">
        <v>1754</v>
      </c>
      <c r="U505" t="s">
        <v>1754</v>
      </c>
      <c r="V505" t="s">
        <v>1723</v>
      </c>
    </row>
    <row r="506" spans="1:22" x14ac:dyDescent="0.25">
      <c r="A506" t="s">
        <v>1746</v>
      </c>
      <c r="B506" t="str">
        <f t="shared" si="7"/>
        <v>2011Canterbury-Bankstown</v>
      </c>
      <c r="C506" t="s">
        <v>1796</v>
      </c>
      <c r="D506">
        <v>2011</v>
      </c>
      <c r="E506">
        <v>9</v>
      </c>
      <c r="F506" t="s">
        <v>1764</v>
      </c>
      <c r="G506">
        <v>24</v>
      </c>
      <c r="H506">
        <v>12</v>
      </c>
      <c r="I506">
        <v>0</v>
      </c>
      <c r="J506">
        <v>12</v>
      </c>
      <c r="K506">
        <v>2</v>
      </c>
      <c r="L506">
        <v>28</v>
      </c>
      <c r="M506">
        <v>449</v>
      </c>
      <c r="N506">
        <v>489</v>
      </c>
      <c r="S506" t="s">
        <v>1764</v>
      </c>
      <c r="T506" t="s">
        <v>1675</v>
      </c>
      <c r="U506" t="s">
        <v>1675</v>
      </c>
      <c r="V506" t="s">
        <v>1723</v>
      </c>
    </row>
    <row r="507" spans="1:22" x14ac:dyDescent="0.25">
      <c r="A507" t="s">
        <v>1746</v>
      </c>
      <c r="B507" t="str">
        <f t="shared" si="7"/>
        <v>2011South Sydney</v>
      </c>
      <c r="C507" t="s">
        <v>1796</v>
      </c>
      <c r="D507">
        <v>2011</v>
      </c>
      <c r="E507">
        <v>10</v>
      </c>
      <c r="F507" t="s">
        <v>1748</v>
      </c>
      <c r="G507">
        <v>24</v>
      </c>
      <c r="H507">
        <v>11</v>
      </c>
      <c r="I507">
        <v>0</v>
      </c>
      <c r="J507">
        <v>13</v>
      </c>
      <c r="K507">
        <v>2</v>
      </c>
      <c r="L507">
        <v>26</v>
      </c>
      <c r="M507">
        <v>531</v>
      </c>
      <c r="N507">
        <v>562</v>
      </c>
      <c r="S507" t="s">
        <v>1748</v>
      </c>
      <c r="T507" t="s">
        <v>1675</v>
      </c>
      <c r="U507" t="s">
        <v>1675</v>
      </c>
      <c r="V507" t="s">
        <v>1723</v>
      </c>
    </row>
    <row r="508" spans="1:22" x14ac:dyDescent="0.25">
      <c r="A508" t="s">
        <v>1746</v>
      </c>
      <c r="B508" t="str">
        <f t="shared" si="7"/>
        <v>2011Sydney Roosters</v>
      </c>
      <c r="C508" t="s">
        <v>1796</v>
      </c>
      <c r="D508">
        <v>2011</v>
      </c>
      <c r="E508">
        <v>11</v>
      </c>
      <c r="F508" t="s">
        <v>1750</v>
      </c>
      <c r="G508">
        <v>24</v>
      </c>
      <c r="H508">
        <v>10</v>
      </c>
      <c r="I508">
        <v>0</v>
      </c>
      <c r="J508">
        <v>14</v>
      </c>
      <c r="K508">
        <v>2</v>
      </c>
      <c r="L508">
        <v>24</v>
      </c>
      <c r="M508">
        <v>417</v>
      </c>
      <c r="N508">
        <v>500</v>
      </c>
      <c r="S508" t="s">
        <v>1750</v>
      </c>
      <c r="T508" t="s">
        <v>1675</v>
      </c>
      <c r="U508" t="s">
        <v>1675</v>
      </c>
      <c r="V508" t="s">
        <v>1723</v>
      </c>
    </row>
    <row r="509" spans="1:22" x14ac:dyDescent="0.25">
      <c r="A509" t="s">
        <v>1746</v>
      </c>
      <c r="B509" t="str">
        <f t="shared" si="7"/>
        <v>2011Penrith</v>
      </c>
      <c r="C509" t="s">
        <v>1796</v>
      </c>
      <c r="D509">
        <v>2011</v>
      </c>
      <c r="E509">
        <v>12</v>
      </c>
      <c r="F509" t="s">
        <v>1766</v>
      </c>
      <c r="G509">
        <v>24</v>
      </c>
      <c r="H509">
        <v>9</v>
      </c>
      <c r="I509">
        <v>0</v>
      </c>
      <c r="J509">
        <v>15</v>
      </c>
      <c r="K509">
        <v>2</v>
      </c>
      <c r="L509">
        <v>22</v>
      </c>
      <c r="M509">
        <v>430</v>
      </c>
      <c r="N509">
        <v>517</v>
      </c>
      <c r="S509" t="s">
        <v>1766</v>
      </c>
      <c r="T509" t="s">
        <v>1675</v>
      </c>
      <c r="U509" t="s">
        <v>1675</v>
      </c>
      <c r="V509" t="s">
        <v>1723</v>
      </c>
    </row>
    <row r="510" spans="1:22" x14ac:dyDescent="0.25">
      <c r="A510" t="s">
        <v>1746</v>
      </c>
      <c r="B510" t="str">
        <f t="shared" si="7"/>
        <v>2011Cronulla-Sutherland</v>
      </c>
      <c r="C510" t="s">
        <v>1796</v>
      </c>
      <c r="D510">
        <v>2011</v>
      </c>
      <c r="E510">
        <v>13</v>
      </c>
      <c r="F510" t="s">
        <v>1767</v>
      </c>
      <c r="G510">
        <v>24</v>
      </c>
      <c r="H510">
        <v>7</v>
      </c>
      <c r="I510">
        <v>0</v>
      </c>
      <c r="J510">
        <v>17</v>
      </c>
      <c r="K510">
        <v>2</v>
      </c>
      <c r="L510">
        <v>18</v>
      </c>
      <c r="M510">
        <v>428</v>
      </c>
      <c r="N510">
        <v>557</v>
      </c>
      <c r="S510" t="s">
        <v>1767</v>
      </c>
      <c r="T510" t="s">
        <v>1675</v>
      </c>
      <c r="U510" t="s">
        <v>1675</v>
      </c>
      <c r="V510" t="s">
        <v>1723</v>
      </c>
    </row>
    <row r="511" spans="1:22" x14ac:dyDescent="0.25">
      <c r="A511" t="s">
        <v>1746</v>
      </c>
      <c r="B511" t="str">
        <f t="shared" si="7"/>
        <v>2011Parramatta</v>
      </c>
      <c r="C511" t="s">
        <v>1796</v>
      </c>
      <c r="D511">
        <v>2011</v>
      </c>
      <c r="E511">
        <v>14</v>
      </c>
      <c r="F511" t="s">
        <v>1722</v>
      </c>
      <c r="G511">
        <v>24</v>
      </c>
      <c r="H511">
        <v>6</v>
      </c>
      <c r="I511">
        <v>1</v>
      </c>
      <c r="J511">
        <v>17</v>
      </c>
      <c r="K511">
        <v>2</v>
      </c>
      <c r="L511">
        <v>17</v>
      </c>
      <c r="M511">
        <v>385</v>
      </c>
      <c r="N511">
        <v>538</v>
      </c>
      <c r="S511" t="s">
        <v>1722</v>
      </c>
      <c r="T511" t="s">
        <v>1675</v>
      </c>
      <c r="U511" t="s">
        <v>1675</v>
      </c>
      <c r="V511" t="s">
        <v>1723</v>
      </c>
    </row>
    <row r="512" spans="1:22" x14ac:dyDescent="0.25">
      <c r="A512" t="s">
        <v>1746</v>
      </c>
      <c r="B512" t="str">
        <f t="shared" si="7"/>
        <v>2011Canberra Raiders</v>
      </c>
      <c r="C512" t="s">
        <v>1796</v>
      </c>
      <c r="D512">
        <v>2011</v>
      </c>
      <c r="E512">
        <v>15</v>
      </c>
      <c r="F512" t="s">
        <v>1771</v>
      </c>
      <c r="G512">
        <v>24</v>
      </c>
      <c r="H512">
        <v>6</v>
      </c>
      <c r="I512">
        <v>0</v>
      </c>
      <c r="J512">
        <v>18</v>
      </c>
      <c r="K512">
        <v>2</v>
      </c>
      <c r="L512">
        <v>16</v>
      </c>
      <c r="M512">
        <v>423</v>
      </c>
      <c r="N512">
        <v>623</v>
      </c>
      <c r="S512" t="s">
        <v>1771</v>
      </c>
      <c r="T512" t="s">
        <v>1772</v>
      </c>
      <c r="U512" t="s">
        <v>1772</v>
      </c>
      <c r="V512" t="s">
        <v>1773</v>
      </c>
    </row>
    <row r="513" spans="1:22" x14ac:dyDescent="0.25">
      <c r="A513" t="s">
        <v>1746</v>
      </c>
      <c r="B513" t="str">
        <f t="shared" si="7"/>
        <v>2011Gold Coast Titans</v>
      </c>
      <c r="C513" t="s">
        <v>1796</v>
      </c>
      <c r="D513">
        <v>2011</v>
      </c>
      <c r="E513">
        <v>16</v>
      </c>
      <c r="F513" t="s">
        <v>1803</v>
      </c>
      <c r="G513">
        <v>24</v>
      </c>
      <c r="H513">
        <v>6</v>
      </c>
      <c r="I513">
        <v>0</v>
      </c>
      <c r="J513">
        <v>18</v>
      </c>
      <c r="K513">
        <v>2</v>
      </c>
      <c r="L513">
        <v>16</v>
      </c>
      <c r="M513">
        <v>363</v>
      </c>
      <c r="N513">
        <v>629</v>
      </c>
      <c r="S513" t="s">
        <v>1803</v>
      </c>
      <c r="T513" t="s">
        <v>1684</v>
      </c>
      <c r="U513" t="s">
        <v>1684</v>
      </c>
      <c r="V513" t="s">
        <v>1716</v>
      </c>
    </row>
    <row r="514" spans="1:22" x14ac:dyDescent="0.25">
      <c r="A514" t="s">
        <v>1745</v>
      </c>
      <c r="B514" t="str">
        <f t="shared" ref="B514:B577" si="8">D514&amp;F514</f>
        <v>2010Collingwood</v>
      </c>
      <c r="C514" t="s">
        <v>1728</v>
      </c>
      <c r="D514">
        <v>2010</v>
      </c>
      <c r="E514">
        <v>1</v>
      </c>
      <c r="F514" t="s">
        <v>1688</v>
      </c>
      <c r="G514">
        <v>22</v>
      </c>
      <c r="H514">
        <v>17</v>
      </c>
      <c r="I514">
        <v>1</v>
      </c>
      <c r="J514">
        <v>4</v>
      </c>
      <c r="L514">
        <v>70</v>
      </c>
      <c r="M514">
        <v>2349</v>
      </c>
      <c r="N514">
        <v>1658</v>
      </c>
      <c r="O514" t="s">
        <v>30</v>
      </c>
      <c r="P514" t="s">
        <v>30</v>
      </c>
      <c r="Q514" t="s">
        <v>30</v>
      </c>
      <c r="R514" t="s">
        <v>30</v>
      </c>
      <c r="S514" t="s">
        <v>1688</v>
      </c>
      <c r="T514" t="s">
        <v>1681</v>
      </c>
      <c r="U514" t="s">
        <v>1681</v>
      </c>
      <c r="V514" t="s">
        <v>1718</v>
      </c>
    </row>
    <row r="515" spans="1:22" x14ac:dyDescent="0.25">
      <c r="A515" t="s">
        <v>1745</v>
      </c>
      <c r="B515" t="str">
        <f t="shared" si="8"/>
        <v>2010Geelong</v>
      </c>
      <c r="C515" t="s">
        <v>1728</v>
      </c>
      <c r="D515">
        <v>2010</v>
      </c>
      <c r="E515">
        <v>2</v>
      </c>
      <c r="F515" t="s">
        <v>1685</v>
      </c>
      <c r="G515">
        <v>22</v>
      </c>
      <c r="H515">
        <v>17</v>
      </c>
      <c r="I515">
        <v>0</v>
      </c>
      <c r="J515">
        <v>5</v>
      </c>
      <c r="L515">
        <v>68</v>
      </c>
      <c r="M515">
        <v>2518</v>
      </c>
      <c r="N515">
        <v>1702</v>
      </c>
      <c r="P515" t="s">
        <v>30</v>
      </c>
      <c r="S515" t="s">
        <v>1685</v>
      </c>
      <c r="T515" t="s">
        <v>1685</v>
      </c>
      <c r="U515" t="s">
        <v>1685</v>
      </c>
      <c r="V515" t="s">
        <v>1718</v>
      </c>
    </row>
    <row r="516" spans="1:22" x14ac:dyDescent="0.25">
      <c r="A516" t="s">
        <v>1745</v>
      </c>
      <c r="B516" t="str">
        <f t="shared" si="8"/>
        <v>2010St Kilda</v>
      </c>
      <c r="C516" t="s">
        <v>1728</v>
      </c>
      <c r="D516">
        <v>2010</v>
      </c>
      <c r="E516">
        <v>3</v>
      </c>
      <c r="F516" t="s">
        <v>1677</v>
      </c>
      <c r="G516">
        <v>22</v>
      </c>
      <c r="H516">
        <v>15</v>
      </c>
      <c r="I516">
        <v>1</v>
      </c>
      <c r="J516">
        <v>6</v>
      </c>
      <c r="L516">
        <v>62</v>
      </c>
      <c r="M516">
        <v>1935</v>
      </c>
      <c r="N516">
        <v>1591</v>
      </c>
      <c r="P516" t="s">
        <v>30</v>
      </c>
      <c r="Q516" t="s">
        <v>30</v>
      </c>
      <c r="R516" t="s">
        <v>30</v>
      </c>
      <c r="S516" t="s">
        <v>1677</v>
      </c>
      <c r="T516" t="s">
        <v>1681</v>
      </c>
      <c r="U516" t="s">
        <v>1681</v>
      </c>
      <c r="V516" t="s">
        <v>1718</v>
      </c>
    </row>
    <row r="517" spans="1:22" x14ac:dyDescent="0.25">
      <c r="A517" t="s">
        <v>1745</v>
      </c>
      <c r="B517" t="str">
        <f t="shared" si="8"/>
        <v>2010Western Bulldogs</v>
      </c>
      <c r="C517" t="s">
        <v>1728</v>
      </c>
      <c r="D517">
        <v>2010</v>
      </c>
      <c r="E517">
        <v>4</v>
      </c>
      <c r="F517" t="s">
        <v>1673</v>
      </c>
      <c r="G517">
        <v>22</v>
      </c>
      <c r="H517">
        <v>14</v>
      </c>
      <c r="I517">
        <v>0</v>
      </c>
      <c r="J517">
        <v>8</v>
      </c>
      <c r="L517">
        <v>56</v>
      </c>
      <c r="M517">
        <v>2174</v>
      </c>
      <c r="N517">
        <v>1734</v>
      </c>
      <c r="P517" t="s">
        <v>30</v>
      </c>
      <c r="S517" t="s">
        <v>1673</v>
      </c>
      <c r="T517" t="s">
        <v>1681</v>
      </c>
      <c r="U517" t="s">
        <v>1681</v>
      </c>
      <c r="V517" t="s">
        <v>1718</v>
      </c>
    </row>
    <row r="518" spans="1:22" x14ac:dyDescent="0.25">
      <c r="A518" t="s">
        <v>1745</v>
      </c>
      <c r="B518" t="str">
        <f t="shared" si="8"/>
        <v>2010Sydney Swans</v>
      </c>
      <c r="C518" t="s">
        <v>1728</v>
      </c>
      <c r="D518">
        <v>2010</v>
      </c>
      <c r="E518">
        <v>5</v>
      </c>
      <c r="F518" t="s">
        <v>1676</v>
      </c>
      <c r="G518">
        <v>22</v>
      </c>
      <c r="H518">
        <v>13</v>
      </c>
      <c r="I518">
        <v>0</v>
      </c>
      <c r="J518">
        <v>9</v>
      </c>
      <c r="L518">
        <v>52</v>
      </c>
      <c r="M518">
        <v>2017</v>
      </c>
      <c r="N518">
        <v>1863</v>
      </c>
      <c r="P518" t="s">
        <v>30</v>
      </c>
      <c r="S518" t="s">
        <v>1676</v>
      </c>
      <c r="T518" t="s">
        <v>1675</v>
      </c>
      <c r="U518" t="s">
        <v>1675</v>
      </c>
      <c r="V518" t="s">
        <v>1723</v>
      </c>
    </row>
    <row r="519" spans="1:22" x14ac:dyDescent="0.25">
      <c r="A519" t="s">
        <v>1745</v>
      </c>
      <c r="B519" t="str">
        <f t="shared" si="8"/>
        <v>2010Fremantle</v>
      </c>
      <c r="C519" t="s">
        <v>1728</v>
      </c>
      <c r="D519">
        <v>2010</v>
      </c>
      <c r="E519">
        <v>6</v>
      </c>
      <c r="F519" t="s">
        <v>1686</v>
      </c>
      <c r="G519">
        <v>22</v>
      </c>
      <c r="H519">
        <v>13</v>
      </c>
      <c r="I519">
        <v>0</v>
      </c>
      <c r="J519">
        <v>9</v>
      </c>
      <c r="L519">
        <v>52</v>
      </c>
      <c r="M519">
        <v>2168</v>
      </c>
      <c r="N519">
        <v>2087</v>
      </c>
      <c r="P519" t="s">
        <v>30</v>
      </c>
      <c r="S519" t="s">
        <v>1686</v>
      </c>
      <c r="T519" t="s">
        <v>1719</v>
      </c>
      <c r="U519" t="s">
        <v>1720</v>
      </c>
      <c r="V519" t="s">
        <v>1721</v>
      </c>
    </row>
    <row r="520" spans="1:22" x14ac:dyDescent="0.25">
      <c r="A520" t="s">
        <v>1745</v>
      </c>
      <c r="B520" t="str">
        <f t="shared" si="8"/>
        <v>2010Hawthorn</v>
      </c>
      <c r="C520" t="s">
        <v>1728</v>
      </c>
      <c r="D520">
        <v>2010</v>
      </c>
      <c r="E520">
        <v>7</v>
      </c>
      <c r="F520" t="s">
        <v>1682</v>
      </c>
      <c r="G520">
        <v>22</v>
      </c>
      <c r="H520">
        <v>12</v>
      </c>
      <c r="I520">
        <v>1</v>
      </c>
      <c r="J520">
        <v>9</v>
      </c>
      <c r="L520">
        <v>50</v>
      </c>
      <c r="M520">
        <v>2044</v>
      </c>
      <c r="N520">
        <v>1847</v>
      </c>
      <c r="P520" t="s">
        <v>30</v>
      </c>
      <c r="S520" t="s">
        <v>1682</v>
      </c>
      <c r="T520" t="s">
        <v>1724</v>
      </c>
      <c r="U520" t="s">
        <v>1681</v>
      </c>
      <c r="V520" t="s">
        <v>1718</v>
      </c>
    </row>
    <row r="521" spans="1:22" x14ac:dyDescent="0.25">
      <c r="A521" t="s">
        <v>1745</v>
      </c>
      <c r="B521" t="str">
        <f t="shared" si="8"/>
        <v>2010Carlton</v>
      </c>
      <c r="C521" t="s">
        <v>1728</v>
      </c>
      <c r="D521">
        <v>2010</v>
      </c>
      <c r="E521">
        <v>8</v>
      </c>
      <c r="F521" t="s">
        <v>1689</v>
      </c>
      <c r="G521">
        <v>22</v>
      </c>
      <c r="H521">
        <v>11</v>
      </c>
      <c r="I521">
        <v>0</v>
      </c>
      <c r="J521">
        <v>11</v>
      </c>
      <c r="L521">
        <v>44</v>
      </c>
      <c r="M521">
        <v>2143</v>
      </c>
      <c r="N521">
        <v>1983</v>
      </c>
      <c r="P521" t="s">
        <v>30</v>
      </c>
      <c r="S521" t="s">
        <v>1689</v>
      </c>
      <c r="T521" t="s">
        <v>1717</v>
      </c>
      <c r="U521" t="s">
        <v>1681</v>
      </c>
      <c r="V521" t="s">
        <v>1718</v>
      </c>
    </row>
    <row r="522" spans="1:22" x14ac:dyDescent="0.25">
      <c r="A522" t="s">
        <v>1745</v>
      </c>
      <c r="B522" t="str">
        <f t="shared" si="8"/>
        <v>2010North Melbourne</v>
      </c>
      <c r="C522" t="s">
        <v>1728</v>
      </c>
      <c r="D522">
        <v>2010</v>
      </c>
      <c r="E522">
        <v>9</v>
      </c>
      <c r="F522" t="s">
        <v>1680</v>
      </c>
      <c r="G522">
        <v>22</v>
      </c>
      <c r="H522">
        <v>11</v>
      </c>
      <c r="I522">
        <v>0</v>
      </c>
      <c r="J522">
        <v>11</v>
      </c>
      <c r="L522">
        <v>44</v>
      </c>
      <c r="M522">
        <v>1930</v>
      </c>
      <c r="N522">
        <v>2208</v>
      </c>
      <c r="S522" t="s">
        <v>1680</v>
      </c>
      <c r="T522" t="s">
        <v>1680</v>
      </c>
      <c r="U522" t="s">
        <v>1681</v>
      </c>
      <c r="V522" t="s">
        <v>1718</v>
      </c>
    </row>
    <row r="523" spans="1:22" x14ac:dyDescent="0.25">
      <c r="A523" t="s">
        <v>1745</v>
      </c>
      <c r="B523" t="str">
        <f t="shared" si="8"/>
        <v>2010Port Adelaide</v>
      </c>
      <c r="C523" t="s">
        <v>1728</v>
      </c>
      <c r="D523">
        <v>2010</v>
      </c>
      <c r="E523">
        <v>10</v>
      </c>
      <c r="F523" t="s">
        <v>1679</v>
      </c>
      <c r="G523">
        <v>22</v>
      </c>
      <c r="H523">
        <v>10</v>
      </c>
      <c r="I523">
        <v>0</v>
      </c>
      <c r="J523">
        <v>12</v>
      </c>
      <c r="L523">
        <v>40</v>
      </c>
      <c r="M523">
        <v>1749</v>
      </c>
      <c r="N523">
        <v>2123</v>
      </c>
      <c r="S523" t="s">
        <v>1679</v>
      </c>
      <c r="T523" t="s">
        <v>1725</v>
      </c>
      <c r="U523" t="s">
        <v>1691</v>
      </c>
      <c r="V523" t="s">
        <v>1714</v>
      </c>
    </row>
    <row r="524" spans="1:22" x14ac:dyDescent="0.25">
      <c r="A524" t="s">
        <v>1745</v>
      </c>
      <c r="B524" t="str">
        <f t="shared" si="8"/>
        <v>2010Adelaide</v>
      </c>
      <c r="C524" t="s">
        <v>1728</v>
      </c>
      <c r="D524">
        <v>2010</v>
      </c>
      <c r="E524">
        <v>11</v>
      </c>
      <c r="F524" t="s">
        <v>1691</v>
      </c>
      <c r="G524">
        <v>22</v>
      </c>
      <c r="H524">
        <v>9</v>
      </c>
      <c r="I524">
        <v>0</v>
      </c>
      <c r="J524">
        <v>13</v>
      </c>
      <c r="L524">
        <v>36</v>
      </c>
      <c r="M524">
        <v>1763</v>
      </c>
      <c r="N524">
        <v>1870</v>
      </c>
      <c r="S524" t="s">
        <v>1691</v>
      </c>
      <c r="T524" t="s">
        <v>1691</v>
      </c>
      <c r="U524" t="s">
        <v>1691</v>
      </c>
      <c r="V524" t="s">
        <v>1714</v>
      </c>
    </row>
    <row r="525" spans="1:22" x14ac:dyDescent="0.25">
      <c r="A525" t="s">
        <v>1745</v>
      </c>
      <c r="B525" t="str">
        <f t="shared" si="8"/>
        <v>2010Melbourne</v>
      </c>
      <c r="C525" t="s">
        <v>1728</v>
      </c>
      <c r="D525">
        <v>2010</v>
      </c>
      <c r="E525">
        <v>12</v>
      </c>
      <c r="F525" t="s">
        <v>1681</v>
      </c>
      <c r="G525">
        <v>22</v>
      </c>
      <c r="H525">
        <v>8</v>
      </c>
      <c r="I525">
        <v>1</v>
      </c>
      <c r="J525">
        <v>13</v>
      </c>
      <c r="L525">
        <v>34</v>
      </c>
      <c r="M525">
        <v>1863</v>
      </c>
      <c r="N525">
        <v>1971</v>
      </c>
      <c r="S525" t="s">
        <v>1681</v>
      </c>
      <c r="T525" t="s">
        <v>1681</v>
      </c>
      <c r="U525" t="s">
        <v>1681</v>
      </c>
      <c r="V525" t="s">
        <v>1718</v>
      </c>
    </row>
    <row r="526" spans="1:22" x14ac:dyDescent="0.25">
      <c r="A526" t="s">
        <v>1745</v>
      </c>
      <c r="B526" t="str">
        <f t="shared" si="8"/>
        <v>2010Brisbane Lions</v>
      </c>
      <c r="C526" t="s">
        <v>1728</v>
      </c>
      <c r="D526">
        <v>2010</v>
      </c>
      <c r="E526">
        <v>13</v>
      </c>
      <c r="F526" t="s">
        <v>1690</v>
      </c>
      <c r="G526">
        <v>22</v>
      </c>
      <c r="H526">
        <v>7</v>
      </c>
      <c r="I526">
        <v>0</v>
      </c>
      <c r="J526">
        <v>15</v>
      </c>
      <c r="L526">
        <v>28</v>
      </c>
      <c r="M526">
        <v>1775</v>
      </c>
      <c r="N526">
        <v>2158</v>
      </c>
      <c r="S526" t="s">
        <v>1690</v>
      </c>
      <c r="T526" t="s">
        <v>1715</v>
      </c>
      <c r="U526" t="s">
        <v>1715</v>
      </c>
      <c r="V526" t="s">
        <v>1716</v>
      </c>
    </row>
    <row r="527" spans="1:22" x14ac:dyDescent="0.25">
      <c r="A527" t="s">
        <v>1745</v>
      </c>
      <c r="B527" t="str">
        <f t="shared" si="8"/>
        <v>2010Essendon</v>
      </c>
      <c r="C527" t="s">
        <v>1728</v>
      </c>
      <c r="D527">
        <v>2010</v>
      </c>
      <c r="E527">
        <v>14</v>
      </c>
      <c r="F527" t="s">
        <v>1687</v>
      </c>
      <c r="G527">
        <v>22</v>
      </c>
      <c r="H527">
        <v>7</v>
      </c>
      <c r="I527">
        <v>0</v>
      </c>
      <c r="J527">
        <v>15</v>
      </c>
      <c r="L527">
        <v>28</v>
      </c>
      <c r="M527">
        <v>1930</v>
      </c>
      <c r="N527">
        <v>2402</v>
      </c>
      <c r="S527" t="s">
        <v>1687</v>
      </c>
      <c r="T527" t="s">
        <v>1681</v>
      </c>
      <c r="U527" t="s">
        <v>1681</v>
      </c>
      <c r="V527" t="s">
        <v>1718</v>
      </c>
    </row>
    <row r="528" spans="1:22" x14ac:dyDescent="0.25">
      <c r="A528" t="s">
        <v>1745</v>
      </c>
      <c r="B528" t="str">
        <f t="shared" si="8"/>
        <v>2010Richmond</v>
      </c>
      <c r="C528" t="s">
        <v>1728</v>
      </c>
      <c r="D528">
        <v>2010</v>
      </c>
      <c r="E528">
        <v>15</v>
      </c>
      <c r="F528" t="s">
        <v>1678</v>
      </c>
      <c r="G528">
        <v>22</v>
      </c>
      <c r="H528">
        <v>6</v>
      </c>
      <c r="I528">
        <v>0</v>
      </c>
      <c r="J528">
        <v>16</v>
      </c>
      <c r="L528">
        <v>24</v>
      </c>
      <c r="M528">
        <v>1714</v>
      </c>
      <c r="N528">
        <v>2348</v>
      </c>
      <c r="S528" t="s">
        <v>1678</v>
      </c>
      <c r="T528" t="s">
        <v>1726</v>
      </c>
      <c r="U528" t="s">
        <v>1681</v>
      </c>
      <c r="V528" t="s">
        <v>1718</v>
      </c>
    </row>
    <row r="529" spans="1:22" x14ac:dyDescent="0.25">
      <c r="A529" t="s">
        <v>1745</v>
      </c>
      <c r="B529" t="str">
        <f t="shared" si="8"/>
        <v>2010West Coast</v>
      </c>
      <c r="C529" t="s">
        <v>1728</v>
      </c>
      <c r="D529">
        <v>2010</v>
      </c>
      <c r="E529">
        <v>16</v>
      </c>
      <c r="F529" t="s">
        <v>1674</v>
      </c>
      <c r="G529">
        <v>22</v>
      </c>
      <c r="H529">
        <v>4</v>
      </c>
      <c r="I529">
        <v>0</v>
      </c>
      <c r="J529">
        <v>18</v>
      </c>
      <c r="L529">
        <v>16</v>
      </c>
      <c r="M529">
        <v>1773</v>
      </c>
      <c r="N529">
        <v>2300</v>
      </c>
      <c r="S529" t="s">
        <v>1674</v>
      </c>
      <c r="T529" t="s">
        <v>1720</v>
      </c>
      <c r="U529" t="s">
        <v>1720</v>
      </c>
      <c r="V529" t="s">
        <v>1721</v>
      </c>
    </row>
    <row r="530" spans="1:22" x14ac:dyDescent="0.25">
      <c r="A530" t="s">
        <v>1746</v>
      </c>
      <c r="B530" t="str">
        <f t="shared" si="8"/>
        <v>2010St George Illawarra</v>
      </c>
      <c r="C530" t="s">
        <v>1796</v>
      </c>
      <c r="D530">
        <v>2010</v>
      </c>
      <c r="E530">
        <v>1</v>
      </c>
      <c r="F530" t="s">
        <v>1798</v>
      </c>
      <c r="G530">
        <v>24</v>
      </c>
      <c r="H530">
        <v>17</v>
      </c>
      <c r="I530">
        <v>0</v>
      </c>
      <c r="J530">
        <v>7</v>
      </c>
      <c r="K530">
        <v>2</v>
      </c>
      <c r="L530">
        <v>38</v>
      </c>
      <c r="M530">
        <v>518</v>
      </c>
      <c r="N530">
        <v>299</v>
      </c>
      <c r="O530" t="s">
        <v>30</v>
      </c>
      <c r="P530" t="s">
        <v>30</v>
      </c>
      <c r="Q530" t="s">
        <v>30</v>
      </c>
      <c r="R530" t="s">
        <v>30</v>
      </c>
      <c r="S530" t="s">
        <v>1798</v>
      </c>
      <c r="T530" t="s">
        <v>1770</v>
      </c>
      <c r="U530" t="s">
        <v>1770</v>
      </c>
      <c r="V530" t="s">
        <v>1723</v>
      </c>
    </row>
    <row r="531" spans="1:22" x14ac:dyDescent="0.25">
      <c r="A531" t="s">
        <v>1746</v>
      </c>
      <c r="B531" t="str">
        <f t="shared" si="8"/>
        <v>2010Penrith</v>
      </c>
      <c r="C531" t="s">
        <v>1796</v>
      </c>
      <c r="D531">
        <v>2010</v>
      </c>
      <c r="E531">
        <v>2</v>
      </c>
      <c r="F531" t="s">
        <v>1766</v>
      </c>
      <c r="G531">
        <v>24</v>
      </c>
      <c r="H531">
        <v>15</v>
      </c>
      <c r="I531">
        <v>0</v>
      </c>
      <c r="J531">
        <v>9</v>
      </c>
      <c r="K531">
        <v>2</v>
      </c>
      <c r="L531">
        <v>34</v>
      </c>
      <c r="M531">
        <v>645</v>
      </c>
      <c r="N531">
        <v>489</v>
      </c>
      <c r="P531" t="s">
        <v>30</v>
      </c>
      <c r="S531" t="s">
        <v>1766</v>
      </c>
      <c r="T531" t="s">
        <v>1675</v>
      </c>
      <c r="U531" t="s">
        <v>1675</v>
      </c>
      <c r="V531" t="s">
        <v>1723</v>
      </c>
    </row>
    <row r="532" spans="1:22" x14ac:dyDescent="0.25">
      <c r="A532" t="s">
        <v>1746</v>
      </c>
      <c r="B532" t="str">
        <f t="shared" si="8"/>
        <v>2010Wests Tigers</v>
      </c>
      <c r="C532" t="s">
        <v>1796</v>
      </c>
      <c r="D532">
        <v>2010</v>
      </c>
      <c r="E532">
        <v>3</v>
      </c>
      <c r="F532" t="s">
        <v>1800</v>
      </c>
      <c r="G532">
        <v>24</v>
      </c>
      <c r="H532">
        <v>15</v>
      </c>
      <c r="I532">
        <v>0</v>
      </c>
      <c r="J532">
        <v>9</v>
      </c>
      <c r="K532">
        <v>2</v>
      </c>
      <c r="L532">
        <v>34</v>
      </c>
      <c r="M532">
        <v>537</v>
      </c>
      <c r="N532">
        <v>503</v>
      </c>
      <c r="P532" t="s">
        <v>30</v>
      </c>
      <c r="S532" t="s">
        <v>1800</v>
      </c>
      <c r="T532" t="s">
        <v>1675</v>
      </c>
      <c r="U532" t="s">
        <v>1675</v>
      </c>
      <c r="V532" t="s">
        <v>1723</v>
      </c>
    </row>
    <row r="533" spans="1:22" x14ac:dyDescent="0.25">
      <c r="A533" t="s">
        <v>1746</v>
      </c>
      <c r="B533" t="str">
        <f t="shared" si="8"/>
        <v>2010Gold Coast Titans</v>
      </c>
      <c r="C533" t="s">
        <v>1796</v>
      </c>
      <c r="D533">
        <v>2010</v>
      </c>
      <c r="E533">
        <v>4</v>
      </c>
      <c r="F533" t="s">
        <v>1803</v>
      </c>
      <c r="G533">
        <v>24</v>
      </c>
      <c r="H533">
        <v>15</v>
      </c>
      <c r="I533">
        <v>0</v>
      </c>
      <c r="J533">
        <v>9</v>
      </c>
      <c r="K533">
        <v>2</v>
      </c>
      <c r="L533">
        <v>34</v>
      </c>
      <c r="M533">
        <v>520</v>
      </c>
      <c r="N533">
        <v>498</v>
      </c>
      <c r="P533" t="s">
        <v>30</v>
      </c>
      <c r="S533" t="s">
        <v>1803</v>
      </c>
      <c r="T533" t="s">
        <v>1684</v>
      </c>
      <c r="U533" t="s">
        <v>1684</v>
      </c>
      <c r="V533" t="s">
        <v>1716</v>
      </c>
    </row>
    <row r="534" spans="1:22" x14ac:dyDescent="0.25">
      <c r="A534" t="s">
        <v>1746</v>
      </c>
      <c r="B534" t="str">
        <f t="shared" si="8"/>
        <v>2010New Zealand Warriors</v>
      </c>
      <c r="C534" t="s">
        <v>1796</v>
      </c>
      <c r="D534">
        <v>2010</v>
      </c>
      <c r="E534">
        <v>5</v>
      </c>
      <c r="F534" t="s">
        <v>1785</v>
      </c>
      <c r="G534">
        <v>24</v>
      </c>
      <c r="H534">
        <v>14</v>
      </c>
      <c r="I534">
        <v>0</v>
      </c>
      <c r="J534">
        <v>10</v>
      </c>
      <c r="K534">
        <v>2</v>
      </c>
      <c r="L534">
        <v>32</v>
      </c>
      <c r="M534">
        <v>539</v>
      </c>
      <c r="N534">
        <v>486</v>
      </c>
      <c r="P534" t="s">
        <v>30</v>
      </c>
      <c r="S534" t="s">
        <v>1785</v>
      </c>
      <c r="T534" t="s">
        <v>1786</v>
      </c>
      <c r="U534" t="s">
        <v>1786</v>
      </c>
      <c r="V534" t="s">
        <v>1787</v>
      </c>
    </row>
    <row r="535" spans="1:22" x14ac:dyDescent="0.25">
      <c r="A535" t="s">
        <v>1746</v>
      </c>
      <c r="B535" t="str">
        <f t="shared" si="8"/>
        <v>2010Sydney Roosters</v>
      </c>
      <c r="C535" t="s">
        <v>1796</v>
      </c>
      <c r="D535">
        <v>2010</v>
      </c>
      <c r="E535">
        <v>6</v>
      </c>
      <c r="F535" t="s">
        <v>1750</v>
      </c>
      <c r="G535">
        <v>24</v>
      </c>
      <c r="H535">
        <v>14</v>
      </c>
      <c r="I535">
        <v>0</v>
      </c>
      <c r="J535">
        <v>10</v>
      </c>
      <c r="K535">
        <v>2</v>
      </c>
      <c r="L535">
        <v>32</v>
      </c>
      <c r="M535">
        <v>559</v>
      </c>
      <c r="N535">
        <v>510</v>
      </c>
      <c r="P535" t="s">
        <v>30</v>
      </c>
      <c r="Q535" t="s">
        <v>30</v>
      </c>
      <c r="S535" t="s">
        <v>1750</v>
      </c>
      <c r="T535" t="s">
        <v>1675</v>
      </c>
      <c r="U535" t="s">
        <v>1675</v>
      </c>
      <c r="V535" t="s">
        <v>1723</v>
      </c>
    </row>
    <row r="536" spans="1:22" x14ac:dyDescent="0.25">
      <c r="A536" t="s">
        <v>1746</v>
      </c>
      <c r="B536" t="str">
        <f t="shared" si="8"/>
        <v>2010Canberra Raiders</v>
      </c>
      <c r="C536" t="s">
        <v>1796</v>
      </c>
      <c r="D536">
        <v>2010</v>
      </c>
      <c r="E536">
        <v>7</v>
      </c>
      <c r="F536" t="s">
        <v>1771</v>
      </c>
      <c r="G536">
        <v>24</v>
      </c>
      <c r="H536">
        <v>13</v>
      </c>
      <c r="I536">
        <v>0</v>
      </c>
      <c r="J536">
        <v>11</v>
      </c>
      <c r="K536">
        <v>2</v>
      </c>
      <c r="L536">
        <v>30</v>
      </c>
      <c r="M536">
        <v>499</v>
      </c>
      <c r="N536">
        <v>493</v>
      </c>
      <c r="P536" t="s">
        <v>30</v>
      </c>
      <c r="S536" t="s">
        <v>1771</v>
      </c>
      <c r="T536" t="s">
        <v>1772</v>
      </c>
      <c r="U536" t="s">
        <v>1772</v>
      </c>
      <c r="V536" t="s">
        <v>1773</v>
      </c>
    </row>
    <row r="537" spans="1:22" x14ac:dyDescent="0.25">
      <c r="A537" t="s">
        <v>1746</v>
      </c>
      <c r="B537" t="str">
        <f t="shared" si="8"/>
        <v>2010Manly Warringah</v>
      </c>
      <c r="C537" t="s">
        <v>1796</v>
      </c>
      <c r="D537">
        <v>2010</v>
      </c>
      <c r="E537">
        <v>8</v>
      </c>
      <c r="F537" t="s">
        <v>1765</v>
      </c>
      <c r="G537">
        <v>24</v>
      </c>
      <c r="H537">
        <v>12</v>
      </c>
      <c r="I537">
        <v>0</v>
      </c>
      <c r="J537">
        <v>12</v>
      </c>
      <c r="K537">
        <v>2</v>
      </c>
      <c r="L537">
        <v>28</v>
      </c>
      <c r="M537">
        <v>545</v>
      </c>
      <c r="N537">
        <v>510</v>
      </c>
      <c r="P537" t="s">
        <v>30</v>
      </c>
      <c r="S537" t="s">
        <v>1765</v>
      </c>
      <c r="T537" t="s">
        <v>1675</v>
      </c>
      <c r="U537" t="s">
        <v>1675</v>
      </c>
      <c r="V537" t="s">
        <v>1723</v>
      </c>
    </row>
    <row r="538" spans="1:22" x14ac:dyDescent="0.25">
      <c r="A538" t="s">
        <v>1746</v>
      </c>
      <c r="B538" t="str">
        <f t="shared" si="8"/>
        <v>2010South Sydney</v>
      </c>
      <c r="C538" t="s">
        <v>1796</v>
      </c>
      <c r="D538">
        <v>2010</v>
      </c>
      <c r="E538">
        <v>9</v>
      </c>
      <c r="F538" t="s">
        <v>1748</v>
      </c>
      <c r="G538">
        <v>24</v>
      </c>
      <c r="H538">
        <v>11</v>
      </c>
      <c r="I538">
        <v>0</v>
      </c>
      <c r="J538">
        <v>13</v>
      </c>
      <c r="K538">
        <v>2</v>
      </c>
      <c r="L538">
        <v>26</v>
      </c>
      <c r="M538">
        <v>584</v>
      </c>
      <c r="N538">
        <v>567</v>
      </c>
      <c r="S538" t="s">
        <v>1748</v>
      </c>
      <c r="T538" t="s">
        <v>1675</v>
      </c>
      <c r="U538" t="s">
        <v>1675</v>
      </c>
      <c r="V538" t="s">
        <v>1723</v>
      </c>
    </row>
    <row r="539" spans="1:22" x14ac:dyDescent="0.25">
      <c r="A539" t="s">
        <v>1746</v>
      </c>
      <c r="B539" t="str">
        <f t="shared" si="8"/>
        <v>2010Brisbane Broncos</v>
      </c>
      <c r="C539" t="s">
        <v>1796</v>
      </c>
      <c r="D539">
        <v>2010</v>
      </c>
      <c r="E539">
        <v>10</v>
      </c>
      <c r="F539" t="s">
        <v>1774</v>
      </c>
      <c r="G539">
        <v>24</v>
      </c>
      <c r="H539">
        <v>11</v>
      </c>
      <c r="I539">
        <v>0</v>
      </c>
      <c r="J539">
        <v>13</v>
      </c>
      <c r="K539">
        <v>2</v>
      </c>
      <c r="L539">
        <v>26</v>
      </c>
      <c r="M539">
        <v>508</v>
      </c>
      <c r="N539">
        <v>535</v>
      </c>
      <c r="S539" t="s">
        <v>1774</v>
      </c>
      <c r="T539" t="s">
        <v>1715</v>
      </c>
      <c r="U539" t="s">
        <v>1715</v>
      </c>
      <c r="V539" t="s">
        <v>1716</v>
      </c>
    </row>
    <row r="540" spans="1:22" x14ac:dyDescent="0.25">
      <c r="A540" t="s">
        <v>1746</v>
      </c>
      <c r="B540" t="str">
        <f t="shared" si="8"/>
        <v>2010Newcastle Knights</v>
      </c>
      <c r="C540" t="s">
        <v>1796</v>
      </c>
      <c r="D540">
        <v>2010</v>
      </c>
      <c r="E540">
        <v>11</v>
      </c>
      <c r="F540" t="s">
        <v>1776</v>
      </c>
      <c r="G540">
        <v>24</v>
      </c>
      <c r="H540">
        <v>10</v>
      </c>
      <c r="I540">
        <v>0</v>
      </c>
      <c r="J540">
        <v>14</v>
      </c>
      <c r="K540">
        <v>2</v>
      </c>
      <c r="L540">
        <v>24</v>
      </c>
      <c r="M540">
        <v>499</v>
      </c>
      <c r="N540">
        <v>569</v>
      </c>
      <c r="S540" t="s">
        <v>1776</v>
      </c>
      <c r="T540" t="s">
        <v>1754</v>
      </c>
      <c r="U540" t="s">
        <v>1754</v>
      </c>
      <c r="V540" t="s">
        <v>1723</v>
      </c>
    </row>
    <row r="541" spans="1:22" x14ac:dyDescent="0.25">
      <c r="A541" t="s">
        <v>1746</v>
      </c>
      <c r="B541" t="str">
        <f t="shared" si="8"/>
        <v>2010Parramatta</v>
      </c>
      <c r="C541" t="s">
        <v>1796</v>
      </c>
      <c r="D541">
        <v>2010</v>
      </c>
      <c r="E541">
        <v>12</v>
      </c>
      <c r="F541" t="s">
        <v>1722</v>
      </c>
      <c r="G541">
        <v>24</v>
      </c>
      <c r="H541">
        <v>10</v>
      </c>
      <c r="I541">
        <v>0</v>
      </c>
      <c r="J541">
        <v>14</v>
      </c>
      <c r="K541">
        <v>2</v>
      </c>
      <c r="L541">
        <v>24</v>
      </c>
      <c r="M541">
        <v>413</v>
      </c>
      <c r="N541">
        <v>491</v>
      </c>
      <c r="S541" t="s">
        <v>1722</v>
      </c>
      <c r="T541" t="s">
        <v>1675</v>
      </c>
      <c r="U541" t="s">
        <v>1675</v>
      </c>
      <c r="V541" t="s">
        <v>1723</v>
      </c>
    </row>
    <row r="542" spans="1:22" x14ac:dyDescent="0.25">
      <c r="A542" t="s">
        <v>1746</v>
      </c>
      <c r="B542" t="str">
        <f t="shared" si="8"/>
        <v>2010Canterbury-Bankstown</v>
      </c>
      <c r="C542" t="s">
        <v>1796</v>
      </c>
      <c r="D542">
        <v>2010</v>
      </c>
      <c r="E542">
        <v>13</v>
      </c>
      <c r="F542" t="s">
        <v>1764</v>
      </c>
      <c r="G542">
        <v>24</v>
      </c>
      <c r="H542">
        <v>9</v>
      </c>
      <c r="I542">
        <v>0</v>
      </c>
      <c r="J542">
        <v>15</v>
      </c>
      <c r="K542">
        <v>2</v>
      </c>
      <c r="L542">
        <v>22</v>
      </c>
      <c r="M542">
        <v>494</v>
      </c>
      <c r="N542">
        <v>539</v>
      </c>
      <c r="S542" t="s">
        <v>1764</v>
      </c>
      <c r="T542" t="s">
        <v>1675</v>
      </c>
      <c r="U542" t="s">
        <v>1675</v>
      </c>
      <c r="V542" t="s">
        <v>1723</v>
      </c>
    </row>
    <row r="543" spans="1:22" x14ac:dyDescent="0.25">
      <c r="A543" t="s">
        <v>1746</v>
      </c>
      <c r="B543" t="str">
        <f t="shared" si="8"/>
        <v>2010Cronulla-Sutherland</v>
      </c>
      <c r="C543" t="s">
        <v>1796</v>
      </c>
      <c r="D543">
        <v>2010</v>
      </c>
      <c r="E543">
        <v>14</v>
      </c>
      <c r="F543" t="s">
        <v>1767</v>
      </c>
      <c r="G543">
        <v>24</v>
      </c>
      <c r="H543">
        <v>7</v>
      </c>
      <c r="I543">
        <v>0</v>
      </c>
      <c r="J543">
        <v>17</v>
      </c>
      <c r="K543">
        <v>2</v>
      </c>
      <c r="L543">
        <v>18</v>
      </c>
      <c r="M543">
        <v>354</v>
      </c>
      <c r="N543">
        <v>609</v>
      </c>
      <c r="S543" t="s">
        <v>1767</v>
      </c>
      <c r="T543" t="s">
        <v>1675</v>
      </c>
      <c r="U543" t="s">
        <v>1675</v>
      </c>
      <c r="V543" t="s">
        <v>1723</v>
      </c>
    </row>
    <row r="544" spans="1:22" x14ac:dyDescent="0.25">
      <c r="A544" t="s">
        <v>1746</v>
      </c>
      <c r="B544" t="str">
        <f t="shared" si="8"/>
        <v>2010North Queensland</v>
      </c>
      <c r="C544" t="s">
        <v>1796</v>
      </c>
      <c r="D544">
        <v>2010</v>
      </c>
      <c r="E544">
        <v>15</v>
      </c>
      <c r="F544" t="s">
        <v>1791</v>
      </c>
      <c r="G544">
        <v>24</v>
      </c>
      <c r="H544">
        <v>5</v>
      </c>
      <c r="I544">
        <v>0</v>
      </c>
      <c r="J544">
        <v>19</v>
      </c>
      <c r="K544">
        <v>2</v>
      </c>
      <c r="L544">
        <v>14</v>
      </c>
      <c r="M544">
        <v>425</v>
      </c>
      <c r="N544">
        <v>667</v>
      </c>
      <c r="S544" t="s">
        <v>1791</v>
      </c>
      <c r="T544" t="s">
        <v>1792</v>
      </c>
      <c r="U544" t="s">
        <v>1792</v>
      </c>
      <c r="V544" t="s">
        <v>1716</v>
      </c>
    </row>
    <row r="545" spans="1:22" x14ac:dyDescent="0.25">
      <c r="A545" t="s">
        <v>1746</v>
      </c>
      <c r="B545" t="str">
        <f t="shared" si="8"/>
        <v>2010Melbourne Storm</v>
      </c>
      <c r="C545" t="s">
        <v>1796</v>
      </c>
      <c r="D545">
        <v>2010</v>
      </c>
      <c r="E545">
        <v>16</v>
      </c>
      <c r="F545" t="s">
        <v>1797</v>
      </c>
      <c r="G545">
        <v>24</v>
      </c>
      <c r="H545">
        <v>14</v>
      </c>
      <c r="I545">
        <v>0</v>
      </c>
      <c r="J545">
        <v>10</v>
      </c>
      <c r="K545">
        <v>2</v>
      </c>
      <c r="M545">
        <v>489</v>
      </c>
      <c r="N545">
        <v>363</v>
      </c>
      <c r="S545" t="s">
        <v>1797</v>
      </c>
      <c r="T545" t="s">
        <v>1681</v>
      </c>
      <c r="U545" t="s">
        <v>1681</v>
      </c>
      <c r="V545" t="s">
        <v>1718</v>
      </c>
    </row>
    <row r="546" spans="1:22" x14ac:dyDescent="0.25">
      <c r="A546" t="s">
        <v>1745</v>
      </c>
      <c r="B546" t="str">
        <f t="shared" si="8"/>
        <v>2009St Kilda</v>
      </c>
      <c r="C546" t="s">
        <v>1728</v>
      </c>
      <c r="D546">
        <v>2009</v>
      </c>
      <c r="E546">
        <v>1</v>
      </c>
      <c r="F546" t="s">
        <v>1677</v>
      </c>
      <c r="G546">
        <v>22</v>
      </c>
      <c r="H546">
        <v>20</v>
      </c>
      <c r="I546">
        <v>0</v>
      </c>
      <c r="J546">
        <v>2</v>
      </c>
      <c r="L546">
        <v>80</v>
      </c>
      <c r="M546">
        <v>2197</v>
      </c>
      <c r="N546">
        <v>1411</v>
      </c>
      <c r="O546" t="s">
        <v>30</v>
      </c>
      <c r="P546" t="s">
        <v>30</v>
      </c>
      <c r="Q546" t="s">
        <v>30</v>
      </c>
      <c r="S546" t="s">
        <v>1677</v>
      </c>
      <c r="T546" t="s">
        <v>1681</v>
      </c>
      <c r="U546" t="s">
        <v>1681</v>
      </c>
      <c r="V546" t="s">
        <v>1718</v>
      </c>
    </row>
    <row r="547" spans="1:22" x14ac:dyDescent="0.25">
      <c r="A547" t="s">
        <v>1745</v>
      </c>
      <c r="B547" t="str">
        <f t="shared" si="8"/>
        <v>2009Geelong</v>
      </c>
      <c r="C547" t="s">
        <v>1728</v>
      </c>
      <c r="D547">
        <v>2009</v>
      </c>
      <c r="E547">
        <v>2</v>
      </c>
      <c r="F547" t="s">
        <v>1685</v>
      </c>
      <c r="G547">
        <v>22</v>
      </c>
      <c r="H547">
        <v>18</v>
      </c>
      <c r="I547">
        <v>0</v>
      </c>
      <c r="J547">
        <v>4</v>
      </c>
      <c r="L547">
        <v>72</v>
      </c>
      <c r="M547">
        <v>2312</v>
      </c>
      <c r="N547">
        <v>1815</v>
      </c>
      <c r="P547" t="s">
        <v>30</v>
      </c>
      <c r="Q547" t="s">
        <v>30</v>
      </c>
      <c r="R547" t="s">
        <v>30</v>
      </c>
      <c r="S547" t="s">
        <v>1685</v>
      </c>
      <c r="T547" t="s">
        <v>1685</v>
      </c>
      <c r="U547" t="s">
        <v>1685</v>
      </c>
      <c r="V547" t="s">
        <v>1718</v>
      </c>
    </row>
    <row r="548" spans="1:22" x14ac:dyDescent="0.25">
      <c r="A548" t="s">
        <v>1745</v>
      </c>
      <c r="B548" t="str">
        <f t="shared" si="8"/>
        <v>2009Western Bulldogs</v>
      </c>
      <c r="C548" t="s">
        <v>1728</v>
      </c>
      <c r="D548">
        <v>2009</v>
      </c>
      <c r="E548">
        <v>3</v>
      </c>
      <c r="F548" t="s">
        <v>1673</v>
      </c>
      <c r="G548">
        <v>22</v>
      </c>
      <c r="H548">
        <v>15</v>
      </c>
      <c r="I548">
        <v>0</v>
      </c>
      <c r="J548">
        <v>7</v>
      </c>
      <c r="L548">
        <v>60</v>
      </c>
      <c r="M548">
        <v>2378</v>
      </c>
      <c r="N548">
        <v>1940</v>
      </c>
      <c r="P548" t="s">
        <v>30</v>
      </c>
      <c r="S548" t="s">
        <v>1673</v>
      </c>
      <c r="T548" t="s">
        <v>1681</v>
      </c>
      <c r="U548" t="s">
        <v>1681</v>
      </c>
      <c r="V548" t="s">
        <v>1718</v>
      </c>
    </row>
    <row r="549" spans="1:22" x14ac:dyDescent="0.25">
      <c r="A549" t="s">
        <v>1745</v>
      </c>
      <c r="B549" t="str">
        <f t="shared" si="8"/>
        <v>2009Collingwood</v>
      </c>
      <c r="C549" t="s">
        <v>1728</v>
      </c>
      <c r="D549">
        <v>2009</v>
      </c>
      <c r="E549">
        <v>4</v>
      </c>
      <c r="F549" t="s">
        <v>1688</v>
      </c>
      <c r="G549">
        <v>22</v>
      </c>
      <c r="H549">
        <v>15</v>
      </c>
      <c r="I549">
        <v>0</v>
      </c>
      <c r="J549">
        <v>7</v>
      </c>
      <c r="L549">
        <v>60</v>
      </c>
      <c r="M549">
        <v>2174</v>
      </c>
      <c r="N549">
        <v>1778</v>
      </c>
      <c r="P549" t="s">
        <v>30</v>
      </c>
      <c r="S549" t="s">
        <v>1688</v>
      </c>
      <c r="T549" t="s">
        <v>1681</v>
      </c>
      <c r="U549" t="s">
        <v>1681</v>
      </c>
      <c r="V549" t="s">
        <v>1718</v>
      </c>
    </row>
    <row r="550" spans="1:22" x14ac:dyDescent="0.25">
      <c r="A550" t="s">
        <v>1745</v>
      </c>
      <c r="B550" t="str">
        <f t="shared" si="8"/>
        <v>2009Adelaide</v>
      </c>
      <c r="C550" t="s">
        <v>1728</v>
      </c>
      <c r="D550">
        <v>2009</v>
      </c>
      <c r="E550">
        <v>5</v>
      </c>
      <c r="F550" t="s">
        <v>1691</v>
      </c>
      <c r="G550">
        <v>22</v>
      </c>
      <c r="H550">
        <v>14</v>
      </c>
      <c r="I550">
        <v>0</v>
      </c>
      <c r="J550">
        <v>8</v>
      </c>
      <c r="L550">
        <v>56</v>
      </c>
      <c r="M550">
        <v>2104</v>
      </c>
      <c r="N550">
        <v>1789</v>
      </c>
      <c r="P550" t="s">
        <v>30</v>
      </c>
      <c r="S550" t="s">
        <v>1691</v>
      </c>
      <c r="T550" t="s">
        <v>1691</v>
      </c>
      <c r="U550" t="s">
        <v>1691</v>
      </c>
      <c r="V550" t="s">
        <v>1714</v>
      </c>
    </row>
    <row r="551" spans="1:22" x14ac:dyDescent="0.25">
      <c r="A551" t="s">
        <v>1745</v>
      </c>
      <c r="B551" t="str">
        <f t="shared" si="8"/>
        <v>2009Brisbane Lions</v>
      </c>
      <c r="C551" t="s">
        <v>1728</v>
      </c>
      <c r="D551">
        <v>2009</v>
      </c>
      <c r="E551">
        <v>6</v>
      </c>
      <c r="F551" t="s">
        <v>1690</v>
      </c>
      <c r="G551">
        <v>22</v>
      </c>
      <c r="H551">
        <v>13</v>
      </c>
      <c r="I551">
        <v>1</v>
      </c>
      <c r="J551">
        <v>8</v>
      </c>
      <c r="L551">
        <v>54</v>
      </c>
      <c r="M551">
        <v>2017</v>
      </c>
      <c r="N551">
        <v>1890</v>
      </c>
      <c r="P551" t="s">
        <v>30</v>
      </c>
      <c r="S551" t="s">
        <v>1690</v>
      </c>
      <c r="T551" t="s">
        <v>1715</v>
      </c>
      <c r="U551" t="s">
        <v>1715</v>
      </c>
      <c r="V551" t="s">
        <v>1716</v>
      </c>
    </row>
    <row r="552" spans="1:22" x14ac:dyDescent="0.25">
      <c r="A552" t="s">
        <v>1745</v>
      </c>
      <c r="B552" t="str">
        <f t="shared" si="8"/>
        <v>2009Carlton</v>
      </c>
      <c r="C552" t="s">
        <v>1728</v>
      </c>
      <c r="D552">
        <v>2009</v>
      </c>
      <c r="E552">
        <v>7</v>
      </c>
      <c r="F552" t="s">
        <v>1689</v>
      </c>
      <c r="G552">
        <v>22</v>
      </c>
      <c r="H552">
        <v>13</v>
      </c>
      <c r="I552">
        <v>0</v>
      </c>
      <c r="J552">
        <v>9</v>
      </c>
      <c r="L552">
        <v>52</v>
      </c>
      <c r="M552">
        <v>2270</v>
      </c>
      <c r="N552">
        <v>2055</v>
      </c>
      <c r="P552" t="s">
        <v>30</v>
      </c>
      <c r="S552" t="s">
        <v>1689</v>
      </c>
      <c r="T552" t="s">
        <v>1717</v>
      </c>
      <c r="U552" t="s">
        <v>1681</v>
      </c>
      <c r="V552" t="s">
        <v>1718</v>
      </c>
    </row>
    <row r="553" spans="1:22" x14ac:dyDescent="0.25">
      <c r="A553" t="s">
        <v>1745</v>
      </c>
      <c r="B553" t="str">
        <f t="shared" si="8"/>
        <v>2009Essendon</v>
      </c>
      <c r="C553" t="s">
        <v>1728</v>
      </c>
      <c r="D553">
        <v>2009</v>
      </c>
      <c r="E553">
        <v>8</v>
      </c>
      <c r="F553" t="s">
        <v>1687</v>
      </c>
      <c r="G553">
        <v>22</v>
      </c>
      <c r="H553">
        <v>10</v>
      </c>
      <c r="I553">
        <v>1</v>
      </c>
      <c r="J553">
        <v>11</v>
      </c>
      <c r="L553">
        <v>42</v>
      </c>
      <c r="M553">
        <v>2080</v>
      </c>
      <c r="N553">
        <v>2127</v>
      </c>
      <c r="P553" t="s">
        <v>30</v>
      </c>
      <c r="S553" t="s">
        <v>1687</v>
      </c>
      <c r="T553" t="s">
        <v>1681</v>
      </c>
      <c r="U553" t="s">
        <v>1681</v>
      </c>
      <c r="V553" t="s">
        <v>1718</v>
      </c>
    </row>
    <row r="554" spans="1:22" x14ac:dyDescent="0.25">
      <c r="A554" t="s">
        <v>1745</v>
      </c>
      <c r="B554" t="str">
        <f t="shared" si="8"/>
        <v>2009Hawthorn</v>
      </c>
      <c r="C554" t="s">
        <v>1728</v>
      </c>
      <c r="D554">
        <v>2009</v>
      </c>
      <c r="E554">
        <v>9</v>
      </c>
      <c r="F554" t="s">
        <v>1682</v>
      </c>
      <c r="G554">
        <v>22</v>
      </c>
      <c r="H554">
        <v>9</v>
      </c>
      <c r="I554">
        <v>0</v>
      </c>
      <c r="J554">
        <v>13</v>
      </c>
      <c r="L554">
        <v>36</v>
      </c>
      <c r="M554">
        <v>1962</v>
      </c>
      <c r="N554">
        <v>2120</v>
      </c>
      <c r="S554" t="s">
        <v>1682</v>
      </c>
      <c r="T554" t="s">
        <v>1724</v>
      </c>
      <c r="U554" t="s">
        <v>1681</v>
      </c>
      <c r="V554" t="s">
        <v>1718</v>
      </c>
    </row>
    <row r="555" spans="1:22" x14ac:dyDescent="0.25">
      <c r="A555" t="s">
        <v>1745</v>
      </c>
      <c r="B555" t="str">
        <f t="shared" si="8"/>
        <v>2009Port Adelaide</v>
      </c>
      <c r="C555" t="s">
        <v>1728</v>
      </c>
      <c r="D555">
        <v>2009</v>
      </c>
      <c r="E555">
        <v>10</v>
      </c>
      <c r="F555" t="s">
        <v>1679</v>
      </c>
      <c r="G555">
        <v>22</v>
      </c>
      <c r="H555">
        <v>9</v>
      </c>
      <c r="I555">
        <v>0</v>
      </c>
      <c r="J555">
        <v>13</v>
      </c>
      <c r="L555">
        <v>36</v>
      </c>
      <c r="M555">
        <v>1990</v>
      </c>
      <c r="N555">
        <v>2244</v>
      </c>
      <c r="S555" t="s">
        <v>1679</v>
      </c>
      <c r="T555" t="s">
        <v>1725</v>
      </c>
      <c r="U555" t="s">
        <v>1691</v>
      </c>
      <c r="V555" t="s">
        <v>1714</v>
      </c>
    </row>
    <row r="556" spans="1:22" x14ac:dyDescent="0.25">
      <c r="A556" t="s">
        <v>1745</v>
      </c>
      <c r="B556" t="str">
        <f t="shared" si="8"/>
        <v>2009West Coast</v>
      </c>
      <c r="C556" t="s">
        <v>1728</v>
      </c>
      <c r="D556">
        <v>2009</v>
      </c>
      <c r="E556">
        <v>11</v>
      </c>
      <c r="F556" t="s">
        <v>1674</v>
      </c>
      <c r="G556">
        <v>22</v>
      </c>
      <c r="H556">
        <v>8</v>
      </c>
      <c r="I556">
        <v>0</v>
      </c>
      <c r="J556">
        <v>14</v>
      </c>
      <c r="L556">
        <v>32</v>
      </c>
      <c r="M556">
        <v>1893</v>
      </c>
      <c r="N556">
        <v>2029</v>
      </c>
      <c r="S556" t="s">
        <v>1674</v>
      </c>
      <c r="T556" t="s">
        <v>1720</v>
      </c>
      <c r="U556" t="s">
        <v>1720</v>
      </c>
      <c r="V556" t="s">
        <v>1721</v>
      </c>
    </row>
    <row r="557" spans="1:22" x14ac:dyDescent="0.25">
      <c r="A557" t="s">
        <v>1745</v>
      </c>
      <c r="B557" t="str">
        <f t="shared" si="8"/>
        <v>2009Sydney Swans</v>
      </c>
      <c r="C557" t="s">
        <v>1728</v>
      </c>
      <c r="D557">
        <v>2009</v>
      </c>
      <c r="E557">
        <v>12</v>
      </c>
      <c r="F557" t="s">
        <v>1676</v>
      </c>
      <c r="G557">
        <v>22</v>
      </c>
      <c r="H557">
        <v>8</v>
      </c>
      <c r="I557">
        <v>0</v>
      </c>
      <c r="J557">
        <v>14</v>
      </c>
      <c r="L557">
        <v>32</v>
      </c>
      <c r="M557">
        <v>1888</v>
      </c>
      <c r="N557">
        <v>2027</v>
      </c>
      <c r="S557" t="s">
        <v>1676</v>
      </c>
      <c r="T557" t="s">
        <v>1675</v>
      </c>
      <c r="U557" t="s">
        <v>1675</v>
      </c>
      <c r="V557" t="s">
        <v>1723</v>
      </c>
    </row>
    <row r="558" spans="1:22" x14ac:dyDescent="0.25">
      <c r="A558" t="s">
        <v>1745</v>
      </c>
      <c r="B558" t="str">
        <f t="shared" si="8"/>
        <v>2009North Melbourne</v>
      </c>
      <c r="C558" t="s">
        <v>1728</v>
      </c>
      <c r="D558">
        <v>2009</v>
      </c>
      <c r="E558">
        <v>13</v>
      </c>
      <c r="F558" t="s">
        <v>1680</v>
      </c>
      <c r="G558">
        <v>22</v>
      </c>
      <c r="H558">
        <v>7</v>
      </c>
      <c r="I558">
        <v>1</v>
      </c>
      <c r="J558">
        <v>14</v>
      </c>
      <c r="L558">
        <v>30</v>
      </c>
      <c r="M558">
        <v>1680</v>
      </c>
      <c r="N558">
        <v>2015</v>
      </c>
      <c r="S558" t="s">
        <v>1680</v>
      </c>
      <c r="T558" t="s">
        <v>1680</v>
      </c>
      <c r="U558" t="s">
        <v>1681</v>
      </c>
      <c r="V558" t="s">
        <v>1718</v>
      </c>
    </row>
    <row r="559" spans="1:22" x14ac:dyDescent="0.25">
      <c r="A559" t="s">
        <v>1745</v>
      </c>
      <c r="B559" t="str">
        <f t="shared" si="8"/>
        <v>2009Fremantle</v>
      </c>
      <c r="C559" t="s">
        <v>1728</v>
      </c>
      <c r="D559">
        <v>2009</v>
      </c>
      <c r="E559">
        <v>14</v>
      </c>
      <c r="F559" t="s">
        <v>1686</v>
      </c>
      <c r="G559">
        <v>22</v>
      </c>
      <c r="H559">
        <v>6</v>
      </c>
      <c r="I559">
        <v>0</v>
      </c>
      <c r="J559">
        <v>16</v>
      </c>
      <c r="L559">
        <v>24</v>
      </c>
      <c r="M559">
        <v>1747</v>
      </c>
      <c r="N559">
        <v>2259</v>
      </c>
      <c r="S559" t="s">
        <v>1686</v>
      </c>
      <c r="T559" t="s">
        <v>1719</v>
      </c>
      <c r="U559" t="s">
        <v>1720</v>
      </c>
      <c r="V559" t="s">
        <v>1721</v>
      </c>
    </row>
    <row r="560" spans="1:22" x14ac:dyDescent="0.25">
      <c r="A560" t="s">
        <v>1745</v>
      </c>
      <c r="B560" t="str">
        <f t="shared" si="8"/>
        <v>2009Richmond</v>
      </c>
      <c r="C560" t="s">
        <v>1728</v>
      </c>
      <c r="D560">
        <v>2009</v>
      </c>
      <c r="E560">
        <v>15</v>
      </c>
      <c r="F560" t="s">
        <v>1678</v>
      </c>
      <c r="G560">
        <v>22</v>
      </c>
      <c r="H560">
        <v>5</v>
      </c>
      <c r="I560">
        <v>1</v>
      </c>
      <c r="J560">
        <v>16</v>
      </c>
      <c r="L560">
        <v>22</v>
      </c>
      <c r="M560">
        <v>1774</v>
      </c>
      <c r="N560">
        <v>2388</v>
      </c>
      <c r="S560" t="s">
        <v>1678</v>
      </c>
      <c r="T560" t="s">
        <v>1726</v>
      </c>
      <c r="U560" t="s">
        <v>1681</v>
      </c>
      <c r="V560" t="s">
        <v>1718</v>
      </c>
    </row>
    <row r="561" spans="1:22" x14ac:dyDescent="0.25">
      <c r="A561" t="s">
        <v>1745</v>
      </c>
      <c r="B561" t="str">
        <f t="shared" si="8"/>
        <v>2009Melbourne</v>
      </c>
      <c r="C561" t="s">
        <v>1728</v>
      </c>
      <c r="D561">
        <v>2009</v>
      </c>
      <c r="E561">
        <v>16</v>
      </c>
      <c r="F561" t="s">
        <v>1681</v>
      </c>
      <c r="G561">
        <v>22</v>
      </c>
      <c r="H561">
        <v>4</v>
      </c>
      <c r="I561">
        <v>0</v>
      </c>
      <c r="J561">
        <v>18</v>
      </c>
      <c r="L561">
        <v>16</v>
      </c>
      <c r="M561">
        <v>1706</v>
      </c>
      <c r="N561">
        <v>2285</v>
      </c>
      <c r="S561" t="s">
        <v>1681</v>
      </c>
      <c r="T561" t="s">
        <v>1681</v>
      </c>
      <c r="U561" t="s">
        <v>1681</v>
      </c>
      <c r="V561" t="s">
        <v>1718</v>
      </c>
    </row>
    <row r="562" spans="1:22" x14ac:dyDescent="0.25">
      <c r="A562" t="s">
        <v>1746</v>
      </c>
      <c r="B562" t="str">
        <f t="shared" si="8"/>
        <v>2009St George Illawarra</v>
      </c>
      <c r="C562" t="s">
        <v>1796</v>
      </c>
      <c r="D562">
        <v>2009</v>
      </c>
      <c r="E562">
        <v>1</v>
      </c>
      <c r="F562" t="s">
        <v>1798</v>
      </c>
      <c r="G562">
        <v>24</v>
      </c>
      <c r="H562">
        <v>17</v>
      </c>
      <c r="I562">
        <v>0</v>
      </c>
      <c r="J562">
        <v>7</v>
      </c>
      <c r="K562">
        <v>2</v>
      </c>
      <c r="L562">
        <v>38</v>
      </c>
      <c r="M562">
        <v>548</v>
      </c>
      <c r="N562">
        <v>329</v>
      </c>
      <c r="O562" t="s">
        <v>30</v>
      </c>
      <c r="P562" t="s">
        <v>30</v>
      </c>
      <c r="S562" t="s">
        <v>1798</v>
      </c>
      <c r="T562" t="s">
        <v>1770</v>
      </c>
      <c r="U562" t="s">
        <v>1770</v>
      </c>
      <c r="V562" t="s">
        <v>1723</v>
      </c>
    </row>
    <row r="563" spans="1:22" x14ac:dyDescent="0.25">
      <c r="A563" t="s">
        <v>1746</v>
      </c>
      <c r="B563" t="str">
        <f t="shared" si="8"/>
        <v>2009Bulldogs</v>
      </c>
      <c r="C563" t="s">
        <v>1796</v>
      </c>
      <c r="D563">
        <v>2009</v>
      </c>
      <c r="E563">
        <v>2</v>
      </c>
      <c r="F563" t="s">
        <v>1801</v>
      </c>
      <c r="G563">
        <v>24</v>
      </c>
      <c r="H563">
        <v>18</v>
      </c>
      <c r="I563">
        <v>0</v>
      </c>
      <c r="J563">
        <v>6</v>
      </c>
      <c r="K563">
        <v>2</v>
      </c>
      <c r="L563" t="s">
        <v>1804</v>
      </c>
      <c r="M563">
        <v>575</v>
      </c>
      <c r="N563">
        <v>428</v>
      </c>
      <c r="P563" t="s">
        <v>30</v>
      </c>
      <c r="S563" t="s">
        <v>1764</v>
      </c>
      <c r="T563" t="s">
        <v>1675</v>
      </c>
      <c r="U563" t="s">
        <v>1675</v>
      </c>
      <c r="V563" t="s">
        <v>1723</v>
      </c>
    </row>
    <row r="564" spans="1:22" x14ac:dyDescent="0.25">
      <c r="A564" t="s">
        <v>1746</v>
      </c>
      <c r="B564" t="str">
        <f t="shared" si="8"/>
        <v>2009Gold Coast Titans</v>
      </c>
      <c r="C564" t="s">
        <v>1796</v>
      </c>
      <c r="D564">
        <v>2009</v>
      </c>
      <c r="E564">
        <v>3</v>
      </c>
      <c r="F564" t="s">
        <v>1803</v>
      </c>
      <c r="G564">
        <v>24</v>
      </c>
      <c r="H564">
        <v>16</v>
      </c>
      <c r="I564">
        <v>0</v>
      </c>
      <c r="J564">
        <v>8</v>
      </c>
      <c r="K564">
        <v>2</v>
      </c>
      <c r="L564">
        <v>36</v>
      </c>
      <c r="M564">
        <v>514</v>
      </c>
      <c r="N564">
        <v>467</v>
      </c>
      <c r="P564" t="s">
        <v>30</v>
      </c>
      <c r="S564" t="s">
        <v>1803</v>
      </c>
      <c r="T564" t="s">
        <v>1684</v>
      </c>
      <c r="U564" t="s">
        <v>1684</v>
      </c>
      <c r="V564" t="s">
        <v>1716</v>
      </c>
    </row>
    <row r="565" spans="1:22" x14ac:dyDescent="0.25">
      <c r="A565" t="s">
        <v>1746</v>
      </c>
      <c r="B565" t="str">
        <f t="shared" si="8"/>
        <v>2009Melbourne Storm</v>
      </c>
      <c r="C565" t="s">
        <v>1796</v>
      </c>
      <c r="D565">
        <v>2009</v>
      </c>
      <c r="E565">
        <v>4</v>
      </c>
      <c r="F565" t="s">
        <v>1797</v>
      </c>
      <c r="G565">
        <v>24</v>
      </c>
      <c r="H565">
        <v>14</v>
      </c>
      <c r="I565">
        <v>1</v>
      </c>
      <c r="J565">
        <v>9</v>
      </c>
      <c r="K565">
        <v>2</v>
      </c>
      <c r="L565">
        <v>33</v>
      </c>
      <c r="M565">
        <v>505</v>
      </c>
      <c r="N565">
        <v>348</v>
      </c>
      <c r="P565" t="s">
        <v>30</v>
      </c>
      <c r="Q565" t="s">
        <v>30</v>
      </c>
      <c r="R565" t="s">
        <v>30</v>
      </c>
      <c r="S565" t="s">
        <v>1797</v>
      </c>
      <c r="T565" t="s">
        <v>1681</v>
      </c>
      <c r="U565" t="s">
        <v>1681</v>
      </c>
      <c r="V565" t="s">
        <v>1718</v>
      </c>
    </row>
    <row r="566" spans="1:22" x14ac:dyDescent="0.25">
      <c r="A566" t="s">
        <v>1746</v>
      </c>
      <c r="B566" t="str">
        <f t="shared" si="8"/>
        <v>2009Manly Warringah</v>
      </c>
      <c r="C566" t="s">
        <v>1796</v>
      </c>
      <c r="D566">
        <v>2009</v>
      </c>
      <c r="E566">
        <v>5</v>
      </c>
      <c r="F566" t="s">
        <v>1765</v>
      </c>
      <c r="G566">
        <v>24</v>
      </c>
      <c r="H566">
        <v>14</v>
      </c>
      <c r="I566">
        <v>0</v>
      </c>
      <c r="J566">
        <v>10</v>
      </c>
      <c r="K566">
        <v>2</v>
      </c>
      <c r="L566">
        <v>32</v>
      </c>
      <c r="M566">
        <v>549</v>
      </c>
      <c r="N566">
        <v>459</v>
      </c>
      <c r="P566" t="s">
        <v>30</v>
      </c>
      <c r="S566" t="s">
        <v>1765</v>
      </c>
      <c r="T566" t="s">
        <v>1675</v>
      </c>
      <c r="U566" t="s">
        <v>1675</v>
      </c>
      <c r="V566" t="s">
        <v>1723</v>
      </c>
    </row>
    <row r="567" spans="1:22" x14ac:dyDescent="0.25">
      <c r="A567" t="s">
        <v>1746</v>
      </c>
      <c r="B567" t="str">
        <f t="shared" si="8"/>
        <v>2009Brisbane Broncos</v>
      </c>
      <c r="C567" t="s">
        <v>1796</v>
      </c>
      <c r="D567">
        <v>2009</v>
      </c>
      <c r="E567">
        <v>6</v>
      </c>
      <c r="F567" t="s">
        <v>1774</v>
      </c>
      <c r="G567">
        <v>24</v>
      </c>
      <c r="H567">
        <v>14</v>
      </c>
      <c r="I567">
        <v>0</v>
      </c>
      <c r="J567">
        <v>10</v>
      </c>
      <c r="K567">
        <v>2</v>
      </c>
      <c r="L567">
        <v>32</v>
      </c>
      <c r="M567">
        <v>511</v>
      </c>
      <c r="N567">
        <v>566</v>
      </c>
      <c r="P567" t="s">
        <v>30</v>
      </c>
      <c r="S567" t="s">
        <v>1774</v>
      </c>
      <c r="T567" t="s">
        <v>1715</v>
      </c>
      <c r="U567" t="s">
        <v>1715</v>
      </c>
      <c r="V567" t="s">
        <v>1716</v>
      </c>
    </row>
    <row r="568" spans="1:22" x14ac:dyDescent="0.25">
      <c r="A568" t="s">
        <v>1746</v>
      </c>
      <c r="B568" t="str">
        <f t="shared" si="8"/>
        <v>2009Newcastle Knights</v>
      </c>
      <c r="C568" t="s">
        <v>1796</v>
      </c>
      <c r="D568">
        <v>2009</v>
      </c>
      <c r="E568">
        <v>7</v>
      </c>
      <c r="F568" t="s">
        <v>1776</v>
      </c>
      <c r="G568">
        <v>24</v>
      </c>
      <c r="H568">
        <v>13</v>
      </c>
      <c r="I568">
        <v>0</v>
      </c>
      <c r="J568">
        <v>11</v>
      </c>
      <c r="K568">
        <v>2</v>
      </c>
      <c r="L568">
        <v>30</v>
      </c>
      <c r="M568">
        <v>508</v>
      </c>
      <c r="N568">
        <v>491</v>
      </c>
      <c r="P568" t="s">
        <v>30</v>
      </c>
      <c r="S568" t="s">
        <v>1776</v>
      </c>
      <c r="T568" t="s">
        <v>1754</v>
      </c>
      <c r="U568" t="s">
        <v>1754</v>
      </c>
      <c r="V568" t="s">
        <v>1723</v>
      </c>
    </row>
    <row r="569" spans="1:22" x14ac:dyDescent="0.25">
      <c r="A569" t="s">
        <v>1746</v>
      </c>
      <c r="B569" t="str">
        <f t="shared" si="8"/>
        <v>2009Parramatta</v>
      </c>
      <c r="C569" t="s">
        <v>1796</v>
      </c>
      <c r="D569">
        <v>2009</v>
      </c>
      <c r="E569">
        <v>8</v>
      </c>
      <c r="F569" t="s">
        <v>1722</v>
      </c>
      <c r="G569">
        <v>24</v>
      </c>
      <c r="H569">
        <v>12</v>
      </c>
      <c r="I569">
        <v>1</v>
      </c>
      <c r="J569">
        <v>11</v>
      </c>
      <c r="K569">
        <v>2</v>
      </c>
      <c r="L569">
        <v>29</v>
      </c>
      <c r="M569">
        <v>476</v>
      </c>
      <c r="N569">
        <v>473</v>
      </c>
      <c r="P569" t="s">
        <v>30</v>
      </c>
      <c r="Q569" t="s">
        <v>30</v>
      </c>
      <c r="S569" t="s">
        <v>1722</v>
      </c>
      <c r="T569" t="s">
        <v>1675</v>
      </c>
      <c r="U569" t="s">
        <v>1675</v>
      </c>
      <c r="V569" t="s">
        <v>1723</v>
      </c>
    </row>
    <row r="570" spans="1:22" x14ac:dyDescent="0.25">
      <c r="A570" t="s">
        <v>1746</v>
      </c>
      <c r="B570" t="str">
        <f t="shared" si="8"/>
        <v>2009Wests Tigers</v>
      </c>
      <c r="C570" t="s">
        <v>1796</v>
      </c>
      <c r="D570">
        <v>2009</v>
      </c>
      <c r="E570">
        <v>9</v>
      </c>
      <c r="F570" t="s">
        <v>1800</v>
      </c>
      <c r="G570">
        <v>24</v>
      </c>
      <c r="H570">
        <v>12</v>
      </c>
      <c r="I570">
        <v>0</v>
      </c>
      <c r="J570">
        <v>12</v>
      </c>
      <c r="K570">
        <v>2</v>
      </c>
      <c r="L570">
        <v>28</v>
      </c>
      <c r="M570">
        <v>558</v>
      </c>
      <c r="N570">
        <v>483</v>
      </c>
      <c r="S570" t="s">
        <v>1800</v>
      </c>
      <c r="T570" t="s">
        <v>1675</v>
      </c>
      <c r="U570" t="s">
        <v>1675</v>
      </c>
      <c r="V570" t="s">
        <v>1723</v>
      </c>
    </row>
    <row r="571" spans="1:22" x14ac:dyDescent="0.25">
      <c r="A571" t="s">
        <v>1746</v>
      </c>
      <c r="B571" t="str">
        <f t="shared" si="8"/>
        <v>2009South Sydney</v>
      </c>
      <c r="C571" t="s">
        <v>1796</v>
      </c>
      <c r="D571">
        <v>2009</v>
      </c>
      <c r="E571">
        <v>10</v>
      </c>
      <c r="F571" t="s">
        <v>1748</v>
      </c>
      <c r="G571">
        <v>24</v>
      </c>
      <c r="H571">
        <v>11</v>
      </c>
      <c r="I571">
        <v>1</v>
      </c>
      <c r="J571">
        <v>12</v>
      </c>
      <c r="K571">
        <v>2</v>
      </c>
      <c r="L571">
        <v>27</v>
      </c>
      <c r="M571">
        <v>566</v>
      </c>
      <c r="N571">
        <v>549</v>
      </c>
      <c r="S571" t="s">
        <v>1748</v>
      </c>
      <c r="T571" t="s">
        <v>1675</v>
      </c>
      <c r="U571" t="s">
        <v>1675</v>
      </c>
      <c r="V571" t="s">
        <v>1723</v>
      </c>
    </row>
    <row r="572" spans="1:22" x14ac:dyDescent="0.25">
      <c r="A572" t="s">
        <v>1746</v>
      </c>
      <c r="B572" t="str">
        <f t="shared" si="8"/>
        <v>2009Penrith</v>
      </c>
      <c r="C572" t="s">
        <v>1796</v>
      </c>
      <c r="D572">
        <v>2009</v>
      </c>
      <c r="E572">
        <v>11</v>
      </c>
      <c r="F572" t="s">
        <v>1766</v>
      </c>
      <c r="G572">
        <v>24</v>
      </c>
      <c r="H572">
        <v>11</v>
      </c>
      <c r="I572">
        <v>1</v>
      </c>
      <c r="J572">
        <v>12</v>
      </c>
      <c r="K572">
        <v>2</v>
      </c>
      <c r="L572">
        <v>27</v>
      </c>
      <c r="M572">
        <v>515</v>
      </c>
      <c r="N572">
        <v>589</v>
      </c>
      <c r="S572" t="s">
        <v>1766</v>
      </c>
      <c r="T572" t="s">
        <v>1675</v>
      </c>
      <c r="U572" t="s">
        <v>1675</v>
      </c>
      <c r="V572" t="s">
        <v>1723</v>
      </c>
    </row>
    <row r="573" spans="1:22" x14ac:dyDescent="0.25">
      <c r="A573" t="s">
        <v>1746</v>
      </c>
      <c r="B573" t="str">
        <f t="shared" si="8"/>
        <v>2009North Queensland</v>
      </c>
      <c r="C573" t="s">
        <v>1796</v>
      </c>
      <c r="D573">
        <v>2009</v>
      </c>
      <c r="E573">
        <v>12</v>
      </c>
      <c r="F573" t="s">
        <v>1791</v>
      </c>
      <c r="G573">
        <v>24</v>
      </c>
      <c r="H573">
        <v>11</v>
      </c>
      <c r="I573">
        <v>0</v>
      </c>
      <c r="J573">
        <v>13</v>
      </c>
      <c r="K573">
        <v>2</v>
      </c>
      <c r="L573">
        <v>26</v>
      </c>
      <c r="M573">
        <v>558</v>
      </c>
      <c r="N573">
        <v>474</v>
      </c>
      <c r="S573" t="s">
        <v>1791</v>
      </c>
      <c r="T573" t="s">
        <v>1792</v>
      </c>
      <c r="U573" t="s">
        <v>1792</v>
      </c>
      <c r="V573" t="s">
        <v>1716</v>
      </c>
    </row>
    <row r="574" spans="1:22" x14ac:dyDescent="0.25">
      <c r="A574" t="s">
        <v>1746</v>
      </c>
      <c r="B574" t="str">
        <f t="shared" si="8"/>
        <v>2009Canberra Raiders</v>
      </c>
      <c r="C574" t="s">
        <v>1796</v>
      </c>
      <c r="D574">
        <v>2009</v>
      </c>
      <c r="E574">
        <v>13</v>
      </c>
      <c r="F574" t="s">
        <v>1771</v>
      </c>
      <c r="G574">
        <v>24</v>
      </c>
      <c r="H574">
        <v>9</v>
      </c>
      <c r="I574">
        <v>0</v>
      </c>
      <c r="J574">
        <v>15</v>
      </c>
      <c r="K574">
        <v>2</v>
      </c>
      <c r="L574">
        <v>22</v>
      </c>
      <c r="M574">
        <v>489</v>
      </c>
      <c r="N574">
        <v>520</v>
      </c>
      <c r="S574" t="s">
        <v>1771</v>
      </c>
      <c r="T574" t="s">
        <v>1772</v>
      </c>
      <c r="U574" t="s">
        <v>1772</v>
      </c>
      <c r="V574" t="s">
        <v>1773</v>
      </c>
    </row>
    <row r="575" spans="1:22" x14ac:dyDescent="0.25">
      <c r="A575" t="s">
        <v>1746</v>
      </c>
      <c r="B575" t="str">
        <f t="shared" si="8"/>
        <v>2009New Zealand Warriors</v>
      </c>
      <c r="C575" t="s">
        <v>1796</v>
      </c>
      <c r="D575">
        <v>2009</v>
      </c>
      <c r="E575">
        <v>14</v>
      </c>
      <c r="F575" t="s">
        <v>1785</v>
      </c>
      <c r="G575">
        <v>24</v>
      </c>
      <c r="H575">
        <v>7</v>
      </c>
      <c r="I575">
        <v>2</v>
      </c>
      <c r="J575">
        <v>15</v>
      </c>
      <c r="K575">
        <v>2</v>
      </c>
      <c r="L575">
        <v>20</v>
      </c>
      <c r="M575">
        <v>377</v>
      </c>
      <c r="N575">
        <v>565</v>
      </c>
      <c r="S575" t="s">
        <v>1785</v>
      </c>
      <c r="T575" t="s">
        <v>1786</v>
      </c>
      <c r="U575" t="s">
        <v>1786</v>
      </c>
      <c r="V575" t="s">
        <v>1787</v>
      </c>
    </row>
    <row r="576" spans="1:22" x14ac:dyDescent="0.25">
      <c r="A576" t="s">
        <v>1746</v>
      </c>
      <c r="B576" t="str">
        <f t="shared" si="8"/>
        <v>2009Cronulla-Sutherland</v>
      </c>
      <c r="C576" t="s">
        <v>1796</v>
      </c>
      <c r="D576">
        <v>2009</v>
      </c>
      <c r="E576">
        <v>15</v>
      </c>
      <c r="F576" t="s">
        <v>1767</v>
      </c>
      <c r="G576">
        <v>24</v>
      </c>
      <c r="H576">
        <v>5</v>
      </c>
      <c r="I576">
        <v>0</v>
      </c>
      <c r="J576">
        <v>19</v>
      </c>
      <c r="K576">
        <v>2</v>
      </c>
      <c r="L576">
        <v>14</v>
      </c>
      <c r="M576">
        <v>359</v>
      </c>
      <c r="N576">
        <v>568</v>
      </c>
      <c r="S576" t="s">
        <v>1767</v>
      </c>
      <c r="T576" t="s">
        <v>1675</v>
      </c>
      <c r="U576" t="s">
        <v>1675</v>
      </c>
      <c r="V576" t="s">
        <v>1723</v>
      </c>
    </row>
    <row r="577" spans="1:22" x14ac:dyDescent="0.25">
      <c r="A577" t="s">
        <v>1746</v>
      </c>
      <c r="B577" t="str">
        <f t="shared" si="8"/>
        <v>2009Sydney Roosters</v>
      </c>
      <c r="C577" t="s">
        <v>1796</v>
      </c>
      <c r="D577">
        <v>2009</v>
      </c>
      <c r="E577">
        <v>16</v>
      </c>
      <c r="F577" t="s">
        <v>1750</v>
      </c>
      <c r="G577">
        <v>24</v>
      </c>
      <c r="H577">
        <v>5</v>
      </c>
      <c r="I577">
        <v>0</v>
      </c>
      <c r="J577">
        <v>19</v>
      </c>
      <c r="K577">
        <v>2</v>
      </c>
      <c r="L577">
        <v>14</v>
      </c>
      <c r="M577">
        <v>382</v>
      </c>
      <c r="N577">
        <v>681</v>
      </c>
      <c r="S577" t="s">
        <v>1750</v>
      </c>
      <c r="T577" t="s">
        <v>1675</v>
      </c>
      <c r="U577" t="s">
        <v>1675</v>
      </c>
      <c r="V577" t="s">
        <v>1723</v>
      </c>
    </row>
    <row r="578" spans="1:22" x14ac:dyDescent="0.25">
      <c r="A578" t="s">
        <v>1745</v>
      </c>
      <c r="B578" t="str">
        <f t="shared" ref="B578:B641" si="9">D578&amp;F578</f>
        <v>2008Geelong</v>
      </c>
      <c r="C578" t="s">
        <v>1728</v>
      </c>
      <c r="D578">
        <v>2008</v>
      </c>
      <c r="E578">
        <v>1</v>
      </c>
      <c r="F578" t="s">
        <v>1685</v>
      </c>
      <c r="G578">
        <v>22</v>
      </c>
      <c r="H578">
        <v>21</v>
      </c>
      <c r="I578">
        <v>0</v>
      </c>
      <c r="J578">
        <v>1</v>
      </c>
      <c r="L578">
        <v>84</v>
      </c>
      <c r="M578">
        <v>2672</v>
      </c>
      <c r="N578">
        <v>1651</v>
      </c>
      <c r="O578" t="s">
        <v>30</v>
      </c>
      <c r="P578" t="s">
        <v>30</v>
      </c>
      <c r="Q578" t="s">
        <v>30</v>
      </c>
      <c r="S578" t="s">
        <v>1685</v>
      </c>
      <c r="T578" t="s">
        <v>1685</v>
      </c>
      <c r="U578" t="s">
        <v>1685</v>
      </c>
      <c r="V578" t="s">
        <v>1718</v>
      </c>
    </row>
    <row r="579" spans="1:22" x14ac:dyDescent="0.25">
      <c r="A579" t="s">
        <v>1745</v>
      </c>
      <c r="B579" t="str">
        <f t="shared" si="9"/>
        <v>2008Hawthorn</v>
      </c>
      <c r="C579" t="s">
        <v>1728</v>
      </c>
      <c r="D579">
        <v>2008</v>
      </c>
      <c r="E579">
        <v>2</v>
      </c>
      <c r="F579" t="s">
        <v>1682</v>
      </c>
      <c r="G579">
        <v>22</v>
      </c>
      <c r="H579">
        <v>17</v>
      </c>
      <c r="I579">
        <v>0</v>
      </c>
      <c r="J579">
        <v>5</v>
      </c>
      <c r="L579">
        <v>68</v>
      </c>
      <c r="M579">
        <v>2434</v>
      </c>
      <c r="N579">
        <v>1846</v>
      </c>
      <c r="P579" t="s">
        <v>30</v>
      </c>
      <c r="Q579" t="s">
        <v>30</v>
      </c>
      <c r="R579" t="s">
        <v>30</v>
      </c>
      <c r="S579" t="s">
        <v>1682</v>
      </c>
      <c r="T579" t="s">
        <v>1724</v>
      </c>
      <c r="U579" t="s">
        <v>1681</v>
      </c>
      <c r="V579" t="s">
        <v>1718</v>
      </c>
    </row>
    <row r="580" spans="1:22" x14ac:dyDescent="0.25">
      <c r="A580" t="s">
        <v>1745</v>
      </c>
      <c r="B580" t="str">
        <f t="shared" si="9"/>
        <v>2008Western Bulldogs</v>
      </c>
      <c r="C580" t="s">
        <v>1728</v>
      </c>
      <c r="D580">
        <v>2008</v>
      </c>
      <c r="E580">
        <v>3</v>
      </c>
      <c r="F580" t="s">
        <v>1673</v>
      </c>
      <c r="G580">
        <v>22</v>
      </c>
      <c r="H580">
        <v>15</v>
      </c>
      <c r="I580">
        <v>1</v>
      </c>
      <c r="J580">
        <v>6</v>
      </c>
      <c r="L580">
        <v>62</v>
      </c>
      <c r="M580">
        <v>2506</v>
      </c>
      <c r="N580">
        <v>2112</v>
      </c>
      <c r="P580" t="s">
        <v>30</v>
      </c>
      <c r="S580" t="s">
        <v>1673</v>
      </c>
      <c r="T580" t="s">
        <v>1681</v>
      </c>
      <c r="U580" t="s">
        <v>1681</v>
      </c>
      <c r="V580" t="s">
        <v>1718</v>
      </c>
    </row>
    <row r="581" spans="1:22" x14ac:dyDescent="0.25">
      <c r="A581" t="s">
        <v>1745</v>
      </c>
      <c r="B581" t="str">
        <f t="shared" si="9"/>
        <v>2008St Kilda</v>
      </c>
      <c r="C581" t="s">
        <v>1728</v>
      </c>
      <c r="D581">
        <v>2008</v>
      </c>
      <c r="E581">
        <v>4</v>
      </c>
      <c r="F581" t="s">
        <v>1677</v>
      </c>
      <c r="G581">
        <v>22</v>
      </c>
      <c r="H581">
        <v>13</v>
      </c>
      <c r="I581">
        <v>0</v>
      </c>
      <c r="J581">
        <v>9</v>
      </c>
      <c r="L581">
        <v>52</v>
      </c>
      <c r="M581">
        <v>2126</v>
      </c>
      <c r="N581">
        <v>1923</v>
      </c>
      <c r="P581" t="s">
        <v>30</v>
      </c>
      <c r="S581" t="s">
        <v>1677</v>
      </c>
      <c r="T581" t="s">
        <v>1681</v>
      </c>
      <c r="U581" t="s">
        <v>1681</v>
      </c>
      <c r="V581" t="s">
        <v>1718</v>
      </c>
    </row>
    <row r="582" spans="1:22" x14ac:dyDescent="0.25">
      <c r="A582" t="s">
        <v>1745</v>
      </c>
      <c r="B582" t="str">
        <f t="shared" si="9"/>
        <v>2008Adelaide</v>
      </c>
      <c r="C582" t="s">
        <v>1728</v>
      </c>
      <c r="D582">
        <v>2008</v>
      </c>
      <c r="E582">
        <v>5</v>
      </c>
      <c r="F582" t="s">
        <v>1691</v>
      </c>
      <c r="G582">
        <v>22</v>
      </c>
      <c r="H582">
        <v>13</v>
      </c>
      <c r="I582">
        <v>0</v>
      </c>
      <c r="J582">
        <v>9</v>
      </c>
      <c r="L582">
        <v>52</v>
      </c>
      <c r="M582">
        <v>2017</v>
      </c>
      <c r="N582">
        <v>1838</v>
      </c>
      <c r="P582" t="s">
        <v>30</v>
      </c>
      <c r="S582" t="s">
        <v>1691</v>
      </c>
      <c r="T582" t="s">
        <v>1691</v>
      </c>
      <c r="U582" t="s">
        <v>1691</v>
      </c>
      <c r="V582" t="s">
        <v>1714</v>
      </c>
    </row>
    <row r="583" spans="1:22" x14ac:dyDescent="0.25">
      <c r="A583" t="s">
        <v>1745</v>
      </c>
      <c r="B583" t="str">
        <f t="shared" si="9"/>
        <v>2008Sydney Swans</v>
      </c>
      <c r="C583" t="s">
        <v>1728</v>
      </c>
      <c r="D583">
        <v>2008</v>
      </c>
      <c r="E583">
        <v>6</v>
      </c>
      <c r="F583" t="s">
        <v>1676</v>
      </c>
      <c r="G583">
        <v>22</v>
      </c>
      <c r="H583">
        <v>12</v>
      </c>
      <c r="I583">
        <v>1</v>
      </c>
      <c r="J583">
        <v>9</v>
      </c>
      <c r="L583">
        <v>50</v>
      </c>
      <c r="M583">
        <v>2095</v>
      </c>
      <c r="N583">
        <v>1863</v>
      </c>
      <c r="P583" t="s">
        <v>30</v>
      </c>
      <c r="S583" t="s">
        <v>1676</v>
      </c>
      <c r="T583" t="s">
        <v>1675</v>
      </c>
      <c r="U583" t="s">
        <v>1675</v>
      </c>
      <c r="V583" t="s">
        <v>1723</v>
      </c>
    </row>
    <row r="584" spans="1:22" x14ac:dyDescent="0.25">
      <c r="A584" t="s">
        <v>1745</v>
      </c>
      <c r="B584" t="str">
        <f t="shared" si="9"/>
        <v>2008North Melbourne</v>
      </c>
      <c r="C584" t="s">
        <v>1728</v>
      </c>
      <c r="D584">
        <v>2008</v>
      </c>
      <c r="E584">
        <v>7</v>
      </c>
      <c r="F584" t="s">
        <v>1680</v>
      </c>
      <c r="G584">
        <v>22</v>
      </c>
      <c r="H584">
        <v>12</v>
      </c>
      <c r="I584">
        <v>1</v>
      </c>
      <c r="J584">
        <v>9</v>
      </c>
      <c r="L584">
        <v>50</v>
      </c>
      <c r="M584">
        <v>2121</v>
      </c>
      <c r="N584">
        <v>2187</v>
      </c>
      <c r="P584" t="s">
        <v>30</v>
      </c>
      <c r="S584" t="s">
        <v>1680</v>
      </c>
      <c r="T584" t="s">
        <v>1680</v>
      </c>
      <c r="U584" t="s">
        <v>1681</v>
      </c>
      <c r="V584" t="s">
        <v>1718</v>
      </c>
    </row>
    <row r="585" spans="1:22" x14ac:dyDescent="0.25">
      <c r="A585" t="s">
        <v>1745</v>
      </c>
      <c r="B585" t="str">
        <f t="shared" si="9"/>
        <v>2008Collingwood</v>
      </c>
      <c r="C585" t="s">
        <v>1728</v>
      </c>
      <c r="D585">
        <v>2008</v>
      </c>
      <c r="E585">
        <v>8</v>
      </c>
      <c r="F585" t="s">
        <v>1688</v>
      </c>
      <c r="G585">
        <v>22</v>
      </c>
      <c r="H585">
        <v>12</v>
      </c>
      <c r="I585">
        <v>0</v>
      </c>
      <c r="J585">
        <v>10</v>
      </c>
      <c r="L585">
        <v>48</v>
      </c>
      <c r="M585">
        <v>2267</v>
      </c>
      <c r="N585">
        <v>2038</v>
      </c>
      <c r="P585" t="s">
        <v>30</v>
      </c>
      <c r="S585" t="s">
        <v>1688</v>
      </c>
      <c r="T585" t="s">
        <v>1681</v>
      </c>
      <c r="U585" t="s">
        <v>1681</v>
      </c>
      <c r="V585" t="s">
        <v>1718</v>
      </c>
    </row>
    <row r="586" spans="1:22" x14ac:dyDescent="0.25">
      <c r="A586" t="s">
        <v>1745</v>
      </c>
      <c r="B586" t="str">
        <f t="shared" si="9"/>
        <v>2008Richmond</v>
      </c>
      <c r="C586" t="s">
        <v>1728</v>
      </c>
      <c r="D586">
        <v>2008</v>
      </c>
      <c r="E586">
        <v>9</v>
      </c>
      <c r="F586" t="s">
        <v>1678</v>
      </c>
      <c r="G586">
        <v>22</v>
      </c>
      <c r="H586">
        <v>11</v>
      </c>
      <c r="I586">
        <v>1</v>
      </c>
      <c r="J586">
        <v>10</v>
      </c>
      <c r="L586">
        <v>46</v>
      </c>
      <c r="M586">
        <v>2228</v>
      </c>
      <c r="N586">
        <v>2288</v>
      </c>
      <c r="S586" t="s">
        <v>1678</v>
      </c>
      <c r="T586" t="s">
        <v>1726</v>
      </c>
      <c r="U586" t="s">
        <v>1681</v>
      </c>
      <c r="V586" t="s">
        <v>1718</v>
      </c>
    </row>
    <row r="587" spans="1:22" x14ac:dyDescent="0.25">
      <c r="A587" t="s">
        <v>1745</v>
      </c>
      <c r="B587" t="str">
        <f t="shared" si="9"/>
        <v>2008Brisbane Lions</v>
      </c>
      <c r="C587" t="s">
        <v>1728</v>
      </c>
      <c r="D587">
        <v>2008</v>
      </c>
      <c r="E587">
        <v>10</v>
      </c>
      <c r="F587" t="s">
        <v>1690</v>
      </c>
      <c r="G587">
        <v>22</v>
      </c>
      <c r="H587">
        <v>10</v>
      </c>
      <c r="I587">
        <v>0</v>
      </c>
      <c r="J587">
        <v>12</v>
      </c>
      <c r="L587">
        <v>40</v>
      </c>
      <c r="M587">
        <v>2156</v>
      </c>
      <c r="N587">
        <v>2200</v>
      </c>
      <c r="S587" t="s">
        <v>1690</v>
      </c>
      <c r="T587" t="s">
        <v>1715</v>
      </c>
      <c r="U587" t="s">
        <v>1715</v>
      </c>
      <c r="V587" t="s">
        <v>1716</v>
      </c>
    </row>
    <row r="588" spans="1:22" x14ac:dyDescent="0.25">
      <c r="A588" t="s">
        <v>1745</v>
      </c>
      <c r="B588" t="str">
        <f t="shared" si="9"/>
        <v>2008Carlton</v>
      </c>
      <c r="C588" t="s">
        <v>1728</v>
      </c>
      <c r="D588">
        <v>2008</v>
      </c>
      <c r="E588">
        <v>11</v>
      </c>
      <c r="F588" t="s">
        <v>1689</v>
      </c>
      <c r="G588">
        <v>22</v>
      </c>
      <c r="H588">
        <v>10</v>
      </c>
      <c r="I588">
        <v>0</v>
      </c>
      <c r="J588">
        <v>12</v>
      </c>
      <c r="L588">
        <v>40</v>
      </c>
      <c r="M588">
        <v>2217</v>
      </c>
      <c r="N588">
        <v>2354</v>
      </c>
      <c r="S588" t="s">
        <v>1689</v>
      </c>
      <c r="T588" t="s">
        <v>1717</v>
      </c>
      <c r="U588" t="s">
        <v>1681</v>
      </c>
      <c r="V588" t="s">
        <v>1718</v>
      </c>
    </row>
    <row r="589" spans="1:22" x14ac:dyDescent="0.25">
      <c r="A589" t="s">
        <v>1745</v>
      </c>
      <c r="B589" t="str">
        <f t="shared" si="9"/>
        <v>2008Essendon</v>
      </c>
      <c r="C589" t="s">
        <v>1728</v>
      </c>
      <c r="D589">
        <v>2008</v>
      </c>
      <c r="E589">
        <v>12</v>
      </c>
      <c r="F589" t="s">
        <v>1687</v>
      </c>
      <c r="G589">
        <v>22</v>
      </c>
      <c r="H589">
        <v>8</v>
      </c>
      <c r="I589">
        <v>0</v>
      </c>
      <c r="J589">
        <v>14</v>
      </c>
      <c r="L589">
        <v>32</v>
      </c>
      <c r="M589">
        <v>2130</v>
      </c>
      <c r="N589">
        <v>2608</v>
      </c>
      <c r="S589" t="s">
        <v>1687</v>
      </c>
      <c r="T589" t="s">
        <v>1681</v>
      </c>
      <c r="U589" t="s">
        <v>1681</v>
      </c>
      <c r="V589" t="s">
        <v>1718</v>
      </c>
    </row>
    <row r="590" spans="1:22" x14ac:dyDescent="0.25">
      <c r="A590" t="s">
        <v>1745</v>
      </c>
      <c r="B590" t="str">
        <f t="shared" si="9"/>
        <v>2008Port Adelaide</v>
      </c>
      <c r="C590" t="s">
        <v>1728</v>
      </c>
      <c r="D590">
        <v>2008</v>
      </c>
      <c r="E590">
        <v>13</v>
      </c>
      <c r="F590" t="s">
        <v>1679</v>
      </c>
      <c r="G590">
        <v>22</v>
      </c>
      <c r="H590">
        <v>7</v>
      </c>
      <c r="I590">
        <v>0</v>
      </c>
      <c r="J590">
        <v>15</v>
      </c>
      <c r="L590">
        <v>28</v>
      </c>
      <c r="M590">
        <v>2118</v>
      </c>
      <c r="N590">
        <v>2208</v>
      </c>
      <c r="S590" t="s">
        <v>1679</v>
      </c>
      <c r="T590" t="s">
        <v>1725</v>
      </c>
      <c r="U590" t="s">
        <v>1691</v>
      </c>
      <c r="V590" t="s">
        <v>1714</v>
      </c>
    </row>
    <row r="591" spans="1:22" x14ac:dyDescent="0.25">
      <c r="A591" t="s">
        <v>1745</v>
      </c>
      <c r="B591" t="str">
        <f t="shared" si="9"/>
        <v>2008Fremantle</v>
      </c>
      <c r="C591" t="s">
        <v>1728</v>
      </c>
      <c r="D591">
        <v>2008</v>
      </c>
      <c r="E591">
        <v>14</v>
      </c>
      <c r="F591" t="s">
        <v>1686</v>
      </c>
      <c r="G591">
        <v>22</v>
      </c>
      <c r="H591">
        <v>6</v>
      </c>
      <c r="I591">
        <v>0</v>
      </c>
      <c r="J591">
        <v>16</v>
      </c>
      <c r="L591">
        <v>24</v>
      </c>
      <c r="M591">
        <v>1988</v>
      </c>
      <c r="N591">
        <v>2121</v>
      </c>
      <c r="S591" t="s">
        <v>1686</v>
      </c>
      <c r="T591" t="s">
        <v>1719</v>
      </c>
      <c r="U591" t="s">
        <v>1720</v>
      </c>
      <c r="V591" t="s">
        <v>1721</v>
      </c>
    </row>
    <row r="592" spans="1:22" x14ac:dyDescent="0.25">
      <c r="A592" t="s">
        <v>1745</v>
      </c>
      <c r="B592" t="str">
        <f t="shared" si="9"/>
        <v>2008West Coast</v>
      </c>
      <c r="C592" t="s">
        <v>1728</v>
      </c>
      <c r="D592">
        <v>2008</v>
      </c>
      <c r="E592">
        <v>15</v>
      </c>
      <c r="F592" t="s">
        <v>1674</v>
      </c>
      <c r="G592">
        <v>22</v>
      </c>
      <c r="H592">
        <v>4</v>
      </c>
      <c r="I592">
        <v>0</v>
      </c>
      <c r="J592">
        <v>18</v>
      </c>
      <c r="L592">
        <v>16</v>
      </c>
      <c r="M592">
        <v>1670</v>
      </c>
      <c r="N592">
        <v>2535</v>
      </c>
      <c r="S592" t="s">
        <v>1674</v>
      </c>
      <c r="T592" t="s">
        <v>1720</v>
      </c>
      <c r="U592" t="s">
        <v>1720</v>
      </c>
      <c r="V592" t="s">
        <v>1721</v>
      </c>
    </row>
    <row r="593" spans="1:22" x14ac:dyDescent="0.25">
      <c r="A593" t="s">
        <v>1745</v>
      </c>
      <c r="B593" t="str">
        <f t="shared" si="9"/>
        <v>2008Melbourne</v>
      </c>
      <c r="C593" t="s">
        <v>1728</v>
      </c>
      <c r="D593">
        <v>2008</v>
      </c>
      <c r="E593">
        <v>16</v>
      </c>
      <c r="F593" t="s">
        <v>1681</v>
      </c>
      <c r="G593">
        <v>22</v>
      </c>
      <c r="H593">
        <v>3</v>
      </c>
      <c r="I593">
        <v>0</v>
      </c>
      <c r="J593">
        <v>19</v>
      </c>
      <c r="L593">
        <v>12</v>
      </c>
      <c r="M593">
        <v>1629</v>
      </c>
      <c r="N593">
        <v>2602</v>
      </c>
      <c r="S593" t="s">
        <v>1681</v>
      </c>
      <c r="T593" t="s">
        <v>1681</v>
      </c>
      <c r="U593" t="s">
        <v>1681</v>
      </c>
      <c r="V593" t="s">
        <v>1718</v>
      </c>
    </row>
    <row r="594" spans="1:22" x14ac:dyDescent="0.25">
      <c r="A594" t="s">
        <v>1746</v>
      </c>
      <c r="B594" t="str">
        <f t="shared" si="9"/>
        <v>2008Melbourne Storm</v>
      </c>
      <c r="C594" t="s">
        <v>1796</v>
      </c>
      <c r="D594">
        <v>2008</v>
      </c>
      <c r="E594">
        <v>1</v>
      </c>
      <c r="F594" t="s">
        <v>1797</v>
      </c>
      <c r="G594">
        <v>24</v>
      </c>
      <c r="H594">
        <v>17</v>
      </c>
      <c r="I594">
        <v>0</v>
      </c>
      <c r="J594">
        <v>7</v>
      </c>
      <c r="K594">
        <v>2</v>
      </c>
      <c r="L594">
        <v>38</v>
      </c>
      <c r="M594">
        <v>584</v>
      </c>
      <c r="N594">
        <v>282</v>
      </c>
      <c r="O594" t="s">
        <v>30</v>
      </c>
      <c r="P594" t="s">
        <v>30</v>
      </c>
      <c r="Q594" t="s">
        <v>30</v>
      </c>
      <c r="S594" t="s">
        <v>1797</v>
      </c>
      <c r="T594" t="s">
        <v>1681</v>
      </c>
      <c r="U594" t="s">
        <v>1681</v>
      </c>
      <c r="V594" t="s">
        <v>1718</v>
      </c>
    </row>
    <row r="595" spans="1:22" x14ac:dyDescent="0.25">
      <c r="A595" t="s">
        <v>1746</v>
      </c>
      <c r="B595" t="str">
        <f t="shared" si="9"/>
        <v>2008Manly Warringah</v>
      </c>
      <c r="C595" t="s">
        <v>1796</v>
      </c>
      <c r="D595">
        <v>2008</v>
      </c>
      <c r="E595">
        <v>2</v>
      </c>
      <c r="F595" t="s">
        <v>1765</v>
      </c>
      <c r="G595">
        <v>24</v>
      </c>
      <c r="H595">
        <v>17</v>
      </c>
      <c r="I595">
        <v>0</v>
      </c>
      <c r="J595">
        <v>7</v>
      </c>
      <c r="K595">
        <v>2</v>
      </c>
      <c r="L595">
        <v>38</v>
      </c>
      <c r="M595">
        <v>645</v>
      </c>
      <c r="N595">
        <v>355</v>
      </c>
      <c r="P595" t="s">
        <v>30</v>
      </c>
      <c r="Q595" t="s">
        <v>30</v>
      </c>
      <c r="R595" t="s">
        <v>30</v>
      </c>
      <c r="S595" t="s">
        <v>1765</v>
      </c>
      <c r="T595" t="s">
        <v>1675</v>
      </c>
      <c r="U595" t="s">
        <v>1675</v>
      </c>
      <c r="V595" t="s">
        <v>1723</v>
      </c>
    </row>
    <row r="596" spans="1:22" x14ac:dyDescent="0.25">
      <c r="A596" t="s">
        <v>1746</v>
      </c>
      <c r="B596" t="str">
        <f t="shared" si="9"/>
        <v>2008Cronulla-Sutherland</v>
      </c>
      <c r="C596" t="s">
        <v>1796</v>
      </c>
      <c r="D596">
        <v>2008</v>
      </c>
      <c r="E596">
        <v>3</v>
      </c>
      <c r="F596" t="s">
        <v>1767</v>
      </c>
      <c r="G596">
        <v>24</v>
      </c>
      <c r="H596">
        <v>17</v>
      </c>
      <c r="I596">
        <v>0</v>
      </c>
      <c r="J596">
        <v>7</v>
      </c>
      <c r="K596">
        <v>2</v>
      </c>
      <c r="L596">
        <v>38</v>
      </c>
      <c r="M596">
        <v>451</v>
      </c>
      <c r="N596">
        <v>384</v>
      </c>
      <c r="P596" t="s">
        <v>30</v>
      </c>
      <c r="S596" t="s">
        <v>1767</v>
      </c>
      <c r="T596" t="s">
        <v>1675</v>
      </c>
      <c r="U596" t="s">
        <v>1675</v>
      </c>
      <c r="V596" t="s">
        <v>1723</v>
      </c>
    </row>
    <row r="597" spans="1:22" x14ac:dyDescent="0.25">
      <c r="A597" t="s">
        <v>1746</v>
      </c>
      <c r="B597" t="str">
        <f t="shared" si="9"/>
        <v>2008Sydney Roosters</v>
      </c>
      <c r="C597" t="s">
        <v>1796</v>
      </c>
      <c r="D597">
        <v>2008</v>
      </c>
      <c r="E597">
        <v>4</v>
      </c>
      <c r="F597" t="s">
        <v>1750</v>
      </c>
      <c r="G597">
        <v>24</v>
      </c>
      <c r="H597">
        <v>15</v>
      </c>
      <c r="I597">
        <v>0</v>
      </c>
      <c r="J597">
        <v>9</v>
      </c>
      <c r="K597">
        <v>2</v>
      </c>
      <c r="L597">
        <v>34</v>
      </c>
      <c r="M597">
        <v>511</v>
      </c>
      <c r="N597">
        <v>446</v>
      </c>
      <c r="P597" t="s">
        <v>30</v>
      </c>
      <c r="S597" t="s">
        <v>1750</v>
      </c>
      <c r="T597" t="s">
        <v>1675</v>
      </c>
      <c r="U597" t="s">
        <v>1675</v>
      </c>
      <c r="V597" t="s">
        <v>1723</v>
      </c>
    </row>
    <row r="598" spans="1:22" x14ac:dyDescent="0.25">
      <c r="A598" t="s">
        <v>1746</v>
      </c>
      <c r="B598" t="str">
        <f t="shared" si="9"/>
        <v>2008Brisbane Broncos</v>
      </c>
      <c r="C598" t="s">
        <v>1796</v>
      </c>
      <c r="D598">
        <v>2008</v>
      </c>
      <c r="E598">
        <v>5</v>
      </c>
      <c r="F598" t="s">
        <v>1774</v>
      </c>
      <c r="G598">
        <v>24</v>
      </c>
      <c r="H598">
        <v>14</v>
      </c>
      <c r="I598">
        <v>1</v>
      </c>
      <c r="J598">
        <v>9</v>
      </c>
      <c r="K598">
        <v>2</v>
      </c>
      <c r="L598">
        <v>33</v>
      </c>
      <c r="M598">
        <v>560</v>
      </c>
      <c r="N598">
        <v>452</v>
      </c>
      <c r="P598" t="s">
        <v>30</v>
      </c>
      <c r="S598" t="s">
        <v>1774</v>
      </c>
      <c r="T598" t="s">
        <v>1715</v>
      </c>
      <c r="U598" t="s">
        <v>1715</v>
      </c>
      <c r="V598" t="s">
        <v>1716</v>
      </c>
    </row>
    <row r="599" spans="1:22" x14ac:dyDescent="0.25">
      <c r="A599" t="s">
        <v>1746</v>
      </c>
      <c r="B599" t="str">
        <f t="shared" si="9"/>
        <v>2008Canberra Raiders</v>
      </c>
      <c r="C599" t="s">
        <v>1796</v>
      </c>
      <c r="D599">
        <v>2008</v>
      </c>
      <c r="E599">
        <v>6</v>
      </c>
      <c r="F599" t="s">
        <v>1771</v>
      </c>
      <c r="G599">
        <v>24</v>
      </c>
      <c r="H599">
        <v>13</v>
      </c>
      <c r="I599">
        <v>0</v>
      </c>
      <c r="J599">
        <v>11</v>
      </c>
      <c r="K599">
        <v>2</v>
      </c>
      <c r="L599">
        <v>30</v>
      </c>
      <c r="M599">
        <v>640</v>
      </c>
      <c r="N599">
        <v>527</v>
      </c>
      <c r="P599" t="s">
        <v>30</v>
      </c>
      <c r="S599" t="s">
        <v>1771</v>
      </c>
      <c r="T599" t="s">
        <v>1772</v>
      </c>
      <c r="U599" t="s">
        <v>1772</v>
      </c>
      <c r="V599" t="s">
        <v>1773</v>
      </c>
    </row>
    <row r="600" spans="1:22" x14ac:dyDescent="0.25">
      <c r="A600" t="s">
        <v>1746</v>
      </c>
      <c r="B600" t="str">
        <f t="shared" si="9"/>
        <v>2008St George Illawarra</v>
      </c>
      <c r="C600" t="s">
        <v>1796</v>
      </c>
      <c r="D600">
        <v>2008</v>
      </c>
      <c r="E600">
        <v>7</v>
      </c>
      <c r="F600" t="s">
        <v>1798</v>
      </c>
      <c r="G600">
        <v>24</v>
      </c>
      <c r="H600">
        <v>13</v>
      </c>
      <c r="I600">
        <v>0</v>
      </c>
      <c r="J600">
        <v>11</v>
      </c>
      <c r="K600">
        <v>2</v>
      </c>
      <c r="L600">
        <v>30</v>
      </c>
      <c r="M600">
        <v>489</v>
      </c>
      <c r="N600">
        <v>378</v>
      </c>
      <c r="P600" t="s">
        <v>30</v>
      </c>
      <c r="S600" t="s">
        <v>1798</v>
      </c>
      <c r="T600" t="s">
        <v>1770</v>
      </c>
      <c r="U600" t="s">
        <v>1770</v>
      </c>
      <c r="V600" t="s">
        <v>1723</v>
      </c>
    </row>
    <row r="601" spans="1:22" x14ac:dyDescent="0.25">
      <c r="A601" t="s">
        <v>1746</v>
      </c>
      <c r="B601" t="str">
        <f t="shared" si="9"/>
        <v>2008New Zealand Warriors</v>
      </c>
      <c r="C601" t="s">
        <v>1796</v>
      </c>
      <c r="D601">
        <v>2008</v>
      </c>
      <c r="E601">
        <v>8</v>
      </c>
      <c r="F601" t="s">
        <v>1785</v>
      </c>
      <c r="G601">
        <v>24</v>
      </c>
      <c r="H601">
        <v>13</v>
      </c>
      <c r="I601">
        <v>0</v>
      </c>
      <c r="J601">
        <v>11</v>
      </c>
      <c r="K601">
        <v>2</v>
      </c>
      <c r="L601">
        <v>30</v>
      </c>
      <c r="M601">
        <v>502</v>
      </c>
      <c r="N601">
        <v>567</v>
      </c>
      <c r="P601" t="s">
        <v>30</v>
      </c>
      <c r="S601" t="s">
        <v>1785</v>
      </c>
      <c r="T601" t="s">
        <v>1786</v>
      </c>
      <c r="U601" t="s">
        <v>1786</v>
      </c>
      <c r="V601" t="s">
        <v>1787</v>
      </c>
    </row>
    <row r="602" spans="1:22" x14ac:dyDescent="0.25">
      <c r="A602" t="s">
        <v>1746</v>
      </c>
      <c r="B602" t="str">
        <f t="shared" si="9"/>
        <v>2008Newcastle Knights</v>
      </c>
      <c r="C602" t="s">
        <v>1796</v>
      </c>
      <c r="D602">
        <v>2008</v>
      </c>
      <c r="E602">
        <v>9</v>
      </c>
      <c r="F602" t="s">
        <v>1776</v>
      </c>
      <c r="G602">
        <v>24</v>
      </c>
      <c r="H602">
        <v>12</v>
      </c>
      <c r="I602">
        <v>0</v>
      </c>
      <c r="J602">
        <v>12</v>
      </c>
      <c r="K602">
        <v>2</v>
      </c>
      <c r="L602">
        <v>28</v>
      </c>
      <c r="M602">
        <v>516</v>
      </c>
      <c r="N602">
        <v>486</v>
      </c>
      <c r="S602" t="s">
        <v>1776</v>
      </c>
      <c r="T602" t="s">
        <v>1754</v>
      </c>
      <c r="U602" t="s">
        <v>1754</v>
      </c>
      <c r="V602" t="s">
        <v>1723</v>
      </c>
    </row>
    <row r="603" spans="1:22" x14ac:dyDescent="0.25">
      <c r="A603" t="s">
        <v>1746</v>
      </c>
      <c r="B603" t="str">
        <f t="shared" si="9"/>
        <v>2008Wests Tigers</v>
      </c>
      <c r="C603" t="s">
        <v>1796</v>
      </c>
      <c r="D603">
        <v>2008</v>
      </c>
      <c r="E603">
        <v>10</v>
      </c>
      <c r="F603" t="s">
        <v>1800</v>
      </c>
      <c r="G603">
        <v>24</v>
      </c>
      <c r="H603">
        <v>11</v>
      </c>
      <c r="I603">
        <v>0</v>
      </c>
      <c r="J603">
        <v>13</v>
      </c>
      <c r="K603">
        <v>2</v>
      </c>
      <c r="L603">
        <v>26</v>
      </c>
      <c r="M603">
        <v>528</v>
      </c>
      <c r="N603">
        <v>560</v>
      </c>
      <c r="S603" t="s">
        <v>1800</v>
      </c>
      <c r="T603" t="s">
        <v>1675</v>
      </c>
      <c r="U603" t="s">
        <v>1675</v>
      </c>
      <c r="V603" t="s">
        <v>1723</v>
      </c>
    </row>
    <row r="604" spans="1:22" x14ac:dyDescent="0.25">
      <c r="A604" t="s">
        <v>1746</v>
      </c>
      <c r="B604" t="str">
        <f t="shared" si="9"/>
        <v>2008Parramatta</v>
      </c>
      <c r="C604" t="s">
        <v>1796</v>
      </c>
      <c r="D604">
        <v>2008</v>
      </c>
      <c r="E604">
        <v>11</v>
      </c>
      <c r="F604" t="s">
        <v>1722</v>
      </c>
      <c r="G604">
        <v>24</v>
      </c>
      <c r="H604">
        <v>11</v>
      </c>
      <c r="I604">
        <v>0</v>
      </c>
      <c r="J604">
        <v>13</v>
      </c>
      <c r="K604">
        <v>2</v>
      </c>
      <c r="L604">
        <v>26</v>
      </c>
      <c r="M604">
        <v>501</v>
      </c>
      <c r="N604">
        <v>547</v>
      </c>
      <c r="S604" t="s">
        <v>1722</v>
      </c>
      <c r="T604" t="s">
        <v>1675</v>
      </c>
      <c r="U604" t="s">
        <v>1675</v>
      </c>
      <c r="V604" t="s">
        <v>1723</v>
      </c>
    </row>
    <row r="605" spans="1:22" x14ac:dyDescent="0.25">
      <c r="A605" t="s">
        <v>1746</v>
      </c>
      <c r="B605" t="str">
        <f t="shared" si="9"/>
        <v>2008Penrith</v>
      </c>
      <c r="C605" t="s">
        <v>1796</v>
      </c>
      <c r="D605">
        <v>2008</v>
      </c>
      <c r="E605">
        <v>12</v>
      </c>
      <c r="F605" t="s">
        <v>1766</v>
      </c>
      <c r="G605">
        <v>24</v>
      </c>
      <c r="H605">
        <v>10</v>
      </c>
      <c r="I605">
        <v>1</v>
      </c>
      <c r="J605">
        <v>13</v>
      </c>
      <c r="K605">
        <v>2</v>
      </c>
      <c r="L605">
        <v>25</v>
      </c>
      <c r="M605">
        <v>504</v>
      </c>
      <c r="N605">
        <v>611</v>
      </c>
      <c r="S605" t="s">
        <v>1766</v>
      </c>
      <c r="T605" t="s">
        <v>1675</v>
      </c>
      <c r="U605" t="s">
        <v>1675</v>
      </c>
      <c r="V605" t="s">
        <v>1723</v>
      </c>
    </row>
    <row r="606" spans="1:22" x14ac:dyDescent="0.25">
      <c r="A606" t="s">
        <v>1746</v>
      </c>
      <c r="B606" t="str">
        <f t="shared" si="9"/>
        <v>2008Gold Coast Titans</v>
      </c>
      <c r="C606" t="s">
        <v>1796</v>
      </c>
      <c r="D606">
        <v>2008</v>
      </c>
      <c r="E606">
        <v>13</v>
      </c>
      <c r="F606" t="s">
        <v>1803</v>
      </c>
      <c r="G606">
        <v>24</v>
      </c>
      <c r="H606">
        <v>10</v>
      </c>
      <c r="I606">
        <v>0</v>
      </c>
      <c r="J606">
        <v>14</v>
      </c>
      <c r="K606">
        <v>2</v>
      </c>
      <c r="L606">
        <v>24</v>
      </c>
      <c r="M606">
        <v>476</v>
      </c>
      <c r="N606">
        <v>586</v>
      </c>
      <c r="S606" t="s">
        <v>1803</v>
      </c>
      <c r="T606" t="s">
        <v>1684</v>
      </c>
      <c r="U606" t="s">
        <v>1684</v>
      </c>
      <c r="V606" t="s">
        <v>1716</v>
      </c>
    </row>
    <row r="607" spans="1:22" x14ac:dyDescent="0.25">
      <c r="A607" t="s">
        <v>1746</v>
      </c>
      <c r="B607" t="str">
        <f t="shared" si="9"/>
        <v>2008South Sydney</v>
      </c>
      <c r="C607" t="s">
        <v>1796</v>
      </c>
      <c r="D607">
        <v>2008</v>
      </c>
      <c r="E607">
        <v>14</v>
      </c>
      <c r="F607" t="s">
        <v>1748</v>
      </c>
      <c r="G607">
        <v>24</v>
      </c>
      <c r="H607">
        <v>8</v>
      </c>
      <c r="I607">
        <v>0</v>
      </c>
      <c r="J607">
        <v>16</v>
      </c>
      <c r="K607">
        <v>2</v>
      </c>
      <c r="L607">
        <v>20</v>
      </c>
      <c r="M607">
        <v>453</v>
      </c>
      <c r="N607">
        <v>666</v>
      </c>
      <c r="S607" t="s">
        <v>1748</v>
      </c>
      <c r="T607" t="s">
        <v>1675</v>
      </c>
      <c r="U607" t="s">
        <v>1675</v>
      </c>
      <c r="V607" t="s">
        <v>1723</v>
      </c>
    </row>
    <row r="608" spans="1:22" x14ac:dyDescent="0.25">
      <c r="A608" t="s">
        <v>1746</v>
      </c>
      <c r="B608" t="str">
        <f t="shared" si="9"/>
        <v>2008North Queensland</v>
      </c>
      <c r="C608" t="s">
        <v>1796</v>
      </c>
      <c r="D608">
        <v>2008</v>
      </c>
      <c r="E608">
        <v>15</v>
      </c>
      <c r="F608" t="s">
        <v>1791</v>
      </c>
      <c r="G608">
        <v>24</v>
      </c>
      <c r="H608">
        <v>5</v>
      </c>
      <c r="I608">
        <v>0</v>
      </c>
      <c r="J608">
        <v>19</v>
      </c>
      <c r="K608">
        <v>2</v>
      </c>
      <c r="L608">
        <v>14</v>
      </c>
      <c r="M608">
        <v>474</v>
      </c>
      <c r="N608">
        <v>638</v>
      </c>
      <c r="S608" t="s">
        <v>1791</v>
      </c>
      <c r="T608" t="s">
        <v>1792</v>
      </c>
      <c r="U608" t="s">
        <v>1792</v>
      </c>
      <c r="V608" t="s">
        <v>1716</v>
      </c>
    </row>
    <row r="609" spans="1:22" x14ac:dyDescent="0.25">
      <c r="A609" t="s">
        <v>1746</v>
      </c>
      <c r="B609" t="str">
        <f t="shared" si="9"/>
        <v>2008Bulldogs</v>
      </c>
      <c r="C609" t="s">
        <v>1796</v>
      </c>
      <c r="D609">
        <v>2008</v>
      </c>
      <c r="E609">
        <v>16</v>
      </c>
      <c r="F609" t="s">
        <v>1801</v>
      </c>
      <c r="G609">
        <v>24</v>
      </c>
      <c r="H609">
        <v>5</v>
      </c>
      <c r="I609">
        <v>0</v>
      </c>
      <c r="J609">
        <v>19</v>
      </c>
      <c r="K609">
        <v>2</v>
      </c>
      <c r="L609">
        <v>14</v>
      </c>
      <c r="M609">
        <v>433</v>
      </c>
      <c r="N609">
        <v>782</v>
      </c>
      <c r="S609" t="s">
        <v>1764</v>
      </c>
      <c r="T609" t="s">
        <v>1675</v>
      </c>
      <c r="U609" t="s">
        <v>1675</v>
      </c>
      <c r="V609" t="s">
        <v>1723</v>
      </c>
    </row>
    <row r="610" spans="1:22" x14ac:dyDescent="0.25">
      <c r="A610" t="s">
        <v>1745</v>
      </c>
      <c r="B610" t="str">
        <f t="shared" si="9"/>
        <v>2007Geelong</v>
      </c>
      <c r="C610" t="s">
        <v>1728</v>
      </c>
      <c r="D610">
        <v>2007</v>
      </c>
      <c r="E610">
        <v>1</v>
      </c>
      <c r="F610" t="s">
        <v>1685</v>
      </c>
      <c r="G610">
        <v>22</v>
      </c>
      <c r="H610">
        <v>18</v>
      </c>
      <c r="I610">
        <v>0</v>
      </c>
      <c r="J610">
        <v>4</v>
      </c>
      <c r="L610">
        <v>72</v>
      </c>
      <c r="M610">
        <v>2542</v>
      </c>
      <c r="N610">
        <v>1664</v>
      </c>
      <c r="O610" t="s">
        <v>30</v>
      </c>
      <c r="P610" t="s">
        <v>30</v>
      </c>
      <c r="Q610" t="s">
        <v>30</v>
      </c>
      <c r="R610" t="s">
        <v>30</v>
      </c>
      <c r="S610" t="s">
        <v>1685</v>
      </c>
      <c r="T610" t="s">
        <v>1685</v>
      </c>
      <c r="U610" t="s">
        <v>1685</v>
      </c>
      <c r="V610" t="s">
        <v>1718</v>
      </c>
    </row>
    <row r="611" spans="1:22" x14ac:dyDescent="0.25">
      <c r="A611" t="s">
        <v>1745</v>
      </c>
      <c r="B611" t="str">
        <f t="shared" si="9"/>
        <v>2007Port Adelaide</v>
      </c>
      <c r="C611" t="s">
        <v>1728</v>
      </c>
      <c r="D611">
        <v>2007</v>
      </c>
      <c r="E611">
        <v>2</v>
      </c>
      <c r="F611" t="s">
        <v>1679</v>
      </c>
      <c r="G611">
        <v>22</v>
      </c>
      <c r="H611">
        <v>15</v>
      </c>
      <c r="I611">
        <v>0</v>
      </c>
      <c r="J611">
        <v>7</v>
      </c>
      <c r="L611">
        <v>60</v>
      </c>
      <c r="M611">
        <v>2314</v>
      </c>
      <c r="N611">
        <v>2038</v>
      </c>
      <c r="P611" t="s">
        <v>30</v>
      </c>
      <c r="Q611" t="s">
        <v>30</v>
      </c>
      <c r="S611" t="s">
        <v>1679</v>
      </c>
      <c r="T611" t="s">
        <v>1725</v>
      </c>
      <c r="U611" t="s">
        <v>1691</v>
      </c>
      <c r="V611" t="s">
        <v>1714</v>
      </c>
    </row>
    <row r="612" spans="1:22" x14ac:dyDescent="0.25">
      <c r="A612" t="s">
        <v>1745</v>
      </c>
      <c r="B612" t="str">
        <f t="shared" si="9"/>
        <v>2007West Coast</v>
      </c>
      <c r="C612" t="s">
        <v>1728</v>
      </c>
      <c r="D612">
        <v>2007</v>
      </c>
      <c r="E612">
        <v>3</v>
      </c>
      <c r="F612" t="s">
        <v>1674</v>
      </c>
      <c r="G612">
        <v>22</v>
      </c>
      <c r="H612">
        <v>15</v>
      </c>
      <c r="I612">
        <v>0</v>
      </c>
      <c r="J612">
        <v>7</v>
      </c>
      <c r="L612">
        <v>60</v>
      </c>
      <c r="M612">
        <v>2162</v>
      </c>
      <c r="N612">
        <v>1935</v>
      </c>
      <c r="P612" t="s">
        <v>30</v>
      </c>
      <c r="S612" t="s">
        <v>1674</v>
      </c>
      <c r="T612" t="s">
        <v>1720</v>
      </c>
      <c r="U612" t="s">
        <v>1720</v>
      </c>
      <c r="V612" t="s">
        <v>1721</v>
      </c>
    </row>
    <row r="613" spans="1:22" x14ac:dyDescent="0.25">
      <c r="A613" t="s">
        <v>1745</v>
      </c>
      <c r="B613" t="str">
        <f t="shared" si="9"/>
        <v>2007Kangaroos</v>
      </c>
      <c r="C613" t="s">
        <v>1728</v>
      </c>
      <c r="D613">
        <v>2007</v>
      </c>
      <c r="E613">
        <v>4</v>
      </c>
      <c r="F613" t="s">
        <v>1693</v>
      </c>
      <c r="G613">
        <v>22</v>
      </c>
      <c r="H613">
        <v>14</v>
      </c>
      <c r="I613">
        <v>0</v>
      </c>
      <c r="J613">
        <v>8</v>
      </c>
      <c r="L613">
        <v>56</v>
      </c>
      <c r="M613">
        <v>2183</v>
      </c>
      <c r="N613">
        <v>1998</v>
      </c>
      <c r="P613" t="s">
        <v>30</v>
      </c>
      <c r="S613" t="s">
        <v>1680</v>
      </c>
      <c r="T613" t="s">
        <v>1681</v>
      </c>
      <c r="U613" t="s">
        <v>1681</v>
      </c>
      <c r="V613" t="s">
        <v>1718</v>
      </c>
    </row>
    <row r="614" spans="1:22" x14ac:dyDescent="0.25">
      <c r="A614" t="s">
        <v>1745</v>
      </c>
      <c r="B614" t="str">
        <f t="shared" si="9"/>
        <v>2007Hawthorn</v>
      </c>
      <c r="C614" t="s">
        <v>1728</v>
      </c>
      <c r="D614">
        <v>2007</v>
      </c>
      <c r="E614">
        <v>5</v>
      </c>
      <c r="F614" t="s">
        <v>1682</v>
      </c>
      <c r="G614">
        <v>22</v>
      </c>
      <c r="H614">
        <v>13</v>
      </c>
      <c r="I614">
        <v>0</v>
      </c>
      <c r="J614">
        <v>9</v>
      </c>
      <c r="L614">
        <v>52</v>
      </c>
      <c r="M614">
        <v>2097</v>
      </c>
      <c r="N614">
        <v>1855</v>
      </c>
      <c r="P614" t="s">
        <v>30</v>
      </c>
      <c r="S614" t="s">
        <v>1682</v>
      </c>
      <c r="T614" t="s">
        <v>1724</v>
      </c>
      <c r="U614" t="s">
        <v>1681</v>
      </c>
      <c r="V614" t="s">
        <v>1718</v>
      </c>
    </row>
    <row r="615" spans="1:22" x14ac:dyDescent="0.25">
      <c r="A615" t="s">
        <v>1745</v>
      </c>
      <c r="B615" t="str">
        <f t="shared" si="9"/>
        <v>2007Collingwood</v>
      </c>
      <c r="C615" t="s">
        <v>1728</v>
      </c>
      <c r="D615">
        <v>2007</v>
      </c>
      <c r="E615">
        <v>6</v>
      </c>
      <c r="F615" t="s">
        <v>1688</v>
      </c>
      <c r="G615">
        <v>22</v>
      </c>
      <c r="H615">
        <v>13</v>
      </c>
      <c r="I615">
        <v>0</v>
      </c>
      <c r="J615">
        <v>9</v>
      </c>
      <c r="L615">
        <v>52</v>
      </c>
      <c r="M615">
        <v>2011</v>
      </c>
      <c r="N615">
        <v>1992</v>
      </c>
      <c r="P615" t="s">
        <v>30</v>
      </c>
      <c r="S615" t="s">
        <v>1688</v>
      </c>
      <c r="T615" t="s">
        <v>1681</v>
      </c>
      <c r="U615" t="s">
        <v>1681</v>
      </c>
      <c r="V615" t="s">
        <v>1718</v>
      </c>
    </row>
    <row r="616" spans="1:22" x14ac:dyDescent="0.25">
      <c r="A616" t="s">
        <v>1745</v>
      </c>
      <c r="B616" t="str">
        <f t="shared" si="9"/>
        <v>2007Sydney Swans</v>
      </c>
      <c r="C616" t="s">
        <v>1728</v>
      </c>
      <c r="D616">
        <v>2007</v>
      </c>
      <c r="E616">
        <v>7</v>
      </c>
      <c r="F616" t="s">
        <v>1676</v>
      </c>
      <c r="G616">
        <v>22</v>
      </c>
      <c r="H616">
        <v>12</v>
      </c>
      <c r="I616">
        <v>1</v>
      </c>
      <c r="J616">
        <v>9</v>
      </c>
      <c r="L616">
        <v>50</v>
      </c>
      <c r="M616">
        <v>2031</v>
      </c>
      <c r="N616">
        <v>1698</v>
      </c>
      <c r="P616" t="s">
        <v>30</v>
      </c>
      <c r="S616" t="s">
        <v>1676</v>
      </c>
      <c r="T616" t="s">
        <v>1675</v>
      </c>
      <c r="U616" t="s">
        <v>1675</v>
      </c>
      <c r="V616" t="s">
        <v>1723</v>
      </c>
    </row>
    <row r="617" spans="1:22" x14ac:dyDescent="0.25">
      <c r="A617" t="s">
        <v>1745</v>
      </c>
      <c r="B617" t="str">
        <f t="shared" si="9"/>
        <v>2007Adelaide</v>
      </c>
      <c r="C617" t="s">
        <v>1728</v>
      </c>
      <c r="D617">
        <v>2007</v>
      </c>
      <c r="E617">
        <v>8</v>
      </c>
      <c r="F617" t="s">
        <v>1691</v>
      </c>
      <c r="G617">
        <v>22</v>
      </c>
      <c r="H617">
        <v>12</v>
      </c>
      <c r="I617">
        <v>0</v>
      </c>
      <c r="J617">
        <v>10</v>
      </c>
      <c r="L617">
        <v>48</v>
      </c>
      <c r="M617">
        <v>1881</v>
      </c>
      <c r="N617">
        <v>1712</v>
      </c>
      <c r="P617" t="s">
        <v>30</v>
      </c>
      <c r="S617" t="s">
        <v>1691</v>
      </c>
      <c r="T617" t="s">
        <v>1691</v>
      </c>
      <c r="U617" t="s">
        <v>1691</v>
      </c>
      <c r="V617" t="s">
        <v>1714</v>
      </c>
    </row>
    <row r="618" spans="1:22" x14ac:dyDescent="0.25">
      <c r="A618" t="s">
        <v>1745</v>
      </c>
      <c r="B618" t="str">
        <f t="shared" si="9"/>
        <v>2007St Kilda</v>
      </c>
      <c r="C618" t="s">
        <v>1728</v>
      </c>
      <c r="D618">
        <v>2007</v>
      </c>
      <c r="E618">
        <v>9</v>
      </c>
      <c r="F618" t="s">
        <v>1677</v>
      </c>
      <c r="G618">
        <v>22</v>
      </c>
      <c r="H618">
        <v>11</v>
      </c>
      <c r="I618">
        <v>1</v>
      </c>
      <c r="J618">
        <v>10</v>
      </c>
      <c r="L618">
        <v>46</v>
      </c>
      <c r="M618">
        <v>1874</v>
      </c>
      <c r="N618">
        <v>1941</v>
      </c>
      <c r="S618" t="s">
        <v>1677</v>
      </c>
      <c r="T618" t="s">
        <v>1681</v>
      </c>
      <c r="U618" t="s">
        <v>1681</v>
      </c>
      <c r="V618" t="s">
        <v>1718</v>
      </c>
    </row>
    <row r="619" spans="1:22" x14ac:dyDescent="0.25">
      <c r="A619" t="s">
        <v>1745</v>
      </c>
      <c r="B619" t="str">
        <f t="shared" si="9"/>
        <v>2007Brisbane Lions</v>
      </c>
      <c r="C619" t="s">
        <v>1728</v>
      </c>
      <c r="D619">
        <v>2007</v>
      </c>
      <c r="E619">
        <v>10</v>
      </c>
      <c r="F619" t="s">
        <v>1690</v>
      </c>
      <c r="G619">
        <v>22</v>
      </c>
      <c r="H619">
        <v>9</v>
      </c>
      <c r="I619">
        <v>2</v>
      </c>
      <c r="J619">
        <v>11</v>
      </c>
      <c r="L619">
        <v>40</v>
      </c>
      <c r="M619">
        <v>1986</v>
      </c>
      <c r="N619">
        <v>1885</v>
      </c>
      <c r="S619" t="s">
        <v>1690</v>
      </c>
      <c r="T619" t="s">
        <v>1715</v>
      </c>
      <c r="U619" t="s">
        <v>1715</v>
      </c>
      <c r="V619" t="s">
        <v>1716</v>
      </c>
    </row>
    <row r="620" spans="1:22" x14ac:dyDescent="0.25">
      <c r="A620" t="s">
        <v>1745</v>
      </c>
      <c r="B620" t="str">
        <f t="shared" si="9"/>
        <v>2007Fremantle</v>
      </c>
      <c r="C620" t="s">
        <v>1728</v>
      </c>
      <c r="D620">
        <v>2007</v>
      </c>
      <c r="E620">
        <v>11</v>
      </c>
      <c r="F620" t="s">
        <v>1686</v>
      </c>
      <c r="G620">
        <v>22</v>
      </c>
      <c r="H620">
        <v>10</v>
      </c>
      <c r="I620">
        <v>0</v>
      </c>
      <c r="J620">
        <v>12</v>
      </c>
      <c r="L620">
        <v>40</v>
      </c>
      <c r="M620">
        <v>2254</v>
      </c>
      <c r="N620">
        <v>2198</v>
      </c>
      <c r="S620" t="s">
        <v>1686</v>
      </c>
      <c r="T620" t="s">
        <v>1719</v>
      </c>
      <c r="U620" t="s">
        <v>1720</v>
      </c>
      <c r="V620" t="s">
        <v>1721</v>
      </c>
    </row>
    <row r="621" spans="1:22" x14ac:dyDescent="0.25">
      <c r="A621" t="s">
        <v>1745</v>
      </c>
      <c r="B621" t="str">
        <f t="shared" si="9"/>
        <v>2007Essendon</v>
      </c>
      <c r="C621" t="s">
        <v>1728</v>
      </c>
      <c r="D621">
        <v>2007</v>
      </c>
      <c r="E621">
        <v>12</v>
      </c>
      <c r="F621" t="s">
        <v>1687</v>
      </c>
      <c r="G621">
        <v>22</v>
      </c>
      <c r="H621">
        <v>10</v>
      </c>
      <c r="I621">
        <v>0</v>
      </c>
      <c r="J621">
        <v>12</v>
      </c>
      <c r="L621">
        <v>40</v>
      </c>
      <c r="M621">
        <v>2184</v>
      </c>
      <c r="N621">
        <v>2394</v>
      </c>
      <c r="S621" t="s">
        <v>1687</v>
      </c>
      <c r="T621" t="s">
        <v>1681</v>
      </c>
      <c r="U621" t="s">
        <v>1681</v>
      </c>
      <c r="V621" t="s">
        <v>1718</v>
      </c>
    </row>
    <row r="622" spans="1:22" x14ac:dyDescent="0.25">
      <c r="A622" t="s">
        <v>1745</v>
      </c>
      <c r="B622" t="str">
        <f t="shared" si="9"/>
        <v>2007Western Bulldogs</v>
      </c>
      <c r="C622" t="s">
        <v>1728</v>
      </c>
      <c r="D622">
        <v>2007</v>
      </c>
      <c r="E622">
        <v>13</v>
      </c>
      <c r="F622" t="s">
        <v>1673</v>
      </c>
      <c r="G622">
        <v>22</v>
      </c>
      <c r="H622">
        <v>9</v>
      </c>
      <c r="I622">
        <v>1</v>
      </c>
      <c r="J622">
        <v>12</v>
      </c>
      <c r="L622">
        <v>38</v>
      </c>
      <c r="M622">
        <v>2111</v>
      </c>
      <c r="N622">
        <v>2469</v>
      </c>
      <c r="S622" t="s">
        <v>1673</v>
      </c>
      <c r="T622" t="s">
        <v>1681</v>
      </c>
      <c r="U622" t="s">
        <v>1681</v>
      </c>
      <c r="V622" t="s">
        <v>1718</v>
      </c>
    </row>
    <row r="623" spans="1:22" x14ac:dyDescent="0.25">
      <c r="A623" t="s">
        <v>1745</v>
      </c>
      <c r="B623" t="str">
        <f t="shared" si="9"/>
        <v>2007Melbourne</v>
      </c>
      <c r="C623" t="s">
        <v>1728</v>
      </c>
      <c r="D623">
        <v>2007</v>
      </c>
      <c r="E623">
        <v>14</v>
      </c>
      <c r="F623" t="s">
        <v>1681</v>
      </c>
      <c r="G623">
        <v>22</v>
      </c>
      <c r="H623">
        <v>5</v>
      </c>
      <c r="I623">
        <v>0</v>
      </c>
      <c r="J623">
        <v>17</v>
      </c>
      <c r="L623">
        <v>20</v>
      </c>
      <c r="M623">
        <v>1890</v>
      </c>
      <c r="N623">
        <v>2418</v>
      </c>
      <c r="S623" t="s">
        <v>1681</v>
      </c>
      <c r="T623" t="s">
        <v>1681</v>
      </c>
      <c r="U623" t="s">
        <v>1681</v>
      </c>
      <c r="V623" t="s">
        <v>1718</v>
      </c>
    </row>
    <row r="624" spans="1:22" x14ac:dyDescent="0.25">
      <c r="A624" t="s">
        <v>1745</v>
      </c>
      <c r="B624" t="str">
        <f t="shared" si="9"/>
        <v>2007Carlton</v>
      </c>
      <c r="C624" t="s">
        <v>1728</v>
      </c>
      <c r="D624">
        <v>2007</v>
      </c>
      <c r="E624">
        <v>15</v>
      </c>
      <c r="F624" t="s">
        <v>1689</v>
      </c>
      <c r="G624">
        <v>22</v>
      </c>
      <c r="H624">
        <v>4</v>
      </c>
      <c r="I624">
        <v>0</v>
      </c>
      <c r="J624">
        <v>18</v>
      </c>
      <c r="L624">
        <v>16</v>
      </c>
      <c r="M624">
        <v>2167</v>
      </c>
      <c r="N624">
        <v>2911</v>
      </c>
      <c r="S624" t="s">
        <v>1689</v>
      </c>
      <c r="T624" t="s">
        <v>1717</v>
      </c>
      <c r="U624" t="s">
        <v>1681</v>
      </c>
      <c r="V624" t="s">
        <v>1718</v>
      </c>
    </row>
    <row r="625" spans="1:22" x14ac:dyDescent="0.25">
      <c r="A625" t="s">
        <v>1745</v>
      </c>
      <c r="B625" t="str">
        <f t="shared" si="9"/>
        <v>2007Richmond</v>
      </c>
      <c r="C625" t="s">
        <v>1728</v>
      </c>
      <c r="D625">
        <v>2007</v>
      </c>
      <c r="E625">
        <v>16</v>
      </c>
      <c r="F625" t="s">
        <v>1678</v>
      </c>
      <c r="G625">
        <v>22</v>
      </c>
      <c r="H625">
        <v>3</v>
      </c>
      <c r="I625">
        <v>1</v>
      </c>
      <c r="J625">
        <v>18</v>
      </c>
      <c r="L625">
        <v>14</v>
      </c>
      <c r="M625">
        <v>1958</v>
      </c>
      <c r="N625">
        <v>2537</v>
      </c>
      <c r="S625" t="s">
        <v>1678</v>
      </c>
      <c r="T625" t="s">
        <v>1726</v>
      </c>
      <c r="U625" t="s">
        <v>1681</v>
      </c>
      <c r="V625" t="s">
        <v>1718</v>
      </c>
    </row>
    <row r="626" spans="1:22" x14ac:dyDescent="0.25">
      <c r="A626" t="s">
        <v>1746</v>
      </c>
      <c r="B626" t="str">
        <f t="shared" si="9"/>
        <v>2007Melbourne Storm</v>
      </c>
      <c r="C626" t="s">
        <v>1796</v>
      </c>
      <c r="D626">
        <v>2007</v>
      </c>
      <c r="E626">
        <v>1</v>
      </c>
      <c r="F626" t="s">
        <v>1797</v>
      </c>
      <c r="G626">
        <v>24</v>
      </c>
      <c r="H626">
        <v>21</v>
      </c>
      <c r="I626">
        <v>0</v>
      </c>
      <c r="J626">
        <v>3</v>
      </c>
      <c r="K626">
        <v>1</v>
      </c>
      <c r="L626">
        <v>44</v>
      </c>
      <c r="M626">
        <v>627</v>
      </c>
      <c r="N626">
        <v>277</v>
      </c>
      <c r="O626" t="s">
        <v>30</v>
      </c>
      <c r="P626" t="s">
        <v>30</v>
      </c>
      <c r="Q626" t="s">
        <v>30</v>
      </c>
      <c r="R626" t="s">
        <v>30</v>
      </c>
      <c r="S626" t="s">
        <v>1797</v>
      </c>
      <c r="T626" t="s">
        <v>1681</v>
      </c>
      <c r="U626" t="s">
        <v>1681</v>
      </c>
      <c r="V626" t="s">
        <v>1718</v>
      </c>
    </row>
    <row r="627" spans="1:22" x14ac:dyDescent="0.25">
      <c r="A627" t="s">
        <v>1746</v>
      </c>
      <c r="B627" t="str">
        <f t="shared" si="9"/>
        <v>2007Manly Warringah</v>
      </c>
      <c r="C627" t="s">
        <v>1796</v>
      </c>
      <c r="D627">
        <v>2007</v>
      </c>
      <c r="E627">
        <v>2</v>
      </c>
      <c r="F627" t="s">
        <v>1765</v>
      </c>
      <c r="G627">
        <v>24</v>
      </c>
      <c r="H627">
        <v>18</v>
      </c>
      <c r="I627">
        <v>0</v>
      </c>
      <c r="J627">
        <v>6</v>
      </c>
      <c r="K627">
        <v>1</v>
      </c>
      <c r="L627">
        <v>38</v>
      </c>
      <c r="M627">
        <v>597</v>
      </c>
      <c r="N627">
        <v>377</v>
      </c>
      <c r="P627" t="s">
        <v>30</v>
      </c>
      <c r="Q627" t="s">
        <v>30</v>
      </c>
      <c r="S627" t="s">
        <v>1765</v>
      </c>
      <c r="T627" t="s">
        <v>1675</v>
      </c>
      <c r="U627" t="s">
        <v>1675</v>
      </c>
      <c r="V627" t="s">
        <v>1723</v>
      </c>
    </row>
    <row r="628" spans="1:22" x14ac:dyDescent="0.25">
      <c r="A628" t="s">
        <v>1746</v>
      </c>
      <c r="B628" t="str">
        <f t="shared" si="9"/>
        <v>2007North Queensland</v>
      </c>
      <c r="C628" t="s">
        <v>1796</v>
      </c>
      <c r="D628">
        <v>2007</v>
      </c>
      <c r="E628">
        <v>3</v>
      </c>
      <c r="F628" t="s">
        <v>1791</v>
      </c>
      <c r="G628">
        <v>24</v>
      </c>
      <c r="H628">
        <v>15</v>
      </c>
      <c r="I628">
        <v>0</v>
      </c>
      <c r="J628">
        <v>9</v>
      </c>
      <c r="K628">
        <v>1</v>
      </c>
      <c r="L628">
        <v>32</v>
      </c>
      <c r="M628">
        <v>547</v>
      </c>
      <c r="N628">
        <v>618</v>
      </c>
      <c r="P628" t="s">
        <v>30</v>
      </c>
      <c r="S628" t="s">
        <v>1791</v>
      </c>
      <c r="T628" t="s">
        <v>1792</v>
      </c>
      <c r="U628" t="s">
        <v>1792</v>
      </c>
      <c r="V628" t="s">
        <v>1716</v>
      </c>
    </row>
    <row r="629" spans="1:22" x14ac:dyDescent="0.25">
      <c r="A629" t="s">
        <v>1746</v>
      </c>
      <c r="B629" t="str">
        <f t="shared" si="9"/>
        <v>2007New Zealand Warriors</v>
      </c>
      <c r="C629" t="s">
        <v>1796</v>
      </c>
      <c r="D629">
        <v>2007</v>
      </c>
      <c r="E629">
        <v>4</v>
      </c>
      <c r="F629" t="s">
        <v>1785</v>
      </c>
      <c r="G629">
        <v>24</v>
      </c>
      <c r="H629">
        <v>13</v>
      </c>
      <c r="I629">
        <v>1</v>
      </c>
      <c r="J629">
        <v>10</v>
      </c>
      <c r="K629">
        <v>1</v>
      </c>
      <c r="L629">
        <v>29</v>
      </c>
      <c r="M629">
        <v>593</v>
      </c>
      <c r="N629">
        <v>434</v>
      </c>
      <c r="P629" t="s">
        <v>30</v>
      </c>
      <c r="S629" t="s">
        <v>1785</v>
      </c>
      <c r="T629" t="s">
        <v>1786</v>
      </c>
      <c r="U629" t="s">
        <v>1786</v>
      </c>
      <c r="V629" t="s">
        <v>1787</v>
      </c>
    </row>
    <row r="630" spans="1:22" x14ac:dyDescent="0.25">
      <c r="A630" t="s">
        <v>1746</v>
      </c>
      <c r="B630" t="str">
        <f t="shared" si="9"/>
        <v>2007Parramatta</v>
      </c>
      <c r="C630" t="s">
        <v>1796</v>
      </c>
      <c r="D630">
        <v>2007</v>
      </c>
      <c r="E630">
        <v>5</v>
      </c>
      <c r="F630" t="s">
        <v>1722</v>
      </c>
      <c r="G630">
        <v>24</v>
      </c>
      <c r="H630">
        <v>13</v>
      </c>
      <c r="I630">
        <v>0</v>
      </c>
      <c r="J630">
        <v>11</v>
      </c>
      <c r="K630">
        <v>1</v>
      </c>
      <c r="L630">
        <v>28</v>
      </c>
      <c r="M630">
        <v>573</v>
      </c>
      <c r="N630">
        <v>481</v>
      </c>
      <c r="P630" t="s">
        <v>30</v>
      </c>
      <c r="S630" t="s">
        <v>1722</v>
      </c>
      <c r="T630" t="s">
        <v>1675</v>
      </c>
      <c r="U630" t="s">
        <v>1675</v>
      </c>
      <c r="V630" t="s">
        <v>1723</v>
      </c>
    </row>
    <row r="631" spans="1:22" x14ac:dyDescent="0.25">
      <c r="A631" t="s">
        <v>1746</v>
      </c>
      <c r="B631" t="str">
        <f t="shared" si="9"/>
        <v>2007Bulldogs</v>
      </c>
      <c r="C631" t="s">
        <v>1796</v>
      </c>
      <c r="D631">
        <v>2007</v>
      </c>
      <c r="E631">
        <v>6</v>
      </c>
      <c r="F631" t="s">
        <v>1801</v>
      </c>
      <c r="G631">
        <v>24</v>
      </c>
      <c r="H631">
        <v>12</v>
      </c>
      <c r="I631">
        <v>0</v>
      </c>
      <c r="J631">
        <v>12</v>
      </c>
      <c r="K631">
        <v>1</v>
      </c>
      <c r="L631">
        <v>26</v>
      </c>
      <c r="M631">
        <v>575</v>
      </c>
      <c r="N631">
        <v>528</v>
      </c>
      <c r="P631" t="s">
        <v>30</v>
      </c>
      <c r="S631" t="s">
        <v>1764</v>
      </c>
      <c r="T631" t="s">
        <v>1675</v>
      </c>
      <c r="U631" t="s">
        <v>1675</v>
      </c>
      <c r="V631" t="s">
        <v>1723</v>
      </c>
    </row>
    <row r="632" spans="1:22" x14ac:dyDescent="0.25">
      <c r="A632" t="s">
        <v>1746</v>
      </c>
      <c r="B632" t="str">
        <f t="shared" si="9"/>
        <v>2007South Sydney</v>
      </c>
      <c r="C632" t="s">
        <v>1796</v>
      </c>
      <c r="D632">
        <v>2007</v>
      </c>
      <c r="E632">
        <v>7</v>
      </c>
      <c r="F632" t="s">
        <v>1748</v>
      </c>
      <c r="G632">
        <v>24</v>
      </c>
      <c r="H632">
        <v>12</v>
      </c>
      <c r="I632">
        <v>0</v>
      </c>
      <c r="J632">
        <v>12</v>
      </c>
      <c r="K632">
        <v>1</v>
      </c>
      <c r="L632">
        <v>26</v>
      </c>
      <c r="M632">
        <v>408</v>
      </c>
      <c r="N632">
        <v>399</v>
      </c>
      <c r="P632" t="s">
        <v>30</v>
      </c>
      <c r="S632" t="s">
        <v>1748</v>
      </c>
      <c r="T632" t="s">
        <v>1675</v>
      </c>
      <c r="U632" t="s">
        <v>1675</v>
      </c>
      <c r="V632" t="s">
        <v>1723</v>
      </c>
    </row>
    <row r="633" spans="1:22" x14ac:dyDescent="0.25">
      <c r="A633" t="s">
        <v>1746</v>
      </c>
      <c r="B633" t="str">
        <f t="shared" si="9"/>
        <v>2007Brisbane Broncos</v>
      </c>
      <c r="C633" t="s">
        <v>1796</v>
      </c>
      <c r="D633">
        <v>2007</v>
      </c>
      <c r="E633">
        <v>8</v>
      </c>
      <c r="F633" t="s">
        <v>1774</v>
      </c>
      <c r="G633">
        <v>24</v>
      </c>
      <c r="H633">
        <v>11</v>
      </c>
      <c r="I633">
        <v>0</v>
      </c>
      <c r="J633">
        <v>13</v>
      </c>
      <c r="K633">
        <v>1</v>
      </c>
      <c r="L633">
        <v>24</v>
      </c>
      <c r="M633">
        <v>511</v>
      </c>
      <c r="N633">
        <v>476</v>
      </c>
      <c r="P633" t="s">
        <v>30</v>
      </c>
      <c r="S633" t="s">
        <v>1774</v>
      </c>
      <c r="T633" t="s">
        <v>1715</v>
      </c>
      <c r="U633" t="s">
        <v>1715</v>
      </c>
      <c r="V633" t="s">
        <v>1716</v>
      </c>
    </row>
    <row r="634" spans="1:22" x14ac:dyDescent="0.25">
      <c r="A634" t="s">
        <v>1746</v>
      </c>
      <c r="B634" t="str">
        <f t="shared" si="9"/>
        <v>2007Wests Tigers</v>
      </c>
      <c r="C634" t="s">
        <v>1796</v>
      </c>
      <c r="D634">
        <v>2007</v>
      </c>
      <c r="E634">
        <v>9</v>
      </c>
      <c r="F634" t="s">
        <v>1800</v>
      </c>
      <c r="G634">
        <v>24</v>
      </c>
      <c r="H634">
        <v>11</v>
      </c>
      <c r="I634">
        <v>0</v>
      </c>
      <c r="J634">
        <v>13</v>
      </c>
      <c r="K634">
        <v>1</v>
      </c>
      <c r="L634">
        <v>24</v>
      </c>
      <c r="M634">
        <v>541</v>
      </c>
      <c r="N634">
        <v>561</v>
      </c>
      <c r="S634" t="s">
        <v>1800</v>
      </c>
      <c r="T634" t="s">
        <v>1675</v>
      </c>
      <c r="U634" t="s">
        <v>1675</v>
      </c>
      <c r="V634" t="s">
        <v>1723</v>
      </c>
    </row>
    <row r="635" spans="1:22" x14ac:dyDescent="0.25">
      <c r="A635" t="s">
        <v>1746</v>
      </c>
      <c r="B635" t="str">
        <f t="shared" si="9"/>
        <v>2007Sydney Roosters</v>
      </c>
      <c r="C635" t="s">
        <v>1796</v>
      </c>
      <c r="D635">
        <v>2007</v>
      </c>
      <c r="E635">
        <v>10</v>
      </c>
      <c r="F635" t="s">
        <v>1750</v>
      </c>
      <c r="G635">
        <v>24</v>
      </c>
      <c r="H635">
        <v>10</v>
      </c>
      <c r="I635">
        <v>1</v>
      </c>
      <c r="J635">
        <v>13</v>
      </c>
      <c r="K635">
        <v>1</v>
      </c>
      <c r="L635">
        <v>23</v>
      </c>
      <c r="M635">
        <v>445</v>
      </c>
      <c r="N635">
        <v>610</v>
      </c>
      <c r="S635" t="s">
        <v>1750</v>
      </c>
      <c r="T635" t="s">
        <v>1675</v>
      </c>
      <c r="U635" t="s">
        <v>1675</v>
      </c>
      <c r="V635" t="s">
        <v>1723</v>
      </c>
    </row>
    <row r="636" spans="1:22" x14ac:dyDescent="0.25">
      <c r="A636" t="s">
        <v>1746</v>
      </c>
      <c r="B636" t="str">
        <f t="shared" si="9"/>
        <v>2007Cronulla-Sutherland</v>
      </c>
      <c r="C636" t="s">
        <v>1796</v>
      </c>
      <c r="D636">
        <v>2007</v>
      </c>
      <c r="E636">
        <v>11</v>
      </c>
      <c r="F636" t="s">
        <v>1767</v>
      </c>
      <c r="G636">
        <v>24</v>
      </c>
      <c r="H636">
        <v>10</v>
      </c>
      <c r="I636">
        <v>0</v>
      </c>
      <c r="J636">
        <v>14</v>
      </c>
      <c r="K636">
        <v>1</v>
      </c>
      <c r="L636">
        <v>22</v>
      </c>
      <c r="M636">
        <v>463</v>
      </c>
      <c r="N636">
        <v>403</v>
      </c>
      <c r="S636" t="s">
        <v>1767</v>
      </c>
      <c r="T636" t="s">
        <v>1675</v>
      </c>
      <c r="U636" t="s">
        <v>1675</v>
      </c>
      <c r="V636" t="s">
        <v>1723</v>
      </c>
    </row>
    <row r="637" spans="1:22" x14ac:dyDescent="0.25">
      <c r="A637" t="s">
        <v>1746</v>
      </c>
      <c r="B637" t="str">
        <f t="shared" si="9"/>
        <v>2007Gold Coast Titans</v>
      </c>
      <c r="C637" t="s">
        <v>1796</v>
      </c>
      <c r="D637">
        <v>2007</v>
      </c>
      <c r="E637">
        <v>12</v>
      </c>
      <c r="F637" t="s">
        <v>1803</v>
      </c>
      <c r="G637">
        <v>24</v>
      </c>
      <c r="H637">
        <v>10</v>
      </c>
      <c r="I637">
        <v>0</v>
      </c>
      <c r="J637">
        <v>14</v>
      </c>
      <c r="K637">
        <v>1</v>
      </c>
      <c r="L637">
        <v>22</v>
      </c>
      <c r="M637">
        <v>409</v>
      </c>
      <c r="N637">
        <v>559</v>
      </c>
      <c r="S637" t="s">
        <v>1803</v>
      </c>
      <c r="T637" t="s">
        <v>1684</v>
      </c>
      <c r="U637" t="s">
        <v>1684</v>
      </c>
      <c r="V637" t="s">
        <v>1716</v>
      </c>
    </row>
    <row r="638" spans="1:22" x14ac:dyDescent="0.25">
      <c r="A638" t="s">
        <v>1746</v>
      </c>
      <c r="B638" t="str">
        <f t="shared" si="9"/>
        <v>2007St George Illawarra</v>
      </c>
      <c r="C638" t="s">
        <v>1796</v>
      </c>
      <c r="D638">
        <v>2007</v>
      </c>
      <c r="E638">
        <v>13</v>
      </c>
      <c r="F638" t="s">
        <v>1798</v>
      </c>
      <c r="G638">
        <v>24</v>
      </c>
      <c r="H638">
        <v>9</v>
      </c>
      <c r="I638">
        <v>0</v>
      </c>
      <c r="J638">
        <v>15</v>
      </c>
      <c r="K638">
        <v>1</v>
      </c>
      <c r="L638">
        <v>20</v>
      </c>
      <c r="M638">
        <v>431</v>
      </c>
      <c r="N638">
        <v>509</v>
      </c>
      <c r="S638" t="s">
        <v>1798</v>
      </c>
      <c r="T638" t="s">
        <v>1770</v>
      </c>
      <c r="U638" t="s">
        <v>1770</v>
      </c>
      <c r="V638" t="s">
        <v>1723</v>
      </c>
    </row>
    <row r="639" spans="1:22" x14ac:dyDescent="0.25">
      <c r="A639" t="s">
        <v>1746</v>
      </c>
      <c r="B639" t="str">
        <f t="shared" si="9"/>
        <v>2007Canberra Raiders</v>
      </c>
      <c r="C639" t="s">
        <v>1796</v>
      </c>
      <c r="D639">
        <v>2007</v>
      </c>
      <c r="E639">
        <v>14</v>
      </c>
      <c r="F639" t="s">
        <v>1771</v>
      </c>
      <c r="G639">
        <v>24</v>
      </c>
      <c r="H639">
        <v>9</v>
      </c>
      <c r="I639">
        <v>0</v>
      </c>
      <c r="J639">
        <v>15</v>
      </c>
      <c r="K639">
        <v>1</v>
      </c>
      <c r="L639">
        <v>20</v>
      </c>
      <c r="M639">
        <v>522</v>
      </c>
      <c r="N639">
        <v>652</v>
      </c>
      <c r="S639" t="s">
        <v>1771</v>
      </c>
      <c r="T639" t="s">
        <v>1772</v>
      </c>
      <c r="U639" t="s">
        <v>1772</v>
      </c>
      <c r="V639" t="s">
        <v>1773</v>
      </c>
    </row>
    <row r="640" spans="1:22" x14ac:dyDescent="0.25">
      <c r="A640" t="s">
        <v>1746</v>
      </c>
      <c r="B640" t="str">
        <f t="shared" si="9"/>
        <v>2007Newcastle Knights</v>
      </c>
      <c r="C640" t="s">
        <v>1796</v>
      </c>
      <c r="D640">
        <v>2007</v>
      </c>
      <c r="E640">
        <v>15</v>
      </c>
      <c r="F640" t="s">
        <v>1776</v>
      </c>
      <c r="G640">
        <v>24</v>
      </c>
      <c r="H640">
        <v>9</v>
      </c>
      <c r="I640">
        <v>0</v>
      </c>
      <c r="J640">
        <v>15</v>
      </c>
      <c r="K640">
        <v>1</v>
      </c>
      <c r="L640">
        <v>20</v>
      </c>
      <c r="M640">
        <v>418</v>
      </c>
      <c r="N640">
        <v>708</v>
      </c>
      <c r="S640" t="s">
        <v>1776</v>
      </c>
      <c r="T640" t="s">
        <v>1754</v>
      </c>
      <c r="U640" t="s">
        <v>1754</v>
      </c>
      <c r="V640" t="s">
        <v>1723</v>
      </c>
    </row>
    <row r="641" spans="1:22" x14ac:dyDescent="0.25">
      <c r="A641" t="s">
        <v>1746</v>
      </c>
      <c r="B641" t="str">
        <f t="shared" si="9"/>
        <v>2007Penrith</v>
      </c>
      <c r="C641" t="s">
        <v>1796</v>
      </c>
      <c r="D641">
        <v>2007</v>
      </c>
      <c r="E641">
        <v>16</v>
      </c>
      <c r="F641" t="s">
        <v>1766</v>
      </c>
      <c r="G641">
        <v>24</v>
      </c>
      <c r="H641">
        <v>8</v>
      </c>
      <c r="I641">
        <v>0</v>
      </c>
      <c r="J641">
        <v>16</v>
      </c>
      <c r="K641">
        <v>1</v>
      </c>
      <c r="L641">
        <v>18</v>
      </c>
      <c r="M641">
        <v>539</v>
      </c>
      <c r="N641">
        <v>607</v>
      </c>
      <c r="S641" t="s">
        <v>1766</v>
      </c>
      <c r="T641" t="s">
        <v>1675</v>
      </c>
      <c r="U641" t="s">
        <v>1675</v>
      </c>
      <c r="V641" t="s">
        <v>1723</v>
      </c>
    </row>
    <row r="642" spans="1:22" x14ac:dyDescent="0.25">
      <c r="A642" t="s">
        <v>1745</v>
      </c>
      <c r="B642" t="str">
        <f t="shared" ref="B642:B705" si="10">D642&amp;F642</f>
        <v>2006West Coast</v>
      </c>
      <c r="C642" t="s">
        <v>1728</v>
      </c>
      <c r="D642">
        <v>2006</v>
      </c>
      <c r="E642">
        <v>1</v>
      </c>
      <c r="F642" t="s">
        <v>1674</v>
      </c>
      <c r="G642">
        <v>22</v>
      </c>
      <c r="H642">
        <v>17</v>
      </c>
      <c r="I642">
        <v>0</v>
      </c>
      <c r="J642">
        <v>5</v>
      </c>
      <c r="L642">
        <v>68</v>
      </c>
      <c r="M642">
        <v>2257</v>
      </c>
      <c r="N642">
        <v>1874</v>
      </c>
      <c r="O642" t="s">
        <v>30</v>
      </c>
      <c r="P642" t="s">
        <v>30</v>
      </c>
      <c r="Q642" t="s">
        <v>30</v>
      </c>
      <c r="R642" t="s">
        <v>30</v>
      </c>
      <c r="S642" t="s">
        <v>1674</v>
      </c>
      <c r="T642" t="s">
        <v>1720</v>
      </c>
      <c r="U642" t="s">
        <v>1720</v>
      </c>
      <c r="V642" t="s">
        <v>1721</v>
      </c>
    </row>
    <row r="643" spans="1:22" x14ac:dyDescent="0.25">
      <c r="A643" t="s">
        <v>1745</v>
      </c>
      <c r="B643" t="str">
        <f t="shared" si="10"/>
        <v>2006Adelaide</v>
      </c>
      <c r="C643" t="s">
        <v>1728</v>
      </c>
      <c r="D643">
        <v>2006</v>
      </c>
      <c r="E643">
        <v>2</v>
      </c>
      <c r="F643" t="s">
        <v>1691</v>
      </c>
      <c r="G643">
        <v>22</v>
      </c>
      <c r="H643">
        <v>16</v>
      </c>
      <c r="I643">
        <v>0</v>
      </c>
      <c r="J643">
        <v>6</v>
      </c>
      <c r="L643">
        <v>64</v>
      </c>
      <c r="M643">
        <v>2331</v>
      </c>
      <c r="N643">
        <v>1640</v>
      </c>
      <c r="P643" t="s">
        <v>30</v>
      </c>
      <c r="S643" t="s">
        <v>1691</v>
      </c>
      <c r="T643" t="s">
        <v>1691</v>
      </c>
      <c r="U643" t="s">
        <v>1691</v>
      </c>
      <c r="V643" t="s">
        <v>1714</v>
      </c>
    </row>
    <row r="644" spans="1:22" x14ac:dyDescent="0.25">
      <c r="A644" t="s">
        <v>1745</v>
      </c>
      <c r="B644" t="str">
        <f t="shared" si="10"/>
        <v>2006Fremantle</v>
      </c>
      <c r="C644" t="s">
        <v>1728</v>
      </c>
      <c r="D644">
        <v>2006</v>
      </c>
      <c r="E644">
        <v>3</v>
      </c>
      <c r="F644" t="s">
        <v>1686</v>
      </c>
      <c r="G644">
        <v>22</v>
      </c>
      <c r="H644">
        <v>15</v>
      </c>
      <c r="I644">
        <v>0</v>
      </c>
      <c r="J644">
        <v>7</v>
      </c>
      <c r="L644">
        <v>60</v>
      </c>
      <c r="M644">
        <v>2079</v>
      </c>
      <c r="N644">
        <v>1893</v>
      </c>
      <c r="P644" t="s">
        <v>30</v>
      </c>
      <c r="S644" t="s">
        <v>1686</v>
      </c>
      <c r="T644" t="s">
        <v>1719</v>
      </c>
      <c r="U644" t="s">
        <v>1720</v>
      </c>
      <c r="V644" t="s">
        <v>1721</v>
      </c>
    </row>
    <row r="645" spans="1:22" x14ac:dyDescent="0.25">
      <c r="A645" t="s">
        <v>1745</v>
      </c>
      <c r="B645" t="str">
        <f t="shared" si="10"/>
        <v>2006Sydney Swans</v>
      </c>
      <c r="C645" t="s">
        <v>1728</v>
      </c>
      <c r="D645">
        <v>2006</v>
      </c>
      <c r="E645">
        <v>4</v>
      </c>
      <c r="F645" t="s">
        <v>1676</v>
      </c>
      <c r="G645">
        <v>22</v>
      </c>
      <c r="H645">
        <v>14</v>
      </c>
      <c r="I645">
        <v>0</v>
      </c>
      <c r="J645">
        <v>8</v>
      </c>
      <c r="L645">
        <v>56</v>
      </c>
      <c r="M645">
        <v>2098</v>
      </c>
      <c r="N645">
        <v>1630</v>
      </c>
      <c r="P645" t="s">
        <v>30</v>
      </c>
      <c r="Q645" t="s">
        <v>30</v>
      </c>
      <c r="S645" t="s">
        <v>1676</v>
      </c>
      <c r="T645" t="s">
        <v>1675</v>
      </c>
      <c r="U645" t="s">
        <v>1675</v>
      </c>
      <c r="V645" t="s">
        <v>1723</v>
      </c>
    </row>
    <row r="646" spans="1:22" x14ac:dyDescent="0.25">
      <c r="A646" t="s">
        <v>1745</v>
      </c>
      <c r="B646" t="str">
        <f t="shared" si="10"/>
        <v>2006Collingwood</v>
      </c>
      <c r="C646" t="s">
        <v>1728</v>
      </c>
      <c r="D646">
        <v>2006</v>
      </c>
      <c r="E646">
        <v>5</v>
      </c>
      <c r="F646" t="s">
        <v>1688</v>
      </c>
      <c r="G646">
        <v>22</v>
      </c>
      <c r="H646">
        <v>14</v>
      </c>
      <c r="I646">
        <v>0</v>
      </c>
      <c r="J646">
        <v>8</v>
      </c>
      <c r="L646">
        <v>56</v>
      </c>
      <c r="M646">
        <v>2345</v>
      </c>
      <c r="N646">
        <v>1965</v>
      </c>
      <c r="P646" t="s">
        <v>30</v>
      </c>
      <c r="S646" t="s">
        <v>1688</v>
      </c>
      <c r="T646" t="s">
        <v>1681</v>
      </c>
      <c r="U646" t="s">
        <v>1681</v>
      </c>
      <c r="V646" t="s">
        <v>1718</v>
      </c>
    </row>
    <row r="647" spans="1:22" x14ac:dyDescent="0.25">
      <c r="A647" t="s">
        <v>1745</v>
      </c>
      <c r="B647" t="str">
        <f t="shared" si="10"/>
        <v>2006St Kilda</v>
      </c>
      <c r="C647" t="s">
        <v>1728</v>
      </c>
      <c r="D647">
        <v>2006</v>
      </c>
      <c r="E647">
        <v>6</v>
      </c>
      <c r="F647" t="s">
        <v>1677</v>
      </c>
      <c r="G647">
        <v>22</v>
      </c>
      <c r="H647">
        <v>14</v>
      </c>
      <c r="I647">
        <v>0</v>
      </c>
      <c r="J647">
        <v>8</v>
      </c>
      <c r="L647">
        <v>56</v>
      </c>
      <c r="M647">
        <v>2074</v>
      </c>
      <c r="N647">
        <v>1752</v>
      </c>
      <c r="P647" t="s">
        <v>30</v>
      </c>
      <c r="S647" t="s">
        <v>1677</v>
      </c>
      <c r="T647" t="s">
        <v>1681</v>
      </c>
      <c r="U647" t="s">
        <v>1681</v>
      </c>
      <c r="V647" t="s">
        <v>1718</v>
      </c>
    </row>
    <row r="648" spans="1:22" x14ac:dyDescent="0.25">
      <c r="A648" t="s">
        <v>1745</v>
      </c>
      <c r="B648" t="str">
        <f t="shared" si="10"/>
        <v>2006Melbourne</v>
      </c>
      <c r="C648" t="s">
        <v>1728</v>
      </c>
      <c r="D648">
        <v>2006</v>
      </c>
      <c r="E648">
        <v>7</v>
      </c>
      <c r="F648" t="s">
        <v>1681</v>
      </c>
      <c r="G648">
        <v>22</v>
      </c>
      <c r="H648">
        <v>13</v>
      </c>
      <c r="I648">
        <v>1</v>
      </c>
      <c r="J648">
        <v>8</v>
      </c>
      <c r="L648">
        <v>54</v>
      </c>
      <c r="M648">
        <v>2146</v>
      </c>
      <c r="N648">
        <v>1957</v>
      </c>
      <c r="P648" t="s">
        <v>30</v>
      </c>
      <c r="S648" t="s">
        <v>1681</v>
      </c>
      <c r="T648" t="s">
        <v>1681</v>
      </c>
      <c r="U648" t="s">
        <v>1681</v>
      </c>
      <c r="V648" t="s">
        <v>1718</v>
      </c>
    </row>
    <row r="649" spans="1:22" x14ac:dyDescent="0.25">
      <c r="A649" t="s">
        <v>1745</v>
      </c>
      <c r="B649" t="str">
        <f t="shared" si="10"/>
        <v>2006Western Bulldogs</v>
      </c>
      <c r="C649" t="s">
        <v>1728</v>
      </c>
      <c r="D649">
        <v>2006</v>
      </c>
      <c r="E649">
        <v>8</v>
      </c>
      <c r="F649" t="s">
        <v>1673</v>
      </c>
      <c r="G649">
        <v>22</v>
      </c>
      <c r="H649">
        <v>13</v>
      </c>
      <c r="I649">
        <v>0</v>
      </c>
      <c r="J649">
        <v>9</v>
      </c>
      <c r="L649">
        <v>52</v>
      </c>
      <c r="M649">
        <v>2311</v>
      </c>
      <c r="N649">
        <v>2173</v>
      </c>
      <c r="P649" t="s">
        <v>30</v>
      </c>
      <c r="S649" t="s">
        <v>1673</v>
      </c>
      <c r="T649" t="s">
        <v>1681</v>
      </c>
      <c r="U649" t="s">
        <v>1681</v>
      </c>
      <c r="V649" t="s">
        <v>1718</v>
      </c>
    </row>
    <row r="650" spans="1:22" x14ac:dyDescent="0.25">
      <c r="A650" t="s">
        <v>1745</v>
      </c>
      <c r="B650" t="str">
        <f t="shared" si="10"/>
        <v>2006Richmond</v>
      </c>
      <c r="C650" t="s">
        <v>1728</v>
      </c>
      <c r="D650">
        <v>2006</v>
      </c>
      <c r="E650">
        <v>9</v>
      </c>
      <c r="F650" t="s">
        <v>1678</v>
      </c>
      <c r="G650">
        <v>22</v>
      </c>
      <c r="H650">
        <v>11</v>
      </c>
      <c r="I650">
        <v>0</v>
      </c>
      <c r="J650">
        <v>11</v>
      </c>
      <c r="L650">
        <v>44</v>
      </c>
      <c r="M650">
        <v>1934</v>
      </c>
      <c r="N650">
        <v>2245</v>
      </c>
      <c r="S650" t="s">
        <v>1678</v>
      </c>
      <c r="T650" t="s">
        <v>1726</v>
      </c>
      <c r="U650" t="s">
        <v>1681</v>
      </c>
      <c r="V650" t="s">
        <v>1718</v>
      </c>
    </row>
    <row r="651" spans="1:22" x14ac:dyDescent="0.25">
      <c r="A651" t="s">
        <v>1745</v>
      </c>
      <c r="B651" t="str">
        <f t="shared" si="10"/>
        <v>2006Geelong</v>
      </c>
      <c r="C651" t="s">
        <v>1728</v>
      </c>
      <c r="D651">
        <v>2006</v>
      </c>
      <c r="E651">
        <v>10</v>
      </c>
      <c r="F651" t="s">
        <v>1685</v>
      </c>
      <c r="G651">
        <v>22</v>
      </c>
      <c r="H651">
        <v>10</v>
      </c>
      <c r="I651">
        <v>1</v>
      </c>
      <c r="J651">
        <v>11</v>
      </c>
      <c r="L651">
        <v>42</v>
      </c>
      <c r="M651">
        <v>1982</v>
      </c>
      <c r="N651">
        <v>2002</v>
      </c>
      <c r="S651" t="s">
        <v>1685</v>
      </c>
      <c r="T651" t="s">
        <v>1685</v>
      </c>
      <c r="U651" t="s">
        <v>1685</v>
      </c>
      <c r="V651" t="s">
        <v>1718</v>
      </c>
    </row>
    <row r="652" spans="1:22" x14ac:dyDescent="0.25">
      <c r="A652" t="s">
        <v>1745</v>
      </c>
      <c r="B652" t="str">
        <f t="shared" si="10"/>
        <v>2006Hawthorn</v>
      </c>
      <c r="C652" t="s">
        <v>1728</v>
      </c>
      <c r="D652">
        <v>2006</v>
      </c>
      <c r="E652">
        <v>11</v>
      </c>
      <c r="F652" t="s">
        <v>1682</v>
      </c>
      <c r="G652">
        <v>22</v>
      </c>
      <c r="H652">
        <v>9</v>
      </c>
      <c r="I652">
        <v>0</v>
      </c>
      <c r="J652">
        <v>13</v>
      </c>
      <c r="L652">
        <v>36</v>
      </c>
      <c r="M652">
        <v>1834</v>
      </c>
      <c r="N652">
        <v>2140</v>
      </c>
      <c r="S652" t="s">
        <v>1682</v>
      </c>
      <c r="T652" t="s">
        <v>1724</v>
      </c>
      <c r="U652" t="s">
        <v>1681</v>
      </c>
      <c r="V652" t="s">
        <v>1718</v>
      </c>
    </row>
    <row r="653" spans="1:22" x14ac:dyDescent="0.25">
      <c r="A653" t="s">
        <v>1745</v>
      </c>
      <c r="B653" t="str">
        <f t="shared" si="10"/>
        <v>2006Port Adelaide</v>
      </c>
      <c r="C653" t="s">
        <v>1728</v>
      </c>
      <c r="D653">
        <v>2006</v>
      </c>
      <c r="E653">
        <v>12</v>
      </c>
      <c r="F653" t="s">
        <v>1679</v>
      </c>
      <c r="G653">
        <v>22</v>
      </c>
      <c r="H653">
        <v>8</v>
      </c>
      <c r="I653">
        <v>0</v>
      </c>
      <c r="J653">
        <v>14</v>
      </c>
      <c r="L653">
        <v>32</v>
      </c>
      <c r="M653">
        <v>1911</v>
      </c>
      <c r="N653">
        <v>2151</v>
      </c>
      <c r="S653" t="s">
        <v>1679</v>
      </c>
      <c r="T653" t="s">
        <v>1725</v>
      </c>
      <c r="U653" t="s">
        <v>1691</v>
      </c>
      <c r="V653" t="s">
        <v>1714</v>
      </c>
    </row>
    <row r="654" spans="1:22" x14ac:dyDescent="0.25">
      <c r="A654" t="s">
        <v>1745</v>
      </c>
      <c r="B654" t="str">
        <f t="shared" si="10"/>
        <v>2006Brisbane Lions</v>
      </c>
      <c r="C654" t="s">
        <v>1728</v>
      </c>
      <c r="D654">
        <v>2006</v>
      </c>
      <c r="E654">
        <v>13</v>
      </c>
      <c r="F654" t="s">
        <v>1690</v>
      </c>
      <c r="G654">
        <v>22</v>
      </c>
      <c r="H654">
        <v>7</v>
      </c>
      <c r="I654">
        <v>0</v>
      </c>
      <c r="J654">
        <v>15</v>
      </c>
      <c r="L654">
        <v>28</v>
      </c>
      <c r="M654">
        <v>1844</v>
      </c>
      <c r="N654">
        <v>2239</v>
      </c>
      <c r="S654" t="s">
        <v>1690</v>
      </c>
      <c r="T654" t="s">
        <v>1715</v>
      </c>
      <c r="U654" t="s">
        <v>1715</v>
      </c>
      <c r="V654" t="s">
        <v>1716</v>
      </c>
    </row>
    <row r="655" spans="1:22" x14ac:dyDescent="0.25">
      <c r="A655" t="s">
        <v>1745</v>
      </c>
      <c r="B655" t="str">
        <f t="shared" si="10"/>
        <v>2006Kangaroos</v>
      </c>
      <c r="C655" t="s">
        <v>1728</v>
      </c>
      <c r="D655">
        <v>2006</v>
      </c>
      <c r="E655">
        <v>14</v>
      </c>
      <c r="F655" t="s">
        <v>1693</v>
      </c>
      <c r="G655">
        <v>22</v>
      </c>
      <c r="H655">
        <v>7</v>
      </c>
      <c r="I655">
        <v>0</v>
      </c>
      <c r="J655">
        <v>15</v>
      </c>
      <c r="L655">
        <v>28</v>
      </c>
      <c r="M655">
        <v>1754</v>
      </c>
      <c r="N655">
        <v>2167</v>
      </c>
      <c r="S655" t="s">
        <v>1680</v>
      </c>
      <c r="T655" t="s">
        <v>1681</v>
      </c>
      <c r="U655" t="s">
        <v>1681</v>
      </c>
      <c r="V655" t="s">
        <v>1718</v>
      </c>
    </row>
    <row r="656" spans="1:22" x14ac:dyDescent="0.25">
      <c r="A656" t="s">
        <v>1745</v>
      </c>
      <c r="B656" t="str">
        <f t="shared" si="10"/>
        <v>2006Essendon</v>
      </c>
      <c r="C656" t="s">
        <v>1728</v>
      </c>
      <c r="D656">
        <v>2006</v>
      </c>
      <c r="E656">
        <v>15</v>
      </c>
      <c r="F656" t="s">
        <v>1687</v>
      </c>
      <c r="G656">
        <v>22</v>
      </c>
      <c r="H656">
        <v>3</v>
      </c>
      <c r="I656">
        <v>1</v>
      </c>
      <c r="J656">
        <v>18</v>
      </c>
      <c r="L656">
        <v>14</v>
      </c>
      <c r="M656">
        <v>2021</v>
      </c>
      <c r="N656">
        <v>2469</v>
      </c>
      <c r="S656" t="s">
        <v>1687</v>
      </c>
      <c r="T656" t="s">
        <v>1681</v>
      </c>
      <c r="U656" t="s">
        <v>1681</v>
      </c>
      <c r="V656" t="s">
        <v>1718</v>
      </c>
    </row>
    <row r="657" spans="1:22" x14ac:dyDescent="0.25">
      <c r="A657" t="s">
        <v>1745</v>
      </c>
      <c r="B657" t="str">
        <f t="shared" si="10"/>
        <v>2006Carlton</v>
      </c>
      <c r="C657" t="s">
        <v>1728</v>
      </c>
      <c r="D657">
        <v>2006</v>
      </c>
      <c r="E657">
        <v>16</v>
      </c>
      <c r="F657" t="s">
        <v>1689</v>
      </c>
      <c r="G657">
        <v>22</v>
      </c>
      <c r="H657">
        <v>3</v>
      </c>
      <c r="I657">
        <v>1</v>
      </c>
      <c r="J657">
        <v>18</v>
      </c>
      <c r="L657">
        <v>14</v>
      </c>
      <c r="M657">
        <v>1791</v>
      </c>
      <c r="N657">
        <v>2415</v>
      </c>
      <c r="S657" t="s">
        <v>1689</v>
      </c>
      <c r="T657" t="s">
        <v>1717</v>
      </c>
      <c r="U657" t="s">
        <v>1681</v>
      </c>
      <c r="V657" t="s">
        <v>1718</v>
      </c>
    </row>
    <row r="658" spans="1:22" x14ac:dyDescent="0.25">
      <c r="A658" t="s">
        <v>1746</v>
      </c>
      <c r="B658" t="str">
        <f t="shared" si="10"/>
        <v>2006Melbourne Storm</v>
      </c>
      <c r="C658" t="s">
        <v>1796</v>
      </c>
      <c r="D658">
        <v>2006</v>
      </c>
      <c r="E658">
        <v>1</v>
      </c>
      <c r="F658" t="s">
        <v>1797</v>
      </c>
      <c r="G658">
        <v>24</v>
      </c>
      <c r="H658">
        <v>20</v>
      </c>
      <c r="I658">
        <v>0</v>
      </c>
      <c r="J658">
        <v>4</v>
      </c>
      <c r="K658">
        <v>2</v>
      </c>
      <c r="L658">
        <v>44</v>
      </c>
      <c r="M658">
        <v>605</v>
      </c>
      <c r="N658">
        <v>404</v>
      </c>
      <c r="O658" t="s">
        <v>30</v>
      </c>
      <c r="P658" t="s">
        <v>30</v>
      </c>
      <c r="Q658" t="s">
        <v>30</v>
      </c>
      <c r="S658" t="s">
        <v>1797</v>
      </c>
      <c r="T658" t="s">
        <v>1681</v>
      </c>
      <c r="U658" t="s">
        <v>1681</v>
      </c>
      <c r="V658" t="s">
        <v>1718</v>
      </c>
    </row>
    <row r="659" spans="1:22" x14ac:dyDescent="0.25">
      <c r="A659" t="s">
        <v>1746</v>
      </c>
      <c r="B659" t="str">
        <f t="shared" si="10"/>
        <v>2006Bulldogs</v>
      </c>
      <c r="C659" t="s">
        <v>1796</v>
      </c>
      <c r="D659">
        <v>2006</v>
      </c>
      <c r="E659">
        <v>2</v>
      </c>
      <c r="F659" t="s">
        <v>1801</v>
      </c>
      <c r="G659">
        <v>24</v>
      </c>
      <c r="H659">
        <v>16</v>
      </c>
      <c r="I659">
        <v>0</v>
      </c>
      <c r="J659">
        <v>8</v>
      </c>
      <c r="K659">
        <v>2</v>
      </c>
      <c r="L659">
        <v>36</v>
      </c>
      <c r="M659">
        <v>608</v>
      </c>
      <c r="N659">
        <v>468</v>
      </c>
      <c r="P659" t="s">
        <v>30</v>
      </c>
      <c r="S659" t="s">
        <v>1764</v>
      </c>
      <c r="T659" t="s">
        <v>1675</v>
      </c>
      <c r="U659" t="s">
        <v>1675</v>
      </c>
      <c r="V659" t="s">
        <v>1723</v>
      </c>
    </row>
    <row r="660" spans="1:22" x14ac:dyDescent="0.25">
      <c r="A660" t="s">
        <v>1746</v>
      </c>
      <c r="B660" t="str">
        <f t="shared" si="10"/>
        <v>2006Brisbane Broncos</v>
      </c>
      <c r="C660" t="s">
        <v>1796</v>
      </c>
      <c r="D660">
        <v>2006</v>
      </c>
      <c r="E660">
        <v>3</v>
      </c>
      <c r="F660" t="s">
        <v>1774</v>
      </c>
      <c r="G660">
        <v>24</v>
      </c>
      <c r="H660">
        <v>14</v>
      </c>
      <c r="I660">
        <v>0</v>
      </c>
      <c r="J660">
        <v>10</v>
      </c>
      <c r="K660">
        <v>2</v>
      </c>
      <c r="L660">
        <v>32</v>
      </c>
      <c r="M660">
        <v>497</v>
      </c>
      <c r="N660">
        <v>392</v>
      </c>
      <c r="P660" t="s">
        <v>30</v>
      </c>
      <c r="Q660" t="s">
        <v>30</v>
      </c>
      <c r="R660" t="s">
        <v>30</v>
      </c>
      <c r="S660" t="s">
        <v>1774</v>
      </c>
      <c r="T660" t="s">
        <v>1715</v>
      </c>
      <c r="U660" t="s">
        <v>1715</v>
      </c>
      <c r="V660" t="s">
        <v>1716</v>
      </c>
    </row>
    <row r="661" spans="1:22" x14ac:dyDescent="0.25">
      <c r="A661" t="s">
        <v>1746</v>
      </c>
      <c r="B661" t="str">
        <f t="shared" si="10"/>
        <v>2006Newcastle Knights</v>
      </c>
      <c r="C661" t="s">
        <v>1796</v>
      </c>
      <c r="D661">
        <v>2006</v>
      </c>
      <c r="E661">
        <v>4</v>
      </c>
      <c r="F661" t="s">
        <v>1776</v>
      </c>
      <c r="G661">
        <v>24</v>
      </c>
      <c r="H661">
        <v>14</v>
      </c>
      <c r="I661">
        <v>0</v>
      </c>
      <c r="J661">
        <v>10</v>
      </c>
      <c r="K661">
        <v>2</v>
      </c>
      <c r="L661">
        <v>32</v>
      </c>
      <c r="M661">
        <v>608</v>
      </c>
      <c r="N661">
        <v>538</v>
      </c>
      <c r="P661" t="s">
        <v>30</v>
      </c>
      <c r="S661" t="s">
        <v>1776</v>
      </c>
      <c r="T661" t="s">
        <v>1754</v>
      </c>
      <c r="U661" t="s">
        <v>1754</v>
      </c>
      <c r="V661" t="s">
        <v>1723</v>
      </c>
    </row>
    <row r="662" spans="1:22" x14ac:dyDescent="0.25">
      <c r="A662" t="s">
        <v>1746</v>
      </c>
      <c r="B662" t="str">
        <f t="shared" si="10"/>
        <v>2006Manly Warringah</v>
      </c>
      <c r="C662" t="s">
        <v>1796</v>
      </c>
      <c r="D662">
        <v>2006</v>
      </c>
      <c r="E662">
        <v>5</v>
      </c>
      <c r="F662" t="s">
        <v>1765</v>
      </c>
      <c r="G662">
        <v>24</v>
      </c>
      <c r="H662">
        <v>14</v>
      </c>
      <c r="I662">
        <v>0</v>
      </c>
      <c r="J662">
        <v>10</v>
      </c>
      <c r="K662">
        <v>2</v>
      </c>
      <c r="L662">
        <v>32</v>
      </c>
      <c r="M662">
        <v>534</v>
      </c>
      <c r="N662">
        <v>493</v>
      </c>
      <c r="P662" t="s">
        <v>30</v>
      </c>
      <c r="S662" t="s">
        <v>1765</v>
      </c>
      <c r="T662" t="s">
        <v>1675</v>
      </c>
      <c r="U662" t="s">
        <v>1675</v>
      </c>
      <c r="V662" t="s">
        <v>1723</v>
      </c>
    </row>
    <row r="663" spans="1:22" x14ac:dyDescent="0.25">
      <c r="A663" t="s">
        <v>1746</v>
      </c>
      <c r="B663" t="str">
        <f t="shared" si="10"/>
        <v>2006St George Illawarra</v>
      </c>
      <c r="C663" t="s">
        <v>1796</v>
      </c>
      <c r="D663">
        <v>2006</v>
      </c>
      <c r="E663">
        <v>6</v>
      </c>
      <c r="F663" t="s">
        <v>1798</v>
      </c>
      <c r="G663">
        <v>24</v>
      </c>
      <c r="H663">
        <v>14</v>
      </c>
      <c r="I663">
        <v>0</v>
      </c>
      <c r="J663">
        <v>10</v>
      </c>
      <c r="K663">
        <v>2</v>
      </c>
      <c r="L663">
        <v>32</v>
      </c>
      <c r="M663">
        <v>519</v>
      </c>
      <c r="N663">
        <v>481</v>
      </c>
      <c r="P663" t="s">
        <v>30</v>
      </c>
      <c r="S663" t="s">
        <v>1798</v>
      </c>
      <c r="T663" t="s">
        <v>1770</v>
      </c>
      <c r="U663" t="s">
        <v>1770</v>
      </c>
      <c r="V663" t="s">
        <v>1723</v>
      </c>
    </row>
    <row r="664" spans="1:22" x14ac:dyDescent="0.25">
      <c r="A664" t="s">
        <v>1746</v>
      </c>
      <c r="B664" t="str">
        <f t="shared" si="10"/>
        <v>2006Canberra Raiders</v>
      </c>
      <c r="C664" t="s">
        <v>1796</v>
      </c>
      <c r="D664">
        <v>2006</v>
      </c>
      <c r="E664">
        <v>7</v>
      </c>
      <c r="F664" t="s">
        <v>1771</v>
      </c>
      <c r="G664">
        <v>24</v>
      </c>
      <c r="H664">
        <v>13</v>
      </c>
      <c r="I664">
        <v>0</v>
      </c>
      <c r="J664">
        <v>11</v>
      </c>
      <c r="K664">
        <v>2</v>
      </c>
      <c r="L664">
        <v>30</v>
      </c>
      <c r="M664">
        <v>525</v>
      </c>
      <c r="N664">
        <v>573</v>
      </c>
      <c r="P664" t="s">
        <v>30</v>
      </c>
      <c r="S664" t="s">
        <v>1771</v>
      </c>
      <c r="T664" t="s">
        <v>1772</v>
      </c>
      <c r="U664" t="s">
        <v>1772</v>
      </c>
      <c r="V664" t="s">
        <v>1773</v>
      </c>
    </row>
    <row r="665" spans="1:22" x14ac:dyDescent="0.25">
      <c r="A665" t="s">
        <v>1746</v>
      </c>
      <c r="B665" t="str">
        <f t="shared" si="10"/>
        <v>2006Parramatta</v>
      </c>
      <c r="C665" t="s">
        <v>1796</v>
      </c>
      <c r="D665">
        <v>2006</v>
      </c>
      <c r="E665">
        <v>8</v>
      </c>
      <c r="F665" t="s">
        <v>1722</v>
      </c>
      <c r="G665">
        <v>24</v>
      </c>
      <c r="H665">
        <v>12</v>
      </c>
      <c r="I665">
        <v>0</v>
      </c>
      <c r="J665">
        <v>12</v>
      </c>
      <c r="K665">
        <v>2</v>
      </c>
      <c r="L665">
        <v>28</v>
      </c>
      <c r="M665">
        <v>506</v>
      </c>
      <c r="N665">
        <v>483</v>
      </c>
      <c r="P665" t="s">
        <v>30</v>
      </c>
      <c r="S665" t="s">
        <v>1722</v>
      </c>
      <c r="T665" t="s">
        <v>1675</v>
      </c>
      <c r="U665" t="s">
        <v>1675</v>
      </c>
      <c r="V665" t="s">
        <v>1723</v>
      </c>
    </row>
    <row r="666" spans="1:22" x14ac:dyDescent="0.25">
      <c r="A666" t="s">
        <v>1746</v>
      </c>
      <c r="B666" t="str">
        <f t="shared" si="10"/>
        <v>2006North Queensland</v>
      </c>
      <c r="C666" t="s">
        <v>1796</v>
      </c>
      <c r="D666">
        <v>2006</v>
      </c>
      <c r="E666">
        <v>9</v>
      </c>
      <c r="F666" t="s">
        <v>1791</v>
      </c>
      <c r="G666">
        <v>24</v>
      </c>
      <c r="H666">
        <v>11</v>
      </c>
      <c r="I666">
        <v>0</v>
      </c>
      <c r="J666">
        <v>13</v>
      </c>
      <c r="K666">
        <v>2</v>
      </c>
      <c r="L666">
        <v>26</v>
      </c>
      <c r="M666">
        <v>450</v>
      </c>
      <c r="N666">
        <v>463</v>
      </c>
      <c r="S666" t="s">
        <v>1791</v>
      </c>
      <c r="T666" t="s">
        <v>1792</v>
      </c>
      <c r="U666" t="s">
        <v>1792</v>
      </c>
      <c r="V666" t="s">
        <v>1716</v>
      </c>
    </row>
    <row r="667" spans="1:22" x14ac:dyDescent="0.25">
      <c r="A667" t="s">
        <v>1746</v>
      </c>
      <c r="B667" t="str">
        <f t="shared" si="10"/>
        <v>2006New Zealand Warriors</v>
      </c>
      <c r="C667" t="s">
        <v>1796</v>
      </c>
      <c r="D667">
        <v>2006</v>
      </c>
      <c r="E667">
        <v>10</v>
      </c>
      <c r="F667" t="s">
        <v>1785</v>
      </c>
      <c r="G667">
        <v>24</v>
      </c>
      <c r="H667">
        <v>12</v>
      </c>
      <c r="I667">
        <v>0</v>
      </c>
      <c r="J667">
        <v>12</v>
      </c>
      <c r="K667">
        <v>2</v>
      </c>
      <c r="L667" t="s">
        <v>1775</v>
      </c>
      <c r="M667">
        <v>552</v>
      </c>
      <c r="N667">
        <v>463</v>
      </c>
      <c r="S667" t="s">
        <v>1785</v>
      </c>
      <c r="T667" t="s">
        <v>1786</v>
      </c>
      <c r="U667" t="s">
        <v>1786</v>
      </c>
      <c r="V667" t="s">
        <v>1787</v>
      </c>
    </row>
    <row r="668" spans="1:22" x14ac:dyDescent="0.25">
      <c r="A668" t="s">
        <v>1746</v>
      </c>
      <c r="B668" t="str">
        <f t="shared" si="10"/>
        <v>2006Wests Tigers</v>
      </c>
      <c r="C668" t="s">
        <v>1796</v>
      </c>
      <c r="D668">
        <v>2006</v>
      </c>
      <c r="E668">
        <v>11</v>
      </c>
      <c r="F668" t="s">
        <v>1800</v>
      </c>
      <c r="G668">
        <v>24</v>
      </c>
      <c r="H668">
        <v>10</v>
      </c>
      <c r="I668">
        <v>0</v>
      </c>
      <c r="J668">
        <v>14</v>
      </c>
      <c r="K668">
        <v>2</v>
      </c>
      <c r="L668">
        <v>24</v>
      </c>
      <c r="M668">
        <v>490</v>
      </c>
      <c r="N668">
        <v>565</v>
      </c>
      <c r="S668" t="s">
        <v>1800</v>
      </c>
      <c r="T668" t="s">
        <v>1675</v>
      </c>
      <c r="U668" t="s">
        <v>1675</v>
      </c>
      <c r="V668" t="s">
        <v>1723</v>
      </c>
    </row>
    <row r="669" spans="1:22" x14ac:dyDescent="0.25">
      <c r="A669" t="s">
        <v>1746</v>
      </c>
      <c r="B669" t="str">
        <f t="shared" si="10"/>
        <v>2006Penrith</v>
      </c>
      <c r="C669" t="s">
        <v>1796</v>
      </c>
      <c r="D669">
        <v>2006</v>
      </c>
      <c r="E669">
        <v>12</v>
      </c>
      <c r="F669" t="s">
        <v>1766</v>
      </c>
      <c r="G669">
        <v>24</v>
      </c>
      <c r="H669">
        <v>10</v>
      </c>
      <c r="I669">
        <v>0</v>
      </c>
      <c r="J669">
        <v>14</v>
      </c>
      <c r="K669">
        <v>2</v>
      </c>
      <c r="L669">
        <v>24</v>
      </c>
      <c r="M669">
        <v>510</v>
      </c>
      <c r="N669">
        <v>587</v>
      </c>
      <c r="S669" t="s">
        <v>1766</v>
      </c>
      <c r="T669" t="s">
        <v>1675</v>
      </c>
      <c r="U669" t="s">
        <v>1675</v>
      </c>
      <c r="V669" t="s">
        <v>1723</v>
      </c>
    </row>
    <row r="670" spans="1:22" x14ac:dyDescent="0.25">
      <c r="A670" t="s">
        <v>1746</v>
      </c>
      <c r="B670" t="str">
        <f t="shared" si="10"/>
        <v>2006Cronulla-Sutherland</v>
      </c>
      <c r="C670" t="s">
        <v>1796</v>
      </c>
      <c r="D670">
        <v>2006</v>
      </c>
      <c r="E670">
        <v>13</v>
      </c>
      <c r="F670" t="s">
        <v>1767</v>
      </c>
      <c r="G670">
        <v>24</v>
      </c>
      <c r="H670">
        <v>9</v>
      </c>
      <c r="I670">
        <v>0</v>
      </c>
      <c r="J670">
        <v>15</v>
      </c>
      <c r="K670">
        <v>2</v>
      </c>
      <c r="L670">
        <v>22</v>
      </c>
      <c r="M670">
        <v>515</v>
      </c>
      <c r="N670">
        <v>544</v>
      </c>
      <c r="S670" t="s">
        <v>1767</v>
      </c>
      <c r="T670" t="s">
        <v>1675</v>
      </c>
      <c r="U670" t="s">
        <v>1675</v>
      </c>
      <c r="V670" t="s">
        <v>1723</v>
      </c>
    </row>
    <row r="671" spans="1:22" x14ac:dyDescent="0.25">
      <c r="A671" t="s">
        <v>1746</v>
      </c>
      <c r="B671" t="str">
        <f t="shared" si="10"/>
        <v>2006Sydney Roosters</v>
      </c>
      <c r="C671" t="s">
        <v>1796</v>
      </c>
      <c r="D671">
        <v>2006</v>
      </c>
      <c r="E671">
        <v>14</v>
      </c>
      <c r="F671" t="s">
        <v>1750</v>
      </c>
      <c r="G671">
        <v>24</v>
      </c>
      <c r="H671">
        <v>8</v>
      </c>
      <c r="I671">
        <v>0</v>
      </c>
      <c r="J671">
        <v>16</v>
      </c>
      <c r="K671">
        <v>2</v>
      </c>
      <c r="L671">
        <v>20</v>
      </c>
      <c r="M671">
        <v>528</v>
      </c>
      <c r="N671">
        <v>650</v>
      </c>
      <c r="S671" t="s">
        <v>1750</v>
      </c>
      <c r="T671" t="s">
        <v>1675</v>
      </c>
      <c r="U671" t="s">
        <v>1675</v>
      </c>
      <c r="V671" t="s">
        <v>1723</v>
      </c>
    </row>
    <row r="672" spans="1:22" x14ac:dyDescent="0.25">
      <c r="A672" t="s">
        <v>1746</v>
      </c>
      <c r="B672" t="str">
        <f t="shared" si="10"/>
        <v>2006South Sydney</v>
      </c>
      <c r="C672" t="s">
        <v>1796</v>
      </c>
      <c r="D672">
        <v>2006</v>
      </c>
      <c r="E672">
        <v>15</v>
      </c>
      <c r="F672" t="s">
        <v>1748</v>
      </c>
      <c r="G672">
        <v>24</v>
      </c>
      <c r="H672">
        <v>3</v>
      </c>
      <c r="I672">
        <v>0</v>
      </c>
      <c r="J672">
        <v>21</v>
      </c>
      <c r="K672">
        <v>2</v>
      </c>
      <c r="L672">
        <v>10</v>
      </c>
      <c r="M672">
        <v>429</v>
      </c>
      <c r="N672">
        <v>772</v>
      </c>
      <c r="S672" t="s">
        <v>1748</v>
      </c>
      <c r="T672" t="s">
        <v>1675</v>
      </c>
      <c r="U672" t="s">
        <v>1675</v>
      </c>
      <c r="V672" t="s">
        <v>1723</v>
      </c>
    </row>
    <row r="673" spans="1:22" x14ac:dyDescent="0.25">
      <c r="A673" t="s">
        <v>1745</v>
      </c>
      <c r="B673" t="str">
        <f t="shared" si="10"/>
        <v>2005Adelaide</v>
      </c>
      <c r="C673" t="s">
        <v>1728</v>
      </c>
      <c r="D673">
        <v>2005</v>
      </c>
      <c r="E673">
        <v>1</v>
      </c>
      <c r="F673" t="s">
        <v>1691</v>
      </c>
      <c r="G673">
        <v>22</v>
      </c>
      <c r="H673">
        <v>17</v>
      </c>
      <c r="I673">
        <v>0</v>
      </c>
      <c r="J673">
        <v>5</v>
      </c>
      <c r="L673">
        <v>68</v>
      </c>
      <c r="M673">
        <v>2070</v>
      </c>
      <c r="N673">
        <v>1517</v>
      </c>
      <c r="O673" t="s">
        <v>30</v>
      </c>
      <c r="P673" t="s">
        <v>30</v>
      </c>
      <c r="S673" t="s">
        <v>1691</v>
      </c>
      <c r="T673" t="s">
        <v>1691</v>
      </c>
      <c r="U673" t="s">
        <v>1691</v>
      </c>
      <c r="V673" t="s">
        <v>1714</v>
      </c>
    </row>
    <row r="674" spans="1:22" x14ac:dyDescent="0.25">
      <c r="A674" t="s">
        <v>1745</v>
      </c>
      <c r="B674" t="str">
        <f t="shared" si="10"/>
        <v>2005West Coast</v>
      </c>
      <c r="C674" t="s">
        <v>1728</v>
      </c>
      <c r="D674">
        <v>2005</v>
      </c>
      <c r="E674">
        <v>2</v>
      </c>
      <c r="F674" t="s">
        <v>1674</v>
      </c>
      <c r="G674">
        <v>22</v>
      </c>
      <c r="H674">
        <v>17</v>
      </c>
      <c r="I674">
        <v>0</v>
      </c>
      <c r="J674">
        <v>5</v>
      </c>
      <c r="L674">
        <v>68</v>
      </c>
      <c r="M674">
        <v>2261</v>
      </c>
      <c r="N674">
        <v>1824</v>
      </c>
      <c r="P674" t="s">
        <v>30</v>
      </c>
      <c r="Q674" t="s">
        <v>30</v>
      </c>
      <c r="S674" t="s">
        <v>1674</v>
      </c>
      <c r="T674" t="s">
        <v>1720</v>
      </c>
      <c r="U674" t="s">
        <v>1720</v>
      </c>
      <c r="V674" t="s">
        <v>1721</v>
      </c>
    </row>
    <row r="675" spans="1:22" x14ac:dyDescent="0.25">
      <c r="A675" t="s">
        <v>1745</v>
      </c>
      <c r="B675" t="str">
        <f t="shared" si="10"/>
        <v>2005Sydney Swans</v>
      </c>
      <c r="C675" t="s">
        <v>1728</v>
      </c>
      <c r="D675">
        <v>2005</v>
      </c>
      <c r="E675">
        <v>3</v>
      </c>
      <c r="F675" t="s">
        <v>1676</v>
      </c>
      <c r="G675">
        <v>22</v>
      </c>
      <c r="H675">
        <v>15</v>
      </c>
      <c r="I675">
        <v>0</v>
      </c>
      <c r="J675">
        <v>7</v>
      </c>
      <c r="L675">
        <v>60</v>
      </c>
      <c r="M675">
        <v>1974</v>
      </c>
      <c r="N675">
        <v>1696</v>
      </c>
      <c r="P675" t="s">
        <v>30</v>
      </c>
      <c r="Q675" t="s">
        <v>30</v>
      </c>
      <c r="R675" t="s">
        <v>30</v>
      </c>
      <c r="S675" t="s">
        <v>1676</v>
      </c>
      <c r="T675" t="s">
        <v>1675</v>
      </c>
      <c r="U675" t="s">
        <v>1675</v>
      </c>
      <c r="V675" t="s">
        <v>1723</v>
      </c>
    </row>
    <row r="676" spans="1:22" x14ac:dyDescent="0.25">
      <c r="A676" t="s">
        <v>1745</v>
      </c>
      <c r="B676" t="str">
        <f t="shared" si="10"/>
        <v>2005St Kilda</v>
      </c>
      <c r="C676" t="s">
        <v>1728</v>
      </c>
      <c r="D676">
        <v>2005</v>
      </c>
      <c r="E676">
        <v>4</v>
      </c>
      <c r="F676" t="s">
        <v>1677</v>
      </c>
      <c r="G676">
        <v>22</v>
      </c>
      <c r="H676">
        <v>14</v>
      </c>
      <c r="I676">
        <v>0</v>
      </c>
      <c r="J676">
        <v>8</v>
      </c>
      <c r="L676">
        <v>56</v>
      </c>
      <c r="M676">
        <v>2407</v>
      </c>
      <c r="N676">
        <v>1806</v>
      </c>
      <c r="P676" t="s">
        <v>30</v>
      </c>
      <c r="S676" t="s">
        <v>1677</v>
      </c>
      <c r="T676" t="s">
        <v>1681</v>
      </c>
      <c r="U676" t="s">
        <v>1681</v>
      </c>
      <c r="V676" t="s">
        <v>1718</v>
      </c>
    </row>
    <row r="677" spans="1:22" x14ac:dyDescent="0.25">
      <c r="A677" t="s">
        <v>1745</v>
      </c>
      <c r="B677" t="str">
        <f t="shared" si="10"/>
        <v>2005Kangaroos</v>
      </c>
      <c r="C677" t="s">
        <v>1728</v>
      </c>
      <c r="D677">
        <v>2005</v>
      </c>
      <c r="E677">
        <v>5</v>
      </c>
      <c r="F677" t="s">
        <v>1693</v>
      </c>
      <c r="G677">
        <v>22</v>
      </c>
      <c r="H677">
        <v>13</v>
      </c>
      <c r="I677">
        <v>0</v>
      </c>
      <c r="J677">
        <v>9</v>
      </c>
      <c r="L677">
        <v>52</v>
      </c>
      <c r="M677">
        <v>2053</v>
      </c>
      <c r="N677">
        <v>2069</v>
      </c>
      <c r="P677" t="s">
        <v>30</v>
      </c>
      <c r="S677" t="s">
        <v>1680</v>
      </c>
      <c r="T677" t="s">
        <v>1681</v>
      </c>
      <c r="U677" t="s">
        <v>1681</v>
      </c>
      <c r="V677" t="s">
        <v>1718</v>
      </c>
    </row>
    <row r="678" spans="1:22" x14ac:dyDescent="0.25">
      <c r="A678" t="s">
        <v>1745</v>
      </c>
      <c r="B678" t="str">
        <f t="shared" si="10"/>
        <v>2005Geelong</v>
      </c>
      <c r="C678" t="s">
        <v>1728</v>
      </c>
      <c r="D678">
        <v>2005</v>
      </c>
      <c r="E678">
        <v>6</v>
      </c>
      <c r="F678" t="s">
        <v>1685</v>
      </c>
      <c r="G678">
        <v>22</v>
      </c>
      <c r="H678">
        <v>12</v>
      </c>
      <c r="I678">
        <v>0</v>
      </c>
      <c r="J678">
        <v>10</v>
      </c>
      <c r="L678">
        <v>48</v>
      </c>
      <c r="M678">
        <v>2134</v>
      </c>
      <c r="N678">
        <v>1906</v>
      </c>
      <c r="P678" t="s">
        <v>30</v>
      </c>
      <c r="S678" t="s">
        <v>1685</v>
      </c>
      <c r="T678" t="s">
        <v>1685</v>
      </c>
      <c r="U678" t="s">
        <v>1685</v>
      </c>
      <c r="V678" t="s">
        <v>1718</v>
      </c>
    </row>
    <row r="679" spans="1:22" x14ac:dyDescent="0.25">
      <c r="A679" t="s">
        <v>1745</v>
      </c>
      <c r="B679" t="str">
        <f t="shared" si="10"/>
        <v>2005Melbourne</v>
      </c>
      <c r="C679" t="s">
        <v>1728</v>
      </c>
      <c r="D679">
        <v>2005</v>
      </c>
      <c r="E679">
        <v>7</v>
      </c>
      <c r="F679" t="s">
        <v>1681</v>
      </c>
      <c r="G679">
        <v>22</v>
      </c>
      <c r="H679">
        <v>12</v>
      </c>
      <c r="I679">
        <v>0</v>
      </c>
      <c r="J679">
        <v>10</v>
      </c>
      <c r="L679">
        <v>48</v>
      </c>
      <c r="M679">
        <v>2171</v>
      </c>
      <c r="N679">
        <v>2266</v>
      </c>
      <c r="P679" t="s">
        <v>30</v>
      </c>
      <c r="S679" t="s">
        <v>1681</v>
      </c>
      <c r="T679" t="s">
        <v>1681</v>
      </c>
      <c r="U679" t="s">
        <v>1681</v>
      </c>
      <c r="V679" t="s">
        <v>1718</v>
      </c>
    </row>
    <row r="680" spans="1:22" x14ac:dyDescent="0.25">
      <c r="A680" t="s">
        <v>1745</v>
      </c>
      <c r="B680" t="str">
        <f t="shared" si="10"/>
        <v>2005Port Adelaide</v>
      </c>
      <c r="C680" t="s">
        <v>1728</v>
      </c>
      <c r="D680">
        <v>2005</v>
      </c>
      <c r="E680">
        <v>8</v>
      </c>
      <c r="F680" t="s">
        <v>1679</v>
      </c>
      <c r="G680">
        <v>22</v>
      </c>
      <c r="H680">
        <v>11</v>
      </c>
      <c r="I680">
        <v>1</v>
      </c>
      <c r="J680">
        <v>10</v>
      </c>
      <c r="L680">
        <v>46</v>
      </c>
      <c r="M680">
        <v>2028</v>
      </c>
      <c r="N680">
        <v>2066</v>
      </c>
      <c r="P680" t="s">
        <v>30</v>
      </c>
      <c r="S680" t="s">
        <v>1679</v>
      </c>
      <c r="T680" t="s">
        <v>1725</v>
      </c>
      <c r="U680" t="s">
        <v>1691</v>
      </c>
      <c r="V680" t="s">
        <v>1714</v>
      </c>
    </row>
    <row r="681" spans="1:22" x14ac:dyDescent="0.25">
      <c r="A681" t="s">
        <v>1745</v>
      </c>
      <c r="B681" t="str">
        <f t="shared" si="10"/>
        <v>2005Western Bulldogs</v>
      </c>
      <c r="C681" t="s">
        <v>1728</v>
      </c>
      <c r="D681">
        <v>2005</v>
      </c>
      <c r="E681">
        <v>9</v>
      </c>
      <c r="F681" t="s">
        <v>1673</v>
      </c>
      <c r="G681">
        <v>22</v>
      </c>
      <c r="H681">
        <v>11</v>
      </c>
      <c r="I681">
        <v>0</v>
      </c>
      <c r="J681">
        <v>11</v>
      </c>
      <c r="L681">
        <v>44</v>
      </c>
      <c r="M681">
        <v>2385</v>
      </c>
      <c r="N681">
        <v>2351</v>
      </c>
      <c r="S681" t="s">
        <v>1673</v>
      </c>
      <c r="T681" t="s">
        <v>1681</v>
      </c>
      <c r="U681" t="s">
        <v>1681</v>
      </c>
      <c r="V681" t="s">
        <v>1718</v>
      </c>
    </row>
    <row r="682" spans="1:22" x14ac:dyDescent="0.25">
      <c r="A682" t="s">
        <v>1745</v>
      </c>
      <c r="B682" t="str">
        <f t="shared" si="10"/>
        <v>2005Fremantle</v>
      </c>
      <c r="C682" t="s">
        <v>1728</v>
      </c>
      <c r="D682">
        <v>2005</v>
      </c>
      <c r="E682">
        <v>10</v>
      </c>
      <c r="F682" t="s">
        <v>1686</v>
      </c>
      <c r="G682">
        <v>22</v>
      </c>
      <c r="H682">
        <v>11</v>
      </c>
      <c r="I682">
        <v>0</v>
      </c>
      <c r="J682">
        <v>11</v>
      </c>
      <c r="L682">
        <v>44</v>
      </c>
      <c r="M682">
        <v>2041</v>
      </c>
      <c r="N682">
        <v>2038</v>
      </c>
      <c r="S682" t="s">
        <v>1686</v>
      </c>
      <c r="T682" t="s">
        <v>1719</v>
      </c>
      <c r="U682" t="s">
        <v>1720</v>
      </c>
      <c r="V682" t="s">
        <v>1721</v>
      </c>
    </row>
    <row r="683" spans="1:22" x14ac:dyDescent="0.25">
      <c r="A683" t="s">
        <v>1745</v>
      </c>
      <c r="B683" t="str">
        <f t="shared" si="10"/>
        <v>2005Brisbane Lions</v>
      </c>
      <c r="C683" t="s">
        <v>1728</v>
      </c>
      <c r="D683">
        <v>2005</v>
      </c>
      <c r="E683">
        <v>11</v>
      </c>
      <c r="F683" t="s">
        <v>1690</v>
      </c>
      <c r="G683">
        <v>22</v>
      </c>
      <c r="H683">
        <v>10</v>
      </c>
      <c r="I683">
        <v>0</v>
      </c>
      <c r="J683">
        <v>12</v>
      </c>
      <c r="L683">
        <v>40</v>
      </c>
      <c r="M683">
        <v>2139</v>
      </c>
      <c r="N683">
        <v>2164</v>
      </c>
      <c r="S683" t="s">
        <v>1690</v>
      </c>
      <c r="T683" t="s">
        <v>1715</v>
      </c>
      <c r="U683" t="s">
        <v>1715</v>
      </c>
      <c r="V683" t="s">
        <v>1716</v>
      </c>
    </row>
    <row r="684" spans="1:22" x14ac:dyDescent="0.25">
      <c r="A684" t="s">
        <v>1745</v>
      </c>
      <c r="B684" t="str">
        <f t="shared" si="10"/>
        <v>2005Richmond</v>
      </c>
      <c r="C684" t="s">
        <v>1728</v>
      </c>
      <c r="D684">
        <v>2005</v>
      </c>
      <c r="E684">
        <v>12</v>
      </c>
      <c r="F684" t="s">
        <v>1678</v>
      </c>
      <c r="G684">
        <v>22</v>
      </c>
      <c r="H684">
        <v>10</v>
      </c>
      <c r="I684">
        <v>0</v>
      </c>
      <c r="J684">
        <v>12</v>
      </c>
      <c r="L684">
        <v>40</v>
      </c>
      <c r="M684">
        <v>2022</v>
      </c>
      <c r="N684">
        <v>2190</v>
      </c>
      <c r="S684" t="s">
        <v>1678</v>
      </c>
      <c r="T684" t="s">
        <v>1726</v>
      </c>
      <c r="U684" t="s">
        <v>1681</v>
      </c>
      <c r="V684" t="s">
        <v>1718</v>
      </c>
    </row>
    <row r="685" spans="1:22" x14ac:dyDescent="0.25">
      <c r="A685" t="s">
        <v>1745</v>
      </c>
      <c r="B685" t="str">
        <f t="shared" si="10"/>
        <v>2005Essendon</v>
      </c>
      <c r="C685" t="s">
        <v>1728</v>
      </c>
      <c r="D685">
        <v>2005</v>
      </c>
      <c r="E685">
        <v>13</v>
      </c>
      <c r="F685" t="s">
        <v>1687</v>
      </c>
      <c r="G685">
        <v>22</v>
      </c>
      <c r="H685">
        <v>8</v>
      </c>
      <c r="I685">
        <v>0</v>
      </c>
      <c r="J685">
        <v>14</v>
      </c>
      <c r="L685">
        <v>32</v>
      </c>
      <c r="M685">
        <v>2118</v>
      </c>
      <c r="N685">
        <v>2302</v>
      </c>
      <c r="S685" t="s">
        <v>1687</v>
      </c>
      <c r="T685" t="s">
        <v>1681</v>
      </c>
      <c r="U685" t="s">
        <v>1681</v>
      </c>
      <c r="V685" t="s">
        <v>1718</v>
      </c>
    </row>
    <row r="686" spans="1:22" x14ac:dyDescent="0.25">
      <c r="A686" t="s">
        <v>1745</v>
      </c>
      <c r="B686" t="str">
        <f t="shared" si="10"/>
        <v>2005Hawthorn</v>
      </c>
      <c r="C686" t="s">
        <v>1728</v>
      </c>
      <c r="D686">
        <v>2005</v>
      </c>
      <c r="E686">
        <v>14</v>
      </c>
      <c r="F686" t="s">
        <v>1682</v>
      </c>
      <c r="G686">
        <v>22</v>
      </c>
      <c r="H686">
        <v>5</v>
      </c>
      <c r="I686">
        <v>0</v>
      </c>
      <c r="J686">
        <v>17</v>
      </c>
      <c r="L686">
        <v>20</v>
      </c>
      <c r="M686">
        <v>1904</v>
      </c>
      <c r="N686">
        <v>2317</v>
      </c>
      <c r="S686" t="s">
        <v>1682</v>
      </c>
      <c r="T686" t="s">
        <v>1724</v>
      </c>
      <c r="U686" t="s">
        <v>1681</v>
      </c>
      <c r="V686" t="s">
        <v>1718</v>
      </c>
    </row>
    <row r="687" spans="1:22" x14ac:dyDescent="0.25">
      <c r="A687" t="s">
        <v>1745</v>
      </c>
      <c r="B687" t="str">
        <f t="shared" si="10"/>
        <v>2005Collingwood</v>
      </c>
      <c r="C687" t="s">
        <v>1728</v>
      </c>
      <c r="D687">
        <v>2005</v>
      </c>
      <c r="E687">
        <v>15</v>
      </c>
      <c r="F687" t="s">
        <v>1688</v>
      </c>
      <c r="G687">
        <v>22</v>
      </c>
      <c r="H687">
        <v>5</v>
      </c>
      <c r="I687">
        <v>0</v>
      </c>
      <c r="J687">
        <v>17</v>
      </c>
      <c r="L687">
        <v>20</v>
      </c>
      <c r="M687">
        <v>1884</v>
      </c>
      <c r="N687">
        <v>2425</v>
      </c>
      <c r="S687" t="s">
        <v>1688</v>
      </c>
      <c r="T687" t="s">
        <v>1681</v>
      </c>
      <c r="U687" t="s">
        <v>1681</v>
      </c>
      <c r="V687" t="s">
        <v>1718</v>
      </c>
    </row>
    <row r="688" spans="1:22" x14ac:dyDescent="0.25">
      <c r="A688" t="s">
        <v>1745</v>
      </c>
      <c r="B688" t="str">
        <f t="shared" si="10"/>
        <v>2005Carlton</v>
      </c>
      <c r="C688" t="s">
        <v>1728</v>
      </c>
      <c r="D688">
        <v>2005</v>
      </c>
      <c r="E688">
        <v>16</v>
      </c>
      <c r="F688" t="s">
        <v>1689</v>
      </c>
      <c r="G688">
        <v>22</v>
      </c>
      <c r="H688">
        <v>4</v>
      </c>
      <c r="I688">
        <v>1</v>
      </c>
      <c r="J688">
        <v>17</v>
      </c>
      <c r="L688">
        <v>18</v>
      </c>
      <c r="M688">
        <v>2016</v>
      </c>
      <c r="N688">
        <v>2670</v>
      </c>
      <c r="S688" t="s">
        <v>1689</v>
      </c>
      <c r="T688" t="s">
        <v>1717</v>
      </c>
      <c r="U688" t="s">
        <v>1681</v>
      </c>
      <c r="V688" t="s">
        <v>1718</v>
      </c>
    </row>
    <row r="689" spans="1:22" x14ac:dyDescent="0.25">
      <c r="A689" t="s">
        <v>1746</v>
      </c>
      <c r="B689" t="str">
        <f t="shared" si="10"/>
        <v>2005Parramatta</v>
      </c>
      <c r="C689" t="s">
        <v>1796</v>
      </c>
      <c r="D689">
        <v>2005</v>
      </c>
      <c r="E689">
        <v>1</v>
      </c>
      <c r="F689" t="s">
        <v>1722</v>
      </c>
      <c r="G689">
        <v>24</v>
      </c>
      <c r="H689">
        <v>16</v>
      </c>
      <c r="I689">
        <v>0</v>
      </c>
      <c r="J689">
        <v>8</v>
      </c>
      <c r="K689">
        <v>2</v>
      </c>
      <c r="L689">
        <v>36</v>
      </c>
      <c r="M689">
        <v>704</v>
      </c>
      <c r="N689">
        <v>456</v>
      </c>
      <c r="O689" t="s">
        <v>30</v>
      </c>
      <c r="P689" t="s">
        <v>30</v>
      </c>
      <c r="S689" t="s">
        <v>1722</v>
      </c>
      <c r="T689" t="s">
        <v>1675</v>
      </c>
      <c r="U689" t="s">
        <v>1675</v>
      </c>
      <c r="V689" t="s">
        <v>1723</v>
      </c>
    </row>
    <row r="690" spans="1:22" x14ac:dyDescent="0.25">
      <c r="A690" t="s">
        <v>1746</v>
      </c>
      <c r="B690" t="str">
        <f t="shared" si="10"/>
        <v>2005St George Illawarra</v>
      </c>
      <c r="C690" t="s">
        <v>1796</v>
      </c>
      <c r="D690">
        <v>2005</v>
      </c>
      <c r="E690">
        <v>2</v>
      </c>
      <c r="F690" t="s">
        <v>1798</v>
      </c>
      <c r="G690">
        <v>24</v>
      </c>
      <c r="H690">
        <v>16</v>
      </c>
      <c r="I690">
        <v>0</v>
      </c>
      <c r="J690">
        <v>8</v>
      </c>
      <c r="K690">
        <v>2</v>
      </c>
      <c r="L690">
        <v>36</v>
      </c>
      <c r="M690">
        <v>655</v>
      </c>
      <c r="N690">
        <v>510</v>
      </c>
      <c r="P690" t="s">
        <v>30</v>
      </c>
      <c r="S690" t="s">
        <v>1798</v>
      </c>
      <c r="T690" t="s">
        <v>1770</v>
      </c>
      <c r="U690" t="s">
        <v>1770</v>
      </c>
      <c r="V690" t="s">
        <v>1723</v>
      </c>
    </row>
    <row r="691" spans="1:22" x14ac:dyDescent="0.25">
      <c r="A691" t="s">
        <v>1746</v>
      </c>
      <c r="B691" t="str">
        <f t="shared" si="10"/>
        <v>2005Brisbane Broncos</v>
      </c>
      <c r="C691" t="s">
        <v>1796</v>
      </c>
      <c r="D691">
        <v>2005</v>
      </c>
      <c r="E691">
        <v>3</v>
      </c>
      <c r="F691" t="s">
        <v>1774</v>
      </c>
      <c r="G691">
        <v>24</v>
      </c>
      <c r="H691">
        <v>15</v>
      </c>
      <c r="I691">
        <v>0</v>
      </c>
      <c r="J691">
        <v>9</v>
      </c>
      <c r="K691">
        <v>2</v>
      </c>
      <c r="L691">
        <v>34</v>
      </c>
      <c r="M691">
        <v>597</v>
      </c>
      <c r="N691">
        <v>484</v>
      </c>
      <c r="P691" t="s">
        <v>30</v>
      </c>
      <c r="S691" t="s">
        <v>1774</v>
      </c>
      <c r="T691" t="s">
        <v>1715</v>
      </c>
      <c r="U691" t="s">
        <v>1715</v>
      </c>
      <c r="V691" t="s">
        <v>1716</v>
      </c>
    </row>
    <row r="692" spans="1:22" x14ac:dyDescent="0.25">
      <c r="A692" t="s">
        <v>1746</v>
      </c>
      <c r="B692" t="str">
        <f t="shared" si="10"/>
        <v>2005Wests Tigers</v>
      </c>
      <c r="C692" t="s">
        <v>1796</v>
      </c>
      <c r="D692">
        <v>2005</v>
      </c>
      <c r="E692">
        <v>4</v>
      </c>
      <c r="F692" t="s">
        <v>1800</v>
      </c>
      <c r="G692">
        <v>24</v>
      </c>
      <c r="H692">
        <v>14</v>
      </c>
      <c r="I692">
        <v>0</v>
      </c>
      <c r="J692">
        <v>10</v>
      </c>
      <c r="K692">
        <v>2</v>
      </c>
      <c r="L692">
        <v>32</v>
      </c>
      <c r="M692">
        <v>676</v>
      </c>
      <c r="N692">
        <v>575</v>
      </c>
      <c r="P692" t="s">
        <v>30</v>
      </c>
      <c r="Q692" t="s">
        <v>30</v>
      </c>
      <c r="R692" t="s">
        <v>30</v>
      </c>
      <c r="S692" t="s">
        <v>1800</v>
      </c>
      <c r="T692" t="s">
        <v>1675</v>
      </c>
      <c r="U692" t="s">
        <v>1675</v>
      </c>
      <c r="V692" t="s">
        <v>1723</v>
      </c>
    </row>
    <row r="693" spans="1:22" x14ac:dyDescent="0.25">
      <c r="A693" t="s">
        <v>1746</v>
      </c>
      <c r="B693" t="str">
        <f t="shared" si="10"/>
        <v>2005North Queensland</v>
      </c>
      <c r="C693" t="s">
        <v>1796</v>
      </c>
      <c r="D693">
        <v>2005</v>
      </c>
      <c r="E693">
        <v>5</v>
      </c>
      <c r="F693" t="s">
        <v>1791</v>
      </c>
      <c r="G693">
        <v>24</v>
      </c>
      <c r="H693">
        <v>14</v>
      </c>
      <c r="I693">
        <v>0</v>
      </c>
      <c r="J693">
        <v>10</v>
      </c>
      <c r="K693">
        <v>2</v>
      </c>
      <c r="L693">
        <v>32</v>
      </c>
      <c r="M693">
        <v>639</v>
      </c>
      <c r="N693">
        <v>563</v>
      </c>
      <c r="P693" t="s">
        <v>30</v>
      </c>
      <c r="Q693" t="s">
        <v>30</v>
      </c>
      <c r="S693" t="s">
        <v>1791</v>
      </c>
      <c r="T693" t="s">
        <v>1792</v>
      </c>
      <c r="U693" t="s">
        <v>1792</v>
      </c>
      <c r="V693" t="s">
        <v>1716</v>
      </c>
    </row>
    <row r="694" spans="1:22" x14ac:dyDescent="0.25">
      <c r="A694" t="s">
        <v>1746</v>
      </c>
      <c r="B694" t="str">
        <f t="shared" si="10"/>
        <v>2005Melbourne Storm</v>
      </c>
      <c r="C694" t="s">
        <v>1796</v>
      </c>
      <c r="D694">
        <v>2005</v>
      </c>
      <c r="E694">
        <v>6</v>
      </c>
      <c r="F694" t="s">
        <v>1797</v>
      </c>
      <c r="G694">
        <v>24</v>
      </c>
      <c r="H694">
        <v>13</v>
      </c>
      <c r="I694">
        <v>0</v>
      </c>
      <c r="J694">
        <v>11</v>
      </c>
      <c r="K694">
        <v>2</v>
      </c>
      <c r="L694">
        <v>30</v>
      </c>
      <c r="M694">
        <v>640</v>
      </c>
      <c r="N694">
        <v>462</v>
      </c>
      <c r="P694" t="s">
        <v>30</v>
      </c>
      <c r="S694" t="s">
        <v>1797</v>
      </c>
      <c r="T694" t="s">
        <v>1681</v>
      </c>
      <c r="U694" t="s">
        <v>1681</v>
      </c>
      <c r="V694" t="s">
        <v>1718</v>
      </c>
    </row>
    <row r="695" spans="1:22" x14ac:dyDescent="0.25">
      <c r="A695" t="s">
        <v>1746</v>
      </c>
      <c r="B695" t="str">
        <f t="shared" si="10"/>
        <v>2005Cronulla-Sutherland</v>
      </c>
      <c r="C695" t="s">
        <v>1796</v>
      </c>
      <c r="D695">
        <v>2005</v>
      </c>
      <c r="E695">
        <v>7</v>
      </c>
      <c r="F695" t="s">
        <v>1767</v>
      </c>
      <c r="G695">
        <v>24</v>
      </c>
      <c r="H695">
        <v>12</v>
      </c>
      <c r="I695">
        <v>0</v>
      </c>
      <c r="J695">
        <v>12</v>
      </c>
      <c r="K695">
        <v>2</v>
      </c>
      <c r="L695">
        <v>28</v>
      </c>
      <c r="M695">
        <v>550</v>
      </c>
      <c r="N695">
        <v>564</v>
      </c>
      <c r="P695" t="s">
        <v>30</v>
      </c>
      <c r="S695" t="s">
        <v>1767</v>
      </c>
      <c r="T695" t="s">
        <v>1675</v>
      </c>
      <c r="U695" t="s">
        <v>1675</v>
      </c>
      <c r="V695" t="s">
        <v>1723</v>
      </c>
    </row>
    <row r="696" spans="1:22" x14ac:dyDescent="0.25">
      <c r="A696" t="s">
        <v>1746</v>
      </c>
      <c r="B696" t="str">
        <f t="shared" si="10"/>
        <v>2005Manly Warringah</v>
      </c>
      <c r="C696" t="s">
        <v>1796</v>
      </c>
      <c r="D696">
        <v>2005</v>
      </c>
      <c r="E696">
        <v>8</v>
      </c>
      <c r="F696" t="s">
        <v>1765</v>
      </c>
      <c r="G696">
        <v>24</v>
      </c>
      <c r="H696">
        <v>12</v>
      </c>
      <c r="I696">
        <v>0</v>
      </c>
      <c r="J696">
        <v>12</v>
      </c>
      <c r="K696">
        <v>2</v>
      </c>
      <c r="L696">
        <v>28</v>
      </c>
      <c r="M696">
        <v>554</v>
      </c>
      <c r="N696">
        <v>632</v>
      </c>
      <c r="P696" t="s">
        <v>30</v>
      </c>
      <c r="S696" t="s">
        <v>1765</v>
      </c>
      <c r="T696" t="s">
        <v>1675</v>
      </c>
      <c r="U696" t="s">
        <v>1675</v>
      </c>
      <c r="V696" t="s">
        <v>1723</v>
      </c>
    </row>
    <row r="697" spans="1:22" x14ac:dyDescent="0.25">
      <c r="A697" t="s">
        <v>1746</v>
      </c>
      <c r="B697" t="str">
        <f t="shared" si="10"/>
        <v>2005Sydney Roosters</v>
      </c>
      <c r="C697" t="s">
        <v>1796</v>
      </c>
      <c r="D697">
        <v>2005</v>
      </c>
      <c r="E697">
        <v>9</v>
      </c>
      <c r="F697" t="s">
        <v>1750</v>
      </c>
      <c r="G697">
        <v>24</v>
      </c>
      <c r="H697">
        <v>11</v>
      </c>
      <c r="I697">
        <v>0</v>
      </c>
      <c r="J697">
        <v>13</v>
      </c>
      <c r="K697">
        <v>2</v>
      </c>
      <c r="L697">
        <v>26</v>
      </c>
      <c r="M697">
        <v>488</v>
      </c>
      <c r="N697">
        <v>487</v>
      </c>
      <c r="S697" t="s">
        <v>1750</v>
      </c>
      <c r="T697" t="s">
        <v>1675</v>
      </c>
      <c r="U697" t="s">
        <v>1675</v>
      </c>
      <c r="V697" t="s">
        <v>1723</v>
      </c>
    </row>
    <row r="698" spans="1:22" x14ac:dyDescent="0.25">
      <c r="A698" t="s">
        <v>1746</v>
      </c>
      <c r="B698" t="str">
        <f t="shared" si="10"/>
        <v>2005Penrith</v>
      </c>
      <c r="C698" t="s">
        <v>1796</v>
      </c>
      <c r="D698">
        <v>2005</v>
      </c>
      <c r="E698">
        <v>10</v>
      </c>
      <c r="F698" t="s">
        <v>1766</v>
      </c>
      <c r="G698">
        <v>24</v>
      </c>
      <c r="H698">
        <v>11</v>
      </c>
      <c r="I698">
        <v>0</v>
      </c>
      <c r="J698">
        <v>13</v>
      </c>
      <c r="K698">
        <v>2</v>
      </c>
      <c r="L698">
        <v>26</v>
      </c>
      <c r="M698">
        <v>554</v>
      </c>
      <c r="N698">
        <v>554</v>
      </c>
      <c r="S698" t="s">
        <v>1766</v>
      </c>
      <c r="T698" t="s">
        <v>1675</v>
      </c>
      <c r="U698" t="s">
        <v>1675</v>
      </c>
      <c r="V698" t="s">
        <v>1723</v>
      </c>
    </row>
    <row r="699" spans="1:22" x14ac:dyDescent="0.25">
      <c r="A699" t="s">
        <v>1746</v>
      </c>
      <c r="B699" t="str">
        <f t="shared" si="10"/>
        <v>2005New Zealand Warriors</v>
      </c>
      <c r="C699" t="s">
        <v>1796</v>
      </c>
      <c r="D699">
        <v>2005</v>
      </c>
      <c r="E699">
        <v>11</v>
      </c>
      <c r="F699" t="s">
        <v>1785</v>
      </c>
      <c r="G699">
        <v>24</v>
      </c>
      <c r="H699">
        <v>10</v>
      </c>
      <c r="I699">
        <v>0</v>
      </c>
      <c r="J699">
        <v>14</v>
      </c>
      <c r="K699">
        <v>2</v>
      </c>
      <c r="L699">
        <v>24</v>
      </c>
      <c r="M699">
        <v>515</v>
      </c>
      <c r="N699">
        <v>528</v>
      </c>
      <c r="S699" t="s">
        <v>1785</v>
      </c>
      <c r="T699" t="s">
        <v>1786</v>
      </c>
      <c r="U699" t="s">
        <v>1786</v>
      </c>
      <c r="V699" t="s">
        <v>1787</v>
      </c>
    </row>
    <row r="700" spans="1:22" x14ac:dyDescent="0.25">
      <c r="A700" t="s">
        <v>1746</v>
      </c>
      <c r="B700" t="str">
        <f t="shared" si="10"/>
        <v>2005Bulldogs</v>
      </c>
      <c r="C700" t="s">
        <v>1796</v>
      </c>
      <c r="D700">
        <v>2005</v>
      </c>
      <c r="E700">
        <v>12</v>
      </c>
      <c r="F700" t="s">
        <v>1801</v>
      </c>
      <c r="G700">
        <v>24</v>
      </c>
      <c r="H700">
        <v>9</v>
      </c>
      <c r="I700">
        <v>1</v>
      </c>
      <c r="J700">
        <v>14</v>
      </c>
      <c r="K700">
        <v>2</v>
      </c>
      <c r="L700">
        <v>23</v>
      </c>
      <c r="M700">
        <v>472</v>
      </c>
      <c r="N700">
        <v>670</v>
      </c>
      <c r="S700" t="s">
        <v>1764</v>
      </c>
      <c r="T700" t="s">
        <v>1675</v>
      </c>
      <c r="U700" t="s">
        <v>1675</v>
      </c>
      <c r="V700" t="s">
        <v>1723</v>
      </c>
    </row>
    <row r="701" spans="1:22" x14ac:dyDescent="0.25">
      <c r="A701" t="s">
        <v>1746</v>
      </c>
      <c r="B701" t="str">
        <f t="shared" si="10"/>
        <v>2005South Sydney</v>
      </c>
      <c r="C701" t="s">
        <v>1796</v>
      </c>
      <c r="D701">
        <v>2005</v>
      </c>
      <c r="E701">
        <v>13</v>
      </c>
      <c r="F701" t="s">
        <v>1748</v>
      </c>
      <c r="G701">
        <v>24</v>
      </c>
      <c r="H701">
        <v>9</v>
      </c>
      <c r="I701">
        <v>1</v>
      </c>
      <c r="J701">
        <v>14</v>
      </c>
      <c r="K701">
        <v>2</v>
      </c>
      <c r="L701">
        <v>23</v>
      </c>
      <c r="M701">
        <v>482</v>
      </c>
      <c r="N701">
        <v>700</v>
      </c>
      <c r="S701" t="s">
        <v>1748</v>
      </c>
      <c r="T701" t="s">
        <v>1675</v>
      </c>
      <c r="U701" t="s">
        <v>1675</v>
      </c>
      <c r="V701" t="s">
        <v>1723</v>
      </c>
    </row>
    <row r="702" spans="1:22" x14ac:dyDescent="0.25">
      <c r="A702" t="s">
        <v>1746</v>
      </c>
      <c r="B702" t="str">
        <f t="shared" si="10"/>
        <v>2005Canberra Raiders</v>
      </c>
      <c r="C702" t="s">
        <v>1796</v>
      </c>
      <c r="D702">
        <v>2005</v>
      </c>
      <c r="E702">
        <v>14</v>
      </c>
      <c r="F702" t="s">
        <v>1771</v>
      </c>
      <c r="G702">
        <v>24</v>
      </c>
      <c r="H702">
        <v>9</v>
      </c>
      <c r="I702">
        <v>0</v>
      </c>
      <c r="J702">
        <v>15</v>
      </c>
      <c r="K702">
        <v>2</v>
      </c>
      <c r="L702">
        <v>22</v>
      </c>
      <c r="M702">
        <v>465</v>
      </c>
      <c r="N702">
        <v>606</v>
      </c>
      <c r="S702" t="s">
        <v>1771</v>
      </c>
      <c r="T702" t="s">
        <v>1772</v>
      </c>
      <c r="U702" t="s">
        <v>1772</v>
      </c>
      <c r="V702" t="s">
        <v>1773</v>
      </c>
    </row>
    <row r="703" spans="1:22" x14ac:dyDescent="0.25">
      <c r="A703" t="s">
        <v>1746</v>
      </c>
      <c r="B703" t="str">
        <f t="shared" si="10"/>
        <v>2005Newcastle Knights</v>
      </c>
      <c r="C703" t="s">
        <v>1796</v>
      </c>
      <c r="D703">
        <v>2005</v>
      </c>
      <c r="E703">
        <v>15</v>
      </c>
      <c r="F703" t="s">
        <v>1776</v>
      </c>
      <c r="G703">
        <v>24</v>
      </c>
      <c r="H703">
        <v>8</v>
      </c>
      <c r="I703">
        <v>0</v>
      </c>
      <c r="J703">
        <v>16</v>
      </c>
      <c r="K703">
        <v>2</v>
      </c>
      <c r="L703">
        <v>20</v>
      </c>
      <c r="M703">
        <v>467</v>
      </c>
      <c r="N703">
        <v>667</v>
      </c>
      <c r="S703" t="s">
        <v>1776</v>
      </c>
      <c r="T703" t="s">
        <v>1754</v>
      </c>
      <c r="U703" t="s">
        <v>1754</v>
      </c>
      <c r="V703" t="s">
        <v>1723</v>
      </c>
    </row>
    <row r="704" spans="1:22" x14ac:dyDescent="0.25">
      <c r="A704" t="s">
        <v>1745</v>
      </c>
      <c r="B704" t="str">
        <f t="shared" si="10"/>
        <v>2004Port Adelaide</v>
      </c>
      <c r="C704" t="s">
        <v>1728</v>
      </c>
      <c r="D704">
        <v>2004</v>
      </c>
      <c r="E704">
        <v>1</v>
      </c>
      <c r="F704" t="s">
        <v>1679</v>
      </c>
      <c r="G704">
        <v>22</v>
      </c>
      <c r="H704">
        <v>17</v>
      </c>
      <c r="I704">
        <v>0</v>
      </c>
      <c r="J704">
        <v>5</v>
      </c>
      <c r="L704">
        <v>68</v>
      </c>
      <c r="M704">
        <v>2413</v>
      </c>
      <c r="N704">
        <v>1823</v>
      </c>
      <c r="O704" t="s">
        <v>30</v>
      </c>
      <c r="P704" t="s">
        <v>30</v>
      </c>
      <c r="Q704" t="s">
        <v>30</v>
      </c>
      <c r="R704" t="s">
        <v>30</v>
      </c>
      <c r="S704" t="s">
        <v>1679</v>
      </c>
      <c r="T704" t="s">
        <v>1725</v>
      </c>
      <c r="U704" t="s">
        <v>1691</v>
      </c>
      <c r="V704" t="s">
        <v>1714</v>
      </c>
    </row>
    <row r="705" spans="1:22" x14ac:dyDescent="0.25">
      <c r="A705" t="s">
        <v>1745</v>
      </c>
      <c r="B705" t="str">
        <f t="shared" si="10"/>
        <v>2004Brisbane Lions</v>
      </c>
      <c r="C705" t="s">
        <v>1728</v>
      </c>
      <c r="D705">
        <v>2004</v>
      </c>
      <c r="E705">
        <v>2</v>
      </c>
      <c r="F705" t="s">
        <v>1690</v>
      </c>
      <c r="G705">
        <v>22</v>
      </c>
      <c r="H705">
        <v>16</v>
      </c>
      <c r="I705">
        <v>0</v>
      </c>
      <c r="J705">
        <v>6</v>
      </c>
      <c r="L705">
        <v>64</v>
      </c>
      <c r="M705">
        <v>2447</v>
      </c>
      <c r="N705">
        <v>1783</v>
      </c>
      <c r="P705" t="s">
        <v>30</v>
      </c>
      <c r="Q705" t="s">
        <v>30</v>
      </c>
      <c r="S705" t="s">
        <v>1690</v>
      </c>
      <c r="T705" t="s">
        <v>1715</v>
      </c>
      <c r="U705" t="s">
        <v>1715</v>
      </c>
      <c r="V705" t="s">
        <v>1716</v>
      </c>
    </row>
    <row r="706" spans="1:22" x14ac:dyDescent="0.25">
      <c r="A706" t="s">
        <v>1745</v>
      </c>
      <c r="B706" t="str">
        <f t="shared" ref="B706:B769" si="11">D706&amp;F706</f>
        <v>2004St Kilda</v>
      </c>
      <c r="C706" t="s">
        <v>1728</v>
      </c>
      <c r="D706">
        <v>2004</v>
      </c>
      <c r="E706">
        <v>3</v>
      </c>
      <c r="F706" t="s">
        <v>1677</v>
      </c>
      <c r="G706">
        <v>22</v>
      </c>
      <c r="H706">
        <v>16</v>
      </c>
      <c r="I706">
        <v>0</v>
      </c>
      <c r="J706">
        <v>6</v>
      </c>
      <c r="L706">
        <v>64</v>
      </c>
      <c r="M706">
        <v>2443</v>
      </c>
      <c r="N706">
        <v>1909</v>
      </c>
      <c r="P706" t="s">
        <v>30</v>
      </c>
      <c r="S706" t="s">
        <v>1677</v>
      </c>
      <c r="T706" t="s">
        <v>1681</v>
      </c>
      <c r="U706" t="s">
        <v>1681</v>
      </c>
      <c r="V706" t="s">
        <v>1718</v>
      </c>
    </row>
    <row r="707" spans="1:22" x14ac:dyDescent="0.25">
      <c r="A707" t="s">
        <v>1745</v>
      </c>
      <c r="B707" t="str">
        <f t="shared" si="11"/>
        <v>2004Geelong</v>
      </c>
      <c r="C707" t="s">
        <v>1728</v>
      </c>
      <c r="D707">
        <v>2004</v>
      </c>
      <c r="E707">
        <v>4</v>
      </c>
      <c r="F707" t="s">
        <v>1685</v>
      </c>
      <c r="G707">
        <v>22</v>
      </c>
      <c r="H707">
        <v>15</v>
      </c>
      <c r="I707">
        <v>0</v>
      </c>
      <c r="J707">
        <v>7</v>
      </c>
      <c r="L707">
        <v>60</v>
      </c>
      <c r="M707">
        <v>2088</v>
      </c>
      <c r="N707">
        <v>1741</v>
      </c>
      <c r="P707" t="s">
        <v>30</v>
      </c>
      <c r="S707" t="s">
        <v>1685</v>
      </c>
      <c r="T707" t="s">
        <v>1685</v>
      </c>
      <c r="U707" t="s">
        <v>1685</v>
      </c>
      <c r="V707" t="s">
        <v>1718</v>
      </c>
    </row>
    <row r="708" spans="1:22" x14ac:dyDescent="0.25">
      <c r="A708" t="s">
        <v>1745</v>
      </c>
      <c r="B708" t="str">
        <f t="shared" si="11"/>
        <v>2004Melbourne</v>
      </c>
      <c r="C708" t="s">
        <v>1728</v>
      </c>
      <c r="D708">
        <v>2004</v>
      </c>
      <c r="E708">
        <v>5</v>
      </c>
      <c r="F708" t="s">
        <v>1681</v>
      </c>
      <c r="G708">
        <v>22</v>
      </c>
      <c r="H708">
        <v>14</v>
      </c>
      <c r="I708">
        <v>0</v>
      </c>
      <c r="J708">
        <v>8</v>
      </c>
      <c r="L708">
        <v>56</v>
      </c>
      <c r="M708">
        <v>2127</v>
      </c>
      <c r="N708">
        <v>1900</v>
      </c>
      <c r="P708" t="s">
        <v>30</v>
      </c>
      <c r="S708" t="s">
        <v>1681</v>
      </c>
      <c r="T708" t="s">
        <v>1681</v>
      </c>
      <c r="U708" t="s">
        <v>1681</v>
      </c>
      <c r="V708" t="s">
        <v>1718</v>
      </c>
    </row>
    <row r="709" spans="1:22" x14ac:dyDescent="0.25">
      <c r="A709" t="s">
        <v>1745</v>
      </c>
      <c r="B709" t="str">
        <f t="shared" si="11"/>
        <v>2004Sydney Swans</v>
      </c>
      <c r="C709" t="s">
        <v>1728</v>
      </c>
      <c r="D709">
        <v>2004</v>
      </c>
      <c r="E709">
        <v>6</v>
      </c>
      <c r="F709" t="s">
        <v>1676</v>
      </c>
      <c r="G709">
        <v>22</v>
      </c>
      <c r="H709">
        <v>13</v>
      </c>
      <c r="I709">
        <v>0</v>
      </c>
      <c r="J709">
        <v>9</v>
      </c>
      <c r="L709">
        <v>52</v>
      </c>
      <c r="M709">
        <v>1938</v>
      </c>
      <c r="N709">
        <v>1804</v>
      </c>
      <c r="P709" t="s">
        <v>30</v>
      </c>
      <c r="S709" t="s">
        <v>1676</v>
      </c>
      <c r="T709" t="s">
        <v>1675</v>
      </c>
      <c r="U709" t="s">
        <v>1675</v>
      </c>
      <c r="V709" t="s">
        <v>1723</v>
      </c>
    </row>
    <row r="710" spans="1:22" x14ac:dyDescent="0.25">
      <c r="A710" t="s">
        <v>1745</v>
      </c>
      <c r="B710" t="str">
        <f t="shared" si="11"/>
        <v>2004West Coast</v>
      </c>
      <c r="C710" t="s">
        <v>1728</v>
      </c>
      <c r="D710">
        <v>2004</v>
      </c>
      <c r="E710">
        <v>7</v>
      </c>
      <c r="F710" t="s">
        <v>1674</v>
      </c>
      <c r="G710">
        <v>22</v>
      </c>
      <c r="H710">
        <v>13</v>
      </c>
      <c r="I710">
        <v>0</v>
      </c>
      <c r="J710">
        <v>9</v>
      </c>
      <c r="L710">
        <v>52</v>
      </c>
      <c r="M710">
        <v>2042</v>
      </c>
      <c r="N710">
        <v>1968</v>
      </c>
      <c r="P710" t="s">
        <v>30</v>
      </c>
      <c r="S710" t="s">
        <v>1674</v>
      </c>
      <c r="T710" t="s">
        <v>1720</v>
      </c>
      <c r="U710" t="s">
        <v>1720</v>
      </c>
      <c r="V710" t="s">
        <v>1721</v>
      </c>
    </row>
    <row r="711" spans="1:22" x14ac:dyDescent="0.25">
      <c r="A711" t="s">
        <v>1745</v>
      </c>
      <c r="B711" t="str">
        <f t="shared" si="11"/>
        <v>2004Essendon</v>
      </c>
      <c r="C711" t="s">
        <v>1728</v>
      </c>
      <c r="D711">
        <v>2004</v>
      </c>
      <c r="E711">
        <v>8</v>
      </c>
      <c r="F711" t="s">
        <v>1687</v>
      </c>
      <c r="G711">
        <v>22</v>
      </c>
      <c r="H711">
        <v>12</v>
      </c>
      <c r="I711">
        <v>0</v>
      </c>
      <c r="J711">
        <v>10</v>
      </c>
      <c r="L711">
        <v>48</v>
      </c>
      <c r="M711">
        <v>2282</v>
      </c>
      <c r="N711">
        <v>2228</v>
      </c>
      <c r="P711" t="s">
        <v>30</v>
      </c>
      <c r="S711" t="s">
        <v>1687</v>
      </c>
      <c r="T711" t="s">
        <v>1681</v>
      </c>
      <c r="U711" t="s">
        <v>1681</v>
      </c>
      <c r="V711" t="s">
        <v>1718</v>
      </c>
    </row>
    <row r="712" spans="1:22" x14ac:dyDescent="0.25">
      <c r="A712" t="s">
        <v>1745</v>
      </c>
      <c r="B712" t="str">
        <f t="shared" si="11"/>
        <v>2004Fremantle</v>
      </c>
      <c r="C712" t="s">
        <v>1728</v>
      </c>
      <c r="D712">
        <v>2004</v>
      </c>
      <c r="E712">
        <v>9</v>
      </c>
      <c r="F712" t="s">
        <v>1686</v>
      </c>
      <c r="G712">
        <v>22</v>
      </c>
      <c r="H712">
        <v>11</v>
      </c>
      <c r="I712">
        <v>0</v>
      </c>
      <c r="J712">
        <v>11</v>
      </c>
      <c r="L712">
        <v>44</v>
      </c>
      <c r="M712">
        <v>1882</v>
      </c>
      <c r="N712">
        <v>1870</v>
      </c>
      <c r="S712" t="s">
        <v>1686</v>
      </c>
      <c r="T712" t="s">
        <v>1719</v>
      </c>
      <c r="U712" t="s">
        <v>1720</v>
      </c>
      <c r="V712" t="s">
        <v>1721</v>
      </c>
    </row>
    <row r="713" spans="1:22" x14ac:dyDescent="0.25">
      <c r="A713" t="s">
        <v>1745</v>
      </c>
      <c r="B713" t="str">
        <f t="shared" si="11"/>
        <v>2004Kangaroos</v>
      </c>
      <c r="C713" t="s">
        <v>1728</v>
      </c>
      <c r="D713">
        <v>2004</v>
      </c>
      <c r="E713">
        <v>10</v>
      </c>
      <c r="F713" t="s">
        <v>1693</v>
      </c>
      <c r="G713">
        <v>22</v>
      </c>
      <c r="H713">
        <v>10</v>
      </c>
      <c r="I713">
        <v>0</v>
      </c>
      <c r="J713">
        <v>12</v>
      </c>
      <c r="L713">
        <v>40</v>
      </c>
      <c r="M713">
        <v>2142</v>
      </c>
      <c r="N713">
        <v>2135</v>
      </c>
      <c r="S713" t="s">
        <v>1680</v>
      </c>
      <c r="T713" t="s">
        <v>1681</v>
      </c>
      <c r="U713" t="s">
        <v>1681</v>
      </c>
      <c r="V713" t="s">
        <v>1718</v>
      </c>
    </row>
    <row r="714" spans="1:22" x14ac:dyDescent="0.25">
      <c r="A714" t="s">
        <v>1745</v>
      </c>
      <c r="B714" t="str">
        <f t="shared" si="11"/>
        <v>2004Carlton</v>
      </c>
      <c r="C714" t="s">
        <v>1728</v>
      </c>
      <c r="D714">
        <v>2004</v>
      </c>
      <c r="E714">
        <v>11</v>
      </c>
      <c r="F714" t="s">
        <v>1689</v>
      </c>
      <c r="G714">
        <v>22</v>
      </c>
      <c r="H714">
        <v>10</v>
      </c>
      <c r="I714">
        <v>0</v>
      </c>
      <c r="J714">
        <v>12</v>
      </c>
      <c r="L714">
        <v>40</v>
      </c>
      <c r="M714">
        <v>1825</v>
      </c>
      <c r="N714">
        <v>2235</v>
      </c>
      <c r="S714" t="s">
        <v>1689</v>
      </c>
      <c r="T714" t="s">
        <v>1717</v>
      </c>
      <c r="U714" t="s">
        <v>1681</v>
      </c>
      <c r="V714" t="s">
        <v>1718</v>
      </c>
    </row>
    <row r="715" spans="1:22" x14ac:dyDescent="0.25">
      <c r="A715" t="s">
        <v>1745</v>
      </c>
      <c r="B715" t="str">
        <f t="shared" si="11"/>
        <v>2004Adelaide</v>
      </c>
      <c r="C715" t="s">
        <v>1728</v>
      </c>
      <c r="D715">
        <v>2004</v>
      </c>
      <c r="E715">
        <v>12</v>
      </c>
      <c r="F715" t="s">
        <v>1691</v>
      </c>
      <c r="G715">
        <v>22</v>
      </c>
      <c r="H715">
        <v>8</v>
      </c>
      <c r="I715">
        <v>0</v>
      </c>
      <c r="J715">
        <v>14</v>
      </c>
      <c r="L715">
        <v>32</v>
      </c>
      <c r="M715">
        <v>1950</v>
      </c>
      <c r="N715">
        <v>2039</v>
      </c>
      <c r="S715" t="s">
        <v>1691</v>
      </c>
      <c r="T715" t="s">
        <v>1691</v>
      </c>
      <c r="U715" t="s">
        <v>1691</v>
      </c>
      <c r="V715" t="s">
        <v>1714</v>
      </c>
    </row>
    <row r="716" spans="1:22" x14ac:dyDescent="0.25">
      <c r="A716" t="s">
        <v>1745</v>
      </c>
      <c r="B716" t="str">
        <f t="shared" si="11"/>
        <v>2004Collingwood</v>
      </c>
      <c r="C716" t="s">
        <v>1728</v>
      </c>
      <c r="D716">
        <v>2004</v>
      </c>
      <c r="E716">
        <v>13</v>
      </c>
      <c r="F716" t="s">
        <v>1688</v>
      </c>
      <c r="G716">
        <v>22</v>
      </c>
      <c r="H716">
        <v>8</v>
      </c>
      <c r="I716">
        <v>0</v>
      </c>
      <c r="J716">
        <v>14</v>
      </c>
      <c r="L716">
        <v>32</v>
      </c>
      <c r="M716">
        <v>1899</v>
      </c>
      <c r="N716">
        <v>2082</v>
      </c>
      <c r="S716" t="s">
        <v>1688</v>
      </c>
      <c r="T716" t="s">
        <v>1681</v>
      </c>
      <c r="U716" t="s">
        <v>1681</v>
      </c>
      <c r="V716" t="s">
        <v>1718</v>
      </c>
    </row>
    <row r="717" spans="1:22" x14ac:dyDescent="0.25">
      <c r="A717" t="s">
        <v>1745</v>
      </c>
      <c r="B717" t="str">
        <f t="shared" si="11"/>
        <v>2004Western Bulldogs</v>
      </c>
      <c r="C717" t="s">
        <v>1728</v>
      </c>
      <c r="D717">
        <v>2004</v>
      </c>
      <c r="E717">
        <v>14</v>
      </c>
      <c r="F717" t="s">
        <v>1673</v>
      </c>
      <c r="G717">
        <v>22</v>
      </c>
      <c r="H717">
        <v>5</v>
      </c>
      <c r="I717">
        <v>0</v>
      </c>
      <c r="J717">
        <v>17</v>
      </c>
      <c r="L717">
        <v>20</v>
      </c>
      <c r="M717">
        <v>1957</v>
      </c>
      <c r="N717">
        <v>2459</v>
      </c>
      <c r="S717" t="s">
        <v>1673</v>
      </c>
      <c r="T717" t="s">
        <v>1681</v>
      </c>
      <c r="U717" t="s">
        <v>1681</v>
      </c>
      <c r="V717" t="s">
        <v>1718</v>
      </c>
    </row>
    <row r="718" spans="1:22" x14ac:dyDescent="0.25">
      <c r="A718" t="s">
        <v>1745</v>
      </c>
      <c r="B718" t="str">
        <f t="shared" si="11"/>
        <v>2004Hawthorn</v>
      </c>
      <c r="C718" t="s">
        <v>1728</v>
      </c>
      <c r="D718">
        <v>2004</v>
      </c>
      <c r="E718">
        <v>15</v>
      </c>
      <c r="F718" t="s">
        <v>1682</v>
      </c>
      <c r="G718">
        <v>22</v>
      </c>
      <c r="H718">
        <v>4</v>
      </c>
      <c r="I718">
        <v>0</v>
      </c>
      <c r="J718">
        <v>18</v>
      </c>
      <c r="L718">
        <v>16</v>
      </c>
      <c r="M718">
        <v>1668</v>
      </c>
      <c r="N718">
        <v>2375</v>
      </c>
      <c r="S718" t="s">
        <v>1682</v>
      </c>
      <c r="T718" t="s">
        <v>1724</v>
      </c>
      <c r="U718" t="s">
        <v>1681</v>
      </c>
      <c r="V718" t="s">
        <v>1718</v>
      </c>
    </row>
    <row r="719" spans="1:22" x14ac:dyDescent="0.25">
      <c r="A719" t="s">
        <v>1745</v>
      </c>
      <c r="B719" t="str">
        <f t="shared" si="11"/>
        <v>2004Richmond</v>
      </c>
      <c r="C719" t="s">
        <v>1728</v>
      </c>
      <c r="D719">
        <v>2004</v>
      </c>
      <c r="E719">
        <v>16</v>
      </c>
      <c r="F719" t="s">
        <v>1678</v>
      </c>
      <c r="G719">
        <v>22</v>
      </c>
      <c r="H719">
        <v>4</v>
      </c>
      <c r="I719">
        <v>0</v>
      </c>
      <c r="J719">
        <v>18</v>
      </c>
      <c r="L719">
        <v>16</v>
      </c>
      <c r="M719">
        <v>1693</v>
      </c>
      <c r="N719">
        <v>2445</v>
      </c>
      <c r="S719" t="s">
        <v>1678</v>
      </c>
      <c r="T719" t="s">
        <v>1726</v>
      </c>
      <c r="U719" t="s">
        <v>1681</v>
      </c>
      <c r="V719" t="s">
        <v>1718</v>
      </c>
    </row>
    <row r="720" spans="1:22" x14ac:dyDescent="0.25">
      <c r="A720" t="s">
        <v>1746</v>
      </c>
      <c r="B720" t="str">
        <f t="shared" si="11"/>
        <v>2004Sydney Roosters</v>
      </c>
      <c r="C720" t="s">
        <v>1796</v>
      </c>
      <c r="D720">
        <v>2004</v>
      </c>
      <c r="E720">
        <v>1</v>
      </c>
      <c r="F720" t="s">
        <v>1750</v>
      </c>
      <c r="G720">
        <v>24</v>
      </c>
      <c r="H720">
        <v>19</v>
      </c>
      <c r="I720">
        <v>0</v>
      </c>
      <c r="J720">
        <v>5</v>
      </c>
      <c r="K720">
        <v>2</v>
      </c>
      <c r="L720">
        <v>42</v>
      </c>
      <c r="M720">
        <v>710</v>
      </c>
      <c r="N720">
        <v>368</v>
      </c>
      <c r="O720" t="s">
        <v>30</v>
      </c>
      <c r="P720" t="s">
        <v>30</v>
      </c>
      <c r="Q720" t="s">
        <v>30</v>
      </c>
      <c r="S720" t="s">
        <v>1750</v>
      </c>
      <c r="T720" t="s">
        <v>1675</v>
      </c>
      <c r="U720" t="s">
        <v>1675</v>
      </c>
      <c r="V720" t="s">
        <v>1723</v>
      </c>
    </row>
    <row r="721" spans="1:22" x14ac:dyDescent="0.25">
      <c r="A721" t="s">
        <v>1746</v>
      </c>
      <c r="B721" t="str">
        <f t="shared" si="11"/>
        <v>2004Bulldogs</v>
      </c>
      <c r="C721" t="s">
        <v>1796</v>
      </c>
      <c r="D721">
        <v>2004</v>
      </c>
      <c r="E721">
        <v>2</v>
      </c>
      <c r="F721" t="s">
        <v>1801</v>
      </c>
      <c r="G721">
        <v>24</v>
      </c>
      <c r="H721">
        <v>19</v>
      </c>
      <c r="I721">
        <v>0</v>
      </c>
      <c r="J721">
        <v>5</v>
      </c>
      <c r="K721">
        <v>2</v>
      </c>
      <c r="L721">
        <v>42</v>
      </c>
      <c r="M721">
        <v>760</v>
      </c>
      <c r="N721">
        <v>491</v>
      </c>
      <c r="P721" t="s">
        <v>30</v>
      </c>
      <c r="Q721" t="s">
        <v>30</v>
      </c>
      <c r="R721" t="s">
        <v>30</v>
      </c>
      <c r="S721" t="s">
        <v>1764</v>
      </c>
      <c r="T721" t="s">
        <v>1675</v>
      </c>
      <c r="U721" t="s">
        <v>1675</v>
      </c>
      <c r="V721" t="s">
        <v>1723</v>
      </c>
    </row>
    <row r="722" spans="1:22" x14ac:dyDescent="0.25">
      <c r="A722" t="s">
        <v>1746</v>
      </c>
      <c r="B722" t="str">
        <f t="shared" si="11"/>
        <v>2004Brisbane Broncos</v>
      </c>
      <c r="C722" t="s">
        <v>1796</v>
      </c>
      <c r="D722">
        <v>2004</v>
      </c>
      <c r="E722">
        <v>3</v>
      </c>
      <c r="F722" t="s">
        <v>1774</v>
      </c>
      <c r="G722">
        <v>24</v>
      </c>
      <c r="H722">
        <v>16</v>
      </c>
      <c r="I722">
        <v>1</v>
      </c>
      <c r="J722">
        <v>7</v>
      </c>
      <c r="K722">
        <v>2</v>
      </c>
      <c r="L722">
        <v>37</v>
      </c>
      <c r="M722">
        <v>602</v>
      </c>
      <c r="N722">
        <v>533</v>
      </c>
      <c r="P722" t="s">
        <v>30</v>
      </c>
      <c r="S722" t="s">
        <v>1774</v>
      </c>
      <c r="T722" t="s">
        <v>1715</v>
      </c>
      <c r="U722" t="s">
        <v>1715</v>
      </c>
      <c r="V722" t="s">
        <v>1716</v>
      </c>
    </row>
    <row r="723" spans="1:22" x14ac:dyDescent="0.25">
      <c r="A723" t="s">
        <v>1746</v>
      </c>
      <c r="B723" t="str">
        <f t="shared" si="11"/>
        <v>2004Penrith</v>
      </c>
      <c r="C723" t="s">
        <v>1796</v>
      </c>
      <c r="D723">
        <v>2004</v>
      </c>
      <c r="E723">
        <v>4</v>
      </c>
      <c r="F723" t="s">
        <v>1766</v>
      </c>
      <c r="G723">
        <v>24</v>
      </c>
      <c r="H723">
        <v>15</v>
      </c>
      <c r="I723">
        <v>0</v>
      </c>
      <c r="J723">
        <v>9</v>
      </c>
      <c r="K723">
        <v>2</v>
      </c>
      <c r="L723">
        <v>34</v>
      </c>
      <c r="M723">
        <v>672</v>
      </c>
      <c r="N723">
        <v>567</v>
      </c>
      <c r="P723" t="s">
        <v>30</v>
      </c>
      <c r="S723" t="s">
        <v>1766</v>
      </c>
      <c r="T723" t="s">
        <v>1675</v>
      </c>
      <c r="U723" t="s">
        <v>1675</v>
      </c>
      <c r="V723" t="s">
        <v>1723</v>
      </c>
    </row>
    <row r="724" spans="1:22" x14ac:dyDescent="0.25">
      <c r="A724" t="s">
        <v>1746</v>
      </c>
      <c r="B724" t="str">
        <f t="shared" si="11"/>
        <v>2004St George Illawarra</v>
      </c>
      <c r="C724" t="s">
        <v>1796</v>
      </c>
      <c r="D724">
        <v>2004</v>
      </c>
      <c r="E724">
        <v>5</v>
      </c>
      <c r="F724" t="s">
        <v>1798</v>
      </c>
      <c r="G724">
        <v>24</v>
      </c>
      <c r="H724">
        <v>14</v>
      </c>
      <c r="I724">
        <v>0</v>
      </c>
      <c r="J724">
        <v>10</v>
      </c>
      <c r="K724">
        <v>2</v>
      </c>
      <c r="L724">
        <v>32</v>
      </c>
      <c r="M724">
        <v>624</v>
      </c>
      <c r="N724">
        <v>415</v>
      </c>
      <c r="P724" t="s">
        <v>30</v>
      </c>
      <c r="S724" t="s">
        <v>1798</v>
      </c>
      <c r="T724" t="s">
        <v>1770</v>
      </c>
      <c r="U724" t="s">
        <v>1770</v>
      </c>
      <c r="V724" t="s">
        <v>1723</v>
      </c>
    </row>
    <row r="725" spans="1:22" x14ac:dyDescent="0.25">
      <c r="A725" t="s">
        <v>1746</v>
      </c>
      <c r="B725" t="str">
        <f t="shared" si="11"/>
        <v>2004Melbourne Storm</v>
      </c>
      <c r="C725" t="s">
        <v>1796</v>
      </c>
      <c r="D725">
        <v>2004</v>
      </c>
      <c r="E725">
        <v>6</v>
      </c>
      <c r="F725" t="s">
        <v>1797</v>
      </c>
      <c r="G725">
        <v>24</v>
      </c>
      <c r="H725">
        <v>13</v>
      </c>
      <c r="I725">
        <v>0</v>
      </c>
      <c r="J725">
        <v>11</v>
      </c>
      <c r="K725">
        <v>2</v>
      </c>
      <c r="L725">
        <v>30</v>
      </c>
      <c r="M725">
        <v>684</v>
      </c>
      <c r="N725">
        <v>517</v>
      </c>
      <c r="P725" t="s">
        <v>30</v>
      </c>
      <c r="S725" t="s">
        <v>1797</v>
      </c>
      <c r="T725" t="s">
        <v>1681</v>
      </c>
      <c r="U725" t="s">
        <v>1681</v>
      </c>
      <c r="V725" t="s">
        <v>1718</v>
      </c>
    </row>
    <row r="726" spans="1:22" x14ac:dyDescent="0.25">
      <c r="A726" t="s">
        <v>1746</v>
      </c>
      <c r="B726" t="str">
        <f t="shared" si="11"/>
        <v>2004North Queensland</v>
      </c>
      <c r="C726" t="s">
        <v>1796</v>
      </c>
      <c r="D726">
        <v>2004</v>
      </c>
      <c r="E726">
        <v>7</v>
      </c>
      <c r="F726" t="s">
        <v>1791</v>
      </c>
      <c r="G726">
        <v>24</v>
      </c>
      <c r="H726">
        <v>12</v>
      </c>
      <c r="I726">
        <v>1</v>
      </c>
      <c r="J726">
        <v>11</v>
      </c>
      <c r="K726">
        <v>2</v>
      </c>
      <c r="L726">
        <v>29</v>
      </c>
      <c r="M726">
        <v>526</v>
      </c>
      <c r="N726">
        <v>514</v>
      </c>
      <c r="P726" t="s">
        <v>30</v>
      </c>
      <c r="S726" t="s">
        <v>1791</v>
      </c>
      <c r="T726" t="s">
        <v>1792</v>
      </c>
      <c r="U726" t="s">
        <v>1792</v>
      </c>
      <c r="V726" t="s">
        <v>1716</v>
      </c>
    </row>
    <row r="727" spans="1:22" x14ac:dyDescent="0.25">
      <c r="A727" t="s">
        <v>1746</v>
      </c>
      <c r="B727" t="str">
        <f t="shared" si="11"/>
        <v>2004Canberra Raiders</v>
      </c>
      <c r="C727" t="s">
        <v>1796</v>
      </c>
      <c r="D727">
        <v>2004</v>
      </c>
      <c r="E727">
        <v>8</v>
      </c>
      <c r="F727" t="s">
        <v>1771</v>
      </c>
      <c r="G727">
        <v>24</v>
      </c>
      <c r="H727">
        <v>11</v>
      </c>
      <c r="I727">
        <v>0</v>
      </c>
      <c r="J727">
        <v>13</v>
      </c>
      <c r="K727">
        <v>2</v>
      </c>
      <c r="L727">
        <v>26</v>
      </c>
      <c r="M727">
        <v>554</v>
      </c>
      <c r="N727">
        <v>613</v>
      </c>
      <c r="P727" t="s">
        <v>30</v>
      </c>
      <c r="S727" t="s">
        <v>1771</v>
      </c>
      <c r="T727" t="s">
        <v>1772</v>
      </c>
      <c r="U727" t="s">
        <v>1772</v>
      </c>
      <c r="V727" t="s">
        <v>1773</v>
      </c>
    </row>
    <row r="728" spans="1:22" x14ac:dyDescent="0.25">
      <c r="A728" t="s">
        <v>1746</v>
      </c>
      <c r="B728" t="str">
        <f t="shared" si="11"/>
        <v>2004Wests Tigers</v>
      </c>
      <c r="C728" t="s">
        <v>1796</v>
      </c>
      <c r="D728">
        <v>2004</v>
      </c>
      <c r="E728">
        <v>9</v>
      </c>
      <c r="F728" t="s">
        <v>1800</v>
      </c>
      <c r="G728">
        <v>24</v>
      </c>
      <c r="H728">
        <v>10</v>
      </c>
      <c r="I728">
        <v>0</v>
      </c>
      <c r="J728">
        <v>14</v>
      </c>
      <c r="K728">
        <v>2</v>
      </c>
      <c r="L728">
        <v>24</v>
      </c>
      <c r="M728">
        <v>509</v>
      </c>
      <c r="N728">
        <v>534</v>
      </c>
      <c r="S728" t="s">
        <v>1800</v>
      </c>
      <c r="T728" t="s">
        <v>1675</v>
      </c>
      <c r="U728" t="s">
        <v>1675</v>
      </c>
      <c r="V728" t="s">
        <v>1723</v>
      </c>
    </row>
    <row r="729" spans="1:22" x14ac:dyDescent="0.25">
      <c r="A729" t="s">
        <v>1746</v>
      </c>
      <c r="B729" t="str">
        <f t="shared" si="11"/>
        <v>2004Newcastle Knights</v>
      </c>
      <c r="C729" t="s">
        <v>1796</v>
      </c>
      <c r="D729">
        <v>2004</v>
      </c>
      <c r="E729">
        <v>10</v>
      </c>
      <c r="F729" t="s">
        <v>1776</v>
      </c>
      <c r="G729">
        <v>24</v>
      </c>
      <c r="H729">
        <v>10</v>
      </c>
      <c r="I729">
        <v>0</v>
      </c>
      <c r="J729">
        <v>14</v>
      </c>
      <c r="K729">
        <v>2</v>
      </c>
      <c r="L729">
        <v>24</v>
      </c>
      <c r="M729">
        <v>516</v>
      </c>
      <c r="N729">
        <v>617</v>
      </c>
      <c r="S729" t="s">
        <v>1776</v>
      </c>
      <c r="T729" t="s">
        <v>1754</v>
      </c>
      <c r="U729" t="s">
        <v>1754</v>
      </c>
      <c r="V729" t="s">
        <v>1723</v>
      </c>
    </row>
    <row r="730" spans="1:22" x14ac:dyDescent="0.25">
      <c r="A730" t="s">
        <v>1746</v>
      </c>
      <c r="B730" t="str">
        <f t="shared" si="11"/>
        <v>2004Cronulla-Sutherland</v>
      </c>
      <c r="C730" t="s">
        <v>1796</v>
      </c>
      <c r="D730">
        <v>2004</v>
      </c>
      <c r="E730">
        <v>11</v>
      </c>
      <c r="F730" t="s">
        <v>1767</v>
      </c>
      <c r="G730">
        <v>24</v>
      </c>
      <c r="H730">
        <v>10</v>
      </c>
      <c r="I730">
        <v>0</v>
      </c>
      <c r="J730">
        <v>14</v>
      </c>
      <c r="K730">
        <v>2</v>
      </c>
      <c r="L730">
        <v>24</v>
      </c>
      <c r="M730">
        <v>528</v>
      </c>
      <c r="N730">
        <v>645</v>
      </c>
      <c r="S730" t="s">
        <v>1767</v>
      </c>
      <c r="T730" t="s">
        <v>1675</v>
      </c>
      <c r="U730" t="s">
        <v>1675</v>
      </c>
      <c r="V730" t="s">
        <v>1723</v>
      </c>
    </row>
    <row r="731" spans="1:22" x14ac:dyDescent="0.25">
      <c r="A731" t="s">
        <v>1746</v>
      </c>
      <c r="B731" t="str">
        <f t="shared" si="11"/>
        <v>2004Parramatta</v>
      </c>
      <c r="C731" t="s">
        <v>1796</v>
      </c>
      <c r="D731">
        <v>2004</v>
      </c>
      <c r="E731">
        <v>12</v>
      </c>
      <c r="F731" t="s">
        <v>1722</v>
      </c>
      <c r="G731">
        <v>24</v>
      </c>
      <c r="H731">
        <v>9</v>
      </c>
      <c r="I731">
        <v>0</v>
      </c>
      <c r="J731">
        <v>15</v>
      </c>
      <c r="K731">
        <v>2</v>
      </c>
      <c r="L731">
        <v>22</v>
      </c>
      <c r="M731">
        <v>517</v>
      </c>
      <c r="N731">
        <v>626</v>
      </c>
      <c r="S731" t="s">
        <v>1722</v>
      </c>
      <c r="T731" t="s">
        <v>1675</v>
      </c>
      <c r="U731" t="s">
        <v>1675</v>
      </c>
      <c r="V731" t="s">
        <v>1723</v>
      </c>
    </row>
    <row r="732" spans="1:22" x14ac:dyDescent="0.25">
      <c r="A732" t="s">
        <v>1746</v>
      </c>
      <c r="B732" t="str">
        <f t="shared" si="11"/>
        <v>2004Manly Warringah</v>
      </c>
      <c r="C732" t="s">
        <v>1796</v>
      </c>
      <c r="D732">
        <v>2004</v>
      </c>
      <c r="E732">
        <v>13</v>
      </c>
      <c r="F732" t="s">
        <v>1765</v>
      </c>
      <c r="G732">
        <v>24</v>
      </c>
      <c r="H732">
        <v>9</v>
      </c>
      <c r="I732">
        <v>0</v>
      </c>
      <c r="J732">
        <v>15</v>
      </c>
      <c r="K732">
        <v>2</v>
      </c>
      <c r="L732">
        <v>22</v>
      </c>
      <c r="M732">
        <v>615</v>
      </c>
      <c r="N732">
        <v>754</v>
      </c>
      <c r="S732" t="s">
        <v>1765</v>
      </c>
      <c r="T732" t="s">
        <v>1675</v>
      </c>
      <c r="U732" t="s">
        <v>1675</v>
      </c>
      <c r="V732" t="s">
        <v>1723</v>
      </c>
    </row>
    <row r="733" spans="1:22" x14ac:dyDescent="0.25">
      <c r="A733" t="s">
        <v>1746</v>
      </c>
      <c r="B733" t="str">
        <f t="shared" si="11"/>
        <v>2004New Zealand Warriors</v>
      </c>
      <c r="C733" t="s">
        <v>1796</v>
      </c>
      <c r="D733">
        <v>2004</v>
      </c>
      <c r="E733">
        <v>14</v>
      </c>
      <c r="F733" t="s">
        <v>1785</v>
      </c>
      <c r="G733">
        <v>24</v>
      </c>
      <c r="H733">
        <v>6</v>
      </c>
      <c r="I733">
        <v>0</v>
      </c>
      <c r="J733">
        <v>18</v>
      </c>
      <c r="K733">
        <v>2</v>
      </c>
      <c r="L733">
        <v>16</v>
      </c>
      <c r="M733">
        <v>427</v>
      </c>
      <c r="N733">
        <v>693</v>
      </c>
      <c r="S733" t="s">
        <v>1785</v>
      </c>
      <c r="T733" t="s">
        <v>1786</v>
      </c>
      <c r="U733" t="s">
        <v>1786</v>
      </c>
      <c r="V733" t="s">
        <v>1787</v>
      </c>
    </row>
    <row r="734" spans="1:22" x14ac:dyDescent="0.25">
      <c r="A734" t="s">
        <v>1746</v>
      </c>
      <c r="B734" t="str">
        <f t="shared" si="11"/>
        <v>2004South Sydney</v>
      </c>
      <c r="C734" t="s">
        <v>1796</v>
      </c>
      <c r="D734">
        <v>2004</v>
      </c>
      <c r="E734">
        <v>15</v>
      </c>
      <c r="F734" t="s">
        <v>1748</v>
      </c>
      <c r="G734">
        <v>24</v>
      </c>
      <c r="H734">
        <v>5</v>
      </c>
      <c r="I734">
        <v>2</v>
      </c>
      <c r="J734">
        <v>17</v>
      </c>
      <c r="K734">
        <v>2</v>
      </c>
      <c r="L734">
        <v>16</v>
      </c>
      <c r="M734">
        <v>455</v>
      </c>
      <c r="N734">
        <v>812</v>
      </c>
      <c r="S734" t="s">
        <v>1748</v>
      </c>
      <c r="T734" t="s">
        <v>1675</v>
      </c>
      <c r="U734" t="s">
        <v>1675</v>
      </c>
      <c r="V734" t="s">
        <v>1723</v>
      </c>
    </row>
    <row r="735" spans="1:22" x14ac:dyDescent="0.25">
      <c r="A735" t="s">
        <v>1745</v>
      </c>
      <c r="B735" t="str">
        <f t="shared" si="11"/>
        <v>2003Port Adelaide</v>
      </c>
      <c r="C735" t="s">
        <v>1728</v>
      </c>
      <c r="D735">
        <v>2003</v>
      </c>
      <c r="E735">
        <v>1</v>
      </c>
      <c r="F735" t="s">
        <v>1679</v>
      </c>
      <c r="G735">
        <v>22</v>
      </c>
      <c r="H735">
        <v>18</v>
      </c>
      <c r="I735">
        <v>0</v>
      </c>
      <c r="J735">
        <v>4</v>
      </c>
      <c r="L735">
        <v>72</v>
      </c>
      <c r="M735">
        <v>2229</v>
      </c>
      <c r="N735">
        <v>1752</v>
      </c>
      <c r="O735" t="s">
        <v>30</v>
      </c>
      <c r="P735" t="s">
        <v>30</v>
      </c>
      <c r="S735" t="s">
        <v>1679</v>
      </c>
      <c r="T735" t="s">
        <v>1725</v>
      </c>
      <c r="U735" t="s">
        <v>1691</v>
      </c>
      <c r="V735" t="s">
        <v>1714</v>
      </c>
    </row>
    <row r="736" spans="1:22" x14ac:dyDescent="0.25">
      <c r="A736" t="s">
        <v>1745</v>
      </c>
      <c r="B736" t="str">
        <f t="shared" si="11"/>
        <v>2003Collingwood</v>
      </c>
      <c r="C736" t="s">
        <v>1728</v>
      </c>
      <c r="D736">
        <v>2003</v>
      </c>
      <c r="E736">
        <v>2</v>
      </c>
      <c r="F736" t="s">
        <v>1688</v>
      </c>
      <c r="G736">
        <v>22</v>
      </c>
      <c r="H736">
        <v>15</v>
      </c>
      <c r="I736">
        <v>0</v>
      </c>
      <c r="J736">
        <v>7</v>
      </c>
      <c r="L736">
        <v>60</v>
      </c>
      <c r="M736">
        <v>2259</v>
      </c>
      <c r="N736">
        <v>1858</v>
      </c>
      <c r="P736" t="s">
        <v>30</v>
      </c>
      <c r="Q736" t="s">
        <v>30</v>
      </c>
      <c r="S736" t="s">
        <v>1688</v>
      </c>
      <c r="T736" t="s">
        <v>1681</v>
      </c>
      <c r="U736" t="s">
        <v>1681</v>
      </c>
      <c r="V736" t="s">
        <v>1718</v>
      </c>
    </row>
    <row r="737" spans="1:22" x14ac:dyDescent="0.25">
      <c r="A737" t="s">
        <v>1745</v>
      </c>
      <c r="B737" t="str">
        <f t="shared" si="11"/>
        <v>2003Brisbane Lions</v>
      </c>
      <c r="C737" t="s">
        <v>1728</v>
      </c>
      <c r="D737">
        <v>2003</v>
      </c>
      <c r="E737">
        <v>3</v>
      </c>
      <c r="F737" t="s">
        <v>1690</v>
      </c>
      <c r="G737">
        <v>22</v>
      </c>
      <c r="H737">
        <v>14</v>
      </c>
      <c r="I737">
        <v>1</v>
      </c>
      <c r="J737">
        <v>7</v>
      </c>
      <c r="L737">
        <v>58</v>
      </c>
      <c r="M737">
        <v>2295</v>
      </c>
      <c r="N737">
        <v>1882</v>
      </c>
      <c r="P737" t="s">
        <v>30</v>
      </c>
      <c r="Q737" t="s">
        <v>30</v>
      </c>
      <c r="R737" t="s">
        <v>30</v>
      </c>
      <c r="S737" t="s">
        <v>1690</v>
      </c>
      <c r="T737" t="s">
        <v>1715</v>
      </c>
      <c r="U737" t="s">
        <v>1715</v>
      </c>
      <c r="V737" t="s">
        <v>1716</v>
      </c>
    </row>
    <row r="738" spans="1:22" x14ac:dyDescent="0.25">
      <c r="A738" t="s">
        <v>1745</v>
      </c>
      <c r="B738" t="str">
        <f t="shared" si="11"/>
        <v>2003Sydney Swans</v>
      </c>
      <c r="C738" t="s">
        <v>1728</v>
      </c>
      <c r="D738">
        <v>2003</v>
      </c>
      <c r="E738">
        <v>4</v>
      </c>
      <c r="F738" t="s">
        <v>1676</v>
      </c>
      <c r="G738">
        <v>22</v>
      </c>
      <c r="H738">
        <v>14</v>
      </c>
      <c r="I738">
        <v>0</v>
      </c>
      <c r="J738">
        <v>8</v>
      </c>
      <c r="L738">
        <v>56</v>
      </c>
      <c r="M738">
        <v>2142</v>
      </c>
      <c r="N738">
        <v>1862</v>
      </c>
      <c r="P738" t="s">
        <v>30</v>
      </c>
      <c r="S738" t="s">
        <v>1676</v>
      </c>
      <c r="T738" t="s">
        <v>1675</v>
      </c>
      <c r="U738" t="s">
        <v>1675</v>
      </c>
      <c r="V738" t="s">
        <v>1723</v>
      </c>
    </row>
    <row r="739" spans="1:22" x14ac:dyDescent="0.25">
      <c r="A739" t="s">
        <v>1745</v>
      </c>
      <c r="B739" t="str">
        <f t="shared" si="11"/>
        <v>2003Fremantle</v>
      </c>
      <c r="C739" t="s">
        <v>1728</v>
      </c>
      <c r="D739">
        <v>2003</v>
      </c>
      <c r="E739">
        <v>5</v>
      </c>
      <c r="F739" t="s">
        <v>1686</v>
      </c>
      <c r="G739">
        <v>22</v>
      </c>
      <c r="H739">
        <v>14</v>
      </c>
      <c r="I739">
        <v>0</v>
      </c>
      <c r="J739">
        <v>8</v>
      </c>
      <c r="L739">
        <v>56</v>
      </c>
      <c r="M739">
        <v>2143</v>
      </c>
      <c r="N739">
        <v>2078</v>
      </c>
      <c r="P739" t="s">
        <v>30</v>
      </c>
      <c r="S739" t="s">
        <v>1686</v>
      </c>
      <c r="T739" t="s">
        <v>1719</v>
      </c>
      <c r="U739" t="s">
        <v>1720</v>
      </c>
      <c r="V739" t="s">
        <v>1721</v>
      </c>
    </row>
    <row r="740" spans="1:22" x14ac:dyDescent="0.25">
      <c r="A740" t="s">
        <v>1745</v>
      </c>
      <c r="B740" t="str">
        <f t="shared" si="11"/>
        <v>2003Adelaide</v>
      </c>
      <c r="C740" t="s">
        <v>1728</v>
      </c>
      <c r="D740">
        <v>2003</v>
      </c>
      <c r="E740">
        <v>6</v>
      </c>
      <c r="F740" t="s">
        <v>1691</v>
      </c>
      <c r="G740">
        <v>22</v>
      </c>
      <c r="H740">
        <v>13</v>
      </c>
      <c r="I740">
        <v>0</v>
      </c>
      <c r="J740">
        <v>9</v>
      </c>
      <c r="L740">
        <v>52</v>
      </c>
      <c r="M740">
        <v>2114</v>
      </c>
      <c r="N740">
        <v>1754</v>
      </c>
      <c r="P740" t="s">
        <v>30</v>
      </c>
      <c r="S740" t="s">
        <v>1691</v>
      </c>
      <c r="T740" t="s">
        <v>1691</v>
      </c>
      <c r="U740" t="s">
        <v>1691</v>
      </c>
      <c r="V740" t="s">
        <v>1714</v>
      </c>
    </row>
    <row r="741" spans="1:22" x14ac:dyDescent="0.25">
      <c r="A741" t="s">
        <v>1745</v>
      </c>
      <c r="B741" t="str">
        <f t="shared" si="11"/>
        <v>2003West Coast</v>
      </c>
      <c r="C741" t="s">
        <v>1728</v>
      </c>
      <c r="D741">
        <v>2003</v>
      </c>
      <c r="E741">
        <v>7</v>
      </c>
      <c r="F741" t="s">
        <v>1674</v>
      </c>
      <c r="G741">
        <v>22</v>
      </c>
      <c r="H741">
        <v>12</v>
      </c>
      <c r="I741">
        <v>2</v>
      </c>
      <c r="J741">
        <v>8</v>
      </c>
      <c r="L741">
        <v>52</v>
      </c>
      <c r="M741">
        <v>2326</v>
      </c>
      <c r="N741">
        <v>1982</v>
      </c>
      <c r="P741" t="s">
        <v>30</v>
      </c>
      <c r="S741" t="s">
        <v>1674</v>
      </c>
      <c r="T741" t="s">
        <v>1720</v>
      </c>
      <c r="U741" t="s">
        <v>1720</v>
      </c>
      <c r="V741" t="s">
        <v>1721</v>
      </c>
    </row>
    <row r="742" spans="1:22" x14ac:dyDescent="0.25">
      <c r="A742" t="s">
        <v>1745</v>
      </c>
      <c r="B742" t="str">
        <f t="shared" si="11"/>
        <v>2003Essendon</v>
      </c>
      <c r="C742" t="s">
        <v>1728</v>
      </c>
      <c r="D742">
        <v>2003</v>
      </c>
      <c r="E742">
        <v>8</v>
      </c>
      <c r="F742" t="s">
        <v>1687</v>
      </c>
      <c r="G742">
        <v>22</v>
      </c>
      <c r="H742">
        <v>13</v>
      </c>
      <c r="I742">
        <v>0</v>
      </c>
      <c r="J742">
        <v>9</v>
      </c>
      <c r="L742">
        <v>52</v>
      </c>
      <c r="M742">
        <v>2190</v>
      </c>
      <c r="N742">
        <v>1960</v>
      </c>
      <c r="P742" t="s">
        <v>30</v>
      </c>
      <c r="S742" t="s">
        <v>1687</v>
      </c>
      <c r="T742" t="s">
        <v>1681</v>
      </c>
      <c r="U742" t="s">
        <v>1681</v>
      </c>
      <c r="V742" t="s">
        <v>1718</v>
      </c>
    </row>
    <row r="743" spans="1:22" x14ac:dyDescent="0.25">
      <c r="A743" t="s">
        <v>1745</v>
      </c>
      <c r="B743" t="str">
        <f t="shared" si="11"/>
        <v>2003Hawthorn</v>
      </c>
      <c r="C743" t="s">
        <v>1728</v>
      </c>
      <c r="D743">
        <v>2003</v>
      </c>
      <c r="E743">
        <v>9</v>
      </c>
      <c r="F743" t="s">
        <v>1682</v>
      </c>
      <c r="G743">
        <v>22</v>
      </c>
      <c r="H743">
        <v>12</v>
      </c>
      <c r="I743">
        <v>0</v>
      </c>
      <c r="J743">
        <v>10</v>
      </c>
      <c r="L743">
        <v>48</v>
      </c>
      <c r="M743">
        <v>2011</v>
      </c>
      <c r="N743">
        <v>1999</v>
      </c>
      <c r="S743" t="s">
        <v>1682</v>
      </c>
      <c r="T743" t="s">
        <v>1724</v>
      </c>
      <c r="U743" t="s">
        <v>1681</v>
      </c>
      <c r="V743" t="s">
        <v>1718</v>
      </c>
    </row>
    <row r="744" spans="1:22" x14ac:dyDescent="0.25">
      <c r="A744" t="s">
        <v>1745</v>
      </c>
      <c r="B744" t="str">
        <f t="shared" si="11"/>
        <v>2003Kangaroos</v>
      </c>
      <c r="C744" t="s">
        <v>1728</v>
      </c>
      <c r="D744">
        <v>2003</v>
      </c>
      <c r="E744">
        <v>10</v>
      </c>
      <c r="F744" t="s">
        <v>1693</v>
      </c>
      <c r="G744">
        <v>22</v>
      </c>
      <c r="H744">
        <v>11</v>
      </c>
      <c r="I744">
        <v>1</v>
      </c>
      <c r="J744">
        <v>10</v>
      </c>
      <c r="L744">
        <v>46</v>
      </c>
      <c r="M744">
        <v>2185</v>
      </c>
      <c r="N744">
        <v>2223</v>
      </c>
      <c r="S744" t="s">
        <v>1680</v>
      </c>
      <c r="T744" t="s">
        <v>1681</v>
      </c>
      <c r="U744" t="s">
        <v>1681</v>
      </c>
      <c r="V744" t="s">
        <v>1718</v>
      </c>
    </row>
    <row r="745" spans="1:22" x14ac:dyDescent="0.25">
      <c r="A745" t="s">
        <v>1745</v>
      </c>
      <c r="B745" t="str">
        <f t="shared" si="11"/>
        <v>2003St Kilda</v>
      </c>
      <c r="C745" t="s">
        <v>1728</v>
      </c>
      <c r="D745">
        <v>2003</v>
      </c>
      <c r="E745">
        <v>11</v>
      </c>
      <c r="F745" t="s">
        <v>1677</v>
      </c>
      <c r="G745">
        <v>22</v>
      </c>
      <c r="H745">
        <v>11</v>
      </c>
      <c r="I745">
        <v>0</v>
      </c>
      <c r="J745">
        <v>11</v>
      </c>
      <c r="L745">
        <v>44</v>
      </c>
      <c r="M745">
        <v>2095</v>
      </c>
      <c r="N745">
        <v>2187</v>
      </c>
      <c r="S745" t="s">
        <v>1677</v>
      </c>
      <c r="T745" t="s">
        <v>1681</v>
      </c>
      <c r="U745" t="s">
        <v>1681</v>
      </c>
      <c r="V745" t="s">
        <v>1718</v>
      </c>
    </row>
    <row r="746" spans="1:22" x14ac:dyDescent="0.25">
      <c r="A746" t="s">
        <v>1745</v>
      </c>
      <c r="B746" t="str">
        <f t="shared" si="11"/>
        <v>2003Geelong</v>
      </c>
      <c r="C746" t="s">
        <v>1728</v>
      </c>
      <c r="D746">
        <v>2003</v>
      </c>
      <c r="E746">
        <v>12</v>
      </c>
      <c r="F746" t="s">
        <v>1685</v>
      </c>
      <c r="G746">
        <v>22</v>
      </c>
      <c r="H746">
        <v>7</v>
      </c>
      <c r="I746">
        <v>1</v>
      </c>
      <c r="J746">
        <v>14</v>
      </c>
      <c r="L746">
        <v>30</v>
      </c>
      <c r="M746">
        <v>1819</v>
      </c>
      <c r="N746">
        <v>2025</v>
      </c>
      <c r="S746" t="s">
        <v>1685</v>
      </c>
      <c r="T746" t="s">
        <v>1685</v>
      </c>
      <c r="U746" t="s">
        <v>1685</v>
      </c>
      <c r="V746" t="s">
        <v>1718</v>
      </c>
    </row>
    <row r="747" spans="1:22" x14ac:dyDescent="0.25">
      <c r="A747" t="s">
        <v>1745</v>
      </c>
      <c r="B747" t="str">
        <f t="shared" si="11"/>
        <v>2003Richmond</v>
      </c>
      <c r="C747" t="s">
        <v>1728</v>
      </c>
      <c r="D747">
        <v>2003</v>
      </c>
      <c r="E747">
        <v>13</v>
      </c>
      <c r="F747" t="s">
        <v>1678</v>
      </c>
      <c r="G747">
        <v>22</v>
      </c>
      <c r="H747">
        <v>7</v>
      </c>
      <c r="I747">
        <v>0</v>
      </c>
      <c r="J747">
        <v>15</v>
      </c>
      <c r="L747">
        <v>28</v>
      </c>
      <c r="M747">
        <v>1846</v>
      </c>
      <c r="N747">
        <v>2078</v>
      </c>
      <c r="S747" t="s">
        <v>1678</v>
      </c>
      <c r="T747" t="s">
        <v>1726</v>
      </c>
      <c r="U747" t="s">
        <v>1681</v>
      </c>
      <c r="V747" t="s">
        <v>1718</v>
      </c>
    </row>
    <row r="748" spans="1:22" x14ac:dyDescent="0.25">
      <c r="A748" t="s">
        <v>1745</v>
      </c>
      <c r="B748" t="str">
        <f t="shared" si="11"/>
        <v>2003Melbourne</v>
      </c>
      <c r="C748" t="s">
        <v>1728</v>
      </c>
      <c r="D748">
        <v>2003</v>
      </c>
      <c r="E748">
        <v>14</v>
      </c>
      <c r="F748" t="s">
        <v>1681</v>
      </c>
      <c r="G748">
        <v>22</v>
      </c>
      <c r="H748">
        <v>5</v>
      </c>
      <c r="I748">
        <v>0</v>
      </c>
      <c r="J748">
        <v>17</v>
      </c>
      <c r="L748">
        <v>20</v>
      </c>
      <c r="M748">
        <v>1899</v>
      </c>
      <c r="N748">
        <v>2344</v>
      </c>
      <c r="S748" t="s">
        <v>1681</v>
      </c>
      <c r="T748" t="s">
        <v>1681</v>
      </c>
      <c r="U748" t="s">
        <v>1681</v>
      </c>
      <c r="V748" t="s">
        <v>1718</v>
      </c>
    </row>
    <row r="749" spans="1:22" x14ac:dyDescent="0.25">
      <c r="A749" t="s">
        <v>1745</v>
      </c>
      <c r="B749" t="str">
        <f t="shared" si="11"/>
        <v>2003Carlton</v>
      </c>
      <c r="C749" t="s">
        <v>1728</v>
      </c>
      <c r="D749">
        <v>2003</v>
      </c>
      <c r="E749">
        <v>15</v>
      </c>
      <c r="F749" t="s">
        <v>1689</v>
      </c>
      <c r="G749">
        <v>22</v>
      </c>
      <c r="H749">
        <v>4</v>
      </c>
      <c r="I749">
        <v>0</v>
      </c>
      <c r="J749">
        <v>18</v>
      </c>
      <c r="L749">
        <v>16</v>
      </c>
      <c r="M749">
        <v>1784</v>
      </c>
      <c r="N749">
        <v>2674</v>
      </c>
      <c r="S749" t="s">
        <v>1689</v>
      </c>
      <c r="T749" t="s">
        <v>1717</v>
      </c>
      <c r="U749" t="s">
        <v>1681</v>
      </c>
      <c r="V749" t="s">
        <v>1718</v>
      </c>
    </row>
    <row r="750" spans="1:22" x14ac:dyDescent="0.25">
      <c r="A750" t="s">
        <v>1745</v>
      </c>
      <c r="B750" t="str">
        <f t="shared" si="11"/>
        <v>2003Western Bulldogs</v>
      </c>
      <c r="C750" t="s">
        <v>1728</v>
      </c>
      <c r="D750">
        <v>2003</v>
      </c>
      <c r="E750">
        <v>16</v>
      </c>
      <c r="F750" t="s">
        <v>1673</v>
      </c>
      <c r="G750">
        <v>22</v>
      </c>
      <c r="H750">
        <v>3</v>
      </c>
      <c r="I750">
        <v>1</v>
      </c>
      <c r="J750">
        <v>18</v>
      </c>
      <c r="L750">
        <v>14</v>
      </c>
      <c r="M750">
        <v>2014</v>
      </c>
      <c r="N750">
        <v>2693</v>
      </c>
      <c r="S750" t="s">
        <v>1673</v>
      </c>
      <c r="T750" t="s">
        <v>1681</v>
      </c>
      <c r="U750" t="s">
        <v>1681</v>
      </c>
      <c r="V750" t="s">
        <v>1718</v>
      </c>
    </row>
    <row r="751" spans="1:22" x14ac:dyDescent="0.25">
      <c r="A751" t="s">
        <v>1746</v>
      </c>
      <c r="B751" t="str">
        <f t="shared" si="11"/>
        <v>2003Penrith</v>
      </c>
      <c r="C751" t="s">
        <v>1796</v>
      </c>
      <c r="D751">
        <v>2003</v>
      </c>
      <c r="E751">
        <v>1</v>
      </c>
      <c r="F751" t="s">
        <v>1766</v>
      </c>
      <c r="G751">
        <v>24</v>
      </c>
      <c r="H751">
        <v>18</v>
      </c>
      <c r="I751">
        <v>0</v>
      </c>
      <c r="J751">
        <v>6</v>
      </c>
      <c r="K751">
        <v>2</v>
      </c>
      <c r="L751">
        <v>40</v>
      </c>
      <c r="M751">
        <v>659</v>
      </c>
      <c r="N751">
        <v>527</v>
      </c>
      <c r="O751" t="s">
        <v>30</v>
      </c>
      <c r="P751" t="s">
        <v>30</v>
      </c>
      <c r="Q751" t="s">
        <v>30</v>
      </c>
      <c r="R751" t="s">
        <v>30</v>
      </c>
      <c r="S751" t="s">
        <v>1766</v>
      </c>
      <c r="T751" t="s">
        <v>1675</v>
      </c>
      <c r="U751" t="s">
        <v>1675</v>
      </c>
      <c r="V751" t="s">
        <v>1723</v>
      </c>
    </row>
    <row r="752" spans="1:22" x14ac:dyDescent="0.25">
      <c r="A752" t="s">
        <v>1746</v>
      </c>
      <c r="B752" t="str">
        <f t="shared" si="11"/>
        <v>2003Sydney Roosters</v>
      </c>
      <c r="C752" t="s">
        <v>1796</v>
      </c>
      <c r="D752">
        <v>2003</v>
      </c>
      <c r="E752">
        <v>2</v>
      </c>
      <c r="F752" t="s">
        <v>1750</v>
      </c>
      <c r="G752">
        <v>24</v>
      </c>
      <c r="H752">
        <v>17</v>
      </c>
      <c r="I752">
        <v>0</v>
      </c>
      <c r="J752">
        <v>7</v>
      </c>
      <c r="K752">
        <v>2</v>
      </c>
      <c r="L752">
        <v>38</v>
      </c>
      <c r="M752">
        <v>680</v>
      </c>
      <c r="N752">
        <v>445</v>
      </c>
      <c r="P752" t="s">
        <v>30</v>
      </c>
      <c r="Q752" t="s">
        <v>30</v>
      </c>
      <c r="S752" t="s">
        <v>1750</v>
      </c>
      <c r="T752" t="s">
        <v>1675</v>
      </c>
      <c r="U752" t="s">
        <v>1675</v>
      </c>
      <c r="V752" t="s">
        <v>1723</v>
      </c>
    </row>
    <row r="753" spans="1:22" x14ac:dyDescent="0.25">
      <c r="A753" t="s">
        <v>1746</v>
      </c>
      <c r="B753" t="str">
        <f t="shared" si="11"/>
        <v>2003Bulldogs</v>
      </c>
      <c r="C753" t="s">
        <v>1796</v>
      </c>
      <c r="D753">
        <v>2003</v>
      </c>
      <c r="E753">
        <v>3</v>
      </c>
      <c r="F753" t="s">
        <v>1801</v>
      </c>
      <c r="G753">
        <v>24</v>
      </c>
      <c r="H753">
        <v>16</v>
      </c>
      <c r="I753">
        <v>0</v>
      </c>
      <c r="J753">
        <v>8</v>
      </c>
      <c r="K753">
        <v>2</v>
      </c>
      <c r="L753">
        <v>36</v>
      </c>
      <c r="M753">
        <v>702</v>
      </c>
      <c r="N753">
        <v>419</v>
      </c>
      <c r="P753" t="s">
        <v>30</v>
      </c>
      <c r="S753" t="s">
        <v>1764</v>
      </c>
      <c r="T753" t="s">
        <v>1675</v>
      </c>
      <c r="U753" t="s">
        <v>1675</v>
      </c>
      <c r="V753" t="s">
        <v>1723</v>
      </c>
    </row>
    <row r="754" spans="1:22" x14ac:dyDescent="0.25">
      <c r="A754" t="s">
        <v>1746</v>
      </c>
      <c r="B754" t="str">
        <f t="shared" si="11"/>
        <v>2003Canberra Raiders</v>
      </c>
      <c r="C754" t="s">
        <v>1796</v>
      </c>
      <c r="D754">
        <v>2003</v>
      </c>
      <c r="E754">
        <v>4</v>
      </c>
      <c r="F754" t="s">
        <v>1771</v>
      </c>
      <c r="G754">
        <v>24</v>
      </c>
      <c r="H754">
        <v>16</v>
      </c>
      <c r="I754">
        <v>0</v>
      </c>
      <c r="J754">
        <v>8</v>
      </c>
      <c r="K754">
        <v>2</v>
      </c>
      <c r="L754">
        <v>36</v>
      </c>
      <c r="M754">
        <v>620</v>
      </c>
      <c r="N754">
        <v>463</v>
      </c>
      <c r="P754" t="s">
        <v>30</v>
      </c>
      <c r="S754" t="s">
        <v>1771</v>
      </c>
      <c r="T754" t="s">
        <v>1772</v>
      </c>
      <c r="U754" t="s">
        <v>1772</v>
      </c>
      <c r="V754" t="s">
        <v>1773</v>
      </c>
    </row>
    <row r="755" spans="1:22" x14ac:dyDescent="0.25">
      <c r="A755" t="s">
        <v>1746</v>
      </c>
      <c r="B755" t="str">
        <f t="shared" si="11"/>
        <v>2003Melbourne Storm</v>
      </c>
      <c r="C755" t="s">
        <v>1796</v>
      </c>
      <c r="D755">
        <v>2003</v>
      </c>
      <c r="E755">
        <v>5</v>
      </c>
      <c r="F755" t="s">
        <v>1797</v>
      </c>
      <c r="G755">
        <v>24</v>
      </c>
      <c r="H755">
        <v>15</v>
      </c>
      <c r="I755">
        <v>0</v>
      </c>
      <c r="J755">
        <v>9</v>
      </c>
      <c r="K755">
        <v>2</v>
      </c>
      <c r="L755">
        <v>34</v>
      </c>
      <c r="M755">
        <v>564</v>
      </c>
      <c r="N755">
        <v>486</v>
      </c>
      <c r="P755" t="s">
        <v>30</v>
      </c>
      <c r="S755" t="s">
        <v>1797</v>
      </c>
      <c r="T755" t="s">
        <v>1681</v>
      </c>
      <c r="U755" t="s">
        <v>1681</v>
      </c>
      <c r="V755" t="s">
        <v>1718</v>
      </c>
    </row>
    <row r="756" spans="1:22" x14ac:dyDescent="0.25">
      <c r="A756" t="s">
        <v>1746</v>
      </c>
      <c r="B756" t="str">
        <f t="shared" si="11"/>
        <v>2003New Zealand Warriors</v>
      </c>
      <c r="C756" t="s">
        <v>1796</v>
      </c>
      <c r="D756">
        <v>2003</v>
      </c>
      <c r="E756">
        <v>6</v>
      </c>
      <c r="F756" t="s">
        <v>1785</v>
      </c>
      <c r="G756">
        <v>24</v>
      </c>
      <c r="H756">
        <v>15</v>
      </c>
      <c r="I756">
        <v>0</v>
      </c>
      <c r="J756">
        <v>9</v>
      </c>
      <c r="K756">
        <v>2</v>
      </c>
      <c r="L756">
        <v>34</v>
      </c>
      <c r="M756">
        <v>545</v>
      </c>
      <c r="N756">
        <v>510</v>
      </c>
      <c r="P756" t="s">
        <v>30</v>
      </c>
      <c r="S756" t="s">
        <v>1785</v>
      </c>
      <c r="T756" t="s">
        <v>1786</v>
      </c>
      <c r="U756" t="s">
        <v>1786</v>
      </c>
      <c r="V756" t="s">
        <v>1787</v>
      </c>
    </row>
    <row r="757" spans="1:22" x14ac:dyDescent="0.25">
      <c r="A757" t="s">
        <v>1746</v>
      </c>
      <c r="B757" t="str">
        <f t="shared" si="11"/>
        <v>2003Newcastle Knights</v>
      </c>
      <c r="C757" t="s">
        <v>1796</v>
      </c>
      <c r="D757">
        <v>2003</v>
      </c>
      <c r="E757">
        <v>7</v>
      </c>
      <c r="F757" t="s">
        <v>1776</v>
      </c>
      <c r="G757">
        <v>24</v>
      </c>
      <c r="H757">
        <v>14</v>
      </c>
      <c r="I757">
        <v>0</v>
      </c>
      <c r="J757">
        <v>10</v>
      </c>
      <c r="K757">
        <v>2</v>
      </c>
      <c r="L757">
        <v>32</v>
      </c>
      <c r="M757">
        <v>632</v>
      </c>
      <c r="N757">
        <v>635</v>
      </c>
      <c r="P757" t="s">
        <v>30</v>
      </c>
      <c r="S757" t="s">
        <v>1776</v>
      </c>
      <c r="T757" t="s">
        <v>1754</v>
      </c>
      <c r="U757" t="s">
        <v>1754</v>
      </c>
      <c r="V757" t="s">
        <v>1723</v>
      </c>
    </row>
    <row r="758" spans="1:22" x14ac:dyDescent="0.25">
      <c r="A758" t="s">
        <v>1746</v>
      </c>
      <c r="B758" t="str">
        <f t="shared" si="11"/>
        <v>2003Brisbane Broncos</v>
      </c>
      <c r="C758" t="s">
        <v>1796</v>
      </c>
      <c r="D758">
        <v>2003</v>
      </c>
      <c r="E758">
        <v>8</v>
      </c>
      <c r="F758" t="s">
        <v>1774</v>
      </c>
      <c r="G758">
        <v>24</v>
      </c>
      <c r="H758">
        <v>12</v>
      </c>
      <c r="I758">
        <v>0</v>
      </c>
      <c r="J758">
        <v>12</v>
      </c>
      <c r="K758">
        <v>2</v>
      </c>
      <c r="L758">
        <v>28</v>
      </c>
      <c r="M758">
        <v>497</v>
      </c>
      <c r="N758">
        <v>464</v>
      </c>
      <c r="P758" t="s">
        <v>30</v>
      </c>
      <c r="S758" t="s">
        <v>1774</v>
      </c>
      <c r="T758" t="s">
        <v>1715</v>
      </c>
      <c r="U758" t="s">
        <v>1715</v>
      </c>
      <c r="V758" t="s">
        <v>1716</v>
      </c>
    </row>
    <row r="759" spans="1:22" x14ac:dyDescent="0.25">
      <c r="A759" t="s">
        <v>1746</v>
      </c>
      <c r="B759" t="str">
        <f t="shared" si="11"/>
        <v>2003Parramatta</v>
      </c>
      <c r="C759" t="s">
        <v>1796</v>
      </c>
      <c r="D759">
        <v>2003</v>
      </c>
      <c r="E759">
        <v>9</v>
      </c>
      <c r="F759" t="s">
        <v>1722</v>
      </c>
      <c r="G759">
        <v>24</v>
      </c>
      <c r="H759">
        <v>11</v>
      </c>
      <c r="I759">
        <v>0</v>
      </c>
      <c r="J759">
        <v>13</v>
      </c>
      <c r="K759">
        <v>2</v>
      </c>
      <c r="L759">
        <v>26</v>
      </c>
      <c r="M759">
        <v>570</v>
      </c>
      <c r="N759">
        <v>582</v>
      </c>
      <c r="S759" t="s">
        <v>1722</v>
      </c>
      <c r="T759" t="s">
        <v>1675</v>
      </c>
      <c r="U759" t="s">
        <v>1675</v>
      </c>
      <c r="V759" t="s">
        <v>1723</v>
      </c>
    </row>
    <row r="760" spans="1:22" x14ac:dyDescent="0.25">
      <c r="A760" t="s">
        <v>1746</v>
      </c>
      <c r="B760" t="str">
        <f t="shared" si="11"/>
        <v>2003St George Illawarra</v>
      </c>
      <c r="C760" t="s">
        <v>1796</v>
      </c>
      <c r="D760">
        <v>2003</v>
      </c>
      <c r="E760">
        <v>10</v>
      </c>
      <c r="F760" t="s">
        <v>1798</v>
      </c>
      <c r="G760">
        <v>24</v>
      </c>
      <c r="H760">
        <v>11</v>
      </c>
      <c r="I760">
        <v>0</v>
      </c>
      <c r="J760">
        <v>13</v>
      </c>
      <c r="K760">
        <v>2</v>
      </c>
      <c r="L760">
        <v>26</v>
      </c>
      <c r="M760">
        <v>548</v>
      </c>
      <c r="N760">
        <v>593</v>
      </c>
      <c r="S760" t="s">
        <v>1798</v>
      </c>
      <c r="T760" t="s">
        <v>1770</v>
      </c>
      <c r="U760" t="s">
        <v>1770</v>
      </c>
      <c r="V760" t="s">
        <v>1723</v>
      </c>
    </row>
    <row r="761" spans="1:22" x14ac:dyDescent="0.25">
      <c r="A761" t="s">
        <v>1746</v>
      </c>
      <c r="B761" t="str">
        <f t="shared" si="11"/>
        <v>2003North Queensland</v>
      </c>
      <c r="C761" t="s">
        <v>1796</v>
      </c>
      <c r="D761">
        <v>2003</v>
      </c>
      <c r="E761">
        <v>11</v>
      </c>
      <c r="F761" t="s">
        <v>1791</v>
      </c>
      <c r="G761">
        <v>24</v>
      </c>
      <c r="H761">
        <v>10</v>
      </c>
      <c r="I761">
        <v>0</v>
      </c>
      <c r="J761">
        <v>14</v>
      </c>
      <c r="K761">
        <v>2</v>
      </c>
      <c r="L761">
        <v>24</v>
      </c>
      <c r="M761">
        <v>606</v>
      </c>
      <c r="N761">
        <v>629</v>
      </c>
      <c r="S761" t="s">
        <v>1791</v>
      </c>
      <c r="T761" t="s">
        <v>1792</v>
      </c>
      <c r="U761" t="s">
        <v>1792</v>
      </c>
      <c r="V761" t="s">
        <v>1716</v>
      </c>
    </row>
    <row r="762" spans="1:22" x14ac:dyDescent="0.25">
      <c r="A762" t="s">
        <v>1746</v>
      </c>
      <c r="B762" t="str">
        <f t="shared" si="11"/>
        <v>2003Cronulla-Sutherland</v>
      </c>
      <c r="C762" t="s">
        <v>1796</v>
      </c>
      <c r="D762">
        <v>2003</v>
      </c>
      <c r="E762">
        <v>12</v>
      </c>
      <c r="F762" t="s">
        <v>1767</v>
      </c>
      <c r="G762">
        <v>24</v>
      </c>
      <c r="H762">
        <v>8</v>
      </c>
      <c r="I762">
        <v>0</v>
      </c>
      <c r="J762">
        <v>16</v>
      </c>
      <c r="K762">
        <v>2</v>
      </c>
      <c r="L762">
        <v>20</v>
      </c>
      <c r="M762">
        <v>497</v>
      </c>
      <c r="N762">
        <v>704</v>
      </c>
      <c r="S762" t="s">
        <v>1767</v>
      </c>
      <c r="T762" t="s">
        <v>1675</v>
      </c>
      <c r="U762" t="s">
        <v>1675</v>
      </c>
      <c r="V762" t="s">
        <v>1723</v>
      </c>
    </row>
    <row r="763" spans="1:22" x14ac:dyDescent="0.25">
      <c r="A763" t="s">
        <v>1746</v>
      </c>
      <c r="B763" t="str">
        <f t="shared" si="11"/>
        <v>2003Wests Tigers</v>
      </c>
      <c r="C763" t="s">
        <v>1796</v>
      </c>
      <c r="D763">
        <v>2003</v>
      </c>
      <c r="E763">
        <v>13</v>
      </c>
      <c r="F763" t="s">
        <v>1800</v>
      </c>
      <c r="G763">
        <v>24</v>
      </c>
      <c r="H763">
        <v>7</v>
      </c>
      <c r="I763">
        <v>0</v>
      </c>
      <c r="J763">
        <v>17</v>
      </c>
      <c r="K763">
        <v>2</v>
      </c>
      <c r="L763">
        <v>18</v>
      </c>
      <c r="M763">
        <v>470</v>
      </c>
      <c r="N763">
        <v>598</v>
      </c>
      <c r="S763" t="s">
        <v>1800</v>
      </c>
      <c r="T763" t="s">
        <v>1675</v>
      </c>
      <c r="U763" t="s">
        <v>1675</v>
      </c>
      <c r="V763" t="s">
        <v>1723</v>
      </c>
    </row>
    <row r="764" spans="1:22" x14ac:dyDescent="0.25">
      <c r="A764" t="s">
        <v>1746</v>
      </c>
      <c r="B764" t="str">
        <f t="shared" si="11"/>
        <v>2003Manly Warringah</v>
      </c>
      <c r="C764" t="s">
        <v>1796</v>
      </c>
      <c r="D764">
        <v>2003</v>
      </c>
      <c r="E764">
        <v>14</v>
      </c>
      <c r="F764" t="s">
        <v>1765</v>
      </c>
      <c r="G764">
        <v>24</v>
      </c>
      <c r="H764">
        <v>7</v>
      </c>
      <c r="I764">
        <v>0</v>
      </c>
      <c r="J764">
        <v>17</v>
      </c>
      <c r="K764">
        <v>2</v>
      </c>
      <c r="L764">
        <v>18</v>
      </c>
      <c r="M764">
        <v>557</v>
      </c>
      <c r="N764">
        <v>791</v>
      </c>
      <c r="S764" t="s">
        <v>1765</v>
      </c>
      <c r="T764" t="s">
        <v>1675</v>
      </c>
      <c r="U764" t="s">
        <v>1675</v>
      </c>
      <c r="V764" t="s">
        <v>1723</v>
      </c>
    </row>
    <row r="765" spans="1:22" x14ac:dyDescent="0.25">
      <c r="A765" t="s">
        <v>1746</v>
      </c>
      <c r="B765" t="str">
        <f t="shared" si="11"/>
        <v>2003South Sydney</v>
      </c>
      <c r="C765" t="s">
        <v>1796</v>
      </c>
      <c r="D765">
        <v>2003</v>
      </c>
      <c r="E765">
        <v>15</v>
      </c>
      <c r="F765" t="s">
        <v>1748</v>
      </c>
      <c r="G765">
        <v>24</v>
      </c>
      <c r="H765">
        <v>3</v>
      </c>
      <c r="I765">
        <v>0</v>
      </c>
      <c r="J765">
        <v>21</v>
      </c>
      <c r="K765">
        <v>2</v>
      </c>
      <c r="L765">
        <v>10</v>
      </c>
      <c r="M765">
        <v>457</v>
      </c>
      <c r="N765">
        <v>758</v>
      </c>
      <c r="S765" t="s">
        <v>1748</v>
      </c>
      <c r="T765" t="s">
        <v>1675</v>
      </c>
      <c r="U765" t="s">
        <v>1675</v>
      </c>
      <c r="V765" t="s">
        <v>1723</v>
      </c>
    </row>
    <row r="766" spans="1:22" x14ac:dyDescent="0.25">
      <c r="A766" t="s">
        <v>1745</v>
      </c>
      <c r="B766" t="str">
        <f t="shared" si="11"/>
        <v>2002Port Adelaide</v>
      </c>
      <c r="C766" t="s">
        <v>1728</v>
      </c>
      <c r="D766">
        <v>2002</v>
      </c>
      <c r="E766">
        <v>1</v>
      </c>
      <c r="F766" t="s">
        <v>1679</v>
      </c>
      <c r="G766">
        <v>22</v>
      </c>
      <c r="H766">
        <v>18</v>
      </c>
      <c r="I766">
        <v>0</v>
      </c>
      <c r="J766">
        <v>4</v>
      </c>
      <c r="L766">
        <v>72</v>
      </c>
      <c r="M766">
        <v>2360</v>
      </c>
      <c r="N766">
        <v>1783</v>
      </c>
      <c r="O766" t="s">
        <v>30</v>
      </c>
      <c r="P766" t="s">
        <v>30</v>
      </c>
      <c r="S766" t="s">
        <v>1679</v>
      </c>
      <c r="T766" t="s">
        <v>1725</v>
      </c>
      <c r="U766" t="s">
        <v>1691</v>
      </c>
      <c r="V766" t="s">
        <v>1714</v>
      </c>
    </row>
    <row r="767" spans="1:22" x14ac:dyDescent="0.25">
      <c r="A767" t="s">
        <v>1745</v>
      </c>
      <c r="B767" t="str">
        <f t="shared" si="11"/>
        <v>2002Brisbane Lions</v>
      </c>
      <c r="C767" t="s">
        <v>1728</v>
      </c>
      <c r="D767">
        <v>2002</v>
      </c>
      <c r="E767">
        <v>2</v>
      </c>
      <c r="F767" t="s">
        <v>1690</v>
      </c>
      <c r="G767">
        <v>22</v>
      </c>
      <c r="H767">
        <v>17</v>
      </c>
      <c r="I767">
        <v>0</v>
      </c>
      <c r="J767">
        <v>5</v>
      </c>
      <c r="L767">
        <v>68</v>
      </c>
      <c r="M767">
        <v>2520</v>
      </c>
      <c r="N767">
        <v>1843</v>
      </c>
      <c r="P767" t="s">
        <v>30</v>
      </c>
      <c r="Q767" t="s">
        <v>30</v>
      </c>
      <c r="R767" t="s">
        <v>30</v>
      </c>
      <c r="S767" t="s">
        <v>1690</v>
      </c>
      <c r="T767" t="s">
        <v>1715</v>
      </c>
      <c r="U767" t="s">
        <v>1715</v>
      </c>
      <c r="V767" t="s">
        <v>1716</v>
      </c>
    </row>
    <row r="768" spans="1:22" x14ac:dyDescent="0.25">
      <c r="A768" t="s">
        <v>1745</v>
      </c>
      <c r="B768" t="str">
        <f t="shared" si="11"/>
        <v>2002Adelaide</v>
      </c>
      <c r="C768" t="s">
        <v>1728</v>
      </c>
      <c r="D768">
        <v>2002</v>
      </c>
      <c r="E768">
        <v>3</v>
      </c>
      <c r="F768" t="s">
        <v>1691</v>
      </c>
      <c r="G768">
        <v>22</v>
      </c>
      <c r="H768">
        <v>15</v>
      </c>
      <c r="I768">
        <v>0</v>
      </c>
      <c r="J768">
        <v>7</v>
      </c>
      <c r="L768">
        <v>60</v>
      </c>
      <c r="M768">
        <v>2308</v>
      </c>
      <c r="N768">
        <v>2007</v>
      </c>
      <c r="P768" t="s">
        <v>30</v>
      </c>
      <c r="S768" t="s">
        <v>1691</v>
      </c>
      <c r="T768" t="s">
        <v>1691</v>
      </c>
      <c r="U768" t="s">
        <v>1691</v>
      </c>
      <c r="V768" t="s">
        <v>1714</v>
      </c>
    </row>
    <row r="769" spans="1:22" x14ac:dyDescent="0.25">
      <c r="A769" t="s">
        <v>1745</v>
      </c>
      <c r="B769" t="str">
        <f t="shared" si="11"/>
        <v>2002Collingwood</v>
      </c>
      <c r="C769" t="s">
        <v>1728</v>
      </c>
      <c r="D769">
        <v>2002</v>
      </c>
      <c r="E769">
        <v>4</v>
      </c>
      <c r="F769" t="s">
        <v>1688</v>
      </c>
      <c r="G769">
        <v>22</v>
      </c>
      <c r="H769">
        <v>13</v>
      </c>
      <c r="I769">
        <v>0</v>
      </c>
      <c r="J769">
        <v>9</v>
      </c>
      <c r="L769">
        <v>52</v>
      </c>
      <c r="M769">
        <v>2081</v>
      </c>
      <c r="N769">
        <v>1897</v>
      </c>
      <c r="P769" t="s">
        <v>30</v>
      </c>
      <c r="Q769" t="s">
        <v>30</v>
      </c>
      <c r="S769" t="s">
        <v>1688</v>
      </c>
      <c r="T769" t="s">
        <v>1681</v>
      </c>
      <c r="U769" t="s">
        <v>1681</v>
      </c>
      <c r="V769" t="s">
        <v>1718</v>
      </c>
    </row>
    <row r="770" spans="1:22" x14ac:dyDescent="0.25">
      <c r="A770" t="s">
        <v>1745</v>
      </c>
      <c r="B770" t="str">
        <f t="shared" ref="B770:B833" si="12">D770&amp;F770</f>
        <v>2002Essendon</v>
      </c>
      <c r="C770" t="s">
        <v>1728</v>
      </c>
      <c r="D770">
        <v>2002</v>
      </c>
      <c r="E770">
        <v>5</v>
      </c>
      <c r="F770" t="s">
        <v>1687</v>
      </c>
      <c r="G770">
        <v>22</v>
      </c>
      <c r="H770">
        <v>12</v>
      </c>
      <c r="I770">
        <v>1</v>
      </c>
      <c r="J770">
        <v>9</v>
      </c>
      <c r="L770">
        <v>50</v>
      </c>
      <c r="M770">
        <v>1939</v>
      </c>
      <c r="N770">
        <v>1847</v>
      </c>
      <c r="P770" t="s">
        <v>30</v>
      </c>
      <c r="S770" t="s">
        <v>1687</v>
      </c>
      <c r="T770" t="s">
        <v>1681</v>
      </c>
      <c r="U770" t="s">
        <v>1681</v>
      </c>
      <c r="V770" t="s">
        <v>1718</v>
      </c>
    </row>
    <row r="771" spans="1:22" x14ac:dyDescent="0.25">
      <c r="A771" t="s">
        <v>1745</v>
      </c>
      <c r="B771" t="str">
        <f t="shared" si="12"/>
        <v>2002Melbourne</v>
      </c>
      <c r="C771" t="s">
        <v>1728</v>
      </c>
      <c r="D771">
        <v>2002</v>
      </c>
      <c r="E771">
        <v>6</v>
      </c>
      <c r="F771" t="s">
        <v>1681</v>
      </c>
      <c r="G771">
        <v>22</v>
      </c>
      <c r="H771">
        <v>12</v>
      </c>
      <c r="I771">
        <v>0</v>
      </c>
      <c r="J771">
        <v>10</v>
      </c>
      <c r="L771">
        <v>48</v>
      </c>
      <c r="M771">
        <v>2243</v>
      </c>
      <c r="N771">
        <v>2245</v>
      </c>
      <c r="P771" t="s">
        <v>30</v>
      </c>
      <c r="S771" t="s">
        <v>1681</v>
      </c>
      <c r="T771" t="s">
        <v>1681</v>
      </c>
      <c r="U771" t="s">
        <v>1681</v>
      </c>
      <c r="V771" t="s">
        <v>1718</v>
      </c>
    </row>
    <row r="772" spans="1:22" x14ac:dyDescent="0.25">
      <c r="A772" t="s">
        <v>1745</v>
      </c>
      <c r="B772" t="str">
        <f t="shared" si="12"/>
        <v>2002Kangaroos</v>
      </c>
      <c r="C772" t="s">
        <v>1728</v>
      </c>
      <c r="D772">
        <v>2002</v>
      </c>
      <c r="E772">
        <v>7</v>
      </c>
      <c r="F772" t="s">
        <v>1693</v>
      </c>
      <c r="G772">
        <v>22</v>
      </c>
      <c r="H772">
        <v>12</v>
      </c>
      <c r="I772">
        <v>0</v>
      </c>
      <c r="J772">
        <v>10</v>
      </c>
      <c r="L772">
        <v>48</v>
      </c>
      <c r="M772">
        <v>2241</v>
      </c>
      <c r="N772">
        <v>2269</v>
      </c>
      <c r="P772" t="s">
        <v>30</v>
      </c>
      <c r="S772" t="s">
        <v>1680</v>
      </c>
      <c r="T772" t="s">
        <v>1681</v>
      </c>
      <c r="U772" t="s">
        <v>1681</v>
      </c>
      <c r="V772" t="s">
        <v>1718</v>
      </c>
    </row>
    <row r="773" spans="1:22" x14ac:dyDescent="0.25">
      <c r="A773" t="s">
        <v>1745</v>
      </c>
      <c r="B773" t="str">
        <f t="shared" si="12"/>
        <v>2002West Coast</v>
      </c>
      <c r="C773" t="s">
        <v>1728</v>
      </c>
      <c r="D773">
        <v>2002</v>
      </c>
      <c r="E773">
        <v>8</v>
      </c>
      <c r="F773" t="s">
        <v>1674</v>
      </c>
      <c r="G773">
        <v>22</v>
      </c>
      <c r="H773">
        <v>11</v>
      </c>
      <c r="I773">
        <v>0</v>
      </c>
      <c r="J773">
        <v>11</v>
      </c>
      <c r="L773">
        <v>44</v>
      </c>
      <c r="M773">
        <v>2208</v>
      </c>
      <c r="N773">
        <v>2254</v>
      </c>
      <c r="P773" t="s">
        <v>30</v>
      </c>
      <c r="S773" t="s">
        <v>1674</v>
      </c>
      <c r="T773" t="s">
        <v>1720</v>
      </c>
      <c r="U773" t="s">
        <v>1720</v>
      </c>
      <c r="V773" t="s">
        <v>1721</v>
      </c>
    </row>
    <row r="774" spans="1:22" x14ac:dyDescent="0.25">
      <c r="A774" t="s">
        <v>1745</v>
      </c>
      <c r="B774" t="str">
        <f t="shared" si="12"/>
        <v>2002Geelong</v>
      </c>
      <c r="C774" t="s">
        <v>1728</v>
      </c>
      <c r="D774">
        <v>2002</v>
      </c>
      <c r="E774">
        <v>9</v>
      </c>
      <c r="F774" t="s">
        <v>1685</v>
      </c>
      <c r="G774">
        <v>22</v>
      </c>
      <c r="H774">
        <v>11</v>
      </c>
      <c r="I774">
        <v>0</v>
      </c>
      <c r="J774">
        <v>11</v>
      </c>
      <c r="L774">
        <v>44</v>
      </c>
      <c r="M774">
        <v>1933</v>
      </c>
      <c r="N774">
        <v>2029</v>
      </c>
      <c r="S774" t="s">
        <v>1685</v>
      </c>
      <c r="T774" t="s">
        <v>1685</v>
      </c>
      <c r="U774" t="s">
        <v>1685</v>
      </c>
      <c r="V774" t="s">
        <v>1718</v>
      </c>
    </row>
    <row r="775" spans="1:22" x14ac:dyDescent="0.25">
      <c r="A775" t="s">
        <v>1745</v>
      </c>
      <c r="B775" t="str">
        <f t="shared" si="12"/>
        <v>2002Hawthorn</v>
      </c>
      <c r="C775" t="s">
        <v>1728</v>
      </c>
      <c r="D775">
        <v>2002</v>
      </c>
      <c r="E775">
        <v>10</v>
      </c>
      <c r="F775" t="s">
        <v>1682</v>
      </c>
      <c r="G775">
        <v>22</v>
      </c>
      <c r="H775">
        <v>11</v>
      </c>
      <c r="I775">
        <v>0</v>
      </c>
      <c r="J775">
        <v>11</v>
      </c>
      <c r="L775">
        <v>44</v>
      </c>
      <c r="M775">
        <v>1938</v>
      </c>
      <c r="N775">
        <v>2107</v>
      </c>
      <c r="S775" t="s">
        <v>1682</v>
      </c>
      <c r="T775" t="s">
        <v>1724</v>
      </c>
      <c r="U775" t="s">
        <v>1681</v>
      </c>
      <c r="V775" t="s">
        <v>1718</v>
      </c>
    </row>
    <row r="776" spans="1:22" x14ac:dyDescent="0.25">
      <c r="A776" t="s">
        <v>1745</v>
      </c>
      <c r="B776" t="str">
        <f t="shared" si="12"/>
        <v>2002Sydney Swans</v>
      </c>
      <c r="C776" t="s">
        <v>1728</v>
      </c>
      <c r="D776">
        <v>2002</v>
      </c>
      <c r="E776">
        <v>11</v>
      </c>
      <c r="F776" t="s">
        <v>1676</v>
      </c>
      <c r="G776">
        <v>22</v>
      </c>
      <c r="H776">
        <v>9</v>
      </c>
      <c r="I776">
        <v>1</v>
      </c>
      <c r="J776">
        <v>12</v>
      </c>
      <c r="L776">
        <v>38</v>
      </c>
      <c r="M776">
        <v>2123</v>
      </c>
      <c r="N776">
        <v>1976</v>
      </c>
      <c r="S776" t="s">
        <v>1676</v>
      </c>
      <c r="T776" t="s">
        <v>1675</v>
      </c>
      <c r="U776" t="s">
        <v>1675</v>
      </c>
      <c r="V776" t="s">
        <v>1723</v>
      </c>
    </row>
    <row r="777" spans="1:22" x14ac:dyDescent="0.25">
      <c r="A777" t="s">
        <v>1745</v>
      </c>
      <c r="B777" t="str">
        <f t="shared" si="12"/>
        <v>2002Western Bulldogs</v>
      </c>
      <c r="C777" t="s">
        <v>1728</v>
      </c>
      <c r="D777">
        <v>2002</v>
      </c>
      <c r="E777">
        <v>12</v>
      </c>
      <c r="F777" t="s">
        <v>1673</v>
      </c>
      <c r="G777">
        <v>22</v>
      </c>
      <c r="H777">
        <v>9</v>
      </c>
      <c r="I777">
        <v>1</v>
      </c>
      <c r="J777">
        <v>12</v>
      </c>
      <c r="L777">
        <v>38</v>
      </c>
      <c r="M777">
        <v>2335</v>
      </c>
      <c r="N777">
        <v>2246</v>
      </c>
      <c r="S777" t="s">
        <v>1673</v>
      </c>
      <c r="T777" t="s">
        <v>1681</v>
      </c>
      <c r="U777" t="s">
        <v>1681</v>
      </c>
      <c r="V777" t="s">
        <v>1718</v>
      </c>
    </row>
    <row r="778" spans="1:22" x14ac:dyDescent="0.25">
      <c r="A778" t="s">
        <v>1745</v>
      </c>
      <c r="B778" t="str">
        <f t="shared" si="12"/>
        <v>2002Fremantle</v>
      </c>
      <c r="C778" t="s">
        <v>1728</v>
      </c>
      <c r="D778">
        <v>2002</v>
      </c>
      <c r="E778">
        <v>13</v>
      </c>
      <c r="F778" t="s">
        <v>1686</v>
      </c>
      <c r="G778">
        <v>22</v>
      </c>
      <c r="H778">
        <v>9</v>
      </c>
      <c r="I778">
        <v>0</v>
      </c>
      <c r="J778">
        <v>13</v>
      </c>
      <c r="L778">
        <v>36</v>
      </c>
      <c r="M778">
        <v>1900</v>
      </c>
      <c r="N778">
        <v>2151</v>
      </c>
      <c r="S778" t="s">
        <v>1686</v>
      </c>
      <c r="T778" t="s">
        <v>1719</v>
      </c>
      <c r="U778" t="s">
        <v>1720</v>
      </c>
      <c r="V778" t="s">
        <v>1721</v>
      </c>
    </row>
    <row r="779" spans="1:22" x14ac:dyDescent="0.25">
      <c r="A779" t="s">
        <v>1745</v>
      </c>
      <c r="B779" t="str">
        <f t="shared" si="12"/>
        <v>2002Richmond</v>
      </c>
      <c r="C779" t="s">
        <v>1728</v>
      </c>
      <c r="D779">
        <v>2002</v>
      </c>
      <c r="E779">
        <v>14</v>
      </c>
      <c r="F779" t="s">
        <v>1678</v>
      </c>
      <c r="G779">
        <v>22</v>
      </c>
      <c r="H779">
        <v>7</v>
      </c>
      <c r="I779">
        <v>0</v>
      </c>
      <c r="J779">
        <v>15</v>
      </c>
      <c r="L779">
        <v>28</v>
      </c>
      <c r="M779">
        <v>1801</v>
      </c>
      <c r="N779">
        <v>2172</v>
      </c>
      <c r="S779" t="s">
        <v>1678</v>
      </c>
      <c r="T779" t="s">
        <v>1726</v>
      </c>
      <c r="U779" t="s">
        <v>1681</v>
      </c>
      <c r="V779" t="s">
        <v>1718</v>
      </c>
    </row>
    <row r="780" spans="1:22" x14ac:dyDescent="0.25">
      <c r="A780" t="s">
        <v>1745</v>
      </c>
      <c r="B780" t="str">
        <f t="shared" si="12"/>
        <v>2002St Kilda</v>
      </c>
      <c r="C780" t="s">
        <v>1728</v>
      </c>
      <c r="D780">
        <v>2002</v>
      </c>
      <c r="E780">
        <v>15</v>
      </c>
      <c r="F780" t="s">
        <v>1677</v>
      </c>
      <c r="G780">
        <v>22</v>
      </c>
      <c r="H780">
        <v>5</v>
      </c>
      <c r="I780">
        <v>1</v>
      </c>
      <c r="J780">
        <v>16</v>
      </c>
      <c r="L780">
        <v>22</v>
      </c>
      <c r="M780">
        <v>1785</v>
      </c>
      <c r="N780">
        <v>2271</v>
      </c>
      <c r="S780" t="s">
        <v>1677</v>
      </c>
      <c r="T780" t="s">
        <v>1681</v>
      </c>
      <c r="U780" t="s">
        <v>1681</v>
      </c>
      <c r="V780" t="s">
        <v>1718</v>
      </c>
    </row>
    <row r="781" spans="1:22" x14ac:dyDescent="0.25">
      <c r="A781" t="s">
        <v>1745</v>
      </c>
      <c r="B781" t="str">
        <f t="shared" si="12"/>
        <v>2002Carlton</v>
      </c>
      <c r="C781" t="s">
        <v>1728</v>
      </c>
      <c r="D781">
        <v>2002</v>
      </c>
      <c r="E781">
        <v>16</v>
      </c>
      <c r="F781" t="s">
        <v>1689</v>
      </c>
      <c r="G781">
        <v>22</v>
      </c>
      <c r="H781">
        <v>3</v>
      </c>
      <c r="I781">
        <v>0</v>
      </c>
      <c r="J781">
        <v>19</v>
      </c>
      <c r="L781">
        <v>12</v>
      </c>
      <c r="M781">
        <v>1682</v>
      </c>
      <c r="N781">
        <v>2300</v>
      </c>
      <c r="S781" t="s">
        <v>1689</v>
      </c>
      <c r="T781" t="s">
        <v>1717</v>
      </c>
      <c r="U781" t="s">
        <v>1681</v>
      </c>
      <c r="V781" t="s">
        <v>1718</v>
      </c>
    </row>
    <row r="782" spans="1:22" x14ac:dyDescent="0.25">
      <c r="A782" t="s">
        <v>1746</v>
      </c>
      <c r="B782" t="str">
        <f t="shared" si="12"/>
        <v>2002New Zealand Warriors</v>
      </c>
      <c r="C782" t="s">
        <v>1796</v>
      </c>
      <c r="D782">
        <v>2002</v>
      </c>
      <c r="E782">
        <v>1</v>
      </c>
      <c r="F782" t="s">
        <v>1785</v>
      </c>
      <c r="G782">
        <v>24</v>
      </c>
      <c r="H782">
        <v>17</v>
      </c>
      <c r="I782">
        <v>0</v>
      </c>
      <c r="J782">
        <v>7</v>
      </c>
      <c r="K782">
        <v>2</v>
      </c>
      <c r="L782">
        <v>38</v>
      </c>
      <c r="M782">
        <v>688</v>
      </c>
      <c r="N782">
        <v>454</v>
      </c>
      <c r="O782" t="s">
        <v>30</v>
      </c>
      <c r="P782" t="s">
        <v>30</v>
      </c>
      <c r="Q782" t="s">
        <v>30</v>
      </c>
      <c r="S782" t="s">
        <v>1785</v>
      </c>
      <c r="T782" t="s">
        <v>1786</v>
      </c>
      <c r="U782" t="s">
        <v>1786</v>
      </c>
      <c r="V782" t="s">
        <v>1787</v>
      </c>
    </row>
    <row r="783" spans="1:22" x14ac:dyDescent="0.25">
      <c r="A783" t="s">
        <v>1746</v>
      </c>
      <c r="B783" t="str">
        <f t="shared" si="12"/>
        <v>2002Newcastle Knights</v>
      </c>
      <c r="C783" t="s">
        <v>1796</v>
      </c>
      <c r="D783">
        <v>2002</v>
      </c>
      <c r="E783">
        <v>2</v>
      </c>
      <c r="F783" t="s">
        <v>1776</v>
      </c>
      <c r="G783">
        <v>24</v>
      </c>
      <c r="H783">
        <v>17</v>
      </c>
      <c r="I783">
        <v>0</v>
      </c>
      <c r="J783">
        <v>7</v>
      </c>
      <c r="K783">
        <v>2</v>
      </c>
      <c r="L783">
        <v>38</v>
      </c>
      <c r="M783">
        <v>724</v>
      </c>
      <c r="N783">
        <v>498</v>
      </c>
      <c r="P783" t="s">
        <v>30</v>
      </c>
      <c r="S783" t="s">
        <v>1776</v>
      </c>
      <c r="T783" t="s">
        <v>1754</v>
      </c>
      <c r="U783" t="s">
        <v>1754</v>
      </c>
      <c r="V783" t="s">
        <v>1723</v>
      </c>
    </row>
    <row r="784" spans="1:22" x14ac:dyDescent="0.25">
      <c r="A784" t="s">
        <v>1746</v>
      </c>
      <c r="B784" t="str">
        <f t="shared" si="12"/>
        <v>2002Brisbane Broncos</v>
      </c>
      <c r="C784" t="s">
        <v>1796</v>
      </c>
      <c r="D784">
        <v>2002</v>
      </c>
      <c r="E784">
        <v>3</v>
      </c>
      <c r="F784" t="s">
        <v>1774</v>
      </c>
      <c r="G784">
        <v>24</v>
      </c>
      <c r="H784">
        <v>16</v>
      </c>
      <c r="I784">
        <v>1</v>
      </c>
      <c r="J784">
        <v>7</v>
      </c>
      <c r="K784">
        <v>2</v>
      </c>
      <c r="L784">
        <v>37</v>
      </c>
      <c r="M784">
        <v>672</v>
      </c>
      <c r="N784">
        <v>425</v>
      </c>
      <c r="P784" t="s">
        <v>30</v>
      </c>
      <c r="S784" t="s">
        <v>1774</v>
      </c>
      <c r="T784" t="s">
        <v>1715</v>
      </c>
      <c r="U784" t="s">
        <v>1715</v>
      </c>
      <c r="V784" t="s">
        <v>1716</v>
      </c>
    </row>
    <row r="785" spans="1:22" x14ac:dyDescent="0.25">
      <c r="A785" t="s">
        <v>1746</v>
      </c>
      <c r="B785" t="str">
        <f t="shared" si="12"/>
        <v>2002Sydney Roosters</v>
      </c>
      <c r="C785" t="s">
        <v>1796</v>
      </c>
      <c r="D785">
        <v>2002</v>
      </c>
      <c r="E785">
        <v>4</v>
      </c>
      <c r="F785" t="s">
        <v>1750</v>
      </c>
      <c r="G785">
        <v>24</v>
      </c>
      <c r="H785">
        <v>15</v>
      </c>
      <c r="I785">
        <v>1</v>
      </c>
      <c r="J785">
        <v>8</v>
      </c>
      <c r="K785">
        <v>2</v>
      </c>
      <c r="L785">
        <v>35</v>
      </c>
      <c r="M785">
        <v>621</v>
      </c>
      <c r="N785">
        <v>405</v>
      </c>
      <c r="P785" t="s">
        <v>30</v>
      </c>
      <c r="Q785" t="s">
        <v>30</v>
      </c>
      <c r="R785" t="s">
        <v>30</v>
      </c>
      <c r="S785" t="s">
        <v>1750</v>
      </c>
      <c r="T785" t="s">
        <v>1675</v>
      </c>
      <c r="U785" t="s">
        <v>1675</v>
      </c>
      <c r="V785" t="s">
        <v>1723</v>
      </c>
    </row>
    <row r="786" spans="1:22" x14ac:dyDescent="0.25">
      <c r="A786" t="s">
        <v>1746</v>
      </c>
      <c r="B786" t="str">
        <f t="shared" si="12"/>
        <v>2002Sharks</v>
      </c>
      <c r="C786" t="s">
        <v>1796</v>
      </c>
      <c r="D786">
        <v>2002</v>
      </c>
      <c r="E786">
        <v>5</v>
      </c>
      <c r="F786" t="s">
        <v>1799</v>
      </c>
      <c r="G786">
        <v>24</v>
      </c>
      <c r="H786">
        <v>15</v>
      </c>
      <c r="I786">
        <v>0</v>
      </c>
      <c r="J786">
        <v>9</v>
      </c>
      <c r="K786">
        <v>2</v>
      </c>
      <c r="L786">
        <v>34</v>
      </c>
      <c r="M786">
        <v>653</v>
      </c>
      <c r="N786">
        <v>597</v>
      </c>
      <c r="P786" t="s">
        <v>30</v>
      </c>
      <c r="S786" t="s">
        <v>1767</v>
      </c>
      <c r="T786" t="s">
        <v>1675</v>
      </c>
      <c r="U786" t="s">
        <v>1675</v>
      </c>
      <c r="V786" t="s">
        <v>1723</v>
      </c>
    </row>
    <row r="787" spans="1:22" x14ac:dyDescent="0.25">
      <c r="A787" t="s">
        <v>1746</v>
      </c>
      <c r="B787" t="str">
        <f t="shared" si="12"/>
        <v>2002Parramatta</v>
      </c>
      <c r="C787" t="s">
        <v>1796</v>
      </c>
      <c r="D787">
        <v>2002</v>
      </c>
      <c r="E787">
        <v>6</v>
      </c>
      <c r="F787" t="s">
        <v>1722</v>
      </c>
      <c r="G787">
        <v>24</v>
      </c>
      <c r="H787">
        <v>10</v>
      </c>
      <c r="I787">
        <v>2</v>
      </c>
      <c r="J787">
        <v>12</v>
      </c>
      <c r="K787">
        <v>2</v>
      </c>
      <c r="L787">
        <v>26</v>
      </c>
      <c r="M787">
        <v>531</v>
      </c>
      <c r="N787">
        <v>440</v>
      </c>
      <c r="P787" t="s">
        <v>30</v>
      </c>
      <c r="S787" t="s">
        <v>1722</v>
      </c>
      <c r="T787" t="s">
        <v>1675</v>
      </c>
      <c r="U787" t="s">
        <v>1675</v>
      </c>
      <c r="V787" t="s">
        <v>1723</v>
      </c>
    </row>
    <row r="788" spans="1:22" x14ac:dyDescent="0.25">
      <c r="A788" t="s">
        <v>1746</v>
      </c>
      <c r="B788" t="str">
        <f t="shared" si="12"/>
        <v>2002St George Illawarra</v>
      </c>
      <c r="C788" t="s">
        <v>1796</v>
      </c>
      <c r="D788">
        <v>2002</v>
      </c>
      <c r="E788">
        <v>7</v>
      </c>
      <c r="F788" t="s">
        <v>1798</v>
      </c>
      <c r="G788">
        <v>24</v>
      </c>
      <c r="H788">
        <v>9</v>
      </c>
      <c r="I788">
        <v>3</v>
      </c>
      <c r="J788">
        <v>12</v>
      </c>
      <c r="K788">
        <v>2</v>
      </c>
      <c r="L788">
        <v>25</v>
      </c>
      <c r="M788">
        <v>632</v>
      </c>
      <c r="N788">
        <v>546</v>
      </c>
      <c r="P788" t="s">
        <v>30</v>
      </c>
      <c r="S788" t="s">
        <v>1798</v>
      </c>
      <c r="T788" t="s">
        <v>1770</v>
      </c>
      <c r="U788" t="s">
        <v>1770</v>
      </c>
      <c r="V788" t="s">
        <v>1723</v>
      </c>
    </row>
    <row r="789" spans="1:22" x14ac:dyDescent="0.25">
      <c r="A789" t="s">
        <v>1746</v>
      </c>
      <c r="B789" t="str">
        <f t="shared" si="12"/>
        <v>2002Canberra Raiders</v>
      </c>
      <c r="C789" t="s">
        <v>1796</v>
      </c>
      <c r="D789">
        <v>2002</v>
      </c>
      <c r="E789">
        <v>8</v>
      </c>
      <c r="F789" t="s">
        <v>1771</v>
      </c>
      <c r="G789">
        <v>24</v>
      </c>
      <c r="H789">
        <v>10</v>
      </c>
      <c r="I789">
        <v>1</v>
      </c>
      <c r="J789">
        <v>13</v>
      </c>
      <c r="K789">
        <v>2</v>
      </c>
      <c r="L789">
        <v>25</v>
      </c>
      <c r="M789">
        <v>471</v>
      </c>
      <c r="N789">
        <v>641</v>
      </c>
      <c r="P789" t="s">
        <v>30</v>
      </c>
      <c r="S789" t="s">
        <v>1771</v>
      </c>
      <c r="T789" t="s">
        <v>1772</v>
      </c>
      <c r="U789" t="s">
        <v>1772</v>
      </c>
      <c r="V789" t="s">
        <v>1773</v>
      </c>
    </row>
    <row r="790" spans="1:22" x14ac:dyDescent="0.25">
      <c r="A790" t="s">
        <v>1746</v>
      </c>
      <c r="B790" t="str">
        <f t="shared" si="12"/>
        <v>2002Northern Eagles</v>
      </c>
      <c r="C790" t="s">
        <v>1796</v>
      </c>
      <c r="D790">
        <v>2002</v>
      </c>
      <c r="E790">
        <v>9</v>
      </c>
      <c r="F790" t="s">
        <v>1802</v>
      </c>
      <c r="G790">
        <v>24</v>
      </c>
      <c r="H790">
        <v>10</v>
      </c>
      <c r="I790">
        <v>0</v>
      </c>
      <c r="J790">
        <v>14</v>
      </c>
      <c r="K790">
        <v>2</v>
      </c>
      <c r="L790">
        <v>24</v>
      </c>
      <c r="M790">
        <v>503</v>
      </c>
      <c r="N790">
        <v>740</v>
      </c>
      <c r="S790" t="s">
        <v>1802</v>
      </c>
      <c r="T790" t="s">
        <v>1675</v>
      </c>
      <c r="U790" t="s">
        <v>1675</v>
      </c>
      <c r="V790" t="s">
        <v>1723</v>
      </c>
    </row>
    <row r="791" spans="1:22" x14ac:dyDescent="0.25">
      <c r="A791" t="s">
        <v>1746</v>
      </c>
      <c r="B791" t="str">
        <f t="shared" si="12"/>
        <v>2002Melbourne Storm</v>
      </c>
      <c r="C791" t="s">
        <v>1796</v>
      </c>
      <c r="D791">
        <v>2002</v>
      </c>
      <c r="E791">
        <v>10</v>
      </c>
      <c r="F791" t="s">
        <v>1797</v>
      </c>
      <c r="G791">
        <v>24</v>
      </c>
      <c r="H791">
        <v>9</v>
      </c>
      <c r="I791">
        <v>1</v>
      </c>
      <c r="J791">
        <v>14</v>
      </c>
      <c r="K791">
        <v>2</v>
      </c>
      <c r="L791">
        <v>23</v>
      </c>
      <c r="M791">
        <v>556</v>
      </c>
      <c r="N791">
        <v>586</v>
      </c>
      <c r="S791" t="s">
        <v>1797</v>
      </c>
      <c r="T791" t="s">
        <v>1681</v>
      </c>
      <c r="U791" t="s">
        <v>1681</v>
      </c>
      <c r="V791" t="s">
        <v>1718</v>
      </c>
    </row>
    <row r="792" spans="1:22" x14ac:dyDescent="0.25">
      <c r="A792" t="s">
        <v>1746</v>
      </c>
      <c r="B792" t="str">
        <f t="shared" si="12"/>
        <v>2002North Queensland</v>
      </c>
      <c r="C792" t="s">
        <v>1796</v>
      </c>
      <c r="D792">
        <v>2002</v>
      </c>
      <c r="E792">
        <v>11</v>
      </c>
      <c r="F792" t="s">
        <v>1791</v>
      </c>
      <c r="G792">
        <v>24</v>
      </c>
      <c r="H792">
        <v>8</v>
      </c>
      <c r="I792">
        <v>0</v>
      </c>
      <c r="J792">
        <v>16</v>
      </c>
      <c r="K792">
        <v>2</v>
      </c>
      <c r="L792">
        <v>20</v>
      </c>
      <c r="M792">
        <v>496</v>
      </c>
      <c r="N792">
        <v>803</v>
      </c>
      <c r="S792" t="s">
        <v>1791</v>
      </c>
      <c r="T792" t="s">
        <v>1792</v>
      </c>
      <c r="U792" t="s">
        <v>1792</v>
      </c>
      <c r="V792" t="s">
        <v>1716</v>
      </c>
    </row>
    <row r="793" spans="1:22" x14ac:dyDescent="0.25">
      <c r="A793" t="s">
        <v>1746</v>
      </c>
      <c r="B793" t="str">
        <f t="shared" si="12"/>
        <v>2002Penrith</v>
      </c>
      <c r="C793" t="s">
        <v>1796</v>
      </c>
      <c r="D793">
        <v>2002</v>
      </c>
      <c r="E793">
        <v>12</v>
      </c>
      <c r="F793" t="s">
        <v>1766</v>
      </c>
      <c r="G793">
        <v>24</v>
      </c>
      <c r="H793">
        <v>7</v>
      </c>
      <c r="I793">
        <v>0</v>
      </c>
      <c r="J793">
        <v>17</v>
      </c>
      <c r="K793">
        <v>2</v>
      </c>
      <c r="L793">
        <v>18</v>
      </c>
      <c r="M793">
        <v>546</v>
      </c>
      <c r="N793">
        <v>654</v>
      </c>
      <c r="S793" t="s">
        <v>1766</v>
      </c>
      <c r="T793" t="s">
        <v>1675</v>
      </c>
      <c r="U793" t="s">
        <v>1675</v>
      </c>
      <c r="V793" t="s">
        <v>1723</v>
      </c>
    </row>
    <row r="794" spans="1:22" x14ac:dyDescent="0.25">
      <c r="A794" t="s">
        <v>1746</v>
      </c>
      <c r="B794" t="str">
        <f t="shared" si="12"/>
        <v>2002Wests Tigers</v>
      </c>
      <c r="C794" t="s">
        <v>1796</v>
      </c>
      <c r="D794">
        <v>2002</v>
      </c>
      <c r="E794">
        <v>13</v>
      </c>
      <c r="F794" t="s">
        <v>1800</v>
      </c>
      <c r="G794">
        <v>24</v>
      </c>
      <c r="H794">
        <v>7</v>
      </c>
      <c r="I794">
        <v>0</v>
      </c>
      <c r="J794">
        <v>17</v>
      </c>
      <c r="K794">
        <v>2</v>
      </c>
      <c r="L794">
        <v>18</v>
      </c>
      <c r="M794">
        <v>498</v>
      </c>
      <c r="N794">
        <v>642</v>
      </c>
      <c r="S794" t="s">
        <v>1800</v>
      </c>
      <c r="T794" t="s">
        <v>1675</v>
      </c>
      <c r="U794" t="s">
        <v>1675</v>
      </c>
      <c r="V794" t="s">
        <v>1723</v>
      </c>
    </row>
    <row r="795" spans="1:22" x14ac:dyDescent="0.25">
      <c r="A795" t="s">
        <v>1746</v>
      </c>
      <c r="B795" t="str">
        <f t="shared" si="12"/>
        <v>2002South Sydney</v>
      </c>
      <c r="C795" t="s">
        <v>1796</v>
      </c>
      <c r="D795">
        <v>2002</v>
      </c>
      <c r="E795">
        <v>14</v>
      </c>
      <c r="F795" t="s">
        <v>1748</v>
      </c>
      <c r="G795">
        <v>24</v>
      </c>
      <c r="H795">
        <v>5</v>
      </c>
      <c r="I795">
        <v>0</v>
      </c>
      <c r="J795">
        <v>19</v>
      </c>
      <c r="K795">
        <v>2</v>
      </c>
      <c r="L795">
        <v>14</v>
      </c>
      <c r="M795">
        <v>385</v>
      </c>
      <c r="N795">
        <v>817</v>
      </c>
      <c r="S795" t="s">
        <v>1748</v>
      </c>
      <c r="T795" t="s">
        <v>1675</v>
      </c>
      <c r="U795" t="s">
        <v>1675</v>
      </c>
      <c r="V795" t="s">
        <v>1723</v>
      </c>
    </row>
    <row r="796" spans="1:22" x14ac:dyDescent="0.25">
      <c r="A796" t="s">
        <v>1746</v>
      </c>
      <c r="B796" t="str">
        <f t="shared" si="12"/>
        <v>2002Bulldogs</v>
      </c>
      <c r="C796" t="s">
        <v>1796</v>
      </c>
      <c r="D796">
        <v>2002</v>
      </c>
      <c r="E796">
        <v>15</v>
      </c>
      <c r="F796" t="s">
        <v>1801</v>
      </c>
      <c r="G796">
        <v>24</v>
      </c>
      <c r="H796">
        <v>20</v>
      </c>
      <c r="I796">
        <v>1</v>
      </c>
      <c r="J796">
        <v>3</v>
      </c>
      <c r="K796">
        <v>2</v>
      </c>
      <c r="L796" t="s">
        <v>1699</v>
      </c>
      <c r="M796">
        <v>707</v>
      </c>
      <c r="N796">
        <v>435</v>
      </c>
      <c r="S796" t="s">
        <v>1764</v>
      </c>
      <c r="T796" t="s">
        <v>1675</v>
      </c>
      <c r="U796" t="s">
        <v>1675</v>
      </c>
      <c r="V796" t="s">
        <v>1723</v>
      </c>
    </row>
    <row r="797" spans="1:22" x14ac:dyDescent="0.25">
      <c r="A797" t="s">
        <v>1745</v>
      </c>
      <c r="B797" t="str">
        <f t="shared" si="12"/>
        <v>2001Essendon</v>
      </c>
      <c r="C797" t="s">
        <v>1728</v>
      </c>
      <c r="D797">
        <v>2001</v>
      </c>
      <c r="E797">
        <v>1</v>
      </c>
      <c r="F797" t="s">
        <v>1687</v>
      </c>
      <c r="G797">
        <v>22</v>
      </c>
      <c r="H797">
        <v>17</v>
      </c>
      <c r="I797">
        <v>0</v>
      </c>
      <c r="J797">
        <v>5</v>
      </c>
      <c r="L797">
        <v>68</v>
      </c>
      <c r="M797">
        <v>2548</v>
      </c>
      <c r="N797">
        <v>1895</v>
      </c>
      <c r="O797" t="s">
        <v>30</v>
      </c>
      <c r="P797" t="s">
        <v>30</v>
      </c>
      <c r="Q797" t="s">
        <v>30</v>
      </c>
      <c r="S797" t="s">
        <v>1687</v>
      </c>
      <c r="T797" t="s">
        <v>1681</v>
      </c>
      <c r="U797" t="s">
        <v>1681</v>
      </c>
      <c r="V797" t="s">
        <v>1718</v>
      </c>
    </row>
    <row r="798" spans="1:22" x14ac:dyDescent="0.25">
      <c r="A798" t="s">
        <v>1745</v>
      </c>
      <c r="B798" t="str">
        <f t="shared" si="12"/>
        <v>2001Brisbane Lions</v>
      </c>
      <c r="C798" t="s">
        <v>1728</v>
      </c>
      <c r="D798">
        <v>2001</v>
      </c>
      <c r="E798">
        <v>2</v>
      </c>
      <c r="F798" t="s">
        <v>1690</v>
      </c>
      <c r="G798">
        <v>22</v>
      </c>
      <c r="H798">
        <v>17</v>
      </c>
      <c r="I798">
        <v>0</v>
      </c>
      <c r="J798">
        <v>5</v>
      </c>
      <c r="L798">
        <v>68</v>
      </c>
      <c r="M798">
        <v>2538</v>
      </c>
      <c r="N798">
        <v>1989</v>
      </c>
      <c r="P798" t="s">
        <v>30</v>
      </c>
      <c r="Q798" t="s">
        <v>30</v>
      </c>
      <c r="R798" t="s">
        <v>30</v>
      </c>
      <c r="S798" t="s">
        <v>1690</v>
      </c>
      <c r="T798" t="s">
        <v>1715</v>
      </c>
      <c r="U798" t="s">
        <v>1715</v>
      </c>
      <c r="V798" t="s">
        <v>1716</v>
      </c>
    </row>
    <row r="799" spans="1:22" x14ac:dyDescent="0.25">
      <c r="A799" t="s">
        <v>1745</v>
      </c>
      <c r="B799" t="str">
        <f t="shared" si="12"/>
        <v>2001Port Adelaide</v>
      </c>
      <c r="C799" t="s">
        <v>1728</v>
      </c>
      <c r="D799">
        <v>2001</v>
      </c>
      <c r="E799">
        <v>3</v>
      </c>
      <c r="F799" t="s">
        <v>1679</v>
      </c>
      <c r="G799">
        <v>22</v>
      </c>
      <c r="H799">
        <v>16</v>
      </c>
      <c r="I799">
        <v>0</v>
      </c>
      <c r="J799">
        <v>6</v>
      </c>
      <c r="L799">
        <v>64</v>
      </c>
      <c r="M799">
        <v>2473</v>
      </c>
      <c r="N799">
        <v>1918</v>
      </c>
      <c r="P799" t="s">
        <v>30</v>
      </c>
      <c r="S799" t="s">
        <v>1679</v>
      </c>
      <c r="T799" t="s">
        <v>1725</v>
      </c>
      <c r="U799" t="s">
        <v>1691</v>
      </c>
      <c r="V799" t="s">
        <v>1714</v>
      </c>
    </row>
    <row r="800" spans="1:22" x14ac:dyDescent="0.25">
      <c r="A800" t="s">
        <v>1745</v>
      </c>
      <c r="B800" t="str">
        <f t="shared" si="12"/>
        <v>2001Richmond</v>
      </c>
      <c r="C800" t="s">
        <v>1728</v>
      </c>
      <c r="D800">
        <v>2001</v>
      </c>
      <c r="E800">
        <v>4</v>
      </c>
      <c r="F800" t="s">
        <v>1678</v>
      </c>
      <c r="G800">
        <v>22</v>
      </c>
      <c r="H800">
        <v>15</v>
      </c>
      <c r="I800">
        <v>0</v>
      </c>
      <c r="J800">
        <v>7</v>
      </c>
      <c r="L800">
        <v>60</v>
      </c>
      <c r="M800">
        <v>2126</v>
      </c>
      <c r="N800">
        <v>1973</v>
      </c>
      <c r="P800" t="s">
        <v>30</v>
      </c>
      <c r="S800" t="s">
        <v>1678</v>
      </c>
      <c r="T800" t="s">
        <v>1726</v>
      </c>
      <c r="U800" t="s">
        <v>1681</v>
      </c>
      <c r="V800" t="s">
        <v>1718</v>
      </c>
    </row>
    <row r="801" spans="1:22" x14ac:dyDescent="0.25">
      <c r="A801" t="s">
        <v>1745</v>
      </c>
      <c r="B801" t="str">
        <f t="shared" si="12"/>
        <v>2001Carlton</v>
      </c>
      <c r="C801" t="s">
        <v>1728</v>
      </c>
      <c r="D801">
        <v>2001</v>
      </c>
      <c r="E801">
        <v>5</v>
      </c>
      <c r="F801" t="s">
        <v>1689</v>
      </c>
      <c r="G801">
        <v>22</v>
      </c>
      <c r="H801">
        <v>14</v>
      </c>
      <c r="I801">
        <v>0</v>
      </c>
      <c r="J801">
        <v>8</v>
      </c>
      <c r="L801">
        <v>56</v>
      </c>
      <c r="M801">
        <v>2311</v>
      </c>
      <c r="N801">
        <v>1797</v>
      </c>
      <c r="P801" t="s">
        <v>30</v>
      </c>
      <c r="S801" t="s">
        <v>1689</v>
      </c>
      <c r="T801" t="s">
        <v>1717</v>
      </c>
      <c r="U801" t="s">
        <v>1681</v>
      </c>
      <c r="V801" t="s">
        <v>1718</v>
      </c>
    </row>
    <row r="802" spans="1:22" x14ac:dyDescent="0.25">
      <c r="A802" t="s">
        <v>1745</v>
      </c>
      <c r="B802" t="str">
        <f t="shared" si="12"/>
        <v>2001Hawthorn</v>
      </c>
      <c r="C802" t="s">
        <v>1728</v>
      </c>
      <c r="D802">
        <v>2001</v>
      </c>
      <c r="E802">
        <v>6</v>
      </c>
      <c r="F802" t="s">
        <v>1682</v>
      </c>
      <c r="G802">
        <v>22</v>
      </c>
      <c r="H802">
        <v>13</v>
      </c>
      <c r="I802">
        <v>0</v>
      </c>
      <c r="J802">
        <v>9</v>
      </c>
      <c r="L802">
        <v>52</v>
      </c>
      <c r="M802">
        <v>2149</v>
      </c>
      <c r="N802">
        <v>2041</v>
      </c>
      <c r="P802" t="s">
        <v>30</v>
      </c>
      <c r="S802" t="s">
        <v>1682</v>
      </c>
      <c r="T802" t="s">
        <v>1724</v>
      </c>
      <c r="U802" t="s">
        <v>1681</v>
      </c>
      <c r="V802" t="s">
        <v>1718</v>
      </c>
    </row>
    <row r="803" spans="1:22" x14ac:dyDescent="0.25">
      <c r="A803" t="s">
        <v>1745</v>
      </c>
      <c r="B803" t="str">
        <f t="shared" si="12"/>
        <v>2001Sydney Swans</v>
      </c>
      <c r="C803" t="s">
        <v>1728</v>
      </c>
      <c r="D803">
        <v>2001</v>
      </c>
      <c r="E803">
        <v>7</v>
      </c>
      <c r="F803" t="s">
        <v>1676</v>
      </c>
      <c r="G803">
        <v>22</v>
      </c>
      <c r="H803">
        <v>12</v>
      </c>
      <c r="I803">
        <v>0</v>
      </c>
      <c r="J803">
        <v>10</v>
      </c>
      <c r="L803">
        <v>48</v>
      </c>
      <c r="M803">
        <v>2121</v>
      </c>
      <c r="N803">
        <v>1833</v>
      </c>
      <c r="P803" t="s">
        <v>30</v>
      </c>
      <c r="S803" t="s">
        <v>1676</v>
      </c>
      <c r="T803" t="s">
        <v>1675</v>
      </c>
      <c r="U803" t="s">
        <v>1675</v>
      </c>
      <c r="V803" t="s">
        <v>1723</v>
      </c>
    </row>
    <row r="804" spans="1:22" x14ac:dyDescent="0.25">
      <c r="A804" t="s">
        <v>1745</v>
      </c>
      <c r="B804" t="str">
        <f t="shared" si="12"/>
        <v>2001Adelaide</v>
      </c>
      <c r="C804" t="s">
        <v>1728</v>
      </c>
      <c r="D804">
        <v>2001</v>
      </c>
      <c r="E804">
        <v>8</v>
      </c>
      <c r="F804" t="s">
        <v>1691</v>
      </c>
      <c r="G804">
        <v>22</v>
      </c>
      <c r="H804">
        <v>12</v>
      </c>
      <c r="I804">
        <v>0</v>
      </c>
      <c r="J804">
        <v>10</v>
      </c>
      <c r="L804">
        <v>48</v>
      </c>
      <c r="M804">
        <v>2085</v>
      </c>
      <c r="N804">
        <v>2026</v>
      </c>
      <c r="P804" t="s">
        <v>30</v>
      </c>
      <c r="S804" t="s">
        <v>1691</v>
      </c>
      <c r="T804" t="s">
        <v>1691</v>
      </c>
      <c r="U804" t="s">
        <v>1691</v>
      </c>
      <c r="V804" t="s">
        <v>1714</v>
      </c>
    </row>
    <row r="805" spans="1:22" x14ac:dyDescent="0.25">
      <c r="A805" t="s">
        <v>1745</v>
      </c>
      <c r="B805" t="str">
        <f t="shared" si="12"/>
        <v>2001Collingwood</v>
      </c>
      <c r="C805" t="s">
        <v>1728</v>
      </c>
      <c r="D805">
        <v>2001</v>
      </c>
      <c r="E805">
        <v>9</v>
      </c>
      <c r="F805" t="s">
        <v>1688</v>
      </c>
      <c r="G805">
        <v>22</v>
      </c>
      <c r="H805">
        <v>11</v>
      </c>
      <c r="I805">
        <v>0</v>
      </c>
      <c r="J805">
        <v>11</v>
      </c>
      <c r="L805">
        <v>44</v>
      </c>
      <c r="M805">
        <v>2232</v>
      </c>
      <c r="N805">
        <v>2088</v>
      </c>
      <c r="S805" t="s">
        <v>1688</v>
      </c>
      <c r="T805" t="s">
        <v>1681</v>
      </c>
      <c r="U805" t="s">
        <v>1681</v>
      </c>
      <c r="V805" t="s">
        <v>1718</v>
      </c>
    </row>
    <row r="806" spans="1:22" x14ac:dyDescent="0.25">
      <c r="A806" t="s">
        <v>1745</v>
      </c>
      <c r="B806" t="str">
        <f t="shared" si="12"/>
        <v>2001Western Bulldogs</v>
      </c>
      <c r="C806" t="s">
        <v>1728</v>
      </c>
      <c r="D806">
        <v>2001</v>
      </c>
      <c r="E806">
        <v>10</v>
      </c>
      <c r="F806" t="s">
        <v>1673</v>
      </c>
      <c r="G806">
        <v>22</v>
      </c>
      <c r="H806">
        <v>10</v>
      </c>
      <c r="I806">
        <v>0</v>
      </c>
      <c r="J806">
        <v>12</v>
      </c>
      <c r="L806">
        <v>40</v>
      </c>
      <c r="M806">
        <v>2305</v>
      </c>
      <c r="N806">
        <v>2458</v>
      </c>
      <c r="S806" t="s">
        <v>1673</v>
      </c>
      <c r="T806" t="s">
        <v>1681</v>
      </c>
      <c r="U806" t="s">
        <v>1681</v>
      </c>
      <c r="V806" t="s">
        <v>1718</v>
      </c>
    </row>
    <row r="807" spans="1:22" x14ac:dyDescent="0.25">
      <c r="A807" t="s">
        <v>1745</v>
      </c>
      <c r="B807" t="str">
        <f t="shared" si="12"/>
        <v>2001Melbourne</v>
      </c>
      <c r="C807" t="s">
        <v>1728</v>
      </c>
      <c r="D807">
        <v>2001</v>
      </c>
      <c r="E807">
        <v>11</v>
      </c>
      <c r="F807" t="s">
        <v>1681</v>
      </c>
      <c r="G807">
        <v>22</v>
      </c>
      <c r="H807">
        <v>10</v>
      </c>
      <c r="I807">
        <v>0</v>
      </c>
      <c r="J807">
        <v>12</v>
      </c>
      <c r="L807">
        <v>40</v>
      </c>
      <c r="M807">
        <v>2136</v>
      </c>
      <c r="N807">
        <v>2364</v>
      </c>
      <c r="S807" t="s">
        <v>1681</v>
      </c>
      <c r="T807" t="s">
        <v>1681</v>
      </c>
      <c r="U807" t="s">
        <v>1681</v>
      </c>
      <c r="V807" t="s">
        <v>1718</v>
      </c>
    </row>
    <row r="808" spans="1:22" x14ac:dyDescent="0.25">
      <c r="A808" t="s">
        <v>1745</v>
      </c>
      <c r="B808" t="str">
        <f t="shared" si="12"/>
        <v>2001Geelong</v>
      </c>
      <c r="C808" t="s">
        <v>1728</v>
      </c>
      <c r="D808">
        <v>2001</v>
      </c>
      <c r="E808">
        <v>12</v>
      </c>
      <c r="F808" t="s">
        <v>1685</v>
      </c>
      <c r="G808">
        <v>22</v>
      </c>
      <c r="H808">
        <v>9</v>
      </c>
      <c r="I808">
        <v>0</v>
      </c>
      <c r="J808">
        <v>13</v>
      </c>
      <c r="L808">
        <v>36</v>
      </c>
      <c r="M808">
        <v>1926</v>
      </c>
      <c r="N808">
        <v>2054</v>
      </c>
      <c r="S808" t="s">
        <v>1685</v>
      </c>
      <c r="T808" t="s">
        <v>1685</v>
      </c>
      <c r="U808" t="s">
        <v>1685</v>
      </c>
      <c r="V808" t="s">
        <v>1718</v>
      </c>
    </row>
    <row r="809" spans="1:22" x14ac:dyDescent="0.25">
      <c r="A809" t="s">
        <v>1745</v>
      </c>
      <c r="B809" t="str">
        <f t="shared" si="12"/>
        <v>2001Kangaroos</v>
      </c>
      <c r="C809" t="s">
        <v>1728</v>
      </c>
      <c r="D809">
        <v>2001</v>
      </c>
      <c r="E809">
        <v>13</v>
      </c>
      <c r="F809" t="s">
        <v>1693</v>
      </c>
      <c r="G809">
        <v>22</v>
      </c>
      <c r="H809">
        <v>9</v>
      </c>
      <c r="I809">
        <v>0</v>
      </c>
      <c r="J809">
        <v>13</v>
      </c>
      <c r="L809">
        <v>36</v>
      </c>
      <c r="M809">
        <v>2161</v>
      </c>
      <c r="N809">
        <v>2371</v>
      </c>
      <c r="S809" t="s">
        <v>1680</v>
      </c>
      <c r="T809" t="s">
        <v>1681</v>
      </c>
      <c r="U809" t="s">
        <v>1681</v>
      </c>
      <c r="V809" t="s">
        <v>1718</v>
      </c>
    </row>
    <row r="810" spans="1:22" x14ac:dyDescent="0.25">
      <c r="A810" t="s">
        <v>1745</v>
      </c>
      <c r="B810" t="str">
        <f t="shared" si="12"/>
        <v>2001West Coast</v>
      </c>
      <c r="C810" t="s">
        <v>1728</v>
      </c>
      <c r="D810">
        <v>2001</v>
      </c>
      <c r="E810">
        <v>14</v>
      </c>
      <c r="F810" t="s">
        <v>1674</v>
      </c>
      <c r="G810">
        <v>22</v>
      </c>
      <c r="H810">
        <v>5</v>
      </c>
      <c r="I810">
        <v>0</v>
      </c>
      <c r="J810">
        <v>17</v>
      </c>
      <c r="L810">
        <v>20</v>
      </c>
      <c r="M810">
        <v>1708</v>
      </c>
      <c r="N810">
        <v>2590</v>
      </c>
      <c r="S810" t="s">
        <v>1674</v>
      </c>
      <c r="T810" t="s">
        <v>1720</v>
      </c>
      <c r="U810" t="s">
        <v>1720</v>
      </c>
      <c r="V810" t="s">
        <v>1721</v>
      </c>
    </row>
    <row r="811" spans="1:22" x14ac:dyDescent="0.25">
      <c r="A811" t="s">
        <v>1745</v>
      </c>
      <c r="B811" t="str">
        <f t="shared" si="12"/>
        <v>2001St Kilda</v>
      </c>
      <c r="C811" t="s">
        <v>1728</v>
      </c>
      <c r="D811">
        <v>2001</v>
      </c>
      <c r="E811">
        <v>15</v>
      </c>
      <c r="F811" t="s">
        <v>1677</v>
      </c>
      <c r="G811">
        <v>22</v>
      </c>
      <c r="H811">
        <v>4</v>
      </c>
      <c r="I811">
        <v>0</v>
      </c>
      <c r="J811">
        <v>18</v>
      </c>
      <c r="L811">
        <v>16</v>
      </c>
      <c r="M811">
        <v>1917</v>
      </c>
      <c r="N811">
        <v>2642</v>
      </c>
      <c r="S811" t="s">
        <v>1677</v>
      </c>
      <c r="T811" t="s">
        <v>1681</v>
      </c>
      <c r="U811" t="s">
        <v>1681</v>
      </c>
      <c r="V811" t="s">
        <v>1718</v>
      </c>
    </row>
    <row r="812" spans="1:22" x14ac:dyDescent="0.25">
      <c r="A812" t="s">
        <v>1745</v>
      </c>
      <c r="B812" t="str">
        <f t="shared" si="12"/>
        <v>2001Fremantle</v>
      </c>
      <c r="C812" t="s">
        <v>1728</v>
      </c>
      <c r="D812">
        <v>2001</v>
      </c>
      <c r="E812">
        <v>16</v>
      </c>
      <c r="F812" t="s">
        <v>1686</v>
      </c>
      <c r="G812">
        <v>22</v>
      </c>
      <c r="H812">
        <v>2</v>
      </c>
      <c r="I812">
        <v>0</v>
      </c>
      <c r="J812">
        <v>20</v>
      </c>
      <c r="L812">
        <v>8</v>
      </c>
      <c r="M812">
        <v>1794</v>
      </c>
      <c r="N812">
        <v>2491</v>
      </c>
      <c r="S812" t="s">
        <v>1686</v>
      </c>
      <c r="T812" t="s">
        <v>1719</v>
      </c>
      <c r="U812" t="s">
        <v>1720</v>
      </c>
      <c r="V812" t="s">
        <v>1721</v>
      </c>
    </row>
    <row r="813" spans="1:22" x14ac:dyDescent="0.25">
      <c r="A813" t="s">
        <v>1746</v>
      </c>
      <c r="B813" t="str">
        <f t="shared" si="12"/>
        <v>2001Parramatta</v>
      </c>
      <c r="C813" t="s">
        <v>1796</v>
      </c>
      <c r="D813">
        <v>2001</v>
      </c>
      <c r="E813">
        <v>1</v>
      </c>
      <c r="F813" t="s">
        <v>1722</v>
      </c>
      <c r="G813">
        <v>26</v>
      </c>
      <c r="H813">
        <v>20</v>
      </c>
      <c r="I813">
        <v>2</v>
      </c>
      <c r="J813">
        <v>4</v>
      </c>
      <c r="K813">
        <v>0</v>
      </c>
      <c r="L813">
        <v>42</v>
      </c>
      <c r="M813">
        <v>839</v>
      </c>
      <c r="N813">
        <v>406</v>
      </c>
      <c r="O813" t="s">
        <v>30</v>
      </c>
      <c r="P813" t="s">
        <v>30</v>
      </c>
      <c r="Q813" t="s">
        <v>30</v>
      </c>
      <c r="S813" t="s">
        <v>1722</v>
      </c>
      <c r="T813" t="s">
        <v>1675</v>
      </c>
      <c r="U813" t="s">
        <v>1675</v>
      </c>
      <c r="V813" t="s">
        <v>1723</v>
      </c>
    </row>
    <row r="814" spans="1:22" x14ac:dyDescent="0.25">
      <c r="A814" t="s">
        <v>1746</v>
      </c>
      <c r="B814" t="str">
        <f t="shared" si="12"/>
        <v>2001Bulldogs</v>
      </c>
      <c r="C814" t="s">
        <v>1796</v>
      </c>
      <c r="D814">
        <v>2001</v>
      </c>
      <c r="E814">
        <v>2</v>
      </c>
      <c r="F814" t="s">
        <v>1801</v>
      </c>
      <c r="G814">
        <v>26</v>
      </c>
      <c r="H814">
        <v>17</v>
      </c>
      <c r="I814">
        <v>3</v>
      </c>
      <c r="J814">
        <v>6</v>
      </c>
      <c r="K814">
        <v>0</v>
      </c>
      <c r="L814">
        <v>37</v>
      </c>
      <c r="M814">
        <v>617</v>
      </c>
      <c r="N814">
        <v>568</v>
      </c>
      <c r="P814" t="s">
        <v>30</v>
      </c>
      <c r="S814" t="s">
        <v>1764</v>
      </c>
      <c r="T814" t="s">
        <v>1675</v>
      </c>
      <c r="U814" t="s">
        <v>1675</v>
      </c>
      <c r="V814" t="s">
        <v>1723</v>
      </c>
    </row>
    <row r="815" spans="1:22" x14ac:dyDescent="0.25">
      <c r="A815" t="s">
        <v>1746</v>
      </c>
      <c r="B815" t="str">
        <f t="shared" si="12"/>
        <v>2001Newcastle Knights</v>
      </c>
      <c r="C815" t="s">
        <v>1796</v>
      </c>
      <c r="D815">
        <v>2001</v>
      </c>
      <c r="E815">
        <v>3</v>
      </c>
      <c r="F815" t="s">
        <v>1776</v>
      </c>
      <c r="G815">
        <v>26</v>
      </c>
      <c r="H815">
        <v>16</v>
      </c>
      <c r="I815">
        <v>1</v>
      </c>
      <c r="J815">
        <v>9</v>
      </c>
      <c r="K815">
        <v>0</v>
      </c>
      <c r="L815">
        <v>33</v>
      </c>
      <c r="M815">
        <v>782</v>
      </c>
      <c r="N815">
        <v>639</v>
      </c>
      <c r="P815" t="s">
        <v>30</v>
      </c>
      <c r="Q815" t="s">
        <v>30</v>
      </c>
      <c r="R815" t="s">
        <v>30</v>
      </c>
      <c r="S815" t="s">
        <v>1776</v>
      </c>
      <c r="T815" t="s">
        <v>1754</v>
      </c>
      <c r="U815" t="s">
        <v>1754</v>
      </c>
      <c r="V815" t="s">
        <v>1723</v>
      </c>
    </row>
    <row r="816" spans="1:22" x14ac:dyDescent="0.25">
      <c r="A816" t="s">
        <v>1746</v>
      </c>
      <c r="B816" t="str">
        <f t="shared" si="12"/>
        <v>2001Sharks</v>
      </c>
      <c r="C816" t="s">
        <v>1796</v>
      </c>
      <c r="D816">
        <v>2001</v>
      </c>
      <c r="E816">
        <v>4</v>
      </c>
      <c r="F816" t="s">
        <v>1799</v>
      </c>
      <c r="G816">
        <v>26</v>
      </c>
      <c r="H816">
        <v>15</v>
      </c>
      <c r="I816">
        <v>2</v>
      </c>
      <c r="J816">
        <v>9</v>
      </c>
      <c r="K816">
        <v>0</v>
      </c>
      <c r="L816">
        <v>32</v>
      </c>
      <c r="M816">
        <v>594</v>
      </c>
      <c r="N816">
        <v>513</v>
      </c>
      <c r="P816" t="s">
        <v>30</v>
      </c>
      <c r="S816" t="s">
        <v>1767</v>
      </c>
      <c r="T816" t="s">
        <v>1675</v>
      </c>
      <c r="U816" t="s">
        <v>1675</v>
      </c>
      <c r="V816" t="s">
        <v>1723</v>
      </c>
    </row>
    <row r="817" spans="1:22" x14ac:dyDescent="0.25">
      <c r="A817" t="s">
        <v>1746</v>
      </c>
      <c r="B817" t="str">
        <f t="shared" si="12"/>
        <v>2001Brisbane Broncos</v>
      </c>
      <c r="C817" t="s">
        <v>1796</v>
      </c>
      <c r="D817">
        <v>2001</v>
      </c>
      <c r="E817">
        <v>5</v>
      </c>
      <c r="F817" t="s">
        <v>1774</v>
      </c>
      <c r="G817">
        <v>26</v>
      </c>
      <c r="H817">
        <v>14</v>
      </c>
      <c r="I817">
        <v>1</v>
      </c>
      <c r="J817">
        <v>11</v>
      </c>
      <c r="K817">
        <v>0</v>
      </c>
      <c r="L817">
        <v>29</v>
      </c>
      <c r="M817">
        <v>696</v>
      </c>
      <c r="N817">
        <v>511</v>
      </c>
      <c r="P817" t="s">
        <v>30</v>
      </c>
      <c r="S817" t="s">
        <v>1774</v>
      </c>
      <c r="T817" t="s">
        <v>1715</v>
      </c>
      <c r="U817" t="s">
        <v>1715</v>
      </c>
      <c r="V817" t="s">
        <v>1716</v>
      </c>
    </row>
    <row r="818" spans="1:22" x14ac:dyDescent="0.25">
      <c r="A818" t="s">
        <v>1746</v>
      </c>
      <c r="B818" t="str">
        <f t="shared" si="12"/>
        <v>2001Sydney Roosters</v>
      </c>
      <c r="C818" t="s">
        <v>1796</v>
      </c>
      <c r="D818">
        <v>2001</v>
      </c>
      <c r="E818">
        <v>6</v>
      </c>
      <c r="F818" t="s">
        <v>1750</v>
      </c>
      <c r="G818">
        <v>26</v>
      </c>
      <c r="H818">
        <v>13</v>
      </c>
      <c r="I818">
        <v>1</v>
      </c>
      <c r="J818">
        <v>12</v>
      </c>
      <c r="K818">
        <v>0</v>
      </c>
      <c r="L818">
        <v>27</v>
      </c>
      <c r="M818">
        <v>647</v>
      </c>
      <c r="N818">
        <v>589</v>
      </c>
      <c r="P818" t="s">
        <v>30</v>
      </c>
      <c r="S818" t="s">
        <v>1750</v>
      </c>
      <c r="T818" t="s">
        <v>1675</v>
      </c>
      <c r="U818" t="s">
        <v>1675</v>
      </c>
      <c r="V818" t="s">
        <v>1723</v>
      </c>
    </row>
    <row r="819" spans="1:22" x14ac:dyDescent="0.25">
      <c r="A819" t="s">
        <v>1746</v>
      </c>
      <c r="B819" t="str">
        <f t="shared" si="12"/>
        <v>2001St George Illawarra</v>
      </c>
      <c r="C819" t="s">
        <v>1796</v>
      </c>
      <c r="D819">
        <v>2001</v>
      </c>
      <c r="E819">
        <v>7</v>
      </c>
      <c r="F819" t="s">
        <v>1798</v>
      </c>
      <c r="G819">
        <v>26</v>
      </c>
      <c r="H819">
        <v>12</v>
      </c>
      <c r="I819">
        <v>2</v>
      </c>
      <c r="J819">
        <v>12</v>
      </c>
      <c r="K819">
        <v>0</v>
      </c>
      <c r="L819">
        <v>26</v>
      </c>
      <c r="M819">
        <v>661</v>
      </c>
      <c r="N819">
        <v>573</v>
      </c>
      <c r="P819" t="s">
        <v>30</v>
      </c>
      <c r="S819" t="s">
        <v>1798</v>
      </c>
      <c r="T819" t="s">
        <v>1770</v>
      </c>
      <c r="U819" t="s">
        <v>1770</v>
      </c>
      <c r="V819" t="s">
        <v>1723</v>
      </c>
    </row>
    <row r="820" spans="1:22" x14ac:dyDescent="0.25">
      <c r="A820" t="s">
        <v>1746</v>
      </c>
      <c r="B820" t="str">
        <f t="shared" si="12"/>
        <v>2001New Zealand Warriors</v>
      </c>
      <c r="C820" t="s">
        <v>1796</v>
      </c>
      <c r="D820">
        <v>2001</v>
      </c>
      <c r="E820">
        <v>8</v>
      </c>
      <c r="F820" t="s">
        <v>1785</v>
      </c>
      <c r="G820">
        <v>26</v>
      </c>
      <c r="H820">
        <v>12</v>
      </c>
      <c r="I820">
        <v>2</v>
      </c>
      <c r="J820">
        <v>12</v>
      </c>
      <c r="K820">
        <v>0</v>
      </c>
      <c r="L820">
        <v>26</v>
      </c>
      <c r="M820">
        <v>638</v>
      </c>
      <c r="N820">
        <v>629</v>
      </c>
      <c r="P820" t="s">
        <v>30</v>
      </c>
      <c r="S820" t="s">
        <v>1785</v>
      </c>
      <c r="T820" t="s">
        <v>1786</v>
      </c>
      <c r="U820" t="s">
        <v>1786</v>
      </c>
      <c r="V820" t="s">
        <v>1787</v>
      </c>
    </row>
    <row r="821" spans="1:22" x14ac:dyDescent="0.25">
      <c r="A821" t="s">
        <v>1746</v>
      </c>
      <c r="B821" t="str">
        <f t="shared" si="12"/>
        <v>2001Melbourne Storm</v>
      </c>
      <c r="C821" t="s">
        <v>1796</v>
      </c>
      <c r="D821">
        <v>2001</v>
      </c>
      <c r="E821">
        <v>9</v>
      </c>
      <c r="F821" t="s">
        <v>1797</v>
      </c>
      <c r="G821">
        <v>26</v>
      </c>
      <c r="H821">
        <v>11</v>
      </c>
      <c r="I821">
        <v>1</v>
      </c>
      <c r="J821">
        <v>14</v>
      </c>
      <c r="K821">
        <v>0</v>
      </c>
      <c r="L821">
        <v>23</v>
      </c>
      <c r="M821">
        <v>704</v>
      </c>
      <c r="N821">
        <v>725</v>
      </c>
      <c r="S821" t="s">
        <v>1797</v>
      </c>
      <c r="T821" t="s">
        <v>1681</v>
      </c>
      <c r="U821" t="s">
        <v>1681</v>
      </c>
      <c r="V821" t="s">
        <v>1718</v>
      </c>
    </row>
    <row r="822" spans="1:22" x14ac:dyDescent="0.25">
      <c r="A822" t="s">
        <v>1746</v>
      </c>
      <c r="B822" t="str">
        <f t="shared" si="12"/>
        <v>2001Northern Eagles</v>
      </c>
      <c r="C822" t="s">
        <v>1796</v>
      </c>
      <c r="D822">
        <v>2001</v>
      </c>
      <c r="E822">
        <v>10</v>
      </c>
      <c r="F822" t="s">
        <v>1802</v>
      </c>
      <c r="G822">
        <v>26</v>
      </c>
      <c r="H822">
        <v>11</v>
      </c>
      <c r="I822">
        <v>1</v>
      </c>
      <c r="J822">
        <v>14</v>
      </c>
      <c r="K822">
        <v>0</v>
      </c>
      <c r="L822">
        <v>23</v>
      </c>
      <c r="M822">
        <v>603</v>
      </c>
      <c r="N822">
        <v>750</v>
      </c>
      <c r="S822" t="s">
        <v>1802</v>
      </c>
      <c r="T822" t="s">
        <v>1675</v>
      </c>
      <c r="U822" t="s">
        <v>1675</v>
      </c>
      <c r="V822" t="s">
        <v>1723</v>
      </c>
    </row>
    <row r="823" spans="1:22" x14ac:dyDescent="0.25">
      <c r="A823" t="s">
        <v>1746</v>
      </c>
      <c r="B823" t="str">
        <f t="shared" si="12"/>
        <v>2001Canberra Raiders</v>
      </c>
      <c r="C823" t="s">
        <v>1796</v>
      </c>
      <c r="D823">
        <v>2001</v>
      </c>
      <c r="E823">
        <v>11</v>
      </c>
      <c r="F823" t="s">
        <v>1771</v>
      </c>
      <c r="G823">
        <v>26</v>
      </c>
      <c r="H823">
        <v>9</v>
      </c>
      <c r="I823">
        <v>1</v>
      </c>
      <c r="J823">
        <v>16</v>
      </c>
      <c r="K823">
        <v>0</v>
      </c>
      <c r="L823">
        <v>19</v>
      </c>
      <c r="M823">
        <v>600</v>
      </c>
      <c r="N823">
        <v>623</v>
      </c>
      <c r="S823" t="s">
        <v>1771</v>
      </c>
      <c r="T823" t="s">
        <v>1772</v>
      </c>
      <c r="U823" t="s">
        <v>1772</v>
      </c>
      <c r="V823" t="s">
        <v>1773</v>
      </c>
    </row>
    <row r="824" spans="1:22" x14ac:dyDescent="0.25">
      <c r="A824" t="s">
        <v>1746</v>
      </c>
      <c r="B824" t="str">
        <f t="shared" si="12"/>
        <v>2001Wests Tigers</v>
      </c>
      <c r="C824" t="s">
        <v>1796</v>
      </c>
      <c r="D824">
        <v>2001</v>
      </c>
      <c r="E824">
        <v>12</v>
      </c>
      <c r="F824" t="s">
        <v>1800</v>
      </c>
      <c r="G824">
        <v>26</v>
      </c>
      <c r="H824">
        <v>9</v>
      </c>
      <c r="I824">
        <v>1</v>
      </c>
      <c r="J824">
        <v>16</v>
      </c>
      <c r="K824">
        <v>0</v>
      </c>
      <c r="L824">
        <v>19</v>
      </c>
      <c r="M824">
        <v>474</v>
      </c>
      <c r="N824">
        <v>746</v>
      </c>
      <c r="S824" t="s">
        <v>1800</v>
      </c>
      <c r="T824" t="s">
        <v>1675</v>
      </c>
      <c r="U824" t="s">
        <v>1675</v>
      </c>
      <c r="V824" t="s">
        <v>1723</v>
      </c>
    </row>
    <row r="825" spans="1:22" x14ac:dyDescent="0.25">
      <c r="A825" t="s">
        <v>1746</v>
      </c>
      <c r="B825" t="str">
        <f t="shared" si="12"/>
        <v>2001North Queensland</v>
      </c>
      <c r="C825" t="s">
        <v>1796</v>
      </c>
      <c r="D825">
        <v>2001</v>
      </c>
      <c r="E825">
        <v>13</v>
      </c>
      <c r="F825" t="s">
        <v>1791</v>
      </c>
      <c r="G825">
        <v>26</v>
      </c>
      <c r="H825">
        <v>6</v>
      </c>
      <c r="I825">
        <v>2</v>
      </c>
      <c r="J825">
        <v>18</v>
      </c>
      <c r="K825">
        <v>0</v>
      </c>
      <c r="L825">
        <v>14</v>
      </c>
      <c r="M825">
        <v>514</v>
      </c>
      <c r="N825">
        <v>771</v>
      </c>
      <c r="S825" t="s">
        <v>1791</v>
      </c>
      <c r="T825" t="s">
        <v>1792</v>
      </c>
      <c r="U825" t="s">
        <v>1792</v>
      </c>
      <c r="V825" t="s">
        <v>1716</v>
      </c>
    </row>
    <row r="826" spans="1:22" x14ac:dyDescent="0.25">
      <c r="A826" t="s">
        <v>1746</v>
      </c>
      <c r="B826" t="str">
        <f t="shared" si="12"/>
        <v>2001Penrith</v>
      </c>
      <c r="C826" t="s">
        <v>1796</v>
      </c>
      <c r="D826">
        <v>2001</v>
      </c>
      <c r="E826">
        <v>14</v>
      </c>
      <c r="F826" t="s">
        <v>1766</v>
      </c>
      <c r="G826">
        <v>26</v>
      </c>
      <c r="H826">
        <v>7</v>
      </c>
      <c r="I826">
        <v>0</v>
      </c>
      <c r="J826">
        <v>19</v>
      </c>
      <c r="K826">
        <v>0</v>
      </c>
      <c r="L826">
        <v>14</v>
      </c>
      <c r="M826">
        <v>521</v>
      </c>
      <c r="N826">
        <v>847</v>
      </c>
      <c r="S826" t="s">
        <v>1766</v>
      </c>
      <c r="T826" t="s">
        <v>1675</v>
      </c>
      <c r="U826" t="s">
        <v>1675</v>
      </c>
      <c r="V826" t="s">
        <v>1723</v>
      </c>
    </row>
    <row r="827" spans="1:22" x14ac:dyDescent="0.25">
      <c r="A827" t="s">
        <v>1745</v>
      </c>
      <c r="B827" t="str">
        <f t="shared" si="12"/>
        <v>2000Essendon</v>
      </c>
      <c r="C827" t="s">
        <v>1728</v>
      </c>
      <c r="D827">
        <v>2000</v>
      </c>
      <c r="E827">
        <v>1</v>
      </c>
      <c r="F827" t="s">
        <v>1687</v>
      </c>
      <c r="G827">
        <v>22</v>
      </c>
      <c r="H827">
        <v>21</v>
      </c>
      <c r="I827">
        <v>0</v>
      </c>
      <c r="J827">
        <v>1</v>
      </c>
      <c r="L827">
        <v>84</v>
      </c>
      <c r="M827">
        <v>2816</v>
      </c>
      <c r="N827">
        <v>1770</v>
      </c>
      <c r="O827" t="s">
        <v>30</v>
      </c>
      <c r="P827" t="s">
        <v>30</v>
      </c>
      <c r="Q827" t="s">
        <v>30</v>
      </c>
      <c r="R827" t="s">
        <v>30</v>
      </c>
      <c r="S827" t="s">
        <v>1687</v>
      </c>
      <c r="T827" t="s">
        <v>1681</v>
      </c>
      <c r="U827" t="s">
        <v>1681</v>
      </c>
      <c r="V827" t="s">
        <v>1718</v>
      </c>
    </row>
    <row r="828" spans="1:22" x14ac:dyDescent="0.25">
      <c r="A828" t="s">
        <v>1745</v>
      </c>
      <c r="B828" t="str">
        <f t="shared" si="12"/>
        <v>2000Carlton</v>
      </c>
      <c r="C828" t="s">
        <v>1728</v>
      </c>
      <c r="D828">
        <v>2000</v>
      </c>
      <c r="E828">
        <v>2</v>
      </c>
      <c r="F828" t="s">
        <v>1689</v>
      </c>
      <c r="G828">
        <v>22</v>
      </c>
      <c r="H828">
        <v>16</v>
      </c>
      <c r="I828">
        <v>0</v>
      </c>
      <c r="J828">
        <v>6</v>
      </c>
      <c r="L828">
        <v>64</v>
      </c>
      <c r="M828">
        <v>2667</v>
      </c>
      <c r="N828">
        <v>1979</v>
      </c>
      <c r="P828" t="s">
        <v>30</v>
      </c>
      <c r="S828" t="s">
        <v>1689</v>
      </c>
      <c r="T828" t="s">
        <v>1717</v>
      </c>
      <c r="U828" t="s">
        <v>1681</v>
      </c>
      <c r="V828" t="s">
        <v>1718</v>
      </c>
    </row>
    <row r="829" spans="1:22" x14ac:dyDescent="0.25">
      <c r="A829" t="s">
        <v>1745</v>
      </c>
      <c r="B829" t="str">
        <f t="shared" si="12"/>
        <v>2000Melbourne</v>
      </c>
      <c r="C829" t="s">
        <v>1728</v>
      </c>
      <c r="D829">
        <v>2000</v>
      </c>
      <c r="E829">
        <v>3</v>
      </c>
      <c r="F829" t="s">
        <v>1681</v>
      </c>
      <c r="G829">
        <v>22</v>
      </c>
      <c r="H829">
        <v>14</v>
      </c>
      <c r="I829">
        <v>0</v>
      </c>
      <c r="J829">
        <v>8</v>
      </c>
      <c r="L829">
        <v>56</v>
      </c>
      <c r="M829">
        <v>2557</v>
      </c>
      <c r="N829">
        <v>2159</v>
      </c>
      <c r="P829" t="s">
        <v>30</v>
      </c>
      <c r="Q829" t="s">
        <v>30</v>
      </c>
      <c r="S829" t="s">
        <v>1681</v>
      </c>
      <c r="T829" t="s">
        <v>1681</v>
      </c>
      <c r="U829" t="s">
        <v>1681</v>
      </c>
      <c r="V829" t="s">
        <v>1718</v>
      </c>
    </row>
    <row r="830" spans="1:22" x14ac:dyDescent="0.25">
      <c r="A830" t="s">
        <v>1745</v>
      </c>
      <c r="B830" t="str">
        <f t="shared" si="12"/>
        <v>2000Kangaroos</v>
      </c>
      <c r="C830" t="s">
        <v>1728</v>
      </c>
      <c r="D830">
        <v>2000</v>
      </c>
      <c r="E830">
        <v>4</v>
      </c>
      <c r="F830" t="s">
        <v>1693</v>
      </c>
      <c r="G830">
        <v>22</v>
      </c>
      <c r="H830">
        <v>14</v>
      </c>
      <c r="I830">
        <v>0</v>
      </c>
      <c r="J830">
        <v>8</v>
      </c>
      <c r="L830">
        <v>56</v>
      </c>
      <c r="M830">
        <v>2447</v>
      </c>
      <c r="N830">
        <v>2304</v>
      </c>
      <c r="P830" t="s">
        <v>30</v>
      </c>
      <c r="S830" t="s">
        <v>1680</v>
      </c>
      <c r="T830" t="s">
        <v>1681</v>
      </c>
      <c r="U830" t="s">
        <v>1681</v>
      </c>
      <c r="V830" t="s">
        <v>1718</v>
      </c>
    </row>
    <row r="831" spans="1:22" x14ac:dyDescent="0.25">
      <c r="A831" t="s">
        <v>1745</v>
      </c>
      <c r="B831" t="str">
        <f t="shared" si="12"/>
        <v>2000Geelong</v>
      </c>
      <c r="C831" t="s">
        <v>1728</v>
      </c>
      <c r="D831">
        <v>2000</v>
      </c>
      <c r="E831">
        <v>5</v>
      </c>
      <c r="F831" t="s">
        <v>1685</v>
      </c>
      <c r="G831">
        <v>22</v>
      </c>
      <c r="H831">
        <v>12</v>
      </c>
      <c r="I831">
        <v>1</v>
      </c>
      <c r="J831">
        <v>9</v>
      </c>
      <c r="L831">
        <v>50</v>
      </c>
      <c r="M831">
        <v>2234</v>
      </c>
      <c r="N831">
        <v>2306</v>
      </c>
      <c r="P831" t="s">
        <v>30</v>
      </c>
      <c r="S831" t="s">
        <v>1685</v>
      </c>
      <c r="T831" t="s">
        <v>1685</v>
      </c>
      <c r="U831" t="s">
        <v>1685</v>
      </c>
      <c r="V831" t="s">
        <v>1718</v>
      </c>
    </row>
    <row r="832" spans="1:22" x14ac:dyDescent="0.25">
      <c r="A832" t="s">
        <v>1745</v>
      </c>
      <c r="B832" t="str">
        <f t="shared" si="12"/>
        <v>2000Brisbane Lions</v>
      </c>
      <c r="C832" t="s">
        <v>1728</v>
      </c>
      <c r="D832">
        <v>2000</v>
      </c>
      <c r="E832">
        <v>6</v>
      </c>
      <c r="F832" t="s">
        <v>1690</v>
      </c>
      <c r="G832">
        <v>22</v>
      </c>
      <c r="H832">
        <v>12</v>
      </c>
      <c r="I832">
        <v>0</v>
      </c>
      <c r="J832">
        <v>10</v>
      </c>
      <c r="L832">
        <v>48</v>
      </c>
      <c r="M832">
        <v>2602</v>
      </c>
      <c r="N832">
        <v>2222</v>
      </c>
      <c r="P832" t="s">
        <v>30</v>
      </c>
      <c r="S832" t="s">
        <v>1690</v>
      </c>
      <c r="T832" t="s">
        <v>1715</v>
      </c>
      <c r="U832" t="s">
        <v>1715</v>
      </c>
      <c r="V832" t="s">
        <v>1716</v>
      </c>
    </row>
    <row r="833" spans="1:22" x14ac:dyDescent="0.25">
      <c r="A833" t="s">
        <v>1745</v>
      </c>
      <c r="B833" t="str">
        <f t="shared" si="12"/>
        <v>2000Western Bulldogs</v>
      </c>
      <c r="C833" t="s">
        <v>1728</v>
      </c>
      <c r="D833">
        <v>2000</v>
      </c>
      <c r="E833">
        <v>7</v>
      </c>
      <c r="F833" t="s">
        <v>1673</v>
      </c>
      <c r="G833">
        <v>22</v>
      </c>
      <c r="H833">
        <v>12</v>
      </c>
      <c r="I833">
        <v>0</v>
      </c>
      <c r="J833">
        <v>10</v>
      </c>
      <c r="L833">
        <v>48</v>
      </c>
      <c r="M833">
        <v>2321</v>
      </c>
      <c r="N833">
        <v>2241</v>
      </c>
      <c r="P833" t="s">
        <v>30</v>
      </c>
      <c r="S833" t="s">
        <v>1673</v>
      </c>
      <c r="T833" t="s">
        <v>1681</v>
      </c>
      <c r="U833" t="s">
        <v>1681</v>
      </c>
      <c r="V833" t="s">
        <v>1718</v>
      </c>
    </row>
    <row r="834" spans="1:22" x14ac:dyDescent="0.25">
      <c r="A834" t="s">
        <v>1745</v>
      </c>
      <c r="B834" t="str">
        <f t="shared" ref="B834:B897" si="13">D834&amp;F834</f>
        <v>2000Hawthorn</v>
      </c>
      <c r="C834" t="s">
        <v>1728</v>
      </c>
      <c r="D834">
        <v>2000</v>
      </c>
      <c r="E834">
        <v>8</v>
      </c>
      <c r="F834" t="s">
        <v>1682</v>
      </c>
      <c r="G834">
        <v>22</v>
      </c>
      <c r="H834">
        <v>12</v>
      </c>
      <c r="I834">
        <v>0</v>
      </c>
      <c r="J834">
        <v>10</v>
      </c>
      <c r="L834">
        <v>48</v>
      </c>
      <c r="M834">
        <v>2198</v>
      </c>
      <c r="N834">
        <v>2251</v>
      </c>
      <c r="P834" t="s">
        <v>30</v>
      </c>
      <c r="S834" t="s">
        <v>1682</v>
      </c>
      <c r="T834" t="s">
        <v>1724</v>
      </c>
      <c r="U834" t="s">
        <v>1681</v>
      </c>
      <c r="V834" t="s">
        <v>1718</v>
      </c>
    </row>
    <row r="835" spans="1:22" x14ac:dyDescent="0.25">
      <c r="A835" t="s">
        <v>1745</v>
      </c>
      <c r="B835" t="str">
        <f t="shared" si="13"/>
        <v>2000Richmond</v>
      </c>
      <c r="C835" t="s">
        <v>1728</v>
      </c>
      <c r="D835">
        <v>2000</v>
      </c>
      <c r="E835">
        <v>9</v>
      </c>
      <c r="F835" t="s">
        <v>1678</v>
      </c>
      <c r="G835">
        <v>22</v>
      </c>
      <c r="H835">
        <v>11</v>
      </c>
      <c r="I835">
        <v>0</v>
      </c>
      <c r="J835">
        <v>11</v>
      </c>
      <c r="L835">
        <v>44</v>
      </c>
      <c r="M835">
        <v>2068</v>
      </c>
      <c r="N835">
        <v>2221</v>
      </c>
      <c r="S835" t="s">
        <v>1678</v>
      </c>
      <c r="T835" t="s">
        <v>1726</v>
      </c>
      <c r="U835" t="s">
        <v>1681</v>
      </c>
      <c r="V835" t="s">
        <v>1718</v>
      </c>
    </row>
    <row r="836" spans="1:22" x14ac:dyDescent="0.25">
      <c r="A836" t="s">
        <v>1745</v>
      </c>
      <c r="B836" t="str">
        <f t="shared" si="13"/>
        <v>2000Sydney Swans</v>
      </c>
      <c r="C836" t="s">
        <v>1728</v>
      </c>
      <c r="D836">
        <v>2000</v>
      </c>
      <c r="E836">
        <v>10</v>
      </c>
      <c r="F836" t="s">
        <v>1676</v>
      </c>
      <c r="G836">
        <v>22</v>
      </c>
      <c r="H836">
        <v>10</v>
      </c>
      <c r="I836">
        <v>0</v>
      </c>
      <c r="J836">
        <v>12</v>
      </c>
      <c r="L836">
        <v>40</v>
      </c>
      <c r="M836">
        <v>2254</v>
      </c>
      <c r="N836">
        <v>2219</v>
      </c>
      <c r="S836" t="s">
        <v>1676</v>
      </c>
      <c r="T836" t="s">
        <v>1675</v>
      </c>
      <c r="U836" t="s">
        <v>1675</v>
      </c>
      <c r="V836" t="s">
        <v>1723</v>
      </c>
    </row>
    <row r="837" spans="1:22" x14ac:dyDescent="0.25">
      <c r="A837" t="s">
        <v>1745</v>
      </c>
      <c r="B837" t="str">
        <f t="shared" si="13"/>
        <v>2000Adelaide</v>
      </c>
      <c r="C837" t="s">
        <v>1728</v>
      </c>
      <c r="D837">
        <v>2000</v>
      </c>
      <c r="E837">
        <v>11</v>
      </c>
      <c r="F837" t="s">
        <v>1691</v>
      </c>
      <c r="G837">
        <v>22</v>
      </c>
      <c r="H837">
        <v>9</v>
      </c>
      <c r="I837">
        <v>0</v>
      </c>
      <c r="J837">
        <v>13</v>
      </c>
      <c r="L837">
        <v>36</v>
      </c>
      <c r="M837">
        <v>2255</v>
      </c>
      <c r="N837">
        <v>2347</v>
      </c>
      <c r="S837" t="s">
        <v>1691</v>
      </c>
      <c r="T837" t="s">
        <v>1691</v>
      </c>
      <c r="U837" t="s">
        <v>1691</v>
      </c>
      <c r="V837" t="s">
        <v>1714</v>
      </c>
    </row>
    <row r="838" spans="1:22" x14ac:dyDescent="0.25">
      <c r="A838" t="s">
        <v>1745</v>
      </c>
      <c r="B838" t="str">
        <f t="shared" si="13"/>
        <v>2000Fremantle</v>
      </c>
      <c r="C838" t="s">
        <v>1728</v>
      </c>
      <c r="D838">
        <v>2000</v>
      </c>
      <c r="E838">
        <v>12</v>
      </c>
      <c r="F838" t="s">
        <v>1686</v>
      </c>
      <c r="G838">
        <v>22</v>
      </c>
      <c r="H838">
        <v>8</v>
      </c>
      <c r="I838">
        <v>0</v>
      </c>
      <c r="J838">
        <v>14</v>
      </c>
      <c r="L838">
        <v>32</v>
      </c>
      <c r="M838">
        <v>1886</v>
      </c>
      <c r="N838">
        <v>2618</v>
      </c>
      <c r="S838" t="s">
        <v>1686</v>
      </c>
      <c r="T838" t="s">
        <v>1719</v>
      </c>
      <c r="U838" t="s">
        <v>1720</v>
      </c>
      <c r="V838" t="s">
        <v>1721</v>
      </c>
    </row>
    <row r="839" spans="1:22" x14ac:dyDescent="0.25">
      <c r="A839" t="s">
        <v>1745</v>
      </c>
      <c r="B839" t="str">
        <f t="shared" si="13"/>
        <v>2000West Coast</v>
      </c>
      <c r="C839" t="s">
        <v>1728</v>
      </c>
      <c r="D839">
        <v>2000</v>
      </c>
      <c r="E839">
        <v>13</v>
      </c>
      <c r="F839" t="s">
        <v>1674</v>
      </c>
      <c r="G839">
        <v>22</v>
      </c>
      <c r="H839">
        <v>7</v>
      </c>
      <c r="I839">
        <v>1</v>
      </c>
      <c r="J839">
        <v>14</v>
      </c>
      <c r="L839">
        <v>30</v>
      </c>
      <c r="M839">
        <v>2216</v>
      </c>
      <c r="N839">
        <v>2399</v>
      </c>
      <c r="S839" t="s">
        <v>1674</v>
      </c>
      <c r="T839" t="s">
        <v>1720</v>
      </c>
      <c r="U839" t="s">
        <v>1720</v>
      </c>
      <c r="V839" t="s">
        <v>1721</v>
      </c>
    </row>
    <row r="840" spans="1:22" x14ac:dyDescent="0.25">
      <c r="A840" t="s">
        <v>1745</v>
      </c>
      <c r="B840" t="str">
        <f t="shared" si="13"/>
        <v>2000Port Adelaide</v>
      </c>
      <c r="C840" t="s">
        <v>1728</v>
      </c>
      <c r="D840">
        <v>2000</v>
      </c>
      <c r="E840">
        <v>14</v>
      </c>
      <c r="F840" t="s">
        <v>1679</v>
      </c>
      <c r="G840">
        <v>22</v>
      </c>
      <c r="H840">
        <v>7</v>
      </c>
      <c r="I840">
        <v>1</v>
      </c>
      <c r="J840">
        <v>14</v>
      </c>
      <c r="L840">
        <v>30</v>
      </c>
      <c r="M840">
        <v>1928</v>
      </c>
      <c r="N840">
        <v>2295</v>
      </c>
      <c r="S840" t="s">
        <v>1679</v>
      </c>
      <c r="T840" t="s">
        <v>1725</v>
      </c>
      <c r="U840" t="s">
        <v>1691</v>
      </c>
      <c r="V840" t="s">
        <v>1714</v>
      </c>
    </row>
    <row r="841" spans="1:22" x14ac:dyDescent="0.25">
      <c r="A841" t="s">
        <v>1745</v>
      </c>
      <c r="B841" t="str">
        <f t="shared" si="13"/>
        <v>2000Collingwood</v>
      </c>
      <c r="C841" t="s">
        <v>1728</v>
      </c>
      <c r="D841">
        <v>2000</v>
      </c>
      <c r="E841">
        <v>15</v>
      </c>
      <c r="F841" t="s">
        <v>1688</v>
      </c>
      <c r="G841">
        <v>22</v>
      </c>
      <c r="H841">
        <v>7</v>
      </c>
      <c r="I841">
        <v>0</v>
      </c>
      <c r="J841">
        <v>15</v>
      </c>
      <c r="L841">
        <v>28</v>
      </c>
      <c r="M841">
        <v>2089</v>
      </c>
      <c r="N841">
        <v>2431</v>
      </c>
      <c r="S841" t="s">
        <v>1688</v>
      </c>
      <c r="T841" t="s">
        <v>1681</v>
      </c>
      <c r="U841" t="s">
        <v>1681</v>
      </c>
      <c r="V841" t="s">
        <v>1718</v>
      </c>
    </row>
    <row r="842" spans="1:22" x14ac:dyDescent="0.25">
      <c r="A842" t="s">
        <v>1745</v>
      </c>
      <c r="B842" t="str">
        <f t="shared" si="13"/>
        <v>2000St Kilda</v>
      </c>
      <c r="C842" t="s">
        <v>1728</v>
      </c>
      <c r="D842">
        <v>2000</v>
      </c>
      <c r="E842">
        <v>16</v>
      </c>
      <c r="F842" t="s">
        <v>1677</v>
      </c>
      <c r="G842">
        <v>22</v>
      </c>
      <c r="H842">
        <v>2</v>
      </c>
      <c r="I842">
        <v>1</v>
      </c>
      <c r="J842">
        <v>19</v>
      </c>
      <c r="L842">
        <v>10</v>
      </c>
      <c r="M842">
        <v>1855</v>
      </c>
      <c r="N842">
        <v>2631</v>
      </c>
      <c r="S842" t="s">
        <v>1677</v>
      </c>
      <c r="T842" t="s">
        <v>1681</v>
      </c>
      <c r="U842" t="s">
        <v>1681</v>
      </c>
      <c r="V842" t="s">
        <v>1718</v>
      </c>
    </row>
    <row r="843" spans="1:22" x14ac:dyDescent="0.25">
      <c r="A843" t="s">
        <v>1746</v>
      </c>
      <c r="B843" t="str">
        <f t="shared" si="13"/>
        <v>2000Brisbane Broncos</v>
      </c>
      <c r="C843" t="s">
        <v>1796</v>
      </c>
      <c r="D843">
        <v>2000</v>
      </c>
      <c r="E843">
        <v>1</v>
      </c>
      <c r="F843" t="s">
        <v>1774</v>
      </c>
      <c r="G843">
        <v>26</v>
      </c>
      <c r="H843">
        <v>18</v>
      </c>
      <c r="I843">
        <v>2</v>
      </c>
      <c r="J843">
        <v>6</v>
      </c>
      <c r="K843">
        <v>0</v>
      </c>
      <c r="L843">
        <v>38</v>
      </c>
      <c r="M843">
        <v>696</v>
      </c>
      <c r="N843">
        <v>388</v>
      </c>
      <c r="O843" t="s">
        <v>30</v>
      </c>
      <c r="P843" t="s">
        <v>30</v>
      </c>
      <c r="Q843" t="s">
        <v>30</v>
      </c>
      <c r="R843" t="s">
        <v>30</v>
      </c>
      <c r="S843" t="s">
        <v>1774</v>
      </c>
      <c r="T843" t="s">
        <v>1715</v>
      </c>
      <c r="U843" t="s">
        <v>1715</v>
      </c>
      <c r="V843" t="s">
        <v>1716</v>
      </c>
    </row>
    <row r="844" spans="1:22" x14ac:dyDescent="0.25">
      <c r="A844" t="s">
        <v>1746</v>
      </c>
      <c r="B844" t="str">
        <f t="shared" si="13"/>
        <v>2000Sydney Roosters</v>
      </c>
      <c r="C844" t="s">
        <v>1796</v>
      </c>
      <c r="D844">
        <v>2000</v>
      </c>
      <c r="E844">
        <v>2</v>
      </c>
      <c r="F844" t="s">
        <v>1750</v>
      </c>
      <c r="G844">
        <v>26</v>
      </c>
      <c r="H844">
        <v>16</v>
      </c>
      <c r="I844">
        <v>0</v>
      </c>
      <c r="J844">
        <v>10</v>
      </c>
      <c r="K844">
        <v>0</v>
      </c>
      <c r="L844">
        <v>32</v>
      </c>
      <c r="M844">
        <v>601</v>
      </c>
      <c r="N844">
        <v>520</v>
      </c>
      <c r="P844" t="s">
        <v>30</v>
      </c>
      <c r="Q844" t="s">
        <v>30</v>
      </c>
      <c r="S844" t="s">
        <v>1750</v>
      </c>
      <c r="T844" t="s">
        <v>1675</v>
      </c>
      <c r="U844" t="s">
        <v>1675</v>
      </c>
      <c r="V844" t="s">
        <v>1723</v>
      </c>
    </row>
    <row r="845" spans="1:22" x14ac:dyDescent="0.25">
      <c r="A845" t="s">
        <v>1746</v>
      </c>
      <c r="B845" t="str">
        <f t="shared" si="13"/>
        <v>2000Newcastle Knights</v>
      </c>
      <c r="C845" t="s">
        <v>1796</v>
      </c>
      <c r="D845">
        <v>2000</v>
      </c>
      <c r="E845">
        <v>3</v>
      </c>
      <c r="F845" t="s">
        <v>1776</v>
      </c>
      <c r="G845">
        <v>26</v>
      </c>
      <c r="H845">
        <v>15</v>
      </c>
      <c r="I845">
        <v>1</v>
      </c>
      <c r="J845">
        <v>10</v>
      </c>
      <c r="K845">
        <v>0</v>
      </c>
      <c r="L845">
        <v>31</v>
      </c>
      <c r="M845">
        <v>686</v>
      </c>
      <c r="N845">
        <v>532</v>
      </c>
      <c r="P845" t="s">
        <v>30</v>
      </c>
      <c r="S845" t="s">
        <v>1776</v>
      </c>
      <c r="T845" t="s">
        <v>1754</v>
      </c>
      <c r="U845" t="s">
        <v>1754</v>
      </c>
      <c r="V845" t="s">
        <v>1723</v>
      </c>
    </row>
    <row r="846" spans="1:22" x14ac:dyDescent="0.25">
      <c r="A846" t="s">
        <v>1746</v>
      </c>
      <c r="B846" t="str">
        <f t="shared" si="13"/>
        <v>2000Canberra Raiders</v>
      </c>
      <c r="C846" t="s">
        <v>1796</v>
      </c>
      <c r="D846">
        <v>2000</v>
      </c>
      <c r="E846">
        <v>4</v>
      </c>
      <c r="F846" t="s">
        <v>1771</v>
      </c>
      <c r="G846">
        <v>26</v>
      </c>
      <c r="H846">
        <v>15</v>
      </c>
      <c r="I846">
        <v>0</v>
      </c>
      <c r="J846">
        <v>11</v>
      </c>
      <c r="K846">
        <v>0</v>
      </c>
      <c r="L846">
        <v>30</v>
      </c>
      <c r="M846">
        <v>506</v>
      </c>
      <c r="N846">
        <v>479</v>
      </c>
      <c r="P846" t="s">
        <v>30</v>
      </c>
      <c r="S846" t="s">
        <v>1771</v>
      </c>
      <c r="T846" t="s">
        <v>1772</v>
      </c>
      <c r="U846" t="s">
        <v>1772</v>
      </c>
      <c r="V846" t="s">
        <v>1773</v>
      </c>
    </row>
    <row r="847" spans="1:22" x14ac:dyDescent="0.25">
      <c r="A847" t="s">
        <v>1746</v>
      </c>
      <c r="B847" t="str">
        <f t="shared" si="13"/>
        <v>2000Penrith</v>
      </c>
      <c r="C847" t="s">
        <v>1796</v>
      </c>
      <c r="D847">
        <v>2000</v>
      </c>
      <c r="E847">
        <v>5</v>
      </c>
      <c r="F847" t="s">
        <v>1766</v>
      </c>
      <c r="G847">
        <v>26</v>
      </c>
      <c r="H847">
        <v>15</v>
      </c>
      <c r="I847">
        <v>0</v>
      </c>
      <c r="J847">
        <v>11</v>
      </c>
      <c r="K847">
        <v>0</v>
      </c>
      <c r="L847">
        <v>30</v>
      </c>
      <c r="M847">
        <v>573</v>
      </c>
      <c r="N847">
        <v>562</v>
      </c>
      <c r="P847" t="s">
        <v>30</v>
      </c>
      <c r="S847" t="s">
        <v>1766</v>
      </c>
      <c r="T847" t="s">
        <v>1675</v>
      </c>
      <c r="U847" t="s">
        <v>1675</v>
      </c>
      <c r="V847" t="s">
        <v>1723</v>
      </c>
    </row>
    <row r="848" spans="1:22" x14ac:dyDescent="0.25">
      <c r="A848" t="s">
        <v>1746</v>
      </c>
      <c r="B848" t="str">
        <f t="shared" si="13"/>
        <v>2000Melbourne Storm</v>
      </c>
      <c r="C848" t="s">
        <v>1796</v>
      </c>
      <c r="D848">
        <v>2000</v>
      </c>
      <c r="E848">
        <v>6</v>
      </c>
      <c r="F848" t="s">
        <v>1797</v>
      </c>
      <c r="G848">
        <v>26</v>
      </c>
      <c r="H848">
        <v>14</v>
      </c>
      <c r="I848">
        <v>1</v>
      </c>
      <c r="J848">
        <v>11</v>
      </c>
      <c r="K848">
        <v>0</v>
      </c>
      <c r="L848">
        <v>29</v>
      </c>
      <c r="M848">
        <v>672</v>
      </c>
      <c r="N848">
        <v>529</v>
      </c>
      <c r="P848" t="s">
        <v>30</v>
      </c>
      <c r="S848" t="s">
        <v>1797</v>
      </c>
      <c r="T848" t="s">
        <v>1681</v>
      </c>
      <c r="U848" t="s">
        <v>1681</v>
      </c>
      <c r="V848" t="s">
        <v>1718</v>
      </c>
    </row>
    <row r="849" spans="1:22" x14ac:dyDescent="0.25">
      <c r="A849" t="s">
        <v>1746</v>
      </c>
      <c r="B849" t="str">
        <f t="shared" si="13"/>
        <v>2000Parramatta</v>
      </c>
      <c r="C849" t="s">
        <v>1796</v>
      </c>
      <c r="D849">
        <v>2000</v>
      </c>
      <c r="E849">
        <v>7</v>
      </c>
      <c r="F849" t="s">
        <v>1722</v>
      </c>
      <c r="G849">
        <v>26</v>
      </c>
      <c r="H849">
        <v>14</v>
      </c>
      <c r="I849">
        <v>1</v>
      </c>
      <c r="J849">
        <v>11</v>
      </c>
      <c r="K849">
        <v>0</v>
      </c>
      <c r="L849">
        <v>29</v>
      </c>
      <c r="M849">
        <v>476</v>
      </c>
      <c r="N849">
        <v>456</v>
      </c>
      <c r="P849" t="s">
        <v>30</v>
      </c>
      <c r="S849" t="s">
        <v>1722</v>
      </c>
      <c r="T849" t="s">
        <v>1675</v>
      </c>
      <c r="U849" t="s">
        <v>1675</v>
      </c>
      <c r="V849" t="s">
        <v>1723</v>
      </c>
    </row>
    <row r="850" spans="1:22" x14ac:dyDescent="0.25">
      <c r="A850" t="s">
        <v>1746</v>
      </c>
      <c r="B850" t="str">
        <f t="shared" si="13"/>
        <v>2000Sharks</v>
      </c>
      <c r="C850" t="s">
        <v>1796</v>
      </c>
      <c r="D850">
        <v>2000</v>
      </c>
      <c r="E850">
        <v>8</v>
      </c>
      <c r="F850" t="s">
        <v>1799</v>
      </c>
      <c r="G850">
        <v>26</v>
      </c>
      <c r="H850">
        <v>13</v>
      </c>
      <c r="I850">
        <v>0</v>
      </c>
      <c r="J850">
        <v>13</v>
      </c>
      <c r="K850">
        <v>0</v>
      </c>
      <c r="L850">
        <v>26</v>
      </c>
      <c r="M850">
        <v>570</v>
      </c>
      <c r="N850">
        <v>463</v>
      </c>
      <c r="P850" t="s">
        <v>30</v>
      </c>
      <c r="S850" t="s">
        <v>1767</v>
      </c>
      <c r="T850" t="s">
        <v>1675</v>
      </c>
      <c r="U850" t="s">
        <v>1675</v>
      </c>
      <c r="V850" t="s">
        <v>1723</v>
      </c>
    </row>
    <row r="851" spans="1:22" x14ac:dyDescent="0.25">
      <c r="A851" t="s">
        <v>1746</v>
      </c>
      <c r="B851" t="str">
        <f t="shared" si="13"/>
        <v>2000St George Illawarra</v>
      </c>
      <c r="C851" t="s">
        <v>1796</v>
      </c>
      <c r="D851">
        <v>2000</v>
      </c>
      <c r="E851">
        <v>9</v>
      </c>
      <c r="F851" t="s">
        <v>1798</v>
      </c>
      <c r="G851">
        <v>26</v>
      </c>
      <c r="H851">
        <v>12</v>
      </c>
      <c r="I851">
        <v>0</v>
      </c>
      <c r="J851">
        <v>14</v>
      </c>
      <c r="K851">
        <v>0</v>
      </c>
      <c r="L851">
        <v>24</v>
      </c>
      <c r="M851">
        <v>576</v>
      </c>
      <c r="N851">
        <v>656</v>
      </c>
      <c r="S851" t="s">
        <v>1798</v>
      </c>
      <c r="T851" t="s">
        <v>1770</v>
      </c>
      <c r="U851" t="s">
        <v>1770</v>
      </c>
      <c r="V851" t="s">
        <v>1723</v>
      </c>
    </row>
    <row r="852" spans="1:22" x14ac:dyDescent="0.25">
      <c r="A852" t="s">
        <v>1746</v>
      </c>
      <c r="B852" t="str">
        <f t="shared" si="13"/>
        <v>2000Wests Tigers</v>
      </c>
      <c r="C852" t="s">
        <v>1796</v>
      </c>
      <c r="D852">
        <v>2000</v>
      </c>
      <c r="E852">
        <v>10</v>
      </c>
      <c r="F852" t="s">
        <v>1800</v>
      </c>
      <c r="G852">
        <v>26</v>
      </c>
      <c r="H852">
        <v>11</v>
      </c>
      <c r="I852">
        <v>2</v>
      </c>
      <c r="J852">
        <v>13</v>
      </c>
      <c r="K852">
        <v>0</v>
      </c>
      <c r="L852">
        <v>24</v>
      </c>
      <c r="M852">
        <v>519</v>
      </c>
      <c r="N852">
        <v>642</v>
      </c>
      <c r="S852" t="s">
        <v>1800</v>
      </c>
      <c r="T852" t="s">
        <v>1675</v>
      </c>
      <c r="U852" t="s">
        <v>1675</v>
      </c>
      <c r="V852" t="s">
        <v>1723</v>
      </c>
    </row>
    <row r="853" spans="1:22" x14ac:dyDescent="0.25">
      <c r="A853" t="s">
        <v>1746</v>
      </c>
      <c r="B853" t="str">
        <f t="shared" si="13"/>
        <v>2000Bulldogs</v>
      </c>
      <c r="C853" t="s">
        <v>1796</v>
      </c>
      <c r="D853">
        <v>2000</v>
      </c>
      <c r="E853">
        <v>11</v>
      </c>
      <c r="F853" t="s">
        <v>1801</v>
      </c>
      <c r="G853">
        <v>26</v>
      </c>
      <c r="H853">
        <v>10</v>
      </c>
      <c r="I853">
        <v>1</v>
      </c>
      <c r="J853">
        <v>15</v>
      </c>
      <c r="K853">
        <v>0</v>
      </c>
      <c r="L853">
        <v>21</v>
      </c>
      <c r="M853">
        <v>469</v>
      </c>
      <c r="N853">
        <v>553</v>
      </c>
      <c r="S853" t="s">
        <v>1764</v>
      </c>
      <c r="T853" t="s">
        <v>1675</v>
      </c>
      <c r="U853" t="s">
        <v>1675</v>
      </c>
      <c r="V853" t="s">
        <v>1723</v>
      </c>
    </row>
    <row r="854" spans="1:22" x14ac:dyDescent="0.25">
      <c r="A854" t="s">
        <v>1746</v>
      </c>
      <c r="B854" t="str">
        <f t="shared" si="13"/>
        <v>2000Northern Eagles</v>
      </c>
      <c r="C854" t="s">
        <v>1796</v>
      </c>
      <c r="D854">
        <v>2000</v>
      </c>
      <c r="E854">
        <v>12</v>
      </c>
      <c r="F854" t="s">
        <v>1802</v>
      </c>
      <c r="G854">
        <v>26</v>
      </c>
      <c r="H854">
        <v>9</v>
      </c>
      <c r="I854">
        <v>0</v>
      </c>
      <c r="J854">
        <v>17</v>
      </c>
      <c r="K854">
        <v>0</v>
      </c>
      <c r="L854">
        <v>18</v>
      </c>
      <c r="M854">
        <v>476</v>
      </c>
      <c r="N854">
        <v>628</v>
      </c>
      <c r="S854" t="s">
        <v>1802</v>
      </c>
      <c r="T854" t="s">
        <v>1675</v>
      </c>
      <c r="U854" t="s">
        <v>1675</v>
      </c>
      <c r="V854" t="s">
        <v>1723</v>
      </c>
    </row>
    <row r="855" spans="1:22" x14ac:dyDescent="0.25">
      <c r="A855" t="s">
        <v>1746</v>
      </c>
      <c r="B855" t="str">
        <f t="shared" si="13"/>
        <v>2000Auckland Warriors</v>
      </c>
      <c r="C855" t="s">
        <v>1796</v>
      </c>
      <c r="D855">
        <v>2000</v>
      </c>
      <c r="E855">
        <v>13</v>
      </c>
      <c r="F855" t="s">
        <v>1784</v>
      </c>
      <c r="G855">
        <v>26</v>
      </c>
      <c r="H855">
        <v>8</v>
      </c>
      <c r="I855">
        <v>2</v>
      </c>
      <c r="J855">
        <v>16</v>
      </c>
      <c r="K855">
        <v>0</v>
      </c>
      <c r="L855">
        <v>18</v>
      </c>
      <c r="M855">
        <v>426</v>
      </c>
      <c r="N855">
        <v>662</v>
      </c>
      <c r="S855" t="s">
        <v>1785</v>
      </c>
      <c r="T855" t="s">
        <v>1786</v>
      </c>
      <c r="U855" t="s">
        <v>1786</v>
      </c>
      <c r="V855" t="s">
        <v>1787</v>
      </c>
    </row>
    <row r="856" spans="1:22" x14ac:dyDescent="0.25">
      <c r="A856" t="s">
        <v>1746</v>
      </c>
      <c r="B856" t="str">
        <f t="shared" si="13"/>
        <v>2000North Queensland</v>
      </c>
      <c r="C856" t="s">
        <v>1796</v>
      </c>
      <c r="D856">
        <v>2000</v>
      </c>
      <c r="E856">
        <v>14</v>
      </c>
      <c r="F856" t="s">
        <v>1791</v>
      </c>
      <c r="G856">
        <v>26</v>
      </c>
      <c r="H856">
        <v>7</v>
      </c>
      <c r="I856">
        <v>0</v>
      </c>
      <c r="J856">
        <v>19</v>
      </c>
      <c r="K856">
        <v>0</v>
      </c>
      <c r="L856" t="s">
        <v>1700</v>
      </c>
      <c r="M856">
        <v>436</v>
      </c>
      <c r="N856">
        <v>612</v>
      </c>
      <c r="S856" t="s">
        <v>1791</v>
      </c>
      <c r="T856" t="s">
        <v>1792</v>
      </c>
      <c r="U856" t="s">
        <v>1792</v>
      </c>
      <c r="V856" t="s">
        <v>1716</v>
      </c>
    </row>
    <row r="857" spans="1:22" x14ac:dyDescent="0.25">
      <c r="A857" t="s">
        <v>1745</v>
      </c>
      <c r="B857" t="str">
        <f t="shared" si="13"/>
        <v>1999Essendon</v>
      </c>
      <c r="C857" t="s">
        <v>1728</v>
      </c>
      <c r="D857">
        <v>1999</v>
      </c>
      <c r="E857">
        <v>1</v>
      </c>
      <c r="F857" t="s">
        <v>1687</v>
      </c>
      <c r="G857">
        <v>22</v>
      </c>
      <c r="H857">
        <v>18</v>
      </c>
      <c r="I857">
        <v>0</v>
      </c>
      <c r="J857">
        <v>4</v>
      </c>
      <c r="L857">
        <v>72</v>
      </c>
      <c r="M857">
        <v>2400</v>
      </c>
      <c r="N857">
        <v>1905</v>
      </c>
      <c r="O857" t="s">
        <v>30</v>
      </c>
      <c r="P857" t="s">
        <v>30</v>
      </c>
      <c r="S857" t="s">
        <v>1687</v>
      </c>
      <c r="T857" t="s">
        <v>1681</v>
      </c>
      <c r="U857" t="s">
        <v>1681</v>
      </c>
      <c r="V857" t="s">
        <v>1718</v>
      </c>
    </row>
    <row r="858" spans="1:22" x14ac:dyDescent="0.25">
      <c r="A858" t="s">
        <v>1745</v>
      </c>
      <c r="B858" t="str">
        <f t="shared" si="13"/>
        <v>1999Kangaroos</v>
      </c>
      <c r="C858" t="s">
        <v>1728</v>
      </c>
      <c r="D858">
        <v>1999</v>
      </c>
      <c r="E858">
        <v>2</v>
      </c>
      <c r="F858" t="s">
        <v>1693</v>
      </c>
      <c r="G858">
        <v>22</v>
      </c>
      <c r="H858">
        <v>17</v>
      </c>
      <c r="I858">
        <v>0</v>
      </c>
      <c r="J858">
        <v>5</v>
      </c>
      <c r="L858">
        <v>68</v>
      </c>
      <c r="M858">
        <v>2463</v>
      </c>
      <c r="N858">
        <v>2129</v>
      </c>
      <c r="P858" t="s">
        <v>30</v>
      </c>
      <c r="Q858" t="s">
        <v>30</v>
      </c>
      <c r="R858" t="s">
        <v>30</v>
      </c>
      <c r="S858" t="s">
        <v>1680</v>
      </c>
      <c r="T858" t="s">
        <v>1681</v>
      </c>
      <c r="U858" t="s">
        <v>1681</v>
      </c>
      <c r="V858" t="s">
        <v>1718</v>
      </c>
    </row>
    <row r="859" spans="1:22" x14ac:dyDescent="0.25">
      <c r="A859" t="s">
        <v>1745</v>
      </c>
      <c r="B859" t="str">
        <f t="shared" si="13"/>
        <v>1999Brisbane Lions</v>
      </c>
      <c r="C859" t="s">
        <v>1728</v>
      </c>
      <c r="D859">
        <v>1999</v>
      </c>
      <c r="E859">
        <v>3</v>
      </c>
      <c r="F859" t="s">
        <v>1690</v>
      </c>
      <c r="G859">
        <v>22</v>
      </c>
      <c r="H859">
        <v>16</v>
      </c>
      <c r="I859">
        <v>0</v>
      </c>
      <c r="J859">
        <v>6</v>
      </c>
      <c r="L859">
        <v>64</v>
      </c>
      <c r="M859">
        <v>2422</v>
      </c>
      <c r="N859">
        <v>1671</v>
      </c>
      <c r="P859" t="s">
        <v>30</v>
      </c>
      <c r="S859" t="s">
        <v>1690</v>
      </c>
      <c r="T859" t="s">
        <v>1715</v>
      </c>
      <c r="U859" t="s">
        <v>1715</v>
      </c>
      <c r="V859" t="s">
        <v>1716</v>
      </c>
    </row>
    <row r="860" spans="1:22" x14ac:dyDescent="0.25">
      <c r="A860" t="s">
        <v>1745</v>
      </c>
      <c r="B860" t="str">
        <f t="shared" si="13"/>
        <v>1999Western Bulldogs</v>
      </c>
      <c r="C860" t="s">
        <v>1728</v>
      </c>
      <c r="D860">
        <v>1999</v>
      </c>
      <c r="E860">
        <v>4</v>
      </c>
      <c r="F860" t="s">
        <v>1673</v>
      </c>
      <c r="G860">
        <v>22</v>
      </c>
      <c r="H860">
        <v>15</v>
      </c>
      <c r="I860">
        <v>1</v>
      </c>
      <c r="J860">
        <v>6</v>
      </c>
      <c r="L860">
        <v>62</v>
      </c>
      <c r="M860">
        <v>2363</v>
      </c>
      <c r="N860">
        <v>1993</v>
      </c>
      <c r="P860" t="s">
        <v>30</v>
      </c>
      <c r="S860" t="s">
        <v>1673</v>
      </c>
      <c r="T860" t="s">
        <v>1681</v>
      </c>
      <c r="U860" t="s">
        <v>1681</v>
      </c>
      <c r="V860" t="s">
        <v>1718</v>
      </c>
    </row>
    <row r="861" spans="1:22" x14ac:dyDescent="0.25">
      <c r="A861" t="s">
        <v>1745</v>
      </c>
      <c r="B861" t="str">
        <f t="shared" si="13"/>
        <v>1999West Coast</v>
      </c>
      <c r="C861" t="s">
        <v>1728</v>
      </c>
      <c r="D861">
        <v>1999</v>
      </c>
      <c r="E861">
        <v>5</v>
      </c>
      <c r="F861" t="s">
        <v>1674</v>
      </c>
      <c r="G861">
        <v>22</v>
      </c>
      <c r="H861">
        <v>12</v>
      </c>
      <c r="I861">
        <v>0</v>
      </c>
      <c r="J861">
        <v>10</v>
      </c>
      <c r="L861">
        <v>48</v>
      </c>
      <c r="M861">
        <v>2068</v>
      </c>
      <c r="N861">
        <v>1937</v>
      </c>
      <c r="P861" t="s">
        <v>30</v>
      </c>
      <c r="S861" t="s">
        <v>1674</v>
      </c>
      <c r="T861" t="s">
        <v>1720</v>
      </c>
      <c r="U861" t="s">
        <v>1720</v>
      </c>
      <c r="V861" t="s">
        <v>1721</v>
      </c>
    </row>
    <row r="862" spans="1:22" x14ac:dyDescent="0.25">
      <c r="A862" t="s">
        <v>1745</v>
      </c>
      <c r="B862" t="str">
        <f t="shared" si="13"/>
        <v>1999Carlton</v>
      </c>
      <c r="C862" t="s">
        <v>1728</v>
      </c>
      <c r="D862">
        <v>1999</v>
      </c>
      <c r="E862">
        <v>6</v>
      </c>
      <c r="F862" t="s">
        <v>1689</v>
      </c>
      <c r="G862">
        <v>22</v>
      </c>
      <c r="H862">
        <v>12</v>
      </c>
      <c r="I862">
        <v>0</v>
      </c>
      <c r="J862">
        <v>10</v>
      </c>
      <c r="L862">
        <v>48</v>
      </c>
      <c r="M862">
        <v>2088</v>
      </c>
      <c r="N862">
        <v>2028</v>
      </c>
      <c r="P862" t="s">
        <v>30</v>
      </c>
      <c r="Q862" t="s">
        <v>30</v>
      </c>
      <c r="S862" t="s">
        <v>1689</v>
      </c>
      <c r="T862" t="s">
        <v>1717</v>
      </c>
      <c r="U862" t="s">
        <v>1681</v>
      </c>
      <c r="V862" t="s">
        <v>1718</v>
      </c>
    </row>
    <row r="863" spans="1:22" x14ac:dyDescent="0.25">
      <c r="A863" t="s">
        <v>1745</v>
      </c>
      <c r="B863" t="str">
        <f t="shared" si="13"/>
        <v>1999Port Adelaide</v>
      </c>
      <c r="C863" t="s">
        <v>1728</v>
      </c>
      <c r="D863">
        <v>1999</v>
      </c>
      <c r="E863">
        <v>7</v>
      </c>
      <c r="F863" t="s">
        <v>1679</v>
      </c>
      <c r="G863">
        <v>22</v>
      </c>
      <c r="H863">
        <v>12</v>
      </c>
      <c r="I863">
        <v>0</v>
      </c>
      <c r="J863">
        <v>10</v>
      </c>
      <c r="L863">
        <v>48</v>
      </c>
      <c r="M863">
        <v>1851</v>
      </c>
      <c r="N863">
        <v>2054</v>
      </c>
      <c r="P863" t="s">
        <v>30</v>
      </c>
      <c r="S863" t="s">
        <v>1679</v>
      </c>
      <c r="T863" t="s">
        <v>1725</v>
      </c>
      <c r="U863" t="s">
        <v>1691</v>
      </c>
      <c r="V863" t="s">
        <v>1714</v>
      </c>
    </row>
    <row r="864" spans="1:22" x14ac:dyDescent="0.25">
      <c r="A864" t="s">
        <v>1745</v>
      </c>
      <c r="B864" t="str">
        <f t="shared" si="13"/>
        <v>1999Sydney Swans</v>
      </c>
      <c r="C864" t="s">
        <v>1728</v>
      </c>
      <c r="D864">
        <v>1999</v>
      </c>
      <c r="E864">
        <v>8</v>
      </c>
      <c r="F864" t="s">
        <v>1676</v>
      </c>
      <c r="G864">
        <v>22</v>
      </c>
      <c r="H864">
        <v>11</v>
      </c>
      <c r="I864">
        <v>0</v>
      </c>
      <c r="J864">
        <v>11</v>
      </c>
      <c r="L864">
        <v>44</v>
      </c>
      <c r="M864">
        <v>2184</v>
      </c>
      <c r="N864">
        <v>2128</v>
      </c>
      <c r="P864" t="s">
        <v>30</v>
      </c>
      <c r="S864" t="s">
        <v>1676</v>
      </c>
      <c r="T864" t="s">
        <v>1675</v>
      </c>
      <c r="U864" t="s">
        <v>1675</v>
      </c>
      <c r="V864" t="s">
        <v>1723</v>
      </c>
    </row>
    <row r="865" spans="1:22" x14ac:dyDescent="0.25">
      <c r="A865" t="s">
        <v>1745</v>
      </c>
      <c r="B865" t="str">
        <f t="shared" si="13"/>
        <v>1999Hawthorn</v>
      </c>
      <c r="C865" t="s">
        <v>1728</v>
      </c>
      <c r="D865">
        <v>1999</v>
      </c>
      <c r="E865">
        <v>9</v>
      </c>
      <c r="F865" t="s">
        <v>1682</v>
      </c>
      <c r="G865">
        <v>22</v>
      </c>
      <c r="H865">
        <v>10</v>
      </c>
      <c r="I865">
        <v>1</v>
      </c>
      <c r="J865">
        <v>11</v>
      </c>
      <c r="L865">
        <v>42</v>
      </c>
      <c r="M865">
        <v>1858</v>
      </c>
      <c r="N865">
        <v>1943</v>
      </c>
      <c r="S865" t="s">
        <v>1682</v>
      </c>
      <c r="T865" t="s">
        <v>1724</v>
      </c>
      <c r="U865" t="s">
        <v>1681</v>
      </c>
      <c r="V865" t="s">
        <v>1718</v>
      </c>
    </row>
    <row r="866" spans="1:22" x14ac:dyDescent="0.25">
      <c r="A866" t="s">
        <v>1745</v>
      </c>
      <c r="B866" t="str">
        <f t="shared" si="13"/>
        <v>1999St Kilda</v>
      </c>
      <c r="C866" t="s">
        <v>1728</v>
      </c>
      <c r="D866">
        <v>1999</v>
      </c>
      <c r="E866">
        <v>10</v>
      </c>
      <c r="F866" t="s">
        <v>1677</v>
      </c>
      <c r="G866">
        <v>22</v>
      </c>
      <c r="H866">
        <v>10</v>
      </c>
      <c r="I866">
        <v>0</v>
      </c>
      <c r="J866">
        <v>12</v>
      </c>
      <c r="L866">
        <v>40</v>
      </c>
      <c r="M866">
        <v>1978</v>
      </c>
      <c r="N866">
        <v>2021</v>
      </c>
      <c r="S866" t="s">
        <v>1677</v>
      </c>
      <c r="T866" t="s">
        <v>1681</v>
      </c>
      <c r="U866" t="s">
        <v>1681</v>
      </c>
      <c r="V866" t="s">
        <v>1718</v>
      </c>
    </row>
    <row r="867" spans="1:22" x14ac:dyDescent="0.25">
      <c r="A867" t="s">
        <v>1745</v>
      </c>
      <c r="B867" t="str">
        <f t="shared" si="13"/>
        <v>1999Geelong</v>
      </c>
      <c r="C867" t="s">
        <v>1728</v>
      </c>
      <c r="D867">
        <v>1999</v>
      </c>
      <c r="E867">
        <v>11</v>
      </c>
      <c r="F867" t="s">
        <v>1685</v>
      </c>
      <c r="G867">
        <v>22</v>
      </c>
      <c r="H867">
        <v>10</v>
      </c>
      <c r="I867">
        <v>0</v>
      </c>
      <c r="J867">
        <v>12</v>
      </c>
      <c r="L867">
        <v>40</v>
      </c>
      <c r="M867">
        <v>2328</v>
      </c>
      <c r="N867">
        <v>2454</v>
      </c>
      <c r="S867" t="s">
        <v>1685</v>
      </c>
      <c r="T867" t="s">
        <v>1685</v>
      </c>
      <c r="U867" t="s">
        <v>1685</v>
      </c>
      <c r="V867" t="s">
        <v>1718</v>
      </c>
    </row>
    <row r="868" spans="1:22" x14ac:dyDescent="0.25">
      <c r="A868" t="s">
        <v>1745</v>
      </c>
      <c r="B868" t="str">
        <f t="shared" si="13"/>
        <v>1999Richmond</v>
      </c>
      <c r="C868" t="s">
        <v>1728</v>
      </c>
      <c r="D868">
        <v>1999</v>
      </c>
      <c r="E868">
        <v>12</v>
      </c>
      <c r="F868" t="s">
        <v>1678</v>
      </c>
      <c r="G868">
        <v>22</v>
      </c>
      <c r="H868">
        <v>9</v>
      </c>
      <c r="I868">
        <v>0</v>
      </c>
      <c r="J868">
        <v>13</v>
      </c>
      <c r="L868">
        <v>36</v>
      </c>
      <c r="M868">
        <v>1977</v>
      </c>
      <c r="N868">
        <v>2170</v>
      </c>
      <c r="S868" t="s">
        <v>1678</v>
      </c>
      <c r="T868" t="s">
        <v>1726</v>
      </c>
      <c r="U868" t="s">
        <v>1681</v>
      </c>
      <c r="V868" t="s">
        <v>1718</v>
      </c>
    </row>
    <row r="869" spans="1:22" x14ac:dyDescent="0.25">
      <c r="A869" t="s">
        <v>1745</v>
      </c>
      <c r="B869" t="str">
        <f t="shared" si="13"/>
        <v>1999Adelaide</v>
      </c>
      <c r="C869" t="s">
        <v>1728</v>
      </c>
      <c r="D869">
        <v>1999</v>
      </c>
      <c r="E869">
        <v>13</v>
      </c>
      <c r="F869" t="s">
        <v>1691</v>
      </c>
      <c r="G869">
        <v>22</v>
      </c>
      <c r="H869">
        <v>8</v>
      </c>
      <c r="I869">
        <v>0</v>
      </c>
      <c r="J869">
        <v>14</v>
      </c>
      <c r="L869">
        <v>32</v>
      </c>
      <c r="M869">
        <v>1903</v>
      </c>
      <c r="N869">
        <v>2232</v>
      </c>
      <c r="S869" t="s">
        <v>1691</v>
      </c>
      <c r="T869" t="s">
        <v>1691</v>
      </c>
      <c r="U869" t="s">
        <v>1691</v>
      </c>
      <c r="V869" t="s">
        <v>1714</v>
      </c>
    </row>
    <row r="870" spans="1:22" x14ac:dyDescent="0.25">
      <c r="A870" t="s">
        <v>1745</v>
      </c>
      <c r="B870" t="str">
        <f t="shared" si="13"/>
        <v>1999Melbourne</v>
      </c>
      <c r="C870" t="s">
        <v>1728</v>
      </c>
      <c r="D870">
        <v>1999</v>
      </c>
      <c r="E870">
        <v>14</v>
      </c>
      <c r="F870" t="s">
        <v>1681</v>
      </c>
      <c r="G870">
        <v>22</v>
      </c>
      <c r="H870">
        <v>6</v>
      </c>
      <c r="I870">
        <v>0</v>
      </c>
      <c r="J870">
        <v>16</v>
      </c>
      <c r="L870">
        <v>24</v>
      </c>
      <c r="M870">
        <v>1850</v>
      </c>
      <c r="N870">
        <v>2293</v>
      </c>
      <c r="S870" t="s">
        <v>1681</v>
      </c>
      <c r="T870" t="s">
        <v>1681</v>
      </c>
      <c r="U870" t="s">
        <v>1681</v>
      </c>
      <c r="V870" t="s">
        <v>1718</v>
      </c>
    </row>
    <row r="871" spans="1:22" x14ac:dyDescent="0.25">
      <c r="A871" t="s">
        <v>1745</v>
      </c>
      <c r="B871" t="str">
        <f t="shared" si="13"/>
        <v>1999Fremantle</v>
      </c>
      <c r="C871" t="s">
        <v>1728</v>
      </c>
      <c r="D871">
        <v>1999</v>
      </c>
      <c r="E871">
        <v>15</v>
      </c>
      <c r="F871" t="s">
        <v>1686</v>
      </c>
      <c r="G871">
        <v>22</v>
      </c>
      <c r="H871">
        <v>5</v>
      </c>
      <c r="I871">
        <v>0</v>
      </c>
      <c r="J871">
        <v>17</v>
      </c>
      <c r="L871">
        <v>20</v>
      </c>
      <c r="M871">
        <v>1981</v>
      </c>
      <c r="N871">
        <v>2403</v>
      </c>
      <c r="S871" t="s">
        <v>1686</v>
      </c>
      <c r="T871" t="s">
        <v>1719</v>
      </c>
      <c r="U871" t="s">
        <v>1720</v>
      </c>
      <c r="V871" t="s">
        <v>1721</v>
      </c>
    </row>
    <row r="872" spans="1:22" x14ac:dyDescent="0.25">
      <c r="A872" t="s">
        <v>1745</v>
      </c>
      <c r="B872" t="str">
        <f t="shared" si="13"/>
        <v>1999Collingwood</v>
      </c>
      <c r="C872" t="s">
        <v>1728</v>
      </c>
      <c r="D872">
        <v>1999</v>
      </c>
      <c r="E872">
        <v>16</v>
      </c>
      <c r="F872" t="s">
        <v>1688</v>
      </c>
      <c r="G872">
        <v>22</v>
      </c>
      <c r="H872">
        <v>4</v>
      </c>
      <c r="I872">
        <v>0</v>
      </c>
      <c r="J872">
        <v>18</v>
      </c>
      <c r="L872">
        <v>16</v>
      </c>
      <c r="M872">
        <v>1973</v>
      </c>
      <c r="N872">
        <v>2326</v>
      </c>
      <c r="S872" t="s">
        <v>1688</v>
      </c>
      <c r="T872" t="s">
        <v>1681</v>
      </c>
      <c r="U872" t="s">
        <v>1681</v>
      </c>
      <c r="V872" t="s">
        <v>1718</v>
      </c>
    </row>
    <row r="873" spans="1:22" x14ac:dyDescent="0.25">
      <c r="A873" t="s">
        <v>1746</v>
      </c>
      <c r="B873" t="str">
        <f t="shared" si="13"/>
        <v>1999Cronulla-Sutherland</v>
      </c>
      <c r="C873" t="s">
        <v>1796</v>
      </c>
      <c r="D873">
        <v>1999</v>
      </c>
      <c r="E873">
        <v>1</v>
      </c>
      <c r="F873" t="s">
        <v>1767</v>
      </c>
      <c r="G873">
        <v>24</v>
      </c>
      <c r="H873">
        <v>18</v>
      </c>
      <c r="I873">
        <v>0</v>
      </c>
      <c r="J873">
        <v>6</v>
      </c>
      <c r="K873">
        <v>2</v>
      </c>
      <c r="L873">
        <v>40</v>
      </c>
      <c r="M873">
        <v>586</v>
      </c>
      <c r="N873">
        <v>332</v>
      </c>
      <c r="O873" t="s">
        <v>30</v>
      </c>
      <c r="P873" t="s">
        <v>30</v>
      </c>
      <c r="S873" t="s">
        <v>1767</v>
      </c>
      <c r="T873" t="s">
        <v>1675</v>
      </c>
      <c r="U873" t="s">
        <v>1675</v>
      </c>
      <c r="V873" t="s">
        <v>1723</v>
      </c>
    </row>
    <row r="874" spans="1:22" x14ac:dyDescent="0.25">
      <c r="A874" t="s">
        <v>1746</v>
      </c>
      <c r="B874" t="str">
        <f t="shared" si="13"/>
        <v>1999Parramatta</v>
      </c>
      <c r="C874" t="s">
        <v>1796</v>
      </c>
      <c r="D874">
        <v>1999</v>
      </c>
      <c r="E874">
        <v>2</v>
      </c>
      <c r="F874" t="s">
        <v>1722</v>
      </c>
      <c r="G874">
        <v>24</v>
      </c>
      <c r="H874">
        <v>17</v>
      </c>
      <c r="I874">
        <v>0</v>
      </c>
      <c r="J874">
        <v>7</v>
      </c>
      <c r="K874">
        <v>2</v>
      </c>
      <c r="L874">
        <v>38</v>
      </c>
      <c r="M874">
        <v>500</v>
      </c>
      <c r="N874">
        <v>294</v>
      </c>
      <c r="P874" t="s">
        <v>30</v>
      </c>
      <c r="S874" t="s">
        <v>1722</v>
      </c>
      <c r="T874" t="s">
        <v>1675</v>
      </c>
      <c r="U874" t="s">
        <v>1675</v>
      </c>
      <c r="V874" t="s">
        <v>1723</v>
      </c>
    </row>
    <row r="875" spans="1:22" x14ac:dyDescent="0.25">
      <c r="A875" t="s">
        <v>1746</v>
      </c>
      <c r="B875" t="str">
        <f t="shared" si="13"/>
        <v>1999Melbourne Storm</v>
      </c>
      <c r="C875" t="s">
        <v>1796</v>
      </c>
      <c r="D875">
        <v>1999</v>
      </c>
      <c r="E875">
        <v>3</v>
      </c>
      <c r="F875" t="s">
        <v>1797</v>
      </c>
      <c r="G875">
        <v>24</v>
      </c>
      <c r="H875">
        <v>16</v>
      </c>
      <c r="I875">
        <v>0</v>
      </c>
      <c r="J875">
        <v>8</v>
      </c>
      <c r="K875">
        <v>2</v>
      </c>
      <c r="L875">
        <v>36</v>
      </c>
      <c r="M875">
        <v>639</v>
      </c>
      <c r="N875">
        <v>392</v>
      </c>
      <c r="P875" t="s">
        <v>30</v>
      </c>
      <c r="Q875" t="s">
        <v>30</v>
      </c>
      <c r="R875" t="s">
        <v>30</v>
      </c>
      <c r="S875" t="s">
        <v>1797</v>
      </c>
      <c r="T875" t="s">
        <v>1681</v>
      </c>
      <c r="U875" t="s">
        <v>1681</v>
      </c>
      <c r="V875" t="s">
        <v>1718</v>
      </c>
    </row>
    <row r="876" spans="1:22" x14ac:dyDescent="0.25">
      <c r="A876" t="s">
        <v>1746</v>
      </c>
      <c r="B876" t="str">
        <f t="shared" si="13"/>
        <v>1999Sydney City</v>
      </c>
      <c r="C876" t="s">
        <v>1796</v>
      </c>
      <c r="D876">
        <v>1999</v>
      </c>
      <c r="E876">
        <v>4</v>
      </c>
      <c r="F876" t="s">
        <v>1783</v>
      </c>
      <c r="G876">
        <v>24</v>
      </c>
      <c r="H876">
        <v>16</v>
      </c>
      <c r="I876">
        <v>0</v>
      </c>
      <c r="J876">
        <v>8</v>
      </c>
      <c r="K876">
        <v>2</v>
      </c>
      <c r="L876">
        <v>36</v>
      </c>
      <c r="M876">
        <v>592</v>
      </c>
      <c r="N876">
        <v>377</v>
      </c>
      <c r="P876" t="s">
        <v>30</v>
      </c>
      <c r="S876" t="s">
        <v>1750</v>
      </c>
      <c r="T876" t="s">
        <v>1675</v>
      </c>
      <c r="U876" t="s">
        <v>1675</v>
      </c>
      <c r="V876" t="s">
        <v>1723</v>
      </c>
    </row>
    <row r="877" spans="1:22" x14ac:dyDescent="0.25">
      <c r="A877" t="s">
        <v>1746</v>
      </c>
      <c r="B877" t="str">
        <f t="shared" si="13"/>
        <v>1999Canterbury-Bankstown</v>
      </c>
      <c r="C877" t="s">
        <v>1796</v>
      </c>
      <c r="D877">
        <v>1999</v>
      </c>
      <c r="E877">
        <v>5</v>
      </c>
      <c r="F877" t="s">
        <v>1764</v>
      </c>
      <c r="G877">
        <v>24</v>
      </c>
      <c r="H877">
        <v>15</v>
      </c>
      <c r="I877">
        <v>1</v>
      </c>
      <c r="J877">
        <v>8</v>
      </c>
      <c r="K877">
        <v>2</v>
      </c>
      <c r="L877">
        <v>35</v>
      </c>
      <c r="M877">
        <v>520</v>
      </c>
      <c r="N877">
        <v>462</v>
      </c>
      <c r="P877" t="s">
        <v>30</v>
      </c>
      <c r="S877" t="s">
        <v>1764</v>
      </c>
      <c r="T877" t="s">
        <v>1675</v>
      </c>
      <c r="U877" t="s">
        <v>1675</v>
      </c>
      <c r="V877" t="s">
        <v>1723</v>
      </c>
    </row>
    <row r="878" spans="1:22" x14ac:dyDescent="0.25">
      <c r="A878" t="s">
        <v>1746</v>
      </c>
      <c r="B878" t="str">
        <f t="shared" si="13"/>
        <v>1999St George Illawarra</v>
      </c>
      <c r="C878" t="s">
        <v>1796</v>
      </c>
      <c r="D878">
        <v>1999</v>
      </c>
      <c r="E878">
        <v>6</v>
      </c>
      <c r="F878" t="s">
        <v>1798</v>
      </c>
      <c r="G878">
        <v>24</v>
      </c>
      <c r="H878">
        <v>15</v>
      </c>
      <c r="I878">
        <v>0</v>
      </c>
      <c r="J878">
        <v>9</v>
      </c>
      <c r="K878">
        <v>2</v>
      </c>
      <c r="L878">
        <v>34</v>
      </c>
      <c r="M878">
        <v>588</v>
      </c>
      <c r="N878">
        <v>416</v>
      </c>
      <c r="P878" t="s">
        <v>30</v>
      </c>
      <c r="Q878" t="s">
        <v>30</v>
      </c>
      <c r="S878" t="s">
        <v>1798</v>
      </c>
      <c r="T878" t="s">
        <v>1770</v>
      </c>
      <c r="U878" t="s">
        <v>1770</v>
      </c>
      <c r="V878" t="s">
        <v>1723</v>
      </c>
    </row>
    <row r="879" spans="1:22" x14ac:dyDescent="0.25">
      <c r="A879" t="s">
        <v>1746</v>
      </c>
      <c r="B879" t="str">
        <f t="shared" si="13"/>
        <v>1999Newcastle Knights</v>
      </c>
      <c r="C879" t="s">
        <v>1796</v>
      </c>
      <c r="D879">
        <v>1999</v>
      </c>
      <c r="E879">
        <v>7</v>
      </c>
      <c r="F879" t="s">
        <v>1776</v>
      </c>
      <c r="G879">
        <v>24</v>
      </c>
      <c r="H879">
        <v>14</v>
      </c>
      <c r="I879">
        <v>1</v>
      </c>
      <c r="J879">
        <v>9</v>
      </c>
      <c r="K879">
        <v>2</v>
      </c>
      <c r="L879">
        <v>33</v>
      </c>
      <c r="M879">
        <v>575</v>
      </c>
      <c r="N879">
        <v>484</v>
      </c>
      <c r="P879" t="s">
        <v>30</v>
      </c>
      <c r="S879" t="s">
        <v>1776</v>
      </c>
      <c r="T879" t="s">
        <v>1754</v>
      </c>
      <c r="U879" t="s">
        <v>1754</v>
      </c>
      <c r="V879" t="s">
        <v>1723</v>
      </c>
    </row>
    <row r="880" spans="1:22" x14ac:dyDescent="0.25">
      <c r="A880" t="s">
        <v>1746</v>
      </c>
      <c r="B880" t="str">
        <f t="shared" si="13"/>
        <v>1999Brisbane Broncos</v>
      </c>
      <c r="C880" t="s">
        <v>1796</v>
      </c>
      <c r="D880">
        <v>1999</v>
      </c>
      <c r="E880">
        <v>8</v>
      </c>
      <c r="F880" t="s">
        <v>1774</v>
      </c>
      <c r="G880">
        <v>24</v>
      </c>
      <c r="H880">
        <v>13</v>
      </c>
      <c r="I880">
        <v>2</v>
      </c>
      <c r="J880">
        <v>9</v>
      </c>
      <c r="K880">
        <v>2</v>
      </c>
      <c r="L880">
        <v>32</v>
      </c>
      <c r="M880">
        <v>510</v>
      </c>
      <c r="N880">
        <v>368</v>
      </c>
      <c r="P880" t="s">
        <v>30</v>
      </c>
      <c r="S880" t="s">
        <v>1774</v>
      </c>
      <c r="T880" t="s">
        <v>1715</v>
      </c>
      <c r="U880" t="s">
        <v>1715</v>
      </c>
      <c r="V880" t="s">
        <v>1716</v>
      </c>
    </row>
    <row r="881" spans="1:22" x14ac:dyDescent="0.25">
      <c r="A881" t="s">
        <v>1746</v>
      </c>
      <c r="B881" t="str">
        <f t="shared" si="13"/>
        <v>1999Canberra Raiders</v>
      </c>
      <c r="C881" t="s">
        <v>1796</v>
      </c>
      <c r="D881">
        <v>1999</v>
      </c>
      <c r="E881">
        <v>9</v>
      </c>
      <c r="F881" t="s">
        <v>1771</v>
      </c>
      <c r="G881">
        <v>24</v>
      </c>
      <c r="H881">
        <v>13</v>
      </c>
      <c r="I881">
        <v>1</v>
      </c>
      <c r="J881">
        <v>10</v>
      </c>
      <c r="K881">
        <v>2</v>
      </c>
      <c r="L881">
        <v>31</v>
      </c>
      <c r="M881">
        <v>618</v>
      </c>
      <c r="N881">
        <v>439</v>
      </c>
      <c r="S881" t="s">
        <v>1771</v>
      </c>
      <c r="T881" t="s">
        <v>1772</v>
      </c>
      <c r="U881" t="s">
        <v>1772</v>
      </c>
      <c r="V881" t="s">
        <v>1773</v>
      </c>
    </row>
    <row r="882" spans="1:22" x14ac:dyDescent="0.25">
      <c r="A882" t="s">
        <v>1746</v>
      </c>
      <c r="B882" t="str">
        <f t="shared" si="13"/>
        <v>1999Penrith</v>
      </c>
      <c r="C882" t="s">
        <v>1796</v>
      </c>
      <c r="D882">
        <v>1999</v>
      </c>
      <c r="E882">
        <v>10</v>
      </c>
      <c r="F882" t="s">
        <v>1766</v>
      </c>
      <c r="G882">
        <v>24</v>
      </c>
      <c r="H882">
        <v>11</v>
      </c>
      <c r="I882">
        <v>1</v>
      </c>
      <c r="J882">
        <v>12</v>
      </c>
      <c r="K882">
        <v>2</v>
      </c>
      <c r="L882">
        <v>27</v>
      </c>
      <c r="M882">
        <v>492</v>
      </c>
      <c r="N882">
        <v>428</v>
      </c>
      <c r="S882" t="s">
        <v>1766</v>
      </c>
      <c r="T882" t="s">
        <v>1675</v>
      </c>
      <c r="U882" t="s">
        <v>1675</v>
      </c>
      <c r="V882" t="s">
        <v>1723</v>
      </c>
    </row>
    <row r="883" spans="1:22" x14ac:dyDescent="0.25">
      <c r="A883" t="s">
        <v>1746</v>
      </c>
      <c r="B883" t="str">
        <f t="shared" si="13"/>
        <v>1999Auckland Warriors</v>
      </c>
      <c r="C883" t="s">
        <v>1796</v>
      </c>
      <c r="D883">
        <v>1999</v>
      </c>
      <c r="E883">
        <v>11</v>
      </c>
      <c r="F883" t="s">
        <v>1784</v>
      </c>
      <c r="G883">
        <v>24</v>
      </c>
      <c r="H883">
        <v>10</v>
      </c>
      <c r="I883">
        <v>0</v>
      </c>
      <c r="J883">
        <v>14</v>
      </c>
      <c r="K883">
        <v>2</v>
      </c>
      <c r="L883">
        <v>24</v>
      </c>
      <c r="M883">
        <v>538</v>
      </c>
      <c r="N883">
        <v>498</v>
      </c>
      <c r="S883" t="s">
        <v>1785</v>
      </c>
      <c r="T883" t="s">
        <v>1786</v>
      </c>
      <c r="U883" t="s">
        <v>1786</v>
      </c>
      <c r="V883" t="s">
        <v>1787</v>
      </c>
    </row>
    <row r="884" spans="1:22" x14ac:dyDescent="0.25">
      <c r="A884" t="s">
        <v>1746</v>
      </c>
      <c r="B884" t="str">
        <f t="shared" si="13"/>
        <v>1999South Sydney</v>
      </c>
      <c r="C884" t="s">
        <v>1796</v>
      </c>
      <c r="D884">
        <v>1999</v>
      </c>
      <c r="E884">
        <v>12</v>
      </c>
      <c r="F884" t="s">
        <v>1748</v>
      </c>
      <c r="G884">
        <v>24</v>
      </c>
      <c r="H884">
        <v>10</v>
      </c>
      <c r="I884">
        <v>0</v>
      </c>
      <c r="J884">
        <v>14</v>
      </c>
      <c r="K884">
        <v>2</v>
      </c>
      <c r="L884">
        <v>24</v>
      </c>
      <c r="M884">
        <v>349</v>
      </c>
      <c r="N884">
        <v>556</v>
      </c>
      <c r="S884" t="s">
        <v>1748</v>
      </c>
      <c r="T884" t="s">
        <v>1675</v>
      </c>
      <c r="U884" t="s">
        <v>1675</v>
      </c>
      <c r="V884" t="s">
        <v>1723</v>
      </c>
    </row>
    <row r="885" spans="1:22" x14ac:dyDescent="0.25">
      <c r="A885" t="s">
        <v>1746</v>
      </c>
      <c r="B885" t="str">
        <f t="shared" si="13"/>
        <v>1999Manly Warringah</v>
      </c>
      <c r="C885" t="s">
        <v>1796</v>
      </c>
      <c r="D885">
        <v>1999</v>
      </c>
      <c r="E885">
        <v>13</v>
      </c>
      <c r="F885" t="s">
        <v>1765</v>
      </c>
      <c r="G885">
        <v>24</v>
      </c>
      <c r="H885">
        <v>9</v>
      </c>
      <c r="I885">
        <v>1</v>
      </c>
      <c r="J885">
        <v>14</v>
      </c>
      <c r="K885">
        <v>2</v>
      </c>
      <c r="L885">
        <v>23</v>
      </c>
      <c r="M885">
        <v>454</v>
      </c>
      <c r="N885">
        <v>623</v>
      </c>
      <c r="S885" t="s">
        <v>1765</v>
      </c>
      <c r="T885" t="s">
        <v>1675</v>
      </c>
      <c r="U885" t="s">
        <v>1675</v>
      </c>
      <c r="V885" t="s">
        <v>1723</v>
      </c>
    </row>
    <row r="886" spans="1:22" x14ac:dyDescent="0.25">
      <c r="A886" t="s">
        <v>1746</v>
      </c>
      <c r="B886" t="str">
        <f t="shared" si="13"/>
        <v>1999North Sydney</v>
      </c>
      <c r="C886" t="s">
        <v>1796</v>
      </c>
      <c r="D886">
        <v>1999</v>
      </c>
      <c r="E886">
        <v>14</v>
      </c>
      <c r="F886" t="s">
        <v>1752</v>
      </c>
      <c r="G886">
        <v>24</v>
      </c>
      <c r="H886">
        <v>8</v>
      </c>
      <c r="I886">
        <v>0</v>
      </c>
      <c r="J886">
        <v>16</v>
      </c>
      <c r="K886">
        <v>2</v>
      </c>
      <c r="L886">
        <v>20</v>
      </c>
      <c r="M886">
        <v>490</v>
      </c>
      <c r="N886">
        <v>642</v>
      </c>
      <c r="S886" t="s">
        <v>1752</v>
      </c>
      <c r="T886" t="s">
        <v>1675</v>
      </c>
      <c r="U886" t="s">
        <v>1675</v>
      </c>
      <c r="V886" t="s">
        <v>1723</v>
      </c>
    </row>
    <row r="887" spans="1:22" x14ac:dyDescent="0.25">
      <c r="A887" t="s">
        <v>1746</v>
      </c>
      <c r="B887" t="str">
        <f t="shared" si="13"/>
        <v>1999Balmain</v>
      </c>
      <c r="C887" t="s">
        <v>1796</v>
      </c>
      <c r="D887">
        <v>1999</v>
      </c>
      <c r="E887">
        <v>15</v>
      </c>
      <c r="F887" t="s">
        <v>1755</v>
      </c>
      <c r="G887">
        <v>24</v>
      </c>
      <c r="H887">
        <v>8</v>
      </c>
      <c r="I887">
        <v>0</v>
      </c>
      <c r="J887">
        <v>16</v>
      </c>
      <c r="K887">
        <v>2</v>
      </c>
      <c r="L887">
        <v>20</v>
      </c>
      <c r="M887">
        <v>345</v>
      </c>
      <c r="N887">
        <v>636</v>
      </c>
      <c r="S887" t="s">
        <v>1755</v>
      </c>
      <c r="T887" t="s">
        <v>1675</v>
      </c>
      <c r="U887" t="s">
        <v>1675</v>
      </c>
      <c r="V887" t="s">
        <v>1723</v>
      </c>
    </row>
    <row r="888" spans="1:22" x14ac:dyDescent="0.25">
      <c r="A888" t="s">
        <v>1746</v>
      </c>
      <c r="B888" t="str">
        <f t="shared" si="13"/>
        <v>1999North Queensland</v>
      </c>
      <c r="C888" t="s">
        <v>1796</v>
      </c>
      <c r="D888">
        <v>1999</v>
      </c>
      <c r="E888">
        <v>16</v>
      </c>
      <c r="F888" t="s">
        <v>1791</v>
      </c>
      <c r="G888">
        <v>24</v>
      </c>
      <c r="H888">
        <v>4</v>
      </c>
      <c r="I888">
        <v>1</v>
      </c>
      <c r="J888">
        <v>19</v>
      </c>
      <c r="K888">
        <v>2</v>
      </c>
      <c r="L888">
        <v>13</v>
      </c>
      <c r="M888">
        <v>398</v>
      </c>
      <c r="N888">
        <v>588</v>
      </c>
      <c r="S888" t="s">
        <v>1791</v>
      </c>
      <c r="T888" t="s">
        <v>1792</v>
      </c>
      <c r="U888" t="s">
        <v>1792</v>
      </c>
      <c r="V888" t="s">
        <v>1716</v>
      </c>
    </row>
    <row r="889" spans="1:22" x14ac:dyDescent="0.25">
      <c r="A889" t="s">
        <v>1746</v>
      </c>
      <c r="B889" t="str">
        <f t="shared" si="13"/>
        <v>1999Western Suburbs</v>
      </c>
      <c r="C889" t="s">
        <v>1796</v>
      </c>
      <c r="D889">
        <v>1999</v>
      </c>
      <c r="E889">
        <v>17</v>
      </c>
      <c r="F889" t="s">
        <v>1757</v>
      </c>
      <c r="G889">
        <v>24</v>
      </c>
      <c r="H889">
        <v>3</v>
      </c>
      <c r="I889">
        <v>0</v>
      </c>
      <c r="J889">
        <v>21</v>
      </c>
      <c r="K889">
        <v>2</v>
      </c>
      <c r="L889">
        <v>10</v>
      </c>
      <c r="M889">
        <v>285</v>
      </c>
      <c r="N889">
        <v>944</v>
      </c>
      <c r="S889" t="s">
        <v>1757</v>
      </c>
      <c r="T889" t="s">
        <v>1675</v>
      </c>
      <c r="U889" t="s">
        <v>1675</v>
      </c>
      <c r="V889" t="s">
        <v>1723</v>
      </c>
    </row>
    <row r="890" spans="1:22" x14ac:dyDescent="0.25">
      <c r="A890" t="s">
        <v>1745</v>
      </c>
      <c r="B890" t="str">
        <f t="shared" si="13"/>
        <v>1998North Melbourne</v>
      </c>
      <c r="C890" t="s">
        <v>1728</v>
      </c>
      <c r="D890">
        <v>1998</v>
      </c>
      <c r="E890">
        <v>1</v>
      </c>
      <c r="F890" t="s">
        <v>1680</v>
      </c>
      <c r="G890">
        <v>22</v>
      </c>
      <c r="H890">
        <v>16</v>
      </c>
      <c r="I890">
        <v>0</v>
      </c>
      <c r="J890">
        <v>6</v>
      </c>
      <c r="L890">
        <v>64</v>
      </c>
      <c r="M890">
        <v>2486</v>
      </c>
      <c r="N890">
        <v>2117</v>
      </c>
      <c r="O890" t="s">
        <v>30</v>
      </c>
      <c r="P890" t="s">
        <v>30</v>
      </c>
      <c r="Q890" t="s">
        <v>30</v>
      </c>
      <c r="S890" t="s">
        <v>1680</v>
      </c>
      <c r="T890" t="s">
        <v>1680</v>
      </c>
      <c r="U890" t="s">
        <v>1681</v>
      </c>
      <c r="V890" t="s">
        <v>1718</v>
      </c>
    </row>
    <row r="891" spans="1:22" x14ac:dyDescent="0.25">
      <c r="A891" t="s">
        <v>1745</v>
      </c>
      <c r="B891" t="str">
        <f t="shared" si="13"/>
        <v>1998Western Bulldogs</v>
      </c>
      <c r="C891" t="s">
        <v>1728</v>
      </c>
      <c r="D891">
        <v>1998</v>
      </c>
      <c r="E891">
        <v>2</v>
      </c>
      <c r="F891" t="s">
        <v>1673</v>
      </c>
      <c r="G891">
        <v>22</v>
      </c>
      <c r="H891">
        <v>15</v>
      </c>
      <c r="I891">
        <v>0</v>
      </c>
      <c r="J891">
        <v>7</v>
      </c>
      <c r="L891">
        <v>60</v>
      </c>
      <c r="M891">
        <v>2353</v>
      </c>
      <c r="N891">
        <v>2019</v>
      </c>
      <c r="P891" t="s">
        <v>30</v>
      </c>
      <c r="S891" t="s">
        <v>1673</v>
      </c>
      <c r="T891" t="s">
        <v>1681</v>
      </c>
      <c r="U891" t="s">
        <v>1681</v>
      </c>
      <c r="V891" t="s">
        <v>1718</v>
      </c>
    </row>
    <row r="892" spans="1:22" x14ac:dyDescent="0.25">
      <c r="A892" t="s">
        <v>1745</v>
      </c>
      <c r="B892" t="str">
        <f t="shared" si="13"/>
        <v>1998Sydney Swans</v>
      </c>
      <c r="C892" t="s">
        <v>1728</v>
      </c>
      <c r="D892">
        <v>1998</v>
      </c>
      <c r="E892">
        <v>3</v>
      </c>
      <c r="F892" t="s">
        <v>1676</v>
      </c>
      <c r="G892">
        <v>22</v>
      </c>
      <c r="H892">
        <v>14</v>
      </c>
      <c r="I892">
        <v>0</v>
      </c>
      <c r="J892">
        <v>8</v>
      </c>
      <c r="L892">
        <v>56</v>
      </c>
      <c r="M892">
        <v>2283</v>
      </c>
      <c r="N892">
        <v>2143</v>
      </c>
      <c r="P892" t="s">
        <v>30</v>
      </c>
      <c r="S892" t="s">
        <v>1676</v>
      </c>
      <c r="T892" t="s">
        <v>1675</v>
      </c>
      <c r="U892" t="s">
        <v>1675</v>
      </c>
      <c r="V892" t="s">
        <v>1723</v>
      </c>
    </row>
    <row r="893" spans="1:22" x14ac:dyDescent="0.25">
      <c r="A893" t="s">
        <v>1745</v>
      </c>
      <c r="B893" t="str">
        <f t="shared" si="13"/>
        <v>1998Melbourne</v>
      </c>
      <c r="C893" t="s">
        <v>1728</v>
      </c>
      <c r="D893">
        <v>1998</v>
      </c>
      <c r="E893">
        <v>4</v>
      </c>
      <c r="F893" t="s">
        <v>1681</v>
      </c>
      <c r="G893">
        <v>22</v>
      </c>
      <c r="H893">
        <v>14</v>
      </c>
      <c r="I893">
        <v>0</v>
      </c>
      <c r="J893">
        <v>8</v>
      </c>
      <c r="L893">
        <v>56</v>
      </c>
      <c r="M893">
        <v>2009</v>
      </c>
      <c r="N893">
        <v>1956</v>
      </c>
      <c r="P893" t="s">
        <v>30</v>
      </c>
      <c r="S893" t="s">
        <v>1681</v>
      </c>
      <c r="T893" t="s">
        <v>1681</v>
      </c>
      <c r="U893" t="s">
        <v>1681</v>
      </c>
      <c r="V893" t="s">
        <v>1718</v>
      </c>
    </row>
    <row r="894" spans="1:22" x14ac:dyDescent="0.25">
      <c r="A894" t="s">
        <v>1745</v>
      </c>
      <c r="B894" t="str">
        <f t="shared" si="13"/>
        <v>1998Adelaide</v>
      </c>
      <c r="C894" t="s">
        <v>1728</v>
      </c>
      <c r="D894">
        <v>1998</v>
      </c>
      <c r="E894">
        <v>5</v>
      </c>
      <c r="F894" t="s">
        <v>1691</v>
      </c>
      <c r="G894">
        <v>22</v>
      </c>
      <c r="H894">
        <v>13</v>
      </c>
      <c r="I894">
        <v>0</v>
      </c>
      <c r="J894">
        <v>9</v>
      </c>
      <c r="L894">
        <v>52</v>
      </c>
      <c r="M894">
        <v>2172</v>
      </c>
      <c r="N894">
        <v>1763</v>
      </c>
      <c r="P894" t="s">
        <v>30</v>
      </c>
      <c r="Q894" t="s">
        <v>30</v>
      </c>
      <c r="R894" t="s">
        <v>30</v>
      </c>
      <c r="S894" t="s">
        <v>1691</v>
      </c>
      <c r="T894" t="s">
        <v>1691</v>
      </c>
      <c r="U894" t="s">
        <v>1691</v>
      </c>
      <c r="V894" t="s">
        <v>1714</v>
      </c>
    </row>
    <row r="895" spans="1:22" x14ac:dyDescent="0.25">
      <c r="A895" t="s">
        <v>1745</v>
      </c>
      <c r="B895" t="str">
        <f t="shared" si="13"/>
        <v>1998St Kilda</v>
      </c>
      <c r="C895" t="s">
        <v>1728</v>
      </c>
      <c r="D895">
        <v>1998</v>
      </c>
      <c r="E895">
        <v>6</v>
      </c>
      <c r="F895" t="s">
        <v>1677</v>
      </c>
      <c r="G895">
        <v>22</v>
      </c>
      <c r="H895">
        <v>13</v>
      </c>
      <c r="I895">
        <v>0</v>
      </c>
      <c r="J895">
        <v>9</v>
      </c>
      <c r="L895">
        <v>52</v>
      </c>
      <c r="M895">
        <v>2148</v>
      </c>
      <c r="N895">
        <v>2104</v>
      </c>
      <c r="P895" t="s">
        <v>30</v>
      </c>
      <c r="S895" t="s">
        <v>1677</v>
      </c>
      <c r="T895" t="s">
        <v>1681</v>
      </c>
      <c r="U895" t="s">
        <v>1681</v>
      </c>
      <c r="V895" t="s">
        <v>1718</v>
      </c>
    </row>
    <row r="896" spans="1:22" x14ac:dyDescent="0.25">
      <c r="A896" t="s">
        <v>1745</v>
      </c>
      <c r="B896" t="str">
        <f t="shared" si="13"/>
        <v>1998West Coast</v>
      </c>
      <c r="C896" t="s">
        <v>1728</v>
      </c>
      <c r="D896">
        <v>1998</v>
      </c>
      <c r="E896">
        <v>7</v>
      </c>
      <c r="F896" t="s">
        <v>1674</v>
      </c>
      <c r="G896">
        <v>22</v>
      </c>
      <c r="H896">
        <v>12</v>
      </c>
      <c r="I896">
        <v>0</v>
      </c>
      <c r="J896">
        <v>10</v>
      </c>
      <c r="L896">
        <v>48</v>
      </c>
      <c r="M896">
        <v>1940</v>
      </c>
      <c r="N896">
        <v>1773</v>
      </c>
      <c r="P896" t="s">
        <v>30</v>
      </c>
      <c r="S896" t="s">
        <v>1674</v>
      </c>
      <c r="T896" t="s">
        <v>1720</v>
      </c>
      <c r="U896" t="s">
        <v>1720</v>
      </c>
      <c r="V896" t="s">
        <v>1721</v>
      </c>
    </row>
    <row r="897" spans="1:22" x14ac:dyDescent="0.25">
      <c r="A897" t="s">
        <v>1745</v>
      </c>
      <c r="B897" t="str">
        <f t="shared" si="13"/>
        <v>1998Essendon</v>
      </c>
      <c r="C897" t="s">
        <v>1728</v>
      </c>
      <c r="D897">
        <v>1998</v>
      </c>
      <c r="E897">
        <v>8</v>
      </c>
      <c r="F897" t="s">
        <v>1687</v>
      </c>
      <c r="G897">
        <v>22</v>
      </c>
      <c r="H897">
        <v>12</v>
      </c>
      <c r="I897">
        <v>0</v>
      </c>
      <c r="J897">
        <v>10</v>
      </c>
      <c r="L897">
        <v>48</v>
      </c>
      <c r="M897">
        <v>2250</v>
      </c>
      <c r="N897">
        <v>2071</v>
      </c>
      <c r="P897" t="s">
        <v>30</v>
      </c>
      <c r="S897" t="s">
        <v>1687</v>
      </c>
      <c r="T897" t="s">
        <v>1681</v>
      </c>
      <c r="U897" t="s">
        <v>1681</v>
      </c>
      <c r="V897" t="s">
        <v>1718</v>
      </c>
    </row>
    <row r="898" spans="1:22" x14ac:dyDescent="0.25">
      <c r="A898" t="s">
        <v>1745</v>
      </c>
      <c r="B898" t="str">
        <f t="shared" ref="B898:B961" si="14">D898&amp;F898</f>
        <v>1998Richmond</v>
      </c>
      <c r="C898" t="s">
        <v>1728</v>
      </c>
      <c r="D898">
        <v>1998</v>
      </c>
      <c r="E898">
        <v>9</v>
      </c>
      <c r="F898" t="s">
        <v>1678</v>
      </c>
      <c r="G898">
        <v>22</v>
      </c>
      <c r="H898">
        <v>12</v>
      </c>
      <c r="I898">
        <v>0</v>
      </c>
      <c r="J898">
        <v>10</v>
      </c>
      <c r="L898">
        <v>48</v>
      </c>
      <c r="M898">
        <v>2018</v>
      </c>
      <c r="N898">
        <v>1926</v>
      </c>
      <c r="S898" t="s">
        <v>1678</v>
      </c>
      <c r="T898" t="s">
        <v>1726</v>
      </c>
      <c r="U898" t="s">
        <v>1681</v>
      </c>
      <c r="V898" t="s">
        <v>1718</v>
      </c>
    </row>
    <row r="899" spans="1:22" x14ac:dyDescent="0.25">
      <c r="A899" t="s">
        <v>1745</v>
      </c>
      <c r="B899" t="str">
        <f t="shared" si="14"/>
        <v>1998Port Adelaide</v>
      </c>
      <c r="C899" t="s">
        <v>1728</v>
      </c>
      <c r="D899">
        <v>1998</v>
      </c>
      <c r="E899">
        <v>10</v>
      </c>
      <c r="F899" t="s">
        <v>1679</v>
      </c>
      <c r="G899">
        <v>22</v>
      </c>
      <c r="H899">
        <v>9</v>
      </c>
      <c r="I899">
        <v>1</v>
      </c>
      <c r="J899">
        <v>12</v>
      </c>
      <c r="L899">
        <v>38</v>
      </c>
      <c r="M899">
        <v>1928</v>
      </c>
      <c r="N899">
        <v>2017</v>
      </c>
      <c r="S899" t="s">
        <v>1679</v>
      </c>
      <c r="T899" t="s">
        <v>1725</v>
      </c>
      <c r="U899" t="s">
        <v>1691</v>
      </c>
      <c r="V899" t="s">
        <v>1714</v>
      </c>
    </row>
    <row r="900" spans="1:22" x14ac:dyDescent="0.25">
      <c r="A900" t="s">
        <v>1745</v>
      </c>
      <c r="B900" t="str">
        <f t="shared" si="14"/>
        <v>1998Carlton</v>
      </c>
      <c r="C900" t="s">
        <v>1728</v>
      </c>
      <c r="D900">
        <v>1998</v>
      </c>
      <c r="E900">
        <v>11</v>
      </c>
      <c r="F900" t="s">
        <v>1689</v>
      </c>
      <c r="G900">
        <v>22</v>
      </c>
      <c r="H900">
        <v>9</v>
      </c>
      <c r="I900">
        <v>0</v>
      </c>
      <c r="J900">
        <v>13</v>
      </c>
      <c r="L900">
        <v>36</v>
      </c>
      <c r="M900">
        <v>2018</v>
      </c>
      <c r="N900">
        <v>2109</v>
      </c>
      <c r="S900" t="s">
        <v>1689</v>
      </c>
      <c r="T900" t="s">
        <v>1717</v>
      </c>
      <c r="U900" t="s">
        <v>1681</v>
      </c>
      <c r="V900" t="s">
        <v>1718</v>
      </c>
    </row>
    <row r="901" spans="1:22" x14ac:dyDescent="0.25">
      <c r="A901" t="s">
        <v>1745</v>
      </c>
      <c r="B901" t="str">
        <f t="shared" si="14"/>
        <v>1998Geelong</v>
      </c>
      <c r="C901" t="s">
        <v>1728</v>
      </c>
      <c r="D901">
        <v>1998</v>
      </c>
      <c r="E901">
        <v>12</v>
      </c>
      <c r="F901" t="s">
        <v>1685</v>
      </c>
      <c r="G901">
        <v>22</v>
      </c>
      <c r="H901">
        <v>9</v>
      </c>
      <c r="I901">
        <v>0</v>
      </c>
      <c r="J901">
        <v>13</v>
      </c>
      <c r="L901">
        <v>36</v>
      </c>
      <c r="M901">
        <v>1777</v>
      </c>
      <c r="N901">
        <v>1963</v>
      </c>
      <c r="S901" t="s">
        <v>1685</v>
      </c>
      <c r="T901" t="s">
        <v>1685</v>
      </c>
      <c r="U901" t="s">
        <v>1685</v>
      </c>
      <c r="V901" t="s">
        <v>1718</v>
      </c>
    </row>
    <row r="902" spans="1:22" x14ac:dyDescent="0.25">
      <c r="A902" t="s">
        <v>1745</v>
      </c>
      <c r="B902" t="str">
        <f t="shared" si="14"/>
        <v>1998Hawthorn</v>
      </c>
      <c r="C902" t="s">
        <v>1728</v>
      </c>
      <c r="D902">
        <v>1998</v>
      </c>
      <c r="E902">
        <v>13</v>
      </c>
      <c r="F902" t="s">
        <v>1682</v>
      </c>
      <c r="G902">
        <v>22</v>
      </c>
      <c r="H902">
        <v>8</v>
      </c>
      <c r="I902">
        <v>0</v>
      </c>
      <c r="J902">
        <v>14</v>
      </c>
      <c r="L902">
        <v>32</v>
      </c>
      <c r="M902">
        <v>1992</v>
      </c>
      <c r="N902">
        <v>2083</v>
      </c>
      <c r="S902" t="s">
        <v>1682</v>
      </c>
      <c r="T902" t="s">
        <v>1724</v>
      </c>
      <c r="U902" t="s">
        <v>1681</v>
      </c>
      <c r="V902" t="s">
        <v>1718</v>
      </c>
    </row>
    <row r="903" spans="1:22" x14ac:dyDescent="0.25">
      <c r="A903" t="s">
        <v>1745</v>
      </c>
      <c r="B903" t="str">
        <f t="shared" si="14"/>
        <v>1998Collingwood</v>
      </c>
      <c r="C903" t="s">
        <v>1728</v>
      </c>
      <c r="D903">
        <v>1998</v>
      </c>
      <c r="E903">
        <v>14</v>
      </c>
      <c r="F903" t="s">
        <v>1688</v>
      </c>
      <c r="G903">
        <v>22</v>
      </c>
      <c r="H903">
        <v>7</v>
      </c>
      <c r="I903">
        <v>0</v>
      </c>
      <c r="J903">
        <v>15</v>
      </c>
      <c r="L903">
        <v>28</v>
      </c>
      <c r="M903">
        <v>1968</v>
      </c>
      <c r="N903">
        <v>2167</v>
      </c>
      <c r="S903" t="s">
        <v>1688</v>
      </c>
      <c r="T903" t="s">
        <v>1681</v>
      </c>
      <c r="U903" t="s">
        <v>1681</v>
      </c>
      <c r="V903" t="s">
        <v>1718</v>
      </c>
    </row>
    <row r="904" spans="1:22" x14ac:dyDescent="0.25">
      <c r="A904" t="s">
        <v>1745</v>
      </c>
      <c r="B904" t="str">
        <f t="shared" si="14"/>
        <v>1998Fremantle</v>
      </c>
      <c r="C904" t="s">
        <v>1728</v>
      </c>
      <c r="D904">
        <v>1998</v>
      </c>
      <c r="E904">
        <v>15</v>
      </c>
      <c r="F904" t="s">
        <v>1686</v>
      </c>
      <c r="G904">
        <v>22</v>
      </c>
      <c r="H904">
        <v>7</v>
      </c>
      <c r="I904">
        <v>0</v>
      </c>
      <c r="J904">
        <v>15</v>
      </c>
      <c r="L904">
        <v>28</v>
      </c>
      <c r="M904">
        <v>1739</v>
      </c>
      <c r="N904">
        <v>2277</v>
      </c>
      <c r="S904" t="s">
        <v>1686</v>
      </c>
      <c r="T904" t="s">
        <v>1719</v>
      </c>
      <c r="U904" t="s">
        <v>1720</v>
      </c>
      <c r="V904" t="s">
        <v>1721</v>
      </c>
    </row>
    <row r="905" spans="1:22" x14ac:dyDescent="0.25">
      <c r="A905" t="s">
        <v>1745</v>
      </c>
      <c r="B905" t="str">
        <f t="shared" si="14"/>
        <v>1998Brisbane Lions</v>
      </c>
      <c r="C905" t="s">
        <v>1728</v>
      </c>
      <c r="D905">
        <v>1998</v>
      </c>
      <c r="E905">
        <v>16</v>
      </c>
      <c r="F905" t="s">
        <v>1690</v>
      </c>
      <c r="G905">
        <v>22</v>
      </c>
      <c r="H905">
        <v>5</v>
      </c>
      <c r="I905">
        <v>1</v>
      </c>
      <c r="J905">
        <v>16</v>
      </c>
      <c r="L905">
        <v>22</v>
      </c>
      <c r="M905">
        <v>1860</v>
      </c>
      <c r="N905">
        <v>2453</v>
      </c>
      <c r="S905" t="s">
        <v>1690</v>
      </c>
      <c r="T905" t="s">
        <v>1715</v>
      </c>
      <c r="U905" t="s">
        <v>1715</v>
      </c>
      <c r="V905" t="s">
        <v>1716</v>
      </c>
    </row>
    <row r="906" spans="1:22" x14ac:dyDescent="0.25">
      <c r="A906" t="s">
        <v>1746</v>
      </c>
      <c r="B906" t="str">
        <f t="shared" si="14"/>
        <v>1998Brisbane Broncos</v>
      </c>
      <c r="C906" t="s">
        <v>1796</v>
      </c>
      <c r="D906">
        <v>1998</v>
      </c>
      <c r="E906">
        <v>1</v>
      </c>
      <c r="F906" t="s">
        <v>1774</v>
      </c>
      <c r="G906">
        <v>24</v>
      </c>
      <c r="H906">
        <v>18</v>
      </c>
      <c r="I906">
        <v>1</v>
      </c>
      <c r="J906">
        <v>5</v>
      </c>
      <c r="K906">
        <v>0</v>
      </c>
      <c r="L906">
        <v>37</v>
      </c>
      <c r="M906">
        <v>688</v>
      </c>
      <c r="N906">
        <v>310</v>
      </c>
      <c r="O906" t="s">
        <v>30</v>
      </c>
      <c r="P906" t="s">
        <v>30</v>
      </c>
      <c r="Q906" t="s">
        <v>30</v>
      </c>
      <c r="R906" t="s">
        <v>30</v>
      </c>
      <c r="S906" t="s">
        <v>1774</v>
      </c>
      <c r="T906" t="s">
        <v>1715</v>
      </c>
      <c r="U906" t="s">
        <v>1715</v>
      </c>
      <c r="V906" t="s">
        <v>1716</v>
      </c>
    </row>
    <row r="907" spans="1:22" x14ac:dyDescent="0.25">
      <c r="A907" t="s">
        <v>1746</v>
      </c>
      <c r="B907" t="str">
        <f t="shared" si="14"/>
        <v>1998Newcastle Knights</v>
      </c>
      <c r="C907" t="s">
        <v>1796</v>
      </c>
      <c r="D907">
        <v>1998</v>
      </c>
      <c r="E907">
        <v>2</v>
      </c>
      <c r="F907" t="s">
        <v>1776</v>
      </c>
      <c r="G907">
        <v>24</v>
      </c>
      <c r="H907">
        <v>18</v>
      </c>
      <c r="I907">
        <v>1</v>
      </c>
      <c r="J907">
        <v>5</v>
      </c>
      <c r="K907">
        <v>0</v>
      </c>
      <c r="L907">
        <v>37</v>
      </c>
      <c r="M907">
        <v>562</v>
      </c>
      <c r="N907">
        <v>381</v>
      </c>
      <c r="P907" t="s">
        <v>30</v>
      </c>
      <c r="S907" t="s">
        <v>1776</v>
      </c>
      <c r="T907" t="s">
        <v>1754</v>
      </c>
      <c r="U907" t="s">
        <v>1754</v>
      </c>
      <c r="V907" t="s">
        <v>1723</v>
      </c>
    </row>
    <row r="908" spans="1:22" x14ac:dyDescent="0.25">
      <c r="A908" t="s">
        <v>1746</v>
      </c>
      <c r="B908" t="str">
        <f t="shared" si="14"/>
        <v>1998Melbourne Storm</v>
      </c>
      <c r="C908" t="s">
        <v>1796</v>
      </c>
      <c r="D908">
        <v>1998</v>
      </c>
      <c r="E908">
        <v>3</v>
      </c>
      <c r="F908" t="s">
        <v>1797</v>
      </c>
      <c r="G908">
        <v>24</v>
      </c>
      <c r="H908">
        <v>17</v>
      </c>
      <c r="I908">
        <v>1</v>
      </c>
      <c r="J908">
        <v>6</v>
      </c>
      <c r="K908">
        <v>0</v>
      </c>
      <c r="L908">
        <v>35</v>
      </c>
      <c r="M908">
        <v>546</v>
      </c>
      <c r="N908">
        <v>372</v>
      </c>
      <c r="P908" t="s">
        <v>30</v>
      </c>
      <c r="S908" t="s">
        <v>1797</v>
      </c>
      <c r="T908" t="s">
        <v>1681</v>
      </c>
      <c r="U908" t="s">
        <v>1681</v>
      </c>
      <c r="V908" t="s">
        <v>1718</v>
      </c>
    </row>
    <row r="909" spans="1:22" x14ac:dyDescent="0.25">
      <c r="A909" t="s">
        <v>1746</v>
      </c>
      <c r="B909" t="str">
        <f t="shared" si="14"/>
        <v>1998Parramatta</v>
      </c>
      <c r="C909" t="s">
        <v>1796</v>
      </c>
      <c r="D909">
        <v>1998</v>
      </c>
      <c r="E909">
        <v>4</v>
      </c>
      <c r="F909" t="s">
        <v>1722</v>
      </c>
      <c r="G909">
        <v>24</v>
      </c>
      <c r="H909">
        <v>17</v>
      </c>
      <c r="I909">
        <v>1</v>
      </c>
      <c r="J909">
        <v>6</v>
      </c>
      <c r="K909">
        <v>0</v>
      </c>
      <c r="L909">
        <v>35</v>
      </c>
      <c r="M909">
        <v>468</v>
      </c>
      <c r="N909">
        <v>349</v>
      </c>
      <c r="P909" t="s">
        <v>30</v>
      </c>
      <c r="S909" t="s">
        <v>1722</v>
      </c>
      <c r="T909" t="s">
        <v>1675</v>
      </c>
      <c r="U909" t="s">
        <v>1675</v>
      </c>
      <c r="V909" t="s">
        <v>1723</v>
      </c>
    </row>
    <row r="910" spans="1:22" x14ac:dyDescent="0.25">
      <c r="A910" t="s">
        <v>1746</v>
      </c>
      <c r="B910" t="str">
        <f t="shared" si="14"/>
        <v>1998North Sydney</v>
      </c>
      <c r="C910" t="s">
        <v>1796</v>
      </c>
      <c r="D910">
        <v>1998</v>
      </c>
      <c r="E910">
        <v>5</v>
      </c>
      <c r="F910" t="s">
        <v>1752</v>
      </c>
      <c r="G910">
        <v>24</v>
      </c>
      <c r="H910">
        <v>17</v>
      </c>
      <c r="I910">
        <v>0</v>
      </c>
      <c r="J910">
        <v>7</v>
      </c>
      <c r="K910">
        <v>0</v>
      </c>
      <c r="L910">
        <v>34</v>
      </c>
      <c r="M910">
        <v>663</v>
      </c>
      <c r="N910">
        <v>367</v>
      </c>
      <c r="P910" t="s">
        <v>30</v>
      </c>
      <c r="S910" t="s">
        <v>1752</v>
      </c>
      <c r="T910" t="s">
        <v>1675</v>
      </c>
      <c r="U910" t="s">
        <v>1675</v>
      </c>
      <c r="V910" t="s">
        <v>1723</v>
      </c>
    </row>
    <row r="911" spans="1:22" x14ac:dyDescent="0.25">
      <c r="A911" t="s">
        <v>1746</v>
      </c>
      <c r="B911" t="str">
        <f t="shared" si="14"/>
        <v>1998Sydney City</v>
      </c>
      <c r="C911" t="s">
        <v>1796</v>
      </c>
      <c r="D911">
        <v>1998</v>
      </c>
      <c r="E911">
        <v>6</v>
      </c>
      <c r="F911" t="s">
        <v>1783</v>
      </c>
      <c r="G911">
        <v>24</v>
      </c>
      <c r="H911">
        <v>16</v>
      </c>
      <c r="I911">
        <v>0</v>
      </c>
      <c r="J911">
        <v>8</v>
      </c>
      <c r="K911">
        <v>0</v>
      </c>
      <c r="L911">
        <v>32</v>
      </c>
      <c r="M911">
        <v>680</v>
      </c>
      <c r="N911">
        <v>383</v>
      </c>
      <c r="P911" t="s">
        <v>30</v>
      </c>
      <c r="S911" t="s">
        <v>1750</v>
      </c>
      <c r="T911" t="s">
        <v>1675</v>
      </c>
      <c r="U911" t="s">
        <v>1675</v>
      </c>
      <c r="V911" t="s">
        <v>1723</v>
      </c>
    </row>
    <row r="912" spans="1:22" x14ac:dyDescent="0.25">
      <c r="A912" t="s">
        <v>1746</v>
      </c>
      <c r="B912" t="str">
        <f t="shared" si="14"/>
        <v>1998Canberra Raiders</v>
      </c>
      <c r="C912" t="s">
        <v>1796</v>
      </c>
      <c r="D912">
        <v>1998</v>
      </c>
      <c r="E912">
        <v>7</v>
      </c>
      <c r="F912" t="s">
        <v>1771</v>
      </c>
      <c r="G912">
        <v>24</v>
      </c>
      <c r="H912">
        <v>15</v>
      </c>
      <c r="I912">
        <v>0</v>
      </c>
      <c r="J912">
        <v>9</v>
      </c>
      <c r="K912">
        <v>0</v>
      </c>
      <c r="L912">
        <v>30</v>
      </c>
      <c r="M912">
        <v>564</v>
      </c>
      <c r="N912">
        <v>429</v>
      </c>
      <c r="P912" t="s">
        <v>30</v>
      </c>
      <c r="S912" t="s">
        <v>1771</v>
      </c>
      <c r="T912" t="s">
        <v>1772</v>
      </c>
      <c r="U912" t="s">
        <v>1772</v>
      </c>
      <c r="V912" t="s">
        <v>1773</v>
      </c>
    </row>
    <row r="913" spans="1:22" x14ac:dyDescent="0.25">
      <c r="A913" t="s">
        <v>1746</v>
      </c>
      <c r="B913" t="str">
        <f t="shared" si="14"/>
        <v>1998St George</v>
      </c>
      <c r="C913" t="s">
        <v>1796</v>
      </c>
      <c r="D913">
        <v>1998</v>
      </c>
      <c r="E913">
        <v>8</v>
      </c>
      <c r="F913" t="s">
        <v>1763</v>
      </c>
      <c r="G913">
        <v>24</v>
      </c>
      <c r="H913">
        <v>13</v>
      </c>
      <c r="I913">
        <v>1</v>
      </c>
      <c r="J913">
        <v>10</v>
      </c>
      <c r="K913">
        <v>0</v>
      </c>
      <c r="L913">
        <v>27</v>
      </c>
      <c r="M913">
        <v>486</v>
      </c>
      <c r="N913">
        <v>490</v>
      </c>
      <c r="P913" t="s">
        <v>30</v>
      </c>
      <c r="S913" t="s">
        <v>1763</v>
      </c>
      <c r="T913" t="s">
        <v>1675</v>
      </c>
      <c r="U913" t="s">
        <v>1675</v>
      </c>
      <c r="V913" t="s">
        <v>1723</v>
      </c>
    </row>
    <row r="914" spans="1:22" x14ac:dyDescent="0.25">
      <c r="A914" t="s">
        <v>1746</v>
      </c>
      <c r="B914" t="str">
        <f t="shared" si="14"/>
        <v>1998Canterbury-Bankstown</v>
      </c>
      <c r="C914" t="s">
        <v>1796</v>
      </c>
      <c r="D914">
        <v>1998</v>
      </c>
      <c r="E914">
        <v>9</v>
      </c>
      <c r="F914" t="s">
        <v>1764</v>
      </c>
      <c r="G914">
        <v>24</v>
      </c>
      <c r="H914">
        <v>13</v>
      </c>
      <c r="I914">
        <v>0</v>
      </c>
      <c r="J914">
        <v>11</v>
      </c>
      <c r="K914">
        <v>0</v>
      </c>
      <c r="L914">
        <v>26</v>
      </c>
      <c r="M914">
        <v>489</v>
      </c>
      <c r="N914">
        <v>411</v>
      </c>
      <c r="P914" t="s">
        <v>30</v>
      </c>
      <c r="Q914" t="s">
        <v>30</v>
      </c>
      <c r="S914" t="s">
        <v>1764</v>
      </c>
      <c r="T914" t="s">
        <v>1675</v>
      </c>
      <c r="U914" t="s">
        <v>1675</v>
      </c>
      <c r="V914" t="s">
        <v>1723</v>
      </c>
    </row>
    <row r="915" spans="1:22" x14ac:dyDescent="0.25">
      <c r="A915" t="s">
        <v>1746</v>
      </c>
      <c r="B915" t="str">
        <f t="shared" si="14"/>
        <v>1998Manly Warringah</v>
      </c>
      <c r="C915" t="s">
        <v>1796</v>
      </c>
      <c r="D915">
        <v>1998</v>
      </c>
      <c r="E915">
        <v>10</v>
      </c>
      <c r="F915" t="s">
        <v>1765</v>
      </c>
      <c r="G915">
        <v>24</v>
      </c>
      <c r="H915">
        <v>13</v>
      </c>
      <c r="I915">
        <v>0</v>
      </c>
      <c r="J915">
        <v>11</v>
      </c>
      <c r="K915">
        <v>0</v>
      </c>
      <c r="L915">
        <v>26</v>
      </c>
      <c r="M915">
        <v>503</v>
      </c>
      <c r="N915">
        <v>473</v>
      </c>
      <c r="P915" t="s">
        <v>30</v>
      </c>
      <c r="S915" t="s">
        <v>1765</v>
      </c>
      <c r="T915" t="s">
        <v>1675</v>
      </c>
      <c r="U915" t="s">
        <v>1675</v>
      </c>
      <c r="V915" t="s">
        <v>1723</v>
      </c>
    </row>
    <row r="916" spans="1:22" x14ac:dyDescent="0.25">
      <c r="A916" t="s">
        <v>1746</v>
      </c>
      <c r="B916" t="str">
        <f t="shared" si="14"/>
        <v>1998Cronulla-Sutherland</v>
      </c>
      <c r="C916" t="s">
        <v>1796</v>
      </c>
      <c r="D916">
        <v>1998</v>
      </c>
      <c r="E916">
        <v>11</v>
      </c>
      <c r="F916" t="s">
        <v>1767</v>
      </c>
      <c r="G916">
        <v>24</v>
      </c>
      <c r="H916">
        <v>12</v>
      </c>
      <c r="I916">
        <v>1</v>
      </c>
      <c r="J916">
        <v>11</v>
      </c>
      <c r="K916">
        <v>0</v>
      </c>
      <c r="L916">
        <v>25</v>
      </c>
      <c r="M916">
        <v>438</v>
      </c>
      <c r="N916">
        <v>387</v>
      </c>
      <c r="S916" t="s">
        <v>1767</v>
      </c>
      <c r="T916" t="s">
        <v>1675</v>
      </c>
      <c r="U916" t="s">
        <v>1675</v>
      </c>
      <c r="V916" t="s">
        <v>1723</v>
      </c>
    </row>
    <row r="917" spans="1:22" x14ac:dyDescent="0.25">
      <c r="A917" t="s">
        <v>1746</v>
      </c>
      <c r="B917" t="str">
        <f t="shared" si="14"/>
        <v>1998Illawarra</v>
      </c>
      <c r="C917" t="s">
        <v>1796</v>
      </c>
      <c r="D917">
        <v>1998</v>
      </c>
      <c r="E917">
        <v>12</v>
      </c>
      <c r="F917" t="s">
        <v>1769</v>
      </c>
      <c r="G917">
        <v>24</v>
      </c>
      <c r="H917">
        <v>11</v>
      </c>
      <c r="I917">
        <v>1</v>
      </c>
      <c r="J917">
        <v>12</v>
      </c>
      <c r="K917">
        <v>0</v>
      </c>
      <c r="L917">
        <v>23</v>
      </c>
      <c r="M917">
        <v>476</v>
      </c>
      <c r="N917">
        <v>539</v>
      </c>
      <c r="S917" t="s">
        <v>1769</v>
      </c>
      <c r="T917" t="s">
        <v>1770</v>
      </c>
      <c r="U917" t="s">
        <v>1770</v>
      </c>
      <c r="V917" t="s">
        <v>1723</v>
      </c>
    </row>
    <row r="918" spans="1:22" x14ac:dyDescent="0.25">
      <c r="A918" t="s">
        <v>1746</v>
      </c>
      <c r="B918" t="str">
        <f t="shared" si="14"/>
        <v>1998Balmain</v>
      </c>
      <c r="C918" t="s">
        <v>1796</v>
      </c>
      <c r="D918">
        <v>1998</v>
      </c>
      <c r="E918">
        <v>13</v>
      </c>
      <c r="F918" t="s">
        <v>1755</v>
      </c>
      <c r="G918">
        <v>24</v>
      </c>
      <c r="H918">
        <v>9</v>
      </c>
      <c r="I918">
        <v>1</v>
      </c>
      <c r="J918">
        <v>14</v>
      </c>
      <c r="K918">
        <v>0</v>
      </c>
      <c r="L918">
        <v>19</v>
      </c>
      <c r="M918">
        <v>381</v>
      </c>
      <c r="N918">
        <v>463</v>
      </c>
      <c r="S918" t="s">
        <v>1755</v>
      </c>
      <c r="T918" t="s">
        <v>1675</v>
      </c>
      <c r="U918" t="s">
        <v>1675</v>
      </c>
      <c r="V918" t="s">
        <v>1723</v>
      </c>
    </row>
    <row r="919" spans="1:22" x14ac:dyDescent="0.25">
      <c r="A919" t="s">
        <v>1746</v>
      </c>
      <c r="B919" t="str">
        <f t="shared" si="14"/>
        <v>1998Penrith</v>
      </c>
      <c r="C919" t="s">
        <v>1796</v>
      </c>
      <c r="D919">
        <v>1998</v>
      </c>
      <c r="E919">
        <v>14</v>
      </c>
      <c r="F919" t="s">
        <v>1766</v>
      </c>
      <c r="G919">
        <v>24</v>
      </c>
      <c r="H919">
        <v>8</v>
      </c>
      <c r="I919">
        <v>2</v>
      </c>
      <c r="J919">
        <v>14</v>
      </c>
      <c r="K919">
        <v>0</v>
      </c>
      <c r="L919">
        <v>18</v>
      </c>
      <c r="M919">
        <v>525</v>
      </c>
      <c r="N919">
        <v>580</v>
      </c>
      <c r="S919" t="s">
        <v>1766</v>
      </c>
      <c r="T919" t="s">
        <v>1675</v>
      </c>
      <c r="U919" t="s">
        <v>1675</v>
      </c>
      <c r="V919" t="s">
        <v>1723</v>
      </c>
    </row>
    <row r="920" spans="1:22" x14ac:dyDescent="0.25">
      <c r="A920" t="s">
        <v>1746</v>
      </c>
      <c r="B920" t="str">
        <f t="shared" si="14"/>
        <v>1998Auckland Warriors</v>
      </c>
      <c r="C920" t="s">
        <v>1796</v>
      </c>
      <c r="D920">
        <v>1998</v>
      </c>
      <c r="E920">
        <v>15</v>
      </c>
      <c r="F920" t="s">
        <v>1784</v>
      </c>
      <c r="G920">
        <v>24</v>
      </c>
      <c r="H920">
        <v>9</v>
      </c>
      <c r="I920">
        <v>0</v>
      </c>
      <c r="J920">
        <v>15</v>
      </c>
      <c r="K920">
        <v>0</v>
      </c>
      <c r="L920">
        <v>18</v>
      </c>
      <c r="M920">
        <v>417</v>
      </c>
      <c r="N920">
        <v>518</v>
      </c>
      <c r="S920" t="s">
        <v>1785</v>
      </c>
      <c r="T920" t="s">
        <v>1786</v>
      </c>
      <c r="U920" t="s">
        <v>1786</v>
      </c>
      <c r="V920" t="s">
        <v>1787</v>
      </c>
    </row>
    <row r="921" spans="1:22" x14ac:dyDescent="0.25">
      <c r="A921" t="s">
        <v>1746</v>
      </c>
      <c r="B921" t="str">
        <f t="shared" si="14"/>
        <v>1998North Queensland</v>
      </c>
      <c r="C921" t="s">
        <v>1796</v>
      </c>
      <c r="D921">
        <v>1998</v>
      </c>
      <c r="E921">
        <v>16</v>
      </c>
      <c r="F921" t="s">
        <v>1791</v>
      </c>
      <c r="G921">
        <v>24</v>
      </c>
      <c r="H921">
        <v>9</v>
      </c>
      <c r="I921">
        <v>0</v>
      </c>
      <c r="J921">
        <v>15</v>
      </c>
      <c r="K921">
        <v>0</v>
      </c>
      <c r="L921">
        <v>18</v>
      </c>
      <c r="M921">
        <v>361</v>
      </c>
      <c r="N921">
        <v>556</v>
      </c>
      <c r="S921" t="s">
        <v>1791</v>
      </c>
      <c r="T921" t="s">
        <v>1792</v>
      </c>
      <c r="U921" t="s">
        <v>1792</v>
      </c>
      <c r="V921" t="s">
        <v>1716</v>
      </c>
    </row>
    <row r="922" spans="1:22" x14ac:dyDescent="0.25">
      <c r="A922" t="s">
        <v>1746</v>
      </c>
      <c r="B922" t="str">
        <f t="shared" si="14"/>
        <v>1998Adelaide Rams</v>
      </c>
      <c r="C922" t="s">
        <v>1796</v>
      </c>
      <c r="D922">
        <v>1998</v>
      </c>
      <c r="E922">
        <v>17</v>
      </c>
      <c r="F922" t="s">
        <v>1795</v>
      </c>
      <c r="G922">
        <v>24</v>
      </c>
      <c r="H922">
        <v>7</v>
      </c>
      <c r="I922">
        <v>0</v>
      </c>
      <c r="J922">
        <v>17</v>
      </c>
      <c r="K922">
        <v>0</v>
      </c>
      <c r="L922">
        <v>14</v>
      </c>
      <c r="M922">
        <v>393</v>
      </c>
      <c r="N922">
        <v>615</v>
      </c>
      <c r="S922" t="s">
        <v>1795</v>
      </c>
      <c r="T922" t="s">
        <v>1691</v>
      </c>
      <c r="U922" t="s">
        <v>1691</v>
      </c>
      <c r="V922" t="s">
        <v>1714</v>
      </c>
    </row>
    <row r="923" spans="1:22" x14ac:dyDescent="0.25">
      <c r="A923" t="s">
        <v>1746</v>
      </c>
      <c r="B923" t="str">
        <f t="shared" si="14"/>
        <v>1998South Sydney</v>
      </c>
      <c r="C923" t="s">
        <v>1796</v>
      </c>
      <c r="D923">
        <v>1998</v>
      </c>
      <c r="E923">
        <v>18</v>
      </c>
      <c r="F923" t="s">
        <v>1748</v>
      </c>
      <c r="G923">
        <v>24</v>
      </c>
      <c r="H923">
        <v>5</v>
      </c>
      <c r="I923">
        <v>0</v>
      </c>
      <c r="J923">
        <v>19</v>
      </c>
      <c r="K923">
        <v>0</v>
      </c>
      <c r="L923">
        <v>10</v>
      </c>
      <c r="M923">
        <v>339</v>
      </c>
      <c r="N923">
        <v>560</v>
      </c>
      <c r="S923" t="s">
        <v>1748</v>
      </c>
      <c r="T923" t="s">
        <v>1675</v>
      </c>
      <c r="U923" t="s">
        <v>1675</v>
      </c>
      <c r="V923" t="s">
        <v>1723</v>
      </c>
    </row>
    <row r="924" spans="1:22" x14ac:dyDescent="0.25">
      <c r="A924" t="s">
        <v>1746</v>
      </c>
      <c r="B924" t="str">
        <f t="shared" si="14"/>
        <v>1998Gold Coast Chargers</v>
      </c>
      <c r="C924" t="s">
        <v>1796</v>
      </c>
      <c r="D924">
        <v>1998</v>
      </c>
      <c r="E924">
        <v>19</v>
      </c>
      <c r="F924" t="s">
        <v>1778</v>
      </c>
      <c r="G924">
        <v>24</v>
      </c>
      <c r="H924">
        <v>4</v>
      </c>
      <c r="I924">
        <v>0</v>
      </c>
      <c r="J924">
        <v>20</v>
      </c>
      <c r="K924">
        <v>0</v>
      </c>
      <c r="L924">
        <v>8</v>
      </c>
      <c r="M924">
        <v>289</v>
      </c>
      <c r="N924">
        <v>654</v>
      </c>
      <c r="S924" t="s">
        <v>1778</v>
      </c>
      <c r="T924" t="s">
        <v>1684</v>
      </c>
      <c r="U924" t="s">
        <v>1684</v>
      </c>
      <c r="V924" t="s">
        <v>1716</v>
      </c>
    </row>
    <row r="925" spans="1:22" x14ac:dyDescent="0.25">
      <c r="A925" t="s">
        <v>1746</v>
      </c>
      <c r="B925" t="str">
        <f t="shared" si="14"/>
        <v>1998Western Suburbs</v>
      </c>
      <c r="C925" t="s">
        <v>1796</v>
      </c>
      <c r="D925">
        <v>1998</v>
      </c>
      <c r="E925">
        <v>20</v>
      </c>
      <c r="F925" t="s">
        <v>1757</v>
      </c>
      <c r="G925">
        <v>24</v>
      </c>
      <c r="H925">
        <v>4</v>
      </c>
      <c r="I925">
        <v>0</v>
      </c>
      <c r="J925">
        <v>20</v>
      </c>
      <c r="K925">
        <v>0</v>
      </c>
      <c r="L925">
        <v>8</v>
      </c>
      <c r="M925">
        <v>371</v>
      </c>
      <c r="N925">
        <v>802</v>
      </c>
      <c r="S925" t="s">
        <v>1757</v>
      </c>
      <c r="T925" t="s">
        <v>1675</v>
      </c>
      <c r="U925" t="s">
        <v>1675</v>
      </c>
      <c r="V925" t="s">
        <v>1723</v>
      </c>
    </row>
    <row r="926" spans="1:22" x14ac:dyDescent="0.25">
      <c r="A926" t="s">
        <v>1745</v>
      </c>
      <c r="B926" t="str">
        <f t="shared" si="14"/>
        <v>1997St Kilda</v>
      </c>
      <c r="C926" t="s">
        <v>1728</v>
      </c>
      <c r="D926">
        <v>1997</v>
      </c>
      <c r="E926">
        <v>1</v>
      </c>
      <c r="F926" t="s">
        <v>1677</v>
      </c>
      <c r="G926">
        <v>22</v>
      </c>
      <c r="H926">
        <v>15</v>
      </c>
      <c r="I926">
        <v>0</v>
      </c>
      <c r="J926">
        <v>7</v>
      </c>
      <c r="L926">
        <v>60</v>
      </c>
      <c r="M926">
        <v>2294</v>
      </c>
      <c r="N926">
        <v>1918</v>
      </c>
      <c r="O926" t="s">
        <v>30</v>
      </c>
      <c r="P926" t="s">
        <v>30</v>
      </c>
      <c r="Q926" t="s">
        <v>30</v>
      </c>
      <c r="S926" t="s">
        <v>1677</v>
      </c>
      <c r="T926" t="s">
        <v>1681</v>
      </c>
      <c r="U926" t="s">
        <v>1681</v>
      </c>
      <c r="V926" t="s">
        <v>1718</v>
      </c>
    </row>
    <row r="927" spans="1:22" x14ac:dyDescent="0.25">
      <c r="A927" t="s">
        <v>1745</v>
      </c>
      <c r="B927" t="str">
        <f t="shared" si="14"/>
        <v>1997Geelong</v>
      </c>
      <c r="C927" t="s">
        <v>1728</v>
      </c>
      <c r="D927">
        <v>1997</v>
      </c>
      <c r="E927">
        <v>2</v>
      </c>
      <c r="F927" t="s">
        <v>1685</v>
      </c>
      <c r="G927">
        <v>22</v>
      </c>
      <c r="H927">
        <v>15</v>
      </c>
      <c r="I927">
        <v>0</v>
      </c>
      <c r="J927">
        <v>7</v>
      </c>
      <c r="L927">
        <v>60</v>
      </c>
      <c r="M927">
        <v>2111</v>
      </c>
      <c r="N927">
        <v>1791</v>
      </c>
      <c r="P927" t="s">
        <v>30</v>
      </c>
      <c r="S927" t="s">
        <v>1685</v>
      </c>
      <c r="T927" t="s">
        <v>1685</v>
      </c>
      <c r="U927" t="s">
        <v>1685</v>
      </c>
      <c r="V927" t="s">
        <v>1718</v>
      </c>
    </row>
    <row r="928" spans="1:22" x14ac:dyDescent="0.25">
      <c r="A928" t="s">
        <v>1745</v>
      </c>
      <c r="B928" t="str">
        <f t="shared" si="14"/>
        <v>1997Western Bulldogs</v>
      </c>
      <c r="C928" t="s">
        <v>1728</v>
      </c>
      <c r="D928">
        <v>1997</v>
      </c>
      <c r="E928">
        <v>3</v>
      </c>
      <c r="F928" t="s">
        <v>1673</v>
      </c>
      <c r="G928">
        <v>22</v>
      </c>
      <c r="H928">
        <v>14</v>
      </c>
      <c r="I928">
        <v>0</v>
      </c>
      <c r="J928">
        <v>8</v>
      </c>
      <c r="L928">
        <v>56</v>
      </c>
      <c r="M928">
        <v>2100</v>
      </c>
      <c r="N928">
        <v>2062</v>
      </c>
      <c r="P928" t="s">
        <v>30</v>
      </c>
      <c r="S928" t="s">
        <v>1673</v>
      </c>
      <c r="T928" t="s">
        <v>1681</v>
      </c>
      <c r="U928" t="s">
        <v>1681</v>
      </c>
      <c r="V928" t="s">
        <v>1718</v>
      </c>
    </row>
    <row r="929" spans="1:22" x14ac:dyDescent="0.25">
      <c r="A929" t="s">
        <v>1745</v>
      </c>
      <c r="B929" t="str">
        <f t="shared" si="14"/>
        <v>1997Adelaide</v>
      </c>
      <c r="C929" t="s">
        <v>1728</v>
      </c>
      <c r="D929">
        <v>1997</v>
      </c>
      <c r="E929">
        <v>4</v>
      </c>
      <c r="F929" t="s">
        <v>1691</v>
      </c>
      <c r="G929">
        <v>22</v>
      </c>
      <c r="H929">
        <v>13</v>
      </c>
      <c r="I929">
        <v>0</v>
      </c>
      <c r="J929">
        <v>9</v>
      </c>
      <c r="L929">
        <v>52</v>
      </c>
      <c r="M929">
        <v>2151</v>
      </c>
      <c r="N929">
        <v>1769</v>
      </c>
      <c r="P929" t="s">
        <v>30</v>
      </c>
      <c r="Q929" t="s">
        <v>30</v>
      </c>
      <c r="R929" t="s">
        <v>30</v>
      </c>
      <c r="S929" t="s">
        <v>1691</v>
      </c>
      <c r="T929" t="s">
        <v>1691</v>
      </c>
      <c r="U929" t="s">
        <v>1691</v>
      </c>
      <c r="V929" t="s">
        <v>1714</v>
      </c>
    </row>
    <row r="930" spans="1:22" x14ac:dyDescent="0.25">
      <c r="A930" t="s">
        <v>1745</v>
      </c>
      <c r="B930" t="str">
        <f t="shared" si="14"/>
        <v>1997West Coast</v>
      </c>
      <c r="C930" t="s">
        <v>1728</v>
      </c>
      <c r="D930">
        <v>1997</v>
      </c>
      <c r="E930">
        <v>5</v>
      </c>
      <c r="F930" t="s">
        <v>1674</v>
      </c>
      <c r="G930">
        <v>22</v>
      </c>
      <c r="H930">
        <v>13</v>
      </c>
      <c r="I930">
        <v>0</v>
      </c>
      <c r="J930">
        <v>9</v>
      </c>
      <c r="L930">
        <v>52</v>
      </c>
      <c r="M930">
        <v>1969</v>
      </c>
      <c r="N930">
        <v>1770</v>
      </c>
      <c r="P930" t="s">
        <v>30</v>
      </c>
      <c r="S930" t="s">
        <v>1674</v>
      </c>
      <c r="T930" t="s">
        <v>1720</v>
      </c>
      <c r="U930" t="s">
        <v>1720</v>
      </c>
      <c r="V930" t="s">
        <v>1721</v>
      </c>
    </row>
    <row r="931" spans="1:22" x14ac:dyDescent="0.25">
      <c r="A931" t="s">
        <v>1745</v>
      </c>
      <c r="B931" t="str">
        <f t="shared" si="14"/>
        <v>1997Sydney Swans</v>
      </c>
      <c r="C931" t="s">
        <v>1728</v>
      </c>
      <c r="D931">
        <v>1997</v>
      </c>
      <c r="E931">
        <v>6</v>
      </c>
      <c r="F931" t="s">
        <v>1676</v>
      </c>
      <c r="G931">
        <v>22</v>
      </c>
      <c r="H931">
        <v>12</v>
      </c>
      <c r="I931">
        <v>0</v>
      </c>
      <c r="J931">
        <v>10</v>
      </c>
      <c r="L931">
        <v>48</v>
      </c>
      <c r="M931">
        <v>2093</v>
      </c>
      <c r="N931">
        <v>1801</v>
      </c>
      <c r="P931" t="s">
        <v>30</v>
      </c>
      <c r="S931" t="s">
        <v>1676</v>
      </c>
      <c r="T931" t="s">
        <v>1675</v>
      </c>
      <c r="U931" t="s">
        <v>1675</v>
      </c>
      <c r="V931" t="s">
        <v>1723</v>
      </c>
    </row>
    <row r="932" spans="1:22" x14ac:dyDescent="0.25">
      <c r="A932" t="s">
        <v>1745</v>
      </c>
      <c r="B932" t="str">
        <f t="shared" si="14"/>
        <v>1997North Melbourne</v>
      </c>
      <c r="C932" t="s">
        <v>1728</v>
      </c>
      <c r="D932">
        <v>1997</v>
      </c>
      <c r="E932">
        <v>7</v>
      </c>
      <c r="F932" t="s">
        <v>1680</v>
      </c>
      <c r="G932">
        <v>22</v>
      </c>
      <c r="H932">
        <v>12</v>
      </c>
      <c r="I932">
        <v>0</v>
      </c>
      <c r="J932">
        <v>10</v>
      </c>
      <c r="L932">
        <v>48</v>
      </c>
      <c r="M932">
        <v>2051</v>
      </c>
      <c r="N932">
        <v>1835</v>
      </c>
      <c r="P932" t="s">
        <v>30</v>
      </c>
      <c r="S932" t="s">
        <v>1680</v>
      </c>
      <c r="T932" t="s">
        <v>1680</v>
      </c>
      <c r="U932" t="s">
        <v>1681</v>
      </c>
      <c r="V932" t="s">
        <v>1718</v>
      </c>
    </row>
    <row r="933" spans="1:22" x14ac:dyDescent="0.25">
      <c r="A933" t="s">
        <v>1745</v>
      </c>
      <c r="B933" t="str">
        <f t="shared" si="14"/>
        <v>1997Brisbane Lions</v>
      </c>
      <c r="C933" t="s">
        <v>1728</v>
      </c>
      <c r="D933">
        <v>1997</v>
      </c>
      <c r="E933">
        <v>8</v>
      </c>
      <c r="F933" t="s">
        <v>1690</v>
      </c>
      <c r="G933">
        <v>22</v>
      </c>
      <c r="H933">
        <v>10</v>
      </c>
      <c r="I933">
        <v>1</v>
      </c>
      <c r="J933">
        <v>11</v>
      </c>
      <c r="L933">
        <v>42</v>
      </c>
      <c r="M933">
        <v>2076</v>
      </c>
      <c r="N933">
        <v>1973</v>
      </c>
      <c r="P933" t="s">
        <v>30</v>
      </c>
      <c r="S933" t="s">
        <v>1690</v>
      </c>
      <c r="T933" t="s">
        <v>1715</v>
      </c>
      <c r="U933" t="s">
        <v>1715</v>
      </c>
      <c r="V933" t="s">
        <v>1716</v>
      </c>
    </row>
    <row r="934" spans="1:22" x14ac:dyDescent="0.25">
      <c r="A934" t="s">
        <v>1745</v>
      </c>
      <c r="B934" t="str">
        <f t="shared" si="14"/>
        <v>1997Port Adelaide</v>
      </c>
      <c r="C934" t="s">
        <v>1728</v>
      </c>
      <c r="D934">
        <v>1997</v>
      </c>
      <c r="E934">
        <v>9</v>
      </c>
      <c r="F934" t="s">
        <v>1679</v>
      </c>
      <c r="G934">
        <v>22</v>
      </c>
      <c r="H934">
        <v>10</v>
      </c>
      <c r="I934">
        <v>1</v>
      </c>
      <c r="J934">
        <v>11</v>
      </c>
      <c r="L934">
        <v>42</v>
      </c>
      <c r="M934">
        <v>1852</v>
      </c>
      <c r="N934">
        <v>2017</v>
      </c>
      <c r="S934" t="s">
        <v>1679</v>
      </c>
      <c r="T934" t="s">
        <v>1725</v>
      </c>
      <c r="U934" t="s">
        <v>1691</v>
      </c>
      <c r="V934" t="s">
        <v>1714</v>
      </c>
    </row>
    <row r="935" spans="1:22" x14ac:dyDescent="0.25">
      <c r="A935" t="s">
        <v>1745</v>
      </c>
      <c r="B935" t="str">
        <f t="shared" si="14"/>
        <v>1997Collingwood</v>
      </c>
      <c r="C935" t="s">
        <v>1728</v>
      </c>
      <c r="D935">
        <v>1997</v>
      </c>
      <c r="E935">
        <v>10</v>
      </c>
      <c r="F935" t="s">
        <v>1688</v>
      </c>
      <c r="G935">
        <v>22</v>
      </c>
      <c r="H935">
        <v>10</v>
      </c>
      <c r="I935">
        <v>0</v>
      </c>
      <c r="J935">
        <v>12</v>
      </c>
      <c r="L935">
        <v>40</v>
      </c>
      <c r="M935">
        <v>2138</v>
      </c>
      <c r="N935">
        <v>1919</v>
      </c>
      <c r="S935" t="s">
        <v>1688</v>
      </c>
      <c r="T935" t="s">
        <v>1681</v>
      </c>
      <c r="U935" t="s">
        <v>1681</v>
      </c>
      <c r="V935" t="s">
        <v>1718</v>
      </c>
    </row>
    <row r="936" spans="1:22" x14ac:dyDescent="0.25">
      <c r="A936" t="s">
        <v>1745</v>
      </c>
      <c r="B936" t="str">
        <f t="shared" si="14"/>
        <v>1997Carlton</v>
      </c>
      <c r="C936" t="s">
        <v>1728</v>
      </c>
      <c r="D936">
        <v>1997</v>
      </c>
      <c r="E936">
        <v>11</v>
      </c>
      <c r="F936" t="s">
        <v>1689</v>
      </c>
      <c r="G936">
        <v>22</v>
      </c>
      <c r="H936">
        <v>10</v>
      </c>
      <c r="I936">
        <v>0</v>
      </c>
      <c r="J936">
        <v>12</v>
      </c>
      <c r="L936">
        <v>40</v>
      </c>
      <c r="M936">
        <v>1978</v>
      </c>
      <c r="N936">
        <v>2045</v>
      </c>
      <c r="S936" t="s">
        <v>1689</v>
      </c>
      <c r="T936" t="s">
        <v>1717</v>
      </c>
      <c r="U936" t="s">
        <v>1681</v>
      </c>
      <c r="V936" t="s">
        <v>1718</v>
      </c>
    </row>
    <row r="937" spans="1:22" x14ac:dyDescent="0.25">
      <c r="A937" t="s">
        <v>1745</v>
      </c>
      <c r="B937" t="str">
        <f t="shared" si="14"/>
        <v>1997Fremantle</v>
      </c>
      <c r="C937" t="s">
        <v>1728</v>
      </c>
      <c r="D937">
        <v>1997</v>
      </c>
      <c r="E937">
        <v>12</v>
      </c>
      <c r="F937" t="s">
        <v>1686</v>
      </c>
      <c r="G937">
        <v>22</v>
      </c>
      <c r="H937">
        <v>10</v>
      </c>
      <c r="I937">
        <v>0</v>
      </c>
      <c r="J937">
        <v>12</v>
      </c>
      <c r="L937">
        <v>40</v>
      </c>
      <c r="M937">
        <v>1748</v>
      </c>
      <c r="N937">
        <v>1902</v>
      </c>
      <c r="S937" t="s">
        <v>1686</v>
      </c>
      <c r="T937" t="s">
        <v>1719</v>
      </c>
      <c r="U937" t="s">
        <v>1720</v>
      </c>
      <c r="V937" t="s">
        <v>1721</v>
      </c>
    </row>
    <row r="938" spans="1:22" x14ac:dyDescent="0.25">
      <c r="A938" t="s">
        <v>1745</v>
      </c>
      <c r="B938" t="str">
        <f t="shared" si="14"/>
        <v>1997Richmond</v>
      </c>
      <c r="C938" t="s">
        <v>1728</v>
      </c>
      <c r="D938">
        <v>1997</v>
      </c>
      <c r="E938">
        <v>13</v>
      </c>
      <c r="F938" t="s">
        <v>1678</v>
      </c>
      <c r="G938">
        <v>22</v>
      </c>
      <c r="H938">
        <v>10</v>
      </c>
      <c r="I938">
        <v>0</v>
      </c>
      <c r="J938">
        <v>12</v>
      </c>
      <c r="L938">
        <v>40</v>
      </c>
      <c r="M938">
        <v>1883</v>
      </c>
      <c r="N938">
        <v>2253</v>
      </c>
      <c r="S938" t="s">
        <v>1678</v>
      </c>
      <c r="T938" t="s">
        <v>1726</v>
      </c>
      <c r="U938" t="s">
        <v>1681</v>
      </c>
      <c r="V938" t="s">
        <v>1718</v>
      </c>
    </row>
    <row r="939" spans="1:22" x14ac:dyDescent="0.25">
      <c r="A939" t="s">
        <v>1745</v>
      </c>
      <c r="B939" t="str">
        <f t="shared" si="14"/>
        <v>1997Essendon</v>
      </c>
      <c r="C939" t="s">
        <v>1728</v>
      </c>
      <c r="D939">
        <v>1997</v>
      </c>
      <c r="E939">
        <v>14</v>
      </c>
      <c r="F939" t="s">
        <v>1687</v>
      </c>
      <c r="G939">
        <v>22</v>
      </c>
      <c r="H939">
        <v>9</v>
      </c>
      <c r="I939">
        <v>0</v>
      </c>
      <c r="J939">
        <v>13</v>
      </c>
      <c r="L939">
        <v>36</v>
      </c>
      <c r="M939">
        <v>2004</v>
      </c>
      <c r="N939">
        <v>2170</v>
      </c>
      <c r="S939" t="s">
        <v>1687</v>
      </c>
      <c r="T939" t="s">
        <v>1681</v>
      </c>
      <c r="U939" t="s">
        <v>1681</v>
      </c>
      <c r="V939" t="s">
        <v>1718</v>
      </c>
    </row>
    <row r="940" spans="1:22" x14ac:dyDescent="0.25">
      <c r="A940" t="s">
        <v>1745</v>
      </c>
      <c r="B940" t="str">
        <f t="shared" si="14"/>
        <v>1997Hawthorn</v>
      </c>
      <c r="C940" t="s">
        <v>1728</v>
      </c>
      <c r="D940">
        <v>1997</v>
      </c>
      <c r="E940">
        <v>15</v>
      </c>
      <c r="F940" t="s">
        <v>1682</v>
      </c>
      <c r="G940">
        <v>22</v>
      </c>
      <c r="H940">
        <v>8</v>
      </c>
      <c r="I940">
        <v>0</v>
      </c>
      <c r="J940">
        <v>14</v>
      </c>
      <c r="L940">
        <v>32</v>
      </c>
      <c r="M940">
        <v>1873</v>
      </c>
      <c r="N940">
        <v>2144</v>
      </c>
      <c r="S940" t="s">
        <v>1682</v>
      </c>
      <c r="T940" t="s">
        <v>1724</v>
      </c>
      <c r="U940" t="s">
        <v>1681</v>
      </c>
      <c r="V940" t="s">
        <v>1718</v>
      </c>
    </row>
    <row r="941" spans="1:22" x14ac:dyDescent="0.25">
      <c r="A941" t="s">
        <v>1745</v>
      </c>
      <c r="B941" t="str">
        <f t="shared" si="14"/>
        <v>1997Melbourne</v>
      </c>
      <c r="C941" t="s">
        <v>1728</v>
      </c>
      <c r="D941">
        <v>1997</v>
      </c>
      <c r="E941">
        <v>16</v>
      </c>
      <c r="F941" t="s">
        <v>1681</v>
      </c>
      <c r="G941">
        <v>22</v>
      </c>
      <c r="H941">
        <v>4</v>
      </c>
      <c r="I941">
        <v>0</v>
      </c>
      <c r="J941">
        <v>18</v>
      </c>
      <c r="L941">
        <v>16</v>
      </c>
      <c r="M941">
        <v>1477</v>
      </c>
      <c r="N941">
        <v>2429</v>
      </c>
      <c r="S941" t="s">
        <v>1681</v>
      </c>
      <c r="T941" t="s">
        <v>1681</v>
      </c>
      <c r="U941" t="s">
        <v>1681</v>
      </c>
      <c r="V941" t="s">
        <v>1718</v>
      </c>
    </row>
    <row r="942" spans="1:22" x14ac:dyDescent="0.25">
      <c r="A942" t="s">
        <v>1746</v>
      </c>
      <c r="B942" t="str">
        <f t="shared" si="14"/>
        <v>1997Manly Warringah</v>
      </c>
      <c r="C942" t="s">
        <v>1781</v>
      </c>
      <c r="D942">
        <v>1997</v>
      </c>
      <c r="E942">
        <v>1</v>
      </c>
      <c r="F942" t="s">
        <v>1765</v>
      </c>
      <c r="G942">
        <v>22</v>
      </c>
      <c r="H942">
        <v>15</v>
      </c>
      <c r="I942">
        <v>2</v>
      </c>
      <c r="J942">
        <v>5</v>
      </c>
      <c r="K942">
        <v>0</v>
      </c>
      <c r="L942">
        <v>32</v>
      </c>
      <c r="M942">
        <v>521</v>
      </c>
      <c r="N942">
        <v>366</v>
      </c>
      <c r="O942" t="s">
        <v>30</v>
      </c>
      <c r="P942" t="s">
        <v>30</v>
      </c>
      <c r="Q942" t="s">
        <v>30</v>
      </c>
      <c r="S942" t="s">
        <v>1765</v>
      </c>
      <c r="T942" t="s">
        <v>1675</v>
      </c>
      <c r="U942" t="s">
        <v>1675</v>
      </c>
      <c r="V942" t="s">
        <v>1723</v>
      </c>
    </row>
    <row r="943" spans="1:22" x14ac:dyDescent="0.25">
      <c r="A943" t="s">
        <v>1746</v>
      </c>
      <c r="B943" t="str">
        <f t="shared" si="14"/>
        <v>1997Newcastle Knights</v>
      </c>
      <c r="C943" t="s">
        <v>1781</v>
      </c>
      <c r="D943">
        <v>1997</v>
      </c>
      <c r="E943">
        <v>2</v>
      </c>
      <c r="F943" t="s">
        <v>1776</v>
      </c>
      <c r="G943">
        <v>22</v>
      </c>
      <c r="H943">
        <v>14</v>
      </c>
      <c r="I943">
        <v>1</v>
      </c>
      <c r="J943">
        <v>7</v>
      </c>
      <c r="K943">
        <v>0</v>
      </c>
      <c r="L943">
        <v>29</v>
      </c>
      <c r="M943">
        <v>512</v>
      </c>
      <c r="N943">
        <v>320</v>
      </c>
      <c r="P943" t="s">
        <v>30</v>
      </c>
      <c r="Q943" t="s">
        <v>30</v>
      </c>
      <c r="R943" t="s">
        <v>30</v>
      </c>
      <c r="S943" t="s">
        <v>1776</v>
      </c>
      <c r="T943" t="s">
        <v>1754</v>
      </c>
      <c r="U943" t="s">
        <v>1754</v>
      </c>
      <c r="V943" t="s">
        <v>1723</v>
      </c>
    </row>
    <row r="944" spans="1:22" x14ac:dyDescent="0.25">
      <c r="A944" t="s">
        <v>1746</v>
      </c>
      <c r="B944" t="str">
        <f t="shared" si="14"/>
        <v>1997Parramatta</v>
      </c>
      <c r="C944" t="s">
        <v>1781</v>
      </c>
      <c r="D944">
        <v>1997</v>
      </c>
      <c r="E944">
        <v>3</v>
      </c>
      <c r="F944" t="s">
        <v>1722</v>
      </c>
      <c r="G944">
        <v>22</v>
      </c>
      <c r="H944">
        <v>14</v>
      </c>
      <c r="I944">
        <v>1</v>
      </c>
      <c r="J944">
        <v>7</v>
      </c>
      <c r="K944">
        <v>0</v>
      </c>
      <c r="L944">
        <v>29</v>
      </c>
      <c r="M944">
        <v>431</v>
      </c>
      <c r="N944">
        <v>359</v>
      </c>
      <c r="P944" t="s">
        <v>30</v>
      </c>
      <c r="S944" t="s">
        <v>1722</v>
      </c>
      <c r="T944" t="s">
        <v>1675</v>
      </c>
      <c r="U944" t="s">
        <v>1675</v>
      </c>
      <c r="V944" t="s">
        <v>1723</v>
      </c>
    </row>
    <row r="945" spans="1:22" x14ac:dyDescent="0.25">
      <c r="A945" t="s">
        <v>1746</v>
      </c>
      <c r="B945" t="str">
        <f t="shared" si="14"/>
        <v>1997North Sydney</v>
      </c>
      <c r="C945" t="s">
        <v>1781</v>
      </c>
      <c r="D945">
        <v>1997</v>
      </c>
      <c r="E945">
        <v>4</v>
      </c>
      <c r="F945" t="s">
        <v>1752</v>
      </c>
      <c r="G945">
        <v>22</v>
      </c>
      <c r="H945">
        <v>13</v>
      </c>
      <c r="I945">
        <v>1</v>
      </c>
      <c r="J945">
        <v>8</v>
      </c>
      <c r="K945">
        <v>0</v>
      </c>
      <c r="L945">
        <v>27</v>
      </c>
      <c r="M945">
        <v>529</v>
      </c>
      <c r="N945">
        <v>341</v>
      </c>
      <c r="P945" t="s">
        <v>30</v>
      </c>
      <c r="S945" t="s">
        <v>1752</v>
      </c>
      <c r="T945" t="s">
        <v>1675</v>
      </c>
      <c r="U945" t="s">
        <v>1675</v>
      </c>
      <c r="V945" t="s">
        <v>1723</v>
      </c>
    </row>
    <row r="946" spans="1:22" x14ac:dyDescent="0.25">
      <c r="A946" t="s">
        <v>1746</v>
      </c>
      <c r="B946" t="str">
        <f t="shared" si="14"/>
        <v>1997Sydney City</v>
      </c>
      <c r="C946" t="s">
        <v>1781</v>
      </c>
      <c r="D946">
        <v>1997</v>
      </c>
      <c r="E946">
        <v>5</v>
      </c>
      <c r="F946" t="s">
        <v>1783</v>
      </c>
      <c r="G946">
        <v>22</v>
      </c>
      <c r="H946">
        <v>13</v>
      </c>
      <c r="I946">
        <v>1</v>
      </c>
      <c r="J946">
        <v>8</v>
      </c>
      <c r="K946">
        <v>0</v>
      </c>
      <c r="L946">
        <v>27</v>
      </c>
      <c r="M946">
        <v>487</v>
      </c>
      <c r="N946">
        <v>366</v>
      </c>
      <c r="P946" t="s">
        <v>30</v>
      </c>
      <c r="S946" t="s">
        <v>1750</v>
      </c>
      <c r="T946" t="s">
        <v>1675</v>
      </c>
      <c r="U946" t="s">
        <v>1675</v>
      </c>
      <c r="V946" t="s">
        <v>1723</v>
      </c>
    </row>
    <row r="947" spans="1:22" x14ac:dyDescent="0.25">
      <c r="A947" t="s">
        <v>1746</v>
      </c>
      <c r="B947" t="str">
        <f t="shared" si="14"/>
        <v>1997Illawarra</v>
      </c>
      <c r="C947" t="s">
        <v>1781</v>
      </c>
      <c r="D947">
        <v>1997</v>
      </c>
      <c r="E947">
        <v>6</v>
      </c>
      <c r="F947" t="s">
        <v>1769</v>
      </c>
      <c r="G947">
        <v>22</v>
      </c>
      <c r="H947">
        <v>10</v>
      </c>
      <c r="I947">
        <v>3</v>
      </c>
      <c r="J947">
        <v>9</v>
      </c>
      <c r="K947">
        <v>0</v>
      </c>
      <c r="L947">
        <v>23</v>
      </c>
      <c r="M947">
        <v>423</v>
      </c>
      <c r="N947">
        <v>376</v>
      </c>
      <c r="P947" t="s">
        <v>30</v>
      </c>
      <c r="S947" t="s">
        <v>1769</v>
      </c>
      <c r="T947" t="s">
        <v>1770</v>
      </c>
      <c r="U947" t="s">
        <v>1770</v>
      </c>
      <c r="V947" t="s">
        <v>1723</v>
      </c>
    </row>
    <row r="948" spans="1:22" x14ac:dyDescent="0.25">
      <c r="A948" t="s">
        <v>1746</v>
      </c>
      <c r="B948" t="str">
        <f t="shared" si="14"/>
        <v>1997Gold Coast Chargers</v>
      </c>
      <c r="C948" t="s">
        <v>1781</v>
      </c>
      <c r="D948">
        <v>1997</v>
      </c>
      <c r="E948">
        <v>7</v>
      </c>
      <c r="F948" t="s">
        <v>1778</v>
      </c>
      <c r="G948">
        <v>22</v>
      </c>
      <c r="H948">
        <v>10</v>
      </c>
      <c r="I948">
        <v>1</v>
      </c>
      <c r="J948">
        <v>11</v>
      </c>
      <c r="K948">
        <v>0</v>
      </c>
      <c r="L948">
        <v>21</v>
      </c>
      <c r="M948">
        <v>438</v>
      </c>
      <c r="N948">
        <v>466</v>
      </c>
      <c r="P948" t="s">
        <v>30</v>
      </c>
      <c r="S948" t="s">
        <v>1778</v>
      </c>
      <c r="T948" t="s">
        <v>1684</v>
      </c>
      <c r="U948" t="s">
        <v>1684</v>
      </c>
      <c r="V948" t="s">
        <v>1716</v>
      </c>
    </row>
    <row r="949" spans="1:22" x14ac:dyDescent="0.25">
      <c r="A949" t="s">
        <v>1746</v>
      </c>
      <c r="B949" t="str">
        <f t="shared" si="14"/>
        <v>1997Balmain</v>
      </c>
      <c r="C949" t="s">
        <v>1781</v>
      </c>
      <c r="D949">
        <v>1997</v>
      </c>
      <c r="E949">
        <v>8</v>
      </c>
      <c r="F949" t="s">
        <v>1755</v>
      </c>
      <c r="G949">
        <v>22</v>
      </c>
      <c r="H949">
        <v>10</v>
      </c>
      <c r="I949">
        <v>0</v>
      </c>
      <c r="J949">
        <v>12</v>
      </c>
      <c r="K949">
        <v>0</v>
      </c>
      <c r="L949">
        <v>20</v>
      </c>
      <c r="M949">
        <v>339</v>
      </c>
      <c r="N949">
        <v>340</v>
      </c>
      <c r="S949" t="s">
        <v>1755</v>
      </c>
      <c r="T949" t="s">
        <v>1675</v>
      </c>
      <c r="U949" t="s">
        <v>1675</v>
      </c>
      <c r="V949" t="s">
        <v>1723</v>
      </c>
    </row>
    <row r="950" spans="1:22" x14ac:dyDescent="0.25">
      <c r="A950" t="s">
        <v>1746</v>
      </c>
      <c r="B950" t="str">
        <f t="shared" si="14"/>
        <v>1997Western Suburbs</v>
      </c>
      <c r="C950" t="s">
        <v>1781</v>
      </c>
      <c r="D950">
        <v>1997</v>
      </c>
      <c r="E950">
        <v>9</v>
      </c>
      <c r="F950" t="s">
        <v>1757</v>
      </c>
      <c r="G950">
        <v>22</v>
      </c>
      <c r="H950">
        <v>10</v>
      </c>
      <c r="I950">
        <v>0</v>
      </c>
      <c r="J950">
        <v>12</v>
      </c>
      <c r="K950">
        <v>0</v>
      </c>
      <c r="L950">
        <v>20</v>
      </c>
      <c r="M950">
        <v>355</v>
      </c>
      <c r="N950">
        <v>424</v>
      </c>
      <c r="S950" t="s">
        <v>1757</v>
      </c>
      <c r="T950" t="s">
        <v>1675</v>
      </c>
      <c r="U950" t="s">
        <v>1675</v>
      </c>
      <c r="V950" t="s">
        <v>1723</v>
      </c>
    </row>
    <row r="951" spans="1:22" x14ac:dyDescent="0.25">
      <c r="A951" t="s">
        <v>1746</v>
      </c>
      <c r="B951" t="str">
        <f t="shared" si="14"/>
        <v>1997St George</v>
      </c>
      <c r="C951" t="s">
        <v>1781</v>
      </c>
      <c r="D951">
        <v>1997</v>
      </c>
      <c r="E951">
        <v>10</v>
      </c>
      <c r="F951" t="s">
        <v>1763</v>
      </c>
      <c r="G951">
        <v>22</v>
      </c>
      <c r="H951">
        <v>9</v>
      </c>
      <c r="I951">
        <v>1</v>
      </c>
      <c r="J951">
        <v>12</v>
      </c>
      <c r="K951">
        <v>0</v>
      </c>
      <c r="L951">
        <v>19</v>
      </c>
      <c r="M951">
        <v>331</v>
      </c>
      <c r="N951">
        <v>392</v>
      </c>
      <c r="S951" t="s">
        <v>1763</v>
      </c>
      <c r="T951" t="s">
        <v>1675</v>
      </c>
      <c r="U951" t="s">
        <v>1675</v>
      </c>
      <c r="V951" t="s">
        <v>1723</v>
      </c>
    </row>
    <row r="952" spans="1:22" x14ac:dyDescent="0.25">
      <c r="A952" t="s">
        <v>1746</v>
      </c>
      <c r="B952" t="str">
        <f t="shared" si="14"/>
        <v>1997South Sydney</v>
      </c>
      <c r="C952" t="s">
        <v>1781</v>
      </c>
      <c r="D952">
        <v>1997</v>
      </c>
      <c r="E952">
        <v>11</v>
      </c>
      <c r="F952" t="s">
        <v>1748</v>
      </c>
      <c r="G952">
        <v>22</v>
      </c>
      <c r="H952">
        <v>4</v>
      </c>
      <c r="I952">
        <v>1</v>
      </c>
      <c r="J952">
        <v>17</v>
      </c>
      <c r="K952">
        <v>0</v>
      </c>
      <c r="L952">
        <v>9</v>
      </c>
      <c r="M952">
        <v>323</v>
      </c>
      <c r="N952">
        <v>630</v>
      </c>
      <c r="S952" t="s">
        <v>1748</v>
      </c>
      <c r="T952" t="s">
        <v>1675</v>
      </c>
      <c r="U952" t="s">
        <v>1675</v>
      </c>
      <c r="V952" t="s">
        <v>1723</v>
      </c>
    </row>
    <row r="953" spans="1:22" x14ac:dyDescent="0.25">
      <c r="A953" t="s">
        <v>1746</v>
      </c>
      <c r="B953" t="str">
        <f t="shared" si="14"/>
        <v>1997South Queensland</v>
      </c>
      <c r="C953" t="s">
        <v>1781</v>
      </c>
      <c r="D953">
        <v>1997</v>
      </c>
      <c r="E953">
        <v>12</v>
      </c>
      <c r="F953" t="s">
        <v>1790</v>
      </c>
      <c r="G953">
        <v>22</v>
      </c>
      <c r="H953">
        <v>4</v>
      </c>
      <c r="I953">
        <v>0</v>
      </c>
      <c r="J953">
        <v>18</v>
      </c>
      <c r="K953">
        <v>0</v>
      </c>
      <c r="L953">
        <v>8</v>
      </c>
      <c r="M953">
        <v>321</v>
      </c>
      <c r="N953">
        <v>630</v>
      </c>
      <c r="S953" t="s">
        <v>1790</v>
      </c>
      <c r="T953" t="s">
        <v>1715</v>
      </c>
      <c r="U953" t="s">
        <v>1715</v>
      </c>
      <c r="V953" t="s">
        <v>1716</v>
      </c>
    </row>
    <row r="954" spans="1:22" x14ac:dyDescent="0.25">
      <c r="A954" t="s">
        <v>1746</v>
      </c>
      <c r="B954" t="str">
        <f t="shared" si="14"/>
        <v>1997Brisbane Broncos</v>
      </c>
      <c r="C954" t="s">
        <v>1793</v>
      </c>
      <c r="D954">
        <v>1997</v>
      </c>
      <c r="E954">
        <v>1</v>
      </c>
      <c r="F954" t="s">
        <v>1774</v>
      </c>
      <c r="G954">
        <v>18</v>
      </c>
      <c r="H954">
        <v>14</v>
      </c>
      <c r="I954">
        <v>1</v>
      </c>
      <c r="J954">
        <v>3</v>
      </c>
      <c r="K954">
        <v>0</v>
      </c>
      <c r="L954">
        <v>29</v>
      </c>
      <c r="M954">
        <v>481</v>
      </c>
      <c r="N954">
        <v>283</v>
      </c>
      <c r="O954" t="s">
        <v>30</v>
      </c>
      <c r="P954" t="s">
        <v>30</v>
      </c>
      <c r="Q954" t="s">
        <v>30</v>
      </c>
      <c r="S954" t="s">
        <v>1774</v>
      </c>
      <c r="T954" t="s">
        <v>1715</v>
      </c>
      <c r="U954" t="s">
        <v>1715</v>
      </c>
      <c r="V954" t="s">
        <v>1716</v>
      </c>
    </row>
    <row r="955" spans="1:22" x14ac:dyDescent="0.25">
      <c r="A955" t="s">
        <v>1746</v>
      </c>
      <c r="B955" t="str">
        <f t="shared" si="14"/>
        <v>1997Cronulla-Sutherland</v>
      </c>
      <c r="C955" t="s">
        <v>1793</v>
      </c>
      <c r="D955">
        <v>1997</v>
      </c>
      <c r="E955">
        <v>2</v>
      </c>
      <c r="F955" t="s">
        <v>1767</v>
      </c>
      <c r="G955">
        <v>18</v>
      </c>
      <c r="H955">
        <v>12</v>
      </c>
      <c r="I955">
        <v>0</v>
      </c>
      <c r="J955">
        <v>6</v>
      </c>
      <c r="K955">
        <v>0</v>
      </c>
      <c r="L955">
        <v>24</v>
      </c>
      <c r="M955">
        <v>403</v>
      </c>
      <c r="N955">
        <v>230</v>
      </c>
      <c r="P955" t="s">
        <v>30</v>
      </c>
      <c r="Q955" t="s">
        <v>30</v>
      </c>
      <c r="R955" t="s">
        <v>30</v>
      </c>
      <c r="S955" t="s">
        <v>1767</v>
      </c>
      <c r="T955" t="s">
        <v>1675</v>
      </c>
      <c r="U955" t="s">
        <v>1675</v>
      </c>
      <c r="V955" t="s">
        <v>1723</v>
      </c>
    </row>
    <row r="956" spans="1:22" x14ac:dyDescent="0.25">
      <c r="A956" t="s">
        <v>1746</v>
      </c>
      <c r="B956" t="str">
        <f t="shared" si="14"/>
        <v>1997Canberra Raiders</v>
      </c>
      <c r="C956" t="s">
        <v>1793</v>
      </c>
      <c r="D956">
        <v>1997</v>
      </c>
      <c r="E956">
        <v>3</v>
      </c>
      <c r="F956" t="s">
        <v>1771</v>
      </c>
      <c r="G956">
        <v>18</v>
      </c>
      <c r="H956">
        <v>11</v>
      </c>
      <c r="I956">
        <v>0</v>
      </c>
      <c r="J956">
        <v>7</v>
      </c>
      <c r="K956">
        <v>0</v>
      </c>
      <c r="L956">
        <v>22</v>
      </c>
      <c r="M956">
        <v>436</v>
      </c>
      <c r="N956">
        <v>337</v>
      </c>
      <c r="P956" t="s">
        <v>30</v>
      </c>
      <c r="S956" t="s">
        <v>1771</v>
      </c>
      <c r="T956" t="s">
        <v>1772</v>
      </c>
      <c r="U956" t="s">
        <v>1772</v>
      </c>
      <c r="V956" t="s">
        <v>1773</v>
      </c>
    </row>
    <row r="957" spans="1:22" x14ac:dyDescent="0.25">
      <c r="A957" t="s">
        <v>1746</v>
      </c>
      <c r="B957" t="str">
        <f t="shared" si="14"/>
        <v>1997Canterbury-Bankstown</v>
      </c>
      <c r="C957" t="s">
        <v>1793</v>
      </c>
      <c r="D957">
        <v>1997</v>
      </c>
      <c r="E957">
        <v>4</v>
      </c>
      <c r="F957" t="s">
        <v>1764</v>
      </c>
      <c r="G957">
        <v>18</v>
      </c>
      <c r="H957">
        <v>10</v>
      </c>
      <c r="I957">
        <v>0</v>
      </c>
      <c r="J957">
        <v>8</v>
      </c>
      <c r="K957">
        <v>0</v>
      </c>
      <c r="L957">
        <v>20</v>
      </c>
      <c r="M957">
        <v>453</v>
      </c>
      <c r="N957">
        <v>447</v>
      </c>
      <c r="P957" t="s">
        <v>30</v>
      </c>
      <c r="S957" t="s">
        <v>1764</v>
      </c>
      <c r="T957" t="s">
        <v>1675</v>
      </c>
      <c r="U957" t="s">
        <v>1675</v>
      </c>
      <c r="V957" t="s">
        <v>1723</v>
      </c>
    </row>
    <row r="958" spans="1:22" x14ac:dyDescent="0.25">
      <c r="A958" t="s">
        <v>1746</v>
      </c>
      <c r="B958" t="str">
        <f t="shared" si="14"/>
        <v>1997Penrith</v>
      </c>
      <c r="C958" t="s">
        <v>1793</v>
      </c>
      <c r="D958">
        <v>1997</v>
      </c>
      <c r="E958">
        <v>5</v>
      </c>
      <c r="F958" t="s">
        <v>1766</v>
      </c>
      <c r="G958">
        <v>18</v>
      </c>
      <c r="H958">
        <v>9</v>
      </c>
      <c r="I958">
        <v>0</v>
      </c>
      <c r="J958">
        <v>9</v>
      </c>
      <c r="K958">
        <v>0</v>
      </c>
      <c r="L958">
        <v>18</v>
      </c>
      <c r="M958">
        <v>431</v>
      </c>
      <c r="N958">
        <v>462</v>
      </c>
      <c r="P958" t="s">
        <v>30</v>
      </c>
      <c r="S958" t="s">
        <v>1766</v>
      </c>
      <c r="T958" t="s">
        <v>1675</v>
      </c>
      <c r="U958" t="s">
        <v>1675</v>
      </c>
      <c r="V958" t="s">
        <v>1723</v>
      </c>
    </row>
    <row r="959" spans="1:22" x14ac:dyDescent="0.25">
      <c r="A959" t="s">
        <v>1746</v>
      </c>
      <c r="B959" t="str">
        <f t="shared" si="14"/>
        <v>1997Hunter</v>
      </c>
      <c r="C959" t="s">
        <v>1793</v>
      </c>
      <c r="D959">
        <v>1997</v>
      </c>
      <c r="E959">
        <v>6</v>
      </c>
      <c r="F959" t="s">
        <v>1794</v>
      </c>
      <c r="G959">
        <v>18</v>
      </c>
      <c r="H959">
        <v>7</v>
      </c>
      <c r="I959">
        <v>0</v>
      </c>
      <c r="J959">
        <v>11</v>
      </c>
      <c r="K959">
        <v>0</v>
      </c>
      <c r="L959">
        <v>14</v>
      </c>
      <c r="M959">
        <v>350</v>
      </c>
      <c r="N959">
        <v>363</v>
      </c>
      <c r="S959" t="s">
        <v>1794</v>
      </c>
      <c r="T959" t="s">
        <v>1754</v>
      </c>
      <c r="U959" t="s">
        <v>1754</v>
      </c>
      <c r="V959" t="s">
        <v>1723</v>
      </c>
    </row>
    <row r="960" spans="1:22" x14ac:dyDescent="0.25">
      <c r="A960" t="s">
        <v>1746</v>
      </c>
      <c r="B960" t="str">
        <f t="shared" si="14"/>
        <v>1997Auckland Warriors</v>
      </c>
      <c r="C960" t="s">
        <v>1793</v>
      </c>
      <c r="D960">
        <v>1997</v>
      </c>
      <c r="E960">
        <v>7</v>
      </c>
      <c r="F960" t="s">
        <v>1784</v>
      </c>
      <c r="G960">
        <v>18</v>
      </c>
      <c r="H960">
        <v>7</v>
      </c>
      <c r="I960">
        <v>0</v>
      </c>
      <c r="J960">
        <v>11</v>
      </c>
      <c r="K960">
        <v>0</v>
      </c>
      <c r="L960">
        <v>14</v>
      </c>
      <c r="M960">
        <v>332</v>
      </c>
      <c r="N960">
        <v>406</v>
      </c>
      <c r="S960" t="s">
        <v>1785</v>
      </c>
      <c r="T960" t="s">
        <v>1786</v>
      </c>
      <c r="U960" t="s">
        <v>1786</v>
      </c>
      <c r="V960" t="s">
        <v>1787</v>
      </c>
    </row>
    <row r="961" spans="1:22" x14ac:dyDescent="0.25">
      <c r="A961" t="s">
        <v>1746</v>
      </c>
      <c r="B961" t="str">
        <f t="shared" si="14"/>
        <v>1997Perth</v>
      </c>
      <c r="C961" t="s">
        <v>1793</v>
      </c>
      <c r="D961">
        <v>1997</v>
      </c>
      <c r="E961">
        <v>8</v>
      </c>
      <c r="F961" t="s">
        <v>1720</v>
      </c>
      <c r="G961">
        <v>18</v>
      </c>
      <c r="H961">
        <v>7</v>
      </c>
      <c r="I961">
        <v>0</v>
      </c>
      <c r="J961">
        <v>11</v>
      </c>
      <c r="K961">
        <v>0</v>
      </c>
      <c r="L961">
        <v>14</v>
      </c>
      <c r="M961">
        <v>321</v>
      </c>
      <c r="N961">
        <v>456</v>
      </c>
      <c r="S961" t="s">
        <v>1788</v>
      </c>
      <c r="T961" t="s">
        <v>1720</v>
      </c>
      <c r="U961" t="s">
        <v>1720</v>
      </c>
      <c r="V961" t="s">
        <v>1721</v>
      </c>
    </row>
    <row r="962" spans="1:22" x14ac:dyDescent="0.25">
      <c r="A962" t="s">
        <v>1746</v>
      </c>
      <c r="B962" t="str">
        <f t="shared" ref="B962:B1025" si="15">D962&amp;F962</f>
        <v>1997Adelaide Rams</v>
      </c>
      <c r="C962" t="s">
        <v>1793</v>
      </c>
      <c r="D962">
        <v>1997</v>
      </c>
      <c r="E962">
        <v>9</v>
      </c>
      <c r="F962" t="s">
        <v>1795</v>
      </c>
      <c r="G962">
        <v>18</v>
      </c>
      <c r="H962">
        <v>6</v>
      </c>
      <c r="I962">
        <v>1</v>
      </c>
      <c r="J962">
        <v>11</v>
      </c>
      <c r="K962">
        <v>0</v>
      </c>
      <c r="L962">
        <v>13</v>
      </c>
      <c r="M962">
        <v>303</v>
      </c>
      <c r="N962">
        <v>402</v>
      </c>
      <c r="S962" t="s">
        <v>1795</v>
      </c>
      <c r="T962" t="s">
        <v>1691</v>
      </c>
      <c r="U962" t="s">
        <v>1691</v>
      </c>
      <c r="V962" t="s">
        <v>1714</v>
      </c>
    </row>
    <row r="963" spans="1:22" x14ac:dyDescent="0.25">
      <c r="A963" t="s">
        <v>1746</v>
      </c>
      <c r="B963" t="str">
        <f t="shared" si="15"/>
        <v>1997North Queensland</v>
      </c>
      <c r="C963" t="s">
        <v>1793</v>
      </c>
      <c r="D963">
        <v>1997</v>
      </c>
      <c r="E963">
        <v>10</v>
      </c>
      <c r="F963" t="s">
        <v>1791</v>
      </c>
      <c r="G963">
        <v>18</v>
      </c>
      <c r="H963">
        <v>5</v>
      </c>
      <c r="I963">
        <v>2</v>
      </c>
      <c r="J963">
        <v>11</v>
      </c>
      <c r="K963">
        <v>0</v>
      </c>
      <c r="L963">
        <v>12</v>
      </c>
      <c r="M963">
        <v>328</v>
      </c>
      <c r="N963">
        <v>452</v>
      </c>
      <c r="S963" t="s">
        <v>1791</v>
      </c>
      <c r="T963" t="s">
        <v>1792</v>
      </c>
      <c r="U963" t="s">
        <v>1792</v>
      </c>
      <c r="V963" t="s">
        <v>1716</v>
      </c>
    </row>
    <row r="964" spans="1:22" x14ac:dyDescent="0.25">
      <c r="A964" t="s">
        <v>1745</v>
      </c>
      <c r="B964" t="str">
        <f t="shared" si="15"/>
        <v>1996Sydney Swans</v>
      </c>
      <c r="C964" t="s">
        <v>1728</v>
      </c>
      <c r="D964">
        <v>1996</v>
      </c>
      <c r="E964">
        <v>1</v>
      </c>
      <c r="F964" t="s">
        <v>1676</v>
      </c>
      <c r="G964">
        <v>22</v>
      </c>
      <c r="H964">
        <v>16</v>
      </c>
      <c r="I964">
        <v>1</v>
      </c>
      <c r="J964">
        <v>5</v>
      </c>
      <c r="L964">
        <v>66</v>
      </c>
      <c r="M964">
        <v>2152</v>
      </c>
      <c r="N964">
        <v>1737</v>
      </c>
      <c r="O964" t="s">
        <v>30</v>
      </c>
      <c r="P964" t="s">
        <v>30</v>
      </c>
      <c r="Q964" t="s">
        <v>30</v>
      </c>
      <c r="S964" t="s">
        <v>1676</v>
      </c>
      <c r="T964" t="s">
        <v>1675</v>
      </c>
      <c r="U964" t="s">
        <v>1675</v>
      </c>
      <c r="V964" t="s">
        <v>1723</v>
      </c>
    </row>
    <row r="965" spans="1:22" x14ac:dyDescent="0.25">
      <c r="A965" t="s">
        <v>1745</v>
      </c>
      <c r="B965" t="str">
        <f t="shared" si="15"/>
        <v>1996North Melbourne</v>
      </c>
      <c r="C965" t="s">
        <v>1728</v>
      </c>
      <c r="D965">
        <v>1996</v>
      </c>
      <c r="E965">
        <v>2</v>
      </c>
      <c r="F965" t="s">
        <v>1680</v>
      </c>
      <c r="G965">
        <v>22</v>
      </c>
      <c r="H965">
        <v>16</v>
      </c>
      <c r="I965">
        <v>0</v>
      </c>
      <c r="J965">
        <v>6</v>
      </c>
      <c r="L965">
        <v>64</v>
      </c>
      <c r="M965">
        <v>2526</v>
      </c>
      <c r="N965">
        <v>1982</v>
      </c>
      <c r="P965" t="s">
        <v>30</v>
      </c>
      <c r="Q965" t="s">
        <v>30</v>
      </c>
      <c r="R965" t="s">
        <v>30</v>
      </c>
      <c r="S965" t="s">
        <v>1680</v>
      </c>
      <c r="T965" t="s">
        <v>1680</v>
      </c>
      <c r="U965" t="s">
        <v>1681</v>
      </c>
      <c r="V965" t="s">
        <v>1718</v>
      </c>
    </row>
    <row r="966" spans="1:22" x14ac:dyDescent="0.25">
      <c r="A966" t="s">
        <v>1745</v>
      </c>
      <c r="B966" t="str">
        <f t="shared" si="15"/>
        <v>1996Brisbane Bears</v>
      </c>
      <c r="C966" t="s">
        <v>1728</v>
      </c>
      <c r="D966">
        <v>1996</v>
      </c>
      <c r="E966">
        <v>3</v>
      </c>
      <c r="F966" t="s">
        <v>1696</v>
      </c>
      <c r="G966">
        <v>22</v>
      </c>
      <c r="H966">
        <v>15</v>
      </c>
      <c r="I966">
        <v>1</v>
      </c>
      <c r="J966">
        <v>6</v>
      </c>
      <c r="L966">
        <v>62</v>
      </c>
      <c r="M966">
        <v>2174</v>
      </c>
      <c r="N966">
        <v>1731</v>
      </c>
      <c r="P966" t="s">
        <v>30</v>
      </c>
      <c r="S966" t="s">
        <v>1696</v>
      </c>
      <c r="T966" t="s">
        <v>1715</v>
      </c>
      <c r="U966" t="s">
        <v>1715</v>
      </c>
      <c r="V966" t="s">
        <v>1716</v>
      </c>
    </row>
    <row r="967" spans="1:22" x14ac:dyDescent="0.25">
      <c r="A967" t="s">
        <v>1745</v>
      </c>
      <c r="B967" t="str">
        <f t="shared" si="15"/>
        <v>1996West Coast</v>
      </c>
      <c r="C967" t="s">
        <v>1728</v>
      </c>
      <c r="D967">
        <v>1996</v>
      </c>
      <c r="E967">
        <v>4</v>
      </c>
      <c r="F967" t="s">
        <v>1674</v>
      </c>
      <c r="G967">
        <v>22</v>
      </c>
      <c r="H967">
        <v>15</v>
      </c>
      <c r="I967">
        <v>0</v>
      </c>
      <c r="J967">
        <v>7</v>
      </c>
      <c r="L967">
        <v>60</v>
      </c>
      <c r="M967">
        <v>2201</v>
      </c>
      <c r="N967">
        <v>1758</v>
      </c>
      <c r="P967" t="s">
        <v>30</v>
      </c>
      <c r="S967" t="s">
        <v>1674</v>
      </c>
      <c r="T967" t="s">
        <v>1720</v>
      </c>
      <c r="U967" t="s">
        <v>1720</v>
      </c>
      <c r="V967" t="s">
        <v>1721</v>
      </c>
    </row>
    <row r="968" spans="1:22" x14ac:dyDescent="0.25">
      <c r="A968" t="s">
        <v>1745</v>
      </c>
      <c r="B968" t="str">
        <f t="shared" si="15"/>
        <v>1996Carlton</v>
      </c>
      <c r="C968" t="s">
        <v>1728</v>
      </c>
      <c r="D968">
        <v>1996</v>
      </c>
      <c r="E968">
        <v>5</v>
      </c>
      <c r="F968" t="s">
        <v>1689</v>
      </c>
      <c r="G968">
        <v>22</v>
      </c>
      <c r="H968">
        <v>15</v>
      </c>
      <c r="I968">
        <v>0</v>
      </c>
      <c r="J968">
        <v>7</v>
      </c>
      <c r="L968">
        <v>60</v>
      </c>
      <c r="M968">
        <v>2116</v>
      </c>
      <c r="N968">
        <v>1909</v>
      </c>
      <c r="P968" t="s">
        <v>30</v>
      </c>
      <c r="S968" t="s">
        <v>1689</v>
      </c>
      <c r="T968" t="s">
        <v>1717</v>
      </c>
      <c r="U968" t="s">
        <v>1681</v>
      </c>
      <c r="V968" t="s">
        <v>1718</v>
      </c>
    </row>
    <row r="969" spans="1:22" x14ac:dyDescent="0.25">
      <c r="A969" t="s">
        <v>1745</v>
      </c>
      <c r="B969" t="str">
        <f t="shared" si="15"/>
        <v>1996Essendon</v>
      </c>
      <c r="C969" t="s">
        <v>1728</v>
      </c>
      <c r="D969">
        <v>1996</v>
      </c>
      <c r="E969">
        <v>6</v>
      </c>
      <c r="F969" t="s">
        <v>1687</v>
      </c>
      <c r="G969">
        <v>22</v>
      </c>
      <c r="H969">
        <v>14</v>
      </c>
      <c r="I969">
        <v>1</v>
      </c>
      <c r="J969">
        <v>7</v>
      </c>
      <c r="L969">
        <v>58</v>
      </c>
      <c r="M969">
        <v>2209</v>
      </c>
      <c r="N969">
        <v>2023</v>
      </c>
      <c r="P969" t="s">
        <v>30</v>
      </c>
      <c r="S969" t="s">
        <v>1687</v>
      </c>
      <c r="T969" t="s">
        <v>1681</v>
      </c>
      <c r="U969" t="s">
        <v>1681</v>
      </c>
      <c r="V969" t="s">
        <v>1718</v>
      </c>
    </row>
    <row r="970" spans="1:22" x14ac:dyDescent="0.25">
      <c r="A970" t="s">
        <v>1745</v>
      </c>
      <c r="B970" t="str">
        <f t="shared" si="15"/>
        <v>1996Geelong</v>
      </c>
      <c r="C970" t="s">
        <v>1728</v>
      </c>
      <c r="D970">
        <v>1996</v>
      </c>
      <c r="E970">
        <v>7</v>
      </c>
      <c r="F970" t="s">
        <v>1685</v>
      </c>
      <c r="G970">
        <v>22</v>
      </c>
      <c r="H970">
        <v>13</v>
      </c>
      <c r="I970">
        <v>1</v>
      </c>
      <c r="J970">
        <v>8</v>
      </c>
      <c r="L970">
        <v>54</v>
      </c>
      <c r="M970">
        <v>2353</v>
      </c>
      <c r="N970">
        <v>2047</v>
      </c>
      <c r="P970" t="s">
        <v>30</v>
      </c>
      <c r="S970" t="s">
        <v>1685</v>
      </c>
      <c r="T970" t="s">
        <v>1685</v>
      </c>
      <c r="U970" t="s">
        <v>1685</v>
      </c>
      <c r="V970" t="s">
        <v>1718</v>
      </c>
    </row>
    <row r="971" spans="1:22" x14ac:dyDescent="0.25">
      <c r="A971" t="s">
        <v>1745</v>
      </c>
      <c r="B971" t="str">
        <f t="shared" si="15"/>
        <v>1996Hawthorn</v>
      </c>
      <c r="C971" t="s">
        <v>1728</v>
      </c>
      <c r="D971">
        <v>1996</v>
      </c>
      <c r="E971">
        <v>8</v>
      </c>
      <c r="F971" t="s">
        <v>1682</v>
      </c>
      <c r="G971">
        <v>22</v>
      </c>
      <c r="H971">
        <v>11</v>
      </c>
      <c r="I971">
        <v>1</v>
      </c>
      <c r="J971">
        <v>10</v>
      </c>
      <c r="L971">
        <v>46</v>
      </c>
      <c r="M971">
        <v>1893</v>
      </c>
      <c r="N971">
        <v>1921</v>
      </c>
      <c r="P971" t="s">
        <v>30</v>
      </c>
      <c r="S971" t="s">
        <v>1682</v>
      </c>
      <c r="T971" t="s">
        <v>1724</v>
      </c>
      <c r="U971" t="s">
        <v>1681</v>
      </c>
      <c r="V971" t="s">
        <v>1718</v>
      </c>
    </row>
    <row r="972" spans="1:22" x14ac:dyDescent="0.25">
      <c r="A972" t="s">
        <v>1745</v>
      </c>
      <c r="B972" t="str">
        <f t="shared" si="15"/>
        <v>1996Richmond</v>
      </c>
      <c r="C972" t="s">
        <v>1728</v>
      </c>
      <c r="D972">
        <v>1996</v>
      </c>
      <c r="E972">
        <v>9</v>
      </c>
      <c r="F972" t="s">
        <v>1678</v>
      </c>
      <c r="G972">
        <v>22</v>
      </c>
      <c r="H972">
        <v>11</v>
      </c>
      <c r="I972">
        <v>0</v>
      </c>
      <c r="J972">
        <v>11</v>
      </c>
      <c r="L972">
        <v>44</v>
      </c>
      <c r="M972">
        <v>2282</v>
      </c>
      <c r="N972">
        <v>1944</v>
      </c>
      <c r="S972" t="s">
        <v>1678</v>
      </c>
      <c r="T972" t="s">
        <v>1726</v>
      </c>
      <c r="U972" t="s">
        <v>1681</v>
      </c>
      <c r="V972" t="s">
        <v>1718</v>
      </c>
    </row>
    <row r="973" spans="1:22" x14ac:dyDescent="0.25">
      <c r="A973" t="s">
        <v>1745</v>
      </c>
      <c r="B973" t="str">
        <f t="shared" si="15"/>
        <v>1996St Kilda</v>
      </c>
      <c r="C973" t="s">
        <v>1728</v>
      </c>
      <c r="D973">
        <v>1996</v>
      </c>
      <c r="E973">
        <v>10</v>
      </c>
      <c r="F973" t="s">
        <v>1677</v>
      </c>
      <c r="G973">
        <v>22</v>
      </c>
      <c r="H973">
        <v>10</v>
      </c>
      <c r="I973">
        <v>0</v>
      </c>
      <c r="J973">
        <v>12</v>
      </c>
      <c r="L973">
        <v>40</v>
      </c>
      <c r="M973">
        <v>2053</v>
      </c>
      <c r="N973">
        <v>2033</v>
      </c>
      <c r="S973" t="s">
        <v>1677</v>
      </c>
      <c r="T973" t="s">
        <v>1681</v>
      </c>
      <c r="U973" t="s">
        <v>1681</v>
      </c>
      <c r="V973" t="s">
        <v>1718</v>
      </c>
    </row>
    <row r="974" spans="1:22" x14ac:dyDescent="0.25">
      <c r="A974" t="s">
        <v>1745</v>
      </c>
      <c r="B974" t="str">
        <f t="shared" si="15"/>
        <v>1996Collingwood</v>
      </c>
      <c r="C974" t="s">
        <v>1728</v>
      </c>
      <c r="D974">
        <v>1996</v>
      </c>
      <c r="E974">
        <v>11</v>
      </c>
      <c r="F974" t="s">
        <v>1688</v>
      </c>
      <c r="G974">
        <v>22</v>
      </c>
      <c r="H974">
        <v>9</v>
      </c>
      <c r="I974">
        <v>0</v>
      </c>
      <c r="J974">
        <v>13</v>
      </c>
      <c r="L974">
        <v>36</v>
      </c>
      <c r="M974">
        <v>2203</v>
      </c>
      <c r="N974">
        <v>2142</v>
      </c>
      <c r="S974" t="s">
        <v>1688</v>
      </c>
      <c r="T974" t="s">
        <v>1681</v>
      </c>
      <c r="U974" t="s">
        <v>1681</v>
      </c>
      <c r="V974" t="s">
        <v>1718</v>
      </c>
    </row>
    <row r="975" spans="1:22" x14ac:dyDescent="0.25">
      <c r="A975" t="s">
        <v>1745</v>
      </c>
      <c r="B975" t="str">
        <f t="shared" si="15"/>
        <v>1996Adelaide</v>
      </c>
      <c r="C975" t="s">
        <v>1728</v>
      </c>
      <c r="D975">
        <v>1996</v>
      </c>
      <c r="E975">
        <v>12</v>
      </c>
      <c r="F975" t="s">
        <v>1691</v>
      </c>
      <c r="G975">
        <v>22</v>
      </c>
      <c r="H975">
        <v>8</v>
      </c>
      <c r="I975">
        <v>0</v>
      </c>
      <c r="J975">
        <v>14</v>
      </c>
      <c r="L975">
        <v>32</v>
      </c>
      <c r="M975">
        <v>2233</v>
      </c>
      <c r="N975">
        <v>2327</v>
      </c>
      <c r="S975" t="s">
        <v>1691</v>
      </c>
      <c r="T975" t="s">
        <v>1691</v>
      </c>
      <c r="U975" t="s">
        <v>1691</v>
      </c>
      <c r="V975" t="s">
        <v>1714</v>
      </c>
    </row>
    <row r="976" spans="1:22" x14ac:dyDescent="0.25">
      <c r="A976" t="s">
        <v>1745</v>
      </c>
      <c r="B976" t="str">
        <f t="shared" si="15"/>
        <v>1996Fremantle</v>
      </c>
      <c r="C976" t="s">
        <v>1728</v>
      </c>
      <c r="D976">
        <v>1996</v>
      </c>
      <c r="E976">
        <v>13</v>
      </c>
      <c r="F976" t="s">
        <v>1686</v>
      </c>
      <c r="G976">
        <v>22</v>
      </c>
      <c r="H976">
        <v>7</v>
      </c>
      <c r="I976">
        <v>0</v>
      </c>
      <c r="J976">
        <v>15</v>
      </c>
      <c r="L976">
        <v>28</v>
      </c>
      <c r="M976">
        <v>1830</v>
      </c>
      <c r="N976">
        <v>1983</v>
      </c>
      <c r="S976" t="s">
        <v>1686</v>
      </c>
      <c r="T976" t="s">
        <v>1719</v>
      </c>
      <c r="U976" t="s">
        <v>1720</v>
      </c>
      <c r="V976" t="s">
        <v>1721</v>
      </c>
    </row>
    <row r="977" spans="1:22" x14ac:dyDescent="0.25">
      <c r="A977" t="s">
        <v>1745</v>
      </c>
      <c r="B977" t="str">
        <f t="shared" si="15"/>
        <v>1996Melbourne</v>
      </c>
      <c r="C977" t="s">
        <v>1728</v>
      </c>
      <c r="D977">
        <v>1996</v>
      </c>
      <c r="E977">
        <v>14</v>
      </c>
      <c r="F977" t="s">
        <v>1681</v>
      </c>
      <c r="G977">
        <v>22</v>
      </c>
      <c r="H977">
        <v>7</v>
      </c>
      <c r="I977">
        <v>0</v>
      </c>
      <c r="J977">
        <v>15</v>
      </c>
      <c r="L977">
        <v>28</v>
      </c>
      <c r="M977">
        <v>1743</v>
      </c>
      <c r="N977">
        <v>2463</v>
      </c>
      <c r="S977" t="s">
        <v>1681</v>
      </c>
      <c r="T977" t="s">
        <v>1681</v>
      </c>
      <c r="U977" t="s">
        <v>1681</v>
      </c>
      <c r="V977" t="s">
        <v>1718</v>
      </c>
    </row>
    <row r="978" spans="1:22" x14ac:dyDescent="0.25">
      <c r="A978" t="s">
        <v>1745</v>
      </c>
      <c r="B978" t="str">
        <f t="shared" si="15"/>
        <v>1996Footscray</v>
      </c>
      <c r="C978" t="s">
        <v>1728</v>
      </c>
      <c r="D978">
        <v>1996</v>
      </c>
      <c r="E978">
        <v>15</v>
      </c>
      <c r="F978" t="s">
        <v>1695</v>
      </c>
      <c r="G978">
        <v>22</v>
      </c>
      <c r="H978">
        <v>5</v>
      </c>
      <c r="I978">
        <v>1</v>
      </c>
      <c r="J978">
        <v>16</v>
      </c>
      <c r="L978">
        <v>22</v>
      </c>
      <c r="M978">
        <v>1654</v>
      </c>
      <c r="N978">
        <v>2139</v>
      </c>
      <c r="S978" t="s">
        <v>1673</v>
      </c>
      <c r="T978" t="s">
        <v>1681</v>
      </c>
      <c r="U978" t="s">
        <v>1681</v>
      </c>
      <c r="V978" t="s">
        <v>1718</v>
      </c>
    </row>
    <row r="979" spans="1:22" x14ac:dyDescent="0.25">
      <c r="A979" t="s">
        <v>1745</v>
      </c>
      <c r="B979" t="str">
        <f t="shared" si="15"/>
        <v>1996Fitzroy</v>
      </c>
      <c r="C979" t="s">
        <v>1728</v>
      </c>
      <c r="D979">
        <v>1996</v>
      </c>
      <c r="E979">
        <v>16</v>
      </c>
      <c r="F979" t="s">
        <v>1694</v>
      </c>
      <c r="G979">
        <v>22</v>
      </c>
      <c r="H979">
        <v>1</v>
      </c>
      <c r="I979">
        <v>0</v>
      </c>
      <c r="J979">
        <v>21</v>
      </c>
      <c r="L979">
        <v>4</v>
      </c>
      <c r="M979">
        <v>1452</v>
      </c>
      <c r="N979">
        <v>2935</v>
      </c>
      <c r="S979" t="s">
        <v>1694</v>
      </c>
      <c r="T979" t="s">
        <v>1681</v>
      </c>
      <c r="U979" t="s">
        <v>1681</v>
      </c>
      <c r="V979" t="s">
        <v>1718</v>
      </c>
    </row>
    <row r="980" spans="1:22" x14ac:dyDescent="0.25">
      <c r="A980" t="s">
        <v>1746</v>
      </c>
      <c r="B980" t="str">
        <f t="shared" si="15"/>
        <v>1996Manly Warringah</v>
      </c>
      <c r="C980" t="s">
        <v>1781</v>
      </c>
      <c r="D980">
        <v>1996</v>
      </c>
      <c r="E980">
        <v>1</v>
      </c>
      <c r="F980" t="s">
        <v>1765</v>
      </c>
      <c r="G980">
        <v>22</v>
      </c>
      <c r="H980">
        <v>18</v>
      </c>
      <c r="I980">
        <v>0</v>
      </c>
      <c r="J980">
        <v>4</v>
      </c>
      <c r="K980">
        <v>0</v>
      </c>
      <c r="L980">
        <v>36</v>
      </c>
      <c r="M980">
        <v>549</v>
      </c>
      <c r="N980">
        <v>191</v>
      </c>
      <c r="O980" t="s">
        <v>30</v>
      </c>
      <c r="P980" t="s">
        <v>30</v>
      </c>
      <c r="Q980" t="s">
        <v>30</v>
      </c>
      <c r="R980" t="s">
        <v>30</v>
      </c>
      <c r="S980" t="s">
        <v>1765</v>
      </c>
      <c r="T980" t="s">
        <v>1675</v>
      </c>
      <c r="U980" t="s">
        <v>1675</v>
      </c>
      <c r="V980" t="s">
        <v>1723</v>
      </c>
    </row>
    <row r="981" spans="1:22" x14ac:dyDescent="0.25">
      <c r="A981" t="s">
        <v>1746</v>
      </c>
      <c r="B981" t="str">
        <f t="shared" si="15"/>
        <v>1996Brisbane Broncos</v>
      </c>
      <c r="C981" t="s">
        <v>1781</v>
      </c>
      <c r="D981">
        <v>1996</v>
      </c>
      <c r="E981">
        <v>2</v>
      </c>
      <c r="F981" t="s">
        <v>1774</v>
      </c>
      <c r="G981">
        <v>21</v>
      </c>
      <c r="H981">
        <v>17</v>
      </c>
      <c r="I981">
        <v>0</v>
      </c>
      <c r="J981">
        <v>4</v>
      </c>
      <c r="K981">
        <v>0</v>
      </c>
      <c r="L981">
        <v>34</v>
      </c>
      <c r="M981">
        <v>607</v>
      </c>
      <c r="N981">
        <v>263</v>
      </c>
      <c r="P981" t="s">
        <v>30</v>
      </c>
      <c r="S981" t="s">
        <v>1774</v>
      </c>
      <c r="T981" t="s">
        <v>1715</v>
      </c>
      <c r="U981" t="s">
        <v>1715</v>
      </c>
      <c r="V981" t="s">
        <v>1716</v>
      </c>
    </row>
    <row r="982" spans="1:22" x14ac:dyDescent="0.25">
      <c r="A982" t="s">
        <v>1746</v>
      </c>
      <c r="B982" t="str">
        <f t="shared" si="15"/>
        <v>1996North Sydney</v>
      </c>
      <c r="C982" t="s">
        <v>1781</v>
      </c>
      <c r="D982">
        <v>1996</v>
      </c>
      <c r="E982">
        <v>3</v>
      </c>
      <c r="F982" t="s">
        <v>1752</v>
      </c>
      <c r="G982">
        <v>22</v>
      </c>
      <c r="H982">
        <v>15</v>
      </c>
      <c r="I982">
        <v>2</v>
      </c>
      <c r="J982">
        <v>5</v>
      </c>
      <c r="K982">
        <v>0</v>
      </c>
      <c r="L982">
        <v>32</v>
      </c>
      <c r="M982">
        <v>598</v>
      </c>
      <c r="N982">
        <v>325</v>
      </c>
      <c r="P982" t="s">
        <v>30</v>
      </c>
      <c r="S982" t="s">
        <v>1752</v>
      </c>
      <c r="T982" t="s">
        <v>1675</v>
      </c>
      <c r="U982" t="s">
        <v>1675</v>
      </c>
      <c r="V982" t="s">
        <v>1723</v>
      </c>
    </row>
    <row r="983" spans="1:22" x14ac:dyDescent="0.25">
      <c r="A983" t="s">
        <v>1746</v>
      </c>
      <c r="B983" t="str">
        <f t="shared" si="15"/>
        <v>1996Sydney City</v>
      </c>
      <c r="C983" t="s">
        <v>1781</v>
      </c>
      <c r="D983">
        <v>1996</v>
      </c>
      <c r="E983">
        <v>4</v>
      </c>
      <c r="F983" t="s">
        <v>1783</v>
      </c>
      <c r="G983">
        <v>22</v>
      </c>
      <c r="H983">
        <v>15</v>
      </c>
      <c r="I983">
        <v>1</v>
      </c>
      <c r="J983">
        <v>6</v>
      </c>
      <c r="K983">
        <v>0</v>
      </c>
      <c r="L983">
        <v>31</v>
      </c>
      <c r="M983">
        <v>521</v>
      </c>
      <c r="N983">
        <v>321</v>
      </c>
      <c r="P983" t="s">
        <v>30</v>
      </c>
      <c r="S983" t="s">
        <v>1750</v>
      </c>
      <c r="T983" t="s">
        <v>1675</v>
      </c>
      <c r="U983" t="s">
        <v>1675</v>
      </c>
      <c r="V983" t="s">
        <v>1723</v>
      </c>
    </row>
    <row r="984" spans="1:22" x14ac:dyDescent="0.25">
      <c r="A984" t="s">
        <v>1746</v>
      </c>
      <c r="B984" t="str">
        <f t="shared" si="15"/>
        <v>1996Cronulla-Sutherland</v>
      </c>
      <c r="C984" t="s">
        <v>1781</v>
      </c>
      <c r="D984">
        <v>1996</v>
      </c>
      <c r="E984">
        <v>5</v>
      </c>
      <c r="F984" t="s">
        <v>1767</v>
      </c>
      <c r="G984">
        <v>21</v>
      </c>
      <c r="H984">
        <v>14</v>
      </c>
      <c r="I984">
        <v>2</v>
      </c>
      <c r="J984">
        <v>5</v>
      </c>
      <c r="K984">
        <v>0</v>
      </c>
      <c r="L984">
        <v>30</v>
      </c>
      <c r="M984">
        <v>399</v>
      </c>
      <c r="N984">
        <v>268</v>
      </c>
      <c r="P984" t="s">
        <v>30</v>
      </c>
      <c r="S984" t="s">
        <v>1767</v>
      </c>
      <c r="T984" t="s">
        <v>1675</v>
      </c>
      <c r="U984" t="s">
        <v>1675</v>
      </c>
      <c r="V984" t="s">
        <v>1723</v>
      </c>
    </row>
    <row r="985" spans="1:22" x14ac:dyDescent="0.25">
      <c r="A985" t="s">
        <v>1746</v>
      </c>
      <c r="B985" t="str">
        <f t="shared" si="15"/>
        <v>1996Canberra Raiders</v>
      </c>
      <c r="C985" t="s">
        <v>1781</v>
      </c>
      <c r="D985">
        <v>1996</v>
      </c>
      <c r="E985">
        <v>6</v>
      </c>
      <c r="F985" t="s">
        <v>1771</v>
      </c>
      <c r="G985">
        <v>21</v>
      </c>
      <c r="H985">
        <v>13</v>
      </c>
      <c r="I985">
        <v>1</v>
      </c>
      <c r="J985">
        <v>7</v>
      </c>
      <c r="K985">
        <v>0</v>
      </c>
      <c r="L985">
        <v>27</v>
      </c>
      <c r="M985">
        <v>538</v>
      </c>
      <c r="N985">
        <v>384</v>
      </c>
      <c r="P985" t="s">
        <v>30</v>
      </c>
      <c r="S985" t="s">
        <v>1771</v>
      </c>
      <c r="T985" t="s">
        <v>1772</v>
      </c>
      <c r="U985" t="s">
        <v>1772</v>
      </c>
      <c r="V985" t="s">
        <v>1773</v>
      </c>
    </row>
    <row r="986" spans="1:22" x14ac:dyDescent="0.25">
      <c r="A986" t="s">
        <v>1746</v>
      </c>
      <c r="B986" t="str">
        <f t="shared" si="15"/>
        <v>1996St George</v>
      </c>
      <c r="C986" t="s">
        <v>1781</v>
      </c>
      <c r="D986">
        <v>1996</v>
      </c>
      <c r="E986">
        <v>7</v>
      </c>
      <c r="F986" t="s">
        <v>1763</v>
      </c>
      <c r="G986">
        <v>21</v>
      </c>
      <c r="H986">
        <v>12</v>
      </c>
      <c r="I986">
        <v>1</v>
      </c>
      <c r="J986">
        <v>8</v>
      </c>
      <c r="K986">
        <v>0</v>
      </c>
      <c r="L986">
        <v>27</v>
      </c>
      <c r="M986">
        <v>443</v>
      </c>
      <c r="N986">
        <v>360</v>
      </c>
      <c r="P986" t="s">
        <v>30</v>
      </c>
      <c r="Q986" t="s">
        <v>30</v>
      </c>
      <c r="S986" t="s">
        <v>1763</v>
      </c>
      <c r="T986" t="s">
        <v>1675</v>
      </c>
      <c r="U986" t="s">
        <v>1675</v>
      </c>
      <c r="V986" t="s">
        <v>1723</v>
      </c>
    </row>
    <row r="987" spans="1:22" x14ac:dyDescent="0.25">
      <c r="A987" t="s">
        <v>1746</v>
      </c>
      <c r="B987" t="str">
        <f t="shared" si="15"/>
        <v>1996Western Suburbs</v>
      </c>
      <c r="C987" t="s">
        <v>1781</v>
      </c>
      <c r="D987">
        <v>1996</v>
      </c>
      <c r="E987">
        <v>8</v>
      </c>
      <c r="F987" t="s">
        <v>1757</v>
      </c>
      <c r="G987">
        <v>22</v>
      </c>
      <c r="H987">
        <v>12</v>
      </c>
      <c r="I987">
        <v>1</v>
      </c>
      <c r="J987">
        <v>9</v>
      </c>
      <c r="K987">
        <v>0</v>
      </c>
      <c r="L987">
        <v>25</v>
      </c>
      <c r="M987">
        <v>394</v>
      </c>
      <c r="N987">
        <v>434</v>
      </c>
      <c r="P987" t="s">
        <v>30</v>
      </c>
      <c r="S987" t="s">
        <v>1757</v>
      </c>
      <c r="T987" t="s">
        <v>1675</v>
      </c>
      <c r="U987" t="s">
        <v>1675</v>
      </c>
      <c r="V987" t="s">
        <v>1723</v>
      </c>
    </row>
    <row r="988" spans="1:22" x14ac:dyDescent="0.25">
      <c r="A988" t="s">
        <v>1746</v>
      </c>
      <c r="B988" t="str">
        <f t="shared" si="15"/>
        <v>1996Newcastle Knights</v>
      </c>
      <c r="C988" t="s">
        <v>1781</v>
      </c>
      <c r="D988">
        <v>1996</v>
      </c>
      <c r="E988">
        <v>9</v>
      </c>
      <c r="F988" t="s">
        <v>1776</v>
      </c>
      <c r="G988">
        <v>21</v>
      </c>
      <c r="H988">
        <v>10</v>
      </c>
      <c r="I988">
        <v>1</v>
      </c>
      <c r="J988">
        <v>10</v>
      </c>
      <c r="K988">
        <v>0</v>
      </c>
      <c r="L988">
        <v>23</v>
      </c>
      <c r="M988">
        <v>416</v>
      </c>
      <c r="N988">
        <v>388</v>
      </c>
      <c r="S988" t="s">
        <v>1776</v>
      </c>
      <c r="T988" t="s">
        <v>1754</v>
      </c>
      <c r="U988" t="s">
        <v>1754</v>
      </c>
      <c r="V988" t="s">
        <v>1723</v>
      </c>
    </row>
    <row r="989" spans="1:22" x14ac:dyDescent="0.25">
      <c r="A989" t="s">
        <v>1746</v>
      </c>
      <c r="B989" t="str">
        <f t="shared" si="15"/>
        <v>1996Canterbury-Bankstown</v>
      </c>
      <c r="C989" t="s">
        <v>1781</v>
      </c>
      <c r="D989">
        <v>1996</v>
      </c>
      <c r="E989">
        <v>10</v>
      </c>
      <c r="F989" t="s">
        <v>1764</v>
      </c>
      <c r="G989">
        <v>21</v>
      </c>
      <c r="H989">
        <v>11</v>
      </c>
      <c r="I989">
        <v>0</v>
      </c>
      <c r="J989">
        <v>10</v>
      </c>
      <c r="K989">
        <v>0</v>
      </c>
      <c r="L989">
        <v>22</v>
      </c>
      <c r="M989">
        <v>375</v>
      </c>
      <c r="N989">
        <v>378</v>
      </c>
      <c r="S989" t="s">
        <v>1764</v>
      </c>
      <c r="T989" t="s">
        <v>1675</v>
      </c>
      <c r="U989" t="s">
        <v>1675</v>
      </c>
      <c r="V989" t="s">
        <v>1723</v>
      </c>
    </row>
    <row r="990" spans="1:22" x14ac:dyDescent="0.25">
      <c r="A990" t="s">
        <v>1746</v>
      </c>
      <c r="B990" t="str">
        <f t="shared" si="15"/>
        <v>1996Auckland Warriors</v>
      </c>
      <c r="C990" t="s">
        <v>1781</v>
      </c>
      <c r="D990">
        <v>1996</v>
      </c>
      <c r="E990">
        <v>11</v>
      </c>
      <c r="F990" t="s">
        <v>1784</v>
      </c>
      <c r="G990">
        <v>21</v>
      </c>
      <c r="H990">
        <v>10</v>
      </c>
      <c r="I990">
        <v>0</v>
      </c>
      <c r="J990">
        <v>11</v>
      </c>
      <c r="K990">
        <v>0</v>
      </c>
      <c r="L990">
        <v>22</v>
      </c>
      <c r="M990">
        <v>412</v>
      </c>
      <c r="N990">
        <v>427</v>
      </c>
      <c r="S990" t="s">
        <v>1785</v>
      </c>
      <c r="T990" t="s">
        <v>1786</v>
      </c>
      <c r="U990" t="s">
        <v>1786</v>
      </c>
      <c r="V990" t="s">
        <v>1787</v>
      </c>
    </row>
    <row r="991" spans="1:22" x14ac:dyDescent="0.25">
      <c r="A991" t="s">
        <v>1746</v>
      </c>
      <c r="B991" t="str">
        <f t="shared" si="15"/>
        <v>1996Sydney Tigers</v>
      </c>
      <c r="C991" t="s">
        <v>1781</v>
      </c>
      <c r="D991">
        <v>1996</v>
      </c>
      <c r="E991">
        <v>12</v>
      </c>
      <c r="F991" t="s">
        <v>1789</v>
      </c>
      <c r="G991">
        <v>22</v>
      </c>
      <c r="H991">
        <v>11</v>
      </c>
      <c r="I991">
        <v>0</v>
      </c>
      <c r="J991">
        <v>11</v>
      </c>
      <c r="K991">
        <v>0</v>
      </c>
      <c r="L991">
        <v>22</v>
      </c>
      <c r="M991">
        <v>319</v>
      </c>
      <c r="N991">
        <v>459</v>
      </c>
      <c r="S991" t="s">
        <v>1755</v>
      </c>
      <c r="T991" t="s">
        <v>1675</v>
      </c>
      <c r="U991" t="s">
        <v>1675</v>
      </c>
      <c r="V991" t="s">
        <v>1723</v>
      </c>
    </row>
    <row r="992" spans="1:22" x14ac:dyDescent="0.25">
      <c r="A992" t="s">
        <v>1746</v>
      </c>
      <c r="B992" t="str">
        <f t="shared" si="15"/>
        <v>1996Parramatta</v>
      </c>
      <c r="C992" t="s">
        <v>1781</v>
      </c>
      <c r="D992">
        <v>1996</v>
      </c>
      <c r="E992">
        <v>13</v>
      </c>
      <c r="F992" t="s">
        <v>1722</v>
      </c>
      <c r="G992">
        <v>21</v>
      </c>
      <c r="H992">
        <v>9</v>
      </c>
      <c r="I992">
        <v>1</v>
      </c>
      <c r="J992">
        <v>11</v>
      </c>
      <c r="K992">
        <v>0</v>
      </c>
      <c r="L992">
        <v>21</v>
      </c>
      <c r="M992">
        <v>404</v>
      </c>
      <c r="N992">
        <v>415</v>
      </c>
      <c r="S992" t="s">
        <v>1722</v>
      </c>
      <c r="T992" t="s">
        <v>1675</v>
      </c>
      <c r="U992" t="s">
        <v>1675</v>
      </c>
      <c r="V992" t="s">
        <v>1723</v>
      </c>
    </row>
    <row r="993" spans="1:22" x14ac:dyDescent="0.25">
      <c r="A993" t="s">
        <v>1746</v>
      </c>
      <c r="B993" t="str">
        <f t="shared" si="15"/>
        <v>1996Illawarra</v>
      </c>
      <c r="C993" t="s">
        <v>1781</v>
      </c>
      <c r="D993">
        <v>1996</v>
      </c>
      <c r="E993">
        <v>14</v>
      </c>
      <c r="F993" t="s">
        <v>1769</v>
      </c>
      <c r="G993">
        <v>22</v>
      </c>
      <c r="H993">
        <v>8</v>
      </c>
      <c r="I993">
        <v>0</v>
      </c>
      <c r="J993">
        <v>14</v>
      </c>
      <c r="K993">
        <v>0</v>
      </c>
      <c r="L993">
        <v>16</v>
      </c>
      <c r="M993">
        <v>403</v>
      </c>
      <c r="N993">
        <v>444</v>
      </c>
      <c r="S993" t="s">
        <v>1769</v>
      </c>
      <c r="T993" t="s">
        <v>1770</v>
      </c>
      <c r="U993" t="s">
        <v>1770</v>
      </c>
      <c r="V993" t="s">
        <v>1723</v>
      </c>
    </row>
    <row r="994" spans="1:22" x14ac:dyDescent="0.25">
      <c r="A994" t="s">
        <v>1746</v>
      </c>
      <c r="B994" t="str">
        <f t="shared" si="15"/>
        <v>1996Penrith</v>
      </c>
      <c r="C994" t="s">
        <v>1781</v>
      </c>
      <c r="D994">
        <v>1996</v>
      </c>
      <c r="E994">
        <v>15</v>
      </c>
      <c r="F994" t="s">
        <v>1766</v>
      </c>
      <c r="G994">
        <v>21</v>
      </c>
      <c r="H994">
        <v>7</v>
      </c>
      <c r="I994">
        <v>1</v>
      </c>
      <c r="J994">
        <v>13</v>
      </c>
      <c r="K994">
        <v>0</v>
      </c>
      <c r="L994">
        <v>15</v>
      </c>
      <c r="M994">
        <v>363</v>
      </c>
      <c r="N994">
        <v>464</v>
      </c>
      <c r="S994" t="s">
        <v>1766</v>
      </c>
      <c r="T994" t="s">
        <v>1675</v>
      </c>
      <c r="U994" t="s">
        <v>1675</v>
      </c>
      <c r="V994" t="s">
        <v>1723</v>
      </c>
    </row>
    <row r="995" spans="1:22" x14ac:dyDescent="0.25">
      <c r="A995" t="s">
        <v>1746</v>
      </c>
      <c r="B995" t="str">
        <f t="shared" si="15"/>
        <v>1996Western Reds</v>
      </c>
      <c r="C995" t="s">
        <v>1781</v>
      </c>
      <c r="D995">
        <v>1996</v>
      </c>
      <c r="E995">
        <v>16</v>
      </c>
      <c r="F995" t="s">
        <v>1788</v>
      </c>
      <c r="G995">
        <v>21</v>
      </c>
      <c r="H995">
        <v>6</v>
      </c>
      <c r="I995">
        <v>1</v>
      </c>
      <c r="J995">
        <v>14</v>
      </c>
      <c r="K995">
        <v>0</v>
      </c>
      <c r="L995">
        <v>13</v>
      </c>
      <c r="M995">
        <v>313</v>
      </c>
      <c r="N995">
        <v>420</v>
      </c>
      <c r="S995" t="s">
        <v>1788</v>
      </c>
      <c r="T995" t="s">
        <v>1720</v>
      </c>
      <c r="U995" t="s">
        <v>1720</v>
      </c>
      <c r="V995" t="s">
        <v>1721</v>
      </c>
    </row>
    <row r="996" spans="1:22" x14ac:dyDescent="0.25">
      <c r="A996" t="s">
        <v>1746</v>
      </c>
      <c r="B996" t="str">
        <f t="shared" si="15"/>
        <v>1996North Queensland</v>
      </c>
      <c r="C996" t="s">
        <v>1781</v>
      </c>
      <c r="D996">
        <v>1996</v>
      </c>
      <c r="E996">
        <v>17</v>
      </c>
      <c r="F996" t="s">
        <v>1791</v>
      </c>
      <c r="G996">
        <v>21</v>
      </c>
      <c r="H996">
        <v>6</v>
      </c>
      <c r="I996">
        <v>0</v>
      </c>
      <c r="J996">
        <v>15</v>
      </c>
      <c r="K996">
        <v>0</v>
      </c>
      <c r="L996">
        <v>12</v>
      </c>
      <c r="M996">
        <v>288</v>
      </c>
      <c r="N996">
        <v>643</v>
      </c>
      <c r="S996" t="s">
        <v>1791</v>
      </c>
      <c r="T996" t="s">
        <v>1792</v>
      </c>
      <c r="U996" t="s">
        <v>1792</v>
      </c>
      <c r="V996" t="s">
        <v>1716</v>
      </c>
    </row>
    <row r="997" spans="1:22" x14ac:dyDescent="0.25">
      <c r="A997" t="s">
        <v>1746</v>
      </c>
      <c r="B997" t="str">
        <f t="shared" si="15"/>
        <v>1996Gold Coast Chargers</v>
      </c>
      <c r="C997" t="s">
        <v>1781</v>
      </c>
      <c r="D997">
        <v>1996</v>
      </c>
      <c r="E997">
        <v>18</v>
      </c>
      <c r="F997" t="s">
        <v>1778</v>
      </c>
      <c r="G997">
        <v>22</v>
      </c>
      <c r="H997">
        <v>5</v>
      </c>
      <c r="I997">
        <v>1</v>
      </c>
      <c r="J997">
        <v>16</v>
      </c>
      <c r="K997">
        <v>0</v>
      </c>
      <c r="L997">
        <v>11</v>
      </c>
      <c r="M997">
        <v>359</v>
      </c>
      <c r="N997">
        <v>521</v>
      </c>
      <c r="S997" t="s">
        <v>1778</v>
      </c>
      <c r="T997" t="s">
        <v>1684</v>
      </c>
      <c r="U997" t="s">
        <v>1684</v>
      </c>
      <c r="V997" t="s">
        <v>1716</v>
      </c>
    </row>
    <row r="998" spans="1:22" x14ac:dyDescent="0.25">
      <c r="A998" t="s">
        <v>1746</v>
      </c>
      <c r="B998" t="str">
        <f t="shared" si="15"/>
        <v>1996South Sydney</v>
      </c>
      <c r="C998" t="s">
        <v>1781</v>
      </c>
      <c r="D998">
        <v>1996</v>
      </c>
      <c r="E998">
        <v>19</v>
      </c>
      <c r="F998" t="s">
        <v>1748</v>
      </c>
      <c r="G998">
        <v>22</v>
      </c>
      <c r="H998">
        <v>5</v>
      </c>
      <c r="I998">
        <v>1</v>
      </c>
      <c r="J998">
        <v>16</v>
      </c>
      <c r="K998">
        <v>0</v>
      </c>
      <c r="L998">
        <v>11</v>
      </c>
      <c r="M998">
        <v>314</v>
      </c>
      <c r="N998">
        <v>634</v>
      </c>
      <c r="S998" t="s">
        <v>1748</v>
      </c>
      <c r="T998" t="s">
        <v>1675</v>
      </c>
      <c r="U998" t="s">
        <v>1675</v>
      </c>
      <c r="V998" t="s">
        <v>1723</v>
      </c>
    </row>
    <row r="999" spans="1:22" x14ac:dyDescent="0.25">
      <c r="A999" t="s">
        <v>1746</v>
      </c>
      <c r="B999" t="str">
        <f t="shared" si="15"/>
        <v>1996South Queensland</v>
      </c>
      <c r="C999" t="s">
        <v>1781</v>
      </c>
      <c r="D999">
        <v>1996</v>
      </c>
      <c r="E999">
        <v>20</v>
      </c>
      <c r="F999" t="s">
        <v>1790</v>
      </c>
      <c r="G999">
        <v>21</v>
      </c>
      <c r="H999">
        <v>3</v>
      </c>
      <c r="I999">
        <v>0</v>
      </c>
      <c r="J999">
        <v>18</v>
      </c>
      <c r="K999">
        <v>0</v>
      </c>
      <c r="L999">
        <v>8</v>
      </c>
      <c r="M999">
        <v>220</v>
      </c>
      <c r="N999">
        <v>496</v>
      </c>
      <c r="S999" t="s">
        <v>1790</v>
      </c>
      <c r="T999" t="s">
        <v>1715</v>
      </c>
      <c r="U999" t="s">
        <v>1715</v>
      </c>
      <c r="V999" t="s">
        <v>1716</v>
      </c>
    </row>
    <row r="1000" spans="1:22" x14ac:dyDescent="0.25">
      <c r="A1000" t="s">
        <v>1745</v>
      </c>
      <c r="B1000" t="str">
        <f t="shared" si="15"/>
        <v>1995Carlton</v>
      </c>
      <c r="C1000" t="s">
        <v>1728</v>
      </c>
      <c r="D1000">
        <v>1995</v>
      </c>
      <c r="E1000">
        <v>1</v>
      </c>
      <c r="F1000" t="s">
        <v>1689</v>
      </c>
      <c r="G1000">
        <v>22</v>
      </c>
      <c r="H1000">
        <v>20</v>
      </c>
      <c r="I1000">
        <v>0</v>
      </c>
      <c r="J1000">
        <v>2</v>
      </c>
      <c r="L1000">
        <v>80</v>
      </c>
      <c r="M1000">
        <v>2357</v>
      </c>
      <c r="N1000">
        <v>1711</v>
      </c>
      <c r="O1000" t="s">
        <v>30</v>
      </c>
      <c r="P1000" t="s">
        <v>30</v>
      </c>
      <c r="Q1000" t="s">
        <v>30</v>
      </c>
      <c r="R1000" t="s">
        <v>30</v>
      </c>
      <c r="S1000" t="s">
        <v>1689</v>
      </c>
      <c r="T1000" t="s">
        <v>1717</v>
      </c>
      <c r="U1000" t="s">
        <v>1681</v>
      </c>
      <c r="V1000" t="s">
        <v>1718</v>
      </c>
    </row>
    <row r="1001" spans="1:22" x14ac:dyDescent="0.25">
      <c r="A1001" t="s">
        <v>1745</v>
      </c>
      <c r="B1001" t="str">
        <f t="shared" si="15"/>
        <v>1995Geelong</v>
      </c>
      <c r="C1001" t="s">
        <v>1728</v>
      </c>
      <c r="D1001">
        <v>1995</v>
      </c>
      <c r="E1001">
        <v>2</v>
      </c>
      <c r="F1001" t="s">
        <v>1685</v>
      </c>
      <c r="G1001">
        <v>22</v>
      </c>
      <c r="H1001">
        <v>16</v>
      </c>
      <c r="I1001">
        <v>0</v>
      </c>
      <c r="J1001">
        <v>6</v>
      </c>
      <c r="L1001">
        <v>64</v>
      </c>
      <c r="M1001">
        <v>2558</v>
      </c>
      <c r="N1001">
        <v>1939</v>
      </c>
      <c r="P1001" t="s">
        <v>30</v>
      </c>
      <c r="Q1001" t="s">
        <v>30</v>
      </c>
      <c r="S1001" t="s">
        <v>1685</v>
      </c>
      <c r="T1001" t="s">
        <v>1685</v>
      </c>
      <c r="U1001" t="s">
        <v>1685</v>
      </c>
      <c r="V1001" t="s">
        <v>1718</v>
      </c>
    </row>
    <row r="1002" spans="1:22" x14ac:dyDescent="0.25">
      <c r="A1002" t="s">
        <v>1745</v>
      </c>
      <c r="B1002" t="str">
        <f t="shared" si="15"/>
        <v>1995Richmond</v>
      </c>
      <c r="C1002" t="s">
        <v>1728</v>
      </c>
      <c r="D1002">
        <v>1995</v>
      </c>
      <c r="E1002">
        <v>3</v>
      </c>
      <c r="F1002" t="s">
        <v>1678</v>
      </c>
      <c r="G1002">
        <v>22</v>
      </c>
      <c r="H1002">
        <v>15</v>
      </c>
      <c r="I1002">
        <v>1</v>
      </c>
      <c r="J1002">
        <v>6</v>
      </c>
      <c r="L1002">
        <v>62</v>
      </c>
      <c r="M1002">
        <v>2096</v>
      </c>
      <c r="N1002">
        <v>1943</v>
      </c>
      <c r="P1002" t="s">
        <v>30</v>
      </c>
      <c r="S1002" t="s">
        <v>1678</v>
      </c>
      <c r="T1002" t="s">
        <v>1726</v>
      </c>
      <c r="U1002" t="s">
        <v>1681</v>
      </c>
      <c r="V1002" t="s">
        <v>1718</v>
      </c>
    </row>
    <row r="1003" spans="1:22" x14ac:dyDescent="0.25">
      <c r="A1003" t="s">
        <v>1745</v>
      </c>
      <c r="B1003" t="str">
        <f t="shared" si="15"/>
        <v>1995Essendon</v>
      </c>
      <c r="C1003" t="s">
        <v>1728</v>
      </c>
      <c r="D1003">
        <v>1995</v>
      </c>
      <c r="E1003">
        <v>4</v>
      </c>
      <c r="F1003" t="s">
        <v>1687</v>
      </c>
      <c r="G1003">
        <v>22</v>
      </c>
      <c r="H1003">
        <v>14</v>
      </c>
      <c r="I1003">
        <v>2</v>
      </c>
      <c r="J1003">
        <v>6</v>
      </c>
      <c r="L1003">
        <v>60</v>
      </c>
      <c r="M1003">
        <v>2464</v>
      </c>
      <c r="N1003">
        <v>1931</v>
      </c>
      <c r="P1003" t="s">
        <v>30</v>
      </c>
      <c r="S1003" t="s">
        <v>1687</v>
      </c>
      <c r="T1003" t="s">
        <v>1681</v>
      </c>
      <c r="U1003" t="s">
        <v>1681</v>
      </c>
      <c r="V1003" t="s">
        <v>1718</v>
      </c>
    </row>
    <row r="1004" spans="1:22" x14ac:dyDescent="0.25">
      <c r="A1004" t="s">
        <v>1745</v>
      </c>
      <c r="B1004" t="str">
        <f t="shared" si="15"/>
        <v>1995West Coast</v>
      </c>
      <c r="C1004" t="s">
        <v>1728</v>
      </c>
      <c r="D1004">
        <v>1995</v>
      </c>
      <c r="E1004">
        <v>5</v>
      </c>
      <c r="F1004" t="s">
        <v>1674</v>
      </c>
      <c r="G1004">
        <v>22</v>
      </c>
      <c r="H1004">
        <v>14</v>
      </c>
      <c r="I1004">
        <v>0</v>
      </c>
      <c r="J1004">
        <v>8</v>
      </c>
      <c r="L1004">
        <v>56</v>
      </c>
      <c r="M1004">
        <v>2079</v>
      </c>
      <c r="N1004">
        <v>1692</v>
      </c>
      <c r="P1004" t="s">
        <v>30</v>
      </c>
      <c r="S1004" t="s">
        <v>1674</v>
      </c>
      <c r="T1004" t="s">
        <v>1720</v>
      </c>
      <c r="U1004" t="s">
        <v>1720</v>
      </c>
      <c r="V1004" t="s">
        <v>1721</v>
      </c>
    </row>
    <row r="1005" spans="1:22" x14ac:dyDescent="0.25">
      <c r="A1005" t="s">
        <v>1745</v>
      </c>
      <c r="B1005" t="str">
        <f t="shared" si="15"/>
        <v>1995North Melbourne</v>
      </c>
      <c r="C1005" t="s">
        <v>1728</v>
      </c>
      <c r="D1005">
        <v>1995</v>
      </c>
      <c r="E1005">
        <v>6</v>
      </c>
      <c r="F1005" t="s">
        <v>1680</v>
      </c>
      <c r="G1005">
        <v>22</v>
      </c>
      <c r="H1005">
        <v>14</v>
      </c>
      <c r="I1005">
        <v>0</v>
      </c>
      <c r="J1005">
        <v>8</v>
      </c>
      <c r="L1005">
        <v>56</v>
      </c>
      <c r="M1005">
        <v>2311</v>
      </c>
      <c r="N1005">
        <v>2013</v>
      </c>
      <c r="P1005" t="s">
        <v>30</v>
      </c>
      <c r="S1005" t="s">
        <v>1680</v>
      </c>
      <c r="T1005" t="s">
        <v>1680</v>
      </c>
      <c r="U1005" t="s">
        <v>1681</v>
      </c>
      <c r="V1005" t="s">
        <v>1718</v>
      </c>
    </row>
    <row r="1006" spans="1:22" x14ac:dyDescent="0.25">
      <c r="A1006" t="s">
        <v>1745</v>
      </c>
      <c r="B1006" t="str">
        <f t="shared" si="15"/>
        <v>1995Footscray</v>
      </c>
      <c r="C1006" t="s">
        <v>1728</v>
      </c>
      <c r="D1006">
        <v>1995</v>
      </c>
      <c r="E1006">
        <v>7</v>
      </c>
      <c r="F1006" t="s">
        <v>1695</v>
      </c>
      <c r="G1006">
        <v>22</v>
      </c>
      <c r="H1006">
        <v>11</v>
      </c>
      <c r="I1006">
        <v>1</v>
      </c>
      <c r="J1006">
        <v>10</v>
      </c>
      <c r="L1006">
        <v>46</v>
      </c>
      <c r="M1006">
        <v>1879</v>
      </c>
      <c r="N1006">
        <v>2054</v>
      </c>
      <c r="P1006" t="s">
        <v>30</v>
      </c>
      <c r="S1006" t="s">
        <v>1673</v>
      </c>
      <c r="T1006" t="s">
        <v>1681</v>
      </c>
      <c r="U1006" t="s">
        <v>1681</v>
      </c>
      <c r="V1006" t="s">
        <v>1718</v>
      </c>
    </row>
    <row r="1007" spans="1:22" x14ac:dyDescent="0.25">
      <c r="A1007" t="s">
        <v>1745</v>
      </c>
      <c r="B1007" t="str">
        <f t="shared" si="15"/>
        <v>1995Brisbane Bears</v>
      </c>
      <c r="C1007" t="s">
        <v>1728</v>
      </c>
      <c r="D1007">
        <v>1995</v>
      </c>
      <c r="E1007">
        <v>8</v>
      </c>
      <c r="F1007" t="s">
        <v>1696</v>
      </c>
      <c r="G1007">
        <v>22</v>
      </c>
      <c r="H1007">
        <v>10</v>
      </c>
      <c r="I1007">
        <v>0</v>
      </c>
      <c r="J1007">
        <v>12</v>
      </c>
      <c r="L1007">
        <v>40</v>
      </c>
      <c r="M1007">
        <v>2104</v>
      </c>
      <c r="N1007">
        <v>2207</v>
      </c>
      <c r="P1007" t="s">
        <v>30</v>
      </c>
      <c r="S1007" t="s">
        <v>1696</v>
      </c>
      <c r="T1007" t="s">
        <v>1715</v>
      </c>
      <c r="U1007" t="s">
        <v>1715</v>
      </c>
      <c r="V1007" t="s">
        <v>1716</v>
      </c>
    </row>
    <row r="1008" spans="1:22" x14ac:dyDescent="0.25">
      <c r="A1008" t="s">
        <v>1745</v>
      </c>
      <c r="B1008" t="str">
        <f t="shared" si="15"/>
        <v>1995Melbourne</v>
      </c>
      <c r="C1008" t="s">
        <v>1728</v>
      </c>
      <c r="D1008">
        <v>1995</v>
      </c>
      <c r="E1008">
        <v>9</v>
      </c>
      <c r="F1008" t="s">
        <v>1681</v>
      </c>
      <c r="G1008">
        <v>22</v>
      </c>
      <c r="H1008">
        <v>9</v>
      </c>
      <c r="I1008">
        <v>0</v>
      </c>
      <c r="J1008">
        <v>13</v>
      </c>
      <c r="L1008">
        <v>36</v>
      </c>
      <c r="M1008">
        <v>1938</v>
      </c>
      <c r="N1008">
        <v>1925</v>
      </c>
      <c r="S1008" t="s">
        <v>1681</v>
      </c>
      <c r="T1008" t="s">
        <v>1681</v>
      </c>
      <c r="U1008" t="s">
        <v>1681</v>
      </c>
      <c r="V1008" t="s">
        <v>1718</v>
      </c>
    </row>
    <row r="1009" spans="1:22" x14ac:dyDescent="0.25">
      <c r="A1009" t="s">
        <v>1745</v>
      </c>
      <c r="B1009" t="str">
        <f t="shared" si="15"/>
        <v>1995Collingwood</v>
      </c>
      <c r="C1009" t="s">
        <v>1728</v>
      </c>
      <c r="D1009">
        <v>1995</v>
      </c>
      <c r="E1009">
        <v>10</v>
      </c>
      <c r="F1009" t="s">
        <v>1688</v>
      </c>
      <c r="G1009">
        <v>22</v>
      </c>
      <c r="H1009">
        <v>8</v>
      </c>
      <c r="I1009">
        <v>2</v>
      </c>
      <c r="J1009">
        <v>12</v>
      </c>
      <c r="L1009">
        <v>36</v>
      </c>
      <c r="M1009">
        <v>2043</v>
      </c>
      <c r="N1009">
        <v>2111</v>
      </c>
      <c r="S1009" t="s">
        <v>1688</v>
      </c>
      <c r="T1009" t="s">
        <v>1681</v>
      </c>
      <c r="U1009" t="s">
        <v>1681</v>
      </c>
      <c r="V1009" t="s">
        <v>1718</v>
      </c>
    </row>
    <row r="1010" spans="1:22" x14ac:dyDescent="0.25">
      <c r="A1010" t="s">
        <v>1745</v>
      </c>
      <c r="B1010" t="str">
        <f t="shared" si="15"/>
        <v>1995Adelaide</v>
      </c>
      <c r="C1010" t="s">
        <v>1728</v>
      </c>
      <c r="D1010">
        <v>1995</v>
      </c>
      <c r="E1010">
        <v>11</v>
      </c>
      <c r="F1010" t="s">
        <v>1691</v>
      </c>
      <c r="G1010">
        <v>22</v>
      </c>
      <c r="H1010">
        <v>9</v>
      </c>
      <c r="I1010">
        <v>0</v>
      </c>
      <c r="J1010">
        <v>13</v>
      </c>
      <c r="L1010">
        <v>36</v>
      </c>
      <c r="M1010">
        <v>1749</v>
      </c>
      <c r="N1010">
        <v>2184</v>
      </c>
      <c r="S1010" t="s">
        <v>1691</v>
      </c>
      <c r="T1010" t="s">
        <v>1691</v>
      </c>
      <c r="U1010" t="s">
        <v>1691</v>
      </c>
      <c r="V1010" t="s">
        <v>1714</v>
      </c>
    </row>
    <row r="1011" spans="1:22" x14ac:dyDescent="0.25">
      <c r="A1011" t="s">
        <v>1745</v>
      </c>
      <c r="B1011" t="str">
        <f t="shared" si="15"/>
        <v>1995Sydney Swans</v>
      </c>
      <c r="C1011" t="s">
        <v>1728</v>
      </c>
      <c r="D1011">
        <v>1995</v>
      </c>
      <c r="E1011">
        <v>12</v>
      </c>
      <c r="F1011" t="s">
        <v>1676</v>
      </c>
      <c r="G1011">
        <v>22</v>
      </c>
      <c r="H1011">
        <v>8</v>
      </c>
      <c r="I1011">
        <v>0</v>
      </c>
      <c r="J1011">
        <v>14</v>
      </c>
      <c r="L1011">
        <v>32</v>
      </c>
      <c r="M1011">
        <v>2314</v>
      </c>
      <c r="N1011">
        <v>2299</v>
      </c>
      <c r="S1011" t="s">
        <v>1676</v>
      </c>
      <c r="T1011" t="s">
        <v>1675</v>
      </c>
      <c r="U1011" t="s">
        <v>1675</v>
      </c>
      <c r="V1011" t="s">
        <v>1723</v>
      </c>
    </row>
    <row r="1012" spans="1:22" x14ac:dyDescent="0.25">
      <c r="A1012" t="s">
        <v>1745</v>
      </c>
      <c r="B1012" t="str">
        <f t="shared" si="15"/>
        <v>1995Fremantle</v>
      </c>
      <c r="C1012" t="s">
        <v>1728</v>
      </c>
      <c r="D1012">
        <v>1995</v>
      </c>
      <c r="E1012">
        <v>13</v>
      </c>
      <c r="F1012" t="s">
        <v>1686</v>
      </c>
      <c r="G1012">
        <v>22</v>
      </c>
      <c r="H1012">
        <v>8</v>
      </c>
      <c r="I1012">
        <v>0</v>
      </c>
      <c r="J1012">
        <v>14</v>
      </c>
      <c r="L1012">
        <v>32</v>
      </c>
      <c r="M1012">
        <v>2051</v>
      </c>
      <c r="N1012">
        <v>2209</v>
      </c>
      <c r="S1012" t="s">
        <v>1686</v>
      </c>
      <c r="T1012" t="s">
        <v>1719</v>
      </c>
      <c r="U1012" t="s">
        <v>1720</v>
      </c>
      <c r="V1012" t="s">
        <v>1721</v>
      </c>
    </row>
    <row r="1013" spans="1:22" x14ac:dyDescent="0.25">
      <c r="A1013" t="s">
        <v>1745</v>
      </c>
      <c r="B1013" t="str">
        <f t="shared" si="15"/>
        <v>1995St Kilda</v>
      </c>
      <c r="C1013" t="s">
        <v>1728</v>
      </c>
      <c r="D1013">
        <v>1995</v>
      </c>
      <c r="E1013">
        <v>14</v>
      </c>
      <c r="F1013" t="s">
        <v>1677</v>
      </c>
      <c r="G1013">
        <v>22</v>
      </c>
      <c r="H1013">
        <v>8</v>
      </c>
      <c r="I1013">
        <v>0</v>
      </c>
      <c r="J1013">
        <v>14</v>
      </c>
      <c r="L1013">
        <v>32</v>
      </c>
      <c r="M1013">
        <v>1814</v>
      </c>
      <c r="N1013">
        <v>2258</v>
      </c>
      <c r="S1013" t="s">
        <v>1677</v>
      </c>
      <c r="T1013" t="s">
        <v>1681</v>
      </c>
      <c r="U1013" t="s">
        <v>1681</v>
      </c>
      <c r="V1013" t="s">
        <v>1718</v>
      </c>
    </row>
    <row r="1014" spans="1:22" x14ac:dyDescent="0.25">
      <c r="A1014" t="s">
        <v>1745</v>
      </c>
      <c r="B1014" t="str">
        <f t="shared" si="15"/>
        <v>1995Hawthorn</v>
      </c>
      <c r="C1014" t="s">
        <v>1728</v>
      </c>
      <c r="D1014">
        <v>1995</v>
      </c>
      <c r="E1014">
        <v>15</v>
      </c>
      <c r="F1014" t="s">
        <v>1682</v>
      </c>
      <c r="G1014">
        <v>22</v>
      </c>
      <c r="H1014">
        <v>7</v>
      </c>
      <c r="I1014">
        <v>0</v>
      </c>
      <c r="J1014">
        <v>15</v>
      </c>
      <c r="L1014">
        <v>28</v>
      </c>
      <c r="M1014">
        <v>1857</v>
      </c>
      <c r="N1014">
        <v>1975</v>
      </c>
      <c r="S1014" t="s">
        <v>1682</v>
      </c>
      <c r="T1014" t="s">
        <v>1724</v>
      </c>
      <c r="U1014" t="s">
        <v>1681</v>
      </c>
      <c r="V1014" t="s">
        <v>1718</v>
      </c>
    </row>
    <row r="1015" spans="1:22" x14ac:dyDescent="0.25">
      <c r="A1015" t="s">
        <v>1745</v>
      </c>
      <c r="B1015" t="str">
        <f t="shared" si="15"/>
        <v>1995Fitzroy</v>
      </c>
      <c r="C1015" t="s">
        <v>1728</v>
      </c>
      <c r="D1015">
        <v>1995</v>
      </c>
      <c r="E1015">
        <v>16</v>
      </c>
      <c r="F1015" t="s">
        <v>1694</v>
      </c>
      <c r="G1015">
        <v>22</v>
      </c>
      <c r="H1015">
        <v>2</v>
      </c>
      <c r="I1015">
        <v>0</v>
      </c>
      <c r="J1015">
        <v>20</v>
      </c>
      <c r="L1015">
        <v>8</v>
      </c>
      <c r="M1015">
        <v>1617</v>
      </c>
      <c r="N1015">
        <v>2780</v>
      </c>
      <c r="S1015" t="s">
        <v>1694</v>
      </c>
      <c r="T1015" t="s">
        <v>1681</v>
      </c>
      <c r="U1015" t="s">
        <v>1681</v>
      </c>
      <c r="V1015" t="s">
        <v>1718</v>
      </c>
    </row>
    <row r="1016" spans="1:22" x14ac:dyDescent="0.25">
      <c r="A1016" t="s">
        <v>1746</v>
      </c>
      <c r="B1016" t="str">
        <f t="shared" si="15"/>
        <v>1995Manly Warringah</v>
      </c>
      <c r="C1016" t="s">
        <v>1781</v>
      </c>
      <c r="D1016">
        <v>1995</v>
      </c>
      <c r="E1016">
        <v>1</v>
      </c>
      <c r="F1016" t="s">
        <v>1765</v>
      </c>
      <c r="G1016">
        <v>22</v>
      </c>
      <c r="H1016">
        <v>20</v>
      </c>
      <c r="I1016">
        <v>0</v>
      </c>
      <c r="J1016">
        <v>2</v>
      </c>
      <c r="K1016">
        <v>0</v>
      </c>
      <c r="L1016">
        <v>40</v>
      </c>
      <c r="M1016">
        <v>687</v>
      </c>
      <c r="N1016">
        <v>248</v>
      </c>
      <c r="O1016" t="s">
        <v>30</v>
      </c>
      <c r="P1016" t="s">
        <v>30</v>
      </c>
      <c r="Q1016" t="s">
        <v>30</v>
      </c>
      <c r="S1016" t="s">
        <v>1765</v>
      </c>
      <c r="T1016" t="s">
        <v>1675</v>
      </c>
      <c r="U1016" t="s">
        <v>1675</v>
      </c>
      <c r="V1016" t="s">
        <v>1723</v>
      </c>
    </row>
    <row r="1017" spans="1:22" x14ac:dyDescent="0.25">
      <c r="A1017" t="s">
        <v>1746</v>
      </c>
      <c r="B1017" t="str">
        <f t="shared" si="15"/>
        <v>1995Canberra Raiders</v>
      </c>
      <c r="C1017" t="s">
        <v>1781</v>
      </c>
      <c r="D1017">
        <v>1995</v>
      </c>
      <c r="E1017">
        <v>2</v>
      </c>
      <c r="F1017" t="s">
        <v>1771</v>
      </c>
      <c r="G1017">
        <v>22</v>
      </c>
      <c r="H1017">
        <v>20</v>
      </c>
      <c r="I1017">
        <v>0</v>
      </c>
      <c r="J1017">
        <v>2</v>
      </c>
      <c r="K1017">
        <v>0</v>
      </c>
      <c r="L1017">
        <v>40</v>
      </c>
      <c r="M1017">
        <v>634</v>
      </c>
      <c r="N1017">
        <v>255</v>
      </c>
      <c r="P1017" t="s">
        <v>30</v>
      </c>
      <c r="S1017" t="s">
        <v>1771</v>
      </c>
      <c r="T1017" t="s">
        <v>1772</v>
      </c>
      <c r="U1017" t="s">
        <v>1772</v>
      </c>
      <c r="V1017" t="s">
        <v>1773</v>
      </c>
    </row>
    <row r="1018" spans="1:22" x14ac:dyDescent="0.25">
      <c r="A1018" t="s">
        <v>1746</v>
      </c>
      <c r="B1018" t="str">
        <f t="shared" si="15"/>
        <v>1995Brisbane Broncos</v>
      </c>
      <c r="C1018" t="s">
        <v>1781</v>
      </c>
      <c r="D1018">
        <v>1995</v>
      </c>
      <c r="E1018">
        <v>3</v>
      </c>
      <c r="F1018" t="s">
        <v>1774</v>
      </c>
      <c r="G1018">
        <v>22</v>
      </c>
      <c r="H1018">
        <v>17</v>
      </c>
      <c r="I1018">
        <v>0</v>
      </c>
      <c r="J1018">
        <v>5</v>
      </c>
      <c r="K1018">
        <v>0</v>
      </c>
      <c r="L1018">
        <v>34</v>
      </c>
      <c r="M1018">
        <v>600</v>
      </c>
      <c r="N1018">
        <v>364</v>
      </c>
      <c r="P1018" t="s">
        <v>30</v>
      </c>
      <c r="S1018" t="s">
        <v>1774</v>
      </c>
      <c r="T1018" t="s">
        <v>1715</v>
      </c>
      <c r="U1018" t="s">
        <v>1715</v>
      </c>
      <c r="V1018" t="s">
        <v>1716</v>
      </c>
    </row>
    <row r="1019" spans="1:22" x14ac:dyDescent="0.25">
      <c r="A1019" t="s">
        <v>1746</v>
      </c>
      <c r="B1019" t="str">
        <f t="shared" si="15"/>
        <v>1995Cronulla-Sutherland</v>
      </c>
      <c r="C1019" t="s">
        <v>1781</v>
      </c>
      <c r="D1019">
        <v>1995</v>
      </c>
      <c r="E1019">
        <v>4</v>
      </c>
      <c r="F1019" t="s">
        <v>1767</v>
      </c>
      <c r="G1019">
        <v>22</v>
      </c>
      <c r="H1019">
        <v>16</v>
      </c>
      <c r="I1019">
        <v>0</v>
      </c>
      <c r="J1019">
        <v>6</v>
      </c>
      <c r="K1019">
        <v>0</v>
      </c>
      <c r="L1019">
        <v>32</v>
      </c>
      <c r="M1019">
        <v>516</v>
      </c>
      <c r="N1019">
        <v>287</v>
      </c>
      <c r="P1019" t="s">
        <v>30</v>
      </c>
      <c r="S1019" t="s">
        <v>1767</v>
      </c>
      <c r="T1019" t="s">
        <v>1675</v>
      </c>
      <c r="U1019" t="s">
        <v>1675</v>
      </c>
      <c r="V1019" t="s">
        <v>1723</v>
      </c>
    </row>
    <row r="1020" spans="1:22" x14ac:dyDescent="0.25">
      <c r="A1020" t="s">
        <v>1746</v>
      </c>
      <c r="B1020" t="str">
        <f t="shared" si="15"/>
        <v>1995Newcastle Knights</v>
      </c>
      <c r="C1020" t="s">
        <v>1781</v>
      </c>
      <c r="D1020">
        <v>1995</v>
      </c>
      <c r="E1020">
        <v>5</v>
      </c>
      <c r="F1020" t="s">
        <v>1776</v>
      </c>
      <c r="G1020">
        <v>22</v>
      </c>
      <c r="H1020">
        <v>15</v>
      </c>
      <c r="I1020">
        <v>0</v>
      </c>
      <c r="J1020">
        <v>7</v>
      </c>
      <c r="K1020">
        <v>0</v>
      </c>
      <c r="L1020">
        <v>30</v>
      </c>
      <c r="M1020">
        <v>549</v>
      </c>
      <c r="N1020">
        <v>396</v>
      </c>
      <c r="P1020" t="s">
        <v>30</v>
      </c>
      <c r="S1020" t="s">
        <v>1776</v>
      </c>
      <c r="T1020" t="s">
        <v>1754</v>
      </c>
      <c r="U1020" t="s">
        <v>1754</v>
      </c>
      <c r="V1020" t="s">
        <v>1723</v>
      </c>
    </row>
    <row r="1021" spans="1:22" x14ac:dyDescent="0.25">
      <c r="A1021" t="s">
        <v>1746</v>
      </c>
      <c r="B1021" t="str">
        <f t="shared" si="15"/>
        <v>1995Sydney Bulldogs</v>
      </c>
      <c r="C1021" t="s">
        <v>1781</v>
      </c>
      <c r="D1021">
        <v>1995</v>
      </c>
      <c r="E1021">
        <v>6</v>
      </c>
      <c r="F1021" t="s">
        <v>1782</v>
      </c>
      <c r="G1021">
        <v>22</v>
      </c>
      <c r="H1021">
        <v>14</v>
      </c>
      <c r="I1021">
        <v>0</v>
      </c>
      <c r="J1021">
        <v>8</v>
      </c>
      <c r="K1021">
        <v>0</v>
      </c>
      <c r="L1021">
        <v>28</v>
      </c>
      <c r="M1021">
        <v>468</v>
      </c>
      <c r="N1021">
        <v>352</v>
      </c>
      <c r="P1021" t="s">
        <v>30</v>
      </c>
      <c r="Q1021" t="s">
        <v>30</v>
      </c>
      <c r="R1021" t="s">
        <v>30</v>
      </c>
      <c r="S1021" t="s">
        <v>1764</v>
      </c>
      <c r="T1021" t="s">
        <v>1675</v>
      </c>
      <c r="U1021" t="s">
        <v>1675</v>
      </c>
      <c r="V1021" t="s">
        <v>1723</v>
      </c>
    </row>
    <row r="1022" spans="1:22" x14ac:dyDescent="0.25">
      <c r="A1022" t="s">
        <v>1746</v>
      </c>
      <c r="B1022" t="str">
        <f t="shared" si="15"/>
        <v>1995St George</v>
      </c>
      <c r="C1022" t="s">
        <v>1781</v>
      </c>
      <c r="D1022">
        <v>1995</v>
      </c>
      <c r="E1022">
        <v>7</v>
      </c>
      <c r="F1022" t="s">
        <v>1763</v>
      </c>
      <c r="G1022">
        <v>22</v>
      </c>
      <c r="H1022">
        <v>13</v>
      </c>
      <c r="I1022">
        <v>0</v>
      </c>
      <c r="J1022">
        <v>9</v>
      </c>
      <c r="K1022">
        <v>0</v>
      </c>
      <c r="L1022">
        <v>26</v>
      </c>
      <c r="M1022">
        <v>583</v>
      </c>
      <c r="N1022">
        <v>382</v>
      </c>
      <c r="P1022" t="s">
        <v>30</v>
      </c>
      <c r="S1022" t="s">
        <v>1763</v>
      </c>
      <c r="T1022" t="s">
        <v>1675</v>
      </c>
      <c r="U1022" t="s">
        <v>1675</v>
      </c>
      <c r="V1022" t="s">
        <v>1723</v>
      </c>
    </row>
    <row r="1023" spans="1:22" x14ac:dyDescent="0.25">
      <c r="A1023" t="s">
        <v>1746</v>
      </c>
      <c r="B1023" t="str">
        <f t="shared" si="15"/>
        <v>1995North Sydney</v>
      </c>
      <c r="C1023" t="s">
        <v>1781</v>
      </c>
      <c r="D1023">
        <v>1995</v>
      </c>
      <c r="E1023">
        <v>8</v>
      </c>
      <c r="F1023" t="s">
        <v>1752</v>
      </c>
      <c r="G1023">
        <v>22</v>
      </c>
      <c r="H1023">
        <v>11</v>
      </c>
      <c r="I1023">
        <v>2</v>
      </c>
      <c r="J1023">
        <v>9</v>
      </c>
      <c r="K1023">
        <v>0</v>
      </c>
      <c r="L1023">
        <v>24</v>
      </c>
      <c r="M1023">
        <v>542</v>
      </c>
      <c r="N1023">
        <v>331</v>
      </c>
      <c r="P1023" t="s">
        <v>30</v>
      </c>
      <c r="S1023" t="s">
        <v>1752</v>
      </c>
      <c r="T1023" t="s">
        <v>1675</v>
      </c>
      <c r="U1023" t="s">
        <v>1675</v>
      </c>
      <c r="V1023" t="s">
        <v>1723</v>
      </c>
    </row>
    <row r="1024" spans="1:22" x14ac:dyDescent="0.25">
      <c r="A1024" t="s">
        <v>1746</v>
      </c>
      <c r="B1024" t="str">
        <f t="shared" si="15"/>
        <v>1995Sydney City</v>
      </c>
      <c r="C1024" t="s">
        <v>1781</v>
      </c>
      <c r="D1024">
        <v>1995</v>
      </c>
      <c r="E1024">
        <v>9</v>
      </c>
      <c r="F1024" t="s">
        <v>1783</v>
      </c>
      <c r="G1024">
        <v>22</v>
      </c>
      <c r="H1024">
        <v>12</v>
      </c>
      <c r="I1024">
        <v>0</v>
      </c>
      <c r="J1024">
        <v>10</v>
      </c>
      <c r="K1024">
        <v>0</v>
      </c>
      <c r="L1024">
        <v>24</v>
      </c>
      <c r="M1024">
        <v>466</v>
      </c>
      <c r="N1024">
        <v>406</v>
      </c>
      <c r="S1024" t="s">
        <v>1750</v>
      </c>
      <c r="T1024" t="s">
        <v>1675</v>
      </c>
      <c r="U1024" t="s">
        <v>1675</v>
      </c>
      <c r="V1024" t="s">
        <v>1723</v>
      </c>
    </row>
    <row r="1025" spans="1:22" x14ac:dyDescent="0.25">
      <c r="A1025" t="s">
        <v>1746</v>
      </c>
      <c r="B1025" t="str">
        <f t="shared" si="15"/>
        <v>1995Auckland Warriors</v>
      </c>
      <c r="C1025" t="s">
        <v>1781</v>
      </c>
      <c r="D1025">
        <v>1995</v>
      </c>
      <c r="E1025">
        <v>10</v>
      </c>
      <c r="F1025" t="s">
        <v>1784</v>
      </c>
      <c r="G1025">
        <v>22</v>
      </c>
      <c r="H1025">
        <v>13</v>
      </c>
      <c r="I1025">
        <v>0</v>
      </c>
      <c r="J1025">
        <v>9</v>
      </c>
      <c r="K1025">
        <v>0</v>
      </c>
      <c r="L1025" t="s">
        <v>1775</v>
      </c>
      <c r="M1025">
        <v>544</v>
      </c>
      <c r="N1025">
        <v>493</v>
      </c>
      <c r="S1025" t="s">
        <v>1785</v>
      </c>
      <c r="T1025" t="s">
        <v>1786</v>
      </c>
      <c r="U1025" t="s">
        <v>1786</v>
      </c>
      <c r="V1025" t="s">
        <v>1787</v>
      </c>
    </row>
    <row r="1026" spans="1:22" x14ac:dyDescent="0.25">
      <c r="A1026" t="s">
        <v>1746</v>
      </c>
      <c r="B1026" t="str">
        <f t="shared" ref="B1026:B1089" si="16">D1026&amp;F1026</f>
        <v>1995Western Reds</v>
      </c>
      <c r="C1026" t="s">
        <v>1781</v>
      </c>
      <c r="D1026">
        <v>1995</v>
      </c>
      <c r="E1026">
        <v>11</v>
      </c>
      <c r="F1026" t="s">
        <v>1788</v>
      </c>
      <c r="G1026">
        <v>22</v>
      </c>
      <c r="H1026">
        <v>11</v>
      </c>
      <c r="I1026">
        <v>0</v>
      </c>
      <c r="J1026">
        <v>11</v>
      </c>
      <c r="K1026">
        <v>0</v>
      </c>
      <c r="L1026">
        <v>22</v>
      </c>
      <c r="M1026">
        <v>361</v>
      </c>
      <c r="N1026">
        <v>549</v>
      </c>
      <c r="S1026" t="s">
        <v>1788</v>
      </c>
      <c r="T1026" t="s">
        <v>1720</v>
      </c>
      <c r="U1026" t="s">
        <v>1720</v>
      </c>
      <c r="V1026" t="s">
        <v>1721</v>
      </c>
    </row>
    <row r="1027" spans="1:22" x14ac:dyDescent="0.25">
      <c r="A1027" t="s">
        <v>1746</v>
      </c>
      <c r="B1027" t="str">
        <f t="shared" si="16"/>
        <v>1995Illawarra</v>
      </c>
      <c r="C1027" t="s">
        <v>1781</v>
      </c>
      <c r="D1027">
        <v>1995</v>
      </c>
      <c r="E1027">
        <v>12</v>
      </c>
      <c r="F1027" t="s">
        <v>1769</v>
      </c>
      <c r="G1027">
        <v>22</v>
      </c>
      <c r="H1027">
        <v>10</v>
      </c>
      <c r="I1027">
        <v>1</v>
      </c>
      <c r="J1027">
        <v>11</v>
      </c>
      <c r="K1027">
        <v>0</v>
      </c>
      <c r="L1027">
        <v>21</v>
      </c>
      <c r="M1027">
        <v>519</v>
      </c>
      <c r="N1027">
        <v>431</v>
      </c>
      <c r="S1027" t="s">
        <v>1769</v>
      </c>
      <c r="T1027" t="s">
        <v>1770</v>
      </c>
      <c r="U1027" t="s">
        <v>1770</v>
      </c>
      <c r="V1027" t="s">
        <v>1723</v>
      </c>
    </row>
    <row r="1028" spans="1:22" x14ac:dyDescent="0.25">
      <c r="A1028" t="s">
        <v>1746</v>
      </c>
      <c r="B1028" t="str">
        <f t="shared" si="16"/>
        <v>1995Western Suburbs</v>
      </c>
      <c r="C1028" t="s">
        <v>1781</v>
      </c>
      <c r="D1028">
        <v>1995</v>
      </c>
      <c r="E1028">
        <v>13</v>
      </c>
      <c r="F1028" t="s">
        <v>1757</v>
      </c>
      <c r="G1028">
        <v>22</v>
      </c>
      <c r="H1028">
        <v>10</v>
      </c>
      <c r="I1028">
        <v>0</v>
      </c>
      <c r="J1028">
        <v>12</v>
      </c>
      <c r="K1028">
        <v>0</v>
      </c>
      <c r="L1028">
        <v>20</v>
      </c>
      <c r="M1028">
        <v>459</v>
      </c>
      <c r="N1028">
        <v>534</v>
      </c>
      <c r="S1028" t="s">
        <v>1757</v>
      </c>
      <c r="T1028" t="s">
        <v>1675</v>
      </c>
      <c r="U1028" t="s">
        <v>1675</v>
      </c>
      <c r="V1028" t="s">
        <v>1723</v>
      </c>
    </row>
    <row r="1029" spans="1:22" x14ac:dyDescent="0.25">
      <c r="A1029" t="s">
        <v>1746</v>
      </c>
      <c r="B1029" t="str">
        <f t="shared" si="16"/>
        <v>1995Penrith</v>
      </c>
      <c r="C1029" t="s">
        <v>1781</v>
      </c>
      <c r="D1029">
        <v>1995</v>
      </c>
      <c r="E1029">
        <v>14</v>
      </c>
      <c r="F1029" t="s">
        <v>1766</v>
      </c>
      <c r="G1029">
        <v>22</v>
      </c>
      <c r="H1029">
        <v>9</v>
      </c>
      <c r="I1029">
        <v>0</v>
      </c>
      <c r="J1029">
        <v>13</v>
      </c>
      <c r="K1029">
        <v>0</v>
      </c>
      <c r="L1029">
        <v>18</v>
      </c>
      <c r="M1029">
        <v>481</v>
      </c>
      <c r="N1029">
        <v>484</v>
      </c>
      <c r="S1029" t="s">
        <v>1766</v>
      </c>
      <c r="T1029" t="s">
        <v>1675</v>
      </c>
      <c r="U1029" t="s">
        <v>1675</v>
      </c>
      <c r="V1029" t="s">
        <v>1723</v>
      </c>
    </row>
    <row r="1030" spans="1:22" x14ac:dyDescent="0.25">
      <c r="A1030" t="s">
        <v>1746</v>
      </c>
      <c r="B1030" t="str">
        <f t="shared" si="16"/>
        <v>1995Sydney Tigers</v>
      </c>
      <c r="C1030" t="s">
        <v>1781</v>
      </c>
      <c r="D1030">
        <v>1995</v>
      </c>
      <c r="E1030">
        <v>15</v>
      </c>
      <c r="F1030" t="s">
        <v>1789</v>
      </c>
      <c r="G1030">
        <v>22</v>
      </c>
      <c r="H1030">
        <v>7</v>
      </c>
      <c r="I1030">
        <v>0</v>
      </c>
      <c r="J1030">
        <v>15</v>
      </c>
      <c r="K1030">
        <v>0</v>
      </c>
      <c r="L1030">
        <v>14</v>
      </c>
      <c r="M1030">
        <v>309</v>
      </c>
      <c r="N1030">
        <v>591</v>
      </c>
      <c r="S1030" t="s">
        <v>1755</v>
      </c>
      <c r="T1030" t="s">
        <v>1675</v>
      </c>
      <c r="U1030" t="s">
        <v>1675</v>
      </c>
      <c r="V1030" t="s">
        <v>1723</v>
      </c>
    </row>
    <row r="1031" spans="1:22" x14ac:dyDescent="0.25">
      <c r="A1031" t="s">
        <v>1746</v>
      </c>
      <c r="B1031" t="str">
        <f t="shared" si="16"/>
        <v>1995South Queensland</v>
      </c>
      <c r="C1031" t="s">
        <v>1781</v>
      </c>
      <c r="D1031">
        <v>1995</v>
      </c>
      <c r="E1031">
        <v>16</v>
      </c>
      <c r="F1031" t="s">
        <v>1790</v>
      </c>
      <c r="G1031">
        <v>22</v>
      </c>
      <c r="H1031">
        <v>6</v>
      </c>
      <c r="I1031">
        <v>1</v>
      </c>
      <c r="J1031">
        <v>15</v>
      </c>
      <c r="K1031">
        <v>0</v>
      </c>
      <c r="L1031">
        <v>13</v>
      </c>
      <c r="M1031">
        <v>303</v>
      </c>
      <c r="N1031">
        <v>502</v>
      </c>
      <c r="S1031" t="s">
        <v>1790</v>
      </c>
      <c r="T1031" t="s">
        <v>1715</v>
      </c>
      <c r="U1031" t="s">
        <v>1715</v>
      </c>
      <c r="V1031" t="s">
        <v>1716</v>
      </c>
    </row>
    <row r="1032" spans="1:22" x14ac:dyDescent="0.25">
      <c r="A1032" t="s">
        <v>1746</v>
      </c>
      <c r="B1032" t="str">
        <f t="shared" si="16"/>
        <v>1995Gold Coast Seagulls</v>
      </c>
      <c r="C1032" t="s">
        <v>1781</v>
      </c>
      <c r="D1032">
        <v>1995</v>
      </c>
      <c r="E1032">
        <v>17</v>
      </c>
      <c r="F1032" t="s">
        <v>1779</v>
      </c>
      <c r="G1032">
        <v>22</v>
      </c>
      <c r="H1032">
        <v>4</v>
      </c>
      <c r="I1032">
        <v>1</v>
      </c>
      <c r="J1032">
        <v>17</v>
      </c>
      <c r="K1032">
        <v>0</v>
      </c>
      <c r="L1032">
        <v>9</v>
      </c>
      <c r="M1032">
        <v>350</v>
      </c>
      <c r="N1032">
        <v>628</v>
      </c>
      <c r="S1032" t="s">
        <v>1778</v>
      </c>
      <c r="T1032" t="s">
        <v>1684</v>
      </c>
      <c r="U1032" t="s">
        <v>1684</v>
      </c>
      <c r="V1032" t="s">
        <v>1716</v>
      </c>
    </row>
    <row r="1033" spans="1:22" x14ac:dyDescent="0.25">
      <c r="A1033" t="s">
        <v>1746</v>
      </c>
      <c r="B1033" t="str">
        <f t="shared" si="16"/>
        <v>1995South Sydney</v>
      </c>
      <c r="C1033" t="s">
        <v>1781</v>
      </c>
      <c r="D1033">
        <v>1995</v>
      </c>
      <c r="E1033">
        <v>18</v>
      </c>
      <c r="F1033" t="s">
        <v>1748</v>
      </c>
      <c r="G1033">
        <v>22</v>
      </c>
      <c r="H1033">
        <v>4</v>
      </c>
      <c r="I1033">
        <v>1</v>
      </c>
      <c r="J1033">
        <v>17</v>
      </c>
      <c r="K1033">
        <v>0</v>
      </c>
      <c r="L1033">
        <v>9</v>
      </c>
      <c r="M1033">
        <v>319</v>
      </c>
      <c r="N1033">
        <v>686</v>
      </c>
      <c r="S1033" t="s">
        <v>1748</v>
      </c>
      <c r="T1033" t="s">
        <v>1675</v>
      </c>
      <c r="U1033" t="s">
        <v>1675</v>
      </c>
      <c r="V1033" t="s">
        <v>1723</v>
      </c>
    </row>
    <row r="1034" spans="1:22" x14ac:dyDescent="0.25">
      <c r="A1034" t="s">
        <v>1746</v>
      </c>
      <c r="B1034" t="str">
        <f t="shared" si="16"/>
        <v>1995Parramatta</v>
      </c>
      <c r="C1034" t="s">
        <v>1781</v>
      </c>
      <c r="D1034">
        <v>1995</v>
      </c>
      <c r="E1034">
        <v>19</v>
      </c>
      <c r="F1034" t="s">
        <v>1722</v>
      </c>
      <c r="G1034">
        <v>22</v>
      </c>
      <c r="H1034">
        <v>3</v>
      </c>
      <c r="I1034">
        <v>0</v>
      </c>
      <c r="J1034">
        <v>19</v>
      </c>
      <c r="K1034">
        <v>0</v>
      </c>
      <c r="L1034">
        <v>6</v>
      </c>
      <c r="M1034">
        <v>310</v>
      </c>
      <c r="N1034">
        <v>690</v>
      </c>
      <c r="S1034" t="s">
        <v>1722</v>
      </c>
      <c r="T1034" t="s">
        <v>1675</v>
      </c>
      <c r="U1034" t="s">
        <v>1675</v>
      </c>
      <c r="V1034" t="s">
        <v>1723</v>
      </c>
    </row>
    <row r="1035" spans="1:22" x14ac:dyDescent="0.25">
      <c r="A1035" t="s">
        <v>1746</v>
      </c>
      <c r="B1035" t="str">
        <f t="shared" si="16"/>
        <v>1995North Queensland</v>
      </c>
      <c r="C1035" t="s">
        <v>1781</v>
      </c>
      <c r="D1035">
        <v>1995</v>
      </c>
      <c r="E1035">
        <v>20</v>
      </c>
      <c r="F1035" t="s">
        <v>1791</v>
      </c>
      <c r="G1035">
        <v>22</v>
      </c>
      <c r="H1035">
        <v>2</v>
      </c>
      <c r="I1035">
        <v>0</v>
      </c>
      <c r="J1035">
        <v>20</v>
      </c>
      <c r="K1035">
        <v>0</v>
      </c>
      <c r="L1035">
        <v>4</v>
      </c>
      <c r="M1035">
        <v>269</v>
      </c>
      <c r="N1035">
        <v>660</v>
      </c>
      <c r="S1035" t="s">
        <v>1791</v>
      </c>
      <c r="T1035" t="s">
        <v>1792</v>
      </c>
      <c r="U1035" t="s">
        <v>1792</v>
      </c>
      <c r="V1035" t="s">
        <v>1716</v>
      </c>
    </row>
    <row r="1036" spans="1:22" x14ac:dyDescent="0.25">
      <c r="A1036" t="s">
        <v>1745</v>
      </c>
      <c r="B1036" t="str">
        <f t="shared" si="16"/>
        <v>1994West Coast</v>
      </c>
      <c r="C1036" t="s">
        <v>1728</v>
      </c>
      <c r="D1036">
        <v>1994</v>
      </c>
      <c r="E1036">
        <v>1</v>
      </c>
      <c r="F1036" t="s">
        <v>1674</v>
      </c>
      <c r="G1036">
        <v>22</v>
      </c>
      <c r="H1036">
        <v>16</v>
      </c>
      <c r="I1036">
        <v>0</v>
      </c>
      <c r="J1036">
        <v>6</v>
      </c>
      <c r="L1036">
        <v>64</v>
      </c>
      <c r="M1036">
        <v>2078</v>
      </c>
      <c r="N1036">
        <v>1572</v>
      </c>
      <c r="O1036" t="s">
        <v>30</v>
      </c>
      <c r="P1036" t="s">
        <v>30</v>
      </c>
      <c r="Q1036" t="s">
        <v>30</v>
      </c>
      <c r="R1036" t="s">
        <v>30</v>
      </c>
      <c r="S1036" t="s">
        <v>1674</v>
      </c>
      <c r="T1036" t="s">
        <v>1720</v>
      </c>
      <c r="U1036" t="s">
        <v>1720</v>
      </c>
      <c r="V1036" t="s">
        <v>1721</v>
      </c>
    </row>
    <row r="1037" spans="1:22" x14ac:dyDescent="0.25">
      <c r="A1037" t="s">
        <v>1745</v>
      </c>
      <c r="B1037" t="str">
        <f t="shared" si="16"/>
        <v>1994Carlton</v>
      </c>
      <c r="C1037" t="s">
        <v>1728</v>
      </c>
      <c r="D1037">
        <v>1994</v>
      </c>
      <c r="E1037">
        <v>2</v>
      </c>
      <c r="F1037" t="s">
        <v>1689</v>
      </c>
      <c r="G1037">
        <v>22</v>
      </c>
      <c r="H1037">
        <v>15</v>
      </c>
      <c r="I1037">
        <v>0</v>
      </c>
      <c r="J1037">
        <v>7</v>
      </c>
      <c r="L1037">
        <v>60</v>
      </c>
      <c r="M1037">
        <v>2351</v>
      </c>
      <c r="N1037">
        <v>1774</v>
      </c>
      <c r="P1037" t="s">
        <v>30</v>
      </c>
      <c r="S1037" t="s">
        <v>1689</v>
      </c>
      <c r="T1037" t="s">
        <v>1717</v>
      </c>
      <c r="U1037" t="s">
        <v>1681</v>
      </c>
      <c r="V1037" t="s">
        <v>1718</v>
      </c>
    </row>
    <row r="1038" spans="1:22" x14ac:dyDescent="0.25">
      <c r="A1038" t="s">
        <v>1745</v>
      </c>
      <c r="B1038" t="str">
        <f t="shared" si="16"/>
        <v>1994North Melbourne</v>
      </c>
      <c r="C1038" t="s">
        <v>1728</v>
      </c>
      <c r="D1038">
        <v>1994</v>
      </c>
      <c r="E1038">
        <v>3</v>
      </c>
      <c r="F1038" t="s">
        <v>1680</v>
      </c>
      <c r="G1038">
        <v>22</v>
      </c>
      <c r="H1038">
        <v>13</v>
      </c>
      <c r="I1038">
        <v>0</v>
      </c>
      <c r="J1038">
        <v>9</v>
      </c>
      <c r="L1038">
        <v>52</v>
      </c>
      <c r="M1038">
        <v>2383</v>
      </c>
      <c r="N1038">
        <v>1848</v>
      </c>
      <c r="P1038" t="s">
        <v>30</v>
      </c>
      <c r="S1038" t="s">
        <v>1680</v>
      </c>
      <c r="T1038" t="s">
        <v>1680</v>
      </c>
      <c r="U1038" t="s">
        <v>1681</v>
      </c>
      <c r="V1038" t="s">
        <v>1718</v>
      </c>
    </row>
    <row r="1039" spans="1:22" x14ac:dyDescent="0.25">
      <c r="A1039" t="s">
        <v>1745</v>
      </c>
      <c r="B1039" t="str">
        <f t="shared" si="16"/>
        <v>1994Geelong</v>
      </c>
      <c r="C1039" t="s">
        <v>1728</v>
      </c>
      <c r="D1039">
        <v>1994</v>
      </c>
      <c r="E1039">
        <v>4</v>
      </c>
      <c r="F1039" t="s">
        <v>1685</v>
      </c>
      <c r="G1039">
        <v>22</v>
      </c>
      <c r="H1039">
        <v>13</v>
      </c>
      <c r="I1039">
        <v>0</v>
      </c>
      <c r="J1039">
        <v>9</v>
      </c>
      <c r="L1039">
        <v>52</v>
      </c>
      <c r="M1039">
        <v>2403</v>
      </c>
      <c r="N1039">
        <v>2104</v>
      </c>
      <c r="P1039" t="s">
        <v>30</v>
      </c>
      <c r="Q1039" t="s">
        <v>30</v>
      </c>
      <c r="S1039" t="s">
        <v>1685</v>
      </c>
      <c r="T1039" t="s">
        <v>1685</v>
      </c>
      <c r="U1039" t="s">
        <v>1685</v>
      </c>
      <c r="V1039" t="s">
        <v>1718</v>
      </c>
    </row>
    <row r="1040" spans="1:22" x14ac:dyDescent="0.25">
      <c r="A1040" t="s">
        <v>1745</v>
      </c>
      <c r="B1040" t="str">
        <f t="shared" si="16"/>
        <v>1994Footscray</v>
      </c>
      <c r="C1040" t="s">
        <v>1728</v>
      </c>
      <c r="D1040">
        <v>1994</v>
      </c>
      <c r="E1040">
        <v>5</v>
      </c>
      <c r="F1040" t="s">
        <v>1695</v>
      </c>
      <c r="G1040">
        <v>22</v>
      </c>
      <c r="H1040">
        <v>13</v>
      </c>
      <c r="I1040">
        <v>0</v>
      </c>
      <c r="J1040">
        <v>9</v>
      </c>
      <c r="L1040">
        <v>52</v>
      </c>
      <c r="M1040">
        <v>2106</v>
      </c>
      <c r="N1040">
        <v>1905</v>
      </c>
      <c r="P1040" t="s">
        <v>30</v>
      </c>
      <c r="S1040" t="s">
        <v>1673</v>
      </c>
      <c r="T1040" t="s">
        <v>1681</v>
      </c>
      <c r="U1040" t="s">
        <v>1681</v>
      </c>
      <c r="V1040" t="s">
        <v>1718</v>
      </c>
    </row>
    <row r="1041" spans="1:22" x14ac:dyDescent="0.25">
      <c r="A1041" t="s">
        <v>1745</v>
      </c>
      <c r="B1041" t="str">
        <f t="shared" si="16"/>
        <v>1994Hawthorn</v>
      </c>
      <c r="C1041" t="s">
        <v>1728</v>
      </c>
      <c r="D1041">
        <v>1994</v>
      </c>
      <c r="E1041">
        <v>6</v>
      </c>
      <c r="F1041" t="s">
        <v>1682</v>
      </c>
      <c r="G1041">
        <v>22</v>
      </c>
      <c r="H1041">
        <v>13</v>
      </c>
      <c r="I1041">
        <v>0</v>
      </c>
      <c r="J1041">
        <v>9</v>
      </c>
      <c r="L1041">
        <v>52</v>
      </c>
      <c r="M1041">
        <v>2188</v>
      </c>
      <c r="N1041">
        <v>2005</v>
      </c>
      <c r="P1041" t="s">
        <v>30</v>
      </c>
      <c r="S1041" t="s">
        <v>1682</v>
      </c>
      <c r="T1041" t="s">
        <v>1724</v>
      </c>
      <c r="U1041" t="s">
        <v>1681</v>
      </c>
      <c r="V1041" t="s">
        <v>1718</v>
      </c>
    </row>
    <row r="1042" spans="1:22" x14ac:dyDescent="0.25">
      <c r="A1042" t="s">
        <v>1745</v>
      </c>
      <c r="B1042" t="str">
        <f t="shared" si="16"/>
        <v>1994Melbourne</v>
      </c>
      <c r="C1042" t="s">
        <v>1728</v>
      </c>
      <c r="D1042">
        <v>1994</v>
      </c>
      <c r="E1042">
        <v>7</v>
      </c>
      <c r="F1042" t="s">
        <v>1681</v>
      </c>
      <c r="G1042">
        <v>22</v>
      </c>
      <c r="H1042">
        <v>12</v>
      </c>
      <c r="I1042">
        <v>0</v>
      </c>
      <c r="J1042">
        <v>10</v>
      </c>
      <c r="L1042">
        <v>48</v>
      </c>
      <c r="M1042">
        <v>2190</v>
      </c>
      <c r="N1042">
        <v>1879</v>
      </c>
      <c r="P1042" t="s">
        <v>30</v>
      </c>
      <c r="S1042" t="s">
        <v>1681</v>
      </c>
      <c r="T1042" t="s">
        <v>1681</v>
      </c>
      <c r="U1042" t="s">
        <v>1681</v>
      </c>
      <c r="V1042" t="s">
        <v>1718</v>
      </c>
    </row>
    <row r="1043" spans="1:22" x14ac:dyDescent="0.25">
      <c r="A1043" t="s">
        <v>1745</v>
      </c>
      <c r="B1043" t="str">
        <f t="shared" si="16"/>
        <v>1994Collingwood</v>
      </c>
      <c r="C1043" t="s">
        <v>1728</v>
      </c>
      <c r="D1043">
        <v>1994</v>
      </c>
      <c r="E1043">
        <v>8</v>
      </c>
      <c r="F1043" t="s">
        <v>1688</v>
      </c>
      <c r="G1043">
        <v>22</v>
      </c>
      <c r="H1043">
        <v>12</v>
      </c>
      <c r="I1043">
        <v>0</v>
      </c>
      <c r="J1043">
        <v>10</v>
      </c>
      <c r="L1043">
        <v>48</v>
      </c>
      <c r="M1043">
        <v>2017</v>
      </c>
      <c r="N1043">
        <v>2019</v>
      </c>
      <c r="P1043" t="s">
        <v>30</v>
      </c>
      <c r="S1043" t="s">
        <v>1688</v>
      </c>
      <c r="T1043" t="s">
        <v>1681</v>
      </c>
      <c r="U1043" t="s">
        <v>1681</v>
      </c>
      <c r="V1043" t="s">
        <v>1718</v>
      </c>
    </row>
    <row r="1044" spans="1:22" x14ac:dyDescent="0.25">
      <c r="A1044" t="s">
        <v>1745</v>
      </c>
      <c r="B1044" t="str">
        <f t="shared" si="16"/>
        <v>1994Richmond</v>
      </c>
      <c r="C1044" t="s">
        <v>1728</v>
      </c>
      <c r="D1044">
        <v>1994</v>
      </c>
      <c r="E1044">
        <v>9</v>
      </c>
      <c r="F1044" t="s">
        <v>1678</v>
      </c>
      <c r="G1044">
        <v>22</v>
      </c>
      <c r="H1044">
        <v>12</v>
      </c>
      <c r="I1044">
        <v>0</v>
      </c>
      <c r="J1044">
        <v>10</v>
      </c>
      <c r="L1044">
        <v>48</v>
      </c>
      <c r="M1044">
        <v>2033</v>
      </c>
      <c r="N1044">
        <v>2167</v>
      </c>
      <c r="S1044" t="s">
        <v>1678</v>
      </c>
      <c r="T1044" t="s">
        <v>1726</v>
      </c>
      <c r="U1044" t="s">
        <v>1681</v>
      </c>
      <c r="V1044" t="s">
        <v>1718</v>
      </c>
    </row>
    <row r="1045" spans="1:22" x14ac:dyDescent="0.25">
      <c r="A1045" t="s">
        <v>1745</v>
      </c>
      <c r="B1045" t="str">
        <f t="shared" si="16"/>
        <v>1994Essendon</v>
      </c>
      <c r="C1045" t="s">
        <v>1728</v>
      </c>
      <c r="D1045">
        <v>1994</v>
      </c>
      <c r="E1045">
        <v>10</v>
      </c>
      <c r="F1045" t="s">
        <v>1687</v>
      </c>
      <c r="G1045">
        <v>22</v>
      </c>
      <c r="H1045">
        <v>11</v>
      </c>
      <c r="I1045">
        <v>0</v>
      </c>
      <c r="J1045">
        <v>11</v>
      </c>
      <c r="L1045">
        <v>44</v>
      </c>
      <c r="M1045">
        <v>2075</v>
      </c>
      <c r="N1045">
        <v>2119</v>
      </c>
      <c r="S1045" t="s">
        <v>1687</v>
      </c>
      <c r="T1045" t="s">
        <v>1681</v>
      </c>
      <c r="U1045" t="s">
        <v>1681</v>
      </c>
      <c r="V1045" t="s">
        <v>1718</v>
      </c>
    </row>
    <row r="1046" spans="1:22" x14ac:dyDescent="0.25">
      <c r="A1046" t="s">
        <v>1745</v>
      </c>
      <c r="B1046" t="str">
        <f t="shared" si="16"/>
        <v>1994Adelaide</v>
      </c>
      <c r="C1046" t="s">
        <v>1728</v>
      </c>
      <c r="D1046">
        <v>1994</v>
      </c>
      <c r="E1046">
        <v>11</v>
      </c>
      <c r="F1046" t="s">
        <v>1691</v>
      </c>
      <c r="G1046">
        <v>22</v>
      </c>
      <c r="H1046">
        <v>9</v>
      </c>
      <c r="I1046">
        <v>1</v>
      </c>
      <c r="J1046">
        <v>12</v>
      </c>
      <c r="L1046">
        <v>38</v>
      </c>
      <c r="M1046">
        <v>1876</v>
      </c>
      <c r="N1046">
        <v>2159</v>
      </c>
      <c r="S1046" t="s">
        <v>1691</v>
      </c>
      <c r="T1046" t="s">
        <v>1691</v>
      </c>
      <c r="U1046" t="s">
        <v>1691</v>
      </c>
      <c r="V1046" t="s">
        <v>1714</v>
      </c>
    </row>
    <row r="1047" spans="1:22" x14ac:dyDescent="0.25">
      <c r="A1047" t="s">
        <v>1745</v>
      </c>
      <c r="B1047" t="str">
        <f t="shared" si="16"/>
        <v>1994Brisbane Bears</v>
      </c>
      <c r="C1047" t="s">
        <v>1728</v>
      </c>
      <c r="D1047">
        <v>1994</v>
      </c>
      <c r="E1047">
        <v>12</v>
      </c>
      <c r="F1047" t="s">
        <v>1696</v>
      </c>
      <c r="G1047">
        <v>22</v>
      </c>
      <c r="H1047">
        <v>9</v>
      </c>
      <c r="I1047">
        <v>0</v>
      </c>
      <c r="J1047">
        <v>13</v>
      </c>
      <c r="L1047">
        <v>36</v>
      </c>
      <c r="M1047">
        <v>1940</v>
      </c>
      <c r="N1047">
        <v>2195</v>
      </c>
      <c r="S1047" t="s">
        <v>1696</v>
      </c>
      <c r="T1047" t="s">
        <v>1715</v>
      </c>
      <c r="U1047" t="s">
        <v>1715</v>
      </c>
      <c r="V1047" t="s">
        <v>1716</v>
      </c>
    </row>
    <row r="1048" spans="1:22" x14ac:dyDescent="0.25">
      <c r="A1048" t="s">
        <v>1745</v>
      </c>
      <c r="B1048" t="str">
        <f t="shared" si="16"/>
        <v>1994St Kilda</v>
      </c>
      <c r="C1048" t="s">
        <v>1728</v>
      </c>
      <c r="D1048">
        <v>1994</v>
      </c>
      <c r="E1048">
        <v>13</v>
      </c>
      <c r="F1048" t="s">
        <v>1677</v>
      </c>
      <c r="G1048">
        <v>22</v>
      </c>
      <c r="H1048">
        <v>7</v>
      </c>
      <c r="I1048">
        <v>1</v>
      </c>
      <c r="J1048">
        <v>14</v>
      </c>
      <c r="L1048">
        <v>30</v>
      </c>
      <c r="M1048">
        <v>1809</v>
      </c>
      <c r="N1048">
        <v>2415</v>
      </c>
      <c r="S1048" t="s">
        <v>1677</v>
      </c>
      <c r="T1048" t="s">
        <v>1681</v>
      </c>
      <c r="U1048" t="s">
        <v>1681</v>
      </c>
      <c r="V1048" t="s">
        <v>1718</v>
      </c>
    </row>
    <row r="1049" spans="1:22" x14ac:dyDescent="0.25">
      <c r="A1049" t="s">
        <v>1745</v>
      </c>
      <c r="B1049" t="str">
        <f t="shared" si="16"/>
        <v>1994Fitzroy</v>
      </c>
      <c r="C1049" t="s">
        <v>1728</v>
      </c>
      <c r="D1049">
        <v>1994</v>
      </c>
      <c r="E1049">
        <v>14</v>
      </c>
      <c r="F1049" t="s">
        <v>1694</v>
      </c>
      <c r="G1049">
        <v>22</v>
      </c>
      <c r="H1049">
        <v>5</v>
      </c>
      <c r="I1049">
        <v>0</v>
      </c>
      <c r="J1049">
        <v>17</v>
      </c>
      <c r="L1049">
        <v>20</v>
      </c>
      <c r="M1049">
        <v>1726</v>
      </c>
      <c r="N1049">
        <v>2456</v>
      </c>
      <c r="S1049" t="s">
        <v>1694</v>
      </c>
      <c r="T1049" t="s">
        <v>1681</v>
      </c>
      <c r="U1049" t="s">
        <v>1681</v>
      </c>
      <c r="V1049" t="s">
        <v>1718</v>
      </c>
    </row>
    <row r="1050" spans="1:22" x14ac:dyDescent="0.25">
      <c r="A1050" t="s">
        <v>1745</v>
      </c>
      <c r="B1050" t="str">
        <f t="shared" si="16"/>
        <v>1994Sydney Swans</v>
      </c>
      <c r="C1050" t="s">
        <v>1728</v>
      </c>
      <c r="D1050">
        <v>1994</v>
      </c>
      <c r="E1050">
        <v>15</v>
      </c>
      <c r="F1050" t="s">
        <v>1676</v>
      </c>
      <c r="G1050">
        <v>22</v>
      </c>
      <c r="H1050">
        <v>4</v>
      </c>
      <c r="I1050">
        <v>0</v>
      </c>
      <c r="J1050">
        <v>18</v>
      </c>
      <c r="L1050">
        <v>16</v>
      </c>
      <c r="M1050">
        <v>1987</v>
      </c>
      <c r="N1050">
        <v>2545</v>
      </c>
      <c r="S1050" t="s">
        <v>1676</v>
      </c>
      <c r="T1050" t="s">
        <v>1675</v>
      </c>
      <c r="U1050" t="s">
        <v>1675</v>
      </c>
      <c r="V1050" t="s">
        <v>1723</v>
      </c>
    </row>
    <row r="1051" spans="1:22" x14ac:dyDescent="0.25">
      <c r="A1051" t="s">
        <v>1746</v>
      </c>
      <c r="B1051" t="str">
        <f t="shared" si="16"/>
        <v>1994Canterbury-Bankstown</v>
      </c>
      <c r="C1051" t="s">
        <v>1747</v>
      </c>
      <c r="D1051">
        <v>1994</v>
      </c>
      <c r="E1051">
        <v>1</v>
      </c>
      <c r="F1051" t="s">
        <v>1764</v>
      </c>
      <c r="G1051">
        <v>22</v>
      </c>
      <c r="H1051">
        <v>18</v>
      </c>
      <c r="I1051">
        <v>0</v>
      </c>
      <c r="J1051">
        <v>4</v>
      </c>
      <c r="K1051">
        <v>0</v>
      </c>
      <c r="L1051">
        <v>36</v>
      </c>
      <c r="M1051">
        <v>537</v>
      </c>
      <c r="N1051">
        <v>340</v>
      </c>
      <c r="O1051" t="s">
        <v>30</v>
      </c>
      <c r="P1051" t="s">
        <v>30</v>
      </c>
      <c r="Q1051" t="s">
        <v>30</v>
      </c>
      <c r="S1051" t="s">
        <v>1764</v>
      </c>
      <c r="T1051" t="s">
        <v>1675</v>
      </c>
      <c r="U1051" t="s">
        <v>1675</v>
      </c>
      <c r="V1051" t="s">
        <v>1723</v>
      </c>
    </row>
    <row r="1052" spans="1:22" x14ac:dyDescent="0.25">
      <c r="A1052" t="s">
        <v>1746</v>
      </c>
      <c r="B1052" t="str">
        <f t="shared" si="16"/>
        <v>1994North Sydney</v>
      </c>
      <c r="C1052" t="s">
        <v>1747</v>
      </c>
      <c r="D1052">
        <v>1994</v>
      </c>
      <c r="E1052">
        <v>2</v>
      </c>
      <c r="F1052" t="s">
        <v>1752</v>
      </c>
      <c r="G1052">
        <v>22</v>
      </c>
      <c r="H1052">
        <v>17</v>
      </c>
      <c r="I1052">
        <v>1</v>
      </c>
      <c r="J1052">
        <v>4</v>
      </c>
      <c r="K1052">
        <v>0</v>
      </c>
      <c r="L1052">
        <v>35</v>
      </c>
      <c r="M1052">
        <v>517</v>
      </c>
      <c r="N1052">
        <v>291</v>
      </c>
      <c r="P1052" t="s">
        <v>30</v>
      </c>
      <c r="S1052" t="s">
        <v>1752</v>
      </c>
      <c r="T1052" t="s">
        <v>1675</v>
      </c>
      <c r="U1052" t="s">
        <v>1675</v>
      </c>
      <c r="V1052" t="s">
        <v>1723</v>
      </c>
    </row>
    <row r="1053" spans="1:22" x14ac:dyDescent="0.25">
      <c r="A1053" t="s">
        <v>1746</v>
      </c>
      <c r="B1053" t="str">
        <f t="shared" si="16"/>
        <v>1994Canberra Raiders</v>
      </c>
      <c r="C1053" t="s">
        <v>1747</v>
      </c>
      <c r="D1053">
        <v>1994</v>
      </c>
      <c r="E1053">
        <v>3</v>
      </c>
      <c r="F1053" t="s">
        <v>1771</v>
      </c>
      <c r="G1053">
        <v>22</v>
      </c>
      <c r="H1053">
        <v>17</v>
      </c>
      <c r="I1053">
        <v>0</v>
      </c>
      <c r="J1053">
        <v>5</v>
      </c>
      <c r="K1053">
        <v>0</v>
      </c>
      <c r="L1053">
        <v>34</v>
      </c>
      <c r="M1053">
        <v>677</v>
      </c>
      <c r="N1053">
        <v>298</v>
      </c>
      <c r="P1053" t="s">
        <v>30</v>
      </c>
      <c r="Q1053" t="s">
        <v>30</v>
      </c>
      <c r="R1053" t="s">
        <v>30</v>
      </c>
      <c r="S1053" t="s">
        <v>1771</v>
      </c>
      <c r="T1053" t="s">
        <v>1772</v>
      </c>
      <c r="U1053" t="s">
        <v>1772</v>
      </c>
      <c r="V1053" t="s">
        <v>1773</v>
      </c>
    </row>
    <row r="1054" spans="1:22" x14ac:dyDescent="0.25">
      <c r="A1054" t="s">
        <v>1746</v>
      </c>
      <c r="B1054" t="str">
        <f t="shared" si="16"/>
        <v>1994Manly Warringah</v>
      </c>
      <c r="C1054" t="s">
        <v>1747</v>
      </c>
      <c r="D1054">
        <v>1994</v>
      </c>
      <c r="E1054">
        <v>4</v>
      </c>
      <c r="F1054" t="s">
        <v>1765</v>
      </c>
      <c r="G1054">
        <v>22</v>
      </c>
      <c r="H1054">
        <v>16</v>
      </c>
      <c r="I1054">
        <v>1</v>
      </c>
      <c r="J1054">
        <v>5</v>
      </c>
      <c r="K1054">
        <v>0</v>
      </c>
      <c r="L1054">
        <v>33</v>
      </c>
      <c r="M1054">
        <v>605</v>
      </c>
      <c r="N1054">
        <v>311</v>
      </c>
      <c r="P1054" t="s">
        <v>30</v>
      </c>
      <c r="S1054" t="s">
        <v>1765</v>
      </c>
      <c r="T1054" t="s">
        <v>1675</v>
      </c>
      <c r="U1054" t="s">
        <v>1675</v>
      </c>
      <c r="V1054" t="s">
        <v>1723</v>
      </c>
    </row>
    <row r="1055" spans="1:22" x14ac:dyDescent="0.25">
      <c r="A1055" t="s">
        <v>1746</v>
      </c>
      <c r="B1055" t="str">
        <f t="shared" si="16"/>
        <v>1994Brisbane Broncos</v>
      </c>
      <c r="C1055" t="s">
        <v>1747</v>
      </c>
      <c r="D1055">
        <v>1994</v>
      </c>
      <c r="E1055">
        <v>5</v>
      </c>
      <c r="F1055" t="s">
        <v>1774</v>
      </c>
      <c r="G1055">
        <v>22</v>
      </c>
      <c r="H1055">
        <v>13</v>
      </c>
      <c r="I1055">
        <v>1</v>
      </c>
      <c r="J1055">
        <v>8</v>
      </c>
      <c r="K1055">
        <v>0</v>
      </c>
      <c r="L1055">
        <v>27</v>
      </c>
      <c r="M1055">
        <v>544</v>
      </c>
      <c r="N1055">
        <v>316</v>
      </c>
      <c r="P1055" t="s">
        <v>30</v>
      </c>
      <c r="S1055" t="s">
        <v>1774</v>
      </c>
      <c r="T1055" t="s">
        <v>1715</v>
      </c>
      <c r="U1055" t="s">
        <v>1715</v>
      </c>
      <c r="V1055" t="s">
        <v>1716</v>
      </c>
    </row>
    <row r="1056" spans="1:22" x14ac:dyDescent="0.25">
      <c r="A1056" t="s">
        <v>1746</v>
      </c>
      <c r="B1056" t="str">
        <f t="shared" si="16"/>
        <v>1994Illawarra</v>
      </c>
      <c r="C1056" t="s">
        <v>1747</v>
      </c>
      <c r="D1056">
        <v>1994</v>
      </c>
      <c r="E1056">
        <v>6</v>
      </c>
      <c r="F1056" t="s">
        <v>1769</v>
      </c>
      <c r="G1056">
        <v>22</v>
      </c>
      <c r="H1056">
        <v>11</v>
      </c>
      <c r="I1056">
        <v>3</v>
      </c>
      <c r="J1056">
        <v>8</v>
      </c>
      <c r="K1056">
        <v>0</v>
      </c>
      <c r="L1056">
        <v>25</v>
      </c>
      <c r="M1056">
        <v>484</v>
      </c>
      <c r="N1056">
        <v>387</v>
      </c>
      <c r="S1056" t="s">
        <v>1769</v>
      </c>
      <c r="T1056" t="s">
        <v>1770</v>
      </c>
      <c r="U1056" t="s">
        <v>1770</v>
      </c>
      <c r="V1056" t="s">
        <v>1723</v>
      </c>
    </row>
    <row r="1057" spans="1:22" x14ac:dyDescent="0.25">
      <c r="A1057" t="s">
        <v>1746</v>
      </c>
      <c r="B1057" t="str">
        <f t="shared" si="16"/>
        <v>1994Cronulla-Sutherland</v>
      </c>
      <c r="C1057" t="s">
        <v>1747</v>
      </c>
      <c r="D1057">
        <v>1994</v>
      </c>
      <c r="E1057">
        <v>7</v>
      </c>
      <c r="F1057" t="s">
        <v>1767</v>
      </c>
      <c r="G1057">
        <v>22</v>
      </c>
      <c r="H1057">
        <v>12</v>
      </c>
      <c r="I1057">
        <v>0</v>
      </c>
      <c r="J1057">
        <v>10</v>
      </c>
      <c r="K1057">
        <v>0</v>
      </c>
      <c r="L1057">
        <v>24</v>
      </c>
      <c r="M1057">
        <v>432</v>
      </c>
      <c r="N1057">
        <v>401</v>
      </c>
      <c r="S1057" t="s">
        <v>1767</v>
      </c>
      <c r="T1057" t="s">
        <v>1675</v>
      </c>
      <c r="U1057" t="s">
        <v>1675</v>
      </c>
      <c r="V1057" t="s">
        <v>1723</v>
      </c>
    </row>
    <row r="1058" spans="1:22" x14ac:dyDescent="0.25">
      <c r="A1058" t="s">
        <v>1746</v>
      </c>
      <c r="B1058" t="str">
        <f t="shared" si="16"/>
        <v>1994Penrith</v>
      </c>
      <c r="C1058" t="s">
        <v>1747</v>
      </c>
      <c r="D1058">
        <v>1994</v>
      </c>
      <c r="E1058">
        <v>8</v>
      </c>
      <c r="F1058" t="s">
        <v>1766</v>
      </c>
      <c r="G1058">
        <v>22</v>
      </c>
      <c r="H1058">
        <v>10</v>
      </c>
      <c r="I1058">
        <v>2</v>
      </c>
      <c r="J1058">
        <v>10</v>
      </c>
      <c r="K1058">
        <v>0</v>
      </c>
      <c r="L1058">
        <v>22</v>
      </c>
      <c r="M1058">
        <v>404</v>
      </c>
      <c r="N1058">
        <v>448</v>
      </c>
      <c r="S1058" t="s">
        <v>1766</v>
      </c>
      <c r="T1058" t="s">
        <v>1675</v>
      </c>
      <c r="U1058" t="s">
        <v>1675</v>
      </c>
      <c r="V1058" t="s">
        <v>1723</v>
      </c>
    </row>
    <row r="1059" spans="1:22" x14ac:dyDescent="0.25">
      <c r="A1059" t="s">
        <v>1746</v>
      </c>
      <c r="B1059" t="str">
        <f t="shared" si="16"/>
        <v>1994South Sydney</v>
      </c>
      <c r="C1059" t="s">
        <v>1747</v>
      </c>
      <c r="D1059">
        <v>1994</v>
      </c>
      <c r="E1059">
        <v>9</v>
      </c>
      <c r="F1059" t="s">
        <v>1748</v>
      </c>
      <c r="G1059">
        <v>22</v>
      </c>
      <c r="H1059">
        <v>9</v>
      </c>
      <c r="I1059">
        <v>1</v>
      </c>
      <c r="J1059">
        <v>12</v>
      </c>
      <c r="K1059">
        <v>0</v>
      </c>
      <c r="L1059">
        <v>19</v>
      </c>
      <c r="M1059">
        <v>401</v>
      </c>
      <c r="N1059">
        <v>569</v>
      </c>
      <c r="S1059" t="s">
        <v>1748</v>
      </c>
      <c r="T1059" t="s">
        <v>1675</v>
      </c>
      <c r="U1059" t="s">
        <v>1675</v>
      </c>
      <c r="V1059" t="s">
        <v>1723</v>
      </c>
    </row>
    <row r="1060" spans="1:22" x14ac:dyDescent="0.25">
      <c r="A1060" t="s">
        <v>1746</v>
      </c>
      <c r="B1060" t="str">
        <f t="shared" si="16"/>
        <v>1994Newcastle Knights</v>
      </c>
      <c r="C1060" t="s">
        <v>1747</v>
      </c>
      <c r="D1060">
        <v>1994</v>
      </c>
      <c r="E1060">
        <v>10</v>
      </c>
      <c r="F1060" t="s">
        <v>1776</v>
      </c>
      <c r="G1060">
        <v>22</v>
      </c>
      <c r="H1060">
        <v>9</v>
      </c>
      <c r="I1060">
        <v>0</v>
      </c>
      <c r="J1060">
        <v>13</v>
      </c>
      <c r="K1060">
        <v>0</v>
      </c>
      <c r="L1060">
        <v>18</v>
      </c>
      <c r="M1060">
        <v>427</v>
      </c>
      <c r="N1060">
        <v>458</v>
      </c>
      <c r="S1060" t="s">
        <v>1776</v>
      </c>
      <c r="T1060" t="s">
        <v>1754</v>
      </c>
      <c r="U1060" t="s">
        <v>1754</v>
      </c>
      <c r="V1060" t="s">
        <v>1723</v>
      </c>
    </row>
    <row r="1061" spans="1:22" x14ac:dyDescent="0.25">
      <c r="A1061" t="s">
        <v>1746</v>
      </c>
      <c r="B1061" t="str">
        <f t="shared" si="16"/>
        <v>1994St George</v>
      </c>
      <c r="C1061" t="s">
        <v>1747</v>
      </c>
      <c r="D1061">
        <v>1994</v>
      </c>
      <c r="E1061">
        <v>11</v>
      </c>
      <c r="F1061" t="s">
        <v>1763</v>
      </c>
      <c r="G1061">
        <v>22</v>
      </c>
      <c r="H1061">
        <v>9</v>
      </c>
      <c r="I1061">
        <v>0</v>
      </c>
      <c r="J1061">
        <v>13</v>
      </c>
      <c r="K1061">
        <v>0</v>
      </c>
      <c r="L1061">
        <v>18</v>
      </c>
      <c r="M1061">
        <v>386</v>
      </c>
      <c r="N1061">
        <v>497</v>
      </c>
      <c r="S1061" t="s">
        <v>1763</v>
      </c>
      <c r="T1061" t="s">
        <v>1675</v>
      </c>
      <c r="U1061" t="s">
        <v>1675</v>
      </c>
      <c r="V1061" t="s">
        <v>1723</v>
      </c>
    </row>
    <row r="1062" spans="1:22" x14ac:dyDescent="0.25">
      <c r="A1062" t="s">
        <v>1746</v>
      </c>
      <c r="B1062" t="str">
        <f t="shared" si="16"/>
        <v>1994Parramatta</v>
      </c>
      <c r="C1062" t="s">
        <v>1747</v>
      </c>
      <c r="D1062">
        <v>1994</v>
      </c>
      <c r="E1062">
        <v>12</v>
      </c>
      <c r="F1062" t="s">
        <v>1722</v>
      </c>
      <c r="G1062">
        <v>22</v>
      </c>
      <c r="H1062">
        <v>7</v>
      </c>
      <c r="I1062">
        <v>1</v>
      </c>
      <c r="J1062">
        <v>14</v>
      </c>
      <c r="K1062">
        <v>0</v>
      </c>
      <c r="L1062">
        <v>15</v>
      </c>
      <c r="M1062">
        <v>350</v>
      </c>
      <c r="N1062">
        <v>474</v>
      </c>
      <c r="S1062" t="s">
        <v>1722</v>
      </c>
      <c r="T1062" t="s">
        <v>1675</v>
      </c>
      <c r="U1062" t="s">
        <v>1675</v>
      </c>
      <c r="V1062" t="s">
        <v>1723</v>
      </c>
    </row>
    <row r="1063" spans="1:22" x14ac:dyDescent="0.25">
      <c r="A1063" t="s">
        <v>1746</v>
      </c>
      <c r="B1063" t="str">
        <f t="shared" si="16"/>
        <v>1994Western Suburbs</v>
      </c>
      <c r="C1063" t="s">
        <v>1747</v>
      </c>
      <c r="D1063">
        <v>1994</v>
      </c>
      <c r="E1063">
        <v>13</v>
      </c>
      <c r="F1063" t="s">
        <v>1757</v>
      </c>
      <c r="G1063">
        <v>22</v>
      </c>
      <c r="H1063">
        <v>6</v>
      </c>
      <c r="I1063">
        <v>2</v>
      </c>
      <c r="J1063">
        <v>14</v>
      </c>
      <c r="K1063">
        <v>0</v>
      </c>
      <c r="L1063">
        <v>14</v>
      </c>
      <c r="M1063">
        <v>439</v>
      </c>
      <c r="N1063">
        <v>650</v>
      </c>
      <c r="S1063" t="s">
        <v>1757</v>
      </c>
      <c r="T1063" t="s">
        <v>1675</v>
      </c>
      <c r="U1063" t="s">
        <v>1675</v>
      </c>
      <c r="V1063" t="s">
        <v>1723</v>
      </c>
    </row>
    <row r="1064" spans="1:22" x14ac:dyDescent="0.25">
      <c r="A1064" t="s">
        <v>1746</v>
      </c>
      <c r="B1064" t="str">
        <f t="shared" si="16"/>
        <v>1994Eastern Suburbs</v>
      </c>
      <c r="C1064" t="s">
        <v>1747</v>
      </c>
      <c r="D1064">
        <v>1994</v>
      </c>
      <c r="E1064">
        <v>14</v>
      </c>
      <c r="F1064" t="s">
        <v>1749</v>
      </c>
      <c r="G1064">
        <v>22</v>
      </c>
      <c r="H1064">
        <v>6</v>
      </c>
      <c r="I1064">
        <v>1</v>
      </c>
      <c r="J1064">
        <v>15</v>
      </c>
      <c r="K1064">
        <v>0</v>
      </c>
      <c r="L1064">
        <v>13</v>
      </c>
      <c r="M1064">
        <v>344</v>
      </c>
      <c r="N1064">
        <v>513</v>
      </c>
      <c r="S1064" t="s">
        <v>1750</v>
      </c>
      <c r="T1064" t="s">
        <v>1675</v>
      </c>
      <c r="U1064" t="s">
        <v>1675</v>
      </c>
      <c r="V1064" t="s">
        <v>1723</v>
      </c>
    </row>
    <row r="1065" spans="1:22" x14ac:dyDescent="0.25">
      <c r="A1065" t="s">
        <v>1746</v>
      </c>
      <c r="B1065" t="str">
        <f t="shared" si="16"/>
        <v>1994Gold Coast Seagulls</v>
      </c>
      <c r="C1065" t="s">
        <v>1747</v>
      </c>
      <c r="D1065">
        <v>1994</v>
      </c>
      <c r="E1065">
        <v>15</v>
      </c>
      <c r="F1065" t="s">
        <v>1779</v>
      </c>
      <c r="G1065">
        <v>22</v>
      </c>
      <c r="H1065">
        <v>5</v>
      </c>
      <c r="I1065">
        <v>1</v>
      </c>
      <c r="J1065">
        <v>16</v>
      </c>
      <c r="K1065">
        <v>0</v>
      </c>
      <c r="L1065">
        <v>11</v>
      </c>
      <c r="M1065">
        <v>363</v>
      </c>
      <c r="N1065">
        <v>618</v>
      </c>
      <c r="S1065" t="s">
        <v>1778</v>
      </c>
      <c r="T1065" t="s">
        <v>1684</v>
      </c>
      <c r="U1065" t="s">
        <v>1684</v>
      </c>
      <c r="V1065" t="s">
        <v>1716</v>
      </c>
    </row>
    <row r="1066" spans="1:22" x14ac:dyDescent="0.25">
      <c r="A1066" t="s">
        <v>1746</v>
      </c>
      <c r="B1066" t="str">
        <f t="shared" si="16"/>
        <v>1994Balmain</v>
      </c>
      <c r="C1066" t="s">
        <v>1747</v>
      </c>
      <c r="D1066">
        <v>1994</v>
      </c>
      <c r="E1066">
        <v>16</v>
      </c>
      <c r="F1066" t="s">
        <v>1755</v>
      </c>
      <c r="G1066">
        <v>22</v>
      </c>
      <c r="H1066">
        <v>4</v>
      </c>
      <c r="I1066">
        <v>0</v>
      </c>
      <c r="J1066">
        <v>18</v>
      </c>
      <c r="K1066">
        <v>0</v>
      </c>
      <c r="L1066">
        <v>8</v>
      </c>
      <c r="M1066">
        <v>303</v>
      </c>
      <c r="N1066">
        <v>642</v>
      </c>
      <c r="S1066" t="s">
        <v>1755</v>
      </c>
      <c r="T1066" t="s">
        <v>1675</v>
      </c>
      <c r="U1066" t="s">
        <v>1675</v>
      </c>
      <c r="V1066" t="s">
        <v>1723</v>
      </c>
    </row>
    <row r="1067" spans="1:22" x14ac:dyDescent="0.25">
      <c r="A1067" t="s">
        <v>1745</v>
      </c>
      <c r="B1067" t="str">
        <f t="shared" si="16"/>
        <v>1993Essendon</v>
      </c>
      <c r="C1067" t="s">
        <v>1728</v>
      </c>
      <c r="D1067">
        <v>1993</v>
      </c>
      <c r="E1067">
        <v>1</v>
      </c>
      <c r="F1067" t="s">
        <v>1687</v>
      </c>
      <c r="G1067">
        <v>20</v>
      </c>
      <c r="H1067">
        <v>13</v>
      </c>
      <c r="I1067">
        <v>1</v>
      </c>
      <c r="J1067">
        <v>6</v>
      </c>
      <c r="L1067">
        <v>54</v>
      </c>
      <c r="M1067">
        <v>2333</v>
      </c>
      <c r="N1067">
        <v>1959</v>
      </c>
      <c r="O1067" t="s">
        <v>30</v>
      </c>
      <c r="P1067" t="s">
        <v>30</v>
      </c>
      <c r="Q1067" t="s">
        <v>30</v>
      </c>
      <c r="R1067" t="s">
        <v>30</v>
      </c>
      <c r="S1067" t="s">
        <v>1687</v>
      </c>
      <c r="T1067" t="s">
        <v>1681</v>
      </c>
      <c r="U1067" t="s">
        <v>1681</v>
      </c>
      <c r="V1067" t="s">
        <v>1718</v>
      </c>
    </row>
    <row r="1068" spans="1:22" x14ac:dyDescent="0.25">
      <c r="A1068" t="s">
        <v>1745</v>
      </c>
      <c r="B1068" t="str">
        <f t="shared" si="16"/>
        <v>1993Carlton</v>
      </c>
      <c r="C1068" t="s">
        <v>1728</v>
      </c>
      <c r="D1068">
        <v>1993</v>
      </c>
      <c r="E1068">
        <v>2</v>
      </c>
      <c r="F1068" t="s">
        <v>1689</v>
      </c>
      <c r="G1068">
        <v>20</v>
      </c>
      <c r="H1068">
        <v>13</v>
      </c>
      <c r="I1068">
        <v>1</v>
      </c>
      <c r="J1068">
        <v>6</v>
      </c>
      <c r="L1068">
        <v>54</v>
      </c>
      <c r="M1068">
        <v>2315</v>
      </c>
      <c r="N1068">
        <v>1968</v>
      </c>
      <c r="P1068" t="s">
        <v>30</v>
      </c>
      <c r="Q1068" t="s">
        <v>30</v>
      </c>
      <c r="S1068" t="s">
        <v>1689</v>
      </c>
      <c r="T1068" t="s">
        <v>1717</v>
      </c>
      <c r="U1068" t="s">
        <v>1681</v>
      </c>
      <c r="V1068" t="s">
        <v>1718</v>
      </c>
    </row>
    <row r="1069" spans="1:22" x14ac:dyDescent="0.25">
      <c r="A1069" t="s">
        <v>1745</v>
      </c>
      <c r="B1069" t="str">
        <f t="shared" si="16"/>
        <v>1993North Melbourne</v>
      </c>
      <c r="C1069" t="s">
        <v>1728</v>
      </c>
      <c r="D1069">
        <v>1993</v>
      </c>
      <c r="E1069">
        <v>3</v>
      </c>
      <c r="F1069" t="s">
        <v>1680</v>
      </c>
      <c r="G1069">
        <v>20</v>
      </c>
      <c r="H1069">
        <v>13</v>
      </c>
      <c r="I1069">
        <v>0</v>
      </c>
      <c r="J1069">
        <v>7</v>
      </c>
      <c r="L1069">
        <v>52</v>
      </c>
      <c r="M1069">
        <v>2597</v>
      </c>
      <c r="N1069">
        <v>2150</v>
      </c>
      <c r="P1069" t="s">
        <v>30</v>
      </c>
      <c r="S1069" t="s">
        <v>1680</v>
      </c>
      <c r="T1069" t="s">
        <v>1680</v>
      </c>
      <c r="U1069" t="s">
        <v>1681</v>
      </c>
      <c r="V1069" t="s">
        <v>1718</v>
      </c>
    </row>
    <row r="1070" spans="1:22" x14ac:dyDescent="0.25">
      <c r="A1070" t="s">
        <v>1745</v>
      </c>
      <c r="B1070" t="str">
        <f t="shared" si="16"/>
        <v>1993Hawthorn</v>
      </c>
      <c r="C1070" t="s">
        <v>1728</v>
      </c>
      <c r="D1070">
        <v>1993</v>
      </c>
      <c r="E1070">
        <v>4</v>
      </c>
      <c r="F1070" t="s">
        <v>1682</v>
      </c>
      <c r="G1070">
        <v>20</v>
      </c>
      <c r="H1070">
        <v>13</v>
      </c>
      <c r="I1070">
        <v>0</v>
      </c>
      <c r="J1070">
        <v>7</v>
      </c>
      <c r="L1070">
        <v>52</v>
      </c>
      <c r="M1070">
        <v>2166</v>
      </c>
      <c r="N1070">
        <v>1858</v>
      </c>
      <c r="P1070" t="s">
        <v>30</v>
      </c>
      <c r="S1070" t="s">
        <v>1682</v>
      </c>
      <c r="T1070" t="s">
        <v>1724</v>
      </c>
      <c r="U1070" t="s">
        <v>1681</v>
      </c>
      <c r="V1070" t="s">
        <v>1718</v>
      </c>
    </row>
    <row r="1071" spans="1:22" x14ac:dyDescent="0.25">
      <c r="A1071" t="s">
        <v>1745</v>
      </c>
      <c r="B1071" t="str">
        <f t="shared" si="16"/>
        <v>1993Adelaide</v>
      </c>
      <c r="C1071" t="s">
        <v>1728</v>
      </c>
      <c r="D1071">
        <v>1993</v>
      </c>
      <c r="E1071">
        <v>5</v>
      </c>
      <c r="F1071" t="s">
        <v>1691</v>
      </c>
      <c r="G1071">
        <v>20</v>
      </c>
      <c r="H1071">
        <v>12</v>
      </c>
      <c r="I1071">
        <v>0</v>
      </c>
      <c r="J1071">
        <v>8</v>
      </c>
      <c r="L1071">
        <v>48</v>
      </c>
      <c r="M1071">
        <v>2168</v>
      </c>
      <c r="N1071">
        <v>1840</v>
      </c>
      <c r="P1071" t="s">
        <v>30</v>
      </c>
      <c r="S1071" t="s">
        <v>1691</v>
      </c>
      <c r="T1071" t="s">
        <v>1691</v>
      </c>
      <c r="U1071" t="s">
        <v>1691</v>
      </c>
      <c r="V1071" t="s">
        <v>1714</v>
      </c>
    </row>
    <row r="1072" spans="1:22" x14ac:dyDescent="0.25">
      <c r="A1072" t="s">
        <v>1745</v>
      </c>
      <c r="B1072" t="str">
        <f t="shared" si="16"/>
        <v>1993West Coast</v>
      </c>
      <c r="C1072" t="s">
        <v>1728</v>
      </c>
      <c r="D1072">
        <v>1993</v>
      </c>
      <c r="E1072">
        <v>6</v>
      </c>
      <c r="F1072" t="s">
        <v>1674</v>
      </c>
      <c r="G1072">
        <v>20</v>
      </c>
      <c r="H1072">
        <v>12</v>
      </c>
      <c r="I1072">
        <v>0</v>
      </c>
      <c r="J1072">
        <v>8</v>
      </c>
      <c r="L1072">
        <v>48</v>
      </c>
      <c r="M1072">
        <v>1912</v>
      </c>
      <c r="N1072">
        <v>1651</v>
      </c>
      <c r="P1072" t="s">
        <v>30</v>
      </c>
      <c r="S1072" t="s">
        <v>1674</v>
      </c>
      <c r="T1072" t="s">
        <v>1720</v>
      </c>
      <c r="U1072" t="s">
        <v>1720</v>
      </c>
      <c r="V1072" t="s">
        <v>1721</v>
      </c>
    </row>
    <row r="1073" spans="1:22" x14ac:dyDescent="0.25">
      <c r="A1073" t="s">
        <v>1745</v>
      </c>
      <c r="B1073" t="str">
        <f t="shared" si="16"/>
        <v>1993Geelong</v>
      </c>
      <c r="C1073" t="s">
        <v>1728</v>
      </c>
      <c r="D1073">
        <v>1993</v>
      </c>
      <c r="E1073">
        <v>7</v>
      </c>
      <c r="F1073" t="s">
        <v>1685</v>
      </c>
      <c r="G1073">
        <v>20</v>
      </c>
      <c r="H1073">
        <v>12</v>
      </c>
      <c r="I1073">
        <v>0</v>
      </c>
      <c r="J1073">
        <v>8</v>
      </c>
      <c r="L1073">
        <v>48</v>
      </c>
      <c r="M1073">
        <v>2354</v>
      </c>
      <c r="N1073">
        <v>2109</v>
      </c>
      <c r="S1073" t="s">
        <v>1685</v>
      </c>
      <c r="T1073" t="s">
        <v>1685</v>
      </c>
      <c r="U1073" t="s">
        <v>1685</v>
      </c>
      <c r="V1073" t="s">
        <v>1718</v>
      </c>
    </row>
    <row r="1074" spans="1:22" x14ac:dyDescent="0.25">
      <c r="A1074" t="s">
        <v>1745</v>
      </c>
      <c r="B1074" t="str">
        <f t="shared" si="16"/>
        <v>1993Collingwood</v>
      </c>
      <c r="C1074" t="s">
        <v>1728</v>
      </c>
      <c r="D1074">
        <v>1993</v>
      </c>
      <c r="E1074">
        <v>8</v>
      </c>
      <c r="F1074" t="s">
        <v>1688</v>
      </c>
      <c r="G1074">
        <v>20</v>
      </c>
      <c r="H1074">
        <v>11</v>
      </c>
      <c r="I1074">
        <v>0</v>
      </c>
      <c r="J1074">
        <v>9</v>
      </c>
      <c r="L1074">
        <v>44</v>
      </c>
      <c r="M1074">
        <v>2086</v>
      </c>
      <c r="N1074">
        <v>2060</v>
      </c>
      <c r="S1074" t="s">
        <v>1688</v>
      </c>
      <c r="T1074" t="s">
        <v>1681</v>
      </c>
      <c r="U1074" t="s">
        <v>1681</v>
      </c>
      <c r="V1074" t="s">
        <v>1718</v>
      </c>
    </row>
    <row r="1075" spans="1:22" x14ac:dyDescent="0.25">
      <c r="A1075" t="s">
        <v>1745</v>
      </c>
      <c r="B1075" t="str">
        <f t="shared" si="16"/>
        <v>1993Footscray</v>
      </c>
      <c r="C1075" t="s">
        <v>1728</v>
      </c>
      <c r="D1075">
        <v>1993</v>
      </c>
      <c r="E1075">
        <v>9</v>
      </c>
      <c r="F1075" t="s">
        <v>1695</v>
      </c>
      <c r="G1075">
        <v>20</v>
      </c>
      <c r="H1075">
        <v>11</v>
      </c>
      <c r="I1075">
        <v>0</v>
      </c>
      <c r="J1075">
        <v>9</v>
      </c>
      <c r="L1075">
        <v>44</v>
      </c>
      <c r="M1075">
        <v>1978</v>
      </c>
      <c r="N1075">
        <v>1997</v>
      </c>
      <c r="S1075" t="s">
        <v>1673</v>
      </c>
      <c r="T1075" t="s">
        <v>1681</v>
      </c>
      <c r="U1075" t="s">
        <v>1681</v>
      </c>
      <c r="V1075" t="s">
        <v>1718</v>
      </c>
    </row>
    <row r="1076" spans="1:22" x14ac:dyDescent="0.25">
      <c r="A1076" t="s">
        <v>1745</v>
      </c>
      <c r="B1076" t="str">
        <f t="shared" si="16"/>
        <v>1993Melbourne</v>
      </c>
      <c r="C1076" t="s">
        <v>1728</v>
      </c>
      <c r="D1076">
        <v>1993</v>
      </c>
      <c r="E1076">
        <v>10</v>
      </c>
      <c r="F1076" t="s">
        <v>1681</v>
      </c>
      <c r="G1076">
        <v>20</v>
      </c>
      <c r="H1076">
        <v>10</v>
      </c>
      <c r="I1076">
        <v>0</v>
      </c>
      <c r="J1076">
        <v>10</v>
      </c>
      <c r="L1076">
        <v>40</v>
      </c>
      <c r="M1076">
        <v>2101</v>
      </c>
      <c r="N1076">
        <v>1873</v>
      </c>
      <c r="S1076" t="s">
        <v>1681</v>
      </c>
      <c r="T1076" t="s">
        <v>1681</v>
      </c>
      <c r="U1076" t="s">
        <v>1681</v>
      </c>
      <c r="V1076" t="s">
        <v>1718</v>
      </c>
    </row>
    <row r="1077" spans="1:22" x14ac:dyDescent="0.25">
      <c r="A1077" t="s">
        <v>1745</v>
      </c>
      <c r="B1077" t="str">
        <f t="shared" si="16"/>
        <v>1993Fitzroy</v>
      </c>
      <c r="C1077" t="s">
        <v>1728</v>
      </c>
      <c r="D1077">
        <v>1993</v>
      </c>
      <c r="E1077">
        <v>11</v>
      </c>
      <c r="F1077" t="s">
        <v>1694</v>
      </c>
      <c r="G1077">
        <v>20</v>
      </c>
      <c r="H1077">
        <v>10</v>
      </c>
      <c r="I1077">
        <v>0</v>
      </c>
      <c r="J1077">
        <v>10</v>
      </c>
      <c r="L1077">
        <v>40</v>
      </c>
      <c r="M1077">
        <v>2001</v>
      </c>
      <c r="N1077">
        <v>2011</v>
      </c>
      <c r="S1077" t="s">
        <v>1694</v>
      </c>
      <c r="T1077" t="s">
        <v>1681</v>
      </c>
      <c r="U1077" t="s">
        <v>1681</v>
      </c>
      <c r="V1077" t="s">
        <v>1718</v>
      </c>
    </row>
    <row r="1078" spans="1:22" x14ac:dyDescent="0.25">
      <c r="A1078" t="s">
        <v>1745</v>
      </c>
      <c r="B1078" t="str">
        <f t="shared" si="16"/>
        <v>1993St Kilda</v>
      </c>
      <c r="C1078" t="s">
        <v>1728</v>
      </c>
      <c r="D1078">
        <v>1993</v>
      </c>
      <c r="E1078">
        <v>12</v>
      </c>
      <c r="F1078" t="s">
        <v>1677</v>
      </c>
      <c r="G1078">
        <v>20</v>
      </c>
      <c r="H1078">
        <v>10</v>
      </c>
      <c r="I1078">
        <v>0</v>
      </c>
      <c r="J1078">
        <v>10</v>
      </c>
      <c r="L1078">
        <v>40</v>
      </c>
      <c r="M1078">
        <v>2040</v>
      </c>
      <c r="N1078">
        <v>2166</v>
      </c>
      <c r="S1078" t="s">
        <v>1677</v>
      </c>
      <c r="T1078" t="s">
        <v>1681</v>
      </c>
      <c r="U1078" t="s">
        <v>1681</v>
      </c>
      <c r="V1078" t="s">
        <v>1718</v>
      </c>
    </row>
    <row r="1079" spans="1:22" x14ac:dyDescent="0.25">
      <c r="A1079" t="s">
        <v>1745</v>
      </c>
      <c r="B1079" t="str">
        <f t="shared" si="16"/>
        <v>1993Brisbane Bears</v>
      </c>
      <c r="C1079" t="s">
        <v>1728</v>
      </c>
      <c r="D1079">
        <v>1993</v>
      </c>
      <c r="E1079">
        <v>13</v>
      </c>
      <c r="F1079" t="s">
        <v>1696</v>
      </c>
      <c r="G1079">
        <v>20</v>
      </c>
      <c r="H1079">
        <v>4</v>
      </c>
      <c r="I1079">
        <v>0</v>
      </c>
      <c r="J1079">
        <v>16</v>
      </c>
      <c r="L1079">
        <v>16</v>
      </c>
      <c r="M1079">
        <v>1886</v>
      </c>
      <c r="N1079">
        <v>2504</v>
      </c>
      <c r="S1079" t="s">
        <v>1696</v>
      </c>
      <c r="T1079" t="s">
        <v>1715</v>
      </c>
      <c r="U1079" t="s">
        <v>1715</v>
      </c>
      <c r="V1079" t="s">
        <v>1716</v>
      </c>
    </row>
    <row r="1080" spans="1:22" x14ac:dyDescent="0.25">
      <c r="A1080" t="s">
        <v>1745</v>
      </c>
      <c r="B1080" t="str">
        <f t="shared" si="16"/>
        <v>1993Richmond</v>
      </c>
      <c r="C1080" t="s">
        <v>1728</v>
      </c>
      <c r="D1080">
        <v>1993</v>
      </c>
      <c r="E1080">
        <v>14</v>
      </c>
      <c r="F1080" t="s">
        <v>1678</v>
      </c>
      <c r="G1080">
        <v>20</v>
      </c>
      <c r="H1080">
        <v>4</v>
      </c>
      <c r="I1080">
        <v>0</v>
      </c>
      <c r="J1080">
        <v>16</v>
      </c>
      <c r="L1080">
        <v>16</v>
      </c>
      <c r="M1080">
        <v>1753</v>
      </c>
      <c r="N1080">
        <v>2480</v>
      </c>
      <c r="S1080" t="s">
        <v>1678</v>
      </c>
      <c r="T1080" t="s">
        <v>1726</v>
      </c>
      <c r="U1080" t="s">
        <v>1681</v>
      </c>
      <c r="V1080" t="s">
        <v>1718</v>
      </c>
    </row>
    <row r="1081" spans="1:22" x14ac:dyDescent="0.25">
      <c r="A1081" t="s">
        <v>1745</v>
      </c>
      <c r="B1081" t="str">
        <f t="shared" si="16"/>
        <v>1993Sydney Swans</v>
      </c>
      <c r="C1081" t="s">
        <v>1728</v>
      </c>
      <c r="D1081">
        <v>1993</v>
      </c>
      <c r="E1081">
        <v>15</v>
      </c>
      <c r="F1081" t="s">
        <v>1676</v>
      </c>
      <c r="G1081">
        <v>20</v>
      </c>
      <c r="H1081">
        <v>1</v>
      </c>
      <c r="I1081">
        <v>0</v>
      </c>
      <c r="J1081">
        <v>19</v>
      </c>
      <c r="L1081">
        <v>4</v>
      </c>
      <c r="M1081">
        <v>1837</v>
      </c>
      <c r="N1081">
        <v>2901</v>
      </c>
      <c r="S1081" t="s">
        <v>1676</v>
      </c>
      <c r="T1081" t="s">
        <v>1675</v>
      </c>
      <c r="U1081" t="s">
        <v>1675</v>
      </c>
      <c r="V1081" t="s">
        <v>1723</v>
      </c>
    </row>
    <row r="1082" spans="1:22" x14ac:dyDescent="0.25">
      <c r="A1082" t="s">
        <v>1746</v>
      </c>
      <c r="B1082" t="str">
        <f t="shared" si="16"/>
        <v>1993Canterbury-Bankstown</v>
      </c>
      <c r="C1082" t="s">
        <v>1747</v>
      </c>
      <c r="D1082">
        <v>1993</v>
      </c>
      <c r="E1082">
        <v>1</v>
      </c>
      <c r="F1082" t="s">
        <v>1764</v>
      </c>
      <c r="G1082">
        <v>22</v>
      </c>
      <c r="H1082">
        <v>17</v>
      </c>
      <c r="I1082">
        <v>0</v>
      </c>
      <c r="J1082">
        <v>5</v>
      </c>
      <c r="K1082">
        <v>0</v>
      </c>
      <c r="L1082">
        <v>34</v>
      </c>
      <c r="M1082">
        <v>464</v>
      </c>
      <c r="N1082">
        <v>254</v>
      </c>
      <c r="O1082" t="s">
        <v>30</v>
      </c>
      <c r="P1082" t="s">
        <v>30</v>
      </c>
      <c r="S1082" t="s">
        <v>1764</v>
      </c>
      <c r="T1082" t="s">
        <v>1675</v>
      </c>
      <c r="U1082" t="s">
        <v>1675</v>
      </c>
      <c r="V1082" t="s">
        <v>1723</v>
      </c>
    </row>
    <row r="1083" spans="1:22" x14ac:dyDescent="0.25">
      <c r="A1083" t="s">
        <v>1746</v>
      </c>
      <c r="B1083" t="str">
        <f t="shared" si="16"/>
        <v>1993St George</v>
      </c>
      <c r="C1083" t="s">
        <v>1747</v>
      </c>
      <c r="D1083">
        <v>1993</v>
      </c>
      <c r="E1083">
        <v>2</v>
      </c>
      <c r="F1083" t="s">
        <v>1763</v>
      </c>
      <c r="G1083">
        <v>22</v>
      </c>
      <c r="H1083">
        <v>17</v>
      </c>
      <c r="I1083">
        <v>0</v>
      </c>
      <c r="J1083">
        <v>5</v>
      </c>
      <c r="K1083">
        <v>0</v>
      </c>
      <c r="L1083">
        <v>34</v>
      </c>
      <c r="M1083">
        <v>418</v>
      </c>
      <c r="N1083">
        <v>258</v>
      </c>
      <c r="P1083" t="s">
        <v>30</v>
      </c>
      <c r="Q1083" t="s">
        <v>30</v>
      </c>
      <c r="S1083" t="s">
        <v>1763</v>
      </c>
      <c r="T1083" t="s">
        <v>1675</v>
      </c>
      <c r="U1083" t="s">
        <v>1675</v>
      </c>
      <c r="V1083" t="s">
        <v>1723</v>
      </c>
    </row>
    <row r="1084" spans="1:22" x14ac:dyDescent="0.25">
      <c r="A1084" t="s">
        <v>1746</v>
      </c>
      <c r="B1084" t="str">
        <f t="shared" si="16"/>
        <v>1993Canberra Raiders</v>
      </c>
      <c r="C1084" t="s">
        <v>1747</v>
      </c>
      <c r="D1084">
        <v>1993</v>
      </c>
      <c r="E1084">
        <v>3</v>
      </c>
      <c r="F1084" t="s">
        <v>1771</v>
      </c>
      <c r="G1084">
        <v>22</v>
      </c>
      <c r="H1084">
        <v>16</v>
      </c>
      <c r="I1084">
        <v>1</v>
      </c>
      <c r="J1084">
        <v>5</v>
      </c>
      <c r="K1084">
        <v>0</v>
      </c>
      <c r="L1084">
        <v>33</v>
      </c>
      <c r="M1084">
        <v>587</v>
      </c>
      <c r="N1084">
        <v>272</v>
      </c>
      <c r="P1084" t="s">
        <v>30</v>
      </c>
      <c r="S1084" t="s">
        <v>1771</v>
      </c>
      <c r="T1084" t="s">
        <v>1772</v>
      </c>
      <c r="U1084" t="s">
        <v>1772</v>
      </c>
      <c r="V1084" t="s">
        <v>1773</v>
      </c>
    </row>
    <row r="1085" spans="1:22" x14ac:dyDescent="0.25">
      <c r="A1085" t="s">
        <v>1746</v>
      </c>
      <c r="B1085" t="str">
        <f t="shared" si="16"/>
        <v>1993Manly Warringah</v>
      </c>
      <c r="C1085" t="s">
        <v>1747</v>
      </c>
      <c r="D1085">
        <v>1993</v>
      </c>
      <c r="E1085">
        <v>4</v>
      </c>
      <c r="F1085" t="s">
        <v>1765</v>
      </c>
      <c r="G1085">
        <v>22</v>
      </c>
      <c r="H1085">
        <v>16</v>
      </c>
      <c r="I1085">
        <v>0</v>
      </c>
      <c r="J1085">
        <v>6</v>
      </c>
      <c r="K1085">
        <v>0</v>
      </c>
      <c r="L1085">
        <v>32</v>
      </c>
      <c r="M1085">
        <v>442</v>
      </c>
      <c r="N1085">
        <v>232</v>
      </c>
      <c r="P1085" t="s">
        <v>30</v>
      </c>
      <c r="S1085" t="s">
        <v>1765</v>
      </c>
      <c r="T1085" t="s">
        <v>1675</v>
      </c>
      <c r="U1085" t="s">
        <v>1675</v>
      </c>
      <c r="V1085" t="s">
        <v>1723</v>
      </c>
    </row>
    <row r="1086" spans="1:22" x14ac:dyDescent="0.25">
      <c r="A1086" t="s">
        <v>1746</v>
      </c>
      <c r="B1086" t="str">
        <f t="shared" si="16"/>
        <v>1993Brisbane Broncos</v>
      </c>
      <c r="C1086" t="s">
        <v>1747</v>
      </c>
      <c r="D1086">
        <v>1993</v>
      </c>
      <c r="E1086">
        <v>5</v>
      </c>
      <c r="F1086" t="s">
        <v>1774</v>
      </c>
      <c r="G1086">
        <v>22</v>
      </c>
      <c r="H1086">
        <v>16</v>
      </c>
      <c r="I1086">
        <v>0</v>
      </c>
      <c r="J1086">
        <v>6</v>
      </c>
      <c r="K1086">
        <v>0</v>
      </c>
      <c r="L1086">
        <v>32</v>
      </c>
      <c r="M1086">
        <v>517</v>
      </c>
      <c r="N1086">
        <v>330</v>
      </c>
      <c r="P1086" t="s">
        <v>30</v>
      </c>
      <c r="Q1086" t="s">
        <v>30</v>
      </c>
      <c r="R1086" t="s">
        <v>30</v>
      </c>
      <c r="S1086" t="s">
        <v>1774</v>
      </c>
      <c r="T1086" t="s">
        <v>1715</v>
      </c>
      <c r="U1086" t="s">
        <v>1715</v>
      </c>
      <c r="V1086" t="s">
        <v>1716</v>
      </c>
    </row>
    <row r="1087" spans="1:22" x14ac:dyDescent="0.25">
      <c r="A1087" t="s">
        <v>1746</v>
      </c>
      <c r="B1087" t="str">
        <f t="shared" si="16"/>
        <v>1993North Sydney</v>
      </c>
      <c r="C1087" t="s">
        <v>1747</v>
      </c>
      <c r="D1087">
        <v>1993</v>
      </c>
      <c r="E1087">
        <v>6</v>
      </c>
      <c r="F1087" t="s">
        <v>1752</v>
      </c>
      <c r="G1087">
        <v>22</v>
      </c>
      <c r="H1087">
        <v>14</v>
      </c>
      <c r="I1087">
        <v>1</v>
      </c>
      <c r="J1087">
        <v>7</v>
      </c>
      <c r="K1087">
        <v>0</v>
      </c>
      <c r="L1087">
        <v>29</v>
      </c>
      <c r="M1087">
        <v>448</v>
      </c>
      <c r="N1087">
        <v>325</v>
      </c>
      <c r="S1087" t="s">
        <v>1752</v>
      </c>
      <c r="T1087" t="s">
        <v>1675</v>
      </c>
      <c r="U1087" t="s">
        <v>1675</v>
      </c>
      <c r="V1087" t="s">
        <v>1723</v>
      </c>
    </row>
    <row r="1088" spans="1:22" x14ac:dyDescent="0.25">
      <c r="A1088" t="s">
        <v>1746</v>
      </c>
      <c r="B1088" t="str">
        <f t="shared" si="16"/>
        <v>1993Illawarra</v>
      </c>
      <c r="C1088" t="s">
        <v>1747</v>
      </c>
      <c r="D1088">
        <v>1993</v>
      </c>
      <c r="E1088">
        <v>7</v>
      </c>
      <c r="F1088" t="s">
        <v>1769</v>
      </c>
      <c r="G1088">
        <v>22</v>
      </c>
      <c r="H1088">
        <v>12</v>
      </c>
      <c r="I1088">
        <v>0</v>
      </c>
      <c r="J1088">
        <v>10</v>
      </c>
      <c r="K1088">
        <v>0</v>
      </c>
      <c r="L1088">
        <v>24</v>
      </c>
      <c r="M1088">
        <v>373</v>
      </c>
      <c r="N1088">
        <v>253</v>
      </c>
      <c r="S1088" t="s">
        <v>1769</v>
      </c>
      <c r="T1088" t="s">
        <v>1770</v>
      </c>
      <c r="U1088" t="s">
        <v>1770</v>
      </c>
      <c r="V1088" t="s">
        <v>1723</v>
      </c>
    </row>
    <row r="1089" spans="1:22" x14ac:dyDescent="0.25">
      <c r="A1089" t="s">
        <v>1746</v>
      </c>
      <c r="B1089" t="str">
        <f t="shared" si="16"/>
        <v>1993Eastern Suburbs</v>
      </c>
      <c r="C1089" t="s">
        <v>1747</v>
      </c>
      <c r="D1089">
        <v>1993</v>
      </c>
      <c r="E1089">
        <v>8</v>
      </c>
      <c r="F1089" t="s">
        <v>1749</v>
      </c>
      <c r="G1089">
        <v>22</v>
      </c>
      <c r="H1089">
        <v>11</v>
      </c>
      <c r="I1089">
        <v>1</v>
      </c>
      <c r="J1089">
        <v>10</v>
      </c>
      <c r="K1089">
        <v>0</v>
      </c>
      <c r="L1089">
        <v>23</v>
      </c>
      <c r="M1089">
        <v>343</v>
      </c>
      <c r="N1089">
        <v>356</v>
      </c>
      <c r="S1089" t="s">
        <v>1750</v>
      </c>
      <c r="T1089" t="s">
        <v>1675</v>
      </c>
      <c r="U1089" t="s">
        <v>1675</v>
      </c>
      <c r="V1089" t="s">
        <v>1723</v>
      </c>
    </row>
    <row r="1090" spans="1:22" x14ac:dyDescent="0.25">
      <c r="A1090" t="s">
        <v>1746</v>
      </c>
      <c r="B1090" t="str">
        <f t="shared" ref="B1090:B1153" si="17">D1090&amp;F1090</f>
        <v>1993Newcastle Knights</v>
      </c>
      <c r="C1090" t="s">
        <v>1747</v>
      </c>
      <c r="D1090">
        <v>1993</v>
      </c>
      <c r="E1090">
        <v>9</v>
      </c>
      <c r="F1090" t="s">
        <v>1776</v>
      </c>
      <c r="G1090">
        <v>22</v>
      </c>
      <c r="H1090">
        <v>10</v>
      </c>
      <c r="I1090">
        <v>0</v>
      </c>
      <c r="J1090">
        <v>12</v>
      </c>
      <c r="K1090">
        <v>0</v>
      </c>
      <c r="L1090">
        <v>20</v>
      </c>
      <c r="M1090">
        <v>337</v>
      </c>
      <c r="N1090">
        <v>381</v>
      </c>
      <c r="S1090" t="s">
        <v>1776</v>
      </c>
      <c r="T1090" t="s">
        <v>1754</v>
      </c>
      <c r="U1090" t="s">
        <v>1754</v>
      </c>
      <c r="V1090" t="s">
        <v>1723</v>
      </c>
    </row>
    <row r="1091" spans="1:22" x14ac:dyDescent="0.25">
      <c r="A1091" t="s">
        <v>1746</v>
      </c>
      <c r="B1091" t="str">
        <f t="shared" si="17"/>
        <v>1993Cronulla-Sutherland</v>
      </c>
      <c r="C1091" t="s">
        <v>1747</v>
      </c>
      <c r="D1091">
        <v>1993</v>
      </c>
      <c r="E1091">
        <v>10</v>
      </c>
      <c r="F1091" t="s">
        <v>1767</v>
      </c>
      <c r="G1091">
        <v>22</v>
      </c>
      <c r="H1091">
        <v>9</v>
      </c>
      <c r="I1091">
        <v>0</v>
      </c>
      <c r="J1091">
        <v>13</v>
      </c>
      <c r="K1091">
        <v>0</v>
      </c>
      <c r="L1091">
        <v>18</v>
      </c>
      <c r="M1091">
        <v>272</v>
      </c>
      <c r="N1091">
        <v>399</v>
      </c>
      <c r="S1091" t="s">
        <v>1767</v>
      </c>
      <c r="T1091" t="s">
        <v>1675</v>
      </c>
      <c r="U1091" t="s">
        <v>1675</v>
      </c>
      <c r="V1091" t="s">
        <v>1723</v>
      </c>
    </row>
    <row r="1092" spans="1:22" x14ac:dyDescent="0.25">
      <c r="A1092" t="s">
        <v>1746</v>
      </c>
      <c r="B1092" t="str">
        <f t="shared" si="17"/>
        <v>1993Parramatta</v>
      </c>
      <c r="C1092" t="s">
        <v>1747</v>
      </c>
      <c r="D1092">
        <v>1993</v>
      </c>
      <c r="E1092">
        <v>11</v>
      </c>
      <c r="F1092" t="s">
        <v>1722</v>
      </c>
      <c r="G1092">
        <v>22</v>
      </c>
      <c r="H1092">
        <v>9</v>
      </c>
      <c r="I1092">
        <v>0</v>
      </c>
      <c r="J1092">
        <v>13</v>
      </c>
      <c r="K1092">
        <v>0</v>
      </c>
      <c r="L1092">
        <v>18</v>
      </c>
      <c r="M1092">
        <v>237</v>
      </c>
      <c r="N1092">
        <v>439</v>
      </c>
      <c r="S1092" t="s">
        <v>1722</v>
      </c>
      <c r="T1092" t="s">
        <v>1675</v>
      </c>
      <c r="U1092" t="s">
        <v>1675</v>
      </c>
      <c r="V1092" t="s">
        <v>1723</v>
      </c>
    </row>
    <row r="1093" spans="1:22" x14ac:dyDescent="0.25">
      <c r="A1093" t="s">
        <v>1746</v>
      </c>
      <c r="B1093" t="str">
        <f t="shared" si="17"/>
        <v>1993Penrith</v>
      </c>
      <c r="C1093" t="s">
        <v>1747</v>
      </c>
      <c r="D1093">
        <v>1993</v>
      </c>
      <c r="E1093">
        <v>12</v>
      </c>
      <c r="F1093" t="s">
        <v>1766</v>
      </c>
      <c r="G1093">
        <v>22</v>
      </c>
      <c r="H1093">
        <v>7</v>
      </c>
      <c r="I1093">
        <v>0</v>
      </c>
      <c r="J1093">
        <v>15</v>
      </c>
      <c r="K1093">
        <v>0</v>
      </c>
      <c r="L1093">
        <v>14</v>
      </c>
      <c r="M1093">
        <v>314</v>
      </c>
      <c r="N1093">
        <v>428</v>
      </c>
      <c r="S1093" t="s">
        <v>1766</v>
      </c>
      <c r="T1093" t="s">
        <v>1675</v>
      </c>
      <c r="U1093" t="s">
        <v>1675</v>
      </c>
      <c r="V1093" t="s">
        <v>1723</v>
      </c>
    </row>
    <row r="1094" spans="1:22" x14ac:dyDescent="0.25">
      <c r="A1094" t="s">
        <v>1746</v>
      </c>
      <c r="B1094" t="str">
        <f t="shared" si="17"/>
        <v>1993Western Suburbs</v>
      </c>
      <c r="C1094" t="s">
        <v>1747</v>
      </c>
      <c r="D1094">
        <v>1993</v>
      </c>
      <c r="E1094">
        <v>13</v>
      </c>
      <c r="F1094" t="s">
        <v>1757</v>
      </c>
      <c r="G1094">
        <v>22</v>
      </c>
      <c r="H1094">
        <v>7</v>
      </c>
      <c r="I1094">
        <v>0</v>
      </c>
      <c r="J1094">
        <v>15</v>
      </c>
      <c r="K1094">
        <v>0</v>
      </c>
      <c r="L1094">
        <v>14</v>
      </c>
      <c r="M1094">
        <v>319</v>
      </c>
      <c r="N1094">
        <v>475</v>
      </c>
      <c r="S1094" t="s">
        <v>1757</v>
      </c>
      <c r="T1094" t="s">
        <v>1675</v>
      </c>
      <c r="U1094" t="s">
        <v>1675</v>
      </c>
      <c r="V1094" t="s">
        <v>1723</v>
      </c>
    </row>
    <row r="1095" spans="1:22" x14ac:dyDescent="0.25">
      <c r="A1095" t="s">
        <v>1746</v>
      </c>
      <c r="B1095" t="str">
        <f t="shared" si="17"/>
        <v>1993South Sydney</v>
      </c>
      <c r="C1095" t="s">
        <v>1747</v>
      </c>
      <c r="D1095">
        <v>1993</v>
      </c>
      <c r="E1095">
        <v>14</v>
      </c>
      <c r="F1095" t="s">
        <v>1748</v>
      </c>
      <c r="G1095">
        <v>22</v>
      </c>
      <c r="H1095">
        <v>6</v>
      </c>
      <c r="I1095">
        <v>0</v>
      </c>
      <c r="J1095">
        <v>16</v>
      </c>
      <c r="K1095">
        <v>0</v>
      </c>
      <c r="L1095">
        <v>12</v>
      </c>
      <c r="M1095">
        <v>319</v>
      </c>
      <c r="N1095">
        <v>560</v>
      </c>
      <c r="S1095" t="s">
        <v>1748</v>
      </c>
      <c r="T1095" t="s">
        <v>1675</v>
      </c>
      <c r="U1095" t="s">
        <v>1675</v>
      </c>
      <c r="V1095" t="s">
        <v>1723</v>
      </c>
    </row>
    <row r="1096" spans="1:22" x14ac:dyDescent="0.25">
      <c r="A1096" t="s">
        <v>1746</v>
      </c>
      <c r="B1096" t="str">
        <f t="shared" si="17"/>
        <v>1993Balmain</v>
      </c>
      <c r="C1096" t="s">
        <v>1747</v>
      </c>
      <c r="D1096">
        <v>1993</v>
      </c>
      <c r="E1096">
        <v>15</v>
      </c>
      <c r="F1096" t="s">
        <v>1755</v>
      </c>
      <c r="G1096">
        <v>22</v>
      </c>
      <c r="H1096">
        <v>6</v>
      </c>
      <c r="I1096">
        <v>1</v>
      </c>
      <c r="J1096">
        <v>15</v>
      </c>
      <c r="K1096">
        <v>0</v>
      </c>
      <c r="L1096" t="s">
        <v>1780</v>
      </c>
      <c r="M1096">
        <v>327</v>
      </c>
      <c r="N1096">
        <v>412</v>
      </c>
      <c r="S1096" t="s">
        <v>1755</v>
      </c>
      <c r="T1096" t="s">
        <v>1675</v>
      </c>
      <c r="U1096" t="s">
        <v>1675</v>
      </c>
      <c r="V1096" t="s">
        <v>1723</v>
      </c>
    </row>
    <row r="1097" spans="1:22" x14ac:dyDescent="0.25">
      <c r="A1097" t="s">
        <v>1746</v>
      </c>
      <c r="B1097" t="str">
        <f t="shared" si="17"/>
        <v>1993Gold Coast Seagulls</v>
      </c>
      <c r="C1097" t="s">
        <v>1747</v>
      </c>
      <c r="D1097">
        <v>1993</v>
      </c>
      <c r="E1097">
        <v>16</v>
      </c>
      <c r="F1097" t="s">
        <v>1779</v>
      </c>
      <c r="G1097">
        <v>22</v>
      </c>
      <c r="H1097">
        <v>1</v>
      </c>
      <c r="I1097">
        <v>0</v>
      </c>
      <c r="J1097">
        <v>21</v>
      </c>
      <c r="K1097">
        <v>0</v>
      </c>
      <c r="L1097">
        <v>2</v>
      </c>
      <c r="M1097">
        <v>229</v>
      </c>
      <c r="N1097">
        <v>572</v>
      </c>
      <c r="S1097" t="s">
        <v>1778</v>
      </c>
      <c r="T1097" t="s">
        <v>1684</v>
      </c>
      <c r="U1097" t="s">
        <v>1684</v>
      </c>
      <c r="V1097" t="s">
        <v>1716</v>
      </c>
    </row>
    <row r="1098" spans="1:22" x14ac:dyDescent="0.25">
      <c r="A1098" t="s">
        <v>1745</v>
      </c>
      <c r="B1098" t="str">
        <f t="shared" si="17"/>
        <v>1992Geelong</v>
      </c>
      <c r="C1098" t="s">
        <v>1728</v>
      </c>
      <c r="D1098">
        <v>1992</v>
      </c>
      <c r="E1098">
        <v>1</v>
      </c>
      <c r="F1098" t="s">
        <v>1685</v>
      </c>
      <c r="G1098">
        <v>22</v>
      </c>
      <c r="H1098">
        <v>16</v>
      </c>
      <c r="I1098">
        <v>0</v>
      </c>
      <c r="J1098">
        <v>6</v>
      </c>
      <c r="L1098">
        <v>64</v>
      </c>
      <c r="M1098">
        <v>3057</v>
      </c>
      <c r="N1098">
        <v>2099</v>
      </c>
      <c r="O1098" t="s">
        <v>30</v>
      </c>
      <c r="P1098" t="s">
        <v>30</v>
      </c>
      <c r="Q1098" t="s">
        <v>30</v>
      </c>
      <c r="S1098" t="s">
        <v>1685</v>
      </c>
      <c r="T1098" t="s">
        <v>1685</v>
      </c>
      <c r="U1098" t="s">
        <v>1685</v>
      </c>
      <c r="V1098" t="s">
        <v>1718</v>
      </c>
    </row>
    <row r="1099" spans="1:22" x14ac:dyDescent="0.25">
      <c r="A1099" t="s">
        <v>1745</v>
      </c>
      <c r="B1099" t="str">
        <f t="shared" si="17"/>
        <v>1992Footscray</v>
      </c>
      <c r="C1099" t="s">
        <v>1728</v>
      </c>
      <c r="D1099">
        <v>1992</v>
      </c>
      <c r="E1099">
        <v>2</v>
      </c>
      <c r="F1099" t="s">
        <v>1695</v>
      </c>
      <c r="G1099">
        <v>22</v>
      </c>
      <c r="H1099">
        <v>16</v>
      </c>
      <c r="I1099">
        <v>0</v>
      </c>
      <c r="J1099">
        <v>6</v>
      </c>
      <c r="L1099">
        <v>64</v>
      </c>
      <c r="M1099">
        <v>2384</v>
      </c>
      <c r="N1099">
        <v>1836</v>
      </c>
      <c r="P1099" t="s">
        <v>30</v>
      </c>
      <c r="S1099" t="s">
        <v>1673</v>
      </c>
      <c r="T1099" t="s">
        <v>1681</v>
      </c>
      <c r="U1099" t="s">
        <v>1681</v>
      </c>
      <c r="V1099" t="s">
        <v>1718</v>
      </c>
    </row>
    <row r="1100" spans="1:22" x14ac:dyDescent="0.25">
      <c r="A1100" t="s">
        <v>1745</v>
      </c>
      <c r="B1100" t="str">
        <f t="shared" si="17"/>
        <v>1992Collingwood</v>
      </c>
      <c r="C1100" t="s">
        <v>1728</v>
      </c>
      <c r="D1100">
        <v>1992</v>
      </c>
      <c r="E1100">
        <v>3</v>
      </c>
      <c r="F1100" t="s">
        <v>1688</v>
      </c>
      <c r="G1100">
        <v>22</v>
      </c>
      <c r="H1100">
        <v>16</v>
      </c>
      <c r="I1100">
        <v>0</v>
      </c>
      <c r="J1100">
        <v>6</v>
      </c>
      <c r="L1100">
        <v>64</v>
      </c>
      <c r="M1100">
        <v>2195</v>
      </c>
      <c r="N1100">
        <v>1911</v>
      </c>
      <c r="P1100" t="s">
        <v>30</v>
      </c>
      <c r="S1100" t="s">
        <v>1688</v>
      </c>
      <c r="T1100" t="s">
        <v>1681</v>
      </c>
      <c r="U1100" t="s">
        <v>1681</v>
      </c>
      <c r="V1100" t="s">
        <v>1718</v>
      </c>
    </row>
    <row r="1101" spans="1:22" x14ac:dyDescent="0.25">
      <c r="A1101" t="s">
        <v>1745</v>
      </c>
      <c r="B1101" t="str">
        <f t="shared" si="17"/>
        <v>1992West Coast</v>
      </c>
      <c r="C1101" t="s">
        <v>1728</v>
      </c>
      <c r="D1101">
        <v>1992</v>
      </c>
      <c r="E1101">
        <v>4</v>
      </c>
      <c r="F1101" t="s">
        <v>1674</v>
      </c>
      <c r="G1101">
        <v>22</v>
      </c>
      <c r="H1101">
        <v>15</v>
      </c>
      <c r="I1101">
        <v>1</v>
      </c>
      <c r="J1101">
        <v>6</v>
      </c>
      <c r="L1101">
        <v>62</v>
      </c>
      <c r="M1101">
        <v>2206</v>
      </c>
      <c r="N1101">
        <v>1752</v>
      </c>
      <c r="P1101" t="s">
        <v>30</v>
      </c>
      <c r="Q1101" t="s">
        <v>30</v>
      </c>
      <c r="R1101" t="s">
        <v>30</v>
      </c>
      <c r="S1101" t="s">
        <v>1674</v>
      </c>
      <c r="T1101" t="s">
        <v>1720</v>
      </c>
      <c r="U1101" t="s">
        <v>1720</v>
      </c>
      <c r="V1101" t="s">
        <v>1721</v>
      </c>
    </row>
    <row r="1102" spans="1:22" x14ac:dyDescent="0.25">
      <c r="A1102" t="s">
        <v>1745</v>
      </c>
      <c r="B1102" t="str">
        <f t="shared" si="17"/>
        <v>1992Hawthorn</v>
      </c>
      <c r="C1102" t="s">
        <v>1728</v>
      </c>
      <c r="D1102">
        <v>1992</v>
      </c>
      <c r="E1102">
        <v>5</v>
      </c>
      <c r="F1102" t="s">
        <v>1682</v>
      </c>
      <c r="G1102">
        <v>22</v>
      </c>
      <c r="H1102">
        <v>14</v>
      </c>
      <c r="I1102">
        <v>0</v>
      </c>
      <c r="J1102">
        <v>8</v>
      </c>
      <c r="L1102">
        <v>56</v>
      </c>
      <c r="M1102">
        <v>2579</v>
      </c>
      <c r="N1102">
        <v>2098</v>
      </c>
      <c r="P1102" t="s">
        <v>30</v>
      </c>
      <c r="S1102" t="s">
        <v>1682</v>
      </c>
      <c r="T1102" t="s">
        <v>1724</v>
      </c>
      <c r="U1102" t="s">
        <v>1681</v>
      </c>
      <c r="V1102" t="s">
        <v>1718</v>
      </c>
    </row>
    <row r="1103" spans="1:22" x14ac:dyDescent="0.25">
      <c r="A1103" t="s">
        <v>1745</v>
      </c>
      <c r="B1103" t="str">
        <f t="shared" si="17"/>
        <v>1992St Kilda</v>
      </c>
      <c r="C1103" t="s">
        <v>1728</v>
      </c>
      <c r="D1103">
        <v>1992</v>
      </c>
      <c r="E1103">
        <v>6</v>
      </c>
      <c r="F1103" t="s">
        <v>1677</v>
      </c>
      <c r="G1103">
        <v>22</v>
      </c>
      <c r="H1103">
        <v>14</v>
      </c>
      <c r="I1103">
        <v>0</v>
      </c>
      <c r="J1103">
        <v>8</v>
      </c>
      <c r="L1103">
        <v>56</v>
      </c>
      <c r="M1103">
        <v>2415</v>
      </c>
      <c r="N1103">
        <v>2009</v>
      </c>
      <c r="P1103" t="s">
        <v>30</v>
      </c>
      <c r="S1103" t="s">
        <v>1677</v>
      </c>
      <c r="T1103" t="s">
        <v>1681</v>
      </c>
      <c r="U1103" t="s">
        <v>1681</v>
      </c>
      <c r="V1103" t="s">
        <v>1718</v>
      </c>
    </row>
    <row r="1104" spans="1:22" x14ac:dyDescent="0.25">
      <c r="A1104" t="s">
        <v>1745</v>
      </c>
      <c r="B1104" t="str">
        <f t="shared" si="17"/>
        <v>1992Carlton</v>
      </c>
      <c r="C1104" t="s">
        <v>1728</v>
      </c>
      <c r="D1104">
        <v>1992</v>
      </c>
      <c r="E1104">
        <v>7</v>
      </c>
      <c r="F1104" t="s">
        <v>1689</v>
      </c>
      <c r="G1104">
        <v>22</v>
      </c>
      <c r="H1104">
        <v>14</v>
      </c>
      <c r="I1104">
        <v>0</v>
      </c>
      <c r="J1104">
        <v>8</v>
      </c>
      <c r="L1104">
        <v>56</v>
      </c>
      <c r="M1104">
        <v>2362</v>
      </c>
      <c r="N1104">
        <v>2103</v>
      </c>
      <c r="S1104" t="s">
        <v>1689</v>
      </c>
      <c r="T1104" t="s">
        <v>1717</v>
      </c>
      <c r="U1104" t="s">
        <v>1681</v>
      </c>
      <c r="V1104" t="s">
        <v>1718</v>
      </c>
    </row>
    <row r="1105" spans="1:22" x14ac:dyDescent="0.25">
      <c r="A1105" t="s">
        <v>1745</v>
      </c>
      <c r="B1105" t="str">
        <f t="shared" si="17"/>
        <v>1992Essendon</v>
      </c>
      <c r="C1105" t="s">
        <v>1728</v>
      </c>
      <c r="D1105">
        <v>1992</v>
      </c>
      <c r="E1105">
        <v>8</v>
      </c>
      <c r="F1105" t="s">
        <v>1687</v>
      </c>
      <c r="G1105">
        <v>22</v>
      </c>
      <c r="H1105">
        <v>12</v>
      </c>
      <c r="I1105">
        <v>0</v>
      </c>
      <c r="J1105">
        <v>10</v>
      </c>
      <c r="L1105">
        <v>48</v>
      </c>
      <c r="M1105">
        <v>2241</v>
      </c>
      <c r="N1105">
        <v>2414</v>
      </c>
      <c r="S1105" t="s">
        <v>1687</v>
      </c>
      <c r="T1105" t="s">
        <v>1681</v>
      </c>
      <c r="U1105" t="s">
        <v>1681</v>
      </c>
      <c r="V1105" t="s">
        <v>1718</v>
      </c>
    </row>
    <row r="1106" spans="1:22" x14ac:dyDescent="0.25">
      <c r="A1106" t="s">
        <v>1745</v>
      </c>
      <c r="B1106" t="str">
        <f t="shared" si="17"/>
        <v>1992Adelaide</v>
      </c>
      <c r="C1106" t="s">
        <v>1728</v>
      </c>
      <c r="D1106">
        <v>1992</v>
      </c>
      <c r="E1106">
        <v>9</v>
      </c>
      <c r="F1106" t="s">
        <v>1691</v>
      </c>
      <c r="G1106">
        <v>22</v>
      </c>
      <c r="H1106">
        <v>11</v>
      </c>
      <c r="I1106">
        <v>0</v>
      </c>
      <c r="J1106">
        <v>11</v>
      </c>
      <c r="L1106">
        <v>44</v>
      </c>
      <c r="M1106">
        <v>2317</v>
      </c>
      <c r="N1106">
        <v>2286</v>
      </c>
      <c r="S1106" t="s">
        <v>1691</v>
      </c>
      <c r="T1106" t="s">
        <v>1691</v>
      </c>
      <c r="U1106" t="s">
        <v>1691</v>
      </c>
      <c r="V1106" t="s">
        <v>1714</v>
      </c>
    </row>
    <row r="1107" spans="1:22" x14ac:dyDescent="0.25">
      <c r="A1107" t="s">
        <v>1745</v>
      </c>
      <c r="B1107" t="str">
        <f t="shared" si="17"/>
        <v>1992Fitzroy</v>
      </c>
      <c r="C1107" t="s">
        <v>1728</v>
      </c>
      <c r="D1107">
        <v>1992</v>
      </c>
      <c r="E1107">
        <v>10</v>
      </c>
      <c r="F1107" t="s">
        <v>1694</v>
      </c>
      <c r="G1107">
        <v>22</v>
      </c>
      <c r="H1107">
        <v>9</v>
      </c>
      <c r="I1107">
        <v>0</v>
      </c>
      <c r="J1107">
        <v>13</v>
      </c>
      <c r="L1107">
        <v>36</v>
      </c>
      <c r="M1107">
        <v>2166</v>
      </c>
      <c r="N1107">
        <v>2398</v>
      </c>
      <c r="S1107" t="s">
        <v>1694</v>
      </c>
      <c r="T1107" t="s">
        <v>1681</v>
      </c>
      <c r="U1107" t="s">
        <v>1681</v>
      </c>
      <c r="V1107" t="s">
        <v>1718</v>
      </c>
    </row>
    <row r="1108" spans="1:22" x14ac:dyDescent="0.25">
      <c r="A1108" t="s">
        <v>1745</v>
      </c>
      <c r="B1108" t="str">
        <f t="shared" si="17"/>
        <v>1992Melbourne</v>
      </c>
      <c r="C1108" t="s">
        <v>1728</v>
      </c>
      <c r="D1108">
        <v>1992</v>
      </c>
      <c r="E1108">
        <v>11</v>
      </c>
      <c r="F1108" t="s">
        <v>1681</v>
      </c>
      <c r="G1108">
        <v>22</v>
      </c>
      <c r="H1108">
        <v>7</v>
      </c>
      <c r="I1108">
        <v>1</v>
      </c>
      <c r="J1108">
        <v>14</v>
      </c>
      <c r="L1108">
        <v>30</v>
      </c>
      <c r="M1108">
        <v>2083</v>
      </c>
      <c r="N1108">
        <v>2386</v>
      </c>
      <c r="S1108" t="s">
        <v>1681</v>
      </c>
      <c r="T1108" t="s">
        <v>1681</v>
      </c>
      <c r="U1108" t="s">
        <v>1681</v>
      </c>
      <c r="V1108" t="s">
        <v>1718</v>
      </c>
    </row>
    <row r="1109" spans="1:22" x14ac:dyDescent="0.25">
      <c r="A1109" t="s">
        <v>1745</v>
      </c>
      <c r="B1109" t="str">
        <f t="shared" si="17"/>
        <v>1992North Melbourne</v>
      </c>
      <c r="C1109" t="s">
        <v>1728</v>
      </c>
      <c r="D1109">
        <v>1992</v>
      </c>
      <c r="E1109">
        <v>12</v>
      </c>
      <c r="F1109" t="s">
        <v>1680</v>
      </c>
      <c r="G1109">
        <v>22</v>
      </c>
      <c r="H1109">
        <v>7</v>
      </c>
      <c r="I1109">
        <v>0</v>
      </c>
      <c r="J1109">
        <v>15</v>
      </c>
      <c r="L1109">
        <v>28</v>
      </c>
      <c r="M1109">
        <v>2269</v>
      </c>
      <c r="N1109">
        <v>2535</v>
      </c>
      <c r="S1109" t="s">
        <v>1680</v>
      </c>
      <c r="T1109" t="s">
        <v>1680</v>
      </c>
      <c r="U1109" t="s">
        <v>1681</v>
      </c>
      <c r="V1109" t="s">
        <v>1718</v>
      </c>
    </row>
    <row r="1110" spans="1:22" x14ac:dyDescent="0.25">
      <c r="A1110" t="s">
        <v>1745</v>
      </c>
      <c r="B1110" t="str">
        <f t="shared" si="17"/>
        <v>1992Richmond</v>
      </c>
      <c r="C1110" t="s">
        <v>1728</v>
      </c>
      <c r="D1110">
        <v>1992</v>
      </c>
      <c r="E1110">
        <v>13</v>
      </c>
      <c r="F1110" t="s">
        <v>1678</v>
      </c>
      <c r="G1110">
        <v>22</v>
      </c>
      <c r="H1110">
        <v>5</v>
      </c>
      <c r="I1110">
        <v>0</v>
      </c>
      <c r="J1110">
        <v>17</v>
      </c>
      <c r="L1110">
        <v>20</v>
      </c>
      <c r="M1110">
        <v>2160</v>
      </c>
      <c r="N1110">
        <v>2938</v>
      </c>
      <c r="S1110" t="s">
        <v>1678</v>
      </c>
      <c r="T1110" t="s">
        <v>1726</v>
      </c>
      <c r="U1110" t="s">
        <v>1681</v>
      </c>
      <c r="V1110" t="s">
        <v>1718</v>
      </c>
    </row>
    <row r="1111" spans="1:22" x14ac:dyDescent="0.25">
      <c r="A1111" t="s">
        <v>1745</v>
      </c>
      <c r="B1111" t="str">
        <f t="shared" si="17"/>
        <v>1992Brisbane Bears</v>
      </c>
      <c r="C1111" t="s">
        <v>1728</v>
      </c>
      <c r="D1111">
        <v>1992</v>
      </c>
      <c r="E1111">
        <v>14</v>
      </c>
      <c r="F1111" t="s">
        <v>1696</v>
      </c>
      <c r="G1111">
        <v>22</v>
      </c>
      <c r="H1111">
        <v>4</v>
      </c>
      <c r="I1111">
        <v>1</v>
      </c>
      <c r="J1111">
        <v>17</v>
      </c>
      <c r="L1111">
        <v>18</v>
      </c>
      <c r="M1111">
        <v>1770</v>
      </c>
      <c r="N1111">
        <v>2742</v>
      </c>
      <c r="S1111" t="s">
        <v>1696</v>
      </c>
      <c r="T1111" t="s">
        <v>1684</v>
      </c>
      <c r="U1111" t="s">
        <v>1684</v>
      </c>
      <c r="V1111" t="s">
        <v>1716</v>
      </c>
    </row>
    <row r="1112" spans="1:22" x14ac:dyDescent="0.25">
      <c r="A1112" t="s">
        <v>1745</v>
      </c>
      <c r="B1112" t="str">
        <f t="shared" si="17"/>
        <v>1992Sydney Swans</v>
      </c>
      <c r="C1112" t="s">
        <v>1728</v>
      </c>
      <c r="D1112">
        <v>1992</v>
      </c>
      <c r="E1112">
        <v>15</v>
      </c>
      <c r="F1112" t="s">
        <v>1676</v>
      </c>
      <c r="G1112">
        <v>22</v>
      </c>
      <c r="H1112">
        <v>3</v>
      </c>
      <c r="I1112">
        <v>1</v>
      </c>
      <c r="J1112">
        <v>18</v>
      </c>
      <c r="L1112">
        <v>14</v>
      </c>
      <c r="M1112">
        <v>1997</v>
      </c>
      <c r="N1112">
        <v>2694</v>
      </c>
      <c r="S1112" t="s">
        <v>1676</v>
      </c>
      <c r="T1112" t="s">
        <v>1675</v>
      </c>
      <c r="U1112" t="s">
        <v>1675</v>
      </c>
      <c r="V1112" t="s">
        <v>1723</v>
      </c>
    </row>
    <row r="1113" spans="1:22" x14ac:dyDescent="0.25">
      <c r="A1113" t="s">
        <v>1746</v>
      </c>
      <c r="B1113" t="str">
        <f t="shared" si="17"/>
        <v>1992Brisbane Broncos</v>
      </c>
      <c r="C1113" t="s">
        <v>1747</v>
      </c>
      <c r="D1113">
        <v>1992</v>
      </c>
      <c r="E1113">
        <v>1</v>
      </c>
      <c r="F1113" t="s">
        <v>1774</v>
      </c>
      <c r="G1113">
        <v>22</v>
      </c>
      <c r="H1113">
        <v>18</v>
      </c>
      <c r="I1113">
        <v>0</v>
      </c>
      <c r="J1113">
        <v>4</v>
      </c>
      <c r="K1113">
        <v>0</v>
      </c>
      <c r="L1113">
        <v>36</v>
      </c>
      <c r="M1113">
        <v>506</v>
      </c>
      <c r="N1113">
        <v>311</v>
      </c>
      <c r="O1113" t="s">
        <v>30</v>
      </c>
      <c r="P1113" t="s">
        <v>30</v>
      </c>
      <c r="Q1113" t="s">
        <v>30</v>
      </c>
      <c r="R1113" t="s">
        <v>30</v>
      </c>
      <c r="S1113" t="s">
        <v>1774</v>
      </c>
      <c r="T1113" t="s">
        <v>1715</v>
      </c>
      <c r="U1113" t="s">
        <v>1715</v>
      </c>
      <c r="V1113" t="s">
        <v>1716</v>
      </c>
    </row>
    <row r="1114" spans="1:22" x14ac:dyDescent="0.25">
      <c r="A1114" t="s">
        <v>1746</v>
      </c>
      <c r="B1114" t="str">
        <f t="shared" si="17"/>
        <v>1992St George</v>
      </c>
      <c r="C1114" t="s">
        <v>1747</v>
      </c>
      <c r="D1114">
        <v>1992</v>
      </c>
      <c r="E1114">
        <v>2</v>
      </c>
      <c r="F1114" t="s">
        <v>1763</v>
      </c>
      <c r="G1114">
        <v>22</v>
      </c>
      <c r="H1114">
        <v>15</v>
      </c>
      <c r="I1114">
        <v>0</v>
      </c>
      <c r="J1114">
        <v>7</v>
      </c>
      <c r="K1114">
        <v>0</v>
      </c>
      <c r="L1114">
        <v>30</v>
      </c>
      <c r="M1114">
        <v>401</v>
      </c>
      <c r="N1114">
        <v>283</v>
      </c>
      <c r="P1114" t="s">
        <v>30</v>
      </c>
      <c r="Q1114" t="s">
        <v>30</v>
      </c>
      <c r="S1114" t="s">
        <v>1763</v>
      </c>
      <c r="T1114" t="s">
        <v>1675</v>
      </c>
      <c r="U1114" t="s">
        <v>1675</v>
      </c>
      <c r="V1114" t="s">
        <v>1723</v>
      </c>
    </row>
    <row r="1115" spans="1:22" x14ac:dyDescent="0.25">
      <c r="A1115" t="s">
        <v>1746</v>
      </c>
      <c r="B1115" t="str">
        <f t="shared" si="17"/>
        <v>1992Illawarra</v>
      </c>
      <c r="C1115" t="s">
        <v>1747</v>
      </c>
      <c r="D1115">
        <v>1992</v>
      </c>
      <c r="E1115">
        <v>3</v>
      </c>
      <c r="F1115" t="s">
        <v>1769</v>
      </c>
      <c r="G1115">
        <v>22</v>
      </c>
      <c r="H1115">
        <v>13</v>
      </c>
      <c r="I1115">
        <v>1</v>
      </c>
      <c r="J1115">
        <v>8</v>
      </c>
      <c r="K1115">
        <v>0</v>
      </c>
      <c r="L1115">
        <v>27</v>
      </c>
      <c r="M1115">
        <v>318</v>
      </c>
      <c r="N1115">
        <v>259</v>
      </c>
      <c r="P1115" t="s">
        <v>30</v>
      </c>
      <c r="S1115" t="s">
        <v>1769</v>
      </c>
      <c r="T1115" t="s">
        <v>1770</v>
      </c>
      <c r="U1115" t="s">
        <v>1770</v>
      </c>
      <c r="V1115" t="s">
        <v>1723</v>
      </c>
    </row>
    <row r="1116" spans="1:22" x14ac:dyDescent="0.25">
      <c r="A1116" t="s">
        <v>1746</v>
      </c>
      <c r="B1116" t="str">
        <f t="shared" si="17"/>
        <v>1992Newcastle Knights</v>
      </c>
      <c r="C1116" t="s">
        <v>1747</v>
      </c>
      <c r="D1116">
        <v>1992</v>
      </c>
      <c r="E1116">
        <v>4</v>
      </c>
      <c r="F1116" t="s">
        <v>1776</v>
      </c>
      <c r="G1116">
        <v>22</v>
      </c>
      <c r="H1116">
        <v>12</v>
      </c>
      <c r="I1116">
        <v>2</v>
      </c>
      <c r="J1116">
        <v>8</v>
      </c>
      <c r="K1116">
        <v>0</v>
      </c>
      <c r="L1116">
        <v>26</v>
      </c>
      <c r="M1116">
        <v>363</v>
      </c>
      <c r="N1116">
        <v>267</v>
      </c>
      <c r="P1116" t="s">
        <v>30</v>
      </c>
      <c r="S1116" t="s">
        <v>1776</v>
      </c>
      <c r="T1116" t="s">
        <v>1754</v>
      </c>
      <c r="U1116" t="s">
        <v>1754</v>
      </c>
      <c r="V1116" t="s">
        <v>1723</v>
      </c>
    </row>
    <row r="1117" spans="1:22" x14ac:dyDescent="0.25">
      <c r="A1117" t="s">
        <v>1746</v>
      </c>
      <c r="B1117" t="str">
        <f t="shared" si="17"/>
        <v>1992Western Suburbs</v>
      </c>
      <c r="C1117" t="s">
        <v>1747</v>
      </c>
      <c r="D1117">
        <v>1992</v>
      </c>
      <c r="E1117">
        <v>5</v>
      </c>
      <c r="F1117" t="s">
        <v>1757</v>
      </c>
      <c r="G1117">
        <v>22</v>
      </c>
      <c r="H1117">
        <v>12</v>
      </c>
      <c r="I1117">
        <v>1</v>
      </c>
      <c r="J1117">
        <v>9</v>
      </c>
      <c r="K1117">
        <v>0</v>
      </c>
      <c r="L1117">
        <v>25</v>
      </c>
      <c r="M1117">
        <v>356</v>
      </c>
      <c r="N1117">
        <v>327</v>
      </c>
      <c r="P1117" t="s">
        <v>30</v>
      </c>
      <c r="S1117" t="s">
        <v>1757</v>
      </c>
      <c r="T1117" t="s">
        <v>1675</v>
      </c>
      <c r="U1117" t="s">
        <v>1675</v>
      </c>
      <c r="V1117" t="s">
        <v>1723</v>
      </c>
    </row>
    <row r="1118" spans="1:22" x14ac:dyDescent="0.25">
      <c r="A1118" t="s">
        <v>1746</v>
      </c>
      <c r="B1118" t="str">
        <f t="shared" si="17"/>
        <v>1992Eastern Suburbs</v>
      </c>
      <c r="C1118" t="s">
        <v>1747</v>
      </c>
      <c r="D1118">
        <v>1992</v>
      </c>
      <c r="E1118">
        <v>6</v>
      </c>
      <c r="F1118" t="s">
        <v>1749</v>
      </c>
      <c r="G1118">
        <v>22</v>
      </c>
      <c r="H1118">
        <v>12</v>
      </c>
      <c r="I1118">
        <v>0</v>
      </c>
      <c r="J1118">
        <v>10</v>
      </c>
      <c r="K1118">
        <v>0</v>
      </c>
      <c r="L1118">
        <v>24</v>
      </c>
      <c r="M1118">
        <v>392</v>
      </c>
      <c r="N1118">
        <v>319</v>
      </c>
      <c r="S1118" t="s">
        <v>1750</v>
      </c>
      <c r="T1118" t="s">
        <v>1675</v>
      </c>
      <c r="U1118" t="s">
        <v>1675</v>
      </c>
      <c r="V1118" t="s">
        <v>1723</v>
      </c>
    </row>
    <row r="1119" spans="1:22" x14ac:dyDescent="0.25">
      <c r="A1119" t="s">
        <v>1746</v>
      </c>
      <c r="B1119" t="str">
        <f t="shared" si="17"/>
        <v>1992Canterbury-Bankstown</v>
      </c>
      <c r="C1119" t="s">
        <v>1747</v>
      </c>
      <c r="D1119">
        <v>1992</v>
      </c>
      <c r="E1119">
        <v>7</v>
      </c>
      <c r="F1119" t="s">
        <v>1764</v>
      </c>
      <c r="G1119">
        <v>22</v>
      </c>
      <c r="H1119">
        <v>10</v>
      </c>
      <c r="I1119">
        <v>2</v>
      </c>
      <c r="J1119">
        <v>10</v>
      </c>
      <c r="K1119">
        <v>0</v>
      </c>
      <c r="L1119">
        <v>22</v>
      </c>
      <c r="M1119">
        <v>423</v>
      </c>
      <c r="N1119">
        <v>417</v>
      </c>
      <c r="S1119" t="s">
        <v>1764</v>
      </c>
      <c r="T1119" t="s">
        <v>1675</v>
      </c>
      <c r="U1119" t="s">
        <v>1675</v>
      </c>
      <c r="V1119" t="s">
        <v>1723</v>
      </c>
    </row>
    <row r="1120" spans="1:22" x14ac:dyDescent="0.25">
      <c r="A1120" t="s">
        <v>1746</v>
      </c>
      <c r="B1120" t="str">
        <f t="shared" si="17"/>
        <v>1992Manly Warringah</v>
      </c>
      <c r="C1120" t="s">
        <v>1747</v>
      </c>
      <c r="D1120">
        <v>1992</v>
      </c>
      <c r="E1120">
        <v>8</v>
      </c>
      <c r="F1120" t="s">
        <v>1765</v>
      </c>
      <c r="G1120">
        <v>22</v>
      </c>
      <c r="H1120">
        <v>10</v>
      </c>
      <c r="I1120">
        <v>2</v>
      </c>
      <c r="J1120">
        <v>10</v>
      </c>
      <c r="K1120">
        <v>0</v>
      </c>
      <c r="L1120">
        <v>22</v>
      </c>
      <c r="M1120">
        <v>334</v>
      </c>
      <c r="N1120">
        <v>335</v>
      </c>
      <c r="S1120" t="s">
        <v>1765</v>
      </c>
      <c r="T1120" t="s">
        <v>1675</v>
      </c>
      <c r="U1120" t="s">
        <v>1675</v>
      </c>
      <c r="V1120" t="s">
        <v>1723</v>
      </c>
    </row>
    <row r="1121" spans="1:22" x14ac:dyDescent="0.25">
      <c r="A1121" t="s">
        <v>1746</v>
      </c>
      <c r="B1121" t="str">
        <f t="shared" si="17"/>
        <v>1992Penrith</v>
      </c>
      <c r="C1121" t="s">
        <v>1747</v>
      </c>
      <c r="D1121">
        <v>1992</v>
      </c>
      <c r="E1121">
        <v>9</v>
      </c>
      <c r="F1121" t="s">
        <v>1766</v>
      </c>
      <c r="G1121">
        <v>22</v>
      </c>
      <c r="H1121">
        <v>11</v>
      </c>
      <c r="I1121">
        <v>0</v>
      </c>
      <c r="J1121">
        <v>11</v>
      </c>
      <c r="K1121">
        <v>0</v>
      </c>
      <c r="L1121">
        <v>22</v>
      </c>
      <c r="M1121">
        <v>274</v>
      </c>
      <c r="N1121">
        <v>309</v>
      </c>
      <c r="S1121" t="s">
        <v>1766</v>
      </c>
      <c r="T1121" t="s">
        <v>1675</v>
      </c>
      <c r="U1121" t="s">
        <v>1675</v>
      </c>
      <c r="V1121" t="s">
        <v>1723</v>
      </c>
    </row>
    <row r="1122" spans="1:22" x14ac:dyDescent="0.25">
      <c r="A1122" t="s">
        <v>1746</v>
      </c>
      <c r="B1122" t="str">
        <f t="shared" si="17"/>
        <v>1992Balmain</v>
      </c>
      <c r="C1122" t="s">
        <v>1747</v>
      </c>
      <c r="D1122">
        <v>1992</v>
      </c>
      <c r="E1122">
        <v>10</v>
      </c>
      <c r="F1122" t="s">
        <v>1755</v>
      </c>
      <c r="G1122">
        <v>22</v>
      </c>
      <c r="H1122">
        <v>10</v>
      </c>
      <c r="I1122">
        <v>1</v>
      </c>
      <c r="J1122">
        <v>11</v>
      </c>
      <c r="K1122">
        <v>0</v>
      </c>
      <c r="L1122">
        <v>21</v>
      </c>
      <c r="M1122">
        <v>402</v>
      </c>
      <c r="N1122">
        <v>398</v>
      </c>
      <c r="S1122" t="s">
        <v>1755</v>
      </c>
      <c r="T1122" t="s">
        <v>1675</v>
      </c>
      <c r="U1122" t="s">
        <v>1675</v>
      </c>
      <c r="V1122" t="s">
        <v>1723</v>
      </c>
    </row>
    <row r="1123" spans="1:22" x14ac:dyDescent="0.25">
      <c r="A1123" t="s">
        <v>1746</v>
      </c>
      <c r="B1123" t="str">
        <f t="shared" si="17"/>
        <v>1992North Sydney</v>
      </c>
      <c r="C1123" t="s">
        <v>1747</v>
      </c>
      <c r="D1123">
        <v>1992</v>
      </c>
      <c r="E1123">
        <v>11</v>
      </c>
      <c r="F1123" t="s">
        <v>1752</v>
      </c>
      <c r="G1123">
        <v>22</v>
      </c>
      <c r="H1123">
        <v>10</v>
      </c>
      <c r="I1123">
        <v>1</v>
      </c>
      <c r="J1123">
        <v>11</v>
      </c>
      <c r="K1123">
        <v>0</v>
      </c>
      <c r="L1123">
        <v>21</v>
      </c>
      <c r="M1123">
        <v>376</v>
      </c>
      <c r="N1123">
        <v>381</v>
      </c>
      <c r="S1123" t="s">
        <v>1752</v>
      </c>
      <c r="T1123" t="s">
        <v>1675</v>
      </c>
      <c r="U1123" t="s">
        <v>1675</v>
      </c>
      <c r="V1123" t="s">
        <v>1723</v>
      </c>
    </row>
    <row r="1124" spans="1:22" x14ac:dyDescent="0.25">
      <c r="A1124" t="s">
        <v>1746</v>
      </c>
      <c r="B1124" t="str">
        <f t="shared" si="17"/>
        <v>1992Canberra Raiders</v>
      </c>
      <c r="C1124" t="s">
        <v>1747</v>
      </c>
      <c r="D1124">
        <v>1992</v>
      </c>
      <c r="E1124">
        <v>12</v>
      </c>
      <c r="F1124" t="s">
        <v>1771</v>
      </c>
      <c r="G1124">
        <v>22</v>
      </c>
      <c r="H1124">
        <v>10</v>
      </c>
      <c r="I1124">
        <v>0</v>
      </c>
      <c r="J1124">
        <v>12</v>
      </c>
      <c r="K1124">
        <v>0</v>
      </c>
      <c r="L1124">
        <v>20</v>
      </c>
      <c r="M1124">
        <v>435</v>
      </c>
      <c r="N1124">
        <v>409</v>
      </c>
      <c r="S1124" t="s">
        <v>1771</v>
      </c>
      <c r="T1124" t="s">
        <v>1772</v>
      </c>
      <c r="U1124" t="s">
        <v>1772</v>
      </c>
      <c r="V1124" t="s">
        <v>1773</v>
      </c>
    </row>
    <row r="1125" spans="1:22" x14ac:dyDescent="0.25">
      <c r="A1125" t="s">
        <v>1746</v>
      </c>
      <c r="B1125" t="str">
        <f t="shared" si="17"/>
        <v>1992Cronulla-Sutherland</v>
      </c>
      <c r="C1125" t="s">
        <v>1747</v>
      </c>
      <c r="D1125">
        <v>1992</v>
      </c>
      <c r="E1125">
        <v>13</v>
      </c>
      <c r="F1125" t="s">
        <v>1767</v>
      </c>
      <c r="G1125">
        <v>22</v>
      </c>
      <c r="H1125">
        <v>8</v>
      </c>
      <c r="I1125">
        <v>0</v>
      </c>
      <c r="J1125">
        <v>14</v>
      </c>
      <c r="K1125">
        <v>0</v>
      </c>
      <c r="L1125">
        <v>16</v>
      </c>
      <c r="M1125">
        <v>284</v>
      </c>
      <c r="N1125">
        <v>395</v>
      </c>
      <c r="S1125" t="s">
        <v>1767</v>
      </c>
      <c r="T1125" t="s">
        <v>1675</v>
      </c>
      <c r="U1125" t="s">
        <v>1675</v>
      </c>
      <c r="V1125" t="s">
        <v>1723</v>
      </c>
    </row>
    <row r="1126" spans="1:22" x14ac:dyDescent="0.25">
      <c r="A1126" t="s">
        <v>1746</v>
      </c>
      <c r="B1126" t="str">
        <f t="shared" si="17"/>
        <v>1992South Sydney</v>
      </c>
      <c r="C1126" t="s">
        <v>1747</v>
      </c>
      <c r="D1126">
        <v>1992</v>
      </c>
      <c r="E1126">
        <v>14</v>
      </c>
      <c r="F1126" t="s">
        <v>1748</v>
      </c>
      <c r="G1126">
        <v>22</v>
      </c>
      <c r="H1126">
        <v>7</v>
      </c>
      <c r="I1126">
        <v>0</v>
      </c>
      <c r="J1126">
        <v>15</v>
      </c>
      <c r="K1126">
        <v>0</v>
      </c>
      <c r="L1126">
        <v>14</v>
      </c>
      <c r="M1126">
        <v>429</v>
      </c>
      <c r="N1126">
        <v>533</v>
      </c>
      <c r="S1126" t="s">
        <v>1748</v>
      </c>
      <c r="T1126" t="s">
        <v>1675</v>
      </c>
      <c r="U1126" t="s">
        <v>1675</v>
      </c>
      <c r="V1126" t="s">
        <v>1723</v>
      </c>
    </row>
    <row r="1127" spans="1:22" x14ac:dyDescent="0.25">
      <c r="A1127" t="s">
        <v>1746</v>
      </c>
      <c r="B1127" t="str">
        <f t="shared" si="17"/>
        <v>1992Parramatta</v>
      </c>
      <c r="C1127" t="s">
        <v>1747</v>
      </c>
      <c r="D1127">
        <v>1992</v>
      </c>
      <c r="E1127">
        <v>15</v>
      </c>
      <c r="F1127" t="s">
        <v>1722</v>
      </c>
      <c r="G1127">
        <v>22</v>
      </c>
      <c r="H1127">
        <v>6</v>
      </c>
      <c r="I1127">
        <v>1</v>
      </c>
      <c r="J1127">
        <v>15</v>
      </c>
      <c r="K1127">
        <v>0</v>
      </c>
      <c r="L1127">
        <v>13</v>
      </c>
      <c r="M1127">
        <v>276</v>
      </c>
      <c r="N1127">
        <v>491</v>
      </c>
      <c r="S1127" t="s">
        <v>1722</v>
      </c>
      <c r="T1127" t="s">
        <v>1675</v>
      </c>
      <c r="U1127" t="s">
        <v>1675</v>
      </c>
      <c r="V1127" t="s">
        <v>1723</v>
      </c>
    </row>
    <row r="1128" spans="1:22" x14ac:dyDescent="0.25">
      <c r="A1128" t="s">
        <v>1746</v>
      </c>
      <c r="B1128" t="str">
        <f t="shared" si="17"/>
        <v>1992Gold Coast Seagulls</v>
      </c>
      <c r="C1128" t="s">
        <v>1747</v>
      </c>
      <c r="D1128">
        <v>1992</v>
      </c>
      <c r="E1128">
        <v>16</v>
      </c>
      <c r="F1128" t="s">
        <v>1779</v>
      </c>
      <c r="G1128">
        <v>22</v>
      </c>
      <c r="H1128">
        <v>6</v>
      </c>
      <c r="I1128">
        <v>1</v>
      </c>
      <c r="J1128">
        <v>15</v>
      </c>
      <c r="K1128">
        <v>0</v>
      </c>
      <c r="L1128" t="s">
        <v>1780</v>
      </c>
      <c r="M1128">
        <v>288</v>
      </c>
      <c r="N1128">
        <v>423</v>
      </c>
      <c r="S1128" t="s">
        <v>1778</v>
      </c>
      <c r="T1128" t="s">
        <v>1684</v>
      </c>
      <c r="U1128" t="s">
        <v>1684</v>
      </c>
      <c r="V1128" t="s">
        <v>1716</v>
      </c>
    </row>
    <row r="1129" spans="1:22" x14ac:dyDescent="0.25">
      <c r="A1129" t="s">
        <v>1745</v>
      </c>
      <c r="B1129" t="str">
        <f t="shared" si="17"/>
        <v>1991West Coast</v>
      </c>
      <c r="C1129" t="s">
        <v>1728</v>
      </c>
      <c r="D1129">
        <v>1991</v>
      </c>
      <c r="E1129">
        <v>1</v>
      </c>
      <c r="F1129" t="s">
        <v>1674</v>
      </c>
      <c r="G1129">
        <v>22</v>
      </c>
      <c r="H1129">
        <v>19</v>
      </c>
      <c r="I1129">
        <v>0</v>
      </c>
      <c r="J1129">
        <v>3</v>
      </c>
      <c r="L1129">
        <v>76</v>
      </c>
      <c r="M1129">
        <v>2485</v>
      </c>
      <c r="N1129">
        <v>1532</v>
      </c>
      <c r="O1129" t="s">
        <v>30</v>
      </c>
      <c r="P1129" t="s">
        <v>30</v>
      </c>
      <c r="Q1129" t="s">
        <v>30</v>
      </c>
      <c r="S1129" t="s">
        <v>1674</v>
      </c>
      <c r="T1129" t="s">
        <v>1720</v>
      </c>
      <c r="U1129" t="s">
        <v>1720</v>
      </c>
      <c r="V1129" t="s">
        <v>1721</v>
      </c>
    </row>
    <row r="1130" spans="1:22" x14ac:dyDescent="0.25">
      <c r="A1130" t="s">
        <v>1745</v>
      </c>
      <c r="B1130" t="str">
        <f t="shared" si="17"/>
        <v>1991Hawthorn</v>
      </c>
      <c r="C1130" t="s">
        <v>1728</v>
      </c>
      <c r="D1130">
        <v>1991</v>
      </c>
      <c r="E1130">
        <v>2</v>
      </c>
      <c r="F1130" t="s">
        <v>1682</v>
      </c>
      <c r="G1130">
        <v>22</v>
      </c>
      <c r="H1130">
        <v>16</v>
      </c>
      <c r="I1130">
        <v>0</v>
      </c>
      <c r="J1130">
        <v>6</v>
      </c>
      <c r="L1130">
        <v>64</v>
      </c>
      <c r="M1130">
        <v>2793</v>
      </c>
      <c r="N1130">
        <v>2055</v>
      </c>
      <c r="P1130" t="s">
        <v>30</v>
      </c>
      <c r="Q1130" t="s">
        <v>30</v>
      </c>
      <c r="R1130" t="s">
        <v>30</v>
      </c>
      <c r="S1130" t="s">
        <v>1682</v>
      </c>
      <c r="T1130" t="s">
        <v>1724</v>
      </c>
      <c r="U1130" t="s">
        <v>1681</v>
      </c>
      <c r="V1130" t="s">
        <v>1718</v>
      </c>
    </row>
    <row r="1131" spans="1:22" x14ac:dyDescent="0.25">
      <c r="A1131" t="s">
        <v>1745</v>
      </c>
      <c r="B1131" t="str">
        <f t="shared" si="17"/>
        <v>1991Geelong</v>
      </c>
      <c r="C1131" t="s">
        <v>1728</v>
      </c>
      <c r="D1131">
        <v>1991</v>
      </c>
      <c r="E1131">
        <v>3</v>
      </c>
      <c r="F1131" t="s">
        <v>1685</v>
      </c>
      <c r="G1131">
        <v>22</v>
      </c>
      <c r="H1131">
        <v>16</v>
      </c>
      <c r="I1131">
        <v>0</v>
      </c>
      <c r="J1131">
        <v>6</v>
      </c>
      <c r="L1131">
        <v>64</v>
      </c>
      <c r="M1131">
        <v>2660</v>
      </c>
      <c r="N1131">
        <v>2021</v>
      </c>
      <c r="P1131" t="s">
        <v>30</v>
      </c>
      <c r="S1131" t="s">
        <v>1685</v>
      </c>
      <c r="T1131" t="s">
        <v>1685</v>
      </c>
      <c r="U1131" t="s">
        <v>1685</v>
      </c>
      <c r="V1131" t="s">
        <v>1718</v>
      </c>
    </row>
    <row r="1132" spans="1:22" x14ac:dyDescent="0.25">
      <c r="A1132" t="s">
        <v>1745</v>
      </c>
      <c r="B1132" t="str">
        <f t="shared" si="17"/>
        <v>1991St Kilda</v>
      </c>
      <c r="C1132" t="s">
        <v>1728</v>
      </c>
      <c r="D1132">
        <v>1991</v>
      </c>
      <c r="E1132">
        <v>4</v>
      </c>
      <c r="F1132" t="s">
        <v>1677</v>
      </c>
      <c r="G1132">
        <v>22</v>
      </c>
      <c r="H1132">
        <v>14</v>
      </c>
      <c r="I1132">
        <v>1</v>
      </c>
      <c r="J1132">
        <v>7</v>
      </c>
      <c r="L1132">
        <v>58</v>
      </c>
      <c r="M1132">
        <v>2512</v>
      </c>
      <c r="N1132">
        <v>2087</v>
      </c>
      <c r="P1132" t="s">
        <v>30</v>
      </c>
      <c r="S1132" t="s">
        <v>1677</v>
      </c>
      <c r="T1132" t="s">
        <v>1681</v>
      </c>
      <c r="U1132" t="s">
        <v>1681</v>
      </c>
      <c r="V1132" t="s">
        <v>1718</v>
      </c>
    </row>
    <row r="1133" spans="1:22" x14ac:dyDescent="0.25">
      <c r="A1133" t="s">
        <v>1745</v>
      </c>
      <c r="B1133" t="str">
        <f t="shared" si="17"/>
        <v>1991Melbourne</v>
      </c>
      <c r="C1133" t="s">
        <v>1728</v>
      </c>
      <c r="D1133">
        <v>1991</v>
      </c>
      <c r="E1133">
        <v>5</v>
      </c>
      <c r="F1133" t="s">
        <v>1681</v>
      </c>
      <c r="G1133">
        <v>22</v>
      </c>
      <c r="H1133">
        <v>13</v>
      </c>
      <c r="I1133">
        <v>0</v>
      </c>
      <c r="J1133">
        <v>9</v>
      </c>
      <c r="L1133">
        <v>52</v>
      </c>
      <c r="M1133">
        <v>2355</v>
      </c>
      <c r="N1133">
        <v>2123</v>
      </c>
      <c r="P1133" t="s">
        <v>30</v>
      </c>
      <c r="S1133" t="s">
        <v>1681</v>
      </c>
      <c r="T1133" t="s">
        <v>1681</v>
      </c>
      <c r="U1133" t="s">
        <v>1681</v>
      </c>
      <c r="V1133" t="s">
        <v>1718</v>
      </c>
    </row>
    <row r="1134" spans="1:22" x14ac:dyDescent="0.25">
      <c r="A1134" t="s">
        <v>1745</v>
      </c>
      <c r="B1134" t="str">
        <f t="shared" si="17"/>
        <v>1991Essendon</v>
      </c>
      <c r="C1134" t="s">
        <v>1728</v>
      </c>
      <c r="D1134">
        <v>1991</v>
      </c>
      <c r="E1134">
        <v>6</v>
      </c>
      <c r="F1134" t="s">
        <v>1687</v>
      </c>
      <c r="G1134">
        <v>22</v>
      </c>
      <c r="H1134">
        <v>13</v>
      </c>
      <c r="I1134">
        <v>0</v>
      </c>
      <c r="J1134">
        <v>9</v>
      </c>
      <c r="L1134">
        <v>52</v>
      </c>
      <c r="M1134">
        <v>2203</v>
      </c>
      <c r="N1134">
        <v>2017</v>
      </c>
      <c r="P1134" t="s">
        <v>30</v>
      </c>
      <c r="S1134" t="s">
        <v>1687</v>
      </c>
      <c r="T1134" t="s">
        <v>1681</v>
      </c>
      <c r="U1134" t="s">
        <v>1681</v>
      </c>
      <c r="V1134" t="s">
        <v>1718</v>
      </c>
    </row>
    <row r="1135" spans="1:22" x14ac:dyDescent="0.25">
      <c r="A1135" t="s">
        <v>1745</v>
      </c>
      <c r="B1135" t="str">
        <f t="shared" si="17"/>
        <v>1991Collingwood</v>
      </c>
      <c r="C1135" t="s">
        <v>1728</v>
      </c>
      <c r="D1135">
        <v>1991</v>
      </c>
      <c r="E1135">
        <v>7</v>
      </c>
      <c r="F1135" t="s">
        <v>1688</v>
      </c>
      <c r="G1135">
        <v>22</v>
      </c>
      <c r="H1135">
        <v>12</v>
      </c>
      <c r="I1135">
        <v>1</v>
      </c>
      <c r="J1135">
        <v>9</v>
      </c>
      <c r="L1135">
        <v>50</v>
      </c>
      <c r="M1135">
        <v>2349</v>
      </c>
      <c r="N1135">
        <v>2033</v>
      </c>
      <c r="S1135" t="s">
        <v>1688</v>
      </c>
      <c r="T1135" t="s">
        <v>1681</v>
      </c>
      <c r="U1135" t="s">
        <v>1681</v>
      </c>
      <c r="V1135" t="s">
        <v>1718</v>
      </c>
    </row>
    <row r="1136" spans="1:22" x14ac:dyDescent="0.25">
      <c r="A1136" t="s">
        <v>1745</v>
      </c>
      <c r="B1136" t="str">
        <f t="shared" si="17"/>
        <v>1991North Melbourne</v>
      </c>
      <c r="C1136" t="s">
        <v>1728</v>
      </c>
      <c r="D1136">
        <v>1991</v>
      </c>
      <c r="E1136">
        <v>8</v>
      </c>
      <c r="F1136" t="s">
        <v>1680</v>
      </c>
      <c r="G1136">
        <v>22</v>
      </c>
      <c r="H1136">
        <v>12</v>
      </c>
      <c r="I1136">
        <v>0</v>
      </c>
      <c r="J1136">
        <v>10</v>
      </c>
      <c r="L1136">
        <v>48</v>
      </c>
      <c r="M1136">
        <v>2456</v>
      </c>
      <c r="N1136">
        <v>2693</v>
      </c>
      <c r="S1136" t="s">
        <v>1680</v>
      </c>
      <c r="T1136" t="s">
        <v>1680</v>
      </c>
      <c r="U1136" t="s">
        <v>1681</v>
      </c>
      <c r="V1136" t="s">
        <v>1718</v>
      </c>
    </row>
    <row r="1137" spans="1:22" x14ac:dyDescent="0.25">
      <c r="A1137" t="s">
        <v>1745</v>
      </c>
      <c r="B1137" t="str">
        <f t="shared" si="17"/>
        <v>1991Adelaide</v>
      </c>
      <c r="C1137" t="s">
        <v>1728</v>
      </c>
      <c r="D1137">
        <v>1991</v>
      </c>
      <c r="E1137">
        <v>9</v>
      </c>
      <c r="F1137" t="s">
        <v>1691</v>
      </c>
      <c r="G1137">
        <v>22</v>
      </c>
      <c r="H1137">
        <v>10</v>
      </c>
      <c r="I1137">
        <v>0</v>
      </c>
      <c r="J1137">
        <v>12</v>
      </c>
      <c r="L1137">
        <v>40</v>
      </c>
      <c r="M1137">
        <v>2041</v>
      </c>
      <c r="N1137">
        <v>2282</v>
      </c>
      <c r="S1137" t="s">
        <v>1691</v>
      </c>
      <c r="T1137" t="s">
        <v>1691</v>
      </c>
      <c r="U1137" t="s">
        <v>1691</v>
      </c>
      <c r="V1137" t="s">
        <v>1714</v>
      </c>
    </row>
    <row r="1138" spans="1:22" x14ac:dyDescent="0.25">
      <c r="A1138" t="s">
        <v>1745</v>
      </c>
      <c r="B1138" t="str">
        <f t="shared" si="17"/>
        <v>1991Footscray</v>
      </c>
      <c r="C1138" t="s">
        <v>1728</v>
      </c>
      <c r="D1138">
        <v>1991</v>
      </c>
      <c r="E1138">
        <v>10</v>
      </c>
      <c r="F1138" t="s">
        <v>1695</v>
      </c>
      <c r="G1138">
        <v>22</v>
      </c>
      <c r="H1138">
        <v>9</v>
      </c>
      <c r="I1138">
        <v>1</v>
      </c>
      <c r="J1138">
        <v>12</v>
      </c>
      <c r="L1138">
        <v>38</v>
      </c>
      <c r="M1138">
        <v>1815</v>
      </c>
      <c r="N1138">
        <v>2064</v>
      </c>
      <c r="S1138" t="s">
        <v>1673</v>
      </c>
      <c r="T1138" t="s">
        <v>1681</v>
      </c>
      <c r="U1138" t="s">
        <v>1681</v>
      </c>
      <c r="V1138" t="s">
        <v>1718</v>
      </c>
    </row>
    <row r="1139" spans="1:22" x14ac:dyDescent="0.25">
      <c r="A1139" t="s">
        <v>1745</v>
      </c>
      <c r="B1139" t="str">
        <f t="shared" si="17"/>
        <v>1991Carlton</v>
      </c>
      <c r="C1139" t="s">
        <v>1728</v>
      </c>
      <c r="D1139">
        <v>1991</v>
      </c>
      <c r="E1139">
        <v>11</v>
      </c>
      <c r="F1139" t="s">
        <v>1689</v>
      </c>
      <c r="G1139">
        <v>22</v>
      </c>
      <c r="H1139">
        <v>8</v>
      </c>
      <c r="I1139">
        <v>0</v>
      </c>
      <c r="J1139">
        <v>14</v>
      </c>
      <c r="L1139">
        <v>32</v>
      </c>
      <c r="M1139">
        <v>1878</v>
      </c>
      <c r="N1139">
        <v>2113</v>
      </c>
      <c r="S1139" t="s">
        <v>1689</v>
      </c>
      <c r="T1139" t="s">
        <v>1717</v>
      </c>
      <c r="U1139" t="s">
        <v>1681</v>
      </c>
      <c r="V1139" t="s">
        <v>1718</v>
      </c>
    </row>
    <row r="1140" spans="1:22" x14ac:dyDescent="0.25">
      <c r="A1140" t="s">
        <v>1745</v>
      </c>
      <c r="B1140" t="str">
        <f t="shared" si="17"/>
        <v>1991Sydney Swans</v>
      </c>
      <c r="C1140" t="s">
        <v>1728</v>
      </c>
      <c r="D1140">
        <v>1991</v>
      </c>
      <c r="E1140">
        <v>12</v>
      </c>
      <c r="F1140" t="s">
        <v>1676</v>
      </c>
      <c r="G1140">
        <v>22</v>
      </c>
      <c r="H1140">
        <v>7</v>
      </c>
      <c r="I1140">
        <v>1</v>
      </c>
      <c r="J1140">
        <v>14</v>
      </c>
      <c r="L1140">
        <v>30</v>
      </c>
      <c r="M1140">
        <v>2360</v>
      </c>
      <c r="N1140">
        <v>2778</v>
      </c>
      <c r="S1140" t="s">
        <v>1676</v>
      </c>
      <c r="T1140" t="s">
        <v>1675</v>
      </c>
      <c r="U1140" t="s">
        <v>1675</v>
      </c>
      <c r="V1140" t="s">
        <v>1723</v>
      </c>
    </row>
    <row r="1141" spans="1:22" x14ac:dyDescent="0.25">
      <c r="A1141" t="s">
        <v>1745</v>
      </c>
      <c r="B1141" t="str">
        <f t="shared" si="17"/>
        <v>1991Richmond</v>
      </c>
      <c r="C1141" t="s">
        <v>1728</v>
      </c>
      <c r="D1141">
        <v>1991</v>
      </c>
      <c r="E1141">
        <v>13</v>
      </c>
      <c r="F1141" t="s">
        <v>1678</v>
      </c>
      <c r="G1141">
        <v>22</v>
      </c>
      <c r="H1141">
        <v>7</v>
      </c>
      <c r="I1141">
        <v>0</v>
      </c>
      <c r="J1141">
        <v>15</v>
      </c>
      <c r="L1141">
        <v>28</v>
      </c>
      <c r="M1141">
        <v>2141</v>
      </c>
      <c r="N1141">
        <v>2450</v>
      </c>
      <c r="S1141" t="s">
        <v>1678</v>
      </c>
      <c r="T1141" t="s">
        <v>1726</v>
      </c>
      <c r="U1141" t="s">
        <v>1681</v>
      </c>
      <c r="V1141" t="s">
        <v>1718</v>
      </c>
    </row>
    <row r="1142" spans="1:22" x14ac:dyDescent="0.25">
      <c r="A1142" t="s">
        <v>1745</v>
      </c>
      <c r="B1142" t="str">
        <f t="shared" si="17"/>
        <v>1991Fitzroy</v>
      </c>
      <c r="C1142" t="s">
        <v>1728</v>
      </c>
      <c r="D1142">
        <v>1991</v>
      </c>
      <c r="E1142">
        <v>14</v>
      </c>
      <c r="F1142" t="s">
        <v>1694</v>
      </c>
      <c r="G1142">
        <v>22</v>
      </c>
      <c r="H1142">
        <v>4</v>
      </c>
      <c r="I1142">
        <v>0</v>
      </c>
      <c r="J1142">
        <v>18</v>
      </c>
      <c r="L1142">
        <v>16</v>
      </c>
      <c r="M1142">
        <v>1837</v>
      </c>
      <c r="N1142">
        <v>2771</v>
      </c>
      <c r="S1142" t="s">
        <v>1694</v>
      </c>
      <c r="T1142" t="s">
        <v>1681</v>
      </c>
      <c r="U1142" t="s">
        <v>1681</v>
      </c>
      <c r="V1142" t="s">
        <v>1718</v>
      </c>
    </row>
    <row r="1143" spans="1:22" x14ac:dyDescent="0.25">
      <c r="A1143" t="s">
        <v>1745</v>
      </c>
      <c r="B1143" t="str">
        <f t="shared" si="17"/>
        <v>1991Brisbane Bears</v>
      </c>
      <c r="C1143" t="s">
        <v>1728</v>
      </c>
      <c r="D1143">
        <v>1991</v>
      </c>
      <c r="E1143">
        <v>15</v>
      </c>
      <c r="F1143" t="s">
        <v>1696</v>
      </c>
      <c r="G1143">
        <v>22</v>
      </c>
      <c r="H1143">
        <v>3</v>
      </c>
      <c r="I1143">
        <v>0</v>
      </c>
      <c r="J1143">
        <v>19</v>
      </c>
      <c r="L1143">
        <v>12</v>
      </c>
      <c r="M1143">
        <v>1976</v>
      </c>
      <c r="N1143">
        <v>2842</v>
      </c>
      <c r="S1143" t="s">
        <v>1696</v>
      </c>
      <c r="T1143" t="s">
        <v>1684</v>
      </c>
      <c r="U1143" t="s">
        <v>1684</v>
      </c>
      <c r="V1143" t="s">
        <v>1716</v>
      </c>
    </row>
    <row r="1144" spans="1:22" x14ac:dyDescent="0.25">
      <c r="A1144" t="s">
        <v>1746</v>
      </c>
      <c r="B1144" t="str">
        <f t="shared" si="17"/>
        <v>1991Penrith</v>
      </c>
      <c r="C1144" t="s">
        <v>1747</v>
      </c>
      <c r="D1144">
        <v>1991</v>
      </c>
      <c r="E1144">
        <v>1</v>
      </c>
      <c r="F1144" t="s">
        <v>1766</v>
      </c>
      <c r="G1144">
        <v>22</v>
      </c>
      <c r="H1144">
        <v>17</v>
      </c>
      <c r="I1144">
        <v>1</v>
      </c>
      <c r="J1144">
        <v>4</v>
      </c>
      <c r="K1144">
        <v>0</v>
      </c>
      <c r="L1144">
        <v>35</v>
      </c>
      <c r="M1144">
        <v>483</v>
      </c>
      <c r="N1144">
        <v>250</v>
      </c>
      <c r="O1144" t="s">
        <v>30</v>
      </c>
      <c r="P1144" t="s">
        <v>30</v>
      </c>
      <c r="Q1144" t="s">
        <v>30</v>
      </c>
      <c r="R1144" t="s">
        <v>30</v>
      </c>
      <c r="S1144" t="s">
        <v>1766</v>
      </c>
      <c r="T1144" t="s">
        <v>1675</v>
      </c>
      <c r="U1144" t="s">
        <v>1675</v>
      </c>
      <c r="V1144" t="s">
        <v>1723</v>
      </c>
    </row>
    <row r="1145" spans="1:22" x14ac:dyDescent="0.25">
      <c r="A1145" t="s">
        <v>1746</v>
      </c>
      <c r="B1145" t="str">
        <f t="shared" si="17"/>
        <v>1991Manly Warringah</v>
      </c>
      <c r="C1145" t="s">
        <v>1747</v>
      </c>
      <c r="D1145">
        <v>1991</v>
      </c>
      <c r="E1145">
        <v>2</v>
      </c>
      <c r="F1145" t="s">
        <v>1765</v>
      </c>
      <c r="G1145">
        <v>22</v>
      </c>
      <c r="H1145">
        <v>14</v>
      </c>
      <c r="I1145">
        <v>1</v>
      </c>
      <c r="J1145">
        <v>7</v>
      </c>
      <c r="K1145">
        <v>0</v>
      </c>
      <c r="L1145">
        <v>29</v>
      </c>
      <c r="M1145">
        <v>391</v>
      </c>
      <c r="N1145">
        <v>299</v>
      </c>
      <c r="P1145" t="s">
        <v>30</v>
      </c>
      <c r="S1145" t="s">
        <v>1765</v>
      </c>
      <c r="T1145" t="s">
        <v>1675</v>
      </c>
      <c r="U1145" t="s">
        <v>1675</v>
      </c>
      <c r="V1145" t="s">
        <v>1723</v>
      </c>
    </row>
    <row r="1146" spans="1:22" x14ac:dyDescent="0.25">
      <c r="A1146" t="s">
        <v>1746</v>
      </c>
      <c r="B1146" t="str">
        <f t="shared" si="17"/>
        <v>1991North Sydney</v>
      </c>
      <c r="C1146" t="s">
        <v>1747</v>
      </c>
      <c r="D1146">
        <v>1991</v>
      </c>
      <c r="E1146">
        <v>3</v>
      </c>
      <c r="F1146" t="s">
        <v>1752</v>
      </c>
      <c r="G1146">
        <v>22</v>
      </c>
      <c r="H1146">
        <v>14</v>
      </c>
      <c r="I1146">
        <v>1</v>
      </c>
      <c r="J1146">
        <v>7</v>
      </c>
      <c r="K1146">
        <v>0</v>
      </c>
      <c r="L1146">
        <v>29</v>
      </c>
      <c r="M1146">
        <v>345</v>
      </c>
      <c r="N1146">
        <v>303</v>
      </c>
      <c r="P1146" t="s">
        <v>30</v>
      </c>
      <c r="S1146" t="s">
        <v>1752</v>
      </c>
      <c r="T1146" t="s">
        <v>1675</v>
      </c>
      <c r="U1146" t="s">
        <v>1675</v>
      </c>
      <c r="V1146" t="s">
        <v>1723</v>
      </c>
    </row>
    <row r="1147" spans="1:22" x14ac:dyDescent="0.25">
      <c r="A1147" t="s">
        <v>1746</v>
      </c>
      <c r="B1147" t="str">
        <f t="shared" si="17"/>
        <v>1991Canberra Raiders</v>
      </c>
      <c r="C1147" t="s">
        <v>1747</v>
      </c>
      <c r="D1147">
        <v>1991</v>
      </c>
      <c r="E1147">
        <v>4</v>
      </c>
      <c r="F1147" t="s">
        <v>1771</v>
      </c>
      <c r="G1147">
        <v>22</v>
      </c>
      <c r="H1147">
        <v>14</v>
      </c>
      <c r="I1147">
        <v>0</v>
      </c>
      <c r="J1147">
        <v>8</v>
      </c>
      <c r="K1147">
        <v>0</v>
      </c>
      <c r="L1147">
        <v>28</v>
      </c>
      <c r="M1147">
        <v>452</v>
      </c>
      <c r="N1147">
        <v>327</v>
      </c>
      <c r="P1147" t="s">
        <v>30</v>
      </c>
      <c r="Q1147" t="s">
        <v>30</v>
      </c>
      <c r="S1147" t="s">
        <v>1771</v>
      </c>
      <c r="T1147" t="s">
        <v>1772</v>
      </c>
      <c r="U1147" t="s">
        <v>1772</v>
      </c>
      <c r="V1147" t="s">
        <v>1773</v>
      </c>
    </row>
    <row r="1148" spans="1:22" x14ac:dyDescent="0.25">
      <c r="A1148" t="s">
        <v>1746</v>
      </c>
      <c r="B1148" t="str">
        <f t="shared" si="17"/>
        <v>1991Canterbury-Bankstown</v>
      </c>
      <c r="C1148" t="s">
        <v>1747</v>
      </c>
      <c r="D1148">
        <v>1991</v>
      </c>
      <c r="E1148">
        <v>5</v>
      </c>
      <c r="F1148" t="s">
        <v>1764</v>
      </c>
      <c r="G1148">
        <v>22</v>
      </c>
      <c r="H1148">
        <v>13</v>
      </c>
      <c r="I1148">
        <v>1</v>
      </c>
      <c r="J1148">
        <v>8</v>
      </c>
      <c r="K1148">
        <v>0</v>
      </c>
      <c r="L1148">
        <v>27</v>
      </c>
      <c r="M1148">
        <v>424</v>
      </c>
      <c r="N1148">
        <v>374</v>
      </c>
      <c r="P1148" t="s">
        <v>30</v>
      </c>
      <c r="S1148" t="s">
        <v>1764</v>
      </c>
      <c r="T1148" t="s">
        <v>1675</v>
      </c>
      <c r="U1148" t="s">
        <v>1675</v>
      </c>
      <c r="V1148" t="s">
        <v>1723</v>
      </c>
    </row>
    <row r="1149" spans="1:22" x14ac:dyDescent="0.25">
      <c r="A1149" t="s">
        <v>1746</v>
      </c>
      <c r="B1149" t="str">
        <f t="shared" si="17"/>
        <v>1991Western Suburbs</v>
      </c>
      <c r="C1149" t="s">
        <v>1747</v>
      </c>
      <c r="D1149">
        <v>1991</v>
      </c>
      <c r="E1149">
        <v>6</v>
      </c>
      <c r="F1149" t="s">
        <v>1757</v>
      </c>
      <c r="G1149">
        <v>22</v>
      </c>
      <c r="H1149">
        <v>13</v>
      </c>
      <c r="I1149">
        <v>1</v>
      </c>
      <c r="J1149">
        <v>8</v>
      </c>
      <c r="K1149">
        <v>0</v>
      </c>
      <c r="L1149">
        <v>27</v>
      </c>
      <c r="M1149">
        <v>359</v>
      </c>
      <c r="N1149">
        <v>311</v>
      </c>
      <c r="P1149" t="s">
        <v>30</v>
      </c>
      <c r="S1149" t="s">
        <v>1757</v>
      </c>
      <c r="T1149" t="s">
        <v>1675</v>
      </c>
      <c r="U1149" t="s">
        <v>1675</v>
      </c>
      <c r="V1149" t="s">
        <v>1723</v>
      </c>
    </row>
    <row r="1150" spans="1:22" x14ac:dyDescent="0.25">
      <c r="A1150" t="s">
        <v>1746</v>
      </c>
      <c r="B1150" t="str">
        <f t="shared" si="17"/>
        <v>1991Brisbane Broncos</v>
      </c>
      <c r="C1150" t="s">
        <v>1747</v>
      </c>
      <c r="D1150">
        <v>1991</v>
      </c>
      <c r="E1150">
        <v>7</v>
      </c>
      <c r="F1150" t="s">
        <v>1774</v>
      </c>
      <c r="G1150">
        <v>22</v>
      </c>
      <c r="H1150">
        <v>13</v>
      </c>
      <c r="I1150">
        <v>0</v>
      </c>
      <c r="J1150">
        <v>9</v>
      </c>
      <c r="K1150">
        <v>0</v>
      </c>
      <c r="L1150">
        <v>26</v>
      </c>
      <c r="M1150">
        <v>470</v>
      </c>
      <c r="N1150">
        <v>326</v>
      </c>
      <c r="S1150" t="s">
        <v>1774</v>
      </c>
      <c r="T1150" t="s">
        <v>1715</v>
      </c>
      <c r="U1150" t="s">
        <v>1715</v>
      </c>
      <c r="V1150" t="s">
        <v>1716</v>
      </c>
    </row>
    <row r="1151" spans="1:22" x14ac:dyDescent="0.25">
      <c r="A1151" t="s">
        <v>1746</v>
      </c>
      <c r="B1151" t="str">
        <f t="shared" si="17"/>
        <v>1991Illawarra</v>
      </c>
      <c r="C1151" t="s">
        <v>1747</v>
      </c>
      <c r="D1151">
        <v>1991</v>
      </c>
      <c r="E1151">
        <v>8</v>
      </c>
      <c r="F1151" t="s">
        <v>1769</v>
      </c>
      <c r="G1151">
        <v>22</v>
      </c>
      <c r="H1151">
        <v>12</v>
      </c>
      <c r="I1151">
        <v>1</v>
      </c>
      <c r="J1151">
        <v>9</v>
      </c>
      <c r="K1151">
        <v>0</v>
      </c>
      <c r="L1151">
        <v>25</v>
      </c>
      <c r="M1151">
        <v>451</v>
      </c>
      <c r="N1151">
        <v>291</v>
      </c>
      <c r="S1151" t="s">
        <v>1769</v>
      </c>
      <c r="T1151" t="s">
        <v>1770</v>
      </c>
      <c r="U1151" t="s">
        <v>1770</v>
      </c>
      <c r="V1151" t="s">
        <v>1723</v>
      </c>
    </row>
    <row r="1152" spans="1:22" x14ac:dyDescent="0.25">
      <c r="A1152" t="s">
        <v>1746</v>
      </c>
      <c r="B1152" t="str">
        <f t="shared" si="17"/>
        <v>1991St George</v>
      </c>
      <c r="C1152" t="s">
        <v>1747</v>
      </c>
      <c r="D1152">
        <v>1991</v>
      </c>
      <c r="E1152">
        <v>9</v>
      </c>
      <c r="F1152" t="s">
        <v>1763</v>
      </c>
      <c r="G1152">
        <v>22</v>
      </c>
      <c r="H1152">
        <v>11</v>
      </c>
      <c r="I1152">
        <v>3</v>
      </c>
      <c r="J1152">
        <v>8</v>
      </c>
      <c r="K1152">
        <v>0</v>
      </c>
      <c r="L1152">
        <v>25</v>
      </c>
      <c r="M1152">
        <v>388</v>
      </c>
      <c r="N1152">
        <v>320</v>
      </c>
      <c r="S1152" t="s">
        <v>1763</v>
      </c>
      <c r="T1152" t="s">
        <v>1675</v>
      </c>
      <c r="U1152" t="s">
        <v>1675</v>
      </c>
      <c r="V1152" t="s">
        <v>1723</v>
      </c>
    </row>
    <row r="1153" spans="1:22" x14ac:dyDescent="0.25">
      <c r="A1153" t="s">
        <v>1746</v>
      </c>
      <c r="B1153" t="str">
        <f t="shared" si="17"/>
        <v>1991Cronulla-Sutherland</v>
      </c>
      <c r="C1153" t="s">
        <v>1747</v>
      </c>
      <c r="D1153">
        <v>1991</v>
      </c>
      <c r="E1153">
        <v>10</v>
      </c>
      <c r="F1153" t="s">
        <v>1767</v>
      </c>
      <c r="G1153">
        <v>22</v>
      </c>
      <c r="H1153">
        <v>8</v>
      </c>
      <c r="I1153">
        <v>3</v>
      </c>
      <c r="J1153">
        <v>11</v>
      </c>
      <c r="K1153">
        <v>0</v>
      </c>
      <c r="L1153">
        <v>19</v>
      </c>
      <c r="M1153">
        <v>384</v>
      </c>
      <c r="N1153">
        <v>441</v>
      </c>
      <c r="S1153" t="s">
        <v>1767</v>
      </c>
      <c r="T1153" t="s">
        <v>1675</v>
      </c>
      <c r="U1153" t="s">
        <v>1675</v>
      </c>
      <c r="V1153" t="s">
        <v>1723</v>
      </c>
    </row>
    <row r="1154" spans="1:22" x14ac:dyDescent="0.25">
      <c r="A1154" t="s">
        <v>1746</v>
      </c>
      <c r="B1154" t="str">
        <f t="shared" ref="B1154:B1217" si="18">D1154&amp;F1154</f>
        <v>1991Eastern Suburbs</v>
      </c>
      <c r="C1154" t="s">
        <v>1747</v>
      </c>
      <c r="D1154">
        <v>1991</v>
      </c>
      <c r="E1154">
        <v>11</v>
      </c>
      <c r="F1154" t="s">
        <v>1749</v>
      </c>
      <c r="G1154">
        <v>22</v>
      </c>
      <c r="H1154">
        <v>9</v>
      </c>
      <c r="I1154">
        <v>1</v>
      </c>
      <c r="J1154">
        <v>12</v>
      </c>
      <c r="K1154">
        <v>0</v>
      </c>
      <c r="L1154">
        <v>19</v>
      </c>
      <c r="M1154">
        <v>337</v>
      </c>
      <c r="N1154">
        <v>487</v>
      </c>
      <c r="S1154" t="s">
        <v>1750</v>
      </c>
      <c r="T1154" t="s">
        <v>1675</v>
      </c>
      <c r="U1154" t="s">
        <v>1675</v>
      </c>
      <c r="V1154" t="s">
        <v>1723</v>
      </c>
    </row>
    <row r="1155" spans="1:22" x14ac:dyDescent="0.25">
      <c r="A1155" t="s">
        <v>1746</v>
      </c>
      <c r="B1155" t="str">
        <f t="shared" si="18"/>
        <v>1991Balmain</v>
      </c>
      <c r="C1155" t="s">
        <v>1747</v>
      </c>
      <c r="D1155">
        <v>1991</v>
      </c>
      <c r="E1155">
        <v>12</v>
      </c>
      <c r="F1155" t="s">
        <v>1755</v>
      </c>
      <c r="G1155">
        <v>22</v>
      </c>
      <c r="H1155">
        <v>8</v>
      </c>
      <c r="I1155">
        <v>1</v>
      </c>
      <c r="J1155">
        <v>13</v>
      </c>
      <c r="K1155">
        <v>0</v>
      </c>
      <c r="L1155">
        <v>17</v>
      </c>
      <c r="M1155">
        <v>351</v>
      </c>
      <c r="N1155">
        <v>412</v>
      </c>
      <c r="S1155" t="s">
        <v>1755</v>
      </c>
      <c r="T1155" t="s">
        <v>1675</v>
      </c>
      <c r="U1155" t="s">
        <v>1675</v>
      </c>
      <c r="V1155" t="s">
        <v>1723</v>
      </c>
    </row>
    <row r="1156" spans="1:22" x14ac:dyDescent="0.25">
      <c r="A1156" t="s">
        <v>1746</v>
      </c>
      <c r="B1156" t="str">
        <f t="shared" si="18"/>
        <v>1991Newcastle Knights</v>
      </c>
      <c r="C1156" t="s">
        <v>1747</v>
      </c>
      <c r="D1156">
        <v>1991</v>
      </c>
      <c r="E1156">
        <v>13</v>
      </c>
      <c r="F1156" t="s">
        <v>1776</v>
      </c>
      <c r="G1156">
        <v>22</v>
      </c>
      <c r="H1156">
        <v>6</v>
      </c>
      <c r="I1156">
        <v>3</v>
      </c>
      <c r="J1156">
        <v>13</v>
      </c>
      <c r="K1156">
        <v>0</v>
      </c>
      <c r="L1156">
        <v>15</v>
      </c>
      <c r="M1156">
        <v>308</v>
      </c>
      <c r="N1156">
        <v>424</v>
      </c>
      <c r="S1156" t="s">
        <v>1776</v>
      </c>
      <c r="T1156" t="s">
        <v>1754</v>
      </c>
      <c r="U1156" t="s">
        <v>1754</v>
      </c>
      <c r="V1156" t="s">
        <v>1723</v>
      </c>
    </row>
    <row r="1157" spans="1:22" x14ac:dyDescent="0.25">
      <c r="A1157" t="s">
        <v>1746</v>
      </c>
      <c r="B1157" t="str">
        <f t="shared" si="18"/>
        <v>1991South Sydney</v>
      </c>
      <c r="C1157" t="s">
        <v>1747</v>
      </c>
      <c r="D1157">
        <v>1991</v>
      </c>
      <c r="E1157">
        <v>14</v>
      </c>
      <c r="F1157" t="s">
        <v>1748</v>
      </c>
      <c r="G1157">
        <v>22</v>
      </c>
      <c r="H1157">
        <v>7</v>
      </c>
      <c r="I1157">
        <v>0</v>
      </c>
      <c r="J1157">
        <v>15</v>
      </c>
      <c r="K1157">
        <v>0</v>
      </c>
      <c r="L1157">
        <v>14</v>
      </c>
      <c r="M1157">
        <v>370</v>
      </c>
      <c r="N1157">
        <v>513</v>
      </c>
      <c r="S1157" t="s">
        <v>1748</v>
      </c>
      <c r="T1157" t="s">
        <v>1675</v>
      </c>
      <c r="U1157" t="s">
        <v>1675</v>
      </c>
      <c r="V1157" t="s">
        <v>1723</v>
      </c>
    </row>
    <row r="1158" spans="1:22" x14ac:dyDescent="0.25">
      <c r="A1158" t="s">
        <v>1746</v>
      </c>
      <c r="B1158" t="str">
        <f t="shared" si="18"/>
        <v>1991Parramatta</v>
      </c>
      <c r="C1158" t="s">
        <v>1747</v>
      </c>
      <c r="D1158">
        <v>1991</v>
      </c>
      <c r="E1158">
        <v>15</v>
      </c>
      <c r="F1158" t="s">
        <v>1722</v>
      </c>
      <c r="G1158">
        <v>22</v>
      </c>
      <c r="H1158">
        <v>6</v>
      </c>
      <c r="I1158">
        <v>0</v>
      </c>
      <c r="J1158">
        <v>16</v>
      </c>
      <c r="K1158">
        <v>0</v>
      </c>
      <c r="L1158">
        <v>12</v>
      </c>
      <c r="M1158">
        <v>351</v>
      </c>
      <c r="N1158">
        <v>534</v>
      </c>
      <c r="S1158" t="s">
        <v>1722</v>
      </c>
      <c r="T1158" t="s">
        <v>1675</v>
      </c>
      <c r="U1158" t="s">
        <v>1675</v>
      </c>
      <c r="V1158" t="s">
        <v>1723</v>
      </c>
    </row>
    <row r="1159" spans="1:22" x14ac:dyDescent="0.25">
      <c r="A1159" t="s">
        <v>1746</v>
      </c>
      <c r="B1159" t="str">
        <f t="shared" si="18"/>
        <v>1991Gold Coast Seagulls</v>
      </c>
      <c r="C1159" t="s">
        <v>1747</v>
      </c>
      <c r="D1159">
        <v>1991</v>
      </c>
      <c r="E1159">
        <v>16</v>
      </c>
      <c r="F1159" t="s">
        <v>1779</v>
      </c>
      <c r="G1159">
        <v>22</v>
      </c>
      <c r="H1159">
        <v>2</v>
      </c>
      <c r="I1159">
        <v>1</v>
      </c>
      <c r="J1159">
        <v>19</v>
      </c>
      <c r="K1159">
        <v>0</v>
      </c>
      <c r="L1159">
        <v>5</v>
      </c>
      <c r="M1159">
        <v>240</v>
      </c>
      <c r="N1159">
        <v>492</v>
      </c>
      <c r="S1159" t="s">
        <v>1778</v>
      </c>
      <c r="T1159" t="s">
        <v>1684</v>
      </c>
      <c r="U1159" t="s">
        <v>1684</v>
      </c>
      <c r="V1159" t="s">
        <v>1716</v>
      </c>
    </row>
    <row r="1160" spans="1:22" x14ac:dyDescent="0.25">
      <c r="A1160" t="s">
        <v>1745</v>
      </c>
      <c r="B1160" t="str">
        <f t="shared" si="18"/>
        <v>1990Essendon</v>
      </c>
      <c r="C1160" t="s">
        <v>1728</v>
      </c>
      <c r="D1160">
        <v>1990</v>
      </c>
      <c r="E1160">
        <v>1</v>
      </c>
      <c r="F1160" t="s">
        <v>1687</v>
      </c>
      <c r="G1160">
        <v>22</v>
      </c>
      <c r="H1160">
        <v>17</v>
      </c>
      <c r="I1160">
        <v>0</v>
      </c>
      <c r="J1160">
        <v>5</v>
      </c>
      <c r="L1160">
        <v>68</v>
      </c>
      <c r="M1160">
        <v>2526</v>
      </c>
      <c r="N1160">
        <v>1815</v>
      </c>
      <c r="O1160" t="s">
        <v>30</v>
      </c>
      <c r="P1160" t="s">
        <v>30</v>
      </c>
      <c r="Q1160" t="s">
        <v>30</v>
      </c>
      <c r="S1160" t="s">
        <v>1687</v>
      </c>
      <c r="T1160" t="s">
        <v>1681</v>
      </c>
      <c r="U1160" t="s">
        <v>1681</v>
      </c>
      <c r="V1160" t="s">
        <v>1718</v>
      </c>
    </row>
    <row r="1161" spans="1:22" x14ac:dyDescent="0.25">
      <c r="A1161" t="s">
        <v>1745</v>
      </c>
      <c r="B1161" t="str">
        <f t="shared" si="18"/>
        <v>1990Collingwood</v>
      </c>
      <c r="C1161" t="s">
        <v>1728</v>
      </c>
      <c r="D1161">
        <v>1990</v>
      </c>
      <c r="E1161">
        <v>2</v>
      </c>
      <c r="F1161" t="s">
        <v>1688</v>
      </c>
      <c r="G1161">
        <v>22</v>
      </c>
      <c r="H1161">
        <v>16</v>
      </c>
      <c r="I1161">
        <v>0</v>
      </c>
      <c r="J1161">
        <v>6</v>
      </c>
      <c r="L1161">
        <v>64</v>
      </c>
      <c r="M1161">
        <v>2376</v>
      </c>
      <c r="N1161">
        <v>1825</v>
      </c>
      <c r="P1161" t="s">
        <v>30</v>
      </c>
      <c r="Q1161" t="s">
        <v>30</v>
      </c>
      <c r="R1161" t="s">
        <v>30</v>
      </c>
      <c r="S1161" t="s">
        <v>1688</v>
      </c>
      <c r="T1161" t="s">
        <v>1681</v>
      </c>
      <c r="U1161" t="s">
        <v>1681</v>
      </c>
      <c r="V1161" t="s">
        <v>1718</v>
      </c>
    </row>
    <row r="1162" spans="1:22" x14ac:dyDescent="0.25">
      <c r="A1162" t="s">
        <v>1745</v>
      </c>
      <c r="B1162" t="str">
        <f t="shared" si="18"/>
        <v>1990West Coast</v>
      </c>
      <c r="C1162" t="s">
        <v>1728</v>
      </c>
      <c r="D1162">
        <v>1990</v>
      </c>
      <c r="E1162">
        <v>3</v>
      </c>
      <c r="F1162" t="s">
        <v>1674</v>
      </c>
      <c r="G1162">
        <v>22</v>
      </c>
      <c r="H1162">
        <v>16</v>
      </c>
      <c r="I1162">
        <v>0</v>
      </c>
      <c r="J1162">
        <v>6</v>
      </c>
      <c r="L1162">
        <v>64</v>
      </c>
      <c r="M1162">
        <v>2274</v>
      </c>
      <c r="N1162">
        <v>1920</v>
      </c>
      <c r="P1162" t="s">
        <v>30</v>
      </c>
      <c r="S1162" t="s">
        <v>1674</v>
      </c>
      <c r="T1162" t="s">
        <v>1720</v>
      </c>
      <c r="U1162" t="s">
        <v>1720</v>
      </c>
      <c r="V1162" t="s">
        <v>1721</v>
      </c>
    </row>
    <row r="1163" spans="1:22" x14ac:dyDescent="0.25">
      <c r="A1163" t="s">
        <v>1745</v>
      </c>
      <c r="B1163" t="str">
        <f t="shared" si="18"/>
        <v>1990Melbourne</v>
      </c>
      <c r="C1163" t="s">
        <v>1728</v>
      </c>
      <c r="D1163">
        <v>1990</v>
      </c>
      <c r="E1163">
        <v>4</v>
      </c>
      <c r="F1163" t="s">
        <v>1681</v>
      </c>
      <c r="G1163">
        <v>22</v>
      </c>
      <c r="H1163">
        <v>16</v>
      </c>
      <c r="I1163">
        <v>0</v>
      </c>
      <c r="J1163">
        <v>6</v>
      </c>
      <c r="L1163">
        <v>64</v>
      </c>
      <c r="M1163">
        <v>2339</v>
      </c>
      <c r="N1163">
        <v>2066</v>
      </c>
      <c r="P1163" t="s">
        <v>30</v>
      </c>
      <c r="S1163" t="s">
        <v>1681</v>
      </c>
      <c r="T1163" t="s">
        <v>1681</v>
      </c>
      <c r="U1163" t="s">
        <v>1681</v>
      </c>
      <c r="V1163" t="s">
        <v>1718</v>
      </c>
    </row>
    <row r="1164" spans="1:22" x14ac:dyDescent="0.25">
      <c r="A1164" t="s">
        <v>1745</v>
      </c>
      <c r="B1164" t="str">
        <f t="shared" si="18"/>
        <v>1990Hawthorn</v>
      </c>
      <c r="C1164" t="s">
        <v>1728</v>
      </c>
      <c r="D1164">
        <v>1990</v>
      </c>
      <c r="E1164">
        <v>5</v>
      </c>
      <c r="F1164" t="s">
        <v>1682</v>
      </c>
      <c r="G1164">
        <v>22</v>
      </c>
      <c r="H1164">
        <v>14</v>
      </c>
      <c r="I1164">
        <v>0</v>
      </c>
      <c r="J1164">
        <v>8</v>
      </c>
      <c r="L1164">
        <v>56</v>
      </c>
      <c r="M1164">
        <v>2414</v>
      </c>
      <c r="N1164">
        <v>2002</v>
      </c>
      <c r="P1164" t="s">
        <v>30</v>
      </c>
      <c r="S1164" t="s">
        <v>1682</v>
      </c>
      <c r="T1164" t="s">
        <v>1724</v>
      </c>
      <c r="U1164" t="s">
        <v>1681</v>
      </c>
      <c r="V1164" t="s">
        <v>1718</v>
      </c>
    </row>
    <row r="1165" spans="1:22" x14ac:dyDescent="0.25">
      <c r="A1165" t="s">
        <v>1745</v>
      </c>
      <c r="B1165" t="str">
        <f t="shared" si="18"/>
        <v>1990North Melbourne</v>
      </c>
      <c r="C1165" t="s">
        <v>1728</v>
      </c>
      <c r="D1165">
        <v>1990</v>
      </c>
      <c r="E1165">
        <v>6</v>
      </c>
      <c r="F1165" t="s">
        <v>1680</v>
      </c>
      <c r="G1165">
        <v>22</v>
      </c>
      <c r="H1165">
        <v>12</v>
      </c>
      <c r="I1165">
        <v>0</v>
      </c>
      <c r="J1165">
        <v>10</v>
      </c>
      <c r="L1165">
        <v>48</v>
      </c>
      <c r="M1165">
        <v>2519</v>
      </c>
      <c r="N1165">
        <v>2210</v>
      </c>
      <c r="S1165" t="s">
        <v>1680</v>
      </c>
      <c r="T1165" t="s">
        <v>1680</v>
      </c>
      <c r="U1165" t="s">
        <v>1681</v>
      </c>
      <c r="V1165" t="s">
        <v>1718</v>
      </c>
    </row>
    <row r="1166" spans="1:22" x14ac:dyDescent="0.25">
      <c r="A1166" t="s">
        <v>1745</v>
      </c>
      <c r="B1166" t="str">
        <f t="shared" si="18"/>
        <v>1990Footscray</v>
      </c>
      <c r="C1166" t="s">
        <v>1728</v>
      </c>
      <c r="D1166">
        <v>1990</v>
      </c>
      <c r="E1166">
        <v>7</v>
      </c>
      <c r="F1166" t="s">
        <v>1695</v>
      </c>
      <c r="G1166">
        <v>22</v>
      </c>
      <c r="H1166">
        <v>12</v>
      </c>
      <c r="I1166">
        <v>0</v>
      </c>
      <c r="J1166">
        <v>10</v>
      </c>
      <c r="L1166">
        <v>48</v>
      </c>
      <c r="M1166">
        <v>2016</v>
      </c>
      <c r="N1166">
        <v>2031</v>
      </c>
      <c r="S1166" t="s">
        <v>1673</v>
      </c>
      <c r="T1166" t="s">
        <v>1681</v>
      </c>
      <c r="U1166" t="s">
        <v>1681</v>
      </c>
      <c r="V1166" t="s">
        <v>1718</v>
      </c>
    </row>
    <row r="1167" spans="1:22" x14ac:dyDescent="0.25">
      <c r="A1167" t="s">
        <v>1745</v>
      </c>
      <c r="B1167" t="str">
        <f t="shared" si="18"/>
        <v>1990Carlton</v>
      </c>
      <c r="C1167" t="s">
        <v>1728</v>
      </c>
      <c r="D1167">
        <v>1990</v>
      </c>
      <c r="E1167">
        <v>8</v>
      </c>
      <c r="F1167" t="s">
        <v>1689</v>
      </c>
      <c r="G1167">
        <v>22</v>
      </c>
      <c r="H1167">
        <v>11</v>
      </c>
      <c r="I1167">
        <v>0</v>
      </c>
      <c r="J1167">
        <v>11</v>
      </c>
      <c r="L1167">
        <v>44</v>
      </c>
      <c r="M1167">
        <v>2277</v>
      </c>
      <c r="N1167">
        <v>2187</v>
      </c>
      <c r="S1167" t="s">
        <v>1689</v>
      </c>
      <c r="T1167" t="s">
        <v>1717</v>
      </c>
      <c r="U1167" t="s">
        <v>1681</v>
      </c>
      <c r="V1167" t="s">
        <v>1718</v>
      </c>
    </row>
    <row r="1168" spans="1:22" x14ac:dyDescent="0.25">
      <c r="A1168" t="s">
        <v>1745</v>
      </c>
      <c r="B1168" t="str">
        <f t="shared" si="18"/>
        <v>1990St Kilda</v>
      </c>
      <c r="C1168" t="s">
        <v>1728</v>
      </c>
      <c r="D1168">
        <v>1990</v>
      </c>
      <c r="E1168">
        <v>9</v>
      </c>
      <c r="F1168" t="s">
        <v>1677</v>
      </c>
      <c r="G1168">
        <v>22</v>
      </c>
      <c r="H1168">
        <v>9</v>
      </c>
      <c r="I1168">
        <v>0</v>
      </c>
      <c r="J1168">
        <v>13</v>
      </c>
      <c r="L1168">
        <v>36</v>
      </c>
      <c r="M1168">
        <v>2328</v>
      </c>
      <c r="N1168">
        <v>2313</v>
      </c>
      <c r="S1168" t="s">
        <v>1677</v>
      </c>
      <c r="T1168" t="s">
        <v>1681</v>
      </c>
      <c r="U1168" t="s">
        <v>1681</v>
      </c>
      <c r="V1168" t="s">
        <v>1718</v>
      </c>
    </row>
    <row r="1169" spans="1:22" x14ac:dyDescent="0.25">
      <c r="A1169" t="s">
        <v>1745</v>
      </c>
      <c r="B1169" t="str">
        <f t="shared" si="18"/>
        <v>1990Geelong</v>
      </c>
      <c r="C1169" t="s">
        <v>1728</v>
      </c>
      <c r="D1169">
        <v>1990</v>
      </c>
      <c r="E1169">
        <v>10</v>
      </c>
      <c r="F1169" t="s">
        <v>1685</v>
      </c>
      <c r="G1169">
        <v>22</v>
      </c>
      <c r="H1169">
        <v>8</v>
      </c>
      <c r="I1169">
        <v>0</v>
      </c>
      <c r="J1169">
        <v>14</v>
      </c>
      <c r="L1169">
        <v>32</v>
      </c>
      <c r="M1169">
        <v>2248</v>
      </c>
      <c r="N1169">
        <v>2398</v>
      </c>
      <c r="S1169" t="s">
        <v>1685</v>
      </c>
      <c r="T1169" t="s">
        <v>1685</v>
      </c>
      <c r="U1169" t="s">
        <v>1685</v>
      </c>
      <c r="V1169" t="s">
        <v>1718</v>
      </c>
    </row>
    <row r="1170" spans="1:22" x14ac:dyDescent="0.25">
      <c r="A1170" t="s">
        <v>1745</v>
      </c>
      <c r="B1170" t="str">
        <f t="shared" si="18"/>
        <v>1990Richmond</v>
      </c>
      <c r="C1170" t="s">
        <v>1728</v>
      </c>
      <c r="D1170">
        <v>1990</v>
      </c>
      <c r="E1170">
        <v>11</v>
      </c>
      <c r="F1170" t="s">
        <v>1678</v>
      </c>
      <c r="G1170">
        <v>22</v>
      </c>
      <c r="H1170">
        <v>7</v>
      </c>
      <c r="I1170">
        <v>0</v>
      </c>
      <c r="J1170">
        <v>15</v>
      </c>
      <c r="L1170">
        <v>28</v>
      </c>
      <c r="M1170">
        <v>1988</v>
      </c>
      <c r="N1170">
        <v>2530</v>
      </c>
      <c r="S1170" t="s">
        <v>1678</v>
      </c>
      <c r="T1170" t="s">
        <v>1726</v>
      </c>
      <c r="U1170" t="s">
        <v>1681</v>
      </c>
      <c r="V1170" t="s">
        <v>1718</v>
      </c>
    </row>
    <row r="1171" spans="1:22" x14ac:dyDescent="0.25">
      <c r="A1171" t="s">
        <v>1745</v>
      </c>
      <c r="B1171" t="str">
        <f t="shared" si="18"/>
        <v>1990Fitzroy</v>
      </c>
      <c r="C1171" t="s">
        <v>1728</v>
      </c>
      <c r="D1171">
        <v>1990</v>
      </c>
      <c r="E1171">
        <v>12</v>
      </c>
      <c r="F1171" t="s">
        <v>1694</v>
      </c>
      <c r="G1171">
        <v>22</v>
      </c>
      <c r="H1171">
        <v>7</v>
      </c>
      <c r="I1171">
        <v>0</v>
      </c>
      <c r="J1171">
        <v>15</v>
      </c>
      <c r="L1171">
        <v>28</v>
      </c>
      <c r="M1171">
        <v>1874</v>
      </c>
      <c r="N1171">
        <v>2389</v>
      </c>
      <c r="S1171" t="s">
        <v>1694</v>
      </c>
      <c r="T1171" t="s">
        <v>1681</v>
      </c>
      <c r="U1171" t="s">
        <v>1681</v>
      </c>
      <c r="V1171" t="s">
        <v>1718</v>
      </c>
    </row>
    <row r="1172" spans="1:22" x14ac:dyDescent="0.25">
      <c r="A1172" t="s">
        <v>1745</v>
      </c>
      <c r="B1172" t="str">
        <f t="shared" si="18"/>
        <v>1990Sydney Swans</v>
      </c>
      <c r="C1172" t="s">
        <v>1728</v>
      </c>
      <c r="D1172">
        <v>1990</v>
      </c>
      <c r="E1172">
        <v>13</v>
      </c>
      <c r="F1172" t="s">
        <v>1676</v>
      </c>
      <c r="G1172">
        <v>22</v>
      </c>
      <c r="H1172">
        <v>5</v>
      </c>
      <c r="I1172">
        <v>0</v>
      </c>
      <c r="J1172">
        <v>17</v>
      </c>
      <c r="L1172">
        <v>20</v>
      </c>
      <c r="M1172">
        <v>1904</v>
      </c>
      <c r="N1172">
        <v>2704</v>
      </c>
      <c r="S1172" t="s">
        <v>1676</v>
      </c>
      <c r="T1172" t="s">
        <v>1675</v>
      </c>
      <c r="U1172" t="s">
        <v>1675</v>
      </c>
      <c r="V1172" t="s">
        <v>1723</v>
      </c>
    </row>
    <row r="1173" spans="1:22" x14ac:dyDescent="0.25">
      <c r="A1173" t="s">
        <v>1745</v>
      </c>
      <c r="B1173" t="str">
        <f t="shared" si="18"/>
        <v>1990Brisbane Bears</v>
      </c>
      <c r="C1173" t="s">
        <v>1728</v>
      </c>
      <c r="D1173">
        <v>1990</v>
      </c>
      <c r="E1173">
        <v>14</v>
      </c>
      <c r="F1173" t="s">
        <v>1696</v>
      </c>
      <c r="G1173">
        <v>22</v>
      </c>
      <c r="H1173">
        <v>4</v>
      </c>
      <c r="I1173">
        <v>0</v>
      </c>
      <c r="J1173">
        <v>18</v>
      </c>
      <c r="L1173">
        <v>16</v>
      </c>
      <c r="M1173">
        <v>1733</v>
      </c>
      <c r="N1173">
        <v>2426</v>
      </c>
      <c r="S1173" t="s">
        <v>1696</v>
      </c>
      <c r="T1173" t="s">
        <v>1684</v>
      </c>
      <c r="U1173" t="s">
        <v>1684</v>
      </c>
      <c r="V1173" t="s">
        <v>1716</v>
      </c>
    </row>
    <row r="1174" spans="1:22" x14ac:dyDescent="0.25">
      <c r="A1174" t="s">
        <v>1746</v>
      </c>
      <c r="B1174" t="str">
        <f t="shared" si="18"/>
        <v>1990Canberra Raiders</v>
      </c>
      <c r="C1174" t="s">
        <v>1747</v>
      </c>
      <c r="D1174">
        <v>1990</v>
      </c>
      <c r="E1174">
        <v>1</v>
      </c>
      <c r="F1174" t="s">
        <v>1771</v>
      </c>
      <c r="G1174">
        <v>22</v>
      </c>
      <c r="H1174">
        <v>16</v>
      </c>
      <c r="I1174">
        <v>1</v>
      </c>
      <c r="J1174">
        <v>5</v>
      </c>
      <c r="K1174">
        <v>0</v>
      </c>
      <c r="L1174">
        <v>33</v>
      </c>
      <c r="M1174">
        <v>532</v>
      </c>
      <c r="N1174">
        <v>245</v>
      </c>
      <c r="O1174" t="s">
        <v>30</v>
      </c>
      <c r="P1174" t="s">
        <v>30</v>
      </c>
      <c r="Q1174" t="s">
        <v>30</v>
      </c>
      <c r="R1174" t="s">
        <v>30</v>
      </c>
      <c r="S1174" t="s">
        <v>1771</v>
      </c>
      <c r="T1174" t="s">
        <v>1772</v>
      </c>
      <c r="U1174" t="s">
        <v>1772</v>
      </c>
      <c r="V1174" t="s">
        <v>1773</v>
      </c>
    </row>
    <row r="1175" spans="1:22" x14ac:dyDescent="0.25">
      <c r="A1175" t="s">
        <v>1746</v>
      </c>
      <c r="B1175" t="str">
        <f t="shared" si="18"/>
        <v>1990Brisbane Broncos</v>
      </c>
      <c r="C1175" t="s">
        <v>1747</v>
      </c>
      <c r="D1175">
        <v>1990</v>
      </c>
      <c r="E1175">
        <v>2</v>
      </c>
      <c r="F1175" t="s">
        <v>1774</v>
      </c>
      <c r="G1175">
        <v>22</v>
      </c>
      <c r="H1175">
        <v>16</v>
      </c>
      <c r="I1175">
        <v>1</v>
      </c>
      <c r="J1175">
        <v>5</v>
      </c>
      <c r="K1175">
        <v>0</v>
      </c>
      <c r="L1175">
        <v>33</v>
      </c>
      <c r="M1175">
        <v>478</v>
      </c>
      <c r="N1175">
        <v>278</v>
      </c>
      <c r="P1175" t="s">
        <v>30</v>
      </c>
      <c r="S1175" t="s">
        <v>1774</v>
      </c>
      <c r="T1175" t="s">
        <v>1715</v>
      </c>
      <c r="U1175" t="s">
        <v>1715</v>
      </c>
      <c r="V1175" t="s">
        <v>1716</v>
      </c>
    </row>
    <row r="1176" spans="1:22" x14ac:dyDescent="0.25">
      <c r="A1176" t="s">
        <v>1746</v>
      </c>
      <c r="B1176" t="str">
        <f t="shared" si="18"/>
        <v>1990Penrith</v>
      </c>
      <c r="C1176" t="s">
        <v>1747</v>
      </c>
      <c r="D1176">
        <v>1990</v>
      </c>
      <c r="E1176">
        <v>3</v>
      </c>
      <c r="F1176" t="s">
        <v>1766</v>
      </c>
      <c r="G1176">
        <v>22</v>
      </c>
      <c r="H1176">
        <v>15</v>
      </c>
      <c r="I1176">
        <v>1</v>
      </c>
      <c r="J1176">
        <v>6</v>
      </c>
      <c r="K1176">
        <v>0</v>
      </c>
      <c r="L1176">
        <v>31</v>
      </c>
      <c r="M1176">
        <v>415</v>
      </c>
      <c r="N1176">
        <v>286</v>
      </c>
      <c r="P1176" t="s">
        <v>30</v>
      </c>
      <c r="Q1176" t="s">
        <v>30</v>
      </c>
      <c r="S1176" t="s">
        <v>1766</v>
      </c>
      <c r="T1176" t="s">
        <v>1675</v>
      </c>
      <c r="U1176" t="s">
        <v>1675</v>
      </c>
      <c r="V1176" t="s">
        <v>1723</v>
      </c>
    </row>
    <row r="1177" spans="1:22" x14ac:dyDescent="0.25">
      <c r="A1177" t="s">
        <v>1746</v>
      </c>
      <c r="B1177" t="str">
        <f t="shared" si="18"/>
        <v>1990Manly Warringah</v>
      </c>
      <c r="C1177" t="s">
        <v>1747</v>
      </c>
      <c r="D1177">
        <v>1990</v>
      </c>
      <c r="E1177">
        <v>4</v>
      </c>
      <c r="F1177" t="s">
        <v>1765</v>
      </c>
      <c r="G1177">
        <v>22</v>
      </c>
      <c r="H1177">
        <v>15</v>
      </c>
      <c r="I1177">
        <v>0</v>
      </c>
      <c r="J1177">
        <v>7</v>
      </c>
      <c r="K1177">
        <v>0</v>
      </c>
      <c r="L1177">
        <v>30</v>
      </c>
      <c r="M1177">
        <v>395</v>
      </c>
      <c r="N1177">
        <v>255</v>
      </c>
      <c r="P1177" t="s">
        <v>30</v>
      </c>
      <c r="S1177" t="s">
        <v>1765</v>
      </c>
      <c r="T1177" t="s">
        <v>1675</v>
      </c>
      <c r="U1177" t="s">
        <v>1675</v>
      </c>
      <c r="V1177" t="s">
        <v>1723</v>
      </c>
    </row>
    <row r="1178" spans="1:22" x14ac:dyDescent="0.25">
      <c r="A1178" t="s">
        <v>1746</v>
      </c>
      <c r="B1178" t="str">
        <f t="shared" si="18"/>
        <v>1990Balmain</v>
      </c>
      <c r="C1178" t="s">
        <v>1747</v>
      </c>
      <c r="D1178">
        <v>1990</v>
      </c>
      <c r="E1178">
        <v>5</v>
      </c>
      <c r="F1178" t="s">
        <v>1755</v>
      </c>
      <c r="G1178">
        <v>22</v>
      </c>
      <c r="H1178">
        <v>14</v>
      </c>
      <c r="I1178">
        <v>0</v>
      </c>
      <c r="J1178">
        <v>8</v>
      </c>
      <c r="K1178">
        <v>0</v>
      </c>
      <c r="L1178">
        <v>28</v>
      </c>
      <c r="M1178">
        <v>432</v>
      </c>
      <c r="N1178">
        <v>284</v>
      </c>
      <c r="P1178" t="s">
        <v>30</v>
      </c>
      <c r="S1178" t="s">
        <v>1755</v>
      </c>
      <c r="T1178" t="s">
        <v>1675</v>
      </c>
      <c r="U1178" t="s">
        <v>1675</v>
      </c>
      <c r="V1178" t="s">
        <v>1723</v>
      </c>
    </row>
    <row r="1179" spans="1:22" x14ac:dyDescent="0.25">
      <c r="A1179" t="s">
        <v>1746</v>
      </c>
      <c r="B1179" t="str">
        <f t="shared" si="18"/>
        <v>1990Newcastle Knights</v>
      </c>
      <c r="C1179" t="s">
        <v>1747</v>
      </c>
      <c r="D1179">
        <v>1990</v>
      </c>
      <c r="E1179">
        <v>6</v>
      </c>
      <c r="F1179" t="s">
        <v>1776</v>
      </c>
      <c r="G1179">
        <v>22</v>
      </c>
      <c r="H1179">
        <v>13</v>
      </c>
      <c r="I1179">
        <v>2</v>
      </c>
      <c r="J1179">
        <v>7</v>
      </c>
      <c r="K1179">
        <v>0</v>
      </c>
      <c r="L1179">
        <v>28</v>
      </c>
      <c r="M1179">
        <v>344</v>
      </c>
      <c r="N1179">
        <v>305</v>
      </c>
      <c r="P1179" t="s">
        <v>30</v>
      </c>
      <c r="S1179" t="s">
        <v>1776</v>
      </c>
      <c r="T1179" t="s">
        <v>1754</v>
      </c>
      <c r="U1179" t="s">
        <v>1754</v>
      </c>
      <c r="V1179" t="s">
        <v>1723</v>
      </c>
    </row>
    <row r="1180" spans="1:22" x14ac:dyDescent="0.25">
      <c r="A1180" t="s">
        <v>1746</v>
      </c>
      <c r="B1180" t="str">
        <f t="shared" si="18"/>
        <v>1990Canterbury-Bankstown</v>
      </c>
      <c r="C1180" t="s">
        <v>1747</v>
      </c>
      <c r="D1180">
        <v>1990</v>
      </c>
      <c r="E1180">
        <v>7</v>
      </c>
      <c r="F1180" t="s">
        <v>1764</v>
      </c>
      <c r="G1180">
        <v>22</v>
      </c>
      <c r="H1180">
        <v>12</v>
      </c>
      <c r="I1180">
        <v>1</v>
      </c>
      <c r="J1180">
        <v>9</v>
      </c>
      <c r="K1180">
        <v>0</v>
      </c>
      <c r="L1180">
        <v>25</v>
      </c>
      <c r="M1180">
        <v>354</v>
      </c>
      <c r="N1180">
        <v>291</v>
      </c>
      <c r="S1180" t="s">
        <v>1764</v>
      </c>
      <c r="T1180" t="s">
        <v>1675</v>
      </c>
      <c r="U1180" t="s">
        <v>1675</v>
      </c>
      <c r="V1180" t="s">
        <v>1723</v>
      </c>
    </row>
    <row r="1181" spans="1:22" x14ac:dyDescent="0.25">
      <c r="A1181" t="s">
        <v>1746</v>
      </c>
      <c r="B1181" t="str">
        <f t="shared" si="18"/>
        <v>1990Parramatta</v>
      </c>
      <c r="C1181" t="s">
        <v>1747</v>
      </c>
      <c r="D1181">
        <v>1990</v>
      </c>
      <c r="E1181">
        <v>8</v>
      </c>
      <c r="F1181" t="s">
        <v>1722</v>
      </c>
      <c r="G1181">
        <v>22</v>
      </c>
      <c r="H1181">
        <v>12</v>
      </c>
      <c r="I1181">
        <v>1</v>
      </c>
      <c r="J1181">
        <v>9</v>
      </c>
      <c r="K1181">
        <v>0</v>
      </c>
      <c r="L1181">
        <v>25</v>
      </c>
      <c r="M1181">
        <v>387</v>
      </c>
      <c r="N1181">
        <v>347</v>
      </c>
      <c r="S1181" t="s">
        <v>1722</v>
      </c>
      <c r="T1181" t="s">
        <v>1675</v>
      </c>
      <c r="U1181" t="s">
        <v>1675</v>
      </c>
      <c r="V1181" t="s">
        <v>1723</v>
      </c>
    </row>
    <row r="1182" spans="1:22" x14ac:dyDescent="0.25">
      <c r="A1182" t="s">
        <v>1746</v>
      </c>
      <c r="B1182" t="str">
        <f t="shared" si="18"/>
        <v>1990Illawarra</v>
      </c>
      <c r="C1182" t="s">
        <v>1747</v>
      </c>
      <c r="D1182">
        <v>1990</v>
      </c>
      <c r="E1182">
        <v>9</v>
      </c>
      <c r="F1182" t="s">
        <v>1769</v>
      </c>
      <c r="G1182">
        <v>22</v>
      </c>
      <c r="H1182">
        <v>11</v>
      </c>
      <c r="I1182">
        <v>1</v>
      </c>
      <c r="J1182">
        <v>10</v>
      </c>
      <c r="K1182">
        <v>0</v>
      </c>
      <c r="L1182">
        <v>23</v>
      </c>
      <c r="M1182">
        <v>366</v>
      </c>
      <c r="N1182">
        <v>361</v>
      </c>
      <c r="S1182" t="s">
        <v>1769</v>
      </c>
      <c r="T1182" t="s">
        <v>1770</v>
      </c>
      <c r="U1182" t="s">
        <v>1770</v>
      </c>
      <c r="V1182" t="s">
        <v>1723</v>
      </c>
    </row>
    <row r="1183" spans="1:22" x14ac:dyDescent="0.25">
      <c r="A1183" t="s">
        <v>1746</v>
      </c>
      <c r="B1183" t="str">
        <f t="shared" si="18"/>
        <v>1990Cronulla-Sutherland</v>
      </c>
      <c r="C1183" t="s">
        <v>1747</v>
      </c>
      <c r="D1183">
        <v>1990</v>
      </c>
      <c r="E1183">
        <v>10</v>
      </c>
      <c r="F1183" t="s">
        <v>1767</v>
      </c>
      <c r="G1183">
        <v>22</v>
      </c>
      <c r="H1183">
        <v>11</v>
      </c>
      <c r="I1183">
        <v>0</v>
      </c>
      <c r="J1183">
        <v>11</v>
      </c>
      <c r="K1183">
        <v>0</v>
      </c>
      <c r="L1183">
        <v>22</v>
      </c>
      <c r="M1183">
        <v>370</v>
      </c>
      <c r="N1183">
        <v>359</v>
      </c>
      <c r="S1183" t="s">
        <v>1767</v>
      </c>
      <c r="T1183" t="s">
        <v>1675</v>
      </c>
      <c r="U1183" t="s">
        <v>1675</v>
      </c>
      <c r="V1183" t="s">
        <v>1723</v>
      </c>
    </row>
    <row r="1184" spans="1:22" x14ac:dyDescent="0.25">
      <c r="A1184" t="s">
        <v>1746</v>
      </c>
      <c r="B1184" t="str">
        <f t="shared" si="18"/>
        <v>1990North Sydney</v>
      </c>
      <c r="C1184" t="s">
        <v>1747</v>
      </c>
      <c r="D1184">
        <v>1990</v>
      </c>
      <c r="E1184">
        <v>11</v>
      </c>
      <c r="F1184" t="s">
        <v>1752</v>
      </c>
      <c r="G1184">
        <v>22</v>
      </c>
      <c r="H1184">
        <v>10</v>
      </c>
      <c r="I1184">
        <v>0</v>
      </c>
      <c r="J1184">
        <v>12</v>
      </c>
      <c r="K1184">
        <v>0</v>
      </c>
      <c r="L1184">
        <v>20</v>
      </c>
      <c r="M1184">
        <v>322</v>
      </c>
      <c r="N1184">
        <v>298</v>
      </c>
      <c r="S1184" t="s">
        <v>1752</v>
      </c>
      <c r="T1184" t="s">
        <v>1675</v>
      </c>
      <c r="U1184" t="s">
        <v>1675</v>
      </c>
      <c r="V1184" t="s">
        <v>1723</v>
      </c>
    </row>
    <row r="1185" spans="1:22" x14ac:dyDescent="0.25">
      <c r="A1185" t="s">
        <v>1746</v>
      </c>
      <c r="B1185" t="str">
        <f t="shared" si="18"/>
        <v>1990St George</v>
      </c>
      <c r="C1185" t="s">
        <v>1747</v>
      </c>
      <c r="D1185">
        <v>1990</v>
      </c>
      <c r="E1185">
        <v>12</v>
      </c>
      <c r="F1185" t="s">
        <v>1763</v>
      </c>
      <c r="G1185">
        <v>22</v>
      </c>
      <c r="H1185">
        <v>8</v>
      </c>
      <c r="I1185">
        <v>0</v>
      </c>
      <c r="J1185">
        <v>14</v>
      </c>
      <c r="K1185">
        <v>0</v>
      </c>
      <c r="L1185">
        <v>16</v>
      </c>
      <c r="M1185">
        <v>371</v>
      </c>
      <c r="N1185">
        <v>399</v>
      </c>
      <c r="S1185" t="s">
        <v>1763</v>
      </c>
      <c r="T1185" t="s">
        <v>1675</v>
      </c>
      <c r="U1185" t="s">
        <v>1675</v>
      </c>
      <c r="V1185" t="s">
        <v>1723</v>
      </c>
    </row>
    <row r="1186" spans="1:22" x14ac:dyDescent="0.25">
      <c r="A1186" t="s">
        <v>1746</v>
      </c>
      <c r="B1186" t="str">
        <f t="shared" si="18"/>
        <v>1990Western Suburbs</v>
      </c>
      <c r="C1186" t="s">
        <v>1747</v>
      </c>
      <c r="D1186">
        <v>1990</v>
      </c>
      <c r="E1186">
        <v>13</v>
      </c>
      <c r="F1186" t="s">
        <v>1757</v>
      </c>
      <c r="G1186">
        <v>22</v>
      </c>
      <c r="H1186">
        <v>6</v>
      </c>
      <c r="I1186">
        <v>1</v>
      </c>
      <c r="J1186">
        <v>15</v>
      </c>
      <c r="K1186">
        <v>0</v>
      </c>
      <c r="L1186">
        <v>13</v>
      </c>
      <c r="M1186">
        <v>323</v>
      </c>
      <c r="N1186">
        <v>433</v>
      </c>
      <c r="S1186" t="s">
        <v>1757</v>
      </c>
      <c r="T1186" t="s">
        <v>1675</v>
      </c>
      <c r="U1186" t="s">
        <v>1675</v>
      </c>
      <c r="V1186" t="s">
        <v>1723</v>
      </c>
    </row>
    <row r="1187" spans="1:22" x14ac:dyDescent="0.25">
      <c r="A1187" t="s">
        <v>1746</v>
      </c>
      <c r="B1187" t="str">
        <f t="shared" si="18"/>
        <v>1990Eastern Suburbs</v>
      </c>
      <c r="C1187" t="s">
        <v>1747</v>
      </c>
      <c r="D1187">
        <v>1990</v>
      </c>
      <c r="E1187">
        <v>14</v>
      </c>
      <c r="F1187" t="s">
        <v>1749</v>
      </c>
      <c r="G1187">
        <v>22</v>
      </c>
      <c r="H1187">
        <v>6</v>
      </c>
      <c r="I1187">
        <v>1</v>
      </c>
      <c r="J1187">
        <v>15</v>
      </c>
      <c r="K1187">
        <v>0</v>
      </c>
      <c r="L1187">
        <v>13</v>
      </c>
      <c r="M1187">
        <v>283</v>
      </c>
      <c r="N1187">
        <v>547</v>
      </c>
      <c r="S1187" t="s">
        <v>1750</v>
      </c>
      <c r="T1187" t="s">
        <v>1675</v>
      </c>
      <c r="U1187" t="s">
        <v>1675</v>
      </c>
      <c r="V1187" t="s">
        <v>1723</v>
      </c>
    </row>
    <row r="1188" spans="1:22" x14ac:dyDescent="0.25">
      <c r="A1188" t="s">
        <v>1746</v>
      </c>
      <c r="B1188" t="str">
        <f t="shared" si="18"/>
        <v>1990Gold Coast Seagulls</v>
      </c>
      <c r="C1188" t="s">
        <v>1747</v>
      </c>
      <c r="D1188">
        <v>1990</v>
      </c>
      <c r="E1188">
        <v>15</v>
      </c>
      <c r="F1188" t="s">
        <v>1779</v>
      </c>
      <c r="G1188">
        <v>22</v>
      </c>
      <c r="H1188">
        <v>4</v>
      </c>
      <c r="I1188">
        <v>0</v>
      </c>
      <c r="J1188">
        <v>18</v>
      </c>
      <c r="K1188">
        <v>0</v>
      </c>
      <c r="L1188">
        <v>8</v>
      </c>
      <c r="M1188">
        <v>233</v>
      </c>
      <c r="N1188">
        <v>567</v>
      </c>
      <c r="S1188" t="s">
        <v>1778</v>
      </c>
      <c r="T1188" t="s">
        <v>1684</v>
      </c>
      <c r="U1188" t="s">
        <v>1684</v>
      </c>
      <c r="V1188" t="s">
        <v>1716</v>
      </c>
    </row>
    <row r="1189" spans="1:22" x14ac:dyDescent="0.25">
      <c r="A1189" t="s">
        <v>1746</v>
      </c>
      <c r="B1189" t="str">
        <f t="shared" si="18"/>
        <v>1990South Sydney</v>
      </c>
      <c r="C1189" t="s">
        <v>1747</v>
      </c>
      <c r="D1189">
        <v>1990</v>
      </c>
      <c r="E1189">
        <v>16</v>
      </c>
      <c r="F1189" t="s">
        <v>1748</v>
      </c>
      <c r="G1189">
        <v>22</v>
      </c>
      <c r="H1189">
        <v>2</v>
      </c>
      <c r="I1189">
        <v>0</v>
      </c>
      <c r="J1189">
        <v>20</v>
      </c>
      <c r="K1189">
        <v>0</v>
      </c>
      <c r="L1189">
        <v>4</v>
      </c>
      <c r="M1189">
        <v>302</v>
      </c>
      <c r="N1189">
        <v>652</v>
      </c>
      <c r="S1189" t="s">
        <v>1748</v>
      </c>
      <c r="T1189" t="s">
        <v>1675</v>
      </c>
      <c r="U1189" t="s">
        <v>1675</v>
      </c>
      <c r="V1189" t="s">
        <v>1723</v>
      </c>
    </row>
    <row r="1190" spans="1:22" x14ac:dyDescent="0.25">
      <c r="A1190" t="s">
        <v>1745</v>
      </c>
      <c r="B1190" t="str">
        <f t="shared" si="18"/>
        <v>1989Hawthorn</v>
      </c>
      <c r="C1190" t="s">
        <v>1727</v>
      </c>
      <c r="D1190">
        <v>1989</v>
      </c>
      <c r="E1190">
        <v>1</v>
      </c>
      <c r="F1190" t="s">
        <v>1682</v>
      </c>
      <c r="G1190">
        <v>22</v>
      </c>
      <c r="H1190">
        <v>19</v>
      </c>
      <c r="I1190">
        <v>0</v>
      </c>
      <c r="J1190">
        <v>3</v>
      </c>
      <c r="L1190">
        <v>76</v>
      </c>
      <c r="M1190">
        <v>2678</v>
      </c>
      <c r="N1190">
        <v>1748</v>
      </c>
      <c r="O1190" t="s">
        <v>30</v>
      </c>
      <c r="P1190" t="s">
        <v>30</v>
      </c>
      <c r="Q1190" t="s">
        <v>30</v>
      </c>
      <c r="R1190" t="s">
        <v>30</v>
      </c>
      <c r="S1190" t="s">
        <v>1682</v>
      </c>
      <c r="T1190" t="s">
        <v>1724</v>
      </c>
      <c r="U1190" t="s">
        <v>1681</v>
      </c>
      <c r="V1190" t="s">
        <v>1718</v>
      </c>
    </row>
    <row r="1191" spans="1:22" x14ac:dyDescent="0.25">
      <c r="A1191" t="s">
        <v>1745</v>
      </c>
      <c r="B1191" t="str">
        <f t="shared" si="18"/>
        <v>1989Essendon</v>
      </c>
      <c r="C1191" t="s">
        <v>1727</v>
      </c>
      <c r="D1191">
        <v>1989</v>
      </c>
      <c r="E1191">
        <v>2</v>
      </c>
      <c r="F1191" t="s">
        <v>1687</v>
      </c>
      <c r="G1191">
        <v>22</v>
      </c>
      <c r="H1191">
        <v>17</v>
      </c>
      <c r="I1191">
        <v>0</v>
      </c>
      <c r="J1191">
        <v>5</v>
      </c>
      <c r="L1191">
        <v>68</v>
      </c>
      <c r="M1191">
        <v>2240</v>
      </c>
      <c r="N1191">
        <v>1705</v>
      </c>
      <c r="P1191" t="s">
        <v>30</v>
      </c>
      <c r="S1191" t="s">
        <v>1687</v>
      </c>
      <c r="T1191" t="s">
        <v>1681</v>
      </c>
      <c r="U1191" t="s">
        <v>1681</v>
      </c>
      <c r="V1191" t="s">
        <v>1718</v>
      </c>
    </row>
    <row r="1192" spans="1:22" x14ac:dyDescent="0.25">
      <c r="A1192" t="s">
        <v>1745</v>
      </c>
      <c r="B1192" t="str">
        <f t="shared" si="18"/>
        <v>1989Geelong</v>
      </c>
      <c r="C1192" t="s">
        <v>1727</v>
      </c>
      <c r="D1192">
        <v>1989</v>
      </c>
      <c r="E1192">
        <v>3</v>
      </c>
      <c r="F1192" t="s">
        <v>1685</v>
      </c>
      <c r="G1192">
        <v>22</v>
      </c>
      <c r="H1192">
        <v>16</v>
      </c>
      <c r="I1192">
        <v>0</v>
      </c>
      <c r="J1192">
        <v>6</v>
      </c>
      <c r="L1192">
        <v>64</v>
      </c>
      <c r="M1192">
        <v>2916</v>
      </c>
      <c r="N1192">
        <v>1987</v>
      </c>
      <c r="P1192" t="s">
        <v>30</v>
      </c>
      <c r="Q1192" t="s">
        <v>30</v>
      </c>
      <c r="S1192" t="s">
        <v>1685</v>
      </c>
      <c r="T1192" t="s">
        <v>1685</v>
      </c>
      <c r="U1192" t="s">
        <v>1685</v>
      </c>
      <c r="V1192" t="s">
        <v>1718</v>
      </c>
    </row>
    <row r="1193" spans="1:22" x14ac:dyDescent="0.25">
      <c r="A1193" t="s">
        <v>1745</v>
      </c>
      <c r="B1193" t="str">
        <f t="shared" si="18"/>
        <v>1989Melbourne</v>
      </c>
      <c r="C1193" t="s">
        <v>1727</v>
      </c>
      <c r="D1193">
        <v>1989</v>
      </c>
      <c r="E1193">
        <v>4</v>
      </c>
      <c r="F1193" t="s">
        <v>1681</v>
      </c>
      <c r="G1193">
        <v>22</v>
      </c>
      <c r="H1193">
        <v>14</v>
      </c>
      <c r="I1193">
        <v>0</v>
      </c>
      <c r="J1193">
        <v>8</v>
      </c>
      <c r="L1193">
        <v>56</v>
      </c>
      <c r="M1193">
        <v>1876</v>
      </c>
      <c r="N1193">
        <v>1944</v>
      </c>
      <c r="P1193" t="s">
        <v>30</v>
      </c>
      <c r="S1193" t="s">
        <v>1681</v>
      </c>
      <c r="T1193" t="s">
        <v>1681</v>
      </c>
      <c r="U1193" t="s">
        <v>1681</v>
      </c>
      <c r="V1193" t="s">
        <v>1718</v>
      </c>
    </row>
    <row r="1194" spans="1:22" x14ac:dyDescent="0.25">
      <c r="A1194" t="s">
        <v>1745</v>
      </c>
      <c r="B1194" t="str">
        <f t="shared" si="18"/>
        <v>1989Collingwood</v>
      </c>
      <c r="C1194" t="s">
        <v>1727</v>
      </c>
      <c r="D1194">
        <v>1989</v>
      </c>
      <c r="E1194">
        <v>5</v>
      </c>
      <c r="F1194" t="s">
        <v>1688</v>
      </c>
      <c r="G1194">
        <v>22</v>
      </c>
      <c r="H1194">
        <v>13</v>
      </c>
      <c r="I1194">
        <v>0</v>
      </c>
      <c r="J1194">
        <v>9</v>
      </c>
      <c r="L1194">
        <v>52</v>
      </c>
      <c r="M1194">
        <v>2216</v>
      </c>
      <c r="N1194">
        <v>1964</v>
      </c>
      <c r="P1194" t="s">
        <v>30</v>
      </c>
      <c r="S1194" t="s">
        <v>1688</v>
      </c>
      <c r="T1194" t="s">
        <v>1681</v>
      </c>
      <c r="U1194" t="s">
        <v>1681</v>
      </c>
      <c r="V1194" t="s">
        <v>1718</v>
      </c>
    </row>
    <row r="1195" spans="1:22" x14ac:dyDescent="0.25">
      <c r="A1195" t="s">
        <v>1745</v>
      </c>
      <c r="B1195" t="str">
        <f t="shared" si="18"/>
        <v>1989Fitzroy</v>
      </c>
      <c r="C1195" t="s">
        <v>1727</v>
      </c>
      <c r="D1195">
        <v>1989</v>
      </c>
      <c r="E1195">
        <v>6</v>
      </c>
      <c r="F1195" t="s">
        <v>1694</v>
      </c>
      <c r="G1195">
        <v>22</v>
      </c>
      <c r="H1195">
        <v>12</v>
      </c>
      <c r="I1195">
        <v>0</v>
      </c>
      <c r="J1195">
        <v>10</v>
      </c>
      <c r="L1195">
        <v>48</v>
      </c>
      <c r="M1195">
        <v>2069</v>
      </c>
      <c r="N1195">
        <v>2125</v>
      </c>
      <c r="S1195" t="s">
        <v>1694</v>
      </c>
      <c r="T1195" t="s">
        <v>1681</v>
      </c>
      <c r="U1195" t="s">
        <v>1681</v>
      </c>
      <c r="V1195" t="s">
        <v>1718</v>
      </c>
    </row>
    <row r="1196" spans="1:22" x14ac:dyDescent="0.25">
      <c r="A1196" t="s">
        <v>1745</v>
      </c>
      <c r="B1196" t="str">
        <f t="shared" si="18"/>
        <v>1989Sydney Swans</v>
      </c>
      <c r="C1196" t="s">
        <v>1727</v>
      </c>
      <c r="D1196">
        <v>1989</v>
      </c>
      <c r="E1196">
        <v>7</v>
      </c>
      <c r="F1196" t="s">
        <v>1676</v>
      </c>
      <c r="G1196">
        <v>22</v>
      </c>
      <c r="H1196">
        <v>11</v>
      </c>
      <c r="I1196">
        <v>0</v>
      </c>
      <c r="J1196">
        <v>11</v>
      </c>
      <c r="L1196">
        <v>44</v>
      </c>
      <c r="M1196">
        <v>1959</v>
      </c>
      <c r="N1196">
        <v>1958</v>
      </c>
      <c r="S1196" t="s">
        <v>1676</v>
      </c>
      <c r="T1196" t="s">
        <v>1675</v>
      </c>
      <c r="U1196" t="s">
        <v>1675</v>
      </c>
      <c r="V1196" t="s">
        <v>1723</v>
      </c>
    </row>
    <row r="1197" spans="1:22" x14ac:dyDescent="0.25">
      <c r="A1197" t="s">
        <v>1745</v>
      </c>
      <c r="B1197" t="str">
        <f t="shared" si="18"/>
        <v>1989Carlton</v>
      </c>
      <c r="C1197" t="s">
        <v>1727</v>
      </c>
      <c r="D1197">
        <v>1989</v>
      </c>
      <c r="E1197">
        <v>8</v>
      </c>
      <c r="F1197" t="s">
        <v>1689</v>
      </c>
      <c r="G1197">
        <v>22</v>
      </c>
      <c r="H1197">
        <v>9</v>
      </c>
      <c r="I1197">
        <v>1</v>
      </c>
      <c r="J1197">
        <v>12</v>
      </c>
      <c r="L1197">
        <v>38</v>
      </c>
      <c r="M1197">
        <v>1921</v>
      </c>
      <c r="N1197">
        <v>2079</v>
      </c>
      <c r="S1197" t="s">
        <v>1689</v>
      </c>
      <c r="T1197" t="s">
        <v>1717</v>
      </c>
      <c r="U1197" t="s">
        <v>1681</v>
      </c>
      <c r="V1197" t="s">
        <v>1718</v>
      </c>
    </row>
    <row r="1198" spans="1:22" x14ac:dyDescent="0.25">
      <c r="A1198" t="s">
        <v>1745</v>
      </c>
      <c r="B1198" t="str">
        <f t="shared" si="18"/>
        <v>1989North Melbourne</v>
      </c>
      <c r="C1198" t="s">
        <v>1727</v>
      </c>
      <c r="D1198">
        <v>1989</v>
      </c>
      <c r="E1198">
        <v>9</v>
      </c>
      <c r="F1198" t="s">
        <v>1680</v>
      </c>
      <c r="G1198">
        <v>22</v>
      </c>
      <c r="H1198">
        <v>9</v>
      </c>
      <c r="I1198">
        <v>0</v>
      </c>
      <c r="J1198">
        <v>13</v>
      </c>
      <c r="L1198">
        <v>36</v>
      </c>
      <c r="M1198">
        <v>2061</v>
      </c>
      <c r="N1198">
        <v>2301</v>
      </c>
      <c r="S1198" t="s">
        <v>1680</v>
      </c>
      <c r="T1198" t="s">
        <v>1680</v>
      </c>
      <c r="U1198" t="s">
        <v>1681</v>
      </c>
      <c r="V1198" t="s">
        <v>1718</v>
      </c>
    </row>
    <row r="1199" spans="1:22" x14ac:dyDescent="0.25">
      <c r="A1199" t="s">
        <v>1745</v>
      </c>
      <c r="B1199" t="str">
        <f t="shared" si="18"/>
        <v>1989Brisbane Bears</v>
      </c>
      <c r="C1199" t="s">
        <v>1727</v>
      </c>
      <c r="D1199">
        <v>1989</v>
      </c>
      <c r="E1199">
        <v>10</v>
      </c>
      <c r="F1199" t="s">
        <v>1696</v>
      </c>
      <c r="G1199">
        <v>22</v>
      </c>
      <c r="H1199">
        <v>8</v>
      </c>
      <c r="I1199">
        <v>0</v>
      </c>
      <c r="J1199">
        <v>14</v>
      </c>
      <c r="L1199">
        <v>32</v>
      </c>
      <c r="M1199">
        <v>1792</v>
      </c>
      <c r="N1199">
        <v>2274</v>
      </c>
      <c r="S1199" t="s">
        <v>1696</v>
      </c>
      <c r="T1199" t="s">
        <v>1684</v>
      </c>
      <c r="U1199" t="s">
        <v>1684</v>
      </c>
      <c r="V1199" t="s">
        <v>1716</v>
      </c>
    </row>
    <row r="1200" spans="1:22" x14ac:dyDescent="0.25">
      <c r="A1200" t="s">
        <v>1745</v>
      </c>
      <c r="B1200" t="str">
        <f t="shared" si="18"/>
        <v>1989West Coast</v>
      </c>
      <c r="C1200" t="s">
        <v>1727</v>
      </c>
      <c r="D1200">
        <v>1989</v>
      </c>
      <c r="E1200">
        <v>11</v>
      </c>
      <c r="F1200" t="s">
        <v>1674</v>
      </c>
      <c r="G1200">
        <v>22</v>
      </c>
      <c r="H1200">
        <v>7</v>
      </c>
      <c r="I1200">
        <v>0</v>
      </c>
      <c r="J1200">
        <v>15</v>
      </c>
      <c r="L1200">
        <v>28</v>
      </c>
      <c r="M1200">
        <v>1948</v>
      </c>
      <c r="N1200">
        <v>2247</v>
      </c>
      <c r="S1200" t="s">
        <v>1674</v>
      </c>
      <c r="T1200" t="s">
        <v>1720</v>
      </c>
      <c r="U1200" t="s">
        <v>1720</v>
      </c>
      <c r="V1200" t="s">
        <v>1721</v>
      </c>
    </row>
    <row r="1201" spans="1:22" x14ac:dyDescent="0.25">
      <c r="A1201" t="s">
        <v>1745</v>
      </c>
      <c r="B1201" t="str">
        <f t="shared" si="18"/>
        <v>1989St Kilda</v>
      </c>
      <c r="C1201" t="s">
        <v>1727</v>
      </c>
      <c r="D1201">
        <v>1989</v>
      </c>
      <c r="E1201">
        <v>12</v>
      </c>
      <c r="F1201" t="s">
        <v>1677</v>
      </c>
      <c r="G1201">
        <v>22</v>
      </c>
      <c r="H1201">
        <v>7</v>
      </c>
      <c r="I1201">
        <v>0</v>
      </c>
      <c r="J1201">
        <v>15</v>
      </c>
      <c r="L1201">
        <v>28</v>
      </c>
      <c r="M1201">
        <v>2108</v>
      </c>
      <c r="N1201">
        <v>2502</v>
      </c>
      <c r="S1201" t="s">
        <v>1677</v>
      </c>
      <c r="T1201" t="s">
        <v>1681</v>
      </c>
      <c r="U1201" t="s">
        <v>1681</v>
      </c>
      <c r="V1201" t="s">
        <v>1718</v>
      </c>
    </row>
    <row r="1202" spans="1:22" x14ac:dyDescent="0.25">
      <c r="A1202" t="s">
        <v>1745</v>
      </c>
      <c r="B1202" t="str">
        <f t="shared" si="18"/>
        <v>1989Footscray</v>
      </c>
      <c r="C1202" t="s">
        <v>1727</v>
      </c>
      <c r="D1202">
        <v>1989</v>
      </c>
      <c r="E1202">
        <v>13</v>
      </c>
      <c r="F1202" t="s">
        <v>1695</v>
      </c>
      <c r="G1202">
        <v>22</v>
      </c>
      <c r="H1202">
        <v>6</v>
      </c>
      <c r="I1202">
        <v>1</v>
      </c>
      <c r="J1202">
        <v>15</v>
      </c>
      <c r="L1202">
        <v>26</v>
      </c>
      <c r="M1202">
        <v>1614</v>
      </c>
      <c r="N1202">
        <v>1855</v>
      </c>
      <c r="S1202" t="s">
        <v>1673</v>
      </c>
      <c r="T1202" t="s">
        <v>1681</v>
      </c>
      <c r="U1202" t="s">
        <v>1681</v>
      </c>
      <c r="V1202" t="s">
        <v>1718</v>
      </c>
    </row>
    <row r="1203" spans="1:22" x14ac:dyDescent="0.25">
      <c r="A1203" t="s">
        <v>1745</v>
      </c>
      <c r="B1203" t="str">
        <f t="shared" si="18"/>
        <v>1989Richmond</v>
      </c>
      <c r="C1203" t="s">
        <v>1727</v>
      </c>
      <c r="D1203">
        <v>1989</v>
      </c>
      <c r="E1203">
        <v>14</v>
      </c>
      <c r="F1203" t="s">
        <v>1678</v>
      </c>
      <c r="G1203">
        <v>22</v>
      </c>
      <c r="H1203">
        <v>5</v>
      </c>
      <c r="I1203">
        <v>0</v>
      </c>
      <c r="J1203">
        <v>17</v>
      </c>
      <c r="L1203">
        <v>20</v>
      </c>
      <c r="M1203">
        <v>1725</v>
      </c>
      <c r="N1203">
        <v>2434</v>
      </c>
      <c r="S1203" t="s">
        <v>1678</v>
      </c>
      <c r="T1203" t="s">
        <v>1726</v>
      </c>
      <c r="U1203" t="s">
        <v>1681</v>
      </c>
      <c r="V1203" t="s">
        <v>1718</v>
      </c>
    </row>
    <row r="1204" spans="1:22" x14ac:dyDescent="0.25">
      <c r="A1204" t="s">
        <v>1746</v>
      </c>
      <c r="B1204" t="str">
        <f t="shared" si="18"/>
        <v>1989South Sydney</v>
      </c>
      <c r="C1204" t="s">
        <v>1747</v>
      </c>
      <c r="D1204">
        <v>1989</v>
      </c>
      <c r="E1204">
        <v>1</v>
      </c>
      <c r="F1204" t="s">
        <v>1748</v>
      </c>
      <c r="G1204">
        <v>22</v>
      </c>
      <c r="H1204">
        <v>18</v>
      </c>
      <c r="I1204">
        <v>1</v>
      </c>
      <c r="J1204">
        <v>3</v>
      </c>
      <c r="K1204">
        <v>0</v>
      </c>
      <c r="L1204">
        <v>37</v>
      </c>
      <c r="M1204">
        <v>390</v>
      </c>
      <c r="N1204">
        <v>207</v>
      </c>
      <c r="O1204" t="s">
        <v>30</v>
      </c>
      <c r="P1204" t="s">
        <v>30</v>
      </c>
      <c r="S1204" t="s">
        <v>1748</v>
      </c>
      <c r="T1204" t="s">
        <v>1675</v>
      </c>
      <c r="U1204" t="s">
        <v>1675</v>
      </c>
      <c r="V1204" t="s">
        <v>1723</v>
      </c>
    </row>
    <row r="1205" spans="1:22" x14ac:dyDescent="0.25">
      <c r="A1205" t="s">
        <v>1746</v>
      </c>
      <c r="B1205" t="str">
        <f t="shared" si="18"/>
        <v>1989Penrith</v>
      </c>
      <c r="C1205" t="s">
        <v>1747</v>
      </c>
      <c r="D1205">
        <v>1989</v>
      </c>
      <c r="E1205">
        <v>2</v>
      </c>
      <c r="F1205" t="s">
        <v>1766</v>
      </c>
      <c r="G1205">
        <v>22</v>
      </c>
      <c r="H1205">
        <v>16</v>
      </c>
      <c r="I1205">
        <v>0</v>
      </c>
      <c r="J1205">
        <v>6</v>
      </c>
      <c r="K1205">
        <v>0</v>
      </c>
      <c r="L1205">
        <v>32</v>
      </c>
      <c r="M1205">
        <v>438</v>
      </c>
      <c r="N1205">
        <v>241</v>
      </c>
      <c r="P1205" t="s">
        <v>30</v>
      </c>
      <c r="S1205" t="s">
        <v>1766</v>
      </c>
      <c r="T1205" t="s">
        <v>1675</v>
      </c>
      <c r="U1205" t="s">
        <v>1675</v>
      </c>
      <c r="V1205" t="s">
        <v>1723</v>
      </c>
    </row>
    <row r="1206" spans="1:22" x14ac:dyDescent="0.25">
      <c r="A1206" t="s">
        <v>1746</v>
      </c>
      <c r="B1206" t="str">
        <f t="shared" si="18"/>
        <v>1989Balmain</v>
      </c>
      <c r="C1206" t="s">
        <v>1747</v>
      </c>
      <c r="D1206">
        <v>1989</v>
      </c>
      <c r="E1206">
        <v>3</v>
      </c>
      <c r="F1206" t="s">
        <v>1755</v>
      </c>
      <c r="G1206">
        <v>22</v>
      </c>
      <c r="H1206">
        <v>14</v>
      </c>
      <c r="I1206">
        <v>1</v>
      </c>
      <c r="J1206">
        <v>7</v>
      </c>
      <c r="K1206">
        <v>0</v>
      </c>
      <c r="L1206">
        <v>29</v>
      </c>
      <c r="M1206">
        <v>380</v>
      </c>
      <c r="N1206">
        <v>236</v>
      </c>
      <c r="P1206" t="s">
        <v>30</v>
      </c>
      <c r="Q1206" t="s">
        <v>30</v>
      </c>
      <c r="S1206" t="s">
        <v>1755</v>
      </c>
      <c r="T1206" t="s">
        <v>1675</v>
      </c>
      <c r="U1206" t="s">
        <v>1675</v>
      </c>
      <c r="V1206" t="s">
        <v>1723</v>
      </c>
    </row>
    <row r="1207" spans="1:22" x14ac:dyDescent="0.25">
      <c r="A1207" t="s">
        <v>1746</v>
      </c>
      <c r="B1207" t="str">
        <f t="shared" si="18"/>
        <v>1989Canberra Raiders</v>
      </c>
      <c r="C1207" t="s">
        <v>1747</v>
      </c>
      <c r="D1207">
        <v>1989</v>
      </c>
      <c r="E1207">
        <v>4</v>
      </c>
      <c r="F1207" t="s">
        <v>1771</v>
      </c>
      <c r="G1207">
        <v>22</v>
      </c>
      <c r="H1207">
        <v>14</v>
      </c>
      <c r="I1207">
        <v>0</v>
      </c>
      <c r="J1207">
        <v>8</v>
      </c>
      <c r="K1207">
        <v>0</v>
      </c>
      <c r="L1207">
        <v>28</v>
      </c>
      <c r="M1207">
        <v>457</v>
      </c>
      <c r="N1207">
        <v>287</v>
      </c>
      <c r="P1207" t="s">
        <v>30</v>
      </c>
      <c r="Q1207" t="s">
        <v>30</v>
      </c>
      <c r="R1207" t="s">
        <v>30</v>
      </c>
      <c r="S1207" t="s">
        <v>1771</v>
      </c>
      <c r="T1207" t="s">
        <v>1772</v>
      </c>
      <c r="U1207" t="s">
        <v>1772</v>
      </c>
      <c r="V1207" t="s">
        <v>1773</v>
      </c>
    </row>
    <row r="1208" spans="1:22" x14ac:dyDescent="0.25">
      <c r="A1208" t="s">
        <v>1746</v>
      </c>
      <c r="B1208" t="str">
        <f t="shared" si="18"/>
        <v>1989Brisbane Broncos</v>
      </c>
      <c r="C1208" t="s">
        <v>1747</v>
      </c>
      <c r="D1208">
        <v>1989</v>
      </c>
      <c r="E1208">
        <v>5</v>
      </c>
      <c r="F1208" t="s">
        <v>1774</v>
      </c>
      <c r="G1208">
        <v>22</v>
      </c>
      <c r="H1208">
        <v>14</v>
      </c>
      <c r="I1208">
        <v>0</v>
      </c>
      <c r="J1208">
        <v>8</v>
      </c>
      <c r="K1208">
        <v>0</v>
      </c>
      <c r="L1208">
        <v>28</v>
      </c>
      <c r="M1208">
        <v>398</v>
      </c>
      <c r="N1208">
        <v>290</v>
      </c>
      <c r="P1208" t="s">
        <v>30</v>
      </c>
      <c r="S1208" t="s">
        <v>1774</v>
      </c>
      <c r="T1208" t="s">
        <v>1715</v>
      </c>
      <c r="U1208" t="s">
        <v>1715</v>
      </c>
      <c r="V1208" t="s">
        <v>1716</v>
      </c>
    </row>
    <row r="1209" spans="1:22" x14ac:dyDescent="0.25">
      <c r="A1209" t="s">
        <v>1746</v>
      </c>
      <c r="B1209" t="str">
        <f t="shared" si="18"/>
        <v>1989Cronulla-Sutherland</v>
      </c>
      <c r="C1209" t="s">
        <v>1747</v>
      </c>
      <c r="D1209">
        <v>1989</v>
      </c>
      <c r="E1209">
        <v>6</v>
      </c>
      <c r="F1209" t="s">
        <v>1767</v>
      </c>
      <c r="G1209">
        <v>22</v>
      </c>
      <c r="H1209">
        <v>14</v>
      </c>
      <c r="I1209">
        <v>0</v>
      </c>
      <c r="J1209">
        <v>8</v>
      </c>
      <c r="K1209">
        <v>0</v>
      </c>
      <c r="L1209">
        <v>28</v>
      </c>
      <c r="M1209">
        <v>368</v>
      </c>
      <c r="N1209">
        <v>281</v>
      </c>
      <c r="P1209" t="s">
        <v>30</v>
      </c>
      <c r="S1209" t="s">
        <v>1767</v>
      </c>
      <c r="T1209" t="s">
        <v>1675</v>
      </c>
      <c r="U1209" t="s">
        <v>1675</v>
      </c>
      <c r="V1209" t="s">
        <v>1723</v>
      </c>
    </row>
    <row r="1210" spans="1:22" x14ac:dyDescent="0.25">
      <c r="A1210" t="s">
        <v>1746</v>
      </c>
      <c r="B1210" t="str">
        <f t="shared" si="18"/>
        <v>1989Newcastle Knights</v>
      </c>
      <c r="C1210" t="s">
        <v>1747</v>
      </c>
      <c r="D1210">
        <v>1989</v>
      </c>
      <c r="E1210">
        <v>7</v>
      </c>
      <c r="F1210" t="s">
        <v>1776</v>
      </c>
      <c r="G1210">
        <v>22</v>
      </c>
      <c r="H1210">
        <v>11</v>
      </c>
      <c r="I1210">
        <v>0</v>
      </c>
      <c r="J1210">
        <v>11</v>
      </c>
      <c r="K1210">
        <v>0</v>
      </c>
      <c r="L1210">
        <v>22</v>
      </c>
      <c r="M1210">
        <v>281</v>
      </c>
      <c r="N1210">
        <v>281</v>
      </c>
      <c r="S1210" t="s">
        <v>1776</v>
      </c>
      <c r="T1210" t="s">
        <v>1754</v>
      </c>
      <c r="U1210" t="s">
        <v>1754</v>
      </c>
      <c r="V1210" t="s">
        <v>1723</v>
      </c>
    </row>
    <row r="1211" spans="1:22" x14ac:dyDescent="0.25">
      <c r="A1211" t="s">
        <v>1746</v>
      </c>
      <c r="B1211" t="str">
        <f t="shared" si="18"/>
        <v>1989Parramatta</v>
      </c>
      <c r="C1211" t="s">
        <v>1747</v>
      </c>
      <c r="D1211">
        <v>1989</v>
      </c>
      <c r="E1211">
        <v>8</v>
      </c>
      <c r="F1211" t="s">
        <v>1722</v>
      </c>
      <c r="G1211">
        <v>22</v>
      </c>
      <c r="H1211">
        <v>11</v>
      </c>
      <c r="I1211">
        <v>0</v>
      </c>
      <c r="J1211">
        <v>11</v>
      </c>
      <c r="K1211">
        <v>0</v>
      </c>
      <c r="L1211">
        <v>22</v>
      </c>
      <c r="M1211">
        <v>346</v>
      </c>
      <c r="N1211">
        <v>366</v>
      </c>
      <c r="S1211" t="s">
        <v>1722</v>
      </c>
      <c r="T1211" t="s">
        <v>1675</v>
      </c>
      <c r="U1211" t="s">
        <v>1675</v>
      </c>
      <c r="V1211" t="s">
        <v>1723</v>
      </c>
    </row>
    <row r="1212" spans="1:22" x14ac:dyDescent="0.25">
      <c r="A1212" t="s">
        <v>1746</v>
      </c>
      <c r="B1212" t="str">
        <f t="shared" si="18"/>
        <v>1989Canterbury-Bankstown</v>
      </c>
      <c r="C1212" t="s">
        <v>1747</v>
      </c>
      <c r="D1212">
        <v>1989</v>
      </c>
      <c r="E1212">
        <v>9</v>
      </c>
      <c r="F1212" t="s">
        <v>1764</v>
      </c>
      <c r="G1212">
        <v>22</v>
      </c>
      <c r="H1212">
        <v>10</v>
      </c>
      <c r="I1212">
        <v>2</v>
      </c>
      <c r="J1212">
        <v>10</v>
      </c>
      <c r="K1212">
        <v>0</v>
      </c>
      <c r="L1212">
        <v>22</v>
      </c>
      <c r="M1212">
        <v>280</v>
      </c>
      <c r="N1212">
        <v>337</v>
      </c>
      <c r="S1212" t="s">
        <v>1764</v>
      </c>
      <c r="T1212" t="s">
        <v>1675</v>
      </c>
      <c r="U1212" t="s">
        <v>1675</v>
      </c>
      <c r="V1212" t="s">
        <v>1723</v>
      </c>
    </row>
    <row r="1213" spans="1:22" x14ac:dyDescent="0.25">
      <c r="A1213" t="s">
        <v>1746</v>
      </c>
      <c r="B1213" t="str">
        <f t="shared" si="18"/>
        <v>1989St George</v>
      </c>
      <c r="C1213" t="s">
        <v>1747</v>
      </c>
      <c r="D1213">
        <v>1989</v>
      </c>
      <c r="E1213">
        <v>10</v>
      </c>
      <c r="F1213" t="s">
        <v>1763</v>
      </c>
      <c r="G1213">
        <v>22</v>
      </c>
      <c r="H1213">
        <v>10</v>
      </c>
      <c r="I1213">
        <v>0</v>
      </c>
      <c r="J1213">
        <v>12</v>
      </c>
      <c r="K1213">
        <v>0</v>
      </c>
      <c r="L1213">
        <v>20</v>
      </c>
      <c r="M1213">
        <v>330</v>
      </c>
      <c r="N1213">
        <v>356</v>
      </c>
      <c r="S1213" t="s">
        <v>1763</v>
      </c>
      <c r="T1213" t="s">
        <v>1675</v>
      </c>
      <c r="U1213" t="s">
        <v>1675</v>
      </c>
      <c r="V1213" t="s">
        <v>1723</v>
      </c>
    </row>
    <row r="1214" spans="1:22" x14ac:dyDescent="0.25">
      <c r="A1214" t="s">
        <v>1746</v>
      </c>
      <c r="B1214" t="str">
        <f t="shared" si="18"/>
        <v>1989Eastern Suburbs</v>
      </c>
      <c r="C1214" t="s">
        <v>1747</v>
      </c>
      <c r="D1214">
        <v>1989</v>
      </c>
      <c r="E1214">
        <v>11</v>
      </c>
      <c r="F1214" t="s">
        <v>1749</v>
      </c>
      <c r="G1214">
        <v>22</v>
      </c>
      <c r="H1214">
        <v>9</v>
      </c>
      <c r="I1214">
        <v>1</v>
      </c>
      <c r="J1214">
        <v>12</v>
      </c>
      <c r="K1214">
        <v>0</v>
      </c>
      <c r="L1214">
        <v>19</v>
      </c>
      <c r="M1214">
        <v>348</v>
      </c>
      <c r="N1214">
        <v>346</v>
      </c>
      <c r="S1214" t="s">
        <v>1750</v>
      </c>
      <c r="T1214" t="s">
        <v>1675</v>
      </c>
      <c r="U1214" t="s">
        <v>1675</v>
      </c>
      <c r="V1214" t="s">
        <v>1723</v>
      </c>
    </row>
    <row r="1215" spans="1:22" x14ac:dyDescent="0.25">
      <c r="A1215" t="s">
        <v>1746</v>
      </c>
      <c r="B1215" t="str">
        <f t="shared" si="18"/>
        <v>1989Manly Warringah</v>
      </c>
      <c r="C1215" t="s">
        <v>1747</v>
      </c>
      <c r="D1215">
        <v>1989</v>
      </c>
      <c r="E1215">
        <v>12</v>
      </c>
      <c r="F1215" t="s">
        <v>1765</v>
      </c>
      <c r="G1215">
        <v>22</v>
      </c>
      <c r="H1215">
        <v>9</v>
      </c>
      <c r="I1215">
        <v>1</v>
      </c>
      <c r="J1215">
        <v>12</v>
      </c>
      <c r="K1215">
        <v>0</v>
      </c>
      <c r="L1215">
        <v>19</v>
      </c>
      <c r="M1215">
        <v>334</v>
      </c>
      <c r="N1215">
        <v>343</v>
      </c>
      <c r="S1215" t="s">
        <v>1765</v>
      </c>
      <c r="T1215" t="s">
        <v>1675</v>
      </c>
      <c r="U1215" t="s">
        <v>1675</v>
      </c>
      <c r="V1215" t="s">
        <v>1723</v>
      </c>
    </row>
    <row r="1216" spans="1:22" x14ac:dyDescent="0.25">
      <c r="A1216" t="s">
        <v>1746</v>
      </c>
      <c r="B1216" t="str">
        <f t="shared" si="18"/>
        <v>1989Western Suburbs</v>
      </c>
      <c r="C1216" t="s">
        <v>1747</v>
      </c>
      <c r="D1216">
        <v>1989</v>
      </c>
      <c r="E1216">
        <v>13</v>
      </c>
      <c r="F1216" t="s">
        <v>1757</v>
      </c>
      <c r="G1216">
        <v>22</v>
      </c>
      <c r="H1216">
        <v>7</v>
      </c>
      <c r="I1216">
        <v>1</v>
      </c>
      <c r="J1216">
        <v>14</v>
      </c>
      <c r="K1216">
        <v>0</v>
      </c>
      <c r="L1216">
        <v>15</v>
      </c>
      <c r="M1216">
        <v>229</v>
      </c>
      <c r="N1216">
        <v>389</v>
      </c>
      <c r="S1216" t="s">
        <v>1757</v>
      </c>
      <c r="T1216" t="s">
        <v>1675</v>
      </c>
      <c r="U1216" t="s">
        <v>1675</v>
      </c>
      <c r="V1216" t="s">
        <v>1723</v>
      </c>
    </row>
    <row r="1217" spans="1:22" x14ac:dyDescent="0.25">
      <c r="A1217" t="s">
        <v>1746</v>
      </c>
      <c r="B1217" t="str">
        <f t="shared" si="18"/>
        <v>1989Gold Coast-Tweed Giants</v>
      </c>
      <c r="C1217" t="s">
        <v>1747</v>
      </c>
      <c r="D1217">
        <v>1989</v>
      </c>
      <c r="E1217">
        <v>14</v>
      </c>
      <c r="F1217" t="s">
        <v>1777</v>
      </c>
      <c r="G1217">
        <v>22</v>
      </c>
      <c r="H1217">
        <v>7</v>
      </c>
      <c r="I1217">
        <v>1</v>
      </c>
      <c r="J1217">
        <v>14</v>
      </c>
      <c r="K1217">
        <v>0</v>
      </c>
      <c r="L1217">
        <v>15</v>
      </c>
      <c r="M1217">
        <v>223</v>
      </c>
      <c r="N1217">
        <v>383</v>
      </c>
      <c r="S1217" t="s">
        <v>1778</v>
      </c>
      <c r="T1217" t="s">
        <v>1684</v>
      </c>
      <c r="U1217" t="s">
        <v>1684</v>
      </c>
      <c r="V1217" t="s">
        <v>1716</v>
      </c>
    </row>
    <row r="1218" spans="1:22" x14ac:dyDescent="0.25">
      <c r="A1218" t="s">
        <v>1746</v>
      </c>
      <c r="B1218" t="str">
        <f t="shared" ref="B1218:B1281" si="19">D1218&amp;F1218</f>
        <v>1989North Sydney</v>
      </c>
      <c r="C1218" t="s">
        <v>1747</v>
      </c>
      <c r="D1218">
        <v>1989</v>
      </c>
      <c r="E1218">
        <v>15</v>
      </c>
      <c r="F1218" t="s">
        <v>1752</v>
      </c>
      <c r="G1218">
        <v>22</v>
      </c>
      <c r="H1218">
        <v>5</v>
      </c>
      <c r="I1218">
        <v>1</v>
      </c>
      <c r="J1218">
        <v>16</v>
      </c>
      <c r="K1218">
        <v>0</v>
      </c>
      <c r="L1218">
        <v>11</v>
      </c>
      <c r="M1218">
        <v>194</v>
      </c>
      <c r="N1218">
        <v>406</v>
      </c>
      <c r="S1218" t="s">
        <v>1752</v>
      </c>
      <c r="T1218" t="s">
        <v>1675</v>
      </c>
      <c r="U1218" t="s">
        <v>1675</v>
      </c>
      <c r="V1218" t="s">
        <v>1723</v>
      </c>
    </row>
    <row r="1219" spans="1:22" x14ac:dyDescent="0.25">
      <c r="A1219" t="s">
        <v>1746</v>
      </c>
      <c r="B1219" t="str">
        <f t="shared" si="19"/>
        <v>1989Illawarra</v>
      </c>
      <c r="C1219" t="s">
        <v>1747</v>
      </c>
      <c r="D1219">
        <v>1989</v>
      </c>
      <c r="E1219">
        <v>16</v>
      </c>
      <c r="F1219" t="s">
        <v>1769</v>
      </c>
      <c r="G1219">
        <v>22</v>
      </c>
      <c r="H1219">
        <v>2</v>
      </c>
      <c r="I1219">
        <v>1</v>
      </c>
      <c r="J1219">
        <v>19</v>
      </c>
      <c r="K1219">
        <v>0</v>
      </c>
      <c r="L1219">
        <v>5</v>
      </c>
      <c r="M1219">
        <v>256</v>
      </c>
      <c r="N1219">
        <v>503</v>
      </c>
      <c r="S1219" t="s">
        <v>1769</v>
      </c>
      <c r="T1219" t="s">
        <v>1770</v>
      </c>
      <c r="U1219" t="s">
        <v>1770</v>
      </c>
      <c r="V1219" t="s">
        <v>1723</v>
      </c>
    </row>
    <row r="1220" spans="1:22" x14ac:dyDescent="0.25">
      <c r="A1220" t="s">
        <v>1745</v>
      </c>
      <c r="B1220" t="str">
        <f t="shared" si="19"/>
        <v>1988Hawthorn</v>
      </c>
      <c r="C1220" t="s">
        <v>1727</v>
      </c>
      <c r="D1220">
        <v>1988</v>
      </c>
      <c r="E1220">
        <v>1</v>
      </c>
      <c r="F1220" t="s">
        <v>1682</v>
      </c>
      <c r="G1220">
        <v>22</v>
      </c>
      <c r="H1220">
        <v>19</v>
      </c>
      <c r="I1220">
        <v>0</v>
      </c>
      <c r="J1220">
        <v>3</v>
      </c>
      <c r="L1220">
        <v>76</v>
      </c>
      <c r="M1220">
        <v>2791</v>
      </c>
      <c r="N1220">
        <v>1962</v>
      </c>
      <c r="O1220" t="s">
        <v>30</v>
      </c>
      <c r="P1220" t="s">
        <v>30</v>
      </c>
      <c r="Q1220" t="s">
        <v>30</v>
      </c>
      <c r="R1220" t="s">
        <v>30</v>
      </c>
      <c r="S1220" t="s">
        <v>1682</v>
      </c>
      <c r="T1220" t="s">
        <v>1724</v>
      </c>
      <c r="U1220" t="s">
        <v>1681</v>
      </c>
      <c r="V1220" t="s">
        <v>1718</v>
      </c>
    </row>
    <row r="1221" spans="1:22" x14ac:dyDescent="0.25">
      <c r="A1221" t="s">
        <v>1745</v>
      </c>
      <c r="B1221" t="str">
        <f t="shared" si="19"/>
        <v>1988Collingwood</v>
      </c>
      <c r="C1221" t="s">
        <v>1727</v>
      </c>
      <c r="D1221">
        <v>1988</v>
      </c>
      <c r="E1221">
        <v>2</v>
      </c>
      <c r="F1221" t="s">
        <v>1688</v>
      </c>
      <c r="G1221">
        <v>22</v>
      </c>
      <c r="H1221">
        <v>15</v>
      </c>
      <c r="I1221">
        <v>1</v>
      </c>
      <c r="J1221">
        <v>6</v>
      </c>
      <c r="L1221">
        <v>62</v>
      </c>
      <c r="M1221">
        <v>1948</v>
      </c>
      <c r="N1221">
        <v>1728</v>
      </c>
      <c r="P1221" t="s">
        <v>30</v>
      </c>
      <c r="S1221" t="s">
        <v>1688</v>
      </c>
      <c r="T1221" t="s">
        <v>1681</v>
      </c>
      <c r="U1221" t="s">
        <v>1681</v>
      </c>
      <c r="V1221" t="s">
        <v>1718</v>
      </c>
    </row>
    <row r="1222" spans="1:22" x14ac:dyDescent="0.25">
      <c r="A1222" t="s">
        <v>1745</v>
      </c>
      <c r="B1222" t="str">
        <f t="shared" si="19"/>
        <v>1988Carlton</v>
      </c>
      <c r="C1222" t="s">
        <v>1727</v>
      </c>
      <c r="D1222">
        <v>1988</v>
      </c>
      <c r="E1222">
        <v>3</v>
      </c>
      <c r="F1222" t="s">
        <v>1689</v>
      </c>
      <c r="G1222">
        <v>22</v>
      </c>
      <c r="H1222">
        <v>15</v>
      </c>
      <c r="I1222">
        <v>0</v>
      </c>
      <c r="J1222">
        <v>7</v>
      </c>
      <c r="L1222">
        <v>60</v>
      </c>
      <c r="M1222">
        <v>2342</v>
      </c>
      <c r="N1222">
        <v>1961</v>
      </c>
      <c r="P1222" t="s">
        <v>30</v>
      </c>
      <c r="S1222" t="s">
        <v>1689</v>
      </c>
      <c r="T1222" t="s">
        <v>1717</v>
      </c>
      <c r="U1222" t="s">
        <v>1681</v>
      </c>
      <c r="V1222" t="s">
        <v>1718</v>
      </c>
    </row>
    <row r="1223" spans="1:22" x14ac:dyDescent="0.25">
      <c r="A1223" t="s">
        <v>1745</v>
      </c>
      <c r="B1223" t="str">
        <f t="shared" si="19"/>
        <v>1988West Coast</v>
      </c>
      <c r="C1223" t="s">
        <v>1727</v>
      </c>
      <c r="D1223">
        <v>1988</v>
      </c>
      <c r="E1223">
        <v>4</v>
      </c>
      <c r="F1223" t="s">
        <v>1674</v>
      </c>
      <c r="G1223">
        <v>22</v>
      </c>
      <c r="H1223">
        <v>13</v>
      </c>
      <c r="I1223">
        <v>0</v>
      </c>
      <c r="J1223">
        <v>9</v>
      </c>
      <c r="L1223">
        <v>52</v>
      </c>
      <c r="M1223">
        <v>2199</v>
      </c>
      <c r="N1223">
        <v>1966</v>
      </c>
      <c r="P1223" t="s">
        <v>30</v>
      </c>
      <c r="S1223" t="s">
        <v>1674</v>
      </c>
      <c r="T1223" t="s">
        <v>1720</v>
      </c>
      <c r="U1223" t="s">
        <v>1720</v>
      </c>
      <c r="V1223" t="s">
        <v>1721</v>
      </c>
    </row>
    <row r="1224" spans="1:22" x14ac:dyDescent="0.25">
      <c r="A1224" t="s">
        <v>1745</v>
      </c>
      <c r="B1224" t="str">
        <f t="shared" si="19"/>
        <v>1988Melbourne</v>
      </c>
      <c r="C1224" t="s">
        <v>1727</v>
      </c>
      <c r="D1224">
        <v>1988</v>
      </c>
      <c r="E1224">
        <v>5</v>
      </c>
      <c r="F1224" t="s">
        <v>1681</v>
      </c>
      <c r="G1224">
        <v>22</v>
      </c>
      <c r="H1224">
        <v>13</v>
      </c>
      <c r="I1224">
        <v>0</v>
      </c>
      <c r="J1224">
        <v>9</v>
      </c>
      <c r="L1224">
        <v>52</v>
      </c>
      <c r="M1224">
        <v>2003</v>
      </c>
      <c r="N1224">
        <v>1961</v>
      </c>
      <c r="P1224" t="s">
        <v>30</v>
      </c>
      <c r="Q1224" t="s">
        <v>30</v>
      </c>
      <c r="S1224" t="s">
        <v>1681</v>
      </c>
      <c r="T1224" t="s">
        <v>1681</v>
      </c>
      <c r="U1224" t="s">
        <v>1681</v>
      </c>
      <c r="V1224" t="s">
        <v>1718</v>
      </c>
    </row>
    <row r="1225" spans="1:22" x14ac:dyDescent="0.25">
      <c r="A1225" t="s">
        <v>1745</v>
      </c>
      <c r="B1225" t="str">
        <f t="shared" si="19"/>
        <v>1988Essendon</v>
      </c>
      <c r="C1225" t="s">
        <v>1727</v>
      </c>
      <c r="D1225">
        <v>1988</v>
      </c>
      <c r="E1225">
        <v>6</v>
      </c>
      <c r="F1225" t="s">
        <v>1687</v>
      </c>
      <c r="G1225">
        <v>22</v>
      </c>
      <c r="H1225">
        <v>12</v>
      </c>
      <c r="I1225">
        <v>0</v>
      </c>
      <c r="J1225">
        <v>10</v>
      </c>
      <c r="L1225">
        <v>48</v>
      </c>
      <c r="M1225">
        <v>2186</v>
      </c>
      <c r="N1225">
        <v>2017</v>
      </c>
      <c r="S1225" t="s">
        <v>1687</v>
      </c>
      <c r="T1225" t="s">
        <v>1681</v>
      </c>
      <c r="U1225" t="s">
        <v>1681</v>
      </c>
      <c r="V1225" t="s">
        <v>1718</v>
      </c>
    </row>
    <row r="1226" spans="1:22" x14ac:dyDescent="0.25">
      <c r="A1226" t="s">
        <v>1745</v>
      </c>
      <c r="B1226" t="str">
        <f t="shared" si="19"/>
        <v>1988Sydney Swans</v>
      </c>
      <c r="C1226" t="s">
        <v>1727</v>
      </c>
      <c r="D1226">
        <v>1988</v>
      </c>
      <c r="E1226">
        <v>7</v>
      </c>
      <c r="F1226" t="s">
        <v>1676</v>
      </c>
      <c r="G1226">
        <v>22</v>
      </c>
      <c r="H1226">
        <v>12</v>
      </c>
      <c r="I1226">
        <v>0</v>
      </c>
      <c r="J1226">
        <v>10</v>
      </c>
      <c r="L1226">
        <v>48</v>
      </c>
      <c r="M1226">
        <v>2169</v>
      </c>
      <c r="N1226">
        <v>2176</v>
      </c>
      <c r="S1226" t="s">
        <v>1676</v>
      </c>
      <c r="T1226" t="s">
        <v>1675</v>
      </c>
      <c r="U1226" t="s">
        <v>1675</v>
      </c>
      <c r="V1226" t="s">
        <v>1723</v>
      </c>
    </row>
    <row r="1227" spans="1:22" x14ac:dyDescent="0.25">
      <c r="A1227" t="s">
        <v>1745</v>
      </c>
      <c r="B1227" t="str">
        <f t="shared" si="19"/>
        <v>1988Footscray</v>
      </c>
      <c r="C1227" t="s">
        <v>1727</v>
      </c>
      <c r="D1227">
        <v>1988</v>
      </c>
      <c r="E1227">
        <v>8</v>
      </c>
      <c r="F1227" t="s">
        <v>1695</v>
      </c>
      <c r="G1227">
        <v>22</v>
      </c>
      <c r="H1227">
        <v>11</v>
      </c>
      <c r="I1227">
        <v>0</v>
      </c>
      <c r="J1227">
        <v>11</v>
      </c>
      <c r="L1227">
        <v>44</v>
      </c>
      <c r="M1227">
        <v>1880</v>
      </c>
      <c r="N1227">
        <v>1803</v>
      </c>
      <c r="S1227" t="s">
        <v>1673</v>
      </c>
      <c r="T1227" t="s">
        <v>1681</v>
      </c>
      <c r="U1227" t="s">
        <v>1681</v>
      </c>
      <c r="V1227" t="s">
        <v>1718</v>
      </c>
    </row>
    <row r="1228" spans="1:22" x14ac:dyDescent="0.25">
      <c r="A1228" t="s">
        <v>1745</v>
      </c>
      <c r="B1228" t="str">
        <f t="shared" si="19"/>
        <v>1988Geelong</v>
      </c>
      <c r="C1228" t="s">
        <v>1727</v>
      </c>
      <c r="D1228">
        <v>1988</v>
      </c>
      <c r="E1228">
        <v>9</v>
      </c>
      <c r="F1228" t="s">
        <v>1685</v>
      </c>
      <c r="G1228">
        <v>22</v>
      </c>
      <c r="H1228">
        <v>10</v>
      </c>
      <c r="I1228">
        <v>0</v>
      </c>
      <c r="J1228">
        <v>12</v>
      </c>
      <c r="L1228">
        <v>40</v>
      </c>
      <c r="M1228">
        <v>2356</v>
      </c>
      <c r="N1228">
        <v>2246</v>
      </c>
      <c r="S1228" t="s">
        <v>1685</v>
      </c>
      <c r="T1228" t="s">
        <v>1685</v>
      </c>
      <c r="U1228" t="s">
        <v>1685</v>
      </c>
      <c r="V1228" t="s">
        <v>1718</v>
      </c>
    </row>
    <row r="1229" spans="1:22" x14ac:dyDescent="0.25">
      <c r="A1229" t="s">
        <v>1745</v>
      </c>
      <c r="B1229" t="str">
        <f t="shared" si="19"/>
        <v>1988Richmond</v>
      </c>
      <c r="C1229" t="s">
        <v>1727</v>
      </c>
      <c r="D1229">
        <v>1988</v>
      </c>
      <c r="E1229">
        <v>10</v>
      </c>
      <c r="F1229" t="s">
        <v>1678</v>
      </c>
      <c r="G1229">
        <v>22</v>
      </c>
      <c r="H1229">
        <v>8</v>
      </c>
      <c r="I1229">
        <v>0</v>
      </c>
      <c r="J1229">
        <v>14</v>
      </c>
      <c r="L1229">
        <v>32</v>
      </c>
      <c r="M1229">
        <v>2161</v>
      </c>
      <c r="N1229">
        <v>2540</v>
      </c>
      <c r="S1229" t="s">
        <v>1678</v>
      </c>
      <c r="T1229" t="s">
        <v>1726</v>
      </c>
      <c r="U1229" t="s">
        <v>1681</v>
      </c>
      <c r="V1229" t="s">
        <v>1718</v>
      </c>
    </row>
    <row r="1230" spans="1:22" x14ac:dyDescent="0.25">
      <c r="A1230" t="s">
        <v>1745</v>
      </c>
      <c r="B1230" t="str">
        <f t="shared" si="19"/>
        <v>1988North Melbourne</v>
      </c>
      <c r="C1230" t="s">
        <v>1727</v>
      </c>
      <c r="D1230">
        <v>1988</v>
      </c>
      <c r="E1230">
        <v>11</v>
      </c>
      <c r="F1230" t="s">
        <v>1680</v>
      </c>
      <c r="G1230">
        <v>22</v>
      </c>
      <c r="H1230">
        <v>7</v>
      </c>
      <c r="I1230">
        <v>1</v>
      </c>
      <c r="J1230">
        <v>14</v>
      </c>
      <c r="L1230">
        <v>30</v>
      </c>
      <c r="M1230">
        <v>2361</v>
      </c>
      <c r="N1230">
        <v>2638</v>
      </c>
      <c r="S1230" t="s">
        <v>1680</v>
      </c>
      <c r="T1230" t="s">
        <v>1680</v>
      </c>
      <c r="U1230" t="s">
        <v>1681</v>
      </c>
      <c r="V1230" t="s">
        <v>1718</v>
      </c>
    </row>
    <row r="1231" spans="1:22" x14ac:dyDescent="0.25">
      <c r="A1231" t="s">
        <v>1745</v>
      </c>
      <c r="B1231" t="str">
        <f t="shared" si="19"/>
        <v>1988Fitzroy</v>
      </c>
      <c r="C1231" t="s">
        <v>1727</v>
      </c>
      <c r="D1231">
        <v>1988</v>
      </c>
      <c r="E1231">
        <v>12</v>
      </c>
      <c r="F1231" t="s">
        <v>1694</v>
      </c>
      <c r="G1231">
        <v>22</v>
      </c>
      <c r="H1231">
        <v>7</v>
      </c>
      <c r="I1231">
        <v>0</v>
      </c>
      <c r="J1231">
        <v>15</v>
      </c>
      <c r="L1231">
        <v>28</v>
      </c>
      <c r="M1231">
        <v>2128</v>
      </c>
      <c r="N1231">
        <v>2538</v>
      </c>
      <c r="S1231" t="s">
        <v>1694</v>
      </c>
      <c r="T1231" t="s">
        <v>1681</v>
      </c>
      <c r="U1231" t="s">
        <v>1681</v>
      </c>
      <c r="V1231" t="s">
        <v>1718</v>
      </c>
    </row>
    <row r="1232" spans="1:22" x14ac:dyDescent="0.25">
      <c r="A1232" t="s">
        <v>1745</v>
      </c>
      <c r="B1232" t="str">
        <f t="shared" si="19"/>
        <v>1988Brisbane Bears</v>
      </c>
      <c r="C1232" t="s">
        <v>1727</v>
      </c>
      <c r="D1232">
        <v>1988</v>
      </c>
      <c r="E1232">
        <v>13</v>
      </c>
      <c r="F1232" t="s">
        <v>1696</v>
      </c>
      <c r="G1232">
        <v>22</v>
      </c>
      <c r="H1232">
        <v>7</v>
      </c>
      <c r="I1232">
        <v>0</v>
      </c>
      <c r="J1232">
        <v>15</v>
      </c>
      <c r="L1232">
        <v>28</v>
      </c>
      <c r="M1232">
        <v>1806</v>
      </c>
      <c r="N1232">
        <v>2421</v>
      </c>
      <c r="S1232" t="s">
        <v>1696</v>
      </c>
      <c r="T1232" t="s">
        <v>1684</v>
      </c>
      <c r="U1232" t="s">
        <v>1684</v>
      </c>
      <c r="V1232" t="s">
        <v>1716</v>
      </c>
    </row>
    <row r="1233" spans="1:22" x14ac:dyDescent="0.25">
      <c r="A1233" t="s">
        <v>1745</v>
      </c>
      <c r="B1233" t="str">
        <f t="shared" si="19"/>
        <v>1988St Kilda</v>
      </c>
      <c r="C1233" t="s">
        <v>1727</v>
      </c>
      <c r="D1233">
        <v>1988</v>
      </c>
      <c r="E1233">
        <v>14</v>
      </c>
      <c r="F1233" t="s">
        <v>1677</v>
      </c>
      <c r="G1233">
        <v>22</v>
      </c>
      <c r="H1233">
        <v>4</v>
      </c>
      <c r="I1233">
        <v>0</v>
      </c>
      <c r="J1233">
        <v>18</v>
      </c>
      <c r="L1233">
        <v>16</v>
      </c>
      <c r="M1233">
        <v>1708</v>
      </c>
      <c r="N1233">
        <v>2081</v>
      </c>
      <c r="S1233" t="s">
        <v>1677</v>
      </c>
      <c r="T1233" t="s">
        <v>1681</v>
      </c>
      <c r="U1233" t="s">
        <v>1681</v>
      </c>
      <c r="V1233" t="s">
        <v>1718</v>
      </c>
    </row>
    <row r="1234" spans="1:22" x14ac:dyDescent="0.25">
      <c r="A1234" t="s">
        <v>1746</v>
      </c>
      <c r="B1234" t="str">
        <f t="shared" si="19"/>
        <v>1988Cronulla-Sutherland</v>
      </c>
      <c r="C1234" t="s">
        <v>1747</v>
      </c>
      <c r="D1234">
        <v>1988</v>
      </c>
      <c r="E1234">
        <v>1</v>
      </c>
      <c r="F1234" t="s">
        <v>1767</v>
      </c>
      <c r="G1234">
        <v>22</v>
      </c>
      <c r="H1234">
        <v>16</v>
      </c>
      <c r="I1234">
        <v>2</v>
      </c>
      <c r="J1234">
        <v>4</v>
      </c>
      <c r="K1234">
        <v>0</v>
      </c>
      <c r="L1234">
        <v>34</v>
      </c>
      <c r="M1234">
        <v>507</v>
      </c>
      <c r="N1234">
        <v>330</v>
      </c>
      <c r="O1234" t="s">
        <v>30</v>
      </c>
      <c r="P1234" t="s">
        <v>30</v>
      </c>
      <c r="S1234" t="s">
        <v>1767</v>
      </c>
      <c r="T1234" t="s">
        <v>1675</v>
      </c>
      <c r="U1234" t="s">
        <v>1675</v>
      </c>
      <c r="V1234" t="s">
        <v>1723</v>
      </c>
    </row>
    <row r="1235" spans="1:22" x14ac:dyDescent="0.25">
      <c r="A1235" t="s">
        <v>1746</v>
      </c>
      <c r="B1235" t="str">
        <f t="shared" si="19"/>
        <v>1988Canterbury-Bankstown</v>
      </c>
      <c r="C1235" t="s">
        <v>1747</v>
      </c>
      <c r="D1235">
        <v>1988</v>
      </c>
      <c r="E1235">
        <v>2</v>
      </c>
      <c r="F1235" t="s">
        <v>1764</v>
      </c>
      <c r="G1235">
        <v>22</v>
      </c>
      <c r="H1235">
        <v>16</v>
      </c>
      <c r="I1235">
        <v>0</v>
      </c>
      <c r="J1235">
        <v>6</v>
      </c>
      <c r="K1235">
        <v>0</v>
      </c>
      <c r="L1235">
        <v>32</v>
      </c>
      <c r="M1235">
        <v>412</v>
      </c>
      <c r="N1235">
        <v>268</v>
      </c>
      <c r="P1235" t="s">
        <v>30</v>
      </c>
      <c r="Q1235" t="s">
        <v>30</v>
      </c>
      <c r="R1235" t="s">
        <v>30</v>
      </c>
      <c r="S1235" t="s">
        <v>1764</v>
      </c>
      <c r="T1235" t="s">
        <v>1675</v>
      </c>
      <c r="U1235" t="s">
        <v>1675</v>
      </c>
      <c r="V1235" t="s">
        <v>1723</v>
      </c>
    </row>
    <row r="1236" spans="1:22" x14ac:dyDescent="0.25">
      <c r="A1236" t="s">
        <v>1746</v>
      </c>
      <c r="B1236" t="str">
        <f t="shared" si="19"/>
        <v>1988Canberra Raiders</v>
      </c>
      <c r="C1236" t="s">
        <v>1747</v>
      </c>
      <c r="D1236">
        <v>1988</v>
      </c>
      <c r="E1236">
        <v>3</v>
      </c>
      <c r="F1236" t="s">
        <v>1771</v>
      </c>
      <c r="G1236">
        <v>22</v>
      </c>
      <c r="H1236">
        <v>15</v>
      </c>
      <c r="I1236">
        <v>0</v>
      </c>
      <c r="J1236">
        <v>7</v>
      </c>
      <c r="K1236">
        <v>0</v>
      </c>
      <c r="L1236">
        <v>30</v>
      </c>
      <c r="M1236">
        <v>596</v>
      </c>
      <c r="N1236">
        <v>346</v>
      </c>
      <c r="P1236" t="s">
        <v>30</v>
      </c>
      <c r="S1236" t="s">
        <v>1771</v>
      </c>
      <c r="T1236" t="s">
        <v>1772</v>
      </c>
      <c r="U1236" t="s">
        <v>1772</v>
      </c>
      <c r="V1236" t="s">
        <v>1773</v>
      </c>
    </row>
    <row r="1237" spans="1:22" x14ac:dyDescent="0.25">
      <c r="A1237" t="s">
        <v>1746</v>
      </c>
      <c r="B1237" t="str">
        <f t="shared" si="19"/>
        <v>1988Manly Warringah</v>
      </c>
      <c r="C1237" t="s">
        <v>1747</v>
      </c>
      <c r="D1237">
        <v>1988</v>
      </c>
      <c r="E1237">
        <v>4</v>
      </c>
      <c r="F1237" t="s">
        <v>1765</v>
      </c>
      <c r="G1237">
        <v>22</v>
      </c>
      <c r="H1237">
        <v>15</v>
      </c>
      <c r="I1237">
        <v>0</v>
      </c>
      <c r="J1237">
        <v>7</v>
      </c>
      <c r="K1237">
        <v>0</v>
      </c>
      <c r="L1237">
        <v>30</v>
      </c>
      <c r="M1237">
        <v>538</v>
      </c>
      <c r="N1237">
        <v>347</v>
      </c>
      <c r="P1237" t="s">
        <v>30</v>
      </c>
      <c r="S1237" t="s">
        <v>1765</v>
      </c>
      <c r="T1237" t="s">
        <v>1675</v>
      </c>
      <c r="U1237" t="s">
        <v>1675</v>
      </c>
      <c r="V1237" t="s">
        <v>1723</v>
      </c>
    </row>
    <row r="1238" spans="1:22" x14ac:dyDescent="0.25">
      <c r="A1238" t="s">
        <v>1746</v>
      </c>
      <c r="B1238" t="str">
        <f t="shared" si="19"/>
        <v>1988Penrith</v>
      </c>
      <c r="C1238" t="s">
        <v>1747</v>
      </c>
      <c r="D1238">
        <v>1988</v>
      </c>
      <c r="E1238">
        <v>5</v>
      </c>
      <c r="F1238" t="s">
        <v>1766</v>
      </c>
      <c r="G1238">
        <v>22</v>
      </c>
      <c r="H1238">
        <v>15</v>
      </c>
      <c r="I1238">
        <v>0</v>
      </c>
      <c r="J1238">
        <v>7</v>
      </c>
      <c r="K1238">
        <v>0</v>
      </c>
      <c r="L1238">
        <v>30</v>
      </c>
      <c r="M1238">
        <v>394</v>
      </c>
      <c r="N1238">
        <v>258</v>
      </c>
      <c r="P1238" t="s">
        <v>30</v>
      </c>
      <c r="S1238" t="s">
        <v>1766</v>
      </c>
      <c r="T1238" t="s">
        <v>1675</v>
      </c>
      <c r="U1238" t="s">
        <v>1675</v>
      </c>
      <c r="V1238" t="s">
        <v>1723</v>
      </c>
    </row>
    <row r="1239" spans="1:22" x14ac:dyDescent="0.25">
      <c r="A1239" t="s">
        <v>1746</v>
      </c>
      <c r="B1239" t="str">
        <f t="shared" si="19"/>
        <v>1988Balmain</v>
      </c>
      <c r="C1239" t="s">
        <v>1747</v>
      </c>
      <c r="D1239">
        <v>1988</v>
      </c>
      <c r="E1239">
        <v>6</v>
      </c>
      <c r="F1239" t="s">
        <v>1755</v>
      </c>
      <c r="G1239">
        <v>22</v>
      </c>
      <c r="H1239">
        <v>15</v>
      </c>
      <c r="I1239">
        <v>0</v>
      </c>
      <c r="J1239">
        <v>7</v>
      </c>
      <c r="K1239">
        <v>0</v>
      </c>
      <c r="L1239">
        <v>30</v>
      </c>
      <c r="M1239">
        <v>402</v>
      </c>
      <c r="N1239">
        <v>341</v>
      </c>
      <c r="P1239" t="s">
        <v>30</v>
      </c>
      <c r="Q1239" t="s">
        <v>30</v>
      </c>
      <c r="S1239" t="s">
        <v>1755</v>
      </c>
      <c r="T1239" t="s">
        <v>1675</v>
      </c>
      <c r="U1239" t="s">
        <v>1675</v>
      </c>
      <c r="V1239" t="s">
        <v>1723</v>
      </c>
    </row>
    <row r="1240" spans="1:22" x14ac:dyDescent="0.25">
      <c r="A1240" t="s">
        <v>1746</v>
      </c>
      <c r="B1240" t="str">
        <f t="shared" si="19"/>
        <v>1988Brisbane Broncos</v>
      </c>
      <c r="C1240" t="s">
        <v>1747</v>
      </c>
      <c r="D1240">
        <v>1988</v>
      </c>
      <c r="E1240">
        <v>7</v>
      </c>
      <c r="F1240" t="s">
        <v>1774</v>
      </c>
      <c r="G1240">
        <v>22</v>
      </c>
      <c r="H1240">
        <v>14</v>
      </c>
      <c r="I1240">
        <v>0</v>
      </c>
      <c r="J1240">
        <v>8</v>
      </c>
      <c r="K1240">
        <v>0</v>
      </c>
      <c r="L1240">
        <v>28</v>
      </c>
      <c r="M1240">
        <v>474</v>
      </c>
      <c r="N1240">
        <v>368</v>
      </c>
      <c r="S1240" t="s">
        <v>1774</v>
      </c>
      <c r="T1240" t="s">
        <v>1715</v>
      </c>
      <c r="U1240" t="s">
        <v>1715</v>
      </c>
      <c r="V1240" t="s">
        <v>1716</v>
      </c>
    </row>
    <row r="1241" spans="1:22" x14ac:dyDescent="0.25">
      <c r="A1241" t="s">
        <v>1746</v>
      </c>
      <c r="B1241" t="str">
        <f t="shared" si="19"/>
        <v>1988South Sydney</v>
      </c>
      <c r="C1241" t="s">
        <v>1747</v>
      </c>
      <c r="D1241">
        <v>1988</v>
      </c>
      <c r="E1241">
        <v>8</v>
      </c>
      <c r="F1241" t="s">
        <v>1748</v>
      </c>
      <c r="G1241">
        <v>22</v>
      </c>
      <c r="H1241">
        <v>12</v>
      </c>
      <c r="I1241">
        <v>2</v>
      </c>
      <c r="J1241">
        <v>8</v>
      </c>
      <c r="K1241">
        <v>0</v>
      </c>
      <c r="L1241" t="s">
        <v>1775</v>
      </c>
      <c r="M1241">
        <v>425</v>
      </c>
      <c r="N1241">
        <v>383</v>
      </c>
      <c r="S1241" t="s">
        <v>1748</v>
      </c>
      <c r="T1241" t="s">
        <v>1675</v>
      </c>
      <c r="U1241" t="s">
        <v>1675</v>
      </c>
      <c r="V1241" t="s">
        <v>1723</v>
      </c>
    </row>
    <row r="1242" spans="1:22" x14ac:dyDescent="0.25">
      <c r="A1242" t="s">
        <v>1746</v>
      </c>
      <c r="B1242" t="str">
        <f t="shared" si="19"/>
        <v>1988North Sydney</v>
      </c>
      <c r="C1242" t="s">
        <v>1747</v>
      </c>
      <c r="D1242">
        <v>1988</v>
      </c>
      <c r="E1242">
        <v>9</v>
      </c>
      <c r="F1242" t="s">
        <v>1752</v>
      </c>
      <c r="G1242">
        <v>22</v>
      </c>
      <c r="H1242">
        <v>9</v>
      </c>
      <c r="I1242">
        <v>2</v>
      </c>
      <c r="J1242">
        <v>11</v>
      </c>
      <c r="K1242">
        <v>0</v>
      </c>
      <c r="L1242">
        <v>20</v>
      </c>
      <c r="M1242">
        <v>366</v>
      </c>
      <c r="N1242">
        <v>424</v>
      </c>
      <c r="S1242" t="s">
        <v>1752</v>
      </c>
      <c r="T1242" t="s">
        <v>1675</v>
      </c>
      <c r="U1242" t="s">
        <v>1675</v>
      </c>
      <c r="V1242" t="s">
        <v>1723</v>
      </c>
    </row>
    <row r="1243" spans="1:22" x14ac:dyDescent="0.25">
      <c r="A1243" t="s">
        <v>1746</v>
      </c>
      <c r="B1243" t="str">
        <f t="shared" si="19"/>
        <v>1988St George</v>
      </c>
      <c r="C1243" t="s">
        <v>1747</v>
      </c>
      <c r="D1243">
        <v>1988</v>
      </c>
      <c r="E1243">
        <v>10</v>
      </c>
      <c r="F1243" t="s">
        <v>1763</v>
      </c>
      <c r="G1243">
        <v>22</v>
      </c>
      <c r="H1243">
        <v>9</v>
      </c>
      <c r="I1243">
        <v>0</v>
      </c>
      <c r="J1243">
        <v>13</v>
      </c>
      <c r="K1243">
        <v>0</v>
      </c>
      <c r="L1243">
        <v>18</v>
      </c>
      <c r="M1243">
        <v>352</v>
      </c>
      <c r="N1243">
        <v>493</v>
      </c>
      <c r="S1243" t="s">
        <v>1763</v>
      </c>
      <c r="T1243" t="s">
        <v>1675</v>
      </c>
      <c r="U1243" t="s">
        <v>1675</v>
      </c>
      <c r="V1243" t="s">
        <v>1723</v>
      </c>
    </row>
    <row r="1244" spans="1:22" x14ac:dyDescent="0.25">
      <c r="A1244" t="s">
        <v>1746</v>
      </c>
      <c r="B1244" t="str">
        <f t="shared" si="19"/>
        <v>1988Parramatta</v>
      </c>
      <c r="C1244" t="s">
        <v>1747</v>
      </c>
      <c r="D1244">
        <v>1988</v>
      </c>
      <c r="E1244">
        <v>11</v>
      </c>
      <c r="F1244" t="s">
        <v>1722</v>
      </c>
      <c r="G1244">
        <v>22</v>
      </c>
      <c r="H1244">
        <v>8</v>
      </c>
      <c r="I1244">
        <v>0</v>
      </c>
      <c r="J1244">
        <v>14</v>
      </c>
      <c r="K1244">
        <v>0</v>
      </c>
      <c r="L1244">
        <v>16</v>
      </c>
      <c r="M1244">
        <v>359</v>
      </c>
      <c r="N1244">
        <v>412</v>
      </c>
      <c r="S1244" t="s">
        <v>1722</v>
      </c>
      <c r="T1244" t="s">
        <v>1675</v>
      </c>
      <c r="U1244" t="s">
        <v>1675</v>
      </c>
      <c r="V1244" t="s">
        <v>1723</v>
      </c>
    </row>
    <row r="1245" spans="1:22" x14ac:dyDescent="0.25">
      <c r="A1245" t="s">
        <v>1746</v>
      </c>
      <c r="B1245" t="str">
        <f t="shared" si="19"/>
        <v>1988Eastern Suburbs</v>
      </c>
      <c r="C1245" t="s">
        <v>1747</v>
      </c>
      <c r="D1245">
        <v>1988</v>
      </c>
      <c r="E1245">
        <v>12</v>
      </c>
      <c r="F1245" t="s">
        <v>1749</v>
      </c>
      <c r="G1245">
        <v>22</v>
      </c>
      <c r="H1245">
        <v>6</v>
      </c>
      <c r="I1245">
        <v>3</v>
      </c>
      <c r="J1245">
        <v>13</v>
      </c>
      <c r="K1245">
        <v>0</v>
      </c>
      <c r="L1245">
        <v>15</v>
      </c>
      <c r="M1245">
        <v>387</v>
      </c>
      <c r="N1245">
        <v>443</v>
      </c>
      <c r="S1245" t="s">
        <v>1750</v>
      </c>
      <c r="T1245" t="s">
        <v>1675</v>
      </c>
      <c r="U1245" t="s">
        <v>1675</v>
      </c>
      <c r="V1245" t="s">
        <v>1723</v>
      </c>
    </row>
    <row r="1246" spans="1:22" x14ac:dyDescent="0.25">
      <c r="A1246" t="s">
        <v>1746</v>
      </c>
      <c r="B1246" t="str">
        <f t="shared" si="19"/>
        <v>1988Illawarra</v>
      </c>
      <c r="C1246" t="s">
        <v>1747</v>
      </c>
      <c r="D1246">
        <v>1988</v>
      </c>
      <c r="E1246">
        <v>13</v>
      </c>
      <c r="F1246" t="s">
        <v>1769</v>
      </c>
      <c r="G1246">
        <v>22</v>
      </c>
      <c r="H1246">
        <v>6</v>
      </c>
      <c r="I1246">
        <v>1</v>
      </c>
      <c r="J1246">
        <v>15</v>
      </c>
      <c r="K1246">
        <v>0</v>
      </c>
      <c r="L1246">
        <v>13</v>
      </c>
      <c r="M1246">
        <v>353</v>
      </c>
      <c r="N1246">
        <v>510</v>
      </c>
      <c r="S1246" t="s">
        <v>1769</v>
      </c>
      <c r="T1246" t="s">
        <v>1770</v>
      </c>
      <c r="U1246" t="s">
        <v>1770</v>
      </c>
      <c r="V1246" t="s">
        <v>1723</v>
      </c>
    </row>
    <row r="1247" spans="1:22" x14ac:dyDescent="0.25">
      <c r="A1247" t="s">
        <v>1746</v>
      </c>
      <c r="B1247" t="str">
        <f t="shared" si="19"/>
        <v>1988Newcastle Knights</v>
      </c>
      <c r="C1247" t="s">
        <v>1747</v>
      </c>
      <c r="D1247">
        <v>1988</v>
      </c>
      <c r="E1247">
        <v>14</v>
      </c>
      <c r="F1247" t="s">
        <v>1776</v>
      </c>
      <c r="G1247">
        <v>22</v>
      </c>
      <c r="H1247">
        <v>5</v>
      </c>
      <c r="I1247">
        <v>1</v>
      </c>
      <c r="J1247">
        <v>16</v>
      </c>
      <c r="K1247">
        <v>0</v>
      </c>
      <c r="L1247">
        <v>11</v>
      </c>
      <c r="M1247">
        <v>270</v>
      </c>
      <c r="N1247">
        <v>460</v>
      </c>
      <c r="S1247" t="s">
        <v>1776</v>
      </c>
      <c r="T1247" t="s">
        <v>1754</v>
      </c>
      <c r="U1247" t="s">
        <v>1754</v>
      </c>
      <c r="V1247" t="s">
        <v>1723</v>
      </c>
    </row>
    <row r="1248" spans="1:22" x14ac:dyDescent="0.25">
      <c r="A1248" t="s">
        <v>1746</v>
      </c>
      <c r="B1248" t="str">
        <f t="shared" si="19"/>
        <v>1988Gold Coast-Tweed Giants</v>
      </c>
      <c r="C1248" t="s">
        <v>1747</v>
      </c>
      <c r="D1248">
        <v>1988</v>
      </c>
      <c r="E1248">
        <v>15</v>
      </c>
      <c r="F1248" t="s">
        <v>1777</v>
      </c>
      <c r="G1248">
        <v>22</v>
      </c>
      <c r="H1248">
        <v>4</v>
      </c>
      <c r="I1248">
        <v>2</v>
      </c>
      <c r="J1248">
        <v>16</v>
      </c>
      <c r="K1248">
        <v>0</v>
      </c>
      <c r="L1248">
        <v>10</v>
      </c>
      <c r="M1248">
        <v>238</v>
      </c>
      <c r="N1248">
        <v>484</v>
      </c>
      <c r="S1248" t="s">
        <v>1778</v>
      </c>
      <c r="T1248" t="s">
        <v>1684</v>
      </c>
      <c r="U1248" t="s">
        <v>1684</v>
      </c>
      <c r="V1248" t="s">
        <v>1716</v>
      </c>
    </row>
    <row r="1249" spans="1:22" x14ac:dyDescent="0.25">
      <c r="A1249" t="s">
        <v>1746</v>
      </c>
      <c r="B1249" t="str">
        <f t="shared" si="19"/>
        <v>1988Western Suburbs</v>
      </c>
      <c r="C1249" t="s">
        <v>1747</v>
      </c>
      <c r="D1249">
        <v>1988</v>
      </c>
      <c r="E1249">
        <v>16</v>
      </c>
      <c r="F1249" t="s">
        <v>1757</v>
      </c>
      <c r="G1249">
        <v>22</v>
      </c>
      <c r="H1249">
        <v>4</v>
      </c>
      <c r="I1249">
        <v>1</v>
      </c>
      <c r="J1249">
        <v>17</v>
      </c>
      <c r="K1249">
        <v>0</v>
      </c>
      <c r="L1249">
        <v>9</v>
      </c>
      <c r="M1249">
        <v>287</v>
      </c>
      <c r="N1249">
        <v>493</v>
      </c>
      <c r="S1249" t="s">
        <v>1757</v>
      </c>
      <c r="T1249" t="s">
        <v>1675</v>
      </c>
      <c r="U1249" t="s">
        <v>1675</v>
      </c>
      <c r="V1249" t="s">
        <v>1723</v>
      </c>
    </row>
    <row r="1250" spans="1:22" x14ac:dyDescent="0.25">
      <c r="A1250" t="s">
        <v>1745</v>
      </c>
      <c r="B1250" t="str">
        <f t="shared" si="19"/>
        <v>1987Carlton</v>
      </c>
      <c r="C1250" t="s">
        <v>1727</v>
      </c>
      <c r="D1250">
        <v>1987</v>
      </c>
      <c r="E1250">
        <v>1</v>
      </c>
      <c r="F1250" t="s">
        <v>1689</v>
      </c>
      <c r="G1250">
        <v>22</v>
      </c>
      <c r="H1250">
        <v>18</v>
      </c>
      <c r="I1250">
        <v>0</v>
      </c>
      <c r="J1250">
        <v>4</v>
      </c>
      <c r="L1250">
        <v>72</v>
      </c>
      <c r="M1250">
        <v>2599</v>
      </c>
      <c r="N1250">
        <v>1883</v>
      </c>
      <c r="O1250" t="s">
        <v>30</v>
      </c>
      <c r="P1250" t="s">
        <v>30</v>
      </c>
      <c r="Q1250" t="s">
        <v>30</v>
      </c>
      <c r="R1250" t="s">
        <v>30</v>
      </c>
      <c r="S1250" t="s">
        <v>1689</v>
      </c>
      <c r="T1250" t="s">
        <v>1717</v>
      </c>
      <c r="U1250" t="s">
        <v>1681</v>
      </c>
      <c r="V1250" t="s">
        <v>1718</v>
      </c>
    </row>
    <row r="1251" spans="1:22" x14ac:dyDescent="0.25">
      <c r="A1251" t="s">
        <v>1745</v>
      </c>
      <c r="B1251" t="str">
        <f t="shared" si="19"/>
        <v>1987Hawthorn</v>
      </c>
      <c r="C1251" t="s">
        <v>1727</v>
      </c>
      <c r="D1251">
        <v>1987</v>
      </c>
      <c r="E1251">
        <v>2</v>
      </c>
      <c r="F1251" t="s">
        <v>1682</v>
      </c>
      <c r="G1251">
        <v>22</v>
      </c>
      <c r="H1251">
        <v>17</v>
      </c>
      <c r="I1251">
        <v>0</v>
      </c>
      <c r="J1251">
        <v>5</v>
      </c>
      <c r="L1251">
        <v>68</v>
      </c>
      <c r="M1251">
        <v>2781</v>
      </c>
      <c r="N1251">
        <v>1891</v>
      </c>
      <c r="P1251" t="s">
        <v>30</v>
      </c>
      <c r="Q1251" t="s">
        <v>30</v>
      </c>
      <c r="S1251" t="s">
        <v>1682</v>
      </c>
      <c r="T1251" t="s">
        <v>1724</v>
      </c>
      <c r="U1251" t="s">
        <v>1681</v>
      </c>
      <c r="V1251" t="s">
        <v>1718</v>
      </c>
    </row>
    <row r="1252" spans="1:22" x14ac:dyDescent="0.25">
      <c r="A1252" t="s">
        <v>1745</v>
      </c>
      <c r="B1252" t="str">
        <f t="shared" si="19"/>
        <v>1987Sydney Swans</v>
      </c>
      <c r="C1252" t="s">
        <v>1727</v>
      </c>
      <c r="D1252">
        <v>1987</v>
      </c>
      <c r="E1252">
        <v>3</v>
      </c>
      <c r="F1252" t="s">
        <v>1676</v>
      </c>
      <c r="G1252">
        <v>22</v>
      </c>
      <c r="H1252">
        <v>15</v>
      </c>
      <c r="I1252">
        <v>0</v>
      </c>
      <c r="J1252">
        <v>7</v>
      </c>
      <c r="L1252">
        <v>60</v>
      </c>
      <c r="M1252">
        <v>2846</v>
      </c>
      <c r="N1252">
        <v>2197</v>
      </c>
      <c r="P1252" t="s">
        <v>30</v>
      </c>
      <c r="S1252" t="s">
        <v>1676</v>
      </c>
      <c r="T1252" t="s">
        <v>1675</v>
      </c>
      <c r="U1252" t="s">
        <v>1675</v>
      </c>
      <c r="V1252" t="s">
        <v>1723</v>
      </c>
    </row>
    <row r="1253" spans="1:22" x14ac:dyDescent="0.25">
      <c r="A1253" t="s">
        <v>1745</v>
      </c>
      <c r="B1253" t="str">
        <f t="shared" si="19"/>
        <v>1987North Melbourne</v>
      </c>
      <c r="C1253" t="s">
        <v>1727</v>
      </c>
      <c r="D1253">
        <v>1987</v>
      </c>
      <c r="E1253">
        <v>4</v>
      </c>
      <c r="F1253" t="s">
        <v>1680</v>
      </c>
      <c r="G1253">
        <v>22</v>
      </c>
      <c r="H1253">
        <v>13</v>
      </c>
      <c r="I1253">
        <v>1</v>
      </c>
      <c r="J1253">
        <v>8</v>
      </c>
      <c r="L1253">
        <v>54</v>
      </c>
      <c r="M1253">
        <v>2402</v>
      </c>
      <c r="N1253">
        <v>2417</v>
      </c>
      <c r="P1253" t="s">
        <v>30</v>
      </c>
      <c r="S1253" t="s">
        <v>1680</v>
      </c>
      <c r="T1253" t="s">
        <v>1680</v>
      </c>
      <c r="U1253" t="s">
        <v>1681</v>
      </c>
      <c r="V1253" t="s">
        <v>1718</v>
      </c>
    </row>
    <row r="1254" spans="1:22" x14ac:dyDescent="0.25">
      <c r="A1254" t="s">
        <v>1745</v>
      </c>
      <c r="B1254" t="str">
        <f t="shared" si="19"/>
        <v>1987Melbourne</v>
      </c>
      <c r="C1254" t="s">
        <v>1727</v>
      </c>
      <c r="D1254">
        <v>1987</v>
      </c>
      <c r="E1254">
        <v>5</v>
      </c>
      <c r="F1254" t="s">
        <v>1681</v>
      </c>
      <c r="G1254">
        <v>22</v>
      </c>
      <c r="H1254">
        <v>12</v>
      </c>
      <c r="I1254">
        <v>0</v>
      </c>
      <c r="J1254">
        <v>10</v>
      </c>
      <c r="L1254">
        <v>48</v>
      </c>
      <c r="M1254">
        <v>2189</v>
      </c>
      <c r="N1254">
        <v>2026</v>
      </c>
      <c r="P1254" t="s">
        <v>30</v>
      </c>
      <c r="S1254" t="s">
        <v>1681</v>
      </c>
      <c r="T1254" t="s">
        <v>1681</v>
      </c>
      <c r="U1254" t="s">
        <v>1681</v>
      </c>
      <c r="V1254" t="s">
        <v>1718</v>
      </c>
    </row>
    <row r="1255" spans="1:22" x14ac:dyDescent="0.25">
      <c r="A1255" t="s">
        <v>1745</v>
      </c>
      <c r="B1255" t="str">
        <f t="shared" si="19"/>
        <v>1987Geelong</v>
      </c>
      <c r="C1255" t="s">
        <v>1727</v>
      </c>
      <c r="D1255">
        <v>1987</v>
      </c>
      <c r="E1255">
        <v>6</v>
      </c>
      <c r="F1255" t="s">
        <v>1685</v>
      </c>
      <c r="G1255">
        <v>22</v>
      </c>
      <c r="H1255">
        <v>11</v>
      </c>
      <c r="I1255">
        <v>1</v>
      </c>
      <c r="J1255">
        <v>10</v>
      </c>
      <c r="L1255">
        <v>46</v>
      </c>
      <c r="M1255">
        <v>2355</v>
      </c>
      <c r="N1255">
        <v>2348</v>
      </c>
      <c r="S1255" t="s">
        <v>1685</v>
      </c>
      <c r="T1255" t="s">
        <v>1685</v>
      </c>
      <c r="U1255" t="s">
        <v>1685</v>
      </c>
      <c r="V1255" t="s">
        <v>1718</v>
      </c>
    </row>
    <row r="1256" spans="1:22" x14ac:dyDescent="0.25">
      <c r="A1256" t="s">
        <v>1745</v>
      </c>
      <c r="B1256" t="str">
        <f t="shared" si="19"/>
        <v>1987Footscray</v>
      </c>
      <c r="C1256" t="s">
        <v>1727</v>
      </c>
      <c r="D1256">
        <v>1987</v>
      </c>
      <c r="E1256">
        <v>7</v>
      </c>
      <c r="F1256" t="s">
        <v>1695</v>
      </c>
      <c r="G1256">
        <v>22</v>
      </c>
      <c r="H1256">
        <v>11</v>
      </c>
      <c r="I1256">
        <v>1</v>
      </c>
      <c r="J1256">
        <v>10</v>
      </c>
      <c r="L1256">
        <v>46</v>
      </c>
      <c r="M1256">
        <v>1959</v>
      </c>
      <c r="N1256">
        <v>2046</v>
      </c>
      <c r="S1256" t="s">
        <v>1673</v>
      </c>
      <c r="T1256" t="s">
        <v>1681</v>
      </c>
      <c r="U1256" t="s">
        <v>1681</v>
      </c>
      <c r="V1256" t="s">
        <v>1718</v>
      </c>
    </row>
    <row r="1257" spans="1:22" x14ac:dyDescent="0.25">
      <c r="A1257" t="s">
        <v>1745</v>
      </c>
      <c r="B1257" t="str">
        <f t="shared" si="19"/>
        <v>1987West Coast</v>
      </c>
      <c r="C1257" t="s">
        <v>1727</v>
      </c>
      <c r="D1257">
        <v>1987</v>
      </c>
      <c r="E1257">
        <v>8</v>
      </c>
      <c r="F1257" t="s">
        <v>1674</v>
      </c>
      <c r="G1257">
        <v>22</v>
      </c>
      <c r="H1257">
        <v>11</v>
      </c>
      <c r="I1257">
        <v>0</v>
      </c>
      <c r="J1257">
        <v>11</v>
      </c>
      <c r="L1257">
        <v>44</v>
      </c>
      <c r="M1257">
        <v>2386</v>
      </c>
      <c r="N1257">
        <v>2438</v>
      </c>
      <c r="S1257" t="s">
        <v>1674</v>
      </c>
      <c r="T1257" t="s">
        <v>1720</v>
      </c>
      <c r="U1257" t="s">
        <v>1720</v>
      </c>
      <c r="V1257" t="s">
        <v>1721</v>
      </c>
    </row>
    <row r="1258" spans="1:22" x14ac:dyDescent="0.25">
      <c r="A1258" t="s">
        <v>1745</v>
      </c>
      <c r="B1258" t="str">
        <f t="shared" si="19"/>
        <v>1987Essendon</v>
      </c>
      <c r="C1258" t="s">
        <v>1727</v>
      </c>
      <c r="D1258">
        <v>1987</v>
      </c>
      <c r="E1258">
        <v>9</v>
      </c>
      <c r="F1258" t="s">
        <v>1687</v>
      </c>
      <c r="G1258">
        <v>22</v>
      </c>
      <c r="H1258">
        <v>9</v>
      </c>
      <c r="I1258">
        <v>1</v>
      </c>
      <c r="J1258">
        <v>12</v>
      </c>
      <c r="L1258">
        <v>38</v>
      </c>
      <c r="M1258">
        <v>2075</v>
      </c>
      <c r="N1258">
        <v>2318</v>
      </c>
      <c r="S1258" t="s">
        <v>1687</v>
      </c>
      <c r="T1258" t="s">
        <v>1681</v>
      </c>
      <c r="U1258" t="s">
        <v>1681</v>
      </c>
      <c r="V1258" t="s">
        <v>1718</v>
      </c>
    </row>
    <row r="1259" spans="1:22" x14ac:dyDescent="0.25">
      <c r="A1259" t="s">
        <v>1745</v>
      </c>
      <c r="B1259" t="str">
        <f t="shared" si="19"/>
        <v>1987St Kilda</v>
      </c>
      <c r="C1259" t="s">
        <v>1727</v>
      </c>
      <c r="D1259">
        <v>1987</v>
      </c>
      <c r="E1259">
        <v>10</v>
      </c>
      <c r="F1259" t="s">
        <v>1677</v>
      </c>
      <c r="G1259">
        <v>22</v>
      </c>
      <c r="H1259">
        <v>9</v>
      </c>
      <c r="I1259">
        <v>0</v>
      </c>
      <c r="J1259">
        <v>13</v>
      </c>
      <c r="L1259">
        <v>36</v>
      </c>
      <c r="M1259">
        <v>2150</v>
      </c>
      <c r="N1259">
        <v>2369</v>
      </c>
      <c r="S1259" t="s">
        <v>1677</v>
      </c>
      <c r="T1259" t="s">
        <v>1681</v>
      </c>
      <c r="U1259" t="s">
        <v>1681</v>
      </c>
      <c r="V1259" t="s">
        <v>1718</v>
      </c>
    </row>
    <row r="1260" spans="1:22" x14ac:dyDescent="0.25">
      <c r="A1260" t="s">
        <v>1745</v>
      </c>
      <c r="B1260" t="str">
        <f t="shared" si="19"/>
        <v>1987Fitzroy</v>
      </c>
      <c r="C1260" t="s">
        <v>1727</v>
      </c>
      <c r="D1260">
        <v>1987</v>
      </c>
      <c r="E1260">
        <v>11</v>
      </c>
      <c r="F1260" t="s">
        <v>1694</v>
      </c>
      <c r="G1260">
        <v>22</v>
      </c>
      <c r="H1260">
        <v>8</v>
      </c>
      <c r="I1260">
        <v>0</v>
      </c>
      <c r="J1260">
        <v>14</v>
      </c>
      <c r="L1260">
        <v>32</v>
      </c>
      <c r="M1260">
        <v>2328</v>
      </c>
      <c r="N1260">
        <v>2544</v>
      </c>
      <c r="S1260" t="s">
        <v>1694</v>
      </c>
      <c r="T1260" t="s">
        <v>1681</v>
      </c>
      <c r="U1260" t="s">
        <v>1681</v>
      </c>
      <c r="V1260" t="s">
        <v>1718</v>
      </c>
    </row>
    <row r="1261" spans="1:22" x14ac:dyDescent="0.25">
      <c r="A1261" t="s">
        <v>1745</v>
      </c>
      <c r="B1261" t="str">
        <f t="shared" si="19"/>
        <v>1987Collingwood</v>
      </c>
      <c r="C1261" t="s">
        <v>1727</v>
      </c>
      <c r="D1261">
        <v>1987</v>
      </c>
      <c r="E1261">
        <v>12</v>
      </c>
      <c r="F1261" t="s">
        <v>1688</v>
      </c>
      <c r="G1261">
        <v>22</v>
      </c>
      <c r="H1261">
        <v>7</v>
      </c>
      <c r="I1261">
        <v>0</v>
      </c>
      <c r="J1261">
        <v>15</v>
      </c>
      <c r="L1261">
        <v>28</v>
      </c>
      <c r="M1261">
        <v>1853</v>
      </c>
      <c r="N1261">
        <v>2425</v>
      </c>
      <c r="S1261" t="s">
        <v>1688</v>
      </c>
      <c r="T1261" t="s">
        <v>1681</v>
      </c>
      <c r="U1261" t="s">
        <v>1681</v>
      </c>
      <c r="V1261" t="s">
        <v>1718</v>
      </c>
    </row>
    <row r="1262" spans="1:22" x14ac:dyDescent="0.25">
      <c r="A1262" t="s">
        <v>1745</v>
      </c>
      <c r="B1262" t="str">
        <f t="shared" si="19"/>
        <v>1987Brisbane Bears</v>
      </c>
      <c r="C1262" t="s">
        <v>1727</v>
      </c>
      <c r="D1262">
        <v>1987</v>
      </c>
      <c r="E1262">
        <v>13</v>
      </c>
      <c r="F1262" t="s">
        <v>1696</v>
      </c>
      <c r="G1262">
        <v>22</v>
      </c>
      <c r="H1262">
        <v>6</v>
      </c>
      <c r="I1262">
        <v>0</v>
      </c>
      <c r="J1262">
        <v>16</v>
      </c>
      <c r="L1262">
        <v>24</v>
      </c>
      <c r="M1262">
        <v>2113</v>
      </c>
      <c r="N1262">
        <v>2666</v>
      </c>
      <c r="S1262" t="s">
        <v>1696</v>
      </c>
      <c r="T1262" t="s">
        <v>1684</v>
      </c>
      <c r="U1262" t="s">
        <v>1684</v>
      </c>
      <c r="V1262" t="s">
        <v>1716</v>
      </c>
    </row>
    <row r="1263" spans="1:22" x14ac:dyDescent="0.25">
      <c r="A1263" t="s">
        <v>1745</v>
      </c>
      <c r="B1263" t="str">
        <f t="shared" si="19"/>
        <v>1987Richmond</v>
      </c>
      <c r="C1263" t="s">
        <v>1727</v>
      </c>
      <c r="D1263">
        <v>1987</v>
      </c>
      <c r="E1263">
        <v>14</v>
      </c>
      <c r="F1263" t="s">
        <v>1678</v>
      </c>
      <c r="G1263">
        <v>22</v>
      </c>
      <c r="H1263">
        <v>5</v>
      </c>
      <c r="I1263">
        <v>0</v>
      </c>
      <c r="J1263">
        <v>17</v>
      </c>
      <c r="L1263">
        <v>20</v>
      </c>
      <c r="M1263">
        <v>2199</v>
      </c>
      <c r="N1263">
        <v>2667</v>
      </c>
      <c r="S1263" t="s">
        <v>1678</v>
      </c>
      <c r="T1263" t="s">
        <v>1726</v>
      </c>
      <c r="U1263" t="s">
        <v>1681</v>
      </c>
      <c r="V1263" t="s">
        <v>1718</v>
      </c>
    </row>
    <row r="1264" spans="1:22" x14ac:dyDescent="0.25">
      <c r="A1264" t="s">
        <v>1746</v>
      </c>
      <c r="B1264" t="str">
        <f t="shared" si="19"/>
        <v>1987Manly Warringah</v>
      </c>
      <c r="C1264" t="s">
        <v>1747</v>
      </c>
      <c r="D1264">
        <v>1987</v>
      </c>
      <c r="E1264">
        <v>1</v>
      </c>
      <c r="F1264" t="s">
        <v>1765</v>
      </c>
      <c r="G1264">
        <v>24</v>
      </c>
      <c r="H1264">
        <v>18</v>
      </c>
      <c r="I1264">
        <v>1</v>
      </c>
      <c r="J1264">
        <v>5</v>
      </c>
      <c r="K1264">
        <v>2</v>
      </c>
      <c r="L1264">
        <v>41</v>
      </c>
      <c r="M1264">
        <v>553</v>
      </c>
      <c r="N1264">
        <v>356</v>
      </c>
      <c r="O1264" t="s">
        <v>30</v>
      </c>
      <c r="P1264" t="s">
        <v>30</v>
      </c>
      <c r="Q1264" t="s">
        <v>30</v>
      </c>
      <c r="R1264" t="s">
        <v>30</v>
      </c>
      <c r="S1264" t="s">
        <v>1765</v>
      </c>
      <c r="T1264" t="s">
        <v>1675</v>
      </c>
      <c r="U1264" t="s">
        <v>1675</v>
      </c>
      <c r="V1264" t="s">
        <v>1723</v>
      </c>
    </row>
    <row r="1265" spans="1:22" x14ac:dyDescent="0.25">
      <c r="A1265" t="s">
        <v>1746</v>
      </c>
      <c r="B1265" t="str">
        <f t="shared" si="19"/>
        <v>1987Eastern Suburbs</v>
      </c>
      <c r="C1265" t="s">
        <v>1747</v>
      </c>
      <c r="D1265">
        <v>1987</v>
      </c>
      <c r="E1265">
        <v>2</v>
      </c>
      <c r="F1265" t="s">
        <v>1749</v>
      </c>
      <c r="G1265">
        <v>24</v>
      </c>
      <c r="H1265">
        <v>15</v>
      </c>
      <c r="I1265">
        <v>1</v>
      </c>
      <c r="J1265">
        <v>8</v>
      </c>
      <c r="K1265">
        <v>2</v>
      </c>
      <c r="L1265">
        <v>35</v>
      </c>
      <c r="M1265">
        <v>390</v>
      </c>
      <c r="N1265">
        <v>353</v>
      </c>
      <c r="P1265" t="s">
        <v>30</v>
      </c>
      <c r="S1265" t="s">
        <v>1750</v>
      </c>
      <c r="T1265" t="s">
        <v>1675</v>
      </c>
      <c r="U1265" t="s">
        <v>1675</v>
      </c>
      <c r="V1265" t="s">
        <v>1723</v>
      </c>
    </row>
    <row r="1266" spans="1:22" x14ac:dyDescent="0.25">
      <c r="A1266" t="s">
        <v>1746</v>
      </c>
      <c r="B1266" t="str">
        <f t="shared" si="19"/>
        <v>1987Canberra Raiders</v>
      </c>
      <c r="C1266" t="s">
        <v>1747</v>
      </c>
      <c r="D1266">
        <v>1987</v>
      </c>
      <c r="E1266">
        <v>3</v>
      </c>
      <c r="F1266" t="s">
        <v>1771</v>
      </c>
      <c r="G1266">
        <v>24</v>
      </c>
      <c r="H1266">
        <v>15</v>
      </c>
      <c r="I1266">
        <v>0</v>
      </c>
      <c r="J1266">
        <v>9</v>
      </c>
      <c r="K1266">
        <v>2</v>
      </c>
      <c r="L1266">
        <v>34</v>
      </c>
      <c r="M1266">
        <v>441</v>
      </c>
      <c r="N1266">
        <v>325</v>
      </c>
      <c r="P1266" t="s">
        <v>30</v>
      </c>
      <c r="Q1266" t="s">
        <v>30</v>
      </c>
      <c r="S1266" t="s">
        <v>1771</v>
      </c>
      <c r="T1266" t="s">
        <v>1772</v>
      </c>
      <c r="U1266" t="s">
        <v>1772</v>
      </c>
      <c r="V1266" t="s">
        <v>1773</v>
      </c>
    </row>
    <row r="1267" spans="1:22" x14ac:dyDescent="0.25">
      <c r="A1267" t="s">
        <v>1746</v>
      </c>
      <c r="B1267" t="str">
        <f t="shared" si="19"/>
        <v>1987Balmain</v>
      </c>
      <c r="C1267" t="s">
        <v>1747</v>
      </c>
      <c r="D1267">
        <v>1987</v>
      </c>
      <c r="E1267">
        <v>4</v>
      </c>
      <c r="F1267" t="s">
        <v>1755</v>
      </c>
      <c r="G1267">
        <v>24</v>
      </c>
      <c r="H1267">
        <v>14</v>
      </c>
      <c r="I1267">
        <v>1</v>
      </c>
      <c r="J1267">
        <v>9</v>
      </c>
      <c r="K1267">
        <v>2</v>
      </c>
      <c r="L1267">
        <v>33</v>
      </c>
      <c r="M1267">
        <v>469</v>
      </c>
      <c r="N1267">
        <v>349</v>
      </c>
      <c r="P1267" t="s">
        <v>30</v>
      </c>
      <c r="S1267" t="s">
        <v>1755</v>
      </c>
      <c r="T1267" t="s">
        <v>1675</v>
      </c>
      <c r="U1267" t="s">
        <v>1675</v>
      </c>
      <c r="V1267" t="s">
        <v>1723</v>
      </c>
    </row>
    <row r="1268" spans="1:22" x14ac:dyDescent="0.25">
      <c r="A1268" t="s">
        <v>1746</v>
      </c>
      <c r="B1268" t="str">
        <f t="shared" si="19"/>
        <v>1987South Sydney</v>
      </c>
      <c r="C1268" t="s">
        <v>1747</v>
      </c>
      <c r="D1268">
        <v>1987</v>
      </c>
      <c r="E1268">
        <v>5</v>
      </c>
      <c r="F1268" t="s">
        <v>1748</v>
      </c>
      <c r="G1268">
        <v>24</v>
      </c>
      <c r="H1268">
        <v>13</v>
      </c>
      <c r="I1268">
        <v>1</v>
      </c>
      <c r="J1268">
        <v>10</v>
      </c>
      <c r="K1268">
        <v>2</v>
      </c>
      <c r="L1268">
        <v>31</v>
      </c>
      <c r="M1268">
        <v>310</v>
      </c>
      <c r="N1268">
        <v>342</v>
      </c>
      <c r="P1268" t="s">
        <v>30</v>
      </c>
      <c r="S1268" t="s">
        <v>1748</v>
      </c>
      <c r="T1268" t="s">
        <v>1675</v>
      </c>
      <c r="U1268" t="s">
        <v>1675</v>
      </c>
      <c r="V1268" t="s">
        <v>1723</v>
      </c>
    </row>
    <row r="1269" spans="1:22" x14ac:dyDescent="0.25">
      <c r="A1269" t="s">
        <v>1746</v>
      </c>
      <c r="B1269" t="str">
        <f t="shared" si="19"/>
        <v>1987Canterbury-Bankstown</v>
      </c>
      <c r="C1269" t="s">
        <v>1747</v>
      </c>
      <c r="D1269">
        <v>1987</v>
      </c>
      <c r="E1269">
        <v>6</v>
      </c>
      <c r="F1269" t="s">
        <v>1764</v>
      </c>
      <c r="G1269">
        <v>24</v>
      </c>
      <c r="H1269">
        <v>13</v>
      </c>
      <c r="I1269">
        <v>0</v>
      </c>
      <c r="J1269">
        <v>11</v>
      </c>
      <c r="K1269">
        <v>2</v>
      </c>
      <c r="L1269">
        <v>30</v>
      </c>
      <c r="M1269">
        <v>353</v>
      </c>
      <c r="N1269">
        <v>316</v>
      </c>
      <c r="S1269" t="s">
        <v>1764</v>
      </c>
      <c r="T1269" t="s">
        <v>1675</v>
      </c>
      <c r="U1269" t="s">
        <v>1675</v>
      </c>
      <c r="V1269" t="s">
        <v>1723</v>
      </c>
    </row>
    <row r="1270" spans="1:22" x14ac:dyDescent="0.25">
      <c r="A1270" t="s">
        <v>1746</v>
      </c>
      <c r="B1270" t="str">
        <f t="shared" si="19"/>
        <v>1987Parramatta</v>
      </c>
      <c r="C1270" t="s">
        <v>1747</v>
      </c>
      <c r="D1270">
        <v>1987</v>
      </c>
      <c r="E1270">
        <v>7</v>
      </c>
      <c r="F1270" t="s">
        <v>1722</v>
      </c>
      <c r="G1270">
        <v>24</v>
      </c>
      <c r="H1270">
        <v>12</v>
      </c>
      <c r="I1270">
        <v>0</v>
      </c>
      <c r="J1270">
        <v>12</v>
      </c>
      <c r="K1270">
        <v>2</v>
      </c>
      <c r="L1270">
        <v>28</v>
      </c>
      <c r="M1270">
        <v>417</v>
      </c>
      <c r="N1270">
        <v>411</v>
      </c>
      <c r="S1270" t="s">
        <v>1722</v>
      </c>
      <c r="T1270" t="s">
        <v>1675</v>
      </c>
      <c r="U1270" t="s">
        <v>1675</v>
      </c>
      <c r="V1270" t="s">
        <v>1723</v>
      </c>
    </row>
    <row r="1271" spans="1:22" x14ac:dyDescent="0.25">
      <c r="A1271" t="s">
        <v>1746</v>
      </c>
      <c r="B1271" t="str">
        <f t="shared" si="19"/>
        <v>1987Cronulla-Sutherland</v>
      </c>
      <c r="C1271" t="s">
        <v>1747</v>
      </c>
      <c r="D1271">
        <v>1987</v>
      </c>
      <c r="E1271">
        <v>8</v>
      </c>
      <c r="F1271" t="s">
        <v>1767</v>
      </c>
      <c r="G1271">
        <v>24</v>
      </c>
      <c r="H1271">
        <v>11</v>
      </c>
      <c r="I1271">
        <v>1</v>
      </c>
      <c r="J1271">
        <v>12</v>
      </c>
      <c r="K1271">
        <v>2</v>
      </c>
      <c r="L1271">
        <v>27</v>
      </c>
      <c r="M1271">
        <v>390</v>
      </c>
      <c r="N1271">
        <v>433</v>
      </c>
      <c r="S1271" t="s">
        <v>1767</v>
      </c>
      <c r="T1271" t="s">
        <v>1675</v>
      </c>
      <c r="U1271" t="s">
        <v>1675</v>
      </c>
      <c r="V1271" t="s">
        <v>1723</v>
      </c>
    </row>
    <row r="1272" spans="1:22" x14ac:dyDescent="0.25">
      <c r="A1272" t="s">
        <v>1746</v>
      </c>
      <c r="B1272" t="str">
        <f t="shared" si="19"/>
        <v>1987St George</v>
      </c>
      <c r="C1272" t="s">
        <v>1747</v>
      </c>
      <c r="D1272">
        <v>1987</v>
      </c>
      <c r="E1272">
        <v>9</v>
      </c>
      <c r="F1272" t="s">
        <v>1763</v>
      </c>
      <c r="G1272">
        <v>24</v>
      </c>
      <c r="H1272">
        <v>10</v>
      </c>
      <c r="I1272">
        <v>2</v>
      </c>
      <c r="J1272">
        <v>12</v>
      </c>
      <c r="K1272">
        <v>2</v>
      </c>
      <c r="L1272">
        <v>26</v>
      </c>
      <c r="M1272">
        <v>394</v>
      </c>
      <c r="N1272">
        <v>409</v>
      </c>
      <c r="S1272" t="s">
        <v>1763</v>
      </c>
      <c r="T1272" t="s">
        <v>1675</v>
      </c>
      <c r="U1272" t="s">
        <v>1675</v>
      </c>
      <c r="V1272" t="s">
        <v>1723</v>
      </c>
    </row>
    <row r="1273" spans="1:22" x14ac:dyDescent="0.25">
      <c r="A1273" t="s">
        <v>1746</v>
      </c>
      <c r="B1273" t="str">
        <f t="shared" si="19"/>
        <v>1987North Sydney</v>
      </c>
      <c r="C1273" t="s">
        <v>1747</v>
      </c>
      <c r="D1273">
        <v>1987</v>
      </c>
      <c r="E1273">
        <v>10</v>
      </c>
      <c r="F1273" t="s">
        <v>1752</v>
      </c>
      <c r="G1273">
        <v>24</v>
      </c>
      <c r="H1273">
        <v>11</v>
      </c>
      <c r="I1273">
        <v>0</v>
      </c>
      <c r="J1273">
        <v>13</v>
      </c>
      <c r="K1273">
        <v>2</v>
      </c>
      <c r="L1273">
        <v>26</v>
      </c>
      <c r="M1273">
        <v>368</v>
      </c>
      <c r="N1273">
        <v>401</v>
      </c>
      <c r="S1273" t="s">
        <v>1752</v>
      </c>
      <c r="T1273" t="s">
        <v>1675</v>
      </c>
      <c r="U1273" t="s">
        <v>1675</v>
      </c>
      <c r="V1273" t="s">
        <v>1723</v>
      </c>
    </row>
    <row r="1274" spans="1:22" x14ac:dyDescent="0.25">
      <c r="A1274" t="s">
        <v>1746</v>
      </c>
      <c r="B1274" t="str">
        <f t="shared" si="19"/>
        <v>1987Illawarra</v>
      </c>
      <c r="C1274" t="s">
        <v>1747</v>
      </c>
      <c r="D1274">
        <v>1987</v>
      </c>
      <c r="E1274">
        <v>11</v>
      </c>
      <c r="F1274" t="s">
        <v>1769</v>
      </c>
      <c r="G1274">
        <v>24</v>
      </c>
      <c r="H1274">
        <v>8</v>
      </c>
      <c r="I1274">
        <v>0</v>
      </c>
      <c r="J1274">
        <v>16</v>
      </c>
      <c r="K1274">
        <v>2</v>
      </c>
      <c r="L1274">
        <v>20</v>
      </c>
      <c r="M1274">
        <v>372</v>
      </c>
      <c r="N1274">
        <v>449</v>
      </c>
      <c r="S1274" t="s">
        <v>1769</v>
      </c>
      <c r="T1274" t="s">
        <v>1770</v>
      </c>
      <c r="U1274" t="s">
        <v>1770</v>
      </c>
      <c r="V1274" t="s">
        <v>1723</v>
      </c>
    </row>
    <row r="1275" spans="1:22" x14ac:dyDescent="0.25">
      <c r="A1275" t="s">
        <v>1746</v>
      </c>
      <c r="B1275" t="str">
        <f t="shared" si="19"/>
        <v>1987Penrith</v>
      </c>
      <c r="C1275" t="s">
        <v>1747</v>
      </c>
      <c r="D1275">
        <v>1987</v>
      </c>
      <c r="E1275">
        <v>12</v>
      </c>
      <c r="F1275" t="s">
        <v>1766</v>
      </c>
      <c r="G1275">
        <v>24</v>
      </c>
      <c r="H1275">
        <v>6</v>
      </c>
      <c r="I1275">
        <v>1</v>
      </c>
      <c r="J1275">
        <v>17</v>
      </c>
      <c r="K1275">
        <v>2</v>
      </c>
      <c r="L1275">
        <v>17</v>
      </c>
      <c r="M1275">
        <v>274</v>
      </c>
      <c r="N1275">
        <v>399</v>
      </c>
      <c r="S1275" t="s">
        <v>1766</v>
      </c>
      <c r="T1275" t="s">
        <v>1675</v>
      </c>
      <c r="U1275" t="s">
        <v>1675</v>
      </c>
      <c r="V1275" t="s">
        <v>1723</v>
      </c>
    </row>
    <row r="1276" spans="1:22" x14ac:dyDescent="0.25">
      <c r="A1276" t="s">
        <v>1746</v>
      </c>
      <c r="B1276" t="str">
        <f t="shared" si="19"/>
        <v>1987Western Suburbs</v>
      </c>
      <c r="C1276" t="s">
        <v>1747</v>
      </c>
      <c r="D1276">
        <v>1987</v>
      </c>
      <c r="E1276">
        <v>13</v>
      </c>
      <c r="F1276" t="s">
        <v>1757</v>
      </c>
      <c r="G1276">
        <v>24</v>
      </c>
      <c r="H1276">
        <v>5</v>
      </c>
      <c r="I1276">
        <v>2</v>
      </c>
      <c r="J1276">
        <v>17</v>
      </c>
      <c r="K1276">
        <v>2</v>
      </c>
      <c r="L1276">
        <v>16</v>
      </c>
      <c r="M1276">
        <v>339</v>
      </c>
      <c r="N1276">
        <v>527</v>
      </c>
      <c r="S1276" t="s">
        <v>1757</v>
      </c>
      <c r="T1276" t="s">
        <v>1675</v>
      </c>
      <c r="U1276" t="s">
        <v>1675</v>
      </c>
      <c r="V1276" t="s">
        <v>1723</v>
      </c>
    </row>
    <row r="1277" spans="1:22" x14ac:dyDescent="0.25">
      <c r="A1277" t="s">
        <v>1745</v>
      </c>
      <c r="B1277" t="str">
        <f t="shared" si="19"/>
        <v>1986Hawthorn</v>
      </c>
      <c r="C1277" t="s">
        <v>1727</v>
      </c>
      <c r="D1277">
        <v>1986</v>
      </c>
      <c r="E1277">
        <v>1</v>
      </c>
      <c r="F1277" t="s">
        <v>1682</v>
      </c>
      <c r="G1277">
        <v>22</v>
      </c>
      <c r="H1277">
        <v>18</v>
      </c>
      <c r="I1277">
        <v>0</v>
      </c>
      <c r="J1277">
        <v>4</v>
      </c>
      <c r="L1277">
        <v>72</v>
      </c>
      <c r="M1277">
        <v>2698</v>
      </c>
      <c r="N1277">
        <v>1906</v>
      </c>
      <c r="O1277" t="s">
        <v>30</v>
      </c>
      <c r="P1277" t="s">
        <v>30</v>
      </c>
      <c r="Q1277" t="s">
        <v>30</v>
      </c>
      <c r="R1277" t="s">
        <v>30</v>
      </c>
      <c r="S1277" t="s">
        <v>1682</v>
      </c>
      <c r="T1277" t="s">
        <v>1724</v>
      </c>
      <c r="U1277" t="s">
        <v>1681</v>
      </c>
      <c r="V1277" t="s">
        <v>1718</v>
      </c>
    </row>
    <row r="1278" spans="1:22" x14ac:dyDescent="0.25">
      <c r="A1278" t="s">
        <v>1745</v>
      </c>
      <c r="B1278" t="str">
        <f t="shared" si="19"/>
        <v>1986Sydney Swans</v>
      </c>
      <c r="C1278" t="s">
        <v>1727</v>
      </c>
      <c r="D1278">
        <v>1986</v>
      </c>
      <c r="E1278">
        <v>2</v>
      </c>
      <c r="F1278" t="s">
        <v>1676</v>
      </c>
      <c r="G1278">
        <v>22</v>
      </c>
      <c r="H1278">
        <v>16</v>
      </c>
      <c r="I1278">
        <v>0</v>
      </c>
      <c r="J1278">
        <v>6</v>
      </c>
      <c r="L1278">
        <v>64</v>
      </c>
      <c r="M1278">
        <v>2470</v>
      </c>
      <c r="N1278">
        <v>2087</v>
      </c>
      <c r="P1278" t="s">
        <v>30</v>
      </c>
      <c r="S1278" t="s">
        <v>1676</v>
      </c>
      <c r="T1278" t="s">
        <v>1675</v>
      </c>
      <c r="U1278" t="s">
        <v>1675</v>
      </c>
      <c r="V1278" t="s">
        <v>1723</v>
      </c>
    </row>
    <row r="1279" spans="1:22" x14ac:dyDescent="0.25">
      <c r="A1279" t="s">
        <v>1745</v>
      </c>
      <c r="B1279" t="str">
        <f t="shared" si="19"/>
        <v>1986Carlton</v>
      </c>
      <c r="C1279" t="s">
        <v>1727</v>
      </c>
      <c r="D1279">
        <v>1986</v>
      </c>
      <c r="E1279">
        <v>3</v>
      </c>
      <c r="F1279" t="s">
        <v>1689</v>
      </c>
      <c r="G1279">
        <v>22</v>
      </c>
      <c r="H1279">
        <v>15</v>
      </c>
      <c r="I1279">
        <v>0</v>
      </c>
      <c r="J1279">
        <v>7</v>
      </c>
      <c r="L1279">
        <v>60</v>
      </c>
      <c r="M1279">
        <v>2566</v>
      </c>
      <c r="N1279">
        <v>1809</v>
      </c>
      <c r="P1279" t="s">
        <v>30</v>
      </c>
      <c r="Q1279" t="s">
        <v>30</v>
      </c>
      <c r="S1279" t="s">
        <v>1689</v>
      </c>
      <c r="T1279" t="s">
        <v>1717</v>
      </c>
      <c r="U1279" t="s">
        <v>1681</v>
      </c>
      <c r="V1279" t="s">
        <v>1718</v>
      </c>
    </row>
    <row r="1280" spans="1:22" x14ac:dyDescent="0.25">
      <c r="A1280" t="s">
        <v>1745</v>
      </c>
      <c r="B1280" t="str">
        <f t="shared" si="19"/>
        <v>1986Fitzroy</v>
      </c>
      <c r="C1280" t="s">
        <v>1727</v>
      </c>
      <c r="D1280">
        <v>1986</v>
      </c>
      <c r="E1280">
        <v>4</v>
      </c>
      <c r="F1280" t="s">
        <v>1694</v>
      </c>
      <c r="G1280">
        <v>22</v>
      </c>
      <c r="H1280">
        <v>13</v>
      </c>
      <c r="I1280">
        <v>0</v>
      </c>
      <c r="J1280">
        <v>9</v>
      </c>
      <c r="L1280">
        <v>52</v>
      </c>
      <c r="M1280">
        <v>2068</v>
      </c>
      <c r="N1280">
        <v>2063</v>
      </c>
      <c r="P1280" t="s">
        <v>30</v>
      </c>
      <c r="S1280" t="s">
        <v>1694</v>
      </c>
      <c r="T1280" t="s">
        <v>1681</v>
      </c>
      <c r="U1280" t="s">
        <v>1681</v>
      </c>
      <c r="V1280" t="s">
        <v>1718</v>
      </c>
    </row>
    <row r="1281" spans="1:22" x14ac:dyDescent="0.25">
      <c r="A1281" t="s">
        <v>1745</v>
      </c>
      <c r="B1281" t="str">
        <f t="shared" si="19"/>
        <v>1986Essendon</v>
      </c>
      <c r="C1281" t="s">
        <v>1727</v>
      </c>
      <c r="D1281">
        <v>1986</v>
      </c>
      <c r="E1281">
        <v>5</v>
      </c>
      <c r="F1281" t="s">
        <v>1687</v>
      </c>
      <c r="G1281">
        <v>22</v>
      </c>
      <c r="H1281">
        <v>12</v>
      </c>
      <c r="I1281">
        <v>0</v>
      </c>
      <c r="J1281">
        <v>10</v>
      </c>
      <c r="L1281">
        <v>48</v>
      </c>
      <c r="M1281">
        <v>2379</v>
      </c>
      <c r="N1281">
        <v>1978</v>
      </c>
      <c r="P1281" t="s">
        <v>30</v>
      </c>
      <c r="S1281" t="s">
        <v>1687</v>
      </c>
      <c r="T1281" t="s">
        <v>1681</v>
      </c>
      <c r="U1281" t="s">
        <v>1681</v>
      </c>
      <c r="V1281" t="s">
        <v>1718</v>
      </c>
    </row>
    <row r="1282" spans="1:22" x14ac:dyDescent="0.25">
      <c r="A1282" t="s">
        <v>1745</v>
      </c>
      <c r="B1282" t="str">
        <f t="shared" ref="B1282:B1345" si="20">D1282&amp;F1282</f>
        <v>1986Collingwood</v>
      </c>
      <c r="C1282" t="s">
        <v>1727</v>
      </c>
      <c r="D1282">
        <v>1986</v>
      </c>
      <c r="E1282">
        <v>6</v>
      </c>
      <c r="F1282" t="s">
        <v>1688</v>
      </c>
      <c r="G1282">
        <v>22</v>
      </c>
      <c r="H1282">
        <v>12</v>
      </c>
      <c r="I1282">
        <v>0</v>
      </c>
      <c r="J1282">
        <v>10</v>
      </c>
      <c r="L1282">
        <v>48</v>
      </c>
      <c r="M1282">
        <v>2261</v>
      </c>
      <c r="N1282">
        <v>2070</v>
      </c>
      <c r="S1282" t="s">
        <v>1688</v>
      </c>
      <c r="T1282" t="s">
        <v>1681</v>
      </c>
      <c r="U1282" t="s">
        <v>1681</v>
      </c>
      <c r="V1282" t="s">
        <v>1718</v>
      </c>
    </row>
    <row r="1283" spans="1:22" x14ac:dyDescent="0.25">
      <c r="A1283" t="s">
        <v>1745</v>
      </c>
      <c r="B1283" t="str">
        <f t="shared" si="20"/>
        <v>1986North Melbourne</v>
      </c>
      <c r="C1283" t="s">
        <v>1727</v>
      </c>
      <c r="D1283">
        <v>1986</v>
      </c>
      <c r="E1283">
        <v>7</v>
      </c>
      <c r="F1283" t="s">
        <v>1680</v>
      </c>
      <c r="G1283">
        <v>22</v>
      </c>
      <c r="H1283">
        <v>12</v>
      </c>
      <c r="I1283">
        <v>0</v>
      </c>
      <c r="J1283">
        <v>10</v>
      </c>
      <c r="L1283">
        <v>48</v>
      </c>
      <c r="M1283">
        <v>2324</v>
      </c>
      <c r="N1283">
        <v>2356</v>
      </c>
      <c r="S1283" t="s">
        <v>1680</v>
      </c>
      <c r="T1283" t="s">
        <v>1680</v>
      </c>
      <c r="U1283" t="s">
        <v>1681</v>
      </c>
      <c r="V1283" t="s">
        <v>1718</v>
      </c>
    </row>
    <row r="1284" spans="1:22" x14ac:dyDescent="0.25">
      <c r="A1284" t="s">
        <v>1745</v>
      </c>
      <c r="B1284" t="str">
        <f t="shared" si="20"/>
        <v>1986Footscray</v>
      </c>
      <c r="C1284" t="s">
        <v>1727</v>
      </c>
      <c r="D1284">
        <v>1986</v>
      </c>
      <c r="E1284">
        <v>8</v>
      </c>
      <c r="F1284" t="s">
        <v>1695</v>
      </c>
      <c r="G1284">
        <v>22</v>
      </c>
      <c r="H1284">
        <v>11</v>
      </c>
      <c r="I1284">
        <v>0</v>
      </c>
      <c r="J1284">
        <v>11</v>
      </c>
      <c r="L1284">
        <v>44</v>
      </c>
      <c r="M1284">
        <v>1963</v>
      </c>
      <c r="N1284">
        <v>2010</v>
      </c>
      <c r="S1284" t="s">
        <v>1673</v>
      </c>
      <c r="T1284" t="s">
        <v>1681</v>
      </c>
      <c r="U1284" t="s">
        <v>1681</v>
      </c>
      <c r="V1284" t="s">
        <v>1718</v>
      </c>
    </row>
    <row r="1285" spans="1:22" x14ac:dyDescent="0.25">
      <c r="A1285" t="s">
        <v>1745</v>
      </c>
      <c r="B1285" t="str">
        <f t="shared" si="20"/>
        <v>1986Geelong</v>
      </c>
      <c r="C1285" t="s">
        <v>1727</v>
      </c>
      <c r="D1285">
        <v>1986</v>
      </c>
      <c r="E1285">
        <v>9</v>
      </c>
      <c r="F1285" t="s">
        <v>1685</v>
      </c>
      <c r="G1285">
        <v>22</v>
      </c>
      <c r="H1285">
        <v>7</v>
      </c>
      <c r="I1285">
        <v>0</v>
      </c>
      <c r="J1285">
        <v>15</v>
      </c>
      <c r="L1285">
        <v>28</v>
      </c>
      <c r="M1285">
        <v>2133</v>
      </c>
      <c r="N1285">
        <v>2599</v>
      </c>
      <c r="S1285" t="s">
        <v>1685</v>
      </c>
      <c r="T1285" t="s">
        <v>1685</v>
      </c>
      <c r="U1285" t="s">
        <v>1685</v>
      </c>
      <c r="V1285" t="s">
        <v>1718</v>
      </c>
    </row>
    <row r="1286" spans="1:22" x14ac:dyDescent="0.25">
      <c r="A1286" t="s">
        <v>1745</v>
      </c>
      <c r="B1286" t="str">
        <f t="shared" si="20"/>
        <v>1986Richmond</v>
      </c>
      <c r="C1286" t="s">
        <v>1727</v>
      </c>
      <c r="D1286">
        <v>1986</v>
      </c>
      <c r="E1286">
        <v>10</v>
      </c>
      <c r="F1286" t="s">
        <v>1678</v>
      </c>
      <c r="G1286">
        <v>22</v>
      </c>
      <c r="H1286">
        <v>7</v>
      </c>
      <c r="I1286">
        <v>0</v>
      </c>
      <c r="J1286">
        <v>15</v>
      </c>
      <c r="L1286">
        <v>28</v>
      </c>
      <c r="M1286">
        <v>2151</v>
      </c>
      <c r="N1286">
        <v>2745</v>
      </c>
      <c r="S1286" t="s">
        <v>1678</v>
      </c>
      <c r="T1286" t="s">
        <v>1726</v>
      </c>
      <c r="U1286" t="s">
        <v>1681</v>
      </c>
      <c r="V1286" t="s">
        <v>1718</v>
      </c>
    </row>
    <row r="1287" spans="1:22" x14ac:dyDescent="0.25">
      <c r="A1287" t="s">
        <v>1745</v>
      </c>
      <c r="B1287" t="str">
        <f t="shared" si="20"/>
        <v>1986Melbourne</v>
      </c>
      <c r="C1287" t="s">
        <v>1727</v>
      </c>
      <c r="D1287">
        <v>1986</v>
      </c>
      <c r="E1287">
        <v>11</v>
      </c>
      <c r="F1287" t="s">
        <v>1681</v>
      </c>
      <c r="G1287">
        <v>22</v>
      </c>
      <c r="H1287">
        <v>7</v>
      </c>
      <c r="I1287">
        <v>0</v>
      </c>
      <c r="J1287">
        <v>15</v>
      </c>
      <c r="L1287">
        <v>28</v>
      </c>
      <c r="M1287">
        <v>2003</v>
      </c>
      <c r="N1287">
        <v>2673</v>
      </c>
      <c r="S1287" t="s">
        <v>1681</v>
      </c>
      <c r="T1287" t="s">
        <v>1681</v>
      </c>
      <c r="U1287" t="s">
        <v>1681</v>
      </c>
      <c r="V1287" t="s">
        <v>1718</v>
      </c>
    </row>
    <row r="1288" spans="1:22" x14ac:dyDescent="0.25">
      <c r="A1288" t="s">
        <v>1745</v>
      </c>
      <c r="B1288" t="str">
        <f t="shared" si="20"/>
        <v>1986St Kilda</v>
      </c>
      <c r="C1288" t="s">
        <v>1727</v>
      </c>
      <c r="D1288">
        <v>1986</v>
      </c>
      <c r="E1288">
        <v>12</v>
      </c>
      <c r="F1288" t="s">
        <v>1677</v>
      </c>
      <c r="G1288">
        <v>22</v>
      </c>
      <c r="H1288">
        <v>2</v>
      </c>
      <c r="I1288">
        <v>0</v>
      </c>
      <c r="J1288">
        <v>20</v>
      </c>
      <c r="L1288">
        <v>8</v>
      </c>
      <c r="M1288">
        <v>1846</v>
      </c>
      <c r="N1288">
        <v>2566</v>
      </c>
      <c r="S1288" t="s">
        <v>1677</v>
      </c>
      <c r="T1288" t="s">
        <v>1681</v>
      </c>
      <c r="U1288" t="s">
        <v>1681</v>
      </c>
      <c r="V1288" t="s">
        <v>1718</v>
      </c>
    </row>
    <row r="1289" spans="1:22" x14ac:dyDescent="0.25">
      <c r="A1289" t="s">
        <v>1746</v>
      </c>
      <c r="B1289" t="str">
        <f t="shared" si="20"/>
        <v>1986Parramatta</v>
      </c>
      <c r="C1289" t="s">
        <v>1747</v>
      </c>
      <c r="D1289">
        <v>1986</v>
      </c>
      <c r="E1289">
        <v>1</v>
      </c>
      <c r="F1289" t="s">
        <v>1722</v>
      </c>
      <c r="G1289">
        <v>24</v>
      </c>
      <c r="H1289">
        <v>16</v>
      </c>
      <c r="I1289">
        <v>1</v>
      </c>
      <c r="J1289">
        <v>7</v>
      </c>
      <c r="K1289">
        <v>2</v>
      </c>
      <c r="L1289">
        <v>37</v>
      </c>
      <c r="M1289">
        <v>446</v>
      </c>
      <c r="N1289">
        <v>280</v>
      </c>
      <c r="O1289" t="s">
        <v>30</v>
      </c>
      <c r="P1289" t="s">
        <v>30</v>
      </c>
      <c r="Q1289" t="s">
        <v>30</v>
      </c>
      <c r="R1289" t="s">
        <v>30</v>
      </c>
      <c r="S1289" t="s">
        <v>1722</v>
      </c>
      <c r="T1289" t="s">
        <v>1675</v>
      </c>
      <c r="U1289" t="s">
        <v>1675</v>
      </c>
      <c r="V1289" t="s">
        <v>1723</v>
      </c>
    </row>
    <row r="1290" spans="1:22" x14ac:dyDescent="0.25">
      <c r="A1290" t="s">
        <v>1746</v>
      </c>
      <c r="B1290" t="str">
        <f t="shared" si="20"/>
        <v>1986South Sydney</v>
      </c>
      <c r="C1290" t="s">
        <v>1747</v>
      </c>
      <c r="D1290">
        <v>1986</v>
      </c>
      <c r="E1290">
        <v>2</v>
      </c>
      <c r="F1290" t="s">
        <v>1748</v>
      </c>
      <c r="G1290">
        <v>24</v>
      </c>
      <c r="H1290">
        <v>15</v>
      </c>
      <c r="I1290">
        <v>2</v>
      </c>
      <c r="J1290">
        <v>7</v>
      </c>
      <c r="K1290">
        <v>2</v>
      </c>
      <c r="L1290">
        <v>36</v>
      </c>
      <c r="M1290">
        <v>353</v>
      </c>
      <c r="N1290">
        <v>318</v>
      </c>
      <c r="P1290" t="s">
        <v>30</v>
      </c>
      <c r="S1290" t="s">
        <v>1748</v>
      </c>
      <c r="T1290" t="s">
        <v>1675</v>
      </c>
      <c r="U1290" t="s">
        <v>1675</v>
      </c>
      <c r="V1290" t="s">
        <v>1723</v>
      </c>
    </row>
    <row r="1291" spans="1:22" x14ac:dyDescent="0.25">
      <c r="A1291" t="s">
        <v>1746</v>
      </c>
      <c r="B1291" t="str">
        <f t="shared" si="20"/>
        <v>1986Canterbury-Bankstown</v>
      </c>
      <c r="C1291" t="s">
        <v>1747</v>
      </c>
      <c r="D1291">
        <v>1986</v>
      </c>
      <c r="E1291">
        <v>3</v>
      </c>
      <c r="F1291" t="s">
        <v>1764</v>
      </c>
      <c r="G1291">
        <v>24</v>
      </c>
      <c r="H1291">
        <v>15</v>
      </c>
      <c r="I1291">
        <v>1</v>
      </c>
      <c r="J1291">
        <v>8</v>
      </c>
      <c r="K1291">
        <v>2</v>
      </c>
      <c r="L1291">
        <v>35</v>
      </c>
      <c r="M1291">
        <v>428</v>
      </c>
      <c r="N1291">
        <v>264</v>
      </c>
      <c r="P1291" t="s">
        <v>30</v>
      </c>
      <c r="Q1291" t="s">
        <v>30</v>
      </c>
      <c r="S1291" t="s">
        <v>1764</v>
      </c>
      <c r="T1291" t="s">
        <v>1675</v>
      </c>
      <c r="U1291" t="s">
        <v>1675</v>
      </c>
      <c r="V1291" t="s">
        <v>1723</v>
      </c>
    </row>
    <row r="1292" spans="1:22" x14ac:dyDescent="0.25">
      <c r="A1292" t="s">
        <v>1746</v>
      </c>
      <c r="B1292" t="str">
        <f t="shared" si="20"/>
        <v>1986Manly Warringah</v>
      </c>
      <c r="C1292" t="s">
        <v>1747</v>
      </c>
      <c r="D1292">
        <v>1986</v>
      </c>
      <c r="E1292">
        <v>4</v>
      </c>
      <c r="F1292" t="s">
        <v>1765</v>
      </c>
      <c r="G1292">
        <v>24</v>
      </c>
      <c r="H1292">
        <v>14</v>
      </c>
      <c r="I1292">
        <v>1</v>
      </c>
      <c r="J1292">
        <v>9</v>
      </c>
      <c r="K1292">
        <v>2</v>
      </c>
      <c r="L1292">
        <v>33</v>
      </c>
      <c r="M1292">
        <v>476</v>
      </c>
      <c r="N1292">
        <v>379</v>
      </c>
      <c r="P1292" t="s">
        <v>30</v>
      </c>
      <c r="S1292" t="s">
        <v>1765</v>
      </c>
      <c r="T1292" t="s">
        <v>1675</v>
      </c>
      <c r="U1292" t="s">
        <v>1675</v>
      </c>
      <c r="V1292" t="s">
        <v>1723</v>
      </c>
    </row>
    <row r="1293" spans="1:22" x14ac:dyDescent="0.25">
      <c r="A1293" t="s">
        <v>1746</v>
      </c>
      <c r="B1293" t="str">
        <f t="shared" si="20"/>
        <v>1986Balmain</v>
      </c>
      <c r="C1293" t="s">
        <v>1747</v>
      </c>
      <c r="D1293">
        <v>1986</v>
      </c>
      <c r="E1293">
        <v>5</v>
      </c>
      <c r="F1293" t="s">
        <v>1755</v>
      </c>
      <c r="G1293">
        <v>24</v>
      </c>
      <c r="H1293">
        <v>13</v>
      </c>
      <c r="I1293">
        <v>0</v>
      </c>
      <c r="J1293">
        <v>11</v>
      </c>
      <c r="K1293">
        <v>2</v>
      </c>
      <c r="L1293">
        <v>30</v>
      </c>
      <c r="M1293">
        <v>403</v>
      </c>
      <c r="N1293">
        <v>387</v>
      </c>
      <c r="P1293" t="s">
        <v>30</v>
      </c>
      <c r="S1293" t="s">
        <v>1755</v>
      </c>
      <c r="T1293" t="s">
        <v>1675</v>
      </c>
      <c r="U1293" t="s">
        <v>1675</v>
      </c>
      <c r="V1293" t="s">
        <v>1723</v>
      </c>
    </row>
    <row r="1294" spans="1:22" x14ac:dyDescent="0.25">
      <c r="A1294" t="s">
        <v>1746</v>
      </c>
      <c r="B1294" t="str">
        <f t="shared" si="20"/>
        <v>1986North Sydney</v>
      </c>
      <c r="C1294" t="s">
        <v>1747</v>
      </c>
      <c r="D1294">
        <v>1986</v>
      </c>
      <c r="E1294">
        <v>6</v>
      </c>
      <c r="F1294" t="s">
        <v>1752</v>
      </c>
      <c r="G1294">
        <v>24</v>
      </c>
      <c r="H1294">
        <v>13</v>
      </c>
      <c r="I1294">
        <v>0</v>
      </c>
      <c r="J1294">
        <v>11</v>
      </c>
      <c r="K1294">
        <v>2</v>
      </c>
      <c r="L1294">
        <v>30</v>
      </c>
      <c r="M1294">
        <v>362</v>
      </c>
      <c r="N1294">
        <v>416</v>
      </c>
      <c r="P1294" t="s">
        <v>30</v>
      </c>
      <c r="S1294" t="s">
        <v>1752</v>
      </c>
      <c r="T1294" t="s">
        <v>1675</v>
      </c>
      <c r="U1294" t="s">
        <v>1675</v>
      </c>
      <c r="V1294" t="s">
        <v>1723</v>
      </c>
    </row>
    <row r="1295" spans="1:22" x14ac:dyDescent="0.25">
      <c r="A1295" t="s">
        <v>1746</v>
      </c>
      <c r="B1295" t="str">
        <f t="shared" si="20"/>
        <v>1986St George</v>
      </c>
      <c r="C1295" t="s">
        <v>1747</v>
      </c>
      <c r="D1295">
        <v>1986</v>
      </c>
      <c r="E1295">
        <v>7</v>
      </c>
      <c r="F1295" t="s">
        <v>1763</v>
      </c>
      <c r="G1295">
        <v>24</v>
      </c>
      <c r="H1295">
        <v>12</v>
      </c>
      <c r="I1295">
        <v>1</v>
      </c>
      <c r="J1295">
        <v>11</v>
      </c>
      <c r="K1295">
        <v>2</v>
      </c>
      <c r="L1295">
        <v>29</v>
      </c>
      <c r="M1295">
        <v>360</v>
      </c>
      <c r="N1295">
        <v>402</v>
      </c>
      <c r="S1295" t="s">
        <v>1763</v>
      </c>
      <c r="T1295" t="s">
        <v>1675</v>
      </c>
      <c r="U1295" t="s">
        <v>1675</v>
      </c>
      <c r="V1295" t="s">
        <v>1723</v>
      </c>
    </row>
    <row r="1296" spans="1:22" x14ac:dyDescent="0.25">
      <c r="A1296" t="s">
        <v>1746</v>
      </c>
      <c r="B1296" t="str">
        <f t="shared" si="20"/>
        <v>1986Penrith</v>
      </c>
      <c r="C1296" t="s">
        <v>1747</v>
      </c>
      <c r="D1296">
        <v>1986</v>
      </c>
      <c r="E1296">
        <v>8</v>
      </c>
      <c r="F1296" t="s">
        <v>1766</v>
      </c>
      <c r="G1296">
        <v>24</v>
      </c>
      <c r="H1296">
        <v>11</v>
      </c>
      <c r="I1296">
        <v>1</v>
      </c>
      <c r="J1296">
        <v>12</v>
      </c>
      <c r="K1296">
        <v>2</v>
      </c>
      <c r="L1296">
        <v>27</v>
      </c>
      <c r="M1296">
        <v>446</v>
      </c>
      <c r="N1296">
        <v>394</v>
      </c>
      <c r="S1296" t="s">
        <v>1766</v>
      </c>
      <c r="T1296" t="s">
        <v>1675</v>
      </c>
      <c r="U1296" t="s">
        <v>1675</v>
      </c>
      <c r="V1296" t="s">
        <v>1723</v>
      </c>
    </row>
    <row r="1297" spans="1:22" x14ac:dyDescent="0.25">
      <c r="A1297" t="s">
        <v>1746</v>
      </c>
      <c r="B1297" t="str">
        <f t="shared" si="20"/>
        <v>1986Eastern Suburbs</v>
      </c>
      <c r="C1297" t="s">
        <v>1747</v>
      </c>
      <c r="D1297">
        <v>1986</v>
      </c>
      <c r="E1297">
        <v>9</v>
      </c>
      <c r="F1297" t="s">
        <v>1749</v>
      </c>
      <c r="G1297">
        <v>24</v>
      </c>
      <c r="H1297">
        <v>10</v>
      </c>
      <c r="I1297">
        <v>0</v>
      </c>
      <c r="J1297">
        <v>14</v>
      </c>
      <c r="K1297">
        <v>2</v>
      </c>
      <c r="L1297">
        <v>24</v>
      </c>
      <c r="M1297">
        <v>334</v>
      </c>
      <c r="N1297">
        <v>364</v>
      </c>
      <c r="S1297" t="s">
        <v>1750</v>
      </c>
      <c r="T1297" t="s">
        <v>1675</v>
      </c>
      <c r="U1297" t="s">
        <v>1675</v>
      </c>
      <c r="V1297" t="s">
        <v>1723</v>
      </c>
    </row>
    <row r="1298" spans="1:22" x14ac:dyDescent="0.25">
      <c r="A1298" t="s">
        <v>1746</v>
      </c>
      <c r="B1298" t="str">
        <f t="shared" si="20"/>
        <v>1986Cronulla-Sutherland</v>
      </c>
      <c r="C1298" t="s">
        <v>1747</v>
      </c>
      <c r="D1298">
        <v>1986</v>
      </c>
      <c r="E1298">
        <v>10</v>
      </c>
      <c r="F1298" t="s">
        <v>1767</v>
      </c>
      <c r="G1298">
        <v>24</v>
      </c>
      <c r="H1298">
        <v>9</v>
      </c>
      <c r="I1298">
        <v>1</v>
      </c>
      <c r="J1298">
        <v>14</v>
      </c>
      <c r="K1298">
        <v>2</v>
      </c>
      <c r="L1298">
        <v>23</v>
      </c>
      <c r="M1298">
        <v>310</v>
      </c>
      <c r="N1298">
        <v>464</v>
      </c>
      <c r="S1298" t="s">
        <v>1767</v>
      </c>
      <c r="T1298" t="s">
        <v>1675</v>
      </c>
      <c r="U1298" t="s">
        <v>1675</v>
      </c>
      <c r="V1298" t="s">
        <v>1723</v>
      </c>
    </row>
    <row r="1299" spans="1:22" x14ac:dyDescent="0.25">
      <c r="A1299" t="s">
        <v>1746</v>
      </c>
      <c r="B1299" t="str">
        <f t="shared" si="20"/>
        <v>1986Canberra Raiders</v>
      </c>
      <c r="C1299" t="s">
        <v>1747</v>
      </c>
      <c r="D1299">
        <v>1986</v>
      </c>
      <c r="E1299">
        <v>11</v>
      </c>
      <c r="F1299" t="s">
        <v>1771</v>
      </c>
      <c r="G1299">
        <v>24</v>
      </c>
      <c r="H1299">
        <v>8</v>
      </c>
      <c r="I1299">
        <v>1</v>
      </c>
      <c r="J1299">
        <v>15</v>
      </c>
      <c r="K1299">
        <v>2</v>
      </c>
      <c r="L1299">
        <v>21</v>
      </c>
      <c r="M1299">
        <v>391</v>
      </c>
      <c r="N1299">
        <v>413</v>
      </c>
      <c r="S1299" t="s">
        <v>1771</v>
      </c>
      <c r="T1299" t="s">
        <v>1772</v>
      </c>
      <c r="U1299" t="s">
        <v>1772</v>
      </c>
      <c r="V1299" t="s">
        <v>1773</v>
      </c>
    </row>
    <row r="1300" spans="1:22" x14ac:dyDescent="0.25">
      <c r="A1300" t="s">
        <v>1746</v>
      </c>
      <c r="B1300" t="str">
        <f t="shared" si="20"/>
        <v>1986Western Suburbs</v>
      </c>
      <c r="C1300" t="s">
        <v>1747</v>
      </c>
      <c r="D1300">
        <v>1986</v>
      </c>
      <c r="E1300">
        <v>12</v>
      </c>
      <c r="F1300" t="s">
        <v>1757</v>
      </c>
      <c r="G1300">
        <v>24</v>
      </c>
      <c r="H1300">
        <v>8</v>
      </c>
      <c r="I1300">
        <v>1</v>
      </c>
      <c r="J1300">
        <v>15</v>
      </c>
      <c r="K1300">
        <v>2</v>
      </c>
      <c r="L1300">
        <v>21</v>
      </c>
      <c r="M1300">
        <v>372</v>
      </c>
      <c r="N1300">
        <v>538</v>
      </c>
      <c r="S1300" t="s">
        <v>1757</v>
      </c>
      <c r="T1300" t="s">
        <v>1675</v>
      </c>
      <c r="U1300" t="s">
        <v>1675</v>
      </c>
      <c r="V1300" t="s">
        <v>1723</v>
      </c>
    </row>
    <row r="1301" spans="1:22" x14ac:dyDescent="0.25">
      <c r="A1301" t="s">
        <v>1746</v>
      </c>
      <c r="B1301" t="str">
        <f t="shared" si="20"/>
        <v>1986Illawarra</v>
      </c>
      <c r="C1301" t="s">
        <v>1747</v>
      </c>
      <c r="D1301">
        <v>1986</v>
      </c>
      <c r="E1301">
        <v>13</v>
      </c>
      <c r="F1301" t="s">
        <v>1769</v>
      </c>
      <c r="G1301">
        <v>24</v>
      </c>
      <c r="H1301">
        <v>7</v>
      </c>
      <c r="I1301">
        <v>0</v>
      </c>
      <c r="J1301">
        <v>17</v>
      </c>
      <c r="K1301">
        <v>2</v>
      </c>
      <c r="L1301">
        <v>18</v>
      </c>
      <c r="M1301">
        <v>310</v>
      </c>
      <c r="N1301">
        <v>372</v>
      </c>
      <c r="S1301" t="s">
        <v>1769</v>
      </c>
      <c r="T1301" t="s">
        <v>1770</v>
      </c>
      <c r="U1301" t="s">
        <v>1770</v>
      </c>
      <c r="V1301" t="s">
        <v>1723</v>
      </c>
    </row>
    <row r="1302" spans="1:22" x14ac:dyDescent="0.25">
      <c r="A1302" t="s">
        <v>1745</v>
      </c>
      <c r="B1302" t="str">
        <f t="shared" si="20"/>
        <v>1985Essendon</v>
      </c>
      <c r="C1302" t="s">
        <v>1727</v>
      </c>
      <c r="D1302">
        <v>1985</v>
      </c>
      <c r="E1302">
        <v>1</v>
      </c>
      <c r="F1302" t="s">
        <v>1687</v>
      </c>
      <c r="G1302">
        <v>22</v>
      </c>
      <c r="H1302">
        <v>19</v>
      </c>
      <c r="I1302">
        <v>0</v>
      </c>
      <c r="J1302">
        <v>3</v>
      </c>
      <c r="L1302">
        <v>76</v>
      </c>
      <c r="M1302">
        <v>2755</v>
      </c>
      <c r="N1302">
        <v>1991</v>
      </c>
      <c r="O1302" t="s">
        <v>30</v>
      </c>
      <c r="P1302" t="s">
        <v>30</v>
      </c>
      <c r="Q1302" t="s">
        <v>30</v>
      </c>
      <c r="R1302" t="s">
        <v>30</v>
      </c>
      <c r="S1302" t="s">
        <v>1687</v>
      </c>
      <c r="T1302" t="s">
        <v>1681</v>
      </c>
      <c r="U1302" t="s">
        <v>1681</v>
      </c>
      <c r="V1302" t="s">
        <v>1718</v>
      </c>
    </row>
    <row r="1303" spans="1:22" x14ac:dyDescent="0.25">
      <c r="A1303" t="s">
        <v>1745</v>
      </c>
      <c r="B1303" t="str">
        <f t="shared" si="20"/>
        <v>1985Footscray</v>
      </c>
      <c r="C1303" t="s">
        <v>1727</v>
      </c>
      <c r="D1303">
        <v>1985</v>
      </c>
      <c r="E1303">
        <v>2</v>
      </c>
      <c r="F1303" t="s">
        <v>1695</v>
      </c>
      <c r="G1303">
        <v>22</v>
      </c>
      <c r="H1303">
        <v>16</v>
      </c>
      <c r="I1303">
        <v>0</v>
      </c>
      <c r="J1303">
        <v>6</v>
      </c>
      <c r="L1303">
        <v>64</v>
      </c>
      <c r="M1303">
        <v>2417</v>
      </c>
      <c r="N1303">
        <v>2000</v>
      </c>
      <c r="P1303" t="s">
        <v>30</v>
      </c>
      <c r="S1303" t="s">
        <v>1673</v>
      </c>
      <c r="T1303" t="s">
        <v>1681</v>
      </c>
      <c r="U1303" t="s">
        <v>1681</v>
      </c>
      <c r="V1303" t="s">
        <v>1718</v>
      </c>
    </row>
    <row r="1304" spans="1:22" x14ac:dyDescent="0.25">
      <c r="A1304" t="s">
        <v>1745</v>
      </c>
      <c r="B1304" t="str">
        <f t="shared" si="20"/>
        <v>1985Hawthorn</v>
      </c>
      <c r="C1304" t="s">
        <v>1727</v>
      </c>
      <c r="D1304">
        <v>1985</v>
      </c>
      <c r="E1304">
        <v>3</v>
      </c>
      <c r="F1304" t="s">
        <v>1682</v>
      </c>
      <c r="G1304">
        <v>22</v>
      </c>
      <c r="H1304">
        <v>15</v>
      </c>
      <c r="I1304">
        <v>1</v>
      </c>
      <c r="J1304">
        <v>6</v>
      </c>
      <c r="L1304">
        <v>62</v>
      </c>
      <c r="M1304">
        <v>2647</v>
      </c>
      <c r="N1304">
        <v>2024</v>
      </c>
      <c r="P1304" t="s">
        <v>30</v>
      </c>
      <c r="Q1304" t="s">
        <v>30</v>
      </c>
      <c r="S1304" t="s">
        <v>1682</v>
      </c>
      <c r="T1304" t="s">
        <v>1724</v>
      </c>
      <c r="U1304" t="s">
        <v>1681</v>
      </c>
      <c r="V1304" t="s">
        <v>1718</v>
      </c>
    </row>
    <row r="1305" spans="1:22" x14ac:dyDescent="0.25">
      <c r="A1305" t="s">
        <v>1745</v>
      </c>
      <c r="B1305" t="str">
        <f t="shared" si="20"/>
        <v>1985Carlton</v>
      </c>
      <c r="C1305" t="s">
        <v>1727</v>
      </c>
      <c r="D1305">
        <v>1985</v>
      </c>
      <c r="E1305">
        <v>4</v>
      </c>
      <c r="F1305" t="s">
        <v>1689</v>
      </c>
      <c r="G1305">
        <v>22</v>
      </c>
      <c r="H1305">
        <v>15</v>
      </c>
      <c r="I1305">
        <v>0</v>
      </c>
      <c r="J1305">
        <v>7</v>
      </c>
      <c r="L1305">
        <v>60</v>
      </c>
      <c r="M1305">
        <v>2430</v>
      </c>
      <c r="N1305">
        <v>2104</v>
      </c>
      <c r="P1305" t="s">
        <v>30</v>
      </c>
      <c r="S1305" t="s">
        <v>1689</v>
      </c>
      <c r="T1305" t="s">
        <v>1717</v>
      </c>
      <c r="U1305" t="s">
        <v>1681</v>
      </c>
      <c r="V1305" t="s">
        <v>1718</v>
      </c>
    </row>
    <row r="1306" spans="1:22" x14ac:dyDescent="0.25">
      <c r="A1306" t="s">
        <v>1745</v>
      </c>
      <c r="B1306" t="str">
        <f t="shared" si="20"/>
        <v>1985North Melbourne</v>
      </c>
      <c r="C1306" t="s">
        <v>1727</v>
      </c>
      <c r="D1306">
        <v>1985</v>
      </c>
      <c r="E1306">
        <v>5</v>
      </c>
      <c r="F1306" t="s">
        <v>1680</v>
      </c>
      <c r="G1306">
        <v>22</v>
      </c>
      <c r="H1306">
        <v>13</v>
      </c>
      <c r="I1306">
        <v>1</v>
      </c>
      <c r="J1306">
        <v>8</v>
      </c>
      <c r="L1306">
        <v>54</v>
      </c>
      <c r="M1306">
        <v>2379</v>
      </c>
      <c r="N1306">
        <v>2431</v>
      </c>
      <c r="P1306" t="s">
        <v>30</v>
      </c>
      <c r="S1306" t="s">
        <v>1680</v>
      </c>
      <c r="T1306" t="s">
        <v>1680</v>
      </c>
      <c r="U1306" t="s">
        <v>1681</v>
      </c>
      <c r="V1306" t="s">
        <v>1718</v>
      </c>
    </row>
    <row r="1307" spans="1:22" x14ac:dyDescent="0.25">
      <c r="A1307" t="s">
        <v>1745</v>
      </c>
      <c r="B1307" t="str">
        <f t="shared" si="20"/>
        <v>1985Geelong</v>
      </c>
      <c r="C1307" t="s">
        <v>1727</v>
      </c>
      <c r="D1307">
        <v>1985</v>
      </c>
      <c r="E1307">
        <v>6</v>
      </c>
      <c r="F1307" t="s">
        <v>1685</v>
      </c>
      <c r="G1307">
        <v>22</v>
      </c>
      <c r="H1307">
        <v>12</v>
      </c>
      <c r="I1307">
        <v>0</v>
      </c>
      <c r="J1307">
        <v>10</v>
      </c>
      <c r="L1307">
        <v>48</v>
      </c>
      <c r="M1307">
        <v>2277</v>
      </c>
      <c r="N1307">
        <v>2263</v>
      </c>
      <c r="S1307" t="s">
        <v>1685</v>
      </c>
      <c r="T1307" t="s">
        <v>1685</v>
      </c>
      <c r="U1307" t="s">
        <v>1685</v>
      </c>
      <c r="V1307" t="s">
        <v>1718</v>
      </c>
    </row>
    <row r="1308" spans="1:22" x14ac:dyDescent="0.25">
      <c r="A1308" t="s">
        <v>1745</v>
      </c>
      <c r="B1308" t="str">
        <f t="shared" si="20"/>
        <v>1985Collingwood</v>
      </c>
      <c r="C1308" t="s">
        <v>1727</v>
      </c>
      <c r="D1308">
        <v>1985</v>
      </c>
      <c r="E1308">
        <v>7</v>
      </c>
      <c r="F1308" t="s">
        <v>1688</v>
      </c>
      <c r="G1308">
        <v>22</v>
      </c>
      <c r="H1308">
        <v>10</v>
      </c>
      <c r="I1308">
        <v>0</v>
      </c>
      <c r="J1308">
        <v>12</v>
      </c>
      <c r="L1308">
        <v>40</v>
      </c>
      <c r="M1308">
        <v>2197</v>
      </c>
      <c r="N1308">
        <v>2180</v>
      </c>
      <c r="S1308" t="s">
        <v>1688</v>
      </c>
      <c r="T1308" t="s">
        <v>1681</v>
      </c>
      <c r="U1308" t="s">
        <v>1681</v>
      </c>
      <c r="V1308" t="s">
        <v>1718</v>
      </c>
    </row>
    <row r="1309" spans="1:22" x14ac:dyDescent="0.25">
      <c r="A1309" t="s">
        <v>1745</v>
      </c>
      <c r="B1309" t="str">
        <f t="shared" si="20"/>
        <v>1985Richmond</v>
      </c>
      <c r="C1309" t="s">
        <v>1727</v>
      </c>
      <c r="D1309">
        <v>1985</v>
      </c>
      <c r="E1309">
        <v>8</v>
      </c>
      <c r="F1309" t="s">
        <v>1678</v>
      </c>
      <c r="G1309">
        <v>22</v>
      </c>
      <c r="H1309">
        <v>9</v>
      </c>
      <c r="I1309">
        <v>0</v>
      </c>
      <c r="J1309">
        <v>13</v>
      </c>
      <c r="L1309">
        <v>36</v>
      </c>
      <c r="M1309">
        <v>2362</v>
      </c>
      <c r="N1309">
        <v>2590</v>
      </c>
      <c r="S1309" t="s">
        <v>1678</v>
      </c>
      <c r="T1309" t="s">
        <v>1726</v>
      </c>
      <c r="U1309" t="s">
        <v>1681</v>
      </c>
      <c r="V1309" t="s">
        <v>1718</v>
      </c>
    </row>
    <row r="1310" spans="1:22" x14ac:dyDescent="0.25">
      <c r="A1310" t="s">
        <v>1745</v>
      </c>
      <c r="B1310" t="str">
        <f t="shared" si="20"/>
        <v>1985Fitzroy</v>
      </c>
      <c r="C1310" t="s">
        <v>1727</v>
      </c>
      <c r="D1310">
        <v>1985</v>
      </c>
      <c r="E1310">
        <v>9</v>
      </c>
      <c r="F1310" t="s">
        <v>1694</v>
      </c>
      <c r="G1310">
        <v>22</v>
      </c>
      <c r="H1310">
        <v>7</v>
      </c>
      <c r="I1310">
        <v>0</v>
      </c>
      <c r="J1310">
        <v>15</v>
      </c>
      <c r="L1310">
        <v>28</v>
      </c>
      <c r="M1310">
        <v>2301</v>
      </c>
      <c r="N1310">
        <v>2452</v>
      </c>
      <c r="S1310" t="s">
        <v>1694</v>
      </c>
      <c r="T1310" t="s">
        <v>1681</v>
      </c>
      <c r="U1310" t="s">
        <v>1681</v>
      </c>
      <c r="V1310" t="s">
        <v>1718</v>
      </c>
    </row>
    <row r="1311" spans="1:22" x14ac:dyDescent="0.25">
      <c r="A1311" t="s">
        <v>1745</v>
      </c>
      <c r="B1311" t="str">
        <f t="shared" si="20"/>
        <v>1985Sydney Swans</v>
      </c>
      <c r="C1311" t="s">
        <v>1727</v>
      </c>
      <c r="D1311">
        <v>1985</v>
      </c>
      <c r="E1311">
        <v>10</v>
      </c>
      <c r="F1311" t="s">
        <v>1676</v>
      </c>
      <c r="G1311">
        <v>22</v>
      </c>
      <c r="H1311">
        <v>6</v>
      </c>
      <c r="I1311">
        <v>0</v>
      </c>
      <c r="J1311">
        <v>16</v>
      </c>
      <c r="L1311">
        <v>24</v>
      </c>
      <c r="M1311">
        <v>2219</v>
      </c>
      <c r="N1311">
        <v>2349</v>
      </c>
      <c r="S1311" t="s">
        <v>1676</v>
      </c>
      <c r="T1311" t="s">
        <v>1675</v>
      </c>
      <c r="U1311" t="s">
        <v>1675</v>
      </c>
      <c r="V1311" t="s">
        <v>1723</v>
      </c>
    </row>
    <row r="1312" spans="1:22" x14ac:dyDescent="0.25">
      <c r="A1312" t="s">
        <v>1745</v>
      </c>
      <c r="B1312" t="str">
        <f t="shared" si="20"/>
        <v>1985Melbourne</v>
      </c>
      <c r="C1312" t="s">
        <v>1727</v>
      </c>
      <c r="D1312">
        <v>1985</v>
      </c>
      <c r="E1312">
        <v>11</v>
      </c>
      <c r="F1312" t="s">
        <v>1681</v>
      </c>
      <c r="G1312">
        <v>22</v>
      </c>
      <c r="H1312">
        <v>6</v>
      </c>
      <c r="I1312">
        <v>0</v>
      </c>
      <c r="J1312">
        <v>16</v>
      </c>
      <c r="L1312">
        <v>24</v>
      </c>
      <c r="M1312">
        <v>1965</v>
      </c>
      <c r="N1312">
        <v>2527</v>
      </c>
      <c r="S1312" t="s">
        <v>1681</v>
      </c>
      <c r="T1312" t="s">
        <v>1681</v>
      </c>
      <c r="U1312" t="s">
        <v>1681</v>
      </c>
      <c r="V1312" t="s">
        <v>1718</v>
      </c>
    </row>
    <row r="1313" spans="1:22" x14ac:dyDescent="0.25">
      <c r="A1313" t="s">
        <v>1745</v>
      </c>
      <c r="B1313" t="str">
        <f t="shared" si="20"/>
        <v>1985St Kilda</v>
      </c>
      <c r="C1313" t="s">
        <v>1727</v>
      </c>
      <c r="D1313">
        <v>1985</v>
      </c>
      <c r="E1313">
        <v>12</v>
      </c>
      <c r="F1313" t="s">
        <v>1677</v>
      </c>
      <c r="G1313">
        <v>22</v>
      </c>
      <c r="H1313">
        <v>3</v>
      </c>
      <c r="I1313">
        <v>0</v>
      </c>
      <c r="J1313">
        <v>19</v>
      </c>
      <c r="L1313">
        <v>12</v>
      </c>
      <c r="M1313">
        <v>1899</v>
      </c>
      <c r="N1313">
        <v>2937</v>
      </c>
      <c r="S1313" t="s">
        <v>1677</v>
      </c>
      <c r="T1313" t="s">
        <v>1681</v>
      </c>
      <c r="U1313" t="s">
        <v>1681</v>
      </c>
      <c r="V1313" t="s">
        <v>1718</v>
      </c>
    </row>
    <row r="1314" spans="1:22" x14ac:dyDescent="0.25">
      <c r="A1314" t="s">
        <v>1746</v>
      </c>
      <c r="B1314" t="str">
        <f t="shared" si="20"/>
        <v>1985St George</v>
      </c>
      <c r="C1314" t="s">
        <v>1747</v>
      </c>
      <c r="D1314">
        <v>1985</v>
      </c>
      <c r="E1314">
        <v>1</v>
      </c>
      <c r="F1314" t="s">
        <v>1763</v>
      </c>
      <c r="G1314">
        <v>24</v>
      </c>
      <c r="H1314">
        <v>18</v>
      </c>
      <c r="I1314">
        <v>2</v>
      </c>
      <c r="J1314">
        <v>4</v>
      </c>
      <c r="K1314">
        <v>2</v>
      </c>
      <c r="L1314">
        <v>42</v>
      </c>
      <c r="M1314">
        <v>470</v>
      </c>
      <c r="N1314">
        <v>264</v>
      </c>
      <c r="O1314" t="s">
        <v>30</v>
      </c>
      <c r="P1314" t="s">
        <v>30</v>
      </c>
      <c r="Q1314" t="s">
        <v>30</v>
      </c>
      <c r="S1314" t="s">
        <v>1763</v>
      </c>
      <c r="T1314" t="s">
        <v>1675</v>
      </c>
      <c r="U1314" t="s">
        <v>1675</v>
      </c>
      <c r="V1314" t="s">
        <v>1723</v>
      </c>
    </row>
    <row r="1315" spans="1:22" x14ac:dyDescent="0.25">
      <c r="A1315" t="s">
        <v>1746</v>
      </c>
      <c r="B1315" t="str">
        <f t="shared" si="20"/>
        <v>1985Balmain</v>
      </c>
      <c r="C1315" t="s">
        <v>1747</v>
      </c>
      <c r="D1315">
        <v>1985</v>
      </c>
      <c r="E1315">
        <v>2</v>
      </c>
      <c r="F1315" t="s">
        <v>1755</v>
      </c>
      <c r="G1315">
        <v>24</v>
      </c>
      <c r="H1315">
        <v>18</v>
      </c>
      <c r="I1315">
        <v>0</v>
      </c>
      <c r="J1315">
        <v>6</v>
      </c>
      <c r="K1315">
        <v>2</v>
      </c>
      <c r="L1315">
        <v>40</v>
      </c>
      <c r="M1315">
        <v>494</v>
      </c>
      <c r="N1315">
        <v>304</v>
      </c>
      <c r="P1315" t="s">
        <v>30</v>
      </c>
      <c r="S1315" t="s">
        <v>1755</v>
      </c>
      <c r="T1315" t="s">
        <v>1675</v>
      </c>
      <c r="U1315" t="s">
        <v>1675</v>
      </c>
      <c r="V1315" t="s">
        <v>1723</v>
      </c>
    </row>
    <row r="1316" spans="1:22" x14ac:dyDescent="0.25">
      <c r="A1316" t="s">
        <v>1746</v>
      </c>
      <c r="B1316" t="str">
        <f t="shared" si="20"/>
        <v>1985Canterbury-Bankstown</v>
      </c>
      <c r="C1316" t="s">
        <v>1747</v>
      </c>
      <c r="D1316">
        <v>1985</v>
      </c>
      <c r="E1316">
        <v>3</v>
      </c>
      <c r="F1316" t="s">
        <v>1764</v>
      </c>
      <c r="G1316">
        <v>24</v>
      </c>
      <c r="H1316">
        <v>16</v>
      </c>
      <c r="I1316">
        <v>2</v>
      </c>
      <c r="J1316">
        <v>6</v>
      </c>
      <c r="K1316">
        <v>2</v>
      </c>
      <c r="L1316">
        <v>38</v>
      </c>
      <c r="M1316">
        <v>435</v>
      </c>
      <c r="N1316">
        <v>267</v>
      </c>
      <c r="P1316" t="s">
        <v>30</v>
      </c>
      <c r="Q1316" t="s">
        <v>30</v>
      </c>
      <c r="R1316" t="s">
        <v>30</v>
      </c>
      <c r="S1316" t="s">
        <v>1764</v>
      </c>
      <c r="T1316" t="s">
        <v>1675</v>
      </c>
      <c r="U1316" t="s">
        <v>1675</v>
      </c>
      <c r="V1316" t="s">
        <v>1723</v>
      </c>
    </row>
    <row r="1317" spans="1:22" x14ac:dyDescent="0.25">
      <c r="A1317" t="s">
        <v>1746</v>
      </c>
      <c r="B1317" t="str">
        <f t="shared" si="20"/>
        <v>1985Parramatta</v>
      </c>
      <c r="C1317" t="s">
        <v>1747</v>
      </c>
      <c r="D1317">
        <v>1985</v>
      </c>
      <c r="E1317">
        <v>4</v>
      </c>
      <c r="F1317" t="s">
        <v>1722</v>
      </c>
      <c r="G1317">
        <v>24</v>
      </c>
      <c r="H1317">
        <v>16</v>
      </c>
      <c r="I1317">
        <v>0</v>
      </c>
      <c r="J1317">
        <v>8</v>
      </c>
      <c r="K1317">
        <v>2</v>
      </c>
      <c r="L1317">
        <v>36</v>
      </c>
      <c r="M1317">
        <v>458</v>
      </c>
      <c r="N1317">
        <v>311</v>
      </c>
      <c r="P1317" t="s">
        <v>30</v>
      </c>
      <c r="S1317" t="s">
        <v>1722</v>
      </c>
      <c r="T1317" t="s">
        <v>1675</v>
      </c>
      <c r="U1317" t="s">
        <v>1675</v>
      </c>
      <c r="V1317" t="s">
        <v>1723</v>
      </c>
    </row>
    <row r="1318" spans="1:22" x14ac:dyDescent="0.25">
      <c r="A1318" t="s">
        <v>1746</v>
      </c>
      <c r="B1318" t="str">
        <f t="shared" si="20"/>
        <v>1985Penrith</v>
      </c>
      <c r="C1318" t="s">
        <v>1747</v>
      </c>
      <c r="D1318">
        <v>1985</v>
      </c>
      <c r="E1318">
        <v>5</v>
      </c>
      <c r="F1318" t="s">
        <v>1766</v>
      </c>
      <c r="G1318">
        <v>24</v>
      </c>
      <c r="H1318">
        <v>13</v>
      </c>
      <c r="I1318">
        <v>1</v>
      </c>
      <c r="J1318">
        <v>10</v>
      </c>
      <c r="K1318">
        <v>2</v>
      </c>
      <c r="L1318">
        <v>31</v>
      </c>
      <c r="M1318">
        <v>460</v>
      </c>
      <c r="N1318">
        <v>379</v>
      </c>
      <c r="P1318" t="s">
        <v>30</v>
      </c>
      <c r="S1318" t="s">
        <v>1766</v>
      </c>
      <c r="T1318" t="s">
        <v>1675</v>
      </c>
      <c r="U1318" t="s">
        <v>1675</v>
      </c>
      <c r="V1318" t="s">
        <v>1723</v>
      </c>
    </row>
    <row r="1319" spans="1:22" x14ac:dyDescent="0.25">
      <c r="A1319" t="s">
        <v>1746</v>
      </c>
      <c r="B1319" t="str">
        <f t="shared" si="20"/>
        <v>1985Manly Warringah</v>
      </c>
      <c r="C1319" t="s">
        <v>1747</v>
      </c>
      <c r="D1319">
        <v>1985</v>
      </c>
      <c r="E1319">
        <v>6</v>
      </c>
      <c r="F1319" t="s">
        <v>1765</v>
      </c>
      <c r="G1319">
        <v>24</v>
      </c>
      <c r="H1319">
        <v>13</v>
      </c>
      <c r="I1319">
        <v>1</v>
      </c>
      <c r="J1319">
        <v>10</v>
      </c>
      <c r="K1319">
        <v>2</v>
      </c>
      <c r="L1319">
        <v>31</v>
      </c>
      <c r="M1319">
        <v>404</v>
      </c>
      <c r="N1319">
        <v>345</v>
      </c>
      <c r="P1319" t="s">
        <v>30</v>
      </c>
      <c r="S1319" t="s">
        <v>1765</v>
      </c>
      <c r="T1319" t="s">
        <v>1675</v>
      </c>
      <c r="U1319" t="s">
        <v>1675</v>
      </c>
      <c r="V1319" t="s">
        <v>1723</v>
      </c>
    </row>
    <row r="1320" spans="1:22" x14ac:dyDescent="0.25">
      <c r="A1320" t="s">
        <v>1746</v>
      </c>
      <c r="B1320" t="str">
        <f t="shared" si="20"/>
        <v>1985Eastern Suburbs</v>
      </c>
      <c r="C1320" t="s">
        <v>1747</v>
      </c>
      <c r="D1320">
        <v>1985</v>
      </c>
      <c r="E1320">
        <v>7</v>
      </c>
      <c r="F1320" t="s">
        <v>1749</v>
      </c>
      <c r="G1320">
        <v>24</v>
      </c>
      <c r="H1320">
        <v>10</v>
      </c>
      <c r="I1320">
        <v>3</v>
      </c>
      <c r="J1320">
        <v>11</v>
      </c>
      <c r="K1320">
        <v>2</v>
      </c>
      <c r="L1320">
        <v>27</v>
      </c>
      <c r="M1320">
        <v>374</v>
      </c>
      <c r="N1320">
        <v>389</v>
      </c>
      <c r="S1320" t="s">
        <v>1750</v>
      </c>
      <c r="T1320" t="s">
        <v>1675</v>
      </c>
      <c r="U1320" t="s">
        <v>1675</v>
      </c>
      <c r="V1320" t="s">
        <v>1723</v>
      </c>
    </row>
    <row r="1321" spans="1:22" x14ac:dyDescent="0.25">
      <c r="A1321" t="s">
        <v>1746</v>
      </c>
      <c r="B1321" t="str">
        <f t="shared" si="20"/>
        <v>1985Cronulla-Sutherland</v>
      </c>
      <c r="C1321" t="s">
        <v>1747</v>
      </c>
      <c r="D1321">
        <v>1985</v>
      </c>
      <c r="E1321">
        <v>8</v>
      </c>
      <c r="F1321" t="s">
        <v>1767</v>
      </c>
      <c r="G1321">
        <v>24</v>
      </c>
      <c r="H1321">
        <v>11</v>
      </c>
      <c r="I1321">
        <v>0</v>
      </c>
      <c r="J1321">
        <v>13</v>
      </c>
      <c r="K1321">
        <v>2</v>
      </c>
      <c r="L1321">
        <v>26</v>
      </c>
      <c r="M1321">
        <v>440</v>
      </c>
      <c r="N1321">
        <v>404</v>
      </c>
      <c r="S1321" t="s">
        <v>1767</v>
      </c>
      <c r="T1321" t="s">
        <v>1675</v>
      </c>
      <c r="U1321" t="s">
        <v>1675</v>
      </c>
      <c r="V1321" t="s">
        <v>1723</v>
      </c>
    </row>
    <row r="1322" spans="1:22" x14ac:dyDescent="0.25">
      <c r="A1322" t="s">
        <v>1746</v>
      </c>
      <c r="B1322" t="str">
        <f t="shared" si="20"/>
        <v>1985South Sydney</v>
      </c>
      <c r="C1322" t="s">
        <v>1747</v>
      </c>
      <c r="D1322">
        <v>1985</v>
      </c>
      <c r="E1322">
        <v>9</v>
      </c>
      <c r="F1322" t="s">
        <v>1748</v>
      </c>
      <c r="G1322">
        <v>24</v>
      </c>
      <c r="H1322">
        <v>10</v>
      </c>
      <c r="I1322">
        <v>0</v>
      </c>
      <c r="J1322">
        <v>14</v>
      </c>
      <c r="K1322">
        <v>2</v>
      </c>
      <c r="L1322">
        <v>24</v>
      </c>
      <c r="M1322">
        <v>373</v>
      </c>
      <c r="N1322">
        <v>419</v>
      </c>
      <c r="S1322" t="s">
        <v>1748</v>
      </c>
      <c r="T1322" t="s">
        <v>1675</v>
      </c>
      <c r="U1322" t="s">
        <v>1675</v>
      </c>
      <c r="V1322" t="s">
        <v>1723</v>
      </c>
    </row>
    <row r="1323" spans="1:22" x14ac:dyDescent="0.25">
      <c r="A1323" t="s">
        <v>1746</v>
      </c>
      <c r="B1323" t="str">
        <f t="shared" si="20"/>
        <v>1985Canberra Raiders</v>
      </c>
      <c r="C1323" t="s">
        <v>1747</v>
      </c>
      <c r="D1323">
        <v>1985</v>
      </c>
      <c r="E1323">
        <v>10</v>
      </c>
      <c r="F1323" t="s">
        <v>1771</v>
      </c>
      <c r="G1323">
        <v>24</v>
      </c>
      <c r="H1323">
        <v>8</v>
      </c>
      <c r="I1323">
        <v>2</v>
      </c>
      <c r="J1323">
        <v>14</v>
      </c>
      <c r="K1323">
        <v>2</v>
      </c>
      <c r="L1323">
        <v>22</v>
      </c>
      <c r="M1323">
        <v>432</v>
      </c>
      <c r="N1323">
        <v>534</v>
      </c>
      <c r="S1323" t="s">
        <v>1771</v>
      </c>
      <c r="T1323" t="s">
        <v>1772</v>
      </c>
      <c r="U1323" t="s">
        <v>1772</v>
      </c>
      <c r="V1323" t="s">
        <v>1773</v>
      </c>
    </row>
    <row r="1324" spans="1:22" x14ac:dyDescent="0.25">
      <c r="A1324" t="s">
        <v>1746</v>
      </c>
      <c r="B1324" t="str">
        <f t="shared" si="20"/>
        <v>1985North Sydney</v>
      </c>
      <c r="C1324" t="s">
        <v>1747</v>
      </c>
      <c r="D1324">
        <v>1985</v>
      </c>
      <c r="E1324">
        <v>11</v>
      </c>
      <c r="F1324" t="s">
        <v>1752</v>
      </c>
      <c r="G1324">
        <v>24</v>
      </c>
      <c r="H1324">
        <v>6</v>
      </c>
      <c r="I1324">
        <v>1</v>
      </c>
      <c r="J1324">
        <v>17</v>
      </c>
      <c r="K1324">
        <v>2</v>
      </c>
      <c r="L1324">
        <v>17</v>
      </c>
      <c r="M1324">
        <v>281</v>
      </c>
      <c r="N1324">
        <v>491</v>
      </c>
      <c r="S1324" t="s">
        <v>1752</v>
      </c>
      <c r="T1324" t="s">
        <v>1675</v>
      </c>
      <c r="U1324" t="s">
        <v>1675</v>
      </c>
      <c r="V1324" t="s">
        <v>1723</v>
      </c>
    </row>
    <row r="1325" spans="1:22" x14ac:dyDescent="0.25">
      <c r="A1325" t="s">
        <v>1746</v>
      </c>
      <c r="B1325" t="str">
        <f t="shared" si="20"/>
        <v>1985Western Suburbs</v>
      </c>
      <c r="C1325" t="s">
        <v>1747</v>
      </c>
      <c r="D1325">
        <v>1985</v>
      </c>
      <c r="E1325">
        <v>12</v>
      </c>
      <c r="F1325" t="s">
        <v>1757</v>
      </c>
      <c r="G1325">
        <v>24</v>
      </c>
      <c r="H1325">
        <v>5</v>
      </c>
      <c r="I1325">
        <v>2</v>
      </c>
      <c r="J1325">
        <v>17</v>
      </c>
      <c r="K1325">
        <v>2</v>
      </c>
      <c r="L1325">
        <v>16</v>
      </c>
      <c r="M1325">
        <v>311</v>
      </c>
      <c r="N1325">
        <v>661</v>
      </c>
      <c r="S1325" t="s">
        <v>1757</v>
      </c>
      <c r="T1325" t="s">
        <v>1675</v>
      </c>
      <c r="U1325" t="s">
        <v>1675</v>
      </c>
      <c r="V1325" t="s">
        <v>1723</v>
      </c>
    </row>
    <row r="1326" spans="1:22" x14ac:dyDescent="0.25">
      <c r="A1326" t="s">
        <v>1746</v>
      </c>
      <c r="B1326" t="str">
        <f t="shared" si="20"/>
        <v>1985Illawarra</v>
      </c>
      <c r="C1326" t="s">
        <v>1747</v>
      </c>
      <c r="D1326">
        <v>1985</v>
      </c>
      <c r="E1326">
        <v>13</v>
      </c>
      <c r="F1326" t="s">
        <v>1769</v>
      </c>
      <c r="G1326">
        <v>24</v>
      </c>
      <c r="H1326">
        <v>5</v>
      </c>
      <c r="I1326">
        <v>0</v>
      </c>
      <c r="J1326">
        <v>19</v>
      </c>
      <c r="K1326">
        <v>2</v>
      </c>
      <c r="L1326">
        <v>14</v>
      </c>
      <c r="M1326">
        <v>303</v>
      </c>
      <c r="N1326">
        <v>467</v>
      </c>
      <c r="S1326" t="s">
        <v>1769</v>
      </c>
      <c r="T1326" t="s">
        <v>1770</v>
      </c>
      <c r="U1326" t="s">
        <v>1770</v>
      </c>
      <c r="V1326" t="s">
        <v>1723</v>
      </c>
    </row>
    <row r="1327" spans="1:22" x14ac:dyDescent="0.25">
      <c r="A1327" t="s">
        <v>1745</v>
      </c>
      <c r="B1327" t="str">
        <f t="shared" si="20"/>
        <v>1984Essendon</v>
      </c>
      <c r="C1327" t="s">
        <v>1727</v>
      </c>
      <c r="D1327">
        <v>1984</v>
      </c>
      <c r="E1327">
        <v>1</v>
      </c>
      <c r="F1327" t="s">
        <v>1687</v>
      </c>
      <c r="G1327">
        <v>22</v>
      </c>
      <c r="H1327">
        <v>18</v>
      </c>
      <c r="I1327">
        <v>0</v>
      </c>
      <c r="J1327">
        <v>4</v>
      </c>
      <c r="L1327">
        <v>72</v>
      </c>
      <c r="M1327">
        <v>2556</v>
      </c>
      <c r="N1327">
        <v>1994</v>
      </c>
      <c r="O1327" t="s">
        <v>30</v>
      </c>
      <c r="P1327" t="s">
        <v>30</v>
      </c>
      <c r="Q1327" t="s">
        <v>30</v>
      </c>
      <c r="R1327" t="s">
        <v>30</v>
      </c>
      <c r="S1327" t="s">
        <v>1687</v>
      </c>
      <c r="T1327" t="s">
        <v>1681</v>
      </c>
      <c r="U1327" t="s">
        <v>1681</v>
      </c>
      <c r="V1327" t="s">
        <v>1718</v>
      </c>
    </row>
    <row r="1328" spans="1:22" x14ac:dyDescent="0.25">
      <c r="A1328" t="s">
        <v>1745</v>
      </c>
      <c r="B1328" t="str">
        <f t="shared" si="20"/>
        <v>1984Hawthorn</v>
      </c>
      <c r="C1328" t="s">
        <v>1727</v>
      </c>
      <c r="D1328">
        <v>1984</v>
      </c>
      <c r="E1328">
        <v>2</v>
      </c>
      <c r="F1328" t="s">
        <v>1682</v>
      </c>
      <c r="G1328">
        <v>22</v>
      </c>
      <c r="H1328">
        <v>17</v>
      </c>
      <c r="I1328">
        <v>0</v>
      </c>
      <c r="J1328">
        <v>5</v>
      </c>
      <c r="L1328">
        <v>68</v>
      </c>
      <c r="M1328">
        <v>2724</v>
      </c>
      <c r="N1328">
        <v>2069</v>
      </c>
      <c r="P1328" t="s">
        <v>30</v>
      </c>
      <c r="Q1328" t="s">
        <v>30</v>
      </c>
      <c r="S1328" t="s">
        <v>1682</v>
      </c>
      <c r="T1328" t="s">
        <v>1724</v>
      </c>
      <c r="U1328" t="s">
        <v>1681</v>
      </c>
      <c r="V1328" t="s">
        <v>1718</v>
      </c>
    </row>
    <row r="1329" spans="1:22" x14ac:dyDescent="0.25">
      <c r="A1329" t="s">
        <v>1745</v>
      </c>
      <c r="B1329" t="str">
        <f t="shared" si="20"/>
        <v>1984Carlton</v>
      </c>
      <c r="C1329" t="s">
        <v>1727</v>
      </c>
      <c r="D1329">
        <v>1984</v>
      </c>
      <c r="E1329">
        <v>3</v>
      </c>
      <c r="F1329" t="s">
        <v>1689</v>
      </c>
      <c r="G1329">
        <v>22</v>
      </c>
      <c r="H1329">
        <v>13</v>
      </c>
      <c r="I1329">
        <v>0</v>
      </c>
      <c r="J1329">
        <v>9</v>
      </c>
      <c r="L1329">
        <v>52</v>
      </c>
      <c r="M1329">
        <v>2332</v>
      </c>
      <c r="N1329">
        <v>2014</v>
      </c>
      <c r="P1329" t="s">
        <v>30</v>
      </c>
      <c r="S1329" t="s">
        <v>1689</v>
      </c>
      <c r="T1329" t="s">
        <v>1717</v>
      </c>
      <c r="U1329" t="s">
        <v>1681</v>
      </c>
      <c r="V1329" t="s">
        <v>1718</v>
      </c>
    </row>
    <row r="1330" spans="1:22" x14ac:dyDescent="0.25">
      <c r="A1330" t="s">
        <v>1745</v>
      </c>
      <c r="B1330" t="str">
        <f t="shared" si="20"/>
        <v>1984Collingwood</v>
      </c>
      <c r="C1330" t="s">
        <v>1727</v>
      </c>
      <c r="D1330">
        <v>1984</v>
      </c>
      <c r="E1330">
        <v>4</v>
      </c>
      <c r="F1330" t="s">
        <v>1688</v>
      </c>
      <c r="G1330">
        <v>22</v>
      </c>
      <c r="H1330">
        <v>13</v>
      </c>
      <c r="I1330">
        <v>0</v>
      </c>
      <c r="J1330">
        <v>9</v>
      </c>
      <c r="L1330">
        <v>52</v>
      </c>
      <c r="M1330">
        <v>2260</v>
      </c>
      <c r="N1330">
        <v>2072</v>
      </c>
      <c r="P1330" t="s">
        <v>30</v>
      </c>
      <c r="S1330" t="s">
        <v>1688</v>
      </c>
      <c r="T1330" t="s">
        <v>1681</v>
      </c>
      <c r="U1330" t="s">
        <v>1681</v>
      </c>
      <c r="V1330" t="s">
        <v>1718</v>
      </c>
    </row>
    <row r="1331" spans="1:22" x14ac:dyDescent="0.25">
      <c r="A1331" t="s">
        <v>1745</v>
      </c>
      <c r="B1331" t="str">
        <f t="shared" si="20"/>
        <v>1984Fitzroy</v>
      </c>
      <c r="C1331" t="s">
        <v>1727</v>
      </c>
      <c r="D1331">
        <v>1984</v>
      </c>
      <c r="E1331">
        <v>5</v>
      </c>
      <c r="F1331" t="s">
        <v>1694</v>
      </c>
      <c r="G1331">
        <v>22</v>
      </c>
      <c r="H1331">
        <v>11</v>
      </c>
      <c r="I1331">
        <v>0</v>
      </c>
      <c r="J1331">
        <v>11</v>
      </c>
      <c r="L1331">
        <v>44</v>
      </c>
      <c r="M1331">
        <v>2405</v>
      </c>
      <c r="N1331">
        <v>2345</v>
      </c>
      <c r="P1331" t="s">
        <v>30</v>
      </c>
      <c r="S1331" t="s">
        <v>1694</v>
      </c>
      <c r="T1331" t="s">
        <v>1681</v>
      </c>
      <c r="U1331" t="s">
        <v>1681</v>
      </c>
      <c r="V1331" t="s">
        <v>1718</v>
      </c>
    </row>
    <row r="1332" spans="1:22" x14ac:dyDescent="0.25">
      <c r="A1332" t="s">
        <v>1745</v>
      </c>
      <c r="B1332" t="str">
        <f t="shared" si="20"/>
        <v>1984Geelong</v>
      </c>
      <c r="C1332" t="s">
        <v>1727</v>
      </c>
      <c r="D1332">
        <v>1984</v>
      </c>
      <c r="E1332">
        <v>6</v>
      </c>
      <c r="F1332" t="s">
        <v>1685</v>
      </c>
      <c r="G1332">
        <v>22</v>
      </c>
      <c r="H1332">
        <v>11</v>
      </c>
      <c r="I1332">
        <v>0</v>
      </c>
      <c r="J1332">
        <v>11</v>
      </c>
      <c r="L1332">
        <v>44</v>
      </c>
      <c r="M1332">
        <v>2112</v>
      </c>
      <c r="N1332">
        <v>2239</v>
      </c>
      <c r="S1332" t="s">
        <v>1685</v>
      </c>
      <c r="T1332" t="s">
        <v>1685</v>
      </c>
      <c r="U1332" t="s">
        <v>1685</v>
      </c>
      <c r="V1332" t="s">
        <v>1718</v>
      </c>
    </row>
    <row r="1333" spans="1:22" x14ac:dyDescent="0.25">
      <c r="A1333" t="s">
        <v>1745</v>
      </c>
      <c r="B1333" t="str">
        <f t="shared" si="20"/>
        <v>1984Footscray</v>
      </c>
      <c r="C1333" t="s">
        <v>1727</v>
      </c>
      <c r="D1333">
        <v>1984</v>
      </c>
      <c r="E1333">
        <v>7</v>
      </c>
      <c r="F1333" t="s">
        <v>1695</v>
      </c>
      <c r="G1333">
        <v>22</v>
      </c>
      <c r="H1333">
        <v>11</v>
      </c>
      <c r="I1333">
        <v>0</v>
      </c>
      <c r="J1333">
        <v>11</v>
      </c>
      <c r="L1333">
        <v>44</v>
      </c>
      <c r="M1333">
        <v>1992</v>
      </c>
      <c r="N1333">
        <v>2123</v>
      </c>
      <c r="S1333" t="s">
        <v>1673</v>
      </c>
      <c r="T1333" t="s">
        <v>1681</v>
      </c>
      <c r="U1333" t="s">
        <v>1681</v>
      </c>
      <c r="V1333" t="s">
        <v>1718</v>
      </c>
    </row>
    <row r="1334" spans="1:22" x14ac:dyDescent="0.25">
      <c r="A1334" t="s">
        <v>1745</v>
      </c>
      <c r="B1334" t="str">
        <f t="shared" si="20"/>
        <v>1984Richmond</v>
      </c>
      <c r="C1334" t="s">
        <v>1727</v>
      </c>
      <c r="D1334">
        <v>1984</v>
      </c>
      <c r="E1334">
        <v>8</v>
      </c>
      <c r="F1334" t="s">
        <v>1678</v>
      </c>
      <c r="G1334">
        <v>22</v>
      </c>
      <c r="H1334">
        <v>10</v>
      </c>
      <c r="I1334">
        <v>0</v>
      </c>
      <c r="J1334">
        <v>12</v>
      </c>
      <c r="L1334">
        <v>40</v>
      </c>
      <c r="M1334">
        <v>2157</v>
      </c>
      <c r="N1334">
        <v>2373</v>
      </c>
      <c r="S1334" t="s">
        <v>1678</v>
      </c>
      <c r="T1334" t="s">
        <v>1726</v>
      </c>
      <c r="U1334" t="s">
        <v>1681</v>
      </c>
      <c r="V1334" t="s">
        <v>1718</v>
      </c>
    </row>
    <row r="1335" spans="1:22" x14ac:dyDescent="0.25">
      <c r="A1335" t="s">
        <v>1745</v>
      </c>
      <c r="B1335" t="str">
        <f t="shared" si="20"/>
        <v>1984Melbourne</v>
      </c>
      <c r="C1335" t="s">
        <v>1727</v>
      </c>
      <c r="D1335">
        <v>1984</v>
      </c>
      <c r="E1335">
        <v>9</v>
      </c>
      <c r="F1335" t="s">
        <v>1681</v>
      </c>
      <c r="G1335">
        <v>22</v>
      </c>
      <c r="H1335">
        <v>9</v>
      </c>
      <c r="I1335">
        <v>0</v>
      </c>
      <c r="J1335">
        <v>13</v>
      </c>
      <c r="L1335">
        <v>36</v>
      </c>
      <c r="M1335">
        <v>2328</v>
      </c>
      <c r="N1335">
        <v>2233</v>
      </c>
      <c r="S1335" t="s">
        <v>1681</v>
      </c>
      <c r="T1335" t="s">
        <v>1681</v>
      </c>
      <c r="U1335" t="s">
        <v>1681</v>
      </c>
      <c r="V1335" t="s">
        <v>1718</v>
      </c>
    </row>
    <row r="1336" spans="1:22" x14ac:dyDescent="0.25">
      <c r="A1336" t="s">
        <v>1745</v>
      </c>
      <c r="B1336" t="str">
        <f t="shared" si="20"/>
        <v>1984Sydney Swans</v>
      </c>
      <c r="C1336" t="s">
        <v>1727</v>
      </c>
      <c r="D1336">
        <v>1984</v>
      </c>
      <c r="E1336">
        <v>10</v>
      </c>
      <c r="F1336" t="s">
        <v>1676</v>
      </c>
      <c r="G1336">
        <v>22</v>
      </c>
      <c r="H1336">
        <v>9</v>
      </c>
      <c r="I1336">
        <v>0</v>
      </c>
      <c r="J1336">
        <v>13</v>
      </c>
      <c r="L1336">
        <v>36</v>
      </c>
      <c r="M1336">
        <v>2223</v>
      </c>
      <c r="N1336">
        <v>2522</v>
      </c>
      <c r="S1336" t="s">
        <v>1676</v>
      </c>
      <c r="T1336" t="s">
        <v>1675</v>
      </c>
      <c r="U1336" t="s">
        <v>1675</v>
      </c>
      <c r="V1336" t="s">
        <v>1723</v>
      </c>
    </row>
    <row r="1337" spans="1:22" x14ac:dyDescent="0.25">
      <c r="A1337" t="s">
        <v>1745</v>
      </c>
      <c r="B1337" t="str">
        <f t="shared" si="20"/>
        <v>1984North Melbourne</v>
      </c>
      <c r="C1337" t="s">
        <v>1727</v>
      </c>
      <c r="D1337">
        <v>1984</v>
      </c>
      <c r="E1337">
        <v>11</v>
      </c>
      <c r="F1337" t="s">
        <v>1680</v>
      </c>
      <c r="G1337">
        <v>22</v>
      </c>
      <c r="H1337">
        <v>5</v>
      </c>
      <c r="I1337">
        <v>0</v>
      </c>
      <c r="J1337">
        <v>17</v>
      </c>
      <c r="L1337">
        <v>20</v>
      </c>
      <c r="M1337">
        <v>2174</v>
      </c>
      <c r="N1337">
        <v>2661</v>
      </c>
      <c r="S1337" t="s">
        <v>1680</v>
      </c>
      <c r="T1337" t="s">
        <v>1680</v>
      </c>
      <c r="U1337" t="s">
        <v>1681</v>
      </c>
      <c r="V1337" t="s">
        <v>1718</v>
      </c>
    </row>
    <row r="1338" spans="1:22" x14ac:dyDescent="0.25">
      <c r="A1338" t="s">
        <v>1745</v>
      </c>
      <c r="B1338" t="str">
        <f t="shared" si="20"/>
        <v>1984St Kilda</v>
      </c>
      <c r="C1338" t="s">
        <v>1727</v>
      </c>
      <c r="D1338">
        <v>1984</v>
      </c>
      <c r="E1338">
        <v>12</v>
      </c>
      <c r="F1338" t="s">
        <v>1677</v>
      </c>
      <c r="G1338">
        <v>22</v>
      </c>
      <c r="H1338">
        <v>5</v>
      </c>
      <c r="I1338">
        <v>0</v>
      </c>
      <c r="J1338">
        <v>17</v>
      </c>
      <c r="L1338">
        <v>20</v>
      </c>
      <c r="M1338">
        <v>1904</v>
      </c>
      <c r="N1338">
        <v>2522</v>
      </c>
      <c r="S1338" t="s">
        <v>1677</v>
      </c>
      <c r="T1338" t="s">
        <v>1681</v>
      </c>
      <c r="U1338" t="s">
        <v>1681</v>
      </c>
      <c r="V1338" t="s">
        <v>1718</v>
      </c>
    </row>
    <row r="1339" spans="1:22" x14ac:dyDescent="0.25">
      <c r="A1339" t="s">
        <v>1746</v>
      </c>
      <c r="B1339" t="str">
        <f t="shared" si="20"/>
        <v>1984Canterbury-Bankstown</v>
      </c>
      <c r="C1339" t="s">
        <v>1747</v>
      </c>
      <c r="D1339">
        <v>1984</v>
      </c>
      <c r="E1339">
        <v>1</v>
      </c>
      <c r="F1339" t="s">
        <v>1764</v>
      </c>
      <c r="G1339">
        <v>24</v>
      </c>
      <c r="H1339">
        <v>19</v>
      </c>
      <c r="I1339">
        <v>0</v>
      </c>
      <c r="J1339">
        <v>5</v>
      </c>
      <c r="K1339">
        <v>2</v>
      </c>
      <c r="L1339">
        <v>42</v>
      </c>
      <c r="M1339">
        <v>435</v>
      </c>
      <c r="N1339">
        <v>237</v>
      </c>
      <c r="O1339" t="s">
        <v>30</v>
      </c>
      <c r="P1339" t="s">
        <v>30</v>
      </c>
      <c r="Q1339" t="s">
        <v>30</v>
      </c>
      <c r="R1339" t="s">
        <v>30</v>
      </c>
      <c r="S1339" t="s">
        <v>1764</v>
      </c>
      <c r="T1339" t="s">
        <v>1675</v>
      </c>
      <c r="U1339" t="s">
        <v>1675</v>
      </c>
      <c r="V1339" t="s">
        <v>1723</v>
      </c>
    </row>
    <row r="1340" spans="1:22" x14ac:dyDescent="0.25">
      <c r="A1340" t="s">
        <v>1746</v>
      </c>
      <c r="B1340" t="str">
        <f t="shared" si="20"/>
        <v>1984St George</v>
      </c>
      <c r="C1340" t="s">
        <v>1747</v>
      </c>
      <c r="D1340">
        <v>1984</v>
      </c>
      <c r="E1340">
        <v>2</v>
      </c>
      <c r="F1340" t="s">
        <v>1763</v>
      </c>
      <c r="G1340">
        <v>24</v>
      </c>
      <c r="H1340">
        <v>17</v>
      </c>
      <c r="I1340">
        <v>0</v>
      </c>
      <c r="J1340">
        <v>7</v>
      </c>
      <c r="K1340">
        <v>2</v>
      </c>
      <c r="L1340">
        <v>38</v>
      </c>
      <c r="M1340">
        <v>445</v>
      </c>
      <c r="N1340">
        <v>289</v>
      </c>
      <c r="P1340" t="s">
        <v>30</v>
      </c>
      <c r="S1340" t="s">
        <v>1763</v>
      </c>
      <c r="T1340" t="s">
        <v>1675</v>
      </c>
      <c r="U1340" t="s">
        <v>1675</v>
      </c>
      <c r="V1340" t="s">
        <v>1723</v>
      </c>
    </row>
    <row r="1341" spans="1:22" x14ac:dyDescent="0.25">
      <c r="A1341" t="s">
        <v>1746</v>
      </c>
      <c r="B1341" t="str">
        <f t="shared" si="20"/>
        <v>1984Parramatta</v>
      </c>
      <c r="C1341" t="s">
        <v>1747</v>
      </c>
      <c r="D1341">
        <v>1984</v>
      </c>
      <c r="E1341">
        <v>3</v>
      </c>
      <c r="F1341" t="s">
        <v>1722</v>
      </c>
      <c r="G1341">
        <v>24</v>
      </c>
      <c r="H1341">
        <v>17</v>
      </c>
      <c r="I1341">
        <v>0</v>
      </c>
      <c r="J1341">
        <v>7</v>
      </c>
      <c r="K1341">
        <v>2</v>
      </c>
      <c r="L1341">
        <v>38</v>
      </c>
      <c r="M1341">
        <v>412</v>
      </c>
      <c r="N1341">
        <v>260</v>
      </c>
      <c r="P1341" t="s">
        <v>30</v>
      </c>
      <c r="Q1341" t="s">
        <v>30</v>
      </c>
      <c r="S1341" t="s">
        <v>1722</v>
      </c>
      <c r="T1341" t="s">
        <v>1675</v>
      </c>
      <c r="U1341" t="s">
        <v>1675</v>
      </c>
      <c r="V1341" t="s">
        <v>1723</v>
      </c>
    </row>
    <row r="1342" spans="1:22" x14ac:dyDescent="0.25">
      <c r="A1342" t="s">
        <v>1746</v>
      </c>
      <c r="B1342" t="str">
        <f t="shared" si="20"/>
        <v>1984Manly Warringah</v>
      </c>
      <c r="C1342" t="s">
        <v>1747</v>
      </c>
      <c r="D1342">
        <v>1984</v>
      </c>
      <c r="E1342">
        <v>4</v>
      </c>
      <c r="F1342" t="s">
        <v>1765</v>
      </c>
      <c r="G1342">
        <v>24</v>
      </c>
      <c r="H1342">
        <v>14</v>
      </c>
      <c r="I1342">
        <v>0</v>
      </c>
      <c r="J1342">
        <v>10</v>
      </c>
      <c r="K1342">
        <v>2</v>
      </c>
      <c r="L1342">
        <v>32</v>
      </c>
      <c r="M1342">
        <v>512</v>
      </c>
      <c r="N1342">
        <v>338</v>
      </c>
      <c r="P1342" t="s">
        <v>30</v>
      </c>
      <c r="S1342" t="s">
        <v>1765</v>
      </c>
      <c r="T1342" t="s">
        <v>1675</v>
      </c>
      <c r="U1342" t="s">
        <v>1675</v>
      </c>
      <c r="V1342" t="s">
        <v>1723</v>
      </c>
    </row>
    <row r="1343" spans="1:22" x14ac:dyDescent="0.25">
      <c r="A1343" t="s">
        <v>1746</v>
      </c>
      <c r="B1343" t="str">
        <f t="shared" si="20"/>
        <v>1984South Sydney</v>
      </c>
      <c r="C1343" t="s">
        <v>1747</v>
      </c>
      <c r="D1343">
        <v>1984</v>
      </c>
      <c r="E1343">
        <v>5</v>
      </c>
      <c r="F1343" t="s">
        <v>1748</v>
      </c>
      <c r="G1343">
        <v>24</v>
      </c>
      <c r="H1343">
        <v>13</v>
      </c>
      <c r="I1343">
        <v>0</v>
      </c>
      <c r="J1343">
        <v>11</v>
      </c>
      <c r="K1343">
        <v>2</v>
      </c>
      <c r="L1343">
        <v>30</v>
      </c>
      <c r="M1343">
        <v>333</v>
      </c>
      <c r="N1343">
        <v>307</v>
      </c>
      <c r="P1343" t="s">
        <v>30</v>
      </c>
      <c r="S1343" t="s">
        <v>1748</v>
      </c>
      <c r="T1343" t="s">
        <v>1675</v>
      </c>
      <c r="U1343" t="s">
        <v>1675</v>
      </c>
      <c r="V1343" t="s">
        <v>1723</v>
      </c>
    </row>
    <row r="1344" spans="1:22" x14ac:dyDescent="0.25">
      <c r="A1344" t="s">
        <v>1746</v>
      </c>
      <c r="B1344" t="str">
        <f t="shared" si="20"/>
        <v>1984Canberra Raiders</v>
      </c>
      <c r="C1344" t="s">
        <v>1747</v>
      </c>
      <c r="D1344">
        <v>1984</v>
      </c>
      <c r="E1344">
        <v>6</v>
      </c>
      <c r="F1344" t="s">
        <v>1771</v>
      </c>
      <c r="G1344">
        <v>24</v>
      </c>
      <c r="H1344">
        <v>13</v>
      </c>
      <c r="I1344">
        <v>0</v>
      </c>
      <c r="J1344">
        <v>11</v>
      </c>
      <c r="K1344">
        <v>2</v>
      </c>
      <c r="L1344">
        <v>30</v>
      </c>
      <c r="M1344">
        <v>379</v>
      </c>
      <c r="N1344">
        <v>394</v>
      </c>
      <c r="P1344" t="s">
        <v>30</v>
      </c>
      <c r="S1344" t="s">
        <v>1771</v>
      </c>
      <c r="T1344" t="s">
        <v>1772</v>
      </c>
      <c r="U1344" t="s">
        <v>1772</v>
      </c>
      <c r="V1344" t="s">
        <v>1773</v>
      </c>
    </row>
    <row r="1345" spans="1:22" x14ac:dyDescent="0.25">
      <c r="A1345" t="s">
        <v>1746</v>
      </c>
      <c r="B1345" t="str">
        <f t="shared" si="20"/>
        <v>1984Penrith</v>
      </c>
      <c r="C1345" t="s">
        <v>1747</v>
      </c>
      <c r="D1345">
        <v>1984</v>
      </c>
      <c r="E1345">
        <v>7</v>
      </c>
      <c r="F1345" t="s">
        <v>1766</v>
      </c>
      <c r="G1345">
        <v>24</v>
      </c>
      <c r="H1345">
        <v>12</v>
      </c>
      <c r="I1345">
        <v>1</v>
      </c>
      <c r="J1345">
        <v>11</v>
      </c>
      <c r="K1345">
        <v>2</v>
      </c>
      <c r="L1345">
        <v>29</v>
      </c>
      <c r="M1345">
        <v>409</v>
      </c>
      <c r="N1345">
        <v>401</v>
      </c>
      <c r="S1345" t="s">
        <v>1766</v>
      </c>
      <c r="T1345" t="s">
        <v>1675</v>
      </c>
      <c r="U1345" t="s">
        <v>1675</v>
      </c>
      <c r="V1345" t="s">
        <v>1723</v>
      </c>
    </row>
    <row r="1346" spans="1:22" x14ac:dyDescent="0.25">
      <c r="A1346" t="s">
        <v>1746</v>
      </c>
      <c r="B1346" t="str">
        <f t="shared" ref="B1346:B1409" si="21">D1346&amp;F1346</f>
        <v>1984Illawarra</v>
      </c>
      <c r="C1346" t="s">
        <v>1747</v>
      </c>
      <c r="D1346">
        <v>1984</v>
      </c>
      <c r="E1346">
        <v>8</v>
      </c>
      <c r="F1346" t="s">
        <v>1769</v>
      </c>
      <c r="G1346">
        <v>24</v>
      </c>
      <c r="H1346">
        <v>12</v>
      </c>
      <c r="I1346">
        <v>0</v>
      </c>
      <c r="J1346">
        <v>12</v>
      </c>
      <c r="K1346">
        <v>2</v>
      </c>
      <c r="L1346">
        <v>28</v>
      </c>
      <c r="M1346">
        <v>368</v>
      </c>
      <c r="N1346">
        <v>388</v>
      </c>
      <c r="S1346" t="s">
        <v>1769</v>
      </c>
      <c r="T1346" t="s">
        <v>1770</v>
      </c>
      <c r="U1346" t="s">
        <v>1770</v>
      </c>
      <c r="V1346" t="s">
        <v>1723</v>
      </c>
    </row>
    <row r="1347" spans="1:22" x14ac:dyDescent="0.25">
      <c r="A1347" t="s">
        <v>1746</v>
      </c>
      <c r="B1347" t="str">
        <f t="shared" si="21"/>
        <v>1984Balmain</v>
      </c>
      <c r="C1347" t="s">
        <v>1747</v>
      </c>
      <c r="D1347">
        <v>1984</v>
      </c>
      <c r="E1347">
        <v>9</v>
      </c>
      <c r="F1347" t="s">
        <v>1755</v>
      </c>
      <c r="G1347">
        <v>24</v>
      </c>
      <c r="H1347">
        <v>12</v>
      </c>
      <c r="I1347">
        <v>0</v>
      </c>
      <c r="J1347">
        <v>12</v>
      </c>
      <c r="K1347">
        <v>2</v>
      </c>
      <c r="L1347">
        <v>28</v>
      </c>
      <c r="M1347">
        <v>380</v>
      </c>
      <c r="N1347">
        <v>405</v>
      </c>
      <c r="S1347" t="s">
        <v>1755</v>
      </c>
      <c r="T1347" t="s">
        <v>1675</v>
      </c>
      <c r="U1347" t="s">
        <v>1675</v>
      </c>
      <c r="V1347" t="s">
        <v>1723</v>
      </c>
    </row>
    <row r="1348" spans="1:22" x14ac:dyDescent="0.25">
      <c r="A1348" t="s">
        <v>1746</v>
      </c>
      <c r="B1348" t="str">
        <f t="shared" si="21"/>
        <v>1984Cronulla-Sutherland</v>
      </c>
      <c r="C1348" t="s">
        <v>1747</v>
      </c>
      <c r="D1348">
        <v>1984</v>
      </c>
      <c r="E1348">
        <v>10</v>
      </c>
      <c r="F1348" t="s">
        <v>1767</v>
      </c>
      <c r="G1348">
        <v>24</v>
      </c>
      <c r="H1348">
        <v>10</v>
      </c>
      <c r="I1348">
        <v>1</v>
      </c>
      <c r="J1348">
        <v>13</v>
      </c>
      <c r="K1348">
        <v>2</v>
      </c>
      <c r="L1348">
        <v>25</v>
      </c>
      <c r="M1348">
        <v>446</v>
      </c>
      <c r="N1348">
        <v>478</v>
      </c>
      <c r="S1348" t="s">
        <v>1767</v>
      </c>
      <c r="T1348" t="s">
        <v>1675</v>
      </c>
      <c r="U1348" t="s">
        <v>1675</v>
      </c>
      <c r="V1348" t="s">
        <v>1723</v>
      </c>
    </row>
    <row r="1349" spans="1:22" x14ac:dyDescent="0.25">
      <c r="A1349" t="s">
        <v>1746</v>
      </c>
      <c r="B1349" t="str">
        <f t="shared" si="21"/>
        <v>1984North Sydney</v>
      </c>
      <c r="C1349" t="s">
        <v>1747</v>
      </c>
      <c r="D1349">
        <v>1984</v>
      </c>
      <c r="E1349">
        <v>11</v>
      </c>
      <c r="F1349" t="s">
        <v>1752</v>
      </c>
      <c r="G1349">
        <v>24</v>
      </c>
      <c r="H1349">
        <v>9</v>
      </c>
      <c r="I1349">
        <v>1</v>
      </c>
      <c r="J1349">
        <v>14</v>
      </c>
      <c r="K1349">
        <v>2</v>
      </c>
      <c r="L1349">
        <v>23</v>
      </c>
      <c r="M1349">
        <v>371</v>
      </c>
      <c r="N1349">
        <v>447</v>
      </c>
      <c r="S1349" t="s">
        <v>1752</v>
      </c>
      <c r="T1349" t="s">
        <v>1675</v>
      </c>
      <c r="U1349" t="s">
        <v>1675</v>
      </c>
      <c r="V1349" t="s">
        <v>1723</v>
      </c>
    </row>
    <row r="1350" spans="1:22" x14ac:dyDescent="0.25">
      <c r="A1350" t="s">
        <v>1746</v>
      </c>
      <c r="B1350" t="str">
        <f t="shared" si="21"/>
        <v>1984Eastern Suburbs</v>
      </c>
      <c r="C1350" t="s">
        <v>1747</v>
      </c>
      <c r="D1350">
        <v>1984</v>
      </c>
      <c r="E1350">
        <v>12</v>
      </c>
      <c r="F1350" t="s">
        <v>1749</v>
      </c>
      <c r="G1350">
        <v>24</v>
      </c>
      <c r="H1350">
        <v>5</v>
      </c>
      <c r="I1350">
        <v>1</v>
      </c>
      <c r="J1350">
        <v>18</v>
      </c>
      <c r="K1350">
        <v>2</v>
      </c>
      <c r="L1350">
        <v>15</v>
      </c>
      <c r="M1350">
        <v>308</v>
      </c>
      <c r="N1350">
        <v>478</v>
      </c>
      <c r="S1350" t="s">
        <v>1750</v>
      </c>
      <c r="T1350" t="s">
        <v>1675</v>
      </c>
      <c r="U1350" t="s">
        <v>1675</v>
      </c>
      <c r="V1350" t="s">
        <v>1723</v>
      </c>
    </row>
    <row r="1351" spans="1:22" x14ac:dyDescent="0.25">
      <c r="A1351" t="s">
        <v>1746</v>
      </c>
      <c r="B1351" t="str">
        <f t="shared" si="21"/>
        <v>1984Western Suburbs</v>
      </c>
      <c r="C1351" t="s">
        <v>1747</v>
      </c>
      <c r="D1351">
        <v>1984</v>
      </c>
      <c r="E1351">
        <v>13</v>
      </c>
      <c r="F1351" t="s">
        <v>1757</v>
      </c>
      <c r="G1351">
        <v>24</v>
      </c>
      <c r="H1351">
        <v>1</v>
      </c>
      <c r="I1351">
        <v>0</v>
      </c>
      <c r="J1351">
        <v>23</v>
      </c>
      <c r="K1351">
        <v>2</v>
      </c>
      <c r="L1351">
        <v>6</v>
      </c>
      <c r="M1351">
        <v>244</v>
      </c>
      <c r="N1351">
        <v>620</v>
      </c>
      <c r="S1351" t="s">
        <v>1757</v>
      </c>
      <c r="T1351" t="s">
        <v>1675</v>
      </c>
      <c r="U1351" t="s">
        <v>1675</v>
      </c>
      <c r="V1351" t="s">
        <v>1723</v>
      </c>
    </row>
    <row r="1352" spans="1:22" x14ac:dyDescent="0.25">
      <c r="A1352" t="s">
        <v>1745</v>
      </c>
      <c r="B1352" t="str">
        <f t="shared" si="21"/>
        <v>1983North Melbourne</v>
      </c>
      <c r="C1352" t="s">
        <v>1727</v>
      </c>
      <c r="D1352">
        <v>1983</v>
      </c>
      <c r="E1352">
        <v>1</v>
      </c>
      <c r="F1352" t="s">
        <v>1680</v>
      </c>
      <c r="G1352">
        <v>22</v>
      </c>
      <c r="H1352">
        <v>16</v>
      </c>
      <c r="I1352">
        <v>0</v>
      </c>
      <c r="J1352">
        <v>6</v>
      </c>
      <c r="L1352">
        <v>64</v>
      </c>
      <c r="M1352">
        <v>2789</v>
      </c>
      <c r="N1352">
        <v>2183</v>
      </c>
      <c r="O1352" t="s">
        <v>30</v>
      </c>
      <c r="P1352" t="s">
        <v>30</v>
      </c>
      <c r="S1352" t="s">
        <v>1680</v>
      </c>
      <c r="T1352" t="s">
        <v>1680</v>
      </c>
      <c r="U1352" t="s">
        <v>1681</v>
      </c>
      <c r="V1352" t="s">
        <v>1718</v>
      </c>
    </row>
    <row r="1353" spans="1:22" x14ac:dyDescent="0.25">
      <c r="A1353" t="s">
        <v>1745</v>
      </c>
      <c r="B1353" t="str">
        <f t="shared" si="21"/>
        <v>1983Hawthorn</v>
      </c>
      <c r="C1353" t="s">
        <v>1727</v>
      </c>
      <c r="D1353">
        <v>1983</v>
      </c>
      <c r="E1353">
        <v>2</v>
      </c>
      <c r="F1353" t="s">
        <v>1682</v>
      </c>
      <c r="G1353">
        <v>22</v>
      </c>
      <c r="H1353">
        <v>15</v>
      </c>
      <c r="I1353">
        <v>0</v>
      </c>
      <c r="J1353">
        <v>7</v>
      </c>
      <c r="L1353">
        <v>60</v>
      </c>
      <c r="M1353">
        <v>2675</v>
      </c>
      <c r="N1353">
        <v>2078</v>
      </c>
      <c r="P1353" t="s">
        <v>30</v>
      </c>
      <c r="Q1353" t="s">
        <v>30</v>
      </c>
      <c r="R1353" t="s">
        <v>30</v>
      </c>
      <c r="S1353" t="s">
        <v>1682</v>
      </c>
      <c r="T1353" t="s">
        <v>1724</v>
      </c>
      <c r="U1353" t="s">
        <v>1681</v>
      </c>
      <c r="V1353" t="s">
        <v>1718</v>
      </c>
    </row>
    <row r="1354" spans="1:22" x14ac:dyDescent="0.25">
      <c r="A1354" t="s">
        <v>1745</v>
      </c>
      <c r="B1354" t="str">
        <f t="shared" si="21"/>
        <v>1983Fitzroy</v>
      </c>
      <c r="C1354" t="s">
        <v>1727</v>
      </c>
      <c r="D1354">
        <v>1983</v>
      </c>
      <c r="E1354">
        <v>3</v>
      </c>
      <c r="F1354" t="s">
        <v>1694</v>
      </c>
      <c r="G1354">
        <v>22</v>
      </c>
      <c r="H1354">
        <v>15</v>
      </c>
      <c r="I1354">
        <v>0</v>
      </c>
      <c r="J1354">
        <v>7</v>
      </c>
      <c r="L1354">
        <v>60</v>
      </c>
      <c r="M1354">
        <v>2608</v>
      </c>
      <c r="N1354">
        <v>2059</v>
      </c>
      <c r="P1354" t="s">
        <v>30</v>
      </c>
      <c r="S1354" t="s">
        <v>1694</v>
      </c>
      <c r="T1354" t="s">
        <v>1681</v>
      </c>
      <c r="U1354" t="s">
        <v>1681</v>
      </c>
      <c r="V1354" t="s">
        <v>1718</v>
      </c>
    </row>
    <row r="1355" spans="1:22" x14ac:dyDescent="0.25">
      <c r="A1355" t="s">
        <v>1745</v>
      </c>
      <c r="B1355" t="str">
        <f t="shared" si="21"/>
        <v>1983Essendon</v>
      </c>
      <c r="C1355" t="s">
        <v>1727</v>
      </c>
      <c r="D1355">
        <v>1983</v>
      </c>
      <c r="E1355">
        <v>4</v>
      </c>
      <c r="F1355" t="s">
        <v>1687</v>
      </c>
      <c r="G1355">
        <v>22</v>
      </c>
      <c r="H1355">
        <v>15</v>
      </c>
      <c r="I1355">
        <v>0</v>
      </c>
      <c r="J1355">
        <v>7</v>
      </c>
      <c r="L1355">
        <v>60</v>
      </c>
      <c r="M1355">
        <v>2664</v>
      </c>
      <c r="N1355">
        <v>2215</v>
      </c>
      <c r="P1355" t="s">
        <v>30</v>
      </c>
      <c r="Q1355" t="s">
        <v>30</v>
      </c>
      <c r="S1355" t="s">
        <v>1687</v>
      </c>
      <c r="T1355" t="s">
        <v>1681</v>
      </c>
      <c r="U1355" t="s">
        <v>1681</v>
      </c>
      <c r="V1355" t="s">
        <v>1718</v>
      </c>
    </row>
    <row r="1356" spans="1:22" x14ac:dyDescent="0.25">
      <c r="A1356" t="s">
        <v>1745</v>
      </c>
      <c r="B1356" t="str">
        <f t="shared" si="21"/>
        <v>1983Carlton</v>
      </c>
      <c r="C1356" t="s">
        <v>1727</v>
      </c>
      <c r="D1356">
        <v>1983</v>
      </c>
      <c r="E1356">
        <v>5</v>
      </c>
      <c r="F1356" t="s">
        <v>1689</v>
      </c>
      <c r="G1356">
        <v>22</v>
      </c>
      <c r="H1356">
        <v>13</v>
      </c>
      <c r="I1356">
        <v>0</v>
      </c>
      <c r="J1356">
        <v>9</v>
      </c>
      <c r="L1356">
        <v>52</v>
      </c>
      <c r="M1356">
        <v>2360</v>
      </c>
      <c r="N1356">
        <v>2244</v>
      </c>
      <c r="P1356" t="s">
        <v>30</v>
      </c>
      <c r="S1356" t="s">
        <v>1689</v>
      </c>
      <c r="T1356" t="s">
        <v>1717</v>
      </c>
      <c r="U1356" t="s">
        <v>1681</v>
      </c>
      <c r="V1356" t="s">
        <v>1718</v>
      </c>
    </row>
    <row r="1357" spans="1:22" x14ac:dyDescent="0.25">
      <c r="A1357" t="s">
        <v>1745</v>
      </c>
      <c r="B1357" t="str">
        <f t="shared" si="21"/>
        <v>1983Collingwood</v>
      </c>
      <c r="C1357" t="s">
        <v>1727</v>
      </c>
      <c r="D1357">
        <v>1983</v>
      </c>
      <c r="E1357">
        <v>6</v>
      </c>
      <c r="F1357" t="s">
        <v>1688</v>
      </c>
      <c r="G1357">
        <v>22</v>
      </c>
      <c r="H1357">
        <v>12</v>
      </c>
      <c r="I1357">
        <v>0</v>
      </c>
      <c r="J1357">
        <v>10</v>
      </c>
      <c r="L1357">
        <v>48</v>
      </c>
      <c r="M1357">
        <v>2315</v>
      </c>
      <c r="N1357">
        <v>2247</v>
      </c>
      <c r="S1357" t="s">
        <v>1688</v>
      </c>
      <c r="T1357" t="s">
        <v>1681</v>
      </c>
      <c r="U1357" t="s">
        <v>1681</v>
      </c>
      <c r="V1357" t="s">
        <v>1718</v>
      </c>
    </row>
    <row r="1358" spans="1:22" x14ac:dyDescent="0.25">
      <c r="A1358" t="s">
        <v>1745</v>
      </c>
      <c r="B1358" t="str">
        <f t="shared" si="21"/>
        <v>1983Footscray</v>
      </c>
      <c r="C1358" t="s">
        <v>1727</v>
      </c>
      <c r="D1358">
        <v>1983</v>
      </c>
      <c r="E1358">
        <v>7</v>
      </c>
      <c r="F1358" t="s">
        <v>1695</v>
      </c>
      <c r="G1358">
        <v>22</v>
      </c>
      <c r="H1358">
        <v>10</v>
      </c>
      <c r="I1358">
        <v>0</v>
      </c>
      <c r="J1358">
        <v>12</v>
      </c>
      <c r="L1358">
        <v>40</v>
      </c>
      <c r="M1358">
        <v>2102</v>
      </c>
      <c r="N1358">
        <v>2428</v>
      </c>
      <c r="S1358" t="s">
        <v>1673</v>
      </c>
      <c r="T1358" t="s">
        <v>1681</v>
      </c>
      <c r="U1358" t="s">
        <v>1681</v>
      </c>
      <c r="V1358" t="s">
        <v>1718</v>
      </c>
    </row>
    <row r="1359" spans="1:22" x14ac:dyDescent="0.25">
      <c r="A1359" t="s">
        <v>1745</v>
      </c>
      <c r="B1359" t="str">
        <f t="shared" si="21"/>
        <v>1983Melbourne</v>
      </c>
      <c r="C1359" t="s">
        <v>1727</v>
      </c>
      <c r="D1359">
        <v>1983</v>
      </c>
      <c r="E1359">
        <v>8</v>
      </c>
      <c r="F1359" t="s">
        <v>1681</v>
      </c>
      <c r="G1359">
        <v>22</v>
      </c>
      <c r="H1359">
        <v>9</v>
      </c>
      <c r="I1359">
        <v>0</v>
      </c>
      <c r="J1359">
        <v>13</v>
      </c>
      <c r="L1359">
        <v>36</v>
      </c>
      <c r="M1359">
        <v>2220</v>
      </c>
      <c r="N1359">
        <v>2557</v>
      </c>
      <c r="S1359" t="s">
        <v>1681</v>
      </c>
      <c r="T1359" t="s">
        <v>1681</v>
      </c>
      <c r="U1359" t="s">
        <v>1681</v>
      </c>
      <c r="V1359" t="s">
        <v>1718</v>
      </c>
    </row>
    <row r="1360" spans="1:22" x14ac:dyDescent="0.25">
      <c r="A1360" t="s">
        <v>1745</v>
      </c>
      <c r="B1360" t="str">
        <f t="shared" si="21"/>
        <v>1983Geelong</v>
      </c>
      <c r="C1360" t="s">
        <v>1727</v>
      </c>
      <c r="D1360">
        <v>1983</v>
      </c>
      <c r="E1360">
        <v>9</v>
      </c>
      <c r="F1360" t="s">
        <v>1685</v>
      </c>
      <c r="G1360">
        <v>22</v>
      </c>
      <c r="H1360">
        <v>8</v>
      </c>
      <c r="I1360">
        <v>0</v>
      </c>
      <c r="J1360">
        <v>14</v>
      </c>
      <c r="L1360">
        <v>32</v>
      </c>
      <c r="M1360">
        <v>1932</v>
      </c>
      <c r="N1360">
        <v>2197</v>
      </c>
      <c r="S1360" t="s">
        <v>1685</v>
      </c>
      <c r="T1360" t="s">
        <v>1685</v>
      </c>
      <c r="U1360" t="s">
        <v>1685</v>
      </c>
      <c r="V1360" t="s">
        <v>1718</v>
      </c>
    </row>
    <row r="1361" spans="1:22" x14ac:dyDescent="0.25">
      <c r="A1361" t="s">
        <v>1745</v>
      </c>
      <c r="B1361" t="str">
        <f t="shared" si="21"/>
        <v>1983Richmond</v>
      </c>
      <c r="C1361" t="s">
        <v>1727</v>
      </c>
      <c r="D1361">
        <v>1983</v>
      </c>
      <c r="E1361">
        <v>10</v>
      </c>
      <c r="F1361" t="s">
        <v>1678</v>
      </c>
      <c r="G1361">
        <v>22</v>
      </c>
      <c r="H1361">
        <v>7</v>
      </c>
      <c r="I1361">
        <v>0</v>
      </c>
      <c r="J1361">
        <v>15</v>
      </c>
      <c r="L1361">
        <v>28</v>
      </c>
      <c r="M1361">
        <v>2124</v>
      </c>
      <c r="N1361">
        <v>2392</v>
      </c>
      <c r="S1361" t="s">
        <v>1678</v>
      </c>
      <c r="T1361" t="s">
        <v>1726</v>
      </c>
      <c r="U1361" t="s">
        <v>1681</v>
      </c>
      <c r="V1361" t="s">
        <v>1718</v>
      </c>
    </row>
    <row r="1362" spans="1:22" x14ac:dyDescent="0.25">
      <c r="A1362" t="s">
        <v>1745</v>
      </c>
      <c r="B1362" t="str">
        <f t="shared" si="21"/>
        <v>1983Sydney Swans</v>
      </c>
      <c r="C1362" t="s">
        <v>1727</v>
      </c>
      <c r="D1362">
        <v>1983</v>
      </c>
      <c r="E1362">
        <v>11</v>
      </c>
      <c r="F1362" t="s">
        <v>1676</v>
      </c>
      <c r="G1362">
        <v>22</v>
      </c>
      <c r="H1362">
        <v>7</v>
      </c>
      <c r="I1362">
        <v>0</v>
      </c>
      <c r="J1362">
        <v>15</v>
      </c>
      <c r="L1362">
        <v>28</v>
      </c>
      <c r="M1362">
        <v>2068</v>
      </c>
      <c r="N1362">
        <v>2670</v>
      </c>
      <c r="S1362" t="s">
        <v>1676</v>
      </c>
      <c r="T1362" t="s">
        <v>1675</v>
      </c>
      <c r="U1362" t="s">
        <v>1675</v>
      </c>
      <c r="V1362" t="s">
        <v>1723</v>
      </c>
    </row>
    <row r="1363" spans="1:22" x14ac:dyDescent="0.25">
      <c r="A1363" t="s">
        <v>1745</v>
      </c>
      <c r="B1363" t="str">
        <f t="shared" si="21"/>
        <v>1983St Kilda</v>
      </c>
      <c r="C1363" t="s">
        <v>1727</v>
      </c>
      <c r="D1363">
        <v>1983</v>
      </c>
      <c r="E1363">
        <v>12</v>
      </c>
      <c r="F1363" t="s">
        <v>1677</v>
      </c>
      <c r="G1363">
        <v>22</v>
      </c>
      <c r="H1363">
        <v>5</v>
      </c>
      <c r="I1363">
        <v>0</v>
      </c>
      <c r="J1363">
        <v>17</v>
      </c>
      <c r="L1363">
        <v>20</v>
      </c>
      <c r="M1363">
        <v>2150</v>
      </c>
      <c r="N1363">
        <v>2737</v>
      </c>
      <c r="S1363" t="s">
        <v>1677</v>
      </c>
      <c r="T1363" t="s">
        <v>1681</v>
      </c>
      <c r="U1363" t="s">
        <v>1681</v>
      </c>
      <c r="V1363" t="s">
        <v>1718</v>
      </c>
    </row>
    <row r="1364" spans="1:22" x14ac:dyDescent="0.25">
      <c r="A1364" t="s">
        <v>1746</v>
      </c>
      <c r="B1364" t="str">
        <f t="shared" si="21"/>
        <v>1983Manly Warringah</v>
      </c>
      <c r="C1364" t="s">
        <v>1747</v>
      </c>
      <c r="D1364">
        <v>1983</v>
      </c>
      <c r="E1364">
        <v>1</v>
      </c>
      <c r="F1364" t="s">
        <v>1765</v>
      </c>
      <c r="G1364">
        <v>26</v>
      </c>
      <c r="H1364">
        <v>22</v>
      </c>
      <c r="I1364">
        <v>0</v>
      </c>
      <c r="J1364">
        <v>4</v>
      </c>
      <c r="K1364">
        <v>0</v>
      </c>
      <c r="L1364">
        <v>44</v>
      </c>
      <c r="M1364">
        <v>690</v>
      </c>
      <c r="N1364">
        <v>361</v>
      </c>
      <c r="O1364" t="s">
        <v>30</v>
      </c>
      <c r="P1364" t="s">
        <v>30</v>
      </c>
      <c r="Q1364" t="s">
        <v>30</v>
      </c>
      <c r="S1364" t="s">
        <v>1765</v>
      </c>
      <c r="T1364" t="s">
        <v>1675</v>
      </c>
      <c r="U1364" t="s">
        <v>1675</v>
      </c>
      <c r="V1364" t="s">
        <v>1723</v>
      </c>
    </row>
    <row r="1365" spans="1:22" x14ac:dyDescent="0.25">
      <c r="A1365" t="s">
        <v>1746</v>
      </c>
      <c r="B1365" t="str">
        <f t="shared" si="21"/>
        <v>1983Parramatta</v>
      </c>
      <c r="C1365" t="s">
        <v>1747</v>
      </c>
      <c r="D1365">
        <v>1983</v>
      </c>
      <c r="E1365">
        <v>2</v>
      </c>
      <c r="F1365" t="s">
        <v>1722</v>
      </c>
      <c r="G1365">
        <v>26</v>
      </c>
      <c r="H1365">
        <v>18</v>
      </c>
      <c r="I1365">
        <v>0</v>
      </c>
      <c r="J1365">
        <v>8</v>
      </c>
      <c r="K1365">
        <v>0</v>
      </c>
      <c r="L1365">
        <v>36</v>
      </c>
      <c r="M1365">
        <v>639</v>
      </c>
      <c r="N1365">
        <v>293</v>
      </c>
      <c r="P1365" t="s">
        <v>30</v>
      </c>
      <c r="Q1365" t="s">
        <v>30</v>
      </c>
      <c r="R1365" t="s">
        <v>30</v>
      </c>
      <c r="S1365" t="s">
        <v>1722</v>
      </c>
      <c r="T1365" t="s">
        <v>1675</v>
      </c>
      <c r="U1365" t="s">
        <v>1675</v>
      </c>
      <c r="V1365" t="s">
        <v>1723</v>
      </c>
    </row>
    <row r="1366" spans="1:22" x14ac:dyDescent="0.25">
      <c r="A1366" t="s">
        <v>1746</v>
      </c>
      <c r="B1366" t="str">
        <f t="shared" si="21"/>
        <v>1983Canterbury-Bankstown</v>
      </c>
      <c r="C1366" t="s">
        <v>1747</v>
      </c>
      <c r="D1366">
        <v>1983</v>
      </c>
      <c r="E1366">
        <v>3</v>
      </c>
      <c r="F1366" t="s">
        <v>1764</v>
      </c>
      <c r="G1366">
        <v>26</v>
      </c>
      <c r="H1366">
        <v>18</v>
      </c>
      <c r="I1366">
        <v>0</v>
      </c>
      <c r="J1366">
        <v>8</v>
      </c>
      <c r="K1366">
        <v>0</v>
      </c>
      <c r="L1366">
        <v>36</v>
      </c>
      <c r="M1366">
        <v>531</v>
      </c>
      <c r="N1366">
        <v>409</v>
      </c>
      <c r="P1366" t="s">
        <v>30</v>
      </c>
      <c r="S1366" t="s">
        <v>1764</v>
      </c>
      <c r="T1366" t="s">
        <v>1675</v>
      </c>
      <c r="U1366" t="s">
        <v>1675</v>
      </c>
      <c r="V1366" t="s">
        <v>1723</v>
      </c>
    </row>
    <row r="1367" spans="1:22" x14ac:dyDescent="0.25">
      <c r="A1367" t="s">
        <v>1746</v>
      </c>
      <c r="B1367" t="str">
        <f t="shared" si="21"/>
        <v>1983Balmain</v>
      </c>
      <c r="C1367" t="s">
        <v>1747</v>
      </c>
      <c r="D1367">
        <v>1983</v>
      </c>
      <c r="E1367">
        <v>4</v>
      </c>
      <c r="F1367" t="s">
        <v>1755</v>
      </c>
      <c r="G1367">
        <v>26</v>
      </c>
      <c r="H1367">
        <v>17</v>
      </c>
      <c r="I1367">
        <v>0</v>
      </c>
      <c r="J1367">
        <v>9</v>
      </c>
      <c r="K1367">
        <v>0</v>
      </c>
      <c r="L1367">
        <v>34</v>
      </c>
      <c r="M1367">
        <v>525</v>
      </c>
      <c r="N1367">
        <v>438</v>
      </c>
      <c r="P1367" t="s">
        <v>30</v>
      </c>
      <c r="S1367" t="s">
        <v>1755</v>
      </c>
      <c r="T1367" t="s">
        <v>1675</v>
      </c>
      <c r="U1367" t="s">
        <v>1675</v>
      </c>
      <c r="V1367" t="s">
        <v>1723</v>
      </c>
    </row>
    <row r="1368" spans="1:22" x14ac:dyDescent="0.25">
      <c r="A1368" t="s">
        <v>1746</v>
      </c>
      <c r="B1368" t="str">
        <f t="shared" si="21"/>
        <v>1983St George</v>
      </c>
      <c r="C1368" t="s">
        <v>1747</v>
      </c>
      <c r="D1368">
        <v>1983</v>
      </c>
      <c r="E1368">
        <v>5</v>
      </c>
      <c r="F1368" t="s">
        <v>1763</v>
      </c>
      <c r="G1368">
        <v>26</v>
      </c>
      <c r="H1368">
        <v>14</v>
      </c>
      <c r="I1368">
        <v>1</v>
      </c>
      <c r="J1368">
        <v>11</v>
      </c>
      <c r="K1368">
        <v>0</v>
      </c>
      <c r="L1368">
        <v>29</v>
      </c>
      <c r="M1368">
        <v>551</v>
      </c>
      <c r="N1368">
        <v>450</v>
      </c>
      <c r="P1368" t="s">
        <v>30</v>
      </c>
      <c r="S1368" t="s">
        <v>1763</v>
      </c>
      <c r="T1368" t="s">
        <v>1675</v>
      </c>
      <c r="U1368" t="s">
        <v>1675</v>
      </c>
      <c r="V1368" t="s">
        <v>1723</v>
      </c>
    </row>
    <row r="1369" spans="1:22" x14ac:dyDescent="0.25">
      <c r="A1369" t="s">
        <v>1746</v>
      </c>
      <c r="B1369" t="str">
        <f t="shared" si="21"/>
        <v>1983Eastern Suburbs</v>
      </c>
      <c r="C1369" t="s">
        <v>1747</v>
      </c>
      <c r="D1369">
        <v>1983</v>
      </c>
      <c r="E1369">
        <v>6</v>
      </c>
      <c r="F1369" t="s">
        <v>1749</v>
      </c>
      <c r="G1369">
        <v>26</v>
      </c>
      <c r="H1369">
        <v>14</v>
      </c>
      <c r="I1369">
        <v>1</v>
      </c>
      <c r="J1369">
        <v>11</v>
      </c>
      <c r="K1369">
        <v>0</v>
      </c>
      <c r="L1369">
        <v>29</v>
      </c>
      <c r="M1369">
        <v>579</v>
      </c>
      <c r="N1369">
        <v>492</v>
      </c>
      <c r="P1369" t="s">
        <v>30</v>
      </c>
      <c r="S1369" t="s">
        <v>1750</v>
      </c>
      <c r="T1369" t="s">
        <v>1675</v>
      </c>
      <c r="U1369" t="s">
        <v>1675</v>
      </c>
      <c r="V1369" t="s">
        <v>1723</v>
      </c>
    </row>
    <row r="1370" spans="1:22" x14ac:dyDescent="0.25">
      <c r="A1370" t="s">
        <v>1746</v>
      </c>
      <c r="B1370" t="str">
        <f t="shared" si="21"/>
        <v>1983North Sydney</v>
      </c>
      <c r="C1370" t="s">
        <v>1747</v>
      </c>
      <c r="D1370">
        <v>1983</v>
      </c>
      <c r="E1370">
        <v>7</v>
      </c>
      <c r="F1370" t="s">
        <v>1752</v>
      </c>
      <c r="G1370">
        <v>26</v>
      </c>
      <c r="H1370">
        <v>13</v>
      </c>
      <c r="I1370">
        <v>1</v>
      </c>
      <c r="J1370">
        <v>12</v>
      </c>
      <c r="K1370">
        <v>0</v>
      </c>
      <c r="L1370">
        <v>27</v>
      </c>
      <c r="M1370">
        <v>435</v>
      </c>
      <c r="N1370">
        <v>446</v>
      </c>
      <c r="S1370" t="s">
        <v>1752</v>
      </c>
      <c r="T1370" t="s">
        <v>1675</v>
      </c>
      <c r="U1370" t="s">
        <v>1675</v>
      </c>
      <c r="V1370" t="s">
        <v>1723</v>
      </c>
    </row>
    <row r="1371" spans="1:22" x14ac:dyDescent="0.25">
      <c r="A1371" t="s">
        <v>1746</v>
      </c>
      <c r="B1371" t="str">
        <f t="shared" si="21"/>
        <v>1983South Sydney</v>
      </c>
      <c r="C1371" t="s">
        <v>1747</v>
      </c>
      <c r="D1371">
        <v>1983</v>
      </c>
      <c r="E1371">
        <v>8</v>
      </c>
      <c r="F1371" t="s">
        <v>1748</v>
      </c>
      <c r="G1371">
        <v>26</v>
      </c>
      <c r="H1371">
        <v>12</v>
      </c>
      <c r="I1371">
        <v>1</v>
      </c>
      <c r="J1371">
        <v>13</v>
      </c>
      <c r="K1371">
        <v>0</v>
      </c>
      <c r="L1371">
        <v>25</v>
      </c>
      <c r="M1371">
        <v>439</v>
      </c>
      <c r="N1371">
        <v>495</v>
      </c>
      <c r="S1371" t="s">
        <v>1748</v>
      </c>
      <c r="T1371" t="s">
        <v>1675</v>
      </c>
      <c r="U1371" t="s">
        <v>1675</v>
      </c>
      <c r="V1371" t="s">
        <v>1723</v>
      </c>
    </row>
    <row r="1372" spans="1:22" x14ac:dyDescent="0.25">
      <c r="A1372" t="s">
        <v>1746</v>
      </c>
      <c r="B1372" t="str">
        <f t="shared" si="21"/>
        <v>1983Cronulla-Sutherland</v>
      </c>
      <c r="C1372" t="s">
        <v>1747</v>
      </c>
      <c r="D1372">
        <v>1983</v>
      </c>
      <c r="E1372">
        <v>9</v>
      </c>
      <c r="F1372" t="s">
        <v>1767</v>
      </c>
      <c r="G1372">
        <v>26</v>
      </c>
      <c r="H1372">
        <v>12</v>
      </c>
      <c r="I1372">
        <v>0</v>
      </c>
      <c r="J1372">
        <v>14</v>
      </c>
      <c r="K1372">
        <v>0</v>
      </c>
      <c r="L1372">
        <v>24</v>
      </c>
      <c r="M1372">
        <v>450</v>
      </c>
      <c r="N1372">
        <v>520</v>
      </c>
      <c r="S1372" t="s">
        <v>1767</v>
      </c>
      <c r="T1372" t="s">
        <v>1675</v>
      </c>
      <c r="U1372" t="s">
        <v>1675</v>
      </c>
      <c r="V1372" t="s">
        <v>1723</v>
      </c>
    </row>
    <row r="1373" spans="1:22" x14ac:dyDescent="0.25">
      <c r="A1373" t="s">
        <v>1746</v>
      </c>
      <c r="B1373" t="str">
        <f t="shared" si="21"/>
        <v>1983Canberra Raiders</v>
      </c>
      <c r="C1373" t="s">
        <v>1747</v>
      </c>
      <c r="D1373">
        <v>1983</v>
      </c>
      <c r="E1373">
        <v>10</v>
      </c>
      <c r="F1373" t="s">
        <v>1771</v>
      </c>
      <c r="G1373">
        <v>26</v>
      </c>
      <c r="H1373">
        <v>9</v>
      </c>
      <c r="I1373">
        <v>0</v>
      </c>
      <c r="J1373">
        <v>17</v>
      </c>
      <c r="K1373">
        <v>0</v>
      </c>
      <c r="L1373">
        <v>18</v>
      </c>
      <c r="M1373">
        <v>495</v>
      </c>
      <c r="N1373">
        <v>614</v>
      </c>
      <c r="S1373" t="s">
        <v>1771</v>
      </c>
      <c r="T1373" t="s">
        <v>1772</v>
      </c>
      <c r="U1373" t="s">
        <v>1772</v>
      </c>
      <c r="V1373" t="s">
        <v>1773</v>
      </c>
    </row>
    <row r="1374" spans="1:22" x14ac:dyDescent="0.25">
      <c r="A1374" t="s">
        <v>1746</v>
      </c>
      <c r="B1374" t="str">
        <f t="shared" si="21"/>
        <v>1983Penrith</v>
      </c>
      <c r="C1374" t="s">
        <v>1747</v>
      </c>
      <c r="D1374">
        <v>1983</v>
      </c>
      <c r="E1374">
        <v>11</v>
      </c>
      <c r="F1374" t="s">
        <v>1766</v>
      </c>
      <c r="G1374">
        <v>26</v>
      </c>
      <c r="H1374">
        <v>9</v>
      </c>
      <c r="I1374">
        <v>0</v>
      </c>
      <c r="J1374">
        <v>17</v>
      </c>
      <c r="K1374">
        <v>0</v>
      </c>
      <c r="L1374">
        <v>18</v>
      </c>
      <c r="M1374">
        <v>476</v>
      </c>
      <c r="N1374">
        <v>647</v>
      </c>
      <c r="S1374" t="s">
        <v>1766</v>
      </c>
      <c r="T1374" t="s">
        <v>1675</v>
      </c>
      <c r="U1374" t="s">
        <v>1675</v>
      </c>
      <c r="V1374" t="s">
        <v>1723</v>
      </c>
    </row>
    <row r="1375" spans="1:22" x14ac:dyDescent="0.25">
      <c r="A1375" t="s">
        <v>1746</v>
      </c>
      <c r="B1375" t="str">
        <f t="shared" si="21"/>
        <v>1983Illawarra</v>
      </c>
      <c r="C1375" t="s">
        <v>1747</v>
      </c>
      <c r="D1375">
        <v>1983</v>
      </c>
      <c r="E1375">
        <v>12</v>
      </c>
      <c r="F1375" t="s">
        <v>1769</v>
      </c>
      <c r="G1375">
        <v>26</v>
      </c>
      <c r="H1375">
        <v>8</v>
      </c>
      <c r="I1375">
        <v>0</v>
      </c>
      <c r="J1375">
        <v>18</v>
      </c>
      <c r="K1375">
        <v>0</v>
      </c>
      <c r="L1375">
        <v>16</v>
      </c>
      <c r="M1375">
        <v>451</v>
      </c>
      <c r="N1375">
        <v>644</v>
      </c>
      <c r="S1375" t="s">
        <v>1769</v>
      </c>
      <c r="T1375" t="s">
        <v>1770</v>
      </c>
      <c r="U1375" t="s">
        <v>1770</v>
      </c>
      <c r="V1375" t="s">
        <v>1723</v>
      </c>
    </row>
    <row r="1376" spans="1:22" x14ac:dyDescent="0.25">
      <c r="A1376" t="s">
        <v>1746</v>
      </c>
      <c r="B1376" t="str">
        <f t="shared" si="21"/>
        <v>1983Newtown</v>
      </c>
      <c r="C1376" t="s">
        <v>1747</v>
      </c>
      <c r="D1376">
        <v>1983</v>
      </c>
      <c r="E1376">
        <v>13</v>
      </c>
      <c r="F1376" t="s">
        <v>1756</v>
      </c>
      <c r="G1376">
        <v>26</v>
      </c>
      <c r="H1376">
        <v>7</v>
      </c>
      <c r="I1376">
        <v>2</v>
      </c>
      <c r="J1376">
        <v>17</v>
      </c>
      <c r="K1376">
        <v>0</v>
      </c>
      <c r="L1376">
        <v>16</v>
      </c>
      <c r="M1376">
        <v>373</v>
      </c>
      <c r="N1376">
        <v>591</v>
      </c>
      <c r="S1376" t="s">
        <v>1756</v>
      </c>
      <c r="T1376" t="s">
        <v>1675</v>
      </c>
      <c r="U1376" t="s">
        <v>1675</v>
      </c>
      <c r="V1376" t="s">
        <v>1723</v>
      </c>
    </row>
    <row r="1377" spans="1:22" x14ac:dyDescent="0.25">
      <c r="A1377" t="s">
        <v>1746</v>
      </c>
      <c r="B1377" t="str">
        <f t="shared" si="21"/>
        <v>1983Western Suburbs</v>
      </c>
      <c r="C1377" t="s">
        <v>1747</v>
      </c>
      <c r="D1377">
        <v>1983</v>
      </c>
      <c r="E1377">
        <v>14</v>
      </c>
      <c r="F1377" t="s">
        <v>1757</v>
      </c>
      <c r="G1377">
        <v>26</v>
      </c>
      <c r="H1377">
        <v>5</v>
      </c>
      <c r="I1377">
        <v>2</v>
      </c>
      <c r="J1377">
        <v>19</v>
      </c>
      <c r="K1377">
        <v>0</v>
      </c>
      <c r="L1377">
        <v>12</v>
      </c>
      <c r="M1377">
        <v>394</v>
      </c>
      <c r="N1377">
        <v>628</v>
      </c>
      <c r="S1377" t="s">
        <v>1757</v>
      </c>
      <c r="T1377" t="s">
        <v>1675</v>
      </c>
      <c r="U1377" t="s">
        <v>1675</v>
      </c>
      <c r="V1377" t="s">
        <v>1723</v>
      </c>
    </row>
    <row r="1378" spans="1:22" x14ac:dyDescent="0.25">
      <c r="A1378" t="s">
        <v>1745</v>
      </c>
      <c r="B1378" t="str">
        <f t="shared" si="21"/>
        <v>1982Richmond</v>
      </c>
      <c r="C1378" t="s">
        <v>1727</v>
      </c>
      <c r="D1378">
        <v>1982</v>
      </c>
      <c r="E1378">
        <v>1</v>
      </c>
      <c r="F1378" t="s">
        <v>1678</v>
      </c>
      <c r="G1378">
        <v>22</v>
      </c>
      <c r="H1378">
        <v>18</v>
      </c>
      <c r="I1378">
        <v>0</v>
      </c>
      <c r="J1378">
        <v>4</v>
      </c>
      <c r="L1378">
        <v>72</v>
      </c>
      <c r="M1378">
        <v>2682</v>
      </c>
      <c r="N1378">
        <v>2125</v>
      </c>
      <c r="O1378" t="s">
        <v>30</v>
      </c>
      <c r="P1378" t="s">
        <v>30</v>
      </c>
      <c r="Q1378" t="s">
        <v>30</v>
      </c>
      <c r="S1378" t="s">
        <v>1678</v>
      </c>
      <c r="T1378" t="s">
        <v>1726</v>
      </c>
      <c r="U1378" t="s">
        <v>1681</v>
      </c>
      <c r="V1378" t="s">
        <v>1718</v>
      </c>
    </row>
    <row r="1379" spans="1:22" x14ac:dyDescent="0.25">
      <c r="A1379" t="s">
        <v>1745</v>
      </c>
      <c r="B1379" t="str">
        <f t="shared" si="21"/>
        <v>1982Hawthorn</v>
      </c>
      <c r="C1379" t="s">
        <v>1727</v>
      </c>
      <c r="D1379">
        <v>1982</v>
      </c>
      <c r="E1379">
        <v>2</v>
      </c>
      <c r="F1379" t="s">
        <v>1682</v>
      </c>
      <c r="G1379">
        <v>22</v>
      </c>
      <c r="H1379">
        <v>17</v>
      </c>
      <c r="I1379">
        <v>0</v>
      </c>
      <c r="J1379">
        <v>5</v>
      </c>
      <c r="L1379">
        <v>68</v>
      </c>
      <c r="M1379">
        <v>2828</v>
      </c>
      <c r="N1379">
        <v>2149</v>
      </c>
      <c r="P1379" t="s">
        <v>30</v>
      </c>
      <c r="S1379" t="s">
        <v>1682</v>
      </c>
      <c r="T1379" t="s">
        <v>1724</v>
      </c>
      <c r="U1379" t="s">
        <v>1681</v>
      </c>
      <c r="V1379" t="s">
        <v>1718</v>
      </c>
    </row>
    <row r="1380" spans="1:22" x14ac:dyDescent="0.25">
      <c r="A1380" t="s">
        <v>1745</v>
      </c>
      <c r="B1380" t="str">
        <f t="shared" si="21"/>
        <v>1982Carlton</v>
      </c>
      <c r="C1380" t="s">
        <v>1727</v>
      </c>
      <c r="D1380">
        <v>1982</v>
      </c>
      <c r="E1380">
        <v>3</v>
      </c>
      <c r="F1380" t="s">
        <v>1689</v>
      </c>
      <c r="G1380">
        <v>22</v>
      </c>
      <c r="H1380">
        <v>16</v>
      </c>
      <c r="I1380">
        <v>1</v>
      </c>
      <c r="J1380">
        <v>5</v>
      </c>
      <c r="L1380">
        <v>66</v>
      </c>
      <c r="M1380">
        <v>2561</v>
      </c>
      <c r="N1380">
        <v>2008</v>
      </c>
      <c r="P1380" t="s">
        <v>30</v>
      </c>
      <c r="Q1380" t="s">
        <v>30</v>
      </c>
      <c r="R1380" t="s">
        <v>30</v>
      </c>
      <c r="S1380" t="s">
        <v>1689</v>
      </c>
      <c r="T1380" t="s">
        <v>1717</v>
      </c>
      <c r="U1380" t="s">
        <v>1681</v>
      </c>
      <c r="V1380" t="s">
        <v>1718</v>
      </c>
    </row>
    <row r="1381" spans="1:22" x14ac:dyDescent="0.25">
      <c r="A1381" t="s">
        <v>1745</v>
      </c>
      <c r="B1381" t="str">
        <f t="shared" si="21"/>
        <v>1982Essendon</v>
      </c>
      <c r="C1381" t="s">
        <v>1727</v>
      </c>
      <c r="D1381">
        <v>1982</v>
      </c>
      <c r="E1381">
        <v>4</v>
      </c>
      <c r="F1381" t="s">
        <v>1687</v>
      </c>
      <c r="G1381">
        <v>22</v>
      </c>
      <c r="H1381">
        <v>16</v>
      </c>
      <c r="I1381">
        <v>0</v>
      </c>
      <c r="J1381">
        <v>6</v>
      </c>
      <c r="L1381">
        <v>64</v>
      </c>
      <c r="M1381">
        <v>2576</v>
      </c>
      <c r="N1381">
        <v>2057</v>
      </c>
      <c r="P1381" t="s">
        <v>30</v>
      </c>
      <c r="S1381" t="s">
        <v>1687</v>
      </c>
      <c r="T1381" t="s">
        <v>1681</v>
      </c>
      <c r="U1381" t="s">
        <v>1681</v>
      </c>
      <c r="V1381" t="s">
        <v>1718</v>
      </c>
    </row>
    <row r="1382" spans="1:22" x14ac:dyDescent="0.25">
      <c r="A1382" t="s">
        <v>1745</v>
      </c>
      <c r="B1382" t="str">
        <f t="shared" si="21"/>
        <v>1982North Melbourne</v>
      </c>
      <c r="C1382" t="s">
        <v>1727</v>
      </c>
      <c r="D1382">
        <v>1982</v>
      </c>
      <c r="E1382">
        <v>5</v>
      </c>
      <c r="F1382" t="s">
        <v>1680</v>
      </c>
      <c r="G1382">
        <v>22</v>
      </c>
      <c r="H1382">
        <v>14</v>
      </c>
      <c r="I1382">
        <v>0</v>
      </c>
      <c r="J1382">
        <v>8</v>
      </c>
      <c r="L1382">
        <v>56</v>
      </c>
      <c r="M1382">
        <v>2693</v>
      </c>
      <c r="N1382">
        <v>2458</v>
      </c>
      <c r="P1382" t="s">
        <v>30</v>
      </c>
      <c r="S1382" t="s">
        <v>1680</v>
      </c>
      <c r="T1382" t="s">
        <v>1680</v>
      </c>
      <c r="U1382" t="s">
        <v>1681</v>
      </c>
      <c r="V1382" t="s">
        <v>1718</v>
      </c>
    </row>
    <row r="1383" spans="1:22" x14ac:dyDescent="0.25">
      <c r="A1383" t="s">
        <v>1745</v>
      </c>
      <c r="B1383" t="str">
        <f t="shared" si="21"/>
        <v>1982Fitzroy</v>
      </c>
      <c r="C1383" t="s">
        <v>1727</v>
      </c>
      <c r="D1383">
        <v>1982</v>
      </c>
      <c r="E1383">
        <v>6</v>
      </c>
      <c r="F1383" t="s">
        <v>1694</v>
      </c>
      <c r="G1383">
        <v>22</v>
      </c>
      <c r="H1383">
        <v>12</v>
      </c>
      <c r="I1383">
        <v>1</v>
      </c>
      <c r="J1383">
        <v>9</v>
      </c>
      <c r="L1383">
        <v>50</v>
      </c>
      <c r="M1383">
        <v>2614</v>
      </c>
      <c r="N1383">
        <v>2550</v>
      </c>
      <c r="S1383" t="s">
        <v>1694</v>
      </c>
      <c r="T1383" t="s">
        <v>1681</v>
      </c>
      <c r="U1383" t="s">
        <v>1681</v>
      </c>
      <c r="V1383" t="s">
        <v>1718</v>
      </c>
    </row>
    <row r="1384" spans="1:22" x14ac:dyDescent="0.25">
      <c r="A1384" t="s">
        <v>1745</v>
      </c>
      <c r="B1384" t="str">
        <f t="shared" si="21"/>
        <v>1982Sydney Swans</v>
      </c>
      <c r="C1384" t="s">
        <v>1727</v>
      </c>
      <c r="D1384">
        <v>1982</v>
      </c>
      <c r="E1384">
        <v>7</v>
      </c>
      <c r="F1384" t="s">
        <v>1676</v>
      </c>
      <c r="G1384">
        <v>22</v>
      </c>
      <c r="H1384">
        <v>12</v>
      </c>
      <c r="I1384">
        <v>0</v>
      </c>
      <c r="J1384">
        <v>10</v>
      </c>
      <c r="L1384">
        <v>48</v>
      </c>
      <c r="M1384">
        <v>2621</v>
      </c>
      <c r="N1384">
        <v>2537</v>
      </c>
      <c r="S1384" t="s">
        <v>1676</v>
      </c>
      <c r="T1384" t="s">
        <v>1675</v>
      </c>
      <c r="U1384" t="s">
        <v>1675</v>
      </c>
      <c r="V1384" t="s">
        <v>1723</v>
      </c>
    </row>
    <row r="1385" spans="1:22" x14ac:dyDescent="0.25">
      <c r="A1385" t="s">
        <v>1745</v>
      </c>
      <c r="B1385" t="str">
        <f t="shared" si="21"/>
        <v>1982Melbourne</v>
      </c>
      <c r="C1385" t="s">
        <v>1727</v>
      </c>
      <c r="D1385">
        <v>1982</v>
      </c>
      <c r="E1385">
        <v>8</v>
      </c>
      <c r="F1385" t="s">
        <v>1681</v>
      </c>
      <c r="G1385">
        <v>22</v>
      </c>
      <c r="H1385">
        <v>8</v>
      </c>
      <c r="I1385">
        <v>0</v>
      </c>
      <c r="J1385">
        <v>14</v>
      </c>
      <c r="L1385">
        <v>32</v>
      </c>
      <c r="M1385">
        <v>2488</v>
      </c>
      <c r="N1385">
        <v>2752</v>
      </c>
      <c r="S1385" t="s">
        <v>1681</v>
      </c>
      <c r="T1385" t="s">
        <v>1681</v>
      </c>
      <c r="U1385" t="s">
        <v>1681</v>
      </c>
      <c r="V1385" t="s">
        <v>1718</v>
      </c>
    </row>
    <row r="1386" spans="1:22" x14ac:dyDescent="0.25">
      <c r="A1386" t="s">
        <v>1745</v>
      </c>
      <c r="B1386" t="str">
        <f t="shared" si="21"/>
        <v>1982Geelong</v>
      </c>
      <c r="C1386" t="s">
        <v>1727</v>
      </c>
      <c r="D1386">
        <v>1982</v>
      </c>
      <c r="E1386">
        <v>9</v>
      </c>
      <c r="F1386" t="s">
        <v>1685</v>
      </c>
      <c r="G1386">
        <v>22</v>
      </c>
      <c r="H1386">
        <v>7</v>
      </c>
      <c r="I1386">
        <v>0</v>
      </c>
      <c r="J1386">
        <v>15</v>
      </c>
      <c r="L1386">
        <v>28</v>
      </c>
      <c r="M1386">
        <v>2073</v>
      </c>
      <c r="N1386">
        <v>2293</v>
      </c>
      <c r="S1386" t="s">
        <v>1685</v>
      </c>
      <c r="T1386" t="s">
        <v>1685</v>
      </c>
      <c r="U1386" t="s">
        <v>1685</v>
      </c>
      <c r="V1386" t="s">
        <v>1718</v>
      </c>
    </row>
    <row r="1387" spans="1:22" x14ac:dyDescent="0.25">
      <c r="A1387" t="s">
        <v>1745</v>
      </c>
      <c r="B1387" t="str">
        <f t="shared" si="21"/>
        <v>1982Collingwood</v>
      </c>
      <c r="C1387" t="s">
        <v>1727</v>
      </c>
      <c r="D1387">
        <v>1982</v>
      </c>
      <c r="E1387">
        <v>10</v>
      </c>
      <c r="F1387" t="s">
        <v>1688</v>
      </c>
      <c r="G1387">
        <v>22</v>
      </c>
      <c r="H1387">
        <v>4</v>
      </c>
      <c r="I1387">
        <v>0</v>
      </c>
      <c r="J1387">
        <v>18</v>
      </c>
      <c r="L1387">
        <v>16</v>
      </c>
      <c r="M1387">
        <v>2201</v>
      </c>
      <c r="N1387">
        <v>2575</v>
      </c>
      <c r="S1387" t="s">
        <v>1688</v>
      </c>
      <c r="T1387" t="s">
        <v>1681</v>
      </c>
      <c r="U1387" t="s">
        <v>1681</v>
      </c>
      <c r="V1387" t="s">
        <v>1718</v>
      </c>
    </row>
    <row r="1388" spans="1:22" x14ac:dyDescent="0.25">
      <c r="A1388" t="s">
        <v>1745</v>
      </c>
      <c r="B1388" t="str">
        <f t="shared" si="21"/>
        <v>1982St Kilda</v>
      </c>
      <c r="C1388" t="s">
        <v>1727</v>
      </c>
      <c r="D1388">
        <v>1982</v>
      </c>
      <c r="E1388">
        <v>11</v>
      </c>
      <c r="F1388" t="s">
        <v>1677</v>
      </c>
      <c r="G1388">
        <v>22</v>
      </c>
      <c r="H1388">
        <v>4</v>
      </c>
      <c r="I1388">
        <v>0</v>
      </c>
      <c r="J1388">
        <v>18</v>
      </c>
      <c r="L1388">
        <v>16</v>
      </c>
      <c r="M1388">
        <v>2188</v>
      </c>
      <c r="N1388">
        <v>3052</v>
      </c>
      <c r="S1388" t="s">
        <v>1677</v>
      </c>
      <c r="T1388" t="s">
        <v>1681</v>
      </c>
      <c r="U1388" t="s">
        <v>1681</v>
      </c>
      <c r="V1388" t="s">
        <v>1718</v>
      </c>
    </row>
    <row r="1389" spans="1:22" x14ac:dyDescent="0.25">
      <c r="A1389" t="s">
        <v>1745</v>
      </c>
      <c r="B1389" t="str">
        <f t="shared" si="21"/>
        <v>1982Footscray</v>
      </c>
      <c r="C1389" t="s">
        <v>1727</v>
      </c>
      <c r="D1389">
        <v>1982</v>
      </c>
      <c r="E1389">
        <v>12</v>
      </c>
      <c r="F1389" t="s">
        <v>1695</v>
      </c>
      <c r="G1389">
        <v>22</v>
      </c>
      <c r="H1389">
        <v>3</v>
      </c>
      <c r="I1389">
        <v>0</v>
      </c>
      <c r="J1389">
        <v>19</v>
      </c>
      <c r="L1389">
        <v>12</v>
      </c>
      <c r="M1389">
        <v>2066</v>
      </c>
      <c r="N1389">
        <v>3035</v>
      </c>
      <c r="S1389" t="s">
        <v>1673</v>
      </c>
      <c r="T1389" t="s">
        <v>1681</v>
      </c>
      <c r="U1389" t="s">
        <v>1681</v>
      </c>
      <c r="V1389" t="s">
        <v>1718</v>
      </c>
    </row>
    <row r="1390" spans="1:22" x14ac:dyDescent="0.25">
      <c r="A1390" t="s">
        <v>1746</v>
      </c>
      <c r="B1390" t="str">
        <f t="shared" si="21"/>
        <v>1982Parramatta</v>
      </c>
      <c r="C1390" t="s">
        <v>1747</v>
      </c>
      <c r="D1390">
        <v>1982</v>
      </c>
      <c r="E1390">
        <v>1</v>
      </c>
      <c r="F1390" t="s">
        <v>1722</v>
      </c>
      <c r="G1390">
        <v>26</v>
      </c>
      <c r="H1390">
        <v>21</v>
      </c>
      <c r="I1390">
        <v>0</v>
      </c>
      <c r="J1390">
        <v>5</v>
      </c>
      <c r="K1390">
        <v>0</v>
      </c>
      <c r="L1390">
        <v>42</v>
      </c>
      <c r="M1390">
        <v>619</v>
      </c>
      <c r="N1390">
        <v>242</v>
      </c>
      <c r="O1390" t="s">
        <v>30</v>
      </c>
      <c r="P1390" t="s">
        <v>30</v>
      </c>
      <c r="Q1390" t="s">
        <v>30</v>
      </c>
      <c r="R1390" t="s">
        <v>30</v>
      </c>
      <c r="S1390" t="s">
        <v>1722</v>
      </c>
      <c r="T1390" t="s">
        <v>1675</v>
      </c>
      <c r="U1390" t="s">
        <v>1675</v>
      </c>
      <c r="V1390" t="s">
        <v>1723</v>
      </c>
    </row>
    <row r="1391" spans="1:22" x14ac:dyDescent="0.25">
      <c r="A1391" t="s">
        <v>1746</v>
      </c>
      <c r="B1391" t="str">
        <f t="shared" si="21"/>
        <v>1982Manly Warringah</v>
      </c>
      <c r="C1391" t="s">
        <v>1747</v>
      </c>
      <c r="D1391">
        <v>1982</v>
      </c>
      <c r="E1391">
        <v>2</v>
      </c>
      <c r="F1391" t="s">
        <v>1765</v>
      </c>
      <c r="G1391">
        <v>26</v>
      </c>
      <c r="H1391">
        <v>17</v>
      </c>
      <c r="I1391">
        <v>0</v>
      </c>
      <c r="J1391">
        <v>9</v>
      </c>
      <c r="K1391">
        <v>0</v>
      </c>
      <c r="L1391">
        <v>34</v>
      </c>
      <c r="M1391">
        <v>530</v>
      </c>
      <c r="N1391">
        <v>411</v>
      </c>
      <c r="P1391" t="s">
        <v>30</v>
      </c>
      <c r="Q1391" t="s">
        <v>30</v>
      </c>
      <c r="S1391" t="s">
        <v>1765</v>
      </c>
      <c r="T1391" t="s">
        <v>1675</v>
      </c>
      <c r="U1391" t="s">
        <v>1675</v>
      </c>
      <c r="V1391" t="s">
        <v>1723</v>
      </c>
    </row>
    <row r="1392" spans="1:22" x14ac:dyDescent="0.25">
      <c r="A1392" t="s">
        <v>1746</v>
      </c>
      <c r="B1392" t="str">
        <f t="shared" si="21"/>
        <v>1982North Sydney</v>
      </c>
      <c r="C1392" t="s">
        <v>1747</v>
      </c>
      <c r="D1392">
        <v>1982</v>
      </c>
      <c r="E1392">
        <v>3</v>
      </c>
      <c r="F1392" t="s">
        <v>1752</v>
      </c>
      <c r="G1392">
        <v>26</v>
      </c>
      <c r="H1392">
        <v>16</v>
      </c>
      <c r="I1392">
        <v>1</v>
      </c>
      <c r="J1392">
        <v>9</v>
      </c>
      <c r="K1392">
        <v>0</v>
      </c>
      <c r="L1392">
        <v>33</v>
      </c>
      <c r="M1392">
        <v>399</v>
      </c>
      <c r="N1392">
        <v>360</v>
      </c>
      <c r="P1392" t="s">
        <v>30</v>
      </c>
      <c r="S1392" t="s">
        <v>1752</v>
      </c>
      <c r="T1392" t="s">
        <v>1675</v>
      </c>
      <c r="U1392" t="s">
        <v>1675</v>
      </c>
      <c r="V1392" t="s">
        <v>1723</v>
      </c>
    </row>
    <row r="1393" spans="1:22" x14ac:dyDescent="0.25">
      <c r="A1393" t="s">
        <v>1746</v>
      </c>
      <c r="B1393" t="str">
        <f t="shared" si="21"/>
        <v>1982Eastern Suburbs</v>
      </c>
      <c r="C1393" t="s">
        <v>1747</v>
      </c>
      <c r="D1393">
        <v>1982</v>
      </c>
      <c r="E1393">
        <v>4</v>
      </c>
      <c r="F1393" t="s">
        <v>1749</v>
      </c>
      <c r="G1393">
        <v>26</v>
      </c>
      <c r="H1393">
        <v>15</v>
      </c>
      <c r="I1393">
        <v>2</v>
      </c>
      <c r="J1393">
        <v>9</v>
      </c>
      <c r="K1393">
        <v>0</v>
      </c>
      <c r="L1393">
        <v>32</v>
      </c>
      <c r="M1393">
        <v>437</v>
      </c>
      <c r="N1393">
        <v>304</v>
      </c>
      <c r="P1393" t="s">
        <v>30</v>
      </c>
      <c r="S1393" t="s">
        <v>1750</v>
      </c>
      <c r="T1393" t="s">
        <v>1675</v>
      </c>
      <c r="U1393" t="s">
        <v>1675</v>
      </c>
      <c r="V1393" t="s">
        <v>1723</v>
      </c>
    </row>
    <row r="1394" spans="1:22" x14ac:dyDescent="0.25">
      <c r="A1394" t="s">
        <v>1746</v>
      </c>
      <c r="B1394" t="str">
        <f t="shared" si="21"/>
        <v>1982Western Suburbs</v>
      </c>
      <c r="C1394" t="s">
        <v>1747</v>
      </c>
      <c r="D1394">
        <v>1982</v>
      </c>
      <c r="E1394">
        <v>5</v>
      </c>
      <c r="F1394" t="s">
        <v>1757</v>
      </c>
      <c r="G1394">
        <v>26</v>
      </c>
      <c r="H1394">
        <v>16</v>
      </c>
      <c r="I1394">
        <v>0</v>
      </c>
      <c r="J1394">
        <v>10</v>
      </c>
      <c r="K1394">
        <v>0</v>
      </c>
      <c r="L1394">
        <v>32</v>
      </c>
      <c r="M1394">
        <v>412</v>
      </c>
      <c r="N1394">
        <v>349</v>
      </c>
      <c r="P1394" t="s">
        <v>30</v>
      </c>
      <c r="S1394" t="s">
        <v>1757</v>
      </c>
      <c r="T1394" t="s">
        <v>1675</v>
      </c>
      <c r="U1394" t="s">
        <v>1675</v>
      </c>
      <c r="V1394" t="s">
        <v>1723</v>
      </c>
    </row>
    <row r="1395" spans="1:22" x14ac:dyDescent="0.25">
      <c r="A1395" t="s">
        <v>1746</v>
      </c>
      <c r="B1395" t="str">
        <f t="shared" si="21"/>
        <v>1982South Sydney</v>
      </c>
      <c r="C1395" t="s">
        <v>1747</v>
      </c>
      <c r="D1395">
        <v>1982</v>
      </c>
      <c r="E1395">
        <v>6</v>
      </c>
      <c r="F1395" t="s">
        <v>1748</v>
      </c>
      <c r="G1395">
        <v>26</v>
      </c>
      <c r="H1395">
        <v>14</v>
      </c>
      <c r="I1395">
        <v>1</v>
      </c>
      <c r="J1395">
        <v>11</v>
      </c>
      <c r="K1395">
        <v>0</v>
      </c>
      <c r="L1395">
        <v>29</v>
      </c>
      <c r="M1395">
        <v>395</v>
      </c>
      <c r="N1395">
        <v>400</v>
      </c>
      <c r="S1395" t="s">
        <v>1748</v>
      </c>
      <c r="T1395" t="s">
        <v>1675</v>
      </c>
      <c r="U1395" t="s">
        <v>1675</v>
      </c>
      <c r="V1395" t="s">
        <v>1723</v>
      </c>
    </row>
    <row r="1396" spans="1:22" x14ac:dyDescent="0.25">
      <c r="A1396" t="s">
        <v>1746</v>
      </c>
      <c r="B1396" t="str">
        <f t="shared" si="21"/>
        <v>1982Newtown</v>
      </c>
      <c r="C1396" t="s">
        <v>1747</v>
      </c>
      <c r="D1396">
        <v>1982</v>
      </c>
      <c r="E1396">
        <v>7</v>
      </c>
      <c r="F1396" t="s">
        <v>1756</v>
      </c>
      <c r="G1396">
        <v>26</v>
      </c>
      <c r="H1396">
        <v>13</v>
      </c>
      <c r="I1396">
        <v>2</v>
      </c>
      <c r="J1396">
        <v>11</v>
      </c>
      <c r="K1396">
        <v>0</v>
      </c>
      <c r="L1396">
        <v>28</v>
      </c>
      <c r="M1396">
        <v>406</v>
      </c>
      <c r="N1396">
        <v>309</v>
      </c>
      <c r="S1396" t="s">
        <v>1756</v>
      </c>
      <c r="T1396" t="s">
        <v>1675</v>
      </c>
      <c r="U1396" t="s">
        <v>1675</v>
      </c>
      <c r="V1396" t="s">
        <v>1723</v>
      </c>
    </row>
    <row r="1397" spans="1:22" x14ac:dyDescent="0.25">
      <c r="A1397" t="s">
        <v>1746</v>
      </c>
      <c r="B1397" t="str">
        <f t="shared" si="21"/>
        <v>1982Cronulla-Sutherland</v>
      </c>
      <c r="C1397" t="s">
        <v>1747</v>
      </c>
      <c r="D1397">
        <v>1982</v>
      </c>
      <c r="E1397">
        <v>8</v>
      </c>
      <c r="F1397" t="s">
        <v>1767</v>
      </c>
      <c r="G1397">
        <v>26</v>
      </c>
      <c r="H1397">
        <v>13</v>
      </c>
      <c r="I1397">
        <v>1</v>
      </c>
      <c r="J1397">
        <v>12</v>
      </c>
      <c r="K1397">
        <v>0</v>
      </c>
      <c r="L1397">
        <v>27</v>
      </c>
      <c r="M1397">
        <v>400</v>
      </c>
      <c r="N1397">
        <v>336</v>
      </c>
      <c r="S1397" t="s">
        <v>1767</v>
      </c>
      <c r="T1397" t="s">
        <v>1675</v>
      </c>
      <c r="U1397" t="s">
        <v>1675</v>
      </c>
      <c r="V1397" t="s">
        <v>1723</v>
      </c>
    </row>
    <row r="1398" spans="1:22" x14ac:dyDescent="0.25">
      <c r="A1398" t="s">
        <v>1746</v>
      </c>
      <c r="B1398" t="str">
        <f t="shared" si="21"/>
        <v>1982Canterbury-Bankstown</v>
      </c>
      <c r="C1398" t="s">
        <v>1747</v>
      </c>
      <c r="D1398">
        <v>1982</v>
      </c>
      <c r="E1398">
        <v>9</v>
      </c>
      <c r="F1398" t="s">
        <v>1764</v>
      </c>
      <c r="G1398">
        <v>26</v>
      </c>
      <c r="H1398">
        <v>12</v>
      </c>
      <c r="I1398">
        <v>3</v>
      </c>
      <c r="J1398">
        <v>11</v>
      </c>
      <c r="K1398">
        <v>0</v>
      </c>
      <c r="L1398">
        <v>27</v>
      </c>
      <c r="M1398">
        <v>399</v>
      </c>
      <c r="N1398">
        <v>361</v>
      </c>
      <c r="S1398" t="s">
        <v>1764</v>
      </c>
      <c r="T1398" t="s">
        <v>1675</v>
      </c>
      <c r="U1398" t="s">
        <v>1675</v>
      </c>
      <c r="V1398" t="s">
        <v>1723</v>
      </c>
    </row>
    <row r="1399" spans="1:22" x14ac:dyDescent="0.25">
      <c r="A1399" t="s">
        <v>1746</v>
      </c>
      <c r="B1399" t="str">
        <f t="shared" si="21"/>
        <v>1982St George</v>
      </c>
      <c r="C1399" t="s">
        <v>1747</v>
      </c>
      <c r="D1399">
        <v>1982</v>
      </c>
      <c r="E1399">
        <v>10</v>
      </c>
      <c r="F1399" t="s">
        <v>1763</v>
      </c>
      <c r="G1399">
        <v>26</v>
      </c>
      <c r="H1399">
        <v>11</v>
      </c>
      <c r="I1399">
        <v>2</v>
      </c>
      <c r="J1399">
        <v>13</v>
      </c>
      <c r="K1399">
        <v>0</v>
      </c>
      <c r="L1399">
        <v>24</v>
      </c>
      <c r="M1399">
        <v>408</v>
      </c>
      <c r="N1399">
        <v>402</v>
      </c>
      <c r="S1399" t="s">
        <v>1763</v>
      </c>
      <c r="T1399" t="s">
        <v>1675</v>
      </c>
      <c r="U1399" t="s">
        <v>1675</v>
      </c>
      <c r="V1399" t="s">
        <v>1723</v>
      </c>
    </row>
    <row r="1400" spans="1:22" x14ac:dyDescent="0.25">
      <c r="A1400" t="s">
        <v>1746</v>
      </c>
      <c r="B1400" t="str">
        <f t="shared" si="21"/>
        <v>1982Balmain</v>
      </c>
      <c r="C1400" t="s">
        <v>1747</v>
      </c>
      <c r="D1400">
        <v>1982</v>
      </c>
      <c r="E1400">
        <v>11</v>
      </c>
      <c r="F1400" t="s">
        <v>1755</v>
      </c>
      <c r="G1400">
        <v>26</v>
      </c>
      <c r="H1400">
        <v>10</v>
      </c>
      <c r="I1400">
        <v>1</v>
      </c>
      <c r="J1400">
        <v>15</v>
      </c>
      <c r="K1400">
        <v>0</v>
      </c>
      <c r="L1400">
        <v>21</v>
      </c>
      <c r="M1400">
        <v>383</v>
      </c>
      <c r="N1400">
        <v>427</v>
      </c>
      <c r="S1400" t="s">
        <v>1755</v>
      </c>
      <c r="T1400" t="s">
        <v>1675</v>
      </c>
      <c r="U1400" t="s">
        <v>1675</v>
      </c>
      <c r="V1400" t="s">
        <v>1723</v>
      </c>
    </row>
    <row r="1401" spans="1:22" x14ac:dyDescent="0.25">
      <c r="A1401" t="s">
        <v>1746</v>
      </c>
      <c r="B1401" t="str">
        <f t="shared" si="21"/>
        <v>1982Penrith</v>
      </c>
      <c r="C1401" t="s">
        <v>1747</v>
      </c>
      <c r="D1401">
        <v>1982</v>
      </c>
      <c r="E1401">
        <v>12</v>
      </c>
      <c r="F1401" t="s">
        <v>1766</v>
      </c>
      <c r="G1401">
        <v>26</v>
      </c>
      <c r="H1401">
        <v>7</v>
      </c>
      <c r="I1401">
        <v>1</v>
      </c>
      <c r="J1401">
        <v>18</v>
      </c>
      <c r="K1401">
        <v>0</v>
      </c>
      <c r="L1401">
        <v>15</v>
      </c>
      <c r="M1401">
        <v>375</v>
      </c>
      <c r="N1401">
        <v>441</v>
      </c>
      <c r="S1401" t="s">
        <v>1766</v>
      </c>
      <c r="T1401" t="s">
        <v>1675</v>
      </c>
      <c r="U1401" t="s">
        <v>1675</v>
      </c>
      <c r="V1401" t="s">
        <v>1723</v>
      </c>
    </row>
    <row r="1402" spans="1:22" x14ac:dyDescent="0.25">
      <c r="A1402" t="s">
        <v>1746</v>
      </c>
      <c r="B1402" t="str">
        <f t="shared" si="21"/>
        <v>1982Illawarra</v>
      </c>
      <c r="C1402" t="s">
        <v>1747</v>
      </c>
      <c r="D1402">
        <v>1982</v>
      </c>
      <c r="E1402">
        <v>13</v>
      </c>
      <c r="F1402" t="s">
        <v>1769</v>
      </c>
      <c r="G1402">
        <v>26</v>
      </c>
      <c r="H1402">
        <v>6</v>
      </c>
      <c r="I1402">
        <v>0</v>
      </c>
      <c r="J1402">
        <v>20</v>
      </c>
      <c r="K1402">
        <v>0</v>
      </c>
      <c r="L1402">
        <v>12</v>
      </c>
      <c r="M1402">
        <v>344</v>
      </c>
      <c r="N1402">
        <v>572</v>
      </c>
      <c r="S1402" t="s">
        <v>1769</v>
      </c>
      <c r="T1402" t="s">
        <v>1770</v>
      </c>
      <c r="U1402" t="s">
        <v>1770</v>
      </c>
      <c r="V1402" t="s">
        <v>1723</v>
      </c>
    </row>
    <row r="1403" spans="1:22" x14ac:dyDescent="0.25">
      <c r="A1403" t="s">
        <v>1746</v>
      </c>
      <c r="B1403" t="str">
        <f t="shared" si="21"/>
        <v>1982Canberra Raiders</v>
      </c>
      <c r="C1403" t="s">
        <v>1747</v>
      </c>
      <c r="D1403">
        <v>1982</v>
      </c>
      <c r="E1403">
        <v>14</v>
      </c>
      <c r="F1403" t="s">
        <v>1771</v>
      </c>
      <c r="G1403">
        <v>26</v>
      </c>
      <c r="H1403">
        <v>4</v>
      </c>
      <c r="I1403">
        <v>0</v>
      </c>
      <c r="J1403">
        <v>22</v>
      </c>
      <c r="K1403">
        <v>0</v>
      </c>
      <c r="L1403">
        <v>8</v>
      </c>
      <c r="M1403">
        <v>269</v>
      </c>
      <c r="N1403">
        <v>862</v>
      </c>
      <c r="S1403" t="s">
        <v>1771</v>
      </c>
      <c r="T1403" t="s">
        <v>1772</v>
      </c>
      <c r="U1403" t="s">
        <v>1772</v>
      </c>
      <c r="V1403" t="s">
        <v>1773</v>
      </c>
    </row>
    <row r="1404" spans="1:22" x14ac:dyDescent="0.25">
      <c r="A1404" t="s">
        <v>1745</v>
      </c>
      <c r="B1404" t="str">
        <f t="shared" si="21"/>
        <v>1981Carlton</v>
      </c>
      <c r="C1404" t="s">
        <v>1727</v>
      </c>
      <c r="D1404">
        <v>1981</v>
      </c>
      <c r="E1404">
        <v>1</v>
      </c>
      <c r="F1404" t="s">
        <v>1689</v>
      </c>
      <c r="G1404">
        <v>22</v>
      </c>
      <c r="H1404">
        <v>17</v>
      </c>
      <c r="I1404">
        <v>0</v>
      </c>
      <c r="J1404">
        <v>5</v>
      </c>
      <c r="L1404">
        <v>68</v>
      </c>
      <c r="M1404">
        <v>2303</v>
      </c>
      <c r="N1404">
        <v>1768</v>
      </c>
      <c r="O1404" t="s">
        <v>30</v>
      </c>
      <c r="P1404" t="s">
        <v>30</v>
      </c>
      <c r="Q1404" t="s">
        <v>30</v>
      </c>
      <c r="R1404" t="s">
        <v>30</v>
      </c>
      <c r="S1404" t="s">
        <v>1689</v>
      </c>
      <c r="T1404" t="s">
        <v>1717</v>
      </c>
      <c r="U1404" t="s">
        <v>1681</v>
      </c>
      <c r="V1404" t="s">
        <v>1718</v>
      </c>
    </row>
    <row r="1405" spans="1:22" x14ac:dyDescent="0.25">
      <c r="A1405" t="s">
        <v>1745</v>
      </c>
      <c r="B1405" t="str">
        <f t="shared" si="21"/>
        <v>1981Collingwood</v>
      </c>
      <c r="C1405" t="s">
        <v>1727</v>
      </c>
      <c r="D1405">
        <v>1981</v>
      </c>
      <c r="E1405">
        <v>2</v>
      </c>
      <c r="F1405" t="s">
        <v>1688</v>
      </c>
      <c r="G1405">
        <v>22</v>
      </c>
      <c r="H1405">
        <v>17</v>
      </c>
      <c r="I1405">
        <v>0</v>
      </c>
      <c r="J1405">
        <v>5</v>
      </c>
      <c r="L1405">
        <v>68</v>
      </c>
      <c r="M1405">
        <v>2399</v>
      </c>
      <c r="N1405">
        <v>1957</v>
      </c>
      <c r="P1405" t="s">
        <v>30</v>
      </c>
      <c r="Q1405" t="s">
        <v>30</v>
      </c>
      <c r="S1405" t="s">
        <v>1688</v>
      </c>
      <c r="T1405" t="s">
        <v>1681</v>
      </c>
      <c r="U1405" t="s">
        <v>1681</v>
      </c>
      <c r="V1405" t="s">
        <v>1718</v>
      </c>
    </row>
    <row r="1406" spans="1:22" x14ac:dyDescent="0.25">
      <c r="A1406" t="s">
        <v>1745</v>
      </c>
      <c r="B1406" t="str">
        <f t="shared" si="21"/>
        <v>1981Geelong</v>
      </c>
      <c r="C1406" t="s">
        <v>1727</v>
      </c>
      <c r="D1406">
        <v>1981</v>
      </c>
      <c r="E1406">
        <v>3</v>
      </c>
      <c r="F1406" t="s">
        <v>1685</v>
      </c>
      <c r="G1406">
        <v>22</v>
      </c>
      <c r="H1406">
        <v>16</v>
      </c>
      <c r="I1406">
        <v>0</v>
      </c>
      <c r="J1406">
        <v>6</v>
      </c>
      <c r="L1406">
        <v>64</v>
      </c>
      <c r="M1406">
        <v>2224</v>
      </c>
      <c r="N1406">
        <v>1714</v>
      </c>
      <c r="P1406" t="s">
        <v>30</v>
      </c>
      <c r="S1406" t="s">
        <v>1685</v>
      </c>
      <c r="T1406" t="s">
        <v>1685</v>
      </c>
      <c r="U1406" t="s">
        <v>1685</v>
      </c>
      <c r="V1406" t="s">
        <v>1718</v>
      </c>
    </row>
    <row r="1407" spans="1:22" x14ac:dyDescent="0.25">
      <c r="A1407" t="s">
        <v>1745</v>
      </c>
      <c r="B1407" t="str">
        <f t="shared" si="21"/>
        <v>1981Essendon</v>
      </c>
      <c r="C1407" t="s">
        <v>1727</v>
      </c>
      <c r="D1407">
        <v>1981</v>
      </c>
      <c r="E1407">
        <v>4</v>
      </c>
      <c r="F1407" t="s">
        <v>1687</v>
      </c>
      <c r="G1407">
        <v>22</v>
      </c>
      <c r="H1407">
        <v>16</v>
      </c>
      <c r="I1407">
        <v>0</v>
      </c>
      <c r="J1407">
        <v>6</v>
      </c>
      <c r="L1407">
        <v>64</v>
      </c>
      <c r="M1407">
        <v>2323</v>
      </c>
      <c r="N1407">
        <v>1821</v>
      </c>
      <c r="P1407" t="s">
        <v>30</v>
      </c>
      <c r="S1407" t="s">
        <v>1687</v>
      </c>
      <c r="T1407" t="s">
        <v>1681</v>
      </c>
      <c r="U1407" t="s">
        <v>1681</v>
      </c>
      <c r="V1407" t="s">
        <v>1718</v>
      </c>
    </row>
    <row r="1408" spans="1:22" x14ac:dyDescent="0.25">
      <c r="A1408" t="s">
        <v>1745</v>
      </c>
      <c r="B1408" t="str">
        <f t="shared" si="21"/>
        <v>1981Fitzroy</v>
      </c>
      <c r="C1408" t="s">
        <v>1727</v>
      </c>
      <c r="D1408">
        <v>1981</v>
      </c>
      <c r="E1408">
        <v>5</v>
      </c>
      <c r="F1408" t="s">
        <v>1694</v>
      </c>
      <c r="G1408">
        <v>22</v>
      </c>
      <c r="H1408">
        <v>14</v>
      </c>
      <c r="I1408">
        <v>0</v>
      </c>
      <c r="J1408">
        <v>8</v>
      </c>
      <c r="L1408">
        <v>56</v>
      </c>
      <c r="M1408">
        <v>2413</v>
      </c>
      <c r="N1408">
        <v>2152</v>
      </c>
      <c r="P1408" t="s">
        <v>30</v>
      </c>
      <c r="S1408" t="s">
        <v>1694</v>
      </c>
      <c r="T1408" t="s">
        <v>1681</v>
      </c>
      <c r="U1408" t="s">
        <v>1681</v>
      </c>
      <c r="V1408" t="s">
        <v>1718</v>
      </c>
    </row>
    <row r="1409" spans="1:22" x14ac:dyDescent="0.25">
      <c r="A1409" t="s">
        <v>1745</v>
      </c>
      <c r="B1409" t="str">
        <f t="shared" si="21"/>
        <v>1981Hawthorn</v>
      </c>
      <c r="C1409" t="s">
        <v>1727</v>
      </c>
      <c r="D1409">
        <v>1981</v>
      </c>
      <c r="E1409">
        <v>6</v>
      </c>
      <c r="F1409" t="s">
        <v>1682</v>
      </c>
      <c r="G1409">
        <v>22</v>
      </c>
      <c r="H1409">
        <v>13</v>
      </c>
      <c r="I1409">
        <v>0</v>
      </c>
      <c r="J1409">
        <v>9</v>
      </c>
      <c r="L1409">
        <v>52</v>
      </c>
      <c r="M1409">
        <v>2313</v>
      </c>
      <c r="N1409">
        <v>2114</v>
      </c>
      <c r="S1409" t="s">
        <v>1682</v>
      </c>
      <c r="T1409" t="s">
        <v>1724</v>
      </c>
      <c r="U1409" t="s">
        <v>1681</v>
      </c>
      <c r="V1409" t="s">
        <v>1718</v>
      </c>
    </row>
    <row r="1410" spans="1:22" x14ac:dyDescent="0.25">
      <c r="A1410" t="s">
        <v>1745</v>
      </c>
      <c r="B1410" t="str">
        <f t="shared" ref="B1410:B1473" si="22">D1410&amp;F1410</f>
        <v>1981Richmond</v>
      </c>
      <c r="C1410" t="s">
        <v>1727</v>
      </c>
      <c r="D1410">
        <v>1981</v>
      </c>
      <c r="E1410">
        <v>7</v>
      </c>
      <c r="F1410" t="s">
        <v>1678</v>
      </c>
      <c r="G1410">
        <v>22</v>
      </c>
      <c r="H1410">
        <v>13</v>
      </c>
      <c r="I1410">
        <v>0</v>
      </c>
      <c r="J1410">
        <v>9</v>
      </c>
      <c r="L1410">
        <v>52</v>
      </c>
      <c r="M1410">
        <v>2323</v>
      </c>
      <c r="N1410">
        <v>2207</v>
      </c>
      <c r="S1410" t="s">
        <v>1678</v>
      </c>
      <c r="T1410" t="s">
        <v>1726</v>
      </c>
      <c r="U1410" t="s">
        <v>1681</v>
      </c>
      <c r="V1410" t="s">
        <v>1718</v>
      </c>
    </row>
    <row r="1411" spans="1:22" x14ac:dyDescent="0.25">
      <c r="A1411" t="s">
        <v>1745</v>
      </c>
      <c r="B1411" t="str">
        <f t="shared" si="22"/>
        <v>1981North Melbourne</v>
      </c>
      <c r="C1411" t="s">
        <v>1727</v>
      </c>
      <c r="D1411">
        <v>1981</v>
      </c>
      <c r="E1411">
        <v>8</v>
      </c>
      <c r="F1411" t="s">
        <v>1680</v>
      </c>
      <c r="G1411">
        <v>22</v>
      </c>
      <c r="H1411">
        <v>10</v>
      </c>
      <c r="I1411">
        <v>0</v>
      </c>
      <c r="J1411">
        <v>12</v>
      </c>
      <c r="L1411">
        <v>40</v>
      </c>
      <c r="M1411">
        <v>2386</v>
      </c>
      <c r="N1411">
        <v>2293</v>
      </c>
      <c r="S1411" t="s">
        <v>1680</v>
      </c>
      <c r="T1411" t="s">
        <v>1680</v>
      </c>
      <c r="U1411" t="s">
        <v>1681</v>
      </c>
      <c r="V1411" t="s">
        <v>1718</v>
      </c>
    </row>
    <row r="1412" spans="1:22" x14ac:dyDescent="0.25">
      <c r="A1412" t="s">
        <v>1745</v>
      </c>
      <c r="B1412" t="str">
        <f t="shared" si="22"/>
        <v>1981South Melbourne</v>
      </c>
      <c r="C1412" t="s">
        <v>1727</v>
      </c>
      <c r="D1412">
        <v>1981</v>
      </c>
      <c r="E1412">
        <v>9</v>
      </c>
      <c r="F1412" t="s">
        <v>1697</v>
      </c>
      <c r="G1412">
        <v>22</v>
      </c>
      <c r="H1412">
        <v>8</v>
      </c>
      <c r="I1412">
        <v>0</v>
      </c>
      <c r="J1412">
        <v>14</v>
      </c>
      <c r="L1412">
        <v>32</v>
      </c>
      <c r="M1412">
        <v>2165</v>
      </c>
      <c r="N1412">
        <v>2522</v>
      </c>
      <c r="S1412" t="s">
        <v>1676</v>
      </c>
      <c r="T1412" t="s">
        <v>1681</v>
      </c>
      <c r="U1412" t="s">
        <v>1681</v>
      </c>
      <c r="V1412" t="s">
        <v>1718</v>
      </c>
    </row>
    <row r="1413" spans="1:22" x14ac:dyDescent="0.25">
      <c r="A1413" t="s">
        <v>1745</v>
      </c>
      <c r="B1413" t="str">
        <f t="shared" si="22"/>
        <v>1981St Kilda</v>
      </c>
      <c r="C1413" t="s">
        <v>1727</v>
      </c>
      <c r="D1413">
        <v>1981</v>
      </c>
      <c r="E1413">
        <v>10</v>
      </c>
      <c r="F1413" t="s">
        <v>1677</v>
      </c>
      <c r="G1413">
        <v>22</v>
      </c>
      <c r="H1413">
        <v>5</v>
      </c>
      <c r="I1413">
        <v>0</v>
      </c>
      <c r="J1413">
        <v>17</v>
      </c>
      <c r="L1413">
        <v>20</v>
      </c>
      <c r="M1413">
        <v>1930</v>
      </c>
      <c r="N1413">
        <v>2266</v>
      </c>
      <c r="S1413" t="s">
        <v>1677</v>
      </c>
      <c r="T1413" t="s">
        <v>1681</v>
      </c>
      <c r="U1413" t="s">
        <v>1681</v>
      </c>
      <c r="V1413" t="s">
        <v>1718</v>
      </c>
    </row>
    <row r="1414" spans="1:22" x14ac:dyDescent="0.25">
      <c r="A1414" t="s">
        <v>1745</v>
      </c>
      <c r="B1414" t="str">
        <f t="shared" si="22"/>
        <v>1981Footscray</v>
      </c>
      <c r="C1414" t="s">
        <v>1727</v>
      </c>
      <c r="D1414">
        <v>1981</v>
      </c>
      <c r="E1414">
        <v>11</v>
      </c>
      <c r="F1414" t="s">
        <v>1695</v>
      </c>
      <c r="G1414">
        <v>22</v>
      </c>
      <c r="H1414">
        <v>2</v>
      </c>
      <c r="I1414">
        <v>0</v>
      </c>
      <c r="J1414">
        <v>20</v>
      </c>
      <c r="L1414">
        <v>8</v>
      </c>
      <c r="M1414">
        <v>1764</v>
      </c>
      <c r="N1414">
        <v>2680</v>
      </c>
      <c r="S1414" t="s">
        <v>1673</v>
      </c>
      <c r="T1414" t="s">
        <v>1681</v>
      </c>
      <c r="U1414" t="s">
        <v>1681</v>
      </c>
      <c r="V1414" t="s">
        <v>1718</v>
      </c>
    </row>
    <row r="1415" spans="1:22" x14ac:dyDescent="0.25">
      <c r="A1415" t="s">
        <v>1745</v>
      </c>
      <c r="B1415" t="str">
        <f t="shared" si="22"/>
        <v>1981Melbourne</v>
      </c>
      <c r="C1415" t="s">
        <v>1727</v>
      </c>
      <c r="D1415">
        <v>1981</v>
      </c>
      <c r="E1415">
        <v>12</v>
      </c>
      <c r="F1415" t="s">
        <v>1681</v>
      </c>
      <c r="G1415">
        <v>22</v>
      </c>
      <c r="H1415">
        <v>1</v>
      </c>
      <c r="I1415">
        <v>0</v>
      </c>
      <c r="J1415">
        <v>21</v>
      </c>
      <c r="L1415">
        <v>4</v>
      </c>
      <c r="M1415">
        <v>1824</v>
      </c>
      <c r="N1415">
        <v>2873</v>
      </c>
      <c r="S1415" t="s">
        <v>1681</v>
      </c>
      <c r="T1415" t="s">
        <v>1681</v>
      </c>
      <c r="U1415" t="s">
        <v>1681</v>
      </c>
      <c r="V1415" t="s">
        <v>1718</v>
      </c>
    </row>
    <row r="1416" spans="1:22" x14ac:dyDescent="0.25">
      <c r="A1416" t="s">
        <v>1746</v>
      </c>
      <c r="B1416" t="str">
        <f t="shared" si="22"/>
        <v>1981Eastern Suburbs</v>
      </c>
      <c r="C1416" t="s">
        <v>1747</v>
      </c>
      <c r="D1416">
        <v>1981</v>
      </c>
      <c r="E1416">
        <v>1</v>
      </c>
      <c r="F1416" t="s">
        <v>1749</v>
      </c>
      <c r="G1416">
        <v>22</v>
      </c>
      <c r="H1416">
        <v>16</v>
      </c>
      <c r="I1416">
        <v>0</v>
      </c>
      <c r="J1416">
        <v>6</v>
      </c>
      <c r="K1416">
        <v>0</v>
      </c>
      <c r="L1416">
        <v>32</v>
      </c>
      <c r="M1416">
        <v>385</v>
      </c>
      <c r="N1416">
        <v>225</v>
      </c>
      <c r="O1416" t="s">
        <v>30</v>
      </c>
      <c r="P1416" t="s">
        <v>30</v>
      </c>
      <c r="S1416" t="s">
        <v>1750</v>
      </c>
      <c r="T1416" t="s">
        <v>1675</v>
      </c>
      <c r="U1416" t="s">
        <v>1675</v>
      </c>
      <c r="V1416" t="s">
        <v>1723</v>
      </c>
    </row>
    <row r="1417" spans="1:22" x14ac:dyDescent="0.25">
      <c r="A1417" t="s">
        <v>1746</v>
      </c>
      <c r="B1417" t="str">
        <f t="shared" si="22"/>
        <v>1981Newtown</v>
      </c>
      <c r="C1417" t="s">
        <v>1747</v>
      </c>
      <c r="D1417">
        <v>1981</v>
      </c>
      <c r="E1417">
        <v>2</v>
      </c>
      <c r="F1417" t="s">
        <v>1756</v>
      </c>
      <c r="G1417">
        <v>22</v>
      </c>
      <c r="H1417">
        <v>14</v>
      </c>
      <c r="I1417">
        <v>2</v>
      </c>
      <c r="J1417">
        <v>6</v>
      </c>
      <c r="K1417">
        <v>0</v>
      </c>
      <c r="L1417">
        <v>30</v>
      </c>
      <c r="M1417">
        <v>326</v>
      </c>
      <c r="N1417">
        <v>268</v>
      </c>
      <c r="P1417" t="s">
        <v>30</v>
      </c>
      <c r="Q1417" t="s">
        <v>30</v>
      </c>
      <c r="S1417" t="s">
        <v>1756</v>
      </c>
      <c r="T1417" t="s">
        <v>1675</v>
      </c>
      <c r="U1417" t="s">
        <v>1675</v>
      </c>
      <c r="V1417" t="s">
        <v>1723</v>
      </c>
    </row>
    <row r="1418" spans="1:22" x14ac:dyDescent="0.25">
      <c r="A1418" t="s">
        <v>1746</v>
      </c>
      <c r="B1418" t="str">
        <f t="shared" si="22"/>
        <v>1981Parramatta</v>
      </c>
      <c r="C1418" t="s">
        <v>1747</v>
      </c>
      <c r="D1418">
        <v>1981</v>
      </c>
      <c r="E1418">
        <v>3</v>
      </c>
      <c r="F1418" t="s">
        <v>1722</v>
      </c>
      <c r="G1418">
        <v>22</v>
      </c>
      <c r="H1418">
        <v>14</v>
      </c>
      <c r="I1418">
        <v>1</v>
      </c>
      <c r="J1418">
        <v>7</v>
      </c>
      <c r="K1418">
        <v>0</v>
      </c>
      <c r="L1418">
        <v>29</v>
      </c>
      <c r="M1418">
        <v>398</v>
      </c>
      <c r="N1418">
        <v>246</v>
      </c>
      <c r="P1418" t="s">
        <v>30</v>
      </c>
      <c r="Q1418" t="s">
        <v>30</v>
      </c>
      <c r="R1418" t="s">
        <v>30</v>
      </c>
      <c r="S1418" t="s">
        <v>1722</v>
      </c>
      <c r="T1418" t="s">
        <v>1675</v>
      </c>
      <c r="U1418" t="s">
        <v>1675</v>
      </c>
      <c r="V1418" t="s">
        <v>1723</v>
      </c>
    </row>
    <row r="1419" spans="1:22" x14ac:dyDescent="0.25">
      <c r="A1419" t="s">
        <v>1746</v>
      </c>
      <c r="B1419" t="str">
        <f t="shared" si="22"/>
        <v>1981Cronulla-Sutherland</v>
      </c>
      <c r="C1419" t="s">
        <v>1747</v>
      </c>
      <c r="D1419">
        <v>1981</v>
      </c>
      <c r="E1419">
        <v>4</v>
      </c>
      <c r="F1419" t="s">
        <v>1767</v>
      </c>
      <c r="G1419">
        <v>22</v>
      </c>
      <c r="H1419">
        <v>13</v>
      </c>
      <c r="I1419">
        <v>1</v>
      </c>
      <c r="J1419">
        <v>8</v>
      </c>
      <c r="K1419">
        <v>0</v>
      </c>
      <c r="L1419">
        <v>27</v>
      </c>
      <c r="M1419">
        <v>339</v>
      </c>
      <c r="N1419">
        <v>337</v>
      </c>
      <c r="P1419" t="s">
        <v>30</v>
      </c>
      <c r="S1419" t="s">
        <v>1767</v>
      </c>
      <c r="T1419" t="s">
        <v>1675</v>
      </c>
      <c r="U1419" t="s">
        <v>1675</v>
      </c>
      <c r="V1419" t="s">
        <v>1723</v>
      </c>
    </row>
    <row r="1420" spans="1:22" x14ac:dyDescent="0.25">
      <c r="A1420" t="s">
        <v>1746</v>
      </c>
      <c r="B1420" t="str">
        <f t="shared" si="22"/>
        <v>1981Manly Warringah</v>
      </c>
      <c r="C1420" t="s">
        <v>1747</v>
      </c>
      <c r="D1420">
        <v>1981</v>
      </c>
      <c r="E1420">
        <v>5</v>
      </c>
      <c r="F1420" t="s">
        <v>1765</v>
      </c>
      <c r="G1420">
        <v>22</v>
      </c>
      <c r="H1420">
        <v>12</v>
      </c>
      <c r="I1420">
        <v>2</v>
      </c>
      <c r="J1420">
        <v>8</v>
      </c>
      <c r="K1420">
        <v>0</v>
      </c>
      <c r="L1420">
        <v>26</v>
      </c>
      <c r="M1420">
        <v>350</v>
      </c>
      <c r="N1420">
        <v>317</v>
      </c>
      <c r="P1420" t="s">
        <v>30</v>
      </c>
      <c r="S1420" t="s">
        <v>1765</v>
      </c>
      <c r="T1420" t="s">
        <v>1675</v>
      </c>
      <c r="U1420" t="s">
        <v>1675</v>
      </c>
      <c r="V1420" t="s">
        <v>1723</v>
      </c>
    </row>
    <row r="1421" spans="1:22" x14ac:dyDescent="0.25">
      <c r="A1421" t="s">
        <v>1746</v>
      </c>
      <c r="B1421" t="str">
        <f t="shared" si="22"/>
        <v>1981Western Suburbs</v>
      </c>
      <c r="C1421" t="s">
        <v>1747</v>
      </c>
      <c r="D1421">
        <v>1981</v>
      </c>
      <c r="E1421">
        <v>6</v>
      </c>
      <c r="F1421" t="s">
        <v>1757</v>
      </c>
      <c r="G1421">
        <v>22</v>
      </c>
      <c r="H1421">
        <v>11</v>
      </c>
      <c r="I1421">
        <v>1</v>
      </c>
      <c r="J1421">
        <v>10</v>
      </c>
      <c r="K1421">
        <v>0</v>
      </c>
      <c r="L1421">
        <v>23</v>
      </c>
      <c r="M1421">
        <v>311</v>
      </c>
      <c r="N1421">
        <v>352</v>
      </c>
      <c r="S1421" t="s">
        <v>1757</v>
      </c>
      <c r="T1421" t="s">
        <v>1675</v>
      </c>
      <c r="U1421" t="s">
        <v>1675</v>
      </c>
      <c r="V1421" t="s">
        <v>1723</v>
      </c>
    </row>
    <row r="1422" spans="1:22" x14ac:dyDescent="0.25">
      <c r="A1422" t="s">
        <v>1746</v>
      </c>
      <c r="B1422" t="str">
        <f t="shared" si="22"/>
        <v>1981North Sydney</v>
      </c>
      <c r="C1422" t="s">
        <v>1747</v>
      </c>
      <c r="D1422">
        <v>1981</v>
      </c>
      <c r="E1422">
        <v>7</v>
      </c>
      <c r="F1422" t="s">
        <v>1752</v>
      </c>
      <c r="G1422">
        <v>22</v>
      </c>
      <c r="H1422">
        <v>9</v>
      </c>
      <c r="I1422">
        <v>0</v>
      </c>
      <c r="J1422">
        <v>13</v>
      </c>
      <c r="K1422">
        <v>0</v>
      </c>
      <c r="L1422">
        <v>18</v>
      </c>
      <c r="M1422">
        <v>322</v>
      </c>
      <c r="N1422">
        <v>355</v>
      </c>
      <c r="S1422" t="s">
        <v>1752</v>
      </c>
      <c r="T1422" t="s">
        <v>1675</v>
      </c>
      <c r="U1422" t="s">
        <v>1675</v>
      </c>
      <c r="V1422" t="s">
        <v>1723</v>
      </c>
    </row>
    <row r="1423" spans="1:22" x14ac:dyDescent="0.25">
      <c r="A1423" t="s">
        <v>1746</v>
      </c>
      <c r="B1423" t="str">
        <f t="shared" si="22"/>
        <v>1981St George</v>
      </c>
      <c r="C1423" t="s">
        <v>1747</v>
      </c>
      <c r="D1423">
        <v>1981</v>
      </c>
      <c r="E1423">
        <v>8</v>
      </c>
      <c r="F1423" t="s">
        <v>1763</v>
      </c>
      <c r="G1423">
        <v>22</v>
      </c>
      <c r="H1423">
        <v>8</v>
      </c>
      <c r="I1423">
        <v>1</v>
      </c>
      <c r="J1423">
        <v>13</v>
      </c>
      <c r="K1423">
        <v>0</v>
      </c>
      <c r="L1423">
        <v>17</v>
      </c>
      <c r="M1423">
        <v>320</v>
      </c>
      <c r="N1423">
        <v>399</v>
      </c>
      <c r="S1423" t="s">
        <v>1763</v>
      </c>
      <c r="T1423" t="s">
        <v>1675</v>
      </c>
      <c r="U1423" t="s">
        <v>1675</v>
      </c>
      <c r="V1423" t="s">
        <v>1723</v>
      </c>
    </row>
    <row r="1424" spans="1:22" x14ac:dyDescent="0.25">
      <c r="A1424" t="s">
        <v>1746</v>
      </c>
      <c r="B1424" t="str">
        <f t="shared" si="22"/>
        <v>1981South Sydney</v>
      </c>
      <c r="C1424" t="s">
        <v>1747</v>
      </c>
      <c r="D1424">
        <v>1981</v>
      </c>
      <c r="E1424">
        <v>9</v>
      </c>
      <c r="F1424" t="s">
        <v>1748</v>
      </c>
      <c r="G1424">
        <v>22</v>
      </c>
      <c r="H1424">
        <v>8</v>
      </c>
      <c r="I1424">
        <v>1</v>
      </c>
      <c r="J1424">
        <v>13</v>
      </c>
      <c r="K1424">
        <v>0</v>
      </c>
      <c r="L1424">
        <v>17</v>
      </c>
      <c r="M1424">
        <v>322</v>
      </c>
      <c r="N1424">
        <v>423</v>
      </c>
      <c r="S1424" t="s">
        <v>1748</v>
      </c>
      <c r="T1424" t="s">
        <v>1675</v>
      </c>
      <c r="U1424" t="s">
        <v>1675</v>
      </c>
      <c r="V1424" t="s">
        <v>1723</v>
      </c>
    </row>
    <row r="1425" spans="1:22" x14ac:dyDescent="0.25">
      <c r="A1425" t="s">
        <v>1746</v>
      </c>
      <c r="B1425" t="str">
        <f t="shared" si="22"/>
        <v>1981Canterbury-Bankstown</v>
      </c>
      <c r="C1425" t="s">
        <v>1747</v>
      </c>
      <c r="D1425">
        <v>1981</v>
      </c>
      <c r="E1425">
        <v>10</v>
      </c>
      <c r="F1425" t="s">
        <v>1764</v>
      </c>
      <c r="G1425">
        <v>22</v>
      </c>
      <c r="H1425">
        <v>8</v>
      </c>
      <c r="I1425">
        <v>0</v>
      </c>
      <c r="J1425">
        <v>14</v>
      </c>
      <c r="K1425">
        <v>0</v>
      </c>
      <c r="L1425">
        <v>16</v>
      </c>
      <c r="M1425">
        <v>340</v>
      </c>
      <c r="N1425">
        <v>344</v>
      </c>
      <c r="S1425" t="s">
        <v>1764</v>
      </c>
      <c r="T1425" t="s">
        <v>1675</v>
      </c>
      <c r="U1425" t="s">
        <v>1675</v>
      </c>
      <c r="V1425" t="s">
        <v>1723</v>
      </c>
    </row>
    <row r="1426" spans="1:22" x14ac:dyDescent="0.25">
      <c r="A1426" t="s">
        <v>1746</v>
      </c>
      <c r="B1426" t="str">
        <f t="shared" si="22"/>
        <v>1981Penrith</v>
      </c>
      <c r="C1426" t="s">
        <v>1747</v>
      </c>
      <c r="D1426">
        <v>1981</v>
      </c>
      <c r="E1426">
        <v>11</v>
      </c>
      <c r="F1426" t="s">
        <v>1766</v>
      </c>
      <c r="G1426">
        <v>22</v>
      </c>
      <c r="H1426">
        <v>8</v>
      </c>
      <c r="I1426">
        <v>0</v>
      </c>
      <c r="J1426">
        <v>14</v>
      </c>
      <c r="K1426">
        <v>0</v>
      </c>
      <c r="L1426">
        <v>16</v>
      </c>
      <c r="M1426">
        <v>305</v>
      </c>
      <c r="N1426">
        <v>350</v>
      </c>
      <c r="S1426" t="s">
        <v>1766</v>
      </c>
      <c r="T1426" t="s">
        <v>1675</v>
      </c>
      <c r="U1426" t="s">
        <v>1675</v>
      </c>
      <c r="V1426" t="s">
        <v>1723</v>
      </c>
    </row>
    <row r="1427" spans="1:22" x14ac:dyDescent="0.25">
      <c r="A1427" t="s">
        <v>1746</v>
      </c>
      <c r="B1427" t="str">
        <f t="shared" si="22"/>
        <v>1981Balmain</v>
      </c>
      <c r="C1427" t="s">
        <v>1747</v>
      </c>
      <c r="D1427">
        <v>1981</v>
      </c>
      <c r="E1427">
        <v>12</v>
      </c>
      <c r="F1427" t="s">
        <v>1755</v>
      </c>
      <c r="G1427">
        <v>22</v>
      </c>
      <c r="H1427">
        <v>6</v>
      </c>
      <c r="I1427">
        <v>1</v>
      </c>
      <c r="J1427">
        <v>15</v>
      </c>
      <c r="K1427">
        <v>0</v>
      </c>
      <c r="L1427">
        <v>13</v>
      </c>
      <c r="M1427">
        <v>293</v>
      </c>
      <c r="N1427">
        <v>395</v>
      </c>
      <c r="S1427" t="s">
        <v>1755</v>
      </c>
      <c r="T1427" t="s">
        <v>1675</v>
      </c>
      <c r="U1427" t="s">
        <v>1675</v>
      </c>
      <c r="V1427" t="s">
        <v>1723</v>
      </c>
    </row>
    <row r="1428" spans="1:22" x14ac:dyDescent="0.25">
      <c r="A1428" t="s">
        <v>1745</v>
      </c>
      <c r="B1428" t="str">
        <f t="shared" si="22"/>
        <v>1980Geelong</v>
      </c>
      <c r="C1428" t="s">
        <v>1727</v>
      </c>
      <c r="D1428">
        <v>1980</v>
      </c>
      <c r="E1428">
        <v>1</v>
      </c>
      <c r="F1428" t="s">
        <v>1685</v>
      </c>
      <c r="G1428">
        <v>22</v>
      </c>
      <c r="H1428">
        <v>17</v>
      </c>
      <c r="I1428">
        <v>0</v>
      </c>
      <c r="J1428">
        <v>5</v>
      </c>
      <c r="L1428">
        <v>68</v>
      </c>
      <c r="M1428">
        <v>2362</v>
      </c>
      <c r="N1428">
        <v>1888</v>
      </c>
      <c r="O1428" t="s">
        <v>30</v>
      </c>
      <c r="P1428" t="s">
        <v>30</v>
      </c>
      <c r="S1428" t="s">
        <v>1685</v>
      </c>
      <c r="T1428" t="s">
        <v>1685</v>
      </c>
      <c r="U1428" t="s">
        <v>1685</v>
      </c>
      <c r="V1428" t="s">
        <v>1718</v>
      </c>
    </row>
    <row r="1429" spans="1:22" x14ac:dyDescent="0.25">
      <c r="A1429" t="s">
        <v>1745</v>
      </c>
      <c r="B1429" t="str">
        <f t="shared" si="22"/>
        <v>1980Carlton</v>
      </c>
      <c r="C1429" t="s">
        <v>1727</v>
      </c>
      <c r="D1429">
        <v>1980</v>
      </c>
      <c r="E1429">
        <v>2</v>
      </c>
      <c r="F1429" t="s">
        <v>1689</v>
      </c>
      <c r="G1429">
        <v>22</v>
      </c>
      <c r="H1429">
        <v>17</v>
      </c>
      <c r="I1429">
        <v>0</v>
      </c>
      <c r="J1429">
        <v>5</v>
      </c>
      <c r="L1429">
        <v>68</v>
      </c>
      <c r="M1429">
        <v>2576</v>
      </c>
      <c r="N1429">
        <v>2128</v>
      </c>
      <c r="P1429" t="s">
        <v>30</v>
      </c>
      <c r="S1429" t="s">
        <v>1689</v>
      </c>
      <c r="T1429" t="s">
        <v>1717</v>
      </c>
      <c r="U1429" t="s">
        <v>1681</v>
      </c>
      <c r="V1429" t="s">
        <v>1718</v>
      </c>
    </row>
    <row r="1430" spans="1:22" x14ac:dyDescent="0.25">
      <c r="A1430" t="s">
        <v>1745</v>
      </c>
      <c r="B1430" t="str">
        <f t="shared" si="22"/>
        <v>1980Richmond</v>
      </c>
      <c r="C1430" t="s">
        <v>1727</v>
      </c>
      <c r="D1430">
        <v>1980</v>
      </c>
      <c r="E1430">
        <v>3</v>
      </c>
      <c r="F1430" t="s">
        <v>1678</v>
      </c>
      <c r="G1430">
        <v>22</v>
      </c>
      <c r="H1430">
        <v>16</v>
      </c>
      <c r="I1430">
        <v>1</v>
      </c>
      <c r="J1430">
        <v>5</v>
      </c>
      <c r="L1430">
        <v>66</v>
      </c>
      <c r="M1430">
        <v>2754</v>
      </c>
      <c r="N1430">
        <v>1990</v>
      </c>
      <c r="P1430" t="s">
        <v>30</v>
      </c>
      <c r="Q1430" t="s">
        <v>30</v>
      </c>
      <c r="R1430" t="s">
        <v>30</v>
      </c>
      <c r="S1430" t="s">
        <v>1678</v>
      </c>
      <c r="T1430" t="s">
        <v>1726</v>
      </c>
      <c r="U1430" t="s">
        <v>1681</v>
      </c>
      <c r="V1430" t="s">
        <v>1718</v>
      </c>
    </row>
    <row r="1431" spans="1:22" x14ac:dyDescent="0.25">
      <c r="A1431" t="s">
        <v>1745</v>
      </c>
      <c r="B1431" t="str">
        <f t="shared" si="22"/>
        <v>1980North Melbourne</v>
      </c>
      <c r="C1431" t="s">
        <v>1727</v>
      </c>
      <c r="D1431">
        <v>1980</v>
      </c>
      <c r="E1431">
        <v>4</v>
      </c>
      <c r="F1431" t="s">
        <v>1680</v>
      </c>
      <c r="G1431">
        <v>22</v>
      </c>
      <c r="H1431">
        <v>14</v>
      </c>
      <c r="I1431">
        <v>1</v>
      </c>
      <c r="J1431">
        <v>7</v>
      </c>
      <c r="L1431">
        <v>58</v>
      </c>
      <c r="M1431">
        <v>2345</v>
      </c>
      <c r="N1431">
        <v>1894</v>
      </c>
      <c r="P1431" t="s">
        <v>30</v>
      </c>
      <c r="S1431" t="s">
        <v>1680</v>
      </c>
      <c r="T1431" t="s">
        <v>1680</v>
      </c>
      <c r="U1431" t="s">
        <v>1681</v>
      </c>
      <c r="V1431" t="s">
        <v>1718</v>
      </c>
    </row>
    <row r="1432" spans="1:22" x14ac:dyDescent="0.25">
      <c r="A1432" t="s">
        <v>1745</v>
      </c>
      <c r="B1432" t="str">
        <f t="shared" si="22"/>
        <v>1980Collingwood</v>
      </c>
      <c r="C1432" t="s">
        <v>1727</v>
      </c>
      <c r="D1432">
        <v>1980</v>
      </c>
      <c r="E1432">
        <v>5</v>
      </c>
      <c r="F1432" t="s">
        <v>1688</v>
      </c>
      <c r="G1432">
        <v>22</v>
      </c>
      <c r="H1432">
        <v>14</v>
      </c>
      <c r="I1432">
        <v>1</v>
      </c>
      <c r="J1432">
        <v>7</v>
      </c>
      <c r="L1432">
        <v>58</v>
      </c>
      <c r="M1432">
        <v>2491</v>
      </c>
      <c r="N1432">
        <v>2178</v>
      </c>
      <c r="P1432" t="s">
        <v>30</v>
      </c>
      <c r="Q1432" t="s">
        <v>30</v>
      </c>
      <c r="S1432" t="s">
        <v>1688</v>
      </c>
      <c r="T1432" t="s">
        <v>1681</v>
      </c>
      <c r="U1432" t="s">
        <v>1681</v>
      </c>
      <c r="V1432" t="s">
        <v>1718</v>
      </c>
    </row>
    <row r="1433" spans="1:22" x14ac:dyDescent="0.25">
      <c r="A1433" t="s">
        <v>1745</v>
      </c>
      <c r="B1433" t="str">
        <f t="shared" si="22"/>
        <v>1980South Melbourne</v>
      </c>
      <c r="C1433" t="s">
        <v>1727</v>
      </c>
      <c r="D1433">
        <v>1980</v>
      </c>
      <c r="E1433">
        <v>6</v>
      </c>
      <c r="F1433" t="s">
        <v>1697</v>
      </c>
      <c r="G1433">
        <v>22</v>
      </c>
      <c r="H1433">
        <v>13</v>
      </c>
      <c r="I1433">
        <v>0</v>
      </c>
      <c r="J1433">
        <v>9</v>
      </c>
      <c r="L1433">
        <v>52</v>
      </c>
      <c r="M1433">
        <v>2211</v>
      </c>
      <c r="N1433">
        <v>2174</v>
      </c>
      <c r="S1433" t="s">
        <v>1676</v>
      </c>
      <c r="T1433" t="s">
        <v>1681</v>
      </c>
      <c r="U1433" t="s">
        <v>1681</v>
      </c>
      <c r="V1433" t="s">
        <v>1718</v>
      </c>
    </row>
    <row r="1434" spans="1:22" x14ac:dyDescent="0.25">
      <c r="A1434" t="s">
        <v>1745</v>
      </c>
      <c r="B1434" t="str">
        <f t="shared" si="22"/>
        <v>1980Essendon</v>
      </c>
      <c r="C1434" t="s">
        <v>1727</v>
      </c>
      <c r="D1434">
        <v>1980</v>
      </c>
      <c r="E1434">
        <v>7</v>
      </c>
      <c r="F1434" t="s">
        <v>1687</v>
      </c>
      <c r="G1434">
        <v>22</v>
      </c>
      <c r="H1434">
        <v>10</v>
      </c>
      <c r="I1434">
        <v>0</v>
      </c>
      <c r="J1434">
        <v>12</v>
      </c>
      <c r="L1434">
        <v>40</v>
      </c>
      <c r="M1434">
        <v>2268</v>
      </c>
      <c r="N1434">
        <v>2151</v>
      </c>
      <c r="S1434" t="s">
        <v>1687</v>
      </c>
      <c r="T1434" t="s">
        <v>1681</v>
      </c>
      <c r="U1434" t="s">
        <v>1681</v>
      </c>
      <c r="V1434" t="s">
        <v>1718</v>
      </c>
    </row>
    <row r="1435" spans="1:22" x14ac:dyDescent="0.25">
      <c r="A1435" t="s">
        <v>1745</v>
      </c>
      <c r="B1435" t="str">
        <f t="shared" si="22"/>
        <v>1980Hawthorn</v>
      </c>
      <c r="C1435" t="s">
        <v>1727</v>
      </c>
      <c r="D1435">
        <v>1980</v>
      </c>
      <c r="E1435">
        <v>8</v>
      </c>
      <c r="F1435" t="s">
        <v>1682</v>
      </c>
      <c r="G1435">
        <v>22</v>
      </c>
      <c r="H1435">
        <v>10</v>
      </c>
      <c r="I1435">
        <v>0</v>
      </c>
      <c r="J1435">
        <v>12</v>
      </c>
      <c r="L1435">
        <v>40</v>
      </c>
      <c r="M1435">
        <v>2249</v>
      </c>
      <c r="N1435">
        <v>2381</v>
      </c>
      <c r="S1435" t="s">
        <v>1682</v>
      </c>
      <c r="T1435" t="s">
        <v>1724</v>
      </c>
      <c r="U1435" t="s">
        <v>1681</v>
      </c>
      <c r="V1435" t="s">
        <v>1718</v>
      </c>
    </row>
    <row r="1436" spans="1:22" x14ac:dyDescent="0.25">
      <c r="A1436" t="s">
        <v>1745</v>
      </c>
      <c r="B1436" t="str">
        <f t="shared" si="22"/>
        <v>1980Melbourne</v>
      </c>
      <c r="C1436" t="s">
        <v>1727</v>
      </c>
      <c r="D1436">
        <v>1980</v>
      </c>
      <c r="E1436">
        <v>9</v>
      </c>
      <c r="F1436" t="s">
        <v>1681</v>
      </c>
      <c r="G1436">
        <v>22</v>
      </c>
      <c r="H1436">
        <v>5</v>
      </c>
      <c r="I1436">
        <v>0</v>
      </c>
      <c r="J1436">
        <v>17</v>
      </c>
      <c r="L1436">
        <v>20</v>
      </c>
      <c r="M1436">
        <v>2140</v>
      </c>
      <c r="N1436">
        <v>2709</v>
      </c>
      <c r="S1436" t="s">
        <v>1681</v>
      </c>
      <c r="T1436" t="s">
        <v>1681</v>
      </c>
      <c r="U1436" t="s">
        <v>1681</v>
      </c>
      <c r="V1436" t="s">
        <v>1718</v>
      </c>
    </row>
    <row r="1437" spans="1:22" x14ac:dyDescent="0.25">
      <c r="A1437" t="s">
        <v>1745</v>
      </c>
      <c r="B1437" t="str">
        <f t="shared" si="22"/>
        <v>1980Footscray</v>
      </c>
      <c r="C1437" t="s">
        <v>1727</v>
      </c>
      <c r="D1437">
        <v>1980</v>
      </c>
      <c r="E1437">
        <v>10</v>
      </c>
      <c r="F1437" t="s">
        <v>1695</v>
      </c>
      <c r="G1437">
        <v>22</v>
      </c>
      <c r="H1437">
        <v>5</v>
      </c>
      <c r="I1437">
        <v>0</v>
      </c>
      <c r="J1437">
        <v>17</v>
      </c>
      <c r="L1437">
        <v>20</v>
      </c>
      <c r="M1437">
        <v>2056</v>
      </c>
      <c r="N1437">
        <v>2737</v>
      </c>
      <c r="S1437" t="s">
        <v>1673</v>
      </c>
      <c r="T1437" t="s">
        <v>1681</v>
      </c>
      <c r="U1437" t="s">
        <v>1681</v>
      </c>
      <c r="V1437" t="s">
        <v>1718</v>
      </c>
    </row>
    <row r="1438" spans="1:22" x14ac:dyDescent="0.25">
      <c r="A1438" t="s">
        <v>1745</v>
      </c>
      <c r="B1438" t="str">
        <f t="shared" si="22"/>
        <v>1980St Kilda</v>
      </c>
      <c r="C1438" t="s">
        <v>1727</v>
      </c>
      <c r="D1438">
        <v>1980</v>
      </c>
      <c r="E1438">
        <v>11</v>
      </c>
      <c r="F1438" t="s">
        <v>1677</v>
      </c>
      <c r="G1438">
        <v>22</v>
      </c>
      <c r="H1438">
        <v>4</v>
      </c>
      <c r="I1438">
        <v>2</v>
      </c>
      <c r="J1438">
        <v>16</v>
      </c>
      <c r="L1438">
        <v>20</v>
      </c>
      <c r="M1438">
        <v>1872</v>
      </c>
      <c r="N1438">
        <v>2704</v>
      </c>
      <c r="S1438" t="s">
        <v>1677</v>
      </c>
      <c r="T1438" t="s">
        <v>1681</v>
      </c>
      <c r="U1438" t="s">
        <v>1681</v>
      </c>
      <c r="V1438" t="s">
        <v>1718</v>
      </c>
    </row>
    <row r="1439" spans="1:22" x14ac:dyDescent="0.25">
      <c r="A1439" t="s">
        <v>1745</v>
      </c>
      <c r="B1439" t="str">
        <f t="shared" si="22"/>
        <v>1980Fitzroy</v>
      </c>
      <c r="C1439" t="s">
        <v>1727</v>
      </c>
      <c r="D1439">
        <v>1980</v>
      </c>
      <c r="E1439">
        <v>12</v>
      </c>
      <c r="F1439" t="s">
        <v>1694</v>
      </c>
      <c r="G1439">
        <v>22</v>
      </c>
      <c r="H1439">
        <v>4</v>
      </c>
      <c r="I1439">
        <v>1</v>
      </c>
      <c r="J1439">
        <v>17</v>
      </c>
      <c r="L1439">
        <v>18</v>
      </c>
      <c r="M1439">
        <v>2398</v>
      </c>
      <c r="N1439">
        <v>2788</v>
      </c>
      <c r="S1439" t="s">
        <v>1694</v>
      </c>
      <c r="T1439" t="s">
        <v>1681</v>
      </c>
      <c r="U1439" t="s">
        <v>1681</v>
      </c>
      <c r="V1439" t="s">
        <v>1718</v>
      </c>
    </row>
    <row r="1440" spans="1:22" x14ac:dyDescent="0.25">
      <c r="A1440" t="s">
        <v>1746</v>
      </c>
      <c r="B1440" t="str">
        <f t="shared" si="22"/>
        <v>1980Eastern Suburbs</v>
      </c>
      <c r="C1440" t="s">
        <v>1747</v>
      </c>
      <c r="D1440">
        <v>1980</v>
      </c>
      <c r="E1440">
        <v>1</v>
      </c>
      <c r="F1440" t="s">
        <v>1749</v>
      </c>
      <c r="G1440">
        <v>22</v>
      </c>
      <c r="H1440">
        <v>14</v>
      </c>
      <c r="I1440">
        <v>2</v>
      </c>
      <c r="J1440">
        <v>6</v>
      </c>
      <c r="K1440">
        <v>0</v>
      </c>
      <c r="L1440">
        <v>30</v>
      </c>
      <c r="M1440">
        <v>339</v>
      </c>
      <c r="N1440">
        <v>249</v>
      </c>
      <c r="O1440" t="s">
        <v>30</v>
      </c>
      <c r="P1440" t="s">
        <v>30</v>
      </c>
      <c r="Q1440" t="s">
        <v>30</v>
      </c>
      <c r="S1440" t="s">
        <v>1750</v>
      </c>
      <c r="T1440" t="s">
        <v>1675</v>
      </c>
      <c r="U1440" t="s">
        <v>1675</v>
      </c>
      <c r="V1440" t="s">
        <v>1723</v>
      </c>
    </row>
    <row r="1441" spans="1:22" x14ac:dyDescent="0.25">
      <c r="A1441" t="s">
        <v>1746</v>
      </c>
      <c r="B1441" t="str">
        <f t="shared" si="22"/>
        <v>1980Canterbury-Bankstown</v>
      </c>
      <c r="C1441" t="s">
        <v>1747</v>
      </c>
      <c r="D1441">
        <v>1980</v>
      </c>
      <c r="E1441">
        <v>2</v>
      </c>
      <c r="F1441" t="s">
        <v>1764</v>
      </c>
      <c r="G1441">
        <v>22</v>
      </c>
      <c r="H1441">
        <v>15</v>
      </c>
      <c r="I1441">
        <v>0</v>
      </c>
      <c r="J1441">
        <v>7</v>
      </c>
      <c r="K1441">
        <v>0</v>
      </c>
      <c r="L1441">
        <v>30</v>
      </c>
      <c r="M1441">
        <v>361</v>
      </c>
      <c r="N1441">
        <v>334</v>
      </c>
      <c r="P1441" t="s">
        <v>30</v>
      </c>
      <c r="Q1441" t="s">
        <v>30</v>
      </c>
      <c r="R1441" t="s">
        <v>30</v>
      </c>
      <c r="S1441" t="s">
        <v>1764</v>
      </c>
      <c r="T1441" t="s">
        <v>1675</v>
      </c>
      <c r="U1441" t="s">
        <v>1675</v>
      </c>
      <c r="V1441" t="s">
        <v>1723</v>
      </c>
    </row>
    <row r="1442" spans="1:22" x14ac:dyDescent="0.25">
      <c r="A1442" t="s">
        <v>1746</v>
      </c>
      <c r="B1442" t="str">
        <f t="shared" si="22"/>
        <v>1980Western Suburbs</v>
      </c>
      <c r="C1442" t="s">
        <v>1747</v>
      </c>
      <c r="D1442">
        <v>1980</v>
      </c>
      <c r="E1442">
        <v>3</v>
      </c>
      <c r="F1442" t="s">
        <v>1757</v>
      </c>
      <c r="G1442">
        <v>22</v>
      </c>
      <c r="H1442">
        <v>14</v>
      </c>
      <c r="I1442">
        <v>0</v>
      </c>
      <c r="J1442">
        <v>8</v>
      </c>
      <c r="K1442">
        <v>0</v>
      </c>
      <c r="L1442">
        <v>28</v>
      </c>
      <c r="M1442">
        <v>429</v>
      </c>
      <c r="N1442">
        <v>308</v>
      </c>
      <c r="P1442" t="s">
        <v>30</v>
      </c>
      <c r="S1442" t="s">
        <v>1757</v>
      </c>
      <c r="T1442" t="s">
        <v>1675</v>
      </c>
      <c r="U1442" t="s">
        <v>1675</v>
      </c>
      <c r="V1442" t="s">
        <v>1723</v>
      </c>
    </row>
    <row r="1443" spans="1:22" x14ac:dyDescent="0.25">
      <c r="A1443" t="s">
        <v>1746</v>
      </c>
      <c r="B1443" t="str">
        <f t="shared" si="22"/>
        <v>1980St George</v>
      </c>
      <c r="C1443" t="s">
        <v>1747</v>
      </c>
      <c r="D1443">
        <v>1980</v>
      </c>
      <c r="E1443">
        <v>4</v>
      </c>
      <c r="F1443" t="s">
        <v>1763</v>
      </c>
      <c r="G1443">
        <v>22</v>
      </c>
      <c r="H1443">
        <v>13</v>
      </c>
      <c r="I1443">
        <v>2</v>
      </c>
      <c r="J1443">
        <v>7</v>
      </c>
      <c r="K1443">
        <v>0</v>
      </c>
      <c r="L1443">
        <v>28</v>
      </c>
      <c r="M1443">
        <v>367</v>
      </c>
      <c r="N1443">
        <v>321</v>
      </c>
      <c r="P1443" t="s">
        <v>30</v>
      </c>
      <c r="S1443" t="s">
        <v>1763</v>
      </c>
      <c r="T1443" t="s">
        <v>1675</v>
      </c>
      <c r="U1443" t="s">
        <v>1675</v>
      </c>
      <c r="V1443" t="s">
        <v>1723</v>
      </c>
    </row>
    <row r="1444" spans="1:22" x14ac:dyDescent="0.25">
      <c r="A1444" t="s">
        <v>1746</v>
      </c>
      <c r="B1444" t="str">
        <f t="shared" si="22"/>
        <v>1980South Sydney</v>
      </c>
      <c r="C1444" t="s">
        <v>1747</v>
      </c>
      <c r="D1444">
        <v>1980</v>
      </c>
      <c r="E1444">
        <v>5</v>
      </c>
      <c r="F1444" t="s">
        <v>1748</v>
      </c>
      <c r="G1444">
        <v>22</v>
      </c>
      <c r="H1444">
        <v>12</v>
      </c>
      <c r="I1444">
        <v>1</v>
      </c>
      <c r="J1444">
        <v>9</v>
      </c>
      <c r="K1444">
        <v>0</v>
      </c>
      <c r="L1444">
        <v>25</v>
      </c>
      <c r="M1444">
        <v>392</v>
      </c>
      <c r="N1444">
        <v>318</v>
      </c>
      <c r="P1444" t="s">
        <v>30</v>
      </c>
      <c r="S1444" t="s">
        <v>1748</v>
      </c>
      <c r="T1444" t="s">
        <v>1675</v>
      </c>
      <c r="U1444" t="s">
        <v>1675</v>
      </c>
      <c r="V1444" t="s">
        <v>1723</v>
      </c>
    </row>
    <row r="1445" spans="1:22" x14ac:dyDescent="0.25">
      <c r="A1445" t="s">
        <v>1746</v>
      </c>
      <c r="B1445" t="str">
        <f t="shared" si="22"/>
        <v>1980Parramatta</v>
      </c>
      <c r="C1445" t="s">
        <v>1747</v>
      </c>
      <c r="D1445">
        <v>1980</v>
      </c>
      <c r="E1445">
        <v>6</v>
      </c>
      <c r="F1445" t="s">
        <v>1722</v>
      </c>
      <c r="G1445">
        <v>22</v>
      </c>
      <c r="H1445">
        <v>11</v>
      </c>
      <c r="I1445">
        <v>2</v>
      </c>
      <c r="J1445">
        <v>9</v>
      </c>
      <c r="K1445">
        <v>0</v>
      </c>
      <c r="L1445">
        <v>24</v>
      </c>
      <c r="M1445">
        <v>420</v>
      </c>
      <c r="N1445">
        <v>317</v>
      </c>
      <c r="S1445" t="s">
        <v>1722</v>
      </c>
      <c r="T1445" t="s">
        <v>1675</v>
      </c>
      <c r="U1445" t="s">
        <v>1675</v>
      </c>
      <c r="V1445" t="s">
        <v>1723</v>
      </c>
    </row>
    <row r="1446" spans="1:22" x14ac:dyDescent="0.25">
      <c r="A1446" t="s">
        <v>1746</v>
      </c>
      <c r="B1446" t="str">
        <f t="shared" si="22"/>
        <v>1980Manly Warringah</v>
      </c>
      <c r="C1446" t="s">
        <v>1747</v>
      </c>
      <c r="D1446">
        <v>1980</v>
      </c>
      <c r="E1446">
        <v>7</v>
      </c>
      <c r="F1446" t="s">
        <v>1765</v>
      </c>
      <c r="G1446">
        <v>22</v>
      </c>
      <c r="H1446">
        <v>11</v>
      </c>
      <c r="I1446">
        <v>2</v>
      </c>
      <c r="J1446">
        <v>9</v>
      </c>
      <c r="K1446">
        <v>0</v>
      </c>
      <c r="L1446">
        <v>24</v>
      </c>
      <c r="M1446">
        <v>335</v>
      </c>
      <c r="N1446">
        <v>354</v>
      </c>
      <c r="S1446" t="s">
        <v>1765</v>
      </c>
      <c r="T1446" t="s">
        <v>1675</v>
      </c>
      <c r="U1446" t="s">
        <v>1675</v>
      </c>
      <c r="V1446" t="s">
        <v>1723</v>
      </c>
    </row>
    <row r="1447" spans="1:22" x14ac:dyDescent="0.25">
      <c r="A1447" t="s">
        <v>1746</v>
      </c>
      <c r="B1447" t="str">
        <f t="shared" si="22"/>
        <v>1980Newtown</v>
      </c>
      <c r="C1447" t="s">
        <v>1747</v>
      </c>
      <c r="D1447">
        <v>1980</v>
      </c>
      <c r="E1447">
        <v>8</v>
      </c>
      <c r="F1447" t="s">
        <v>1756</v>
      </c>
      <c r="G1447">
        <v>22</v>
      </c>
      <c r="H1447">
        <v>11</v>
      </c>
      <c r="I1447">
        <v>1</v>
      </c>
      <c r="J1447">
        <v>10</v>
      </c>
      <c r="K1447">
        <v>0</v>
      </c>
      <c r="L1447">
        <v>23</v>
      </c>
      <c r="M1447">
        <v>348</v>
      </c>
      <c r="N1447">
        <v>357</v>
      </c>
      <c r="S1447" t="s">
        <v>1756</v>
      </c>
      <c r="T1447" t="s">
        <v>1675</v>
      </c>
      <c r="U1447" t="s">
        <v>1675</v>
      </c>
      <c r="V1447" t="s">
        <v>1723</v>
      </c>
    </row>
    <row r="1448" spans="1:22" x14ac:dyDescent="0.25">
      <c r="A1448" t="s">
        <v>1746</v>
      </c>
      <c r="B1448" t="str">
        <f t="shared" si="22"/>
        <v>1980Cronulla-Sutherland</v>
      </c>
      <c r="C1448" t="s">
        <v>1747</v>
      </c>
      <c r="D1448">
        <v>1980</v>
      </c>
      <c r="E1448">
        <v>9</v>
      </c>
      <c r="F1448" t="s">
        <v>1767</v>
      </c>
      <c r="G1448">
        <v>22</v>
      </c>
      <c r="H1448">
        <v>9</v>
      </c>
      <c r="I1448">
        <v>2</v>
      </c>
      <c r="J1448">
        <v>11</v>
      </c>
      <c r="K1448">
        <v>0</v>
      </c>
      <c r="L1448">
        <v>20</v>
      </c>
      <c r="M1448">
        <v>350</v>
      </c>
      <c r="N1448">
        <v>346</v>
      </c>
      <c r="S1448" t="s">
        <v>1767</v>
      </c>
      <c r="T1448" t="s">
        <v>1675</v>
      </c>
      <c r="U1448" t="s">
        <v>1675</v>
      </c>
      <c r="V1448" t="s">
        <v>1723</v>
      </c>
    </row>
    <row r="1449" spans="1:22" x14ac:dyDescent="0.25">
      <c r="A1449" t="s">
        <v>1746</v>
      </c>
      <c r="B1449" t="str">
        <f t="shared" si="22"/>
        <v>1980Balmain</v>
      </c>
      <c r="C1449" t="s">
        <v>1747</v>
      </c>
      <c r="D1449">
        <v>1980</v>
      </c>
      <c r="E1449">
        <v>10</v>
      </c>
      <c r="F1449" t="s">
        <v>1755</v>
      </c>
      <c r="G1449">
        <v>22</v>
      </c>
      <c r="H1449">
        <v>7</v>
      </c>
      <c r="I1449">
        <v>0</v>
      </c>
      <c r="J1449">
        <v>15</v>
      </c>
      <c r="K1449">
        <v>0</v>
      </c>
      <c r="L1449">
        <v>14</v>
      </c>
      <c r="M1449">
        <v>330</v>
      </c>
      <c r="N1449">
        <v>382</v>
      </c>
      <c r="S1449" t="s">
        <v>1755</v>
      </c>
      <c r="T1449" t="s">
        <v>1675</v>
      </c>
      <c r="U1449" t="s">
        <v>1675</v>
      </c>
      <c r="V1449" t="s">
        <v>1723</v>
      </c>
    </row>
    <row r="1450" spans="1:22" x14ac:dyDescent="0.25">
      <c r="A1450" t="s">
        <v>1746</v>
      </c>
      <c r="B1450" t="str">
        <f t="shared" si="22"/>
        <v>1980North Sydney</v>
      </c>
      <c r="C1450" t="s">
        <v>1747</v>
      </c>
      <c r="D1450">
        <v>1980</v>
      </c>
      <c r="E1450">
        <v>11</v>
      </c>
      <c r="F1450" t="s">
        <v>1752</v>
      </c>
      <c r="G1450">
        <v>22</v>
      </c>
      <c r="H1450">
        <v>6</v>
      </c>
      <c r="I1450">
        <v>1</v>
      </c>
      <c r="J1450">
        <v>15</v>
      </c>
      <c r="K1450">
        <v>0</v>
      </c>
      <c r="L1450">
        <v>13</v>
      </c>
      <c r="M1450">
        <v>282</v>
      </c>
      <c r="N1450">
        <v>405</v>
      </c>
      <c r="S1450" t="s">
        <v>1752</v>
      </c>
      <c r="T1450" t="s">
        <v>1675</v>
      </c>
      <c r="U1450" t="s">
        <v>1675</v>
      </c>
      <c r="V1450" t="s">
        <v>1723</v>
      </c>
    </row>
    <row r="1451" spans="1:22" x14ac:dyDescent="0.25">
      <c r="A1451" t="s">
        <v>1746</v>
      </c>
      <c r="B1451" t="str">
        <f t="shared" si="22"/>
        <v>1980Penrith</v>
      </c>
      <c r="C1451" t="s">
        <v>1747</v>
      </c>
      <c r="D1451">
        <v>1980</v>
      </c>
      <c r="E1451">
        <v>12</v>
      </c>
      <c r="F1451" t="s">
        <v>1766</v>
      </c>
      <c r="G1451">
        <v>22</v>
      </c>
      <c r="H1451">
        <v>2</v>
      </c>
      <c r="I1451">
        <v>1</v>
      </c>
      <c r="J1451">
        <v>19</v>
      </c>
      <c r="K1451">
        <v>0</v>
      </c>
      <c r="L1451">
        <v>5</v>
      </c>
      <c r="M1451">
        <v>294</v>
      </c>
      <c r="N1451">
        <v>556</v>
      </c>
      <c r="S1451" t="s">
        <v>1766</v>
      </c>
      <c r="T1451" t="s">
        <v>1675</v>
      </c>
      <c r="U1451" t="s">
        <v>1675</v>
      </c>
      <c r="V1451" t="s">
        <v>1723</v>
      </c>
    </row>
    <row r="1452" spans="1:22" x14ac:dyDescent="0.25">
      <c r="A1452" t="s">
        <v>1745</v>
      </c>
      <c r="B1452" t="str">
        <f t="shared" si="22"/>
        <v>1979Carlton</v>
      </c>
      <c r="C1452" t="s">
        <v>1727</v>
      </c>
      <c r="D1452">
        <v>1979</v>
      </c>
      <c r="E1452">
        <v>1</v>
      </c>
      <c r="F1452" t="s">
        <v>1689</v>
      </c>
      <c r="G1452">
        <v>22</v>
      </c>
      <c r="H1452">
        <v>19</v>
      </c>
      <c r="I1452">
        <v>0</v>
      </c>
      <c r="J1452">
        <v>3</v>
      </c>
      <c r="L1452">
        <v>76</v>
      </c>
      <c r="M1452">
        <v>2772</v>
      </c>
      <c r="N1452">
        <v>1986</v>
      </c>
      <c r="O1452" t="s">
        <v>30</v>
      </c>
      <c r="P1452" t="s">
        <v>30</v>
      </c>
      <c r="Q1452" t="s">
        <v>30</v>
      </c>
      <c r="R1452" t="s">
        <v>30</v>
      </c>
      <c r="S1452" t="s">
        <v>1689</v>
      </c>
      <c r="T1452" t="s">
        <v>1717</v>
      </c>
      <c r="U1452" t="s">
        <v>1681</v>
      </c>
      <c r="V1452" t="s">
        <v>1718</v>
      </c>
    </row>
    <row r="1453" spans="1:22" x14ac:dyDescent="0.25">
      <c r="A1453" t="s">
        <v>1745</v>
      </c>
      <c r="B1453" t="str">
        <f t="shared" si="22"/>
        <v>1979North Melbourne</v>
      </c>
      <c r="C1453" t="s">
        <v>1727</v>
      </c>
      <c r="D1453">
        <v>1979</v>
      </c>
      <c r="E1453">
        <v>2</v>
      </c>
      <c r="F1453" t="s">
        <v>1680</v>
      </c>
      <c r="G1453">
        <v>22</v>
      </c>
      <c r="H1453">
        <v>17</v>
      </c>
      <c r="I1453">
        <v>0</v>
      </c>
      <c r="J1453">
        <v>5</v>
      </c>
      <c r="L1453">
        <v>68</v>
      </c>
      <c r="M1453">
        <v>2574</v>
      </c>
      <c r="N1453">
        <v>2083</v>
      </c>
      <c r="P1453" t="s">
        <v>30</v>
      </c>
      <c r="S1453" t="s">
        <v>1680</v>
      </c>
      <c r="T1453" t="s">
        <v>1680</v>
      </c>
      <c r="U1453" t="s">
        <v>1681</v>
      </c>
      <c r="V1453" t="s">
        <v>1718</v>
      </c>
    </row>
    <row r="1454" spans="1:22" x14ac:dyDescent="0.25">
      <c r="A1454" t="s">
        <v>1745</v>
      </c>
      <c r="B1454" t="str">
        <f t="shared" si="22"/>
        <v>1979Collingwood</v>
      </c>
      <c r="C1454" t="s">
        <v>1727</v>
      </c>
      <c r="D1454">
        <v>1979</v>
      </c>
      <c r="E1454">
        <v>3</v>
      </c>
      <c r="F1454" t="s">
        <v>1688</v>
      </c>
      <c r="G1454">
        <v>22</v>
      </c>
      <c r="H1454">
        <v>15</v>
      </c>
      <c r="I1454">
        <v>0</v>
      </c>
      <c r="J1454">
        <v>7</v>
      </c>
      <c r="L1454">
        <v>60</v>
      </c>
      <c r="M1454">
        <v>2501</v>
      </c>
      <c r="N1454">
        <v>1974</v>
      </c>
      <c r="P1454" t="s">
        <v>30</v>
      </c>
      <c r="Q1454" t="s">
        <v>30</v>
      </c>
      <c r="S1454" t="s">
        <v>1688</v>
      </c>
      <c r="T1454" t="s">
        <v>1681</v>
      </c>
      <c r="U1454" t="s">
        <v>1681</v>
      </c>
      <c r="V1454" t="s">
        <v>1718</v>
      </c>
    </row>
    <row r="1455" spans="1:22" x14ac:dyDescent="0.25">
      <c r="A1455" t="s">
        <v>1745</v>
      </c>
      <c r="B1455" t="str">
        <f t="shared" si="22"/>
        <v>1979Fitzroy</v>
      </c>
      <c r="C1455" t="s">
        <v>1727</v>
      </c>
      <c r="D1455">
        <v>1979</v>
      </c>
      <c r="E1455">
        <v>4</v>
      </c>
      <c r="F1455" t="s">
        <v>1694</v>
      </c>
      <c r="G1455">
        <v>22</v>
      </c>
      <c r="H1455">
        <v>15</v>
      </c>
      <c r="I1455">
        <v>0</v>
      </c>
      <c r="J1455">
        <v>7</v>
      </c>
      <c r="L1455">
        <v>60</v>
      </c>
      <c r="M1455">
        <v>2699</v>
      </c>
      <c r="N1455">
        <v>2198</v>
      </c>
      <c r="P1455" t="s">
        <v>30</v>
      </c>
      <c r="S1455" t="s">
        <v>1694</v>
      </c>
      <c r="T1455" t="s">
        <v>1681</v>
      </c>
      <c r="U1455" t="s">
        <v>1681</v>
      </c>
      <c r="V1455" t="s">
        <v>1718</v>
      </c>
    </row>
    <row r="1456" spans="1:22" x14ac:dyDescent="0.25">
      <c r="A1456" t="s">
        <v>1745</v>
      </c>
      <c r="B1456" t="str">
        <f t="shared" si="22"/>
        <v>1979Essendon</v>
      </c>
      <c r="C1456" t="s">
        <v>1727</v>
      </c>
      <c r="D1456">
        <v>1979</v>
      </c>
      <c r="E1456">
        <v>5</v>
      </c>
      <c r="F1456" t="s">
        <v>1687</v>
      </c>
      <c r="G1456">
        <v>22</v>
      </c>
      <c r="H1456">
        <v>12</v>
      </c>
      <c r="I1456">
        <v>1</v>
      </c>
      <c r="J1456">
        <v>9</v>
      </c>
      <c r="L1456">
        <v>50</v>
      </c>
      <c r="M1456">
        <v>2236</v>
      </c>
      <c r="N1456">
        <v>2127</v>
      </c>
      <c r="P1456" t="s">
        <v>30</v>
      </c>
      <c r="S1456" t="s">
        <v>1687</v>
      </c>
      <c r="T1456" t="s">
        <v>1681</v>
      </c>
      <c r="U1456" t="s">
        <v>1681</v>
      </c>
      <c r="V1456" t="s">
        <v>1718</v>
      </c>
    </row>
    <row r="1457" spans="1:22" x14ac:dyDescent="0.25">
      <c r="A1457" t="s">
        <v>1745</v>
      </c>
      <c r="B1457" t="str">
        <f t="shared" si="22"/>
        <v>1979Geelong</v>
      </c>
      <c r="C1457" t="s">
        <v>1727</v>
      </c>
      <c r="D1457">
        <v>1979</v>
      </c>
      <c r="E1457">
        <v>6</v>
      </c>
      <c r="F1457" t="s">
        <v>1685</v>
      </c>
      <c r="G1457">
        <v>22</v>
      </c>
      <c r="H1457">
        <v>12</v>
      </c>
      <c r="I1457">
        <v>0</v>
      </c>
      <c r="J1457">
        <v>10</v>
      </c>
      <c r="L1457">
        <v>48</v>
      </c>
      <c r="M1457">
        <v>2149</v>
      </c>
      <c r="N1457">
        <v>2140</v>
      </c>
      <c r="S1457" t="s">
        <v>1685</v>
      </c>
      <c r="T1457" t="s">
        <v>1685</v>
      </c>
      <c r="U1457" t="s">
        <v>1685</v>
      </c>
      <c r="V1457" t="s">
        <v>1718</v>
      </c>
    </row>
    <row r="1458" spans="1:22" x14ac:dyDescent="0.25">
      <c r="A1458" t="s">
        <v>1745</v>
      </c>
      <c r="B1458" t="str">
        <f t="shared" si="22"/>
        <v>1979Hawthorn</v>
      </c>
      <c r="C1458" t="s">
        <v>1727</v>
      </c>
      <c r="D1458">
        <v>1979</v>
      </c>
      <c r="E1458">
        <v>7</v>
      </c>
      <c r="F1458" t="s">
        <v>1682</v>
      </c>
      <c r="G1458">
        <v>22</v>
      </c>
      <c r="H1458">
        <v>10</v>
      </c>
      <c r="I1458">
        <v>0</v>
      </c>
      <c r="J1458">
        <v>12</v>
      </c>
      <c r="L1458">
        <v>40</v>
      </c>
      <c r="M1458">
        <v>2332</v>
      </c>
      <c r="N1458">
        <v>2336</v>
      </c>
      <c r="S1458" t="s">
        <v>1682</v>
      </c>
      <c r="T1458" t="s">
        <v>1724</v>
      </c>
      <c r="U1458" t="s">
        <v>1681</v>
      </c>
      <c r="V1458" t="s">
        <v>1718</v>
      </c>
    </row>
    <row r="1459" spans="1:22" x14ac:dyDescent="0.25">
      <c r="A1459" t="s">
        <v>1745</v>
      </c>
      <c r="B1459" t="str">
        <f t="shared" si="22"/>
        <v>1979Richmond</v>
      </c>
      <c r="C1459" t="s">
        <v>1727</v>
      </c>
      <c r="D1459">
        <v>1979</v>
      </c>
      <c r="E1459">
        <v>8</v>
      </c>
      <c r="F1459" t="s">
        <v>1678</v>
      </c>
      <c r="G1459">
        <v>22</v>
      </c>
      <c r="H1459">
        <v>9</v>
      </c>
      <c r="I1459">
        <v>0</v>
      </c>
      <c r="J1459">
        <v>13</v>
      </c>
      <c r="L1459">
        <v>36</v>
      </c>
      <c r="M1459">
        <v>2451</v>
      </c>
      <c r="N1459">
        <v>2512</v>
      </c>
      <c r="S1459" t="s">
        <v>1678</v>
      </c>
      <c r="T1459" t="s">
        <v>1726</v>
      </c>
      <c r="U1459" t="s">
        <v>1681</v>
      </c>
      <c r="V1459" t="s">
        <v>1718</v>
      </c>
    </row>
    <row r="1460" spans="1:22" x14ac:dyDescent="0.25">
      <c r="A1460" t="s">
        <v>1745</v>
      </c>
      <c r="B1460" t="str">
        <f t="shared" si="22"/>
        <v>1979Footscray</v>
      </c>
      <c r="C1460" t="s">
        <v>1727</v>
      </c>
      <c r="D1460">
        <v>1979</v>
      </c>
      <c r="E1460">
        <v>9</v>
      </c>
      <c r="F1460" t="s">
        <v>1695</v>
      </c>
      <c r="G1460">
        <v>22</v>
      </c>
      <c r="H1460">
        <v>7</v>
      </c>
      <c r="I1460">
        <v>1</v>
      </c>
      <c r="J1460">
        <v>14</v>
      </c>
      <c r="L1460">
        <v>30</v>
      </c>
      <c r="M1460">
        <v>2015</v>
      </c>
      <c r="N1460">
        <v>2463</v>
      </c>
      <c r="S1460" t="s">
        <v>1673</v>
      </c>
      <c r="T1460" t="s">
        <v>1681</v>
      </c>
      <c r="U1460" t="s">
        <v>1681</v>
      </c>
      <c r="V1460" t="s">
        <v>1718</v>
      </c>
    </row>
    <row r="1461" spans="1:22" x14ac:dyDescent="0.25">
      <c r="A1461" t="s">
        <v>1745</v>
      </c>
      <c r="B1461" t="str">
        <f t="shared" si="22"/>
        <v>1979South Melbourne</v>
      </c>
      <c r="C1461" t="s">
        <v>1727</v>
      </c>
      <c r="D1461">
        <v>1979</v>
      </c>
      <c r="E1461">
        <v>10</v>
      </c>
      <c r="F1461" t="s">
        <v>1697</v>
      </c>
      <c r="G1461">
        <v>22</v>
      </c>
      <c r="H1461">
        <v>6</v>
      </c>
      <c r="I1461">
        <v>0</v>
      </c>
      <c r="J1461">
        <v>16</v>
      </c>
      <c r="L1461">
        <v>24</v>
      </c>
      <c r="M1461">
        <v>2424</v>
      </c>
      <c r="N1461">
        <v>2666</v>
      </c>
      <c r="S1461" t="s">
        <v>1676</v>
      </c>
      <c r="T1461" t="s">
        <v>1681</v>
      </c>
      <c r="U1461" t="s">
        <v>1681</v>
      </c>
      <c r="V1461" t="s">
        <v>1718</v>
      </c>
    </row>
    <row r="1462" spans="1:22" x14ac:dyDescent="0.25">
      <c r="A1462" t="s">
        <v>1745</v>
      </c>
      <c r="B1462" t="str">
        <f t="shared" si="22"/>
        <v>1979Melbourne</v>
      </c>
      <c r="C1462" t="s">
        <v>1727</v>
      </c>
      <c r="D1462">
        <v>1979</v>
      </c>
      <c r="E1462">
        <v>11</v>
      </c>
      <c r="F1462" t="s">
        <v>1681</v>
      </c>
      <c r="G1462">
        <v>22</v>
      </c>
      <c r="H1462">
        <v>6</v>
      </c>
      <c r="I1462">
        <v>0</v>
      </c>
      <c r="J1462">
        <v>16</v>
      </c>
      <c r="L1462">
        <v>24</v>
      </c>
      <c r="M1462">
        <v>2093</v>
      </c>
      <c r="N1462">
        <v>2759</v>
      </c>
      <c r="S1462" t="s">
        <v>1681</v>
      </c>
      <c r="T1462" t="s">
        <v>1681</v>
      </c>
      <c r="U1462" t="s">
        <v>1681</v>
      </c>
      <c r="V1462" t="s">
        <v>1718</v>
      </c>
    </row>
    <row r="1463" spans="1:22" x14ac:dyDescent="0.25">
      <c r="A1463" t="s">
        <v>1745</v>
      </c>
      <c r="B1463" t="str">
        <f t="shared" si="22"/>
        <v>1979St Kilda</v>
      </c>
      <c r="C1463" t="s">
        <v>1727</v>
      </c>
      <c r="D1463">
        <v>1979</v>
      </c>
      <c r="E1463">
        <v>12</v>
      </c>
      <c r="F1463" t="s">
        <v>1677</v>
      </c>
      <c r="G1463">
        <v>22</v>
      </c>
      <c r="H1463">
        <v>3</v>
      </c>
      <c r="I1463">
        <v>0</v>
      </c>
      <c r="J1463">
        <v>19</v>
      </c>
      <c r="L1463">
        <v>12</v>
      </c>
      <c r="M1463">
        <v>1857</v>
      </c>
      <c r="N1463">
        <v>2859</v>
      </c>
      <c r="S1463" t="s">
        <v>1677</v>
      </c>
      <c r="T1463" t="s">
        <v>1681</v>
      </c>
      <c r="U1463" t="s">
        <v>1681</v>
      </c>
      <c r="V1463" t="s">
        <v>1718</v>
      </c>
    </row>
    <row r="1464" spans="1:22" x14ac:dyDescent="0.25">
      <c r="A1464" t="s">
        <v>1746</v>
      </c>
      <c r="B1464" t="str">
        <f t="shared" si="22"/>
        <v>1979St George</v>
      </c>
      <c r="C1464" t="s">
        <v>1747</v>
      </c>
      <c r="D1464">
        <v>1979</v>
      </c>
      <c r="E1464">
        <v>1</v>
      </c>
      <c r="F1464" t="s">
        <v>1763</v>
      </c>
      <c r="G1464">
        <v>22</v>
      </c>
      <c r="H1464">
        <v>17</v>
      </c>
      <c r="I1464">
        <v>0</v>
      </c>
      <c r="J1464">
        <v>5</v>
      </c>
      <c r="K1464">
        <v>0</v>
      </c>
      <c r="L1464">
        <v>34</v>
      </c>
      <c r="M1464">
        <v>476</v>
      </c>
      <c r="N1464">
        <v>309</v>
      </c>
      <c r="O1464" t="s">
        <v>30</v>
      </c>
      <c r="P1464" t="s">
        <v>30</v>
      </c>
      <c r="Q1464" t="s">
        <v>30</v>
      </c>
      <c r="R1464" t="s">
        <v>30</v>
      </c>
      <c r="S1464" t="s">
        <v>1763</v>
      </c>
      <c r="T1464" t="s">
        <v>1675</v>
      </c>
      <c r="U1464" t="s">
        <v>1675</v>
      </c>
      <c r="V1464" t="s">
        <v>1723</v>
      </c>
    </row>
    <row r="1465" spans="1:22" x14ac:dyDescent="0.25">
      <c r="A1465" t="s">
        <v>1746</v>
      </c>
      <c r="B1465" t="str">
        <f t="shared" si="22"/>
        <v>1979Parramatta</v>
      </c>
      <c r="C1465" t="s">
        <v>1747</v>
      </c>
      <c r="D1465">
        <v>1979</v>
      </c>
      <c r="E1465">
        <v>2</v>
      </c>
      <c r="F1465" t="s">
        <v>1722</v>
      </c>
      <c r="G1465">
        <v>22</v>
      </c>
      <c r="H1465">
        <v>16</v>
      </c>
      <c r="I1465">
        <v>0</v>
      </c>
      <c r="J1465">
        <v>6</v>
      </c>
      <c r="K1465">
        <v>0</v>
      </c>
      <c r="L1465">
        <v>32</v>
      </c>
      <c r="M1465">
        <v>490</v>
      </c>
      <c r="N1465">
        <v>317</v>
      </c>
      <c r="P1465" t="s">
        <v>30</v>
      </c>
      <c r="S1465" t="s">
        <v>1722</v>
      </c>
      <c r="T1465" t="s">
        <v>1675</v>
      </c>
      <c r="U1465" t="s">
        <v>1675</v>
      </c>
      <c r="V1465" t="s">
        <v>1723</v>
      </c>
    </row>
    <row r="1466" spans="1:22" x14ac:dyDescent="0.25">
      <c r="A1466" t="s">
        <v>1746</v>
      </c>
      <c r="B1466" t="str">
        <f t="shared" si="22"/>
        <v>1979Cronulla-Sutherland</v>
      </c>
      <c r="C1466" t="s">
        <v>1747</v>
      </c>
      <c r="D1466">
        <v>1979</v>
      </c>
      <c r="E1466">
        <v>3</v>
      </c>
      <c r="F1466" t="s">
        <v>1767</v>
      </c>
      <c r="G1466">
        <v>22</v>
      </c>
      <c r="H1466">
        <v>14</v>
      </c>
      <c r="I1466">
        <v>1</v>
      </c>
      <c r="J1466">
        <v>7</v>
      </c>
      <c r="K1466">
        <v>0</v>
      </c>
      <c r="L1466">
        <v>29</v>
      </c>
      <c r="M1466">
        <v>367</v>
      </c>
      <c r="N1466">
        <v>270</v>
      </c>
      <c r="P1466" t="s">
        <v>30</v>
      </c>
      <c r="S1466" t="s">
        <v>1767</v>
      </c>
      <c r="T1466" t="s">
        <v>1675</v>
      </c>
      <c r="U1466" t="s">
        <v>1675</v>
      </c>
      <c r="V1466" t="s">
        <v>1723</v>
      </c>
    </row>
    <row r="1467" spans="1:22" x14ac:dyDescent="0.25">
      <c r="A1467" t="s">
        <v>1746</v>
      </c>
      <c r="B1467" t="str">
        <f t="shared" si="22"/>
        <v>1979Western Suburbs</v>
      </c>
      <c r="C1467" t="s">
        <v>1747</v>
      </c>
      <c r="D1467">
        <v>1979</v>
      </c>
      <c r="E1467">
        <v>4</v>
      </c>
      <c r="F1467" t="s">
        <v>1757</v>
      </c>
      <c r="G1467">
        <v>22</v>
      </c>
      <c r="H1467">
        <v>14</v>
      </c>
      <c r="I1467">
        <v>0</v>
      </c>
      <c r="J1467">
        <v>8</v>
      </c>
      <c r="K1467">
        <v>0</v>
      </c>
      <c r="L1467">
        <v>28</v>
      </c>
      <c r="M1467">
        <v>396</v>
      </c>
      <c r="N1467">
        <v>312</v>
      </c>
      <c r="P1467" t="s">
        <v>30</v>
      </c>
      <c r="S1467" t="s">
        <v>1757</v>
      </c>
      <c r="T1467" t="s">
        <v>1675</v>
      </c>
      <c r="U1467" t="s">
        <v>1675</v>
      </c>
      <c r="V1467" t="s">
        <v>1723</v>
      </c>
    </row>
    <row r="1468" spans="1:22" x14ac:dyDescent="0.25">
      <c r="A1468" t="s">
        <v>1746</v>
      </c>
      <c r="B1468" t="str">
        <f t="shared" si="22"/>
        <v>1979Canterbury-Bankstown</v>
      </c>
      <c r="C1468" t="s">
        <v>1747</v>
      </c>
      <c r="D1468">
        <v>1979</v>
      </c>
      <c r="E1468">
        <v>5</v>
      </c>
      <c r="F1468" t="s">
        <v>1764</v>
      </c>
      <c r="G1468">
        <v>22</v>
      </c>
      <c r="H1468">
        <v>13</v>
      </c>
      <c r="I1468">
        <v>0</v>
      </c>
      <c r="J1468">
        <v>9</v>
      </c>
      <c r="K1468">
        <v>0</v>
      </c>
      <c r="L1468">
        <v>26</v>
      </c>
      <c r="M1468">
        <v>379</v>
      </c>
      <c r="N1468">
        <v>310</v>
      </c>
      <c r="P1468" t="s">
        <v>30</v>
      </c>
      <c r="Q1468" t="s">
        <v>30</v>
      </c>
      <c r="S1468" t="s">
        <v>1764</v>
      </c>
      <c r="T1468" t="s">
        <v>1675</v>
      </c>
      <c r="U1468" t="s">
        <v>1675</v>
      </c>
      <c r="V1468" t="s">
        <v>1723</v>
      </c>
    </row>
    <row r="1469" spans="1:22" x14ac:dyDescent="0.25">
      <c r="A1469" t="s">
        <v>1746</v>
      </c>
      <c r="B1469" t="str">
        <f t="shared" si="22"/>
        <v>1979Balmain</v>
      </c>
      <c r="C1469" t="s">
        <v>1747</v>
      </c>
      <c r="D1469">
        <v>1979</v>
      </c>
      <c r="E1469">
        <v>6</v>
      </c>
      <c r="F1469" t="s">
        <v>1755</v>
      </c>
      <c r="G1469">
        <v>22</v>
      </c>
      <c r="H1469">
        <v>12</v>
      </c>
      <c r="I1469">
        <v>1</v>
      </c>
      <c r="J1469">
        <v>9</v>
      </c>
      <c r="K1469">
        <v>0</v>
      </c>
      <c r="L1469">
        <v>25</v>
      </c>
      <c r="M1469">
        <v>358</v>
      </c>
      <c r="N1469">
        <v>313</v>
      </c>
      <c r="S1469" t="s">
        <v>1755</v>
      </c>
      <c r="T1469" t="s">
        <v>1675</v>
      </c>
      <c r="U1469" t="s">
        <v>1675</v>
      </c>
      <c r="V1469" t="s">
        <v>1723</v>
      </c>
    </row>
    <row r="1470" spans="1:22" x14ac:dyDescent="0.25">
      <c r="A1470" t="s">
        <v>1746</v>
      </c>
      <c r="B1470" t="str">
        <f t="shared" si="22"/>
        <v>1979Manly Warringah</v>
      </c>
      <c r="C1470" t="s">
        <v>1747</v>
      </c>
      <c r="D1470">
        <v>1979</v>
      </c>
      <c r="E1470">
        <v>7</v>
      </c>
      <c r="F1470" t="s">
        <v>1765</v>
      </c>
      <c r="G1470">
        <v>22</v>
      </c>
      <c r="H1470">
        <v>11</v>
      </c>
      <c r="I1470">
        <v>1</v>
      </c>
      <c r="J1470">
        <v>10</v>
      </c>
      <c r="K1470">
        <v>0</v>
      </c>
      <c r="L1470">
        <v>23</v>
      </c>
      <c r="M1470">
        <v>341</v>
      </c>
      <c r="N1470">
        <v>353</v>
      </c>
      <c r="S1470" t="s">
        <v>1765</v>
      </c>
      <c r="T1470" t="s">
        <v>1675</v>
      </c>
      <c r="U1470" t="s">
        <v>1675</v>
      </c>
      <c r="V1470" t="s">
        <v>1723</v>
      </c>
    </row>
    <row r="1471" spans="1:22" x14ac:dyDescent="0.25">
      <c r="A1471" t="s">
        <v>1746</v>
      </c>
      <c r="B1471" t="str">
        <f t="shared" si="22"/>
        <v>1979Eastern Suburbs</v>
      </c>
      <c r="C1471" t="s">
        <v>1747</v>
      </c>
      <c r="D1471">
        <v>1979</v>
      </c>
      <c r="E1471">
        <v>8</v>
      </c>
      <c r="F1471" t="s">
        <v>1749</v>
      </c>
      <c r="G1471">
        <v>22</v>
      </c>
      <c r="H1471">
        <v>9</v>
      </c>
      <c r="I1471">
        <v>1</v>
      </c>
      <c r="J1471">
        <v>12</v>
      </c>
      <c r="K1471">
        <v>0</v>
      </c>
      <c r="L1471">
        <v>19</v>
      </c>
      <c r="M1471">
        <v>250</v>
      </c>
      <c r="N1471">
        <v>321</v>
      </c>
      <c r="S1471" t="s">
        <v>1750</v>
      </c>
      <c r="T1471" t="s">
        <v>1675</v>
      </c>
      <c r="U1471" t="s">
        <v>1675</v>
      </c>
      <c r="V1471" t="s">
        <v>1723</v>
      </c>
    </row>
    <row r="1472" spans="1:22" x14ac:dyDescent="0.25">
      <c r="A1472" t="s">
        <v>1746</v>
      </c>
      <c r="B1472" t="str">
        <f t="shared" si="22"/>
        <v>1979South Sydney</v>
      </c>
      <c r="C1472" t="s">
        <v>1747</v>
      </c>
      <c r="D1472">
        <v>1979</v>
      </c>
      <c r="E1472">
        <v>9</v>
      </c>
      <c r="F1472" t="s">
        <v>1748</v>
      </c>
      <c r="G1472">
        <v>22</v>
      </c>
      <c r="H1472">
        <v>9</v>
      </c>
      <c r="I1472">
        <v>0</v>
      </c>
      <c r="J1472">
        <v>13</v>
      </c>
      <c r="K1472">
        <v>0</v>
      </c>
      <c r="L1472">
        <v>18</v>
      </c>
      <c r="M1472">
        <v>286</v>
      </c>
      <c r="N1472">
        <v>329</v>
      </c>
      <c r="S1472" t="s">
        <v>1748</v>
      </c>
      <c r="T1472" t="s">
        <v>1675</v>
      </c>
      <c r="U1472" t="s">
        <v>1675</v>
      </c>
      <c r="V1472" t="s">
        <v>1723</v>
      </c>
    </row>
    <row r="1473" spans="1:22" x14ac:dyDescent="0.25">
      <c r="A1473" t="s">
        <v>1746</v>
      </c>
      <c r="B1473" t="str">
        <f t="shared" si="22"/>
        <v>1979Penrith</v>
      </c>
      <c r="C1473" t="s">
        <v>1747</v>
      </c>
      <c r="D1473">
        <v>1979</v>
      </c>
      <c r="E1473">
        <v>10</v>
      </c>
      <c r="F1473" t="s">
        <v>1766</v>
      </c>
      <c r="G1473">
        <v>22</v>
      </c>
      <c r="H1473">
        <v>6</v>
      </c>
      <c r="I1473">
        <v>2</v>
      </c>
      <c r="J1473">
        <v>14</v>
      </c>
      <c r="K1473">
        <v>0</v>
      </c>
      <c r="L1473">
        <v>14</v>
      </c>
      <c r="M1473">
        <v>311</v>
      </c>
      <c r="N1473">
        <v>473</v>
      </c>
      <c r="S1473" t="s">
        <v>1766</v>
      </c>
      <c r="T1473" t="s">
        <v>1675</v>
      </c>
      <c r="U1473" t="s">
        <v>1675</v>
      </c>
      <c r="V1473" t="s">
        <v>1723</v>
      </c>
    </row>
    <row r="1474" spans="1:22" x14ac:dyDescent="0.25">
      <c r="A1474" t="s">
        <v>1746</v>
      </c>
      <c r="B1474" t="str">
        <f t="shared" ref="B1474:B1537" si="23">D1474&amp;F1474</f>
        <v>1979Newtown</v>
      </c>
      <c r="C1474" t="s">
        <v>1747</v>
      </c>
      <c r="D1474">
        <v>1979</v>
      </c>
      <c r="E1474">
        <v>11</v>
      </c>
      <c r="F1474" t="s">
        <v>1756</v>
      </c>
      <c r="G1474">
        <v>22</v>
      </c>
      <c r="H1474">
        <v>6</v>
      </c>
      <c r="I1474">
        <v>0</v>
      </c>
      <c r="J1474">
        <v>16</v>
      </c>
      <c r="K1474">
        <v>0</v>
      </c>
      <c r="L1474">
        <v>12</v>
      </c>
      <c r="M1474">
        <v>321</v>
      </c>
      <c r="N1474">
        <v>423</v>
      </c>
      <c r="S1474" t="s">
        <v>1756</v>
      </c>
      <c r="T1474" t="s">
        <v>1675</v>
      </c>
      <c r="U1474" t="s">
        <v>1675</v>
      </c>
      <c r="V1474" t="s">
        <v>1723</v>
      </c>
    </row>
    <row r="1475" spans="1:22" x14ac:dyDescent="0.25">
      <c r="A1475" t="s">
        <v>1746</v>
      </c>
      <c r="B1475" t="str">
        <f t="shared" si="23"/>
        <v>1979North Sydney</v>
      </c>
      <c r="C1475" t="s">
        <v>1747</v>
      </c>
      <c r="D1475">
        <v>1979</v>
      </c>
      <c r="E1475">
        <v>12</v>
      </c>
      <c r="F1475" t="s">
        <v>1752</v>
      </c>
      <c r="G1475">
        <v>22</v>
      </c>
      <c r="H1475">
        <v>2</v>
      </c>
      <c r="I1475">
        <v>0</v>
      </c>
      <c r="J1475">
        <v>20</v>
      </c>
      <c r="K1475">
        <v>0</v>
      </c>
      <c r="L1475">
        <v>4</v>
      </c>
      <c r="M1475">
        <v>302</v>
      </c>
      <c r="N1475">
        <v>547</v>
      </c>
      <c r="S1475" t="s">
        <v>1752</v>
      </c>
      <c r="T1475" t="s">
        <v>1675</v>
      </c>
      <c r="U1475" t="s">
        <v>1675</v>
      </c>
      <c r="V1475" t="s">
        <v>1723</v>
      </c>
    </row>
    <row r="1476" spans="1:22" x14ac:dyDescent="0.25">
      <c r="A1476" t="s">
        <v>1745</v>
      </c>
      <c r="B1476" t="str">
        <f t="shared" si="23"/>
        <v>1978North Melbourne</v>
      </c>
      <c r="C1476" t="s">
        <v>1727</v>
      </c>
      <c r="D1476">
        <v>1978</v>
      </c>
      <c r="E1476">
        <v>1</v>
      </c>
      <c r="F1476" t="s">
        <v>1680</v>
      </c>
      <c r="G1476">
        <v>22</v>
      </c>
      <c r="H1476">
        <v>16</v>
      </c>
      <c r="I1476">
        <v>0</v>
      </c>
      <c r="J1476">
        <v>6</v>
      </c>
      <c r="L1476">
        <v>64</v>
      </c>
      <c r="M1476">
        <v>2407</v>
      </c>
      <c r="N1476">
        <v>1991</v>
      </c>
      <c r="O1476" t="s">
        <v>30</v>
      </c>
      <c r="P1476" t="s">
        <v>30</v>
      </c>
      <c r="Q1476" t="s">
        <v>30</v>
      </c>
      <c r="S1476" t="s">
        <v>1680</v>
      </c>
      <c r="T1476" t="s">
        <v>1680</v>
      </c>
      <c r="U1476" t="s">
        <v>1681</v>
      </c>
      <c r="V1476" t="s">
        <v>1718</v>
      </c>
    </row>
    <row r="1477" spans="1:22" x14ac:dyDescent="0.25">
      <c r="A1477" t="s">
        <v>1745</v>
      </c>
      <c r="B1477" t="str">
        <f t="shared" si="23"/>
        <v>1978Hawthorn</v>
      </c>
      <c r="C1477" t="s">
        <v>1727</v>
      </c>
      <c r="D1477">
        <v>1978</v>
      </c>
      <c r="E1477">
        <v>2</v>
      </c>
      <c r="F1477" t="s">
        <v>1682</v>
      </c>
      <c r="G1477">
        <v>22</v>
      </c>
      <c r="H1477">
        <v>16</v>
      </c>
      <c r="I1477">
        <v>0</v>
      </c>
      <c r="J1477">
        <v>6</v>
      </c>
      <c r="L1477">
        <v>64</v>
      </c>
      <c r="M1477">
        <v>2496</v>
      </c>
      <c r="N1477">
        <v>2120</v>
      </c>
      <c r="P1477" t="s">
        <v>30</v>
      </c>
      <c r="Q1477" t="s">
        <v>30</v>
      </c>
      <c r="R1477" t="s">
        <v>30</v>
      </c>
      <c r="S1477" t="s">
        <v>1682</v>
      </c>
      <c r="T1477" t="s">
        <v>1724</v>
      </c>
      <c r="U1477" t="s">
        <v>1681</v>
      </c>
      <c r="V1477" t="s">
        <v>1718</v>
      </c>
    </row>
    <row r="1478" spans="1:22" x14ac:dyDescent="0.25">
      <c r="A1478" t="s">
        <v>1745</v>
      </c>
      <c r="B1478" t="str">
        <f t="shared" si="23"/>
        <v>1978Collingwood</v>
      </c>
      <c r="C1478" t="s">
        <v>1727</v>
      </c>
      <c r="D1478">
        <v>1978</v>
      </c>
      <c r="E1478">
        <v>3</v>
      </c>
      <c r="F1478" t="s">
        <v>1688</v>
      </c>
      <c r="G1478">
        <v>22</v>
      </c>
      <c r="H1478">
        <v>15</v>
      </c>
      <c r="I1478">
        <v>0</v>
      </c>
      <c r="J1478">
        <v>7</v>
      </c>
      <c r="L1478">
        <v>60</v>
      </c>
      <c r="M1478">
        <v>2347</v>
      </c>
      <c r="N1478">
        <v>2072</v>
      </c>
      <c r="P1478" t="s">
        <v>30</v>
      </c>
      <c r="S1478" t="s">
        <v>1688</v>
      </c>
      <c r="T1478" t="s">
        <v>1681</v>
      </c>
      <c r="U1478" t="s">
        <v>1681</v>
      </c>
      <c r="V1478" t="s">
        <v>1718</v>
      </c>
    </row>
    <row r="1479" spans="1:22" x14ac:dyDescent="0.25">
      <c r="A1479" t="s">
        <v>1745</v>
      </c>
      <c r="B1479" t="str">
        <f t="shared" si="23"/>
        <v>1978Carlton</v>
      </c>
      <c r="C1479" t="s">
        <v>1727</v>
      </c>
      <c r="D1479">
        <v>1978</v>
      </c>
      <c r="E1479">
        <v>4</v>
      </c>
      <c r="F1479" t="s">
        <v>1689</v>
      </c>
      <c r="G1479">
        <v>22</v>
      </c>
      <c r="H1479">
        <v>14</v>
      </c>
      <c r="I1479">
        <v>0</v>
      </c>
      <c r="J1479">
        <v>8</v>
      </c>
      <c r="L1479">
        <v>56</v>
      </c>
      <c r="M1479">
        <v>2329</v>
      </c>
      <c r="N1479">
        <v>1994</v>
      </c>
      <c r="P1479" t="s">
        <v>30</v>
      </c>
      <c r="S1479" t="s">
        <v>1689</v>
      </c>
      <c r="T1479" t="s">
        <v>1717</v>
      </c>
      <c r="U1479" t="s">
        <v>1681</v>
      </c>
      <c r="V1479" t="s">
        <v>1718</v>
      </c>
    </row>
    <row r="1480" spans="1:22" x14ac:dyDescent="0.25">
      <c r="A1480" t="s">
        <v>1745</v>
      </c>
      <c r="B1480" t="str">
        <f t="shared" si="23"/>
        <v>1978Geelong</v>
      </c>
      <c r="C1480" t="s">
        <v>1727</v>
      </c>
      <c r="D1480">
        <v>1978</v>
      </c>
      <c r="E1480">
        <v>5</v>
      </c>
      <c r="F1480" t="s">
        <v>1685</v>
      </c>
      <c r="G1480">
        <v>22</v>
      </c>
      <c r="H1480">
        <v>12</v>
      </c>
      <c r="I1480">
        <v>0</v>
      </c>
      <c r="J1480">
        <v>10</v>
      </c>
      <c r="L1480">
        <v>48</v>
      </c>
      <c r="M1480">
        <v>2153</v>
      </c>
      <c r="N1480">
        <v>2104</v>
      </c>
      <c r="P1480" t="s">
        <v>30</v>
      </c>
      <c r="S1480" t="s">
        <v>1685</v>
      </c>
      <c r="T1480" t="s">
        <v>1685</v>
      </c>
      <c r="U1480" t="s">
        <v>1685</v>
      </c>
      <c r="V1480" t="s">
        <v>1718</v>
      </c>
    </row>
    <row r="1481" spans="1:22" x14ac:dyDescent="0.25">
      <c r="A1481" t="s">
        <v>1745</v>
      </c>
      <c r="B1481" t="str">
        <f t="shared" si="23"/>
        <v>1978St Kilda</v>
      </c>
      <c r="C1481" t="s">
        <v>1727</v>
      </c>
      <c r="D1481">
        <v>1978</v>
      </c>
      <c r="E1481">
        <v>6</v>
      </c>
      <c r="F1481" t="s">
        <v>1677</v>
      </c>
      <c r="G1481">
        <v>22</v>
      </c>
      <c r="H1481">
        <v>11</v>
      </c>
      <c r="I1481">
        <v>1</v>
      </c>
      <c r="J1481">
        <v>10</v>
      </c>
      <c r="L1481">
        <v>46</v>
      </c>
      <c r="M1481">
        <v>2330</v>
      </c>
      <c r="N1481">
        <v>2503</v>
      </c>
      <c r="S1481" t="s">
        <v>1677</v>
      </c>
      <c r="T1481" t="s">
        <v>1681</v>
      </c>
      <c r="U1481" t="s">
        <v>1681</v>
      </c>
      <c r="V1481" t="s">
        <v>1718</v>
      </c>
    </row>
    <row r="1482" spans="1:22" x14ac:dyDescent="0.25">
      <c r="A1482" t="s">
        <v>1745</v>
      </c>
      <c r="B1482" t="str">
        <f t="shared" si="23"/>
        <v>1978Richmond</v>
      </c>
      <c r="C1482" t="s">
        <v>1727</v>
      </c>
      <c r="D1482">
        <v>1978</v>
      </c>
      <c r="E1482">
        <v>7</v>
      </c>
      <c r="F1482" t="s">
        <v>1678</v>
      </c>
      <c r="G1482">
        <v>22</v>
      </c>
      <c r="H1482">
        <v>10</v>
      </c>
      <c r="I1482">
        <v>1</v>
      </c>
      <c r="J1482">
        <v>11</v>
      </c>
      <c r="L1482">
        <v>42</v>
      </c>
      <c r="M1482">
        <v>2459</v>
      </c>
      <c r="N1482">
        <v>2389</v>
      </c>
      <c r="S1482" t="s">
        <v>1678</v>
      </c>
      <c r="T1482" t="s">
        <v>1726</v>
      </c>
      <c r="U1482" t="s">
        <v>1681</v>
      </c>
      <c r="V1482" t="s">
        <v>1718</v>
      </c>
    </row>
    <row r="1483" spans="1:22" x14ac:dyDescent="0.25">
      <c r="A1483" t="s">
        <v>1745</v>
      </c>
      <c r="B1483" t="str">
        <f t="shared" si="23"/>
        <v>1978South Melbourne</v>
      </c>
      <c r="C1483" t="s">
        <v>1727</v>
      </c>
      <c r="D1483">
        <v>1978</v>
      </c>
      <c r="E1483">
        <v>8</v>
      </c>
      <c r="F1483" t="s">
        <v>1697</v>
      </c>
      <c r="G1483">
        <v>22</v>
      </c>
      <c r="H1483">
        <v>9</v>
      </c>
      <c r="I1483">
        <v>0</v>
      </c>
      <c r="J1483">
        <v>13</v>
      </c>
      <c r="L1483">
        <v>36</v>
      </c>
      <c r="M1483">
        <v>2390</v>
      </c>
      <c r="N1483">
        <v>2383</v>
      </c>
      <c r="S1483" t="s">
        <v>1676</v>
      </c>
      <c r="T1483" t="s">
        <v>1681</v>
      </c>
      <c r="U1483" t="s">
        <v>1681</v>
      </c>
      <c r="V1483" t="s">
        <v>1718</v>
      </c>
    </row>
    <row r="1484" spans="1:22" x14ac:dyDescent="0.25">
      <c r="A1484" t="s">
        <v>1745</v>
      </c>
      <c r="B1484" t="str">
        <f t="shared" si="23"/>
        <v>1978Fitzroy</v>
      </c>
      <c r="C1484" t="s">
        <v>1727</v>
      </c>
      <c r="D1484">
        <v>1978</v>
      </c>
      <c r="E1484">
        <v>9</v>
      </c>
      <c r="F1484" t="s">
        <v>1694</v>
      </c>
      <c r="G1484">
        <v>22</v>
      </c>
      <c r="H1484">
        <v>8</v>
      </c>
      <c r="I1484">
        <v>0</v>
      </c>
      <c r="J1484">
        <v>14</v>
      </c>
      <c r="L1484">
        <v>32</v>
      </c>
      <c r="M1484">
        <v>2258</v>
      </c>
      <c r="N1484">
        <v>2339</v>
      </c>
      <c r="S1484" t="s">
        <v>1694</v>
      </c>
      <c r="T1484" t="s">
        <v>1681</v>
      </c>
      <c r="U1484" t="s">
        <v>1681</v>
      </c>
      <c r="V1484" t="s">
        <v>1718</v>
      </c>
    </row>
    <row r="1485" spans="1:22" x14ac:dyDescent="0.25">
      <c r="A1485" t="s">
        <v>1745</v>
      </c>
      <c r="B1485" t="str">
        <f t="shared" si="23"/>
        <v>1978Essendon</v>
      </c>
      <c r="C1485" t="s">
        <v>1727</v>
      </c>
      <c r="D1485">
        <v>1978</v>
      </c>
      <c r="E1485">
        <v>10</v>
      </c>
      <c r="F1485" t="s">
        <v>1687</v>
      </c>
      <c r="G1485">
        <v>22</v>
      </c>
      <c r="H1485">
        <v>8</v>
      </c>
      <c r="I1485">
        <v>0</v>
      </c>
      <c r="J1485">
        <v>14</v>
      </c>
      <c r="L1485">
        <v>32</v>
      </c>
      <c r="M1485">
        <v>2203</v>
      </c>
      <c r="N1485">
        <v>2337</v>
      </c>
      <c r="S1485" t="s">
        <v>1687</v>
      </c>
      <c r="T1485" t="s">
        <v>1681</v>
      </c>
      <c r="U1485" t="s">
        <v>1681</v>
      </c>
      <c r="V1485" t="s">
        <v>1718</v>
      </c>
    </row>
    <row r="1486" spans="1:22" x14ac:dyDescent="0.25">
      <c r="A1486" t="s">
        <v>1745</v>
      </c>
      <c r="B1486" t="str">
        <f t="shared" si="23"/>
        <v>1978Footscray</v>
      </c>
      <c r="C1486" t="s">
        <v>1727</v>
      </c>
      <c r="D1486">
        <v>1978</v>
      </c>
      <c r="E1486">
        <v>11</v>
      </c>
      <c r="F1486" t="s">
        <v>1695</v>
      </c>
      <c r="G1486">
        <v>22</v>
      </c>
      <c r="H1486">
        <v>7</v>
      </c>
      <c r="I1486">
        <v>0</v>
      </c>
      <c r="J1486">
        <v>15</v>
      </c>
      <c r="L1486">
        <v>28</v>
      </c>
      <c r="M1486">
        <v>2272</v>
      </c>
      <c r="N1486">
        <v>2508</v>
      </c>
      <c r="S1486" t="s">
        <v>1673</v>
      </c>
      <c r="T1486" t="s">
        <v>1681</v>
      </c>
      <c r="U1486" t="s">
        <v>1681</v>
      </c>
      <c r="V1486" t="s">
        <v>1718</v>
      </c>
    </row>
    <row r="1487" spans="1:22" x14ac:dyDescent="0.25">
      <c r="A1487" t="s">
        <v>1745</v>
      </c>
      <c r="B1487" t="str">
        <f t="shared" si="23"/>
        <v>1978Melbourne</v>
      </c>
      <c r="C1487" t="s">
        <v>1727</v>
      </c>
      <c r="D1487">
        <v>1978</v>
      </c>
      <c r="E1487">
        <v>12</v>
      </c>
      <c r="F1487" t="s">
        <v>1681</v>
      </c>
      <c r="G1487">
        <v>22</v>
      </c>
      <c r="H1487">
        <v>5</v>
      </c>
      <c r="I1487">
        <v>0</v>
      </c>
      <c r="J1487">
        <v>17</v>
      </c>
      <c r="L1487">
        <v>20</v>
      </c>
      <c r="M1487">
        <v>2025</v>
      </c>
      <c r="N1487">
        <v>2929</v>
      </c>
      <c r="S1487" t="s">
        <v>1681</v>
      </c>
      <c r="T1487" t="s">
        <v>1681</v>
      </c>
      <c r="U1487" t="s">
        <v>1681</v>
      </c>
      <c r="V1487" t="s">
        <v>1718</v>
      </c>
    </row>
    <row r="1488" spans="1:22" x14ac:dyDescent="0.25">
      <c r="A1488" t="s">
        <v>1746</v>
      </c>
      <c r="B1488" t="str">
        <f t="shared" si="23"/>
        <v>1978Western Suburbs</v>
      </c>
      <c r="C1488" t="s">
        <v>1747</v>
      </c>
      <c r="D1488">
        <v>1978</v>
      </c>
      <c r="E1488">
        <v>1</v>
      </c>
      <c r="F1488" t="s">
        <v>1757</v>
      </c>
      <c r="G1488">
        <v>22</v>
      </c>
      <c r="H1488">
        <v>16</v>
      </c>
      <c r="I1488">
        <v>1</v>
      </c>
      <c r="J1488">
        <v>5</v>
      </c>
      <c r="K1488">
        <v>0</v>
      </c>
      <c r="L1488">
        <v>33</v>
      </c>
      <c r="M1488">
        <v>426</v>
      </c>
      <c r="N1488">
        <v>288</v>
      </c>
      <c r="O1488" t="s">
        <v>30</v>
      </c>
      <c r="P1488" t="s">
        <v>30</v>
      </c>
      <c r="S1488" t="s">
        <v>1757</v>
      </c>
      <c r="T1488" t="s">
        <v>1675</v>
      </c>
      <c r="U1488" t="s">
        <v>1675</v>
      </c>
      <c r="V1488" t="s">
        <v>1723</v>
      </c>
    </row>
    <row r="1489" spans="1:22" x14ac:dyDescent="0.25">
      <c r="A1489" t="s">
        <v>1746</v>
      </c>
      <c r="B1489" t="str">
        <f t="shared" si="23"/>
        <v>1978Cronulla-Sutherland</v>
      </c>
      <c r="C1489" t="s">
        <v>1747</v>
      </c>
      <c r="D1489">
        <v>1978</v>
      </c>
      <c r="E1489">
        <v>2</v>
      </c>
      <c r="F1489" t="s">
        <v>1767</v>
      </c>
      <c r="G1489">
        <v>22</v>
      </c>
      <c r="H1489">
        <v>15</v>
      </c>
      <c r="I1489">
        <v>0</v>
      </c>
      <c r="J1489">
        <v>7</v>
      </c>
      <c r="K1489">
        <v>0</v>
      </c>
      <c r="L1489">
        <v>30</v>
      </c>
      <c r="M1489">
        <v>418</v>
      </c>
      <c r="N1489">
        <v>261</v>
      </c>
      <c r="P1489" t="s">
        <v>30</v>
      </c>
      <c r="Q1489" t="s">
        <v>30</v>
      </c>
      <c r="S1489" t="s">
        <v>1767</v>
      </c>
      <c r="T1489" t="s">
        <v>1675</v>
      </c>
      <c r="U1489" t="s">
        <v>1675</v>
      </c>
      <c r="V1489" t="s">
        <v>1723</v>
      </c>
    </row>
    <row r="1490" spans="1:22" x14ac:dyDescent="0.25">
      <c r="A1490" t="s">
        <v>1746</v>
      </c>
      <c r="B1490" t="str">
        <f t="shared" si="23"/>
        <v>1978Manly Warringah</v>
      </c>
      <c r="C1490" t="s">
        <v>1747</v>
      </c>
      <c r="D1490">
        <v>1978</v>
      </c>
      <c r="E1490">
        <v>3</v>
      </c>
      <c r="F1490" t="s">
        <v>1765</v>
      </c>
      <c r="G1490">
        <v>22</v>
      </c>
      <c r="H1490">
        <v>15</v>
      </c>
      <c r="I1490">
        <v>0</v>
      </c>
      <c r="J1490">
        <v>7</v>
      </c>
      <c r="K1490">
        <v>0</v>
      </c>
      <c r="L1490">
        <v>30</v>
      </c>
      <c r="M1490">
        <v>427</v>
      </c>
      <c r="N1490">
        <v>287</v>
      </c>
      <c r="P1490" t="s">
        <v>30</v>
      </c>
      <c r="Q1490" t="s">
        <v>30</v>
      </c>
      <c r="R1490" t="s">
        <v>30</v>
      </c>
      <c r="S1490" t="s">
        <v>1765</v>
      </c>
      <c r="T1490" t="s">
        <v>1675</v>
      </c>
      <c r="U1490" t="s">
        <v>1675</v>
      </c>
      <c r="V1490" t="s">
        <v>1723</v>
      </c>
    </row>
    <row r="1491" spans="1:22" x14ac:dyDescent="0.25">
      <c r="A1491" t="s">
        <v>1746</v>
      </c>
      <c r="B1491" t="str">
        <f t="shared" si="23"/>
        <v>1978Parramatta</v>
      </c>
      <c r="C1491" t="s">
        <v>1747</v>
      </c>
      <c r="D1491">
        <v>1978</v>
      </c>
      <c r="E1491">
        <v>4</v>
      </c>
      <c r="F1491" t="s">
        <v>1722</v>
      </c>
      <c r="G1491">
        <v>22</v>
      </c>
      <c r="H1491">
        <v>14</v>
      </c>
      <c r="I1491">
        <v>0</v>
      </c>
      <c r="J1491">
        <v>8</v>
      </c>
      <c r="K1491">
        <v>0</v>
      </c>
      <c r="L1491">
        <v>28</v>
      </c>
      <c r="M1491">
        <v>525</v>
      </c>
      <c r="N1491">
        <v>306</v>
      </c>
      <c r="P1491" t="s">
        <v>30</v>
      </c>
      <c r="S1491" t="s">
        <v>1722</v>
      </c>
      <c r="T1491" t="s">
        <v>1675</v>
      </c>
      <c r="U1491" t="s">
        <v>1675</v>
      </c>
      <c r="V1491" t="s">
        <v>1723</v>
      </c>
    </row>
    <row r="1492" spans="1:22" x14ac:dyDescent="0.25">
      <c r="A1492" t="s">
        <v>1746</v>
      </c>
      <c r="B1492" t="str">
        <f t="shared" si="23"/>
        <v>1978Canterbury-Bankstown</v>
      </c>
      <c r="C1492" t="s">
        <v>1747</v>
      </c>
      <c r="D1492">
        <v>1978</v>
      </c>
      <c r="E1492">
        <v>5</v>
      </c>
      <c r="F1492" t="s">
        <v>1764</v>
      </c>
      <c r="G1492">
        <v>22</v>
      </c>
      <c r="H1492">
        <v>13</v>
      </c>
      <c r="I1492">
        <v>2</v>
      </c>
      <c r="J1492">
        <v>7</v>
      </c>
      <c r="K1492">
        <v>0</v>
      </c>
      <c r="L1492">
        <v>28</v>
      </c>
      <c r="M1492">
        <v>307</v>
      </c>
      <c r="N1492">
        <v>273</v>
      </c>
      <c r="P1492" t="s">
        <v>30</v>
      </c>
      <c r="S1492" t="s">
        <v>1764</v>
      </c>
      <c r="T1492" t="s">
        <v>1675</v>
      </c>
      <c r="U1492" t="s">
        <v>1675</v>
      </c>
      <c r="V1492" t="s">
        <v>1723</v>
      </c>
    </row>
    <row r="1493" spans="1:22" x14ac:dyDescent="0.25">
      <c r="A1493" t="s">
        <v>1746</v>
      </c>
      <c r="B1493" t="str">
        <f t="shared" si="23"/>
        <v>1978Eastern Suburbs</v>
      </c>
      <c r="C1493" t="s">
        <v>1747</v>
      </c>
      <c r="D1493">
        <v>1978</v>
      </c>
      <c r="E1493">
        <v>6</v>
      </c>
      <c r="F1493" t="s">
        <v>1749</v>
      </c>
      <c r="G1493">
        <v>22</v>
      </c>
      <c r="H1493">
        <v>13</v>
      </c>
      <c r="I1493">
        <v>0</v>
      </c>
      <c r="J1493">
        <v>9</v>
      </c>
      <c r="K1493">
        <v>0</v>
      </c>
      <c r="L1493">
        <v>26</v>
      </c>
      <c r="M1493">
        <v>337</v>
      </c>
      <c r="N1493">
        <v>280</v>
      </c>
      <c r="S1493" t="s">
        <v>1750</v>
      </c>
      <c r="T1493" t="s">
        <v>1675</v>
      </c>
      <c r="U1493" t="s">
        <v>1675</v>
      </c>
      <c r="V1493" t="s">
        <v>1723</v>
      </c>
    </row>
    <row r="1494" spans="1:22" x14ac:dyDescent="0.25">
      <c r="A1494" t="s">
        <v>1746</v>
      </c>
      <c r="B1494" t="str">
        <f t="shared" si="23"/>
        <v>1978South Sydney</v>
      </c>
      <c r="C1494" t="s">
        <v>1747</v>
      </c>
      <c r="D1494">
        <v>1978</v>
      </c>
      <c r="E1494">
        <v>7</v>
      </c>
      <c r="F1494" t="s">
        <v>1748</v>
      </c>
      <c r="G1494">
        <v>22</v>
      </c>
      <c r="H1494">
        <v>12</v>
      </c>
      <c r="I1494">
        <v>1</v>
      </c>
      <c r="J1494">
        <v>9</v>
      </c>
      <c r="K1494">
        <v>0</v>
      </c>
      <c r="L1494">
        <v>25</v>
      </c>
      <c r="M1494">
        <v>298</v>
      </c>
      <c r="N1494">
        <v>300</v>
      </c>
      <c r="S1494" t="s">
        <v>1748</v>
      </c>
      <c r="T1494" t="s">
        <v>1675</v>
      </c>
      <c r="U1494" t="s">
        <v>1675</v>
      </c>
      <c r="V1494" t="s">
        <v>1723</v>
      </c>
    </row>
    <row r="1495" spans="1:22" x14ac:dyDescent="0.25">
      <c r="A1495" t="s">
        <v>1746</v>
      </c>
      <c r="B1495" t="str">
        <f t="shared" si="23"/>
        <v>1978St George</v>
      </c>
      <c r="C1495" t="s">
        <v>1747</v>
      </c>
      <c r="D1495">
        <v>1978</v>
      </c>
      <c r="E1495">
        <v>8</v>
      </c>
      <c r="F1495" t="s">
        <v>1763</v>
      </c>
      <c r="G1495">
        <v>22</v>
      </c>
      <c r="H1495">
        <v>10</v>
      </c>
      <c r="I1495">
        <v>1</v>
      </c>
      <c r="J1495">
        <v>11</v>
      </c>
      <c r="K1495">
        <v>0</v>
      </c>
      <c r="L1495">
        <v>21</v>
      </c>
      <c r="M1495">
        <v>367</v>
      </c>
      <c r="N1495">
        <v>354</v>
      </c>
      <c r="S1495" t="s">
        <v>1763</v>
      </c>
      <c r="T1495" t="s">
        <v>1675</v>
      </c>
      <c r="U1495" t="s">
        <v>1675</v>
      </c>
      <c r="V1495" t="s">
        <v>1723</v>
      </c>
    </row>
    <row r="1496" spans="1:22" x14ac:dyDescent="0.25">
      <c r="A1496" t="s">
        <v>1746</v>
      </c>
      <c r="B1496" t="str">
        <f t="shared" si="23"/>
        <v>1978Balmain</v>
      </c>
      <c r="C1496" t="s">
        <v>1747</v>
      </c>
      <c r="D1496">
        <v>1978</v>
      </c>
      <c r="E1496">
        <v>9</v>
      </c>
      <c r="F1496" t="s">
        <v>1755</v>
      </c>
      <c r="G1496">
        <v>22</v>
      </c>
      <c r="H1496">
        <v>9</v>
      </c>
      <c r="I1496">
        <v>1</v>
      </c>
      <c r="J1496">
        <v>12</v>
      </c>
      <c r="K1496">
        <v>0</v>
      </c>
      <c r="L1496">
        <v>19</v>
      </c>
      <c r="M1496">
        <v>337</v>
      </c>
      <c r="N1496">
        <v>344</v>
      </c>
      <c r="S1496" t="s">
        <v>1755</v>
      </c>
      <c r="T1496" t="s">
        <v>1675</v>
      </c>
      <c r="U1496" t="s">
        <v>1675</v>
      </c>
      <c r="V1496" t="s">
        <v>1723</v>
      </c>
    </row>
    <row r="1497" spans="1:22" x14ac:dyDescent="0.25">
      <c r="A1497" t="s">
        <v>1746</v>
      </c>
      <c r="B1497" t="str">
        <f t="shared" si="23"/>
        <v>1978Penrith</v>
      </c>
      <c r="C1497" t="s">
        <v>1747</v>
      </c>
      <c r="D1497">
        <v>1978</v>
      </c>
      <c r="E1497">
        <v>10</v>
      </c>
      <c r="F1497" t="s">
        <v>1766</v>
      </c>
      <c r="G1497">
        <v>22</v>
      </c>
      <c r="H1497">
        <v>4</v>
      </c>
      <c r="I1497">
        <v>2</v>
      </c>
      <c r="J1497">
        <v>16</v>
      </c>
      <c r="K1497">
        <v>0</v>
      </c>
      <c r="L1497">
        <v>10</v>
      </c>
      <c r="M1497">
        <v>206</v>
      </c>
      <c r="N1497">
        <v>463</v>
      </c>
      <c r="S1497" t="s">
        <v>1766</v>
      </c>
      <c r="T1497" t="s">
        <v>1675</v>
      </c>
      <c r="U1497" t="s">
        <v>1675</v>
      </c>
      <c r="V1497" t="s">
        <v>1723</v>
      </c>
    </row>
    <row r="1498" spans="1:22" x14ac:dyDescent="0.25">
      <c r="A1498" t="s">
        <v>1746</v>
      </c>
      <c r="B1498" t="str">
        <f t="shared" si="23"/>
        <v>1978North Sydney</v>
      </c>
      <c r="C1498" t="s">
        <v>1747</v>
      </c>
      <c r="D1498">
        <v>1978</v>
      </c>
      <c r="E1498">
        <v>11</v>
      </c>
      <c r="F1498" t="s">
        <v>1752</v>
      </c>
      <c r="G1498">
        <v>22</v>
      </c>
      <c r="H1498">
        <v>4</v>
      </c>
      <c r="I1498">
        <v>1</v>
      </c>
      <c r="J1498">
        <v>17</v>
      </c>
      <c r="K1498">
        <v>0</v>
      </c>
      <c r="L1498">
        <v>9</v>
      </c>
      <c r="M1498">
        <v>325</v>
      </c>
      <c r="N1498">
        <v>439</v>
      </c>
      <c r="S1498" t="s">
        <v>1752</v>
      </c>
      <c r="T1498" t="s">
        <v>1675</v>
      </c>
      <c r="U1498" t="s">
        <v>1675</v>
      </c>
      <c r="V1498" t="s">
        <v>1723</v>
      </c>
    </row>
    <row r="1499" spans="1:22" x14ac:dyDescent="0.25">
      <c r="A1499" t="s">
        <v>1746</v>
      </c>
      <c r="B1499" t="str">
        <f t="shared" si="23"/>
        <v>1978Newtown</v>
      </c>
      <c r="C1499" t="s">
        <v>1747</v>
      </c>
      <c r="D1499">
        <v>1978</v>
      </c>
      <c r="E1499">
        <v>12</v>
      </c>
      <c r="F1499" t="s">
        <v>1756</v>
      </c>
      <c r="G1499">
        <v>22</v>
      </c>
      <c r="H1499">
        <v>2</v>
      </c>
      <c r="I1499">
        <v>1</v>
      </c>
      <c r="J1499">
        <v>19</v>
      </c>
      <c r="K1499">
        <v>0</v>
      </c>
      <c r="L1499">
        <v>5</v>
      </c>
      <c r="M1499">
        <v>199</v>
      </c>
      <c r="N1499">
        <v>577</v>
      </c>
      <c r="S1499" t="s">
        <v>1756</v>
      </c>
      <c r="T1499" t="s">
        <v>1675</v>
      </c>
      <c r="U1499" t="s">
        <v>1675</v>
      </c>
      <c r="V1499" t="s">
        <v>1723</v>
      </c>
    </row>
    <row r="1500" spans="1:22" x14ac:dyDescent="0.25">
      <c r="A1500" t="s">
        <v>1745</v>
      </c>
      <c r="B1500" t="str">
        <f t="shared" si="23"/>
        <v>1977Collingwood</v>
      </c>
      <c r="C1500" t="s">
        <v>1727</v>
      </c>
      <c r="D1500">
        <v>1977</v>
      </c>
      <c r="E1500">
        <v>1</v>
      </c>
      <c r="F1500" t="s">
        <v>1688</v>
      </c>
      <c r="G1500">
        <v>22</v>
      </c>
      <c r="H1500">
        <v>18</v>
      </c>
      <c r="I1500">
        <v>0</v>
      </c>
      <c r="J1500">
        <v>4</v>
      </c>
      <c r="L1500">
        <v>72</v>
      </c>
      <c r="M1500">
        <v>2560</v>
      </c>
      <c r="N1500">
        <v>1959</v>
      </c>
      <c r="O1500" t="s">
        <v>30</v>
      </c>
      <c r="P1500" t="s">
        <v>30</v>
      </c>
      <c r="Q1500" t="s">
        <v>30</v>
      </c>
      <c r="S1500" t="s">
        <v>1688</v>
      </c>
      <c r="T1500" t="s">
        <v>1681</v>
      </c>
      <c r="U1500" t="s">
        <v>1681</v>
      </c>
      <c r="V1500" t="s">
        <v>1718</v>
      </c>
    </row>
    <row r="1501" spans="1:22" x14ac:dyDescent="0.25">
      <c r="A1501" t="s">
        <v>1745</v>
      </c>
      <c r="B1501" t="str">
        <f t="shared" si="23"/>
        <v>1977Hawthorn</v>
      </c>
      <c r="C1501" t="s">
        <v>1727</v>
      </c>
      <c r="D1501">
        <v>1977</v>
      </c>
      <c r="E1501">
        <v>2</v>
      </c>
      <c r="F1501" t="s">
        <v>1682</v>
      </c>
      <c r="G1501">
        <v>22</v>
      </c>
      <c r="H1501">
        <v>17</v>
      </c>
      <c r="I1501">
        <v>0</v>
      </c>
      <c r="J1501">
        <v>5</v>
      </c>
      <c r="L1501">
        <v>68</v>
      </c>
      <c r="M1501">
        <v>2618</v>
      </c>
      <c r="N1501">
        <v>1959</v>
      </c>
      <c r="P1501" t="s">
        <v>30</v>
      </c>
      <c r="S1501" t="s">
        <v>1682</v>
      </c>
      <c r="T1501" t="s">
        <v>1724</v>
      </c>
      <c r="U1501" t="s">
        <v>1681</v>
      </c>
      <c r="V1501" t="s">
        <v>1718</v>
      </c>
    </row>
    <row r="1502" spans="1:22" x14ac:dyDescent="0.25">
      <c r="A1502" t="s">
        <v>1745</v>
      </c>
      <c r="B1502" t="str">
        <f t="shared" si="23"/>
        <v>1977North Melbourne</v>
      </c>
      <c r="C1502" t="s">
        <v>1727</v>
      </c>
      <c r="D1502">
        <v>1977</v>
      </c>
      <c r="E1502">
        <v>3</v>
      </c>
      <c r="F1502" t="s">
        <v>1680</v>
      </c>
      <c r="G1502">
        <v>22</v>
      </c>
      <c r="H1502">
        <v>15</v>
      </c>
      <c r="I1502">
        <v>0</v>
      </c>
      <c r="J1502">
        <v>7</v>
      </c>
      <c r="L1502">
        <v>60</v>
      </c>
      <c r="M1502">
        <v>2124</v>
      </c>
      <c r="N1502">
        <v>1803</v>
      </c>
      <c r="P1502" t="s">
        <v>30</v>
      </c>
      <c r="Q1502" t="s">
        <v>30</v>
      </c>
      <c r="R1502" t="s">
        <v>30</v>
      </c>
      <c r="S1502" t="s">
        <v>1680</v>
      </c>
      <c r="T1502" t="s">
        <v>1680</v>
      </c>
      <c r="U1502" t="s">
        <v>1681</v>
      </c>
      <c r="V1502" t="s">
        <v>1718</v>
      </c>
    </row>
    <row r="1503" spans="1:22" x14ac:dyDescent="0.25">
      <c r="A1503" t="s">
        <v>1745</v>
      </c>
      <c r="B1503" t="str">
        <f t="shared" si="23"/>
        <v>1977Richmond</v>
      </c>
      <c r="C1503" t="s">
        <v>1727</v>
      </c>
      <c r="D1503">
        <v>1977</v>
      </c>
      <c r="E1503">
        <v>4</v>
      </c>
      <c r="F1503" t="s">
        <v>1678</v>
      </c>
      <c r="G1503">
        <v>22</v>
      </c>
      <c r="H1503">
        <v>14</v>
      </c>
      <c r="I1503">
        <v>1</v>
      </c>
      <c r="J1503">
        <v>7</v>
      </c>
      <c r="L1503">
        <v>58</v>
      </c>
      <c r="M1503">
        <v>2370</v>
      </c>
      <c r="N1503">
        <v>2085</v>
      </c>
      <c r="P1503" t="s">
        <v>30</v>
      </c>
      <c r="S1503" t="s">
        <v>1678</v>
      </c>
      <c r="T1503" t="s">
        <v>1726</v>
      </c>
      <c r="U1503" t="s">
        <v>1681</v>
      </c>
      <c r="V1503" t="s">
        <v>1718</v>
      </c>
    </row>
    <row r="1504" spans="1:22" x14ac:dyDescent="0.25">
      <c r="A1504" t="s">
        <v>1745</v>
      </c>
      <c r="B1504" t="str">
        <f t="shared" si="23"/>
        <v>1977South Melbourne</v>
      </c>
      <c r="C1504" t="s">
        <v>1727</v>
      </c>
      <c r="D1504">
        <v>1977</v>
      </c>
      <c r="E1504">
        <v>5</v>
      </c>
      <c r="F1504" t="s">
        <v>1697</v>
      </c>
      <c r="G1504">
        <v>22</v>
      </c>
      <c r="H1504">
        <v>13</v>
      </c>
      <c r="I1504">
        <v>1</v>
      </c>
      <c r="J1504">
        <v>8</v>
      </c>
      <c r="L1504">
        <v>54</v>
      </c>
      <c r="M1504">
        <v>2148</v>
      </c>
      <c r="N1504">
        <v>1942</v>
      </c>
      <c r="P1504" t="s">
        <v>30</v>
      </c>
      <c r="S1504" t="s">
        <v>1676</v>
      </c>
      <c r="T1504" t="s">
        <v>1681</v>
      </c>
      <c r="U1504" t="s">
        <v>1681</v>
      </c>
      <c r="V1504" t="s">
        <v>1718</v>
      </c>
    </row>
    <row r="1505" spans="1:22" x14ac:dyDescent="0.25">
      <c r="A1505" t="s">
        <v>1745</v>
      </c>
      <c r="B1505" t="str">
        <f t="shared" si="23"/>
        <v>1977Carlton</v>
      </c>
      <c r="C1505" t="s">
        <v>1727</v>
      </c>
      <c r="D1505">
        <v>1977</v>
      </c>
      <c r="E1505">
        <v>6</v>
      </c>
      <c r="F1505" t="s">
        <v>1689</v>
      </c>
      <c r="G1505">
        <v>22</v>
      </c>
      <c r="H1505">
        <v>13</v>
      </c>
      <c r="I1505">
        <v>0</v>
      </c>
      <c r="J1505">
        <v>9</v>
      </c>
      <c r="L1505">
        <v>52</v>
      </c>
      <c r="M1505">
        <v>2081</v>
      </c>
      <c r="N1505">
        <v>1859</v>
      </c>
      <c r="S1505" t="s">
        <v>1689</v>
      </c>
      <c r="T1505" t="s">
        <v>1717</v>
      </c>
      <c r="U1505" t="s">
        <v>1681</v>
      </c>
      <c r="V1505" t="s">
        <v>1718</v>
      </c>
    </row>
    <row r="1506" spans="1:22" x14ac:dyDescent="0.25">
      <c r="A1506" t="s">
        <v>1745</v>
      </c>
      <c r="B1506" t="str">
        <f t="shared" si="23"/>
        <v>1977Footscray</v>
      </c>
      <c r="C1506" t="s">
        <v>1727</v>
      </c>
      <c r="D1506">
        <v>1977</v>
      </c>
      <c r="E1506">
        <v>7</v>
      </c>
      <c r="F1506" t="s">
        <v>1695</v>
      </c>
      <c r="G1506">
        <v>22</v>
      </c>
      <c r="H1506">
        <v>10</v>
      </c>
      <c r="I1506">
        <v>1</v>
      </c>
      <c r="J1506">
        <v>11</v>
      </c>
      <c r="L1506">
        <v>42</v>
      </c>
      <c r="M1506">
        <v>2170</v>
      </c>
      <c r="N1506">
        <v>2141</v>
      </c>
      <c r="S1506" t="s">
        <v>1673</v>
      </c>
      <c r="T1506" t="s">
        <v>1681</v>
      </c>
      <c r="U1506" t="s">
        <v>1681</v>
      </c>
      <c r="V1506" t="s">
        <v>1718</v>
      </c>
    </row>
    <row r="1507" spans="1:22" x14ac:dyDescent="0.25">
      <c r="A1507" t="s">
        <v>1745</v>
      </c>
      <c r="B1507" t="str">
        <f t="shared" si="23"/>
        <v>1977Geelong</v>
      </c>
      <c r="C1507" t="s">
        <v>1727</v>
      </c>
      <c r="D1507">
        <v>1977</v>
      </c>
      <c r="E1507">
        <v>8</v>
      </c>
      <c r="F1507" t="s">
        <v>1685</v>
      </c>
      <c r="G1507">
        <v>22</v>
      </c>
      <c r="H1507">
        <v>8</v>
      </c>
      <c r="I1507">
        <v>0</v>
      </c>
      <c r="J1507">
        <v>14</v>
      </c>
      <c r="L1507">
        <v>32</v>
      </c>
      <c r="M1507">
        <v>1930</v>
      </c>
      <c r="N1507">
        <v>2333</v>
      </c>
      <c r="S1507" t="s">
        <v>1685</v>
      </c>
      <c r="T1507" t="s">
        <v>1685</v>
      </c>
      <c r="U1507" t="s">
        <v>1685</v>
      </c>
      <c r="V1507" t="s">
        <v>1718</v>
      </c>
    </row>
    <row r="1508" spans="1:22" x14ac:dyDescent="0.25">
      <c r="A1508" t="s">
        <v>1745</v>
      </c>
      <c r="B1508" t="str">
        <f t="shared" si="23"/>
        <v>1977Essendon</v>
      </c>
      <c r="C1508" t="s">
        <v>1727</v>
      </c>
      <c r="D1508">
        <v>1977</v>
      </c>
      <c r="E1508">
        <v>9</v>
      </c>
      <c r="F1508" t="s">
        <v>1687</v>
      </c>
      <c r="G1508">
        <v>22</v>
      </c>
      <c r="H1508">
        <v>7</v>
      </c>
      <c r="I1508">
        <v>1</v>
      </c>
      <c r="J1508">
        <v>14</v>
      </c>
      <c r="L1508">
        <v>30</v>
      </c>
      <c r="M1508">
        <v>2085</v>
      </c>
      <c r="N1508">
        <v>2518</v>
      </c>
      <c r="S1508" t="s">
        <v>1687</v>
      </c>
      <c r="T1508" t="s">
        <v>1681</v>
      </c>
      <c r="U1508" t="s">
        <v>1681</v>
      </c>
      <c r="V1508" t="s">
        <v>1718</v>
      </c>
    </row>
    <row r="1509" spans="1:22" x14ac:dyDescent="0.25">
      <c r="A1509" t="s">
        <v>1745</v>
      </c>
      <c r="B1509" t="str">
        <f t="shared" si="23"/>
        <v>1977Fitzroy</v>
      </c>
      <c r="C1509" t="s">
        <v>1727</v>
      </c>
      <c r="D1509">
        <v>1977</v>
      </c>
      <c r="E1509">
        <v>10</v>
      </c>
      <c r="F1509" t="s">
        <v>1694</v>
      </c>
      <c r="G1509">
        <v>22</v>
      </c>
      <c r="H1509">
        <v>6</v>
      </c>
      <c r="I1509">
        <v>0</v>
      </c>
      <c r="J1509">
        <v>16</v>
      </c>
      <c r="L1509">
        <v>24</v>
      </c>
      <c r="M1509">
        <v>2072</v>
      </c>
      <c r="N1509">
        <v>2474</v>
      </c>
      <c r="S1509" t="s">
        <v>1694</v>
      </c>
      <c r="T1509" t="s">
        <v>1681</v>
      </c>
      <c r="U1509" t="s">
        <v>1681</v>
      </c>
      <c r="V1509" t="s">
        <v>1718</v>
      </c>
    </row>
    <row r="1510" spans="1:22" x14ac:dyDescent="0.25">
      <c r="A1510" t="s">
        <v>1745</v>
      </c>
      <c r="B1510" t="str">
        <f t="shared" si="23"/>
        <v>1977Melbourne</v>
      </c>
      <c r="C1510" t="s">
        <v>1727</v>
      </c>
      <c r="D1510">
        <v>1977</v>
      </c>
      <c r="E1510">
        <v>11</v>
      </c>
      <c r="F1510" t="s">
        <v>1681</v>
      </c>
      <c r="G1510">
        <v>22</v>
      </c>
      <c r="H1510">
        <v>5</v>
      </c>
      <c r="I1510">
        <v>0</v>
      </c>
      <c r="J1510">
        <v>17</v>
      </c>
      <c r="L1510">
        <v>20</v>
      </c>
      <c r="M1510">
        <v>2117</v>
      </c>
      <c r="N1510">
        <v>2492</v>
      </c>
      <c r="S1510" t="s">
        <v>1681</v>
      </c>
      <c r="T1510" t="s">
        <v>1681</v>
      </c>
      <c r="U1510" t="s">
        <v>1681</v>
      </c>
      <c r="V1510" t="s">
        <v>1718</v>
      </c>
    </row>
    <row r="1511" spans="1:22" x14ac:dyDescent="0.25">
      <c r="A1511" t="s">
        <v>1745</v>
      </c>
      <c r="B1511" t="str">
        <f t="shared" si="23"/>
        <v>1977St Kilda</v>
      </c>
      <c r="C1511" t="s">
        <v>1727</v>
      </c>
      <c r="D1511">
        <v>1977</v>
      </c>
      <c r="E1511">
        <v>12</v>
      </c>
      <c r="F1511" t="s">
        <v>1677</v>
      </c>
      <c r="G1511">
        <v>22</v>
      </c>
      <c r="H1511">
        <v>3</v>
      </c>
      <c r="I1511">
        <v>2</v>
      </c>
      <c r="J1511">
        <v>17</v>
      </c>
      <c r="L1511">
        <v>16</v>
      </c>
      <c r="M1511">
        <v>1966</v>
      </c>
      <c r="N1511">
        <v>2676</v>
      </c>
      <c r="S1511" t="s">
        <v>1677</v>
      </c>
      <c r="T1511" t="s">
        <v>1681</v>
      </c>
      <c r="U1511" t="s">
        <v>1681</v>
      </c>
      <c r="V1511" t="s">
        <v>1718</v>
      </c>
    </row>
    <row r="1512" spans="1:22" x14ac:dyDescent="0.25">
      <c r="A1512" t="s">
        <v>1746</v>
      </c>
      <c r="B1512" t="str">
        <f t="shared" si="23"/>
        <v>1977Parramatta</v>
      </c>
      <c r="C1512" t="s">
        <v>1747</v>
      </c>
      <c r="D1512">
        <v>1977</v>
      </c>
      <c r="E1512">
        <v>1</v>
      </c>
      <c r="F1512" t="s">
        <v>1722</v>
      </c>
      <c r="G1512">
        <v>22</v>
      </c>
      <c r="H1512">
        <v>19</v>
      </c>
      <c r="I1512">
        <v>0</v>
      </c>
      <c r="J1512">
        <v>3</v>
      </c>
      <c r="K1512">
        <v>0</v>
      </c>
      <c r="L1512">
        <v>38</v>
      </c>
      <c r="M1512">
        <v>448</v>
      </c>
      <c r="N1512">
        <v>280</v>
      </c>
      <c r="O1512" t="s">
        <v>30</v>
      </c>
      <c r="P1512" t="s">
        <v>30</v>
      </c>
      <c r="Q1512" t="s">
        <v>30</v>
      </c>
      <c r="S1512" t="s">
        <v>1722</v>
      </c>
      <c r="T1512" t="s">
        <v>1675</v>
      </c>
      <c r="U1512" t="s">
        <v>1675</v>
      </c>
      <c r="V1512" t="s">
        <v>1723</v>
      </c>
    </row>
    <row r="1513" spans="1:22" x14ac:dyDescent="0.25">
      <c r="A1513" t="s">
        <v>1746</v>
      </c>
      <c r="B1513" t="str">
        <f t="shared" si="23"/>
        <v>1977St George</v>
      </c>
      <c r="C1513" t="s">
        <v>1747</v>
      </c>
      <c r="D1513">
        <v>1977</v>
      </c>
      <c r="E1513">
        <v>2</v>
      </c>
      <c r="F1513" t="s">
        <v>1763</v>
      </c>
      <c r="G1513">
        <v>22</v>
      </c>
      <c r="H1513">
        <v>17</v>
      </c>
      <c r="I1513">
        <v>0</v>
      </c>
      <c r="J1513">
        <v>5</v>
      </c>
      <c r="K1513">
        <v>0</v>
      </c>
      <c r="L1513">
        <v>34</v>
      </c>
      <c r="M1513">
        <v>402</v>
      </c>
      <c r="N1513">
        <v>260</v>
      </c>
      <c r="P1513" t="s">
        <v>30</v>
      </c>
      <c r="Q1513" t="s">
        <v>30</v>
      </c>
      <c r="R1513" t="s">
        <v>30</v>
      </c>
      <c r="S1513" t="s">
        <v>1763</v>
      </c>
      <c r="T1513" t="s">
        <v>1675</v>
      </c>
      <c r="U1513" t="s">
        <v>1675</v>
      </c>
      <c r="V1513" t="s">
        <v>1723</v>
      </c>
    </row>
    <row r="1514" spans="1:22" x14ac:dyDescent="0.25">
      <c r="A1514" t="s">
        <v>1746</v>
      </c>
      <c r="B1514" t="str">
        <f t="shared" si="23"/>
        <v>1977Eastern Suburbs</v>
      </c>
      <c r="C1514" t="s">
        <v>1747</v>
      </c>
      <c r="D1514">
        <v>1977</v>
      </c>
      <c r="E1514">
        <v>3</v>
      </c>
      <c r="F1514" t="s">
        <v>1749</v>
      </c>
      <c r="G1514">
        <v>22</v>
      </c>
      <c r="H1514">
        <v>15</v>
      </c>
      <c r="I1514">
        <v>1</v>
      </c>
      <c r="J1514">
        <v>6</v>
      </c>
      <c r="K1514">
        <v>0</v>
      </c>
      <c r="L1514">
        <v>31</v>
      </c>
      <c r="M1514">
        <v>392</v>
      </c>
      <c r="N1514">
        <v>207</v>
      </c>
      <c r="P1514" t="s">
        <v>30</v>
      </c>
      <c r="S1514" t="s">
        <v>1750</v>
      </c>
      <c r="T1514" t="s">
        <v>1675</v>
      </c>
      <c r="U1514" t="s">
        <v>1675</v>
      </c>
      <c r="V1514" t="s">
        <v>1723</v>
      </c>
    </row>
    <row r="1515" spans="1:22" x14ac:dyDescent="0.25">
      <c r="A1515" t="s">
        <v>1746</v>
      </c>
      <c r="B1515" t="str">
        <f t="shared" si="23"/>
        <v>1977Balmain</v>
      </c>
      <c r="C1515" t="s">
        <v>1747</v>
      </c>
      <c r="D1515">
        <v>1977</v>
      </c>
      <c r="E1515">
        <v>4</v>
      </c>
      <c r="F1515" t="s">
        <v>1755</v>
      </c>
      <c r="G1515">
        <v>22</v>
      </c>
      <c r="H1515">
        <v>13</v>
      </c>
      <c r="I1515">
        <v>2</v>
      </c>
      <c r="J1515">
        <v>7</v>
      </c>
      <c r="K1515">
        <v>0</v>
      </c>
      <c r="L1515">
        <v>28</v>
      </c>
      <c r="M1515">
        <v>417</v>
      </c>
      <c r="N1515">
        <v>288</v>
      </c>
      <c r="P1515" t="s">
        <v>30</v>
      </c>
      <c r="S1515" t="s">
        <v>1755</v>
      </c>
      <c r="T1515" t="s">
        <v>1675</v>
      </c>
      <c r="U1515" t="s">
        <v>1675</v>
      </c>
      <c r="V1515" t="s">
        <v>1723</v>
      </c>
    </row>
    <row r="1516" spans="1:22" x14ac:dyDescent="0.25">
      <c r="A1516" t="s">
        <v>1746</v>
      </c>
      <c r="B1516" t="str">
        <f t="shared" si="23"/>
        <v>1977Manly Warringah</v>
      </c>
      <c r="C1516" t="s">
        <v>1747</v>
      </c>
      <c r="D1516">
        <v>1977</v>
      </c>
      <c r="E1516">
        <v>5</v>
      </c>
      <c r="F1516" t="s">
        <v>1765</v>
      </c>
      <c r="G1516">
        <v>22</v>
      </c>
      <c r="H1516">
        <v>14</v>
      </c>
      <c r="I1516">
        <v>0</v>
      </c>
      <c r="J1516">
        <v>8</v>
      </c>
      <c r="K1516">
        <v>0</v>
      </c>
      <c r="L1516">
        <v>28</v>
      </c>
      <c r="M1516">
        <v>352</v>
      </c>
      <c r="N1516">
        <v>269</v>
      </c>
      <c r="P1516" t="s">
        <v>30</v>
      </c>
      <c r="S1516" t="s">
        <v>1765</v>
      </c>
      <c r="T1516" t="s">
        <v>1675</v>
      </c>
      <c r="U1516" t="s">
        <v>1675</v>
      </c>
      <c r="V1516" t="s">
        <v>1723</v>
      </c>
    </row>
    <row r="1517" spans="1:22" x14ac:dyDescent="0.25">
      <c r="A1517" t="s">
        <v>1746</v>
      </c>
      <c r="B1517" t="str">
        <f t="shared" si="23"/>
        <v>1977Cronulla-Sutherland</v>
      </c>
      <c r="C1517" t="s">
        <v>1747</v>
      </c>
      <c r="D1517">
        <v>1977</v>
      </c>
      <c r="E1517">
        <v>6</v>
      </c>
      <c r="F1517" t="s">
        <v>1767</v>
      </c>
      <c r="G1517">
        <v>22</v>
      </c>
      <c r="H1517">
        <v>13</v>
      </c>
      <c r="I1517">
        <v>0</v>
      </c>
      <c r="J1517">
        <v>9</v>
      </c>
      <c r="K1517">
        <v>0</v>
      </c>
      <c r="L1517">
        <v>26</v>
      </c>
      <c r="M1517">
        <v>433</v>
      </c>
      <c r="N1517">
        <v>312</v>
      </c>
      <c r="S1517" t="s">
        <v>1767</v>
      </c>
      <c r="T1517" t="s">
        <v>1675</v>
      </c>
      <c r="U1517" t="s">
        <v>1675</v>
      </c>
      <c r="V1517" t="s">
        <v>1723</v>
      </c>
    </row>
    <row r="1518" spans="1:22" x14ac:dyDescent="0.25">
      <c r="A1518" t="s">
        <v>1746</v>
      </c>
      <c r="B1518" t="str">
        <f t="shared" si="23"/>
        <v>1977Canterbury-Bankstown</v>
      </c>
      <c r="C1518" t="s">
        <v>1747</v>
      </c>
      <c r="D1518">
        <v>1977</v>
      </c>
      <c r="E1518">
        <v>7</v>
      </c>
      <c r="F1518" t="s">
        <v>1764</v>
      </c>
      <c r="G1518">
        <v>22</v>
      </c>
      <c r="H1518">
        <v>10</v>
      </c>
      <c r="I1518">
        <v>1</v>
      </c>
      <c r="J1518">
        <v>11</v>
      </c>
      <c r="K1518">
        <v>0</v>
      </c>
      <c r="L1518">
        <v>21</v>
      </c>
      <c r="M1518">
        <v>283</v>
      </c>
      <c r="N1518">
        <v>239</v>
      </c>
      <c r="S1518" t="s">
        <v>1764</v>
      </c>
      <c r="T1518" t="s">
        <v>1675</v>
      </c>
      <c r="U1518" t="s">
        <v>1675</v>
      </c>
      <c r="V1518" t="s">
        <v>1723</v>
      </c>
    </row>
    <row r="1519" spans="1:22" x14ac:dyDescent="0.25">
      <c r="A1519" t="s">
        <v>1746</v>
      </c>
      <c r="B1519" t="str">
        <f t="shared" si="23"/>
        <v>1977North Sydney</v>
      </c>
      <c r="C1519" t="s">
        <v>1747</v>
      </c>
      <c r="D1519">
        <v>1977</v>
      </c>
      <c r="E1519">
        <v>8</v>
      </c>
      <c r="F1519" t="s">
        <v>1752</v>
      </c>
      <c r="G1519">
        <v>22</v>
      </c>
      <c r="H1519">
        <v>10</v>
      </c>
      <c r="I1519">
        <v>1</v>
      </c>
      <c r="J1519">
        <v>11</v>
      </c>
      <c r="K1519">
        <v>0</v>
      </c>
      <c r="L1519">
        <v>21</v>
      </c>
      <c r="M1519">
        <v>377</v>
      </c>
      <c r="N1519">
        <v>390</v>
      </c>
      <c r="S1519" t="s">
        <v>1752</v>
      </c>
      <c r="T1519" t="s">
        <v>1675</v>
      </c>
      <c r="U1519" t="s">
        <v>1675</v>
      </c>
      <c r="V1519" t="s">
        <v>1723</v>
      </c>
    </row>
    <row r="1520" spans="1:22" x14ac:dyDescent="0.25">
      <c r="A1520" t="s">
        <v>1746</v>
      </c>
      <c r="B1520" t="str">
        <f t="shared" si="23"/>
        <v>1977Western Suburbs</v>
      </c>
      <c r="C1520" t="s">
        <v>1747</v>
      </c>
      <c r="D1520">
        <v>1977</v>
      </c>
      <c r="E1520">
        <v>9</v>
      </c>
      <c r="F1520" t="s">
        <v>1757</v>
      </c>
      <c r="G1520">
        <v>22</v>
      </c>
      <c r="H1520">
        <v>7</v>
      </c>
      <c r="I1520">
        <v>0</v>
      </c>
      <c r="J1520">
        <v>15</v>
      </c>
      <c r="K1520">
        <v>0</v>
      </c>
      <c r="L1520">
        <v>14</v>
      </c>
      <c r="M1520">
        <v>247</v>
      </c>
      <c r="N1520">
        <v>438</v>
      </c>
      <c r="S1520" t="s">
        <v>1757</v>
      </c>
      <c r="T1520" t="s">
        <v>1675</v>
      </c>
      <c r="U1520" t="s">
        <v>1675</v>
      </c>
      <c r="V1520" t="s">
        <v>1723</v>
      </c>
    </row>
    <row r="1521" spans="1:22" x14ac:dyDescent="0.25">
      <c r="A1521" t="s">
        <v>1746</v>
      </c>
      <c r="B1521" t="str">
        <f t="shared" si="23"/>
        <v>1977Penrith</v>
      </c>
      <c r="C1521" t="s">
        <v>1747</v>
      </c>
      <c r="D1521">
        <v>1977</v>
      </c>
      <c r="E1521">
        <v>10</v>
      </c>
      <c r="F1521" t="s">
        <v>1766</v>
      </c>
      <c r="G1521">
        <v>22</v>
      </c>
      <c r="H1521">
        <v>6</v>
      </c>
      <c r="I1521">
        <v>1</v>
      </c>
      <c r="J1521">
        <v>15</v>
      </c>
      <c r="K1521">
        <v>0</v>
      </c>
      <c r="L1521">
        <v>13</v>
      </c>
      <c r="M1521">
        <v>319</v>
      </c>
      <c r="N1521">
        <v>408</v>
      </c>
      <c r="S1521" t="s">
        <v>1766</v>
      </c>
      <c r="T1521" t="s">
        <v>1675</v>
      </c>
      <c r="U1521" t="s">
        <v>1675</v>
      </c>
      <c r="V1521" t="s">
        <v>1723</v>
      </c>
    </row>
    <row r="1522" spans="1:22" x14ac:dyDescent="0.25">
      <c r="A1522" t="s">
        <v>1746</v>
      </c>
      <c r="B1522" t="str">
        <f t="shared" si="23"/>
        <v>1977South Sydney</v>
      </c>
      <c r="C1522" t="s">
        <v>1747</v>
      </c>
      <c r="D1522">
        <v>1977</v>
      </c>
      <c r="E1522">
        <v>11</v>
      </c>
      <c r="F1522" t="s">
        <v>1748</v>
      </c>
      <c r="G1522">
        <v>22</v>
      </c>
      <c r="H1522">
        <v>3</v>
      </c>
      <c r="I1522">
        <v>0</v>
      </c>
      <c r="J1522">
        <v>19</v>
      </c>
      <c r="K1522">
        <v>0</v>
      </c>
      <c r="L1522">
        <v>6</v>
      </c>
      <c r="M1522">
        <v>250</v>
      </c>
      <c r="N1522">
        <v>479</v>
      </c>
      <c r="S1522" t="s">
        <v>1748</v>
      </c>
      <c r="T1522" t="s">
        <v>1675</v>
      </c>
      <c r="U1522" t="s">
        <v>1675</v>
      </c>
      <c r="V1522" t="s">
        <v>1723</v>
      </c>
    </row>
    <row r="1523" spans="1:22" x14ac:dyDescent="0.25">
      <c r="A1523" t="s">
        <v>1746</v>
      </c>
      <c r="B1523" t="str">
        <f t="shared" si="23"/>
        <v>1977Newtown</v>
      </c>
      <c r="C1523" t="s">
        <v>1747</v>
      </c>
      <c r="D1523">
        <v>1977</v>
      </c>
      <c r="E1523">
        <v>12</v>
      </c>
      <c r="F1523" t="s">
        <v>1756</v>
      </c>
      <c r="G1523">
        <v>22</v>
      </c>
      <c r="H1523">
        <v>2</v>
      </c>
      <c r="I1523">
        <v>0</v>
      </c>
      <c r="J1523">
        <v>20</v>
      </c>
      <c r="K1523">
        <v>0</v>
      </c>
      <c r="L1523">
        <v>4</v>
      </c>
      <c r="M1523">
        <v>254</v>
      </c>
      <c r="N1523">
        <v>604</v>
      </c>
      <c r="S1523" t="s">
        <v>1756</v>
      </c>
      <c r="T1523" t="s">
        <v>1675</v>
      </c>
      <c r="U1523" t="s">
        <v>1675</v>
      </c>
      <c r="V1523" t="s">
        <v>1723</v>
      </c>
    </row>
    <row r="1524" spans="1:22" x14ac:dyDescent="0.25">
      <c r="A1524" t="s">
        <v>1745</v>
      </c>
      <c r="B1524" t="str">
        <f t="shared" si="23"/>
        <v>1976Carlton</v>
      </c>
      <c r="C1524" t="s">
        <v>1727</v>
      </c>
      <c r="D1524">
        <v>1976</v>
      </c>
      <c r="E1524">
        <v>1</v>
      </c>
      <c r="F1524" t="s">
        <v>1689</v>
      </c>
      <c r="G1524">
        <v>22</v>
      </c>
      <c r="H1524">
        <v>16</v>
      </c>
      <c r="I1524">
        <v>1</v>
      </c>
      <c r="J1524">
        <v>5</v>
      </c>
      <c r="L1524">
        <v>66</v>
      </c>
      <c r="M1524">
        <v>2245</v>
      </c>
      <c r="N1524">
        <v>1690</v>
      </c>
      <c r="O1524" t="s">
        <v>30</v>
      </c>
      <c r="P1524" t="s">
        <v>30</v>
      </c>
      <c r="S1524" t="s">
        <v>1689</v>
      </c>
      <c r="T1524" t="s">
        <v>1717</v>
      </c>
      <c r="U1524" t="s">
        <v>1681</v>
      </c>
      <c r="V1524" t="s">
        <v>1718</v>
      </c>
    </row>
    <row r="1525" spans="1:22" x14ac:dyDescent="0.25">
      <c r="A1525" t="s">
        <v>1745</v>
      </c>
      <c r="B1525" t="str">
        <f t="shared" si="23"/>
        <v>1976Hawthorn</v>
      </c>
      <c r="C1525" t="s">
        <v>1727</v>
      </c>
      <c r="D1525">
        <v>1976</v>
      </c>
      <c r="E1525">
        <v>2</v>
      </c>
      <c r="F1525" t="s">
        <v>1682</v>
      </c>
      <c r="G1525">
        <v>22</v>
      </c>
      <c r="H1525">
        <v>16</v>
      </c>
      <c r="I1525">
        <v>0</v>
      </c>
      <c r="J1525">
        <v>6</v>
      </c>
      <c r="L1525">
        <v>64</v>
      </c>
      <c r="M1525">
        <v>2323</v>
      </c>
      <c r="N1525">
        <v>2035</v>
      </c>
      <c r="P1525" t="s">
        <v>30</v>
      </c>
      <c r="Q1525" t="s">
        <v>30</v>
      </c>
      <c r="R1525" t="s">
        <v>30</v>
      </c>
      <c r="S1525" t="s">
        <v>1682</v>
      </c>
      <c r="T1525" t="s">
        <v>1724</v>
      </c>
      <c r="U1525" t="s">
        <v>1681</v>
      </c>
      <c r="V1525" t="s">
        <v>1718</v>
      </c>
    </row>
    <row r="1526" spans="1:22" x14ac:dyDescent="0.25">
      <c r="A1526" t="s">
        <v>1745</v>
      </c>
      <c r="B1526" t="str">
        <f t="shared" si="23"/>
        <v>1976North Melbourne</v>
      </c>
      <c r="C1526" t="s">
        <v>1727</v>
      </c>
      <c r="D1526">
        <v>1976</v>
      </c>
      <c r="E1526">
        <v>3</v>
      </c>
      <c r="F1526" t="s">
        <v>1680</v>
      </c>
      <c r="G1526">
        <v>22</v>
      </c>
      <c r="H1526">
        <v>15</v>
      </c>
      <c r="I1526">
        <v>0</v>
      </c>
      <c r="J1526">
        <v>7</v>
      </c>
      <c r="L1526">
        <v>60</v>
      </c>
      <c r="M1526">
        <v>2041</v>
      </c>
      <c r="N1526">
        <v>1748</v>
      </c>
      <c r="P1526" t="s">
        <v>30</v>
      </c>
      <c r="Q1526" t="s">
        <v>30</v>
      </c>
      <c r="S1526" t="s">
        <v>1680</v>
      </c>
      <c r="T1526" t="s">
        <v>1680</v>
      </c>
      <c r="U1526" t="s">
        <v>1681</v>
      </c>
      <c r="V1526" t="s">
        <v>1718</v>
      </c>
    </row>
    <row r="1527" spans="1:22" x14ac:dyDescent="0.25">
      <c r="A1527" t="s">
        <v>1745</v>
      </c>
      <c r="B1527" t="str">
        <f t="shared" si="23"/>
        <v>1976Geelong</v>
      </c>
      <c r="C1527" t="s">
        <v>1727</v>
      </c>
      <c r="D1527">
        <v>1976</v>
      </c>
      <c r="E1527">
        <v>4</v>
      </c>
      <c r="F1527" t="s">
        <v>1685</v>
      </c>
      <c r="G1527">
        <v>22</v>
      </c>
      <c r="H1527">
        <v>12</v>
      </c>
      <c r="I1527">
        <v>0</v>
      </c>
      <c r="J1527">
        <v>10</v>
      </c>
      <c r="L1527">
        <v>48</v>
      </c>
      <c r="M1527">
        <v>2251</v>
      </c>
      <c r="N1527">
        <v>2166</v>
      </c>
      <c r="P1527" t="s">
        <v>30</v>
      </c>
      <c r="S1527" t="s">
        <v>1685</v>
      </c>
      <c r="T1527" t="s">
        <v>1685</v>
      </c>
      <c r="U1527" t="s">
        <v>1685</v>
      </c>
      <c r="V1527" t="s">
        <v>1718</v>
      </c>
    </row>
    <row r="1528" spans="1:22" x14ac:dyDescent="0.25">
      <c r="A1528" t="s">
        <v>1745</v>
      </c>
      <c r="B1528" t="str">
        <f t="shared" si="23"/>
        <v>1976Footscray</v>
      </c>
      <c r="C1528" t="s">
        <v>1727</v>
      </c>
      <c r="D1528">
        <v>1976</v>
      </c>
      <c r="E1528">
        <v>5</v>
      </c>
      <c r="F1528" t="s">
        <v>1695</v>
      </c>
      <c r="G1528">
        <v>22</v>
      </c>
      <c r="H1528">
        <v>11</v>
      </c>
      <c r="I1528">
        <v>1</v>
      </c>
      <c r="J1528">
        <v>10</v>
      </c>
      <c r="L1528">
        <v>46</v>
      </c>
      <c r="M1528">
        <v>1958</v>
      </c>
      <c r="N1528">
        <v>2023</v>
      </c>
      <c r="P1528" t="s">
        <v>30</v>
      </c>
      <c r="S1528" t="s">
        <v>1673</v>
      </c>
      <c r="T1528" t="s">
        <v>1681</v>
      </c>
      <c r="U1528" t="s">
        <v>1681</v>
      </c>
      <c r="V1528" t="s">
        <v>1718</v>
      </c>
    </row>
    <row r="1529" spans="1:22" x14ac:dyDescent="0.25">
      <c r="A1529" t="s">
        <v>1745</v>
      </c>
      <c r="B1529" t="str">
        <f t="shared" si="23"/>
        <v>1976Melbourne</v>
      </c>
      <c r="C1529" t="s">
        <v>1727</v>
      </c>
      <c r="D1529">
        <v>1976</v>
      </c>
      <c r="E1529">
        <v>6</v>
      </c>
      <c r="F1529" t="s">
        <v>1681</v>
      </c>
      <c r="G1529">
        <v>22</v>
      </c>
      <c r="H1529">
        <v>11</v>
      </c>
      <c r="I1529">
        <v>0</v>
      </c>
      <c r="J1529">
        <v>11</v>
      </c>
      <c r="L1529">
        <v>44</v>
      </c>
      <c r="M1529">
        <v>2319</v>
      </c>
      <c r="N1529">
        <v>2333</v>
      </c>
      <c r="S1529" t="s">
        <v>1681</v>
      </c>
      <c r="T1529" t="s">
        <v>1681</v>
      </c>
      <c r="U1529" t="s">
        <v>1681</v>
      </c>
      <c r="V1529" t="s">
        <v>1718</v>
      </c>
    </row>
    <row r="1530" spans="1:22" x14ac:dyDescent="0.25">
      <c r="A1530" t="s">
        <v>1745</v>
      </c>
      <c r="B1530" t="str">
        <f t="shared" si="23"/>
        <v>1976Richmond</v>
      </c>
      <c r="C1530" t="s">
        <v>1727</v>
      </c>
      <c r="D1530">
        <v>1976</v>
      </c>
      <c r="E1530">
        <v>7</v>
      </c>
      <c r="F1530" t="s">
        <v>1678</v>
      </c>
      <c r="G1530">
        <v>22</v>
      </c>
      <c r="H1530">
        <v>10</v>
      </c>
      <c r="I1530">
        <v>0</v>
      </c>
      <c r="J1530">
        <v>12</v>
      </c>
      <c r="L1530">
        <v>40</v>
      </c>
      <c r="M1530">
        <v>2192</v>
      </c>
      <c r="N1530">
        <v>2224</v>
      </c>
      <c r="S1530" t="s">
        <v>1678</v>
      </c>
      <c r="T1530" t="s">
        <v>1726</v>
      </c>
      <c r="U1530" t="s">
        <v>1681</v>
      </c>
      <c r="V1530" t="s">
        <v>1718</v>
      </c>
    </row>
    <row r="1531" spans="1:22" x14ac:dyDescent="0.25">
      <c r="A1531" t="s">
        <v>1745</v>
      </c>
      <c r="B1531" t="str">
        <f t="shared" si="23"/>
        <v>1976South Melbourne</v>
      </c>
      <c r="C1531" t="s">
        <v>1727</v>
      </c>
      <c r="D1531">
        <v>1976</v>
      </c>
      <c r="E1531">
        <v>8</v>
      </c>
      <c r="F1531" t="s">
        <v>1697</v>
      </c>
      <c r="G1531">
        <v>22</v>
      </c>
      <c r="H1531">
        <v>9</v>
      </c>
      <c r="I1531">
        <v>0</v>
      </c>
      <c r="J1531">
        <v>13</v>
      </c>
      <c r="L1531">
        <v>36</v>
      </c>
      <c r="M1531">
        <v>2223</v>
      </c>
      <c r="N1531">
        <v>2364</v>
      </c>
      <c r="S1531" t="s">
        <v>1676</v>
      </c>
      <c r="T1531" t="s">
        <v>1681</v>
      </c>
      <c r="U1531" t="s">
        <v>1681</v>
      </c>
      <c r="V1531" t="s">
        <v>1718</v>
      </c>
    </row>
    <row r="1532" spans="1:22" x14ac:dyDescent="0.25">
      <c r="A1532" t="s">
        <v>1745</v>
      </c>
      <c r="B1532" t="str">
        <f t="shared" si="23"/>
        <v>1976St Kilda</v>
      </c>
      <c r="C1532" t="s">
        <v>1727</v>
      </c>
      <c r="D1532">
        <v>1976</v>
      </c>
      <c r="E1532">
        <v>9</v>
      </c>
      <c r="F1532" t="s">
        <v>1677</v>
      </c>
      <c r="G1532">
        <v>22</v>
      </c>
      <c r="H1532">
        <v>9</v>
      </c>
      <c r="I1532">
        <v>0</v>
      </c>
      <c r="J1532">
        <v>13</v>
      </c>
      <c r="L1532">
        <v>36</v>
      </c>
      <c r="M1532">
        <v>2056</v>
      </c>
      <c r="N1532">
        <v>2282</v>
      </c>
      <c r="S1532" t="s">
        <v>1677</v>
      </c>
      <c r="T1532" t="s">
        <v>1681</v>
      </c>
      <c r="U1532" t="s">
        <v>1681</v>
      </c>
      <c r="V1532" t="s">
        <v>1718</v>
      </c>
    </row>
    <row r="1533" spans="1:22" x14ac:dyDescent="0.25">
      <c r="A1533" t="s">
        <v>1745</v>
      </c>
      <c r="B1533" t="str">
        <f t="shared" si="23"/>
        <v>1976Essendon</v>
      </c>
      <c r="C1533" t="s">
        <v>1727</v>
      </c>
      <c r="D1533">
        <v>1976</v>
      </c>
      <c r="E1533">
        <v>10</v>
      </c>
      <c r="F1533" t="s">
        <v>1687</v>
      </c>
      <c r="G1533">
        <v>22</v>
      </c>
      <c r="H1533">
        <v>9</v>
      </c>
      <c r="I1533">
        <v>0</v>
      </c>
      <c r="J1533">
        <v>13</v>
      </c>
      <c r="L1533">
        <v>36</v>
      </c>
      <c r="M1533">
        <v>1987</v>
      </c>
      <c r="N1533">
        <v>2253</v>
      </c>
      <c r="S1533" t="s">
        <v>1687</v>
      </c>
      <c r="T1533" t="s">
        <v>1681</v>
      </c>
      <c r="U1533" t="s">
        <v>1681</v>
      </c>
      <c r="V1533" t="s">
        <v>1718</v>
      </c>
    </row>
    <row r="1534" spans="1:22" x14ac:dyDescent="0.25">
      <c r="A1534" t="s">
        <v>1745</v>
      </c>
      <c r="B1534" t="str">
        <f t="shared" si="23"/>
        <v>1976Fitzroy</v>
      </c>
      <c r="C1534" t="s">
        <v>1727</v>
      </c>
      <c r="D1534">
        <v>1976</v>
      </c>
      <c r="E1534">
        <v>11</v>
      </c>
      <c r="F1534" t="s">
        <v>1694</v>
      </c>
      <c r="G1534">
        <v>22</v>
      </c>
      <c r="H1534">
        <v>7</v>
      </c>
      <c r="I1534">
        <v>0</v>
      </c>
      <c r="J1534">
        <v>15</v>
      </c>
      <c r="L1534">
        <v>28</v>
      </c>
      <c r="M1534">
        <v>2005</v>
      </c>
      <c r="N1534">
        <v>2161</v>
      </c>
      <c r="S1534" t="s">
        <v>1694</v>
      </c>
      <c r="T1534" t="s">
        <v>1681</v>
      </c>
      <c r="U1534" t="s">
        <v>1681</v>
      </c>
      <c r="V1534" t="s">
        <v>1718</v>
      </c>
    </row>
    <row r="1535" spans="1:22" x14ac:dyDescent="0.25">
      <c r="A1535" t="s">
        <v>1745</v>
      </c>
      <c r="B1535" t="str">
        <f t="shared" si="23"/>
        <v>1976Collingwood</v>
      </c>
      <c r="C1535" t="s">
        <v>1727</v>
      </c>
      <c r="D1535">
        <v>1976</v>
      </c>
      <c r="E1535">
        <v>12</v>
      </c>
      <c r="F1535" t="s">
        <v>1688</v>
      </c>
      <c r="G1535">
        <v>22</v>
      </c>
      <c r="H1535">
        <v>6</v>
      </c>
      <c r="I1535">
        <v>0</v>
      </c>
      <c r="J1535">
        <v>16</v>
      </c>
      <c r="L1535">
        <v>24</v>
      </c>
      <c r="M1535">
        <v>2033</v>
      </c>
      <c r="N1535">
        <v>2354</v>
      </c>
      <c r="S1535" t="s">
        <v>1688</v>
      </c>
      <c r="T1535" t="s">
        <v>1681</v>
      </c>
      <c r="U1535" t="s">
        <v>1681</v>
      </c>
      <c r="V1535" t="s">
        <v>1718</v>
      </c>
    </row>
    <row r="1536" spans="1:22" x14ac:dyDescent="0.25">
      <c r="A1536" t="s">
        <v>1746</v>
      </c>
      <c r="B1536" t="str">
        <f t="shared" si="23"/>
        <v>1976Manly Warringah</v>
      </c>
      <c r="C1536" t="s">
        <v>1747</v>
      </c>
      <c r="D1536">
        <v>1976</v>
      </c>
      <c r="E1536">
        <v>1</v>
      </c>
      <c r="F1536" t="s">
        <v>1765</v>
      </c>
      <c r="G1536">
        <v>22</v>
      </c>
      <c r="H1536">
        <v>16</v>
      </c>
      <c r="I1536">
        <v>0</v>
      </c>
      <c r="J1536">
        <v>6</v>
      </c>
      <c r="K1536">
        <v>0</v>
      </c>
      <c r="L1536">
        <v>32</v>
      </c>
      <c r="M1536">
        <v>499</v>
      </c>
      <c r="N1536">
        <v>252</v>
      </c>
      <c r="O1536" t="s">
        <v>30</v>
      </c>
      <c r="P1536" t="s">
        <v>30</v>
      </c>
      <c r="Q1536" t="s">
        <v>30</v>
      </c>
      <c r="R1536" t="s">
        <v>30</v>
      </c>
      <c r="S1536" t="s">
        <v>1765</v>
      </c>
      <c r="T1536" t="s">
        <v>1675</v>
      </c>
      <c r="U1536" t="s">
        <v>1675</v>
      </c>
      <c r="V1536" t="s">
        <v>1723</v>
      </c>
    </row>
    <row r="1537" spans="1:22" x14ac:dyDescent="0.25">
      <c r="A1537" t="s">
        <v>1746</v>
      </c>
      <c r="B1537" t="str">
        <f t="shared" si="23"/>
        <v>1976Parramatta</v>
      </c>
      <c r="C1537" t="s">
        <v>1747</v>
      </c>
      <c r="D1537">
        <v>1976</v>
      </c>
      <c r="E1537">
        <v>2</v>
      </c>
      <c r="F1537" t="s">
        <v>1722</v>
      </c>
      <c r="G1537">
        <v>22</v>
      </c>
      <c r="H1537">
        <v>14</v>
      </c>
      <c r="I1537">
        <v>2</v>
      </c>
      <c r="J1537">
        <v>6</v>
      </c>
      <c r="K1537">
        <v>0</v>
      </c>
      <c r="L1537">
        <v>30</v>
      </c>
      <c r="M1537">
        <v>347</v>
      </c>
      <c r="N1537">
        <v>238</v>
      </c>
      <c r="P1537" t="s">
        <v>30</v>
      </c>
      <c r="Q1537" t="s">
        <v>30</v>
      </c>
      <c r="S1537" t="s">
        <v>1722</v>
      </c>
      <c r="T1537" t="s">
        <v>1675</v>
      </c>
      <c r="U1537" t="s">
        <v>1675</v>
      </c>
      <c r="V1537" t="s">
        <v>1723</v>
      </c>
    </row>
    <row r="1538" spans="1:22" x14ac:dyDescent="0.25">
      <c r="A1538" t="s">
        <v>1746</v>
      </c>
      <c r="B1538" t="str">
        <f t="shared" ref="B1538:B1601" si="24">D1538&amp;F1538</f>
        <v>1976St George</v>
      </c>
      <c r="C1538" t="s">
        <v>1747</v>
      </c>
      <c r="D1538">
        <v>1976</v>
      </c>
      <c r="E1538">
        <v>3</v>
      </c>
      <c r="F1538" t="s">
        <v>1763</v>
      </c>
      <c r="G1538">
        <v>22</v>
      </c>
      <c r="H1538">
        <v>14</v>
      </c>
      <c r="I1538">
        <v>0</v>
      </c>
      <c r="J1538">
        <v>8</v>
      </c>
      <c r="K1538">
        <v>0</v>
      </c>
      <c r="L1538">
        <v>28</v>
      </c>
      <c r="M1538">
        <v>328</v>
      </c>
      <c r="N1538">
        <v>298</v>
      </c>
      <c r="P1538" t="s">
        <v>30</v>
      </c>
      <c r="S1538" t="s">
        <v>1763</v>
      </c>
      <c r="T1538" t="s">
        <v>1675</v>
      </c>
      <c r="U1538" t="s">
        <v>1675</v>
      </c>
      <c r="V1538" t="s">
        <v>1723</v>
      </c>
    </row>
    <row r="1539" spans="1:22" x14ac:dyDescent="0.25">
      <c r="A1539" t="s">
        <v>1746</v>
      </c>
      <c r="B1539" t="str">
        <f t="shared" si="24"/>
        <v>1976Eastern Suburbs</v>
      </c>
      <c r="C1539" t="s">
        <v>1747</v>
      </c>
      <c r="D1539">
        <v>1976</v>
      </c>
      <c r="E1539">
        <v>4</v>
      </c>
      <c r="F1539" t="s">
        <v>1749</v>
      </c>
      <c r="G1539">
        <v>22</v>
      </c>
      <c r="H1539">
        <v>13</v>
      </c>
      <c r="I1539">
        <v>1</v>
      </c>
      <c r="J1539">
        <v>8</v>
      </c>
      <c r="K1539">
        <v>0</v>
      </c>
      <c r="L1539">
        <v>27</v>
      </c>
      <c r="M1539">
        <v>399</v>
      </c>
      <c r="N1539">
        <v>250</v>
      </c>
      <c r="P1539" t="s">
        <v>30</v>
      </c>
      <c r="S1539" t="s">
        <v>1750</v>
      </c>
      <c r="T1539" t="s">
        <v>1675</v>
      </c>
      <c r="U1539" t="s">
        <v>1675</v>
      </c>
      <c r="V1539" t="s">
        <v>1723</v>
      </c>
    </row>
    <row r="1540" spans="1:22" x14ac:dyDescent="0.25">
      <c r="A1540" t="s">
        <v>1746</v>
      </c>
      <c r="B1540" t="str">
        <f t="shared" si="24"/>
        <v>1976Canterbury-Bankstown</v>
      </c>
      <c r="C1540" t="s">
        <v>1747</v>
      </c>
      <c r="D1540">
        <v>1976</v>
      </c>
      <c r="E1540">
        <v>5</v>
      </c>
      <c r="F1540" t="s">
        <v>1764</v>
      </c>
      <c r="G1540">
        <v>22</v>
      </c>
      <c r="H1540">
        <v>12</v>
      </c>
      <c r="I1540">
        <v>3</v>
      </c>
      <c r="J1540">
        <v>7</v>
      </c>
      <c r="K1540">
        <v>0</v>
      </c>
      <c r="L1540">
        <v>27</v>
      </c>
      <c r="M1540">
        <v>361</v>
      </c>
      <c r="N1540">
        <v>337</v>
      </c>
      <c r="P1540" t="s">
        <v>30</v>
      </c>
      <c r="S1540" t="s">
        <v>1764</v>
      </c>
      <c r="T1540" t="s">
        <v>1675</v>
      </c>
      <c r="U1540" t="s">
        <v>1675</v>
      </c>
      <c r="V1540" t="s">
        <v>1723</v>
      </c>
    </row>
    <row r="1541" spans="1:22" x14ac:dyDescent="0.25">
      <c r="A1541" t="s">
        <v>1746</v>
      </c>
      <c r="B1541" t="str">
        <f t="shared" si="24"/>
        <v>1976Balmain</v>
      </c>
      <c r="C1541" t="s">
        <v>1747</v>
      </c>
      <c r="D1541">
        <v>1976</v>
      </c>
      <c r="E1541">
        <v>6</v>
      </c>
      <c r="F1541" t="s">
        <v>1755</v>
      </c>
      <c r="G1541">
        <v>22</v>
      </c>
      <c r="H1541">
        <v>12</v>
      </c>
      <c r="I1541">
        <v>1</v>
      </c>
      <c r="J1541">
        <v>9</v>
      </c>
      <c r="K1541">
        <v>0</v>
      </c>
      <c r="L1541">
        <v>25</v>
      </c>
      <c r="M1541">
        <v>318</v>
      </c>
      <c r="N1541">
        <v>287</v>
      </c>
      <c r="S1541" t="s">
        <v>1755</v>
      </c>
      <c r="T1541" t="s">
        <v>1675</v>
      </c>
      <c r="U1541" t="s">
        <v>1675</v>
      </c>
      <c r="V1541" t="s">
        <v>1723</v>
      </c>
    </row>
    <row r="1542" spans="1:22" x14ac:dyDescent="0.25">
      <c r="A1542" t="s">
        <v>1746</v>
      </c>
      <c r="B1542" t="str">
        <f t="shared" si="24"/>
        <v>1976Western Suburbs</v>
      </c>
      <c r="C1542" t="s">
        <v>1747</v>
      </c>
      <c r="D1542">
        <v>1976</v>
      </c>
      <c r="E1542">
        <v>7</v>
      </c>
      <c r="F1542" t="s">
        <v>1757</v>
      </c>
      <c r="G1542">
        <v>22</v>
      </c>
      <c r="H1542">
        <v>11</v>
      </c>
      <c r="I1542">
        <v>2</v>
      </c>
      <c r="J1542">
        <v>9</v>
      </c>
      <c r="K1542">
        <v>0</v>
      </c>
      <c r="L1542">
        <v>24</v>
      </c>
      <c r="M1542">
        <v>379</v>
      </c>
      <c r="N1542">
        <v>313</v>
      </c>
      <c r="S1542" t="s">
        <v>1757</v>
      </c>
      <c r="T1542" t="s">
        <v>1675</v>
      </c>
      <c r="U1542" t="s">
        <v>1675</v>
      </c>
      <c r="V1542" t="s">
        <v>1723</v>
      </c>
    </row>
    <row r="1543" spans="1:22" x14ac:dyDescent="0.25">
      <c r="A1543" t="s">
        <v>1746</v>
      </c>
      <c r="B1543" t="str">
        <f t="shared" si="24"/>
        <v>1976Cronulla-Sutherland</v>
      </c>
      <c r="C1543" t="s">
        <v>1747</v>
      </c>
      <c r="D1543">
        <v>1976</v>
      </c>
      <c r="E1543">
        <v>8</v>
      </c>
      <c r="F1543" t="s">
        <v>1767</v>
      </c>
      <c r="G1543">
        <v>22</v>
      </c>
      <c r="H1543">
        <v>9</v>
      </c>
      <c r="I1543">
        <v>1</v>
      </c>
      <c r="J1543">
        <v>12</v>
      </c>
      <c r="K1543">
        <v>0</v>
      </c>
      <c r="L1543">
        <v>19</v>
      </c>
      <c r="M1543">
        <v>378</v>
      </c>
      <c r="N1543">
        <v>393</v>
      </c>
      <c r="S1543" t="s">
        <v>1767</v>
      </c>
      <c r="T1543" t="s">
        <v>1675</v>
      </c>
      <c r="U1543" t="s">
        <v>1675</v>
      </c>
      <c r="V1543" t="s">
        <v>1723</v>
      </c>
    </row>
    <row r="1544" spans="1:22" x14ac:dyDescent="0.25">
      <c r="A1544" t="s">
        <v>1746</v>
      </c>
      <c r="B1544" t="str">
        <f t="shared" si="24"/>
        <v>1976Penrith</v>
      </c>
      <c r="C1544" t="s">
        <v>1747</v>
      </c>
      <c r="D1544">
        <v>1976</v>
      </c>
      <c r="E1544">
        <v>9</v>
      </c>
      <c r="F1544" t="s">
        <v>1766</v>
      </c>
      <c r="G1544">
        <v>22</v>
      </c>
      <c r="H1544">
        <v>8</v>
      </c>
      <c r="I1544">
        <v>1</v>
      </c>
      <c r="J1544">
        <v>13</v>
      </c>
      <c r="K1544">
        <v>0</v>
      </c>
      <c r="L1544">
        <v>17</v>
      </c>
      <c r="M1544">
        <v>352</v>
      </c>
      <c r="N1544">
        <v>333</v>
      </c>
      <c r="S1544" t="s">
        <v>1766</v>
      </c>
      <c r="T1544" t="s">
        <v>1675</v>
      </c>
      <c r="U1544" t="s">
        <v>1675</v>
      </c>
      <c r="V1544" t="s">
        <v>1723</v>
      </c>
    </row>
    <row r="1545" spans="1:22" x14ac:dyDescent="0.25">
      <c r="A1545" t="s">
        <v>1746</v>
      </c>
      <c r="B1545" t="str">
        <f t="shared" si="24"/>
        <v>1976South Sydney</v>
      </c>
      <c r="C1545" t="s">
        <v>1747</v>
      </c>
      <c r="D1545">
        <v>1976</v>
      </c>
      <c r="E1545">
        <v>10</v>
      </c>
      <c r="F1545" t="s">
        <v>1748</v>
      </c>
      <c r="G1545">
        <v>22</v>
      </c>
      <c r="H1545">
        <v>8</v>
      </c>
      <c r="I1545">
        <v>0</v>
      </c>
      <c r="J1545">
        <v>14</v>
      </c>
      <c r="K1545">
        <v>0</v>
      </c>
      <c r="L1545">
        <v>16</v>
      </c>
      <c r="M1545">
        <v>297</v>
      </c>
      <c r="N1545">
        <v>421</v>
      </c>
      <c r="S1545" t="s">
        <v>1748</v>
      </c>
      <c r="T1545" t="s">
        <v>1675</v>
      </c>
      <c r="U1545" t="s">
        <v>1675</v>
      </c>
      <c r="V1545" t="s">
        <v>1723</v>
      </c>
    </row>
    <row r="1546" spans="1:22" x14ac:dyDescent="0.25">
      <c r="A1546" t="s">
        <v>1746</v>
      </c>
      <c r="B1546" t="str">
        <f t="shared" si="24"/>
        <v>1976North Sydney</v>
      </c>
      <c r="C1546" t="s">
        <v>1747</v>
      </c>
      <c r="D1546">
        <v>1976</v>
      </c>
      <c r="E1546">
        <v>11</v>
      </c>
      <c r="F1546" t="s">
        <v>1752</v>
      </c>
      <c r="G1546">
        <v>22</v>
      </c>
      <c r="H1546">
        <v>6</v>
      </c>
      <c r="I1546">
        <v>1</v>
      </c>
      <c r="J1546">
        <v>15</v>
      </c>
      <c r="K1546">
        <v>0</v>
      </c>
      <c r="L1546">
        <v>13</v>
      </c>
      <c r="M1546">
        <v>272</v>
      </c>
      <c r="N1546">
        <v>526</v>
      </c>
      <c r="S1546" t="s">
        <v>1752</v>
      </c>
      <c r="T1546" t="s">
        <v>1675</v>
      </c>
      <c r="U1546" t="s">
        <v>1675</v>
      </c>
      <c r="V1546" t="s">
        <v>1723</v>
      </c>
    </row>
    <row r="1547" spans="1:22" x14ac:dyDescent="0.25">
      <c r="A1547" t="s">
        <v>1746</v>
      </c>
      <c r="B1547" t="str">
        <f t="shared" si="24"/>
        <v>1976Newtown</v>
      </c>
      <c r="C1547" t="s">
        <v>1747</v>
      </c>
      <c r="D1547">
        <v>1976</v>
      </c>
      <c r="E1547">
        <v>12</v>
      </c>
      <c r="F1547" t="s">
        <v>1756</v>
      </c>
      <c r="G1547">
        <v>22</v>
      </c>
      <c r="H1547">
        <v>3</v>
      </c>
      <c r="I1547">
        <v>0</v>
      </c>
      <c r="J1547">
        <v>19</v>
      </c>
      <c r="K1547">
        <v>0</v>
      </c>
      <c r="L1547">
        <v>6</v>
      </c>
      <c r="M1547">
        <v>264</v>
      </c>
      <c r="N1547">
        <v>546</v>
      </c>
      <c r="S1547" t="s">
        <v>1756</v>
      </c>
      <c r="T1547" t="s">
        <v>1675</v>
      </c>
      <c r="U1547" t="s">
        <v>1675</v>
      </c>
      <c r="V1547" t="s">
        <v>1723</v>
      </c>
    </row>
    <row r="1548" spans="1:22" x14ac:dyDescent="0.25">
      <c r="A1548" t="s">
        <v>1745</v>
      </c>
      <c r="B1548" t="str">
        <f t="shared" si="24"/>
        <v>1975Hawthorn</v>
      </c>
      <c r="C1548" t="s">
        <v>1727</v>
      </c>
      <c r="D1548">
        <v>1975</v>
      </c>
      <c r="E1548">
        <v>1</v>
      </c>
      <c r="F1548" t="s">
        <v>1682</v>
      </c>
      <c r="G1548">
        <v>22</v>
      </c>
      <c r="H1548">
        <v>17</v>
      </c>
      <c r="I1548">
        <v>0</v>
      </c>
      <c r="J1548">
        <v>5</v>
      </c>
      <c r="L1548">
        <v>68</v>
      </c>
      <c r="M1548">
        <v>2383</v>
      </c>
      <c r="N1548">
        <v>1735</v>
      </c>
      <c r="O1548" t="s">
        <v>30</v>
      </c>
      <c r="P1548" t="s">
        <v>30</v>
      </c>
      <c r="Q1548" t="s">
        <v>30</v>
      </c>
      <c r="S1548" t="s">
        <v>1682</v>
      </c>
      <c r="T1548" t="s">
        <v>1724</v>
      </c>
      <c r="U1548" t="s">
        <v>1681</v>
      </c>
      <c r="V1548" t="s">
        <v>1718</v>
      </c>
    </row>
    <row r="1549" spans="1:22" x14ac:dyDescent="0.25">
      <c r="A1549" t="s">
        <v>1745</v>
      </c>
      <c r="B1549" t="str">
        <f t="shared" si="24"/>
        <v>1975Carlton</v>
      </c>
      <c r="C1549" t="s">
        <v>1727</v>
      </c>
      <c r="D1549">
        <v>1975</v>
      </c>
      <c r="E1549">
        <v>2</v>
      </c>
      <c r="F1549" t="s">
        <v>1689</v>
      </c>
      <c r="G1549">
        <v>22</v>
      </c>
      <c r="H1549">
        <v>16</v>
      </c>
      <c r="I1549">
        <v>0</v>
      </c>
      <c r="J1549">
        <v>6</v>
      </c>
      <c r="L1549">
        <v>64</v>
      </c>
      <c r="M1549">
        <v>2360</v>
      </c>
      <c r="N1549">
        <v>1827</v>
      </c>
      <c r="P1549" t="s">
        <v>30</v>
      </c>
      <c r="S1549" t="s">
        <v>1689</v>
      </c>
      <c r="T1549" t="s">
        <v>1717</v>
      </c>
      <c r="U1549" t="s">
        <v>1681</v>
      </c>
      <c r="V1549" t="s">
        <v>1718</v>
      </c>
    </row>
    <row r="1550" spans="1:22" x14ac:dyDescent="0.25">
      <c r="A1550" t="s">
        <v>1745</v>
      </c>
      <c r="B1550" t="str">
        <f t="shared" si="24"/>
        <v>1975North Melbourne</v>
      </c>
      <c r="C1550" t="s">
        <v>1727</v>
      </c>
      <c r="D1550">
        <v>1975</v>
      </c>
      <c r="E1550">
        <v>3</v>
      </c>
      <c r="F1550" t="s">
        <v>1680</v>
      </c>
      <c r="G1550">
        <v>22</v>
      </c>
      <c r="H1550">
        <v>14</v>
      </c>
      <c r="I1550">
        <v>0</v>
      </c>
      <c r="J1550">
        <v>8</v>
      </c>
      <c r="L1550">
        <v>56</v>
      </c>
      <c r="M1550">
        <v>2096</v>
      </c>
      <c r="N1550">
        <v>1821</v>
      </c>
      <c r="P1550" t="s">
        <v>30</v>
      </c>
      <c r="Q1550" t="s">
        <v>30</v>
      </c>
      <c r="R1550" t="s">
        <v>30</v>
      </c>
      <c r="S1550" t="s">
        <v>1680</v>
      </c>
      <c r="T1550" t="s">
        <v>1680</v>
      </c>
      <c r="U1550" t="s">
        <v>1681</v>
      </c>
      <c r="V1550" t="s">
        <v>1718</v>
      </c>
    </row>
    <row r="1551" spans="1:22" x14ac:dyDescent="0.25">
      <c r="A1551" t="s">
        <v>1745</v>
      </c>
      <c r="B1551" t="str">
        <f t="shared" si="24"/>
        <v>1975Richmond</v>
      </c>
      <c r="C1551" t="s">
        <v>1727</v>
      </c>
      <c r="D1551">
        <v>1975</v>
      </c>
      <c r="E1551">
        <v>4</v>
      </c>
      <c r="F1551" t="s">
        <v>1678</v>
      </c>
      <c r="G1551">
        <v>22</v>
      </c>
      <c r="H1551">
        <v>13</v>
      </c>
      <c r="I1551">
        <v>0</v>
      </c>
      <c r="J1551">
        <v>9</v>
      </c>
      <c r="L1551">
        <v>52</v>
      </c>
      <c r="M1551">
        <v>2269</v>
      </c>
      <c r="N1551">
        <v>1999</v>
      </c>
      <c r="P1551" t="s">
        <v>30</v>
      </c>
      <c r="S1551" t="s">
        <v>1678</v>
      </c>
      <c r="T1551" t="s">
        <v>1726</v>
      </c>
      <c r="U1551" t="s">
        <v>1681</v>
      </c>
      <c r="V1551" t="s">
        <v>1718</v>
      </c>
    </row>
    <row r="1552" spans="1:22" x14ac:dyDescent="0.25">
      <c r="A1552" t="s">
        <v>1745</v>
      </c>
      <c r="B1552" t="str">
        <f t="shared" si="24"/>
        <v>1975Collingwood</v>
      </c>
      <c r="C1552" t="s">
        <v>1727</v>
      </c>
      <c r="D1552">
        <v>1975</v>
      </c>
      <c r="E1552">
        <v>5</v>
      </c>
      <c r="F1552" t="s">
        <v>1688</v>
      </c>
      <c r="G1552">
        <v>22</v>
      </c>
      <c r="H1552">
        <v>13</v>
      </c>
      <c r="I1552">
        <v>0</v>
      </c>
      <c r="J1552">
        <v>9</v>
      </c>
      <c r="L1552">
        <v>52</v>
      </c>
      <c r="M1552">
        <v>1983</v>
      </c>
      <c r="N1552">
        <v>2112</v>
      </c>
      <c r="P1552" t="s">
        <v>30</v>
      </c>
      <c r="S1552" t="s">
        <v>1688</v>
      </c>
      <c r="T1552" t="s">
        <v>1681</v>
      </c>
      <c r="U1552" t="s">
        <v>1681</v>
      </c>
      <c r="V1552" t="s">
        <v>1718</v>
      </c>
    </row>
    <row r="1553" spans="1:22" x14ac:dyDescent="0.25">
      <c r="A1553" t="s">
        <v>1745</v>
      </c>
      <c r="B1553" t="str">
        <f t="shared" si="24"/>
        <v>1975St Kilda</v>
      </c>
      <c r="C1553" t="s">
        <v>1727</v>
      </c>
      <c r="D1553">
        <v>1975</v>
      </c>
      <c r="E1553">
        <v>6</v>
      </c>
      <c r="F1553" t="s">
        <v>1677</v>
      </c>
      <c r="G1553">
        <v>22</v>
      </c>
      <c r="H1553">
        <v>11</v>
      </c>
      <c r="I1553">
        <v>0</v>
      </c>
      <c r="J1553">
        <v>11</v>
      </c>
      <c r="L1553">
        <v>44</v>
      </c>
      <c r="M1553">
        <v>1982</v>
      </c>
      <c r="N1553">
        <v>1954</v>
      </c>
      <c r="S1553" t="s">
        <v>1677</v>
      </c>
      <c r="T1553" t="s">
        <v>1681</v>
      </c>
      <c r="U1553" t="s">
        <v>1681</v>
      </c>
      <c r="V1553" t="s">
        <v>1718</v>
      </c>
    </row>
    <row r="1554" spans="1:22" x14ac:dyDescent="0.25">
      <c r="A1554" t="s">
        <v>1745</v>
      </c>
      <c r="B1554" t="str">
        <f t="shared" si="24"/>
        <v>1975Footscray</v>
      </c>
      <c r="C1554" t="s">
        <v>1727</v>
      </c>
      <c r="D1554">
        <v>1975</v>
      </c>
      <c r="E1554">
        <v>7</v>
      </c>
      <c r="F1554" t="s">
        <v>1695</v>
      </c>
      <c r="G1554">
        <v>22</v>
      </c>
      <c r="H1554">
        <v>11</v>
      </c>
      <c r="I1554">
        <v>0</v>
      </c>
      <c r="J1554">
        <v>11</v>
      </c>
      <c r="L1554">
        <v>44</v>
      </c>
      <c r="M1554">
        <v>1968</v>
      </c>
      <c r="N1554">
        <v>2076</v>
      </c>
      <c r="S1554" t="s">
        <v>1673</v>
      </c>
      <c r="T1554" t="s">
        <v>1681</v>
      </c>
      <c r="U1554" t="s">
        <v>1681</v>
      </c>
      <c r="V1554" t="s">
        <v>1718</v>
      </c>
    </row>
    <row r="1555" spans="1:22" x14ac:dyDescent="0.25">
      <c r="A1555" t="s">
        <v>1745</v>
      </c>
      <c r="B1555" t="str">
        <f t="shared" si="24"/>
        <v>1975Essendon</v>
      </c>
      <c r="C1555" t="s">
        <v>1727</v>
      </c>
      <c r="D1555">
        <v>1975</v>
      </c>
      <c r="E1555">
        <v>8</v>
      </c>
      <c r="F1555" t="s">
        <v>1687</v>
      </c>
      <c r="G1555">
        <v>22</v>
      </c>
      <c r="H1555">
        <v>10</v>
      </c>
      <c r="I1555">
        <v>0</v>
      </c>
      <c r="J1555">
        <v>12</v>
      </c>
      <c r="L1555">
        <v>40</v>
      </c>
      <c r="M1555">
        <v>2222</v>
      </c>
      <c r="N1555">
        <v>2451</v>
      </c>
      <c r="S1555" t="s">
        <v>1687</v>
      </c>
      <c r="T1555" t="s">
        <v>1681</v>
      </c>
      <c r="U1555" t="s">
        <v>1681</v>
      </c>
      <c r="V1555" t="s">
        <v>1718</v>
      </c>
    </row>
    <row r="1556" spans="1:22" x14ac:dyDescent="0.25">
      <c r="A1556" t="s">
        <v>1745</v>
      </c>
      <c r="B1556" t="str">
        <f t="shared" si="24"/>
        <v>1975Fitzroy</v>
      </c>
      <c r="C1556" t="s">
        <v>1727</v>
      </c>
      <c r="D1556">
        <v>1975</v>
      </c>
      <c r="E1556">
        <v>9</v>
      </c>
      <c r="F1556" t="s">
        <v>1694</v>
      </c>
      <c r="G1556">
        <v>22</v>
      </c>
      <c r="H1556">
        <v>9</v>
      </c>
      <c r="I1556">
        <v>0</v>
      </c>
      <c r="J1556">
        <v>13</v>
      </c>
      <c r="L1556">
        <v>36</v>
      </c>
      <c r="M1556">
        <v>2079</v>
      </c>
      <c r="N1556">
        <v>2142</v>
      </c>
      <c r="S1556" t="s">
        <v>1694</v>
      </c>
      <c r="T1556" t="s">
        <v>1681</v>
      </c>
      <c r="U1556" t="s">
        <v>1681</v>
      </c>
      <c r="V1556" t="s">
        <v>1718</v>
      </c>
    </row>
    <row r="1557" spans="1:22" x14ac:dyDescent="0.25">
      <c r="A1557" t="s">
        <v>1745</v>
      </c>
      <c r="B1557" t="str">
        <f t="shared" si="24"/>
        <v>1975Melbourne</v>
      </c>
      <c r="C1557" t="s">
        <v>1727</v>
      </c>
      <c r="D1557">
        <v>1975</v>
      </c>
      <c r="E1557">
        <v>10</v>
      </c>
      <c r="F1557" t="s">
        <v>1681</v>
      </c>
      <c r="G1557">
        <v>22</v>
      </c>
      <c r="H1557">
        <v>9</v>
      </c>
      <c r="I1557">
        <v>0</v>
      </c>
      <c r="J1557">
        <v>13</v>
      </c>
      <c r="L1557">
        <v>36</v>
      </c>
      <c r="M1557">
        <v>2092</v>
      </c>
      <c r="N1557">
        <v>2234</v>
      </c>
      <c r="S1557" t="s">
        <v>1681</v>
      </c>
      <c r="T1557" t="s">
        <v>1681</v>
      </c>
      <c r="U1557" t="s">
        <v>1681</v>
      </c>
      <c r="V1557" t="s">
        <v>1718</v>
      </c>
    </row>
    <row r="1558" spans="1:22" x14ac:dyDescent="0.25">
      <c r="A1558" t="s">
        <v>1745</v>
      </c>
      <c r="B1558" t="str">
        <f t="shared" si="24"/>
        <v>1975Geelong</v>
      </c>
      <c r="C1558" t="s">
        <v>1727</v>
      </c>
      <c r="D1558">
        <v>1975</v>
      </c>
      <c r="E1558">
        <v>11</v>
      </c>
      <c r="F1558" t="s">
        <v>1685</v>
      </c>
      <c r="G1558">
        <v>22</v>
      </c>
      <c r="H1558">
        <v>7</v>
      </c>
      <c r="I1558">
        <v>0</v>
      </c>
      <c r="J1558">
        <v>15</v>
      </c>
      <c r="L1558">
        <v>28</v>
      </c>
      <c r="M1558">
        <v>1735</v>
      </c>
      <c r="N1558">
        <v>2218</v>
      </c>
      <c r="S1558" t="s">
        <v>1685</v>
      </c>
      <c r="T1558" t="s">
        <v>1685</v>
      </c>
      <c r="U1558" t="s">
        <v>1685</v>
      </c>
      <c r="V1558" t="s">
        <v>1718</v>
      </c>
    </row>
    <row r="1559" spans="1:22" x14ac:dyDescent="0.25">
      <c r="A1559" t="s">
        <v>1745</v>
      </c>
      <c r="B1559" t="str">
        <f t="shared" si="24"/>
        <v>1975South Melbourne</v>
      </c>
      <c r="C1559" t="s">
        <v>1727</v>
      </c>
      <c r="D1559">
        <v>1975</v>
      </c>
      <c r="E1559">
        <v>12</v>
      </c>
      <c r="F1559" t="s">
        <v>1697</v>
      </c>
      <c r="G1559">
        <v>22</v>
      </c>
      <c r="H1559">
        <v>2</v>
      </c>
      <c r="I1559">
        <v>0</v>
      </c>
      <c r="J1559">
        <v>20</v>
      </c>
      <c r="L1559">
        <v>8</v>
      </c>
      <c r="M1559">
        <v>1798</v>
      </c>
      <c r="N1559">
        <v>2398</v>
      </c>
      <c r="S1559" t="s">
        <v>1676</v>
      </c>
      <c r="T1559" t="s">
        <v>1681</v>
      </c>
      <c r="U1559" t="s">
        <v>1681</v>
      </c>
      <c r="V1559" t="s">
        <v>1718</v>
      </c>
    </row>
    <row r="1560" spans="1:22" x14ac:dyDescent="0.25">
      <c r="A1560" t="s">
        <v>1746</v>
      </c>
      <c r="B1560" t="str">
        <f t="shared" si="24"/>
        <v>1975Eastern Suburbs</v>
      </c>
      <c r="C1560" t="s">
        <v>1747</v>
      </c>
      <c r="D1560">
        <v>1975</v>
      </c>
      <c r="E1560">
        <v>1</v>
      </c>
      <c r="F1560" t="s">
        <v>1749</v>
      </c>
      <c r="G1560">
        <v>22</v>
      </c>
      <c r="H1560">
        <v>20</v>
      </c>
      <c r="I1560">
        <v>0</v>
      </c>
      <c r="J1560">
        <v>2</v>
      </c>
      <c r="K1560">
        <v>0</v>
      </c>
      <c r="L1560">
        <v>40</v>
      </c>
      <c r="M1560">
        <v>431</v>
      </c>
      <c r="N1560">
        <v>198</v>
      </c>
      <c r="O1560" t="s">
        <v>30</v>
      </c>
      <c r="P1560" t="s">
        <v>30</v>
      </c>
      <c r="Q1560" t="s">
        <v>30</v>
      </c>
      <c r="R1560" t="s">
        <v>30</v>
      </c>
      <c r="S1560" t="s">
        <v>1750</v>
      </c>
      <c r="T1560" t="s">
        <v>1675</v>
      </c>
      <c r="U1560" t="s">
        <v>1675</v>
      </c>
      <c r="V1560" t="s">
        <v>1723</v>
      </c>
    </row>
    <row r="1561" spans="1:22" x14ac:dyDescent="0.25">
      <c r="A1561" t="s">
        <v>1746</v>
      </c>
      <c r="B1561" t="str">
        <f t="shared" si="24"/>
        <v>1975Manly Warringah</v>
      </c>
      <c r="C1561" t="s">
        <v>1747</v>
      </c>
      <c r="D1561">
        <v>1975</v>
      </c>
      <c r="E1561">
        <v>2</v>
      </c>
      <c r="F1561" t="s">
        <v>1765</v>
      </c>
      <c r="G1561">
        <v>22</v>
      </c>
      <c r="H1561">
        <v>15</v>
      </c>
      <c r="I1561">
        <v>0</v>
      </c>
      <c r="J1561">
        <v>7</v>
      </c>
      <c r="K1561">
        <v>0</v>
      </c>
      <c r="L1561">
        <v>30</v>
      </c>
      <c r="M1561">
        <v>439</v>
      </c>
      <c r="N1561">
        <v>314</v>
      </c>
      <c r="P1561" t="s">
        <v>30</v>
      </c>
      <c r="S1561" t="s">
        <v>1765</v>
      </c>
      <c r="T1561" t="s">
        <v>1675</v>
      </c>
      <c r="U1561" t="s">
        <v>1675</v>
      </c>
      <c r="V1561" t="s">
        <v>1723</v>
      </c>
    </row>
    <row r="1562" spans="1:22" x14ac:dyDescent="0.25">
      <c r="A1562" t="s">
        <v>1746</v>
      </c>
      <c r="B1562" t="str">
        <f t="shared" si="24"/>
        <v>1975St George</v>
      </c>
      <c r="C1562" t="s">
        <v>1747</v>
      </c>
      <c r="D1562">
        <v>1975</v>
      </c>
      <c r="E1562">
        <v>3</v>
      </c>
      <c r="F1562" t="s">
        <v>1763</v>
      </c>
      <c r="G1562">
        <v>22</v>
      </c>
      <c r="H1562">
        <v>12</v>
      </c>
      <c r="I1562">
        <v>2</v>
      </c>
      <c r="J1562">
        <v>8</v>
      </c>
      <c r="K1562">
        <v>0</v>
      </c>
      <c r="L1562">
        <v>26</v>
      </c>
      <c r="M1562">
        <v>341</v>
      </c>
      <c r="N1562">
        <v>294</v>
      </c>
      <c r="P1562" t="s">
        <v>30</v>
      </c>
      <c r="Q1562" t="s">
        <v>30</v>
      </c>
      <c r="S1562" t="s">
        <v>1763</v>
      </c>
      <c r="T1562" t="s">
        <v>1675</v>
      </c>
      <c r="U1562" t="s">
        <v>1675</v>
      </c>
      <c r="V1562" t="s">
        <v>1723</v>
      </c>
    </row>
    <row r="1563" spans="1:22" x14ac:dyDescent="0.25">
      <c r="A1563" t="s">
        <v>1746</v>
      </c>
      <c r="B1563" t="str">
        <f t="shared" si="24"/>
        <v>1975Canterbury-Bankstown</v>
      </c>
      <c r="C1563" t="s">
        <v>1747</v>
      </c>
      <c r="D1563">
        <v>1975</v>
      </c>
      <c r="E1563">
        <v>4</v>
      </c>
      <c r="F1563" t="s">
        <v>1764</v>
      </c>
      <c r="G1563">
        <v>22</v>
      </c>
      <c r="H1563">
        <v>11</v>
      </c>
      <c r="I1563">
        <v>2</v>
      </c>
      <c r="J1563">
        <v>9</v>
      </c>
      <c r="K1563">
        <v>0</v>
      </c>
      <c r="L1563">
        <v>24</v>
      </c>
      <c r="M1563">
        <v>330</v>
      </c>
      <c r="N1563">
        <v>287</v>
      </c>
      <c r="P1563" t="s">
        <v>30</v>
      </c>
      <c r="S1563" t="s">
        <v>1764</v>
      </c>
      <c r="T1563" t="s">
        <v>1675</v>
      </c>
      <c r="U1563" t="s">
        <v>1675</v>
      </c>
      <c r="V1563" t="s">
        <v>1723</v>
      </c>
    </row>
    <row r="1564" spans="1:22" x14ac:dyDescent="0.25">
      <c r="A1564" t="s">
        <v>1746</v>
      </c>
      <c r="B1564" t="str">
        <f t="shared" si="24"/>
        <v>1975Western Suburbs</v>
      </c>
      <c r="C1564" t="s">
        <v>1747</v>
      </c>
      <c r="D1564">
        <v>1975</v>
      </c>
      <c r="E1564">
        <v>5</v>
      </c>
      <c r="F1564" t="s">
        <v>1757</v>
      </c>
      <c r="G1564">
        <v>22</v>
      </c>
      <c r="H1564">
        <v>10</v>
      </c>
      <c r="I1564">
        <v>2</v>
      </c>
      <c r="J1564">
        <v>10</v>
      </c>
      <c r="K1564">
        <v>0</v>
      </c>
      <c r="L1564" t="s">
        <v>1768</v>
      </c>
      <c r="M1564">
        <v>365</v>
      </c>
      <c r="N1564">
        <v>289</v>
      </c>
      <c r="P1564" t="s">
        <v>30</v>
      </c>
      <c r="S1564" t="s">
        <v>1757</v>
      </c>
      <c r="T1564" t="s">
        <v>1675</v>
      </c>
      <c r="U1564" t="s">
        <v>1675</v>
      </c>
      <c r="V1564" t="s">
        <v>1723</v>
      </c>
    </row>
    <row r="1565" spans="1:22" x14ac:dyDescent="0.25">
      <c r="A1565" t="s">
        <v>1746</v>
      </c>
      <c r="B1565" t="str">
        <f t="shared" si="24"/>
        <v>1975Parramatta</v>
      </c>
      <c r="C1565" t="s">
        <v>1747</v>
      </c>
      <c r="D1565">
        <v>1975</v>
      </c>
      <c r="E1565">
        <v>6</v>
      </c>
      <c r="F1565" t="s">
        <v>1722</v>
      </c>
      <c r="G1565">
        <v>22</v>
      </c>
      <c r="H1565">
        <v>10</v>
      </c>
      <c r="I1565">
        <v>1</v>
      </c>
      <c r="J1565">
        <v>11</v>
      </c>
      <c r="K1565">
        <v>0</v>
      </c>
      <c r="L1565">
        <v>21</v>
      </c>
      <c r="M1565">
        <v>391</v>
      </c>
      <c r="N1565">
        <v>373</v>
      </c>
      <c r="P1565" t="s">
        <v>30</v>
      </c>
      <c r="S1565" t="s">
        <v>1722</v>
      </c>
      <c r="T1565" t="s">
        <v>1675</v>
      </c>
      <c r="U1565" t="s">
        <v>1675</v>
      </c>
      <c r="V1565" t="s">
        <v>1723</v>
      </c>
    </row>
    <row r="1566" spans="1:22" x14ac:dyDescent="0.25">
      <c r="A1566" t="s">
        <v>1746</v>
      </c>
      <c r="B1566" t="str">
        <f t="shared" si="24"/>
        <v>1975Balmain</v>
      </c>
      <c r="C1566" t="s">
        <v>1747</v>
      </c>
      <c r="D1566">
        <v>1975</v>
      </c>
      <c r="E1566">
        <v>7</v>
      </c>
      <c r="F1566" t="s">
        <v>1755</v>
      </c>
      <c r="G1566">
        <v>22</v>
      </c>
      <c r="H1566">
        <v>10</v>
      </c>
      <c r="I1566">
        <v>1</v>
      </c>
      <c r="J1566">
        <v>11</v>
      </c>
      <c r="K1566">
        <v>0</v>
      </c>
      <c r="L1566">
        <v>21</v>
      </c>
      <c r="M1566">
        <v>288</v>
      </c>
      <c r="N1566">
        <v>357</v>
      </c>
      <c r="P1566" t="s">
        <v>30</v>
      </c>
      <c r="S1566" t="s">
        <v>1755</v>
      </c>
      <c r="T1566" t="s">
        <v>1675</v>
      </c>
      <c r="U1566" t="s">
        <v>1675</v>
      </c>
      <c r="V1566" t="s">
        <v>1723</v>
      </c>
    </row>
    <row r="1567" spans="1:22" x14ac:dyDescent="0.25">
      <c r="A1567" t="s">
        <v>1746</v>
      </c>
      <c r="B1567" t="str">
        <f t="shared" si="24"/>
        <v>1975Cronulla-Sutherland</v>
      </c>
      <c r="C1567" t="s">
        <v>1747</v>
      </c>
      <c r="D1567">
        <v>1975</v>
      </c>
      <c r="E1567">
        <v>8</v>
      </c>
      <c r="F1567" t="s">
        <v>1767</v>
      </c>
      <c r="G1567">
        <v>22</v>
      </c>
      <c r="H1567">
        <v>9</v>
      </c>
      <c r="I1567">
        <v>1</v>
      </c>
      <c r="J1567">
        <v>12</v>
      </c>
      <c r="K1567">
        <v>0</v>
      </c>
      <c r="L1567">
        <v>19</v>
      </c>
      <c r="M1567">
        <v>370</v>
      </c>
      <c r="N1567">
        <v>375</v>
      </c>
      <c r="S1567" t="s">
        <v>1767</v>
      </c>
      <c r="T1567" t="s">
        <v>1675</v>
      </c>
      <c r="U1567" t="s">
        <v>1675</v>
      </c>
      <c r="V1567" t="s">
        <v>1723</v>
      </c>
    </row>
    <row r="1568" spans="1:22" x14ac:dyDescent="0.25">
      <c r="A1568" t="s">
        <v>1746</v>
      </c>
      <c r="B1568" t="str">
        <f t="shared" si="24"/>
        <v>1975North Sydney</v>
      </c>
      <c r="C1568" t="s">
        <v>1747</v>
      </c>
      <c r="D1568">
        <v>1975</v>
      </c>
      <c r="E1568">
        <v>9</v>
      </c>
      <c r="F1568" t="s">
        <v>1752</v>
      </c>
      <c r="G1568">
        <v>22</v>
      </c>
      <c r="H1568">
        <v>9</v>
      </c>
      <c r="I1568">
        <v>0</v>
      </c>
      <c r="J1568">
        <v>13</v>
      </c>
      <c r="K1568">
        <v>0</v>
      </c>
      <c r="L1568">
        <v>18</v>
      </c>
      <c r="M1568">
        <v>322</v>
      </c>
      <c r="N1568">
        <v>414</v>
      </c>
      <c r="S1568" t="s">
        <v>1752</v>
      </c>
      <c r="T1568" t="s">
        <v>1675</v>
      </c>
      <c r="U1568" t="s">
        <v>1675</v>
      </c>
      <c r="V1568" t="s">
        <v>1723</v>
      </c>
    </row>
    <row r="1569" spans="1:22" x14ac:dyDescent="0.25">
      <c r="A1569" t="s">
        <v>1746</v>
      </c>
      <c r="B1569" t="str">
        <f t="shared" si="24"/>
        <v>1975Newtown</v>
      </c>
      <c r="C1569" t="s">
        <v>1747</v>
      </c>
      <c r="D1569">
        <v>1975</v>
      </c>
      <c r="E1569">
        <v>10</v>
      </c>
      <c r="F1569" t="s">
        <v>1756</v>
      </c>
      <c r="G1569">
        <v>22</v>
      </c>
      <c r="H1569">
        <v>7</v>
      </c>
      <c r="I1569">
        <v>2</v>
      </c>
      <c r="J1569">
        <v>13</v>
      </c>
      <c r="K1569">
        <v>0</v>
      </c>
      <c r="L1569">
        <v>16</v>
      </c>
      <c r="M1569">
        <v>349</v>
      </c>
      <c r="N1569">
        <v>422</v>
      </c>
      <c r="S1569" t="s">
        <v>1756</v>
      </c>
      <c r="T1569" t="s">
        <v>1675</v>
      </c>
      <c r="U1569" t="s">
        <v>1675</v>
      </c>
      <c r="V1569" t="s">
        <v>1723</v>
      </c>
    </row>
    <row r="1570" spans="1:22" x14ac:dyDescent="0.25">
      <c r="A1570" t="s">
        <v>1746</v>
      </c>
      <c r="B1570" t="str">
        <f t="shared" si="24"/>
        <v>1975Penrith</v>
      </c>
      <c r="C1570" t="s">
        <v>1747</v>
      </c>
      <c r="D1570">
        <v>1975</v>
      </c>
      <c r="E1570">
        <v>11</v>
      </c>
      <c r="F1570" t="s">
        <v>1766</v>
      </c>
      <c r="G1570">
        <v>22</v>
      </c>
      <c r="H1570">
        <v>7</v>
      </c>
      <c r="I1570">
        <v>1</v>
      </c>
      <c r="J1570">
        <v>14</v>
      </c>
      <c r="K1570">
        <v>0</v>
      </c>
      <c r="L1570">
        <v>15</v>
      </c>
      <c r="M1570">
        <v>312</v>
      </c>
      <c r="N1570">
        <v>452</v>
      </c>
      <c r="S1570" t="s">
        <v>1766</v>
      </c>
      <c r="T1570" t="s">
        <v>1675</v>
      </c>
      <c r="U1570" t="s">
        <v>1675</v>
      </c>
      <c r="V1570" t="s">
        <v>1723</v>
      </c>
    </row>
    <row r="1571" spans="1:22" x14ac:dyDescent="0.25">
      <c r="A1571" t="s">
        <v>1746</v>
      </c>
      <c r="B1571" t="str">
        <f t="shared" si="24"/>
        <v>1975South Sydney</v>
      </c>
      <c r="C1571" t="s">
        <v>1747</v>
      </c>
      <c r="D1571">
        <v>1975</v>
      </c>
      <c r="E1571">
        <v>12</v>
      </c>
      <c r="F1571" t="s">
        <v>1748</v>
      </c>
      <c r="G1571">
        <v>22</v>
      </c>
      <c r="H1571">
        <v>6</v>
      </c>
      <c r="I1571">
        <v>0</v>
      </c>
      <c r="J1571">
        <v>16</v>
      </c>
      <c r="K1571">
        <v>0</v>
      </c>
      <c r="L1571">
        <v>12</v>
      </c>
      <c r="M1571">
        <v>298</v>
      </c>
      <c r="N1571">
        <v>461</v>
      </c>
      <c r="S1571" t="s">
        <v>1748</v>
      </c>
      <c r="T1571" t="s">
        <v>1675</v>
      </c>
      <c r="U1571" t="s">
        <v>1675</v>
      </c>
      <c r="V1571" t="s">
        <v>1723</v>
      </c>
    </row>
    <row r="1572" spans="1:22" x14ac:dyDescent="0.25">
      <c r="A1572" t="s">
        <v>1745</v>
      </c>
      <c r="B1572" t="str">
        <f t="shared" si="24"/>
        <v>1974Richmond</v>
      </c>
      <c r="C1572" t="s">
        <v>1727</v>
      </c>
      <c r="D1572">
        <v>1974</v>
      </c>
      <c r="E1572">
        <v>1</v>
      </c>
      <c r="F1572" t="s">
        <v>1678</v>
      </c>
      <c r="G1572">
        <v>22</v>
      </c>
      <c r="H1572">
        <v>17</v>
      </c>
      <c r="I1572">
        <v>0</v>
      </c>
      <c r="J1572">
        <v>5</v>
      </c>
      <c r="L1572">
        <v>68</v>
      </c>
      <c r="M1572">
        <v>2558</v>
      </c>
      <c r="N1572">
        <v>1979</v>
      </c>
      <c r="O1572" t="s">
        <v>30</v>
      </c>
      <c r="P1572" t="s">
        <v>30</v>
      </c>
      <c r="Q1572" t="s">
        <v>30</v>
      </c>
      <c r="R1572" t="s">
        <v>30</v>
      </c>
      <c r="S1572" t="s">
        <v>1678</v>
      </c>
      <c r="T1572" t="s">
        <v>1726</v>
      </c>
      <c r="U1572" t="s">
        <v>1681</v>
      </c>
      <c r="V1572" t="s">
        <v>1718</v>
      </c>
    </row>
    <row r="1573" spans="1:22" x14ac:dyDescent="0.25">
      <c r="A1573" t="s">
        <v>1745</v>
      </c>
      <c r="B1573" t="str">
        <f t="shared" si="24"/>
        <v>1974North Melbourne</v>
      </c>
      <c r="C1573" t="s">
        <v>1727</v>
      </c>
      <c r="D1573">
        <v>1974</v>
      </c>
      <c r="E1573">
        <v>2</v>
      </c>
      <c r="F1573" t="s">
        <v>1680</v>
      </c>
      <c r="G1573">
        <v>22</v>
      </c>
      <c r="H1573">
        <v>16</v>
      </c>
      <c r="I1573">
        <v>0</v>
      </c>
      <c r="J1573">
        <v>6</v>
      </c>
      <c r="L1573">
        <v>64</v>
      </c>
      <c r="M1573">
        <v>2398</v>
      </c>
      <c r="N1573">
        <v>1728</v>
      </c>
      <c r="P1573" t="s">
        <v>30</v>
      </c>
      <c r="Q1573" t="s">
        <v>30</v>
      </c>
      <c r="S1573" t="s">
        <v>1680</v>
      </c>
      <c r="T1573" t="s">
        <v>1680</v>
      </c>
      <c r="U1573" t="s">
        <v>1681</v>
      </c>
      <c r="V1573" t="s">
        <v>1718</v>
      </c>
    </row>
    <row r="1574" spans="1:22" x14ac:dyDescent="0.25">
      <c r="A1574" t="s">
        <v>1745</v>
      </c>
      <c r="B1574" t="str">
        <f t="shared" si="24"/>
        <v>1974Hawthorn</v>
      </c>
      <c r="C1574" t="s">
        <v>1727</v>
      </c>
      <c r="D1574">
        <v>1974</v>
      </c>
      <c r="E1574">
        <v>3</v>
      </c>
      <c r="F1574" t="s">
        <v>1682</v>
      </c>
      <c r="G1574">
        <v>22</v>
      </c>
      <c r="H1574">
        <v>15</v>
      </c>
      <c r="I1574">
        <v>0</v>
      </c>
      <c r="J1574">
        <v>7</v>
      </c>
      <c r="L1574">
        <v>60</v>
      </c>
      <c r="M1574">
        <v>2168</v>
      </c>
      <c r="N1574">
        <v>1729</v>
      </c>
      <c r="P1574" t="s">
        <v>30</v>
      </c>
      <c r="S1574" t="s">
        <v>1682</v>
      </c>
      <c r="T1574" t="s">
        <v>1724</v>
      </c>
      <c r="U1574" t="s">
        <v>1681</v>
      </c>
      <c r="V1574" t="s">
        <v>1718</v>
      </c>
    </row>
    <row r="1575" spans="1:22" x14ac:dyDescent="0.25">
      <c r="A1575" t="s">
        <v>1745</v>
      </c>
      <c r="B1575" t="str">
        <f t="shared" si="24"/>
        <v>1974Collingwood</v>
      </c>
      <c r="C1575" t="s">
        <v>1727</v>
      </c>
      <c r="D1575">
        <v>1974</v>
      </c>
      <c r="E1575">
        <v>4</v>
      </c>
      <c r="F1575" t="s">
        <v>1688</v>
      </c>
      <c r="G1575">
        <v>22</v>
      </c>
      <c r="H1575">
        <v>15</v>
      </c>
      <c r="I1575">
        <v>0</v>
      </c>
      <c r="J1575">
        <v>7</v>
      </c>
      <c r="L1575">
        <v>60</v>
      </c>
      <c r="M1575">
        <v>2131</v>
      </c>
      <c r="N1575">
        <v>2037</v>
      </c>
      <c r="P1575" t="s">
        <v>30</v>
      </c>
      <c r="S1575" t="s">
        <v>1688</v>
      </c>
      <c r="T1575" t="s">
        <v>1681</v>
      </c>
      <c r="U1575" t="s">
        <v>1681</v>
      </c>
      <c r="V1575" t="s">
        <v>1718</v>
      </c>
    </row>
    <row r="1576" spans="1:22" x14ac:dyDescent="0.25">
      <c r="A1576" t="s">
        <v>1745</v>
      </c>
      <c r="B1576" t="str">
        <f t="shared" si="24"/>
        <v>1974Footscray</v>
      </c>
      <c r="C1576" t="s">
        <v>1727</v>
      </c>
      <c r="D1576">
        <v>1974</v>
      </c>
      <c r="E1576">
        <v>5</v>
      </c>
      <c r="F1576" t="s">
        <v>1695</v>
      </c>
      <c r="G1576">
        <v>22</v>
      </c>
      <c r="H1576">
        <v>13</v>
      </c>
      <c r="I1576">
        <v>1</v>
      </c>
      <c r="J1576">
        <v>8</v>
      </c>
      <c r="L1576">
        <v>54</v>
      </c>
      <c r="M1576">
        <v>1899</v>
      </c>
      <c r="N1576">
        <v>1746</v>
      </c>
      <c r="P1576" t="s">
        <v>30</v>
      </c>
      <c r="S1576" t="s">
        <v>1673</v>
      </c>
      <c r="T1576" t="s">
        <v>1681</v>
      </c>
      <c r="U1576" t="s">
        <v>1681</v>
      </c>
      <c r="V1576" t="s">
        <v>1718</v>
      </c>
    </row>
    <row r="1577" spans="1:22" x14ac:dyDescent="0.25">
      <c r="A1577" t="s">
        <v>1745</v>
      </c>
      <c r="B1577" t="str">
        <f t="shared" si="24"/>
        <v>1974Geelong</v>
      </c>
      <c r="C1577" t="s">
        <v>1727</v>
      </c>
      <c r="D1577">
        <v>1974</v>
      </c>
      <c r="E1577">
        <v>6</v>
      </c>
      <c r="F1577" t="s">
        <v>1685</v>
      </c>
      <c r="G1577">
        <v>22</v>
      </c>
      <c r="H1577">
        <v>11</v>
      </c>
      <c r="I1577">
        <v>0</v>
      </c>
      <c r="J1577">
        <v>11</v>
      </c>
      <c r="L1577">
        <v>44</v>
      </c>
      <c r="M1577">
        <v>1858</v>
      </c>
      <c r="N1577">
        <v>1989</v>
      </c>
      <c r="S1577" t="s">
        <v>1685</v>
      </c>
      <c r="T1577" t="s">
        <v>1685</v>
      </c>
      <c r="U1577" t="s">
        <v>1685</v>
      </c>
      <c r="V1577" t="s">
        <v>1718</v>
      </c>
    </row>
    <row r="1578" spans="1:22" x14ac:dyDescent="0.25">
      <c r="A1578" t="s">
        <v>1745</v>
      </c>
      <c r="B1578" t="str">
        <f t="shared" si="24"/>
        <v>1974Carlton</v>
      </c>
      <c r="C1578" t="s">
        <v>1727</v>
      </c>
      <c r="D1578">
        <v>1974</v>
      </c>
      <c r="E1578">
        <v>7</v>
      </c>
      <c r="F1578" t="s">
        <v>1689</v>
      </c>
      <c r="G1578">
        <v>22</v>
      </c>
      <c r="H1578">
        <v>10</v>
      </c>
      <c r="I1578">
        <v>1</v>
      </c>
      <c r="J1578">
        <v>11</v>
      </c>
      <c r="L1578">
        <v>42</v>
      </c>
      <c r="M1578">
        <v>2053</v>
      </c>
      <c r="N1578">
        <v>1941</v>
      </c>
      <c r="S1578" t="s">
        <v>1689</v>
      </c>
      <c r="T1578" t="s">
        <v>1717</v>
      </c>
      <c r="U1578" t="s">
        <v>1681</v>
      </c>
      <c r="V1578" t="s">
        <v>1718</v>
      </c>
    </row>
    <row r="1579" spans="1:22" x14ac:dyDescent="0.25">
      <c r="A1579" t="s">
        <v>1745</v>
      </c>
      <c r="B1579" t="str">
        <f t="shared" si="24"/>
        <v>1974Essendon</v>
      </c>
      <c r="C1579" t="s">
        <v>1727</v>
      </c>
      <c r="D1579">
        <v>1974</v>
      </c>
      <c r="E1579">
        <v>8</v>
      </c>
      <c r="F1579" t="s">
        <v>1687</v>
      </c>
      <c r="G1579">
        <v>22</v>
      </c>
      <c r="H1579">
        <v>10</v>
      </c>
      <c r="I1579">
        <v>0</v>
      </c>
      <c r="J1579">
        <v>12</v>
      </c>
      <c r="L1579">
        <v>40</v>
      </c>
      <c r="M1579">
        <v>2110</v>
      </c>
      <c r="N1579">
        <v>2162</v>
      </c>
      <c r="S1579" t="s">
        <v>1687</v>
      </c>
      <c r="T1579" t="s">
        <v>1681</v>
      </c>
      <c r="U1579" t="s">
        <v>1681</v>
      </c>
      <c r="V1579" t="s">
        <v>1718</v>
      </c>
    </row>
    <row r="1580" spans="1:22" x14ac:dyDescent="0.25">
      <c r="A1580" t="s">
        <v>1745</v>
      </c>
      <c r="B1580" t="str">
        <f t="shared" si="24"/>
        <v>1974South Melbourne</v>
      </c>
      <c r="C1580" t="s">
        <v>1727</v>
      </c>
      <c r="D1580">
        <v>1974</v>
      </c>
      <c r="E1580">
        <v>9</v>
      </c>
      <c r="F1580" t="s">
        <v>1697</v>
      </c>
      <c r="G1580">
        <v>22</v>
      </c>
      <c r="H1580">
        <v>9</v>
      </c>
      <c r="I1580">
        <v>1</v>
      </c>
      <c r="J1580">
        <v>12</v>
      </c>
      <c r="L1580">
        <v>38</v>
      </c>
      <c r="M1580">
        <v>1947</v>
      </c>
      <c r="N1580">
        <v>2327</v>
      </c>
      <c r="S1580" t="s">
        <v>1676</v>
      </c>
      <c r="T1580" t="s">
        <v>1681</v>
      </c>
      <c r="U1580" t="s">
        <v>1681</v>
      </c>
      <c r="V1580" t="s">
        <v>1718</v>
      </c>
    </row>
    <row r="1581" spans="1:22" x14ac:dyDescent="0.25">
      <c r="A1581" t="s">
        <v>1745</v>
      </c>
      <c r="B1581" t="str">
        <f t="shared" si="24"/>
        <v>1974St Kilda</v>
      </c>
      <c r="C1581" t="s">
        <v>1727</v>
      </c>
      <c r="D1581">
        <v>1974</v>
      </c>
      <c r="E1581">
        <v>10</v>
      </c>
      <c r="F1581" t="s">
        <v>1677</v>
      </c>
      <c r="G1581">
        <v>22</v>
      </c>
      <c r="H1581">
        <v>7</v>
      </c>
      <c r="I1581">
        <v>0</v>
      </c>
      <c r="J1581">
        <v>15</v>
      </c>
      <c r="L1581">
        <v>28</v>
      </c>
      <c r="M1581">
        <v>1790</v>
      </c>
      <c r="N1581">
        <v>2018</v>
      </c>
      <c r="S1581" t="s">
        <v>1677</v>
      </c>
      <c r="T1581" t="s">
        <v>1681</v>
      </c>
      <c r="U1581" t="s">
        <v>1681</v>
      </c>
      <c r="V1581" t="s">
        <v>1718</v>
      </c>
    </row>
    <row r="1582" spans="1:22" x14ac:dyDescent="0.25">
      <c r="A1582" t="s">
        <v>1745</v>
      </c>
      <c r="B1582" t="str">
        <f t="shared" si="24"/>
        <v>1974Fitzroy</v>
      </c>
      <c r="C1582" t="s">
        <v>1727</v>
      </c>
      <c r="D1582">
        <v>1974</v>
      </c>
      <c r="E1582">
        <v>11</v>
      </c>
      <c r="F1582" t="s">
        <v>1694</v>
      </c>
      <c r="G1582">
        <v>22</v>
      </c>
      <c r="H1582">
        <v>4</v>
      </c>
      <c r="I1582">
        <v>1</v>
      </c>
      <c r="J1582">
        <v>17</v>
      </c>
      <c r="L1582">
        <v>18</v>
      </c>
      <c r="M1582">
        <v>1770</v>
      </c>
      <c r="N1582">
        <v>2481</v>
      </c>
      <c r="S1582" t="s">
        <v>1694</v>
      </c>
      <c r="T1582" t="s">
        <v>1681</v>
      </c>
      <c r="U1582" t="s">
        <v>1681</v>
      </c>
      <c r="V1582" t="s">
        <v>1718</v>
      </c>
    </row>
    <row r="1583" spans="1:22" x14ac:dyDescent="0.25">
      <c r="A1583" t="s">
        <v>1745</v>
      </c>
      <c r="B1583" t="str">
        <f t="shared" si="24"/>
        <v>1974Melbourne</v>
      </c>
      <c r="C1583" t="s">
        <v>1727</v>
      </c>
      <c r="D1583">
        <v>1974</v>
      </c>
      <c r="E1583">
        <v>12</v>
      </c>
      <c r="F1583" t="s">
        <v>1681</v>
      </c>
      <c r="G1583">
        <v>22</v>
      </c>
      <c r="H1583">
        <v>3</v>
      </c>
      <c r="I1583">
        <v>0</v>
      </c>
      <c r="J1583">
        <v>19</v>
      </c>
      <c r="L1583">
        <v>12</v>
      </c>
      <c r="M1583">
        <v>1840</v>
      </c>
      <c r="N1583">
        <v>2385</v>
      </c>
      <c r="S1583" t="s">
        <v>1681</v>
      </c>
      <c r="T1583" t="s">
        <v>1681</v>
      </c>
      <c r="U1583" t="s">
        <v>1681</v>
      </c>
      <c r="V1583" t="s">
        <v>1718</v>
      </c>
    </row>
    <row r="1584" spans="1:22" x14ac:dyDescent="0.25">
      <c r="A1584" t="s">
        <v>1746</v>
      </c>
      <c r="B1584" t="str">
        <f t="shared" si="24"/>
        <v>1974Eastern Suburbs</v>
      </c>
      <c r="C1584" t="s">
        <v>1747</v>
      </c>
      <c r="D1584">
        <v>1974</v>
      </c>
      <c r="E1584">
        <v>1</v>
      </c>
      <c r="F1584" t="s">
        <v>1749</v>
      </c>
      <c r="G1584">
        <v>22</v>
      </c>
      <c r="H1584">
        <v>19</v>
      </c>
      <c r="I1584">
        <v>0</v>
      </c>
      <c r="J1584">
        <v>3</v>
      </c>
      <c r="K1584">
        <v>0</v>
      </c>
      <c r="L1584">
        <v>38</v>
      </c>
      <c r="M1584">
        <v>513</v>
      </c>
      <c r="N1584">
        <v>198</v>
      </c>
      <c r="O1584" t="s">
        <v>30</v>
      </c>
      <c r="P1584" t="s">
        <v>30</v>
      </c>
      <c r="Q1584" t="s">
        <v>30</v>
      </c>
      <c r="R1584" t="s">
        <v>30</v>
      </c>
      <c r="S1584" t="s">
        <v>1750</v>
      </c>
      <c r="T1584" t="s">
        <v>1675</v>
      </c>
      <c r="U1584" t="s">
        <v>1675</v>
      </c>
      <c r="V1584" t="s">
        <v>1723</v>
      </c>
    </row>
    <row r="1585" spans="1:22" x14ac:dyDescent="0.25">
      <c r="A1585" t="s">
        <v>1746</v>
      </c>
      <c r="B1585" t="str">
        <f t="shared" si="24"/>
        <v>1974Manly Warringah</v>
      </c>
      <c r="C1585" t="s">
        <v>1747</v>
      </c>
      <c r="D1585">
        <v>1974</v>
      </c>
      <c r="E1585">
        <v>2</v>
      </c>
      <c r="F1585" t="s">
        <v>1765</v>
      </c>
      <c r="G1585">
        <v>22</v>
      </c>
      <c r="H1585">
        <v>15</v>
      </c>
      <c r="I1585">
        <v>0</v>
      </c>
      <c r="J1585">
        <v>7</v>
      </c>
      <c r="K1585">
        <v>0</v>
      </c>
      <c r="L1585">
        <v>30</v>
      </c>
      <c r="M1585">
        <v>526</v>
      </c>
      <c r="N1585">
        <v>316</v>
      </c>
      <c r="P1585" t="s">
        <v>30</v>
      </c>
      <c r="S1585" t="s">
        <v>1765</v>
      </c>
      <c r="T1585" t="s">
        <v>1675</v>
      </c>
      <c r="U1585" t="s">
        <v>1675</v>
      </c>
      <c r="V1585" t="s">
        <v>1723</v>
      </c>
    </row>
    <row r="1586" spans="1:22" x14ac:dyDescent="0.25">
      <c r="A1586" t="s">
        <v>1746</v>
      </c>
      <c r="B1586" t="str">
        <f t="shared" si="24"/>
        <v>1974Canterbury-Bankstown</v>
      </c>
      <c r="C1586" t="s">
        <v>1747</v>
      </c>
      <c r="D1586">
        <v>1974</v>
      </c>
      <c r="E1586">
        <v>3</v>
      </c>
      <c r="F1586" t="s">
        <v>1764</v>
      </c>
      <c r="G1586">
        <v>22</v>
      </c>
      <c r="H1586">
        <v>13</v>
      </c>
      <c r="I1586">
        <v>0</v>
      </c>
      <c r="J1586">
        <v>9</v>
      </c>
      <c r="K1586">
        <v>0</v>
      </c>
      <c r="L1586">
        <v>26</v>
      </c>
      <c r="M1586">
        <v>364</v>
      </c>
      <c r="N1586">
        <v>308</v>
      </c>
      <c r="P1586" t="s">
        <v>30</v>
      </c>
      <c r="Q1586" t="s">
        <v>30</v>
      </c>
      <c r="S1586" t="s">
        <v>1764</v>
      </c>
      <c r="T1586" t="s">
        <v>1675</v>
      </c>
      <c r="U1586" t="s">
        <v>1675</v>
      </c>
      <c r="V1586" t="s">
        <v>1723</v>
      </c>
    </row>
    <row r="1587" spans="1:22" x14ac:dyDescent="0.25">
      <c r="A1587" t="s">
        <v>1746</v>
      </c>
      <c r="B1587" t="str">
        <f t="shared" si="24"/>
        <v>1974Western Suburbs</v>
      </c>
      <c r="C1587" t="s">
        <v>1747</v>
      </c>
      <c r="D1587">
        <v>1974</v>
      </c>
      <c r="E1587">
        <v>4</v>
      </c>
      <c r="F1587" t="s">
        <v>1757</v>
      </c>
      <c r="G1587">
        <v>22</v>
      </c>
      <c r="H1587">
        <v>12</v>
      </c>
      <c r="I1587">
        <v>1</v>
      </c>
      <c r="J1587">
        <v>9</v>
      </c>
      <c r="K1587">
        <v>0</v>
      </c>
      <c r="L1587">
        <v>25</v>
      </c>
      <c r="M1587">
        <v>402</v>
      </c>
      <c r="N1587">
        <v>305</v>
      </c>
      <c r="P1587" t="s">
        <v>30</v>
      </c>
      <c r="S1587" t="s">
        <v>1757</v>
      </c>
      <c r="T1587" t="s">
        <v>1675</v>
      </c>
      <c r="U1587" t="s">
        <v>1675</v>
      </c>
      <c r="V1587" t="s">
        <v>1723</v>
      </c>
    </row>
    <row r="1588" spans="1:22" x14ac:dyDescent="0.25">
      <c r="A1588" t="s">
        <v>1746</v>
      </c>
      <c r="B1588" t="str">
        <f t="shared" si="24"/>
        <v>1974South Sydney</v>
      </c>
      <c r="C1588" t="s">
        <v>1747</v>
      </c>
      <c r="D1588">
        <v>1974</v>
      </c>
      <c r="E1588">
        <v>5</v>
      </c>
      <c r="F1588" t="s">
        <v>1748</v>
      </c>
      <c r="G1588">
        <v>22</v>
      </c>
      <c r="H1588">
        <v>12</v>
      </c>
      <c r="I1588">
        <v>1</v>
      </c>
      <c r="J1588">
        <v>9</v>
      </c>
      <c r="K1588">
        <v>0</v>
      </c>
      <c r="L1588">
        <v>25</v>
      </c>
      <c r="M1588">
        <v>317</v>
      </c>
      <c r="N1588">
        <v>327</v>
      </c>
      <c r="P1588" t="s">
        <v>30</v>
      </c>
      <c r="S1588" t="s">
        <v>1748</v>
      </c>
      <c r="T1588" t="s">
        <v>1675</v>
      </c>
      <c r="U1588" t="s">
        <v>1675</v>
      </c>
      <c r="V1588" t="s">
        <v>1723</v>
      </c>
    </row>
    <row r="1589" spans="1:22" x14ac:dyDescent="0.25">
      <c r="A1589" t="s">
        <v>1746</v>
      </c>
      <c r="B1589" t="str">
        <f t="shared" si="24"/>
        <v>1974North Sydney</v>
      </c>
      <c r="C1589" t="s">
        <v>1747</v>
      </c>
      <c r="D1589">
        <v>1974</v>
      </c>
      <c r="E1589">
        <v>6</v>
      </c>
      <c r="F1589" t="s">
        <v>1752</v>
      </c>
      <c r="G1589">
        <v>22</v>
      </c>
      <c r="H1589">
        <v>11</v>
      </c>
      <c r="I1589">
        <v>2</v>
      </c>
      <c r="J1589">
        <v>9</v>
      </c>
      <c r="K1589">
        <v>0</v>
      </c>
      <c r="L1589">
        <v>24</v>
      </c>
      <c r="M1589">
        <v>297</v>
      </c>
      <c r="N1589">
        <v>272</v>
      </c>
      <c r="S1589" t="s">
        <v>1752</v>
      </c>
      <c r="T1589" t="s">
        <v>1675</v>
      </c>
      <c r="U1589" t="s">
        <v>1675</v>
      </c>
      <c r="V1589" t="s">
        <v>1723</v>
      </c>
    </row>
    <row r="1590" spans="1:22" x14ac:dyDescent="0.25">
      <c r="A1590" t="s">
        <v>1746</v>
      </c>
      <c r="B1590" t="str">
        <f t="shared" si="24"/>
        <v>1974Newtown</v>
      </c>
      <c r="C1590" t="s">
        <v>1747</v>
      </c>
      <c r="D1590">
        <v>1974</v>
      </c>
      <c r="E1590">
        <v>7</v>
      </c>
      <c r="F1590" t="s">
        <v>1756</v>
      </c>
      <c r="G1590">
        <v>22</v>
      </c>
      <c r="H1590">
        <v>9</v>
      </c>
      <c r="I1590">
        <v>2</v>
      </c>
      <c r="J1590">
        <v>11</v>
      </c>
      <c r="K1590">
        <v>0</v>
      </c>
      <c r="L1590">
        <v>20</v>
      </c>
      <c r="M1590">
        <v>278</v>
      </c>
      <c r="N1590">
        <v>261</v>
      </c>
      <c r="S1590" t="s">
        <v>1756</v>
      </c>
      <c r="T1590" t="s">
        <v>1675</v>
      </c>
      <c r="U1590" t="s">
        <v>1675</v>
      </c>
      <c r="V1590" t="s">
        <v>1723</v>
      </c>
    </row>
    <row r="1591" spans="1:22" x14ac:dyDescent="0.25">
      <c r="A1591" t="s">
        <v>1746</v>
      </c>
      <c r="B1591" t="str">
        <f t="shared" si="24"/>
        <v>1974St George</v>
      </c>
      <c r="C1591" t="s">
        <v>1747</v>
      </c>
      <c r="D1591">
        <v>1974</v>
      </c>
      <c r="E1591">
        <v>8</v>
      </c>
      <c r="F1591" t="s">
        <v>1763</v>
      </c>
      <c r="G1591">
        <v>22</v>
      </c>
      <c r="H1591">
        <v>10</v>
      </c>
      <c r="I1591">
        <v>0</v>
      </c>
      <c r="J1591">
        <v>12</v>
      </c>
      <c r="K1591">
        <v>0</v>
      </c>
      <c r="L1591">
        <v>20</v>
      </c>
      <c r="M1591">
        <v>331</v>
      </c>
      <c r="N1591">
        <v>363</v>
      </c>
      <c r="S1591" t="s">
        <v>1763</v>
      </c>
      <c r="T1591" t="s">
        <v>1675</v>
      </c>
      <c r="U1591" t="s">
        <v>1675</v>
      </c>
      <c r="V1591" t="s">
        <v>1723</v>
      </c>
    </row>
    <row r="1592" spans="1:22" x14ac:dyDescent="0.25">
      <c r="A1592" t="s">
        <v>1746</v>
      </c>
      <c r="B1592" t="str">
        <f t="shared" si="24"/>
        <v>1974Penrith</v>
      </c>
      <c r="C1592" t="s">
        <v>1747</v>
      </c>
      <c r="D1592">
        <v>1974</v>
      </c>
      <c r="E1592">
        <v>9</v>
      </c>
      <c r="F1592" t="s">
        <v>1766</v>
      </c>
      <c r="G1592">
        <v>22</v>
      </c>
      <c r="H1592">
        <v>9</v>
      </c>
      <c r="I1592">
        <v>0</v>
      </c>
      <c r="J1592">
        <v>13</v>
      </c>
      <c r="K1592">
        <v>0</v>
      </c>
      <c r="L1592">
        <v>18</v>
      </c>
      <c r="M1592">
        <v>353</v>
      </c>
      <c r="N1592">
        <v>465</v>
      </c>
      <c r="S1592" t="s">
        <v>1766</v>
      </c>
      <c r="T1592" t="s">
        <v>1675</v>
      </c>
      <c r="U1592" t="s">
        <v>1675</v>
      </c>
      <c r="V1592" t="s">
        <v>1723</v>
      </c>
    </row>
    <row r="1593" spans="1:22" x14ac:dyDescent="0.25">
      <c r="A1593" t="s">
        <v>1746</v>
      </c>
      <c r="B1593" t="str">
        <f t="shared" si="24"/>
        <v>1974Cronulla-Sutherland</v>
      </c>
      <c r="C1593" t="s">
        <v>1747</v>
      </c>
      <c r="D1593">
        <v>1974</v>
      </c>
      <c r="E1593">
        <v>10</v>
      </c>
      <c r="F1593" t="s">
        <v>1767</v>
      </c>
      <c r="G1593">
        <v>22</v>
      </c>
      <c r="H1593">
        <v>9</v>
      </c>
      <c r="I1593">
        <v>0</v>
      </c>
      <c r="J1593">
        <v>13</v>
      </c>
      <c r="K1593">
        <v>0</v>
      </c>
      <c r="L1593">
        <v>18</v>
      </c>
      <c r="M1593">
        <v>314</v>
      </c>
      <c r="N1593">
        <v>437</v>
      </c>
      <c r="S1593" t="s">
        <v>1767</v>
      </c>
      <c r="T1593" t="s">
        <v>1675</v>
      </c>
      <c r="U1593" t="s">
        <v>1675</v>
      </c>
      <c r="V1593" t="s">
        <v>1723</v>
      </c>
    </row>
    <row r="1594" spans="1:22" x14ac:dyDescent="0.25">
      <c r="A1594" t="s">
        <v>1746</v>
      </c>
      <c r="B1594" t="str">
        <f t="shared" si="24"/>
        <v>1974Parramatta</v>
      </c>
      <c r="C1594" t="s">
        <v>1747</v>
      </c>
      <c r="D1594">
        <v>1974</v>
      </c>
      <c r="E1594">
        <v>11</v>
      </c>
      <c r="F1594" t="s">
        <v>1722</v>
      </c>
      <c r="G1594">
        <v>22</v>
      </c>
      <c r="H1594">
        <v>5</v>
      </c>
      <c r="I1594">
        <v>0</v>
      </c>
      <c r="J1594">
        <v>17</v>
      </c>
      <c r="K1594">
        <v>0</v>
      </c>
      <c r="L1594">
        <v>10</v>
      </c>
      <c r="M1594">
        <v>237</v>
      </c>
      <c r="N1594">
        <v>454</v>
      </c>
      <c r="S1594" t="s">
        <v>1722</v>
      </c>
      <c r="T1594" t="s">
        <v>1675</v>
      </c>
      <c r="U1594" t="s">
        <v>1675</v>
      </c>
      <c r="V1594" t="s">
        <v>1723</v>
      </c>
    </row>
    <row r="1595" spans="1:22" x14ac:dyDescent="0.25">
      <c r="A1595" t="s">
        <v>1746</v>
      </c>
      <c r="B1595" t="str">
        <f t="shared" si="24"/>
        <v>1974Balmain</v>
      </c>
      <c r="C1595" t="s">
        <v>1747</v>
      </c>
      <c r="D1595">
        <v>1974</v>
      </c>
      <c r="E1595">
        <v>12</v>
      </c>
      <c r="F1595" t="s">
        <v>1755</v>
      </c>
      <c r="G1595">
        <v>22</v>
      </c>
      <c r="H1595">
        <v>4</v>
      </c>
      <c r="I1595">
        <v>2</v>
      </c>
      <c r="J1595">
        <v>16</v>
      </c>
      <c r="K1595">
        <v>0</v>
      </c>
      <c r="L1595">
        <v>10</v>
      </c>
      <c r="M1595">
        <v>255</v>
      </c>
      <c r="N1595">
        <v>481</v>
      </c>
      <c r="S1595" t="s">
        <v>1755</v>
      </c>
      <c r="T1595" t="s">
        <v>1675</v>
      </c>
      <c r="U1595" t="s">
        <v>1675</v>
      </c>
      <c r="V1595" t="s">
        <v>1723</v>
      </c>
    </row>
    <row r="1596" spans="1:22" x14ac:dyDescent="0.25">
      <c r="A1596" t="s">
        <v>1745</v>
      </c>
      <c r="B1596" t="str">
        <f t="shared" si="24"/>
        <v>1973Collingwood</v>
      </c>
      <c r="C1596" t="s">
        <v>1727</v>
      </c>
      <c r="D1596">
        <v>1973</v>
      </c>
      <c r="E1596">
        <v>1</v>
      </c>
      <c r="F1596" t="s">
        <v>1688</v>
      </c>
      <c r="G1596">
        <v>22</v>
      </c>
      <c r="H1596">
        <v>19</v>
      </c>
      <c r="I1596">
        <v>0</v>
      </c>
      <c r="J1596">
        <v>3</v>
      </c>
      <c r="L1596">
        <v>76</v>
      </c>
      <c r="M1596">
        <v>2356</v>
      </c>
      <c r="N1596">
        <v>1878</v>
      </c>
      <c r="O1596" t="s">
        <v>30</v>
      </c>
      <c r="P1596" t="s">
        <v>30</v>
      </c>
      <c r="S1596" t="s">
        <v>1688</v>
      </c>
      <c r="T1596" t="s">
        <v>1681</v>
      </c>
      <c r="U1596" t="s">
        <v>1681</v>
      </c>
      <c r="V1596" t="s">
        <v>1718</v>
      </c>
    </row>
    <row r="1597" spans="1:22" x14ac:dyDescent="0.25">
      <c r="A1597" t="s">
        <v>1745</v>
      </c>
      <c r="B1597" t="str">
        <f t="shared" si="24"/>
        <v>1973Richmond</v>
      </c>
      <c r="C1597" t="s">
        <v>1727</v>
      </c>
      <c r="D1597">
        <v>1973</v>
      </c>
      <c r="E1597">
        <v>2</v>
      </c>
      <c r="F1597" t="s">
        <v>1678</v>
      </c>
      <c r="G1597">
        <v>22</v>
      </c>
      <c r="H1597">
        <v>17</v>
      </c>
      <c r="I1597">
        <v>0</v>
      </c>
      <c r="J1597">
        <v>5</v>
      </c>
      <c r="L1597">
        <v>68</v>
      </c>
      <c r="M1597">
        <v>2301</v>
      </c>
      <c r="N1597">
        <v>1957</v>
      </c>
      <c r="P1597" t="s">
        <v>30</v>
      </c>
      <c r="Q1597" t="s">
        <v>30</v>
      </c>
      <c r="R1597" t="s">
        <v>30</v>
      </c>
      <c r="S1597" t="s">
        <v>1678</v>
      </c>
      <c r="T1597" t="s">
        <v>1726</v>
      </c>
      <c r="U1597" t="s">
        <v>1681</v>
      </c>
      <c r="V1597" t="s">
        <v>1718</v>
      </c>
    </row>
    <row r="1598" spans="1:22" x14ac:dyDescent="0.25">
      <c r="A1598" t="s">
        <v>1745</v>
      </c>
      <c r="B1598" t="str">
        <f t="shared" si="24"/>
        <v>1973Carlton</v>
      </c>
      <c r="C1598" t="s">
        <v>1727</v>
      </c>
      <c r="D1598">
        <v>1973</v>
      </c>
      <c r="E1598">
        <v>3</v>
      </c>
      <c r="F1598" t="s">
        <v>1689</v>
      </c>
      <c r="G1598">
        <v>22</v>
      </c>
      <c r="H1598">
        <v>15</v>
      </c>
      <c r="I1598">
        <v>0</v>
      </c>
      <c r="J1598">
        <v>7</v>
      </c>
      <c r="L1598">
        <v>60</v>
      </c>
      <c r="M1598">
        <v>2342</v>
      </c>
      <c r="N1598">
        <v>1850</v>
      </c>
      <c r="P1598" t="s">
        <v>30</v>
      </c>
      <c r="Q1598" t="s">
        <v>30</v>
      </c>
      <c r="S1598" t="s">
        <v>1689</v>
      </c>
      <c r="T1598" t="s">
        <v>1717</v>
      </c>
      <c r="U1598" t="s">
        <v>1681</v>
      </c>
      <c r="V1598" t="s">
        <v>1718</v>
      </c>
    </row>
    <row r="1599" spans="1:22" x14ac:dyDescent="0.25">
      <c r="A1599" t="s">
        <v>1745</v>
      </c>
      <c r="B1599" t="str">
        <f t="shared" si="24"/>
        <v>1973Essendon</v>
      </c>
      <c r="C1599" t="s">
        <v>1727</v>
      </c>
      <c r="D1599">
        <v>1973</v>
      </c>
      <c r="E1599">
        <v>4</v>
      </c>
      <c r="F1599" t="s">
        <v>1687</v>
      </c>
      <c r="G1599">
        <v>22</v>
      </c>
      <c r="H1599">
        <v>13</v>
      </c>
      <c r="I1599">
        <v>0</v>
      </c>
      <c r="J1599">
        <v>9</v>
      </c>
      <c r="L1599">
        <v>52</v>
      </c>
      <c r="M1599">
        <v>2443</v>
      </c>
      <c r="N1599">
        <v>2341</v>
      </c>
      <c r="P1599" t="s">
        <v>30</v>
      </c>
      <c r="S1599" t="s">
        <v>1687</v>
      </c>
      <c r="T1599" t="s">
        <v>1681</v>
      </c>
      <c r="U1599" t="s">
        <v>1681</v>
      </c>
      <c r="V1599" t="s">
        <v>1718</v>
      </c>
    </row>
    <row r="1600" spans="1:22" x14ac:dyDescent="0.25">
      <c r="A1600" t="s">
        <v>1745</v>
      </c>
      <c r="B1600" t="str">
        <f t="shared" si="24"/>
        <v>1973St Kilda</v>
      </c>
      <c r="C1600" t="s">
        <v>1727</v>
      </c>
      <c r="D1600">
        <v>1973</v>
      </c>
      <c r="E1600">
        <v>5</v>
      </c>
      <c r="F1600" t="s">
        <v>1677</v>
      </c>
      <c r="G1600">
        <v>22</v>
      </c>
      <c r="H1600">
        <v>12</v>
      </c>
      <c r="I1600">
        <v>0</v>
      </c>
      <c r="J1600">
        <v>10</v>
      </c>
      <c r="L1600">
        <v>48</v>
      </c>
      <c r="M1600">
        <v>2024</v>
      </c>
      <c r="N1600">
        <v>1922</v>
      </c>
      <c r="P1600" t="s">
        <v>30</v>
      </c>
      <c r="S1600" t="s">
        <v>1677</v>
      </c>
      <c r="T1600" t="s">
        <v>1681</v>
      </c>
      <c r="U1600" t="s">
        <v>1681</v>
      </c>
      <c r="V1600" t="s">
        <v>1718</v>
      </c>
    </row>
    <row r="1601" spans="1:22" x14ac:dyDescent="0.25">
      <c r="A1601" t="s">
        <v>1745</v>
      </c>
      <c r="B1601" t="str">
        <f t="shared" si="24"/>
        <v>1973North Melbourne</v>
      </c>
      <c r="C1601" t="s">
        <v>1727</v>
      </c>
      <c r="D1601">
        <v>1973</v>
      </c>
      <c r="E1601">
        <v>6</v>
      </c>
      <c r="F1601" t="s">
        <v>1680</v>
      </c>
      <c r="G1601">
        <v>22</v>
      </c>
      <c r="H1601">
        <v>11</v>
      </c>
      <c r="I1601">
        <v>1</v>
      </c>
      <c r="J1601">
        <v>10</v>
      </c>
      <c r="L1601">
        <v>46</v>
      </c>
      <c r="M1601">
        <v>1938</v>
      </c>
      <c r="N1601">
        <v>1986</v>
      </c>
      <c r="S1601" t="s">
        <v>1680</v>
      </c>
      <c r="T1601" t="s">
        <v>1680</v>
      </c>
      <c r="U1601" t="s">
        <v>1681</v>
      </c>
      <c r="V1601" t="s">
        <v>1718</v>
      </c>
    </row>
    <row r="1602" spans="1:22" x14ac:dyDescent="0.25">
      <c r="A1602" t="s">
        <v>1745</v>
      </c>
      <c r="B1602" t="str">
        <f t="shared" ref="B1602:B1665" si="25">D1602&amp;F1602</f>
        <v>1973Hawthorn</v>
      </c>
      <c r="C1602" t="s">
        <v>1727</v>
      </c>
      <c r="D1602">
        <v>1973</v>
      </c>
      <c r="E1602">
        <v>7</v>
      </c>
      <c r="F1602" t="s">
        <v>1682</v>
      </c>
      <c r="G1602">
        <v>22</v>
      </c>
      <c r="H1602">
        <v>11</v>
      </c>
      <c r="I1602">
        <v>0</v>
      </c>
      <c r="J1602">
        <v>11</v>
      </c>
      <c r="L1602">
        <v>44</v>
      </c>
      <c r="M1602">
        <v>2194</v>
      </c>
      <c r="N1602">
        <v>2002</v>
      </c>
      <c r="S1602" t="s">
        <v>1682</v>
      </c>
      <c r="T1602" t="s">
        <v>1724</v>
      </c>
      <c r="U1602" t="s">
        <v>1681</v>
      </c>
      <c r="V1602" t="s">
        <v>1718</v>
      </c>
    </row>
    <row r="1603" spans="1:22" x14ac:dyDescent="0.25">
      <c r="A1603" t="s">
        <v>1745</v>
      </c>
      <c r="B1603" t="str">
        <f t="shared" si="25"/>
        <v>1973Fitzroy</v>
      </c>
      <c r="C1603" t="s">
        <v>1727</v>
      </c>
      <c r="D1603">
        <v>1973</v>
      </c>
      <c r="E1603">
        <v>8</v>
      </c>
      <c r="F1603" t="s">
        <v>1694</v>
      </c>
      <c r="G1603">
        <v>22</v>
      </c>
      <c r="H1603">
        <v>9</v>
      </c>
      <c r="I1603">
        <v>0</v>
      </c>
      <c r="J1603">
        <v>13</v>
      </c>
      <c r="L1603">
        <v>36</v>
      </c>
      <c r="M1603">
        <v>1990</v>
      </c>
      <c r="N1603">
        <v>2194</v>
      </c>
      <c r="S1603" t="s">
        <v>1694</v>
      </c>
      <c r="T1603" t="s">
        <v>1681</v>
      </c>
      <c r="U1603" t="s">
        <v>1681</v>
      </c>
      <c r="V1603" t="s">
        <v>1718</v>
      </c>
    </row>
    <row r="1604" spans="1:22" x14ac:dyDescent="0.25">
      <c r="A1604" t="s">
        <v>1745</v>
      </c>
      <c r="B1604" t="str">
        <f t="shared" si="25"/>
        <v>1973Footscray</v>
      </c>
      <c r="C1604" t="s">
        <v>1727</v>
      </c>
      <c r="D1604">
        <v>1973</v>
      </c>
      <c r="E1604">
        <v>9</v>
      </c>
      <c r="F1604" t="s">
        <v>1695</v>
      </c>
      <c r="G1604">
        <v>22</v>
      </c>
      <c r="H1604">
        <v>7</v>
      </c>
      <c r="I1604">
        <v>1</v>
      </c>
      <c r="J1604">
        <v>14</v>
      </c>
      <c r="L1604">
        <v>30</v>
      </c>
      <c r="M1604">
        <v>1860</v>
      </c>
      <c r="N1604">
        <v>2109</v>
      </c>
      <c r="S1604" t="s">
        <v>1673</v>
      </c>
      <c r="T1604" t="s">
        <v>1681</v>
      </c>
      <c r="U1604" t="s">
        <v>1681</v>
      </c>
      <c r="V1604" t="s">
        <v>1718</v>
      </c>
    </row>
    <row r="1605" spans="1:22" x14ac:dyDescent="0.25">
      <c r="A1605" t="s">
        <v>1745</v>
      </c>
      <c r="B1605" t="str">
        <f t="shared" si="25"/>
        <v>1973Melbourne</v>
      </c>
      <c r="C1605" t="s">
        <v>1727</v>
      </c>
      <c r="D1605">
        <v>1973</v>
      </c>
      <c r="E1605">
        <v>10</v>
      </c>
      <c r="F1605" t="s">
        <v>1681</v>
      </c>
      <c r="G1605">
        <v>22</v>
      </c>
      <c r="H1605">
        <v>7</v>
      </c>
      <c r="I1605">
        <v>0</v>
      </c>
      <c r="J1605">
        <v>15</v>
      </c>
      <c r="L1605">
        <v>28</v>
      </c>
      <c r="M1605">
        <v>1938</v>
      </c>
      <c r="N1605">
        <v>2111</v>
      </c>
      <c r="S1605" t="s">
        <v>1681</v>
      </c>
      <c r="T1605" t="s">
        <v>1681</v>
      </c>
      <c r="U1605" t="s">
        <v>1681</v>
      </c>
      <c r="V1605" t="s">
        <v>1718</v>
      </c>
    </row>
    <row r="1606" spans="1:22" x14ac:dyDescent="0.25">
      <c r="A1606" t="s">
        <v>1745</v>
      </c>
      <c r="B1606" t="str">
        <f t="shared" si="25"/>
        <v>1973Geelong</v>
      </c>
      <c r="C1606" t="s">
        <v>1727</v>
      </c>
      <c r="D1606">
        <v>1973</v>
      </c>
      <c r="E1606">
        <v>11</v>
      </c>
      <c r="F1606" t="s">
        <v>1685</v>
      </c>
      <c r="G1606">
        <v>22</v>
      </c>
      <c r="H1606">
        <v>6</v>
      </c>
      <c r="I1606">
        <v>0</v>
      </c>
      <c r="J1606">
        <v>16</v>
      </c>
      <c r="L1606">
        <v>24</v>
      </c>
      <c r="M1606">
        <v>1903</v>
      </c>
      <c r="N1606">
        <v>2426</v>
      </c>
      <c r="S1606" t="s">
        <v>1685</v>
      </c>
      <c r="T1606" t="s">
        <v>1685</v>
      </c>
      <c r="U1606" t="s">
        <v>1685</v>
      </c>
      <c r="V1606" t="s">
        <v>1718</v>
      </c>
    </row>
    <row r="1607" spans="1:22" x14ac:dyDescent="0.25">
      <c r="A1607" t="s">
        <v>1745</v>
      </c>
      <c r="B1607" t="str">
        <f t="shared" si="25"/>
        <v>1973South Melbourne</v>
      </c>
      <c r="C1607" t="s">
        <v>1727</v>
      </c>
      <c r="D1607">
        <v>1973</v>
      </c>
      <c r="E1607">
        <v>12</v>
      </c>
      <c r="F1607" t="s">
        <v>1697</v>
      </c>
      <c r="G1607">
        <v>22</v>
      </c>
      <c r="H1607">
        <v>4</v>
      </c>
      <c r="I1607">
        <v>0</v>
      </c>
      <c r="J1607">
        <v>18</v>
      </c>
      <c r="L1607">
        <v>16</v>
      </c>
      <c r="M1607">
        <v>1932</v>
      </c>
      <c r="N1607">
        <v>2445</v>
      </c>
      <c r="S1607" t="s">
        <v>1676</v>
      </c>
      <c r="T1607" t="s">
        <v>1681</v>
      </c>
      <c r="U1607" t="s">
        <v>1681</v>
      </c>
      <c r="V1607" t="s">
        <v>1718</v>
      </c>
    </row>
    <row r="1608" spans="1:22" x14ac:dyDescent="0.25">
      <c r="A1608" t="s">
        <v>1746</v>
      </c>
      <c r="B1608" t="str">
        <f t="shared" si="25"/>
        <v>1973Manly Warringah</v>
      </c>
      <c r="C1608" t="s">
        <v>1747</v>
      </c>
      <c r="D1608">
        <v>1973</v>
      </c>
      <c r="E1608">
        <v>1</v>
      </c>
      <c r="F1608" t="s">
        <v>1765</v>
      </c>
      <c r="G1608">
        <v>22</v>
      </c>
      <c r="H1608">
        <v>17</v>
      </c>
      <c r="I1608">
        <v>1</v>
      </c>
      <c r="J1608">
        <v>4</v>
      </c>
      <c r="K1608">
        <v>0</v>
      </c>
      <c r="L1608">
        <v>35</v>
      </c>
      <c r="M1608">
        <v>500</v>
      </c>
      <c r="N1608">
        <v>226</v>
      </c>
      <c r="O1608" t="s">
        <v>30</v>
      </c>
      <c r="P1608" t="s">
        <v>30</v>
      </c>
      <c r="Q1608" t="s">
        <v>30</v>
      </c>
      <c r="R1608" t="s">
        <v>30</v>
      </c>
      <c r="S1608" t="s">
        <v>1765</v>
      </c>
      <c r="T1608" t="s">
        <v>1675</v>
      </c>
      <c r="U1608" t="s">
        <v>1675</v>
      </c>
      <c r="V1608" t="s">
        <v>1723</v>
      </c>
    </row>
    <row r="1609" spans="1:22" x14ac:dyDescent="0.25">
      <c r="A1609" t="s">
        <v>1746</v>
      </c>
      <c r="B1609" t="str">
        <f t="shared" si="25"/>
        <v>1973Cronulla-Sutherland</v>
      </c>
      <c r="C1609" t="s">
        <v>1747</v>
      </c>
      <c r="D1609">
        <v>1973</v>
      </c>
      <c r="E1609">
        <v>2</v>
      </c>
      <c r="F1609" t="s">
        <v>1767</v>
      </c>
      <c r="G1609">
        <v>22</v>
      </c>
      <c r="H1609">
        <v>17</v>
      </c>
      <c r="I1609">
        <v>0</v>
      </c>
      <c r="J1609">
        <v>5</v>
      </c>
      <c r="K1609">
        <v>0</v>
      </c>
      <c r="L1609">
        <v>34</v>
      </c>
      <c r="M1609">
        <v>389</v>
      </c>
      <c r="N1609">
        <v>219</v>
      </c>
      <c r="P1609" t="s">
        <v>30</v>
      </c>
      <c r="Q1609" t="s">
        <v>30</v>
      </c>
      <c r="S1609" t="s">
        <v>1767</v>
      </c>
      <c r="T1609" t="s">
        <v>1675</v>
      </c>
      <c r="U1609" t="s">
        <v>1675</v>
      </c>
      <c r="V1609" t="s">
        <v>1723</v>
      </c>
    </row>
    <row r="1610" spans="1:22" x14ac:dyDescent="0.25">
      <c r="A1610" t="s">
        <v>1746</v>
      </c>
      <c r="B1610" t="str">
        <f t="shared" si="25"/>
        <v>1973St George</v>
      </c>
      <c r="C1610" t="s">
        <v>1747</v>
      </c>
      <c r="D1610">
        <v>1973</v>
      </c>
      <c r="E1610">
        <v>3</v>
      </c>
      <c r="F1610" t="s">
        <v>1763</v>
      </c>
      <c r="G1610">
        <v>22</v>
      </c>
      <c r="H1610">
        <v>15</v>
      </c>
      <c r="I1610">
        <v>0</v>
      </c>
      <c r="J1610">
        <v>7</v>
      </c>
      <c r="K1610">
        <v>0</v>
      </c>
      <c r="L1610">
        <v>30</v>
      </c>
      <c r="M1610">
        <v>372</v>
      </c>
      <c r="N1610">
        <v>213</v>
      </c>
      <c r="P1610" t="s">
        <v>30</v>
      </c>
      <c r="S1610" t="s">
        <v>1763</v>
      </c>
      <c r="T1610" t="s">
        <v>1675</v>
      </c>
      <c r="U1610" t="s">
        <v>1675</v>
      </c>
      <c r="V1610" t="s">
        <v>1723</v>
      </c>
    </row>
    <row r="1611" spans="1:22" x14ac:dyDescent="0.25">
      <c r="A1611" t="s">
        <v>1746</v>
      </c>
      <c r="B1611" t="str">
        <f t="shared" si="25"/>
        <v>1973Newtown</v>
      </c>
      <c r="C1611" t="s">
        <v>1747</v>
      </c>
      <c r="D1611">
        <v>1973</v>
      </c>
      <c r="E1611">
        <v>4</v>
      </c>
      <c r="F1611" t="s">
        <v>1756</v>
      </c>
      <c r="G1611">
        <v>22</v>
      </c>
      <c r="H1611">
        <v>14</v>
      </c>
      <c r="I1611">
        <v>0</v>
      </c>
      <c r="J1611">
        <v>8</v>
      </c>
      <c r="K1611">
        <v>0</v>
      </c>
      <c r="L1611">
        <v>28</v>
      </c>
      <c r="M1611">
        <v>358</v>
      </c>
      <c r="N1611">
        <v>224</v>
      </c>
      <c r="P1611" t="s">
        <v>30</v>
      </c>
      <c r="S1611" t="s">
        <v>1756</v>
      </c>
      <c r="T1611" t="s">
        <v>1675</v>
      </c>
      <c r="U1611" t="s">
        <v>1675</v>
      </c>
      <c r="V1611" t="s">
        <v>1723</v>
      </c>
    </row>
    <row r="1612" spans="1:22" x14ac:dyDescent="0.25">
      <c r="A1612" t="s">
        <v>1746</v>
      </c>
      <c r="B1612" t="str">
        <f t="shared" si="25"/>
        <v>1973Canterbury-Bankstown</v>
      </c>
      <c r="C1612" t="s">
        <v>1747</v>
      </c>
      <c r="D1612">
        <v>1973</v>
      </c>
      <c r="E1612">
        <v>5</v>
      </c>
      <c r="F1612" t="s">
        <v>1764</v>
      </c>
      <c r="G1612">
        <v>22</v>
      </c>
      <c r="H1612">
        <v>12</v>
      </c>
      <c r="I1612">
        <v>1</v>
      </c>
      <c r="J1612">
        <v>9</v>
      </c>
      <c r="K1612">
        <v>0</v>
      </c>
      <c r="L1612">
        <v>25</v>
      </c>
      <c r="M1612">
        <v>369</v>
      </c>
      <c r="N1612">
        <v>269</v>
      </c>
      <c r="P1612" t="s">
        <v>30</v>
      </c>
      <c r="S1612" t="s">
        <v>1764</v>
      </c>
      <c r="T1612" t="s">
        <v>1675</v>
      </c>
      <c r="U1612" t="s">
        <v>1675</v>
      </c>
      <c r="V1612" t="s">
        <v>1723</v>
      </c>
    </row>
    <row r="1613" spans="1:22" x14ac:dyDescent="0.25">
      <c r="A1613" t="s">
        <v>1746</v>
      </c>
      <c r="B1613" t="str">
        <f t="shared" si="25"/>
        <v>1973Eastern Suburbs</v>
      </c>
      <c r="C1613" t="s">
        <v>1747</v>
      </c>
      <c r="D1613">
        <v>1973</v>
      </c>
      <c r="E1613">
        <v>6</v>
      </c>
      <c r="F1613" t="s">
        <v>1749</v>
      </c>
      <c r="G1613">
        <v>22</v>
      </c>
      <c r="H1613">
        <v>12</v>
      </c>
      <c r="I1613">
        <v>0</v>
      </c>
      <c r="J1613">
        <v>10</v>
      </c>
      <c r="K1613">
        <v>0</v>
      </c>
      <c r="L1613">
        <v>24</v>
      </c>
      <c r="M1613">
        <v>415</v>
      </c>
      <c r="N1613">
        <v>314</v>
      </c>
      <c r="S1613" t="s">
        <v>1750</v>
      </c>
      <c r="T1613" t="s">
        <v>1675</v>
      </c>
      <c r="U1613" t="s">
        <v>1675</v>
      </c>
      <c r="V1613" t="s">
        <v>1723</v>
      </c>
    </row>
    <row r="1614" spans="1:22" x14ac:dyDescent="0.25">
      <c r="A1614" t="s">
        <v>1746</v>
      </c>
      <c r="B1614" t="str">
        <f t="shared" si="25"/>
        <v>1973South Sydney</v>
      </c>
      <c r="C1614" t="s">
        <v>1747</v>
      </c>
      <c r="D1614">
        <v>1973</v>
      </c>
      <c r="E1614">
        <v>7</v>
      </c>
      <c r="F1614" t="s">
        <v>1748</v>
      </c>
      <c r="G1614">
        <v>22</v>
      </c>
      <c r="H1614">
        <v>11</v>
      </c>
      <c r="I1614">
        <v>1</v>
      </c>
      <c r="J1614">
        <v>10</v>
      </c>
      <c r="K1614">
        <v>0</v>
      </c>
      <c r="L1614">
        <v>23</v>
      </c>
      <c r="M1614">
        <v>345</v>
      </c>
      <c r="N1614">
        <v>367</v>
      </c>
      <c r="S1614" t="s">
        <v>1748</v>
      </c>
      <c r="T1614" t="s">
        <v>1675</v>
      </c>
      <c r="U1614" t="s">
        <v>1675</v>
      </c>
      <c r="V1614" t="s">
        <v>1723</v>
      </c>
    </row>
    <row r="1615" spans="1:22" x14ac:dyDescent="0.25">
      <c r="A1615" t="s">
        <v>1746</v>
      </c>
      <c r="B1615" t="str">
        <f t="shared" si="25"/>
        <v>1973North Sydney</v>
      </c>
      <c r="C1615" t="s">
        <v>1747</v>
      </c>
      <c r="D1615">
        <v>1973</v>
      </c>
      <c r="E1615">
        <v>8</v>
      </c>
      <c r="F1615" t="s">
        <v>1752</v>
      </c>
      <c r="G1615">
        <v>22</v>
      </c>
      <c r="H1615">
        <v>7</v>
      </c>
      <c r="I1615">
        <v>1</v>
      </c>
      <c r="J1615">
        <v>14</v>
      </c>
      <c r="K1615">
        <v>0</v>
      </c>
      <c r="L1615">
        <v>15</v>
      </c>
      <c r="M1615">
        <v>239</v>
      </c>
      <c r="N1615">
        <v>340</v>
      </c>
      <c r="S1615" t="s">
        <v>1752</v>
      </c>
      <c r="T1615" t="s">
        <v>1675</v>
      </c>
      <c r="U1615" t="s">
        <v>1675</v>
      </c>
      <c r="V1615" t="s">
        <v>1723</v>
      </c>
    </row>
    <row r="1616" spans="1:22" x14ac:dyDescent="0.25">
      <c r="A1616" t="s">
        <v>1746</v>
      </c>
      <c r="B1616" t="str">
        <f t="shared" si="25"/>
        <v>1973Western Suburbs</v>
      </c>
      <c r="C1616" t="s">
        <v>1747</v>
      </c>
      <c r="D1616">
        <v>1973</v>
      </c>
      <c r="E1616">
        <v>9</v>
      </c>
      <c r="F1616" t="s">
        <v>1757</v>
      </c>
      <c r="G1616">
        <v>22</v>
      </c>
      <c r="H1616">
        <v>7</v>
      </c>
      <c r="I1616">
        <v>0</v>
      </c>
      <c r="J1616">
        <v>15</v>
      </c>
      <c r="K1616">
        <v>0</v>
      </c>
      <c r="L1616">
        <v>14</v>
      </c>
      <c r="M1616">
        <v>310</v>
      </c>
      <c r="N1616">
        <v>414</v>
      </c>
      <c r="S1616" t="s">
        <v>1757</v>
      </c>
      <c r="T1616" t="s">
        <v>1675</v>
      </c>
      <c r="U1616" t="s">
        <v>1675</v>
      </c>
      <c r="V1616" t="s">
        <v>1723</v>
      </c>
    </row>
    <row r="1617" spans="1:22" x14ac:dyDescent="0.25">
      <c r="A1617" t="s">
        <v>1746</v>
      </c>
      <c r="B1617" t="str">
        <f t="shared" si="25"/>
        <v>1973Balmain</v>
      </c>
      <c r="C1617" t="s">
        <v>1747</v>
      </c>
      <c r="D1617">
        <v>1973</v>
      </c>
      <c r="E1617">
        <v>10</v>
      </c>
      <c r="F1617" t="s">
        <v>1755</v>
      </c>
      <c r="G1617">
        <v>22</v>
      </c>
      <c r="H1617">
        <v>7</v>
      </c>
      <c r="I1617">
        <v>0</v>
      </c>
      <c r="J1617">
        <v>15</v>
      </c>
      <c r="K1617">
        <v>0</v>
      </c>
      <c r="L1617">
        <v>14</v>
      </c>
      <c r="M1617">
        <v>254</v>
      </c>
      <c r="N1617">
        <v>495</v>
      </c>
      <c r="S1617" t="s">
        <v>1755</v>
      </c>
      <c r="T1617" t="s">
        <v>1675</v>
      </c>
      <c r="U1617" t="s">
        <v>1675</v>
      </c>
      <c r="V1617" t="s">
        <v>1723</v>
      </c>
    </row>
    <row r="1618" spans="1:22" x14ac:dyDescent="0.25">
      <c r="A1618" t="s">
        <v>1746</v>
      </c>
      <c r="B1618" t="str">
        <f t="shared" si="25"/>
        <v>1973Parramatta</v>
      </c>
      <c r="C1618" t="s">
        <v>1747</v>
      </c>
      <c r="D1618">
        <v>1973</v>
      </c>
      <c r="E1618">
        <v>11</v>
      </c>
      <c r="F1618" t="s">
        <v>1722</v>
      </c>
      <c r="G1618">
        <v>22</v>
      </c>
      <c r="H1618">
        <v>6</v>
      </c>
      <c r="I1618">
        <v>0</v>
      </c>
      <c r="J1618">
        <v>16</v>
      </c>
      <c r="K1618">
        <v>0</v>
      </c>
      <c r="L1618">
        <v>12</v>
      </c>
      <c r="M1618">
        <v>275</v>
      </c>
      <c r="N1618">
        <v>492</v>
      </c>
      <c r="S1618" t="s">
        <v>1722</v>
      </c>
      <c r="T1618" t="s">
        <v>1675</v>
      </c>
      <c r="U1618" t="s">
        <v>1675</v>
      </c>
      <c r="V1618" t="s">
        <v>1723</v>
      </c>
    </row>
    <row r="1619" spans="1:22" x14ac:dyDescent="0.25">
      <c r="A1619" t="s">
        <v>1746</v>
      </c>
      <c r="B1619" t="str">
        <f t="shared" si="25"/>
        <v>1973Penrith</v>
      </c>
      <c r="C1619" t="s">
        <v>1747</v>
      </c>
      <c r="D1619">
        <v>1973</v>
      </c>
      <c r="E1619">
        <v>12</v>
      </c>
      <c r="F1619" t="s">
        <v>1766</v>
      </c>
      <c r="G1619">
        <v>22</v>
      </c>
      <c r="H1619">
        <v>5</v>
      </c>
      <c r="I1619">
        <v>0</v>
      </c>
      <c r="J1619">
        <v>17</v>
      </c>
      <c r="K1619">
        <v>0</v>
      </c>
      <c r="L1619">
        <v>10</v>
      </c>
      <c r="M1619">
        <v>272</v>
      </c>
      <c r="N1619">
        <v>525</v>
      </c>
      <c r="S1619" t="s">
        <v>1766</v>
      </c>
      <c r="T1619" t="s">
        <v>1675</v>
      </c>
      <c r="U1619" t="s">
        <v>1675</v>
      </c>
      <c r="V1619" t="s">
        <v>1723</v>
      </c>
    </row>
    <row r="1620" spans="1:22" x14ac:dyDescent="0.25">
      <c r="A1620" t="s">
        <v>1745</v>
      </c>
      <c r="B1620" t="str">
        <f t="shared" si="25"/>
        <v>1972Carlton</v>
      </c>
      <c r="C1620" t="s">
        <v>1727</v>
      </c>
      <c r="D1620">
        <v>1972</v>
      </c>
      <c r="E1620">
        <v>1</v>
      </c>
      <c r="F1620" t="s">
        <v>1689</v>
      </c>
      <c r="G1620">
        <v>22</v>
      </c>
      <c r="H1620">
        <v>18</v>
      </c>
      <c r="I1620">
        <v>1</v>
      </c>
      <c r="J1620">
        <v>3</v>
      </c>
      <c r="L1620">
        <v>74</v>
      </c>
      <c r="M1620">
        <v>2237</v>
      </c>
      <c r="N1620">
        <v>1666</v>
      </c>
      <c r="O1620" t="s">
        <v>30</v>
      </c>
      <c r="P1620" t="s">
        <v>30</v>
      </c>
      <c r="Q1620" t="s">
        <v>30</v>
      </c>
      <c r="R1620" t="s">
        <v>30</v>
      </c>
      <c r="S1620" t="s">
        <v>1689</v>
      </c>
      <c r="T1620" t="s">
        <v>1717</v>
      </c>
      <c r="U1620" t="s">
        <v>1681</v>
      </c>
      <c r="V1620" t="s">
        <v>1718</v>
      </c>
    </row>
    <row r="1621" spans="1:22" x14ac:dyDescent="0.25">
      <c r="A1621" t="s">
        <v>1745</v>
      </c>
      <c r="B1621" t="str">
        <f t="shared" si="25"/>
        <v>1972Richmond</v>
      </c>
      <c r="C1621" t="s">
        <v>1727</v>
      </c>
      <c r="D1621">
        <v>1972</v>
      </c>
      <c r="E1621">
        <v>2</v>
      </c>
      <c r="F1621" t="s">
        <v>1678</v>
      </c>
      <c r="G1621">
        <v>22</v>
      </c>
      <c r="H1621">
        <v>18</v>
      </c>
      <c r="I1621">
        <v>0</v>
      </c>
      <c r="J1621">
        <v>4</v>
      </c>
      <c r="L1621">
        <v>72</v>
      </c>
      <c r="M1621">
        <v>2469</v>
      </c>
      <c r="N1621">
        <v>2098</v>
      </c>
      <c r="P1621" t="s">
        <v>30</v>
      </c>
      <c r="Q1621" t="s">
        <v>30</v>
      </c>
      <c r="S1621" t="s">
        <v>1678</v>
      </c>
      <c r="T1621" t="s">
        <v>1726</v>
      </c>
      <c r="U1621" t="s">
        <v>1681</v>
      </c>
      <c r="V1621" t="s">
        <v>1718</v>
      </c>
    </row>
    <row r="1622" spans="1:22" x14ac:dyDescent="0.25">
      <c r="A1622" t="s">
        <v>1745</v>
      </c>
      <c r="B1622" t="str">
        <f t="shared" si="25"/>
        <v>1972Collingwood</v>
      </c>
      <c r="C1622" t="s">
        <v>1727</v>
      </c>
      <c r="D1622">
        <v>1972</v>
      </c>
      <c r="E1622">
        <v>3</v>
      </c>
      <c r="F1622" t="s">
        <v>1688</v>
      </c>
      <c r="G1622">
        <v>22</v>
      </c>
      <c r="H1622">
        <v>14</v>
      </c>
      <c r="I1622">
        <v>1</v>
      </c>
      <c r="J1622">
        <v>7</v>
      </c>
      <c r="L1622">
        <v>58</v>
      </c>
      <c r="M1622">
        <v>2338</v>
      </c>
      <c r="N1622">
        <v>1747</v>
      </c>
      <c r="P1622" t="s">
        <v>30</v>
      </c>
      <c r="S1622" t="s">
        <v>1688</v>
      </c>
      <c r="T1622" t="s">
        <v>1681</v>
      </c>
      <c r="U1622" t="s">
        <v>1681</v>
      </c>
      <c r="V1622" t="s">
        <v>1718</v>
      </c>
    </row>
    <row r="1623" spans="1:22" x14ac:dyDescent="0.25">
      <c r="A1623" t="s">
        <v>1745</v>
      </c>
      <c r="B1623" t="str">
        <f t="shared" si="25"/>
        <v>1972St Kilda</v>
      </c>
      <c r="C1623" t="s">
        <v>1727</v>
      </c>
      <c r="D1623">
        <v>1972</v>
      </c>
      <c r="E1623">
        <v>4</v>
      </c>
      <c r="F1623" t="s">
        <v>1677</v>
      </c>
      <c r="G1623">
        <v>22</v>
      </c>
      <c r="H1623">
        <v>14</v>
      </c>
      <c r="I1623">
        <v>0</v>
      </c>
      <c r="J1623">
        <v>8</v>
      </c>
      <c r="L1623">
        <v>56</v>
      </c>
      <c r="M1623">
        <v>1989</v>
      </c>
      <c r="N1623">
        <v>1721</v>
      </c>
      <c r="P1623" t="s">
        <v>30</v>
      </c>
      <c r="S1623" t="s">
        <v>1677</v>
      </c>
      <c r="T1623" t="s">
        <v>1681</v>
      </c>
      <c r="U1623" t="s">
        <v>1681</v>
      </c>
      <c r="V1623" t="s">
        <v>1718</v>
      </c>
    </row>
    <row r="1624" spans="1:22" x14ac:dyDescent="0.25">
      <c r="A1624" t="s">
        <v>1745</v>
      </c>
      <c r="B1624" t="str">
        <f t="shared" si="25"/>
        <v>1972Essendon</v>
      </c>
      <c r="C1624" t="s">
        <v>1727</v>
      </c>
      <c r="D1624">
        <v>1972</v>
      </c>
      <c r="E1624">
        <v>5</v>
      </c>
      <c r="F1624" t="s">
        <v>1687</v>
      </c>
      <c r="G1624">
        <v>22</v>
      </c>
      <c r="H1624">
        <v>14</v>
      </c>
      <c r="I1624">
        <v>0</v>
      </c>
      <c r="J1624">
        <v>8</v>
      </c>
      <c r="L1624">
        <v>56</v>
      </c>
      <c r="M1624">
        <v>2317</v>
      </c>
      <c r="N1624">
        <v>2140</v>
      </c>
      <c r="P1624" t="s">
        <v>30</v>
      </c>
      <c r="S1624" t="s">
        <v>1687</v>
      </c>
      <c r="T1624" t="s">
        <v>1681</v>
      </c>
      <c r="U1624" t="s">
        <v>1681</v>
      </c>
      <c r="V1624" t="s">
        <v>1718</v>
      </c>
    </row>
    <row r="1625" spans="1:22" x14ac:dyDescent="0.25">
      <c r="A1625" t="s">
        <v>1745</v>
      </c>
      <c r="B1625" t="str">
        <f t="shared" si="25"/>
        <v>1972Hawthorn</v>
      </c>
      <c r="C1625" t="s">
        <v>1727</v>
      </c>
      <c r="D1625">
        <v>1972</v>
      </c>
      <c r="E1625">
        <v>6</v>
      </c>
      <c r="F1625" t="s">
        <v>1682</v>
      </c>
      <c r="G1625">
        <v>22</v>
      </c>
      <c r="H1625">
        <v>13</v>
      </c>
      <c r="I1625">
        <v>0</v>
      </c>
      <c r="J1625">
        <v>9</v>
      </c>
      <c r="L1625">
        <v>52</v>
      </c>
      <c r="M1625">
        <v>2277</v>
      </c>
      <c r="N1625">
        <v>2050</v>
      </c>
      <c r="S1625" t="s">
        <v>1682</v>
      </c>
      <c r="T1625" t="s">
        <v>1724</v>
      </c>
      <c r="U1625" t="s">
        <v>1681</v>
      </c>
      <c r="V1625" t="s">
        <v>1718</v>
      </c>
    </row>
    <row r="1626" spans="1:22" x14ac:dyDescent="0.25">
      <c r="A1626" t="s">
        <v>1745</v>
      </c>
      <c r="B1626" t="str">
        <f t="shared" si="25"/>
        <v>1972Footscray</v>
      </c>
      <c r="C1626" t="s">
        <v>1727</v>
      </c>
      <c r="D1626">
        <v>1972</v>
      </c>
      <c r="E1626">
        <v>7</v>
      </c>
      <c r="F1626" t="s">
        <v>1695</v>
      </c>
      <c r="G1626">
        <v>22</v>
      </c>
      <c r="H1626">
        <v>11</v>
      </c>
      <c r="I1626">
        <v>0</v>
      </c>
      <c r="J1626">
        <v>11</v>
      </c>
      <c r="L1626">
        <v>44</v>
      </c>
      <c r="M1626">
        <v>1930</v>
      </c>
      <c r="N1626">
        <v>2038</v>
      </c>
      <c r="S1626" t="s">
        <v>1673</v>
      </c>
      <c r="T1626" t="s">
        <v>1681</v>
      </c>
      <c r="U1626" t="s">
        <v>1681</v>
      </c>
      <c r="V1626" t="s">
        <v>1718</v>
      </c>
    </row>
    <row r="1627" spans="1:22" x14ac:dyDescent="0.25">
      <c r="A1627" t="s">
        <v>1745</v>
      </c>
      <c r="B1627" t="str">
        <f t="shared" si="25"/>
        <v>1972Melbourne</v>
      </c>
      <c r="C1627" t="s">
        <v>1727</v>
      </c>
      <c r="D1627">
        <v>1972</v>
      </c>
      <c r="E1627">
        <v>8</v>
      </c>
      <c r="F1627" t="s">
        <v>1681</v>
      </c>
      <c r="G1627">
        <v>22</v>
      </c>
      <c r="H1627">
        <v>10</v>
      </c>
      <c r="I1627">
        <v>0</v>
      </c>
      <c r="J1627">
        <v>12</v>
      </c>
      <c r="L1627">
        <v>40</v>
      </c>
      <c r="M1627">
        <v>2043</v>
      </c>
      <c r="N1627">
        <v>1929</v>
      </c>
      <c r="S1627" t="s">
        <v>1681</v>
      </c>
      <c r="T1627" t="s">
        <v>1681</v>
      </c>
      <c r="U1627" t="s">
        <v>1681</v>
      </c>
      <c r="V1627" t="s">
        <v>1718</v>
      </c>
    </row>
    <row r="1628" spans="1:22" x14ac:dyDescent="0.25">
      <c r="A1628" t="s">
        <v>1745</v>
      </c>
      <c r="B1628" t="str">
        <f t="shared" si="25"/>
        <v>1972Fitzroy</v>
      </c>
      <c r="C1628" t="s">
        <v>1727</v>
      </c>
      <c r="D1628">
        <v>1972</v>
      </c>
      <c r="E1628">
        <v>9</v>
      </c>
      <c r="F1628" t="s">
        <v>1694</v>
      </c>
      <c r="G1628">
        <v>22</v>
      </c>
      <c r="H1628">
        <v>9</v>
      </c>
      <c r="I1628">
        <v>0</v>
      </c>
      <c r="J1628">
        <v>13</v>
      </c>
      <c r="L1628">
        <v>36</v>
      </c>
      <c r="M1628">
        <v>1997</v>
      </c>
      <c r="N1628">
        <v>2062</v>
      </c>
      <c r="S1628" t="s">
        <v>1694</v>
      </c>
      <c r="T1628" t="s">
        <v>1681</v>
      </c>
      <c r="U1628" t="s">
        <v>1681</v>
      </c>
      <c r="V1628" t="s">
        <v>1718</v>
      </c>
    </row>
    <row r="1629" spans="1:22" x14ac:dyDescent="0.25">
      <c r="A1629" t="s">
        <v>1745</v>
      </c>
      <c r="B1629" t="str">
        <f t="shared" si="25"/>
        <v>1972Geelong</v>
      </c>
      <c r="C1629" t="s">
        <v>1727</v>
      </c>
      <c r="D1629">
        <v>1972</v>
      </c>
      <c r="E1629">
        <v>10</v>
      </c>
      <c r="F1629" t="s">
        <v>1685</v>
      </c>
      <c r="G1629">
        <v>22</v>
      </c>
      <c r="H1629">
        <v>7</v>
      </c>
      <c r="I1629">
        <v>0</v>
      </c>
      <c r="J1629">
        <v>15</v>
      </c>
      <c r="L1629">
        <v>28</v>
      </c>
      <c r="M1629">
        <v>1994</v>
      </c>
      <c r="N1629">
        <v>2369</v>
      </c>
      <c r="S1629" t="s">
        <v>1685</v>
      </c>
      <c r="T1629" t="s">
        <v>1685</v>
      </c>
      <c r="U1629" t="s">
        <v>1685</v>
      </c>
      <c r="V1629" t="s">
        <v>1718</v>
      </c>
    </row>
    <row r="1630" spans="1:22" x14ac:dyDescent="0.25">
      <c r="A1630" t="s">
        <v>1745</v>
      </c>
      <c r="B1630" t="str">
        <f t="shared" si="25"/>
        <v>1972South Melbourne</v>
      </c>
      <c r="C1630" t="s">
        <v>1727</v>
      </c>
      <c r="D1630">
        <v>1972</v>
      </c>
      <c r="E1630">
        <v>11</v>
      </c>
      <c r="F1630" t="s">
        <v>1697</v>
      </c>
      <c r="G1630">
        <v>22</v>
      </c>
      <c r="H1630">
        <v>2</v>
      </c>
      <c r="I1630">
        <v>0</v>
      </c>
      <c r="J1630">
        <v>20</v>
      </c>
      <c r="L1630">
        <v>8</v>
      </c>
      <c r="M1630">
        <v>1513</v>
      </c>
      <c r="N1630">
        <v>2323</v>
      </c>
      <c r="S1630" t="s">
        <v>1676</v>
      </c>
      <c r="T1630" t="s">
        <v>1681</v>
      </c>
      <c r="U1630" t="s">
        <v>1681</v>
      </c>
      <c r="V1630" t="s">
        <v>1718</v>
      </c>
    </row>
    <row r="1631" spans="1:22" x14ac:dyDescent="0.25">
      <c r="A1631" t="s">
        <v>1745</v>
      </c>
      <c r="B1631" t="str">
        <f t="shared" si="25"/>
        <v>1972North Melbourne</v>
      </c>
      <c r="C1631" t="s">
        <v>1727</v>
      </c>
      <c r="D1631">
        <v>1972</v>
      </c>
      <c r="E1631">
        <v>12</v>
      </c>
      <c r="F1631" t="s">
        <v>1680</v>
      </c>
      <c r="G1631">
        <v>22</v>
      </c>
      <c r="H1631">
        <v>1</v>
      </c>
      <c r="I1631">
        <v>0</v>
      </c>
      <c r="J1631">
        <v>21</v>
      </c>
      <c r="L1631">
        <v>4</v>
      </c>
      <c r="M1631">
        <v>1628</v>
      </c>
      <c r="N1631">
        <v>2589</v>
      </c>
      <c r="S1631" t="s">
        <v>1680</v>
      </c>
      <c r="T1631" t="s">
        <v>1680</v>
      </c>
      <c r="U1631" t="s">
        <v>1681</v>
      </c>
      <c r="V1631" t="s">
        <v>1718</v>
      </c>
    </row>
    <row r="1632" spans="1:22" x14ac:dyDescent="0.25">
      <c r="A1632" t="s">
        <v>1746</v>
      </c>
      <c r="B1632" t="str">
        <f t="shared" si="25"/>
        <v>1972Manly Warringah</v>
      </c>
      <c r="C1632" t="s">
        <v>1747</v>
      </c>
      <c r="D1632">
        <v>1972</v>
      </c>
      <c r="E1632">
        <v>1</v>
      </c>
      <c r="F1632" t="s">
        <v>1765</v>
      </c>
      <c r="G1632">
        <v>22</v>
      </c>
      <c r="H1632">
        <v>18</v>
      </c>
      <c r="I1632">
        <v>1</v>
      </c>
      <c r="J1632">
        <v>3</v>
      </c>
      <c r="K1632">
        <v>0</v>
      </c>
      <c r="L1632">
        <v>37</v>
      </c>
      <c r="M1632">
        <v>460</v>
      </c>
      <c r="N1632">
        <v>255</v>
      </c>
      <c r="O1632" t="s">
        <v>30</v>
      </c>
      <c r="P1632" t="s">
        <v>30</v>
      </c>
      <c r="Q1632" t="s">
        <v>30</v>
      </c>
      <c r="R1632" t="s">
        <v>30</v>
      </c>
      <c r="S1632" t="s">
        <v>1765</v>
      </c>
      <c r="T1632" t="s">
        <v>1675</v>
      </c>
      <c r="U1632" t="s">
        <v>1675</v>
      </c>
      <c r="V1632" t="s">
        <v>1723</v>
      </c>
    </row>
    <row r="1633" spans="1:22" x14ac:dyDescent="0.25">
      <c r="A1633" t="s">
        <v>1746</v>
      </c>
      <c r="B1633" t="str">
        <f t="shared" si="25"/>
        <v>1972Eastern Suburbs</v>
      </c>
      <c r="C1633" t="s">
        <v>1747</v>
      </c>
      <c r="D1633">
        <v>1972</v>
      </c>
      <c r="E1633">
        <v>2</v>
      </c>
      <c r="F1633" t="s">
        <v>1749</v>
      </c>
      <c r="G1633">
        <v>22</v>
      </c>
      <c r="H1633">
        <v>17</v>
      </c>
      <c r="I1633">
        <v>1</v>
      </c>
      <c r="J1633">
        <v>4</v>
      </c>
      <c r="K1633">
        <v>0</v>
      </c>
      <c r="L1633">
        <v>35</v>
      </c>
      <c r="M1633">
        <v>514</v>
      </c>
      <c r="N1633">
        <v>297</v>
      </c>
      <c r="P1633" t="s">
        <v>30</v>
      </c>
      <c r="Q1633" t="s">
        <v>30</v>
      </c>
      <c r="S1633" t="s">
        <v>1750</v>
      </c>
      <c r="T1633" t="s">
        <v>1675</v>
      </c>
      <c r="U1633" t="s">
        <v>1675</v>
      </c>
      <c r="V1633" t="s">
        <v>1723</v>
      </c>
    </row>
    <row r="1634" spans="1:22" x14ac:dyDescent="0.25">
      <c r="A1634" t="s">
        <v>1746</v>
      </c>
      <c r="B1634" t="str">
        <f t="shared" si="25"/>
        <v>1972St George</v>
      </c>
      <c r="C1634" t="s">
        <v>1747</v>
      </c>
      <c r="D1634">
        <v>1972</v>
      </c>
      <c r="E1634">
        <v>3</v>
      </c>
      <c r="F1634" t="s">
        <v>1763</v>
      </c>
      <c r="G1634">
        <v>22</v>
      </c>
      <c r="H1634">
        <v>16</v>
      </c>
      <c r="I1634">
        <v>2</v>
      </c>
      <c r="J1634">
        <v>4</v>
      </c>
      <c r="K1634">
        <v>0</v>
      </c>
      <c r="L1634">
        <v>34</v>
      </c>
      <c r="M1634">
        <v>398</v>
      </c>
      <c r="N1634">
        <v>221</v>
      </c>
      <c r="P1634" t="s">
        <v>30</v>
      </c>
      <c r="S1634" t="s">
        <v>1763</v>
      </c>
      <c r="T1634" t="s">
        <v>1675</v>
      </c>
      <c r="U1634" t="s">
        <v>1675</v>
      </c>
      <c r="V1634" t="s">
        <v>1723</v>
      </c>
    </row>
    <row r="1635" spans="1:22" x14ac:dyDescent="0.25">
      <c r="A1635" t="s">
        <v>1746</v>
      </c>
      <c r="B1635" t="str">
        <f t="shared" si="25"/>
        <v>1972South Sydney</v>
      </c>
      <c r="C1635" t="s">
        <v>1747</v>
      </c>
      <c r="D1635">
        <v>1972</v>
      </c>
      <c r="E1635">
        <v>4</v>
      </c>
      <c r="F1635" t="s">
        <v>1748</v>
      </c>
      <c r="G1635">
        <v>22</v>
      </c>
      <c r="H1635">
        <v>14</v>
      </c>
      <c r="I1635">
        <v>0</v>
      </c>
      <c r="J1635">
        <v>8</v>
      </c>
      <c r="K1635">
        <v>0</v>
      </c>
      <c r="L1635">
        <v>28</v>
      </c>
      <c r="M1635">
        <v>456</v>
      </c>
      <c r="N1635">
        <v>331</v>
      </c>
      <c r="P1635" t="s">
        <v>30</v>
      </c>
      <c r="S1635" t="s">
        <v>1748</v>
      </c>
      <c r="T1635" t="s">
        <v>1675</v>
      </c>
      <c r="U1635" t="s">
        <v>1675</v>
      </c>
      <c r="V1635" t="s">
        <v>1723</v>
      </c>
    </row>
    <row r="1636" spans="1:22" x14ac:dyDescent="0.25">
      <c r="A1636" t="s">
        <v>1746</v>
      </c>
      <c r="B1636" t="str">
        <f t="shared" si="25"/>
        <v>1972Newtown</v>
      </c>
      <c r="C1636" t="s">
        <v>1747</v>
      </c>
      <c r="D1636">
        <v>1972</v>
      </c>
      <c r="E1636">
        <v>5</v>
      </c>
      <c r="F1636" t="s">
        <v>1756</v>
      </c>
      <c r="G1636">
        <v>22</v>
      </c>
      <c r="H1636">
        <v>11</v>
      </c>
      <c r="I1636">
        <v>2</v>
      </c>
      <c r="J1636">
        <v>9</v>
      </c>
      <c r="K1636">
        <v>0</v>
      </c>
      <c r="L1636">
        <v>24</v>
      </c>
      <c r="M1636">
        <v>402</v>
      </c>
      <c r="N1636">
        <v>371</v>
      </c>
      <c r="S1636" t="s">
        <v>1756</v>
      </c>
      <c r="T1636" t="s">
        <v>1675</v>
      </c>
      <c r="U1636" t="s">
        <v>1675</v>
      </c>
      <c r="V1636" t="s">
        <v>1723</v>
      </c>
    </row>
    <row r="1637" spans="1:22" x14ac:dyDescent="0.25">
      <c r="A1637" t="s">
        <v>1746</v>
      </c>
      <c r="B1637" t="str">
        <f t="shared" si="25"/>
        <v>1972Canterbury-Bankstown</v>
      </c>
      <c r="C1637" t="s">
        <v>1747</v>
      </c>
      <c r="D1637">
        <v>1972</v>
      </c>
      <c r="E1637">
        <v>6</v>
      </c>
      <c r="F1637" t="s">
        <v>1764</v>
      </c>
      <c r="G1637">
        <v>22</v>
      </c>
      <c r="H1637">
        <v>12</v>
      </c>
      <c r="I1637">
        <v>0</v>
      </c>
      <c r="J1637">
        <v>10</v>
      </c>
      <c r="K1637">
        <v>0</v>
      </c>
      <c r="L1637">
        <v>24</v>
      </c>
      <c r="M1637">
        <v>382</v>
      </c>
      <c r="N1637">
        <v>373</v>
      </c>
      <c r="S1637" t="s">
        <v>1764</v>
      </c>
      <c r="T1637" t="s">
        <v>1675</v>
      </c>
      <c r="U1637" t="s">
        <v>1675</v>
      </c>
      <c r="V1637" t="s">
        <v>1723</v>
      </c>
    </row>
    <row r="1638" spans="1:22" x14ac:dyDescent="0.25">
      <c r="A1638" t="s">
        <v>1746</v>
      </c>
      <c r="B1638" t="str">
        <f t="shared" si="25"/>
        <v>1972Western Suburbs</v>
      </c>
      <c r="C1638" t="s">
        <v>1747</v>
      </c>
      <c r="D1638">
        <v>1972</v>
      </c>
      <c r="E1638">
        <v>7</v>
      </c>
      <c r="F1638" t="s">
        <v>1757</v>
      </c>
      <c r="G1638">
        <v>22</v>
      </c>
      <c r="H1638">
        <v>8</v>
      </c>
      <c r="I1638">
        <v>1</v>
      </c>
      <c r="J1638">
        <v>13</v>
      </c>
      <c r="K1638">
        <v>0</v>
      </c>
      <c r="L1638">
        <v>17</v>
      </c>
      <c r="M1638">
        <v>367</v>
      </c>
      <c r="N1638">
        <v>398</v>
      </c>
      <c r="S1638" t="s">
        <v>1757</v>
      </c>
      <c r="T1638" t="s">
        <v>1675</v>
      </c>
      <c r="U1638" t="s">
        <v>1675</v>
      </c>
      <c r="V1638" t="s">
        <v>1723</v>
      </c>
    </row>
    <row r="1639" spans="1:22" x14ac:dyDescent="0.25">
      <c r="A1639" t="s">
        <v>1746</v>
      </c>
      <c r="B1639" t="str">
        <f t="shared" si="25"/>
        <v>1972Cronulla-Sutherland</v>
      </c>
      <c r="C1639" t="s">
        <v>1747</v>
      </c>
      <c r="D1639">
        <v>1972</v>
      </c>
      <c r="E1639">
        <v>8</v>
      </c>
      <c r="F1639" t="s">
        <v>1767</v>
      </c>
      <c r="G1639">
        <v>22</v>
      </c>
      <c r="H1639">
        <v>8</v>
      </c>
      <c r="I1639">
        <v>0</v>
      </c>
      <c r="J1639">
        <v>14</v>
      </c>
      <c r="K1639">
        <v>0</v>
      </c>
      <c r="L1639">
        <v>16</v>
      </c>
      <c r="M1639">
        <v>332</v>
      </c>
      <c r="N1639">
        <v>378</v>
      </c>
      <c r="S1639" t="s">
        <v>1767</v>
      </c>
      <c r="T1639" t="s">
        <v>1675</v>
      </c>
      <c r="U1639" t="s">
        <v>1675</v>
      </c>
      <c r="V1639" t="s">
        <v>1723</v>
      </c>
    </row>
    <row r="1640" spans="1:22" x14ac:dyDescent="0.25">
      <c r="A1640" t="s">
        <v>1746</v>
      </c>
      <c r="B1640" t="str">
        <f t="shared" si="25"/>
        <v>1972North Sydney</v>
      </c>
      <c r="C1640" t="s">
        <v>1747</v>
      </c>
      <c r="D1640">
        <v>1972</v>
      </c>
      <c r="E1640">
        <v>9</v>
      </c>
      <c r="F1640" t="s">
        <v>1752</v>
      </c>
      <c r="G1640">
        <v>22</v>
      </c>
      <c r="H1640">
        <v>7</v>
      </c>
      <c r="I1640">
        <v>1</v>
      </c>
      <c r="J1640">
        <v>14</v>
      </c>
      <c r="K1640">
        <v>0</v>
      </c>
      <c r="L1640">
        <v>15</v>
      </c>
      <c r="M1640">
        <v>320</v>
      </c>
      <c r="N1640">
        <v>405</v>
      </c>
      <c r="S1640" t="s">
        <v>1752</v>
      </c>
      <c r="T1640" t="s">
        <v>1675</v>
      </c>
      <c r="U1640" t="s">
        <v>1675</v>
      </c>
      <c r="V1640" t="s">
        <v>1723</v>
      </c>
    </row>
    <row r="1641" spans="1:22" x14ac:dyDescent="0.25">
      <c r="A1641" t="s">
        <v>1746</v>
      </c>
      <c r="B1641" t="str">
        <f t="shared" si="25"/>
        <v>1972Balmain</v>
      </c>
      <c r="C1641" t="s">
        <v>1747</v>
      </c>
      <c r="D1641">
        <v>1972</v>
      </c>
      <c r="E1641">
        <v>10</v>
      </c>
      <c r="F1641" t="s">
        <v>1755</v>
      </c>
      <c r="G1641">
        <v>22</v>
      </c>
      <c r="H1641">
        <v>6</v>
      </c>
      <c r="I1641">
        <v>1</v>
      </c>
      <c r="J1641">
        <v>15</v>
      </c>
      <c r="K1641">
        <v>0</v>
      </c>
      <c r="L1641">
        <v>13</v>
      </c>
      <c r="M1641">
        <v>333</v>
      </c>
      <c r="N1641">
        <v>455</v>
      </c>
      <c r="S1641" t="s">
        <v>1755</v>
      </c>
      <c r="T1641" t="s">
        <v>1675</v>
      </c>
      <c r="U1641" t="s">
        <v>1675</v>
      </c>
      <c r="V1641" t="s">
        <v>1723</v>
      </c>
    </row>
    <row r="1642" spans="1:22" x14ac:dyDescent="0.25">
      <c r="A1642" t="s">
        <v>1746</v>
      </c>
      <c r="B1642" t="str">
        <f t="shared" si="25"/>
        <v>1972Penrith</v>
      </c>
      <c r="C1642" t="s">
        <v>1747</v>
      </c>
      <c r="D1642">
        <v>1972</v>
      </c>
      <c r="E1642">
        <v>11</v>
      </c>
      <c r="F1642" t="s">
        <v>1766</v>
      </c>
      <c r="G1642">
        <v>22</v>
      </c>
      <c r="H1642">
        <v>5</v>
      </c>
      <c r="I1642">
        <v>1</v>
      </c>
      <c r="J1642">
        <v>16</v>
      </c>
      <c r="K1642">
        <v>0</v>
      </c>
      <c r="L1642">
        <v>11</v>
      </c>
      <c r="M1642">
        <v>278</v>
      </c>
      <c r="N1642">
        <v>490</v>
      </c>
      <c r="S1642" t="s">
        <v>1766</v>
      </c>
      <c r="T1642" t="s">
        <v>1675</v>
      </c>
      <c r="U1642" t="s">
        <v>1675</v>
      </c>
      <c r="V1642" t="s">
        <v>1723</v>
      </c>
    </row>
    <row r="1643" spans="1:22" x14ac:dyDescent="0.25">
      <c r="A1643" t="s">
        <v>1746</v>
      </c>
      <c r="B1643" t="str">
        <f t="shared" si="25"/>
        <v>1972Parramatta</v>
      </c>
      <c r="C1643" t="s">
        <v>1747</v>
      </c>
      <c r="D1643">
        <v>1972</v>
      </c>
      <c r="E1643">
        <v>12</v>
      </c>
      <c r="F1643" t="s">
        <v>1722</v>
      </c>
      <c r="G1643">
        <v>22</v>
      </c>
      <c r="H1643">
        <v>4</v>
      </c>
      <c r="I1643">
        <v>2</v>
      </c>
      <c r="J1643">
        <v>16</v>
      </c>
      <c r="K1643">
        <v>0</v>
      </c>
      <c r="L1643">
        <v>10</v>
      </c>
      <c r="M1643">
        <v>317</v>
      </c>
      <c r="N1643">
        <v>585</v>
      </c>
      <c r="S1643" t="s">
        <v>1722</v>
      </c>
      <c r="T1643" t="s">
        <v>1675</v>
      </c>
      <c r="U1643" t="s">
        <v>1675</v>
      </c>
      <c r="V1643" t="s">
        <v>1723</v>
      </c>
    </row>
    <row r="1644" spans="1:22" x14ac:dyDescent="0.25">
      <c r="A1644" t="s">
        <v>1745</v>
      </c>
      <c r="B1644" t="str">
        <f t="shared" si="25"/>
        <v>1971Hawthorn</v>
      </c>
      <c r="C1644" t="s">
        <v>1727</v>
      </c>
      <c r="D1644">
        <v>1971</v>
      </c>
      <c r="E1644">
        <v>1</v>
      </c>
      <c r="F1644" t="s">
        <v>1682</v>
      </c>
      <c r="G1644">
        <v>22</v>
      </c>
      <c r="H1644">
        <v>19</v>
      </c>
      <c r="I1644">
        <v>0</v>
      </c>
      <c r="J1644">
        <v>3</v>
      </c>
      <c r="L1644">
        <v>76</v>
      </c>
      <c r="M1644">
        <v>2460</v>
      </c>
      <c r="N1644">
        <v>1601</v>
      </c>
      <c r="O1644" t="s">
        <v>30</v>
      </c>
      <c r="P1644" t="s">
        <v>30</v>
      </c>
      <c r="Q1644" t="s">
        <v>30</v>
      </c>
      <c r="R1644" t="s">
        <v>30</v>
      </c>
      <c r="S1644" t="s">
        <v>1682</v>
      </c>
      <c r="T1644" t="s">
        <v>1724</v>
      </c>
      <c r="U1644" t="s">
        <v>1681</v>
      </c>
      <c r="V1644" t="s">
        <v>1718</v>
      </c>
    </row>
    <row r="1645" spans="1:22" x14ac:dyDescent="0.25">
      <c r="A1645" t="s">
        <v>1745</v>
      </c>
      <c r="B1645" t="str">
        <f t="shared" si="25"/>
        <v>1971St Kilda</v>
      </c>
      <c r="C1645" t="s">
        <v>1727</v>
      </c>
      <c r="D1645">
        <v>1971</v>
      </c>
      <c r="E1645">
        <v>2</v>
      </c>
      <c r="F1645" t="s">
        <v>1677</v>
      </c>
      <c r="G1645">
        <v>22</v>
      </c>
      <c r="H1645">
        <v>16</v>
      </c>
      <c r="I1645">
        <v>0</v>
      </c>
      <c r="J1645">
        <v>6</v>
      </c>
      <c r="L1645">
        <v>64</v>
      </c>
      <c r="M1645">
        <v>2176</v>
      </c>
      <c r="N1645">
        <v>1554</v>
      </c>
      <c r="P1645" t="s">
        <v>30</v>
      </c>
      <c r="Q1645" t="s">
        <v>30</v>
      </c>
      <c r="S1645" t="s">
        <v>1677</v>
      </c>
      <c r="T1645" t="s">
        <v>1681</v>
      </c>
      <c r="U1645" t="s">
        <v>1681</v>
      </c>
      <c r="V1645" t="s">
        <v>1718</v>
      </c>
    </row>
    <row r="1646" spans="1:22" x14ac:dyDescent="0.25">
      <c r="A1646" t="s">
        <v>1745</v>
      </c>
      <c r="B1646" t="str">
        <f t="shared" si="25"/>
        <v>1971Richmond</v>
      </c>
      <c r="C1646" t="s">
        <v>1727</v>
      </c>
      <c r="D1646">
        <v>1971</v>
      </c>
      <c r="E1646">
        <v>3</v>
      </c>
      <c r="F1646" t="s">
        <v>1678</v>
      </c>
      <c r="G1646">
        <v>22</v>
      </c>
      <c r="H1646">
        <v>16</v>
      </c>
      <c r="I1646">
        <v>0</v>
      </c>
      <c r="J1646">
        <v>6</v>
      </c>
      <c r="L1646">
        <v>64</v>
      </c>
      <c r="M1646">
        <v>2318</v>
      </c>
      <c r="N1646">
        <v>1890</v>
      </c>
      <c r="P1646" t="s">
        <v>30</v>
      </c>
      <c r="S1646" t="s">
        <v>1678</v>
      </c>
      <c r="T1646" t="s">
        <v>1726</v>
      </c>
      <c r="U1646" t="s">
        <v>1681</v>
      </c>
      <c r="V1646" t="s">
        <v>1718</v>
      </c>
    </row>
    <row r="1647" spans="1:22" x14ac:dyDescent="0.25">
      <c r="A1647" t="s">
        <v>1745</v>
      </c>
      <c r="B1647" t="str">
        <f t="shared" si="25"/>
        <v>1971Collingwood</v>
      </c>
      <c r="C1647" t="s">
        <v>1727</v>
      </c>
      <c r="D1647">
        <v>1971</v>
      </c>
      <c r="E1647">
        <v>4</v>
      </c>
      <c r="F1647" t="s">
        <v>1688</v>
      </c>
      <c r="G1647">
        <v>22</v>
      </c>
      <c r="H1647">
        <v>14</v>
      </c>
      <c r="I1647">
        <v>1</v>
      </c>
      <c r="J1647">
        <v>7</v>
      </c>
      <c r="L1647">
        <v>58</v>
      </c>
      <c r="M1647">
        <v>2331</v>
      </c>
      <c r="N1647">
        <v>1840</v>
      </c>
      <c r="P1647" t="s">
        <v>30</v>
      </c>
      <c r="S1647" t="s">
        <v>1688</v>
      </c>
      <c r="T1647" t="s">
        <v>1681</v>
      </c>
      <c r="U1647" t="s">
        <v>1681</v>
      </c>
      <c r="V1647" t="s">
        <v>1718</v>
      </c>
    </row>
    <row r="1648" spans="1:22" x14ac:dyDescent="0.25">
      <c r="A1648" t="s">
        <v>1745</v>
      </c>
      <c r="B1648" t="str">
        <f t="shared" si="25"/>
        <v>1971Carlton</v>
      </c>
      <c r="C1648" t="s">
        <v>1727</v>
      </c>
      <c r="D1648">
        <v>1971</v>
      </c>
      <c r="E1648">
        <v>5</v>
      </c>
      <c r="F1648" t="s">
        <v>1689</v>
      </c>
      <c r="G1648">
        <v>22</v>
      </c>
      <c r="H1648">
        <v>14</v>
      </c>
      <c r="I1648">
        <v>0</v>
      </c>
      <c r="J1648">
        <v>8</v>
      </c>
      <c r="L1648">
        <v>56</v>
      </c>
      <c r="M1648">
        <v>2103</v>
      </c>
      <c r="N1648">
        <v>2014</v>
      </c>
      <c r="S1648" t="s">
        <v>1689</v>
      </c>
      <c r="T1648" t="s">
        <v>1717</v>
      </c>
      <c r="U1648" t="s">
        <v>1681</v>
      </c>
      <c r="V1648" t="s">
        <v>1718</v>
      </c>
    </row>
    <row r="1649" spans="1:22" x14ac:dyDescent="0.25">
      <c r="A1649" t="s">
        <v>1745</v>
      </c>
      <c r="B1649" t="str">
        <f t="shared" si="25"/>
        <v>1971Fitzroy</v>
      </c>
      <c r="C1649" t="s">
        <v>1727</v>
      </c>
      <c r="D1649">
        <v>1971</v>
      </c>
      <c r="E1649">
        <v>6</v>
      </c>
      <c r="F1649" t="s">
        <v>1694</v>
      </c>
      <c r="G1649">
        <v>22</v>
      </c>
      <c r="H1649">
        <v>12</v>
      </c>
      <c r="I1649">
        <v>0</v>
      </c>
      <c r="J1649">
        <v>10</v>
      </c>
      <c r="L1649">
        <v>48</v>
      </c>
      <c r="M1649">
        <v>2047</v>
      </c>
      <c r="N1649">
        <v>1915</v>
      </c>
      <c r="S1649" t="s">
        <v>1694</v>
      </c>
      <c r="T1649" t="s">
        <v>1681</v>
      </c>
      <c r="U1649" t="s">
        <v>1681</v>
      </c>
      <c r="V1649" t="s">
        <v>1718</v>
      </c>
    </row>
    <row r="1650" spans="1:22" x14ac:dyDescent="0.25">
      <c r="A1650" t="s">
        <v>1745</v>
      </c>
      <c r="B1650" t="str">
        <f t="shared" si="25"/>
        <v>1971Melbourne</v>
      </c>
      <c r="C1650" t="s">
        <v>1727</v>
      </c>
      <c r="D1650">
        <v>1971</v>
      </c>
      <c r="E1650">
        <v>7</v>
      </c>
      <c r="F1650" t="s">
        <v>1681</v>
      </c>
      <c r="G1650">
        <v>22</v>
      </c>
      <c r="H1650">
        <v>11</v>
      </c>
      <c r="I1650">
        <v>1</v>
      </c>
      <c r="J1650">
        <v>10</v>
      </c>
      <c r="L1650">
        <v>46</v>
      </c>
      <c r="M1650">
        <v>1962</v>
      </c>
      <c r="N1650">
        <v>1791</v>
      </c>
      <c r="S1650" t="s">
        <v>1681</v>
      </c>
      <c r="T1650" t="s">
        <v>1681</v>
      </c>
      <c r="U1650" t="s">
        <v>1681</v>
      </c>
      <c r="V1650" t="s">
        <v>1718</v>
      </c>
    </row>
    <row r="1651" spans="1:22" x14ac:dyDescent="0.25">
      <c r="A1651" t="s">
        <v>1745</v>
      </c>
      <c r="B1651" t="str">
        <f t="shared" si="25"/>
        <v>1971Footscray</v>
      </c>
      <c r="C1651" t="s">
        <v>1727</v>
      </c>
      <c r="D1651">
        <v>1971</v>
      </c>
      <c r="E1651">
        <v>8</v>
      </c>
      <c r="F1651" t="s">
        <v>1695</v>
      </c>
      <c r="G1651">
        <v>22</v>
      </c>
      <c r="H1651">
        <v>11</v>
      </c>
      <c r="I1651">
        <v>0</v>
      </c>
      <c r="J1651">
        <v>11</v>
      </c>
      <c r="L1651">
        <v>44</v>
      </c>
      <c r="M1651">
        <v>1966</v>
      </c>
      <c r="N1651">
        <v>2217</v>
      </c>
      <c r="S1651" t="s">
        <v>1673</v>
      </c>
      <c r="T1651" t="s">
        <v>1681</v>
      </c>
      <c r="U1651" t="s">
        <v>1681</v>
      </c>
      <c r="V1651" t="s">
        <v>1718</v>
      </c>
    </row>
    <row r="1652" spans="1:22" x14ac:dyDescent="0.25">
      <c r="A1652" t="s">
        <v>1745</v>
      </c>
      <c r="B1652" t="str">
        <f t="shared" si="25"/>
        <v>1971North Melbourne</v>
      </c>
      <c r="C1652" t="s">
        <v>1727</v>
      </c>
      <c r="D1652">
        <v>1971</v>
      </c>
      <c r="E1652">
        <v>9</v>
      </c>
      <c r="F1652" t="s">
        <v>1680</v>
      </c>
      <c r="G1652">
        <v>22</v>
      </c>
      <c r="H1652">
        <v>5</v>
      </c>
      <c r="I1652">
        <v>1</v>
      </c>
      <c r="J1652">
        <v>16</v>
      </c>
      <c r="L1652">
        <v>22</v>
      </c>
      <c r="M1652">
        <v>1705</v>
      </c>
      <c r="N1652">
        <v>2551</v>
      </c>
      <c r="S1652" t="s">
        <v>1680</v>
      </c>
      <c r="T1652" t="s">
        <v>1680</v>
      </c>
      <c r="U1652" t="s">
        <v>1681</v>
      </c>
      <c r="V1652" t="s">
        <v>1718</v>
      </c>
    </row>
    <row r="1653" spans="1:22" x14ac:dyDescent="0.25">
      <c r="A1653" t="s">
        <v>1745</v>
      </c>
      <c r="B1653" t="str">
        <f t="shared" si="25"/>
        <v>1971Geelong</v>
      </c>
      <c r="C1653" t="s">
        <v>1727</v>
      </c>
      <c r="D1653">
        <v>1971</v>
      </c>
      <c r="E1653">
        <v>10</v>
      </c>
      <c r="F1653" t="s">
        <v>1685</v>
      </c>
      <c r="G1653">
        <v>22</v>
      </c>
      <c r="H1653">
        <v>5</v>
      </c>
      <c r="I1653">
        <v>0</v>
      </c>
      <c r="J1653">
        <v>17</v>
      </c>
      <c r="L1653">
        <v>20</v>
      </c>
      <c r="M1653">
        <v>2072</v>
      </c>
      <c r="N1653">
        <v>2523</v>
      </c>
      <c r="S1653" t="s">
        <v>1685</v>
      </c>
      <c r="T1653" t="s">
        <v>1685</v>
      </c>
      <c r="U1653" t="s">
        <v>1685</v>
      </c>
      <c r="V1653" t="s">
        <v>1718</v>
      </c>
    </row>
    <row r="1654" spans="1:22" x14ac:dyDescent="0.25">
      <c r="A1654" t="s">
        <v>1745</v>
      </c>
      <c r="B1654" t="str">
        <f t="shared" si="25"/>
        <v>1971Essendon</v>
      </c>
      <c r="C1654" t="s">
        <v>1727</v>
      </c>
      <c r="D1654">
        <v>1971</v>
      </c>
      <c r="E1654">
        <v>11</v>
      </c>
      <c r="F1654" t="s">
        <v>1687</v>
      </c>
      <c r="G1654">
        <v>22</v>
      </c>
      <c r="H1654">
        <v>4</v>
      </c>
      <c r="I1654">
        <v>1</v>
      </c>
      <c r="J1654">
        <v>17</v>
      </c>
      <c r="L1654">
        <v>18</v>
      </c>
      <c r="M1654">
        <v>1705</v>
      </c>
      <c r="N1654">
        <v>2252</v>
      </c>
      <c r="S1654" t="s">
        <v>1687</v>
      </c>
      <c r="T1654" t="s">
        <v>1681</v>
      </c>
      <c r="U1654" t="s">
        <v>1681</v>
      </c>
      <c r="V1654" t="s">
        <v>1718</v>
      </c>
    </row>
    <row r="1655" spans="1:22" x14ac:dyDescent="0.25">
      <c r="A1655" t="s">
        <v>1745</v>
      </c>
      <c r="B1655" t="str">
        <f t="shared" si="25"/>
        <v>1971South Melbourne</v>
      </c>
      <c r="C1655" t="s">
        <v>1727</v>
      </c>
      <c r="D1655">
        <v>1971</v>
      </c>
      <c r="E1655">
        <v>12</v>
      </c>
      <c r="F1655" t="s">
        <v>1697</v>
      </c>
      <c r="G1655">
        <v>22</v>
      </c>
      <c r="H1655">
        <v>3</v>
      </c>
      <c r="I1655">
        <v>0</v>
      </c>
      <c r="J1655">
        <v>19</v>
      </c>
      <c r="L1655">
        <v>12</v>
      </c>
      <c r="M1655">
        <v>1618</v>
      </c>
      <c r="N1655">
        <v>2315</v>
      </c>
      <c r="S1655" t="s">
        <v>1676</v>
      </c>
      <c r="T1655" t="s">
        <v>1681</v>
      </c>
      <c r="U1655" t="s">
        <v>1681</v>
      </c>
      <c r="V1655" t="s">
        <v>1718</v>
      </c>
    </row>
    <row r="1656" spans="1:22" x14ac:dyDescent="0.25">
      <c r="A1656" t="s">
        <v>1746</v>
      </c>
      <c r="B1656" t="str">
        <f t="shared" si="25"/>
        <v>1971Manly Warringah</v>
      </c>
      <c r="C1656" t="s">
        <v>1747</v>
      </c>
      <c r="D1656">
        <v>1971</v>
      </c>
      <c r="E1656">
        <v>1</v>
      </c>
      <c r="F1656" t="s">
        <v>1765</v>
      </c>
      <c r="G1656">
        <v>22</v>
      </c>
      <c r="H1656">
        <v>19</v>
      </c>
      <c r="I1656">
        <v>0</v>
      </c>
      <c r="J1656">
        <v>3</v>
      </c>
      <c r="K1656">
        <v>0</v>
      </c>
      <c r="L1656">
        <v>38</v>
      </c>
      <c r="M1656">
        <v>528</v>
      </c>
      <c r="N1656">
        <v>260</v>
      </c>
      <c r="O1656" t="s">
        <v>30</v>
      </c>
      <c r="P1656" t="s">
        <v>30</v>
      </c>
      <c r="S1656" t="s">
        <v>1765</v>
      </c>
      <c r="T1656" t="s">
        <v>1675</v>
      </c>
      <c r="U1656" t="s">
        <v>1675</v>
      </c>
      <c r="V1656" t="s">
        <v>1723</v>
      </c>
    </row>
    <row r="1657" spans="1:22" x14ac:dyDescent="0.25">
      <c r="A1657" t="s">
        <v>1746</v>
      </c>
      <c r="B1657" t="str">
        <f t="shared" si="25"/>
        <v>1971South Sydney</v>
      </c>
      <c r="C1657" t="s">
        <v>1747</v>
      </c>
      <c r="D1657">
        <v>1971</v>
      </c>
      <c r="E1657">
        <v>2</v>
      </c>
      <c r="F1657" t="s">
        <v>1748</v>
      </c>
      <c r="G1657">
        <v>22</v>
      </c>
      <c r="H1657">
        <v>17</v>
      </c>
      <c r="I1657">
        <v>0</v>
      </c>
      <c r="J1657">
        <v>5</v>
      </c>
      <c r="K1657">
        <v>0</v>
      </c>
      <c r="L1657">
        <v>34</v>
      </c>
      <c r="M1657">
        <v>499</v>
      </c>
      <c r="N1657">
        <v>308</v>
      </c>
      <c r="P1657" t="s">
        <v>30</v>
      </c>
      <c r="Q1657" t="s">
        <v>30</v>
      </c>
      <c r="R1657" t="s">
        <v>30</v>
      </c>
      <c r="S1657" t="s">
        <v>1748</v>
      </c>
      <c r="T1657" t="s">
        <v>1675</v>
      </c>
      <c r="U1657" t="s">
        <v>1675</v>
      </c>
      <c r="V1657" t="s">
        <v>1723</v>
      </c>
    </row>
    <row r="1658" spans="1:22" x14ac:dyDescent="0.25">
      <c r="A1658" t="s">
        <v>1746</v>
      </c>
      <c r="B1658" t="str">
        <f t="shared" si="25"/>
        <v>1971St George</v>
      </c>
      <c r="C1658" t="s">
        <v>1747</v>
      </c>
      <c r="D1658">
        <v>1971</v>
      </c>
      <c r="E1658">
        <v>3</v>
      </c>
      <c r="F1658" t="s">
        <v>1763</v>
      </c>
      <c r="G1658">
        <v>22</v>
      </c>
      <c r="H1658">
        <v>15</v>
      </c>
      <c r="I1658">
        <v>1</v>
      </c>
      <c r="J1658">
        <v>6</v>
      </c>
      <c r="K1658">
        <v>0</v>
      </c>
      <c r="L1658">
        <v>31</v>
      </c>
      <c r="M1658">
        <v>392</v>
      </c>
      <c r="N1658">
        <v>283</v>
      </c>
      <c r="P1658" t="s">
        <v>30</v>
      </c>
      <c r="Q1658" t="s">
        <v>30</v>
      </c>
      <c r="S1658" t="s">
        <v>1763</v>
      </c>
      <c r="T1658" t="s">
        <v>1675</v>
      </c>
      <c r="U1658" t="s">
        <v>1675</v>
      </c>
      <c r="V1658" t="s">
        <v>1723</v>
      </c>
    </row>
    <row r="1659" spans="1:22" x14ac:dyDescent="0.25">
      <c r="A1659" t="s">
        <v>1746</v>
      </c>
      <c r="B1659" t="str">
        <f t="shared" si="25"/>
        <v>1971Parramatta</v>
      </c>
      <c r="C1659" t="s">
        <v>1747</v>
      </c>
      <c r="D1659">
        <v>1971</v>
      </c>
      <c r="E1659">
        <v>4</v>
      </c>
      <c r="F1659" t="s">
        <v>1722</v>
      </c>
      <c r="G1659">
        <v>22</v>
      </c>
      <c r="H1659">
        <v>12</v>
      </c>
      <c r="I1659">
        <v>0</v>
      </c>
      <c r="J1659">
        <v>10</v>
      </c>
      <c r="K1659">
        <v>0</v>
      </c>
      <c r="L1659">
        <v>24</v>
      </c>
      <c r="M1659">
        <v>383</v>
      </c>
      <c r="N1659">
        <v>355</v>
      </c>
      <c r="P1659" t="s">
        <v>30</v>
      </c>
      <c r="S1659" t="s">
        <v>1722</v>
      </c>
      <c r="T1659" t="s">
        <v>1675</v>
      </c>
      <c r="U1659" t="s">
        <v>1675</v>
      </c>
      <c r="V1659" t="s">
        <v>1723</v>
      </c>
    </row>
    <row r="1660" spans="1:22" x14ac:dyDescent="0.25">
      <c r="A1660" t="s">
        <v>1746</v>
      </c>
      <c r="B1660" t="str">
        <f t="shared" si="25"/>
        <v>1971Balmain</v>
      </c>
      <c r="C1660" t="s">
        <v>1747</v>
      </c>
      <c r="D1660">
        <v>1971</v>
      </c>
      <c r="E1660">
        <v>5</v>
      </c>
      <c r="F1660" t="s">
        <v>1755</v>
      </c>
      <c r="G1660">
        <v>22</v>
      </c>
      <c r="H1660">
        <v>11</v>
      </c>
      <c r="I1660">
        <v>0</v>
      </c>
      <c r="J1660">
        <v>11</v>
      </c>
      <c r="K1660">
        <v>0</v>
      </c>
      <c r="L1660">
        <v>22</v>
      </c>
      <c r="M1660">
        <v>366</v>
      </c>
      <c r="N1660">
        <v>398</v>
      </c>
      <c r="S1660" t="s">
        <v>1755</v>
      </c>
      <c r="T1660" t="s">
        <v>1675</v>
      </c>
      <c r="U1660" t="s">
        <v>1675</v>
      </c>
      <c r="V1660" t="s">
        <v>1723</v>
      </c>
    </row>
    <row r="1661" spans="1:22" x14ac:dyDescent="0.25">
      <c r="A1661" t="s">
        <v>1746</v>
      </c>
      <c r="B1661" t="str">
        <f t="shared" si="25"/>
        <v>1971Canterbury-Bankstown</v>
      </c>
      <c r="C1661" t="s">
        <v>1747</v>
      </c>
      <c r="D1661">
        <v>1971</v>
      </c>
      <c r="E1661">
        <v>6</v>
      </c>
      <c r="F1661" t="s">
        <v>1764</v>
      </c>
      <c r="G1661">
        <v>22</v>
      </c>
      <c r="H1661">
        <v>11</v>
      </c>
      <c r="I1661">
        <v>0</v>
      </c>
      <c r="J1661">
        <v>11</v>
      </c>
      <c r="K1661">
        <v>0</v>
      </c>
      <c r="L1661">
        <v>22</v>
      </c>
      <c r="M1661">
        <v>335</v>
      </c>
      <c r="N1661">
        <v>422</v>
      </c>
      <c r="S1661" t="s">
        <v>1764</v>
      </c>
      <c r="T1661" t="s">
        <v>1675</v>
      </c>
      <c r="U1661" t="s">
        <v>1675</v>
      </c>
      <c r="V1661" t="s">
        <v>1723</v>
      </c>
    </row>
    <row r="1662" spans="1:22" x14ac:dyDescent="0.25">
      <c r="A1662" t="s">
        <v>1746</v>
      </c>
      <c r="B1662" t="str">
        <f t="shared" si="25"/>
        <v>1971Cronulla-Sutherland</v>
      </c>
      <c r="C1662" t="s">
        <v>1747</v>
      </c>
      <c r="D1662">
        <v>1971</v>
      </c>
      <c r="E1662">
        <v>7</v>
      </c>
      <c r="F1662" t="s">
        <v>1767</v>
      </c>
      <c r="G1662">
        <v>22</v>
      </c>
      <c r="H1662">
        <v>10</v>
      </c>
      <c r="I1662">
        <v>0</v>
      </c>
      <c r="J1662">
        <v>12</v>
      </c>
      <c r="K1662">
        <v>0</v>
      </c>
      <c r="L1662">
        <v>20</v>
      </c>
      <c r="M1662">
        <v>352</v>
      </c>
      <c r="N1662">
        <v>310</v>
      </c>
      <c r="S1662" t="s">
        <v>1767</v>
      </c>
      <c r="T1662" t="s">
        <v>1675</v>
      </c>
      <c r="U1662" t="s">
        <v>1675</v>
      </c>
      <c r="V1662" t="s">
        <v>1723</v>
      </c>
    </row>
    <row r="1663" spans="1:22" x14ac:dyDescent="0.25">
      <c r="A1663" t="s">
        <v>1746</v>
      </c>
      <c r="B1663" t="str">
        <f t="shared" si="25"/>
        <v>1971Penrith</v>
      </c>
      <c r="C1663" t="s">
        <v>1747</v>
      </c>
      <c r="D1663">
        <v>1971</v>
      </c>
      <c r="E1663">
        <v>8</v>
      </c>
      <c r="F1663" t="s">
        <v>1766</v>
      </c>
      <c r="G1663">
        <v>22</v>
      </c>
      <c r="H1663">
        <v>10</v>
      </c>
      <c r="I1663">
        <v>0</v>
      </c>
      <c r="J1663">
        <v>12</v>
      </c>
      <c r="K1663">
        <v>0</v>
      </c>
      <c r="L1663">
        <v>20</v>
      </c>
      <c r="M1663">
        <v>283</v>
      </c>
      <c r="N1663">
        <v>372</v>
      </c>
      <c r="S1663" t="s">
        <v>1766</v>
      </c>
      <c r="T1663" t="s">
        <v>1675</v>
      </c>
      <c r="U1663" t="s">
        <v>1675</v>
      </c>
      <c r="V1663" t="s">
        <v>1723</v>
      </c>
    </row>
    <row r="1664" spans="1:22" x14ac:dyDescent="0.25">
      <c r="A1664" t="s">
        <v>1746</v>
      </c>
      <c r="B1664" t="str">
        <f t="shared" si="25"/>
        <v>1971Eastern Suburbs</v>
      </c>
      <c r="C1664" t="s">
        <v>1747</v>
      </c>
      <c r="D1664">
        <v>1971</v>
      </c>
      <c r="E1664">
        <v>9</v>
      </c>
      <c r="F1664" t="s">
        <v>1749</v>
      </c>
      <c r="G1664">
        <v>22</v>
      </c>
      <c r="H1664">
        <v>9</v>
      </c>
      <c r="I1664">
        <v>1</v>
      </c>
      <c r="J1664">
        <v>12</v>
      </c>
      <c r="K1664">
        <v>0</v>
      </c>
      <c r="L1664">
        <v>19</v>
      </c>
      <c r="M1664">
        <v>344</v>
      </c>
      <c r="N1664">
        <v>339</v>
      </c>
      <c r="S1664" t="s">
        <v>1750</v>
      </c>
      <c r="T1664" t="s">
        <v>1675</v>
      </c>
      <c r="U1664" t="s">
        <v>1675</v>
      </c>
      <c r="V1664" t="s">
        <v>1723</v>
      </c>
    </row>
    <row r="1665" spans="1:22" x14ac:dyDescent="0.25">
      <c r="A1665" t="s">
        <v>1746</v>
      </c>
      <c r="B1665" t="str">
        <f t="shared" si="25"/>
        <v>1971Newtown</v>
      </c>
      <c r="C1665" t="s">
        <v>1747</v>
      </c>
      <c r="D1665">
        <v>1971</v>
      </c>
      <c r="E1665">
        <v>10</v>
      </c>
      <c r="F1665" t="s">
        <v>1756</v>
      </c>
      <c r="G1665">
        <v>22</v>
      </c>
      <c r="H1665">
        <v>7</v>
      </c>
      <c r="I1665">
        <v>1</v>
      </c>
      <c r="J1665">
        <v>14</v>
      </c>
      <c r="K1665">
        <v>0</v>
      </c>
      <c r="L1665">
        <v>15</v>
      </c>
      <c r="M1665">
        <v>282</v>
      </c>
      <c r="N1665">
        <v>401</v>
      </c>
      <c r="S1665" t="s">
        <v>1756</v>
      </c>
      <c r="T1665" t="s">
        <v>1675</v>
      </c>
      <c r="U1665" t="s">
        <v>1675</v>
      </c>
      <c r="V1665" t="s">
        <v>1723</v>
      </c>
    </row>
    <row r="1666" spans="1:22" x14ac:dyDescent="0.25">
      <c r="A1666" t="s">
        <v>1746</v>
      </c>
      <c r="B1666" t="str">
        <f t="shared" ref="B1666:B1729" si="26">D1666&amp;F1666</f>
        <v>1971North Sydney</v>
      </c>
      <c r="C1666" t="s">
        <v>1747</v>
      </c>
      <c r="D1666">
        <v>1971</v>
      </c>
      <c r="E1666">
        <v>11</v>
      </c>
      <c r="F1666" t="s">
        <v>1752</v>
      </c>
      <c r="G1666">
        <v>22</v>
      </c>
      <c r="H1666">
        <v>5</v>
      </c>
      <c r="I1666">
        <v>1</v>
      </c>
      <c r="J1666">
        <v>16</v>
      </c>
      <c r="K1666">
        <v>0</v>
      </c>
      <c r="L1666">
        <v>11</v>
      </c>
      <c r="M1666">
        <v>265</v>
      </c>
      <c r="N1666">
        <v>446</v>
      </c>
      <c r="S1666" t="s">
        <v>1752</v>
      </c>
      <c r="T1666" t="s">
        <v>1675</v>
      </c>
      <c r="U1666" t="s">
        <v>1675</v>
      </c>
      <c r="V1666" t="s">
        <v>1723</v>
      </c>
    </row>
    <row r="1667" spans="1:22" x14ac:dyDescent="0.25">
      <c r="A1667" t="s">
        <v>1746</v>
      </c>
      <c r="B1667" t="str">
        <f t="shared" si="26"/>
        <v>1971Western Suburbs</v>
      </c>
      <c r="C1667" t="s">
        <v>1747</v>
      </c>
      <c r="D1667">
        <v>1971</v>
      </c>
      <c r="E1667">
        <v>12</v>
      </c>
      <c r="F1667" t="s">
        <v>1757</v>
      </c>
      <c r="G1667">
        <v>22</v>
      </c>
      <c r="H1667">
        <v>4</v>
      </c>
      <c r="I1667">
        <v>0</v>
      </c>
      <c r="J1667">
        <v>18</v>
      </c>
      <c r="K1667">
        <v>0</v>
      </c>
      <c r="L1667">
        <v>8</v>
      </c>
      <c r="M1667">
        <v>336</v>
      </c>
      <c r="N1667">
        <v>471</v>
      </c>
      <c r="S1667" t="s">
        <v>1757</v>
      </c>
      <c r="T1667" t="s">
        <v>1675</v>
      </c>
      <c r="U1667" t="s">
        <v>1675</v>
      </c>
      <c r="V1667" t="s">
        <v>1723</v>
      </c>
    </row>
    <row r="1668" spans="1:22" x14ac:dyDescent="0.25">
      <c r="A1668" t="s">
        <v>1745</v>
      </c>
      <c r="B1668" t="str">
        <f t="shared" si="26"/>
        <v>1970Collingwood</v>
      </c>
      <c r="C1668" t="s">
        <v>1727</v>
      </c>
      <c r="D1668">
        <v>1970</v>
      </c>
      <c r="E1668">
        <v>1</v>
      </c>
      <c r="F1668" t="s">
        <v>1688</v>
      </c>
      <c r="G1668">
        <v>22</v>
      </c>
      <c r="H1668">
        <v>18</v>
      </c>
      <c r="I1668">
        <v>0</v>
      </c>
      <c r="J1668">
        <v>4</v>
      </c>
      <c r="L1668">
        <v>72</v>
      </c>
      <c r="M1668">
        <v>2333</v>
      </c>
      <c r="N1668">
        <v>1709</v>
      </c>
      <c r="O1668" t="s">
        <v>30</v>
      </c>
      <c r="P1668" t="s">
        <v>30</v>
      </c>
      <c r="Q1668" t="s">
        <v>30</v>
      </c>
      <c r="S1668" t="s">
        <v>1688</v>
      </c>
      <c r="T1668" t="s">
        <v>1681</v>
      </c>
      <c r="U1668" t="s">
        <v>1681</v>
      </c>
      <c r="V1668" t="s">
        <v>1718</v>
      </c>
    </row>
    <row r="1669" spans="1:22" x14ac:dyDescent="0.25">
      <c r="A1669" t="s">
        <v>1745</v>
      </c>
      <c r="B1669" t="str">
        <f t="shared" si="26"/>
        <v>1970Carlton</v>
      </c>
      <c r="C1669" t="s">
        <v>1727</v>
      </c>
      <c r="D1669">
        <v>1970</v>
      </c>
      <c r="E1669">
        <v>2</v>
      </c>
      <c r="F1669" t="s">
        <v>1689</v>
      </c>
      <c r="G1669">
        <v>22</v>
      </c>
      <c r="H1669">
        <v>16</v>
      </c>
      <c r="I1669">
        <v>0</v>
      </c>
      <c r="J1669">
        <v>6</v>
      </c>
      <c r="L1669">
        <v>64</v>
      </c>
      <c r="M1669">
        <v>2146</v>
      </c>
      <c r="N1669">
        <v>1911</v>
      </c>
      <c r="P1669" t="s">
        <v>30</v>
      </c>
      <c r="Q1669" t="s">
        <v>30</v>
      </c>
      <c r="R1669" t="s">
        <v>30</v>
      </c>
      <c r="S1669" t="s">
        <v>1689</v>
      </c>
      <c r="T1669" t="s">
        <v>1717</v>
      </c>
      <c r="U1669" t="s">
        <v>1681</v>
      </c>
      <c r="V1669" t="s">
        <v>1718</v>
      </c>
    </row>
    <row r="1670" spans="1:22" x14ac:dyDescent="0.25">
      <c r="A1670" t="s">
        <v>1745</v>
      </c>
      <c r="B1670" t="str">
        <f t="shared" si="26"/>
        <v>1970St Kilda</v>
      </c>
      <c r="C1670" t="s">
        <v>1727</v>
      </c>
      <c r="D1670">
        <v>1970</v>
      </c>
      <c r="E1670">
        <v>3</v>
      </c>
      <c r="F1670" t="s">
        <v>1677</v>
      </c>
      <c r="G1670">
        <v>22</v>
      </c>
      <c r="H1670">
        <v>14</v>
      </c>
      <c r="I1670">
        <v>0</v>
      </c>
      <c r="J1670">
        <v>8</v>
      </c>
      <c r="L1670">
        <v>56</v>
      </c>
      <c r="M1670">
        <v>1926</v>
      </c>
      <c r="N1670">
        <v>1532</v>
      </c>
      <c r="P1670" t="s">
        <v>30</v>
      </c>
      <c r="S1670" t="s">
        <v>1677</v>
      </c>
      <c r="T1670" t="s">
        <v>1681</v>
      </c>
      <c r="U1670" t="s">
        <v>1681</v>
      </c>
      <c r="V1670" t="s">
        <v>1718</v>
      </c>
    </row>
    <row r="1671" spans="1:22" x14ac:dyDescent="0.25">
      <c r="A1671" t="s">
        <v>1745</v>
      </c>
      <c r="B1671" t="str">
        <f t="shared" si="26"/>
        <v>1970South Melbourne</v>
      </c>
      <c r="C1671" t="s">
        <v>1727</v>
      </c>
      <c r="D1671">
        <v>1970</v>
      </c>
      <c r="E1671">
        <v>4</v>
      </c>
      <c r="F1671" t="s">
        <v>1697</v>
      </c>
      <c r="G1671">
        <v>22</v>
      </c>
      <c r="H1671">
        <v>14</v>
      </c>
      <c r="I1671">
        <v>0</v>
      </c>
      <c r="J1671">
        <v>8</v>
      </c>
      <c r="L1671">
        <v>56</v>
      </c>
      <c r="M1671">
        <v>1914</v>
      </c>
      <c r="N1671">
        <v>1828</v>
      </c>
      <c r="P1671" t="s">
        <v>30</v>
      </c>
      <c r="S1671" t="s">
        <v>1676</v>
      </c>
      <c r="T1671" t="s">
        <v>1681</v>
      </c>
      <c r="U1671" t="s">
        <v>1681</v>
      </c>
      <c r="V1671" t="s">
        <v>1718</v>
      </c>
    </row>
    <row r="1672" spans="1:22" x14ac:dyDescent="0.25">
      <c r="A1672" t="s">
        <v>1745</v>
      </c>
      <c r="B1672" t="str">
        <f t="shared" si="26"/>
        <v>1970Geelong</v>
      </c>
      <c r="C1672" t="s">
        <v>1727</v>
      </c>
      <c r="D1672">
        <v>1970</v>
      </c>
      <c r="E1672">
        <v>5</v>
      </c>
      <c r="F1672" t="s">
        <v>1685</v>
      </c>
      <c r="G1672">
        <v>22</v>
      </c>
      <c r="H1672">
        <v>12</v>
      </c>
      <c r="I1672">
        <v>0</v>
      </c>
      <c r="J1672">
        <v>10</v>
      </c>
      <c r="L1672">
        <v>48</v>
      </c>
      <c r="M1672">
        <v>1949</v>
      </c>
      <c r="N1672">
        <v>1903</v>
      </c>
      <c r="S1672" t="s">
        <v>1685</v>
      </c>
      <c r="T1672" t="s">
        <v>1685</v>
      </c>
      <c r="U1672" t="s">
        <v>1685</v>
      </c>
      <c r="V1672" t="s">
        <v>1718</v>
      </c>
    </row>
    <row r="1673" spans="1:22" x14ac:dyDescent="0.25">
      <c r="A1673" t="s">
        <v>1745</v>
      </c>
      <c r="B1673" t="str">
        <f t="shared" si="26"/>
        <v>1970Richmond</v>
      </c>
      <c r="C1673" t="s">
        <v>1727</v>
      </c>
      <c r="D1673">
        <v>1970</v>
      </c>
      <c r="E1673">
        <v>6</v>
      </c>
      <c r="F1673" t="s">
        <v>1678</v>
      </c>
      <c r="G1673">
        <v>22</v>
      </c>
      <c r="H1673">
        <v>12</v>
      </c>
      <c r="I1673">
        <v>0</v>
      </c>
      <c r="J1673">
        <v>10</v>
      </c>
      <c r="L1673">
        <v>48</v>
      </c>
      <c r="M1673">
        <v>2029</v>
      </c>
      <c r="N1673">
        <v>1998</v>
      </c>
      <c r="S1673" t="s">
        <v>1678</v>
      </c>
      <c r="T1673" t="s">
        <v>1726</v>
      </c>
      <c r="U1673" t="s">
        <v>1681</v>
      </c>
      <c r="V1673" t="s">
        <v>1718</v>
      </c>
    </row>
    <row r="1674" spans="1:22" x14ac:dyDescent="0.25">
      <c r="A1674" t="s">
        <v>1745</v>
      </c>
      <c r="B1674" t="str">
        <f t="shared" si="26"/>
        <v>1970Footscray</v>
      </c>
      <c r="C1674" t="s">
        <v>1727</v>
      </c>
      <c r="D1674">
        <v>1970</v>
      </c>
      <c r="E1674">
        <v>7</v>
      </c>
      <c r="F1674" t="s">
        <v>1695</v>
      </c>
      <c r="G1674">
        <v>22</v>
      </c>
      <c r="H1674">
        <v>11</v>
      </c>
      <c r="I1674">
        <v>0</v>
      </c>
      <c r="J1674">
        <v>11</v>
      </c>
      <c r="L1674">
        <v>44</v>
      </c>
      <c r="M1674">
        <v>1728</v>
      </c>
      <c r="N1674">
        <v>1894</v>
      </c>
      <c r="S1674" t="s">
        <v>1673</v>
      </c>
      <c r="T1674" t="s">
        <v>1681</v>
      </c>
      <c r="U1674" t="s">
        <v>1681</v>
      </c>
      <c r="V1674" t="s">
        <v>1718</v>
      </c>
    </row>
    <row r="1675" spans="1:22" x14ac:dyDescent="0.25">
      <c r="A1675" t="s">
        <v>1745</v>
      </c>
      <c r="B1675" t="str">
        <f t="shared" si="26"/>
        <v>1970Hawthorn</v>
      </c>
      <c r="C1675" t="s">
        <v>1727</v>
      </c>
      <c r="D1675">
        <v>1970</v>
      </c>
      <c r="E1675">
        <v>8</v>
      </c>
      <c r="F1675" t="s">
        <v>1682</v>
      </c>
      <c r="G1675">
        <v>22</v>
      </c>
      <c r="H1675">
        <v>10</v>
      </c>
      <c r="I1675">
        <v>0</v>
      </c>
      <c r="J1675">
        <v>12</v>
      </c>
      <c r="L1675">
        <v>40</v>
      </c>
      <c r="M1675">
        <v>2264</v>
      </c>
      <c r="N1675">
        <v>1986</v>
      </c>
      <c r="S1675" t="s">
        <v>1682</v>
      </c>
      <c r="T1675" t="s">
        <v>1724</v>
      </c>
      <c r="U1675" t="s">
        <v>1681</v>
      </c>
      <c r="V1675" t="s">
        <v>1718</v>
      </c>
    </row>
    <row r="1676" spans="1:22" x14ac:dyDescent="0.25">
      <c r="A1676" t="s">
        <v>1745</v>
      </c>
      <c r="B1676" t="str">
        <f t="shared" si="26"/>
        <v>1970Fitzroy</v>
      </c>
      <c r="C1676" t="s">
        <v>1727</v>
      </c>
      <c r="D1676">
        <v>1970</v>
      </c>
      <c r="E1676">
        <v>9</v>
      </c>
      <c r="F1676" t="s">
        <v>1694</v>
      </c>
      <c r="G1676">
        <v>22</v>
      </c>
      <c r="H1676">
        <v>9</v>
      </c>
      <c r="I1676">
        <v>0</v>
      </c>
      <c r="J1676">
        <v>13</v>
      </c>
      <c r="L1676">
        <v>36</v>
      </c>
      <c r="M1676">
        <v>1774</v>
      </c>
      <c r="N1676">
        <v>2155</v>
      </c>
      <c r="S1676" t="s">
        <v>1694</v>
      </c>
      <c r="T1676" t="s">
        <v>1681</v>
      </c>
      <c r="U1676" t="s">
        <v>1681</v>
      </c>
      <c r="V1676" t="s">
        <v>1718</v>
      </c>
    </row>
    <row r="1677" spans="1:22" x14ac:dyDescent="0.25">
      <c r="A1677" t="s">
        <v>1745</v>
      </c>
      <c r="B1677" t="str">
        <f t="shared" si="26"/>
        <v>1970Melbourne</v>
      </c>
      <c r="C1677" t="s">
        <v>1727</v>
      </c>
      <c r="D1677">
        <v>1970</v>
      </c>
      <c r="E1677">
        <v>10</v>
      </c>
      <c r="F1677" t="s">
        <v>1681</v>
      </c>
      <c r="G1677">
        <v>22</v>
      </c>
      <c r="H1677">
        <v>6</v>
      </c>
      <c r="I1677">
        <v>0</v>
      </c>
      <c r="J1677">
        <v>16</v>
      </c>
      <c r="L1677">
        <v>24</v>
      </c>
      <c r="M1677">
        <v>1705</v>
      </c>
      <c r="N1677">
        <v>2043</v>
      </c>
      <c r="S1677" t="s">
        <v>1681</v>
      </c>
      <c r="T1677" t="s">
        <v>1681</v>
      </c>
      <c r="U1677" t="s">
        <v>1681</v>
      </c>
      <c r="V1677" t="s">
        <v>1718</v>
      </c>
    </row>
    <row r="1678" spans="1:22" x14ac:dyDescent="0.25">
      <c r="A1678" t="s">
        <v>1745</v>
      </c>
      <c r="B1678" t="str">
        <f t="shared" si="26"/>
        <v>1970Essendon</v>
      </c>
      <c r="C1678" t="s">
        <v>1727</v>
      </c>
      <c r="D1678">
        <v>1970</v>
      </c>
      <c r="E1678">
        <v>11</v>
      </c>
      <c r="F1678" t="s">
        <v>1687</v>
      </c>
      <c r="G1678">
        <v>22</v>
      </c>
      <c r="H1678">
        <v>6</v>
      </c>
      <c r="I1678">
        <v>0</v>
      </c>
      <c r="J1678">
        <v>16</v>
      </c>
      <c r="L1678">
        <v>24</v>
      </c>
      <c r="M1678">
        <v>1734</v>
      </c>
      <c r="N1678">
        <v>2128</v>
      </c>
      <c r="S1678" t="s">
        <v>1687</v>
      </c>
      <c r="T1678" t="s">
        <v>1681</v>
      </c>
      <c r="U1678" t="s">
        <v>1681</v>
      </c>
      <c r="V1678" t="s">
        <v>1718</v>
      </c>
    </row>
    <row r="1679" spans="1:22" x14ac:dyDescent="0.25">
      <c r="A1679" t="s">
        <v>1745</v>
      </c>
      <c r="B1679" t="str">
        <f t="shared" si="26"/>
        <v>1970North Melbourne</v>
      </c>
      <c r="C1679" t="s">
        <v>1727</v>
      </c>
      <c r="D1679">
        <v>1970</v>
      </c>
      <c r="E1679">
        <v>12</v>
      </c>
      <c r="F1679" t="s">
        <v>1680</v>
      </c>
      <c r="G1679">
        <v>22</v>
      </c>
      <c r="H1679">
        <v>4</v>
      </c>
      <c r="I1679">
        <v>0</v>
      </c>
      <c r="J1679">
        <v>18</v>
      </c>
      <c r="L1679">
        <v>16</v>
      </c>
      <c r="M1679">
        <v>1574</v>
      </c>
      <c r="N1679">
        <v>1989</v>
      </c>
      <c r="S1679" t="s">
        <v>1680</v>
      </c>
      <c r="T1679" t="s">
        <v>1680</v>
      </c>
      <c r="U1679" t="s">
        <v>1681</v>
      </c>
      <c r="V1679" t="s">
        <v>1718</v>
      </c>
    </row>
    <row r="1680" spans="1:22" x14ac:dyDescent="0.25">
      <c r="A1680" t="s">
        <v>1746</v>
      </c>
      <c r="B1680" t="str">
        <f t="shared" si="26"/>
        <v>1970South Sydney</v>
      </c>
      <c r="C1680" t="s">
        <v>1747</v>
      </c>
      <c r="D1680">
        <v>1970</v>
      </c>
      <c r="E1680">
        <v>1</v>
      </c>
      <c r="F1680" t="s">
        <v>1748</v>
      </c>
      <c r="G1680">
        <v>22</v>
      </c>
      <c r="H1680">
        <v>17</v>
      </c>
      <c r="I1680">
        <v>1</v>
      </c>
      <c r="J1680">
        <v>4</v>
      </c>
      <c r="K1680">
        <v>0</v>
      </c>
      <c r="L1680">
        <v>35</v>
      </c>
      <c r="M1680">
        <v>479</v>
      </c>
      <c r="N1680">
        <v>273</v>
      </c>
      <c r="O1680" t="s">
        <v>30</v>
      </c>
      <c r="P1680" t="s">
        <v>30</v>
      </c>
      <c r="Q1680" t="s">
        <v>30</v>
      </c>
      <c r="R1680" t="s">
        <v>30</v>
      </c>
      <c r="S1680" t="s">
        <v>1748</v>
      </c>
      <c r="T1680" t="s">
        <v>1675</v>
      </c>
      <c r="U1680" t="s">
        <v>1675</v>
      </c>
      <c r="V1680" t="s">
        <v>1723</v>
      </c>
    </row>
    <row r="1681" spans="1:22" x14ac:dyDescent="0.25">
      <c r="A1681" t="s">
        <v>1746</v>
      </c>
      <c r="B1681" t="str">
        <f t="shared" si="26"/>
        <v>1970Manly Warringah</v>
      </c>
      <c r="C1681" t="s">
        <v>1747</v>
      </c>
      <c r="D1681">
        <v>1970</v>
      </c>
      <c r="E1681">
        <v>2</v>
      </c>
      <c r="F1681" t="s">
        <v>1765</v>
      </c>
      <c r="G1681">
        <v>22</v>
      </c>
      <c r="H1681">
        <v>16</v>
      </c>
      <c r="I1681">
        <v>1</v>
      </c>
      <c r="J1681">
        <v>5</v>
      </c>
      <c r="K1681">
        <v>0</v>
      </c>
      <c r="L1681">
        <v>33</v>
      </c>
      <c r="M1681">
        <v>422</v>
      </c>
      <c r="N1681">
        <v>285</v>
      </c>
      <c r="P1681" t="s">
        <v>30</v>
      </c>
      <c r="Q1681" t="s">
        <v>30</v>
      </c>
      <c r="S1681" t="s">
        <v>1765</v>
      </c>
      <c r="T1681" t="s">
        <v>1675</v>
      </c>
      <c r="U1681" t="s">
        <v>1675</v>
      </c>
      <c r="V1681" t="s">
        <v>1723</v>
      </c>
    </row>
    <row r="1682" spans="1:22" x14ac:dyDescent="0.25">
      <c r="A1682" t="s">
        <v>1746</v>
      </c>
      <c r="B1682" t="str">
        <f t="shared" si="26"/>
        <v>1970St George</v>
      </c>
      <c r="C1682" t="s">
        <v>1747</v>
      </c>
      <c r="D1682">
        <v>1970</v>
      </c>
      <c r="E1682">
        <v>3</v>
      </c>
      <c r="F1682" t="s">
        <v>1763</v>
      </c>
      <c r="G1682">
        <v>22</v>
      </c>
      <c r="H1682">
        <v>15</v>
      </c>
      <c r="I1682">
        <v>0</v>
      </c>
      <c r="J1682">
        <v>7</v>
      </c>
      <c r="K1682">
        <v>0</v>
      </c>
      <c r="L1682">
        <v>30</v>
      </c>
      <c r="M1682">
        <v>408</v>
      </c>
      <c r="N1682">
        <v>329</v>
      </c>
      <c r="P1682" t="s">
        <v>30</v>
      </c>
      <c r="S1682" t="s">
        <v>1763</v>
      </c>
      <c r="T1682" t="s">
        <v>1675</v>
      </c>
      <c r="U1682" t="s">
        <v>1675</v>
      </c>
      <c r="V1682" t="s">
        <v>1723</v>
      </c>
    </row>
    <row r="1683" spans="1:22" x14ac:dyDescent="0.25">
      <c r="A1683" t="s">
        <v>1746</v>
      </c>
      <c r="B1683" t="str">
        <f t="shared" si="26"/>
        <v>1970Canterbury-Bankstown</v>
      </c>
      <c r="C1683" t="s">
        <v>1747</v>
      </c>
      <c r="D1683">
        <v>1970</v>
      </c>
      <c r="E1683">
        <v>4</v>
      </c>
      <c r="F1683" t="s">
        <v>1764</v>
      </c>
      <c r="G1683">
        <v>22</v>
      </c>
      <c r="H1683">
        <v>14</v>
      </c>
      <c r="I1683">
        <v>0</v>
      </c>
      <c r="J1683">
        <v>8</v>
      </c>
      <c r="K1683">
        <v>0</v>
      </c>
      <c r="L1683">
        <v>28</v>
      </c>
      <c r="M1683">
        <v>308</v>
      </c>
      <c r="N1683">
        <v>269</v>
      </c>
      <c r="P1683" t="s">
        <v>30</v>
      </c>
      <c r="S1683" t="s">
        <v>1764</v>
      </c>
      <c r="T1683" t="s">
        <v>1675</v>
      </c>
      <c r="U1683" t="s">
        <v>1675</v>
      </c>
      <c r="V1683" t="s">
        <v>1723</v>
      </c>
    </row>
    <row r="1684" spans="1:22" x14ac:dyDescent="0.25">
      <c r="A1684" t="s">
        <v>1746</v>
      </c>
      <c r="B1684" t="str">
        <f t="shared" si="26"/>
        <v>1970Eastern Suburbs</v>
      </c>
      <c r="C1684" t="s">
        <v>1747</v>
      </c>
      <c r="D1684">
        <v>1970</v>
      </c>
      <c r="E1684">
        <v>5</v>
      </c>
      <c r="F1684" t="s">
        <v>1749</v>
      </c>
      <c r="G1684">
        <v>22</v>
      </c>
      <c r="H1684">
        <v>13</v>
      </c>
      <c r="I1684">
        <v>0</v>
      </c>
      <c r="J1684">
        <v>9</v>
      </c>
      <c r="K1684">
        <v>0</v>
      </c>
      <c r="L1684">
        <v>26</v>
      </c>
      <c r="M1684">
        <v>386</v>
      </c>
      <c r="N1684">
        <v>320</v>
      </c>
      <c r="S1684" t="s">
        <v>1750</v>
      </c>
      <c r="T1684" t="s">
        <v>1675</v>
      </c>
      <c r="U1684" t="s">
        <v>1675</v>
      </c>
      <c r="V1684" t="s">
        <v>1723</v>
      </c>
    </row>
    <row r="1685" spans="1:22" x14ac:dyDescent="0.25">
      <c r="A1685" t="s">
        <v>1746</v>
      </c>
      <c r="B1685" t="str">
        <f t="shared" si="26"/>
        <v>1970Balmain</v>
      </c>
      <c r="C1685" t="s">
        <v>1747</v>
      </c>
      <c r="D1685">
        <v>1970</v>
      </c>
      <c r="E1685">
        <v>6</v>
      </c>
      <c r="F1685" t="s">
        <v>1755</v>
      </c>
      <c r="G1685">
        <v>22</v>
      </c>
      <c r="H1685">
        <v>12</v>
      </c>
      <c r="I1685">
        <v>1</v>
      </c>
      <c r="J1685">
        <v>9</v>
      </c>
      <c r="K1685">
        <v>0</v>
      </c>
      <c r="L1685">
        <v>25</v>
      </c>
      <c r="M1685">
        <v>380</v>
      </c>
      <c r="N1685">
        <v>347</v>
      </c>
      <c r="S1685" t="s">
        <v>1755</v>
      </c>
      <c r="T1685" t="s">
        <v>1675</v>
      </c>
      <c r="U1685" t="s">
        <v>1675</v>
      </c>
      <c r="V1685" t="s">
        <v>1723</v>
      </c>
    </row>
    <row r="1686" spans="1:22" x14ac:dyDescent="0.25">
      <c r="A1686" t="s">
        <v>1746</v>
      </c>
      <c r="B1686" t="str">
        <f t="shared" si="26"/>
        <v>1970Cronulla-Sutherland</v>
      </c>
      <c r="C1686" t="s">
        <v>1747</v>
      </c>
      <c r="D1686">
        <v>1970</v>
      </c>
      <c r="E1686">
        <v>7</v>
      </c>
      <c r="F1686" t="s">
        <v>1767</v>
      </c>
      <c r="G1686">
        <v>22</v>
      </c>
      <c r="H1686">
        <v>9</v>
      </c>
      <c r="I1686">
        <v>0</v>
      </c>
      <c r="J1686">
        <v>13</v>
      </c>
      <c r="K1686">
        <v>0</v>
      </c>
      <c r="L1686">
        <v>18</v>
      </c>
      <c r="M1686">
        <v>374</v>
      </c>
      <c r="N1686">
        <v>335</v>
      </c>
      <c r="S1686" t="s">
        <v>1767</v>
      </c>
      <c r="T1686" t="s">
        <v>1675</v>
      </c>
      <c r="U1686" t="s">
        <v>1675</v>
      </c>
      <c r="V1686" t="s">
        <v>1723</v>
      </c>
    </row>
    <row r="1687" spans="1:22" x14ac:dyDescent="0.25">
      <c r="A1687" t="s">
        <v>1746</v>
      </c>
      <c r="B1687" t="str">
        <f t="shared" si="26"/>
        <v>1970Newtown</v>
      </c>
      <c r="C1687" t="s">
        <v>1747</v>
      </c>
      <c r="D1687">
        <v>1970</v>
      </c>
      <c r="E1687">
        <v>8</v>
      </c>
      <c r="F1687" t="s">
        <v>1756</v>
      </c>
      <c r="G1687">
        <v>22</v>
      </c>
      <c r="H1687">
        <v>9</v>
      </c>
      <c r="I1687">
        <v>0</v>
      </c>
      <c r="J1687">
        <v>13</v>
      </c>
      <c r="K1687">
        <v>0</v>
      </c>
      <c r="L1687">
        <v>18</v>
      </c>
      <c r="M1687">
        <v>345</v>
      </c>
      <c r="N1687">
        <v>409</v>
      </c>
      <c r="S1687" t="s">
        <v>1756</v>
      </c>
      <c r="T1687" t="s">
        <v>1675</v>
      </c>
      <c r="U1687" t="s">
        <v>1675</v>
      </c>
      <c r="V1687" t="s">
        <v>1723</v>
      </c>
    </row>
    <row r="1688" spans="1:22" x14ac:dyDescent="0.25">
      <c r="A1688" t="s">
        <v>1746</v>
      </c>
      <c r="B1688" t="str">
        <f t="shared" si="26"/>
        <v>1970North Sydney</v>
      </c>
      <c r="C1688" t="s">
        <v>1747</v>
      </c>
      <c r="D1688">
        <v>1970</v>
      </c>
      <c r="E1688">
        <v>9</v>
      </c>
      <c r="F1688" t="s">
        <v>1752</v>
      </c>
      <c r="G1688">
        <v>22</v>
      </c>
      <c r="H1688">
        <v>7</v>
      </c>
      <c r="I1688">
        <v>1</v>
      </c>
      <c r="J1688">
        <v>14</v>
      </c>
      <c r="K1688">
        <v>0</v>
      </c>
      <c r="L1688">
        <v>15</v>
      </c>
      <c r="M1688">
        <v>332</v>
      </c>
      <c r="N1688">
        <v>435</v>
      </c>
      <c r="S1688" t="s">
        <v>1752</v>
      </c>
      <c r="T1688" t="s">
        <v>1675</v>
      </c>
      <c r="U1688" t="s">
        <v>1675</v>
      </c>
      <c r="V1688" t="s">
        <v>1723</v>
      </c>
    </row>
    <row r="1689" spans="1:22" x14ac:dyDescent="0.25">
      <c r="A1689" t="s">
        <v>1746</v>
      </c>
      <c r="B1689" t="str">
        <f t="shared" si="26"/>
        <v>1970Penrith</v>
      </c>
      <c r="C1689" t="s">
        <v>1747</v>
      </c>
      <c r="D1689">
        <v>1970</v>
      </c>
      <c r="E1689">
        <v>10</v>
      </c>
      <c r="F1689" t="s">
        <v>1766</v>
      </c>
      <c r="G1689">
        <v>22</v>
      </c>
      <c r="H1689">
        <v>7</v>
      </c>
      <c r="I1689">
        <v>1</v>
      </c>
      <c r="J1689">
        <v>14</v>
      </c>
      <c r="K1689">
        <v>0</v>
      </c>
      <c r="L1689">
        <v>15</v>
      </c>
      <c r="M1689">
        <v>292</v>
      </c>
      <c r="N1689">
        <v>406</v>
      </c>
      <c r="S1689" t="s">
        <v>1766</v>
      </c>
      <c r="T1689" t="s">
        <v>1675</v>
      </c>
      <c r="U1689" t="s">
        <v>1675</v>
      </c>
      <c r="V1689" t="s">
        <v>1723</v>
      </c>
    </row>
    <row r="1690" spans="1:22" x14ac:dyDescent="0.25">
      <c r="A1690" t="s">
        <v>1746</v>
      </c>
      <c r="B1690" t="str">
        <f t="shared" si="26"/>
        <v>1970Western Suburbs</v>
      </c>
      <c r="C1690" t="s">
        <v>1747</v>
      </c>
      <c r="D1690">
        <v>1970</v>
      </c>
      <c r="E1690">
        <v>11</v>
      </c>
      <c r="F1690" t="s">
        <v>1757</v>
      </c>
      <c r="G1690">
        <v>22</v>
      </c>
      <c r="H1690">
        <v>6</v>
      </c>
      <c r="I1690">
        <v>1</v>
      </c>
      <c r="J1690">
        <v>15</v>
      </c>
      <c r="K1690">
        <v>0</v>
      </c>
      <c r="L1690">
        <v>13</v>
      </c>
      <c r="M1690">
        <v>329</v>
      </c>
      <c r="N1690">
        <v>403</v>
      </c>
      <c r="S1690" t="s">
        <v>1757</v>
      </c>
      <c r="T1690" t="s">
        <v>1675</v>
      </c>
      <c r="U1690" t="s">
        <v>1675</v>
      </c>
      <c r="V1690" t="s">
        <v>1723</v>
      </c>
    </row>
    <row r="1691" spans="1:22" x14ac:dyDescent="0.25">
      <c r="A1691" t="s">
        <v>1746</v>
      </c>
      <c r="B1691" t="str">
        <f t="shared" si="26"/>
        <v>1970Parramatta</v>
      </c>
      <c r="C1691" t="s">
        <v>1747</v>
      </c>
      <c r="D1691">
        <v>1970</v>
      </c>
      <c r="E1691">
        <v>12</v>
      </c>
      <c r="F1691" t="s">
        <v>1722</v>
      </c>
      <c r="G1691">
        <v>22</v>
      </c>
      <c r="H1691">
        <v>4</v>
      </c>
      <c r="I1691">
        <v>0</v>
      </c>
      <c r="J1691">
        <v>18</v>
      </c>
      <c r="K1691">
        <v>0</v>
      </c>
      <c r="L1691">
        <v>8</v>
      </c>
      <c r="M1691">
        <v>240</v>
      </c>
      <c r="N1691">
        <v>484</v>
      </c>
      <c r="S1691" t="s">
        <v>1722</v>
      </c>
      <c r="T1691" t="s">
        <v>1675</v>
      </c>
      <c r="U1691" t="s">
        <v>1675</v>
      </c>
      <c r="V1691" t="s">
        <v>1723</v>
      </c>
    </row>
    <row r="1692" spans="1:22" x14ac:dyDescent="0.25">
      <c r="A1692" t="s">
        <v>1745</v>
      </c>
      <c r="B1692" t="str">
        <f t="shared" si="26"/>
        <v>1969Collingwood</v>
      </c>
      <c r="C1692" t="s">
        <v>1727</v>
      </c>
      <c r="D1692">
        <v>1969</v>
      </c>
      <c r="E1692">
        <v>1</v>
      </c>
      <c r="F1692" t="s">
        <v>1688</v>
      </c>
      <c r="G1692">
        <v>20</v>
      </c>
      <c r="H1692">
        <v>15</v>
      </c>
      <c r="I1692">
        <v>0</v>
      </c>
      <c r="J1692">
        <v>5</v>
      </c>
      <c r="L1692">
        <v>60</v>
      </c>
      <c r="M1692">
        <v>2129</v>
      </c>
      <c r="N1692">
        <v>1651</v>
      </c>
      <c r="O1692" t="s">
        <v>30</v>
      </c>
      <c r="P1692" t="s">
        <v>30</v>
      </c>
      <c r="S1692" t="s">
        <v>1688</v>
      </c>
      <c r="T1692" t="s">
        <v>1681</v>
      </c>
      <c r="U1692" t="s">
        <v>1681</v>
      </c>
      <c r="V1692" t="s">
        <v>1718</v>
      </c>
    </row>
    <row r="1693" spans="1:22" x14ac:dyDescent="0.25">
      <c r="A1693" t="s">
        <v>1745</v>
      </c>
      <c r="B1693" t="str">
        <f t="shared" si="26"/>
        <v>1969Carlton</v>
      </c>
      <c r="C1693" t="s">
        <v>1727</v>
      </c>
      <c r="D1693">
        <v>1969</v>
      </c>
      <c r="E1693">
        <v>2</v>
      </c>
      <c r="F1693" t="s">
        <v>1689</v>
      </c>
      <c r="G1693">
        <v>20</v>
      </c>
      <c r="H1693">
        <v>15</v>
      </c>
      <c r="I1693">
        <v>0</v>
      </c>
      <c r="J1693">
        <v>5</v>
      </c>
      <c r="L1693">
        <v>60</v>
      </c>
      <c r="M1693">
        <v>2260</v>
      </c>
      <c r="N1693">
        <v>1875</v>
      </c>
      <c r="P1693" t="s">
        <v>30</v>
      </c>
      <c r="Q1693" t="s">
        <v>30</v>
      </c>
      <c r="S1693" t="s">
        <v>1689</v>
      </c>
      <c r="T1693" t="s">
        <v>1717</v>
      </c>
      <c r="U1693" t="s">
        <v>1681</v>
      </c>
      <c r="V1693" t="s">
        <v>1718</v>
      </c>
    </row>
    <row r="1694" spans="1:22" x14ac:dyDescent="0.25">
      <c r="A1694" t="s">
        <v>1745</v>
      </c>
      <c r="B1694" t="str">
        <f t="shared" si="26"/>
        <v>1969Geelong</v>
      </c>
      <c r="C1694" t="s">
        <v>1727</v>
      </c>
      <c r="D1694">
        <v>1969</v>
      </c>
      <c r="E1694">
        <v>3</v>
      </c>
      <c r="F1694" t="s">
        <v>1685</v>
      </c>
      <c r="G1694">
        <v>20</v>
      </c>
      <c r="H1694">
        <v>13</v>
      </c>
      <c r="I1694">
        <v>1</v>
      </c>
      <c r="J1694">
        <v>6</v>
      </c>
      <c r="L1694">
        <v>54</v>
      </c>
      <c r="M1694">
        <v>2092</v>
      </c>
      <c r="N1694">
        <v>1745</v>
      </c>
      <c r="P1694" t="s">
        <v>30</v>
      </c>
      <c r="S1694" t="s">
        <v>1685</v>
      </c>
      <c r="T1694" t="s">
        <v>1685</v>
      </c>
      <c r="U1694" t="s">
        <v>1685</v>
      </c>
      <c r="V1694" t="s">
        <v>1718</v>
      </c>
    </row>
    <row r="1695" spans="1:22" x14ac:dyDescent="0.25">
      <c r="A1695" t="s">
        <v>1745</v>
      </c>
      <c r="B1695" t="str">
        <f t="shared" si="26"/>
        <v>1969Richmond</v>
      </c>
      <c r="C1695" t="s">
        <v>1727</v>
      </c>
      <c r="D1695">
        <v>1969</v>
      </c>
      <c r="E1695">
        <v>4</v>
      </c>
      <c r="F1695" t="s">
        <v>1678</v>
      </c>
      <c r="G1695">
        <v>20</v>
      </c>
      <c r="H1695">
        <v>13</v>
      </c>
      <c r="I1695">
        <v>0</v>
      </c>
      <c r="J1695">
        <v>7</v>
      </c>
      <c r="L1695">
        <v>52</v>
      </c>
      <c r="M1695">
        <v>2060</v>
      </c>
      <c r="N1695">
        <v>1653</v>
      </c>
      <c r="P1695" t="s">
        <v>30</v>
      </c>
      <c r="Q1695" t="s">
        <v>30</v>
      </c>
      <c r="R1695" t="s">
        <v>30</v>
      </c>
      <c r="S1695" t="s">
        <v>1678</v>
      </c>
      <c r="T1695" t="s">
        <v>1726</v>
      </c>
      <c r="U1695" t="s">
        <v>1681</v>
      </c>
      <c r="V1695" t="s">
        <v>1718</v>
      </c>
    </row>
    <row r="1696" spans="1:22" x14ac:dyDescent="0.25">
      <c r="A1696" t="s">
        <v>1745</v>
      </c>
      <c r="B1696" t="str">
        <f t="shared" si="26"/>
        <v>1969Hawthorn</v>
      </c>
      <c r="C1696" t="s">
        <v>1727</v>
      </c>
      <c r="D1696">
        <v>1969</v>
      </c>
      <c r="E1696">
        <v>5</v>
      </c>
      <c r="F1696" t="s">
        <v>1682</v>
      </c>
      <c r="G1696">
        <v>20</v>
      </c>
      <c r="H1696">
        <v>13</v>
      </c>
      <c r="I1696">
        <v>0</v>
      </c>
      <c r="J1696">
        <v>7</v>
      </c>
      <c r="L1696">
        <v>52</v>
      </c>
      <c r="M1696">
        <v>2025</v>
      </c>
      <c r="N1696">
        <v>2050</v>
      </c>
      <c r="S1696" t="s">
        <v>1682</v>
      </c>
      <c r="T1696" t="s">
        <v>1724</v>
      </c>
      <c r="U1696" t="s">
        <v>1681</v>
      </c>
      <c r="V1696" t="s">
        <v>1718</v>
      </c>
    </row>
    <row r="1697" spans="1:22" x14ac:dyDescent="0.25">
      <c r="A1697" t="s">
        <v>1745</v>
      </c>
      <c r="B1697" t="str">
        <f t="shared" si="26"/>
        <v>1969Essendon</v>
      </c>
      <c r="C1697" t="s">
        <v>1727</v>
      </c>
      <c r="D1697">
        <v>1969</v>
      </c>
      <c r="E1697">
        <v>6</v>
      </c>
      <c r="F1697" t="s">
        <v>1687</v>
      </c>
      <c r="G1697">
        <v>20</v>
      </c>
      <c r="H1697">
        <v>10</v>
      </c>
      <c r="I1697">
        <v>1</v>
      </c>
      <c r="J1697">
        <v>9</v>
      </c>
      <c r="L1697">
        <v>42</v>
      </c>
      <c r="M1697">
        <v>1941</v>
      </c>
      <c r="N1697">
        <v>1893</v>
      </c>
      <c r="S1697" t="s">
        <v>1687</v>
      </c>
      <c r="T1697" t="s">
        <v>1681</v>
      </c>
      <c r="U1697" t="s">
        <v>1681</v>
      </c>
      <c r="V1697" t="s">
        <v>1718</v>
      </c>
    </row>
    <row r="1698" spans="1:22" x14ac:dyDescent="0.25">
      <c r="A1698" t="s">
        <v>1745</v>
      </c>
      <c r="B1698" t="str">
        <f t="shared" si="26"/>
        <v>1969St Kilda</v>
      </c>
      <c r="C1698" t="s">
        <v>1727</v>
      </c>
      <c r="D1698">
        <v>1969</v>
      </c>
      <c r="E1698">
        <v>7</v>
      </c>
      <c r="F1698" t="s">
        <v>1677</v>
      </c>
      <c r="G1698">
        <v>20</v>
      </c>
      <c r="H1698">
        <v>9</v>
      </c>
      <c r="I1698">
        <v>0</v>
      </c>
      <c r="J1698">
        <v>11</v>
      </c>
      <c r="L1698">
        <v>36</v>
      </c>
      <c r="M1698">
        <v>1803</v>
      </c>
      <c r="N1698">
        <v>1747</v>
      </c>
      <c r="S1698" t="s">
        <v>1677</v>
      </c>
      <c r="T1698" t="s">
        <v>1681</v>
      </c>
      <c r="U1698" t="s">
        <v>1681</v>
      </c>
      <c r="V1698" t="s">
        <v>1718</v>
      </c>
    </row>
    <row r="1699" spans="1:22" x14ac:dyDescent="0.25">
      <c r="A1699" t="s">
        <v>1745</v>
      </c>
      <c r="B1699" t="str">
        <f t="shared" si="26"/>
        <v>1969North Melbourne</v>
      </c>
      <c r="C1699" t="s">
        <v>1727</v>
      </c>
      <c r="D1699">
        <v>1969</v>
      </c>
      <c r="E1699">
        <v>8</v>
      </c>
      <c r="F1699" t="s">
        <v>1680</v>
      </c>
      <c r="G1699">
        <v>20</v>
      </c>
      <c r="H1699">
        <v>8</v>
      </c>
      <c r="I1699">
        <v>0</v>
      </c>
      <c r="J1699">
        <v>12</v>
      </c>
      <c r="L1699">
        <v>32</v>
      </c>
      <c r="M1699">
        <v>1859</v>
      </c>
      <c r="N1699">
        <v>2125</v>
      </c>
      <c r="S1699" t="s">
        <v>1680</v>
      </c>
      <c r="T1699" t="s">
        <v>1680</v>
      </c>
      <c r="U1699" t="s">
        <v>1681</v>
      </c>
      <c r="V1699" t="s">
        <v>1718</v>
      </c>
    </row>
    <row r="1700" spans="1:22" x14ac:dyDescent="0.25">
      <c r="A1700" t="s">
        <v>1745</v>
      </c>
      <c r="B1700" t="str">
        <f t="shared" si="26"/>
        <v>1969South Melbourne</v>
      </c>
      <c r="C1700" t="s">
        <v>1727</v>
      </c>
      <c r="D1700">
        <v>1969</v>
      </c>
      <c r="E1700">
        <v>9</v>
      </c>
      <c r="F1700" t="s">
        <v>1697</v>
      </c>
      <c r="G1700">
        <v>20</v>
      </c>
      <c r="H1700">
        <v>7</v>
      </c>
      <c r="I1700">
        <v>0</v>
      </c>
      <c r="J1700">
        <v>13</v>
      </c>
      <c r="L1700">
        <v>28</v>
      </c>
      <c r="M1700">
        <v>1803</v>
      </c>
      <c r="N1700">
        <v>2186</v>
      </c>
      <c r="S1700" t="s">
        <v>1676</v>
      </c>
      <c r="T1700" t="s">
        <v>1681</v>
      </c>
      <c r="U1700" t="s">
        <v>1681</v>
      </c>
      <c r="V1700" t="s">
        <v>1718</v>
      </c>
    </row>
    <row r="1701" spans="1:22" x14ac:dyDescent="0.25">
      <c r="A1701" t="s">
        <v>1745</v>
      </c>
      <c r="B1701" t="str">
        <f t="shared" si="26"/>
        <v>1969Fitzroy</v>
      </c>
      <c r="C1701" t="s">
        <v>1727</v>
      </c>
      <c r="D1701">
        <v>1969</v>
      </c>
      <c r="E1701">
        <v>10</v>
      </c>
      <c r="F1701" t="s">
        <v>1694</v>
      </c>
      <c r="G1701">
        <v>20</v>
      </c>
      <c r="H1701">
        <v>7</v>
      </c>
      <c r="I1701">
        <v>0</v>
      </c>
      <c r="J1701">
        <v>13</v>
      </c>
      <c r="L1701">
        <v>28</v>
      </c>
      <c r="M1701">
        <v>1745</v>
      </c>
      <c r="N1701">
        <v>2118</v>
      </c>
      <c r="S1701" t="s">
        <v>1694</v>
      </c>
      <c r="T1701" t="s">
        <v>1681</v>
      </c>
      <c r="U1701" t="s">
        <v>1681</v>
      </c>
      <c r="V1701" t="s">
        <v>1718</v>
      </c>
    </row>
    <row r="1702" spans="1:22" x14ac:dyDescent="0.25">
      <c r="A1702" t="s">
        <v>1745</v>
      </c>
      <c r="B1702" t="str">
        <f t="shared" si="26"/>
        <v>1969Footscray</v>
      </c>
      <c r="C1702" t="s">
        <v>1727</v>
      </c>
      <c r="D1702">
        <v>1969</v>
      </c>
      <c r="E1702">
        <v>11</v>
      </c>
      <c r="F1702" t="s">
        <v>1695</v>
      </c>
      <c r="G1702">
        <v>20</v>
      </c>
      <c r="H1702">
        <v>6</v>
      </c>
      <c r="I1702">
        <v>0</v>
      </c>
      <c r="J1702">
        <v>14</v>
      </c>
      <c r="L1702">
        <v>24</v>
      </c>
      <c r="M1702">
        <v>1778</v>
      </c>
      <c r="N1702">
        <v>2079</v>
      </c>
      <c r="S1702" t="s">
        <v>1673</v>
      </c>
      <c r="T1702" t="s">
        <v>1681</v>
      </c>
      <c r="U1702" t="s">
        <v>1681</v>
      </c>
      <c r="V1702" t="s">
        <v>1718</v>
      </c>
    </row>
    <row r="1703" spans="1:22" x14ac:dyDescent="0.25">
      <c r="A1703" t="s">
        <v>1745</v>
      </c>
      <c r="B1703" t="str">
        <f t="shared" si="26"/>
        <v>1969Melbourne</v>
      </c>
      <c r="C1703" t="s">
        <v>1727</v>
      </c>
      <c r="D1703">
        <v>1969</v>
      </c>
      <c r="E1703">
        <v>12</v>
      </c>
      <c r="F1703" t="s">
        <v>1681</v>
      </c>
      <c r="G1703">
        <v>20</v>
      </c>
      <c r="H1703">
        <v>3</v>
      </c>
      <c r="I1703">
        <v>0</v>
      </c>
      <c r="J1703">
        <v>17</v>
      </c>
      <c r="L1703">
        <v>12</v>
      </c>
      <c r="M1703">
        <v>1838</v>
      </c>
      <c r="N1703">
        <v>2211</v>
      </c>
      <c r="S1703" t="s">
        <v>1681</v>
      </c>
      <c r="T1703" t="s">
        <v>1681</v>
      </c>
      <c r="U1703" t="s">
        <v>1681</v>
      </c>
      <c r="V1703" t="s">
        <v>1718</v>
      </c>
    </row>
    <row r="1704" spans="1:22" x14ac:dyDescent="0.25">
      <c r="A1704" t="s">
        <v>1746</v>
      </c>
      <c r="B1704" t="str">
        <f t="shared" si="26"/>
        <v>1969South Sydney</v>
      </c>
      <c r="C1704" t="s">
        <v>1747</v>
      </c>
      <c r="D1704">
        <v>1969</v>
      </c>
      <c r="E1704">
        <v>1</v>
      </c>
      <c r="F1704" t="s">
        <v>1748</v>
      </c>
      <c r="G1704">
        <v>22</v>
      </c>
      <c r="H1704">
        <v>18</v>
      </c>
      <c r="I1704">
        <v>0</v>
      </c>
      <c r="J1704">
        <v>4</v>
      </c>
      <c r="K1704">
        <v>0</v>
      </c>
      <c r="L1704">
        <v>36</v>
      </c>
      <c r="M1704">
        <v>489</v>
      </c>
      <c r="N1704">
        <v>222</v>
      </c>
      <c r="O1704" t="s">
        <v>30</v>
      </c>
      <c r="P1704" t="s">
        <v>30</v>
      </c>
      <c r="Q1704" t="s">
        <v>30</v>
      </c>
      <c r="S1704" t="s">
        <v>1748</v>
      </c>
      <c r="T1704" t="s">
        <v>1675</v>
      </c>
      <c r="U1704" t="s">
        <v>1675</v>
      </c>
      <c r="V1704" t="s">
        <v>1723</v>
      </c>
    </row>
    <row r="1705" spans="1:22" x14ac:dyDescent="0.25">
      <c r="A1705" t="s">
        <v>1746</v>
      </c>
      <c r="B1705" t="str">
        <f t="shared" si="26"/>
        <v>1969Balmain</v>
      </c>
      <c r="C1705" t="s">
        <v>1747</v>
      </c>
      <c r="D1705">
        <v>1969</v>
      </c>
      <c r="E1705">
        <v>2</v>
      </c>
      <c r="F1705" t="s">
        <v>1755</v>
      </c>
      <c r="G1705">
        <v>22</v>
      </c>
      <c r="H1705">
        <v>17</v>
      </c>
      <c r="I1705">
        <v>0</v>
      </c>
      <c r="J1705">
        <v>5</v>
      </c>
      <c r="K1705">
        <v>0</v>
      </c>
      <c r="L1705">
        <v>34</v>
      </c>
      <c r="M1705">
        <v>410</v>
      </c>
      <c r="N1705">
        <v>304</v>
      </c>
      <c r="P1705" t="s">
        <v>30</v>
      </c>
      <c r="Q1705" t="s">
        <v>30</v>
      </c>
      <c r="R1705" t="s">
        <v>30</v>
      </c>
      <c r="S1705" t="s">
        <v>1755</v>
      </c>
      <c r="T1705" t="s">
        <v>1675</v>
      </c>
      <c r="U1705" t="s">
        <v>1675</v>
      </c>
      <c r="V1705" t="s">
        <v>1723</v>
      </c>
    </row>
    <row r="1706" spans="1:22" x14ac:dyDescent="0.25">
      <c r="A1706" t="s">
        <v>1746</v>
      </c>
      <c r="B1706" t="str">
        <f t="shared" si="26"/>
        <v>1969St George</v>
      </c>
      <c r="C1706" t="s">
        <v>1747</v>
      </c>
      <c r="D1706">
        <v>1969</v>
      </c>
      <c r="E1706">
        <v>3</v>
      </c>
      <c r="F1706" t="s">
        <v>1763</v>
      </c>
      <c r="G1706">
        <v>22</v>
      </c>
      <c r="H1706">
        <v>14</v>
      </c>
      <c r="I1706">
        <v>0</v>
      </c>
      <c r="J1706">
        <v>8</v>
      </c>
      <c r="K1706">
        <v>0</v>
      </c>
      <c r="L1706">
        <v>28</v>
      </c>
      <c r="M1706">
        <v>411</v>
      </c>
      <c r="N1706">
        <v>323</v>
      </c>
      <c r="P1706" t="s">
        <v>30</v>
      </c>
      <c r="S1706" t="s">
        <v>1763</v>
      </c>
      <c r="T1706" t="s">
        <v>1675</v>
      </c>
      <c r="U1706" t="s">
        <v>1675</v>
      </c>
      <c r="V1706" t="s">
        <v>1723</v>
      </c>
    </row>
    <row r="1707" spans="1:22" x14ac:dyDescent="0.25">
      <c r="A1707" t="s">
        <v>1746</v>
      </c>
      <c r="B1707" t="str">
        <f t="shared" si="26"/>
        <v>1969Manly Warringah</v>
      </c>
      <c r="C1707" t="s">
        <v>1747</v>
      </c>
      <c r="D1707">
        <v>1969</v>
      </c>
      <c r="E1707">
        <v>4</v>
      </c>
      <c r="F1707" t="s">
        <v>1765</v>
      </c>
      <c r="G1707">
        <v>22</v>
      </c>
      <c r="H1707">
        <v>14</v>
      </c>
      <c r="I1707">
        <v>0</v>
      </c>
      <c r="J1707">
        <v>8</v>
      </c>
      <c r="K1707">
        <v>0</v>
      </c>
      <c r="L1707">
        <v>28</v>
      </c>
      <c r="M1707">
        <v>355</v>
      </c>
      <c r="N1707">
        <v>298</v>
      </c>
      <c r="P1707" t="s">
        <v>30</v>
      </c>
      <c r="S1707" t="s">
        <v>1765</v>
      </c>
      <c r="T1707" t="s">
        <v>1675</v>
      </c>
      <c r="U1707" t="s">
        <v>1675</v>
      </c>
      <c r="V1707" t="s">
        <v>1723</v>
      </c>
    </row>
    <row r="1708" spans="1:22" x14ac:dyDescent="0.25">
      <c r="A1708" t="s">
        <v>1746</v>
      </c>
      <c r="B1708" t="str">
        <f t="shared" si="26"/>
        <v>1969Western Suburbs</v>
      </c>
      <c r="C1708" t="s">
        <v>1747</v>
      </c>
      <c r="D1708">
        <v>1969</v>
      </c>
      <c r="E1708">
        <v>5</v>
      </c>
      <c r="F1708" t="s">
        <v>1757</v>
      </c>
      <c r="G1708">
        <v>22</v>
      </c>
      <c r="H1708">
        <v>11</v>
      </c>
      <c r="I1708">
        <v>0</v>
      </c>
      <c r="J1708">
        <v>11</v>
      </c>
      <c r="K1708">
        <v>0</v>
      </c>
      <c r="L1708">
        <v>22</v>
      </c>
      <c r="M1708">
        <v>315</v>
      </c>
      <c r="N1708">
        <v>288</v>
      </c>
      <c r="S1708" t="s">
        <v>1757</v>
      </c>
      <c r="T1708" t="s">
        <v>1675</v>
      </c>
      <c r="U1708" t="s">
        <v>1675</v>
      </c>
      <c r="V1708" t="s">
        <v>1723</v>
      </c>
    </row>
    <row r="1709" spans="1:22" x14ac:dyDescent="0.25">
      <c r="A1709" t="s">
        <v>1746</v>
      </c>
      <c r="B1709" t="str">
        <f t="shared" si="26"/>
        <v>1969Parramatta</v>
      </c>
      <c r="C1709" t="s">
        <v>1747</v>
      </c>
      <c r="D1709">
        <v>1969</v>
      </c>
      <c r="E1709">
        <v>6</v>
      </c>
      <c r="F1709" t="s">
        <v>1722</v>
      </c>
      <c r="G1709">
        <v>22</v>
      </c>
      <c r="H1709">
        <v>11</v>
      </c>
      <c r="I1709">
        <v>0</v>
      </c>
      <c r="J1709">
        <v>11</v>
      </c>
      <c r="K1709">
        <v>0</v>
      </c>
      <c r="L1709">
        <v>22</v>
      </c>
      <c r="M1709">
        <v>323</v>
      </c>
      <c r="N1709">
        <v>338</v>
      </c>
      <c r="S1709" t="s">
        <v>1722</v>
      </c>
      <c r="T1709" t="s">
        <v>1675</v>
      </c>
      <c r="U1709" t="s">
        <v>1675</v>
      </c>
      <c r="V1709" t="s">
        <v>1723</v>
      </c>
    </row>
    <row r="1710" spans="1:22" x14ac:dyDescent="0.25">
      <c r="A1710" t="s">
        <v>1746</v>
      </c>
      <c r="B1710" t="str">
        <f t="shared" si="26"/>
        <v>1969North Sydney</v>
      </c>
      <c r="C1710" t="s">
        <v>1747</v>
      </c>
      <c r="D1710">
        <v>1969</v>
      </c>
      <c r="E1710">
        <v>7</v>
      </c>
      <c r="F1710" t="s">
        <v>1752</v>
      </c>
      <c r="G1710">
        <v>22</v>
      </c>
      <c r="H1710">
        <v>10</v>
      </c>
      <c r="I1710">
        <v>1</v>
      </c>
      <c r="J1710">
        <v>11</v>
      </c>
      <c r="K1710">
        <v>0</v>
      </c>
      <c r="L1710">
        <v>21</v>
      </c>
      <c r="M1710">
        <v>343</v>
      </c>
      <c r="N1710">
        <v>362</v>
      </c>
      <c r="S1710" t="s">
        <v>1752</v>
      </c>
      <c r="T1710" t="s">
        <v>1675</v>
      </c>
      <c r="U1710" t="s">
        <v>1675</v>
      </c>
      <c r="V1710" t="s">
        <v>1723</v>
      </c>
    </row>
    <row r="1711" spans="1:22" x14ac:dyDescent="0.25">
      <c r="A1711" t="s">
        <v>1746</v>
      </c>
      <c r="B1711" t="str">
        <f t="shared" si="26"/>
        <v>1969Canterbury-Bankstown</v>
      </c>
      <c r="C1711" t="s">
        <v>1747</v>
      </c>
      <c r="D1711">
        <v>1969</v>
      </c>
      <c r="E1711">
        <v>8</v>
      </c>
      <c r="F1711" t="s">
        <v>1764</v>
      </c>
      <c r="G1711">
        <v>22</v>
      </c>
      <c r="H1711">
        <v>10</v>
      </c>
      <c r="I1711">
        <v>0</v>
      </c>
      <c r="J1711">
        <v>12</v>
      </c>
      <c r="K1711">
        <v>0</v>
      </c>
      <c r="L1711">
        <v>20</v>
      </c>
      <c r="M1711">
        <v>316</v>
      </c>
      <c r="N1711">
        <v>349</v>
      </c>
      <c r="S1711" t="s">
        <v>1764</v>
      </c>
      <c r="T1711" t="s">
        <v>1675</v>
      </c>
      <c r="U1711" t="s">
        <v>1675</v>
      </c>
      <c r="V1711" t="s">
        <v>1723</v>
      </c>
    </row>
    <row r="1712" spans="1:22" x14ac:dyDescent="0.25">
      <c r="A1712" t="s">
        <v>1746</v>
      </c>
      <c r="B1712" t="str">
        <f t="shared" si="26"/>
        <v>1969Eastern Suburbs</v>
      </c>
      <c r="C1712" t="s">
        <v>1747</v>
      </c>
      <c r="D1712">
        <v>1969</v>
      </c>
      <c r="E1712">
        <v>9</v>
      </c>
      <c r="F1712" t="s">
        <v>1749</v>
      </c>
      <c r="G1712">
        <v>22</v>
      </c>
      <c r="H1712">
        <v>8</v>
      </c>
      <c r="I1712">
        <v>1</v>
      </c>
      <c r="J1712">
        <v>13</v>
      </c>
      <c r="K1712">
        <v>0</v>
      </c>
      <c r="L1712">
        <v>17</v>
      </c>
      <c r="M1712">
        <v>307</v>
      </c>
      <c r="N1712">
        <v>409</v>
      </c>
      <c r="S1712" t="s">
        <v>1750</v>
      </c>
      <c r="T1712" t="s">
        <v>1675</v>
      </c>
      <c r="U1712" t="s">
        <v>1675</v>
      </c>
      <c r="V1712" t="s">
        <v>1723</v>
      </c>
    </row>
    <row r="1713" spans="1:22" x14ac:dyDescent="0.25">
      <c r="A1713" t="s">
        <v>1746</v>
      </c>
      <c r="B1713" t="str">
        <f t="shared" si="26"/>
        <v>1969Penrith</v>
      </c>
      <c r="C1713" t="s">
        <v>1747</v>
      </c>
      <c r="D1713">
        <v>1969</v>
      </c>
      <c r="E1713">
        <v>10</v>
      </c>
      <c r="F1713" t="s">
        <v>1766</v>
      </c>
      <c r="G1713">
        <v>22</v>
      </c>
      <c r="H1713">
        <v>6</v>
      </c>
      <c r="I1713">
        <v>1</v>
      </c>
      <c r="J1713">
        <v>15</v>
      </c>
      <c r="K1713">
        <v>0</v>
      </c>
      <c r="L1713">
        <v>13</v>
      </c>
      <c r="M1713">
        <v>311</v>
      </c>
      <c r="N1713">
        <v>398</v>
      </c>
      <c r="S1713" t="s">
        <v>1766</v>
      </c>
      <c r="T1713" t="s">
        <v>1675</v>
      </c>
      <c r="U1713" t="s">
        <v>1675</v>
      </c>
      <c r="V1713" t="s">
        <v>1723</v>
      </c>
    </row>
    <row r="1714" spans="1:22" x14ac:dyDescent="0.25">
      <c r="A1714" t="s">
        <v>1746</v>
      </c>
      <c r="B1714" t="str">
        <f t="shared" si="26"/>
        <v>1969Newtown</v>
      </c>
      <c r="C1714" t="s">
        <v>1747</v>
      </c>
      <c r="D1714">
        <v>1969</v>
      </c>
      <c r="E1714">
        <v>11</v>
      </c>
      <c r="F1714" t="s">
        <v>1756</v>
      </c>
      <c r="G1714">
        <v>22</v>
      </c>
      <c r="H1714">
        <v>6</v>
      </c>
      <c r="I1714">
        <v>1</v>
      </c>
      <c r="J1714">
        <v>15</v>
      </c>
      <c r="K1714">
        <v>0</v>
      </c>
      <c r="L1714">
        <v>13</v>
      </c>
      <c r="M1714">
        <v>279</v>
      </c>
      <c r="N1714">
        <v>421</v>
      </c>
      <c r="S1714" t="s">
        <v>1756</v>
      </c>
      <c r="T1714" t="s">
        <v>1675</v>
      </c>
      <c r="U1714" t="s">
        <v>1675</v>
      </c>
      <c r="V1714" t="s">
        <v>1723</v>
      </c>
    </row>
    <row r="1715" spans="1:22" x14ac:dyDescent="0.25">
      <c r="A1715" t="s">
        <v>1746</v>
      </c>
      <c r="B1715" t="str">
        <f t="shared" si="26"/>
        <v>1969Cronulla-Sutherland</v>
      </c>
      <c r="C1715" t="s">
        <v>1747</v>
      </c>
      <c r="D1715">
        <v>1969</v>
      </c>
      <c r="E1715">
        <v>12</v>
      </c>
      <c r="F1715" t="s">
        <v>1767</v>
      </c>
      <c r="G1715">
        <v>22</v>
      </c>
      <c r="H1715">
        <v>5</v>
      </c>
      <c r="I1715">
        <v>0</v>
      </c>
      <c r="J1715">
        <v>17</v>
      </c>
      <c r="K1715">
        <v>0</v>
      </c>
      <c r="L1715">
        <v>10</v>
      </c>
      <c r="M1715">
        <v>301</v>
      </c>
      <c r="N1715">
        <v>448</v>
      </c>
      <c r="S1715" t="s">
        <v>1767</v>
      </c>
      <c r="T1715" t="s">
        <v>1675</v>
      </c>
      <c r="U1715" t="s">
        <v>1675</v>
      </c>
      <c r="V1715" t="s">
        <v>1723</v>
      </c>
    </row>
    <row r="1716" spans="1:22" x14ac:dyDescent="0.25">
      <c r="A1716" t="s">
        <v>1745</v>
      </c>
      <c r="B1716" t="str">
        <f t="shared" si="26"/>
        <v>1968Essendon</v>
      </c>
      <c r="C1716" t="s">
        <v>1727</v>
      </c>
      <c r="D1716">
        <v>1968</v>
      </c>
      <c r="E1716">
        <v>1</v>
      </c>
      <c r="F1716" t="s">
        <v>1687</v>
      </c>
      <c r="G1716">
        <v>20</v>
      </c>
      <c r="H1716">
        <v>16</v>
      </c>
      <c r="I1716">
        <v>1</v>
      </c>
      <c r="J1716">
        <v>3</v>
      </c>
      <c r="L1716">
        <v>66</v>
      </c>
      <c r="M1716">
        <v>1860</v>
      </c>
      <c r="N1716">
        <v>1428</v>
      </c>
      <c r="O1716" t="s">
        <v>30</v>
      </c>
      <c r="P1716" t="s">
        <v>30</v>
      </c>
      <c r="Q1716" t="s">
        <v>30</v>
      </c>
      <c r="S1716" t="s">
        <v>1687</v>
      </c>
      <c r="T1716" t="s">
        <v>1681</v>
      </c>
      <c r="U1716" t="s">
        <v>1681</v>
      </c>
      <c r="V1716" t="s">
        <v>1718</v>
      </c>
    </row>
    <row r="1717" spans="1:22" x14ac:dyDescent="0.25">
      <c r="A1717" t="s">
        <v>1745</v>
      </c>
      <c r="B1717" t="str">
        <f t="shared" si="26"/>
        <v>1968Carlton</v>
      </c>
      <c r="C1717" t="s">
        <v>1727</v>
      </c>
      <c r="D1717">
        <v>1968</v>
      </c>
      <c r="E1717">
        <v>2</v>
      </c>
      <c r="F1717" t="s">
        <v>1689</v>
      </c>
      <c r="G1717">
        <v>20</v>
      </c>
      <c r="H1717">
        <v>15</v>
      </c>
      <c r="I1717">
        <v>0</v>
      </c>
      <c r="J1717">
        <v>5</v>
      </c>
      <c r="L1717">
        <v>60</v>
      </c>
      <c r="M1717">
        <v>1751</v>
      </c>
      <c r="N1717">
        <v>1343</v>
      </c>
      <c r="P1717" t="s">
        <v>30</v>
      </c>
      <c r="Q1717" t="s">
        <v>30</v>
      </c>
      <c r="R1717" t="s">
        <v>30</v>
      </c>
      <c r="S1717" t="s">
        <v>1689</v>
      </c>
      <c r="T1717" t="s">
        <v>1717</v>
      </c>
      <c r="U1717" t="s">
        <v>1681</v>
      </c>
      <c r="V1717" t="s">
        <v>1718</v>
      </c>
    </row>
    <row r="1718" spans="1:22" x14ac:dyDescent="0.25">
      <c r="A1718" t="s">
        <v>1745</v>
      </c>
      <c r="B1718" t="str">
        <f t="shared" si="26"/>
        <v>1968Geelong</v>
      </c>
      <c r="C1718" t="s">
        <v>1727</v>
      </c>
      <c r="D1718">
        <v>1968</v>
      </c>
      <c r="E1718">
        <v>3</v>
      </c>
      <c r="F1718" t="s">
        <v>1685</v>
      </c>
      <c r="G1718">
        <v>20</v>
      </c>
      <c r="H1718">
        <v>15</v>
      </c>
      <c r="I1718">
        <v>0</v>
      </c>
      <c r="J1718">
        <v>5</v>
      </c>
      <c r="L1718">
        <v>60</v>
      </c>
      <c r="M1718">
        <v>1528</v>
      </c>
      <c r="N1718">
        <v>1431</v>
      </c>
      <c r="P1718" t="s">
        <v>30</v>
      </c>
      <c r="S1718" t="s">
        <v>1685</v>
      </c>
      <c r="T1718" t="s">
        <v>1685</v>
      </c>
      <c r="U1718" t="s">
        <v>1685</v>
      </c>
      <c r="V1718" t="s">
        <v>1718</v>
      </c>
    </row>
    <row r="1719" spans="1:22" x14ac:dyDescent="0.25">
      <c r="A1719" t="s">
        <v>1745</v>
      </c>
      <c r="B1719" t="str">
        <f t="shared" si="26"/>
        <v>1968St Kilda</v>
      </c>
      <c r="C1719" t="s">
        <v>1727</v>
      </c>
      <c r="D1719">
        <v>1968</v>
      </c>
      <c r="E1719">
        <v>4</v>
      </c>
      <c r="F1719" t="s">
        <v>1677</v>
      </c>
      <c r="G1719">
        <v>20</v>
      </c>
      <c r="H1719">
        <v>14</v>
      </c>
      <c r="I1719">
        <v>1</v>
      </c>
      <c r="J1719">
        <v>5</v>
      </c>
      <c r="L1719">
        <v>58</v>
      </c>
      <c r="M1719">
        <v>1718</v>
      </c>
      <c r="N1719">
        <v>1263</v>
      </c>
      <c r="P1719" t="s">
        <v>30</v>
      </c>
      <c r="S1719" t="s">
        <v>1677</v>
      </c>
      <c r="T1719" t="s">
        <v>1681</v>
      </c>
      <c r="U1719" t="s">
        <v>1681</v>
      </c>
      <c r="V1719" t="s">
        <v>1718</v>
      </c>
    </row>
    <row r="1720" spans="1:22" x14ac:dyDescent="0.25">
      <c r="A1720" t="s">
        <v>1745</v>
      </c>
      <c r="B1720" t="str">
        <f t="shared" si="26"/>
        <v>1968Richmond</v>
      </c>
      <c r="C1720" t="s">
        <v>1727</v>
      </c>
      <c r="D1720">
        <v>1968</v>
      </c>
      <c r="E1720">
        <v>5</v>
      </c>
      <c r="F1720" t="s">
        <v>1678</v>
      </c>
      <c r="G1720">
        <v>20</v>
      </c>
      <c r="H1720">
        <v>14</v>
      </c>
      <c r="I1720">
        <v>0</v>
      </c>
      <c r="J1720">
        <v>6</v>
      </c>
      <c r="L1720">
        <v>56</v>
      </c>
      <c r="M1720">
        <v>1889</v>
      </c>
      <c r="N1720">
        <v>1536</v>
      </c>
      <c r="S1720" t="s">
        <v>1678</v>
      </c>
      <c r="T1720" t="s">
        <v>1726</v>
      </c>
      <c r="U1720" t="s">
        <v>1681</v>
      </c>
      <c r="V1720" t="s">
        <v>1718</v>
      </c>
    </row>
    <row r="1721" spans="1:22" x14ac:dyDescent="0.25">
      <c r="A1721" t="s">
        <v>1745</v>
      </c>
      <c r="B1721" t="str">
        <f t="shared" si="26"/>
        <v>1968Hawthorn</v>
      </c>
      <c r="C1721" t="s">
        <v>1727</v>
      </c>
      <c r="D1721">
        <v>1968</v>
      </c>
      <c r="E1721">
        <v>6</v>
      </c>
      <c r="F1721" t="s">
        <v>1682</v>
      </c>
      <c r="G1721">
        <v>20</v>
      </c>
      <c r="H1721">
        <v>9</v>
      </c>
      <c r="I1721">
        <v>1</v>
      </c>
      <c r="J1721">
        <v>10</v>
      </c>
      <c r="L1721">
        <v>38</v>
      </c>
      <c r="M1721">
        <v>1934</v>
      </c>
      <c r="N1721">
        <v>1869</v>
      </c>
      <c r="S1721" t="s">
        <v>1682</v>
      </c>
      <c r="T1721" t="s">
        <v>1724</v>
      </c>
      <c r="U1721" t="s">
        <v>1681</v>
      </c>
      <c r="V1721" t="s">
        <v>1718</v>
      </c>
    </row>
    <row r="1722" spans="1:22" x14ac:dyDescent="0.25">
      <c r="A1722" t="s">
        <v>1745</v>
      </c>
      <c r="B1722" t="str">
        <f t="shared" si="26"/>
        <v>1968Collingwood</v>
      </c>
      <c r="C1722" t="s">
        <v>1727</v>
      </c>
      <c r="D1722">
        <v>1968</v>
      </c>
      <c r="E1722">
        <v>7</v>
      </c>
      <c r="F1722" t="s">
        <v>1688</v>
      </c>
      <c r="G1722">
        <v>20</v>
      </c>
      <c r="H1722">
        <v>9</v>
      </c>
      <c r="I1722">
        <v>0</v>
      </c>
      <c r="J1722">
        <v>11</v>
      </c>
      <c r="L1722">
        <v>36</v>
      </c>
      <c r="M1722">
        <v>1623</v>
      </c>
      <c r="N1722">
        <v>1717</v>
      </c>
      <c r="S1722" t="s">
        <v>1688</v>
      </c>
      <c r="T1722" t="s">
        <v>1681</v>
      </c>
      <c r="U1722" t="s">
        <v>1681</v>
      </c>
      <c r="V1722" t="s">
        <v>1718</v>
      </c>
    </row>
    <row r="1723" spans="1:22" x14ac:dyDescent="0.25">
      <c r="A1723" t="s">
        <v>1745</v>
      </c>
      <c r="B1723" t="str">
        <f t="shared" si="26"/>
        <v>1968Melbourne</v>
      </c>
      <c r="C1723" t="s">
        <v>1727</v>
      </c>
      <c r="D1723">
        <v>1968</v>
      </c>
      <c r="E1723">
        <v>8</v>
      </c>
      <c r="F1723" t="s">
        <v>1681</v>
      </c>
      <c r="G1723">
        <v>20</v>
      </c>
      <c r="H1723">
        <v>8</v>
      </c>
      <c r="I1723">
        <v>0</v>
      </c>
      <c r="J1723">
        <v>12</v>
      </c>
      <c r="L1723">
        <v>32</v>
      </c>
      <c r="M1723">
        <v>1434</v>
      </c>
      <c r="N1723">
        <v>1709</v>
      </c>
      <c r="S1723" t="s">
        <v>1681</v>
      </c>
      <c r="T1723" t="s">
        <v>1681</v>
      </c>
      <c r="U1723" t="s">
        <v>1681</v>
      </c>
      <c r="V1723" t="s">
        <v>1718</v>
      </c>
    </row>
    <row r="1724" spans="1:22" x14ac:dyDescent="0.25">
      <c r="A1724" t="s">
        <v>1745</v>
      </c>
      <c r="B1724" t="str">
        <f t="shared" si="26"/>
        <v>1968South Melbourne</v>
      </c>
      <c r="C1724" t="s">
        <v>1727</v>
      </c>
      <c r="D1724">
        <v>1968</v>
      </c>
      <c r="E1724">
        <v>9</v>
      </c>
      <c r="F1724" t="s">
        <v>1697</v>
      </c>
      <c r="G1724">
        <v>20</v>
      </c>
      <c r="H1724">
        <v>6</v>
      </c>
      <c r="I1724">
        <v>1</v>
      </c>
      <c r="J1724">
        <v>13</v>
      </c>
      <c r="L1724">
        <v>26</v>
      </c>
      <c r="M1724">
        <v>1639</v>
      </c>
      <c r="N1724">
        <v>1954</v>
      </c>
      <c r="S1724" t="s">
        <v>1676</v>
      </c>
      <c r="T1724" t="s">
        <v>1681</v>
      </c>
      <c r="U1724" t="s">
        <v>1681</v>
      </c>
      <c r="V1724" t="s">
        <v>1718</v>
      </c>
    </row>
    <row r="1725" spans="1:22" x14ac:dyDescent="0.25">
      <c r="A1725" t="s">
        <v>1745</v>
      </c>
      <c r="B1725" t="str">
        <f t="shared" si="26"/>
        <v>1968Footscray</v>
      </c>
      <c r="C1725" t="s">
        <v>1727</v>
      </c>
      <c r="D1725">
        <v>1968</v>
      </c>
      <c r="E1725">
        <v>10</v>
      </c>
      <c r="F1725" t="s">
        <v>1695</v>
      </c>
      <c r="G1725">
        <v>20</v>
      </c>
      <c r="H1725">
        <v>5</v>
      </c>
      <c r="I1725">
        <v>0</v>
      </c>
      <c r="J1725">
        <v>15</v>
      </c>
      <c r="L1725">
        <v>20</v>
      </c>
      <c r="M1725">
        <v>1413</v>
      </c>
      <c r="N1725">
        <v>1710</v>
      </c>
      <c r="S1725" t="s">
        <v>1673</v>
      </c>
      <c r="T1725" t="s">
        <v>1681</v>
      </c>
      <c r="U1725" t="s">
        <v>1681</v>
      </c>
      <c r="V1725" t="s">
        <v>1718</v>
      </c>
    </row>
    <row r="1726" spans="1:22" x14ac:dyDescent="0.25">
      <c r="A1726" t="s">
        <v>1745</v>
      </c>
      <c r="B1726" t="str">
        <f t="shared" si="26"/>
        <v>1968Fitzroy</v>
      </c>
      <c r="C1726" t="s">
        <v>1727</v>
      </c>
      <c r="D1726">
        <v>1968</v>
      </c>
      <c r="E1726">
        <v>11</v>
      </c>
      <c r="F1726" t="s">
        <v>1694</v>
      </c>
      <c r="G1726">
        <v>20</v>
      </c>
      <c r="H1726">
        <v>4</v>
      </c>
      <c r="I1726">
        <v>0</v>
      </c>
      <c r="J1726">
        <v>16</v>
      </c>
      <c r="L1726">
        <v>16</v>
      </c>
      <c r="M1726">
        <v>1643</v>
      </c>
      <c r="N1726">
        <v>2035</v>
      </c>
      <c r="S1726" t="s">
        <v>1694</v>
      </c>
      <c r="T1726" t="s">
        <v>1681</v>
      </c>
      <c r="U1726" t="s">
        <v>1681</v>
      </c>
      <c r="V1726" t="s">
        <v>1718</v>
      </c>
    </row>
    <row r="1727" spans="1:22" x14ac:dyDescent="0.25">
      <c r="A1727" t="s">
        <v>1745</v>
      </c>
      <c r="B1727" t="str">
        <f t="shared" si="26"/>
        <v>1968North Melbourne</v>
      </c>
      <c r="C1727" t="s">
        <v>1727</v>
      </c>
      <c r="D1727">
        <v>1968</v>
      </c>
      <c r="E1727">
        <v>12</v>
      </c>
      <c r="F1727" t="s">
        <v>1680</v>
      </c>
      <c r="G1727">
        <v>20</v>
      </c>
      <c r="H1727">
        <v>3</v>
      </c>
      <c r="I1727">
        <v>0</v>
      </c>
      <c r="J1727">
        <v>17</v>
      </c>
      <c r="L1727">
        <v>12</v>
      </c>
      <c r="M1727">
        <v>1266</v>
      </c>
      <c r="N1727">
        <v>1703</v>
      </c>
      <c r="S1727" t="s">
        <v>1680</v>
      </c>
      <c r="T1727" t="s">
        <v>1680</v>
      </c>
      <c r="U1727" t="s">
        <v>1681</v>
      </c>
      <c r="V1727" t="s">
        <v>1718</v>
      </c>
    </row>
    <row r="1728" spans="1:22" x14ac:dyDescent="0.25">
      <c r="A1728" t="s">
        <v>1746</v>
      </c>
      <c r="B1728" t="str">
        <f t="shared" si="26"/>
        <v>1968South Sydney</v>
      </c>
      <c r="C1728" t="s">
        <v>1747</v>
      </c>
      <c r="D1728">
        <v>1968</v>
      </c>
      <c r="E1728">
        <v>1</v>
      </c>
      <c r="F1728" t="s">
        <v>1748</v>
      </c>
      <c r="G1728">
        <v>22</v>
      </c>
      <c r="H1728">
        <v>16</v>
      </c>
      <c r="I1728">
        <v>0</v>
      </c>
      <c r="J1728">
        <v>6</v>
      </c>
      <c r="K1728">
        <v>0</v>
      </c>
      <c r="L1728">
        <v>32</v>
      </c>
      <c r="M1728">
        <v>394</v>
      </c>
      <c r="N1728">
        <v>271</v>
      </c>
      <c r="O1728" t="s">
        <v>30</v>
      </c>
      <c r="P1728" t="s">
        <v>30</v>
      </c>
      <c r="Q1728" t="s">
        <v>30</v>
      </c>
      <c r="R1728" t="s">
        <v>30</v>
      </c>
      <c r="S1728" t="s">
        <v>1748</v>
      </c>
      <c r="T1728" t="s">
        <v>1675</v>
      </c>
      <c r="U1728" t="s">
        <v>1675</v>
      </c>
      <c r="V1728" t="s">
        <v>1723</v>
      </c>
    </row>
    <row r="1729" spans="1:22" x14ac:dyDescent="0.25">
      <c r="A1729" t="s">
        <v>1746</v>
      </c>
      <c r="B1729" t="str">
        <f t="shared" si="26"/>
        <v>1968Manly Warringah</v>
      </c>
      <c r="C1729" t="s">
        <v>1747</v>
      </c>
      <c r="D1729">
        <v>1968</v>
      </c>
      <c r="E1729">
        <v>2</v>
      </c>
      <c r="F1729" t="s">
        <v>1765</v>
      </c>
      <c r="G1729">
        <v>22</v>
      </c>
      <c r="H1729">
        <v>15</v>
      </c>
      <c r="I1729">
        <v>1</v>
      </c>
      <c r="J1729">
        <v>6</v>
      </c>
      <c r="K1729">
        <v>0</v>
      </c>
      <c r="L1729">
        <v>31</v>
      </c>
      <c r="M1729">
        <v>379</v>
      </c>
      <c r="N1729">
        <v>282</v>
      </c>
      <c r="P1729" t="s">
        <v>30</v>
      </c>
      <c r="Q1729" t="s">
        <v>30</v>
      </c>
      <c r="S1729" t="s">
        <v>1765</v>
      </c>
      <c r="T1729" t="s">
        <v>1675</v>
      </c>
      <c r="U1729" t="s">
        <v>1675</v>
      </c>
      <c r="V1729" t="s">
        <v>1723</v>
      </c>
    </row>
    <row r="1730" spans="1:22" x14ac:dyDescent="0.25">
      <c r="A1730" t="s">
        <v>1746</v>
      </c>
      <c r="B1730" t="str">
        <f t="shared" ref="B1730:B1793" si="27">D1730&amp;F1730</f>
        <v>1968St George</v>
      </c>
      <c r="C1730" t="s">
        <v>1747</v>
      </c>
      <c r="D1730">
        <v>1968</v>
      </c>
      <c r="E1730">
        <v>3</v>
      </c>
      <c r="F1730" t="s">
        <v>1763</v>
      </c>
      <c r="G1730">
        <v>22</v>
      </c>
      <c r="H1730">
        <v>13</v>
      </c>
      <c r="I1730">
        <v>3</v>
      </c>
      <c r="J1730">
        <v>6</v>
      </c>
      <c r="K1730">
        <v>0</v>
      </c>
      <c r="L1730">
        <v>29</v>
      </c>
      <c r="M1730">
        <v>416</v>
      </c>
      <c r="N1730">
        <v>320</v>
      </c>
      <c r="P1730" t="s">
        <v>30</v>
      </c>
      <c r="S1730" t="s">
        <v>1763</v>
      </c>
      <c r="T1730" t="s">
        <v>1675</v>
      </c>
      <c r="U1730" t="s">
        <v>1675</v>
      </c>
      <c r="V1730" t="s">
        <v>1723</v>
      </c>
    </row>
    <row r="1731" spans="1:22" x14ac:dyDescent="0.25">
      <c r="A1731" t="s">
        <v>1746</v>
      </c>
      <c r="B1731" t="str">
        <f t="shared" si="27"/>
        <v>1968Eastern Suburbs</v>
      </c>
      <c r="C1731" t="s">
        <v>1747</v>
      </c>
      <c r="D1731">
        <v>1968</v>
      </c>
      <c r="E1731">
        <v>4</v>
      </c>
      <c r="F1731" t="s">
        <v>1749</v>
      </c>
      <c r="G1731">
        <v>22</v>
      </c>
      <c r="H1731">
        <v>14</v>
      </c>
      <c r="I1731">
        <v>1</v>
      </c>
      <c r="J1731">
        <v>7</v>
      </c>
      <c r="K1731">
        <v>0</v>
      </c>
      <c r="L1731">
        <v>29</v>
      </c>
      <c r="M1731">
        <v>362</v>
      </c>
      <c r="N1731">
        <v>274</v>
      </c>
      <c r="P1731" t="s">
        <v>30</v>
      </c>
      <c r="S1731" t="s">
        <v>1750</v>
      </c>
      <c r="T1731" t="s">
        <v>1675</v>
      </c>
      <c r="U1731" t="s">
        <v>1675</v>
      </c>
      <c r="V1731" t="s">
        <v>1723</v>
      </c>
    </row>
    <row r="1732" spans="1:22" x14ac:dyDescent="0.25">
      <c r="A1732" t="s">
        <v>1746</v>
      </c>
      <c r="B1732" t="str">
        <f t="shared" si="27"/>
        <v>1968Balmain</v>
      </c>
      <c r="C1732" t="s">
        <v>1747</v>
      </c>
      <c r="D1732">
        <v>1968</v>
      </c>
      <c r="E1732">
        <v>5</v>
      </c>
      <c r="F1732" t="s">
        <v>1755</v>
      </c>
      <c r="G1732">
        <v>22</v>
      </c>
      <c r="H1732">
        <v>14</v>
      </c>
      <c r="I1732">
        <v>0</v>
      </c>
      <c r="J1732">
        <v>8</v>
      </c>
      <c r="K1732">
        <v>0</v>
      </c>
      <c r="L1732">
        <v>28</v>
      </c>
      <c r="M1732">
        <v>393</v>
      </c>
      <c r="N1732">
        <v>284</v>
      </c>
      <c r="S1732" t="s">
        <v>1755</v>
      </c>
      <c r="T1732" t="s">
        <v>1675</v>
      </c>
      <c r="U1732" t="s">
        <v>1675</v>
      </c>
      <c r="V1732" t="s">
        <v>1723</v>
      </c>
    </row>
    <row r="1733" spans="1:22" x14ac:dyDescent="0.25">
      <c r="A1733" t="s">
        <v>1746</v>
      </c>
      <c r="B1733" t="str">
        <f t="shared" si="27"/>
        <v>1968Parramatta</v>
      </c>
      <c r="C1733" t="s">
        <v>1747</v>
      </c>
      <c r="D1733">
        <v>1968</v>
      </c>
      <c r="E1733">
        <v>6</v>
      </c>
      <c r="F1733" t="s">
        <v>1722</v>
      </c>
      <c r="G1733">
        <v>22</v>
      </c>
      <c r="H1733">
        <v>12</v>
      </c>
      <c r="I1733">
        <v>1</v>
      </c>
      <c r="J1733">
        <v>9</v>
      </c>
      <c r="K1733">
        <v>0</v>
      </c>
      <c r="L1733">
        <v>25</v>
      </c>
      <c r="M1733">
        <v>308</v>
      </c>
      <c r="N1733">
        <v>284</v>
      </c>
      <c r="S1733" t="s">
        <v>1722</v>
      </c>
      <c r="T1733" t="s">
        <v>1675</v>
      </c>
      <c r="U1733" t="s">
        <v>1675</v>
      </c>
      <c r="V1733" t="s">
        <v>1723</v>
      </c>
    </row>
    <row r="1734" spans="1:22" x14ac:dyDescent="0.25">
      <c r="A1734" t="s">
        <v>1746</v>
      </c>
      <c r="B1734" t="str">
        <f t="shared" si="27"/>
        <v>1968Western Suburbs</v>
      </c>
      <c r="C1734" t="s">
        <v>1747</v>
      </c>
      <c r="D1734">
        <v>1968</v>
      </c>
      <c r="E1734">
        <v>7</v>
      </c>
      <c r="F1734" t="s">
        <v>1757</v>
      </c>
      <c r="G1734">
        <v>22</v>
      </c>
      <c r="H1734">
        <v>12</v>
      </c>
      <c r="I1734">
        <v>0</v>
      </c>
      <c r="J1734">
        <v>10</v>
      </c>
      <c r="K1734">
        <v>0</v>
      </c>
      <c r="L1734">
        <v>24</v>
      </c>
      <c r="M1734">
        <v>328</v>
      </c>
      <c r="N1734">
        <v>279</v>
      </c>
      <c r="S1734" t="s">
        <v>1757</v>
      </c>
      <c r="T1734" t="s">
        <v>1675</v>
      </c>
      <c r="U1734" t="s">
        <v>1675</v>
      </c>
      <c r="V1734" t="s">
        <v>1723</v>
      </c>
    </row>
    <row r="1735" spans="1:22" x14ac:dyDescent="0.25">
      <c r="A1735" t="s">
        <v>1746</v>
      </c>
      <c r="B1735" t="str">
        <f t="shared" si="27"/>
        <v>1968Penrith</v>
      </c>
      <c r="C1735" t="s">
        <v>1747</v>
      </c>
      <c r="D1735">
        <v>1968</v>
      </c>
      <c r="E1735">
        <v>8</v>
      </c>
      <c r="F1735" t="s">
        <v>1766</v>
      </c>
      <c r="G1735">
        <v>22</v>
      </c>
      <c r="H1735">
        <v>11</v>
      </c>
      <c r="I1735">
        <v>0</v>
      </c>
      <c r="J1735">
        <v>11</v>
      </c>
      <c r="K1735">
        <v>0</v>
      </c>
      <c r="L1735">
        <v>22</v>
      </c>
      <c r="M1735">
        <v>298</v>
      </c>
      <c r="N1735">
        <v>352</v>
      </c>
      <c r="S1735" t="s">
        <v>1766</v>
      </c>
      <c r="T1735" t="s">
        <v>1675</v>
      </c>
      <c r="U1735" t="s">
        <v>1675</v>
      </c>
      <c r="V1735" t="s">
        <v>1723</v>
      </c>
    </row>
    <row r="1736" spans="1:22" x14ac:dyDescent="0.25">
      <c r="A1736" t="s">
        <v>1746</v>
      </c>
      <c r="B1736" t="str">
        <f t="shared" si="27"/>
        <v>1968Canterbury-Bankstown</v>
      </c>
      <c r="C1736" t="s">
        <v>1747</v>
      </c>
      <c r="D1736">
        <v>1968</v>
      </c>
      <c r="E1736">
        <v>9</v>
      </c>
      <c r="F1736" t="s">
        <v>1764</v>
      </c>
      <c r="G1736">
        <v>22</v>
      </c>
      <c r="H1736">
        <v>9</v>
      </c>
      <c r="I1736">
        <v>1</v>
      </c>
      <c r="J1736">
        <v>12</v>
      </c>
      <c r="K1736">
        <v>0</v>
      </c>
      <c r="L1736">
        <v>19</v>
      </c>
      <c r="M1736">
        <v>259</v>
      </c>
      <c r="N1736">
        <v>301</v>
      </c>
      <c r="S1736" t="s">
        <v>1764</v>
      </c>
      <c r="T1736" t="s">
        <v>1675</v>
      </c>
      <c r="U1736" t="s">
        <v>1675</v>
      </c>
      <c r="V1736" t="s">
        <v>1723</v>
      </c>
    </row>
    <row r="1737" spans="1:22" x14ac:dyDescent="0.25">
      <c r="A1737" t="s">
        <v>1746</v>
      </c>
      <c r="B1737" t="str">
        <f t="shared" si="27"/>
        <v>1968Cronulla-Sutherland</v>
      </c>
      <c r="C1737" t="s">
        <v>1747</v>
      </c>
      <c r="D1737">
        <v>1968</v>
      </c>
      <c r="E1737">
        <v>10</v>
      </c>
      <c r="F1737" t="s">
        <v>1767</v>
      </c>
      <c r="G1737">
        <v>22</v>
      </c>
      <c r="H1737">
        <v>6</v>
      </c>
      <c r="I1737">
        <v>0</v>
      </c>
      <c r="J1737">
        <v>16</v>
      </c>
      <c r="K1737">
        <v>0</v>
      </c>
      <c r="L1737">
        <v>12</v>
      </c>
      <c r="M1737">
        <v>259</v>
      </c>
      <c r="N1737">
        <v>405</v>
      </c>
      <c r="S1737" t="s">
        <v>1767</v>
      </c>
      <c r="T1737" t="s">
        <v>1675</v>
      </c>
      <c r="U1737" t="s">
        <v>1675</v>
      </c>
      <c r="V1737" t="s">
        <v>1723</v>
      </c>
    </row>
    <row r="1738" spans="1:22" x14ac:dyDescent="0.25">
      <c r="A1738" t="s">
        <v>1746</v>
      </c>
      <c r="B1738" t="str">
        <f t="shared" si="27"/>
        <v>1968North Sydney</v>
      </c>
      <c r="C1738" t="s">
        <v>1747</v>
      </c>
      <c r="D1738">
        <v>1968</v>
      </c>
      <c r="E1738">
        <v>11</v>
      </c>
      <c r="F1738" t="s">
        <v>1752</v>
      </c>
      <c r="G1738">
        <v>22</v>
      </c>
      <c r="H1738">
        <v>4</v>
      </c>
      <c r="I1738">
        <v>0</v>
      </c>
      <c r="J1738">
        <v>18</v>
      </c>
      <c r="K1738">
        <v>0</v>
      </c>
      <c r="L1738">
        <v>8</v>
      </c>
      <c r="M1738">
        <v>259</v>
      </c>
      <c r="N1738">
        <v>388</v>
      </c>
      <c r="S1738" t="s">
        <v>1752</v>
      </c>
      <c r="T1738" t="s">
        <v>1675</v>
      </c>
      <c r="U1738" t="s">
        <v>1675</v>
      </c>
      <c r="V1738" t="s">
        <v>1723</v>
      </c>
    </row>
    <row r="1739" spans="1:22" x14ac:dyDescent="0.25">
      <c r="A1739" t="s">
        <v>1746</v>
      </c>
      <c r="B1739" t="str">
        <f t="shared" si="27"/>
        <v>1968Newtown</v>
      </c>
      <c r="C1739" t="s">
        <v>1747</v>
      </c>
      <c r="D1739">
        <v>1968</v>
      </c>
      <c r="E1739">
        <v>12</v>
      </c>
      <c r="F1739" t="s">
        <v>1756</v>
      </c>
      <c r="G1739">
        <v>22</v>
      </c>
      <c r="H1739">
        <v>2</v>
      </c>
      <c r="I1739">
        <v>1</v>
      </c>
      <c r="J1739">
        <v>19</v>
      </c>
      <c r="K1739">
        <v>0</v>
      </c>
      <c r="L1739">
        <v>5</v>
      </c>
      <c r="M1739">
        <v>257</v>
      </c>
      <c r="N1739">
        <v>472</v>
      </c>
      <c r="S1739" t="s">
        <v>1756</v>
      </c>
      <c r="T1739" t="s">
        <v>1675</v>
      </c>
      <c r="U1739" t="s">
        <v>1675</v>
      </c>
      <c r="V1739" t="s">
        <v>1723</v>
      </c>
    </row>
    <row r="1740" spans="1:22" x14ac:dyDescent="0.25">
      <c r="A1740" t="s">
        <v>1745</v>
      </c>
      <c r="B1740" t="str">
        <f t="shared" si="27"/>
        <v>1967Richmond</v>
      </c>
      <c r="C1740" t="s">
        <v>1727</v>
      </c>
      <c r="D1740">
        <v>1967</v>
      </c>
      <c r="E1740">
        <v>1</v>
      </c>
      <c r="F1740" t="s">
        <v>1678</v>
      </c>
      <c r="G1740">
        <v>18</v>
      </c>
      <c r="H1740">
        <v>15</v>
      </c>
      <c r="I1740">
        <v>0</v>
      </c>
      <c r="J1740">
        <v>3</v>
      </c>
      <c r="L1740">
        <v>60</v>
      </c>
      <c r="M1740">
        <v>1869</v>
      </c>
      <c r="N1740">
        <v>1281</v>
      </c>
      <c r="O1740" t="s">
        <v>30</v>
      </c>
      <c r="P1740" t="s">
        <v>30</v>
      </c>
      <c r="Q1740" t="s">
        <v>30</v>
      </c>
      <c r="R1740" t="s">
        <v>30</v>
      </c>
      <c r="S1740" t="s">
        <v>1678</v>
      </c>
      <c r="T1740" t="s">
        <v>1726</v>
      </c>
      <c r="U1740" t="s">
        <v>1681</v>
      </c>
      <c r="V1740" t="s">
        <v>1718</v>
      </c>
    </row>
    <row r="1741" spans="1:22" x14ac:dyDescent="0.25">
      <c r="A1741" t="s">
        <v>1745</v>
      </c>
      <c r="B1741" t="str">
        <f t="shared" si="27"/>
        <v>1967Carlton</v>
      </c>
      <c r="C1741" t="s">
        <v>1727</v>
      </c>
      <c r="D1741">
        <v>1967</v>
      </c>
      <c r="E1741">
        <v>2</v>
      </c>
      <c r="F1741" t="s">
        <v>1689</v>
      </c>
      <c r="G1741">
        <v>18</v>
      </c>
      <c r="H1741">
        <v>14</v>
      </c>
      <c r="I1741">
        <v>1</v>
      </c>
      <c r="J1741">
        <v>3</v>
      </c>
      <c r="L1741">
        <v>58</v>
      </c>
      <c r="M1741">
        <v>1425</v>
      </c>
      <c r="N1741">
        <v>1133</v>
      </c>
      <c r="P1741" t="s">
        <v>30</v>
      </c>
      <c r="S1741" t="s">
        <v>1689</v>
      </c>
      <c r="T1741" t="s">
        <v>1717</v>
      </c>
      <c r="U1741" t="s">
        <v>1681</v>
      </c>
      <c r="V1741" t="s">
        <v>1718</v>
      </c>
    </row>
    <row r="1742" spans="1:22" x14ac:dyDescent="0.25">
      <c r="A1742" t="s">
        <v>1745</v>
      </c>
      <c r="B1742" t="str">
        <f t="shared" si="27"/>
        <v>1967Geelong</v>
      </c>
      <c r="C1742" t="s">
        <v>1727</v>
      </c>
      <c r="D1742">
        <v>1967</v>
      </c>
      <c r="E1742">
        <v>3</v>
      </c>
      <c r="F1742" t="s">
        <v>1685</v>
      </c>
      <c r="G1742">
        <v>18</v>
      </c>
      <c r="H1742">
        <v>13</v>
      </c>
      <c r="I1742">
        <v>0</v>
      </c>
      <c r="J1742">
        <v>5</v>
      </c>
      <c r="L1742">
        <v>52</v>
      </c>
      <c r="M1742">
        <v>1625</v>
      </c>
      <c r="N1742">
        <v>1323</v>
      </c>
      <c r="P1742" t="s">
        <v>30</v>
      </c>
      <c r="Q1742" t="s">
        <v>30</v>
      </c>
      <c r="S1742" t="s">
        <v>1685</v>
      </c>
      <c r="T1742" t="s">
        <v>1685</v>
      </c>
      <c r="U1742" t="s">
        <v>1685</v>
      </c>
      <c r="V1742" t="s">
        <v>1718</v>
      </c>
    </row>
    <row r="1743" spans="1:22" x14ac:dyDescent="0.25">
      <c r="A1743" t="s">
        <v>1745</v>
      </c>
      <c r="B1743" t="str">
        <f t="shared" si="27"/>
        <v>1967Collingwood</v>
      </c>
      <c r="C1743" t="s">
        <v>1727</v>
      </c>
      <c r="D1743">
        <v>1967</v>
      </c>
      <c r="E1743">
        <v>4</v>
      </c>
      <c r="F1743" t="s">
        <v>1688</v>
      </c>
      <c r="G1743">
        <v>18</v>
      </c>
      <c r="H1743">
        <v>12</v>
      </c>
      <c r="I1743">
        <v>0</v>
      </c>
      <c r="J1743">
        <v>6</v>
      </c>
      <c r="L1743">
        <v>48</v>
      </c>
      <c r="M1743">
        <v>1629</v>
      </c>
      <c r="N1743">
        <v>1232</v>
      </c>
      <c r="P1743" t="s">
        <v>30</v>
      </c>
      <c r="S1743" t="s">
        <v>1688</v>
      </c>
      <c r="T1743" t="s">
        <v>1681</v>
      </c>
      <c r="U1743" t="s">
        <v>1681</v>
      </c>
      <c r="V1743" t="s">
        <v>1718</v>
      </c>
    </row>
    <row r="1744" spans="1:22" x14ac:dyDescent="0.25">
      <c r="A1744" t="s">
        <v>1745</v>
      </c>
      <c r="B1744" t="str">
        <f t="shared" si="27"/>
        <v>1967St Kilda</v>
      </c>
      <c r="C1744" t="s">
        <v>1727</v>
      </c>
      <c r="D1744">
        <v>1967</v>
      </c>
      <c r="E1744">
        <v>5</v>
      </c>
      <c r="F1744" t="s">
        <v>1677</v>
      </c>
      <c r="G1744">
        <v>18</v>
      </c>
      <c r="H1744">
        <v>11</v>
      </c>
      <c r="I1744">
        <v>0</v>
      </c>
      <c r="J1744">
        <v>7</v>
      </c>
      <c r="L1744">
        <v>44</v>
      </c>
      <c r="M1744">
        <v>1630</v>
      </c>
      <c r="N1744">
        <v>1328</v>
      </c>
      <c r="S1744" t="s">
        <v>1677</v>
      </c>
      <c r="T1744" t="s">
        <v>1681</v>
      </c>
      <c r="U1744" t="s">
        <v>1681</v>
      </c>
      <c r="V1744" t="s">
        <v>1718</v>
      </c>
    </row>
    <row r="1745" spans="1:22" x14ac:dyDescent="0.25">
      <c r="A1745" t="s">
        <v>1745</v>
      </c>
      <c r="B1745" t="str">
        <f t="shared" si="27"/>
        <v>1967Essendon</v>
      </c>
      <c r="C1745" t="s">
        <v>1727</v>
      </c>
      <c r="D1745">
        <v>1967</v>
      </c>
      <c r="E1745">
        <v>6</v>
      </c>
      <c r="F1745" t="s">
        <v>1687</v>
      </c>
      <c r="G1745">
        <v>18</v>
      </c>
      <c r="H1745">
        <v>8</v>
      </c>
      <c r="I1745">
        <v>1</v>
      </c>
      <c r="J1745">
        <v>9</v>
      </c>
      <c r="L1745">
        <v>34</v>
      </c>
      <c r="M1745">
        <v>1406</v>
      </c>
      <c r="N1745">
        <v>1327</v>
      </c>
      <c r="S1745" t="s">
        <v>1687</v>
      </c>
      <c r="T1745" t="s">
        <v>1681</v>
      </c>
      <c r="U1745" t="s">
        <v>1681</v>
      </c>
      <c r="V1745" t="s">
        <v>1718</v>
      </c>
    </row>
    <row r="1746" spans="1:22" x14ac:dyDescent="0.25">
      <c r="A1746" t="s">
        <v>1745</v>
      </c>
      <c r="B1746" t="str">
        <f t="shared" si="27"/>
        <v>1967Melbourne</v>
      </c>
      <c r="C1746" t="s">
        <v>1727</v>
      </c>
      <c r="D1746">
        <v>1967</v>
      </c>
      <c r="E1746">
        <v>7</v>
      </c>
      <c r="F1746" t="s">
        <v>1681</v>
      </c>
      <c r="G1746">
        <v>18</v>
      </c>
      <c r="H1746">
        <v>8</v>
      </c>
      <c r="I1746">
        <v>0</v>
      </c>
      <c r="J1746">
        <v>10</v>
      </c>
      <c r="L1746">
        <v>32</v>
      </c>
      <c r="M1746">
        <v>1258</v>
      </c>
      <c r="N1746">
        <v>1417</v>
      </c>
      <c r="S1746" t="s">
        <v>1681</v>
      </c>
      <c r="T1746" t="s">
        <v>1681</v>
      </c>
      <c r="U1746" t="s">
        <v>1681</v>
      </c>
      <c r="V1746" t="s">
        <v>1718</v>
      </c>
    </row>
    <row r="1747" spans="1:22" x14ac:dyDescent="0.25">
      <c r="A1747" t="s">
        <v>1745</v>
      </c>
      <c r="B1747" t="str">
        <f t="shared" si="27"/>
        <v>1967North Melbourne</v>
      </c>
      <c r="C1747" t="s">
        <v>1727</v>
      </c>
      <c r="D1747">
        <v>1967</v>
      </c>
      <c r="E1747">
        <v>8</v>
      </c>
      <c r="F1747" t="s">
        <v>1680</v>
      </c>
      <c r="G1747">
        <v>18</v>
      </c>
      <c r="H1747">
        <v>7</v>
      </c>
      <c r="I1747">
        <v>1</v>
      </c>
      <c r="J1747">
        <v>10</v>
      </c>
      <c r="L1747">
        <v>30</v>
      </c>
      <c r="M1747">
        <v>1234</v>
      </c>
      <c r="N1747">
        <v>1310</v>
      </c>
      <c r="S1747" t="s">
        <v>1680</v>
      </c>
      <c r="T1747" t="s">
        <v>1680</v>
      </c>
      <c r="U1747" t="s">
        <v>1681</v>
      </c>
      <c r="V1747" t="s">
        <v>1718</v>
      </c>
    </row>
    <row r="1748" spans="1:22" x14ac:dyDescent="0.25">
      <c r="A1748" t="s">
        <v>1745</v>
      </c>
      <c r="B1748" t="str">
        <f t="shared" si="27"/>
        <v>1967South Melbourne</v>
      </c>
      <c r="C1748" t="s">
        <v>1727</v>
      </c>
      <c r="D1748">
        <v>1967</v>
      </c>
      <c r="E1748">
        <v>9</v>
      </c>
      <c r="F1748" t="s">
        <v>1697</v>
      </c>
      <c r="G1748">
        <v>18</v>
      </c>
      <c r="H1748">
        <v>5</v>
      </c>
      <c r="I1748">
        <v>1</v>
      </c>
      <c r="J1748">
        <v>12</v>
      </c>
      <c r="L1748">
        <v>22</v>
      </c>
      <c r="M1748">
        <v>1446</v>
      </c>
      <c r="N1748">
        <v>1763</v>
      </c>
      <c r="S1748" t="s">
        <v>1676</v>
      </c>
      <c r="T1748" t="s">
        <v>1681</v>
      </c>
      <c r="U1748" t="s">
        <v>1681</v>
      </c>
      <c r="V1748" t="s">
        <v>1718</v>
      </c>
    </row>
    <row r="1749" spans="1:22" x14ac:dyDescent="0.25">
      <c r="A1749" t="s">
        <v>1745</v>
      </c>
      <c r="B1749" t="str">
        <f t="shared" si="27"/>
        <v>1967Hawthorn</v>
      </c>
      <c r="C1749" t="s">
        <v>1727</v>
      </c>
      <c r="D1749">
        <v>1967</v>
      </c>
      <c r="E1749">
        <v>10</v>
      </c>
      <c r="F1749" t="s">
        <v>1682</v>
      </c>
      <c r="G1749">
        <v>18</v>
      </c>
      <c r="H1749">
        <v>5</v>
      </c>
      <c r="I1749">
        <v>0</v>
      </c>
      <c r="J1749">
        <v>13</v>
      </c>
      <c r="L1749">
        <v>20</v>
      </c>
      <c r="M1749">
        <v>1241</v>
      </c>
      <c r="N1749">
        <v>1766</v>
      </c>
      <c r="S1749" t="s">
        <v>1682</v>
      </c>
      <c r="T1749" t="s">
        <v>1724</v>
      </c>
      <c r="U1749" t="s">
        <v>1681</v>
      </c>
      <c r="V1749" t="s">
        <v>1718</v>
      </c>
    </row>
    <row r="1750" spans="1:22" x14ac:dyDescent="0.25">
      <c r="A1750" t="s">
        <v>1745</v>
      </c>
      <c r="B1750" t="str">
        <f t="shared" si="27"/>
        <v>1967Fitzroy</v>
      </c>
      <c r="C1750" t="s">
        <v>1727</v>
      </c>
      <c r="D1750">
        <v>1967</v>
      </c>
      <c r="E1750">
        <v>11</v>
      </c>
      <c r="F1750" t="s">
        <v>1694</v>
      </c>
      <c r="G1750">
        <v>18</v>
      </c>
      <c r="H1750">
        <v>4</v>
      </c>
      <c r="I1750">
        <v>0</v>
      </c>
      <c r="J1750">
        <v>14</v>
      </c>
      <c r="L1750">
        <v>16</v>
      </c>
      <c r="M1750">
        <v>1193</v>
      </c>
      <c r="N1750">
        <v>1655</v>
      </c>
      <c r="S1750" t="s">
        <v>1694</v>
      </c>
      <c r="T1750" t="s">
        <v>1681</v>
      </c>
      <c r="U1750" t="s">
        <v>1681</v>
      </c>
      <c r="V1750" t="s">
        <v>1718</v>
      </c>
    </row>
    <row r="1751" spans="1:22" x14ac:dyDescent="0.25">
      <c r="A1751" t="s">
        <v>1745</v>
      </c>
      <c r="B1751" t="str">
        <f t="shared" si="27"/>
        <v>1967Footscray</v>
      </c>
      <c r="C1751" t="s">
        <v>1727</v>
      </c>
      <c r="D1751">
        <v>1967</v>
      </c>
      <c r="E1751">
        <v>12</v>
      </c>
      <c r="F1751" t="s">
        <v>1695</v>
      </c>
      <c r="G1751">
        <v>18</v>
      </c>
      <c r="H1751">
        <v>4</v>
      </c>
      <c r="I1751">
        <v>0</v>
      </c>
      <c r="J1751">
        <v>14</v>
      </c>
      <c r="L1751">
        <v>16</v>
      </c>
      <c r="M1751">
        <v>1060</v>
      </c>
      <c r="N1751">
        <v>1481</v>
      </c>
      <c r="S1751" t="s">
        <v>1673</v>
      </c>
      <c r="T1751" t="s">
        <v>1681</v>
      </c>
      <c r="U1751" t="s">
        <v>1681</v>
      </c>
      <c r="V1751" t="s">
        <v>1718</v>
      </c>
    </row>
    <row r="1752" spans="1:22" x14ac:dyDescent="0.25">
      <c r="A1752" t="s">
        <v>1746</v>
      </c>
      <c r="B1752" t="str">
        <f t="shared" si="27"/>
        <v>1967St George</v>
      </c>
      <c r="C1752" t="s">
        <v>1747</v>
      </c>
      <c r="D1752">
        <v>1967</v>
      </c>
      <c r="E1752">
        <v>1</v>
      </c>
      <c r="F1752" t="s">
        <v>1763</v>
      </c>
      <c r="G1752">
        <v>22</v>
      </c>
      <c r="H1752">
        <v>16</v>
      </c>
      <c r="I1752">
        <v>1</v>
      </c>
      <c r="J1752">
        <v>5</v>
      </c>
      <c r="K1752">
        <v>0</v>
      </c>
      <c r="L1752">
        <v>33</v>
      </c>
      <c r="M1752">
        <v>437</v>
      </c>
      <c r="N1752">
        <v>267</v>
      </c>
      <c r="O1752" t="s">
        <v>30</v>
      </c>
      <c r="P1752" t="s">
        <v>30</v>
      </c>
      <c r="S1752" t="s">
        <v>1763</v>
      </c>
      <c r="T1752" t="s">
        <v>1675</v>
      </c>
      <c r="U1752" t="s">
        <v>1675</v>
      </c>
      <c r="V1752" t="s">
        <v>1723</v>
      </c>
    </row>
    <row r="1753" spans="1:22" x14ac:dyDescent="0.25">
      <c r="A1753" t="s">
        <v>1746</v>
      </c>
      <c r="B1753" t="str">
        <f t="shared" si="27"/>
        <v>1967South Sydney</v>
      </c>
      <c r="C1753" t="s">
        <v>1747</v>
      </c>
      <c r="D1753">
        <v>1967</v>
      </c>
      <c r="E1753">
        <v>2</v>
      </c>
      <c r="F1753" t="s">
        <v>1748</v>
      </c>
      <c r="G1753">
        <v>22</v>
      </c>
      <c r="H1753">
        <v>16</v>
      </c>
      <c r="I1753">
        <v>0</v>
      </c>
      <c r="J1753">
        <v>6</v>
      </c>
      <c r="K1753">
        <v>0</v>
      </c>
      <c r="L1753">
        <v>32</v>
      </c>
      <c r="M1753">
        <v>422</v>
      </c>
      <c r="N1753">
        <v>271</v>
      </c>
      <c r="P1753" t="s">
        <v>30</v>
      </c>
      <c r="Q1753" t="s">
        <v>30</v>
      </c>
      <c r="R1753" t="s">
        <v>30</v>
      </c>
      <c r="S1753" t="s">
        <v>1748</v>
      </c>
      <c r="T1753" t="s">
        <v>1675</v>
      </c>
      <c r="U1753" t="s">
        <v>1675</v>
      </c>
      <c r="V1753" t="s">
        <v>1723</v>
      </c>
    </row>
    <row r="1754" spans="1:22" x14ac:dyDescent="0.25">
      <c r="A1754" t="s">
        <v>1746</v>
      </c>
      <c r="B1754" t="str">
        <f t="shared" si="27"/>
        <v>1967Canterbury-Bankstown</v>
      </c>
      <c r="C1754" t="s">
        <v>1747</v>
      </c>
      <c r="D1754">
        <v>1967</v>
      </c>
      <c r="E1754">
        <v>3</v>
      </c>
      <c r="F1754" t="s">
        <v>1764</v>
      </c>
      <c r="G1754">
        <v>22</v>
      </c>
      <c r="H1754">
        <v>14</v>
      </c>
      <c r="I1754">
        <v>1</v>
      </c>
      <c r="J1754">
        <v>7</v>
      </c>
      <c r="K1754">
        <v>0</v>
      </c>
      <c r="L1754">
        <v>29</v>
      </c>
      <c r="M1754">
        <v>349</v>
      </c>
      <c r="N1754">
        <v>269</v>
      </c>
      <c r="P1754" t="s">
        <v>30</v>
      </c>
      <c r="Q1754" t="s">
        <v>30</v>
      </c>
      <c r="S1754" t="s">
        <v>1764</v>
      </c>
      <c r="T1754" t="s">
        <v>1675</v>
      </c>
      <c r="U1754" t="s">
        <v>1675</v>
      </c>
      <c r="V1754" t="s">
        <v>1723</v>
      </c>
    </row>
    <row r="1755" spans="1:22" x14ac:dyDescent="0.25">
      <c r="A1755" t="s">
        <v>1746</v>
      </c>
      <c r="B1755" t="str">
        <f t="shared" si="27"/>
        <v>1967Eastern Suburbs</v>
      </c>
      <c r="C1755" t="s">
        <v>1747</v>
      </c>
      <c r="D1755">
        <v>1967</v>
      </c>
      <c r="E1755">
        <v>4</v>
      </c>
      <c r="F1755" t="s">
        <v>1749</v>
      </c>
      <c r="G1755">
        <v>22</v>
      </c>
      <c r="H1755">
        <v>13</v>
      </c>
      <c r="I1755">
        <v>2</v>
      </c>
      <c r="J1755">
        <v>7</v>
      </c>
      <c r="K1755">
        <v>0</v>
      </c>
      <c r="L1755">
        <v>28</v>
      </c>
      <c r="M1755">
        <v>269</v>
      </c>
      <c r="N1755">
        <v>219</v>
      </c>
      <c r="P1755" t="s">
        <v>30</v>
      </c>
      <c r="S1755" t="s">
        <v>1750</v>
      </c>
      <c r="T1755" t="s">
        <v>1675</v>
      </c>
      <c r="U1755" t="s">
        <v>1675</v>
      </c>
      <c r="V1755" t="s">
        <v>1723</v>
      </c>
    </row>
    <row r="1756" spans="1:22" x14ac:dyDescent="0.25">
      <c r="A1756" t="s">
        <v>1746</v>
      </c>
      <c r="B1756" t="str">
        <f t="shared" si="27"/>
        <v>1967Manly Warringah</v>
      </c>
      <c r="C1756" t="s">
        <v>1747</v>
      </c>
      <c r="D1756">
        <v>1967</v>
      </c>
      <c r="E1756">
        <v>5</v>
      </c>
      <c r="F1756" t="s">
        <v>1765</v>
      </c>
      <c r="G1756">
        <v>22</v>
      </c>
      <c r="H1756">
        <v>12</v>
      </c>
      <c r="I1756">
        <v>2</v>
      </c>
      <c r="J1756">
        <v>8</v>
      </c>
      <c r="K1756">
        <v>0</v>
      </c>
      <c r="L1756">
        <v>26</v>
      </c>
      <c r="M1756">
        <v>365</v>
      </c>
      <c r="N1756">
        <v>271</v>
      </c>
      <c r="S1756" t="s">
        <v>1765</v>
      </c>
      <c r="T1756" t="s">
        <v>1675</v>
      </c>
      <c r="U1756" t="s">
        <v>1675</v>
      </c>
      <c r="V1756" t="s">
        <v>1723</v>
      </c>
    </row>
    <row r="1757" spans="1:22" x14ac:dyDescent="0.25">
      <c r="A1757" t="s">
        <v>1746</v>
      </c>
      <c r="B1757" t="str">
        <f t="shared" si="27"/>
        <v>1967Balmain</v>
      </c>
      <c r="C1757" t="s">
        <v>1747</v>
      </c>
      <c r="D1757">
        <v>1967</v>
      </c>
      <c r="E1757">
        <v>6</v>
      </c>
      <c r="F1757" t="s">
        <v>1755</v>
      </c>
      <c r="G1757">
        <v>22</v>
      </c>
      <c r="H1757">
        <v>12</v>
      </c>
      <c r="I1757">
        <v>2</v>
      </c>
      <c r="J1757">
        <v>8</v>
      </c>
      <c r="K1757">
        <v>0</v>
      </c>
      <c r="L1757">
        <v>26</v>
      </c>
      <c r="M1757">
        <v>344</v>
      </c>
      <c r="N1757">
        <v>258</v>
      </c>
      <c r="S1757" t="s">
        <v>1755</v>
      </c>
      <c r="T1757" t="s">
        <v>1675</v>
      </c>
      <c r="U1757" t="s">
        <v>1675</v>
      </c>
      <c r="V1757" t="s">
        <v>1723</v>
      </c>
    </row>
    <row r="1758" spans="1:22" x14ac:dyDescent="0.25">
      <c r="A1758" t="s">
        <v>1746</v>
      </c>
      <c r="B1758" t="str">
        <f t="shared" si="27"/>
        <v>1967Western Suburbs</v>
      </c>
      <c r="C1758" t="s">
        <v>1747</v>
      </c>
      <c r="D1758">
        <v>1967</v>
      </c>
      <c r="E1758">
        <v>7</v>
      </c>
      <c r="F1758" t="s">
        <v>1757</v>
      </c>
      <c r="G1758">
        <v>22</v>
      </c>
      <c r="H1758">
        <v>10</v>
      </c>
      <c r="I1758">
        <v>2</v>
      </c>
      <c r="J1758">
        <v>10</v>
      </c>
      <c r="K1758">
        <v>0</v>
      </c>
      <c r="L1758">
        <v>22</v>
      </c>
      <c r="M1758">
        <v>269</v>
      </c>
      <c r="N1758">
        <v>255</v>
      </c>
      <c r="S1758" t="s">
        <v>1757</v>
      </c>
      <c r="T1758" t="s">
        <v>1675</v>
      </c>
      <c r="U1758" t="s">
        <v>1675</v>
      </c>
      <c r="V1758" t="s">
        <v>1723</v>
      </c>
    </row>
    <row r="1759" spans="1:22" x14ac:dyDescent="0.25">
      <c r="A1759" t="s">
        <v>1746</v>
      </c>
      <c r="B1759" t="str">
        <f t="shared" si="27"/>
        <v>1967North Sydney</v>
      </c>
      <c r="C1759" t="s">
        <v>1747</v>
      </c>
      <c r="D1759">
        <v>1967</v>
      </c>
      <c r="E1759">
        <v>8</v>
      </c>
      <c r="F1759" t="s">
        <v>1752</v>
      </c>
      <c r="G1759">
        <v>22</v>
      </c>
      <c r="H1759">
        <v>8</v>
      </c>
      <c r="I1759">
        <v>1</v>
      </c>
      <c r="J1759">
        <v>13</v>
      </c>
      <c r="K1759">
        <v>0</v>
      </c>
      <c r="L1759">
        <v>17</v>
      </c>
      <c r="M1759">
        <v>297</v>
      </c>
      <c r="N1759">
        <v>370</v>
      </c>
      <c r="S1759" t="s">
        <v>1752</v>
      </c>
      <c r="T1759" t="s">
        <v>1675</v>
      </c>
      <c r="U1759" t="s">
        <v>1675</v>
      </c>
      <c r="V1759" t="s">
        <v>1723</v>
      </c>
    </row>
    <row r="1760" spans="1:22" x14ac:dyDescent="0.25">
      <c r="A1760" t="s">
        <v>1746</v>
      </c>
      <c r="B1760" t="str">
        <f t="shared" si="27"/>
        <v>1967Parramatta</v>
      </c>
      <c r="C1760" t="s">
        <v>1747</v>
      </c>
      <c r="D1760">
        <v>1967</v>
      </c>
      <c r="E1760">
        <v>9</v>
      </c>
      <c r="F1760" t="s">
        <v>1722</v>
      </c>
      <c r="G1760">
        <v>22</v>
      </c>
      <c r="H1760">
        <v>8</v>
      </c>
      <c r="I1760">
        <v>0</v>
      </c>
      <c r="J1760">
        <v>14</v>
      </c>
      <c r="K1760">
        <v>0</v>
      </c>
      <c r="L1760">
        <v>16</v>
      </c>
      <c r="M1760">
        <v>309</v>
      </c>
      <c r="N1760">
        <v>322</v>
      </c>
      <c r="S1760" t="s">
        <v>1722</v>
      </c>
      <c r="T1760" t="s">
        <v>1675</v>
      </c>
      <c r="U1760" t="s">
        <v>1675</v>
      </c>
      <c r="V1760" t="s">
        <v>1723</v>
      </c>
    </row>
    <row r="1761" spans="1:22" x14ac:dyDescent="0.25">
      <c r="A1761" t="s">
        <v>1746</v>
      </c>
      <c r="B1761" t="str">
        <f t="shared" si="27"/>
        <v>1967Newtown</v>
      </c>
      <c r="C1761" t="s">
        <v>1747</v>
      </c>
      <c r="D1761">
        <v>1967</v>
      </c>
      <c r="E1761">
        <v>10</v>
      </c>
      <c r="F1761" t="s">
        <v>1756</v>
      </c>
      <c r="G1761">
        <v>22</v>
      </c>
      <c r="H1761">
        <v>7</v>
      </c>
      <c r="I1761">
        <v>2</v>
      </c>
      <c r="J1761">
        <v>13</v>
      </c>
      <c r="K1761">
        <v>0</v>
      </c>
      <c r="L1761">
        <v>16</v>
      </c>
      <c r="M1761">
        <v>274</v>
      </c>
      <c r="N1761">
        <v>406</v>
      </c>
      <c r="S1761" t="s">
        <v>1756</v>
      </c>
      <c r="T1761" t="s">
        <v>1675</v>
      </c>
      <c r="U1761" t="s">
        <v>1675</v>
      </c>
      <c r="V1761" t="s">
        <v>1723</v>
      </c>
    </row>
    <row r="1762" spans="1:22" x14ac:dyDescent="0.25">
      <c r="A1762" t="s">
        <v>1746</v>
      </c>
      <c r="B1762" t="str">
        <f t="shared" si="27"/>
        <v>1967Penrith</v>
      </c>
      <c r="C1762" t="s">
        <v>1747</v>
      </c>
      <c r="D1762">
        <v>1967</v>
      </c>
      <c r="E1762">
        <v>11</v>
      </c>
      <c r="F1762" t="s">
        <v>1766</v>
      </c>
      <c r="G1762">
        <v>22</v>
      </c>
      <c r="H1762">
        <v>5</v>
      </c>
      <c r="I1762">
        <v>2</v>
      </c>
      <c r="J1762">
        <v>15</v>
      </c>
      <c r="K1762">
        <v>0</v>
      </c>
      <c r="L1762">
        <v>12</v>
      </c>
      <c r="M1762">
        <v>203</v>
      </c>
      <c r="N1762">
        <v>352</v>
      </c>
      <c r="S1762" t="s">
        <v>1766</v>
      </c>
      <c r="T1762" t="s">
        <v>1675</v>
      </c>
      <c r="U1762" t="s">
        <v>1675</v>
      </c>
      <c r="V1762" t="s">
        <v>1723</v>
      </c>
    </row>
    <row r="1763" spans="1:22" x14ac:dyDescent="0.25">
      <c r="A1763" t="s">
        <v>1746</v>
      </c>
      <c r="B1763" t="str">
        <f t="shared" si="27"/>
        <v>1967Cronulla-Sutherland</v>
      </c>
      <c r="C1763" t="s">
        <v>1747</v>
      </c>
      <c r="D1763">
        <v>1967</v>
      </c>
      <c r="E1763">
        <v>12</v>
      </c>
      <c r="F1763" t="s">
        <v>1767</v>
      </c>
      <c r="G1763">
        <v>22</v>
      </c>
      <c r="H1763">
        <v>3</v>
      </c>
      <c r="I1763">
        <v>1</v>
      </c>
      <c r="J1763">
        <v>18</v>
      </c>
      <c r="K1763">
        <v>0</v>
      </c>
      <c r="L1763">
        <v>7</v>
      </c>
      <c r="M1763">
        <v>208</v>
      </c>
      <c r="N1763">
        <v>486</v>
      </c>
      <c r="S1763" t="s">
        <v>1767</v>
      </c>
      <c r="T1763" t="s">
        <v>1675</v>
      </c>
      <c r="U1763" t="s">
        <v>1675</v>
      </c>
      <c r="V1763" t="s">
        <v>1723</v>
      </c>
    </row>
    <row r="1764" spans="1:22" x14ac:dyDescent="0.25">
      <c r="A1764" t="s">
        <v>1745</v>
      </c>
      <c r="B1764" t="str">
        <f t="shared" si="27"/>
        <v>1966Collingwood</v>
      </c>
      <c r="C1764" t="s">
        <v>1727</v>
      </c>
      <c r="D1764">
        <v>1966</v>
      </c>
      <c r="E1764">
        <v>1</v>
      </c>
      <c r="F1764" t="s">
        <v>1688</v>
      </c>
      <c r="G1764">
        <v>18</v>
      </c>
      <c r="H1764">
        <v>15</v>
      </c>
      <c r="I1764">
        <v>0</v>
      </c>
      <c r="J1764">
        <v>3</v>
      </c>
      <c r="L1764">
        <v>60</v>
      </c>
      <c r="M1764">
        <v>1687</v>
      </c>
      <c r="N1764">
        <v>1073</v>
      </c>
      <c r="O1764" t="s">
        <v>30</v>
      </c>
      <c r="P1764" t="s">
        <v>30</v>
      </c>
      <c r="Q1764" t="s">
        <v>30</v>
      </c>
      <c r="S1764" t="s">
        <v>1688</v>
      </c>
      <c r="T1764" t="s">
        <v>1681</v>
      </c>
      <c r="U1764" t="s">
        <v>1681</v>
      </c>
      <c r="V1764" t="s">
        <v>1718</v>
      </c>
    </row>
    <row r="1765" spans="1:22" x14ac:dyDescent="0.25">
      <c r="A1765" t="s">
        <v>1745</v>
      </c>
      <c r="B1765" t="str">
        <f t="shared" si="27"/>
        <v>1966St Kilda</v>
      </c>
      <c r="C1765" t="s">
        <v>1727</v>
      </c>
      <c r="D1765">
        <v>1966</v>
      </c>
      <c r="E1765">
        <v>2</v>
      </c>
      <c r="F1765" t="s">
        <v>1677</v>
      </c>
      <c r="G1765">
        <v>18</v>
      </c>
      <c r="H1765">
        <v>14</v>
      </c>
      <c r="I1765">
        <v>0</v>
      </c>
      <c r="J1765">
        <v>4</v>
      </c>
      <c r="L1765">
        <v>56</v>
      </c>
      <c r="M1765">
        <v>1641</v>
      </c>
      <c r="N1765">
        <v>1149</v>
      </c>
      <c r="P1765" t="s">
        <v>30</v>
      </c>
      <c r="Q1765" t="s">
        <v>30</v>
      </c>
      <c r="R1765" t="s">
        <v>30</v>
      </c>
      <c r="S1765" t="s">
        <v>1677</v>
      </c>
      <c r="T1765" t="s">
        <v>1681</v>
      </c>
      <c r="U1765" t="s">
        <v>1681</v>
      </c>
      <c r="V1765" t="s">
        <v>1718</v>
      </c>
    </row>
    <row r="1766" spans="1:22" x14ac:dyDescent="0.25">
      <c r="A1766" t="s">
        <v>1745</v>
      </c>
      <c r="B1766" t="str">
        <f t="shared" si="27"/>
        <v>1966Geelong</v>
      </c>
      <c r="C1766" t="s">
        <v>1727</v>
      </c>
      <c r="D1766">
        <v>1966</v>
      </c>
      <c r="E1766">
        <v>3</v>
      </c>
      <c r="F1766" t="s">
        <v>1685</v>
      </c>
      <c r="G1766">
        <v>18</v>
      </c>
      <c r="H1766">
        <v>14</v>
      </c>
      <c r="I1766">
        <v>0</v>
      </c>
      <c r="J1766">
        <v>4</v>
      </c>
      <c r="L1766">
        <v>56</v>
      </c>
      <c r="M1766">
        <v>1599</v>
      </c>
      <c r="N1766">
        <v>1162</v>
      </c>
      <c r="P1766" t="s">
        <v>30</v>
      </c>
      <c r="S1766" t="s">
        <v>1685</v>
      </c>
      <c r="T1766" t="s">
        <v>1685</v>
      </c>
      <c r="U1766" t="s">
        <v>1685</v>
      </c>
      <c r="V1766" t="s">
        <v>1718</v>
      </c>
    </row>
    <row r="1767" spans="1:22" x14ac:dyDescent="0.25">
      <c r="A1767" t="s">
        <v>1745</v>
      </c>
      <c r="B1767" t="str">
        <f t="shared" si="27"/>
        <v>1966Essendon</v>
      </c>
      <c r="C1767" t="s">
        <v>1727</v>
      </c>
      <c r="D1767">
        <v>1966</v>
      </c>
      <c r="E1767">
        <v>4</v>
      </c>
      <c r="F1767" t="s">
        <v>1687</v>
      </c>
      <c r="G1767">
        <v>18</v>
      </c>
      <c r="H1767">
        <v>14</v>
      </c>
      <c r="I1767">
        <v>0</v>
      </c>
      <c r="J1767">
        <v>4</v>
      </c>
      <c r="L1767">
        <v>56</v>
      </c>
      <c r="M1767">
        <v>1457</v>
      </c>
      <c r="N1767">
        <v>1204</v>
      </c>
      <c r="P1767" t="s">
        <v>30</v>
      </c>
      <c r="S1767" t="s">
        <v>1687</v>
      </c>
      <c r="T1767" t="s">
        <v>1681</v>
      </c>
      <c r="U1767" t="s">
        <v>1681</v>
      </c>
      <c r="V1767" t="s">
        <v>1718</v>
      </c>
    </row>
    <row r="1768" spans="1:22" x14ac:dyDescent="0.25">
      <c r="A1768" t="s">
        <v>1745</v>
      </c>
      <c r="B1768" t="str">
        <f t="shared" si="27"/>
        <v>1966Richmond</v>
      </c>
      <c r="C1768" t="s">
        <v>1727</v>
      </c>
      <c r="D1768">
        <v>1966</v>
      </c>
      <c r="E1768">
        <v>5</v>
      </c>
      <c r="F1768" t="s">
        <v>1678</v>
      </c>
      <c r="G1768">
        <v>18</v>
      </c>
      <c r="H1768">
        <v>13</v>
      </c>
      <c r="I1768">
        <v>1</v>
      </c>
      <c r="J1768">
        <v>4</v>
      </c>
      <c r="L1768">
        <v>54</v>
      </c>
      <c r="M1768">
        <v>1626</v>
      </c>
      <c r="N1768">
        <v>1320</v>
      </c>
      <c r="S1768" t="s">
        <v>1678</v>
      </c>
      <c r="T1768" t="s">
        <v>1726</v>
      </c>
      <c r="U1768" t="s">
        <v>1681</v>
      </c>
      <c r="V1768" t="s">
        <v>1718</v>
      </c>
    </row>
    <row r="1769" spans="1:22" x14ac:dyDescent="0.25">
      <c r="A1769" t="s">
        <v>1745</v>
      </c>
      <c r="B1769" t="str">
        <f t="shared" si="27"/>
        <v>1966Carlton</v>
      </c>
      <c r="C1769" t="s">
        <v>1727</v>
      </c>
      <c r="D1769">
        <v>1966</v>
      </c>
      <c r="E1769">
        <v>6</v>
      </c>
      <c r="F1769" t="s">
        <v>1689</v>
      </c>
      <c r="G1769">
        <v>18</v>
      </c>
      <c r="H1769">
        <v>10</v>
      </c>
      <c r="I1769">
        <v>0</v>
      </c>
      <c r="J1769">
        <v>8</v>
      </c>
      <c r="L1769">
        <v>40</v>
      </c>
      <c r="M1769">
        <v>1233</v>
      </c>
      <c r="N1769">
        <v>1143</v>
      </c>
      <c r="S1769" t="s">
        <v>1689</v>
      </c>
      <c r="T1769" t="s">
        <v>1717</v>
      </c>
      <c r="U1769" t="s">
        <v>1681</v>
      </c>
      <c r="V1769" t="s">
        <v>1718</v>
      </c>
    </row>
    <row r="1770" spans="1:22" x14ac:dyDescent="0.25">
      <c r="A1770" t="s">
        <v>1745</v>
      </c>
      <c r="B1770" t="str">
        <f t="shared" si="27"/>
        <v>1966North Melbourne</v>
      </c>
      <c r="C1770" t="s">
        <v>1727</v>
      </c>
      <c r="D1770">
        <v>1966</v>
      </c>
      <c r="E1770">
        <v>7</v>
      </c>
      <c r="F1770" t="s">
        <v>1680</v>
      </c>
      <c r="G1770">
        <v>18</v>
      </c>
      <c r="H1770">
        <v>7</v>
      </c>
      <c r="I1770">
        <v>1</v>
      </c>
      <c r="J1770">
        <v>10</v>
      </c>
      <c r="L1770">
        <v>30</v>
      </c>
      <c r="M1770">
        <v>1294</v>
      </c>
      <c r="N1770">
        <v>1381</v>
      </c>
      <c r="S1770" t="s">
        <v>1680</v>
      </c>
      <c r="T1770" t="s">
        <v>1680</v>
      </c>
      <c r="U1770" t="s">
        <v>1681</v>
      </c>
      <c r="V1770" t="s">
        <v>1718</v>
      </c>
    </row>
    <row r="1771" spans="1:22" x14ac:dyDescent="0.25">
      <c r="A1771" t="s">
        <v>1745</v>
      </c>
      <c r="B1771" t="str">
        <f t="shared" si="27"/>
        <v>1966South Melbourne</v>
      </c>
      <c r="C1771" t="s">
        <v>1727</v>
      </c>
      <c r="D1771">
        <v>1966</v>
      </c>
      <c r="E1771">
        <v>8</v>
      </c>
      <c r="F1771" t="s">
        <v>1697</v>
      </c>
      <c r="G1771">
        <v>18</v>
      </c>
      <c r="H1771">
        <v>7</v>
      </c>
      <c r="I1771">
        <v>0</v>
      </c>
      <c r="J1771">
        <v>11</v>
      </c>
      <c r="L1771">
        <v>28</v>
      </c>
      <c r="M1771">
        <v>1486</v>
      </c>
      <c r="N1771">
        <v>1505</v>
      </c>
      <c r="S1771" t="s">
        <v>1676</v>
      </c>
      <c r="T1771" t="s">
        <v>1681</v>
      </c>
      <c r="U1771" t="s">
        <v>1681</v>
      </c>
      <c r="V1771" t="s">
        <v>1718</v>
      </c>
    </row>
    <row r="1772" spans="1:22" x14ac:dyDescent="0.25">
      <c r="A1772" t="s">
        <v>1745</v>
      </c>
      <c r="B1772" t="str">
        <f t="shared" si="27"/>
        <v>1966Hawthorn</v>
      </c>
      <c r="C1772" t="s">
        <v>1727</v>
      </c>
      <c r="D1772">
        <v>1966</v>
      </c>
      <c r="E1772">
        <v>9</v>
      </c>
      <c r="F1772" t="s">
        <v>1682</v>
      </c>
      <c r="G1772">
        <v>18</v>
      </c>
      <c r="H1772">
        <v>5</v>
      </c>
      <c r="I1772">
        <v>0</v>
      </c>
      <c r="J1772">
        <v>13</v>
      </c>
      <c r="L1772">
        <v>20</v>
      </c>
      <c r="M1772">
        <v>1224</v>
      </c>
      <c r="N1772">
        <v>1650</v>
      </c>
      <c r="S1772" t="s">
        <v>1682</v>
      </c>
      <c r="T1772" t="s">
        <v>1724</v>
      </c>
      <c r="U1772" t="s">
        <v>1681</v>
      </c>
      <c r="V1772" t="s">
        <v>1718</v>
      </c>
    </row>
    <row r="1773" spans="1:22" x14ac:dyDescent="0.25">
      <c r="A1773" t="s">
        <v>1745</v>
      </c>
      <c r="B1773" t="str">
        <f t="shared" si="27"/>
        <v>1966Footscray</v>
      </c>
      <c r="C1773" t="s">
        <v>1727</v>
      </c>
      <c r="D1773">
        <v>1966</v>
      </c>
      <c r="E1773">
        <v>10</v>
      </c>
      <c r="F1773" t="s">
        <v>1695</v>
      </c>
      <c r="G1773">
        <v>18</v>
      </c>
      <c r="H1773">
        <v>4</v>
      </c>
      <c r="I1773">
        <v>0</v>
      </c>
      <c r="J1773">
        <v>14</v>
      </c>
      <c r="L1773">
        <v>16</v>
      </c>
      <c r="M1773">
        <v>1004</v>
      </c>
      <c r="N1773">
        <v>1458</v>
      </c>
      <c r="S1773" t="s">
        <v>1673</v>
      </c>
      <c r="T1773" t="s">
        <v>1681</v>
      </c>
      <c r="U1773" t="s">
        <v>1681</v>
      </c>
      <c r="V1773" t="s">
        <v>1718</v>
      </c>
    </row>
    <row r="1774" spans="1:22" x14ac:dyDescent="0.25">
      <c r="A1774" t="s">
        <v>1745</v>
      </c>
      <c r="B1774" t="str">
        <f t="shared" si="27"/>
        <v>1966Melbourne</v>
      </c>
      <c r="C1774" t="s">
        <v>1727</v>
      </c>
      <c r="D1774">
        <v>1966</v>
      </c>
      <c r="E1774">
        <v>11</v>
      </c>
      <c r="F1774" t="s">
        <v>1681</v>
      </c>
      <c r="G1774">
        <v>18</v>
      </c>
      <c r="H1774">
        <v>3</v>
      </c>
      <c r="I1774">
        <v>0</v>
      </c>
      <c r="J1774">
        <v>15</v>
      </c>
      <c r="L1774">
        <v>12</v>
      </c>
      <c r="M1774">
        <v>1235</v>
      </c>
      <c r="N1774">
        <v>1580</v>
      </c>
      <c r="S1774" t="s">
        <v>1681</v>
      </c>
      <c r="T1774" t="s">
        <v>1681</v>
      </c>
      <c r="U1774" t="s">
        <v>1681</v>
      </c>
      <c r="V1774" t="s">
        <v>1718</v>
      </c>
    </row>
    <row r="1775" spans="1:22" x14ac:dyDescent="0.25">
      <c r="A1775" t="s">
        <v>1745</v>
      </c>
      <c r="B1775" t="str">
        <f t="shared" si="27"/>
        <v>1966Fitzroy</v>
      </c>
      <c r="C1775" t="s">
        <v>1727</v>
      </c>
      <c r="D1775">
        <v>1966</v>
      </c>
      <c r="E1775">
        <v>12</v>
      </c>
      <c r="F1775" t="s">
        <v>1694</v>
      </c>
      <c r="G1775">
        <v>18</v>
      </c>
      <c r="H1775">
        <v>1</v>
      </c>
      <c r="I1775">
        <v>0</v>
      </c>
      <c r="J1775">
        <v>17</v>
      </c>
      <c r="L1775">
        <v>4</v>
      </c>
      <c r="M1775">
        <v>1004</v>
      </c>
      <c r="N1775">
        <v>1865</v>
      </c>
      <c r="S1775" t="s">
        <v>1694</v>
      </c>
      <c r="T1775" t="s">
        <v>1681</v>
      </c>
      <c r="U1775" t="s">
        <v>1681</v>
      </c>
      <c r="V1775" t="s">
        <v>1718</v>
      </c>
    </row>
    <row r="1776" spans="1:22" x14ac:dyDescent="0.25">
      <c r="A1776" t="s">
        <v>1746</v>
      </c>
      <c r="B1776" t="str">
        <f t="shared" si="27"/>
        <v>1966St George</v>
      </c>
      <c r="C1776" t="s">
        <v>1747</v>
      </c>
      <c r="D1776">
        <v>1966</v>
      </c>
      <c r="E1776">
        <v>1</v>
      </c>
      <c r="F1776" t="s">
        <v>1763</v>
      </c>
      <c r="G1776">
        <v>18</v>
      </c>
      <c r="H1776">
        <v>13</v>
      </c>
      <c r="I1776">
        <v>1</v>
      </c>
      <c r="J1776">
        <v>4</v>
      </c>
      <c r="K1776">
        <v>0</v>
      </c>
      <c r="L1776">
        <v>27</v>
      </c>
      <c r="M1776">
        <v>331</v>
      </c>
      <c r="N1776">
        <v>156</v>
      </c>
      <c r="O1776" t="s">
        <v>30</v>
      </c>
      <c r="P1776" t="s">
        <v>30</v>
      </c>
      <c r="Q1776" t="s">
        <v>30</v>
      </c>
      <c r="R1776" t="s">
        <v>30</v>
      </c>
      <c r="S1776" t="s">
        <v>1763</v>
      </c>
      <c r="T1776" t="s">
        <v>1675</v>
      </c>
      <c r="U1776" t="s">
        <v>1675</v>
      </c>
      <c r="V1776" t="s">
        <v>1723</v>
      </c>
    </row>
    <row r="1777" spans="1:22" x14ac:dyDescent="0.25">
      <c r="A1777" t="s">
        <v>1746</v>
      </c>
      <c r="B1777" t="str">
        <f t="shared" si="27"/>
        <v>1966Balmain</v>
      </c>
      <c r="C1777" t="s">
        <v>1747</v>
      </c>
      <c r="D1777">
        <v>1966</v>
      </c>
      <c r="E1777">
        <v>2</v>
      </c>
      <c r="F1777" t="s">
        <v>1755</v>
      </c>
      <c r="G1777">
        <v>18</v>
      </c>
      <c r="H1777">
        <v>12</v>
      </c>
      <c r="I1777">
        <v>0</v>
      </c>
      <c r="J1777">
        <v>6</v>
      </c>
      <c r="K1777">
        <v>0</v>
      </c>
      <c r="L1777">
        <v>24</v>
      </c>
      <c r="M1777">
        <v>279</v>
      </c>
      <c r="N1777">
        <v>203</v>
      </c>
      <c r="P1777" t="s">
        <v>30</v>
      </c>
      <c r="Q1777" t="s">
        <v>30</v>
      </c>
      <c r="S1777" t="s">
        <v>1755</v>
      </c>
      <c r="T1777" t="s">
        <v>1675</v>
      </c>
      <c r="U1777" t="s">
        <v>1675</v>
      </c>
      <c r="V1777" t="s">
        <v>1723</v>
      </c>
    </row>
    <row r="1778" spans="1:22" x14ac:dyDescent="0.25">
      <c r="A1778" t="s">
        <v>1746</v>
      </c>
      <c r="B1778" t="str">
        <f t="shared" si="27"/>
        <v>1966Manly Warringah</v>
      </c>
      <c r="C1778" t="s">
        <v>1747</v>
      </c>
      <c r="D1778">
        <v>1966</v>
      </c>
      <c r="E1778">
        <v>3</v>
      </c>
      <c r="F1778" t="s">
        <v>1765</v>
      </c>
      <c r="G1778">
        <v>18</v>
      </c>
      <c r="H1778">
        <v>11</v>
      </c>
      <c r="I1778">
        <v>0</v>
      </c>
      <c r="J1778">
        <v>7</v>
      </c>
      <c r="K1778">
        <v>0</v>
      </c>
      <c r="L1778">
        <v>22</v>
      </c>
      <c r="M1778">
        <v>348</v>
      </c>
      <c r="N1778">
        <v>256</v>
      </c>
      <c r="P1778" t="s">
        <v>30</v>
      </c>
      <c r="S1778" t="s">
        <v>1765</v>
      </c>
      <c r="T1778" t="s">
        <v>1675</v>
      </c>
      <c r="U1778" t="s">
        <v>1675</v>
      </c>
      <c r="V1778" t="s">
        <v>1723</v>
      </c>
    </row>
    <row r="1779" spans="1:22" x14ac:dyDescent="0.25">
      <c r="A1779" t="s">
        <v>1746</v>
      </c>
      <c r="B1779" t="str">
        <f t="shared" si="27"/>
        <v>1966Newtown</v>
      </c>
      <c r="C1779" t="s">
        <v>1747</v>
      </c>
      <c r="D1779">
        <v>1966</v>
      </c>
      <c r="E1779">
        <v>4</v>
      </c>
      <c r="F1779" t="s">
        <v>1756</v>
      </c>
      <c r="G1779">
        <v>18</v>
      </c>
      <c r="H1779">
        <v>10</v>
      </c>
      <c r="I1779">
        <v>0</v>
      </c>
      <c r="J1779">
        <v>8</v>
      </c>
      <c r="K1779">
        <v>0</v>
      </c>
      <c r="L1779">
        <v>20</v>
      </c>
      <c r="M1779">
        <v>261</v>
      </c>
      <c r="N1779">
        <v>249</v>
      </c>
      <c r="P1779" t="s">
        <v>30</v>
      </c>
      <c r="S1779" t="s">
        <v>1756</v>
      </c>
      <c r="T1779" t="s">
        <v>1675</v>
      </c>
      <c r="U1779" t="s">
        <v>1675</v>
      </c>
      <c r="V1779" t="s">
        <v>1723</v>
      </c>
    </row>
    <row r="1780" spans="1:22" x14ac:dyDescent="0.25">
      <c r="A1780" t="s">
        <v>1746</v>
      </c>
      <c r="B1780" t="str">
        <f t="shared" si="27"/>
        <v>1966Western Suburbs</v>
      </c>
      <c r="C1780" t="s">
        <v>1747</v>
      </c>
      <c r="D1780">
        <v>1966</v>
      </c>
      <c r="E1780">
        <v>5</v>
      </c>
      <c r="F1780" t="s">
        <v>1757</v>
      </c>
      <c r="G1780">
        <v>18</v>
      </c>
      <c r="H1780">
        <v>10</v>
      </c>
      <c r="I1780">
        <v>0</v>
      </c>
      <c r="J1780">
        <v>8</v>
      </c>
      <c r="K1780">
        <v>0</v>
      </c>
      <c r="L1780">
        <v>20</v>
      </c>
      <c r="M1780">
        <v>228</v>
      </c>
      <c r="N1780">
        <v>241</v>
      </c>
      <c r="P1780" t="s">
        <v>30</v>
      </c>
      <c r="S1780" t="s">
        <v>1757</v>
      </c>
      <c r="T1780" t="s">
        <v>1675</v>
      </c>
      <c r="U1780" t="s">
        <v>1675</v>
      </c>
      <c r="V1780" t="s">
        <v>1723</v>
      </c>
    </row>
    <row r="1781" spans="1:22" x14ac:dyDescent="0.25">
      <c r="A1781" t="s">
        <v>1746</v>
      </c>
      <c r="B1781" t="str">
        <f t="shared" si="27"/>
        <v>1966South Sydney</v>
      </c>
      <c r="C1781" t="s">
        <v>1747</v>
      </c>
      <c r="D1781">
        <v>1966</v>
      </c>
      <c r="E1781">
        <v>6</v>
      </c>
      <c r="F1781" t="s">
        <v>1748</v>
      </c>
      <c r="G1781">
        <v>18</v>
      </c>
      <c r="H1781">
        <v>9</v>
      </c>
      <c r="I1781">
        <v>0</v>
      </c>
      <c r="J1781">
        <v>9</v>
      </c>
      <c r="K1781">
        <v>0</v>
      </c>
      <c r="L1781">
        <v>18</v>
      </c>
      <c r="M1781">
        <v>263</v>
      </c>
      <c r="N1781">
        <v>228</v>
      </c>
      <c r="S1781" t="s">
        <v>1748</v>
      </c>
      <c r="T1781" t="s">
        <v>1675</v>
      </c>
      <c r="U1781" t="s">
        <v>1675</v>
      </c>
      <c r="V1781" t="s">
        <v>1723</v>
      </c>
    </row>
    <row r="1782" spans="1:22" x14ac:dyDescent="0.25">
      <c r="A1782" t="s">
        <v>1746</v>
      </c>
      <c r="B1782" t="str">
        <f t="shared" si="27"/>
        <v>1966Parramatta</v>
      </c>
      <c r="C1782" t="s">
        <v>1747</v>
      </c>
      <c r="D1782">
        <v>1966</v>
      </c>
      <c r="E1782">
        <v>7</v>
      </c>
      <c r="F1782" t="s">
        <v>1722</v>
      </c>
      <c r="G1782">
        <v>18</v>
      </c>
      <c r="H1782">
        <v>8</v>
      </c>
      <c r="I1782">
        <v>2</v>
      </c>
      <c r="J1782">
        <v>8</v>
      </c>
      <c r="K1782">
        <v>0</v>
      </c>
      <c r="L1782">
        <v>18</v>
      </c>
      <c r="M1782">
        <v>236</v>
      </c>
      <c r="N1782">
        <v>232</v>
      </c>
      <c r="S1782" t="s">
        <v>1722</v>
      </c>
      <c r="T1782" t="s">
        <v>1675</v>
      </c>
      <c r="U1782" t="s">
        <v>1675</v>
      </c>
      <c r="V1782" t="s">
        <v>1723</v>
      </c>
    </row>
    <row r="1783" spans="1:22" x14ac:dyDescent="0.25">
      <c r="A1783" t="s">
        <v>1746</v>
      </c>
      <c r="B1783" t="str">
        <f t="shared" si="27"/>
        <v>1966Canterbury-Bankstown</v>
      </c>
      <c r="C1783" t="s">
        <v>1747</v>
      </c>
      <c r="D1783">
        <v>1966</v>
      </c>
      <c r="E1783">
        <v>8</v>
      </c>
      <c r="F1783" t="s">
        <v>1764</v>
      </c>
      <c r="G1783">
        <v>18</v>
      </c>
      <c r="H1783">
        <v>8</v>
      </c>
      <c r="I1783">
        <v>0</v>
      </c>
      <c r="J1783">
        <v>10</v>
      </c>
      <c r="K1783">
        <v>0</v>
      </c>
      <c r="L1783">
        <v>16</v>
      </c>
      <c r="M1783">
        <v>244</v>
      </c>
      <c r="N1783">
        <v>295</v>
      </c>
      <c r="S1783" t="s">
        <v>1764</v>
      </c>
      <c r="T1783" t="s">
        <v>1675</v>
      </c>
      <c r="U1783" t="s">
        <v>1675</v>
      </c>
      <c r="V1783" t="s">
        <v>1723</v>
      </c>
    </row>
    <row r="1784" spans="1:22" x14ac:dyDescent="0.25">
      <c r="A1784" t="s">
        <v>1746</v>
      </c>
      <c r="B1784" t="str">
        <f t="shared" si="27"/>
        <v>1966North Sydney</v>
      </c>
      <c r="C1784" t="s">
        <v>1747</v>
      </c>
      <c r="D1784">
        <v>1966</v>
      </c>
      <c r="E1784">
        <v>9</v>
      </c>
      <c r="F1784" t="s">
        <v>1752</v>
      </c>
      <c r="G1784">
        <v>18</v>
      </c>
      <c r="H1784">
        <v>7</v>
      </c>
      <c r="I1784">
        <v>1</v>
      </c>
      <c r="J1784">
        <v>10</v>
      </c>
      <c r="K1784">
        <v>0</v>
      </c>
      <c r="L1784">
        <v>15</v>
      </c>
      <c r="M1784">
        <v>282</v>
      </c>
      <c r="N1784">
        <v>313</v>
      </c>
      <c r="S1784" t="s">
        <v>1752</v>
      </c>
      <c r="T1784" t="s">
        <v>1675</v>
      </c>
      <c r="U1784" t="s">
        <v>1675</v>
      </c>
      <c r="V1784" t="s">
        <v>1723</v>
      </c>
    </row>
    <row r="1785" spans="1:22" x14ac:dyDescent="0.25">
      <c r="A1785" t="s">
        <v>1746</v>
      </c>
      <c r="B1785" t="str">
        <f t="shared" si="27"/>
        <v>1966Eastern Suburbs</v>
      </c>
      <c r="C1785" t="s">
        <v>1747</v>
      </c>
      <c r="D1785">
        <v>1966</v>
      </c>
      <c r="E1785">
        <v>10</v>
      </c>
      <c r="F1785" t="s">
        <v>1749</v>
      </c>
      <c r="G1785">
        <v>18</v>
      </c>
      <c r="I1785">
        <v>0</v>
      </c>
      <c r="J1785">
        <v>18</v>
      </c>
      <c r="K1785">
        <v>0</v>
      </c>
      <c r="M1785">
        <v>147</v>
      </c>
      <c r="N1785">
        <v>446</v>
      </c>
      <c r="S1785" t="s">
        <v>1750</v>
      </c>
      <c r="T1785" t="s">
        <v>1675</v>
      </c>
      <c r="U1785" t="s">
        <v>1675</v>
      </c>
      <c r="V1785" t="s">
        <v>1723</v>
      </c>
    </row>
    <row r="1786" spans="1:22" x14ac:dyDescent="0.25">
      <c r="A1786" t="s">
        <v>1745</v>
      </c>
      <c r="B1786" t="str">
        <f t="shared" si="27"/>
        <v>1965St Kilda</v>
      </c>
      <c r="C1786" t="s">
        <v>1727</v>
      </c>
      <c r="D1786">
        <v>1965</v>
      </c>
      <c r="E1786">
        <v>1</v>
      </c>
      <c r="F1786" t="s">
        <v>1677</v>
      </c>
      <c r="G1786">
        <v>18</v>
      </c>
      <c r="H1786">
        <v>14</v>
      </c>
      <c r="I1786">
        <v>0</v>
      </c>
      <c r="J1786">
        <v>4</v>
      </c>
      <c r="L1786">
        <v>56</v>
      </c>
      <c r="M1786">
        <v>1573</v>
      </c>
      <c r="N1786">
        <v>1154</v>
      </c>
      <c r="O1786" t="s">
        <v>30</v>
      </c>
      <c r="P1786" t="s">
        <v>30</v>
      </c>
      <c r="Q1786" t="s">
        <v>30</v>
      </c>
      <c r="S1786" t="s">
        <v>1677</v>
      </c>
      <c r="T1786" t="s">
        <v>1681</v>
      </c>
      <c r="U1786" t="s">
        <v>1681</v>
      </c>
      <c r="V1786" t="s">
        <v>1718</v>
      </c>
    </row>
    <row r="1787" spans="1:22" x14ac:dyDescent="0.25">
      <c r="A1787" t="s">
        <v>1745</v>
      </c>
      <c r="B1787" t="str">
        <f t="shared" si="27"/>
        <v>1965Collingwood</v>
      </c>
      <c r="C1787" t="s">
        <v>1727</v>
      </c>
      <c r="D1787">
        <v>1965</v>
      </c>
      <c r="E1787">
        <v>2</v>
      </c>
      <c r="F1787" t="s">
        <v>1688</v>
      </c>
      <c r="G1787">
        <v>18</v>
      </c>
      <c r="H1787">
        <v>13</v>
      </c>
      <c r="I1787">
        <v>0</v>
      </c>
      <c r="J1787">
        <v>5</v>
      </c>
      <c r="L1787">
        <v>52</v>
      </c>
      <c r="M1787">
        <v>1473</v>
      </c>
      <c r="N1787">
        <v>1131</v>
      </c>
      <c r="P1787" t="s">
        <v>30</v>
      </c>
      <c r="S1787" t="s">
        <v>1688</v>
      </c>
      <c r="T1787" t="s">
        <v>1681</v>
      </c>
      <c r="U1787" t="s">
        <v>1681</v>
      </c>
      <c r="V1787" t="s">
        <v>1718</v>
      </c>
    </row>
    <row r="1788" spans="1:22" x14ac:dyDescent="0.25">
      <c r="A1788" t="s">
        <v>1745</v>
      </c>
      <c r="B1788" t="str">
        <f t="shared" si="27"/>
        <v>1965Geelong</v>
      </c>
      <c r="C1788" t="s">
        <v>1727</v>
      </c>
      <c r="D1788">
        <v>1965</v>
      </c>
      <c r="E1788">
        <v>3</v>
      </c>
      <c r="F1788" t="s">
        <v>1685</v>
      </c>
      <c r="G1788">
        <v>18</v>
      </c>
      <c r="H1788">
        <v>13</v>
      </c>
      <c r="I1788">
        <v>0</v>
      </c>
      <c r="J1788">
        <v>5</v>
      </c>
      <c r="L1788">
        <v>52</v>
      </c>
      <c r="M1788">
        <v>1319</v>
      </c>
      <c r="N1788">
        <v>1088</v>
      </c>
      <c r="P1788" t="s">
        <v>30</v>
      </c>
      <c r="S1788" t="s">
        <v>1685</v>
      </c>
      <c r="T1788" t="s">
        <v>1685</v>
      </c>
      <c r="U1788" t="s">
        <v>1685</v>
      </c>
      <c r="V1788" t="s">
        <v>1718</v>
      </c>
    </row>
    <row r="1789" spans="1:22" x14ac:dyDescent="0.25">
      <c r="A1789" t="s">
        <v>1745</v>
      </c>
      <c r="B1789" t="str">
        <f t="shared" si="27"/>
        <v>1965Essendon</v>
      </c>
      <c r="C1789" t="s">
        <v>1727</v>
      </c>
      <c r="D1789">
        <v>1965</v>
      </c>
      <c r="E1789">
        <v>4</v>
      </c>
      <c r="F1789" t="s">
        <v>1687</v>
      </c>
      <c r="G1789">
        <v>18</v>
      </c>
      <c r="H1789">
        <v>12</v>
      </c>
      <c r="I1789">
        <v>0</v>
      </c>
      <c r="J1789">
        <v>6</v>
      </c>
      <c r="L1789">
        <v>48</v>
      </c>
      <c r="M1789">
        <v>1465</v>
      </c>
      <c r="N1789">
        <v>1102</v>
      </c>
      <c r="P1789" t="s">
        <v>30</v>
      </c>
      <c r="Q1789" t="s">
        <v>30</v>
      </c>
      <c r="R1789" t="s">
        <v>30</v>
      </c>
      <c r="S1789" t="s">
        <v>1687</v>
      </c>
      <c r="T1789" t="s">
        <v>1681</v>
      </c>
      <c r="U1789" t="s">
        <v>1681</v>
      </c>
      <c r="V1789" t="s">
        <v>1718</v>
      </c>
    </row>
    <row r="1790" spans="1:22" x14ac:dyDescent="0.25">
      <c r="A1790" t="s">
        <v>1745</v>
      </c>
      <c r="B1790" t="str">
        <f t="shared" si="27"/>
        <v>1965Richmond</v>
      </c>
      <c r="C1790" t="s">
        <v>1727</v>
      </c>
      <c r="D1790">
        <v>1965</v>
      </c>
      <c r="E1790">
        <v>5</v>
      </c>
      <c r="F1790" t="s">
        <v>1678</v>
      </c>
      <c r="G1790">
        <v>18</v>
      </c>
      <c r="H1790">
        <v>10</v>
      </c>
      <c r="I1790">
        <v>0</v>
      </c>
      <c r="J1790">
        <v>8</v>
      </c>
      <c r="L1790">
        <v>40</v>
      </c>
      <c r="M1790">
        <v>1561</v>
      </c>
      <c r="N1790">
        <v>1249</v>
      </c>
      <c r="S1790" t="s">
        <v>1678</v>
      </c>
      <c r="T1790" t="s">
        <v>1726</v>
      </c>
      <c r="U1790" t="s">
        <v>1681</v>
      </c>
      <c r="V1790" t="s">
        <v>1718</v>
      </c>
    </row>
    <row r="1791" spans="1:22" x14ac:dyDescent="0.25">
      <c r="A1791" t="s">
        <v>1745</v>
      </c>
      <c r="B1791" t="str">
        <f t="shared" si="27"/>
        <v>1965Carlton</v>
      </c>
      <c r="C1791" t="s">
        <v>1727</v>
      </c>
      <c r="D1791">
        <v>1965</v>
      </c>
      <c r="E1791">
        <v>6</v>
      </c>
      <c r="F1791" t="s">
        <v>1689</v>
      </c>
      <c r="G1791">
        <v>18</v>
      </c>
      <c r="H1791">
        <v>10</v>
      </c>
      <c r="I1791">
        <v>0</v>
      </c>
      <c r="J1791">
        <v>8</v>
      </c>
      <c r="L1791">
        <v>40</v>
      </c>
      <c r="M1791">
        <v>1317</v>
      </c>
      <c r="N1791">
        <v>1190</v>
      </c>
      <c r="S1791" t="s">
        <v>1689</v>
      </c>
      <c r="T1791" t="s">
        <v>1717</v>
      </c>
      <c r="U1791" t="s">
        <v>1681</v>
      </c>
      <c r="V1791" t="s">
        <v>1718</v>
      </c>
    </row>
    <row r="1792" spans="1:22" x14ac:dyDescent="0.25">
      <c r="A1792" t="s">
        <v>1745</v>
      </c>
      <c r="B1792" t="str">
        <f t="shared" si="27"/>
        <v>1965Melbourne</v>
      </c>
      <c r="C1792" t="s">
        <v>1727</v>
      </c>
      <c r="D1792">
        <v>1965</v>
      </c>
      <c r="E1792">
        <v>7</v>
      </c>
      <c r="F1792" t="s">
        <v>1681</v>
      </c>
      <c r="G1792">
        <v>18</v>
      </c>
      <c r="H1792">
        <v>10</v>
      </c>
      <c r="I1792">
        <v>0</v>
      </c>
      <c r="J1792">
        <v>8</v>
      </c>
      <c r="L1792">
        <v>40</v>
      </c>
      <c r="M1792">
        <v>1265</v>
      </c>
      <c r="N1792">
        <v>1315</v>
      </c>
      <c r="S1792" t="s">
        <v>1681</v>
      </c>
      <c r="T1792" t="s">
        <v>1681</v>
      </c>
      <c r="U1792" t="s">
        <v>1681</v>
      </c>
      <c r="V1792" t="s">
        <v>1718</v>
      </c>
    </row>
    <row r="1793" spans="1:22" x14ac:dyDescent="0.25">
      <c r="A1793" t="s">
        <v>1745</v>
      </c>
      <c r="B1793" t="str">
        <f t="shared" si="27"/>
        <v>1965South Melbourne</v>
      </c>
      <c r="C1793" t="s">
        <v>1727</v>
      </c>
      <c r="D1793">
        <v>1965</v>
      </c>
      <c r="E1793">
        <v>8</v>
      </c>
      <c r="F1793" t="s">
        <v>1697</v>
      </c>
      <c r="G1793">
        <v>18</v>
      </c>
      <c r="H1793">
        <v>9</v>
      </c>
      <c r="I1793">
        <v>0</v>
      </c>
      <c r="J1793">
        <v>9</v>
      </c>
      <c r="L1793">
        <v>36</v>
      </c>
      <c r="M1793">
        <v>1386</v>
      </c>
      <c r="N1793">
        <v>1550</v>
      </c>
      <c r="S1793" t="s">
        <v>1676</v>
      </c>
      <c r="T1793" t="s">
        <v>1681</v>
      </c>
      <c r="U1793" t="s">
        <v>1681</v>
      </c>
      <c r="V1793" t="s">
        <v>1718</v>
      </c>
    </row>
    <row r="1794" spans="1:22" x14ac:dyDescent="0.25">
      <c r="A1794" t="s">
        <v>1745</v>
      </c>
      <c r="B1794" t="str">
        <f t="shared" ref="B1794:B1857" si="28">D1794&amp;F1794</f>
        <v>1965North Melbourne</v>
      </c>
      <c r="C1794" t="s">
        <v>1727</v>
      </c>
      <c r="D1794">
        <v>1965</v>
      </c>
      <c r="E1794">
        <v>9</v>
      </c>
      <c r="F1794" t="s">
        <v>1680</v>
      </c>
      <c r="G1794">
        <v>18</v>
      </c>
      <c r="H1794">
        <v>5</v>
      </c>
      <c r="I1794">
        <v>0</v>
      </c>
      <c r="J1794">
        <v>13</v>
      </c>
      <c r="L1794">
        <v>20</v>
      </c>
      <c r="M1794">
        <v>1143</v>
      </c>
      <c r="N1794">
        <v>1415</v>
      </c>
      <c r="S1794" t="s">
        <v>1680</v>
      </c>
      <c r="T1794" t="s">
        <v>1680</v>
      </c>
      <c r="U1794" t="s">
        <v>1681</v>
      </c>
      <c r="V1794" t="s">
        <v>1718</v>
      </c>
    </row>
    <row r="1795" spans="1:22" x14ac:dyDescent="0.25">
      <c r="A1795" t="s">
        <v>1745</v>
      </c>
      <c r="B1795" t="str">
        <f t="shared" si="28"/>
        <v>1965Footscray</v>
      </c>
      <c r="C1795" t="s">
        <v>1727</v>
      </c>
      <c r="D1795">
        <v>1965</v>
      </c>
      <c r="E1795">
        <v>10</v>
      </c>
      <c r="F1795" t="s">
        <v>1695</v>
      </c>
      <c r="G1795">
        <v>18</v>
      </c>
      <c r="H1795">
        <v>4</v>
      </c>
      <c r="I1795">
        <v>0</v>
      </c>
      <c r="J1795">
        <v>14</v>
      </c>
      <c r="L1795">
        <v>16</v>
      </c>
      <c r="M1795">
        <v>1010</v>
      </c>
      <c r="N1795">
        <v>1310</v>
      </c>
      <c r="S1795" t="s">
        <v>1673</v>
      </c>
      <c r="T1795" t="s">
        <v>1681</v>
      </c>
      <c r="U1795" t="s">
        <v>1681</v>
      </c>
      <c r="V1795" t="s">
        <v>1718</v>
      </c>
    </row>
    <row r="1796" spans="1:22" x14ac:dyDescent="0.25">
      <c r="A1796" t="s">
        <v>1745</v>
      </c>
      <c r="B1796" t="str">
        <f t="shared" si="28"/>
        <v>1965Fitzroy</v>
      </c>
      <c r="C1796" t="s">
        <v>1727</v>
      </c>
      <c r="D1796">
        <v>1965</v>
      </c>
      <c r="E1796">
        <v>11</v>
      </c>
      <c r="F1796" t="s">
        <v>1694</v>
      </c>
      <c r="G1796">
        <v>18</v>
      </c>
      <c r="H1796">
        <v>4</v>
      </c>
      <c r="I1796">
        <v>0</v>
      </c>
      <c r="J1796">
        <v>14</v>
      </c>
      <c r="L1796">
        <v>16</v>
      </c>
      <c r="M1796">
        <v>1114</v>
      </c>
      <c r="N1796">
        <v>1580</v>
      </c>
      <c r="S1796" t="s">
        <v>1694</v>
      </c>
      <c r="T1796" t="s">
        <v>1681</v>
      </c>
      <c r="U1796" t="s">
        <v>1681</v>
      </c>
      <c r="V1796" t="s">
        <v>1718</v>
      </c>
    </row>
    <row r="1797" spans="1:22" x14ac:dyDescent="0.25">
      <c r="A1797" t="s">
        <v>1745</v>
      </c>
      <c r="B1797" t="str">
        <f t="shared" si="28"/>
        <v>1965Hawthorn</v>
      </c>
      <c r="C1797" t="s">
        <v>1727</v>
      </c>
      <c r="D1797">
        <v>1965</v>
      </c>
      <c r="E1797">
        <v>12</v>
      </c>
      <c r="F1797" t="s">
        <v>1682</v>
      </c>
      <c r="G1797">
        <v>18</v>
      </c>
      <c r="H1797">
        <v>4</v>
      </c>
      <c r="I1797">
        <v>0</v>
      </c>
      <c r="J1797">
        <v>14</v>
      </c>
      <c r="L1797">
        <v>16</v>
      </c>
      <c r="M1797">
        <v>1200</v>
      </c>
      <c r="N1797">
        <v>1742</v>
      </c>
      <c r="S1797" t="s">
        <v>1682</v>
      </c>
      <c r="T1797" t="s">
        <v>1724</v>
      </c>
      <c r="U1797" t="s">
        <v>1681</v>
      </c>
      <c r="V1797" t="s">
        <v>1718</v>
      </c>
    </row>
    <row r="1798" spans="1:22" x14ac:dyDescent="0.25">
      <c r="A1798" t="s">
        <v>1746</v>
      </c>
      <c r="B1798" t="str">
        <f t="shared" si="28"/>
        <v>1965St George</v>
      </c>
      <c r="C1798" t="s">
        <v>1747</v>
      </c>
      <c r="D1798">
        <v>1965</v>
      </c>
      <c r="E1798">
        <v>1</v>
      </c>
      <c r="F1798" t="s">
        <v>1763</v>
      </c>
      <c r="G1798">
        <v>18</v>
      </c>
      <c r="H1798">
        <v>15</v>
      </c>
      <c r="I1798">
        <v>0</v>
      </c>
      <c r="J1798">
        <v>3</v>
      </c>
      <c r="K1798">
        <v>0</v>
      </c>
      <c r="L1798">
        <v>30</v>
      </c>
      <c r="M1798">
        <v>394</v>
      </c>
      <c r="N1798">
        <v>142</v>
      </c>
      <c r="O1798" t="s">
        <v>30</v>
      </c>
      <c r="P1798" t="s">
        <v>30</v>
      </c>
      <c r="Q1798" t="s">
        <v>30</v>
      </c>
      <c r="R1798" t="s">
        <v>30</v>
      </c>
      <c r="S1798" t="s">
        <v>1763</v>
      </c>
      <c r="T1798" t="s">
        <v>1675</v>
      </c>
      <c r="U1798" t="s">
        <v>1675</v>
      </c>
      <c r="V1798" t="s">
        <v>1723</v>
      </c>
    </row>
    <row r="1799" spans="1:22" x14ac:dyDescent="0.25">
      <c r="A1799" t="s">
        <v>1746</v>
      </c>
      <c r="B1799" t="str">
        <f t="shared" si="28"/>
        <v>1965North Sydney</v>
      </c>
      <c r="C1799" t="s">
        <v>1747</v>
      </c>
      <c r="D1799">
        <v>1965</v>
      </c>
      <c r="E1799">
        <v>2</v>
      </c>
      <c r="F1799" t="s">
        <v>1752</v>
      </c>
      <c r="G1799">
        <v>18</v>
      </c>
      <c r="H1799">
        <v>11</v>
      </c>
      <c r="I1799">
        <v>2</v>
      </c>
      <c r="J1799">
        <v>5</v>
      </c>
      <c r="K1799">
        <v>0</v>
      </c>
      <c r="L1799">
        <v>24</v>
      </c>
      <c r="M1799">
        <v>318</v>
      </c>
      <c r="N1799">
        <v>218</v>
      </c>
      <c r="P1799" t="s">
        <v>30</v>
      </c>
      <c r="S1799" t="s">
        <v>1752</v>
      </c>
      <c r="T1799" t="s">
        <v>1675</v>
      </c>
      <c r="U1799" t="s">
        <v>1675</v>
      </c>
      <c r="V1799" t="s">
        <v>1723</v>
      </c>
    </row>
    <row r="1800" spans="1:22" x14ac:dyDescent="0.25">
      <c r="A1800" t="s">
        <v>1746</v>
      </c>
      <c r="B1800" t="str">
        <f t="shared" si="28"/>
        <v>1965Parramatta</v>
      </c>
      <c r="C1800" t="s">
        <v>1747</v>
      </c>
      <c r="D1800">
        <v>1965</v>
      </c>
      <c r="E1800">
        <v>3</v>
      </c>
      <c r="F1800" t="s">
        <v>1722</v>
      </c>
      <c r="G1800">
        <v>18</v>
      </c>
      <c r="H1800">
        <v>11</v>
      </c>
      <c r="I1800">
        <v>1</v>
      </c>
      <c r="J1800">
        <v>6</v>
      </c>
      <c r="K1800">
        <v>0</v>
      </c>
      <c r="L1800">
        <v>23</v>
      </c>
      <c r="M1800">
        <v>243</v>
      </c>
      <c r="N1800">
        <v>220</v>
      </c>
      <c r="P1800" t="s">
        <v>30</v>
      </c>
      <c r="S1800" t="s">
        <v>1722</v>
      </c>
      <c r="T1800" t="s">
        <v>1675</v>
      </c>
      <c r="U1800" t="s">
        <v>1675</v>
      </c>
      <c r="V1800" t="s">
        <v>1723</v>
      </c>
    </row>
    <row r="1801" spans="1:22" x14ac:dyDescent="0.25">
      <c r="A1801" t="s">
        <v>1746</v>
      </c>
      <c r="B1801" t="str">
        <f t="shared" si="28"/>
        <v>1965South Sydney</v>
      </c>
      <c r="C1801" t="s">
        <v>1747</v>
      </c>
      <c r="D1801">
        <v>1965</v>
      </c>
      <c r="E1801">
        <v>4</v>
      </c>
      <c r="F1801" t="s">
        <v>1748</v>
      </c>
      <c r="G1801">
        <v>18</v>
      </c>
      <c r="H1801">
        <v>11</v>
      </c>
      <c r="I1801">
        <v>0</v>
      </c>
      <c r="J1801">
        <v>7</v>
      </c>
      <c r="K1801">
        <v>0</v>
      </c>
      <c r="L1801">
        <v>22</v>
      </c>
      <c r="M1801">
        <v>227</v>
      </c>
      <c r="N1801">
        <v>205</v>
      </c>
      <c r="P1801" t="s">
        <v>30</v>
      </c>
      <c r="Q1801" t="s">
        <v>30</v>
      </c>
      <c r="S1801" t="s">
        <v>1748</v>
      </c>
      <c r="T1801" t="s">
        <v>1675</v>
      </c>
      <c r="U1801" t="s">
        <v>1675</v>
      </c>
      <c r="V1801" t="s">
        <v>1723</v>
      </c>
    </row>
    <row r="1802" spans="1:22" x14ac:dyDescent="0.25">
      <c r="A1802" t="s">
        <v>1746</v>
      </c>
      <c r="B1802" t="str">
        <f t="shared" si="28"/>
        <v>1965Balmain</v>
      </c>
      <c r="C1802" t="s">
        <v>1747</v>
      </c>
      <c r="D1802">
        <v>1965</v>
      </c>
      <c r="E1802">
        <v>5</v>
      </c>
      <c r="F1802" t="s">
        <v>1755</v>
      </c>
      <c r="G1802">
        <v>18</v>
      </c>
      <c r="H1802">
        <v>10</v>
      </c>
      <c r="I1802">
        <v>1</v>
      </c>
      <c r="J1802">
        <v>7</v>
      </c>
      <c r="K1802">
        <v>0</v>
      </c>
      <c r="L1802">
        <v>21</v>
      </c>
      <c r="M1802">
        <v>223</v>
      </c>
      <c r="N1802">
        <v>211</v>
      </c>
      <c r="S1802" t="s">
        <v>1755</v>
      </c>
      <c r="T1802" t="s">
        <v>1675</v>
      </c>
      <c r="U1802" t="s">
        <v>1675</v>
      </c>
      <c r="V1802" t="s">
        <v>1723</v>
      </c>
    </row>
    <row r="1803" spans="1:22" x14ac:dyDescent="0.25">
      <c r="A1803" t="s">
        <v>1746</v>
      </c>
      <c r="B1803" t="str">
        <f t="shared" si="28"/>
        <v>1965Newtown</v>
      </c>
      <c r="C1803" t="s">
        <v>1747</v>
      </c>
      <c r="D1803">
        <v>1965</v>
      </c>
      <c r="E1803">
        <v>6</v>
      </c>
      <c r="F1803" t="s">
        <v>1756</v>
      </c>
      <c r="G1803">
        <v>18</v>
      </c>
      <c r="H1803">
        <v>8</v>
      </c>
      <c r="I1803">
        <v>3</v>
      </c>
      <c r="J1803">
        <v>7</v>
      </c>
      <c r="K1803">
        <v>0</v>
      </c>
      <c r="L1803">
        <v>19</v>
      </c>
      <c r="M1803">
        <v>212</v>
      </c>
      <c r="N1803">
        <v>210</v>
      </c>
      <c r="S1803" t="s">
        <v>1756</v>
      </c>
      <c r="T1803" t="s">
        <v>1675</v>
      </c>
      <c r="U1803" t="s">
        <v>1675</v>
      </c>
      <c r="V1803" t="s">
        <v>1723</v>
      </c>
    </row>
    <row r="1804" spans="1:22" x14ac:dyDescent="0.25">
      <c r="A1804" t="s">
        <v>1746</v>
      </c>
      <c r="B1804" t="str">
        <f t="shared" si="28"/>
        <v>1965Manly Warringah</v>
      </c>
      <c r="C1804" t="s">
        <v>1747</v>
      </c>
      <c r="D1804">
        <v>1965</v>
      </c>
      <c r="E1804">
        <v>7</v>
      </c>
      <c r="F1804" t="s">
        <v>1765</v>
      </c>
      <c r="G1804">
        <v>18</v>
      </c>
      <c r="H1804">
        <v>6</v>
      </c>
      <c r="I1804">
        <v>0</v>
      </c>
      <c r="J1804">
        <v>12</v>
      </c>
      <c r="K1804">
        <v>0</v>
      </c>
      <c r="L1804">
        <v>12</v>
      </c>
      <c r="M1804">
        <v>228</v>
      </c>
      <c r="N1804">
        <v>235</v>
      </c>
      <c r="S1804" t="s">
        <v>1765</v>
      </c>
      <c r="T1804" t="s">
        <v>1675</v>
      </c>
      <c r="U1804" t="s">
        <v>1675</v>
      </c>
      <c r="V1804" t="s">
        <v>1723</v>
      </c>
    </row>
    <row r="1805" spans="1:22" x14ac:dyDescent="0.25">
      <c r="A1805" t="s">
        <v>1746</v>
      </c>
      <c r="B1805" t="str">
        <f t="shared" si="28"/>
        <v>1965Western Suburbs</v>
      </c>
      <c r="C1805" t="s">
        <v>1747</v>
      </c>
      <c r="D1805">
        <v>1965</v>
      </c>
      <c r="E1805">
        <v>8</v>
      </c>
      <c r="F1805" t="s">
        <v>1757</v>
      </c>
      <c r="G1805">
        <v>18</v>
      </c>
      <c r="H1805">
        <v>6</v>
      </c>
      <c r="I1805">
        <v>0</v>
      </c>
      <c r="J1805">
        <v>12</v>
      </c>
      <c r="K1805">
        <v>0</v>
      </c>
      <c r="L1805">
        <v>12</v>
      </c>
      <c r="M1805">
        <v>181</v>
      </c>
      <c r="N1805">
        <v>244</v>
      </c>
      <c r="S1805" t="s">
        <v>1757</v>
      </c>
      <c r="T1805" t="s">
        <v>1675</v>
      </c>
      <c r="U1805" t="s">
        <v>1675</v>
      </c>
      <c r="V1805" t="s">
        <v>1723</v>
      </c>
    </row>
    <row r="1806" spans="1:22" x14ac:dyDescent="0.25">
      <c r="A1806" t="s">
        <v>1746</v>
      </c>
      <c r="B1806" t="str">
        <f t="shared" si="28"/>
        <v>1965Canterbury-Bankstown</v>
      </c>
      <c r="C1806" t="s">
        <v>1747</v>
      </c>
      <c r="D1806">
        <v>1965</v>
      </c>
      <c r="E1806">
        <v>9</v>
      </c>
      <c r="F1806" t="s">
        <v>1764</v>
      </c>
      <c r="G1806">
        <v>18</v>
      </c>
      <c r="H1806">
        <v>5</v>
      </c>
      <c r="I1806">
        <v>0</v>
      </c>
      <c r="J1806">
        <v>13</v>
      </c>
      <c r="K1806">
        <v>0</v>
      </c>
      <c r="L1806">
        <v>10</v>
      </c>
      <c r="M1806">
        <v>194</v>
      </c>
      <c r="N1806">
        <v>331</v>
      </c>
      <c r="S1806" t="s">
        <v>1764</v>
      </c>
      <c r="T1806" t="s">
        <v>1675</v>
      </c>
      <c r="U1806" t="s">
        <v>1675</v>
      </c>
      <c r="V1806" t="s">
        <v>1723</v>
      </c>
    </row>
    <row r="1807" spans="1:22" x14ac:dyDescent="0.25">
      <c r="A1807" t="s">
        <v>1746</v>
      </c>
      <c r="B1807" t="str">
        <f t="shared" si="28"/>
        <v>1965Eastern Suburbs</v>
      </c>
      <c r="C1807" t="s">
        <v>1747</v>
      </c>
      <c r="D1807">
        <v>1965</v>
      </c>
      <c r="E1807">
        <v>10</v>
      </c>
      <c r="F1807" t="s">
        <v>1749</v>
      </c>
      <c r="G1807">
        <v>18</v>
      </c>
      <c r="H1807">
        <v>3</v>
      </c>
      <c r="I1807">
        <v>1</v>
      </c>
      <c r="J1807">
        <v>14</v>
      </c>
      <c r="K1807">
        <v>0</v>
      </c>
      <c r="L1807">
        <v>7</v>
      </c>
      <c r="M1807">
        <v>149</v>
      </c>
      <c r="N1807">
        <v>353</v>
      </c>
      <c r="S1807" t="s">
        <v>1750</v>
      </c>
      <c r="T1807" t="s">
        <v>1675</v>
      </c>
      <c r="U1807" t="s">
        <v>1675</v>
      </c>
      <c r="V1807" t="s">
        <v>1723</v>
      </c>
    </row>
    <row r="1808" spans="1:22" x14ac:dyDescent="0.25">
      <c r="A1808" t="s">
        <v>1745</v>
      </c>
      <c r="B1808" t="str">
        <f t="shared" si="28"/>
        <v>1964Melbourne</v>
      </c>
      <c r="C1808" t="s">
        <v>1727</v>
      </c>
      <c r="D1808">
        <v>1964</v>
      </c>
      <c r="E1808">
        <v>1</v>
      </c>
      <c r="F1808" t="s">
        <v>1681</v>
      </c>
      <c r="G1808">
        <v>18</v>
      </c>
      <c r="H1808">
        <v>14</v>
      </c>
      <c r="I1808">
        <v>0</v>
      </c>
      <c r="J1808">
        <v>4</v>
      </c>
      <c r="L1808">
        <v>56</v>
      </c>
      <c r="M1808">
        <v>1532</v>
      </c>
      <c r="N1808">
        <v>1109</v>
      </c>
      <c r="O1808" t="s">
        <v>30</v>
      </c>
      <c r="P1808" t="s">
        <v>30</v>
      </c>
      <c r="Q1808" t="s">
        <v>30</v>
      </c>
      <c r="R1808" t="s">
        <v>30</v>
      </c>
      <c r="S1808" t="s">
        <v>1681</v>
      </c>
      <c r="T1808" t="s">
        <v>1681</v>
      </c>
      <c r="U1808" t="s">
        <v>1681</v>
      </c>
      <c r="V1808" t="s">
        <v>1718</v>
      </c>
    </row>
    <row r="1809" spans="1:22" x14ac:dyDescent="0.25">
      <c r="A1809" t="s">
        <v>1745</v>
      </c>
      <c r="B1809" t="str">
        <f t="shared" si="28"/>
        <v>1964Collingwood</v>
      </c>
      <c r="C1809" t="s">
        <v>1727</v>
      </c>
      <c r="D1809">
        <v>1964</v>
      </c>
      <c r="E1809">
        <v>2</v>
      </c>
      <c r="F1809" t="s">
        <v>1688</v>
      </c>
      <c r="G1809">
        <v>18</v>
      </c>
      <c r="H1809">
        <v>13</v>
      </c>
      <c r="I1809">
        <v>1</v>
      </c>
      <c r="J1809">
        <v>4</v>
      </c>
      <c r="L1809">
        <v>54</v>
      </c>
      <c r="M1809">
        <v>1470</v>
      </c>
      <c r="N1809">
        <v>1104</v>
      </c>
      <c r="P1809" t="s">
        <v>30</v>
      </c>
      <c r="Q1809" t="s">
        <v>30</v>
      </c>
      <c r="S1809" t="s">
        <v>1688</v>
      </c>
      <c r="T1809" t="s">
        <v>1681</v>
      </c>
      <c r="U1809" t="s">
        <v>1681</v>
      </c>
      <c r="V1809" t="s">
        <v>1718</v>
      </c>
    </row>
    <row r="1810" spans="1:22" x14ac:dyDescent="0.25">
      <c r="A1810" t="s">
        <v>1745</v>
      </c>
      <c r="B1810" t="str">
        <f t="shared" si="28"/>
        <v>1964Essendon</v>
      </c>
      <c r="C1810" t="s">
        <v>1727</v>
      </c>
      <c r="D1810">
        <v>1964</v>
      </c>
      <c r="E1810">
        <v>3</v>
      </c>
      <c r="F1810" t="s">
        <v>1687</v>
      </c>
      <c r="G1810">
        <v>18</v>
      </c>
      <c r="H1810">
        <v>13</v>
      </c>
      <c r="I1810">
        <v>1</v>
      </c>
      <c r="J1810">
        <v>4</v>
      </c>
      <c r="L1810">
        <v>54</v>
      </c>
      <c r="M1810">
        <v>1499</v>
      </c>
      <c r="N1810">
        <v>1151</v>
      </c>
      <c r="P1810" t="s">
        <v>30</v>
      </c>
      <c r="S1810" t="s">
        <v>1687</v>
      </c>
      <c r="T1810" t="s">
        <v>1681</v>
      </c>
      <c r="U1810" t="s">
        <v>1681</v>
      </c>
      <c r="V1810" t="s">
        <v>1718</v>
      </c>
    </row>
    <row r="1811" spans="1:22" x14ac:dyDescent="0.25">
      <c r="A1811" t="s">
        <v>1745</v>
      </c>
      <c r="B1811" t="str">
        <f t="shared" si="28"/>
        <v>1964Geelong</v>
      </c>
      <c r="C1811" t="s">
        <v>1727</v>
      </c>
      <c r="D1811">
        <v>1964</v>
      </c>
      <c r="E1811">
        <v>4</v>
      </c>
      <c r="F1811" t="s">
        <v>1685</v>
      </c>
      <c r="G1811">
        <v>18</v>
      </c>
      <c r="H1811">
        <v>13</v>
      </c>
      <c r="I1811">
        <v>1</v>
      </c>
      <c r="J1811">
        <v>4</v>
      </c>
      <c r="L1811">
        <v>54</v>
      </c>
      <c r="M1811">
        <v>1328</v>
      </c>
      <c r="N1811">
        <v>1042</v>
      </c>
      <c r="P1811" t="s">
        <v>30</v>
      </c>
      <c r="S1811" t="s">
        <v>1685</v>
      </c>
      <c r="T1811" t="s">
        <v>1685</v>
      </c>
      <c r="U1811" t="s">
        <v>1685</v>
      </c>
      <c r="V1811" t="s">
        <v>1718</v>
      </c>
    </row>
    <row r="1812" spans="1:22" x14ac:dyDescent="0.25">
      <c r="A1812" t="s">
        <v>1745</v>
      </c>
      <c r="B1812" t="str">
        <f t="shared" si="28"/>
        <v>1964Hawthorn</v>
      </c>
      <c r="C1812" t="s">
        <v>1727</v>
      </c>
      <c r="D1812">
        <v>1964</v>
      </c>
      <c r="E1812">
        <v>5</v>
      </c>
      <c r="F1812" t="s">
        <v>1682</v>
      </c>
      <c r="G1812">
        <v>18</v>
      </c>
      <c r="H1812">
        <v>13</v>
      </c>
      <c r="I1812">
        <v>0</v>
      </c>
      <c r="J1812">
        <v>5</v>
      </c>
      <c r="L1812">
        <v>52</v>
      </c>
      <c r="M1812">
        <v>1382</v>
      </c>
      <c r="N1812">
        <v>1142</v>
      </c>
      <c r="S1812" t="s">
        <v>1682</v>
      </c>
      <c r="T1812" t="s">
        <v>1724</v>
      </c>
      <c r="U1812" t="s">
        <v>1681</v>
      </c>
      <c r="V1812" t="s">
        <v>1718</v>
      </c>
    </row>
    <row r="1813" spans="1:22" x14ac:dyDescent="0.25">
      <c r="A1813" t="s">
        <v>1745</v>
      </c>
      <c r="B1813" t="str">
        <f t="shared" si="28"/>
        <v>1964St Kilda</v>
      </c>
      <c r="C1813" t="s">
        <v>1727</v>
      </c>
      <c r="D1813">
        <v>1964</v>
      </c>
      <c r="E1813">
        <v>6</v>
      </c>
      <c r="F1813" t="s">
        <v>1677</v>
      </c>
      <c r="G1813">
        <v>18</v>
      </c>
      <c r="H1813">
        <v>10</v>
      </c>
      <c r="I1813">
        <v>0</v>
      </c>
      <c r="J1813">
        <v>8</v>
      </c>
      <c r="L1813">
        <v>40</v>
      </c>
      <c r="M1813">
        <v>1408</v>
      </c>
      <c r="N1813">
        <v>1189</v>
      </c>
      <c r="S1813" t="s">
        <v>1677</v>
      </c>
      <c r="T1813" t="s">
        <v>1681</v>
      </c>
      <c r="U1813" t="s">
        <v>1681</v>
      </c>
      <c r="V1813" t="s">
        <v>1718</v>
      </c>
    </row>
    <row r="1814" spans="1:22" x14ac:dyDescent="0.25">
      <c r="A1814" t="s">
        <v>1745</v>
      </c>
      <c r="B1814" t="str">
        <f t="shared" si="28"/>
        <v>1964Footscray</v>
      </c>
      <c r="C1814" t="s">
        <v>1727</v>
      </c>
      <c r="D1814">
        <v>1964</v>
      </c>
      <c r="E1814">
        <v>7</v>
      </c>
      <c r="F1814" t="s">
        <v>1695</v>
      </c>
      <c r="G1814">
        <v>18</v>
      </c>
      <c r="H1814">
        <v>9</v>
      </c>
      <c r="I1814">
        <v>0</v>
      </c>
      <c r="J1814">
        <v>9</v>
      </c>
      <c r="L1814">
        <v>36</v>
      </c>
      <c r="M1814">
        <v>1146</v>
      </c>
      <c r="N1814">
        <v>1301</v>
      </c>
      <c r="S1814" t="s">
        <v>1673</v>
      </c>
      <c r="T1814" t="s">
        <v>1681</v>
      </c>
      <c r="U1814" t="s">
        <v>1681</v>
      </c>
      <c r="V1814" t="s">
        <v>1718</v>
      </c>
    </row>
    <row r="1815" spans="1:22" x14ac:dyDescent="0.25">
      <c r="A1815" t="s">
        <v>1745</v>
      </c>
      <c r="B1815" t="str">
        <f t="shared" si="28"/>
        <v>1964North Melbourne</v>
      </c>
      <c r="C1815" t="s">
        <v>1727</v>
      </c>
      <c r="D1815">
        <v>1964</v>
      </c>
      <c r="E1815">
        <v>8</v>
      </c>
      <c r="F1815" t="s">
        <v>1680</v>
      </c>
      <c r="G1815">
        <v>18</v>
      </c>
      <c r="H1815">
        <v>8</v>
      </c>
      <c r="I1815">
        <v>0</v>
      </c>
      <c r="J1815">
        <v>10</v>
      </c>
      <c r="L1815">
        <v>32</v>
      </c>
      <c r="M1815">
        <v>1231</v>
      </c>
      <c r="N1815">
        <v>1411</v>
      </c>
      <c r="S1815" t="s">
        <v>1680</v>
      </c>
      <c r="T1815" t="s">
        <v>1680</v>
      </c>
      <c r="U1815" t="s">
        <v>1681</v>
      </c>
      <c r="V1815" t="s">
        <v>1718</v>
      </c>
    </row>
    <row r="1816" spans="1:22" x14ac:dyDescent="0.25">
      <c r="A1816" t="s">
        <v>1745</v>
      </c>
      <c r="B1816" t="str">
        <f t="shared" si="28"/>
        <v>1964Richmond</v>
      </c>
      <c r="C1816" t="s">
        <v>1727</v>
      </c>
      <c r="D1816">
        <v>1964</v>
      </c>
      <c r="E1816">
        <v>9</v>
      </c>
      <c r="F1816" t="s">
        <v>1678</v>
      </c>
      <c r="G1816">
        <v>18</v>
      </c>
      <c r="H1816">
        <v>6</v>
      </c>
      <c r="I1816">
        <v>0</v>
      </c>
      <c r="J1816">
        <v>12</v>
      </c>
      <c r="L1816">
        <v>24</v>
      </c>
      <c r="M1816">
        <v>1143</v>
      </c>
      <c r="N1816">
        <v>1346</v>
      </c>
      <c r="S1816" t="s">
        <v>1678</v>
      </c>
      <c r="T1816" t="s">
        <v>1726</v>
      </c>
      <c r="U1816" t="s">
        <v>1681</v>
      </c>
      <c r="V1816" t="s">
        <v>1718</v>
      </c>
    </row>
    <row r="1817" spans="1:22" x14ac:dyDescent="0.25">
      <c r="A1817" t="s">
        <v>1745</v>
      </c>
      <c r="B1817" t="str">
        <f t="shared" si="28"/>
        <v>1964Carlton</v>
      </c>
      <c r="C1817" t="s">
        <v>1727</v>
      </c>
      <c r="D1817">
        <v>1964</v>
      </c>
      <c r="E1817">
        <v>10</v>
      </c>
      <c r="F1817" t="s">
        <v>1689</v>
      </c>
      <c r="G1817">
        <v>18</v>
      </c>
      <c r="H1817">
        <v>5</v>
      </c>
      <c r="I1817">
        <v>1</v>
      </c>
      <c r="J1817">
        <v>12</v>
      </c>
      <c r="L1817">
        <v>22</v>
      </c>
      <c r="M1817">
        <v>1190</v>
      </c>
      <c r="N1817">
        <v>1318</v>
      </c>
      <c r="S1817" t="s">
        <v>1689</v>
      </c>
      <c r="T1817" t="s">
        <v>1717</v>
      </c>
      <c r="U1817" t="s">
        <v>1681</v>
      </c>
      <c r="V1817" t="s">
        <v>1718</v>
      </c>
    </row>
    <row r="1818" spans="1:22" x14ac:dyDescent="0.25">
      <c r="A1818" t="s">
        <v>1745</v>
      </c>
      <c r="B1818" t="str">
        <f t="shared" si="28"/>
        <v>1964South Melbourne</v>
      </c>
      <c r="C1818" t="s">
        <v>1727</v>
      </c>
      <c r="D1818">
        <v>1964</v>
      </c>
      <c r="E1818">
        <v>11</v>
      </c>
      <c r="F1818" t="s">
        <v>1697</v>
      </c>
      <c r="G1818">
        <v>18</v>
      </c>
      <c r="H1818">
        <v>2</v>
      </c>
      <c r="I1818">
        <v>0</v>
      </c>
      <c r="J1818">
        <v>16</v>
      </c>
      <c r="L1818">
        <v>8</v>
      </c>
      <c r="M1818">
        <v>1125</v>
      </c>
      <c r="N1818">
        <v>1654</v>
      </c>
      <c r="S1818" t="s">
        <v>1676</v>
      </c>
      <c r="T1818" t="s">
        <v>1681</v>
      </c>
      <c r="U1818" t="s">
        <v>1681</v>
      </c>
      <c r="V1818" t="s">
        <v>1718</v>
      </c>
    </row>
    <row r="1819" spans="1:22" x14ac:dyDescent="0.25">
      <c r="A1819" t="s">
        <v>1745</v>
      </c>
      <c r="B1819" t="str">
        <f t="shared" si="28"/>
        <v>1964Fitzroy</v>
      </c>
      <c r="C1819" t="s">
        <v>1727</v>
      </c>
      <c r="D1819">
        <v>1964</v>
      </c>
      <c r="E1819">
        <v>12</v>
      </c>
      <c r="F1819" t="s">
        <v>1694</v>
      </c>
      <c r="G1819">
        <v>18</v>
      </c>
      <c r="I1819">
        <v>0</v>
      </c>
      <c r="J1819">
        <v>18</v>
      </c>
      <c r="L1819">
        <v>0</v>
      </c>
      <c r="M1819">
        <v>1019</v>
      </c>
      <c r="N1819">
        <v>1706</v>
      </c>
      <c r="S1819" t="s">
        <v>1694</v>
      </c>
      <c r="T1819" t="s">
        <v>1681</v>
      </c>
      <c r="U1819" t="s">
        <v>1681</v>
      </c>
      <c r="V1819" t="s">
        <v>1718</v>
      </c>
    </row>
    <row r="1820" spans="1:22" x14ac:dyDescent="0.25">
      <c r="A1820" t="s">
        <v>1746</v>
      </c>
      <c r="B1820" t="str">
        <f t="shared" si="28"/>
        <v>1964St George</v>
      </c>
      <c r="C1820" t="s">
        <v>1747</v>
      </c>
      <c r="D1820">
        <v>1964</v>
      </c>
      <c r="E1820">
        <v>1</v>
      </c>
      <c r="F1820" t="s">
        <v>1763</v>
      </c>
      <c r="G1820">
        <v>18</v>
      </c>
      <c r="H1820">
        <v>15</v>
      </c>
      <c r="I1820">
        <v>0</v>
      </c>
      <c r="J1820">
        <v>3</v>
      </c>
      <c r="K1820">
        <v>0</v>
      </c>
      <c r="L1820">
        <v>30</v>
      </c>
      <c r="M1820">
        <v>393</v>
      </c>
      <c r="N1820">
        <v>154</v>
      </c>
      <c r="O1820" t="s">
        <v>30</v>
      </c>
      <c r="P1820" t="s">
        <v>30</v>
      </c>
      <c r="Q1820" t="s">
        <v>30</v>
      </c>
      <c r="R1820" t="s">
        <v>30</v>
      </c>
      <c r="S1820" t="s">
        <v>1763</v>
      </c>
      <c r="T1820" t="s">
        <v>1675</v>
      </c>
      <c r="U1820" t="s">
        <v>1675</v>
      </c>
      <c r="V1820" t="s">
        <v>1723</v>
      </c>
    </row>
    <row r="1821" spans="1:22" x14ac:dyDescent="0.25">
      <c r="A1821" t="s">
        <v>1746</v>
      </c>
      <c r="B1821" t="str">
        <f t="shared" si="28"/>
        <v>1964Parramatta</v>
      </c>
      <c r="C1821" t="s">
        <v>1747</v>
      </c>
      <c r="D1821">
        <v>1964</v>
      </c>
      <c r="E1821">
        <v>2</v>
      </c>
      <c r="F1821" t="s">
        <v>1722</v>
      </c>
      <c r="G1821">
        <v>18</v>
      </c>
      <c r="H1821">
        <v>14</v>
      </c>
      <c r="I1821">
        <v>0</v>
      </c>
      <c r="J1821">
        <v>4</v>
      </c>
      <c r="K1821">
        <v>0</v>
      </c>
      <c r="L1821">
        <v>28</v>
      </c>
      <c r="M1821">
        <v>274</v>
      </c>
      <c r="N1821">
        <v>188</v>
      </c>
      <c r="P1821" t="s">
        <v>30</v>
      </c>
      <c r="S1821" t="s">
        <v>1722</v>
      </c>
      <c r="T1821" t="s">
        <v>1675</v>
      </c>
      <c r="U1821" t="s">
        <v>1675</v>
      </c>
      <c r="V1821" t="s">
        <v>1723</v>
      </c>
    </row>
    <row r="1822" spans="1:22" x14ac:dyDescent="0.25">
      <c r="A1822" t="s">
        <v>1746</v>
      </c>
      <c r="B1822" t="str">
        <f t="shared" si="28"/>
        <v>1964Balmain</v>
      </c>
      <c r="C1822" t="s">
        <v>1747</v>
      </c>
      <c r="D1822">
        <v>1964</v>
      </c>
      <c r="E1822">
        <v>3</v>
      </c>
      <c r="F1822" t="s">
        <v>1755</v>
      </c>
      <c r="G1822">
        <v>18</v>
      </c>
      <c r="H1822">
        <v>12</v>
      </c>
      <c r="I1822">
        <v>0</v>
      </c>
      <c r="J1822">
        <v>6</v>
      </c>
      <c r="K1822">
        <v>0</v>
      </c>
      <c r="L1822">
        <v>24</v>
      </c>
      <c r="M1822">
        <v>247</v>
      </c>
      <c r="N1822">
        <v>192</v>
      </c>
      <c r="P1822" t="s">
        <v>30</v>
      </c>
      <c r="Q1822" t="s">
        <v>30</v>
      </c>
      <c r="S1822" t="s">
        <v>1755</v>
      </c>
      <c r="T1822" t="s">
        <v>1675</v>
      </c>
      <c r="U1822" t="s">
        <v>1675</v>
      </c>
      <c r="V1822" t="s">
        <v>1723</v>
      </c>
    </row>
    <row r="1823" spans="1:22" x14ac:dyDescent="0.25">
      <c r="A1823" t="s">
        <v>1746</v>
      </c>
      <c r="B1823" t="str">
        <f t="shared" si="28"/>
        <v>1964North Sydney</v>
      </c>
      <c r="C1823" t="s">
        <v>1747</v>
      </c>
      <c r="D1823">
        <v>1964</v>
      </c>
      <c r="E1823">
        <v>4</v>
      </c>
      <c r="F1823" t="s">
        <v>1752</v>
      </c>
      <c r="G1823">
        <v>18</v>
      </c>
      <c r="H1823">
        <v>11</v>
      </c>
      <c r="I1823">
        <v>1</v>
      </c>
      <c r="J1823">
        <v>6</v>
      </c>
      <c r="K1823">
        <v>0</v>
      </c>
      <c r="L1823">
        <v>23</v>
      </c>
      <c r="M1823">
        <v>334</v>
      </c>
      <c r="N1823">
        <v>257</v>
      </c>
      <c r="P1823" t="s">
        <v>30</v>
      </c>
      <c r="S1823" t="s">
        <v>1752</v>
      </c>
      <c r="T1823" t="s">
        <v>1675</v>
      </c>
      <c r="U1823" t="s">
        <v>1675</v>
      </c>
      <c r="V1823" t="s">
        <v>1723</v>
      </c>
    </row>
    <row r="1824" spans="1:22" x14ac:dyDescent="0.25">
      <c r="A1824" t="s">
        <v>1746</v>
      </c>
      <c r="B1824" t="str">
        <f t="shared" si="28"/>
        <v>1964South Sydney</v>
      </c>
      <c r="C1824" t="s">
        <v>1747</v>
      </c>
      <c r="D1824">
        <v>1964</v>
      </c>
      <c r="E1824">
        <v>5</v>
      </c>
      <c r="F1824" t="s">
        <v>1748</v>
      </c>
      <c r="G1824">
        <v>18</v>
      </c>
      <c r="H1824">
        <v>11</v>
      </c>
      <c r="I1824">
        <v>0</v>
      </c>
      <c r="J1824">
        <v>7</v>
      </c>
      <c r="K1824">
        <v>0</v>
      </c>
      <c r="L1824">
        <v>22</v>
      </c>
      <c r="M1824">
        <v>304</v>
      </c>
      <c r="N1824">
        <v>250</v>
      </c>
      <c r="S1824" t="s">
        <v>1748</v>
      </c>
      <c r="T1824" t="s">
        <v>1675</v>
      </c>
      <c r="U1824" t="s">
        <v>1675</v>
      </c>
      <c r="V1824" t="s">
        <v>1723</v>
      </c>
    </row>
    <row r="1825" spans="1:22" x14ac:dyDescent="0.25">
      <c r="A1825" t="s">
        <v>1746</v>
      </c>
      <c r="B1825" t="str">
        <f t="shared" si="28"/>
        <v>1964Newtown</v>
      </c>
      <c r="C1825" t="s">
        <v>1747</v>
      </c>
      <c r="D1825">
        <v>1964</v>
      </c>
      <c r="E1825">
        <v>6</v>
      </c>
      <c r="F1825" t="s">
        <v>1756</v>
      </c>
      <c r="G1825">
        <v>18</v>
      </c>
      <c r="H1825">
        <v>9</v>
      </c>
      <c r="I1825">
        <v>0</v>
      </c>
      <c r="J1825">
        <v>9</v>
      </c>
      <c r="K1825">
        <v>0</v>
      </c>
      <c r="L1825">
        <v>18</v>
      </c>
      <c r="M1825">
        <v>236</v>
      </c>
      <c r="N1825">
        <v>268</v>
      </c>
      <c r="S1825" t="s">
        <v>1756</v>
      </c>
      <c r="T1825" t="s">
        <v>1675</v>
      </c>
      <c r="U1825" t="s">
        <v>1675</v>
      </c>
      <c r="V1825" t="s">
        <v>1723</v>
      </c>
    </row>
    <row r="1826" spans="1:22" x14ac:dyDescent="0.25">
      <c r="A1826" t="s">
        <v>1746</v>
      </c>
      <c r="B1826" t="str">
        <f t="shared" si="28"/>
        <v>1964Western Suburbs</v>
      </c>
      <c r="C1826" t="s">
        <v>1747</v>
      </c>
      <c r="D1826">
        <v>1964</v>
      </c>
      <c r="E1826">
        <v>7</v>
      </c>
      <c r="F1826" t="s">
        <v>1757</v>
      </c>
      <c r="G1826">
        <v>18</v>
      </c>
      <c r="H1826">
        <v>8</v>
      </c>
      <c r="I1826">
        <v>1</v>
      </c>
      <c r="J1826">
        <v>9</v>
      </c>
      <c r="K1826">
        <v>0</v>
      </c>
      <c r="L1826">
        <v>17</v>
      </c>
      <c r="M1826">
        <v>259</v>
      </c>
      <c r="N1826">
        <v>274</v>
      </c>
      <c r="S1826" t="s">
        <v>1757</v>
      </c>
      <c r="T1826" t="s">
        <v>1675</v>
      </c>
      <c r="U1826" t="s">
        <v>1675</v>
      </c>
      <c r="V1826" t="s">
        <v>1723</v>
      </c>
    </row>
    <row r="1827" spans="1:22" x14ac:dyDescent="0.25">
      <c r="A1827" t="s">
        <v>1746</v>
      </c>
      <c r="B1827" t="str">
        <f t="shared" si="28"/>
        <v>1964Manly Warringah</v>
      </c>
      <c r="C1827" t="s">
        <v>1747</v>
      </c>
      <c r="D1827">
        <v>1964</v>
      </c>
      <c r="E1827">
        <v>8</v>
      </c>
      <c r="F1827" t="s">
        <v>1765</v>
      </c>
      <c r="G1827">
        <v>18</v>
      </c>
      <c r="H1827">
        <v>5</v>
      </c>
      <c r="I1827">
        <v>1</v>
      </c>
      <c r="J1827">
        <v>12</v>
      </c>
      <c r="K1827">
        <v>0</v>
      </c>
      <c r="L1827">
        <v>11</v>
      </c>
      <c r="M1827">
        <v>229</v>
      </c>
      <c r="N1827">
        <v>331</v>
      </c>
      <c r="S1827" t="s">
        <v>1765</v>
      </c>
      <c r="T1827" t="s">
        <v>1675</v>
      </c>
      <c r="U1827" t="s">
        <v>1675</v>
      </c>
      <c r="V1827" t="s">
        <v>1723</v>
      </c>
    </row>
    <row r="1828" spans="1:22" x14ac:dyDescent="0.25">
      <c r="A1828" t="s">
        <v>1746</v>
      </c>
      <c r="B1828" t="str">
        <f t="shared" si="28"/>
        <v>1964Eastern Suburbs</v>
      </c>
      <c r="C1828" t="s">
        <v>1747</v>
      </c>
      <c r="D1828">
        <v>1964</v>
      </c>
      <c r="E1828">
        <v>9</v>
      </c>
      <c r="F1828" t="s">
        <v>1749</v>
      </c>
      <c r="G1828">
        <v>18</v>
      </c>
      <c r="H1828">
        <v>2</v>
      </c>
      <c r="I1828">
        <v>0</v>
      </c>
      <c r="J1828">
        <v>16</v>
      </c>
      <c r="K1828">
        <v>0</v>
      </c>
      <c r="L1828">
        <v>4</v>
      </c>
      <c r="M1828">
        <v>190</v>
      </c>
      <c r="N1828">
        <v>351</v>
      </c>
      <c r="S1828" t="s">
        <v>1750</v>
      </c>
      <c r="T1828" t="s">
        <v>1675</v>
      </c>
      <c r="U1828" t="s">
        <v>1675</v>
      </c>
      <c r="V1828" t="s">
        <v>1723</v>
      </c>
    </row>
    <row r="1829" spans="1:22" x14ac:dyDescent="0.25">
      <c r="A1829" t="s">
        <v>1746</v>
      </c>
      <c r="B1829" t="str">
        <f t="shared" si="28"/>
        <v>1964Canterbury-Bankstown</v>
      </c>
      <c r="C1829" t="s">
        <v>1747</v>
      </c>
      <c r="D1829">
        <v>1964</v>
      </c>
      <c r="E1829">
        <v>10</v>
      </c>
      <c r="F1829" t="s">
        <v>1764</v>
      </c>
      <c r="G1829">
        <v>18</v>
      </c>
      <c r="H1829">
        <v>1</v>
      </c>
      <c r="I1829">
        <v>1</v>
      </c>
      <c r="J1829">
        <v>16</v>
      </c>
      <c r="K1829">
        <v>0</v>
      </c>
      <c r="L1829">
        <v>3</v>
      </c>
      <c r="M1829">
        <v>168</v>
      </c>
      <c r="N1829">
        <v>369</v>
      </c>
      <c r="S1829" t="s">
        <v>1764</v>
      </c>
      <c r="T1829" t="s">
        <v>1675</v>
      </c>
      <c r="U1829" t="s">
        <v>1675</v>
      </c>
      <c r="V1829" t="s">
        <v>1723</v>
      </c>
    </row>
    <row r="1830" spans="1:22" x14ac:dyDescent="0.25">
      <c r="A1830" t="s">
        <v>1745</v>
      </c>
      <c r="B1830" t="str">
        <f t="shared" si="28"/>
        <v>1963Hawthorn</v>
      </c>
      <c r="C1830" t="s">
        <v>1727</v>
      </c>
      <c r="D1830">
        <v>1963</v>
      </c>
      <c r="E1830">
        <v>1</v>
      </c>
      <c r="F1830" t="s">
        <v>1682</v>
      </c>
      <c r="G1830">
        <v>18</v>
      </c>
      <c r="H1830">
        <v>13</v>
      </c>
      <c r="I1830">
        <v>1</v>
      </c>
      <c r="J1830">
        <v>4</v>
      </c>
      <c r="L1830">
        <v>54</v>
      </c>
      <c r="M1830">
        <v>1485</v>
      </c>
      <c r="N1830">
        <v>1137</v>
      </c>
      <c r="O1830" t="s">
        <v>30</v>
      </c>
      <c r="P1830" t="s">
        <v>30</v>
      </c>
      <c r="Q1830" t="s">
        <v>30</v>
      </c>
      <c r="S1830" t="s">
        <v>1682</v>
      </c>
      <c r="T1830" t="s">
        <v>1724</v>
      </c>
      <c r="U1830" t="s">
        <v>1681</v>
      </c>
      <c r="V1830" t="s">
        <v>1718</v>
      </c>
    </row>
    <row r="1831" spans="1:22" x14ac:dyDescent="0.25">
      <c r="A1831" t="s">
        <v>1745</v>
      </c>
      <c r="B1831" t="str">
        <f t="shared" si="28"/>
        <v>1963Geelong</v>
      </c>
      <c r="C1831" t="s">
        <v>1727</v>
      </c>
      <c r="D1831">
        <v>1963</v>
      </c>
      <c r="E1831">
        <v>2</v>
      </c>
      <c r="F1831" t="s">
        <v>1685</v>
      </c>
      <c r="G1831">
        <v>18</v>
      </c>
      <c r="H1831">
        <v>13</v>
      </c>
      <c r="I1831">
        <v>1</v>
      </c>
      <c r="J1831">
        <v>4</v>
      </c>
      <c r="L1831">
        <v>54</v>
      </c>
      <c r="M1831">
        <v>1354</v>
      </c>
      <c r="N1831">
        <v>1056</v>
      </c>
      <c r="P1831" t="s">
        <v>30</v>
      </c>
      <c r="Q1831" t="s">
        <v>30</v>
      </c>
      <c r="R1831" t="s">
        <v>30</v>
      </c>
      <c r="S1831" t="s">
        <v>1685</v>
      </c>
      <c r="T1831" t="s">
        <v>1685</v>
      </c>
      <c r="U1831" t="s">
        <v>1685</v>
      </c>
      <c r="V1831" t="s">
        <v>1718</v>
      </c>
    </row>
    <row r="1832" spans="1:22" x14ac:dyDescent="0.25">
      <c r="A1832" t="s">
        <v>1745</v>
      </c>
      <c r="B1832" t="str">
        <f t="shared" si="28"/>
        <v>1963Melbourne</v>
      </c>
      <c r="C1832" t="s">
        <v>1727</v>
      </c>
      <c r="D1832">
        <v>1963</v>
      </c>
      <c r="E1832">
        <v>3</v>
      </c>
      <c r="F1832" t="s">
        <v>1681</v>
      </c>
      <c r="G1832">
        <v>18</v>
      </c>
      <c r="H1832">
        <v>13</v>
      </c>
      <c r="I1832">
        <v>0</v>
      </c>
      <c r="J1832">
        <v>5</v>
      </c>
      <c r="L1832">
        <v>52</v>
      </c>
      <c r="M1832">
        <v>1680</v>
      </c>
      <c r="N1832">
        <v>1136</v>
      </c>
      <c r="P1832" t="s">
        <v>30</v>
      </c>
      <c r="S1832" t="s">
        <v>1681</v>
      </c>
      <c r="T1832" t="s">
        <v>1681</v>
      </c>
      <c r="U1832" t="s">
        <v>1681</v>
      </c>
      <c r="V1832" t="s">
        <v>1718</v>
      </c>
    </row>
    <row r="1833" spans="1:22" x14ac:dyDescent="0.25">
      <c r="A1833" t="s">
        <v>1745</v>
      </c>
      <c r="B1833" t="str">
        <f t="shared" si="28"/>
        <v>1963St Kilda</v>
      </c>
      <c r="C1833" t="s">
        <v>1727</v>
      </c>
      <c r="D1833">
        <v>1963</v>
      </c>
      <c r="E1833">
        <v>4</v>
      </c>
      <c r="F1833" t="s">
        <v>1677</v>
      </c>
      <c r="G1833">
        <v>18</v>
      </c>
      <c r="H1833">
        <v>13</v>
      </c>
      <c r="I1833">
        <v>0</v>
      </c>
      <c r="J1833">
        <v>5</v>
      </c>
      <c r="L1833">
        <v>52</v>
      </c>
      <c r="M1833">
        <v>1501</v>
      </c>
      <c r="N1833">
        <v>1071</v>
      </c>
      <c r="P1833" t="s">
        <v>30</v>
      </c>
      <c r="S1833" t="s">
        <v>1677</v>
      </c>
      <c r="T1833" t="s">
        <v>1681</v>
      </c>
      <c r="U1833" t="s">
        <v>1681</v>
      </c>
      <c r="V1833" t="s">
        <v>1718</v>
      </c>
    </row>
    <row r="1834" spans="1:22" x14ac:dyDescent="0.25">
      <c r="A1834" t="s">
        <v>1745</v>
      </c>
      <c r="B1834" t="str">
        <f t="shared" si="28"/>
        <v>1963Essendon</v>
      </c>
      <c r="C1834" t="s">
        <v>1727</v>
      </c>
      <c r="D1834">
        <v>1963</v>
      </c>
      <c r="E1834">
        <v>5</v>
      </c>
      <c r="F1834" t="s">
        <v>1687</v>
      </c>
      <c r="G1834">
        <v>18</v>
      </c>
      <c r="H1834">
        <v>13</v>
      </c>
      <c r="I1834">
        <v>0</v>
      </c>
      <c r="J1834">
        <v>5</v>
      </c>
      <c r="L1834">
        <v>52</v>
      </c>
      <c r="M1834">
        <v>1470</v>
      </c>
      <c r="N1834">
        <v>1069</v>
      </c>
      <c r="S1834" t="s">
        <v>1687</v>
      </c>
      <c r="T1834" t="s">
        <v>1681</v>
      </c>
      <c r="U1834" t="s">
        <v>1681</v>
      </c>
      <c r="V1834" t="s">
        <v>1718</v>
      </c>
    </row>
    <row r="1835" spans="1:22" x14ac:dyDescent="0.25">
      <c r="A1835" t="s">
        <v>1745</v>
      </c>
      <c r="B1835" t="str">
        <f t="shared" si="28"/>
        <v>1963Carlton</v>
      </c>
      <c r="C1835" t="s">
        <v>1727</v>
      </c>
      <c r="D1835">
        <v>1963</v>
      </c>
      <c r="E1835">
        <v>6</v>
      </c>
      <c r="F1835" t="s">
        <v>1689</v>
      </c>
      <c r="G1835">
        <v>18</v>
      </c>
      <c r="H1835">
        <v>10</v>
      </c>
      <c r="I1835">
        <v>0</v>
      </c>
      <c r="J1835">
        <v>8</v>
      </c>
      <c r="L1835">
        <v>40</v>
      </c>
      <c r="M1835">
        <v>1275</v>
      </c>
      <c r="N1835">
        <v>1234</v>
      </c>
      <c r="S1835" t="s">
        <v>1689</v>
      </c>
      <c r="T1835" t="s">
        <v>1717</v>
      </c>
      <c r="U1835" t="s">
        <v>1681</v>
      </c>
      <c r="V1835" t="s">
        <v>1718</v>
      </c>
    </row>
    <row r="1836" spans="1:22" x14ac:dyDescent="0.25">
      <c r="A1836" t="s">
        <v>1745</v>
      </c>
      <c r="B1836" t="str">
        <f t="shared" si="28"/>
        <v>1963North Melbourne</v>
      </c>
      <c r="C1836" t="s">
        <v>1727</v>
      </c>
      <c r="D1836">
        <v>1963</v>
      </c>
      <c r="E1836">
        <v>7</v>
      </c>
      <c r="F1836" t="s">
        <v>1680</v>
      </c>
      <c r="G1836">
        <v>18</v>
      </c>
      <c r="H1836">
        <v>8</v>
      </c>
      <c r="I1836">
        <v>0</v>
      </c>
      <c r="J1836">
        <v>10</v>
      </c>
      <c r="L1836">
        <v>32</v>
      </c>
      <c r="M1836">
        <v>1059</v>
      </c>
      <c r="N1836">
        <v>1244</v>
      </c>
      <c r="S1836" t="s">
        <v>1680</v>
      </c>
      <c r="T1836" t="s">
        <v>1680</v>
      </c>
      <c r="U1836" t="s">
        <v>1681</v>
      </c>
      <c r="V1836" t="s">
        <v>1718</v>
      </c>
    </row>
    <row r="1837" spans="1:22" x14ac:dyDescent="0.25">
      <c r="A1837" t="s">
        <v>1745</v>
      </c>
      <c r="B1837" t="str">
        <f t="shared" si="28"/>
        <v>1963Collingwood</v>
      </c>
      <c r="C1837" t="s">
        <v>1727</v>
      </c>
      <c r="D1837">
        <v>1963</v>
      </c>
      <c r="E1837">
        <v>8</v>
      </c>
      <c r="F1837" t="s">
        <v>1688</v>
      </c>
      <c r="G1837">
        <v>18</v>
      </c>
      <c r="H1837">
        <v>7</v>
      </c>
      <c r="I1837">
        <v>0</v>
      </c>
      <c r="J1837">
        <v>11</v>
      </c>
      <c r="L1837">
        <v>28</v>
      </c>
      <c r="M1837">
        <v>1365</v>
      </c>
      <c r="N1837">
        <v>1427</v>
      </c>
      <c r="S1837" t="s">
        <v>1688</v>
      </c>
      <c r="T1837" t="s">
        <v>1681</v>
      </c>
      <c r="U1837" t="s">
        <v>1681</v>
      </c>
      <c r="V1837" t="s">
        <v>1718</v>
      </c>
    </row>
    <row r="1838" spans="1:22" x14ac:dyDescent="0.25">
      <c r="A1838" t="s">
        <v>1745</v>
      </c>
      <c r="B1838" t="str">
        <f t="shared" si="28"/>
        <v>1963Footscray</v>
      </c>
      <c r="C1838" t="s">
        <v>1727</v>
      </c>
      <c r="D1838">
        <v>1963</v>
      </c>
      <c r="E1838">
        <v>9</v>
      </c>
      <c r="F1838" t="s">
        <v>1695</v>
      </c>
      <c r="G1838">
        <v>18</v>
      </c>
      <c r="H1838">
        <v>7</v>
      </c>
      <c r="I1838">
        <v>0</v>
      </c>
      <c r="J1838">
        <v>11</v>
      </c>
      <c r="L1838">
        <v>28</v>
      </c>
      <c r="M1838">
        <v>1126</v>
      </c>
      <c r="N1838">
        <v>1283</v>
      </c>
      <c r="S1838" t="s">
        <v>1673</v>
      </c>
      <c r="T1838" t="s">
        <v>1681</v>
      </c>
      <c r="U1838" t="s">
        <v>1681</v>
      </c>
      <c r="V1838" t="s">
        <v>1718</v>
      </c>
    </row>
    <row r="1839" spans="1:22" x14ac:dyDescent="0.25">
      <c r="A1839" t="s">
        <v>1745</v>
      </c>
      <c r="B1839" t="str">
        <f t="shared" si="28"/>
        <v>1963Richmond</v>
      </c>
      <c r="C1839" t="s">
        <v>1727</v>
      </c>
      <c r="D1839">
        <v>1963</v>
      </c>
      <c r="E1839">
        <v>10</v>
      </c>
      <c r="F1839" t="s">
        <v>1678</v>
      </c>
      <c r="G1839">
        <v>18</v>
      </c>
      <c r="H1839">
        <v>5</v>
      </c>
      <c r="I1839">
        <v>0</v>
      </c>
      <c r="J1839">
        <v>13</v>
      </c>
      <c r="L1839">
        <v>20</v>
      </c>
      <c r="M1839">
        <v>1279</v>
      </c>
      <c r="N1839">
        <v>1687</v>
      </c>
      <c r="S1839" t="s">
        <v>1678</v>
      </c>
      <c r="T1839" t="s">
        <v>1726</v>
      </c>
      <c r="U1839" t="s">
        <v>1681</v>
      </c>
      <c r="V1839" t="s">
        <v>1718</v>
      </c>
    </row>
    <row r="1840" spans="1:22" x14ac:dyDescent="0.25">
      <c r="A1840" t="s">
        <v>1745</v>
      </c>
      <c r="B1840" t="str">
        <f t="shared" si="28"/>
        <v>1963South Melbourne</v>
      </c>
      <c r="C1840" t="s">
        <v>1727</v>
      </c>
      <c r="D1840">
        <v>1963</v>
      </c>
      <c r="E1840">
        <v>11</v>
      </c>
      <c r="F1840" t="s">
        <v>1697</v>
      </c>
      <c r="G1840">
        <v>18</v>
      </c>
      <c r="H1840">
        <v>4</v>
      </c>
      <c r="I1840">
        <v>0</v>
      </c>
      <c r="J1840">
        <v>14</v>
      </c>
      <c r="L1840">
        <v>16</v>
      </c>
      <c r="M1840">
        <v>1202</v>
      </c>
      <c r="N1840">
        <v>1722</v>
      </c>
      <c r="S1840" t="s">
        <v>1676</v>
      </c>
      <c r="T1840" t="s">
        <v>1681</v>
      </c>
      <c r="U1840" t="s">
        <v>1681</v>
      </c>
      <c r="V1840" t="s">
        <v>1718</v>
      </c>
    </row>
    <row r="1841" spans="1:22" x14ac:dyDescent="0.25">
      <c r="A1841" t="s">
        <v>1745</v>
      </c>
      <c r="B1841" t="str">
        <f t="shared" si="28"/>
        <v>1963Fitzroy</v>
      </c>
      <c r="C1841" t="s">
        <v>1727</v>
      </c>
      <c r="D1841">
        <v>1963</v>
      </c>
      <c r="E1841">
        <v>12</v>
      </c>
      <c r="F1841" t="s">
        <v>1694</v>
      </c>
      <c r="G1841">
        <v>18</v>
      </c>
      <c r="H1841">
        <v>1</v>
      </c>
      <c r="I1841">
        <v>0</v>
      </c>
      <c r="J1841">
        <v>17</v>
      </c>
      <c r="L1841">
        <v>4</v>
      </c>
      <c r="M1841">
        <v>986</v>
      </c>
      <c r="N1841">
        <v>1716</v>
      </c>
      <c r="S1841" t="s">
        <v>1694</v>
      </c>
      <c r="T1841" t="s">
        <v>1681</v>
      </c>
      <c r="U1841" t="s">
        <v>1681</v>
      </c>
      <c r="V1841" t="s">
        <v>1718</v>
      </c>
    </row>
    <row r="1842" spans="1:22" x14ac:dyDescent="0.25">
      <c r="A1842" t="s">
        <v>1746</v>
      </c>
      <c r="B1842" t="str">
        <f t="shared" si="28"/>
        <v>1963St George</v>
      </c>
      <c r="C1842" t="s">
        <v>1747</v>
      </c>
      <c r="D1842">
        <v>1963</v>
      </c>
      <c r="E1842">
        <v>1</v>
      </c>
      <c r="F1842" t="s">
        <v>1763</v>
      </c>
      <c r="G1842">
        <v>18</v>
      </c>
      <c r="H1842">
        <v>15</v>
      </c>
      <c r="I1842">
        <v>1</v>
      </c>
      <c r="J1842">
        <v>2</v>
      </c>
      <c r="K1842">
        <v>0</v>
      </c>
      <c r="L1842">
        <v>31</v>
      </c>
      <c r="M1842">
        <v>434</v>
      </c>
      <c r="N1842">
        <v>95</v>
      </c>
      <c r="O1842" t="s">
        <v>30</v>
      </c>
      <c r="P1842" t="s">
        <v>30</v>
      </c>
      <c r="Q1842" t="s">
        <v>30</v>
      </c>
      <c r="R1842" t="s">
        <v>30</v>
      </c>
      <c r="S1842" t="s">
        <v>1763</v>
      </c>
      <c r="T1842" t="s">
        <v>1675</v>
      </c>
      <c r="U1842" t="s">
        <v>1675</v>
      </c>
      <c r="V1842" t="s">
        <v>1723</v>
      </c>
    </row>
    <row r="1843" spans="1:22" x14ac:dyDescent="0.25">
      <c r="A1843" t="s">
        <v>1746</v>
      </c>
      <c r="B1843" t="str">
        <f t="shared" si="28"/>
        <v>1963Western Suburbs</v>
      </c>
      <c r="C1843" t="s">
        <v>1747</v>
      </c>
      <c r="D1843">
        <v>1963</v>
      </c>
      <c r="E1843">
        <v>2</v>
      </c>
      <c r="F1843" t="s">
        <v>1757</v>
      </c>
      <c r="G1843">
        <v>18</v>
      </c>
      <c r="H1843">
        <v>14</v>
      </c>
      <c r="I1843">
        <v>0</v>
      </c>
      <c r="J1843">
        <v>4</v>
      </c>
      <c r="K1843">
        <v>0</v>
      </c>
      <c r="L1843">
        <v>28</v>
      </c>
      <c r="M1843">
        <v>256</v>
      </c>
      <c r="N1843">
        <v>160</v>
      </c>
      <c r="P1843" t="s">
        <v>30</v>
      </c>
      <c r="Q1843" t="s">
        <v>30</v>
      </c>
      <c r="S1843" t="s">
        <v>1757</v>
      </c>
      <c r="T1843" t="s">
        <v>1675</v>
      </c>
      <c r="U1843" t="s">
        <v>1675</v>
      </c>
      <c r="V1843" t="s">
        <v>1723</v>
      </c>
    </row>
    <row r="1844" spans="1:22" x14ac:dyDescent="0.25">
      <c r="A1844" t="s">
        <v>1746</v>
      </c>
      <c r="B1844" t="str">
        <f t="shared" si="28"/>
        <v>1963Balmain</v>
      </c>
      <c r="C1844" t="s">
        <v>1747</v>
      </c>
      <c r="D1844">
        <v>1963</v>
      </c>
      <c r="E1844">
        <v>3</v>
      </c>
      <c r="F1844" t="s">
        <v>1755</v>
      </c>
      <c r="G1844">
        <v>18</v>
      </c>
      <c r="H1844">
        <v>12</v>
      </c>
      <c r="I1844">
        <v>0</v>
      </c>
      <c r="J1844">
        <v>6</v>
      </c>
      <c r="K1844">
        <v>0</v>
      </c>
      <c r="L1844">
        <v>24</v>
      </c>
      <c r="M1844">
        <v>246</v>
      </c>
      <c r="N1844">
        <v>183</v>
      </c>
      <c r="P1844" t="s">
        <v>30</v>
      </c>
      <c r="S1844" t="s">
        <v>1755</v>
      </c>
      <c r="T1844" t="s">
        <v>1675</v>
      </c>
      <c r="U1844" t="s">
        <v>1675</v>
      </c>
      <c r="V1844" t="s">
        <v>1723</v>
      </c>
    </row>
    <row r="1845" spans="1:22" x14ac:dyDescent="0.25">
      <c r="A1845" t="s">
        <v>1746</v>
      </c>
      <c r="B1845" t="str">
        <f t="shared" si="28"/>
        <v>1963Parramatta</v>
      </c>
      <c r="C1845" t="s">
        <v>1747</v>
      </c>
      <c r="D1845">
        <v>1963</v>
      </c>
      <c r="E1845">
        <v>4</v>
      </c>
      <c r="F1845" t="s">
        <v>1722</v>
      </c>
      <c r="G1845">
        <v>18</v>
      </c>
      <c r="H1845">
        <v>11</v>
      </c>
      <c r="I1845">
        <v>0</v>
      </c>
      <c r="J1845">
        <v>7</v>
      </c>
      <c r="K1845">
        <v>0</v>
      </c>
      <c r="L1845">
        <v>22</v>
      </c>
      <c r="M1845">
        <v>186</v>
      </c>
      <c r="N1845">
        <v>165</v>
      </c>
      <c r="P1845" t="s">
        <v>30</v>
      </c>
      <c r="S1845" t="s">
        <v>1722</v>
      </c>
      <c r="T1845" t="s">
        <v>1675</v>
      </c>
      <c r="U1845" t="s">
        <v>1675</v>
      </c>
      <c r="V1845" t="s">
        <v>1723</v>
      </c>
    </row>
    <row r="1846" spans="1:22" x14ac:dyDescent="0.25">
      <c r="A1846" t="s">
        <v>1746</v>
      </c>
      <c r="B1846" t="str">
        <f t="shared" si="28"/>
        <v>1963North Sydney</v>
      </c>
      <c r="C1846" t="s">
        <v>1747</v>
      </c>
      <c r="D1846">
        <v>1963</v>
      </c>
      <c r="E1846">
        <v>5</v>
      </c>
      <c r="F1846" t="s">
        <v>1752</v>
      </c>
      <c r="G1846">
        <v>18</v>
      </c>
      <c r="H1846">
        <v>10</v>
      </c>
      <c r="I1846">
        <v>0</v>
      </c>
      <c r="J1846">
        <v>8</v>
      </c>
      <c r="K1846">
        <v>0</v>
      </c>
      <c r="L1846">
        <v>20</v>
      </c>
      <c r="M1846">
        <v>272</v>
      </c>
      <c r="N1846">
        <v>236</v>
      </c>
      <c r="S1846" t="s">
        <v>1752</v>
      </c>
      <c r="T1846" t="s">
        <v>1675</v>
      </c>
      <c r="U1846" t="s">
        <v>1675</v>
      </c>
      <c r="V1846" t="s">
        <v>1723</v>
      </c>
    </row>
    <row r="1847" spans="1:22" x14ac:dyDescent="0.25">
      <c r="A1847" t="s">
        <v>1746</v>
      </c>
      <c r="B1847" t="str">
        <f t="shared" si="28"/>
        <v>1963Manly Warringah</v>
      </c>
      <c r="C1847" t="s">
        <v>1747</v>
      </c>
      <c r="D1847">
        <v>1963</v>
      </c>
      <c r="E1847">
        <v>6</v>
      </c>
      <c r="F1847" t="s">
        <v>1765</v>
      </c>
      <c r="G1847">
        <v>18</v>
      </c>
      <c r="H1847">
        <v>7</v>
      </c>
      <c r="I1847">
        <v>0</v>
      </c>
      <c r="J1847">
        <v>11</v>
      </c>
      <c r="K1847">
        <v>0</v>
      </c>
      <c r="L1847">
        <v>14</v>
      </c>
      <c r="M1847">
        <v>158</v>
      </c>
      <c r="N1847">
        <v>217</v>
      </c>
      <c r="S1847" t="s">
        <v>1765</v>
      </c>
      <c r="T1847" t="s">
        <v>1675</v>
      </c>
      <c r="U1847" t="s">
        <v>1675</v>
      </c>
      <c r="V1847" t="s">
        <v>1723</v>
      </c>
    </row>
    <row r="1848" spans="1:22" x14ac:dyDescent="0.25">
      <c r="A1848" t="s">
        <v>1746</v>
      </c>
      <c r="B1848" t="str">
        <f t="shared" si="28"/>
        <v>1963Newtown</v>
      </c>
      <c r="C1848" t="s">
        <v>1747</v>
      </c>
      <c r="D1848">
        <v>1963</v>
      </c>
      <c r="E1848">
        <v>7</v>
      </c>
      <c r="F1848" t="s">
        <v>1756</v>
      </c>
      <c r="G1848">
        <v>18</v>
      </c>
      <c r="H1848">
        <v>7</v>
      </c>
      <c r="I1848">
        <v>0</v>
      </c>
      <c r="J1848">
        <v>11</v>
      </c>
      <c r="K1848">
        <v>0</v>
      </c>
      <c r="L1848">
        <v>14</v>
      </c>
      <c r="M1848">
        <v>206</v>
      </c>
      <c r="N1848">
        <v>331</v>
      </c>
      <c r="S1848" t="s">
        <v>1756</v>
      </c>
      <c r="T1848" t="s">
        <v>1675</v>
      </c>
      <c r="U1848" t="s">
        <v>1675</v>
      </c>
      <c r="V1848" t="s">
        <v>1723</v>
      </c>
    </row>
    <row r="1849" spans="1:22" x14ac:dyDescent="0.25">
      <c r="A1849" t="s">
        <v>1746</v>
      </c>
      <c r="B1849" t="str">
        <f t="shared" si="28"/>
        <v>1963Canterbury-Bankstown</v>
      </c>
      <c r="C1849" t="s">
        <v>1747</v>
      </c>
      <c r="D1849">
        <v>1963</v>
      </c>
      <c r="E1849">
        <v>8</v>
      </c>
      <c r="F1849" t="s">
        <v>1764</v>
      </c>
      <c r="G1849">
        <v>18</v>
      </c>
      <c r="H1849">
        <v>6</v>
      </c>
      <c r="I1849">
        <v>1</v>
      </c>
      <c r="J1849">
        <v>11</v>
      </c>
      <c r="K1849">
        <v>0</v>
      </c>
      <c r="L1849">
        <v>13</v>
      </c>
      <c r="M1849">
        <v>170</v>
      </c>
      <c r="N1849">
        <v>277</v>
      </c>
      <c r="S1849" t="s">
        <v>1764</v>
      </c>
      <c r="T1849" t="s">
        <v>1675</v>
      </c>
      <c r="U1849" t="s">
        <v>1675</v>
      </c>
      <c r="V1849" t="s">
        <v>1723</v>
      </c>
    </row>
    <row r="1850" spans="1:22" x14ac:dyDescent="0.25">
      <c r="A1850" t="s">
        <v>1746</v>
      </c>
      <c r="B1850" t="str">
        <f t="shared" si="28"/>
        <v>1963South Sydney</v>
      </c>
      <c r="C1850" t="s">
        <v>1747</v>
      </c>
      <c r="D1850">
        <v>1963</v>
      </c>
      <c r="E1850">
        <v>9</v>
      </c>
      <c r="F1850" t="s">
        <v>1748</v>
      </c>
      <c r="G1850">
        <v>18</v>
      </c>
      <c r="H1850">
        <v>4</v>
      </c>
      <c r="I1850">
        <v>0</v>
      </c>
      <c r="J1850">
        <v>14</v>
      </c>
      <c r="K1850">
        <v>0</v>
      </c>
      <c r="L1850">
        <v>8</v>
      </c>
      <c r="M1850">
        <v>170</v>
      </c>
      <c r="N1850">
        <v>298</v>
      </c>
      <c r="S1850" t="s">
        <v>1748</v>
      </c>
      <c r="T1850" t="s">
        <v>1675</v>
      </c>
      <c r="U1850" t="s">
        <v>1675</v>
      </c>
      <c r="V1850" t="s">
        <v>1723</v>
      </c>
    </row>
    <row r="1851" spans="1:22" x14ac:dyDescent="0.25">
      <c r="A1851" t="s">
        <v>1746</v>
      </c>
      <c r="B1851" t="str">
        <f t="shared" si="28"/>
        <v>1963Eastern Suburbs</v>
      </c>
      <c r="C1851" t="s">
        <v>1747</v>
      </c>
      <c r="D1851">
        <v>1963</v>
      </c>
      <c r="E1851">
        <v>10</v>
      </c>
      <c r="F1851" t="s">
        <v>1749</v>
      </c>
      <c r="G1851">
        <v>18</v>
      </c>
      <c r="H1851">
        <v>3</v>
      </c>
      <c r="I1851">
        <v>0</v>
      </c>
      <c r="J1851">
        <v>15</v>
      </c>
      <c r="K1851">
        <v>0</v>
      </c>
      <c r="L1851">
        <v>6</v>
      </c>
      <c r="M1851">
        <v>116</v>
      </c>
      <c r="N1851">
        <v>252</v>
      </c>
      <c r="S1851" t="s">
        <v>1750</v>
      </c>
      <c r="T1851" t="s">
        <v>1675</v>
      </c>
      <c r="U1851" t="s">
        <v>1675</v>
      </c>
      <c r="V1851" t="s">
        <v>1723</v>
      </c>
    </row>
    <row r="1852" spans="1:22" x14ac:dyDescent="0.25">
      <c r="A1852" t="s">
        <v>1745</v>
      </c>
      <c r="B1852" t="str">
        <f t="shared" si="28"/>
        <v>1962Essendon</v>
      </c>
      <c r="C1852" t="s">
        <v>1727</v>
      </c>
      <c r="D1852">
        <v>1962</v>
      </c>
      <c r="E1852">
        <v>1</v>
      </c>
      <c r="F1852" t="s">
        <v>1687</v>
      </c>
      <c r="G1852">
        <v>18</v>
      </c>
      <c r="H1852">
        <v>16</v>
      </c>
      <c r="I1852">
        <v>0</v>
      </c>
      <c r="J1852">
        <v>2</v>
      </c>
      <c r="L1852">
        <v>64</v>
      </c>
      <c r="M1852">
        <v>1574</v>
      </c>
      <c r="N1852">
        <v>1207</v>
      </c>
      <c r="O1852" t="s">
        <v>30</v>
      </c>
      <c r="P1852" t="s">
        <v>30</v>
      </c>
      <c r="Q1852" t="s">
        <v>30</v>
      </c>
      <c r="R1852" t="s">
        <v>30</v>
      </c>
      <c r="S1852" t="s">
        <v>1687</v>
      </c>
      <c r="T1852" t="s">
        <v>1681</v>
      </c>
      <c r="U1852" t="s">
        <v>1681</v>
      </c>
      <c r="V1852" t="s">
        <v>1718</v>
      </c>
    </row>
    <row r="1853" spans="1:22" x14ac:dyDescent="0.25">
      <c r="A1853" t="s">
        <v>1745</v>
      </c>
      <c r="B1853" t="str">
        <f t="shared" si="28"/>
        <v>1962Geelong</v>
      </c>
      <c r="C1853" t="s">
        <v>1727</v>
      </c>
      <c r="D1853">
        <v>1962</v>
      </c>
      <c r="E1853">
        <v>2</v>
      </c>
      <c r="F1853" t="s">
        <v>1685</v>
      </c>
      <c r="G1853">
        <v>18</v>
      </c>
      <c r="H1853">
        <v>14</v>
      </c>
      <c r="I1853">
        <v>0</v>
      </c>
      <c r="J1853">
        <v>4</v>
      </c>
      <c r="L1853">
        <v>56</v>
      </c>
      <c r="M1853">
        <v>1690</v>
      </c>
      <c r="N1853">
        <v>1213</v>
      </c>
      <c r="P1853" t="s">
        <v>30</v>
      </c>
      <c r="S1853" t="s">
        <v>1685</v>
      </c>
      <c r="T1853" t="s">
        <v>1685</v>
      </c>
      <c r="U1853" t="s">
        <v>1685</v>
      </c>
      <c r="V1853" t="s">
        <v>1718</v>
      </c>
    </row>
    <row r="1854" spans="1:22" x14ac:dyDescent="0.25">
      <c r="A1854" t="s">
        <v>1745</v>
      </c>
      <c r="B1854" t="str">
        <f t="shared" si="28"/>
        <v>1962Melbourne</v>
      </c>
      <c r="C1854" t="s">
        <v>1727</v>
      </c>
      <c r="D1854">
        <v>1962</v>
      </c>
      <c r="E1854">
        <v>3</v>
      </c>
      <c r="F1854" t="s">
        <v>1681</v>
      </c>
      <c r="G1854">
        <v>18</v>
      </c>
      <c r="H1854">
        <v>14</v>
      </c>
      <c r="I1854">
        <v>0</v>
      </c>
      <c r="J1854">
        <v>4</v>
      </c>
      <c r="L1854">
        <v>56</v>
      </c>
      <c r="M1854">
        <v>1374</v>
      </c>
      <c r="N1854">
        <v>1092</v>
      </c>
      <c r="P1854" t="s">
        <v>30</v>
      </c>
      <c r="S1854" t="s">
        <v>1681</v>
      </c>
      <c r="T1854" t="s">
        <v>1681</v>
      </c>
      <c r="U1854" t="s">
        <v>1681</v>
      </c>
      <c r="V1854" t="s">
        <v>1718</v>
      </c>
    </row>
    <row r="1855" spans="1:22" x14ac:dyDescent="0.25">
      <c r="A1855" t="s">
        <v>1745</v>
      </c>
      <c r="B1855" t="str">
        <f t="shared" si="28"/>
        <v>1962Carlton</v>
      </c>
      <c r="C1855" t="s">
        <v>1727</v>
      </c>
      <c r="D1855">
        <v>1962</v>
      </c>
      <c r="E1855">
        <v>4</v>
      </c>
      <c r="F1855" t="s">
        <v>1689</v>
      </c>
      <c r="G1855">
        <v>18</v>
      </c>
      <c r="H1855">
        <v>13</v>
      </c>
      <c r="I1855">
        <v>0</v>
      </c>
      <c r="J1855">
        <v>5</v>
      </c>
      <c r="L1855">
        <v>52</v>
      </c>
      <c r="M1855">
        <v>1361</v>
      </c>
      <c r="N1855">
        <v>1205</v>
      </c>
      <c r="P1855" t="s">
        <v>30</v>
      </c>
      <c r="Q1855" t="s">
        <v>30</v>
      </c>
      <c r="S1855" t="s">
        <v>1689</v>
      </c>
      <c r="T1855" t="s">
        <v>1717</v>
      </c>
      <c r="U1855" t="s">
        <v>1681</v>
      </c>
      <c r="V1855" t="s">
        <v>1718</v>
      </c>
    </row>
    <row r="1856" spans="1:22" x14ac:dyDescent="0.25">
      <c r="A1856" t="s">
        <v>1745</v>
      </c>
      <c r="B1856" t="str">
        <f t="shared" si="28"/>
        <v>1962Footscray</v>
      </c>
      <c r="C1856" t="s">
        <v>1727</v>
      </c>
      <c r="D1856">
        <v>1962</v>
      </c>
      <c r="E1856">
        <v>5</v>
      </c>
      <c r="F1856" t="s">
        <v>1695</v>
      </c>
      <c r="G1856">
        <v>18</v>
      </c>
      <c r="H1856">
        <v>11</v>
      </c>
      <c r="I1856">
        <v>0</v>
      </c>
      <c r="J1856">
        <v>7</v>
      </c>
      <c r="L1856">
        <v>44</v>
      </c>
      <c r="M1856">
        <v>1390</v>
      </c>
      <c r="N1856">
        <v>1281</v>
      </c>
      <c r="S1856" t="s">
        <v>1673</v>
      </c>
      <c r="T1856" t="s">
        <v>1681</v>
      </c>
      <c r="U1856" t="s">
        <v>1681</v>
      </c>
      <c r="V1856" t="s">
        <v>1718</v>
      </c>
    </row>
    <row r="1857" spans="1:22" x14ac:dyDescent="0.25">
      <c r="A1857" t="s">
        <v>1745</v>
      </c>
      <c r="B1857" t="str">
        <f t="shared" si="28"/>
        <v>1962St Kilda</v>
      </c>
      <c r="C1857" t="s">
        <v>1727</v>
      </c>
      <c r="D1857">
        <v>1962</v>
      </c>
      <c r="E1857">
        <v>6</v>
      </c>
      <c r="F1857" t="s">
        <v>1677</v>
      </c>
      <c r="G1857">
        <v>18</v>
      </c>
      <c r="H1857">
        <v>9</v>
      </c>
      <c r="I1857">
        <v>0</v>
      </c>
      <c r="J1857">
        <v>9</v>
      </c>
      <c r="L1857">
        <v>36</v>
      </c>
      <c r="M1857">
        <v>1379</v>
      </c>
      <c r="N1857">
        <v>1267</v>
      </c>
      <c r="S1857" t="s">
        <v>1677</v>
      </c>
      <c r="T1857" t="s">
        <v>1681</v>
      </c>
      <c r="U1857" t="s">
        <v>1681</v>
      </c>
      <c r="V1857" t="s">
        <v>1718</v>
      </c>
    </row>
    <row r="1858" spans="1:22" x14ac:dyDescent="0.25">
      <c r="A1858" t="s">
        <v>1745</v>
      </c>
      <c r="B1858" t="str">
        <f t="shared" ref="B1858:B1921" si="29">D1858&amp;F1858</f>
        <v>1962Collingwood</v>
      </c>
      <c r="C1858" t="s">
        <v>1727</v>
      </c>
      <c r="D1858">
        <v>1962</v>
      </c>
      <c r="E1858">
        <v>7</v>
      </c>
      <c r="F1858" t="s">
        <v>1688</v>
      </c>
      <c r="G1858">
        <v>18</v>
      </c>
      <c r="H1858">
        <v>9</v>
      </c>
      <c r="I1858">
        <v>0</v>
      </c>
      <c r="J1858">
        <v>9</v>
      </c>
      <c r="L1858">
        <v>36</v>
      </c>
      <c r="M1858">
        <v>1365</v>
      </c>
      <c r="N1858">
        <v>1386</v>
      </c>
      <c r="S1858" t="s">
        <v>1688</v>
      </c>
      <c r="T1858" t="s">
        <v>1681</v>
      </c>
      <c r="U1858" t="s">
        <v>1681</v>
      </c>
      <c r="V1858" t="s">
        <v>1718</v>
      </c>
    </row>
    <row r="1859" spans="1:22" x14ac:dyDescent="0.25">
      <c r="A1859" t="s">
        <v>1745</v>
      </c>
      <c r="B1859" t="str">
        <f t="shared" si="29"/>
        <v>1962Richmond</v>
      </c>
      <c r="C1859" t="s">
        <v>1727</v>
      </c>
      <c r="D1859">
        <v>1962</v>
      </c>
      <c r="E1859">
        <v>8</v>
      </c>
      <c r="F1859" t="s">
        <v>1678</v>
      </c>
      <c r="G1859">
        <v>18</v>
      </c>
      <c r="H1859">
        <v>5</v>
      </c>
      <c r="I1859">
        <v>0</v>
      </c>
      <c r="J1859">
        <v>13</v>
      </c>
      <c r="L1859">
        <v>20</v>
      </c>
      <c r="M1859">
        <v>1308</v>
      </c>
      <c r="N1859">
        <v>1446</v>
      </c>
      <c r="S1859" t="s">
        <v>1678</v>
      </c>
      <c r="T1859" t="s">
        <v>1726</v>
      </c>
      <c r="U1859" t="s">
        <v>1681</v>
      </c>
      <c r="V1859" t="s">
        <v>1718</v>
      </c>
    </row>
    <row r="1860" spans="1:22" x14ac:dyDescent="0.25">
      <c r="A1860" t="s">
        <v>1745</v>
      </c>
      <c r="B1860" t="str">
        <f t="shared" si="29"/>
        <v>1962Hawthorn</v>
      </c>
      <c r="C1860" t="s">
        <v>1727</v>
      </c>
      <c r="D1860">
        <v>1962</v>
      </c>
      <c r="E1860">
        <v>9</v>
      </c>
      <c r="F1860" t="s">
        <v>1682</v>
      </c>
      <c r="G1860">
        <v>18</v>
      </c>
      <c r="H1860">
        <v>5</v>
      </c>
      <c r="I1860">
        <v>0</v>
      </c>
      <c r="J1860">
        <v>13</v>
      </c>
      <c r="L1860">
        <v>20</v>
      </c>
      <c r="M1860">
        <v>1307</v>
      </c>
      <c r="N1860">
        <v>1510</v>
      </c>
      <c r="S1860" t="s">
        <v>1682</v>
      </c>
      <c r="T1860" t="s">
        <v>1724</v>
      </c>
      <c r="U1860" t="s">
        <v>1681</v>
      </c>
      <c r="V1860" t="s">
        <v>1718</v>
      </c>
    </row>
    <row r="1861" spans="1:22" x14ac:dyDescent="0.25">
      <c r="A1861" t="s">
        <v>1745</v>
      </c>
      <c r="B1861" t="str">
        <f t="shared" si="29"/>
        <v>1962Fitzroy</v>
      </c>
      <c r="C1861" t="s">
        <v>1727</v>
      </c>
      <c r="D1861">
        <v>1962</v>
      </c>
      <c r="E1861">
        <v>10</v>
      </c>
      <c r="F1861" t="s">
        <v>1694</v>
      </c>
      <c r="G1861">
        <v>18</v>
      </c>
      <c r="H1861">
        <v>5</v>
      </c>
      <c r="I1861">
        <v>0</v>
      </c>
      <c r="J1861">
        <v>13</v>
      </c>
      <c r="L1861">
        <v>20</v>
      </c>
      <c r="M1861">
        <v>1222</v>
      </c>
      <c r="N1861">
        <v>1529</v>
      </c>
      <c r="S1861" t="s">
        <v>1694</v>
      </c>
      <c r="T1861" t="s">
        <v>1681</v>
      </c>
      <c r="U1861" t="s">
        <v>1681</v>
      </c>
      <c r="V1861" t="s">
        <v>1718</v>
      </c>
    </row>
    <row r="1862" spans="1:22" x14ac:dyDescent="0.25">
      <c r="A1862" t="s">
        <v>1745</v>
      </c>
      <c r="B1862" t="str">
        <f t="shared" si="29"/>
        <v>1962North Melbourne</v>
      </c>
      <c r="C1862" t="s">
        <v>1727</v>
      </c>
      <c r="D1862">
        <v>1962</v>
      </c>
      <c r="E1862">
        <v>11</v>
      </c>
      <c r="F1862" t="s">
        <v>1680</v>
      </c>
      <c r="G1862">
        <v>18</v>
      </c>
      <c r="H1862">
        <v>4</v>
      </c>
      <c r="I1862">
        <v>0</v>
      </c>
      <c r="J1862">
        <v>14</v>
      </c>
      <c r="L1862">
        <v>16</v>
      </c>
      <c r="M1862">
        <v>1152</v>
      </c>
      <c r="N1862">
        <v>1575</v>
      </c>
      <c r="S1862" t="s">
        <v>1680</v>
      </c>
      <c r="T1862" t="s">
        <v>1680</v>
      </c>
      <c r="U1862" t="s">
        <v>1681</v>
      </c>
      <c r="V1862" t="s">
        <v>1718</v>
      </c>
    </row>
    <row r="1863" spans="1:22" x14ac:dyDescent="0.25">
      <c r="A1863" t="s">
        <v>1745</v>
      </c>
      <c r="B1863" t="str">
        <f t="shared" si="29"/>
        <v>1962South Melbourne</v>
      </c>
      <c r="C1863" t="s">
        <v>1727</v>
      </c>
      <c r="D1863">
        <v>1962</v>
      </c>
      <c r="E1863">
        <v>12</v>
      </c>
      <c r="F1863" t="s">
        <v>1697</v>
      </c>
      <c r="G1863">
        <v>18</v>
      </c>
      <c r="H1863">
        <v>3</v>
      </c>
      <c r="I1863">
        <v>0</v>
      </c>
      <c r="J1863">
        <v>15</v>
      </c>
      <c r="L1863">
        <v>12</v>
      </c>
      <c r="M1863">
        <v>1193</v>
      </c>
      <c r="N1863">
        <v>1604</v>
      </c>
      <c r="S1863" t="s">
        <v>1676</v>
      </c>
      <c r="T1863" t="s">
        <v>1681</v>
      </c>
      <c r="U1863" t="s">
        <v>1681</v>
      </c>
      <c r="V1863" t="s">
        <v>1718</v>
      </c>
    </row>
    <row r="1864" spans="1:22" x14ac:dyDescent="0.25">
      <c r="A1864" t="s">
        <v>1746</v>
      </c>
      <c r="B1864" t="str">
        <f t="shared" si="29"/>
        <v>1962St George</v>
      </c>
      <c r="C1864" t="s">
        <v>1747</v>
      </c>
      <c r="D1864">
        <v>1962</v>
      </c>
      <c r="E1864">
        <v>1</v>
      </c>
      <c r="F1864" t="s">
        <v>1763</v>
      </c>
      <c r="G1864">
        <v>18</v>
      </c>
      <c r="H1864">
        <v>13</v>
      </c>
      <c r="I1864">
        <v>1</v>
      </c>
      <c r="J1864">
        <v>4</v>
      </c>
      <c r="K1864">
        <v>0</v>
      </c>
      <c r="L1864">
        <v>27</v>
      </c>
      <c r="M1864">
        <v>373</v>
      </c>
      <c r="N1864">
        <v>194</v>
      </c>
      <c r="O1864" t="s">
        <v>30</v>
      </c>
      <c r="P1864" t="s">
        <v>30</v>
      </c>
      <c r="Q1864" t="s">
        <v>30</v>
      </c>
      <c r="R1864" t="s">
        <v>30</v>
      </c>
      <c r="S1864" t="s">
        <v>1763</v>
      </c>
      <c r="T1864" t="s">
        <v>1675</v>
      </c>
      <c r="U1864" t="s">
        <v>1675</v>
      </c>
      <c r="V1864" t="s">
        <v>1723</v>
      </c>
    </row>
    <row r="1865" spans="1:22" x14ac:dyDescent="0.25">
      <c r="A1865" t="s">
        <v>1746</v>
      </c>
      <c r="B1865" t="str">
        <f t="shared" si="29"/>
        <v>1962Newtown</v>
      </c>
      <c r="C1865" t="s">
        <v>1747</v>
      </c>
      <c r="D1865">
        <v>1962</v>
      </c>
      <c r="E1865">
        <v>2</v>
      </c>
      <c r="F1865" t="s">
        <v>1756</v>
      </c>
      <c r="G1865">
        <v>18</v>
      </c>
      <c r="H1865">
        <v>13</v>
      </c>
      <c r="I1865">
        <v>0</v>
      </c>
      <c r="J1865">
        <v>5</v>
      </c>
      <c r="K1865">
        <v>0</v>
      </c>
      <c r="L1865">
        <v>26</v>
      </c>
      <c r="M1865">
        <v>290</v>
      </c>
      <c r="N1865">
        <v>230</v>
      </c>
      <c r="P1865" t="s">
        <v>30</v>
      </c>
      <c r="S1865" t="s">
        <v>1756</v>
      </c>
      <c r="T1865" t="s">
        <v>1675</v>
      </c>
      <c r="U1865" t="s">
        <v>1675</v>
      </c>
      <c r="V1865" t="s">
        <v>1723</v>
      </c>
    </row>
    <row r="1866" spans="1:22" x14ac:dyDescent="0.25">
      <c r="A1866" t="s">
        <v>1746</v>
      </c>
      <c r="B1866" t="str">
        <f t="shared" si="29"/>
        <v>1962Western Suburbs</v>
      </c>
      <c r="C1866" t="s">
        <v>1747</v>
      </c>
      <c r="D1866">
        <v>1962</v>
      </c>
      <c r="E1866">
        <v>3</v>
      </c>
      <c r="F1866" t="s">
        <v>1757</v>
      </c>
      <c r="G1866">
        <v>18</v>
      </c>
      <c r="H1866">
        <v>12</v>
      </c>
      <c r="I1866">
        <v>1</v>
      </c>
      <c r="J1866">
        <v>5</v>
      </c>
      <c r="K1866">
        <v>0</v>
      </c>
      <c r="L1866">
        <v>25</v>
      </c>
      <c r="M1866">
        <v>299</v>
      </c>
      <c r="N1866">
        <v>210</v>
      </c>
      <c r="P1866" t="s">
        <v>30</v>
      </c>
      <c r="Q1866" t="s">
        <v>30</v>
      </c>
      <c r="S1866" t="s">
        <v>1757</v>
      </c>
      <c r="T1866" t="s">
        <v>1675</v>
      </c>
      <c r="U1866" t="s">
        <v>1675</v>
      </c>
      <c r="V1866" t="s">
        <v>1723</v>
      </c>
    </row>
    <row r="1867" spans="1:22" x14ac:dyDescent="0.25">
      <c r="A1867" t="s">
        <v>1746</v>
      </c>
      <c r="B1867" t="str">
        <f t="shared" si="29"/>
        <v>1962Parramatta</v>
      </c>
      <c r="C1867" t="s">
        <v>1747</v>
      </c>
      <c r="D1867">
        <v>1962</v>
      </c>
      <c r="E1867">
        <v>4</v>
      </c>
      <c r="F1867" t="s">
        <v>1722</v>
      </c>
      <c r="G1867">
        <v>18</v>
      </c>
      <c r="H1867">
        <v>9</v>
      </c>
      <c r="I1867">
        <v>2</v>
      </c>
      <c r="J1867">
        <v>7</v>
      </c>
      <c r="K1867">
        <v>0</v>
      </c>
      <c r="L1867">
        <v>20</v>
      </c>
      <c r="M1867">
        <v>236</v>
      </c>
      <c r="N1867">
        <v>218</v>
      </c>
      <c r="P1867" t="s">
        <v>30</v>
      </c>
      <c r="S1867" t="s">
        <v>1722</v>
      </c>
      <c r="T1867" t="s">
        <v>1675</v>
      </c>
      <c r="U1867" t="s">
        <v>1675</v>
      </c>
      <c r="V1867" t="s">
        <v>1723</v>
      </c>
    </row>
    <row r="1868" spans="1:22" x14ac:dyDescent="0.25">
      <c r="A1868" t="s">
        <v>1746</v>
      </c>
      <c r="B1868" t="str">
        <f t="shared" si="29"/>
        <v>1962Eastern Suburbs</v>
      </c>
      <c r="C1868" t="s">
        <v>1747</v>
      </c>
      <c r="D1868">
        <v>1962</v>
      </c>
      <c r="E1868">
        <v>5</v>
      </c>
      <c r="F1868" t="s">
        <v>1749</v>
      </c>
      <c r="G1868">
        <v>18</v>
      </c>
      <c r="H1868">
        <v>9</v>
      </c>
      <c r="I1868">
        <v>1</v>
      </c>
      <c r="J1868">
        <v>8</v>
      </c>
      <c r="K1868">
        <v>0</v>
      </c>
      <c r="L1868">
        <v>19</v>
      </c>
      <c r="M1868">
        <v>213</v>
      </c>
      <c r="N1868">
        <v>230</v>
      </c>
      <c r="S1868" t="s">
        <v>1750</v>
      </c>
      <c r="T1868" t="s">
        <v>1675</v>
      </c>
      <c r="U1868" t="s">
        <v>1675</v>
      </c>
      <c r="V1868" t="s">
        <v>1723</v>
      </c>
    </row>
    <row r="1869" spans="1:22" x14ac:dyDescent="0.25">
      <c r="A1869" t="s">
        <v>1746</v>
      </c>
      <c r="B1869" t="str">
        <f t="shared" si="29"/>
        <v>1962Canterbury-Bankstown</v>
      </c>
      <c r="C1869" t="s">
        <v>1747</v>
      </c>
      <c r="D1869">
        <v>1962</v>
      </c>
      <c r="E1869">
        <v>6</v>
      </c>
      <c r="F1869" t="s">
        <v>1764</v>
      </c>
      <c r="G1869">
        <v>18</v>
      </c>
      <c r="H1869">
        <v>7</v>
      </c>
      <c r="I1869">
        <v>2</v>
      </c>
      <c r="J1869">
        <v>9</v>
      </c>
      <c r="K1869">
        <v>0</v>
      </c>
      <c r="L1869">
        <v>16</v>
      </c>
      <c r="M1869">
        <v>228</v>
      </c>
      <c r="N1869">
        <v>235</v>
      </c>
      <c r="S1869" t="s">
        <v>1764</v>
      </c>
      <c r="T1869" t="s">
        <v>1675</v>
      </c>
      <c r="U1869" t="s">
        <v>1675</v>
      </c>
      <c r="V1869" t="s">
        <v>1723</v>
      </c>
    </row>
    <row r="1870" spans="1:22" x14ac:dyDescent="0.25">
      <c r="A1870" t="s">
        <v>1746</v>
      </c>
      <c r="B1870" t="str">
        <f t="shared" si="29"/>
        <v>1962Manly Warringah</v>
      </c>
      <c r="C1870" t="s">
        <v>1747</v>
      </c>
      <c r="D1870">
        <v>1962</v>
      </c>
      <c r="E1870">
        <v>7</v>
      </c>
      <c r="F1870" t="s">
        <v>1765</v>
      </c>
      <c r="G1870">
        <v>18</v>
      </c>
      <c r="H1870">
        <v>7</v>
      </c>
      <c r="I1870">
        <v>1</v>
      </c>
      <c r="J1870">
        <v>10</v>
      </c>
      <c r="K1870">
        <v>0</v>
      </c>
      <c r="L1870">
        <v>15</v>
      </c>
      <c r="M1870">
        <v>234</v>
      </c>
      <c r="N1870">
        <v>270</v>
      </c>
      <c r="S1870" t="s">
        <v>1765</v>
      </c>
      <c r="T1870" t="s">
        <v>1675</v>
      </c>
      <c r="U1870" t="s">
        <v>1675</v>
      </c>
      <c r="V1870" t="s">
        <v>1723</v>
      </c>
    </row>
    <row r="1871" spans="1:22" x14ac:dyDescent="0.25">
      <c r="A1871" t="s">
        <v>1746</v>
      </c>
      <c r="B1871" t="str">
        <f t="shared" si="29"/>
        <v>1962Balmain</v>
      </c>
      <c r="C1871" t="s">
        <v>1747</v>
      </c>
      <c r="D1871">
        <v>1962</v>
      </c>
      <c r="E1871">
        <v>8</v>
      </c>
      <c r="F1871" t="s">
        <v>1755</v>
      </c>
      <c r="G1871">
        <v>18</v>
      </c>
      <c r="H1871">
        <v>5</v>
      </c>
      <c r="I1871">
        <v>2</v>
      </c>
      <c r="J1871">
        <v>11</v>
      </c>
      <c r="K1871">
        <v>0</v>
      </c>
      <c r="L1871">
        <v>12</v>
      </c>
      <c r="M1871">
        <v>237</v>
      </c>
      <c r="N1871">
        <v>300</v>
      </c>
      <c r="S1871" t="s">
        <v>1755</v>
      </c>
      <c r="T1871" t="s">
        <v>1675</v>
      </c>
      <c r="U1871" t="s">
        <v>1675</v>
      </c>
      <c r="V1871" t="s">
        <v>1723</v>
      </c>
    </row>
    <row r="1872" spans="1:22" x14ac:dyDescent="0.25">
      <c r="A1872" t="s">
        <v>1746</v>
      </c>
      <c r="B1872" t="str">
        <f t="shared" si="29"/>
        <v>1962North Sydney</v>
      </c>
      <c r="C1872" t="s">
        <v>1747</v>
      </c>
      <c r="D1872">
        <v>1962</v>
      </c>
      <c r="E1872">
        <v>9</v>
      </c>
      <c r="F1872" t="s">
        <v>1752</v>
      </c>
      <c r="G1872">
        <v>18</v>
      </c>
      <c r="H1872">
        <v>4</v>
      </c>
      <c r="I1872">
        <v>2</v>
      </c>
      <c r="J1872">
        <v>12</v>
      </c>
      <c r="K1872">
        <v>0</v>
      </c>
      <c r="L1872">
        <v>10</v>
      </c>
      <c r="M1872">
        <v>263</v>
      </c>
      <c r="N1872">
        <v>361</v>
      </c>
      <c r="S1872" t="s">
        <v>1752</v>
      </c>
      <c r="T1872" t="s">
        <v>1675</v>
      </c>
      <c r="U1872" t="s">
        <v>1675</v>
      </c>
      <c r="V1872" t="s">
        <v>1723</v>
      </c>
    </row>
    <row r="1873" spans="1:22" x14ac:dyDescent="0.25">
      <c r="A1873" t="s">
        <v>1746</v>
      </c>
      <c r="B1873" t="str">
        <f t="shared" si="29"/>
        <v>1962South Sydney</v>
      </c>
      <c r="C1873" t="s">
        <v>1747</v>
      </c>
      <c r="D1873">
        <v>1962</v>
      </c>
      <c r="E1873">
        <v>10</v>
      </c>
      <c r="F1873" t="s">
        <v>1748</v>
      </c>
      <c r="G1873">
        <v>18</v>
      </c>
      <c r="H1873">
        <v>4</v>
      </c>
      <c r="I1873">
        <v>2</v>
      </c>
      <c r="J1873">
        <v>12</v>
      </c>
      <c r="K1873">
        <v>0</v>
      </c>
      <c r="L1873">
        <v>10</v>
      </c>
      <c r="M1873">
        <v>212</v>
      </c>
      <c r="N1873">
        <v>337</v>
      </c>
      <c r="S1873" t="s">
        <v>1748</v>
      </c>
      <c r="T1873" t="s">
        <v>1675</v>
      </c>
      <c r="U1873" t="s">
        <v>1675</v>
      </c>
      <c r="V1873" t="s">
        <v>1723</v>
      </c>
    </row>
    <row r="1874" spans="1:22" x14ac:dyDescent="0.25">
      <c r="A1874" t="s">
        <v>1745</v>
      </c>
      <c r="B1874" t="str">
        <f t="shared" si="29"/>
        <v>1961Hawthorn</v>
      </c>
      <c r="C1874" t="s">
        <v>1727</v>
      </c>
      <c r="D1874">
        <v>1961</v>
      </c>
      <c r="E1874">
        <v>1</v>
      </c>
      <c r="F1874" t="s">
        <v>1682</v>
      </c>
      <c r="G1874">
        <v>18</v>
      </c>
      <c r="H1874">
        <v>14</v>
      </c>
      <c r="I1874">
        <v>0</v>
      </c>
      <c r="J1874">
        <v>4</v>
      </c>
      <c r="L1874">
        <v>56</v>
      </c>
      <c r="M1874">
        <v>1467</v>
      </c>
      <c r="N1874">
        <v>1173</v>
      </c>
      <c r="O1874" t="s">
        <v>30</v>
      </c>
      <c r="P1874" t="s">
        <v>30</v>
      </c>
      <c r="Q1874" t="s">
        <v>30</v>
      </c>
      <c r="R1874" t="s">
        <v>30</v>
      </c>
      <c r="S1874" t="s">
        <v>1682</v>
      </c>
      <c r="T1874" t="s">
        <v>1724</v>
      </c>
      <c r="U1874" t="s">
        <v>1681</v>
      </c>
      <c r="V1874" t="s">
        <v>1718</v>
      </c>
    </row>
    <row r="1875" spans="1:22" x14ac:dyDescent="0.25">
      <c r="A1875" t="s">
        <v>1745</v>
      </c>
      <c r="B1875" t="str">
        <f t="shared" si="29"/>
        <v>1961Melbourne</v>
      </c>
      <c r="C1875" t="s">
        <v>1727</v>
      </c>
      <c r="D1875">
        <v>1961</v>
      </c>
      <c r="E1875">
        <v>2</v>
      </c>
      <c r="F1875" t="s">
        <v>1681</v>
      </c>
      <c r="G1875">
        <v>18</v>
      </c>
      <c r="H1875">
        <v>12</v>
      </c>
      <c r="I1875">
        <v>1</v>
      </c>
      <c r="J1875">
        <v>5</v>
      </c>
      <c r="L1875">
        <v>50</v>
      </c>
      <c r="M1875">
        <v>1510</v>
      </c>
      <c r="N1875">
        <v>1151</v>
      </c>
      <c r="P1875" t="s">
        <v>30</v>
      </c>
      <c r="S1875" t="s">
        <v>1681</v>
      </c>
      <c r="T1875" t="s">
        <v>1681</v>
      </c>
      <c r="U1875" t="s">
        <v>1681</v>
      </c>
      <c r="V1875" t="s">
        <v>1718</v>
      </c>
    </row>
    <row r="1876" spans="1:22" x14ac:dyDescent="0.25">
      <c r="A1876" t="s">
        <v>1745</v>
      </c>
      <c r="B1876" t="str">
        <f t="shared" si="29"/>
        <v>1961St Kilda</v>
      </c>
      <c r="C1876" t="s">
        <v>1727</v>
      </c>
      <c r="D1876">
        <v>1961</v>
      </c>
      <c r="E1876">
        <v>3</v>
      </c>
      <c r="F1876" t="s">
        <v>1677</v>
      </c>
      <c r="G1876">
        <v>18</v>
      </c>
      <c r="H1876">
        <v>11</v>
      </c>
      <c r="I1876">
        <v>0</v>
      </c>
      <c r="J1876">
        <v>7</v>
      </c>
      <c r="L1876">
        <v>44</v>
      </c>
      <c r="M1876">
        <v>1373</v>
      </c>
      <c r="N1876">
        <v>1173</v>
      </c>
      <c r="P1876" t="s">
        <v>30</v>
      </c>
      <c r="S1876" t="s">
        <v>1677</v>
      </c>
      <c r="T1876" t="s">
        <v>1681</v>
      </c>
      <c r="U1876" t="s">
        <v>1681</v>
      </c>
      <c r="V1876" t="s">
        <v>1718</v>
      </c>
    </row>
    <row r="1877" spans="1:22" x14ac:dyDescent="0.25">
      <c r="A1877" t="s">
        <v>1745</v>
      </c>
      <c r="B1877" t="str">
        <f t="shared" si="29"/>
        <v>1961Footscray</v>
      </c>
      <c r="C1877" t="s">
        <v>1727</v>
      </c>
      <c r="D1877">
        <v>1961</v>
      </c>
      <c r="E1877">
        <v>4</v>
      </c>
      <c r="F1877" t="s">
        <v>1695</v>
      </c>
      <c r="G1877">
        <v>18</v>
      </c>
      <c r="H1877">
        <v>11</v>
      </c>
      <c r="I1877">
        <v>0</v>
      </c>
      <c r="J1877">
        <v>7</v>
      </c>
      <c r="L1877">
        <v>44</v>
      </c>
      <c r="M1877">
        <v>1334</v>
      </c>
      <c r="N1877">
        <v>1216</v>
      </c>
      <c r="P1877" t="s">
        <v>30</v>
      </c>
      <c r="Q1877" t="s">
        <v>30</v>
      </c>
      <c r="S1877" t="s">
        <v>1673</v>
      </c>
      <c r="T1877" t="s">
        <v>1681</v>
      </c>
      <c r="U1877" t="s">
        <v>1681</v>
      </c>
      <c r="V1877" t="s">
        <v>1718</v>
      </c>
    </row>
    <row r="1878" spans="1:22" x14ac:dyDescent="0.25">
      <c r="A1878" t="s">
        <v>1745</v>
      </c>
      <c r="B1878" t="str">
        <f t="shared" si="29"/>
        <v>1961Fitzroy</v>
      </c>
      <c r="C1878" t="s">
        <v>1727</v>
      </c>
      <c r="D1878">
        <v>1961</v>
      </c>
      <c r="E1878">
        <v>5</v>
      </c>
      <c r="F1878" t="s">
        <v>1694</v>
      </c>
      <c r="G1878">
        <v>18</v>
      </c>
      <c r="H1878">
        <v>10</v>
      </c>
      <c r="I1878">
        <v>1</v>
      </c>
      <c r="J1878">
        <v>7</v>
      </c>
      <c r="L1878">
        <v>42</v>
      </c>
      <c r="M1878">
        <v>1469</v>
      </c>
      <c r="N1878">
        <v>1258</v>
      </c>
      <c r="S1878" t="s">
        <v>1694</v>
      </c>
      <c r="T1878" t="s">
        <v>1681</v>
      </c>
      <c r="U1878" t="s">
        <v>1681</v>
      </c>
      <c r="V1878" t="s">
        <v>1718</v>
      </c>
    </row>
    <row r="1879" spans="1:22" x14ac:dyDescent="0.25">
      <c r="A1879" t="s">
        <v>1745</v>
      </c>
      <c r="B1879" t="str">
        <f t="shared" si="29"/>
        <v>1961Geelong</v>
      </c>
      <c r="C1879" t="s">
        <v>1727</v>
      </c>
      <c r="D1879">
        <v>1961</v>
      </c>
      <c r="E1879">
        <v>6</v>
      </c>
      <c r="F1879" t="s">
        <v>1685</v>
      </c>
      <c r="G1879">
        <v>18</v>
      </c>
      <c r="H1879">
        <v>10</v>
      </c>
      <c r="I1879">
        <v>1</v>
      </c>
      <c r="J1879">
        <v>7</v>
      </c>
      <c r="L1879">
        <v>42</v>
      </c>
      <c r="M1879">
        <v>1367</v>
      </c>
      <c r="N1879">
        <v>1362</v>
      </c>
      <c r="S1879" t="s">
        <v>1685</v>
      </c>
      <c r="T1879" t="s">
        <v>1685</v>
      </c>
      <c r="U1879" t="s">
        <v>1685</v>
      </c>
      <c r="V1879" t="s">
        <v>1718</v>
      </c>
    </row>
    <row r="1880" spans="1:22" x14ac:dyDescent="0.25">
      <c r="A1880" t="s">
        <v>1745</v>
      </c>
      <c r="B1880" t="str">
        <f t="shared" si="29"/>
        <v>1961Essendon</v>
      </c>
      <c r="C1880" t="s">
        <v>1727</v>
      </c>
      <c r="D1880">
        <v>1961</v>
      </c>
      <c r="E1880">
        <v>7</v>
      </c>
      <c r="F1880" t="s">
        <v>1687</v>
      </c>
      <c r="G1880">
        <v>18</v>
      </c>
      <c r="H1880">
        <v>9</v>
      </c>
      <c r="I1880">
        <v>1</v>
      </c>
      <c r="J1880">
        <v>8</v>
      </c>
      <c r="L1880">
        <v>38</v>
      </c>
      <c r="M1880">
        <v>1462</v>
      </c>
      <c r="N1880">
        <v>1335</v>
      </c>
      <c r="S1880" t="s">
        <v>1687</v>
      </c>
      <c r="T1880" t="s">
        <v>1681</v>
      </c>
      <c r="U1880" t="s">
        <v>1681</v>
      </c>
      <c r="V1880" t="s">
        <v>1718</v>
      </c>
    </row>
    <row r="1881" spans="1:22" x14ac:dyDescent="0.25">
      <c r="A1881" t="s">
        <v>1745</v>
      </c>
      <c r="B1881" t="str">
        <f t="shared" si="29"/>
        <v>1961Carlton</v>
      </c>
      <c r="C1881" t="s">
        <v>1727</v>
      </c>
      <c r="D1881">
        <v>1961</v>
      </c>
      <c r="E1881">
        <v>8</v>
      </c>
      <c r="F1881" t="s">
        <v>1689</v>
      </c>
      <c r="G1881">
        <v>18</v>
      </c>
      <c r="H1881">
        <v>9</v>
      </c>
      <c r="I1881">
        <v>0</v>
      </c>
      <c r="J1881">
        <v>9</v>
      </c>
      <c r="L1881">
        <v>36</v>
      </c>
      <c r="M1881">
        <v>1279</v>
      </c>
      <c r="N1881">
        <v>1325</v>
      </c>
      <c r="S1881" t="s">
        <v>1689</v>
      </c>
      <c r="T1881" t="s">
        <v>1717</v>
      </c>
      <c r="U1881" t="s">
        <v>1681</v>
      </c>
      <c r="V1881" t="s">
        <v>1718</v>
      </c>
    </row>
    <row r="1882" spans="1:22" x14ac:dyDescent="0.25">
      <c r="A1882" t="s">
        <v>1745</v>
      </c>
      <c r="B1882" t="str">
        <f t="shared" si="29"/>
        <v>1961Collingwood</v>
      </c>
      <c r="C1882" t="s">
        <v>1727</v>
      </c>
      <c r="D1882">
        <v>1961</v>
      </c>
      <c r="E1882">
        <v>9</v>
      </c>
      <c r="F1882" t="s">
        <v>1688</v>
      </c>
      <c r="G1882">
        <v>18</v>
      </c>
      <c r="H1882">
        <v>5</v>
      </c>
      <c r="I1882">
        <v>1</v>
      </c>
      <c r="J1882">
        <v>12</v>
      </c>
      <c r="L1882">
        <v>22</v>
      </c>
      <c r="M1882">
        <v>1166</v>
      </c>
      <c r="N1882">
        <v>1375</v>
      </c>
      <c r="S1882" t="s">
        <v>1688</v>
      </c>
      <c r="T1882" t="s">
        <v>1681</v>
      </c>
      <c r="U1882" t="s">
        <v>1681</v>
      </c>
      <c r="V1882" t="s">
        <v>1718</v>
      </c>
    </row>
    <row r="1883" spans="1:22" x14ac:dyDescent="0.25">
      <c r="A1883" t="s">
        <v>1745</v>
      </c>
      <c r="B1883" t="str">
        <f t="shared" si="29"/>
        <v>1961Richmond</v>
      </c>
      <c r="C1883" t="s">
        <v>1727</v>
      </c>
      <c r="D1883">
        <v>1961</v>
      </c>
      <c r="E1883">
        <v>10</v>
      </c>
      <c r="F1883" t="s">
        <v>1678</v>
      </c>
      <c r="G1883">
        <v>18</v>
      </c>
      <c r="H1883">
        <v>5</v>
      </c>
      <c r="I1883">
        <v>0</v>
      </c>
      <c r="J1883">
        <v>13</v>
      </c>
      <c r="L1883">
        <v>20</v>
      </c>
      <c r="M1883">
        <v>1126</v>
      </c>
      <c r="N1883">
        <v>1428</v>
      </c>
      <c r="S1883" t="s">
        <v>1678</v>
      </c>
      <c r="T1883" t="s">
        <v>1726</v>
      </c>
      <c r="U1883" t="s">
        <v>1681</v>
      </c>
      <c r="V1883" t="s">
        <v>1718</v>
      </c>
    </row>
    <row r="1884" spans="1:22" x14ac:dyDescent="0.25">
      <c r="A1884" t="s">
        <v>1745</v>
      </c>
      <c r="B1884" t="str">
        <f t="shared" si="29"/>
        <v>1961South Melbourne</v>
      </c>
      <c r="C1884" t="s">
        <v>1727</v>
      </c>
      <c r="D1884">
        <v>1961</v>
      </c>
      <c r="E1884">
        <v>11</v>
      </c>
      <c r="F1884" t="s">
        <v>1697</v>
      </c>
      <c r="G1884">
        <v>18</v>
      </c>
      <c r="H1884">
        <v>5</v>
      </c>
      <c r="I1884">
        <v>0</v>
      </c>
      <c r="J1884">
        <v>13</v>
      </c>
      <c r="L1884">
        <v>20</v>
      </c>
      <c r="M1884">
        <v>1187</v>
      </c>
      <c r="N1884">
        <v>1644</v>
      </c>
      <c r="S1884" t="s">
        <v>1676</v>
      </c>
      <c r="T1884" t="s">
        <v>1681</v>
      </c>
      <c r="U1884" t="s">
        <v>1681</v>
      </c>
      <c r="V1884" t="s">
        <v>1718</v>
      </c>
    </row>
    <row r="1885" spans="1:22" x14ac:dyDescent="0.25">
      <c r="A1885" t="s">
        <v>1745</v>
      </c>
      <c r="B1885" t="str">
        <f t="shared" si="29"/>
        <v>1961North Melbourne</v>
      </c>
      <c r="C1885" t="s">
        <v>1727</v>
      </c>
      <c r="D1885">
        <v>1961</v>
      </c>
      <c r="E1885">
        <v>12</v>
      </c>
      <c r="F1885" t="s">
        <v>1680</v>
      </c>
      <c r="G1885">
        <v>18</v>
      </c>
      <c r="H1885">
        <v>4</v>
      </c>
      <c r="I1885">
        <v>1</v>
      </c>
      <c r="J1885">
        <v>13</v>
      </c>
      <c r="L1885">
        <v>18</v>
      </c>
      <c r="M1885">
        <v>1133</v>
      </c>
      <c r="N1885">
        <v>1433</v>
      </c>
      <c r="S1885" t="s">
        <v>1680</v>
      </c>
      <c r="T1885" t="s">
        <v>1680</v>
      </c>
      <c r="U1885" t="s">
        <v>1681</v>
      </c>
      <c r="V1885" t="s">
        <v>1718</v>
      </c>
    </row>
    <row r="1886" spans="1:22" x14ac:dyDescent="0.25">
      <c r="A1886" t="s">
        <v>1746</v>
      </c>
      <c r="B1886" t="str">
        <f t="shared" si="29"/>
        <v>1961Western Suburbs</v>
      </c>
      <c r="C1886" t="s">
        <v>1747</v>
      </c>
      <c r="D1886">
        <v>1961</v>
      </c>
      <c r="E1886">
        <v>1</v>
      </c>
      <c r="F1886" t="s">
        <v>1757</v>
      </c>
      <c r="G1886">
        <v>18</v>
      </c>
      <c r="H1886">
        <v>15</v>
      </c>
      <c r="I1886">
        <v>0</v>
      </c>
      <c r="J1886">
        <v>3</v>
      </c>
      <c r="K1886">
        <v>0</v>
      </c>
      <c r="L1886">
        <v>30</v>
      </c>
      <c r="M1886">
        <v>390</v>
      </c>
      <c r="N1886">
        <v>181</v>
      </c>
      <c r="O1886" t="s">
        <v>30</v>
      </c>
      <c r="P1886" t="s">
        <v>30</v>
      </c>
      <c r="Q1886" t="s">
        <v>30</v>
      </c>
      <c r="S1886" t="s">
        <v>1757</v>
      </c>
      <c r="T1886" t="s">
        <v>1675</v>
      </c>
      <c r="U1886" t="s">
        <v>1675</v>
      </c>
      <c r="V1886" t="s">
        <v>1723</v>
      </c>
    </row>
    <row r="1887" spans="1:22" x14ac:dyDescent="0.25">
      <c r="A1887" t="s">
        <v>1746</v>
      </c>
      <c r="B1887" t="str">
        <f t="shared" si="29"/>
        <v>1961St George</v>
      </c>
      <c r="C1887" t="s">
        <v>1747</v>
      </c>
      <c r="D1887">
        <v>1961</v>
      </c>
      <c r="E1887">
        <v>2</v>
      </c>
      <c r="F1887" t="s">
        <v>1763</v>
      </c>
      <c r="G1887">
        <v>18</v>
      </c>
      <c r="H1887">
        <v>15</v>
      </c>
      <c r="I1887">
        <v>0</v>
      </c>
      <c r="J1887">
        <v>3</v>
      </c>
      <c r="K1887">
        <v>0</v>
      </c>
      <c r="L1887">
        <v>30</v>
      </c>
      <c r="M1887">
        <v>367</v>
      </c>
      <c r="N1887">
        <v>167</v>
      </c>
      <c r="P1887" t="s">
        <v>30</v>
      </c>
      <c r="Q1887" t="s">
        <v>30</v>
      </c>
      <c r="R1887" t="s">
        <v>30</v>
      </c>
      <c r="S1887" t="s">
        <v>1763</v>
      </c>
      <c r="T1887" t="s">
        <v>1675</v>
      </c>
      <c r="U1887" t="s">
        <v>1675</v>
      </c>
      <c r="V1887" t="s">
        <v>1723</v>
      </c>
    </row>
    <row r="1888" spans="1:22" x14ac:dyDescent="0.25">
      <c r="A1888" t="s">
        <v>1746</v>
      </c>
      <c r="B1888" t="str">
        <f t="shared" si="29"/>
        <v>1961Manly Warringah</v>
      </c>
      <c r="C1888" t="s">
        <v>1747</v>
      </c>
      <c r="D1888">
        <v>1961</v>
      </c>
      <c r="E1888">
        <v>3</v>
      </c>
      <c r="F1888" t="s">
        <v>1765</v>
      </c>
      <c r="G1888">
        <v>18</v>
      </c>
      <c r="H1888">
        <v>10</v>
      </c>
      <c r="I1888">
        <v>0</v>
      </c>
      <c r="J1888">
        <v>8</v>
      </c>
      <c r="K1888">
        <v>0</v>
      </c>
      <c r="L1888">
        <v>20</v>
      </c>
      <c r="M1888">
        <v>294</v>
      </c>
      <c r="N1888">
        <v>209</v>
      </c>
      <c r="P1888" t="s">
        <v>30</v>
      </c>
      <c r="S1888" t="s">
        <v>1765</v>
      </c>
      <c r="T1888" t="s">
        <v>1675</v>
      </c>
      <c r="U1888" t="s">
        <v>1675</v>
      </c>
      <c r="V1888" t="s">
        <v>1723</v>
      </c>
    </row>
    <row r="1889" spans="1:22" x14ac:dyDescent="0.25">
      <c r="A1889" t="s">
        <v>1746</v>
      </c>
      <c r="B1889" t="str">
        <f t="shared" si="29"/>
        <v>1961Balmain</v>
      </c>
      <c r="C1889" t="s">
        <v>1747</v>
      </c>
      <c r="D1889">
        <v>1961</v>
      </c>
      <c r="E1889">
        <v>4</v>
      </c>
      <c r="F1889" t="s">
        <v>1755</v>
      </c>
      <c r="G1889">
        <v>18</v>
      </c>
      <c r="H1889">
        <v>10</v>
      </c>
      <c r="I1889">
        <v>0</v>
      </c>
      <c r="J1889">
        <v>8</v>
      </c>
      <c r="K1889">
        <v>0</v>
      </c>
      <c r="L1889">
        <v>20</v>
      </c>
      <c r="M1889">
        <v>281</v>
      </c>
      <c r="N1889">
        <v>292</v>
      </c>
      <c r="P1889" t="s">
        <v>30</v>
      </c>
      <c r="S1889" t="s">
        <v>1755</v>
      </c>
      <c r="T1889" t="s">
        <v>1675</v>
      </c>
      <c r="U1889" t="s">
        <v>1675</v>
      </c>
      <c r="V1889" t="s">
        <v>1723</v>
      </c>
    </row>
    <row r="1890" spans="1:22" x14ac:dyDescent="0.25">
      <c r="A1890" t="s">
        <v>1746</v>
      </c>
      <c r="B1890" t="str">
        <f t="shared" si="29"/>
        <v>1961Eastern Suburbs</v>
      </c>
      <c r="C1890" t="s">
        <v>1747</v>
      </c>
      <c r="D1890">
        <v>1961</v>
      </c>
      <c r="E1890">
        <v>5</v>
      </c>
      <c r="F1890" t="s">
        <v>1749</v>
      </c>
      <c r="G1890">
        <v>18</v>
      </c>
      <c r="H1890">
        <v>9</v>
      </c>
      <c r="I1890">
        <v>1</v>
      </c>
      <c r="J1890">
        <v>8</v>
      </c>
      <c r="K1890">
        <v>0</v>
      </c>
      <c r="L1890">
        <v>19</v>
      </c>
      <c r="M1890">
        <v>290</v>
      </c>
      <c r="N1890">
        <v>211</v>
      </c>
      <c r="S1890" t="s">
        <v>1750</v>
      </c>
      <c r="T1890" t="s">
        <v>1675</v>
      </c>
      <c r="U1890" t="s">
        <v>1675</v>
      </c>
      <c r="V1890" t="s">
        <v>1723</v>
      </c>
    </row>
    <row r="1891" spans="1:22" x14ac:dyDescent="0.25">
      <c r="A1891" t="s">
        <v>1746</v>
      </c>
      <c r="B1891" t="str">
        <f t="shared" si="29"/>
        <v>1961North Sydney</v>
      </c>
      <c r="C1891" t="s">
        <v>1747</v>
      </c>
      <c r="D1891">
        <v>1961</v>
      </c>
      <c r="E1891">
        <v>6</v>
      </c>
      <c r="F1891" t="s">
        <v>1752</v>
      </c>
      <c r="G1891">
        <v>18</v>
      </c>
      <c r="H1891">
        <v>9</v>
      </c>
      <c r="I1891">
        <v>0</v>
      </c>
      <c r="J1891">
        <v>9</v>
      </c>
      <c r="K1891">
        <v>0</v>
      </c>
      <c r="L1891">
        <v>18</v>
      </c>
      <c r="M1891">
        <v>273</v>
      </c>
      <c r="N1891">
        <v>298</v>
      </c>
      <c r="S1891" t="s">
        <v>1752</v>
      </c>
      <c r="T1891" t="s">
        <v>1675</v>
      </c>
      <c r="U1891" t="s">
        <v>1675</v>
      </c>
      <c r="V1891" t="s">
        <v>1723</v>
      </c>
    </row>
    <row r="1892" spans="1:22" x14ac:dyDescent="0.25">
      <c r="A1892" t="s">
        <v>1746</v>
      </c>
      <c r="B1892" t="str">
        <f t="shared" si="29"/>
        <v>1961South Sydney</v>
      </c>
      <c r="C1892" t="s">
        <v>1747</v>
      </c>
      <c r="D1892">
        <v>1961</v>
      </c>
      <c r="E1892">
        <v>7</v>
      </c>
      <c r="F1892" t="s">
        <v>1748</v>
      </c>
      <c r="G1892">
        <v>18</v>
      </c>
      <c r="H1892">
        <v>7</v>
      </c>
      <c r="I1892">
        <v>0</v>
      </c>
      <c r="J1892">
        <v>11</v>
      </c>
      <c r="K1892">
        <v>0</v>
      </c>
      <c r="L1892">
        <v>14</v>
      </c>
      <c r="M1892">
        <v>237</v>
      </c>
      <c r="N1892">
        <v>325</v>
      </c>
      <c r="S1892" t="s">
        <v>1748</v>
      </c>
      <c r="T1892" t="s">
        <v>1675</v>
      </c>
      <c r="U1892" t="s">
        <v>1675</v>
      </c>
      <c r="V1892" t="s">
        <v>1723</v>
      </c>
    </row>
    <row r="1893" spans="1:22" x14ac:dyDescent="0.25">
      <c r="A1893" t="s">
        <v>1746</v>
      </c>
      <c r="B1893" t="str">
        <f t="shared" si="29"/>
        <v>1961Canterbury-Bankstown</v>
      </c>
      <c r="C1893" t="s">
        <v>1747</v>
      </c>
      <c r="D1893">
        <v>1961</v>
      </c>
      <c r="E1893">
        <v>8</v>
      </c>
      <c r="F1893" t="s">
        <v>1764</v>
      </c>
      <c r="G1893">
        <v>18</v>
      </c>
      <c r="H1893">
        <v>6</v>
      </c>
      <c r="I1893">
        <v>1</v>
      </c>
      <c r="J1893">
        <v>11</v>
      </c>
      <c r="K1893">
        <v>0</v>
      </c>
      <c r="L1893">
        <v>13</v>
      </c>
      <c r="M1893">
        <v>197</v>
      </c>
      <c r="N1893">
        <v>284</v>
      </c>
      <c r="S1893" t="s">
        <v>1764</v>
      </c>
      <c r="T1893" t="s">
        <v>1675</v>
      </c>
      <c r="U1893" t="s">
        <v>1675</v>
      </c>
      <c r="V1893" t="s">
        <v>1723</v>
      </c>
    </row>
    <row r="1894" spans="1:22" x14ac:dyDescent="0.25">
      <c r="A1894" t="s">
        <v>1746</v>
      </c>
      <c r="B1894" t="str">
        <f t="shared" si="29"/>
        <v>1961Newtown</v>
      </c>
      <c r="C1894" t="s">
        <v>1747</v>
      </c>
      <c r="D1894">
        <v>1961</v>
      </c>
      <c r="E1894">
        <v>9</v>
      </c>
      <c r="F1894" t="s">
        <v>1756</v>
      </c>
      <c r="G1894">
        <v>18</v>
      </c>
      <c r="H1894">
        <v>5</v>
      </c>
      <c r="I1894">
        <v>0</v>
      </c>
      <c r="J1894">
        <v>13</v>
      </c>
      <c r="K1894">
        <v>0</v>
      </c>
      <c r="L1894">
        <v>10</v>
      </c>
      <c r="M1894">
        <v>236</v>
      </c>
      <c r="N1894">
        <v>436</v>
      </c>
      <c r="S1894" t="s">
        <v>1756</v>
      </c>
      <c r="T1894" t="s">
        <v>1675</v>
      </c>
      <c r="U1894" t="s">
        <v>1675</v>
      </c>
      <c r="V1894" t="s">
        <v>1723</v>
      </c>
    </row>
    <row r="1895" spans="1:22" x14ac:dyDescent="0.25">
      <c r="A1895" t="s">
        <v>1746</v>
      </c>
      <c r="B1895" t="str">
        <f t="shared" si="29"/>
        <v>1961Parramatta</v>
      </c>
      <c r="C1895" t="s">
        <v>1747</v>
      </c>
      <c r="D1895">
        <v>1961</v>
      </c>
      <c r="E1895">
        <v>10</v>
      </c>
      <c r="F1895" t="s">
        <v>1722</v>
      </c>
      <c r="G1895">
        <v>18</v>
      </c>
      <c r="H1895">
        <v>3</v>
      </c>
      <c r="I1895">
        <v>0</v>
      </c>
      <c r="J1895">
        <v>15</v>
      </c>
      <c r="K1895">
        <v>0</v>
      </c>
      <c r="L1895">
        <v>6</v>
      </c>
      <c r="M1895">
        <v>203</v>
      </c>
      <c r="N1895">
        <v>365</v>
      </c>
      <c r="S1895" t="s">
        <v>1722</v>
      </c>
      <c r="T1895" t="s">
        <v>1675</v>
      </c>
      <c r="U1895" t="s">
        <v>1675</v>
      </c>
      <c r="V1895" t="s">
        <v>1723</v>
      </c>
    </row>
    <row r="1896" spans="1:22" x14ac:dyDescent="0.25">
      <c r="A1896" t="s">
        <v>1745</v>
      </c>
      <c r="B1896" t="str">
        <f t="shared" si="29"/>
        <v>1960Melbourne</v>
      </c>
      <c r="C1896" t="s">
        <v>1727</v>
      </c>
      <c r="D1896">
        <v>1960</v>
      </c>
      <c r="E1896">
        <v>1</v>
      </c>
      <c r="F1896" t="s">
        <v>1681</v>
      </c>
      <c r="G1896">
        <v>18</v>
      </c>
      <c r="H1896">
        <v>14</v>
      </c>
      <c r="I1896">
        <v>0</v>
      </c>
      <c r="J1896">
        <v>4</v>
      </c>
      <c r="L1896">
        <v>56</v>
      </c>
      <c r="M1896">
        <v>1455</v>
      </c>
      <c r="N1896">
        <v>1017</v>
      </c>
      <c r="O1896" t="s">
        <v>30</v>
      </c>
      <c r="P1896" t="s">
        <v>30</v>
      </c>
      <c r="Q1896" t="s">
        <v>30</v>
      </c>
      <c r="R1896" t="s">
        <v>30</v>
      </c>
      <c r="S1896" t="s">
        <v>1681</v>
      </c>
      <c r="T1896" t="s">
        <v>1681</v>
      </c>
      <c r="U1896" t="s">
        <v>1681</v>
      </c>
      <c r="V1896" t="s">
        <v>1718</v>
      </c>
    </row>
    <row r="1897" spans="1:22" x14ac:dyDescent="0.25">
      <c r="A1897" t="s">
        <v>1745</v>
      </c>
      <c r="B1897" t="str">
        <f t="shared" si="29"/>
        <v>1960Fitzroy</v>
      </c>
      <c r="C1897" t="s">
        <v>1727</v>
      </c>
      <c r="D1897">
        <v>1960</v>
      </c>
      <c r="E1897">
        <v>2</v>
      </c>
      <c r="F1897" t="s">
        <v>1694</v>
      </c>
      <c r="G1897">
        <v>18</v>
      </c>
      <c r="H1897">
        <v>14</v>
      </c>
      <c r="I1897">
        <v>0</v>
      </c>
      <c r="J1897">
        <v>4</v>
      </c>
      <c r="L1897">
        <v>56</v>
      </c>
      <c r="M1897">
        <v>1332</v>
      </c>
      <c r="N1897">
        <v>1184</v>
      </c>
      <c r="P1897" t="s">
        <v>30</v>
      </c>
      <c r="S1897" t="s">
        <v>1694</v>
      </c>
      <c r="T1897" t="s">
        <v>1681</v>
      </c>
      <c r="U1897" t="s">
        <v>1681</v>
      </c>
      <c r="V1897" t="s">
        <v>1718</v>
      </c>
    </row>
    <row r="1898" spans="1:22" x14ac:dyDescent="0.25">
      <c r="A1898" t="s">
        <v>1745</v>
      </c>
      <c r="B1898" t="str">
        <f t="shared" si="29"/>
        <v>1960Essendon</v>
      </c>
      <c r="C1898" t="s">
        <v>1727</v>
      </c>
      <c r="D1898">
        <v>1960</v>
      </c>
      <c r="E1898">
        <v>3</v>
      </c>
      <c r="F1898" t="s">
        <v>1687</v>
      </c>
      <c r="G1898">
        <v>18</v>
      </c>
      <c r="H1898">
        <v>13</v>
      </c>
      <c r="I1898">
        <v>0</v>
      </c>
      <c r="J1898">
        <v>5</v>
      </c>
      <c r="L1898">
        <v>52</v>
      </c>
      <c r="M1898">
        <v>1506</v>
      </c>
      <c r="N1898">
        <v>1204</v>
      </c>
      <c r="P1898" t="s">
        <v>30</v>
      </c>
      <c r="S1898" t="s">
        <v>1687</v>
      </c>
      <c r="T1898" t="s">
        <v>1681</v>
      </c>
      <c r="U1898" t="s">
        <v>1681</v>
      </c>
      <c r="V1898" t="s">
        <v>1718</v>
      </c>
    </row>
    <row r="1899" spans="1:22" x14ac:dyDescent="0.25">
      <c r="A1899" t="s">
        <v>1745</v>
      </c>
      <c r="B1899" t="str">
        <f t="shared" si="29"/>
        <v>1960Collingwood</v>
      </c>
      <c r="C1899" t="s">
        <v>1727</v>
      </c>
      <c r="D1899">
        <v>1960</v>
      </c>
      <c r="E1899">
        <v>4</v>
      </c>
      <c r="F1899" t="s">
        <v>1688</v>
      </c>
      <c r="G1899">
        <v>18</v>
      </c>
      <c r="H1899">
        <v>11</v>
      </c>
      <c r="I1899">
        <v>0</v>
      </c>
      <c r="J1899">
        <v>7</v>
      </c>
      <c r="L1899">
        <v>44</v>
      </c>
      <c r="M1899">
        <v>1314</v>
      </c>
      <c r="N1899">
        <v>1150</v>
      </c>
      <c r="P1899" t="s">
        <v>30</v>
      </c>
      <c r="Q1899" t="s">
        <v>30</v>
      </c>
      <c r="S1899" t="s">
        <v>1688</v>
      </c>
      <c r="T1899" t="s">
        <v>1681</v>
      </c>
      <c r="U1899" t="s">
        <v>1681</v>
      </c>
      <c r="V1899" t="s">
        <v>1718</v>
      </c>
    </row>
    <row r="1900" spans="1:22" x14ac:dyDescent="0.25">
      <c r="A1900" t="s">
        <v>1745</v>
      </c>
      <c r="B1900" t="str">
        <f t="shared" si="29"/>
        <v>1960Hawthorn</v>
      </c>
      <c r="C1900" t="s">
        <v>1727</v>
      </c>
      <c r="D1900">
        <v>1960</v>
      </c>
      <c r="E1900">
        <v>5</v>
      </c>
      <c r="F1900" t="s">
        <v>1682</v>
      </c>
      <c r="G1900">
        <v>18</v>
      </c>
      <c r="H1900">
        <v>11</v>
      </c>
      <c r="I1900">
        <v>0</v>
      </c>
      <c r="J1900">
        <v>7</v>
      </c>
      <c r="L1900">
        <v>44</v>
      </c>
      <c r="M1900">
        <v>1251</v>
      </c>
      <c r="N1900">
        <v>1192</v>
      </c>
      <c r="S1900" t="s">
        <v>1682</v>
      </c>
      <c r="T1900" t="s">
        <v>1724</v>
      </c>
      <c r="U1900" t="s">
        <v>1681</v>
      </c>
      <c r="V1900" t="s">
        <v>1718</v>
      </c>
    </row>
    <row r="1901" spans="1:22" x14ac:dyDescent="0.25">
      <c r="A1901" t="s">
        <v>1745</v>
      </c>
      <c r="B1901" t="str">
        <f t="shared" si="29"/>
        <v>1960St Kilda</v>
      </c>
      <c r="C1901" t="s">
        <v>1727</v>
      </c>
      <c r="D1901">
        <v>1960</v>
      </c>
      <c r="E1901">
        <v>6</v>
      </c>
      <c r="F1901" t="s">
        <v>1677</v>
      </c>
      <c r="G1901">
        <v>18</v>
      </c>
      <c r="H1901">
        <v>9</v>
      </c>
      <c r="I1901">
        <v>0</v>
      </c>
      <c r="J1901">
        <v>9</v>
      </c>
      <c r="L1901">
        <v>36</v>
      </c>
      <c r="M1901">
        <v>1159</v>
      </c>
      <c r="N1901">
        <v>1140</v>
      </c>
      <c r="S1901" t="s">
        <v>1677</v>
      </c>
      <c r="T1901" t="s">
        <v>1681</v>
      </c>
      <c r="U1901" t="s">
        <v>1681</v>
      </c>
      <c r="V1901" t="s">
        <v>1718</v>
      </c>
    </row>
    <row r="1902" spans="1:22" x14ac:dyDescent="0.25">
      <c r="A1902" t="s">
        <v>1745</v>
      </c>
      <c r="B1902" t="str">
        <f t="shared" si="29"/>
        <v>1960Carlton</v>
      </c>
      <c r="C1902" t="s">
        <v>1727</v>
      </c>
      <c r="D1902">
        <v>1960</v>
      </c>
      <c r="E1902">
        <v>7</v>
      </c>
      <c r="F1902" t="s">
        <v>1689</v>
      </c>
      <c r="G1902">
        <v>18</v>
      </c>
      <c r="H1902">
        <v>8</v>
      </c>
      <c r="I1902">
        <v>1</v>
      </c>
      <c r="J1902">
        <v>9</v>
      </c>
      <c r="L1902">
        <v>34</v>
      </c>
      <c r="M1902">
        <v>1300</v>
      </c>
      <c r="N1902">
        <v>1313</v>
      </c>
      <c r="S1902" t="s">
        <v>1689</v>
      </c>
      <c r="T1902" t="s">
        <v>1717</v>
      </c>
      <c r="U1902" t="s">
        <v>1681</v>
      </c>
      <c r="V1902" t="s">
        <v>1718</v>
      </c>
    </row>
    <row r="1903" spans="1:22" x14ac:dyDescent="0.25">
      <c r="A1903" t="s">
        <v>1745</v>
      </c>
      <c r="B1903" t="str">
        <f t="shared" si="29"/>
        <v>1960South Melbourne</v>
      </c>
      <c r="C1903" t="s">
        <v>1727</v>
      </c>
      <c r="D1903">
        <v>1960</v>
      </c>
      <c r="E1903">
        <v>8</v>
      </c>
      <c r="F1903" t="s">
        <v>1697</v>
      </c>
      <c r="G1903">
        <v>18</v>
      </c>
      <c r="H1903">
        <v>7</v>
      </c>
      <c r="I1903">
        <v>0</v>
      </c>
      <c r="J1903">
        <v>11</v>
      </c>
      <c r="L1903">
        <v>28</v>
      </c>
      <c r="M1903">
        <v>1304</v>
      </c>
      <c r="N1903">
        <v>1413</v>
      </c>
      <c r="S1903" t="s">
        <v>1676</v>
      </c>
      <c r="T1903" t="s">
        <v>1681</v>
      </c>
      <c r="U1903" t="s">
        <v>1681</v>
      </c>
      <c r="V1903" t="s">
        <v>1718</v>
      </c>
    </row>
    <row r="1904" spans="1:22" x14ac:dyDescent="0.25">
      <c r="A1904" t="s">
        <v>1745</v>
      </c>
      <c r="B1904" t="str">
        <f t="shared" si="29"/>
        <v>1960Geelong</v>
      </c>
      <c r="C1904" t="s">
        <v>1727</v>
      </c>
      <c r="D1904">
        <v>1960</v>
      </c>
      <c r="E1904">
        <v>9</v>
      </c>
      <c r="F1904" t="s">
        <v>1685</v>
      </c>
      <c r="G1904">
        <v>18</v>
      </c>
      <c r="H1904">
        <v>6</v>
      </c>
      <c r="I1904">
        <v>1</v>
      </c>
      <c r="J1904">
        <v>11</v>
      </c>
      <c r="L1904">
        <v>26</v>
      </c>
      <c r="M1904">
        <v>1311</v>
      </c>
      <c r="N1904">
        <v>1373</v>
      </c>
      <c r="S1904" t="s">
        <v>1685</v>
      </c>
      <c r="T1904" t="s">
        <v>1685</v>
      </c>
      <c r="U1904" t="s">
        <v>1685</v>
      </c>
      <c r="V1904" t="s">
        <v>1718</v>
      </c>
    </row>
    <row r="1905" spans="1:22" x14ac:dyDescent="0.25">
      <c r="A1905" t="s">
        <v>1745</v>
      </c>
      <c r="B1905" t="str">
        <f t="shared" si="29"/>
        <v>1960Footscray</v>
      </c>
      <c r="C1905" t="s">
        <v>1727</v>
      </c>
      <c r="D1905">
        <v>1960</v>
      </c>
      <c r="E1905">
        <v>10</v>
      </c>
      <c r="F1905" t="s">
        <v>1695</v>
      </c>
      <c r="G1905">
        <v>18</v>
      </c>
      <c r="H1905">
        <v>6</v>
      </c>
      <c r="I1905">
        <v>0</v>
      </c>
      <c r="J1905">
        <v>12</v>
      </c>
      <c r="L1905">
        <v>24</v>
      </c>
      <c r="M1905">
        <v>1065</v>
      </c>
      <c r="N1905">
        <v>1178</v>
      </c>
      <c r="S1905" t="s">
        <v>1673</v>
      </c>
      <c r="T1905" t="s">
        <v>1681</v>
      </c>
      <c r="U1905" t="s">
        <v>1681</v>
      </c>
      <c r="V1905" t="s">
        <v>1718</v>
      </c>
    </row>
    <row r="1906" spans="1:22" x14ac:dyDescent="0.25">
      <c r="A1906" t="s">
        <v>1745</v>
      </c>
      <c r="B1906" t="str">
        <f t="shared" si="29"/>
        <v>1960North Melbourne</v>
      </c>
      <c r="C1906" t="s">
        <v>1727</v>
      </c>
      <c r="D1906">
        <v>1960</v>
      </c>
      <c r="E1906">
        <v>11</v>
      </c>
      <c r="F1906" t="s">
        <v>1680</v>
      </c>
      <c r="G1906">
        <v>18</v>
      </c>
      <c r="H1906">
        <v>5</v>
      </c>
      <c r="I1906">
        <v>0</v>
      </c>
      <c r="J1906">
        <v>13</v>
      </c>
      <c r="L1906">
        <v>20</v>
      </c>
      <c r="M1906">
        <v>1183</v>
      </c>
      <c r="N1906">
        <v>1474</v>
      </c>
      <c r="S1906" t="s">
        <v>1680</v>
      </c>
      <c r="T1906" t="s">
        <v>1680</v>
      </c>
      <c r="U1906" t="s">
        <v>1681</v>
      </c>
      <c r="V1906" t="s">
        <v>1718</v>
      </c>
    </row>
    <row r="1907" spans="1:22" x14ac:dyDescent="0.25">
      <c r="A1907" t="s">
        <v>1745</v>
      </c>
      <c r="B1907" t="str">
        <f t="shared" si="29"/>
        <v>1960Richmond</v>
      </c>
      <c r="C1907" t="s">
        <v>1727</v>
      </c>
      <c r="D1907">
        <v>1960</v>
      </c>
      <c r="E1907">
        <v>12</v>
      </c>
      <c r="F1907" t="s">
        <v>1678</v>
      </c>
      <c r="G1907">
        <v>18</v>
      </c>
      <c r="H1907">
        <v>2</v>
      </c>
      <c r="I1907">
        <v>2</v>
      </c>
      <c r="J1907">
        <v>14</v>
      </c>
      <c r="L1907">
        <v>12</v>
      </c>
      <c r="M1907">
        <v>1086</v>
      </c>
      <c r="N1907">
        <v>1628</v>
      </c>
      <c r="S1907" t="s">
        <v>1678</v>
      </c>
      <c r="T1907" t="s">
        <v>1726</v>
      </c>
      <c r="U1907" t="s">
        <v>1681</v>
      </c>
      <c r="V1907" t="s">
        <v>1718</v>
      </c>
    </row>
    <row r="1908" spans="1:22" x14ac:dyDescent="0.25">
      <c r="A1908" t="s">
        <v>1746</v>
      </c>
      <c r="B1908" t="str">
        <f t="shared" si="29"/>
        <v>1960St George</v>
      </c>
      <c r="C1908" t="s">
        <v>1747</v>
      </c>
      <c r="D1908">
        <v>1960</v>
      </c>
      <c r="E1908">
        <v>1</v>
      </c>
      <c r="F1908" t="s">
        <v>1763</v>
      </c>
      <c r="G1908">
        <v>18</v>
      </c>
      <c r="H1908">
        <v>14</v>
      </c>
      <c r="I1908">
        <v>0</v>
      </c>
      <c r="J1908">
        <v>4</v>
      </c>
      <c r="K1908">
        <v>0</v>
      </c>
      <c r="L1908">
        <v>28</v>
      </c>
      <c r="M1908">
        <v>456</v>
      </c>
      <c r="N1908">
        <v>176</v>
      </c>
      <c r="O1908" t="s">
        <v>30</v>
      </c>
      <c r="P1908" t="s">
        <v>30</v>
      </c>
      <c r="Q1908" t="s">
        <v>30</v>
      </c>
      <c r="R1908" t="s">
        <v>30</v>
      </c>
      <c r="S1908" t="s">
        <v>1763</v>
      </c>
      <c r="T1908" t="s">
        <v>1675</v>
      </c>
      <c r="U1908" t="s">
        <v>1675</v>
      </c>
      <c r="V1908" t="s">
        <v>1723</v>
      </c>
    </row>
    <row r="1909" spans="1:22" x14ac:dyDescent="0.25">
      <c r="A1909" t="s">
        <v>1746</v>
      </c>
      <c r="B1909" t="str">
        <f t="shared" si="29"/>
        <v>1960Western Suburbs</v>
      </c>
      <c r="C1909" t="s">
        <v>1747</v>
      </c>
      <c r="D1909">
        <v>1960</v>
      </c>
      <c r="E1909">
        <v>2</v>
      </c>
      <c r="F1909" t="s">
        <v>1757</v>
      </c>
      <c r="G1909">
        <v>18</v>
      </c>
      <c r="H1909">
        <v>11</v>
      </c>
      <c r="I1909">
        <v>0</v>
      </c>
      <c r="J1909">
        <v>7</v>
      </c>
      <c r="K1909">
        <v>0</v>
      </c>
      <c r="L1909">
        <v>22</v>
      </c>
      <c r="M1909">
        <v>350</v>
      </c>
      <c r="N1909">
        <v>298</v>
      </c>
      <c r="P1909" t="s">
        <v>30</v>
      </c>
      <c r="S1909" t="s">
        <v>1757</v>
      </c>
      <c r="T1909" t="s">
        <v>1675</v>
      </c>
      <c r="U1909" t="s">
        <v>1675</v>
      </c>
      <c r="V1909" t="s">
        <v>1723</v>
      </c>
    </row>
    <row r="1910" spans="1:22" x14ac:dyDescent="0.25">
      <c r="A1910" t="s">
        <v>1746</v>
      </c>
      <c r="B1910" t="str">
        <f t="shared" si="29"/>
        <v>1960Eastern Suburbs</v>
      </c>
      <c r="C1910" t="s">
        <v>1747</v>
      </c>
      <c r="D1910">
        <v>1960</v>
      </c>
      <c r="E1910">
        <v>3</v>
      </c>
      <c r="F1910" t="s">
        <v>1749</v>
      </c>
      <c r="G1910">
        <v>18</v>
      </c>
      <c r="H1910">
        <v>11</v>
      </c>
      <c r="I1910">
        <v>0</v>
      </c>
      <c r="J1910">
        <v>7</v>
      </c>
      <c r="K1910">
        <v>0</v>
      </c>
      <c r="L1910">
        <v>22</v>
      </c>
      <c r="M1910">
        <v>264</v>
      </c>
      <c r="N1910">
        <v>221</v>
      </c>
      <c r="P1910" t="s">
        <v>30</v>
      </c>
      <c r="Q1910" t="s">
        <v>30</v>
      </c>
      <c r="S1910" t="s">
        <v>1750</v>
      </c>
      <c r="T1910" t="s">
        <v>1675</v>
      </c>
      <c r="U1910" t="s">
        <v>1675</v>
      </c>
      <c r="V1910" t="s">
        <v>1723</v>
      </c>
    </row>
    <row r="1911" spans="1:22" x14ac:dyDescent="0.25">
      <c r="A1911" t="s">
        <v>1746</v>
      </c>
      <c r="B1911" t="str">
        <f t="shared" si="29"/>
        <v>1960Balmain</v>
      </c>
      <c r="C1911" t="s">
        <v>1747</v>
      </c>
      <c r="D1911">
        <v>1960</v>
      </c>
      <c r="E1911">
        <v>4</v>
      </c>
      <c r="F1911" t="s">
        <v>1755</v>
      </c>
      <c r="G1911">
        <v>18</v>
      </c>
      <c r="H1911">
        <v>11</v>
      </c>
      <c r="I1911">
        <v>0</v>
      </c>
      <c r="J1911">
        <v>7</v>
      </c>
      <c r="K1911">
        <v>0</v>
      </c>
      <c r="L1911">
        <v>22</v>
      </c>
      <c r="M1911">
        <v>286</v>
      </c>
      <c r="N1911">
        <v>254</v>
      </c>
      <c r="P1911" t="s">
        <v>30</v>
      </c>
      <c r="S1911" t="s">
        <v>1755</v>
      </c>
      <c r="T1911" t="s">
        <v>1675</v>
      </c>
      <c r="U1911" t="s">
        <v>1675</v>
      </c>
      <c r="V1911" t="s">
        <v>1723</v>
      </c>
    </row>
    <row r="1912" spans="1:22" x14ac:dyDescent="0.25">
      <c r="A1912" t="s">
        <v>1746</v>
      </c>
      <c r="B1912" t="str">
        <f t="shared" si="29"/>
        <v>1960Canterbury-Bankstown</v>
      </c>
      <c r="C1912" t="s">
        <v>1747</v>
      </c>
      <c r="D1912">
        <v>1960</v>
      </c>
      <c r="E1912">
        <v>5</v>
      </c>
      <c r="F1912" t="s">
        <v>1764</v>
      </c>
      <c r="G1912">
        <v>18</v>
      </c>
      <c r="H1912">
        <v>11</v>
      </c>
      <c r="I1912">
        <v>0</v>
      </c>
      <c r="J1912">
        <v>7</v>
      </c>
      <c r="K1912">
        <v>0</v>
      </c>
      <c r="L1912">
        <v>22</v>
      </c>
      <c r="M1912">
        <v>249</v>
      </c>
      <c r="N1912">
        <v>285</v>
      </c>
      <c r="P1912" t="s">
        <v>30</v>
      </c>
      <c r="S1912" t="s">
        <v>1764</v>
      </c>
      <c r="T1912" t="s">
        <v>1675</v>
      </c>
      <c r="U1912" t="s">
        <v>1675</v>
      </c>
      <c r="V1912" t="s">
        <v>1723</v>
      </c>
    </row>
    <row r="1913" spans="1:22" x14ac:dyDescent="0.25">
      <c r="A1913" t="s">
        <v>1746</v>
      </c>
      <c r="B1913" t="str">
        <f t="shared" si="29"/>
        <v>1960Manly Warringah</v>
      </c>
      <c r="C1913" t="s">
        <v>1747</v>
      </c>
      <c r="D1913">
        <v>1960</v>
      </c>
      <c r="E1913">
        <v>6</v>
      </c>
      <c r="F1913" t="s">
        <v>1765</v>
      </c>
      <c r="G1913">
        <v>18</v>
      </c>
      <c r="H1913">
        <v>10</v>
      </c>
      <c r="I1913">
        <v>0</v>
      </c>
      <c r="J1913">
        <v>8</v>
      </c>
      <c r="K1913">
        <v>0</v>
      </c>
      <c r="L1913">
        <v>20</v>
      </c>
      <c r="M1913">
        <v>231</v>
      </c>
      <c r="N1913">
        <v>217</v>
      </c>
      <c r="S1913" t="s">
        <v>1765</v>
      </c>
      <c r="T1913" t="s">
        <v>1675</v>
      </c>
      <c r="U1913" t="s">
        <v>1675</v>
      </c>
      <c r="V1913" t="s">
        <v>1723</v>
      </c>
    </row>
    <row r="1914" spans="1:22" x14ac:dyDescent="0.25">
      <c r="A1914" t="s">
        <v>1746</v>
      </c>
      <c r="B1914" t="str">
        <f t="shared" si="29"/>
        <v>1960North Sydney</v>
      </c>
      <c r="C1914" t="s">
        <v>1747</v>
      </c>
      <c r="D1914">
        <v>1960</v>
      </c>
      <c r="E1914">
        <v>7</v>
      </c>
      <c r="F1914" t="s">
        <v>1752</v>
      </c>
      <c r="G1914">
        <v>18</v>
      </c>
      <c r="H1914">
        <v>8</v>
      </c>
      <c r="I1914">
        <v>0</v>
      </c>
      <c r="J1914">
        <v>10</v>
      </c>
      <c r="K1914">
        <v>0</v>
      </c>
      <c r="L1914">
        <v>16</v>
      </c>
      <c r="M1914">
        <v>317</v>
      </c>
      <c r="N1914">
        <v>357</v>
      </c>
      <c r="S1914" t="s">
        <v>1752</v>
      </c>
      <c r="T1914" t="s">
        <v>1675</v>
      </c>
      <c r="U1914" t="s">
        <v>1675</v>
      </c>
      <c r="V1914" t="s">
        <v>1723</v>
      </c>
    </row>
    <row r="1915" spans="1:22" x14ac:dyDescent="0.25">
      <c r="A1915" t="s">
        <v>1746</v>
      </c>
      <c r="B1915" t="str">
        <f t="shared" si="29"/>
        <v>1960South Sydney</v>
      </c>
      <c r="C1915" t="s">
        <v>1747</v>
      </c>
      <c r="D1915">
        <v>1960</v>
      </c>
      <c r="E1915">
        <v>8</v>
      </c>
      <c r="F1915" t="s">
        <v>1748</v>
      </c>
      <c r="G1915">
        <v>18</v>
      </c>
      <c r="H1915">
        <v>6</v>
      </c>
      <c r="I1915">
        <v>0</v>
      </c>
      <c r="J1915">
        <v>12</v>
      </c>
      <c r="K1915">
        <v>0</v>
      </c>
      <c r="L1915">
        <v>12</v>
      </c>
      <c r="M1915">
        <v>211</v>
      </c>
      <c r="N1915">
        <v>256</v>
      </c>
      <c r="S1915" t="s">
        <v>1748</v>
      </c>
      <c r="T1915" t="s">
        <v>1675</v>
      </c>
      <c r="U1915" t="s">
        <v>1675</v>
      </c>
      <c r="V1915" t="s">
        <v>1723</v>
      </c>
    </row>
    <row r="1916" spans="1:22" x14ac:dyDescent="0.25">
      <c r="A1916" t="s">
        <v>1746</v>
      </c>
      <c r="B1916" t="str">
        <f t="shared" si="29"/>
        <v>1960Newtown</v>
      </c>
      <c r="C1916" t="s">
        <v>1747</v>
      </c>
      <c r="D1916">
        <v>1960</v>
      </c>
      <c r="E1916">
        <v>9</v>
      </c>
      <c r="F1916" t="s">
        <v>1756</v>
      </c>
      <c r="G1916">
        <v>18</v>
      </c>
      <c r="H1916">
        <v>6</v>
      </c>
      <c r="I1916">
        <v>0</v>
      </c>
      <c r="J1916">
        <v>12</v>
      </c>
      <c r="K1916">
        <v>0</v>
      </c>
      <c r="L1916">
        <v>12</v>
      </c>
      <c r="M1916">
        <v>251</v>
      </c>
      <c r="N1916">
        <v>313</v>
      </c>
      <c r="S1916" t="s">
        <v>1756</v>
      </c>
      <c r="T1916" t="s">
        <v>1675</v>
      </c>
      <c r="U1916" t="s">
        <v>1675</v>
      </c>
      <c r="V1916" t="s">
        <v>1723</v>
      </c>
    </row>
    <row r="1917" spans="1:22" x14ac:dyDescent="0.25">
      <c r="A1917" t="s">
        <v>1746</v>
      </c>
      <c r="B1917" t="str">
        <f t="shared" si="29"/>
        <v>1960Parramatta</v>
      </c>
      <c r="C1917" t="s">
        <v>1747</v>
      </c>
      <c r="D1917">
        <v>1960</v>
      </c>
      <c r="E1917">
        <v>10</v>
      </c>
      <c r="F1917" t="s">
        <v>1722</v>
      </c>
      <c r="G1917">
        <v>18</v>
      </c>
      <c r="H1917">
        <v>2</v>
      </c>
      <c r="I1917">
        <v>0</v>
      </c>
      <c r="J1917">
        <v>16</v>
      </c>
      <c r="K1917">
        <v>0</v>
      </c>
      <c r="L1917">
        <v>4</v>
      </c>
      <c r="M1917">
        <v>215</v>
      </c>
      <c r="N1917">
        <v>453</v>
      </c>
      <c r="S1917" t="s">
        <v>1722</v>
      </c>
      <c r="T1917" t="s">
        <v>1675</v>
      </c>
      <c r="U1917" t="s">
        <v>1675</v>
      </c>
      <c r="V1917" t="s">
        <v>1723</v>
      </c>
    </row>
    <row r="1918" spans="1:22" x14ac:dyDescent="0.25">
      <c r="A1918" t="s">
        <v>1745</v>
      </c>
      <c r="B1918" t="str">
        <f t="shared" si="29"/>
        <v>1959Melbourne</v>
      </c>
      <c r="C1918" t="s">
        <v>1727</v>
      </c>
      <c r="D1918">
        <v>1959</v>
      </c>
      <c r="E1918">
        <v>1</v>
      </c>
      <c r="F1918" t="s">
        <v>1681</v>
      </c>
      <c r="G1918">
        <v>18</v>
      </c>
      <c r="H1918">
        <v>13</v>
      </c>
      <c r="I1918">
        <v>1</v>
      </c>
      <c r="J1918">
        <v>4</v>
      </c>
      <c r="L1918">
        <v>54</v>
      </c>
      <c r="M1918">
        <v>1731</v>
      </c>
      <c r="N1918">
        <v>1213</v>
      </c>
      <c r="O1918" t="s">
        <v>30</v>
      </c>
      <c r="P1918" t="s">
        <v>30</v>
      </c>
      <c r="Q1918" t="s">
        <v>30</v>
      </c>
      <c r="R1918" t="s">
        <v>30</v>
      </c>
      <c r="S1918" t="s">
        <v>1681</v>
      </c>
      <c r="T1918" t="s">
        <v>1681</v>
      </c>
      <c r="U1918" t="s">
        <v>1681</v>
      </c>
      <c r="V1918" t="s">
        <v>1718</v>
      </c>
    </row>
    <row r="1919" spans="1:22" x14ac:dyDescent="0.25">
      <c r="A1919" t="s">
        <v>1745</v>
      </c>
      <c r="B1919" t="str">
        <f t="shared" si="29"/>
        <v>1959Carlton</v>
      </c>
      <c r="C1919" t="s">
        <v>1727</v>
      </c>
      <c r="D1919">
        <v>1959</v>
      </c>
      <c r="E1919">
        <v>2</v>
      </c>
      <c r="F1919" t="s">
        <v>1689</v>
      </c>
      <c r="G1919">
        <v>18</v>
      </c>
      <c r="H1919">
        <v>13</v>
      </c>
      <c r="I1919">
        <v>0</v>
      </c>
      <c r="J1919">
        <v>5</v>
      </c>
      <c r="L1919">
        <v>52</v>
      </c>
      <c r="M1919">
        <v>1534</v>
      </c>
      <c r="N1919">
        <v>1404</v>
      </c>
      <c r="P1919" t="s">
        <v>30</v>
      </c>
      <c r="S1919" t="s">
        <v>1689</v>
      </c>
      <c r="T1919" t="s">
        <v>1717</v>
      </c>
      <c r="U1919" t="s">
        <v>1681</v>
      </c>
      <c r="V1919" t="s">
        <v>1718</v>
      </c>
    </row>
    <row r="1920" spans="1:22" x14ac:dyDescent="0.25">
      <c r="A1920" t="s">
        <v>1745</v>
      </c>
      <c r="B1920" t="str">
        <f t="shared" si="29"/>
        <v>1959Collingwood</v>
      </c>
      <c r="C1920" t="s">
        <v>1727</v>
      </c>
      <c r="D1920">
        <v>1959</v>
      </c>
      <c r="E1920">
        <v>3</v>
      </c>
      <c r="F1920" t="s">
        <v>1688</v>
      </c>
      <c r="G1920">
        <v>18</v>
      </c>
      <c r="H1920">
        <v>12</v>
      </c>
      <c r="I1920">
        <v>0</v>
      </c>
      <c r="J1920">
        <v>6</v>
      </c>
      <c r="L1920">
        <v>48</v>
      </c>
      <c r="M1920">
        <v>1477</v>
      </c>
      <c r="N1920">
        <v>1215</v>
      </c>
      <c r="P1920" t="s">
        <v>30</v>
      </c>
      <c r="S1920" t="s">
        <v>1688</v>
      </c>
      <c r="T1920" t="s">
        <v>1681</v>
      </c>
      <c r="U1920" t="s">
        <v>1681</v>
      </c>
      <c r="V1920" t="s">
        <v>1718</v>
      </c>
    </row>
    <row r="1921" spans="1:22" x14ac:dyDescent="0.25">
      <c r="A1921" t="s">
        <v>1745</v>
      </c>
      <c r="B1921" t="str">
        <f t="shared" si="29"/>
        <v>1959Essendon</v>
      </c>
      <c r="C1921" t="s">
        <v>1727</v>
      </c>
      <c r="D1921">
        <v>1959</v>
      </c>
      <c r="E1921">
        <v>4</v>
      </c>
      <c r="F1921" t="s">
        <v>1687</v>
      </c>
      <c r="G1921">
        <v>18</v>
      </c>
      <c r="H1921">
        <v>11</v>
      </c>
      <c r="I1921">
        <v>0</v>
      </c>
      <c r="J1921">
        <v>7</v>
      </c>
      <c r="L1921">
        <v>44</v>
      </c>
      <c r="M1921">
        <v>1598</v>
      </c>
      <c r="N1921">
        <v>1422</v>
      </c>
      <c r="P1921" t="s">
        <v>30</v>
      </c>
      <c r="Q1921" t="s">
        <v>30</v>
      </c>
      <c r="S1921" t="s">
        <v>1687</v>
      </c>
      <c r="T1921" t="s">
        <v>1681</v>
      </c>
      <c r="U1921" t="s">
        <v>1681</v>
      </c>
      <c r="V1921" t="s">
        <v>1718</v>
      </c>
    </row>
    <row r="1922" spans="1:22" x14ac:dyDescent="0.25">
      <c r="A1922" t="s">
        <v>1745</v>
      </c>
      <c r="B1922" t="str">
        <f t="shared" ref="B1922:B1985" si="30">D1922&amp;F1922</f>
        <v>1959Fitzroy</v>
      </c>
      <c r="C1922" t="s">
        <v>1727</v>
      </c>
      <c r="D1922">
        <v>1959</v>
      </c>
      <c r="E1922">
        <v>5</v>
      </c>
      <c r="F1922" t="s">
        <v>1694</v>
      </c>
      <c r="G1922">
        <v>18</v>
      </c>
      <c r="H1922">
        <v>10</v>
      </c>
      <c r="I1922">
        <v>1</v>
      </c>
      <c r="J1922">
        <v>7</v>
      </c>
      <c r="L1922">
        <v>42</v>
      </c>
      <c r="M1922">
        <v>1533</v>
      </c>
      <c r="N1922">
        <v>1351</v>
      </c>
      <c r="S1922" t="s">
        <v>1694</v>
      </c>
      <c r="T1922" t="s">
        <v>1681</v>
      </c>
      <c r="U1922" t="s">
        <v>1681</v>
      </c>
      <c r="V1922" t="s">
        <v>1718</v>
      </c>
    </row>
    <row r="1923" spans="1:22" x14ac:dyDescent="0.25">
      <c r="A1923" t="s">
        <v>1745</v>
      </c>
      <c r="B1923" t="str">
        <f t="shared" si="30"/>
        <v>1959North Melbourne</v>
      </c>
      <c r="C1923" t="s">
        <v>1727</v>
      </c>
      <c r="D1923">
        <v>1959</v>
      </c>
      <c r="E1923">
        <v>6</v>
      </c>
      <c r="F1923" t="s">
        <v>1680</v>
      </c>
      <c r="G1923">
        <v>18</v>
      </c>
      <c r="H1923">
        <v>10</v>
      </c>
      <c r="I1923">
        <v>0</v>
      </c>
      <c r="J1923">
        <v>8</v>
      </c>
      <c r="L1923">
        <v>40</v>
      </c>
      <c r="M1923">
        <v>1331</v>
      </c>
      <c r="N1923">
        <v>1490</v>
      </c>
      <c r="S1923" t="s">
        <v>1680</v>
      </c>
      <c r="T1923" t="s">
        <v>1680</v>
      </c>
      <c r="U1923" t="s">
        <v>1681</v>
      </c>
      <c r="V1923" t="s">
        <v>1718</v>
      </c>
    </row>
    <row r="1924" spans="1:22" x14ac:dyDescent="0.25">
      <c r="A1924" t="s">
        <v>1745</v>
      </c>
      <c r="B1924" t="str">
        <f t="shared" si="30"/>
        <v>1959Hawthorn</v>
      </c>
      <c r="C1924" t="s">
        <v>1727</v>
      </c>
      <c r="D1924">
        <v>1959</v>
      </c>
      <c r="E1924">
        <v>7</v>
      </c>
      <c r="F1924" t="s">
        <v>1682</v>
      </c>
      <c r="G1924">
        <v>18</v>
      </c>
      <c r="H1924">
        <v>9</v>
      </c>
      <c r="I1924">
        <v>0</v>
      </c>
      <c r="J1924">
        <v>9</v>
      </c>
      <c r="L1924">
        <v>36</v>
      </c>
      <c r="M1924">
        <v>1592</v>
      </c>
      <c r="N1924">
        <v>1412</v>
      </c>
      <c r="S1924" t="s">
        <v>1682</v>
      </c>
      <c r="T1924" t="s">
        <v>1724</v>
      </c>
      <c r="U1924" t="s">
        <v>1681</v>
      </c>
      <c r="V1924" t="s">
        <v>1718</v>
      </c>
    </row>
    <row r="1925" spans="1:22" x14ac:dyDescent="0.25">
      <c r="A1925" t="s">
        <v>1745</v>
      </c>
      <c r="B1925" t="str">
        <f t="shared" si="30"/>
        <v>1959St Kilda</v>
      </c>
      <c r="C1925" t="s">
        <v>1727</v>
      </c>
      <c r="D1925">
        <v>1959</v>
      </c>
      <c r="E1925">
        <v>8</v>
      </c>
      <c r="F1925" t="s">
        <v>1677</v>
      </c>
      <c r="G1925">
        <v>18</v>
      </c>
      <c r="H1925">
        <v>9</v>
      </c>
      <c r="I1925">
        <v>0</v>
      </c>
      <c r="J1925">
        <v>9</v>
      </c>
      <c r="L1925">
        <v>36</v>
      </c>
      <c r="M1925">
        <v>1428</v>
      </c>
      <c r="N1925">
        <v>1515</v>
      </c>
      <c r="S1925" t="s">
        <v>1677</v>
      </c>
      <c r="T1925" t="s">
        <v>1681</v>
      </c>
      <c r="U1925" t="s">
        <v>1681</v>
      </c>
      <c r="V1925" t="s">
        <v>1718</v>
      </c>
    </row>
    <row r="1926" spans="1:22" x14ac:dyDescent="0.25">
      <c r="A1926" t="s">
        <v>1745</v>
      </c>
      <c r="B1926" t="str">
        <f t="shared" si="30"/>
        <v>1959South Melbourne</v>
      </c>
      <c r="C1926" t="s">
        <v>1727</v>
      </c>
      <c r="D1926">
        <v>1959</v>
      </c>
      <c r="E1926">
        <v>9</v>
      </c>
      <c r="F1926" t="s">
        <v>1697</v>
      </c>
      <c r="G1926">
        <v>18</v>
      </c>
      <c r="H1926">
        <v>8</v>
      </c>
      <c r="I1926">
        <v>0</v>
      </c>
      <c r="J1926">
        <v>10</v>
      </c>
      <c r="L1926">
        <v>32</v>
      </c>
      <c r="M1926">
        <v>1515</v>
      </c>
      <c r="N1926">
        <v>1465</v>
      </c>
      <c r="S1926" t="s">
        <v>1676</v>
      </c>
      <c r="T1926" t="s">
        <v>1681</v>
      </c>
      <c r="U1926" t="s">
        <v>1681</v>
      </c>
      <c r="V1926" t="s">
        <v>1718</v>
      </c>
    </row>
    <row r="1927" spans="1:22" x14ac:dyDescent="0.25">
      <c r="A1927" t="s">
        <v>1745</v>
      </c>
      <c r="B1927" t="str">
        <f t="shared" si="30"/>
        <v>1959Geelong</v>
      </c>
      <c r="C1927" t="s">
        <v>1727</v>
      </c>
      <c r="D1927">
        <v>1959</v>
      </c>
      <c r="E1927">
        <v>10</v>
      </c>
      <c r="F1927" t="s">
        <v>1685</v>
      </c>
      <c r="G1927">
        <v>18</v>
      </c>
      <c r="H1927">
        <v>5</v>
      </c>
      <c r="I1927">
        <v>0</v>
      </c>
      <c r="J1927">
        <v>13</v>
      </c>
      <c r="L1927">
        <v>20</v>
      </c>
      <c r="M1927">
        <v>1320</v>
      </c>
      <c r="N1927">
        <v>1681</v>
      </c>
      <c r="S1927" t="s">
        <v>1685</v>
      </c>
      <c r="T1927" t="s">
        <v>1685</v>
      </c>
      <c r="U1927" t="s">
        <v>1685</v>
      </c>
      <c r="V1927" t="s">
        <v>1718</v>
      </c>
    </row>
    <row r="1928" spans="1:22" x14ac:dyDescent="0.25">
      <c r="A1928" t="s">
        <v>1745</v>
      </c>
      <c r="B1928" t="str">
        <f t="shared" si="30"/>
        <v>1959Richmond</v>
      </c>
      <c r="C1928" t="s">
        <v>1727</v>
      </c>
      <c r="D1928">
        <v>1959</v>
      </c>
      <c r="E1928">
        <v>11</v>
      </c>
      <c r="F1928" t="s">
        <v>1678</v>
      </c>
      <c r="G1928">
        <v>18</v>
      </c>
      <c r="H1928">
        <v>4</v>
      </c>
      <c r="I1928">
        <v>0</v>
      </c>
      <c r="J1928">
        <v>14</v>
      </c>
      <c r="L1928">
        <v>16</v>
      </c>
      <c r="M1928">
        <v>1309</v>
      </c>
      <c r="N1928">
        <v>1771</v>
      </c>
      <c r="S1928" t="s">
        <v>1678</v>
      </c>
      <c r="T1928" t="s">
        <v>1726</v>
      </c>
      <c r="U1928" t="s">
        <v>1681</v>
      </c>
      <c r="V1928" t="s">
        <v>1718</v>
      </c>
    </row>
    <row r="1929" spans="1:22" x14ac:dyDescent="0.25">
      <c r="A1929" t="s">
        <v>1745</v>
      </c>
      <c r="B1929" t="str">
        <f t="shared" si="30"/>
        <v>1959Footscray</v>
      </c>
      <c r="C1929" t="s">
        <v>1727</v>
      </c>
      <c r="D1929">
        <v>1959</v>
      </c>
      <c r="E1929">
        <v>12</v>
      </c>
      <c r="F1929" t="s">
        <v>1695</v>
      </c>
      <c r="G1929">
        <v>18</v>
      </c>
      <c r="H1929">
        <v>3</v>
      </c>
      <c r="I1929">
        <v>0</v>
      </c>
      <c r="J1929">
        <v>15</v>
      </c>
      <c r="L1929">
        <v>12</v>
      </c>
      <c r="M1929">
        <v>1178</v>
      </c>
      <c r="N1929">
        <v>1607</v>
      </c>
      <c r="S1929" t="s">
        <v>1673</v>
      </c>
      <c r="T1929" t="s">
        <v>1681</v>
      </c>
      <c r="U1929" t="s">
        <v>1681</v>
      </c>
      <c r="V1929" t="s">
        <v>1718</v>
      </c>
    </row>
    <row r="1930" spans="1:22" x14ac:dyDescent="0.25">
      <c r="A1930" t="s">
        <v>1746</v>
      </c>
      <c r="B1930" t="str">
        <f t="shared" si="30"/>
        <v>1959St George</v>
      </c>
      <c r="C1930" t="s">
        <v>1747</v>
      </c>
      <c r="D1930">
        <v>1959</v>
      </c>
      <c r="E1930">
        <v>1</v>
      </c>
      <c r="F1930" t="s">
        <v>1763</v>
      </c>
      <c r="G1930">
        <v>18</v>
      </c>
      <c r="H1930">
        <v>17</v>
      </c>
      <c r="I1930">
        <v>1</v>
      </c>
      <c r="K1930">
        <v>0</v>
      </c>
      <c r="L1930">
        <v>35</v>
      </c>
      <c r="M1930">
        <v>550</v>
      </c>
      <c r="N1930">
        <v>190</v>
      </c>
      <c r="O1930" t="s">
        <v>30</v>
      </c>
      <c r="P1930" t="s">
        <v>30</v>
      </c>
      <c r="Q1930" t="s">
        <v>30</v>
      </c>
      <c r="R1930" t="s">
        <v>30</v>
      </c>
      <c r="S1930" t="s">
        <v>1763</v>
      </c>
      <c r="T1930" t="s">
        <v>1675</v>
      </c>
      <c r="U1930" t="s">
        <v>1675</v>
      </c>
      <c r="V1930" t="s">
        <v>1723</v>
      </c>
    </row>
    <row r="1931" spans="1:22" x14ac:dyDescent="0.25">
      <c r="A1931" t="s">
        <v>1746</v>
      </c>
      <c r="B1931" t="str">
        <f t="shared" si="30"/>
        <v>1959Western Suburbs</v>
      </c>
      <c r="C1931" t="s">
        <v>1747</v>
      </c>
      <c r="D1931">
        <v>1959</v>
      </c>
      <c r="E1931">
        <v>2</v>
      </c>
      <c r="F1931" t="s">
        <v>1757</v>
      </c>
      <c r="G1931">
        <v>18</v>
      </c>
      <c r="H1931">
        <v>13</v>
      </c>
      <c r="I1931">
        <v>1</v>
      </c>
      <c r="J1931">
        <v>4</v>
      </c>
      <c r="K1931">
        <v>0</v>
      </c>
      <c r="L1931">
        <v>27</v>
      </c>
      <c r="M1931">
        <v>405</v>
      </c>
      <c r="N1931">
        <v>273</v>
      </c>
      <c r="P1931" t="s">
        <v>30</v>
      </c>
      <c r="S1931" t="s">
        <v>1757</v>
      </c>
      <c r="T1931" t="s">
        <v>1675</v>
      </c>
      <c r="U1931" t="s">
        <v>1675</v>
      </c>
      <c r="V1931" t="s">
        <v>1723</v>
      </c>
    </row>
    <row r="1932" spans="1:22" x14ac:dyDescent="0.25">
      <c r="A1932" t="s">
        <v>1746</v>
      </c>
      <c r="B1932" t="str">
        <f t="shared" si="30"/>
        <v>1959Manly Warringah</v>
      </c>
      <c r="C1932" t="s">
        <v>1747</v>
      </c>
      <c r="D1932">
        <v>1959</v>
      </c>
      <c r="E1932">
        <v>3</v>
      </c>
      <c r="F1932" t="s">
        <v>1765</v>
      </c>
      <c r="G1932">
        <v>18</v>
      </c>
      <c r="H1932">
        <v>11</v>
      </c>
      <c r="I1932">
        <v>0</v>
      </c>
      <c r="J1932">
        <v>7</v>
      </c>
      <c r="K1932">
        <v>0</v>
      </c>
      <c r="L1932">
        <v>22</v>
      </c>
      <c r="M1932">
        <v>283</v>
      </c>
      <c r="N1932">
        <v>239</v>
      </c>
      <c r="P1932" t="s">
        <v>30</v>
      </c>
      <c r="Q1932" t="s">
        <v>30</v>
      </c>
      <c r="S1932" t="s">
        <v>1765</v>
      </c>
      <c r="T1932" t="s">
        <v>1675</v>
      </c>
      <c r="U1932" t="s">
        <v>1675</v>
      </c>
      <c r="V1932" t="s">
        <v>1723</v>
      </c>
    </row>
    <row r="1933" spans="1:22" x14ac:dyDescent="0.25">
      <c r="A1933" t="s">
        <v>1746</v>
      </c>
      <c r="B1933" t="str">
        <f t="shared" si="30"/>
        <v>1959Newtown</v>
      </c>
      <c r="C1933" t="s">
        <v>1747</v>
      </c>
      <c r="D1933">
        <v>1959</v>
      </c>
      <c r="E1933">
        <v>4</v>
      </c>
      <c r="F1933" t="s">
        <v>1756</v>
      </c>
      <c r="G1933">
        <v>18</v>
      </c>
      <c r="H1933">
        <v>10</v>
      </c>
      <c r="I1933">
        <v>0</v>
      </c>
      <c r="J1933">
        <v>8</v>
      </c>
      <c r="K1933">
        <v>0</v>
      </c>
      <c r="L1933">
        <v>20</v>
      </c>
      <c r="M1933">
        <v>254</v>
      </c>
      <c r="N1933">
        <v>296</v>
      </c>
      <c r="P1933" t="s">
        <v>30</v>
      </c>
      <c r="S1933" t="s">
        <v>1756</v>
      </c>
      <c r="T1933" t="s">
        <v>1675</v>
      </c>
      <c r="U1933" t="s">
        <v>1675</v>
      </c>
      <c r="V1933" t="s">
        <v>1723</v>
      </c>
    </row>
    <row r="1934" spans="1:22" x14ac:dyDescent="0.25">
      <c r="A1934" t="s">
        <v>1746</v>
      </c>
      <c r="B1934" t="str">
        <f t="shared" si="30"/>
        <v>1959North Sydney</v>
      </c>
      <c r="C1934" t="s">
        <v>1747</v>
      </c>
      <c r="D1934">
        <v>1959</v>
      </c>
      <c r="E1934">
        <v>5</v>
      </c>
      <c r="F1934" t="s">
        <v>1752</v>
      </c>
      <c r="G1934">
        <v>18</v>
      </c>
      <c r="H1934">
        <v>9</v>
      </c>
      <c r="I1934">
        <v>0</v>
      </c>
      <c r="J1934">
        <v>9</v>
      </c>
      <c r="K1934">
        <v>0</v>
      </c>
      <c r="L1934">
        <v>18</v>
      </c>
      <c r="M1934">
        <v>371</v>
      </c>
      <c r="N1934">
        <v>282</v>
      </c>
      <c r="S1934" t="s">
        <v>1752</v>
      </c>
      <c r="T1934" t="s">
        <v>1675</v>
      </c>
      <c r="U1934" t="s">
        <v>1675</v>
      </c>
      <c r="V1934" t="s">
        <v>1723</v>
      </c>
    </row>
    <row r="1935" spans="1:22" x14ac:dyDescent="0.25">
      <c r="A1935" t="s">
        <v>1746</v>
      </c>
      <c r="B1935" t="str">
        <f t="shared" si="30"/>
        <v>1959South Sydney</v>
      </c>
      <c r="C1935" t="s">
        <v>1747</v>
      </c>
      <c r="D1935">
        <v>1959</v>
      </c>
      <c r="E1935">
        <v>6</v>
      </c>
      <c r="F1935" t="s">
        <v>1748</v>
      </c>
      <c r="G1935">
        <v>18</v>
      </c>
      <c r="H1935">
        <v>9</v>
      </c>
      <c r="I1935">
        <v>0</v>
      </c>
      <c r="J1935">
        <v>9</v>
      </c>
      <c r="K1935">
        <v>0</v>
      </c>
      <c r="L1935">
        <v>18</v>
      </c>
      <c r="M1935">
        <v>257</v>
      </c>
      <c r="N1935">
        <v>276</v>
      </c>
      <c r="S1935" t="s">
        <v>1748</v>
      </c>
      <c r="T1935" t="s">
        <v>1675</v>
      </c>
      <c r="U1935" t="s">
        <v>1675</v>
      </c>
      <c r="V1935" t="s">
        <v>1723</v>
      </c>
    </row>
    <row r="1936" spans="1:22" x14ac:dyDescent="0.25">
      <c r="A1936" t="s">
        <v>1746</v>
      </c>
      <c r="B1936" t="str">
        <f t="shared" si="30"/>
        <v>1959Balmain</v>
      </c>
      <c r="C1936" t="s">
        <v>1747</v>
      </c>
      <c r="D1936">
        <v>1959</v>
      </c>
      <c r="E1936">
        <v>7</v>
      </c>
      <c r="F1936" t="s">
        <v>1755</v>
      </c>
      <c r="G1936">
        <v>18</v>
      </c>
      <c r="H1936">
        <v>6</v>
      </c>
      <c r="I1936">
        <v>1</v>
      </c>
      <c r="J1936">
        <v>11</v>
      </c>
      <c r="K1936">
        <v>0</v>
      </c>
      <c r="L1936">
        <v>13</v>
      </c>
      <c r="M1936">
        <v>308</v>
      </c>
      <c r="N1936">
        <v>336</v>
      </c>
      <c r="S1936" t="s">
        <v>1755</v>
      </c>
      <c r="T1936" t="s">
        <v>1675</v>
      </c>
      <c r="U1936" t="s">
        <v>1675</v>
      </c>
      <c r="V1936" t="s">
        <v>1723</v>
      </c>
    </row>
    <row r="1937" spans="1:22" x14ac:dyDescent="0.25">
      <c r="A1937" t="s">
        <v>1746</v>
      </c>
      <c r="B1937" t="str">
        <f t="shared" si="30"/>
        <v>1959Eastern Suburbs</v>
      </c>
      <c r="C1937" t="s">
        <v>1747</v>
      </c>
      <c r="D1937">
        <v>1959</v>
      </c>
      <c r="E1937">
        <v>8</v>
      </c>
      <c r="F1937" t="s">
        <v>1749</v>
      </c>
      <c r="G1937">
        <v>18</v>
      </c>
      <c r="H1937">
        <v>6</v>
      </c>
      <c r="I1937">
        <v>0</v>
      </c>
      <c r="J1937">
        <v>12</v>
      </c>
      <c r="K1937">
        <v>0</v>
      </c>
      <c r="L1937">
        <v>12</v>
      </c>
      <c r="M1937">
        <v>211</v>
      </c>
      <c r="N1937">
        <v>314</v>
      </c>
      <c r="S1937" t="s">
        <v>1750</v>
      </c>
      <c r="T1937" t="s">
        <v>1675</v>
      </c>
      <c r="U1937" t="s">
        <v>1675</v>
      </c>
      <c r="V1937" t="s">
        <v>1723</v>
      </c>
    </row>
    <row r="1938" spans="1:22" x14ac:dyDescent="0.25">
      <c r="A1938" t="s">
        <v>1746</v>
      </c>
      <c r="B1938" t="str">
        <f t="shared" si="30"/>
        <v>1959Canterbury-Bankstown</v>
      </c>
      <c r="C1938" t="s">
        <v>1747</v>
      </c>
      <c r="D1938">
        <v>1959</v>
      </c>
      <c r="E1938">
        <v>9</v>
      </c>
      <c r="F1938" t="s">
        <v>1764</v>
      </c>
      <c r="G1938">
        <v>18</v>
      </c>
      <c r="H1938">
        <v>5</v>
      </c>
      <c r="I1938">
        <v>1</v>
      </c>
      <c r="J1938">
        <v>12</v>
      </c>
      <c r="K1938">
        <v>0</v>
      </c>
      <c r="L1938">
        <v>11</v>
      </c>
      <c r="M1938">
        <v>194</v>
      </c>
      <c r="N1938">
        <v>378</v>
      </c>
      <c r="S1938" t="s">
        <v>1764</v>
      </c>
      <c r="T1938" t="s">
        <v>1675</v>
      </c>
      <c r="U1938" t="s">
        <v>1675</v>
      </c>
      <c r="V1938" t="s">
        <v>1723</v>
      </c>
    </row>
    <row r="1939" spans="1:22" x14ac:dyDescent="0.25">
      <c r="A1939" t="s">
        <v>1746</v>
      </c>
      <c r="B1939" t="str">
        <f t="shared" si="30"/>
        <v>1959Parramatta</v>
      </c>
      <c r="C1939" t="s">
        <v>1747</v>
      </c>
      <c r="D1939">
        <v>1959</v>
      </c>
      <c r="E1939">
        <v>10</v>
      </c>
      <c r="F1939" t="s">
        <v>1722</v>
      </c>
      <c r="G1939">
        <v>18</v>
      </c>
      <c r="H1939">
        <v>2</v>
      </c>
      <c r="I1939">
        <v>0</v>
      </c>
      <c r="J1939">
        <v>16</v>
      </c>
      <c r="K1939">
        <v>0</v>
      </c>
      <c r="L1939">
        <v>4</v>
      </c>
      <c r="M1939">
        <v>150</v>
      </c>
      <c r="N1939">
        <v>399</v>
      </c>
      <c r="S1939" t="s">
        <v>1722</v>
      </c>
      <c r="T1939" t="s">
        <v>1675</v>
      </c>
      <c r="U1939" t="s">
        <v>1675</v>
      </c>
      <c r="V1939" t="s">
        <v>1723</v>
      </c>
    </row>
    <row r="1940" spans="1:22" x14ac:dyDescent="0.25">
      <c r="A1940" t="s">
        <v>1745</v>
      </c>
      <c r="B1940" t="str">
        <f t="shared" si="30"/>
        <v>1958Melbourne</v>
      </c>
      <c r="C1940" t="s">
        <v>1727</v>
      </c>
      <c r="D1940">
        <v>1958</v>
      </c>
      <c r="E1940">
        <v>1</v>
      </c>
      <c r="F1940" t="s">
        <v>1681</v>
      </c>
      <c r="G1940">
        <v>18</v>
      </c>
      <c r="H1940">
        <v>15</v>
      </c>
      <c r="I1940">
        <v>0</v>
      </c>
      <c r="J1940">
        <v>3</v>
      </c>
      <c r="L1940">
        <v>60</v>
      </c>
      <c r="M1940">
        <v>1608</v>
      </c>
      <c r="N1940">
        <v>1300</v>
      </c>
      <c r="O1940" t="s">
        <v>30</v>
      </c>
      <c r="P1940" t="s">
        <v>30</v>
      </c>
      <c r="Q1940" t="s">
        <v>30</v>
      </c>
      <c r="S1940" t="s">
        <v>1681</v>
      </c>
      <c r="T1940" t="s">
        <v>1681</v>
      </c>
      <c r="U1940" t="s">
        <v>1681</v>
      </c>
      <c r="V1940" t="s">
        <v>1718</v>
      </c>
    </row>
    <row r="1941" spans="1:22" x14ac:dyDescent="0.25">
      <c r="A1941" t="s">
        <v>1745</v>
      </c>
      <c r="B1941" t="str">
        <f t="shared" si="30"/>
        <v>1958Collingwood</v>
      </c>
      <c r="C1941" t="s">
        <v>1727</v>
      </c>
      <c r="D1941">
        <v>1958</v>
      </c>
      <c r="E1941">
        <v>2</v>
      </c>
      <c r="F1941" t="s">
        <v>1688</v>
      </c>
      <c r="G1941">
        <v>18</v>
      </c>
      <c r="H1941">
        <v>12</v>
      </c>
      <c r="I1941">
        <v>0</v>
      </c>
      <c r="J1941">
        <v>6</v>
      </c>
      <c r="L1941">
        <v>48</v>
      </c>
      <c r="M1941">
        <v>1528</v>
      </c>
      <c r="N1941">
        <v>1235</v>
      </c>
      <c r="P1941" t="s">
        <v>30</v>
      </c>
      <c r="Q1941" t="s">
        <v>30</v>
      </c>
      <c r="R1941" t="s">
        <v>30</v>
      </c>
      <c r="S1941" t="s">
        <v>1688</v>
      </c>
      <c r="T1941" t="s">
        <v>1681</v>
      </c>
      <c r="U1941" t="s">
        <v>1681</v>
      </c>
      <c r="V1941" t="s">
        <v>1718</v>
      </c>
    </row>
    <row r="1942" spans="1:22" x14ac:dyDescent="0.25">
      <c r="A1942" t="s">
        <v>1745</v>
      </c>
      <c r="B1942" t="str">
        <f t="shared" si="30"/>
        <v>1958Fitzroy</v>
      </c>
      <c r="C1942" t="s">
        <v>1727</v>
      </c>
      <c r="D1942">
        <v>1958</v>
      </c>
      <c r="E1942">
        <v>3</v>
      </c>
      <c r="F1942" t="s">
        <v>1694</v>
      </c>
      <c r="G1942">
        <v>18</v>
      </c>
      <c r="H1942">
        <v>12</v>
      </c>
      <c r="I1942">
        <v>0</v>
      </c>
      <c r="J1942">
        <v>6</v>
      </c>
      <c r="L1942">
        <v>48</v>
      </c>
      <c r="M1942">
        <v>1551</v>
      </c>
      <c r="N1942">
        <v>1283</v>
      </c>
      <c r="P1942" t="s">
        <v>30</v>
      </c>
      <c r="S1942" t="s">
        <v>1694</v>
      </c>
      <c r="T1942" t="s">
        <v>1681</v>
      </c>
      <c r="U1942" t="s">
        <v>1681</v>
      </c>
      <c r="V1942" t="s">
        <v>1718</v>
      </c>
    </row>
    <row r="1943" spans="1:22" x14ac:dyDescent="0.25">
      <c r="A1943" t="s">
        <v>1745</v>
      </c>
      <c r="B1943" t="str">
        <f t="shared" si="30"/>
        <v>1958North Melbourne</v>
      </c>
      <c r="C1943" t="s">
        <v>1727</v>
      </c>
      <c r="D1943">
        <v>1958</v>
      </c>
      <c r="E1943">
        <v>4</v>
      </c>
      <c r="F1943" t="s">
        <v>1680</v>
      </c>
      <c r="G1943">
        <v>18</v>
      </c>
      <c r="H1943">
        <v>11</v>
      </c>
      <c r="I1943">
        <v>0</v>
      </c>
      <c r="J1943">
        <v>7</v>
      </c>
      <c r="L1943">
        <v>44</v>
      </c>
      <c r="M1943">
        <v>1228</v>
      </c>
      <c r="N1943">
        <v>1324</v>
      </c>
      <c r="P1943" t="s">
        <v>30</v>
      </c>
      <c r="S1943" t="s">
        <v>1680</v>
      </c>
      <c r="T1943" t="s">
        <v>1680</v>
      </c>
      <c r="U1943" t="s">
        <v>1681</v>
      </c>
      <c r="V1943" t="s">
        <v>1718</v>
      </c>
    </row>
    <row r="1944" spans="1:22" x14ac:dyDescent="0.25">
      <c r="A1944" t="s">
        <v>1745</v>
      </c>
      <c r="B1944" t="str">
        <f t="shared" si="30"/>
        <v>1958Essendon</v>
      </c>
      <c r="C1944" t="s">
        <v>1727</v>
      </c>
      <c r="D1944">
        <v>1958</v>
      </c>
      <c r="E1944">
        <v>5</v>
      </c>
      <c r="F1944" t="s">
        <v>1687</v>
      </c>
      <c r="G1944">
        <v>18</v>
      </c>
      <c r="H1944">
        <v>10</v>
      </c>
      <c r="I1944">
        <v>0</v>
      </c>
      <c r="J1944">
        <v>8</v>
      </c>
      <c r="L1944">
        <v>40</v>
      </c>
      <c r="M1944">
        <v>1519</v>
      </c>
      <c r="N1944">
        <v>1365</v>
      </c>
      <c r="S1944" t="s">
        <v>1687</v>
      </c>
      <c r="T1944" t="s">
        <v>1681</v>
      </c>
      <c r="U1944" t="s">
        <v>1681</v>
      </c>
      <c r="V1944" t="s">
        <v>1718</v>
      </c>
    </row>
    <row r="1945" spans="1:22" x14ac:dyDescent="0.25">
      <c r="A1945" t="s">
        <v>1745</v>
      </c>
      <c r="B1945" t="str">
        <f t="shared" si="30"/>
        <v>1958Hawthorn</v>
      </c>
      <c r="C1945" t="s">
        <v>1727</v>
      </c>
      <c r="D1945">
        <v>1958</v>
      </c>
      <c r="E1945">
        <v>6</v>
      </c>
      <c r="F1945" t="s">
        <v>1682</v>
      </c>
      <c r="G1945">
        <v>18</v>
      </c>
      <c r="H1945">
        <v>9</v>
      </c>
      <c r="I1945">
        <v>0</v>
      </c>
      <c r="J1945">
        <v>9</v>
      </c>
      <c r="L1945">
        <v>36</v>
      </c>
      <c r="M1945">
        <v>1419</v>
      </c>
      <c r="N1945">
        <v>1298</v>
      </c>
      <c r="S1945" t="s">
        <v>1682</v>
      </c>
      <c r="T1945" t="s">
        <v>1724</v>
      </c>
      <c r="U1945" t="s">
        <v>1681</v>
      </c>
      <c r="V1945" t="s">
        <v>1718</v>
      </c>
    </row>
    <row r="1946" spans="1:22" x14ac:dyDescent="0.25">
      <c r="A1946" t="s">
        <v>1745</v>
      </c>
      <c r="B1946" t="str">
        <f t="shared" si="30"/>
        <v>1958Carlton</v>
      </c>
      <c r="C1946" t="s">
        <v>1727</v>
      </c>
      <c r="D1946">
        <v>1958</v>
      </c>
      <c r="E1946">
        <v>7</v>
      </c>
      <c r="F1946" t="s">
        <v>1689</v>
      </c>
      <c r="G1946">
        <v>18</v>
      </c>
      <c r="H1946">
        <v>8</v>
      </c>
      <c r="I1946">
        <v>0</v>
      </c>
      <c r="J1946">
        <v>10</v>
      </c>
      <c r="L1946">
        <v>32</v>
      </c>
      <c r="M1946">
        <v>1158</v>
      </c>
      <c r="N1946">
        <v>1260</v>
      </c>
      <c r="S1946" t="s">
        <v>1689</v>
      </c>
      <c r="T1946" t="s">
        <v>1717</v>
      </c>
      <c r="U1946" t="s">
        <v>1681</v>
      </c>
      <c r="V1946" t="s">
        <v>1718</v>
      </c>
    </row>
    <row r="1947" spans="1:22" x14ac:dyDescent="0.25">
      <c r="A1947" t="s">
        <v>1745</v>
      </c>
      <c r="B1947" t="str">
        <f t="shared" si="30"/>
        <v>1958St Kilda</v>
      </c>
      <c r="C1947" t="s">
        <v>1727</v>
      </c>
      <c r="D1947">
        <v>1958</v>
      </c>
      <c r="E1947">
        <v>8</v>
      </c>
      <c r="F1947" t="s">
        <v>1677</v>
      </c>
      <c r="G1947">
        <v>18</v>
      </c>
      <c r="H1947">
        <v>7</v>
      </c>
      <c r="I1947">
        <v>0</v>
      </c>
      <c r="J1947">
        <v>11</v>
      </c>
      <c r="L1947">
        <v>28</v>
      </c>
      <c r="M1947">
        <v>1340</v>
      </c>
      <c r="N1947">
        <v>1454</v>
      </c>
      <c r="S1947" t="s">
        <v>1677</v>
      </c>
      <c r="T1947" t="s">
        <v>1681</v>
      </c>
      <c r="U1947" t="s">
        <v>1681</v>
      </c>
      <c r="V1947" t="s">
        <v>1718</v>
      </c>
    </row>
    <row r="1948" spans="1:22" x14ac:dyDescent="0.25">
      <c r="A1948" t="s">
        <v>1745</v>
      </c>
      <c r="B1948" t="str">
        <f t="shared" si="30"/>
        <v>1958South Melbourne</v>
      </c>
      <c r="C1948" t="s">
        <v>1727</v>
      </c>
      <c r="D1948">
        <v>1958</v>
      </c>
      <c r="E1948">
        <v>9</v>
      </c>
      <c r="F1948" t="s">
        <v>1697</v>
      </c>
      <c r="G1948">
        <v>18</v>
      </c>
      <c r="H1948">
        <v>7</v>
      </c>
      <c r="I1948">
        <v>0</v>
      </c>
      <c r="J1948">
        <v>11</v>
      </c>
      <c r="L1948">
        <v>28</v>
      </c>
      <c r="M1948">
        <v>1450</v>
      </c>
      <c r="N1948">
        <v>1634</v>
      </c>
      <c r="S1948" t="s">
        <v>1676</v>
      </c>
      <c r="T1948" t="s">
        <v>1681</v>
      </c>
      <c r="U1948" t="s">
        <v>1681</v>
      </c>
      <c r="V1948" t="s">
        <v>1718</v>
      </c>
    </row>
    <row r="1949" spans="1:22" x14ac:dyDescent="0.25">
      <c r="A1949" t="s">
        <v>1745</v>
      </c>
      <c r="B1949" t="str">
        <f t="shared" si="30"/>
        <v>1958Richmond</v>
      </c>
      <c r="C1949" t="s">
        <v>1727</v>
      </c>
      <c r="D1949">
        <v>1958</v>
      </c>
      <c r="E1949">
        <v>10</v>
      </c>
      <c r="F1949" t="s">
        <v>1678</v>
      </c>
      <c r="G1949">
        <v>18</v>
      </c>
      <c r="H1949">
        <v>7</v>
      </c>
      <c r="I1949">
        <v>0</v>
      </c>
      <c r="J1949">
        <v>11</v>
      </c>
      <c r="L1949">
        <v>28</v>
      </c>
      <c r="M1949">
        <v>1425</v>
      </c>
      <c r="N1949">
        <v>1611</v>
      </c>
      <c r="S1949" t="s">
        <v>1678</v>
      </c>
      <c r="T1949" t="s">
        <v>1726</v>
      </c>
      <c r="U1949" t="s">
        <v>1681</v>
      </c>
      <c r="V1949" t="s">
        <v>1718</v>
      </c>
    </row>
    <row r="1950" spans="1:22" x14ac:dyDescent="0.25">
      <c r="A1950" t="s">
        <v>1745</v>
      </c>
      <c r="B1950" t="str">
        <f t="shared" si="30"/>
        <v>1958Footscray</v>
      </c>
      <c r="C1950" t="s">
        <v>1727</v>
      </c>
      <c r="D1950">
        <v>1958</v>
      </c>
      <c r="E1950">
        <v>11</v>
      </c>
      <c r="F1950" t="s">
        <v>1695</v>
      </c>
      <c r="G1950">
        <v>18</v>
      </c>
      <c r="H1950">
        <v>6</v>
      </c>
      <c r="I1950">
        <v>0</v>
      </c>
      <c r="J1950">
        <v>12</v>
      </c>
      <c r="L1950">
        <v>24</v>
      </c>
      <c r="M1950">
        <v>1401</v>
      </c>
      <c r="N1950">
        <v>1440</v>
      </c>
      <c r="S1950" t="s">
        <v>1673</v>
      </c>
      <c r="T1950" t="s">
        <v>1681</v>
      </c>
      <c r="U1950" t="s">
        <v>1681</v>
      </c>
      <c r="V1950" t="s">
        <v>1718</v>
      </c>
    </row>
    <row r="1951" spans="1:22" x14ac:dyDescent="0.25">
      <c r="A1951" t="s">
        <v>1745</v>
      </c>
      <c r="B1951" t="str">
        <f t="shared" si="30"/>
        <v>1958Geelong</v>
      </c>
      <c r="C1951" t="s">
        <v>1727</v>
      </c>
      <c r="D1951">
        <v>1958</v>
      </c>
      <c r="E1951">
        <v>12</v>
      </c>
      <c r="F1951" t="s">
        <v>1685</v>
      </c>
      <c r="G1951">
        <v>18</v>
      </c>
      <c r="H1951">
        <v>4</v>
      </c>
      <c r="I1951">
        <v>0</v>
      </c>
      <c r="J1951">
        <v>14</v>
      </c>
      <c r="L1951">
        <v>16</v>
      </c>
      <c r="M1951">
        <v>1192</v>
      </c>
      <c r="N1951">
        <v>1615</v>
      </c>
      <c r="S1951" t="s">
        <v>1685</v>
      </c>
      <c r="T1951" t="s">
        <v>1685</v>
      </c>
      <c r="U1951" t="s">
        <v>1685</v>
      </c>
      <c r="V1951" t="s">
        <v>1718</v>
      </c>
    </row>
    <row r="1952" spans="1:22" x14ac:dyDescent="0.25">
      <c r="A1952" t="s">
        <v>1746</v>
      </c>
      <c r="B1952" t="str">
        <f t="shared" si="30"/>
        <v>1958St George</v>
      </c>
      <c r="C1952" t="s">
        <v>1747</v>
      </c>
      <c r="D1952">
        <v>1958</v>
      </c>
      <c r="E1952">
        <v>1</v>
      </c>
      <c r="F1952" t="s">
        <v>1763</v>
      </c>
      <c r="G1952">
        <v>18</v>
      </c>
      <c r="H1952">
        <v>16</v>
      </c>
      <c r="I1952">
        <v>0</v>
      </c>
      <c r="J1952">
        <v>2</v>
      </c>
      <c r="K1952">
        <v>0</v>
      </c>
      <c r="L1952">
        <v>32</v>
      </c>
      <c r="M1952">
        <v>480</v>
      </c>
      <c r="N1952">
        <v>187</v>
      </c>
      <c r="O1952" t="s">
        <v>30</v>
      </c>
      <c r="P1952" t="s">
        <v>30</v>
      </c>
      <c r="Q1952" t="s">
        <v>30</v>
      </c>
      <c r="R1952" t="s">
        <v>30</v>
      </c>
      <c r="S1952" t="s">
        <v>1763</v>
      </c>
      <c r="T1952" t="s">
        <v>1675</v>
      </c>
      <c r="U1952" t="s">
        <v>1675</v>
      </c>
      <c r="V1952" t="s">
        <v>1723</v>
      </c>
    </row>
    <row r="1953" spans="1:22" x14ac:dyDescent="0.25">
      <c r="A1953" t="s">
        <v>1746</v>
      </c>
      <c r="B1953" t="str">
        <f t="shared" si="30"/>
        <v>1958Western Suburbs</v>
      </c>
      <c r="C1953" t="s">
        <v>1747</v>
      </c>
      <c r="D1953">
        <v>1958</v>
      </c>
      <c r="E1953">
        <v>2</v>
      </c>
      <c r="F1953" t="s">
        <v>1757</v>
      </c>
      <c r="G1953">
        <v>18</v>
      </c>
      <c r="H1953">
        <v>12</v>
      </c>
      <c r="I1953">
        <v>0</v>
      </c>
      <c r="J1953">
        <v>6</v>
      </c>
      <c r="K1953">
        <v>0</v>
      </c>
      <c r="L1953">
        <v>24</v>
      </c>
      <c r="M1953">
        <v>379</v>
      </c>
      <c r="N1953">
        <v>263</v>
      </c>
      <c r="P1953" t="s">
        <v>30</v>
      </c>
      <c r="Q1953" t="s">
        <v>30</v>
      </c>
      <c r="S1953" t="s">
        <v>1757</v>
      </c>
      <c r="T1953" t="s">
        <v>1675</v>
      </c>
      <c r="U1953" t="s">
        <v>1675</v>
      </c>
      <c r="V1953" t="s">
        <v>1723</v>
      </c>
    </row>
    <row r="1954" spans="1:22" x14ac:dyDescent="0.25">
      <c r="A1954" t="s">
        <v>1746</v>
      </c>
      <c r="B1954" t="str">
        <f t="shared" si="30"/>
        <v>1958Manly Warringah</v>
      </c>
      <c r="C1954" t="s">
        <v>1747</v>
      </c>
      <c r="D1954">
        <v>1958</v>
      </c>
      <c r="E1954">
        <v>3</v>
      </c>
      <c r="F1954" t="s">
        <v>1765</v>
      </c>
      <c r="G1954">
        <v>18</v>
      </c>
      <c r="H1954">
        <v>11</v>
      </c>
      <c r="I1954">
        <v>1</v>
      </c>
      <c r="J1954">
        <v>6</v>
      </c>
      <c r="K1954">
        <v>0</v>
      </c>
      <c r="L1954">
        <v>23</v>
      </c>
      <c r="M1954">
        <v>291</v>
      </c>
      <c r="N1954">
        <v>251</v>
      </c>
      <c r="P1954" t="s">
        <v>30</v>
      </c>
      <c r="S1954" t="s">
        <v>1765</v>
      </c>
      <c r="T1954" t="s">
        <v>1675</v>
      </c>
      <c r="U1954" t="s">
        <v>1675</v>
      </c>
      <c r="V1954" t="s">
        <v>1723</v>
      </c>
    </row>
    <row r="1955" spans="1:22" x14ac:dyDescent="0.25">
      <c r="A1955" t="s">
        <v>1746</v>
      </c>
      <c r="B1955" t="str">
        <f t="shared" si="30"/>
        <v>1958Newtown</v>
      </c>
      <c r="C1955" t="s">
        <v>1747</v>
      </c>
      <c r="D1955">
        <v>1958</v>
      </c>
      <c r="E1955">
        <v>4</v>
      </c>
      <c r="F1955" t="s">
        <v>1756</v>
      </c>
      <c r="G1955">
        <v>18</v>
      </c>
      <c r="H1955">
        <v>10</v>
      </c>
      <c r="I1955">
        <v>0</v>
      </c>
      <c r="J1955">
        <v>8</v>
      </c>
      <c r="K1955">
        <v>0</v>
      </c>
      <c r="L1955">
        <v>20</v>
      </c>
      <c r="M1955">
        <v>297</v>
      </c>
      <c r="N1955">
        <v>252</v>
      </c>
      <c r="P1955" t="s">
        <v>30</v>
      </c>
      <c r="S1955" t="s">
        <v>1756</v>
      </c>
      <c r="T1955" t="s">
        <v>1675</v>
      </c>
      <c r="U1955" t="s">
        <v>1675</v>
      </c>
      <c r="V1955" t="s">
        <v>1723</v>
      </c>
    </row>
    <row r="1956" spans="1:22" x14ac:dyDescent="0.25">
      <c r="A1956" t="s">
        <v>1746</v>
      </c>
      <c r="B1956" t="str">
        <f t="shared" si="30"/>
        <v>1958Balmain</v>
      </c>
      <c r="C1956" t="s">
        <v>1747</v>
      </c>
      <c r="D1956">
        <v>1958</v>
      </c>
      <c r="E1956">
        <v>5</v>
      </c>
      <c r="F1956" t="s">
        <v>1755</v>
      </c>
      <c r="G1956">
        <v>18</v>
      </c>
      <c r="H1956">
        <v>10</v>
      </c>
      <c r="I1956">
        <v>0</v>
      </c>
      <c r="J1956">
        <v>8</v>
      </c>
      <c r="K1956">
        <v>0</v>
      </c>
      <c r="L1956">
        <v>20</v>
      </c>
      <c r="M1956">
        <v>254</v>
      </c>
      <c r="N1956">
        <v>273</v>
      </c>
      <c r="P1956" t="s">
        <v>30</v>
      </c>
      <c r="S1956" t="s">
        <v>1755</v>
      </c>
      <c r="T1956" t="s">
        <v>1675</v>
      </c>
      <c r="U1956" t="s">
        <v>1675</v>
      </c>
      <c r="V1956" t="s">
        <v>1723</v>
      </c>
    </row>
    <row r="1957" spans="1:22" x14ac:dyDescent="0.25">
      <c r="A1957" t="s">
        <v>1746</v>
      </c>
      <c r="B1957" t="str">
        <f t="shared" si="30"/>
        <v>1958North Sydney</v>
      </c>
      <c r="C1957" t="s">
        <v>1747</v>
      </c>
      <c r="D1957">
        <v>1958</v>
      </c>
      <c r="E1957">
        <v>6</v>
      </c>
      <c r="F1957" t="s">
        <v>1752</v>
      </c>
      <c r="G1957">
        <v>18</v>
      </c>
      <c r="H1957">
        <v>9</v>
      </c>
      <c r="I1957">
        <v>0</v>
      </c>
      <c r="J1957">
        <v>9</v>
      </c>
      <c r="K1957">
        <v>0</v>
      </c>
      <c r="L1957">
        <v>18</v>
      </c>
      <c r="M1957">
        <v>279</v>
      </c>
      <c r="N1957">
        <v>322</v>
      </c>
      <c r="S1957" t="s">
        <v>1752</v>
      </c>
      <c r="T1957" t="s">
        <v>1675</v>
      </c>
      <c r="U1957" t="s">
        <v>1675</v>
      </c>
      <c r="V1957" t="s">
        <v>1723</v>
      </c>
    </row>
    <row r="1958" spans="1:22" x14ac:dyDescent="0.25">
      <c r="A1958" t="s">
        <v>1746</v>
      </c>
      <c r="B1958" t="str">
        <f t="shared" si="30"/>
        <v>1958Eastern Suburbs</v>
      </c>
      <c r="C1958" t="s">
        <v>1747</v>
      </c>
      <c r="D1958">
        <v>1958</v>
      </c>
      <c r="E1958">
        <v>7</v>
      </c>
      <c r="F1958" t="s">
        <v>1749</v>
      </c>
      <c r="G1958">
        <v>18</v>
      </c>
      <c r="H1958">
        <v>8</v>
      </c>
      <c r="I1958">
        <v>0</v>
      </c>
      <c r="J1958">
        <v>10</v>
      </c>
      <c r="K1958">
        <v>0</v>
      </c>
      <c r="L1958">
        <v>16</v>
      </c>
      <c r="M1958">
        <v>244</v>
      </c>
      <c r="N1958">
        <v>252</v>
      </c>
      <c r="S1958" t="s">
        <v>1750</v>
      </c>
      <c r="T1958" t="s">
        <v>1675</v>
      </c>
      <c r="U1958" t="s">
        <v>1675</v>
      </c>
      <c r="V1958" t="s">
        <v>1723</v>
      </c>
    </row>
    <row r="1959" spans="1:22" x14ac:dyDescent="0.25">
      <c r="A1959" t="s">
        <v>1746</v>
      </c>
      <c r="B1959" t="str">
        <f t="shared" si="30"/>
        <v>1958South Sydney</v>
      </c>
      <c r="C1959" t="s">
        <v>1747</v>
      </c>
      <c r="D1959">
        <v>1958</v>
      </c>
      <c r="E1959">
        <v>8</v>
      </c>
      <c r="F1959" t="s">
        <v>1748</v>
      </c>
      <c r="G1959">
        <v>18</v>
      </c>
      <c r="H1959">
        <v>6</v>
      </c>
      <c r="I1959">
        <v>0</v>
      </c>
      <c r="J1959">
        <v>12</v>
      </c>
      <c r="K1959">
        <v>0</v>
      </c>
      <c r="L1959">
        <v>12</v>
      </c>
      <c r="M1959">
        <v>246</v>
      </c>
      <c r="N1959">
        <v>391</v>
      </c>
      <c r="S1959" t="s">
        <v>1748</v>
      </c>
      <c r="T1959" t="s">
        <v>1675</v>
      </c>
      <c r="U1959" t="s">
        <v>1675</v>
      </c>
      <c r="V1959" t="s">
        <v>1723</v>
      </c>
    </row>
    <row r="1960" spans="1:22" x14ac:dyDescent="0.25">
      <c r="A1960" t="s">
        <v>1746</v>
      </c>
      <c r="B1960" t="str">
        <f t="shared" si="30"/>
        <v>1958Canterbury-Bankstown</v>
      </c>
      <c r="C1960" t="s">
        <v>1747</v>
      </c>
      <c r="D1960">
        <v>1958</v>
      </c>
      <c r="E1960">
        <v>9</v>
      </c>
      <c r="F1960" t="s">
        <v>1764</v>
      </c>
      <c r="G1960">
        <v>18</v>
      </c>
      <c r="H1960">
        <v>4</v>
      </c>
      <c r="I1960">
        <v>1</v>
      </c>
      <c r="J1960">
        <v>13</v>
      </c>
      <c r="K1960">
        <v>0</v>
      </c>
      <c r="L1960">
        <v>9</v>
      </c>
      <c r="M1960">
        <v>207</v>
      </c>
      <c r="N1960">
        <v>276</v>
      </c>
      <c r="S1960" t="s">
        <v>1764</v>
      </c>
      <c r="T1960" t="s">
        <v>1675</v>
      </c>
      <c r="U1960" t="s">
        <v>1675</v>
      </c>
      <c r="V1960" t="s">
        <v>1723</v>
      </c>
    </row>
    <row r="1961" spans="1:22" x14ac:dyDescent="0.25">
      <c r="A1961" t="s">
        <v>1746</v>
      </c>
      <c r="B1961" t="str">
        <f t="shared" si="30"/>
        <v>1958Parramatta</v>
      </c>
      <c r="C1961" t="s">
        <v>1747</v>
      </c>
      <c r="D1961">
        <v>1958</v>
      </c>
      <c r="E1961">
        <v>10</v>
      </c>
      <c r="F1961" t="s">
        <v>1722</v>
      </c>
      <c r="G1961">
        <v>18</v>
      </c>
      <c r="H1961">
        <v>3</v>
      </c>
      <c r="I1961">
        <v>0</v>
      </c>
      <c r="J1961">
        <v>15</v>
      </c>
      <c r="K1961">
        <v>0</v>
      </c>
      <c r="L1961">
        <v>6</v>
      </c>
      <c r="M1961">
        <v>202</v>
      </c>
      <c r="N1961">
        <v>412</v>
      </c>
      <c r="S1961" t="s">
        <v>1722</v>
      </c>
      <c r="T1961" t="s">
        <v>1675</v>
      </c>
      <c r="U1961" t="s">
        <v>1675</v>
      </c>
      <c r="V1961" t="s">
        <v>1723</v>
      </c>
    </row>
    <row r="1962" spans="1:22" x14ac:dyDescent="0.25">
      <c r="A1962" t="s">
        <v>1745</v>
      </c>
      <c r="B1962" t="str">
        <f t="shared" si="30"/>
        <v>1957Melbourne</v>
      </c>
      <c r="C1962" t="s">
        <v>1727</v>
      </c>
      <c r="D1962">
        <v>1957</v>
      </c>
      <c r="E1962">
        <v>1</v>
      </c>
      <c r="F1962" t="s">
        <v>1681</v>
      </c>
      <c r="G1962">
        <v>18</v>
      </c>
      <c r="H1962">
        <v>12</v>
      </c>
      <c r="I1962">
        <v>1</v>
      </c>
      <c r="J1962">
        <v>5</v>
      </c>
      <c r="L1962">
        <v>50</v>
      </c>
      <c r="M1962">
        <v>1567</v>
      </c>
      <c r="N1962">
        <v>1129</v>
      </c>
      <c r="O1962" t="s">
        <v>30</v>
      </c>
      <c r="P1962" t="s">
        <v>30</v>
      </c>
      <c r="Q1962" t="s">
        <v>30</v>
      </c>
      <c r="R1962" t="s">
        <v>30</v>
      </c>
      <c r="S1962" t="s">
        <v>1681</v>
      </c>
      <c r="T1962" t="s">
        <v>1681</v>
      </c>
      <c r="U1962" t="s">
        <v>1681</v>
      </c>
      <c r="V1962" t="s">
        <v>1718</v>
      </c>
    </row>
    <row r="1963" spans="1:22" x14ac:dyDescent="0.25">
      <c r="A1963" t="s">
        <v>1745</v>
      </c>
      <c r="B1963" t="str">
        <f t="shared" si="30"/>
        <v>1957Essendon</v>
      </c>
      <c r="C1963" t="s">
        <v>1727</v>
      </c>
      <c r="D1963">
        <v>1957</v>
      </c>
      <c r="E1963">
        <v>2</v>
      </c>
      <c r="F1963" t="s">
        <v>1687</v>
      </c>
      <c r="G1963">
        <v>18</v>
      </c>
      <c r="H1963">
        <v>11</v>
      </c>
      <c r="I1963">
        <v>0</v>
      </c>
      <c r="J1963">
        <v>7</v>
      </c>
      <c r="L1963">
        <v>44</v>
      </c>
      <c r="M1963">
        <v>1447</v>
      </c>
      <c r="N1963">
        <v>1223</v>
      </c>
      <c r="P1963" t="s">
        <v>30</v>
      </c>
      <c r="Q1963" t="s">
        <v>30</v>
      </c>
      <c r="S1963" t="s">
        <v>1687</v>
      </c>
      <c r="T1963" t="s">
        <v>1681</v>
      </c>
      <c r="U1963" t="s">
        <v>1681</v>
      </c>
      <c r="V1963" t="s">
        <v>1718</v>
      </c>
    </row>
    <row r="1964" spans="1:22" x14ac:dyDescent="0.25">
      <c r="A1964" t="s">
        <v>1745</v>
      </c>
      <c r="B1964" t="str">
        <f t="shared" si="30"/>
        <v>1957Hawthorn</v>
      </c>
      <c r="C1964" t="s">
        <v>1727</v>
      </c>
      <c r="D1964">
        <v>1957</v>
      </c>
      <c r="E1964">
        <v>3</v>
      </c>
      <c r="F1964" t="s">
        <v>1682</v>
      </c>
      <c r="G1964">
        <v>18</v>
      </c>
      <c r="H1964">
        <v>11</v>
      </c>
      <c r="I1964">
        <v>0</v>
      </c>
      <c r="J1964">
        <v>7</v>
      </c>
      <c r="L1964">
        <v>44</v>
      </c>
      <c r="M1964">
        <v>1321</v>
      </c>
      <c r="N1964">
        <v>1132</v>
      </c>
      <c r="P1964" t="s">
        <v>30</v>
      </c>
      <c r="S1964" t="s">
        <v>1682</v>
      </c>
      <c r="T1964" t="s">
        <v>1724</v>
      </c>
      <c r="U1964" t="s">
        <v>1681</v>
      </c>
      <c r="V1964" t="s">
        <v>1718</v>
      </c>
    </row>
    <row r="1965" spans="1:22" x14ac:dyDescent="0.25">
      <c r="A1965" t="s">
        <v>1745</v>
      </c>
      <c r="B1965" t="str">
        <f t="shared" si="30"/>
        <v>1957Carlton</v>
      </c>
      <c r="C1965" t="s">
        <v>1727</v>
      </c>
      <c r="D1965">
        <v>1957</v>
      </c>
      <c r="E1965">
        <v>4</v>
      </c>
      <c r="F1965" t="s">
        <v>1689</v>
      </c>
      <c r="G1965">
        <v>18</v>
      </c>
      <c r="H1965">
        <v>11</v>
      </c>
      <c r="I1965">
        <v>0</v>
      </c>
      <c r="J1965">
        <v>7</v>
      </c>
      <c r="L1965">
        <v>44</v>
      </c>
      <c r="M1965">
        <v>1341</v>
      </c>
      <c r="N1965">
        <v>1348</v>
      </c>
      <c r="P1965" t="s">
        <v>30</v>
      </c>
      <c r="S1965" t="s">
        <v>1689</v>
      </c>
      <c r="T1965" t="s">
        <v>1717</v>
      </c>
      <c r="U1965" t="s">
        <v>1681</v>
      </c>
      <c r="V1965" t="s">
        <v>1718</v>
      </c>
    </row>
    <row r="1966" spans="1:22" x14ac:dyDescent="0.25">
      <c r="A1966" t="s">
        <v>1745</v>
      </c>
      <c r="B1966" t="str">
        <f t="shared" si="30"/>
        <v>1957Collingwood</v>
      </c>
      <c r="C1966" t="s">
        <v>1727</v>
      </c>
      <c r="D1966">
        <v>1957</v>
      </c>
      <c r="E1966">
        <v>5</v>
      </c>
      <c r="F1966" t="s">
        <v>1688</v>
      </c>
      <c r="G1966">
        <v>18</v>
      </c>
      <c r="H1966">
        <v>9</v>
      </c>
      <c r="I1966">
        <v>1</v>
      </c>
      <c r="J1966">
        <v>8</v>
      </c>
      <c r="L1966">
        <v>38</v>
      </c>
      <c r="M1966">
        <v>1390</v>
      </c>
      <c r="N1966">
        <v>1366</v>
      </c>
      <c r="S1966" t="s">
        <v>1688</v>
      </c>
      <c r="T1966" t="s">
        <v>1681</v>
      </c>
      <c r="U1966" t="s">
        <v>1681</v>
      </c>
      <c r="V1966" t="s">
        <v>1718</v>
      </c>
    </row>
    <row r="1967" spans="1:22" x14ac:dyDescent="0.25">
      <c r="A1967" t="s">
        <v>1745</v>
      </c>
      <c r="B1967" t="str">
        <f t="shared" si="30"/>
        <v>1957Footscray</v>
      </c>
      <c r="C1967" t="s">
        <v>1727</v>
      </c>
      <c r="D1967">
        <v>1957</v>
      </c>
      <c r="E1967">
        <v>6</v>
      </c>
      <c r="F1967" t="s">
        <v>1695</v>
      </c>
      <c r="G1967">
        <v>18</v>
      </c>
      <c r="H1967">
        <v>9</v>
      </c>
      <c r="I1967">
        <v>1</v>
      </c>
      <c r="J1967">
        <v>8</v>
      </c>
      <c r="L1967">
        <v>38</v>
      </c>
      <c r="M1967">
        <v>1263</v>
      </c>
      <c r="N1967">
        <v>1275</v>
      </c>
      <c r="S1967" t="s">
        <v>1673</v>
      </c>
      <c r="T1967" t="s">
        <v>1681</v>
      </c>
      <c r="U1967" t="s">
        <v>1681</v>
      </c>
      <c r="V1967" t="s">
        <v>1718</v>
      </c>
    </row>
    <row r="1968" spans="1:22" x14ac:dyDescent="0.25">
      <c r="A1968" t="s">
        <v>1745</v>
      </c>
      <c r="B1968" t="str">
        <f t="shared" si="30"/>
        <v>1957Richmond</v>
      </c>
      <c r="C1968" t="s">
        <v>1727</v>
      </c>
      <c r="D1968">
        <v>1957</v>
      </c>
      <c r="E1968">
        <v>7</v>
      </c>
      <c r="F1968" t="s">
        <v>1678</v>
      </c>
      <c r="G1968">
        <v>18</v>
      </c>
      <c r="H1968">
        <v>9</v>
      </c>
      <c r="I1968">
        <v>0</v>
      </c>
      <c r="J1968">
        <v>9</v>
      </c>
      <c r="L1968">
        <v>36</v>
      </c>
      <c r="M1968">
        <v>1506</v>
      </c>
      <c r="N1968">
        <v>1604</v>
      </c>
      <c r="S1968" t="s">
        <v>1678</v>
      </c>
      <c r="T1968" t="s">
        <v>1726</v>
      </c>
      <c r="U1968" t="s">
        <v>1681</v>
      </c>
      <c r="V1968" t="s">
        <v>1718</v>
      </c>
    </row>
    <row r="1969" spans="1:22" x14ac:dyDescent="0.25">
      <c r="A1969" t="s">
        <v>1745</v>
      </c>
      <c r="B1969" t="str">
        <f t="shared" si="30"/>
        <v>1957North Melbourne</v>
      </c>
      <c r="C1969" t="s">
        <v>1727</v>
      </c>
      <c r="D1969">
        <v>1957</v>
      </c>
      <c r="E1969">
        <v>8</v>
      </c>
      <c r="F1969" t="s">
        <v>1680</v>
      </c>
      <c r="G1969">
        <v>18</v>
      </c>
      <c r="H1969">
        <v>8</v>
      </c>
      <c r="I1969">
        <v>0</v>
      </c>
      <c r="J1969">
        <v>10</v>
      </c>
      <c r="L1969">
        <v>32</v>
      </c>
      <c r="M1969">
        <v>1404</v>
      </c>
      <c r="N1969">
        <v>1477</v>
      </c>
      <c r="S1969" t="s">
        <v>1680</v>
      </c>
      <c r="T1969" t="s">
        <v>1680</v>
      </c>
      <c r="U1969" t="s">
        <v>1681</v>
      </c>
      <c r="V1969" t="s">
        <v>1718</v>
      </c>
    </row>
    <row r="1970" spans="1:22" x14ac:dyDescent="0.25">
      <c r="A1970" t="s">
        <v>1745</v>
      </c>
      <c r="B1970" t="str">
        <f t="shared" si="30"/>
        <v>1957St Kilda</v>
      </c>
      <c r="C1970" t="s">
        <v>1727</v>
      </c>
      <c r="D1970">
        <v>1957</v>
      </c>
      <c r="E1970">
        <v>9</v>
      </c>
      <c r="F1970" t="s">
        <v>1677</v>
      </c>
      <c r="G1970">
        <v>18</v>
      </c>
      <c r="H1970">
        <v>8</v>
      </c>
      <c r="I1970">
        <v>0</v>
      </c>
      <c r="J1970">
        <v>10</v>
      </c>
      <c r="L1970">
        <v>32</v>
      </c>
      <c r="M1970">
        <v>1318</v>
      </c>
      <c r="N1970">
        <v>1394</v>
      </c>
      <c r="S1970" t="s">
        <v>1677</v>
      </c>
      <c r="T1970" t="s">
        <v>1681</v>
      </c>
      <c r="U1970" t="s">
        <v>1681</v>
      </c>
      <c r="V1970" t="s">
        <v>1718</v>
      </c>
    </row>
    <row r="1971" spans="1:22" x14ac:dyDescent="0.25">
      <c r="A1971" t="s">
        <v>1745</v>
      </c>
      <c r="B1971" t="str">
        <f t="shared" si="30"/>
        <v>1957South Melbourne</v>
      </c>
      <c r="C1971" t="s">
        <v>1727</v>
      </c>
      <c r="D1971">
        <v>1957</v>
      </c>
      <c r="E1971">
        <v>10</v>
      </c>
      <c r="F1971" t="s">
        <v>1697</v>
      </c>
      <c r="G1971">
        <v>18</v>
      </c>
      <c r="H1971">
        <v>7</v>
      </c>
      <c r="I1971">
        <v>0</v>
      </c>
      <c r="J1971">
        <v>11</v>
      </c>
      <c r="L1971">
        <v>28</v>
      </c>
      <c r="M1971">
        <v>1349</v>
      </c>
      <c r="N1971">
        <v>1519</v>
      </c>
      <c r="S1971" t="s">
        <v>1676</v>
      </c>
      <c r="T1971" t="s">
        <v>1681</v>
      </c>
      <c r="U1971" t="s">
        <v>1681</v>
      </c>
      <c r="V1971" t="s">
        <v>1718</v>
      </c>
    </row>
    <row r="1972" spans="1:22" x14ac:dyDescent="0.25">
      <c r="A1972" t="s">
        <v>1745</v>
      </c>
      <c r="B1972" t="str">
        <f t="shared" si="30"/>
        <v>1957Fitzroy</v>
      </c>
      <c r="C1972" t="s">
        <v>1727</v>
      </c>
      <c r="D1972">
        <v>1957</v>
      </c>
      <c r="E1972">
        <v>11</v>
      </c>
      <c r="F1972" t="s">
        <v>1694</v>
      </c>
      <c r="G1972">
        <v>18</v>
      </c>
      <c r="H1972">
        <v>6</v>
      </c>
      <c r="I1972">
        <v>0</v>
      </c>
      <c r="J1972">
        <v>12</v>
      </c>
      <c r="L1972">
        <v>24</v>
      </c>
      <c r="M1972">
        <v>1355</v>
      </c>
      <c r="N1972">
        <v>1611</v>
      </c>
      <c r="S1972" t="s">
        <v>1694</v>
      </c>
      <c r="T1972" t="s">
        <v>1681</v>
      </c>
      <c r="U1972" t="s">
        <v>1681</v>
      </c>
      <c r="V1972" t="s">
        <v>1718</v>
      </c>
    </row>
    <row r="1973" spans="1:22" x14ac:dyDescent="0.25">
      <c r="A1973" t="s">
        <v>1745</v>
      </c>
      <c r="B1973" t="str">
        <f t="shared" si="30"/>
        <v>1957Geelong</v>
      </c>
      <c r="C1973" t="s">
        <v>1727</v>
      </c>
      <c r="D1973">
        <v>1957</v>
      </c>
      <c r="E1973">
        <v>12</v>
      </c>
      <c r="F1973" t="s">
        <v>1685</v>
      </c>
      <c r="G1973">
        <v>18</v>
      </c>
      <c r="H1973">
        <v>5</v>
      </c>
      <c r="I1973">
        <v>1</v>
      </c>
      <c r="J1973">
        <v>12</v>
      </c>
      <c r="L1973">
        <v>22</v>
      </c>
      <c r="M1973">
        <v>1368</v>
      </c>
      <c r="N1973">
        <v>1551</v>
      </c>
      <c r="S1973" t="s">
        <v>1685</v>
      </c>
      <c r="T1973" t="s">
        <v>1685</v>
      </c>
      <c r="U1973" t="s">
        <v>1685</v>
      </c>
      <c r="V1973" t="s">
        <v>1718</v>
      </c>
    </row>
    <row r="1974" spans="1:22" x14ac:dyDescent="0.25">
      <c r="A1974" t="s">
        <v>1746</v>
      </c>
      <c r="B1974" t="str">
        <f t="shared" si="30"/>
        <v>1957St George</v>
      </c>
      <c r="C1974" t="s">
        <v>1747</v>
      </c>
      <c r="D1974">
        <v>1957</v>
      </c>
      <c r="E1974">
        <v>1</v>
      </c>
      <c r="F1974" t="s">
        <v>1763</v>
      </c>
      <c r="G1974">
        <v>18</v>
      </c>
      <c r="H1974">
        <v>15</v>
      </c>
      <c r="I1974">
        <v>0</v>
      </c>
      <c r="J1974">
        <v>3</v>
      </c>
      <c r="K1974">
        <v>0</v>
      </c>
      <c r="L1974">
        <v>30</v>
      </c>
      <c r="M1974">
        <v>417</v>
      </c>
      <c r="N1974">
        <v>232</v>
      </c>
      <c r="O1974" t="s">
        <v>30</v>
      </c>
      <c r="P1974" t="s">
        <v>30</v>
      </c>
      <c r="Q1974" t="s">
        <v>30</v>
      </c>
      <c r="R1974" t="s">
        <v>30</v>
      </c>
      <c r="S1974" t="s">
        <v>1763</v>
      </c>
      <c r="T1974" t="s">
        <v>1675</v>
      </c>
      <c r="U1974" t="s">
        <v>1675</v>
      </c>
      <c r="V1974" t="s">
        <v>1723</v>
      </c>
    </row>
    <row r="1975" spans="1:22" x14ac:dyDescent="0.25">
      <c r="A1975" t="s">
        <v>1746</v>
      </c>
      <c r="B1975" t="str">
        <f t="shared" si="30"/>
        <v>1957Manly Warringah</v>
      </c>
      <c r="C1975" t="s">
        <v>1747</v>
      </c>
      <c r="D1975">
        <v>1957</v>
      </c>
      <c r="E1975">
        <v>2</v>
      </c>
      <c r="F1975" t="s">
        <v>1765</v>
      </c>
      <c r="G1975">
        <v>18</v>
      </c>
      <c r="H1975">
        <v>11</v>
      </c>
      <c r="I1975">
        <v>1</v>
      </c>
      <c r="J1975">
        <v>6</v>
      </c>
      <c r="K1975">
        <v>0</v>
      </c>
      <c r="L1975">
        <v>23</v>
      </c>
      <c r="M1975">
        <v>282</v>
      </c>
      <c r="N1975">
        <v>209</v>
      </c>
      <c r="P1975" t="s">
        <v>30</v>
      </c>
      <c r="Q1975" t="s">
        <v>30</v>
      </c>
      <c r="S1975" t="s">
        <v>1765</v>
      </c>
      <c r="T1975" t="s">
        <v>1675</v>
      </c>
      <c r="U1975" t="s">
        <v>1675</v>
      </c>
      <c r="V1975" t="s">
        <v>1723</v>
      </c>
    </row>
    <row r="1976" spans="1:22" x14ac:dyDescent="0.25">
      <c r="A1976" t="s">
        <v>1746</v>
      </c>
      <c r="B1976" t="str">
        <f t="shared" si="30"/>
        <v>1957South Sydney</v>
      </c>
      <c r="C1976" t="s">
        <v>1747</v>
      </c>
      <c r="D1976">
        <v>1957</v>
      </c>
      <c r="E1976">
        <v>3</v>
      </c>
      <c r="F1976" t="s">
        <v>1748</v>
      </c>
      <c r="G1976">
        <v>18</v>
      </c>
      <c r="H1976">
        <v>11</v>
      </c>
      <c r="I1976">
        <v>0</v>
      </c>
      <c r="J1976">
        <v>7</v>
      </c>
      <c r="K1976">
        <v>0</v>
      </c>
      <c r="L1976">
        <v>22</v>
      </c>
      <c r="M1976">
        <v>354</v>
      </c>
      <c r="N1976">
        <v>314</v>
      </c>
      <c r="P1976" t="s">
        <v>30</v>
      </c>
      <c r="S1976" t="s">
        <v>1748</v>
      </c>
      <c r="T1976" t="s">
        <v>1675</v>
      </c>
      <c r="U1976" t="s">
        <v>1675</v>
      </c>
      <c r="V1976" t="s">
        <v>1723</v>
      </c>
    </row>
    <row r="1977" spans="1:22" x14ac:dyDescent="0.25">
      <c r="A1977" t="s">
        <v>1746</v>
      </c>
      <c r="B1977" t="str">
        <f t="shared" si="30"/>
        <v>1957Western Suburbs</v>
      </c>
      <c r="C1977" t="s">
        <v>1747</v>
      </c>
      <c r="D1977">
        <v>1957</v>
      </c>
      <c r="E1977">
        <v>4</v>
      </c>
      <c r="F1977" t="s">
        <v>1757</v>
      </c>
      <c r="G1977">
        <v>18</v>
      </c>
      <c r="H1977">
        <v>10</v>
      </c>
      <c r="I1977">
        <v>1</v>
      </c>
      <c r="J1977">
        <v>7</v>
      </c>
      <c r="K1977">
        <v>0</v>
      </c>
      <c r="L1977">
        <v>21</v>
      </c>
      <c r="M1977">
        <v>358</v>
      </c>
      <c r="N1977">
        <v>251</v>
      </c>
      <c r="P1977" t="s">
        <v>30</v>
      </c>
      <c r="S1977" t="s">
        <v>1757</v>
      </c>
      <c r="T1977" t="s">
        <v>1675</v>
      </c>
      <c r="U1977" t="s">
        <v>1675</v>
      </c>
      <c r="V1977" t="s">
        <v>1723</v>
      </c>
    </row>
    <row r="1978" spans="1:22" x14ac:dyDescent="0.25">
      <c r="A1978" t="s">
        <v>1746</v>
      </c>
      <c r="B1978" t="str">
        <f t="shared" si="30"/>
        <v>1957North Sydney</v>
      </c>
      <c r="C1978" t="s">
        <v>1747</v>
      </c>
      <c r="D1978">
        <v>1957</v>
      </c>
      <c r="E1978">
        <v>5</v>
      </c>
      <c r="F1978" t="s">
        <v>1752</v>
      </c>
      <c r="G1978">
        <v>18</v>
      </c>
      <c r="H1978">
        <v>9</v>
      </c>
      <c r="I1978">
        <v>1</v>
      </c>
      <c r="J1978">
        <v>8</v>
      </c>
      <c r="K1978">
        <v>0</v>
      </c>
      <c r="L1978">
        <v>19</v>
      </c>
      <c r="M1978">
        <v>292</v>
      </c>
      <c r="N1978">
        <v>278</v>
      </c>
      <c r="S1978" t="s">
        <v>1752</v>
      </c>
      <c r="T1978" t="s">
        <v>1675</v>
      </c>
      <c r="U1978" t="s">
        <v>1675</v>
      </c>
      <c r="V1978" t="s">
        <v>1723</v>
      </c>
    </row>
    <row r="1979" spans="1:22" x14ac:dyDescent="0.25">
      <c r="A1979" t="s">
        <v>1746</v>
      </c>
      <c r="B1979" t="str">
        <f t="shared" si="30"/>
        <v>1957Balmain</v>
      </c>
      <c r="C1979" t="s">
        <v>1747</v>
      </c>
      <c r="D1979">
        <v>1957</v>
      </c>
      <c r="E1979">
        <v>6</v>
      </c>
      <c r="F1979" t="s">
        <v>1755</v>
      </c>
      <c r="G1979">
        <v>18</v>
      </c>
      <c r="H1979">
        <v>9</v>
      </c>
      <c r="I1979">
        <v>0</v>
      </c>
      <c r="J1979">
        <v>9</v>
      </c>
      <c r="K1979">
        <v>0</v>
      </c>
      <c r="L1979">
        <v>18</v>
      </c>
      <c r="M1979">
        <v>352</v>
      </c>
      <c r="N1979">
        <v>281</v>
      </c>
      <c r="S1979" t="s">
        <v>1755</v>
      </c>
      <c r="T1979" t="s">
        <v>1675</v>
      </c>
      <c r="U1979" t="s">
        <v>1675</v>
      </c>
      <c r="V1979" t="s">
        <v>1723</v>
      </c>
    </row>
    <row r="1980" spans="1:22" x14ac:dyDescent="0.25">
      <c r="A1980" t="s">
        <v>1746</v>
      </c>
      <c r="B1980" t="str">
        <f t="shared" si="30"/>
        <v>1957Newtown</v>
      </c>
      <c r="C1980" t="s">
        <v>1747</v>
      </c>
      <c r="D1980">
        <v>1957</v>
      </c>
      <c r="E1980">
        <v>7</v>
      </c>
      <c r="F1980" t="s">
        <v>1756</v>
      </c>
      <c r="G1980">
        <v>18</v>
      </c>
      <c r="H1980">
        <v>9</v>
      </c>
      <c r="I1980">
        <v>0</v>
      </c>
      <c r="J1980">
        <v>9</v>
      </c>
      <c r="K1980">
        <v>0</v>
      </c>
      <c r="L1980">
        <v>18</v>
      </c>
      <c r="M1980">
        <v>267</v>
      </c>
      <c r="N1980">
        <v>228</v>
      </c>
      <c r="S1980" t="s">
        <v>1756</v>
      </c>
      <c r="T1980" t="s">
        <v>1675</v>
      </c>
      <c r="U1980" t="s">
        <v>1675</v>
      </c>
      <c r="V1980" t="s">
        <v>1723</v>
      </c>
    </row>
    <row r="1981" spans="1:22" x14ac:dyDescent="0.25">
      <c r="A1981" t="s">
        <v>1746</v>
      </c>
      <c r="B1981" t="str">
        <f t="shared" si="30"/>
        <v>1957Eastern Suburbs</v>
      </c>
      <c r="C1981" t="s">
        <v>1747</v>
      </c>
      <c r="D1981">
        <v>1957</v>
      </c>
      <c r="E1981">
        <v>8</v>
      </c>
      <c r="F1981" t="s">
        <v>1749</v>
      </c>
      <c r="G1981">
        <v>18</v>
      </c>
      <c r="H1981">
        <v>9</v>
      </c>
      <c r="I1981">
        <v>0</v>
      </c>
      <c r="J1981">
        <v>9</v>
      </c>
      <c r="K1981">
        <v>0</v>
      </c>
      <c r="L1981">
        <v>18</v>
      </c>
      <c r="M1981">
        <v>277</v>
      </c>
      <c r="N1981">
        <v>347</v>
      </c>
      <c r="S1981" t="s">
        <v>1750</v>
      </c>
      <c r="T1981" t="s">
        <v>1675</v>
      </c>
      <c r="U1981" t="s">
        <v>1675</v>
      </c>
      <c r="V1981" t="s">
        <v>1723</v>
      </c>
    </row>
    <row r="1982" spans="1:22" x14ac:dyDescent="0.25">
      <c r="A1982" t="s">
        <v>1746</v>
      </c>
      <c r="B1982" t="str">
        <f t="shared" si="30"/>
        <v>1957Canterbury-Bankstown</v>
      </c>
      <c r="C1982" t="s">
        <v>1747</v>
      </c>
      <c r="D1982">
        <v>1957</v>
      </c>
      <c r="E1982">
        <v>9</v>
      </c>
      <c r="F1982" t="s">
        <v>1764</v>
      </c>
      <c r="G1982">
        <v>18</v>
      </c>
      <c r="H1982">
        <v>3</v>
      </c>
      <c r="I1982">
        <v>1</v>
      </c>
      <c r="J1982">
        <v>14</v>
      </c>
      <c r="K1982">
        <v>0</v>
      </c>
      <c r="L1982">
        <v>7</v>
      </c>
      <c r="M1982">
        <v>182</v>
      </c>
      <c r="N1982">
        <v>339</v>
      </c>
      <c r="S1982" t="s">
        <v>1764</v>
      </c>
      <c r="T1982" t="s">
        <v>1675</v>
      </c>
      <c r="U1982" t="s">
        <v>1675</v>
      </c>
      <c r="V1982" t="s">
        <v>1723</v>
      </c>
    </row>
    <row r="1983" spans="1:22" x14ac:dyDescent="0.25">
      <c r="A1983" t="s">
        <v>1746</v>
      </c>
      <c r="B1983" t="str">
        <f t="shared" si="30"/>
        <v>1957Parramatta</v>
      </c>
      <c r="C1983" t="s">
        <v>1747</v>
      </c>
      <c r="D1983">
        <v>1957</v>
      </c>
      <c r="E1983">
        <v>10</v>
      </c>
      <c r="F1983" t="s">
        <v>1722</v>
      </c>
      <c r="G1983">
        <v>18</v>
      </c>
      <c r="H1983">
        <v>2</v>
      </c>
      <c r="I1983">
        <v>0</v>
      </c>
      <c r="J1983">
        <v>16</v>
      </c>
      <c r="K1983">
        <v>0</v>
      </c>
      <c r="L1983">
        <v>4</v>
      </c>
      <c r="M1983">
        <v>189</v>
      </c>
      <c r="N1983">
        <v>491</v>
      </c>
      <c r="S1983" t="s">
        <v>1722</v>
      </c>
      <c r="T1983" t="s">
        <v>1675</v>
      </c>
      <c r="U1983" t="s">
        <v>1675</v>
      </c>
      <c r="V1983" t="s">
        <v>1723</v>
      </c>
    </row>
    <row r="1984" spans="1:22" x14ac:dyDescent="0.25">
      <c r="A1984" t="s">
        <v>1745</v>
      </c>
      <c r="B1984" t="str">
        <f t="shared" si="30"/>
        <v>1956Melbourne</v>
      </c>
      <c r="C1984" t="s">
        <v>1727</v>
      </c>
      <c r="D1984">
        <v>1956</v>
      </c>
      <c r="E1984">
        <v>1</v>
      </c>
      <c r="F1984" t="s">
        <v>1681</v>
      </c>
      <c r="G1984">
        <v>18</v>
      </c>
      <c r="H1984">
        <v>16</v>
      </c>
      <c r="I1984">
        <v>0</v>
      </c>
      <c r="J1984">
        <v>2</v>
      </c>
      <c r="L1984">
        <v>64</v>
      </c>
      <c r="M1984">
        <v>1429</v>
      </c>
      <c r="N1984">
        <v>979</v>
      </c>
      <c r="O1984" t="s">
        <v>30</v>
      </c>
      <c r="P1984" t="s">
        <v>30</v>
      </c>
      <c r="Q1984" t="s">
        <v>30</v>
      </c>
      <c r="R1984" t="s">
        <v>30</v>
      </c>
      <c r="S1984" t="s">
        <v>1681</v>
      </c>
      <c r="T1984" t="s">
        <v>1681</v>
      </c>
      <c r="U1984" t="s">
        <v>1681</v>
      </c>
      <c r="V1984" t="s">
        <v>1718</v>
      </c>
    </row>
    <row r="1985" spans="1:22" x14ac:dyDescent="0.25">
      <c r="A1985" t="s">
        <v>1745</v>
      </c>
      <c r="B1985" t="str">
        <f t="shared" si="30"/>
        <v>1956Collingwood</v>
      </c>
      <c r="C1985" t="s">
        <v>1727</v>
      </c>
      <c r="D1985">
        <v>1956</v>
      </c>
      <c r="E1985">
        <v>2</v>
      </c>
      <c r="F1985" t="s">
        <v>1688</v>
      </c>
      <c r="G1985">
        <v>18</v>
      </c>
      <c r="H1985">
        <v>13</v>
      </c>
      <c r="I1985">
        <v>0</v>
      </c>
      <c r="J1985">
        <v>5</v>
      </c>
      <c r="L1985">
        <v>52</v>
      </c>
      <c r="M1985">
        <v>1420</v>
      </c>
      <c r="N1985">
        <v>1128</v>
      </c>
      <c r="P1985" t="s">
        <v>30</v>
      </c>
      <c r="Q1985" t="s">
        <v>30</v>
      </c>
      <c r="S1985" t="s">
        <v>1688</v>
      </c>
      <c r="T1985" t="s">
        <v>1681</v>
      </c>
      <c r="U1985" t="s">
        <v>1681</v>
      </c>
      <c r="V1985" t="s">
        <v>1718</v>
      </c>
    </row>
    <row r="1986" spans="1:22" x14ac:dyDescent="0.25">
      <c r="A1986" t="s">
        <v>1745</v>
      </c>
      <c r="B1986" t="str">
        <f t="shared" ref="B1986:B2049" si="31">D1986&amp;F1986</f>
        <v>1956Geelong</v>
      </c>
      <c r="C1986" t="s">
        <v>1727</v>
      </c>
      <c r="D1986">
        <v>1956</v>
      </c>
      <c r="E1986">
        <v>3</v>
      </c>
      <c r="F1986" t="s">
        <v>1685</v>
      </c>
      <c r="G1986">
        <v>18</v>
      </c>
      <c r="H1986">
        <v>13</v>
      </c>
      <c r="I1986">
        <v>0</v>
      </c>
      <c r="J1986">
        <v>5</v>
      </c>
      <c r="L1986">
        <v>52</v>
      </c>
      <c r="M1986">
        <v>1427</v>
      </c>
      <c r="N1986">
        <v>1171</v>
      </c>
      <c r="P1986" t="s">
        <v>30</v>
      </c>
      <c r="S1986" t="s">
        <v>1685</v>
      </c>
      <c r="T1986" t="s">
        <v>1685</v>
      </c>
      <c r="U1986" t="s">
        <v>1685</v>
      </c>
      <c r="V1986" t="s">
        <v>1718</v>
      </c>
    </row>
    <row r="1987" spans="1:22" x14ac:dyDescent="0.25">
      <c r="A1987" t="s">
        <v>1745</v>
      </c>
      <c r="B1987" t="str">
        <f t="shared" si="31"/>
        <v>1956Footscray</v>
      </c>
      <c r="C1987" t="s">
        <v>1727</v>
      </c>
      <c r="D1987">
        <v>1956</v>
      </c>
      <c r="E1987">
        <v>4</v>
      </c>
      <c r="F1987" t="s">
        <v>1695</v>
      </c>
      <c r="G1987">
        <v>18</v>
      </c>
      <c r="H1987">
        <v>11</v>
      </c>
      <c r="I1987">
        <v>0</v>
      </c>
      <c r="J1987">
        <v>7</v>
      </c>
      <c r="L1987">
        <v>44</v>
      </c>
      <c r="M1987">
        <v>1323</v>
      </c>
      <c r="N1987">
        <v>1159</v>
      </c>
      <c r="P1987" t="s">
        <v>30</v>
      </c>
      <c r="S1987" t="s">
        <v>1673</v>
      </c>
      <c r="T1987" t="s">
        <v>1681</v>
      </c>
      <c r="U1987" t="s">
        <v>1681</v>
      </c>
      <c r="V1987" t="s">
        <v>1718</v>
      </c>
    </row>
    <row r="1988" spans="1:22" x14ac:dyDescent="0.25">
      <c r="A1988" t="s">
        <v>1745</v>
      </c>
      <c r="B1988" t="str">
        <f t="shared" si="31"/>
        <v>1956Carlton</v>
      </c>
      <c r="C1988" t="s">
        <v>1727</v>
      </c>
      <c r="D1988">
        <v>1956</v>
      </c>
      <c r="E1988">
        <v>5</v>
      </c>
      <c r="F1988" t="s">
        <v>1689</v>
      </c>
      <c r="G1988">
        <v>18</v>
      </c>
      <c r="H1988">
        <v>10</v>
      </c>
      <c r="I1988">
        <v>1</v>
      </c>
      <c r="J1988">
        <v>7</v>
      </c>
      <c r="L1988">
        <v>42</v>
      </c>
      <c r="M1988">
        <v>1304</v>
      </c>
      <c r="N1988">
        <v>1147</v>
      </c>
      <c r="S1988" t="s">
        <v>1689</v>
      </c>
      <c r="T1988" t="s">
        <v>1717</v>
      </c>
      <c r="U1988" t="s">
        <v>1681</v>
      </c>
      <c r="V1988" t="s">
        <v>1718</v>
      </c>
    </row>
    <row r="1989" spans="1:22" x14ac:dyDescent="0.25">
      <c r="A1989" t="s">
        <v>1745</v>
      </c>
      <c r="B1989" t="str">
        <f t="shared" si="31"/>
        <v>1956Essendon</v>
      </c>
      <c r="C1989" t="s">
        <v>1727</v>
      </c>
      <c r="D1989">
        <v>1956</v>
      </c>
      <c r="E1989">
        <v>6</v>
      </c>
      <c r="F1989" t="s">
        <v>1687</v>
      </c>
      <c r="G1989">
        <v>18</v>
      </c>
      <c r="H1989">
        <v>10</v>
      </c>
      <c r="I1989">
        <v>0</v>
      </c>
      <c r="J1989">
        <v>8</v>
      </c>
      <c r="L1989">
        <v>40</v>
      </c>
      <c r="M1989">
        <v>1308</v>
      </c>
      <c r="N1989">
        <v>1365</v>
      </c>
      <c r="S1989" t="s">
        <v>1687</v>
      </c>
      <c r="T1989" t="s">
        <v>1681</v>
      </c>
      <c r="U1989" t="s">
        <v>1681</v>
      </c>
      <c r="V1989" t="s">
        <v>1718</v>
      </c>
    </row>
    <row r="1990" spans="1:22" x14ac:dyDescent="0.25">
      <c r="A1990" t="s">
        <v>1745</v>
      </c>
      <c r="B1990" t="str">
        <f t="shared" si="31"/>
        <v>1956Hawthorn</v>
      </c>
      <c r="C1990" t="s">
        <v>1727</v>
      </c>
      <c r="D1990">
        <v>1956</v>
      </c>
      <c r="E1990">
        <v>7</v>
      </c>
      <c r="F1990" t="s">
        <v>1682</v>
      </c>
      <c r="G1990">
        <v>18</v>
      </c>
      <c r="H1990">
        <v>7</v>
      </c>
      <c r="I1990">
        <v>1</v>
      </c>
      <c r="J1990">
        <v>10</v>
      </c>
      <c r="L1990">
        <v>30</v>
      </c>
      <c r="M1990">
        <v>1193</v>
      </c>
      <c r="N1990">
        <v>1342</v>
      </c>
      <c r="S1990" t="s">
        <v>1682</v>
      </c>
      <c r="T1990" t="s">
        <v>1724</v>
      </c>
      <c r="U1990" t="s">
        <v>1681</v>
      </c>
      <c r="V1990" t="s">
        <v>1718</v>
      </c>
    </row>
    <row r="1991" spans="1:22" x14ac:dyDescent="0.25">
      <c r="A1991" t="s">
        <v>1745</v>
      </c>
      <c r="B1991" t="str">
        <f t="shared" si="31"/>
        <v>1956Fitzroy</v>
      </c>
      <c r="C1991" t="s">
        <v>1727</v>
      </c>
      <c r="D1991">
        <v>1956</v>
      </c>
      <c r="E1991">
        <v>8</v>
      </c>
      <c r="F1991" t="s">
        <v>1694</v>
      </c>
      <c r="G1991">
        <v>18</v>
      </c>
      <c r="H1991">
        <v>7</v>
      </c>
      <c r="I1991">
        <v>0</v>
      </c>
      <c r="J1991">
        <v>11</v>
      </c>
      <c r="L1991">
        <v>28</v>
      </c>
      <c r="M1991">
        <v>1190</v>
      </c>
      <c r="N1991">
        <v>1332</v>
      </c>
      <c r="S1991" t="s">
        <v>1694</v>
      </c>
      <c r="T1991" t="s">
        <v>1681</v>
      </c>
      <c r="U1991" t="s">
        <v>1681</v>
      </c>
      <c r="V1991" t="s">
        <v>1718</v>
      </c>
    </row>
    <row r="1992" spans="1:22" x14ac:dyDescent="0.25">
      <c r="A1992" t="s">
        <v>1745</v>
      </c>
      <c r="B1992" t="str">
        <f t="shared" si="31"/>
        <v>1956South Melbourne</v>
      </c>
      <c r="C1992" t="s">
        <v>1727</v>
      </c>
      <c r="D1992">
        <v>1956</v>
      </c>
      <c r="E1992">
        <v>9</v>
      </c>
      <c r="F1992" t="s">
        <v>1697</v>
      </c>
      <c r="G1992">
        <v>18</v>
      </c>
      <c r="H1992">
        <v>6</v>
      </c>
      <c r="I1992">
        <v>1</v>
      </c>
      <c r="J1992">
        <v>11</v>
      </c>
      <c r="L1992">
        <v>26</v>
      </c>
      <c r="M1992">
        <v>1210</v>
      </c>
      <c r="N1992">
        <v>1374</v>
      </c>
      <c r="S1992" t="s">
        <v>1676</v>
      </c>
      <c r="T1992" t="s">
        <v>1681</v>
      </c>
      <c r="U1992" t="s">
        <v>1681</v>
      </c>
      <c r="V1992" t="s">
        <v>1718</v>
      </c>
    </row>
    <row r="1993" spans="1:22" x14ac:dyDescent="0.25">
      <c r="A1993" t="s">
        <v>1745</v>
      </c>
      <c r="B1993" t="str">
        <f t="shared" si="31"/>
        <v>1956Richmond</v>
      </c>
      <c r="C1993" t="s">
        <v>1727</v>
      </c>
      <c r="D1993">
        <v>1956</v>
      </c>
      <c r="E1993">
        <v>10</v>
      </c>
      <c r="F1993" t="s">
        <v>1678</v>
      </c>
      <c r="G1993">
        <v>18</v>
      </c>
      <c r="H1993">
        <v>6</v>
      </c>
      <c r="I1993">
        <v>0</v>
      </c>
      <c r="J1993">
        <v>12</v>
      </c>
      <c r="L1993">
        <v>24</v>
      </c>
      <c r="M1993">
        <v>1277</v>
      </c>
      <c r="N1993">
        <v>1471</v>
      </c>
      <c r="S1993" t="s">
        <v>1678</v>
      </c>
      <c r="T1993" t="s">
        <v>1726</v>
      </c>
      <c r="U1993" t="s">
        <v>1681</v>
      </c>
      <c r="V1993" t="s">
        <v>1718</v>
      </c>
    </row>
    <row r="1994" spans="1:22" x14ac:dyDescent="0.25">
      <c r="A1994" t="s">
        <v>1745</v>
      </c>
      <c r="B1994" t="str">
        <f t="shared" si="31"/>
        <v>1956St Kilda</v>
      </c>
      <c r="C1994" t="s">
        <v>1727</v>
      </c>
      <c r="D1994">
        <v>1956</v>
      </c>
      <c r="E1994">
        <v>11</v>
      </c>
      <c r="F1994" t="s">
        <v>1677</v>
      </c>
      <c r="G1994">
        <v>18</v>
      </c>
      <c r="H1994">
        <v>4</v>
      </c>
      <c r="I1994">
        <v>1</v>
      </c>
      <c r="J1994">
        <v>13</v>
      </c>
      <c r="L1994">
        <v>18</v>
      </c>
      <c r="M1994">
        <v>1170</v>
      </c>
      <c r="N1994">
        <v>1330</v>
      </c>
      <c r="S1994" t="s">
        <v>1677</v>
      </c>
      <c r="T1994" t="s">
        <v>1681</v>
      </c>
      <c r="U1994" t="s">
        <v>1681</v>
      </c>
      <c r="V1994" t="s">
        <v>1718</v>
      </c>
    </row>
    <row r="1995" spans="1:22" x14ac:dyDescent="0.25">
      <c r="A1995" t="s">
        <v>1745</v>
      </c>
      <c r="B1995" t="str">
        <f t="shared" si="31"/>
        <v>1956North Melbourne</v>
      </c>
      <c r="C1995" t="s">
        <v>1727</v>
      </c>
      <c r="D1995">
        <v>1956</v>
      </c>
      <c r="E1995">
        <v>12</v>
      </c>
      <c r="F1995" t="s">
        <v>1680</v>
      </c>
      <c r="G1995">
        <v>18</v>
      </c>
      <c r="H1995">
        <v>3</v>
      </c>
      <c r="I1995">
        <v>0</v>
      </c>
      <c r="J1995">
        <v>15</v>
      </c>
      <c r="L1995">
        <v>12</v>
      </c>
      <c r="M1995">
        <v>1038</v>
      </c>
      <c r="N1995">
        <v>1491</v>
      </c>
      <c r="S1995" t="s">
        <v>1680</v>
      </c>
      <c r="T1995" t="s">
        <v>1680</v>
      </c>
      <c r="U1995" t="s">
        <v>1681</v>
      </c>
      <c r="V1995" t="s">
        <v>1718</v>
      </c>
    </row>
    <row r="1996" spans="1:22" x14ac:dyDescent="0.25">
      <c r="A1996" t="s">
        <v>1746</v>
      </c>
      <c r="B1996" t="str">
        <f t="shared" si="31"/>
        <v>1956St George</v>
      </c>
      <c r="C1996" t="s">
        <v>1747</v>
      </c>
      <c r="D1996">
        <v>1956</v>
      </c>
      <c r="E1996">
        <v>1</v>
      </c>
      <c r="F1996" t="s">
        <v>1763</v>
      </c>
      <c r="G1996">
        <v>18</v>
      </c>
      <c r="H1996">
        <v>13</v>
      </c>
      <c r="I1996">
        <v>1</v>
      </c>
      <c r="J1996">
        <v>4</v>
      </c>
      <c r="K1996">
        <v>0</v>
      </c>
      <c r="L1996">
        <v>27</v>
      </c>
      <c r="M1996">
        <v>398</v>
      </c>
      <c r="N1996">
        <v>239</v>
      </c>
      <c r="O1996" t="s">
        <v>30</v>
      </c>
      <c r="P1996" t="s">
        <v>30</v>
      </c>
      <c r="Q1996" t="s">
        <v>30</v>
      </c>
      <c r="R1996" t="s">
        <v>30</v>
      </c>
      <c r="S1996" t="s">
        <v>1763</v>
      </c>
      <c r="T1996" t="s">
        <v>1675</v>
      </c>
      <c r="U1996" t="s">
        <v>1675</v>
      </c>
      <c r="V1996" t="s">
        <v>1723</v>
      </c>
    </row>
    <row r="1997" spans="1:22" x14ac:dyDescent="0.25">
      <c r="A1997" t="s">
        <v>1746</v>
      </c>
      <c r="B1997" t="str">
        <f t="shared" si="31"/>
        <v>1956Balmain</v>
      </c>
      <c r="C1997" t="s">
        <v>1747</v>
      </c>
      <c r="D1997">
        <v>1956</v>
      </c>
      <c r="E1997">
        <v>2</v>
      </c>
      <c r="F1997" t="s">
        <v>1755</v>
      </c>
      <c r="G1997">
        <v>18</v>
      </c>
      <c r="H1997">
        <v>13</v>
      </c>
      <c r="I1997">
        <v>0</v>
      </c>
      <c r="J1997">
        <v>5</v>
      </c>
      <c r="K1997">
        <v>0</v>
      </c>
      <c r="L1997">
        <v>26</v>
      </c>
      <c r="M1997">
        <v>293</v>
      </c>
      <c r="N1997">
        <v>241</v>
      </c>
      <c r="P1997" t="s">
        <v>30</v>
      </c>
      <c r="Q1997" t="s">
        <v>30</v>
      </c>
      <c r="S1997" t="s">
        <v>1755</v>
      </c>
      <c r="T1997" t="s">
        <v>1675</v>
      </c>
      <c r="U1997" t="s">
        <v>1675</v>
      </c>
      <c r="V1997" t="s">
        <v>1723</v>
      </c>
    </row>
    <row r="1998" spans="1:22" x14ac:dyDescent="0.25">
      <c r="A1998" t="s">
        <v>1746</v>
      </c>
      <c r="B1998" t="str">
        <f t="shared" si="31"/>
        <v>1956South Sydney</v>
      </c>
      <c r="C1998" t="s">
        <v>1747</v>
      </c>
      <c r="D1998">
        <v>1956</v>
      </c>
      <c r="E1998">
        <v>3</v>
      </c>
      <c r="F1998" t="s">
        <v>1748</v>
      </c>
      <c r="G1998">
        <v>18</v>
      </c>
      <c r="H1998">
        <v>11</v>
      </c>
      <c r="I1998">
        <v>1</v>
      </c>
      <c r="J1998">
        <v>6</v>
      </c>
      <c r="K1998">
        <v>0</v>
      </c>
      <c r="L1998">
        <v>23</v>
      </c>
      <c r="M1998">
        <v>364</v>
      </c>
      <c r="N1998">
        <v>265</v>
      </c>
      <c r="P1998" t="s">
        <v>30</v>
      </c>
      <c r="S1998" t="s">
        <v>1748</v>
      </c>
      <c r="T1998" t="s">
        <v>1675</v>
      </c>
      <c r="U1998" t="s">
        <v>1675</v>
      </c>
      <c r="V1998" t="s">
        <v>1723</v>
      </c>
    </row>
    <row r="1999" spans="1:22" x14ac:dyDescent="0.25">
      <c r="A1999" t="s">
        <v>1746</v>
      </c>
      <c r="B1999" t="str">
        <f t="shared" si="31"/>
        <v>1956Newtown</v>
      </c>
      <c r="C1999" t="s">
        <v>1747</v>
      </c>
      <c r="D1999">
        <v>1956</v>
      </c>
      <c r="E1999">
        <v>4</v>
      </c>
      <c r="F1999" t="s">
        <v>1756</v>
      </c>
      <c r="G1999">
        <v>18</v>
      </c>
      <c r="H1999">
        <v>11</v>
      </c>
      <c r="I1999">
        <v>0</v>
      </c>
      <c r="J1999">
        <v>7</v>
      </c>
      <c r="K1999">
        <v>0</v>
      </c>
      <c r="L1999">
        <v>22</v>
      </c>
      <c r="M1999">
        <v>333</v>
      </c>
      <c r="N1999">
        <v>229</v>
      </c>
      <c r="P1999" t="s">
        <v>30</v>
      </c>
      <c r="S1999" t="s">
        <v>1756</v>
      </c>
      <c r="T1999" t="s">
        <v>1675</v>
      </c>
      <c r="U1999" t="s">
        <v>1675</v>
      </c>
      <c r="V1999" t="s">
        <v>1723</v>
      </c>
    </row>
    <row r="2000" spans="1:22" x14ac:dyDescent="0.25">
      <c r="A2000" t="s">
        <v>1746</v>
      </c>
      <c r="B2000" t="str">
        <f t="shared" si="31"/>
        <v>1956Western Suburbs</v>
      </c>
      <c r="C2000" t="s">
        <v>1747</v>
      </c>
      <c r="D2000">
        <v>1956</v>
      </c>
      <c r="E2000">
        <v>5</v>
      </c>
      <c r="F2000" t="s">
        <v>1757</v>
      </c>
      <c r="G2000">
        <v>18</v>
      </c>
      <c r="H2000">
        <v>11</v>
      </c>
      <c r="I2000">
        <v>0</v>
      </c>
      <c r="J2000">
        <v>7</v>
      </c>
      <c r="K2000">
        <v>0</v>
      </c>
      <c r="L2000">
        <v>22</v>
      </c>
      <c r="M2000">
        <v>276</v>
      </c>
      <c r="N2000">
        <v>221</v>
      </c>
      <c r="P2000" t="s">
        <v>30</v>
      </c>
      <c r="S2000" t="s">
        <v>1757</v>
      </c>
      <c r="T2000" t="s">
        <v>1675</v>
      </c>
      <c r="U2000" t="s">
        <v>1675</v>
      </c>
      <c r="V2000" t="s">
        <v>1723</v>
      </c>
    </row>
    <row r="2001" spans="1:22" x14ac:dyDescent="0.25">
      <c r="A2001" t="s">
        <v>1746</v>
      </c>
      <c r="B2001" t="str">
        <f t="shared" si="31"/>
        <v>1956Manly Warringah</v>
      </c>
      <c r="C2001" t="s">
        <v>1747</v>
      </c>
      <c r="D2001">
        <v>1956</v>
      </c>
      <c r="E2001">
        <v>6</v>
      </c>
      <c r="F2001" t="s">
        <v>1765</v>
      </c>
      <c r="G2001">
        <v>18</v>
      </c>
      <c r="H2001">
        <v>7</v>
      </c>
      <c r="I2001">
        <v>3</v>
      </c>
      <c r="J2001">
        <v>8</v>
      </c>
      <c r="K2001">
        <v>0</v>
      </c>
      <c r="L2001">
        <v>17</v>
      </c>
      <c r="M2001">
        <v>323</v>
      </c>
      <c r="N2001">
        <v>269</v>
      </c>
      <c r="S2001" t="s">
        <v>1765</v>
      </c>
      <c r="T2001" t="s">
        <v>1675</v>
      </c>
      <c r="U2001" t="s">
        <v>1675</v>
      </c>
      <c r="V2001" t="s">
        <v>1723</v>
      </c>
    </row>
    <row r="2002" spans="1:22" x14ac:dyDescent="0.25">
      <c r="A2002" t="s">
        <v>1746</v>
      </c>
      <c r="B2002" t="str">
        <f t="shared" si="31"/>
        <v>1956Canterbury-Bankstown</v>
      </c>
      <c r="C2002" t="s">
        <v>1747</v>
      </c>
      <c r="D2002">
        <v>1956</v>
      </c>
      <c r="E2002">
        <v>7</v>
      </c>
      <c r="F2002" t="s">
        <v>1764</v>
      </c>
      <c r="G2002">
        <v>18</v>
      </c>
      <c r="H2002">
        <v>6</v>
      </c>
      <c r="I2002">
        <v>0</v>
      </c>
      <c r="J2002">
        <v>12</v>
      </c>
      <c r="K2002">
        <v>0</v>
      </c>
      <c r="L2002">
        <v>12</v>
      </c>
      <c r="M2002">
        <v>235</v>
      </c>
      <c r="N2002">
        <v>352</v>
      </c>
      <c r="S2002" t="s">
        <v>1764</v>
      </c>
      <c r="T2002" t="s">
        <v>1675</v>
      </c>
      <c r="U2002" t="s">
        <v>1675</v>
      </c>
      <c r="V2002" t="s">
        <v>1723</v>
      </c>
    </row>
    <row r="2003" spans="1:22" x14ac:dyDescent="0.25">
      <c r="A2003" t="s">
        <v>1746</v>
      </c>
      <c r="B2003" t="str">
        <f t="shared" si="31"/>
        <v>1956North Sydney</v>
      </c>
      <c r="C2003" t="s">
        <v>1747</v>
      </c>
      <c r="D2003">
        <v>1956</v>
      </c>
      <c r="E2003">
        <v>8</v>
      </c>
      <c r="F2003" t="s">
        <v>1752</v>
      </c>
      <c r="G2003">
        <v>18</v>
      </c>
      <c r="H2003">
        <v>5</v>
      </c>
      <c r="I2003">
        <v>1</v>
      </c>
      <c r="J2003">
        <v>12</v>
      </c>
      <c r="K2003">
        <v>0</v>
      </c>
      <c r="L2003">
        <v>11</v>
      </c>
      <c r="M2003">
        <v>218</v>
      </c>
      <c r="N2003">
        <v>324</v>
      </c>
      <c r="S2003" t="s">
        <v>1752</v>
      </c>
      <c r="T2003" t="s">
        <v>1675</v>
      </c>
      <c r="U2003" t="s">
        <v>1675</v>
      </c>
      <c r="V2003" t="s">
        <v>1723</v>
      </c>
    </row>
    <row r="2004" spans="1:22" x14ac:dyDescent="0.25">
      <c r="A2004" t="s">
        <v>1746</v>
      </c>
      <c r="B2004" t="str">
        <f t="shared" si="31"/>
        <v>1956Eastern Suburbs</v>
      </c>
      <c r="C2004" t="s">
        <v>1747</v>
      </c>
      <c r="D2004">
        <v>1956</v>
      </c>
      <c r="E2004">
        <v>9</v>
      </c>
      <c r="F2004" t="s">
        <v>1749</v>
      </c>
      <c r="G2004">
        <v>18</v>
      </c>
      <c r="H2004">
        <v>5</v>
      </c>
      <c r="I2004">
        <v>1</v>
      </c>
      <c r="J2004">
        <v>12</v>
      </c>
      <c r="K2004">
        <v>0</v>
      </c>
      <c r="L2004">
        <v>11</v>
      </c>
      <c r="M2004">
        <v>211</v>
      </c>
      <c r="N2004">
        <v>354</v>
      </c>
      <c r="S2004" t="s">
        <v>1750</v>
      </c>
      <c r="T2004" t="s">
        <v>1675</v>
      </c>
      <c r="U2004" t="s">
        <v>1675</v>
      </c>
      <c r="V2004" t="s">
        <v>1723</v>
      </c>
    </row>
    <row r="2005" spans="1:22" x14ac:dyDescent="0.25">
      <c r="A2005" t="s">
        <v>1746</v>
      </c>
      <c r="B2005" t="str">
        <f t="shared" si="31"/>
        <v>1956Parramatta</v>
      </c>
      <c r="C2005" t="s">
        <v>1747</v>
      </c>
      <c r="D2005">
        <v>1956</v>
      </c>
      <c r="E2005">
        <v>10</v>
      </c>
      <c r="F2005" t="s">
        <v>1722</v>
      </c>
      <c r="G2005">
        <v>18</v>
      </c>
      <c r="H2005">
        <v>4</v>
      </c>
      <c r="I2005">
        <v>1</v>
      </c>
      <c r="J2005">
        <v>13</v>
      </c>
      <c r="K2005">
        <v>0</v>
      </c>
      <c r="L2005">
        <v>9</v>
      </c>
      <c r="M2005">
        <v>224</v>
      </c>
      <c r="N2005">
        <v>381</v>
      </c>
      <c r="S2005" t="s">
        <v>1722</v>
      </c>
      <c r="T2005" t="s">
        <v>1675</v>
      </c>
      <c r="U2005" t="s">
        <v>1675</v>
      </c>
      <c r="V2005" t="s">
        <v>1723</v>
      </c>
    </row>
    <row r="2006" spans="1:22" x14ac:dyDescent="0.25">
      <c r="A2006" t="s">
        <v>1745</v>
      </c>
      <c r="B2006" t="str">
        <f t="shared" si="31"/>
        <v>1955Melbourne</v>
      </c>
      <c r="C2006" t="s">
        <v>1727</v>
      </c>
      <c r="D2006">
        <v>1955</v>
      </c>
      <c r="E2006">
        <v>1</v>
      </c>
      <c r="F2006" t="s">
        <v>1681</v>
      </c>
      <c r="G2006">
        <v>18</v>
      </c>
      <c r="H2006">
        <v>15</v>
      </c>
      <c r="I2006">
        <v>0</v>
      </c>
      <c r="J2006">
        <v>3</v>
      </c>
      <c r="L2006">
        <v>60</v>
      </c>
      <c r="M2006">
        <v>1559</v>
      </c>
      <c r="N2006">
        <v>1036</v>
      </c>
      <c r="O2006" t="s">
        <v>30</v>
      </c>
      <c r="P2006" t="s">
        <v>30</v>
      </c>
      <c r="Q2006" t="s">
        <v>30</v>
      </c>
      <c r="R2006" t="s">
        <v>30</v>
      </c>
      <c r="S2006" t="s">
        <v>1681</v>
      </c>
      <c r="T2006" t="s">
        <v>1681</v>
      </c>
      <c r="U2006" t="s">
        <v>1681</v>
      </c>
      <c r="V2006" t="s">
        <v>1718</v>
      </c>
    </row>
    <row r="2007" spans="1:22" x14ac:dyDescent="0.25">
      <c r="A2007" t="s">
        <v>1745</v>
      </c>
      <c r="B2007" t="str">
        <f t="shared" si="31"/>
        <v>1955Collingwood</v>
      </c>
      <c r="C2007" t="s">
        <v>1727</v>
      </c>
      <c r="D2007">
        <v>1955</v>
      </c>
      <c r="E2007">
        <v>2</v>
      </c>
      <c r="F2007" t="s">
        <v>1688</v>
      </c>
      <c r="G2007">
        <v>18</v>
      </c>
      <c r="H2007">
        <v>14</v>
      </c>
      <c r="I2007">
        <v>0</v>
      </c>
      <c r="J2007">
        <v>4</v>
      </c>
      <c r="L2007">
        <v>56</v>
      </c>
      <c r="M2007">
        <v>1526</v>
      </c>
      <c r="N2007">
        <v>1197</v>
      </c>
      <c r="P2007" t="s">
        <v>30</v>
      </c>
      <c r="Q2007" t="s">
        <v>30</v>
      </c>
      <c r="S2007" t="s">
        <v>1688</v>
      </c>
      <c r="T2007" t="s">
        <v>1681</v>
      </c>
      <c r="U2007" t="s">
        <v>1681</v>
      </c>
      <c r="V2007" t="s">
        <v>1718</v>
      </c>
    </row>
    <row r="2008" spans="1:22" x14ac:dyDescent="0.25">
      <c r="A2008" t="s">
        <v>1745</v>
      </c>
      <c r="B2008" t="str">
        <f t="shared" si="31"/>
        <v>1955Geelong</v>
      </c>
      <c r="C2008" t="s">
        <v>1727</v>
      </c>
      <c r="D2008">
        <v>1955</v>
      </c>
      <c r="E2008">
        <v>3</v>
      </c>
      <c r="F2008" t="s">
        <v>1685</v>
      </c>
      <c r="G2008">
        <v>18</v>
      </c>
      <c r="H2008">
        <v>14</v>
      </c>
      <c r="I2008">
        <v>0</v>
      </c>
      <c r="J2008">
        <v>4</v>
      </c>
      <c r="L2008">
        <v>56</v>
      </c>
      <c r="M2008">
        <v>1524</v>
      </c>
      <c r="N2008">
        <v>1241</v>
      </c>
      <c r="P2008" t="s">
        <v>30</v>
      </c>
      <c r="S2008" t="s">
        <v>1685</v>
      </c>
      <c r="T2008" t="s">
        <v>1685</v>
      </c>
      <c r="U2008" t="s">
        <v>1685</v>
      </c>
      <c r="V2008" t="s">
        <v>1718</v>
      </c>
    </row>
    <row r="2009" spans="1:22" x14ac:dyDescent="0.25">
      <c r="A2009" t="s">
        <v>1745</v>
      </c>
      <c r="B2009" t="str">
        <f t="shared" si="31"/>
        <v>1955Essendon</v>
      </c>
      <c r="C2009" t="s">
        <v>1727</v>
      </c>
      <c r="D2009">
        <v>1955</v>
      </c>
      <c r="E2009">
        <v>4</v>
      </c>
      <c r="F2009" t="s">
        <v>1687</v>
      </c>
      <c r="G2009">
        <v>18</v>
      </c>
      <c r="H2009">
        <v>12</v>
      </c>
      <c r="I2009">
        <v>0</v>
      </c>
      <c r="J2009">
        <v>6</v>
      </c>
      <c r="L2009">
        <v>48</v>
      </c>
      <c r="M2009">
        <v>1435</v>
      </c>
      <c r="N2009">
        <v>1099</v>
      </c>
      <c r="P2009" t="s">
        <v>30</v>
      </c>
      <c r="S2009" t="s">
        <v>1687</v>
      </c>
      <c r="T2009" t="s">
        <v>1681</v>
      </c>
      <c r="U2009" t="s">
        <v>1681</v>
      </c>
      <c r="V2009" t="s">
        <v>1718</v>
      </c>
    </row>
    <row r="2010" spans="1:22" x14ac:dyDescent="0.25">
      <c r="A2010" t="s">
        <v>1745</v>
      </c>
      <c r="B2010" t="str">
        <f t="shared" si="31"/>
        <v>1955Footscray</v>
      </c>
      <c r="C2010" t="s">
        <v>1727</v>
      </c>
      <c r="D2010">
        <v>1955</v>
      </c>
      <c r="E2010">
        <v>5</v>
      </c>
      <c r="F2010" t="s">
        <v>1695</v>
      </c>
      <c r="G2010">
        <v>18</v>
      </c>
      <c r="H2010">
        <v>12</v>
      </c>
      <c r="I2010">
        <v>0</v>
      </c>
      <c r="J2010">
        <v>6</v>
      </c>
      <c r="L2010">
        <v>48</v>
      </c>
      <c r="M2010">
        <v>1323</v>
      </c>
      <c r="N2010">
        <v>1018</v>
      </c>
      <c r="S2010" t="s">
        <v>1673</v>
      </c>
      <c r="T2010" t="s">
        <v>1681</v>
      </c>
      <c r="U2010" t="s">
        <v>1681</v>
      </c>
      <c r="V2010" t="s">
        <v>1718</v>
      </c>
    </row>
    <row r="2011" spans="1:22" x14ac:dyDescent="0.25">
      <c r="A2011" t="s">
        <v>1745</v>
      </c>
      <c r="B2011" t="str">
        <f t="shared" si="31"/>
        <v>1955Richmond</v>
      </c>
      <c r="C2011" t="s">
        <v>1727</v>
      </c>
      <c r="D2011">
        <v>1955</v>
      </c>
      <c r="E2011">
        <v>6</v>
      </c>
      <c r="F2011" t="s">
        <v>1678</v>
      </c>
      <c r="G2011">
        <v>18</v>
      </c>
      <c r="H2011">
        <v>9</v>
      </c>
      <c r="I2011">
        <v>0</v>
      </c>
      <c r="J2011">
        <v>9</v>
      </c>
      <c r="L2011">
        <v>36</v>
      </c>
      <c r="M2011">
        <v>1471</v>
      </c>
      <c r="N2011">
        <v>1387</v>
      </c>
      <c r="S2011" t="s">
        <v>1678</v>
      </c>
      <c r="T2011" t="s">
        <v>1726</v>
      </c>
      <c r="U2011" t="s">
        <v>1681</v>
      </c>
      <c r="V2011" t="s">
        <v>1718</v>
      </c>
    </row>
    <row r="2012" spans="1:22" x14ac:dyDescent="0.25">
      <c r="A2012" t="s">
        <v>1745</v>
      </c>
      <c r="B2012" t="str">
        <f t="shared" si="31"/>
        <v>1955Carlton</v>
      </c>
      <c r="C2012" t="s">
        <v>1727</v>
      </c>
      <c r="D2012">
        <v>1955</v>
      </c>
      <c r="E2012">
        <v>7</v>
      </c>
      <c r="F2012" t="s">
        <v>1689</v>
      </c>
      <c r="G2012">
        <v>18</v>
      </c>
      <c r="H2012">
        <v>9</v>
      </c>
      <c r="I2012">
        <v>0</v>
      </c>
      <c r="J2012">
        <v>9</v>
      </c>
      <c r="L2012">
        <v>36</v>
      </c>
      <c r="M2012">
        <v>1384</v>
      </c>
      <c r="N2012">
        <v>1403</v>
      </c>
      <c r="S2012" t="s">
        <v>1689</v>
      </c>
      <c r="T2012" t="s">
        <v>1717</v>
      </c>
      <c r="U2012" t="s">
        <v>1681</v>
      </c>
      <c r="V2012" t="s">
        <v>1718</v>
      </c>
    </row>
    <row r="2013" spans="1:22" x14ac:dyDescent="0.25">
      <c r="A2013" t="s">
        <v>1745</v>
      </c>
      <c r="B2013" t="str">
        <f t="shared" si="31"/>
        <v>1955Hawthorn</v>
      </c>
      <c r="C2013" t="s">
        <v>1727</v>
      </c>
      <c r="D2013">
        <v>1955</v>
      </c>
      <c r="E2013">
        <v>8</v>
      </c>
      <c r="F2013" t="s">
        <v>1682</v>
      </c>
      <c r="G2013">
        <v>18</v>
      </c>
      <c r="H2013">
        <v>8</v>
      </c>
      <c r="I2013">
        <v>0</v>
      </c>
      <c r="J2013">
        <v>10</v>
      </c>
      <c r="L2013">
        <v>32</v>
      </c>
      <c r="M2013">
        <v>1262</v>
      </c>
      <c r="N2013">
        <v>1342</v>
      </c>
      <c r="S2013" t="s">
        <v>1682</v>
      </c>
      <c r="T2013" t="s">
        <v>1724</v>
      </c>
      <c r="U2013" t="s">
        <v>1681</v>
      </c>
      <c r="V2013" t="s">
        <v>1718</v>
      </c>
    </row>
    <row r="2014" spans="1:22" x14ac:dyDescent="0.25">
      <c r="A2014" t="s">
        <v>1745</v>
      </c>
      <c r="B2014" t="str">
        <f t="shared" si="31"/>
        <v>1955Fitzroy</v>
      </c>
      <c r="C2014" t="s">
        <v>1727</v>
      </c>
      <c r="D2014">
        <v>1955</v>
      </c>
      <c r="E2014">
        <v>9</v>
      </c>
      <c r="F2014" t="s">
        <v>1694</v>
      </c>
      <c r="G2014">
        <v>18</v>
      </c>
      <c r="H2014">
        <v>6</v>
      </c>
      <c r="I2014">
        <v>0</v>
      </c>
      <c r="J2014">
        <v>12</v>
      </c>
      <c r="L2014">
        <v>24</v>
      </c>
      <c r="M2014">
        <v>1258</v>
      </c>
      <c r="N2014">
        <v>1421</v>
      </c>
      <c r="S2014" t="s">
        <v>1694</v>
      </c>
      <c r="T2014" t="s">
        <v>1681</v>
      </c>
      <c r="U2014" t="s">
        <v>1681</v>
      </c>
      <c r="V2014" t="s">
        <v>1718</v>
      </c>
    </row>
    <row r="2015" spans="1:22" x14ac:dyDescent="0.25">
      <c r="A2015" t="s">
        <v>1745</v>
      </c>
      <c r="B2015" t="str">
        <f t="shared" si="31"/>
        <v>1955South Melbourne</v>
      </c>
      <c r="C2015" t="s">
        <v>1727</v>
      </c>
      <c r="D2015">
        <v>1955</v>
      </c>
      <c r="E2015">
        <v>10</v>
      </c>
      <c r="F2015" t="s">
        <v>1697</v>
      </c>
      <c r="G2015">
        <v>18</v>
      </c>
      <c r="H2015">
        <v>5</v>
      </c>
      <c r="I2015">
        <v>0</v>
      </c>
      <c r="J2015">
        <v>13</v>
      </c>
      <c r="L2015">
        <v>20</v>
      </c>
      <c r="M2015">
        <v>1276</v>
      </c>
      <c r="N2015">
        <v>1454</v>
      </c>
      <c r="S2015" t="s">
        <v>1676</v>
      </c>
      <c r="T2015" t="s">
        <v>1681</v>
      </c>
      <c r="U2015" t="s">
        <v>1681</v>
      </c>
      <c r="V2015" t="s">
        <v>1718</v>
      </c>
    </row>
    <row r="2016" spans="1:22" x14ac:dyDescent="0.25">
      <c r="A2016" t="s">
        <v>1745</v>
      </c>
      <c r="B2016" t="str">
        <f t="shared" si="31"/>
        <v>1955North Melbourne</v>
      </c>
      <c r="C2016" t="s">
        <v>1727</v>
      </c>
      <c r="D2016">
        <v>1955</v>
      </c>
      <c r="E2016">
        <v>11</v>
      </c>
      <c r="F2016" t="s">
        <v>1680</v>
      </c>
      <c r="G2016">
        <v>18</v>
      </c>
      <c r="H2016">
        <v>3</v>
      </c>
      <c r="I2016">
        <v>0</v>
      </c>
      <c r="J2016">
        <v>15</v>
      </c>
      <c r="L2016">
        <v>12</v>
      </c>
      <c r="M2016">
        <v>1233</v>
      </c>
      <c r="N2016">
        <v>1617</v>
      </c>
      <c r="S2016" t="s">
        <v>1680</v>
      </c>
      <c r="T2016" t="s">
        <v>1680</v>
      </c>
      <c r="U2016" t="s">
        <v>1681</v>
      </c>
      <c r="V2016" t="s">
        <v>1718</v>
      </c>
    </row>
    <row r="2017" spans="1:22" x14ac:dyDescent="0.25">
      <c r="A2017" t="s">
        <v>1745</v>
      </c>
      <c r="B2017" t="str">
        <f t="shared" si="31"/>
        <v>1955St Kilda</v>
      </c>
      <c r="C2017" t="s">
        <v>1727</v>
      </c>
      <c r="D2017">
        <v>1955</v>
      </c>
      <c r="E2017">
        <v>12</v>
      </c>
      <c r="F2017" t="s">
        <v>1677</v>
      </c>
      <c r="G2017">
        <v>18</v>
      </c>
      <c r="H2017">
        <v>1</v>
      </c>
      <c r="I2017">
        <v>0</v>
      </c>
      <c r="J2017">
        <v>17</v>
      </c>
      <c r="L2017">
        <v>4</v>
      </c>
      <c r="M2017">
        <v>861</v>
      </c>
      <c r="N2017">
        <v>1897</v>
      </c>
      <c r="S2017" t="s">
        <v>1677</v>
      </c>
      <c r="T2017" t="s">
        <v>1681</v>
      </c>
      <c r="U2017" t="s">
        <v>1681</v>
      </c>
      <c r="V2017" t="s">
        <v>1718</v>
      </c>
    </row>
    <row r="2018" spans="1:22" x14ac:dyDescent="0.25">
      <c r="A2018" t="s">
        <v>1746</v>
      </c>
      <c r="B2018" t="str">
        <f t="shared" si="31"/>
        <v>1955Newtown</v>
      </c>
      <c r="C2018" t="s">
        <v>1747</v>
      </c>
      <c r="D2018">
        <v>1955</v>
      </c>
      <c r="E2018">
        <v>1</v>
      </c>
      <c r="F2018" t="s">
        <v>1756</v>
      </c>
      <c r="G2018">
        <v>18</v>
      </c>
      <c r="H2018">
        <v>14</v>
      </c>
      <c r="I2018">
        <v>1</v>
      </c>
      <c r="J2018">
        <v>3</v>
      </c>
      <c r="K2018">
        <v>0</v>
      </c>
      <c r="L2018">
        <v>29</v>
      </c>
      <c r="M2018">
        <v>376</v>
      </c>
      <c r="N2018">
        <v>179</v>
      </c>
      <c r="O2018" t="s">
        <v>30</v>
      </c>
      <c r="P2018" t="s">
        <v>30</v>
      </c>
      <c r="Q2018" t="s">
        <v>30</v>
      </c>
      <c r="S2018" t="s">
        <v>1756</v>
      </c>
      <c r="T2018" t="s">
        <v>1675</v>
      </c>
      <c r="U2018" t="s">
        <v>1675</v>
      </c>
      <c r="V2018" t="s">
        <v>1723</v>
      </c>
    </row>
    <row r="2019" spans="1:22" x14ac:dyDescent="0.25">
      <c r="A2019" t="s">
        <v>1746</v>
      </c>
      <c r="B2019" t="str">
        <f t="shared" si="31"/>
        <v>1955St George</v>
      </c>
      <c r="C2019" t="s">
        <v>1747</v>
      </c>
      <c r="D2019">
        <v>1955</v>
      </c>
      <c r="E2019">
        <v>2</v>
      </c>
      <c r="F2019" t="s">
        <v>1763</v>
      </c>
      <c r="G2019">
        <v>18</v>
      </c>
      <c r="H2019">
        <v>14</v>
      </c>
      <c r="I2019">
        <v>0</v>
      </c>
      <c r="J2019">
        <v>4</v>
      </c>
      <c r="K2019">
        <v>0</v>
      </c>
      <c r="L2019">
        <v>28</v>
      </c>
      <c r="M2019">
        <v>396</v>
      </c>
      <c r="N2019">
        <v>247</v>
      </c>
      <c r="P2019" t="s">
        <v>30</v>
      </c>
      <c r="S2019" t="s">
        <v>1763</v>
      </c>
      <c r="T2019" t="s">
        <v>1675</v>
      </c>
      <c r="U2019" t="s">
        <v>1675</v>
      </c>
      <c r="V2019" t="s">
        <v>1723</v>
      </c>
    </row>
    <row r="2020" spans="1:22" x14ac:dyDescent="0.25">
      <c r="A2020" t="s">
        <v>1746</v>
      </c>
      <c r="B2020" t="str">
        <f t="shared" si="31"/>
        <v>1955Manly Warringah</v>
      </c>
      <c r="C2020" t="s">
        <v>1747</v>
      </c>
      <c r="D2020">
        <v>1955</v>
      </c>
      <c r="E2020">
        <v>3</v>
      </c>
      <c r="F2020" t="s">
        <v>1765</v>
      </c>
      <c r="G2020">
        <v>18</v>
      </c>
      <c r="H2020">
        <v>11</v>
      </c>
      <c r="I2020">
        <v>1</v>
      </c>
      <c r="J2020">
        <v>6</v>
      </c>
      <c r="K2020">
        <v>0</v>
      </c>
      <c r="L2020">
        <v>23</v>
      </c>
      <c r="M2020">
        <v>332</v>
      </c>
      <c r="N2020">
        <v>245</v>
      </c>
      <c r="P2020" t="s">
        <v>30</v>
      </c>
      <c r="S2020" t="s">
        <v>1765</v>
      </c>
      <c r="T2020" t="s">
        <v>1675</v>
      </c>
      <c r="U2020" t="s">
        <v>1675</v>
      </c>
      <c r="V2020" t="s">
        <v>1723</v>
      </c>
    </row>
    <row r="2021" spans="1:22" x14ac:dyDescent="0.25">
      <c r="A2021" t="s">
        <v>1746</v>
      </c>
      <c r="B2021" t="str">
        <f t="shared" si="31"/>
        <v>1955South Sydney</v>
      </c>
      <c r="C2021" t="s">
        <v>1747</v>
      </c>
      <c r="D2021">
        <v>1955</v>
      </c>
      <c r="E2021">
        <v>4</v>
      </c>
      <c r="F2021" t="s">
        <v>1748</v>
      </c>
      <c r="G2021">
        <v>18</v>
      </c>
      <c r="H2021">
        <v>11</v>
      </c>
      <c r="I2021">
        <v>0</v>
      </c>
      <c r="J2021">
        <v>7</v>
      </c>
      <c r="K2021">
        <v>0</v>
      </c>
      <c r="L2021">
        <v>22</v>
      </c>
      <c r="M2021">
        <v>367</v>
      </c>
      <c r="N2021">
        <v>260</v>
      </c>
      <c r="P2021" t="s">
        <v>30</v>
      </c>
      <c r="Q2021" t="s">
        <v>30</v>
      </c>
      <c r="R2021" t="s">
        <v>30</v>
      </c>
      <c r="S2021" t="s">
        <v>1748</v>
      </c>
      <c r="T2021" t="s">
        <v>1675</v>
      </c>
      <c r="U2021" t="s">
        <v>1675</v>
      </c>
      <c r="V2021" t="s">
        <v>1723</v>
      </c>
    </row>
    <row r="2022" spans="1:22" x14ac:dyDescent="0.25">
      <c r="A2022" t="s">
        <v>1746</v>
      </c>
      <c r="B2022" t="str">
        <f t="shared" si="31"/>
        <v>1955North Sydney</v>
      </c>
      <c r="C2022" t="s">
        <v>1747</v>
      </c>
      <c r="D2022">
        <v>1955</v>
      </c>
      <c r="E2022">
        <v>5</v>
      </c>
      <c r="F2022" t="s">
        <v>1752</v>
      </c>
      <c r="G2022">
        <v>18</v>
      </c>
      <c r="H2022">
        <v>10</v>
      </c>
      <c r="I2022">
        <v>0</v>
      </c>
      <c r="J2022">
        <v>8</v>
      </c>
      <c r="K2022">
        <v>0</v>
      </c>
      <c r="L2022">
        <v>20</v>
      </c>
      <c r="M2022">
        <v>345</v>
      </c>
      <c r="N2022">
        <v>278</v>
      </c>
      <c r="S2022" t="s">
        <v>1752</v>
      </c>
      <c r="T2022" t="s">
        <v>1675</v>
      </c>
      <c r="U2022" t="s">
        <v>1675</v>
      </c>
      <c r="V2022" t="s">
        <v>1723</v>
      </c>
    </row>
    <row r="2023" spans="1:22" x14ac:dyDescent="0.25">
      <c r="A2023" t="s">
        <v>1746</v>
      </c>
      <c r="B2023" t="str">
        <f t="shared" si="31"/>
        <v>1955Eastern Suburbs</v>
      </c>
      <c r="C2023" t="s">
        <v>1747</v>
      </c>
      <c r="D2023">
        <v>1955</v>
      </c>
      <c r="E2023">
        <v>6</v>
      </c>
      <c r="F2023" t="s">
        <v>1749</v>
      </c>
      <c r="G2023">
        <v>18</v>
      </c>
      <c r="H2023">
        <v>8</v>
      </c>
      <c r="I2023">
        <v>1</v>
      </c>
      <c r="J2023">
        <v>9</v>
      </c>
      <c r="K2023">
        <v>0</v>
      </c>
      <c r="L2023">
        <v>17</v>
      </c>
      <c r="M2023">
        <v>342</v>
      </c>
      <c r="N2023">
        <v>325</v>
      </c>
      <c r="S2023" t="s">
        <v>1750</v>
      </c>
      <c r="T2023" t="s">
        <v>1675</v>
      </c>
      <c r="U2023" t="s">
        <v>1675</v>
      </c>
      <c r="V2023" t="s">
        <v>1723</v>
      </c>
    </row>
    <row r="2024" spans="1:22" x14ac:dyDescent="0.25">
      <c r="A2024" t="s">
        <v>1746</v>
      </c>
      <c r="B2024" t="str">
        <f t="shared" si="31"/>
        <v>1955Balmain</v>
      </c>
      <c r="C2024" t="s">
        <v>1747</v>
      </c>
      <c r="D2024">
        <v>1955</v>
      </c>
      <c r="E2024">
        <v>7</v>
      </c>
      <c r="F2024" t="s">
        <v>1755</v>
      </c>
      <c r="G2024">
        <v>18</v>
      </c>
      <c r="H2024">
        <v>8</v>
      </c>
      <c r="I2024">
        <v>1</v>
      </c>
      <c r="J2024">
        <v>9</v>
      </c>
      <c r="K2024">
        <v>0</v>
      </c>
      <c r="L2024">
        <v>17</v>
      </c>
      <c r="M2024">
        <v>384</v>
      </c>
      <c r="N2024">
        <v>381</v>
      </c>
      <c r="S2024" t="s">
        <v>1755</v>
      </c>
      <c r="T2024" t="s">
        <v>1675</v>
      </c>
      <c r="U2024" t="s">
        <v>1675</v>
      </c>
      <c r="V2024" t="s">
        <v>1723</v>
      </c>
    </row>
    <row r="2025" spans="1:22" x14ac:dyDescent="0.25">
      <c r="A2025" t="s">
        <v>1746</v>
      </c>
      <c r="B2025" t="str">
        <f t="shared" si="31"/>
        <v>1955Parramatta</v>
      </c>
      <c r="C2025" t="s">
        <v>1747</v>
      </c>
      <c r="D2025">
        <v>1955</v>
      </c>
      <c r="E2025">
        <v>8</v>
      </c>
      <c r="F2025" t="s">
        <v>1722</v>
      </c>
      <c r="G2025">
        <v>18</v>
      </c>
      <c r="H2025">
        <v>5</v>
      </c>
      <c r="I2025">
        <v>0</v>
      </c>
      <c r="J2025">
        <v>13</v>
      </c>
      <c r="K2025">
        <v>0</v>
      </c>
      <c r="L2025">
        <v>10</v>
      </c>
      <c r="M2025">
        <v>258</v>
      </c>
      <c r="N2025">
        <v>365</v>
      </c>
      <c r="S2025" t="s">
        <v>1722</v>
      </c>
      <c r="T2025" t="s">
        <v>1675</v>
      </c>
      <c r="U2025" t="s">
        <v>1675</v>
      </c>
      <c r="V2025" t="s">
        <v>1723</v>
      </c>
    </row>
    <row r="2026" spans="1:22" x14ac:dyDescent="0.25">
      <c r="A2026" t="s">
        <v>1746</v>
      </c>
      <c r="B2026" t="str">
        <f t="shared" si="31"/>
        <v>1955Canterbury-Bankstown</v>
      </c>
      <c r="C2026" t="s">
        <v>1747</v>
      </c>
      <c r="D2026">
        <v>1955</v>
      </c>
      <c r="E2026">
        <v>9</v>
      </c>
      <c r="F2026" t="s">
        <v>1764</v>
      </c>
      <c r="G2026">
        <v>18</v>
      </c>
      <c r="H2026">
        <v>4</v>
      </c>
      <c r="I2026">
        <v>0</v>
      </c>
      <c r="J2026">
        <v>14</v>
      </c>
      <c r="K2026">
        <v>0</v>
      </c>
      <c r="L2026">
        <v>8</v>
      </c>
      <c r="M2026">
        <v>167</v>
      </c>
      <c r="N2026">
        <v>414</v>
      </c>
      <c r="S2026" t="s">
        <v>1764</v>
      </c>
      <c r="T2026" t="s">
        <v>1675</v>
      </c>
      <c r="U2026" t="s">
        <v>1675</v>
      </c>
      <c r="V2026" t="s">
        <v>1723</v>
      </c>
    </row>
    <row r="2027" spans="1:22" x14ac:dyDescent="0.25">
      <c r="A2027" t="s">
        <v>1746</v>
      </c>
      <c r="B2027" t="str">
        <f t="shared" si="31"/>
        <v>1955Western Suburbs</v>
      </c>
      <c r="C2027" t="s">
        <v>1747</v>
      </c>
      <c r="D2027">
        <v>1955</v>
      </c>
      <c r="E2027">
        <v>10</v>
      </c>
      <c r="F2027" t="s">
        <v>1757</v>
      </c>
      <c r="G2027">
        <v>18</v>
      </c>
      <c r="H2027">
        <v>3</v>
      </c>
      <c r="I2027">
        <v>0</v>
      </c>
      <c r="J2027">
        <v>15</v>
      </c>
      <c r="K2027">
        <v>0</v>
      </c>
      <c r="L2027">
        <v>6</v>
      </c>
      <c r="M2027">
        <v>186</v>
      </c>
      <c r="N2027">
        <v>459</v>
      </c>
      <c r="S2027" t="s">
        <v>1757</v>
      </c>
      <c r="T2027" t="s">
        <v>1675</v>
      </c>
      <c r="U2027" t="s">
        <v>1675</v>
      </c>
      <c r="V2027" t="s">
        <v>1723</v>
      </c>
    </row>
    <row r="2028" spans="1:22" x14ac:dyDescent="0.25">
      <c r="A2028" t="s">
        <v>1745</v>
      </c>
      <c r="B2028" t="str">
        <f t="shared" si="31"/>
        <v>1954Geelong</v>
      </c>
      <c r="C2028" t="s">
        <v>1727</v>
      </c>
      <c r="D2028">
        <v>1954</v>
      </c>
      <c r="E2028">
        <v>1</v>
      </c>
      <c r="F2028" t="s">
        <v>1685</v>
      </c>
      <c r="G2028">
        <v>18</v>
      </c>
      <c r="H2028">
        <v>13</v>
      </c>
      <c r="I2028">
        <v>0</v>
      </c>
      <c r="J2028">
        <v>5</v>
      </c>
      <c r="L2028">
        <v>52</v>
      </c>
      <c r="M2028">
        <v>1630</v>
      </c>
      <c r="N2028">
        <v>1225</v>
      </c>
      <c r="O2028" t="s">
        <v>30</v>
      </c>
      <c r="P2028" t="s">
        <v>30</v>
      </c>
      <c r="S2028" t="s">
        <v>1685</v>
      </c>
      <c r="T2028" t="s">
        <v>1685</v>
      </c>
      <c r="U2028" t="s">
        <v>1685</v>
      </c>
      <c r="V2028" t="s">
        <v>1718</v>
      </c>
    </row>
    <row r="2029" spans="1:22" x14ac:dyDescent="0.25">
      <c r="A2029" t="s">
        <v>1745</v>
      </c>
      <c r="B2029" t="str">
        <f t="shared" si="31"/>
        <v>1954Footscray</v>
      </c>
      <c r="C2029" t="s">
        <v>1727</v>
      </c>
      <c r="D2029">
        <v>1954</v>
      </c>
      <c r="E2029">
        <v>2</v>
      </c>
      <c r="F2029" t="s">
        <v>1695</v>
      </c>
      <c r="G2029">
        <v>18</v>
      </c>
      <c r="H2029">
        <v>11</v>
      </c>
      <c r="I2029">
        <v>1</v>
      </c>
      <c r="J2029">
        <v>6</v>
      </c>
      <c r="L2029">
        <v>46</v>
      </c>
      <c r="M2029">
        <v>1423</v>
      </c>
      <c r="N2029">
        <v>1095</v>
      </c>
      <c r="P2029" t="s">
        <v>30</v>
      </c>
      <c r="Q2029" t="s">
        <v>30</v>
      </c>
      <c r="R2029" t="s">
        <v>30</v>
      </c>
      <c r="S2029" t="s">
        <v>1673</v>
      </c>
      <c r="T2029" t="s">
        <v>1681</v>
      </c>
      <c r="U2029" t="s">
        <v>1681</v>
      </c>
      <c r="V2029" t="s">
        <v>1718</v>
      </c>
    </row>
    <row r="2030" spans="1:22" x14ac:dyDescent="0.25">
      <c r="A2030" t="s">
        <v>1745</v>
      </c>
      <c r="B2030" t="str">
        <f t="shared" si="31"/>
        <v>1954North Melbourne</v>
      </c>
      <c r="C2030" t="s">
        <v>1727</v>
      </c>
      <c r="D2030">
        <v>1954</v>
      </c>
      <c r="E2030">
        <v>3</v>
      </c>
      <c r="F2030" t="s">
        <v>1680</v>
      </c>
      <c r="G2030">
        <v>18</v>
      </c>
      <c r="H2030">
        <v>11</v>
      </c>
      <c r="I2030">
        <v>1</v>
      </c>
      <c r="J2030">
        <v>6</v>
      </c>
      <c r="L2030">
        <v>46</v>
      </c>
      <c r="M2030">
        <v>1355</v>
      </c>
      <c r="N2030">
        <v>1361</v>
      </c>
      <c r="P2030" t="s">
        <v>30</v>
      </c>
      <c r="S2030" t="s">
        <v>1680</v>
      </c>
      <c r="T2030" t="s">
        <v>1680</v>
      </c>
      <c r="U2030" t="s">
        <v>1681</v>
      </c>
      <c r="V2030" t="s">
        <v>1718</v>
      </c>
    </row>
    <row r="2031" spans="1:22" x14ac:dyDescent="0.25">
      <c r="A2031" t="s">
        <v>1745</v>
      </c>
      <c r="B2031" t="str">
        <f t="shared" si="31"/>
        <v>1954Melbourne</v>
      </c>
      <c r="C2031" t="s">
        <v>1727</v>
      </c>
      <c r="D2031">
        <v>1954</v>
      </c>
      <c r="E2031">
        <v>4</v>
      </c>
      <c r="F2031" t="s">
        <v>1681</v>
      </c>
      <c r="G2031">
        <v>18</v>
      </c>
      <c r="H2031">
        <v>11</v>
      </c>
      <c r="I2031">
        <v>0</v>
      </c>
      <c r="J2031">
        <v>7</v>
      </c>
      <c r="L2031">
        <v>44</v>
      </c>
      <c r="M2031">
        <v>1504</v>
      </c>
      <c r="N2031">
        <v>1239</v>
      </c>
      <c r="P2031" t="s">
        <v>30</v>
      </c>
      <c r="Q2031" t="s">
        <v>30</v>
      </c>
      <c r="S2031" t="s">
        <v>1681</v>
      </c>
      <c r="T2031" t="s">
        <v>1681</v>
      </c>
      <c r="U2031" t="s">
        <v>1681</v>
      </c>
      <c r="V2031" t="s">
        <v>1718</v>
      </c>
    </row>
    <row r="2032" spans="1:22" x14ac:dyDescent="0.25">
      <c r="A2032" t="s">
        <v>1745</v>
      </c>
      <c r="B2032" t="str">
        <f t="shared" si="31"/>
        <v>1954Richmond</v>
      </c>
      <c r="C2032" t="s">
        <v>1727</v>
      </c>
      <c r="D2032">
        <v>1954</v>
      </c>
      <c r="E2032">
        <v>5</v>
      </c>
      <c r="F2032" t="s">
        <v>1678</v>
      </c>
      <c r="G2032">
        <v>18</v>
      </c>
      <c r="H2032">
        <v>10</v>
      </c>
      <c r="I2032">
        <v>0</v>
      </c>
      <c r="J2032">
        <v>8</v>
      </c>
      <c r="L2032">
        <v>40</v>
      </c>
      <c r="M2032">
        <v>1503</v>
      </c>
      <c r="N2032">
        <v>1310</v>
      </c>
      <c r="S2032" t="s">
        <v>1678</v>
      </c>
      <c r="T2032" t="s">
        <v>1726</v>
      </c>
      <c r="U2032" t="s">
        <v>1681</v>
      </c>
      <c r="V2032" t="s">
        <v>1718</v>
      </c>
    </row>
    <row r="2033" spans="1:22" x14ac:dyDescent="0.25">
      <c r="A2033" t="s">
        <v>1745</v>
      </c>
      <c r="B2033" t="str">
        <f t="shared" si="31"/>
        <v>1954Essendon</v>
      </c>
      <c r="C2033" t="s">
        <v>1727</v>
      </c>
      <c r="D2033">
        <v>1954</v>
      </c>
      <c r="E2033">
        <v>6</v>
      </c>
      <c r="F2033" t="s">
        <v>1687</v>
      </c>
      <c r="G2033">
        <v>18</v>
      </c>
      <c r="H2033">
        <v>10</v>
      </c>
      <c r="I2033">
        <v>0</v>
      </c>
      <c r="J2033">
        <v>8</v>
      </c>
      <c r="L2033">
        <v>40</v>
      </c>
      <c r="M2033">
        <v>1471</v>
      </c>
      <c r="N2033">
        <v>1364</v>
      </c>
      <c r="S2033" t="s">
        <v>1687</v>
      </c>
      <c r="T2033" t="s">
        <v>1681</v>
      </c>
      <c r="U2033" t="s">
        <v>1681</v>
      </c>
      <c r="V2033" t="s">
        <v>1718</v>
      </c>
    </row>
    <row r="2034" spans="1:22" x14ac:dyDescent="0.25">
      <c r="A2034" t="s">
        <v>1745</v>
      </c>
      <c r="B2034" t="str">
        <f t="shared" si="31"/>
        <v>1954Collingwood</v>
      </c>
      <c r="C2034" t="s">
        <v>1727</v>
      </c>
      <c r="D2034">
        <v>1954</v>
      </c>
      <c r="E2034">
        <v>7</v>
      </c>
      <c r="F2034" t="s">
        <v>1688</v>
      </c>
      <c r="G2034">
        <v>18</v>
      </c>
      <c r="H2034">
        <v>10</v>
      </c>
      <c r="I2034">
        <v>0</v>
      </c>
      <c r="J2034">
        <v>8</v>
      </c>
      <c r="L2034">
        <v>40</v>
      </c>
      <c r="M2034">
        <v>1312</v>
      </c>
      <c r="N2034">
        <v>1301</v>
      </c>
      <c r="S2034" t="s">
        <v>1688</v>
      </c>
      <c r="T2034" t="s">
        <v>1681</v>
      </c>
      <c r="U2034" t="s">
        <v>1681</v>
      </c>
      <c r="V2034" t="s">
        <v>1718</v>
      </c>
    </row>
    <row r="2035" spans="1:22" x14ac:dyDescent="0.25">
      <c r="A2035" t="s">
        <v>1745</v>
      </c>
      <c r="B2035" t="str">
        <f t="shared" si="31"/>
        <v>1954Carlton</v>
      </c>
      <c r="C2035" t="s">
        <v>1727</v>
      </c>
      <c r="D2035">
        <v>1954</v>
      </c>
      <c r="E2035">
        <v>8</v>
      </c>
      <c r="F2035" t="s">
        <v>1689</v>
      </c>
      <c r="G2035">
        <v>18</v>
      </c>
      <c r="H2035">
        <v>8</v>
      </c>
      <c r="I2035">
        <v>0</v>
      </c>
      <c r="J2035">
        <v>10</v>
      </c>
      <c r="L2035">
        <v>32</v>
      </c>
      <c r="M2035">
        <v>1382</v>
      </c>
      <c r="N2035">
        <v>1391</v>
      </c>
      <c r="S2035" t="s">
        <v>1689</v>
      </c>
      <c r="T2035" t="s">
        <v>1717</v>
      </c>
      <c r="U2035" t="s">
        <v>1681</v>
      </c>
      <c r="V2035" t="s">
        <v>1718</v>
      </c>
    </row>
    <row r="2036" spans="1:22" x14ac:dyDescent="0.25">
      <c r="A2036" t="s">
        <v>1745</v>
      </c>
      <c r="B2036" t="str">
        <f t="shared" si="31"/>
        <v>1954Hawthorn</v>
      </c>
      <c r="C2036" t="s">
        <v>1727</v>
      </c>
      <c r="D2036">
        <v>1954</v>
      </c>
      <c r="E2036">
        <v>9</v>
      </c>
      <c r="F2036" t="s">
        <v>1682</v>
      </c>
      <c r="G2036">
        <v>18</v>
      </c>
      <c r="H2036">
        <v>8</v>
      </c>
      <c r="I2036">
        <v>0</v>
      </c>
      <c r="J2036">
        <v>10</v>
      </c>
      <c r="L2036">
        <v>32</v>
      </c>
      <c r="M2036">
        <v>1177</v>
      </c>
      <c r="N2036">
        <v>1337</v>
      </c>
      <c r="S2036" t="s">
        <v>1682</v>
      </c>
      <c r="T2036" t="s">
        <v>1724</v>
      </c>
      <c r="U2036" t="s">
        <v>1681</v>
      </c>
      <c r="V2036" t="s">
        <v>1718</v>
      </c>
    </row>
    <row r="2037" spans="1:22" x14ac:dyDescent="0.25">
      <c r="A2037" t="s">
        <v>1745</v>
      </c>
      <c r="B2037" t="str">
        <f t="shared" si="31"/>
        <v>1954South Melbourne</v>
      </c>
      <c r="C2037" t="s">
        <v>1727</v>
      </c>
      <c r="D2037">
        <v>1954</v>
      </c>
      <c r="E2037">
        <v>10</v>
      </c>
      <c r="F2037" t="s">
        <v>1697</v>
      </c>
      <c r="G2037">
        <v>18</v>
      </c>
      <c r="H2037">
        <v>6</v>
      </c>
      <c r="I2037">
        <v>0</v>
      </c>
      <c r="J2037">
        <v>12</v>
      </c>
      <c r="L2037">
        <v>24</v>
      </c>
      <c r="M2037">
        <v>1209</v>
      </c>
      <c r="N2037">
        <v>1482</v>
      </c>
      <c r="S2037" t="s">
        <v>1676</v>
      </c>
      <c r="T2037" t="s">
        <v>1681</v>
      </c>
      <c r="U2037" t="s">
        <v>1681</v>
      </c>
      <c r="V2037" t="s">
        <v>1718</v>
      </c>
    </row>
    <row r="2038" spans="1:22" x14ac:dyDescent="0.25">
      <c r="A2038" t="s">
        <v>1745</v>
      </c>
      <c r="B2038" t="str">
        <f t="shared" si="31"/>
        <v>1954Fitzroy</v>
      </c>
      <c r="C2038" t="s">
        <v>1727</v>
      </c>
      <c r="D2038">
        <v>1954</v>
      </c>
      <c r="E2038">
        <v>11</v>
      </c>
      <c r="F2038" t="s">
        <v>1694</v>
      </c>
      <c r="G2038">
        <v>18</v>
      </c>
      <c r="H2038">
        <v>4</v>
      </c>
      <c r="I2038">
        <v>1</v>
      </c>
      <c r="J2038">
        <v>13</v>
      </c>
      <c r="L2038">
        <v>18</v>
      </c>
      <c r="M2038">
        <v>1174</v>
      </c>
      <c r="N2038">
        <v>1604</v>
      </c>
      <c r="S2038" t="s">
        <v>1694</v>
      </c>
      <c r="T2038" t="s">
        <v>1681</v>
      </c>
      <c r="U2038" t="s">
        <v>1681</v>
      </c>
      <c r="V2038" t="s">
        <v>1718</v>
      </c>
    </row>
    <row r="2039" spans="1:22" x14ac:dyDescent="0.25">
      <c r="A2039" t="s">
        <v>1745</v>
      </c>
      <c r="B2039" t="str">
        <f t="shared" si="31"/>
        <v>1954St Kilda</v>
      </c>
      <c r="C2039" t="s">
        <v>1727</v>
      </c>
      <c r="D2039">
        <v>1954</v>
      </c>
      <c r="E2039">
        <v>12</v>
      </c>
      <c r="F2039" t="s">
        <v>1677</v>
      </c>
      <c r="G2039">
        <v>18</v>
      </c>
      <c r="H2039">
        <v>4</v>
      </c>
      <c r="I2039">
        <v>1</v>
      </c>
      <c r="J2039">
        <v>13</v>
      </c>
      <c r="L2039">
        <v>18</v>
      </c>
      <c r="M2039">
        <v>1149</v>
      </c>
      <c r="N2039">
        <v>1580</v>
      </c>
      <c r="S2039" t="s">
        <v>1677</v>
      </c>
      <c r="T2039" t="s">
        <v>1681</v>
      </c>
      <c r="U2039" t="s">
        <v>1681</v>
      </c>
      <c r="V2039" t="s">
        <v>1718</v>
      </c>
    </row>
    <row r="2040" spans="1:22" x14ac:dyDescent="0.25">
      <c r="A2040" t="s">
        <v>1746</v>
      </c>
      <c r="B2040" t="str">
        <f t="shared" si="31"/>
        <v>1954Newtown</v>
      </c>
      <c r="C2040" t="s">
        <v>1747</v>
      </c>
      <c r="D2040">
        <v>1954</v>
      </c>
      <c r="E2040">
        <v>1</v>
      </c>
      <c r="F2040" t="s">
        <v>1756</v>
      </c>
      <c r="G2040">
        <v>18</v>
      </c>
      <c r="H2040">
        <v>15</v>
      </c>
      <c r="I2040">
        <v>2</v>
      </c>
      <c r="J2040">
        <v>1</v>
      </c>
      <c r="K2040">
        <v>0</v>
      </c>
      <c r="L2040">
        <v>32</v>
      </c>
      <c r="M2040">
        <v>439</v>
      </c>
      <c r="N2040">
        <v>215</v>
      </c>
      <c r="O2040" t="s">
        <v>30</v>
      </c>
      <c r="P2040" t="s">
        <v>30</v>
      </c>
      <c r="Q2040" t="s">
        <v>30</v>
      </c>
      <c r="S2040" t="s">
        <v>1756</v>
      </c>
      <c r="T2040" t="s">
        <v>1675</v>
      </c>
      <c r="U2040" t="s">
        <v>1675</v>
      </c>
      <c r="V2040" t="s">
        <v>1723</v>
      </c>
    </row>
    <row r="2041" spans="1:22" x14ac:dyDescent="0.25">
      <c r="A2041" t="s">
        <v>1746</v>
      </c>
      <c r="B2041" t="str">
        <f t="shared" si="31"/>
        <v>1954South Sydney</v>
      </c>
      <c r="C2041" t="s">
        <v>1747</v>
      </c>
      <c r="D2041">
        <v>1954</v>
      </c>
      <c r="E2041">
        <v>2</v>
      </c>
      <c r="F2041" t="s">
        <v>1748</v>
      </c>
      <c r="G2041">
        <v>18</v>
      </c>
      <c r="H2041">
        <v>14</v>
      </c>
      <c r="I2041">
        <v>1</v>
      </c>
      <c r="J2041">
        <v>3</v>
      </c>
      <c r="K2041">
        <v>0</v>
      </c>
      <c r="L2041">
        <v>29</v>
      </c>
      <c r="M2041">
        <v>473</v>
      </c>
      <c r="N2041">
        <v>255</v>
      </c>
      <c r="P2041" t="s">
        <v>30</v>
      </c>
      <c r="Q2041" t="s">
        <v>30</v>
      </c>
      <c r="R2041" t="s">
        <v>30</v>
      </c>
      <c r="S2041" t="s">
        <v>1748</v>
      </c>
      <c r="T2041" t="s">
        <v>1675</v>
      </c>
      <c r="U2041" t="s">
        <v>1675</v>
      </c>
      <c r="V2041" t="s">
        <v>1723</v>
      </c>
    </row>
    <row r="2042" spans="1:22" x14ac:dyDescent="0.25">
      <c r="A2042" t="s">
        <v>1746</v>
      </c>
      <c r="B2042" t="str">
        <f t="shared" si="31"/>
        <v>1954St George</v>
      </c>
      <c r="C2042" t="s">
        <v>1747</v>
      </c>
      <c r="D2042">
        <v>1954</v>
      </c>
      <c r="E2042">
        <v>3</v>
      </c>
      <c r="F2042" t="s">
        <v>1763</v>
      </c>
      <c r="G2042">
        <v>18</v>
      </c>
      <c r="H2042">
        <v>11</v>
      </c>
      <c r="I2042">
        <v>1</v>
      </c>
      <c r="J2042">
        <v>6</v>
      </c>
      <c r="K2042">
        <v>0</v>
      </c>
      <c r="L2042">
        <v>23</v>
      </c>
      <c r="M2042">
        <v>345</v>
      </c>
      <c r="N2042">
        <v>292</v>
      </c>
      <c r="P2042" t="s">
        <v>30</v>
      </c>
      <c r="S2042" t="s">
        <v>1763</v>
      </c>
      <c r="T2042" t="s">
        <v>1675</v>
      </c>
      <c r="U2042" t="s">
        <v>1675</v>
      </c>
      <c r="V2042" t="s">
        <v>1723</v>
      </c>
    </row>
    <row r="2043" spans="1:22" x14ac:dyDescent="0.25">
      <c r="A2043" t="s">
        <v>1746</v>
      </c>
      <c r="B2043" t="str">
        <f t="shared" si="31"/>
        <v>1954North Sydney</v>
      </c>
      <c r="C2043" t="s">
        <v>1747</v>
      </c>
      <c r="D2043">
        <v>1954</v>
      </c>
      <c r="E2043">
        <v>4</v>
      </c>
      <c r="F2043" t="s">
        <v>1752</v>
      </c>
      <c r="G2043">
        <v>18</v>
      </c>
      <c r="H2043">
        <v>10</v>
      </c>
      <c r="I2043">
        <v>2</v>
      </c>
      <c r="J2043">
        <v>6</v>
      </c>
      <c r="K2043">
        <v>0</v>
      </c>
      <c r="L2043">
        <v>22</v>
      </c>
      <c r="M2043">
        <v>415</v>
      </c>
      <c r="N2043">
        <v>320</v>
      </c>
      <c r="P2043" t="s">
        <v>30</v>
      </c>
      <c r="S2043" t="s">
        <v>1752</v>
      </c>
      <c r="T2043" t="s">
        <v>1675</v>
      </c>
      <c r="U2043" t="s">
        <v>1675</v>
      </c>
      <c r="V2043" t="s">
        <v>1723</v>
      </c>
    </row>
    <row r="2044" spans="1:22" x14ac:dyDescent="0.25">
      <c r="A2044" t="s">
        <v>1746</v>
      </c>
      <c r="B2044" t="str">
        <f t="shared" si="31"/>
        <v>1954Manly Warringah</v>
      </c>
      <c r="C2044" t="s">
        <v>1747</v>
      </c>
      <c r="D2044">
        <v>1954</v>
      </c>
      <c r="E2044">
        <v>5</v>
      </c>
      <c r="F2044" t="s">
        <v>1765</v>
      </c>
      <c r="G2044">
        <v>18</v>
      </c>
      <c r="H2044">
        <v>10</v>
      </c>
      <c r="I2044">
        <v>1</v>
      </c>
      <c r="J2044">
        <v>7</v>
      </c>
      <c r="K2044">
        <v>0</v>
      </c>
      <c r="L2044">
        <v>21</v>
      </c>
      <c r="M2044">
        <v>391</v>
      </c>
      <c r="N2044">
        <v>343</v>
      </c>
      <c r="S2044" t="s">
        <v>1765</v>
      </c>
      <c r="T2044" t="s">
        <v>1675</v>
      </c>
      <c r="U2044" t="s">
        <v>1675</v>
      </c>
      <c r="V2044" t="s">
        <v>1723</v>
      </c>
    </row>
    <row r="2045" spans="1:22" x14ac:dyDescent="0.25">
      <c r="A2045" t="s">
        <v>1746</v>
      </c>
      <c r="B2045" t="str">
        <f t="shared" si="31"/>
        <v>1954Balmain</v>
      </c>
      <c r="C2045" t="s">
        <v>1747</v>
      </c>
      <c r="D2045">
        <v>1954</v>
      </c>
      <c r="E2045">
        <v>6</v>
      </c>
      <c r="F2045" t="s">
        <v>1755</v>
      </c>
      <c r="G2045">
        <v>18</v>
      </c>
      <c r="H2045">
        <v>9</v>
      </c>
      <c r="I2045">
        <v>1</v>
      </c>
      <c r="J2045">
        <v>8</v>
      </c>
      <c r="K2045">
        <v>0</v>
      </c>
      <c r="L2045">
        <v>19</v>
      </c>
      <c r="M2045">
        <v>346</v>
      </c>
      <c r="N2045">
        <v>345</v>
      </c>
      <c r="S2045" t="s">
        <v>1755</v>
      </c>
      <c r="T2045" t="s">
        <v>1675</v>
      </c>
      <c r="U2045" t="s">
        <v>1675</v>
      </c>
      <c r="V2045" t="s">
        <v>1723</v>
      </c>
    </row>
    <row r="2046" spans="1:22" x14ac:dyDescent="0.25">
      <c r="A2046" t="s">
        <v>1746</v>
      </c>
      <c r="B2046" t="str">
        <f t="shared" si="31"/>
        <v>1954Western Suburbs</v>
      </c>
      <c r="C2046" t="s">
        <v>1747</v>
      </c>
      <c r="D2046">
        <v>1954</v>
      </c>
      <c r="E2046">
        <v>7</v>
      </c>
      <c r="F2046" t="s">
        <v>1757</v>
      </c>
      <c r="G2046">
        <v>18</v>
      </c>
      <c r="H2046">
        <v>6</v>
      </c>
      <c r="I2046">
        <v>1</v>
      </c>
      <c r="J2046">
        <v>11</v>
      </c>
      <c r="K2046">
        <v>0</v>
      </c>
      <c r="L2046">
        <v>13</v>
      </c>
      <c r="M2046">
        <v>287</v>
      </c>
      <c r="N2046">
        <v>374</v>
      </c>
      <c r="S2046" t="s">
        <v>1757</v>
      </c>
      <c r="T2046" t="s">
        <v>1675</v>
      </c>
      <c r="U2046" t="s">
        <v>1675</v>
      </c>
      <c r="V2046" t="s">
        <v>1723</v>
      </c>
    </row>
    <row r="2047" spans="1:22" x14ac:dyDescent="0.25">
      <c r="A2047" t="s">
        <v>1746</v>
      </c>
      <c r="B2047" t="str">
        <f t="shared" si="31"/>
        <v>1954Canterbury-Bankstown</v>
      </c>
      <c r="C2047" t="s">
        <v>1747</v>
      </c>
      <c r="D2047">
        <v>1954</v>
      </c>
      <c r="E2047">
        <v>8</v>
      </c>
      <c r="F2047" t="s">
        <v>1764</v>
      </c>
      <c r="G2047">
        <v>18</v>
      </c>
      <c r="H2047">
        <v>4</v>
      </c>
      <c r="I2047">
        <v>0</v>
      </c>
      <c r="J2047">
        <v>14</v>
      </c>
      <c r="K2047">
        <v>0</v>
      </c>
      <c r="L2047">
        <v>8</v>
      </c>
      <c r="M2047">
        <v>233</v>
      </c>
      <c r="N2047">
        <v>465</v>
      </c>
      <c r="S2047" t="s">
        <v>1764</v>
      </c>
      <c r="T2047" t="s">
        <v>1675</v>
      </c>
      <c r="U2047" t="s">
        <v>1675</v>
      </c>
      <c r="V2047" t="s">
        <v>1723</v>
      </c>
    </row>
    <row r="2048" spans="1:22" x14ac:dyDescent="0.25">
      <c r="A2048" t="s">
        <v>1746</v>
      </c>
      <c r="B2048" t="str">
        <f t="shared" si="31"/>
        <v>1954Eastern Suburbs</v>
      </c>
      <c r="C2048" t="s">
        <v>1747</v>
      </c>
      <c r="D2048">
        <v>1954</v>
      </c>
      <c r="E2048">
        <v>9</v>
      </c>
      <c r="F2048" t="s">
        <v>1749</v>
      </c>
      <c r="G2048">
        <v>18</v>
      </c>
      <c r="H2048">
        <v>3</v>
      </c>
      <c r="I2048">
        <v>1</v>
      </c>
      <c r="J2048">
        <v>14</v>
      </c>
      <c r="K2048">
        <v>0</v>
      </c>
      <c r="L2048">
        <v>7</v>
      </c>
      <c r="M2048">
        <v>257</v>
      </c>
      <c r="N2048">
        <v>493</v>
      </c>
      <c r="S2048" t="s">
        <v>1750</v>
      </c>
      <c r="T2048" t="s">
        <v>1675</v>
      </c>
      <c r="U2048" t="s">
        <v>1675</v>
      </c>
      <c r="V2048" t="s">
        <v>1723</v>
      </c>
    </row>
    <row r="2049" spans="1:22" x14ac:dyDescent="0.25">
      <c r="A2049" t="s">
        <v>1746</v>
      </c>
      <c r="B2049" t="str">
        <f t="shared" si="31"/>
        <v>1954Parramatta</v>
      </c>
      <c r="C2049" t="s">
        <v>1747</v>
      </c>
      <c r="D2049">
        <v>1954</v>
      </c>
      <c r="E2049">
        <v>10</v>
      </c>
      <c r="F2049" t="s">
        <v>1722</v>
      </c>
      <c r="G2049">
        <v>18</v>
      </c>
      <c r="H2049">
        <v>3</v>
      </c>
      <c r="I2049">
        <v>0</v>
      </c>
      <c r="J2049">
        <v>15</v>
      </c>
      <c r="K2049">
        <v>0</v>
      </c>
      <c r="L2049">
        <v>6</v>
      </c>
      <c r="M2049">
        <v>282</v>
      </c>
      <c r="N2049">
        <v>366</v>
      </c>
      <c r="S2049" t="s">
        <v>1722</v>
      </c>
      <c r="T2049" t="s">
        <v>1675</v>
      </c>
      <c r="U2049" t="s">
        <v>1675</v>
      </c>
      <c r="V2049" t="s">
        <v>1723</v>
      </c>
    </row>
    <row r="2050" spans="1:22" x14ac:dyDescent="0.25">
      <c r="A2050" t="s">
        <v>1745</v>
      </c>
      <c r="B2050" t="str">
        <f t="shared" ref="B2050:B2113" si="32">D2050&amp;F2050</f>
        <v>1953Geelong</v>
      </c>
      <c r="C2050" t="s">
        <v>1727</v>
      </c>
      <c r="D2050">
        <v>1953</v>
      </c>
      <c r="E2050">
        <v>1</v>
      </c>
      <c r="F2050" t="s">
        <v>1685</v>
      </c>
      <c r="G2050">
        <v>18</v>
      </c>
      <c r="H2050">
        <v>15</v>
      </c>
      <c r="I2050">
        <v>0</v>
      </c>
      <c r="J2050">
        <v>3</v>
      </c>
      <c r="L2050">
        <v>60</v>
      </c>
      <c r="M2050">
        <v>1546</v>
      </c>
      <c r="N2050">
        <v>1079</v>
      </c>
      <c r="O2050" t="s">
        <v>30</v>
      </c>
      <c r="P2050" t="s">
        <v>30</v>
      </c>
      <c r="Q2050" t="s">
        <v>30</v>
      </c>
      <c r="S2050" t="s">
        <v>1685</v>
      </c>
      <c r="T2050" t="s">
        <v>1685</v>
      </c>
      <c r="U2050" t="s">
        <v>1685</v>
      </c>
      <c r="V2050" t="s">
        <v>1718</v>
      </c>
    </row>
    <row r="2051" spans="1:22" x14ac:dyDescent="0.25">
      <c r="A2051" t="s">
        <v>1745</v>
      </c>
      <c r="B2051" t="str">
        <f t="shared" si="32"/>
        <v>1953Collingwood</v>
      </c>
      <c r="C2051" t="s">
        <v>1727</v>
      </c>
      <c r="D2051">
        <v>1953</v>
      </c>
      <c r="E2051">
        <v>2</v>
      </c>
      <c r="F2051" t="s">
        <v>1688</v>
      </c>
      <c r="G2051">
        <v>18</v>
      </c>
      <c r="H2051">
        <v>14</v>
      </c>
      <c r="I2051">
        <v>0</v>
      </c>
      <c r="J2051">
        <v>4</v>
      </c>
      <c r="L2051">
        <v>56</v>
      </c>
      <c r="M2051">
        <v>1518</v>
      </c>
      <c r="N2051">
        <v>1229</v>
      </c>
      <c r="P2051" t="s">
        <v>30</v>
      </c>
      <c r="Q2051" t="s">
        <v>30</v>
      </c>
      <c r="R2051" t="s">
        <v>30</v>
      </c>
      <c r="S2051" t="s">
        <v>1688</v>
      </c>
      <c r="T2051" t="s">
        <v>1681</v>
      </c>
      <c r="U2051" t="s">
        <v>1681</v>
      </c>
      <c r="V2051" t="s">
        <v>1718</v>
      </c>
    </row>
    <row r="2052" spans="1:22" x14ac:dyDescent="0.25">
      <c r="A2052" t="s">
        <v>1745</v>
      </c>
      <c r="B2052" t="str">
        <f t="shared" si="32"/>
        <v>1953Footscray</v>
      </c>
      <c r="C2052" t="s">
        <v>1727</v>
      </c>
      <c r="D2052">
        <v>1953</v>
      </c>
      <c r="E2052">
        <v>3</v>
      </c>
      <c r="F2052" t="s">
        <v>1695</v>
      </c>
      <c r="G2052">
        <v>18</v>
      </c>
      <c r="H2052">
        <v>13</v>
      </c>
      <c r="I2052">
        <v>0</v>
      </c>
      <c r="J2052">
        <v>5</v>
      </c>
      <c r="L2052">
        <v>52</v>
      </c>
      <c r="M2052">
        <v>1309</v>
      </c>
      <c r="N2052">
        <v>959</v>
      </c>
      <c r="P2052" t="s">
        <v>30</v>
      </c>
      <c r="S2052" t="s">
        <v>1673</v>
      </c>
      <c r="T2052" t="s">
        <v>1681</v>
      </c>
      <c r="U2052" t="s">
        <v>1681</v>
      </c>
      <c r="V2052" t="s">
        <v>1718</v>
      </c>
    </row>
    <row r="2053" spans="1:22" x14ac:dyDescent="0.25">
      <c r="A2053" t="s">
        <v>1745</v>
      </c>
      <c r="B2053" t="str">
        <f t="shared" si="32"/>
        <v>1953Essendon</v>
      </c>
      <c r="C2053" t="s">
        <v>1727</v>
      </c>
      <c r="D2053">
        <v>1953</v>
      </c>
      <c r="E2053">
        <v>4</v>
      </c>
      <c r="F2053" t="s">
        <v>1687</v>
      </c>
      <c r="G2053">
        <v>18</v>
      </c>
      <c r="H2053">
        <v>13</v>
      </c>
      <c r="I2053">
        <v>0</v>
      </c>
      <c r="J2053">
        <v>5</v>
      </c>
      <c r="L2053">
        <v>52</v>
      </c>
      <c r="M2053">
        <v>1529</v>
      </c>
      <c r="N2053">
        <v>1177</v>
      </c>
      <c r="P2053" t="s">
        <v>30</v>
      </c>
      <c r="S2053" t="s">
        <v>1687</v>
      </c>
      <c r="T2053" t="s">
        <v>1681</v>
      </c>
      <c r="U2053" t="s">
        <v>1681</v>
      </c>
      <c r="V2053" t="s">
        <v>1718</v>
      </c>
    </row>
    <row r="2054" spans="1:22" x14ac:dyDescent="0.25">
      <c r="A2054" t="s">
        <v>1745</v>
      </c>
      <c r="B2054" t="str">
        <f t="shared" si="32"/>
        <v>1953Carlton</v>
      </c>
      <c r="C2054" t="s">
        <v>1727</v>
      </c>
      <c r="D2054">
        <v>1953</v>
      </c>
      <c r="E2054">
        <v>5</v>
      </c>
      <c r="F2054" t="s">
        <v>1689</v>
      </c>
      <c r="G2054">
        <v>18</v>
      </c>
      <c r="H2054">
        <v>10</v>
      </c>
      <c r="I2054">
        <v>0</v>
      </c>
      <c r="J2054">
        <v>8</v>
      </c>
      <c r="L2054">
        <v>40</v>
      </c>
      <c r="M2054">
        <v>1409</v>
      </c>
      <c r="N2054">
        <v>1310</v>
      </c>
      <c r="S2054" t="s">
        <v>1689</v>
      </c>
      <c r="T2054" t="s">
        <v>1717</v>
      </c>
      <c r="U2054" t="s">
        <v>1681</v>
      </c>
      <c r="V2054" t="s">
        <v>1718</v>
      </c>
    </row>
    <row r="2055" spans="1:22" x14ac:dyDescent="0.25">
      <c r="A2055" t="s">
        <v>1745</v>
      </c>
      <c r="B2055" t="str">
        <f t="shared" si="32"/>
        <v>1953Fitzroy</v>
      </c>
      <c r="C2055" t="s">
        <v>1727</v>
      </c>
      <c r="D2055">
        <v>1953</v>
      </c>
      <c r="E2055">
        <v>6</v>
      </c>
      <c r="F2055" t="s">
        <v>1694</v>
      </c>
      <c r="G2055">
        <v>18</v>
      </c>
      <c r="H2055">
        <v>10</v>
      </c>
      <c r="I2055">
        <v>0</v>
      </c>
      <c r="J2055">
        <v>8</v>
      </c>
      <c r="L2055">
        <v>40</v>
      </c>
      <c r="M2055">
        <v>1208</v>
      </c>
      <c r="N2055">
        <v>1421</v>
      </c>
      <c r="S2055" t="s">
        <v>1694</v>
      </c>
      <c r="T2055" t="s">
        <v>1681</v>
      </c>
      <c r="U2055" t="s">
        <v>1681</v>
      </c>
      <c r="V2055" t="s">
        <v>1718</v>
      </c>
    </row>
    <row r="2056" spans="1:22" x14ac:dyDescent="0.25">
      <c r="A2056" t="s">
        <v>1745</v>
      </c>
      <c r="B2056" t="str">
        <f t="shared" si="32"/>
        <v>1953North Melbourne</v>
      </c>
      <c r="C2056" t="s">
        <v>1727</v>
      </c>
      <c r="D2056">
        <v>1953</v>
      </c>
      <c r="E2056">
        <v>7</v>
      </c>
      <c r="F2056" t="s">
        <v>1680</v>
      </c>
      <c r="G2056">
        <v>18</v>
      </c>
      <c r="H2056">
        <v>9</v>
      </c>
      <c r="I2056">
        <v>0</v>
      </c>
      <c r="J2056">
        <v>9</v>
      </c>
      <c r="L2056">
        <v>36</v>
      </c>
      <c r="M2056">
        <v>1388</v>
      </c>
      <c r="N2056">
        <v>1287</v>
      </c>
      <c r="S2056" t="s">
        <v>1680</v>
      </c>
      <c r="T2056" t="s">
        <v>1680</v>
      </c>
      <c r="U2056" t="s">
        <v>1681</v>
      </c>
      <c r="V2056" t="s">
        <v>1718</v>
      </c>
    </row>
    <row r="2057" spans="1:22" x14ac:dyDescent="0.25">
      <c r="A2057" t="s">
        <v>1745</v>
      </c>
      <c r="B2057" t="str">
        <f t="shared" si="32"/>
        <v>1953South Melbourne</v>
      </c>
      <c r="C2057" t="s">
        <v>1727</v>
      </c>
      <c r="D2057">
        <v>1953</v>
      </c>
      <c r="E2057">
        <v>8</v>
      </c>
      <c r="F2057" t="s">
        <v>1697</v>
      </c>
      <c r="G2057">
        <v>18</v>
      </c>
      <c r="H2057">
        <v>9</v>
      </c>
      <c r="I2057">
        <v>0</v>
      </c>
      <c r="J2057">
        <v>9</v>
      </c>
      <c r="L2057">
        <v>36</v>
      </c>
      <c r="M2057">
        <v>1385</v>
      </c>
      <c r="N2057">
        <v>1323</v>
      </c>
      <c r="S2057" t="s">
        <v>1676</v>
      </c>
      <c r="T2057" t="s">
        <v>1681</v>
      </c>
      <c r="U2057" t="s">
        <v>1681</v>
      </c>
      <c r="V2057" t="s">
        <v>1718</v>
      </c>
    </row>
    <row r="2058" spans="1:22" x14ac:dyDescent="0.25">
      <c r="A2058" t="s">
        <v>1745</v>
      </c>
      <c r="B2058" t="str">
        <f t="shared" si="32"/>
        <v>1953St Kilda</v>
      </c>
      <c r="C2058" t="s">
        <v>1727</v>
      </c>
      <c r="D2058">
        <v>1953</v>
      </c>
      <c r="E2058">
        <v>9</v>
      </c>
      <c r="F2058" t="s">
        <v>1677</v>
      </c>
      <c r="G2058">
        <v>18</v>
      </c>
      <c r="H2058">
        <v>5</v>
      </c>
      <c r="I2058">
        <v>0</v>
      </c>
      <c r="J2058">
        <v>13</v>
      </c>
      <c r="L2058">
        <v>20</v>
      </c>
      <c r="M2058">
        <v>1065</v>
      </c>
      <c r="N2058">
        <v>1561</v>
      </c>
      <c r="S2058" t="s">
        <v>1677</v>
      </c>
      <c r="T2058" t="s">
        <v>1681</v>
      </c>
      <c r="U2058" t="s">
        <v>1681</v>
      </c>
      <c r="V2058" t="s">
        <v>1718</v>
      </c>
    </row>
    <row r="2059" spans="1:22" x14ac:dyDescent="0.25">
      <c r="A2059" t="s">
        <v>1745</v>
      </c>
      <c r="B2059" t="str">
        <f t="shared" si="32"/>
        <v>1953Richmond</v>
      </c>
      <c r="C2059" t="s">
        <v>1727</v>
      </c>
      <c r="D2059">
        <v>1953</v>
      </c>
      <c r="E2059">
        <v>10</v>
      </c>
      <c r="F2059" t="s">
        <v>1678</v>
      </c>
      <c r="G2059">
        <v>18</v>
      </c>
      <c r="H2059">
        <v>3</v>
      </c>
      <c r="I2059">
        <v>1</v>
      </c>
      <c r="J2059">
        <v>14</v>
      </c>
      <c r="L2059">
        <v>14</v>
      </c>
      <c r="M2059">
        <v>1220</v>
      </c>
      <c r="N2059">
        <v>1501</v>
      </c>
      <c r="S2059" t="s">
        <v>1678</v>
      </c>
      <c r="T2059" t="s">
        <v>1726</v>
      </c>
      <c r="U2059" t="s">
        <v>1681</v>
      </c>
      <c r="V2059" t="s">
        <v>1718</v>
      </c>
    </row>
    <row r="2060" spans="1:22" x14ac:dyDescent="0.25">
      <c r="A2060" t="s">
        <v>1745</v>
      </c>
      <c r="B2060" t="str">
        <f t="shared" si="32"/>
        <v>1953Melbourne</v>
      </c>
      <c r="C2060" t="s">
        <v>1727</v>
      </c>
      <c r="D2060">
        <v>1953</v>
      </c>
      <c r="E2060">
        <v>11</v>
      </c>
      <c r="F2060" t="s">
        <v>1681</v>
      </c>
      <c r="G2060">
        <v>18</v>
      </c>
      <c r="H2060">
        <v>3</v>
      </c>
      <c r="I2060">
        <v>1</v>
      </c>
      <c r="J2060">
        <v>14</v>
      </c>
      <c r="L2060">
        <v>14</v>
      </c>
      <c r="M2060">
        <v>1137</v>
      </c>
      <c r="N2060">
        <v>1420</v>
      </c>
      <c r="S2060" t="s">
        <v>1681</v>
      </c>
      <c r="T2060" t="s">
        <v>1681</v>
      </c>
      <c r="U2060" t="s">
        <v>1681</v>
      </c>
      <c r="V2060" t="s">
        <v>1718</v>
      </c>
    </row>
    <row r="2061" spans="1:22" x14ac:dyDescent="0.25">
      <c r="A2061" t="s">
        <v>1745</v>
      </c>
      <c r="B2061" t="str">
        <f t="shared" si="32"/>
        <v>1953Hawthorn</v>
      </c>
      <c r="C2061" t="s">
        <v>1727</v>
      </c>
      <c r="D2061">
        <v>1953</v>
      </c>
      <c r="E2061">
        <v>12</v>
      </c>
      <c r="F2061" t="s">
        <v>1682</v>
      </c>
      <c r="G2061">
        <v>18</v>
      </c>
      <c r="H2061">
        <v>3</v>
      </c>
      <c r="I2061">
        <v>0</v>
      </c>
      <c r="J2061">
        <v>15</v>
      </c>
      <c r="L2061">
        <v>12</v>
      </c>
      <c r="M2061">
        <v>974</v>
      </c>
      <c r="N2061">
        <v>1421</v>
      </c>
      <c r="S2061" t="s">
        <v>1682</v>
      </c>
      <c r="T2061" t="s">
        <v>1724</v>
      </c>
      <c r="U2061" t="s">
        <v>1681</v>
      </c>
      <c r="V2061" t="s">
        <v>1718</v>
      </c>
    </row>
    <row r="2062" spans="1:22" x14ac:dyDescent="0.25">
      <c r="A2062" t="s">
        <v>1746</v>
      </c>
      <c r="B2062" t="str">
        <f t="shared" si="32"/>
        <v>1953South Sydney</v>
      </c>
      <c r="C2062" t="s">
        <v>1747</v>
      </c>
      <c r="D2062">
        <v>1953</v>
      </c>
      <c r="E2062">
        <v>1</v>
      </c>
      <c r="F2062" t="s">
        <v>1748</v>
      </c>
      <c r="G2062">
        <v>18</v>
      </c>
      <c r="H2062">
        <v>11</v>
      </c>
      <c r="I2062">
        <v>1</v>
      </c>
      <c r="J2062">
        <v>6</v>
      </c>
      <c r="K2062">
        <v>0</v>
      </c>
      <c r="L2062">
        <v>23</v>
      </c>
      <c r="M2062">
        <v>384</v>
      </c>
      <c r="N2062">
        <v>278</v>
      </c>
      <c r="O2062" t="s">
        <v>30</v>
      </c>
      <c r="P2062" t="s">
        <v>30</v>
      </c>
      <c r="Q2062" t="s">
        <v>30</v>
      </c>
      <c r="R2062" t="s">
        <v>30</v>
      </c>
      <c r="S2062" t="s">
        <v>1748</v>
      </c>
      <c r="T2062" t="s">
        <v>1675</v>
      </c>
      <c r="U2062" t="s">
        <v>1675</v>
      </c>
      <c r="V2062" t="s">
        <v>1723</v>
      </c>
    </row>
    <row r="2063" spans="1:22" x14ac:dyDescent="0.25">
      <c r="A2063" t="s">
        <v>1746</v>
      </c>
      <c r="B2063" t="str">
        <f t="shared" si="32"/>
        <v>1953St George</v>
      </c>
      <c r="C2063" t="s">
        <v>1747</v>
      </c>
      <c r="D2063">
        <v>1953</v>
      </c>
      <c r="E2063">
        <v>2</v>
      </c>
      <c r="F2063" t="s">
        <v>1763</v>
      </c>
      <c r="G2063">
        <v>18</v>
      </c>
      <c r="H2063">
        <v>11</v>
      </c>
      <c r="I2063">
        <v>0</v>
      </c>
      <c r="J2063">
        <v>7</v>
      </c>
      <c r="K2063">
        <v>0</v>
      </c>
      <c r="L2063">
        <v>22</v>
      </c>
      <c r="M2063">
        <v>313</v>
      </c>
      <c r="N2063">
        <v>289</v>
      </c>
      <c r="P2063" t="s">
        <v>30</v>
      </c>
      <c r="Q2063" t="s">
        <v>30</v>
      </c>
      <c r="S2063" t="s">
        <v>1763</v>
      </c>
      <c r="T2063" t="s">
        <v>1675</v>
      </c>
      <c r="U2063" t="s">
        <v>1675</v>
      </c>
      <c r="V2063" t="s">
        <v>1723</v>
      </c>
    </row>
    <row r="2064" spans="1:22" x14ac:dyDescent="0.25">
      <c r="A2064" t="s">
        <v>1746</v>
      </c>
      <c r="B2064" t="str">
        <f t="shared" si="32"/>
        <v>1953North Sydney</v>
      </c>
      <c r="C2064" t="s">
        <v>1747</v>
      </c>
      <c r="D2064">
        <v>1953</v>
      </c>
      <c r="E2064">
        <v>3</v>
      </c>
      <c r="F2064" t="s">
        <v>1752</v>
      </c>
      <c r="G2064">
        <v>18</v>
      </c>
      <c r="H2064">
        <v>10</v>
      </c>
      <c r="I2064">
        <v>1</v>
      </c>
      <c r="J2064">
        <v>7</v>
      </c>
      <c r="K2064">
        <v>0</v>
      </c>
      <c r="L2064">
        <v>21</v>
      </c>
      <c r="M2064">
        <v>421</v>
      </c>
      <c r="N2064">
        <v>283</v>
      </c>
      <c r="P2064" t="s">
        <v>30</v>
      </c>
      <c r="S2064" t="s">
        <v>1752</v>
      </c>
      <c r="T2064" t="s">
        <v>1675</v>
      </c>
      <c r="U2064" t="s">
        <v>1675</v>
      </c>
      <c r="V2064" t="s">
        <v>1723</v>
      </c>
    </row>
    <row r="2065" spans="1:22" x14ac:dyDescent="0.25">
      <c r="A2065" t="s">
        <v>1746</v>
      </c>
      <c r="B2065" t="str">
        <f t="shared" si="32"/>
        <v>1953Eastern Suburbs</v>
      </c>
      <c r="C2065" t="s">
        <v>1747</v>
      </c>
      <c r="D2065">
        <v>1953</v>
      </c>
      <c r="E2065">
        <v>4</v>
      </c>
      <c r="F2065" t="s">
        <v>1749</v>
      </c>
      <c r="G2065">
        <v>18</v>
      </c>
      <c r="H2065">
        <v>10</v>
      </c>
      <c r="I2065">
        <v>1</v>
      </c>
      <c r="J2065">
        <v>7</v>
      </c>
      <c r="K2065">
        <v>0</v>
      </c>
      <c r="L2065">
        <v>21</v>
      </c>
      <c r="M2065">
        <v>330</v>
      </c>
      <c r="N2065">
        <v>310</v>
      </c>
      <c r="P2065" t="s">
        <v>30</v>
      </c>
      <c r="S2065" t="s">
        <v>1750</v>
      </c>
      <c r="T2065" t="s">
        <v>1675</v>
      </c>
      <c r="U2065" t="s">
        <v>1675</v>
      </c>
      <c r="V2065" t="s">
        <v>1723</v>
      </c>
    </row>
    <row r="2066" spans="1:22" x14ac:dyDescent="0.25">
      <c r="A2066" t="s">
        <v>1746</v>
      </c>
      <c r="B2066" t="str">
        <f t="shared" si="32"/>
        <v>1953Newtown</v>
      </c>
      <c r="C2066" t="s">
        <v>1747</v>
      </c>
      <c r="D2066">
        <v>1953</v>
      </c>
      <c r="E2066">
        <v>5</v>
      </c>
      <c r="F2066" t="s">
        <v>1756</v>
      </c>
      <c r="G2066">
        <v>18</v>
      </c>
      <c r="H2066">
        <v>9</v>
      </c>
      <c r="I2066">
        <v>2</v>
      </c>
      <c r="J2066">
        <v>7</v>
      </c>
      <c r="K2066">
        <v>0</v>
      </c>
      <c r="L2066">
        <v>20</v>
      </c>
      <c r="M2066">
        <v>292</v>
      </c>
      <c r="N2066">
        <v>268</v>
      </c>
      <c r="S2066" t="s">
        <v>1756</v>
      </c>
      <c r="T2066" t="s">
        <v>1675</v>
      </c>
      <c r="U2066" t="s">
        <v>1675</v>
      </c>
      <c r="V2066" t="s">
        <v>1723</v>
      </c>
    </row>
    <row r="2067" spans="1:22" x14ac:dyDescent="0.25">
      <c r="A2067" t="s">
        <v>1746</v>
      </c>
      <c r="B2067" t="str">
        <f t="shared" si="32"/>
        <v>1953Canterbury-Bankstown</v>
      </c>
      <c r="C2067" t="s">
        <v>1747</v>
      </c>
      <c r="D2067">
        <v>1953</v>
      </c>
      <c r="E2067">
        <v>6</v>
      </c>
      <c r="F2067" t="s">
        <v>1764</v>
      </c>
      <c r="G2067">
        <v>18</v>
      </c>
      <c r="H2067">
        <v>9</v>
      </c>
      <c r="I2067">
        <v>2</v>
      </c>
      <c r="J2067">
        <v>7</v>
      </c>
      <c r="K2067">
        <v>0</v>
      </c>
      <c r="L2067">
        <v>20</v>
      </c>
      <c r="M2067">
        <v>252</v>
      </c>
      <c r="N2067">
        <v>291</v>
      </c>
      <c r="S2067" t="s">
        <v>1764</v>
      </c>
      <c r="T2067" t="s">
        <v>1675</v>
      </c>
      <c r="U2067" t="s">
        <v>1675</v>
      </c>
      <c r="V2067" t="s">
        <v>1723</v>
      </c>
    </row>
    <row r="2068" spans="1:22" x14ac:dyDescent="0.25">
      <c r="A2068" t="s">
        <v>1746</v>
      </c>
      <c r="B2068" t="str">
        <f t="shared" si="32"/>
        <v>1953Parramatta</v>
      </c>
      <c r="C2068" t="s">
        <v>1747</v>
      </c>
      <c r="D2068">
        <v>1953</v>
      </c>
      <c r="E2068">
        <v>7</v>
      </c>
      <c r="F2068" t="s">
        <v>1722</v>
      </c>
      <c r="G2068">
        <v>18</v>
      </c>
      <c r="H2068">
        <v>8</v>
      </c>
      <c r="I2068">
        <v>1</v>
      </c>
      <c r="J2068">
        <v>9</v>
      </c>
      <c r="K2068">
        <v>0</v>
      </c>
      <c r="L2068">
        <v>17</v>
      </c>
      <c r="M2068">
        <v>271</v>
      </c>
      <c r="N2068">
        <v>291</v>
      </c>
      <c r="S2068" t="s">
        <v>1722</v>
      </c>
      <c r="T2068" t="s">
        <v>1675</v>
      </c>
      <c r="U2068" t="s">
        <v>1675</v>
      </c>
      <c r="V2068" t="s">
        <v>1723</v>
      </c>
    </row>
    <row r="2069" spans="1:22" x14ac:dyDescent="0.25">
      <c r="A2069" t="s">
        <v>1746</v>
      </c>
      <c r="B2069" t="str">
        <f t="shared" si="32"/>
        <v>1953Balmain</v>
      </c>
      <c r="C2069" t="s">
        <v>1747</v>
      </c>
      <c r="D2069">
        <v>1953</v>
      </c>
      <c r="E2069">
        <v>8</v>
      </c>
      <c r="F2069" t="s">
        <v>1755</v>
      </c>
      <c r="G2069">
        <v>18</v>
      </c>
      <c r="H2069">
        <v>7</v>
      </c>
      <c r="I2069">
        <v>0</v>
      </c>
      <c r="J2069">
        <v>11</v>
      </c>
      <c r="K2069">
        <v>0</v>
      </c>
      <c r="L2069">
        <v>14</v>
      </c>
      <c r="M2069">
        <v>313</v>
      </c>
      <c r="N2069">
        <v>377</v>
      </c>
      <c r="S2069" t="s">
        <v>1755</v>
      </c>
      <c r="T2069" t="s">
        <v>1675</v>
      </c>
      <c r="U2069" t="s">
        <v>1675</v>
      </c>
      <c r="V2069" t="s">
        <v>1723</v>
      </c>
    </row>
    <row r="2070" spans="1:22" x14ac:dyDescent="0.25">
      <c r="A2070" t="s">
        <v>1746</v>
      </c>
      <c r="B2070" t="str">
        <f t="shared" si="32"/>
        <v>1953Manly Warringah</v>
      </c>
      <c r="C2070" t="s">
        <v>1747</v>
      </c>
      <c r="D2070">
        <v>1953</v>
      </c>
      <c r="E2070">
        <v>9</v>
      </c>
      <c r="F2070" t="s">
        <v>1765</v>
      </c>
      <c r="G2070">
        <v>18</v>
      </c>
      <c r="H2070">
        <v>6</v>
      </c>
      <c r="I2070">
        <v>0</v>
      </c>
      <c r="J2070">
        <v>12</v>
      </c>
      <c r="K2070">
        <v>0</v>
      </c>
      <c r="L2070">
        <v>12</v>
      </c>
      <c r="M2070">
        <v>294</v>
      </c>
      <c r="N2070">
        <v>393</v>
      </c>
      <c r="S2070" t="s">
        <v>1765</v>
      </c>
      <c r="T2070" t="s">
        <v>1675</v>
      </c>
      <c r="U2070" t="s">
        <v>1675</v>
      </c>
      <c r="V2070" t="s">
        <v>1723</v>
      </c>
    </row>
    <row r="2071" spans="1:22" x14ac:dyDescent="0.25">
      <c r="A2071" t="s">
        <v>1746</v>
      </c>
      <c r="B2071" t="str">
        <f t="shared" si="32"/>
        <v>1953Western Suburbs</v>
      </c>
      <c r="C2071" t="s">
        <v>1747</v>
      </c>
      <c r="D2071">
        <v>1953</v>
      </c>
      <c r="E2071">
        <v>10</v>
      </c>
      <c r="F2071" t="s">
        <v>1757</v>
      </c>
      <c r="G2071">
        <v>18</v>
      </c>
      <c r="H2071">
        <v>5</v>
      </c>
      <c r="I2071">
        <v>0</v>
      </c>
      <c r="J2071">
        <v>13</v>
      </c>
      <c r="K2071">
        <v>0</v>
      </c>
      <c r="L2071">
        <v>10</v>
      </c>
      <c r="M2071">
        <v>287</v>
      </c>
      <c r="N2071">
        <v>377</v>
      </c>
      <c r="S2071" t="s">
        <v>1757</v>
      </c>
      <c r="T2071" t="s">
        <v>1675</v>
      </c>
      <c r="U2071" t="s">
        <v>1675</v>
      </c>
      <c r="V2071" t="s">
        <v>1723</v>
      </c>
    </row>
    <row r="2072" spans="1:22" x14ac:dyDescent="0.25">
      <c r="A2072" t="s">
        <v>1745</v>
      </c>
      <c r="B2072" t="str">
        <f t="shared" si="32"/>
        <v>1952Geelong</v>
      </c>
      <c r="C2072" t="s">
        <v>1727</v>
      </c>
      <c r="D2072">
        <v>1952</v>
      </c>
      <c r="E2072">
        <v>1</v>
      </c>
      <c r="F2072" t="s">
        <v>1685</v>
      </c>
      <c r="G2072">
        <v>19</v>
      </c>
      <c r="H2072">
        <v>16</v>
      </c>
      <c r="I2072">
        <v>1</v>
      </c>
      <c r="J2072">
        <v>2</v>
      </c>
      <c r="L2072">
        <v>66</v>
      </c>
      <c r="M2072">
        <v>1594</v>
      </c>
      <c r="N2072">
        <v>1183</v>
      </c>
      <c r="O2072" t="s">
        <v>30</v>
      </c>
      <c r="P2072" t="s">
        <v>30</v>
      </c>
      <c r="Q2072" t="s">
        <v>30</v>
      </c>
      <c r="R2072" t="s">
        <v>30</v>
      </c>
      <c r="S2072" t="s">
        <v>1685</v>
      </c>
      <c r="T2072" t="s">
        <v>1685</v>
      </c>
      <c r="U2072" t="s">
        <v>1685</v>
      </c>
      <c r="V2072" t="s">
        <v>1718</v>
      </c>
    </row>
    <row r="2073" spans="1:22" x14ac:dyDescent="0.25">
      <c r="A2073" t="s">
        <v>1745</v>
      </c>
      <c r="B2073" t="str">
        <f t="shared" si="32"/>
        <v>1952Collingwood</v>
      </c>
      <c r="C2073" t="s">
        <v>1727</v>
      </c>
      <c r="D2073">
        <v>1952</v>
      </c>
      <c r="E2073">
        <v>2</v>
      </c>
      <c r="F2073" t="s">
        <v>1688</v>
      </c>
      <c r="G2073">
        <v>19</v>
      </c>
      <c r="H2073">
        <v>14</v>
      </c>
      <c r="I2073">
        <v>0</v>
      </c>
      <c r="J2073">
        <v>5</v>
      </c>
      <c r="L2073">
        <v>56</v>
      </c>
      <c r="M2073">
        <v>1528</v>
      </c>
      <c r="N2073">
        <v>1058</v>
      </c>
      <c r="P2073" t="s">
        <v>30</v>
      </c>
      <c r="Q2073" t="s">
        <v>30</v>
      </c>
      <c r="S2073" t="s">
        <v>1688</v>
      </c>
      <c r="T2073" t="s">
        <v>1681</v>
      </c>
      <c r="U2073" t="s">
        <v>1681</v>
      </c>
      <c r="V2073" t="s">
        <v>1718</v>
      </c>
    </row>
    <row r="2074" spans="1:22" x14ac:dyDescent="0.25">
      <c r="A2074" t="s">
        <v>1745</v>
      </c>
      <c r="B2074" t="str">
        <f t="shared" si="32"/>
        <v>1952Fitzroy</v>
      </c>
      <c r="C2074" t="s">
        <v>1727</v>
      </c>
      <c r="D2074">
        <v>1952</v>
      </c>
      <c r="E2074">
        <v>3</v>
      </c>
      <c r="F2074" t="s">
        <v>1694</v>
      </c>
      <c r="G2074">
        <v>19</v>
      </c>
      <c r="H2074">
        <v>13</v>
      </c>
      <c r="I2074">
        <v>0</v>
      </c>
      <c r="J2074">
        <v>6</v>
      </c>
      <c r="L2074">
        <v>52</v>
      </c>
      <c r="M2074">
        <v>1233</v>
      </c>
      <c r="N2074">
        <v>1170</v>
      </c>
      <c r="P2074" t="s">
        <v>30</v>
      </c>
      <c r="S2074" t="s">
        <v>1694</v>
      </c>
      <c r="T2074" t="s">
        <v>1681</v>
      </c>
      <c r="U2074" t="s">
        <v>1681</v>
      </c>
      <c r="V2074" t="s">
        <v>1718</v>
      </c>
    </row>
    <row r="2075" spans="1:22" x14ac:dyDescent="0.25">
      <c r="A2075" t="s">
        <v>1745</v>
      </c>
      <c r="B2075" t="str">
        <f t="shared" si="32"/>
        <v>1952Carlton</v>
      </c>
      <c r="C2075" t="s">
        <v>1727</v>
      </c>
      <c r="D2075">
        <v>1952</v>
      </c>
      <c r="E2075">
        <v>4</v>
      </c>
      <c r="F2075" t="s">
        <v>1689</v>
      </c>
      <c r="G2075">
        <v>19</v>
      </c>
      <c r="H2075">
        <v>11</v>
      </c>
      <c r="I2075">
        <v>2</v>
      </c>
      <c r="J2075">
        <v>6</v>
      </c>
      <c r="L2075">
        <v>48</v>
      </c>
      <c r="M2075">
        <v>1473</v>
      </c>
      <c r="N2075">
        <v>1310</v>
      </c>
      <c r="P2075" t="s">
        <v>30</v>
      </c>
      <c r="S2075" t="s">
        <v>1689</v>
      </c>
      <c r="T2075" t="s">
        <v>1717</v>
      </c>
      <c r="U2075" t="s">
        <v>1681</v>
      </c>
      <c r="V2075" t="s">
        <v>1718</v>
      </c>
    </row>
    <row r="2076" spans="1:22" x14ac:dyDescent="0.25">
      <c r="A2076" t="s">
        <v>1745</v>
      </c>
      <c r="B2076" t="str">
        <f t="shared" si="32"/>
        <v>1952South Melbourne</v>
      </c>
      <c r="C2076" t="s">
        <v>1727</v>
      </c>
      <c r="D2076">
        <v>1952</v>
      </c>
      <c r="E2076">
        <v>5</v>
      </c>
      <c r="F2076" t="s">
        <v>1697</v>
      </c>
      <c r="G2076">
        <v>19</v>
      </c>
      <c r="H2076">
        <v>11</v>
      </c>
      <c r="I2076">
        <v>1</v>
      </c>
      <c r="J2076">
        <v>7</v>
      </c>
      <c r="L2076">
        <v>46</v>
      </c>
      <c r="M2076">
        <v>1411</v>
      </c>
      <c r="N2076">
        <v>1337</v>
      </c>
      <c r="S2076" t="s">
        <v>1676</v>
      </c>
      <c r="T2076" t="s">
        <v>1681</v>
      </c>
      <c r="U2076" t="s">
        <v>1681</v>
      </c>
      <c r="V2076" t="s">
        <v>1718</v>
      </c>
    </row>
    <row r="2077" spans="1:22" x14ac:dyDescent="0.25">
      <c r="A2077" t="s">
        <v>1745</v>
      </c>
      <c r="B2077" t="str">
        <f t="shared" si="32"/>
        <v>1952Melbourne</v>
      </c>
      <c r="C2077" t="s">
        <v>1727</v>
      </c>
      <c r="D2077">
        <v>1952</v>
      </c>
      <c r="E2077">
        <v>6</v>
      </c>
      <c r="F2077" t="s">
        <v>1681</v>
      </c>
      <c r="G2077">
        <v>19</v>
      </c>
      <c r="H2077">
        <v>9</v>
      </c>
      <c r="I2077">
        <v>1</v>
      </c>
      <c r="J2077">
        <v>9</v>
      </c>
      <c r="L2077">
        <v>38</v>
      </c>
      <c r="M2077">
        <v>1420</v>
      </c>
      <c r="N2077">
        <v>1379</v>
      </c>
      <c r="S2077" t="s">
        <v>1681</v>
      </c>
      <c r="T2077" t="s">
        <v>1681</v>
      </c>
      <c r="U2077" t="s">
        <v>1681</v>
      </c>
      <c r="V2077" t="s">
        <v>1718</v>
      </c>
    </row>
    <row r="2078" spans="1:22" x14ac:dyDescent="0.25">
      <c r="A2078" t="s">
        <v>1745</v>
      </c>
      <c r="B2078" t="str">
        <f t="shared" si="32"/>
        <v>1952North Melbourne</v>
      </c>
      <c r="C2078" t="s">
        <v>1727</v>
      </c>
      <c r="D2078">
        <v>1952</v>
      </c>
      <c r="E2078">
        <v>7</v>
      </c>
      <c r="F2078" t="s">
        <v>1680</v>
      </c>
      <c r="G2078">
        <v>19</v>
      </c>
      <c r="H2078">
        <v>9</v>
      </c>
      <c r="I2078">
        <v>0</v>
      </c>
      <c r="J2078">
        <v>10</v>
      </c>
      <c r="L2078">
        <v>36</v>
      </c>
      <c r="M2078">
        <v>1352</v>
      </c>
      <c r="N2078">
        <v>1396</v>
      </c>
      <c r="S2078" t="s">
        <v>1680</v>
      </c>
      <c r="T2078" t="s">
        <v>1680</v>
      </c>
      <c r="U2078" t="s">
        <v>1681</v>
      </c>
      <c r="V2078" t="s">
        <v>1718</v>
      </c>
    </row>
    <row r="2079" spans="1:22" x14ac:dyDescent="0.25">
      <c r="A2079" t="s">
        <v>1745</v>
      </c>
      <c r="B2079" t="str">
        <f t="shared" si="32"/>
        <v>1952Essendon</v>
      </c>
      <c r="C2079" t="s">
        <v>1727</v>
      </c>
      <c r="D2079">
        <v>1952</v>
      </c>
      <c r="E2079">
        <v>8</v>
      </c>
      <c r="F2079" t="s">
        <v>1687</v>
      </c>
      <c r="G2079">
        <v>19</v>
      </c>
      <c r="H2079">
        <v>8</v>
      </c>
      <c r="I2079">
        <v>1</v>
      </c>
      <c r="J2079">
        <v>10</v>
      </c>
      <c r="L2079">
        <v>34</v>
      </c>
      <c r="M2079">
        <v>1579</v>
      </c>
      <c r="N2079">
        <v>1390</v>
      </c>
      <c r="S2079" t="s">
        <v>1687</v>
      </c>
      <c r="T2079" t="s">
        <v>1681</v>
      </c>
      <c r="U2079" t="s">
        <v>1681</v>
      </c>
      <c r="V2079" t="s">
        <v>1718</v>
      </c>
    </row>
    <row r="2080" spans="1:22" x14ac:dyDescent="0.25">
      <c r="A2080" t="s">
        <v>1745</v>
      </c>
      <c r="B2080" t="str">
        <f t="shared" si="32"/>
        <v>1952Richmond</v>
      </c>
      <c r="C2080" t="s">
        <v>1727</v>
      </c>
      <c r="D2080">
        <v>1952</v>
      </c>
      <c r="E2080">
        <v>9</v>
      </c>
      <c r="F2080" t="s">
        <v>1678</v>
      </c>
      <c r="G2080">
        <v>19</v>
      </c>
      <c r="H2080">
        <v>8</v>
      </c>
      <c r="I2080">
        <v>0</v>
      </c>
      <c r="J2080">
        <v>11</v>
      </c>
      <c r="L2080">
        <v>32</v>
      </c>
      <c r="M2080">
        <v>1281</v>
      </c>
      <c r="N2080">
        <v>1384</v>
      </c>
      <c r="S2080" t="s">
        <v>1678</v>
      </c>
      <c r="T2080" t="s">
        <v>1726</v>
      </c>
      <c r="U2080" t="s">
        <v>1681</v>
      </c>
      <c r="V2080" t="s">
        <v>1718</v>
      </c>
    </row>
    <row r="2081" spans="1:22" x14ac:dyDescent="0.25">
      <c r="A2081" t="s">
        <v>1745</v>
      </c>
      <c r="B2081" t="str">
        <f t="shared" si="32"/>
        <v>1952Footscray</v>
      </c>
      <c r="C2081" t="s">
        <v>1727</v>
      </c>
      <c r="D2081">
        <v>1952</v>
      </c>
      <c r="E2081">
        <v>10</v>
      </c>
      <c r="F2081" t="s">
        <v>1695</v>
      </c>
      <c r="G2081">
        <v>19</v>
      </c>
      <c r="H2081">
        <v>5</v>
      </c>
      <c r="I2081">
        <v>0</v>
      </c>
      <c r="J2081">
        <v>14</v>
      </c>
      <c r="L2081">
        <v>20</v>
      </c>
      <c r="M2081">
        <v>1052</v>
      </c>
      <c r="N2081">
        <v>1364</v>
      </c>
      <c r="S2081" t="s">
        <v>1673</v>
      </c>
      <c r="T2081" t="s">
        <v>1681</v>
      </c>
      <c r="U2081" t="s">
        <v>1681</v>
      </c>
      <c r="V2081" t="s">
        <v>1718</v>
      </c>
    </row>
    <row r="2082" spans="1:22" x14ac:dyDescent="0.25">
      <c r="A2082" t="s">
        <v>1745</v>
      </c>
      <c r="B2082" t="str">
        <f t="shared" si="32"/>
        <v>1952Hawthorn</v>
      </c>
      <c r="C2082" t="s">
        <v>1727</v>
      </c>
      <c r="D2082">
        <v>1952</v>
      </c>
      <c r="E2082">
        <v>11</v>
      </c>
      <c r="F2082" t="s">
        <v>1682</v>
      </c>
      <c r="G2082">
        <v>19</v>
      </c>
      <c r="H2082">
        <v>5</v>
      </c>
      <c r="I2082">
        <v>0</v>
      </c>
      <c r="J2082">
        <v>14</v>
      </c>
      <c r="L2082">
        <v>20</v>
      </c>
      <c r="M2082">
        <v>1030</v>
      </c>
      <c r="N2082">
        <v>1480</v>
      </c>
      <c r="S2082" t="s">
        <v>1682</v>
      </c>
      <c r="T2082" t="s">
        <v>1724</v>
      </c>
      <c r="U2082" t="s">
        <v>1681</v>
      </c>
      <c r="V2082" t="s">
        <v>1718</v>
      </c>
    </row>
    <row r="2083" spans="1:22" x14ac:dyDescent="0.25">
      <c r="A2083" t="s">
        <v>1745</v>
      </c>
      <c r="B2083" t="str">
        <f t="shared" si="32"/>
        <v>1952St Kilda</v>
      </c>
      <c r="C2083" t="s">
        <v>1727</v>
      </c>
      <c r="D2083">
        <v>1952</v>
      </c>
      <c r="E2083">
        <v>12</v>
      </c>
      <c r="F2083" t="s">
        <v>1677</v>
      </c>
      <c r="G2083">
        <v>19</v>
      </c>
      <c r="H2083">
        <v>2</v>
      </c>
      <c r="I2083">
        <v>0</v>
      </c>
      <c r="J2083">
        <v>17</v>
      </c>
      <c r="L2083">
        <v>8</v>
      </c>
      <c r="M2083">
        <v>1071</v>
      </c>
      <c r="N2083">
        <v>1573</v>
      </c>
      <c r="S2083" t="s">
        <v>1677</v>
      </c>
      <c r="T2083" t="s">
        <v>1681</v>
      </c>
      <c r="U2083" t="s">
        <v>1681</v>
      </c>
      <c r="V2083" t="s">
        <v>1718</v>
      </c>
    </row>
    <row r="2084" spans="1:22" x14ac:dyDescent="0.25">
      <c r="A2084" t="s">
        <v>1746</v>
      </c>
      <c r="B2084" t="str">
        <f t="shared" si="32"/>
        <v>1952Western Suburbs</v>
      </c>
      <c r="C2084" t="s">
        <v>1747</v>
      </c>
      <c r="D2084">
        <v>1952</v>
      </c>
      <c r="E2084">
        <v>1</v>
      </c>
      <c r="F2084" t="s">
        <v>1757</v>
      </c>
      <c r="G2084">
        <v>18</v>
      </c>
      <c r="H2084">
        <v>14</v>
      </c>
      <c r="I2084">
        <v>1</v>
      </c>
      <c r="J2084">
        <v>3</v>
      </c>
      <c r="K2084">
        <v>0</v>
      </c>
      <c r="L2084">
        <v>29</v>
      </c>
      <c r="M2084">
        <v>331</v>
      </c>
      <c r="N2084">
        <v>264</v>
      </c>
      <c r="O2084" t="s">
        <v>30</v>
      </c>
      <c r="P2084" t="s">
        <v>30</v>
      </c>
      <c r="Q2084" t="s">
        <v>30</v>
      </c>
      <c r="R2084" t="s">
        <v>30</v>
      </c>
      <c r="S2084" t="s">
        <v>1757</v>
      </c>
      <c r="T2084" t="s">
        <v>1675</v>
      </c>
      <c r="U2084" t="s">
        <v>1675</v>
      </c>
      <c r="V2084" t="s">
        <v>1723</v>
      </c>
    </row>
    <row r="2085" spans="1:22" x14ac:dyDescent="0.25">
      <c r="A2085" t="s">
        <v>1746</v>
      </c>
      <c r="B2085" t="str">
        <f t="shared" si="32"/>
        <v>1952St George</v>
      </c>
      <c r="C2085" t="s">
        <v>1747</v>
      </c>
      <c r="D2085">
        <v>1952</v>
      </c>
      <c r="E2085">
        <v>2</v>
      </c>
      <c r="F2085" t="s">
        <v>1763</v>
      </c>
      <c r="G2085">
        <v>18</v>
      </c>
      <c r="H2085">
        <v>13</v>
      </c>
      <c r="I2085">
        <v>0</v>
      </c>
      <c r="J2085">
        <v>5</v>
      </c>
      <c r="K2085">
        <v>0</v>
      </c>
      <c r="L2085">
        <v>26</v>
      </c>
      <c r="M2085">
        <v>375</v>
      </c>
      <c r="N2085">
        <v>279</v>
      </c>
      <c r="P2085" t="s">
        <v>30</v>
      </c>
      <c r="S2085" t="s">
        <v>1763</v>
      </c>
      <c r="T2085" t="s">
        <v>1675</v>
      </c>
      <c r="U2085" t="s">
        <v>1675</v>
      </c>
      <c r="V2085" t="s">
        <v>1723</v>
      </c>
    </row>
    <row r="2086" spans="1:22" x14ac:dyDescent="0.25">
      <c r="A2086" t="s">
        <v>1746</v>
      </c>
      <c r="B2086" t="str">
        <f t="shared" si="32"/>
        <v>1952South Sydney</v>
      </c>
      <c r="C2086" t="s">
        <v>1747</v>
      </c>
      <c r="D2086">
        <v>1952</v>
      </c>
      <c r="E2086">
        <v>3</v>
      </c>
      <c r="F2086" t="s">
        <v>1748</v>
      </c>
      <c r="G2086">
        <v>18</v>
      </c>
      <c r="H2086">
        <v>12</v>
      </c>
      <c r="I2086">
        <v>0</v>
      </c>
      <c r="J2086">
        <v>6</v>
      </c>
      <c r="K2086">
        <v>0</v>
      </c>
      <c r="L2086">
        <v>24</v>
      </c>
      <c r="M2086">
        <v>344</v>
      </c>
      <c r="N2086">
        <v>189</v>
      </c>
      <c r="P2086" t="s">
        <v>30</v>
      </c>
      <c r="Q2086" t="s">
        <v>30</v>
      </c>
      <c r="S2086" t="s">
        <v>1748</v>
      </c>
      <c r="T2086" t="s">
        <v>1675</v>
      </c>
      <c r="U2086" t="s">
        <v>1675</v>
      </c>
      <c r="V2086" t="s">
        <v>1723</v>
      </c>
    </row>
    <row r="2087" spans="1:22" x14ac:dyDescent="0.25">
      <c r="A2087" t="s">
        <v>1746</v>
      </c>
      <c r="B2087" t="str">
        <f t="shared" si="32"/>
        <v>1952North Sydney</v>
      </c>
      <c r="C2087" t="s">
        <v>1747</v>
      </c>
      <c r="D2087">
        <v>1952</v>
      </c>
      <c r="E2087">
        <v>4</v>
      </c>
      <c r="F2087" t="s">
        <v>1752</v>
      </c>
      <c r="G2087">
        <v>18</v>
      </c>
      <c r="H2087">
        <v>11</v>
      </c>
      <c r="I2087">
        <v>0</v>
      </c>
      <c r="J2087">
        <v>7</v>
      </c>
      <c r="K2087">
        <v>0</v>
      </c>
      <c r="L2087">
        <v>22</v>
      </c>
      <c r="M2087">
        <v>384</v>
      </c>
      <c r="N2087">
        <v>247</v>
      </c>
      <c r="P2087" t="s">
        <v>30</v>
      </c>
      <c r="S2087" t="s">
        <v>1752</v>
      </c>
      <c r="T2087" t="s">
        <v>1675</v>
      </c>
      <c r="U2087" t="s">
        <v>1675</v>
      </c>
      <c r="V2087" t="s">
        <v>1723</v>
      </c>
    </row>
    <row r="2088" spans="1:22" x14ac:dyDescent="0.25">
      <c r="A2088" t="s">
        <v>1746</v>
      </c>
      <c r="B2088" t="str">
        <f t="shared" si="32"/>
        <v>1952Manly Warringah</v>
      </c>
      <c r="C2088" t="s">
        <v>1747</v>
      </c>
      <c r="D2088">
        <v>1952</v>
      </c>
      <c r="E2088">
        <v>5</v>
      </c>
      <c r="F2088" t="s">
        <v>1765</v>
      </c>
      <c r="G2088">
        <v>18</v>
      </c>
      <c r="H2088">
        <v>11</v>
      </c>
      <c r="I2088">
        <v>0</v>
      </c>
      <c r="J2088">
        <v>7</v>
      </c>
      <c r="K2088">
        <v>0</v>
      </c>
      <c r="L2088">
        <v>22</v>
      </c>
      <c r="M2088">
        <v>334</v>
      </c>
      <c r="N2088">
        <v>261</v>
      </c>
      <c r="P2088" t="s">
        <v>30</v>
      </c>
      <c r="S2088" t="s">
        <v>1765</v>
      </c>
      <c r="T2088" t="s">
        <v>1675</v>
      </c>
      <c r="U2088" t="s">
        <v>1675</v>
      </c>
      <c r="V2088" t="s">
        <v>1723</v>
      </c>
    </row>
    <row r="2089" spans="1:22" x14ac:dyDescent="0.25">
      <c r="A2089" t="s">
        <v>1746</v>
      </c>
      <c r="B2089" t="str">
        <f t="shared" si="32"/>
        <v>1952Balmain</v>
      </c>
      <c r="C2089" t="s">
        <v>1747</v>
      </c>
      <c r="D2089">
        <v>1952</v>
      </c>
      <c r="E2089">
        <v>6</v>
      </c>
      <c r="F2089" t="s">
        <v>1755</v>
      </c>
      <c r="G2089">
        <v>18</v>
      </c>
      <c r="H2089">
        <v>8</v>
      </c>
      <c r="I2089">
        <v>0</v>
      </c>
      <c r="J2089">
        <v>10</v>
      </c>
      <c r="K2089">
        <v>0</v>
      </c>
      <c r="L2089">
        <v>16</v>
      </c>
      <c r="M2089">
        <v>351</v>
      </c>
      <c r="N2089">
        <v>256</v>
      </c>
      <c r="S2089" t="s">
        <v>1755</v>
      </c>
      <c r="T2089" t="s">
        <v>1675</v>
      </c>
      <c r="U2089" t="s">
        <v>1675</v>
      </c>
      <c r="V2089" t="s">
        <v>1723</v>
      </c>
    </row>
    <row r="2090" spans="1:22" x14ac:dyDescent="0.25">
      <c r="A2090" t="s">
        <v>1746</v>
      </c>
      <c r="B2090" t="str">
        <f t="shared" si="32"/>
        <v>1952Newtown</v>
      </c>
      <c r="C2090" t="s">
        <v>1747</v>
      </c>
      <c r="D2090">
        <v>1952</v>
      </c>
      <c r="E2090">
        <v>7</v>
      </c>
      <c r="F2090" t="s">
        <v>1756</v>
      </c>
      <c r="G2090">
        <v>18</v>
      </c>
      <c r="H2090">
        <v>6</v>
      </c>
      <c r="I2090">
        <v>0</v>
      </c>
      <c r="J2090">
        <v>12</v>
      </c>
      <c r="K2090">
        <v>0</v>
      </c>
      <c r="L2090">
        <v>12</v>
      </c>
      <c r="M2090">
        <v>210</v>
      </c>
      <c r="N2090">
        <v>341</v>
      </c>
      <c r="S2090" t="s">
        <v>1756</v>
      </c>
      <c r="T2090" t="s">
        <v>1675</v>
      </c>
      <c r="U2090" t="s">
        <v>1675</v>
      </c>
      <c r="V2090" t="s">
        <v>1723</v>
      </c>
    </row>
    <row r="2091" spans="1:22" x14ac:dyDescent="0.25">
      <c r="A2091" t="s">
        <v>1746</v>
      </c>
      <c r="B2091" t="str">
        <f t="shared" si="32"/>
        <v>1952Eastern Suburbs</v>
      </c>
      <c r="C2091" t="s">
        <v>1747</v>
      </c>
      <c r="D2091">
        <v>1952</v>
      </c>
      <c r="E2091">
        <v>8</v>
      </c>
      <c r="F2091" t="s">
        <v>1749</v>
      </c>
      <c r="G2091">
        <v>18</v>
      </c>
      <c r="H2091">
        <v>6</v>
      </c>
      <c r="I2091">
        <v>0</v>
      </c>
      <c r="J2091">
        <v>12</v>
      </c>
      <c r="K2091">
        <v>0</v>
      </c>
      <c r="L2091">
        <v>12</v>
      </c>
      <c r="M2091">
        <v>259</v>
      </c>
      <c r="N2091">
        <v>397</v>
      </c>
      <c r="S2091" t="s">
        <v>1750</v>
      </c>
      <c r="T2091" t="s">
        <v>1675</v>
      </c>
      <c r="U2091" t="s">
        <v>1675</v>
      </c>
      <c r="V2091" t="s">
        <v>1723</v>
      </c>
    </row>
    <row r="2092" spans="1:22" x14ac:dyDescent="0.25">
      <c r="A2092" t="s">
        <v>1746</v>
      </c>
      <c r="B2092" t="str">
        <f t="shared" si="32"/>
        <v>1952Canterbury-Bankstown</v>
      </c>
      <c r="C2092" t="s">
        <v>1747</v>
      </c>
      <c r="D2092">
        <v>1952</v>
      </c>
      <c r="E2092">
        <v>9</v>
      </c>
      <c r="F2092" t="s">
        <v>1764</v>
      </c>
      <c r="G2092">
        <v>18</v>
      </c>
      <c r="H2092">
        <v>5</v>
      </c>
      <c r="I2092">
        <v>1</v>
      </c>
      <c r="J2092">
        <v>12</v>
      </c>
      <c r="K2092">
        <v>0</v>
      </c>
      <c r="L2092">
        <v>11</v>
      </c>
      <c r="M2092">
        <v>214</v>
      </c>
      <c r="N2092">
        <v>386</v>
      </c>
      <c r="S2092" t="s">
        <v>1764</v>
      </c>
      <c r="T2092" t="s">
        <v>1675</v>
      </c>
      <c r="U2092" t="s">
        <v>1675</v>
      </c>
      <c r="V2092" t="s">
        <v>1723</v>
      </c>
    </row>
    <row r="2093" spans="1:22" x14ac:dyDescent="0.25">
      <c r="A2093" t="s">
        <v>1746</v>
      </c>
      <c r="B2093" t="str">
        <f t="shared" si="32"/>
        <v>1952Parramatta</v>
      </c>
      <c r="C2093" t="s">
        <v>1747</v>
      </c>
      <c r="D2093">
        <v>1952</v>
      </c>
      <c r="E2093">
        <v>10</v>
      </c>
      <c r="F2093" t="s">
        <v>1722</v>
      </c>
      <c r="G2093">
        <v>18</v>
      </c>
      <c r="H2093">
        <v>3</v>
      </c>
      <c r="I2093">
        <v>0</v>
      </c>
      <c r="J2093">
        <v>15</v>
      </c>
      <c r="K2093">
        <v>0</v>
      </c>
      <c r="L2093">
        <v>6</v>
      </c>
      <c r="M2093">
        <v>241</v>
      </c>
      <c r="N2093">
        <v>423</v>
      </c>
      <c r="S2093" t="s">
        <v>1722</v>
      </c>
      <c r="T2093" t="s">
        <v>1675</v>
      </c>
      <c r="U2093" t="s">
        <v>1675</v>
      </c>
      <c r="V2093" t="s">
        <v>1723</v>
      </c>
    </row>
    <row r="2094" spans="1:22" x14ac:dyDescent="0.25">
      <c r="A2094" t="s">
        <v>1745</v>
      </c>
      <c r="B2094" t="str">
        <f t="shared" si="32"/>
        <v>1951Geelong</v>
      </c>
      <c r="C2094" t="s">
        <v>1727</v>
      </c>
      <c r="D2094">
        <v>1951</v>
      </c>
      <c r="E2094">
        <v>1</v>
      </c>
      <c r="F2094" t="s">
        <v>1685</v>
      </c>
      <c r="G2094">
        <v>18</v>
      </c>
      <c r="H2094">
        <v>14</v>
      </c>
      <c r="I2094">
        <v>0</v>
      </c>
      <c r="J2094">
        <v>4</v>
      </c>
      <c r="L2094">
        <v>56</v>
      </c>
      <c r="M2094">
        <v>1485</v>
      </c>
      <c r="N2094">
        <v>1097</v>
      </c>
      <c r="O2094" t="s">
        <v>30</v>
      </c>
      <c r="P2094" t="s">
        <v>30</v>
      </c>
      <c r="Q2094" t="s">
        <v>30</v>
      </c>
      <c r="R2094" t="s">
        <v>30</v>
      </c>
      <c r="S2094" t="s">
        <v>1685</v>
      </c>
      <c r="T2094" t="s">
        <v>1685</v>
      </c>
      <c r="U2094" t="s">
        <v>1685</v>
      </c>
      <c r="V2094" t="s">
        <v>1718</v>
      </c>
    </row>
    <row r="2095" spans="1:22" x14ac:dyDescent="0.25">
      <c r="A2095" t="s">
        <v>1745</v>
      </c>
      <c r="B2095" t="str">
        <f t="shared" si="32"/>
        <v>1951Collingwood</v>
      </c>
      <c r="C2095" t="s">
        <v>1727</v>
      </c>
      <c r="D2095">
        <v>1951</v>
      </c>
      <c r="E2095">
        <v>2</v>
      </c>
      <c r="F2095" t="s">
        <v>1688</v>
      </c>
      <c r="G2095">
        <v>18</v>
      </c>
      <c r="H2095">
        <v>14</v>
      </c>
      <c r="I2095">
        <v>0</v>
      </c>
      <c r="J2095">
        <v>4</v>
      </c>
      <c r="L2095">
        <v>56</v>
      </c>
      <c r="M2095">
        <v>1499</v>
      </c>
      <c r="N2095">
        <v>1193</v>
      </c>
      <c r="P2095" t="s">
        <v>30</v>
      </c>
      <c r="S2095" t="s">
        <v>1688</v>
      </c>
      <c r="T2095" t="s">
        <v>1681</v>
      </c>
      <c r="U2095" t="s">
        <v>1681</v>
      </c>
      <c r="V2095" t="s">
        <v>1718</v>
      </c>
    </row>
    <row r="2096" spans="1:22" x14ac:dyDescent="0.25">
      <c r="A2096" t="s">
        <v>1745</v>
      </c>
      <c r="B2096" t="str">
        <f t="shared" si="32"/>
        <v>1951Essendon</v>
      </c>
      <c r="C2096" t="s">
        <v>1727</v>
      </c>
      <c r="D2096">
        <v>1951</v>
      </c>
      <c r="E2096">
        <v>3</v>
      </c>
      <c r="F2096" t="s">
        <v>1687</v>
      </c>
      <c r="G2096">
        <v>18</v>
      </c>
      <c r="H2096">
        <v>13</v>
      </c>
      <c r="I2096">
        <v>0</v>
      </c>
      <c r="J2096">
        <v>5</v>
      </c>
      <c r="L2096">
        <v>52</v>
      </c>
      <c r="M2096">
        <v>1530</v>
      </c>
      <c r="N2096">
        <v>1262</v>
      </c>
      <c r="P2096" t="s">
        <v>30</v>
      </c>
      <c r="Q2096" t="s">
        <v>30</v>
      </c>
      <c r="S2096" t="s">
        <v>1687</v>
      </c>
      <c r="T2096" t="s">
        <v>1681</v>
      </c>
      <c r="U2096" t="s">
        <v>1681</v>
      </c>
      <c r="V2096" t="s">
        <v>1718</v>
      </c>
    </row>
    <row r="2097" spans="1:22" x14ac:dyDescent="0.25">
      <c r="A2097" t="s">
        <v>1745</v>
      </c>
      <c r="B2097" t="str">
        <f t="shared" si="32"/>
        <v>1951Footscray</v>
      </c>
      <c r="C2097" t="s">
        <v>1727</v>
      </c>
      <c r="D2097">
        <v>1951</v>
      </c>
      <c r="E2097">
        <v>4</v>
      </c>
      <c r="F2097" t="s">
        <v>1695</v>
      </c>
      <c r="G2097">
        <v>18</v>
      </c>
      <c r="H2097">
        <v>12</v>
      </c>
      <c r="I2097">
        <v>0</v>
      </c>
      <c r="J2097">
        <v>6</v>
      </c>
      <c r="L2097">
        <v>48</v>
      </c>
      <c r="M2097">
        <v>1316</v>
      </c>
      <c r="N2097">
        <v>1165</v>
      </c>
      <c r="P2097" t="s">
        <v>30</v>
      </c>
      <c r="S2097" t="s">
        <v>1673</v>
      </c>
      <c r="T2097" t="s">
        <v>1681</v>
      </c>
      <c r="U2097" t="s">
        <v>1681</v>
      </c>
      <c r="V2097" t="s">
        <v>1718</v>
      </c>
    </row>
    <row r="2098" spans="1:22" x14ac:dyDescent="0.25">
      <c r="A2098" t="s">
        <v>1745</v>
      </c>
      <c r="B2098" t="str">
        <f t="shared" si="32"/>
        <v>1951Fitzroy</v>
      </c>
      <c r="C2098" t="s">
        <v>1727</v>
      </c>
      <c r="D2098">
        <v>1951</v>
      </c>
      <c r="E2098">
        <v>5</v>
      </c>
      <c r="F2098" t="s">
        <v>1694</v>
      </c>
      <c r="G2098">
        <v>18</v>
      </c>
      <c r="H2098">
        <v>10</v>
      </c>
      <c r="I2098">
        <v>2</v>
      </c>
      <c r="J2098">
        <v>6</v>
      </c>
      <c r="L2098">
        <v>44</v>
      </c>
      <c r="M2098">
        <v>1373</v>
      </c>
      <c r="N2098">
        <v>1305</v>
      </c>
      <c r="S2098" t="s">
        <v>1694</v>
      </c>
      <c r="T2098" t="s">
        <v>1681</v>
      </c>
      <c r="U2098" t="s">
        <v>1681</v>
      </c>
      <c r="V2098" t="s">
        <v>1718</v>
      </c>
    </row>
    <row r="2099" spans="1:22" x14ac:dyDescent="0.25">
      <c r="A2099" t="s">
        <v>1745</v>
      </c>
      <c r="B2099" t="str">
        <f t="shared" si="32"/>
        <v>1951Richmond</v>
      </c>
      <c r="C2099" t="s">
        <v>1727</v>
      </c>
      <c r="D2099">
        <v>1951</v>
      </c>
      <c r="E2099">
        <v>6</v>
      </c>
      <c r="F2099" t="s">
        <v>1678</v>
      </c>
      <c r="G2099">
        <v>18</v>
      </c>
      <c r="H2099">
        <v>10</v>
      </c>
      <c r="I2099">
        <v>0</v>
      </c>
      <c r="J2099">
        <v>8</v>
      </c>
      <c r="L2099">
        <v>40</v>
      </c>
      <c r="M2099">
        <v>1551</v>
      </c>
      <c r="N2099">
        <v>1327</v>
      </c>
      <c r="S2099" t="s">
        <v>1678</v>
      </c>
      <c r="T2099" t="s">
        <v>1726</v>
      </c>
      <c r="U2099" t="s">
        <v>1681</v>
      </c>
      <c r="V2099" t="s">
        <v>1718</v>
      </c>
    </row>
    <row r="2100" spans="1:22" x14ac:dyDescent="0.25">
      <c r="A2100" t="s">
        <v>1745</v>
      </c>
      <c r="B2100" t="str">
        <f t="shared" si="32"/>
        <v>1951Carlton</v>
      </c>
      <c r="C2100" t="s">
        <v>1727</v>
      </c>
      <c r="D2100">
        <v>1951</v>
      </c>
      <c r="E2100">
        <v>7</v>
      </c>
      <c r="F2100" t="s">
        <v>1689</v>
      </c>
      <c r="G2100">
        <v>18</v>
      </c>
      <c r="H2100">
        <v>8</v>
      </c>
      <c r="I2100">
        <v>1</v>
      </c>
      <c r="J2100">
        <v>9</v>
      </c>
      <c r="L2100">
        <v>34</v>
      </c>
      <c r="M2100">
        <v>1341</v>
      </c>
      <c r="N2100">
        <v>1253</v>
      </c>
      <c r="S2100" t="s">
        <v>1689</v>
      </c>
      <c r="T2100" t="s">
        <v>1717</v>
      </c>
      <c r="U2100" t="s">
        <v>1681</v>
      </c>
      <c r="V2100" t="s">
        <v>1718</v>
      </c>
    </row>
    <row r="2101" spans="1:22" x14ac:dyDescent="0.25">
      <c r="A2101" t="s">
        <v>1745</v>
      </c>
      <c r="B2101" t="str">
        <f t="shared" si="32"/>
        <v>1951South Melbourne</v>
      </c>
      <c r="C2101" t="s">
        <v>1727</v>
      </c>
      <c r="D2101">
        <v>1951</v>
      </c>
      <c r="E2101">
        <v>8</v>
      </c>
      <c r="F2101" t="s">
        <v>1697</v>
      </c>
      <c r="G2101">
        <v>18</v>
      </c>
      <c r="H2101">
        <v>8</v>
      </c>
      <c r="I2101">
        <v>1</v>
      </c>
      <c r="J2101">
        <v>9</v>
      </c>
      <c r="L2101">
        <v>34</v>
      </c>
      <c r="M2101">
        <v>1399</v>
      </c>
      <c r="N2101">
        <v>1505</v>
      </c>
      <c r="S2101" t="s">
        <v>1676</v>
      </c>
      <c r="T2101" t="s">
        <v>1681</v>
      </c>
      <c r="U2101" t="s">
        <v>1681</v>
      </c>
      <c r="V2101" t="s">
        <v>1718</v>
      </c>
    </row>
    <row r="2102" spans="1:22" x14ac:dyDescent="0.25">
      <c r="A2102" t="s">
        <v>1745</v>
      </c>
      <c r="B2102" t="str">
        <f t="shared" si="32"/>
        <v>1951North Melbourne</v>
      </c>
      <c r="C2102" t="s">
        <v>1727</v>
      </c>
      <c r="D2102">
        <v>1951</v>
      </c>
      <c r="E2102">
        <v>9</v>
      </c>
      <c r="F2102" t="s">
        <v>1680</v>
      </c>
      <c r="G2102">
        <v>18</v>
      </c>
      <c r="H2102">
        <v>7</v>
      </c>
      <c r="I2102">
        <v>0</v>
      </c>
      <c r="J2102">
        <v>11</v>
      </c>
      <c r="L2102">
        <v>28</v>
      </c>
      <c r="M2102">
        <v>1224</v>
      </c>
      <c r="N2102">
        <v>1433</v>
      </c>
      <c r="S2102" t="s">
        <v>1680</v>
      </c>
      <c r="T2102" t="s">
        <v>1680</v>
      </c>
      <c r="U2102" t="s">
        <v>1681</v>
      </c>
      <c r="V2102" t="s">
        <v>1718</v>
      </c>
    </row>
    <row r="2103" spans="1:22" x14ac:dyDescent="0.25">
      <c r="A2103" t="s">
        <v>1745</v>
      </c>
      <c r="B2103" t="str">
        <f t="shared" si="32"/>
        <v>1951St Kilda</v>
      </c>
      <c r="C2103" t="s">
        <v>1727</v>
      </c>
      <c r="D2103">
        <v>1951</v>
      </c>
      <c r="E2103">
        <v>10</v>
      </c>
      <c r="F2103" t="s">
        <v>1677</v>
      </c>
      <c r="G2103">
        <v>18</v>
      </c>
      <c r="H2103">
        <v>5</v>
      </c>
      <c r="I2103">
        <v>0</v>
      </c>
      <c r="J2103">
        <v>13</v>
      </c>
      <c r="L2103">
        <v>20</v>
      </c>
      <c r="M2103">
        <v>1311</v>
      </c>
      <c r="N2103">
        <v>1595</v>
      </c>
      <c r="S2103" t="s">
        <v>1677</v>
      </c>
      <c r="T2103" t="s">
        <v>1681</v>
      </c>
      <c r="U2103" t="s">
        <v>1681</v>
      </c>
      <c r="V2103" t="s">
        <v>1718</v>
      </c>
    </row>
    <row r="2104" spans="1:22" x14ac:dyDescent="0.25">
      <c r="A2104" t="s">
        <v>1745</v>
      </c>
      <c r="B2104" t="str">
        <f t="shared" si="32"/>
        <v>1951Hawthorn</v>
      </c>
      <c r="C2104" t="s">
        <v>1727</v>
      </c>
      <c r="D2104">
        <v>1951</v>
      </c>
      <c r="E2104">
        <v>11</v>
      </c>
      <c r="F2104" t="s">
        <v>1682</v>
      </c>
      <c r="G2104">
        <v>18</v>
      </c>
      <c r="H2104">
        <v>4</v>
      </c>
      <c r="I2104">
        <v>0</v>
      </c>
      <c r="J2104">
        <v>14</v>
      </c>
      <c r="L2104">
        <v>16</v>
      </c>
      <c r="M2104">
        <v>1136</v>
      </c>
      <c r="N2104">
        <v>1515</v>
      </c>
      <c r="S2104" t="s">
        <v>1682</v>
      </c>
      <c r="T2104" t="s">
        <v>1724</v>
      </c>
      <c r="U2104" t="s">
        <v>1681</v>
      </c>
      <c r="V2104" t="s">
        <v>1718</v>
      </c>
    </row>
    <row r="2105" spans="1:22" x14ac:dyDescent="0.25">
      <c r="A2105" t="s">
        <v>1745</v>
      </c>
      <c r="B2105" t="str">
        <f t="shared" si="32"/>
        <v>1951Melbourne</v>
      </c>
      <c r="C2105" t="s">
        <v>1727</v>
      </c>
      <c r="D2105">
        <v>1951</v>
      </c>
      <c r="E2105">
        <v>12</v>
      </c>
      <c r="F2105" t="s">
        <v>1681</v>
      </c>
      <c r="G2105">
        <v>18</v>
      </c>
      <c r="H2105">
        <v>1</v>
      </c>
      <c r="I2105">
        <v>0</v>
      </c>
      <c r="J2105">
        <v>17</v>
      </c>
      <c r="L2105">
        <v>4</v>
      </c>
      <c r="M2105">
        <v>1230</v>
      </c>
      <c r="N2105">
        <v>1745</v>
      </c>
      <c r="S2105" t="s">
        <v>1681</v>
      </c>
      <c r="T2105" t="s">
        <v>1681</v>
      </c>
      <c r="U2105" t="s">
        <v>1681</v>
      </c>
      <c r="V2105" t="s">
        <v>1718</v>
      </c>
    </row>
    <row r="2106" spans="1:22" x14ac:dyDescent="0.25">
      <c r="A2106" t="s">
        <v>1746</v>
      </c>
      <c r="B2106" t="str">
        <f t="shared" si="32"/>
        <v>1951South Sydney</v>
      </c>
      <c r="C2106" t="s">
        <v>1747</v>
      </c>
      <c r="D2106">
        <v>1951</v>
      </c>
      <c r="E2106">
        <v>1</v>
      </c>
      <c r="F2106" t="s">
        <v>1748</v>
      </c>
      <c r="G2106">
        <v>18</v>
      </c>
      <c r="H2106">
        <v>16</v>
      </c>
      <c r="I2106">
        <v>1</v>
      </c>
      <c r="J2106">
        <v>1</v>
      </c>
      <c r="K2106">
        <v>0</v>
      </c>
      <c r="L2106">
        <v>33</v>
      </c>
      <c r="M2106">
        <v>428</v>
      </c>
      <c r="N2106">
        <v>237</v>
      </c>
      <c r="O2106" t="s">
        <v>30</v>
      </c>
      <c r="P2106" t="s">
        <v>30</v>
      </c>
      <c r="Q2106" t="s">
        <v>30</v>
      </c>
      <c r="R2106" t="s">
        <v>30</v>
      </c>
      <c r="S2106" t="s">
        <v>1748</v>
      </c>
      <c r="T2106" t="s">
        <v>1675</v>
      </c>
      <c r="U2106" t="s">
        <v>1675</v>
      </c>
      <c r="V2106" t="s">
        <v>1723</v>
      </c>
    </row>
    <row r="2107" spans="1:22" x14ac:dyDescent="0.25">
      <c r="A2107" t="s">
        <v>1746</v>
      </c>
      <c r="B2107" t="str">
        <f t="shared" si="32"/>
        <v>1951Manly Warringah</v>
      </c>
      <c r="C2107" t="s">
        <v>1747</v>
      </c>
      <c r="D2107">
        <v>1951</v>
      </c>
      <c r="E2107">
        <v>2</v>
      </c>
      <c r="F2107" t="s">
        <v>1765</v>
      </c>
      <c r="G2107">
        <v>18</v>
      </c>
      <c r="H2107">
        <v>11</v>
      </c>
      <c r="I2107">
        <v>0</v>
      </c>
      <c r="J2107">
        <v>7</v>
      </c>
      <c r="K2107">
        <v>0</v>
      </c>
      <c r="L2107">
        <v>22</v>
      </c>
      <c r="M2107">
        <v>424</v>
      </c>
      <c r="N2107">
        <v>262</v>
      </c>
      <c r="P2107" t="s">
        <v>30</v>
      </c>
      <c r="Q2107" t="s">
        <v>30</v>
      </c>
      <c r="S2107" t="s">
        <v>1765</v>
      </c>
      <c r="T2107" t="s">
        <v>1675</v>
      </c>
      <c r="U2107" t="s">
        <v>1675</v>
      </c>
      <c r="V2107" t="s">
        <v>1723</v>
      </c>
    </row>
    <row r="2108" spans="1:22" x14ac:dyDescent="0.25">
      <c r="A2108" t="s">
        <v>1746</v>
      </c>
      <c r="B2108" t="str">
        <f t="shared" si="32"/>
        <v>1951St George</v>
      </c>
      <c r="C2108" t="s">
        <v>1747</v>
      </c>
      <c r="D2108">
        <v>1951</v>
      </c>
      <c r="E2108">
        <v>3</v>
      </c>
      <c r="F2108" t="s">
        <v>1763</v>
      </c>
      <c r="G2108">
        <v>18</v>
      </c>
      <c r="H2108">
        <v>10</v>
      </c>
      <c r="I2108">
        <v>1</v>
      </c>
      <c r="J2108">
        <v>7</v>
      </c>
      <c r="K2108">
        <v>0</v>
      </c>
      <c r="L2108">
        <v>21</v>
      </c>
      <c r="M2108">
        <v>374</v>
      </c>
      <c r="N2108">
        <v>251</v>
      </c>
      <c r="P2108" t="s">
        <v>30</v>
      </c>
      <c r="S2108" t="s">
        <v>1763</v>
      </c>
      <c r="T2108" t="s">
        <v>1675</v>
      </c>
      <c r="U2108" t="s">
        <v>1675</v>
      </c>
      <c r="V2108" t="s">
        <v>1723</v>
      </c>
    </row>
    <row r="2109" spans="1:22" x14ac:dyDescent="0.25">
      <c r="A2109" t="s">
        <v>1746</v>
      </c>
      <c r="B2109" t="str">
        <f t="shared" si="32"/>
        <v>1951Western Suburbs</v>
      </c>
      <c r="C2109" t="s">
        <v>1747</v>
      </c>
      <c r="D2109">
        <v>1951</v>
      </c>
      <c r="E2109">
        <v>4</v>
      </c>
      <c r="F2109" t="s">
        <v>1757</v>
      </c>
      <c r="G2109">
        <v>18</v>
      </c>
      <c r="H2109">
        <v>10</v>
      </c>
      <c r="I2109">
        <v>0</v>
      </c>
      <c r="J2109">
        <v>8</v>
      </c>
      <c r="K2109">
        <v>0</v>
      </c>
      <c r="L2109">
        <v>20</v>
      </c>
      <c r="M2109">
        <v>360</v>
      </c>
      <c r="N2109">
        <v>333</v>
      </c>
      <c r="P2109" t="s">
        <v>30</v>
      </c>
      <c r="S2109" t="s">
        <v>1757</v>
      </c>
      <c r="T2109" t="s">
        <v>1675</v>
      </c>
      <c r="U2109" t="s">
        <v>1675</v>
      </c>
      <c r="V2109" t="s">
        <v>1723</v>
      </c>
    </row>
    <row r="2110" spans="1:22" x14ac:dyDescent="0.25">
      <c r="A2110" t="s">
        <v>1746</v>
      </c>
      <c r="B2110" t="str">
        <f t="shared" si="32"/>
        <v>1951Eastern Suburbs</v>
      </c>
      <c r="C2110" t="s">
        <v>1747</v>
      </c>
      <c r="D2110">
        <v>1951</v>
      </c>
      <c r="E2110">
        <v>5</v>
      </c>
      <c r="F2110" t="s">
        <v>1749</v>
      </c>
      <c r="G2110">
        <v>18</v>
      </c>
      <c r="H2110">
        <v>9</v>
      </c>
      <c r="I2110">
        <v>0</v>
      </c>
      <c r="J2110">
        <v>9</v>
      </c>
      <c r="K2110">
        <v>0</v>
      </c>
      <c r="L2110">
        <v>18</v>
      </c>
      <c r="M2110">
        <v>304</v>
      </c>
      <c r="N2110">
        <v>340</v>
      </c>
      <c r="S2110" t="s">
        <v>1750</v>
      </c>
      <c r="T2110" t="s">
        <v>1675</v>
      </c>
      <c r="U2110" t="s">
        <v>1675</v>
      </c>
      <c r="V2110" t="s">
        <v>1723</v>
      </c>
    </row>
    <row r="2111" spans="1:22" x14ac:dyDescent="0.25">
      <c r="A2111" t="s">
        <v>1746</v>
      </c>
      <c r="B2111" t="str">
        <f t="shared" si="32"/>
        <v>1951Parramatta</v>
      </c>
      <c r="C2111" t="s">
        <v>1747</v>
      </c>
      <c r="D2111">
        <v>1951</v>
      </c>
      <c r="E2111">
        <v>6</v>
      </c>
      <c r="F2111" t="s">
        <v>1722</v>
      </c>
      <c r="G2111">
        <v>18</v>
      </c>
      <c r="H2111">
        <v>9</v>
      </c>
      <c r="I2111">
        <v>0</v>
      </c>
      <c r="J2111">
        <v>9</v>
      </c>
      <c r="K2111">
        <v>0</v>
      </c>
      <c r="L2111">
        <v>18</v>
      </c>
      <c r="M2111">
        <v>309</v>
      </c>
      <c r="N2111">
        <v>410</v>
      </c>
      <c r="S2111" t="s">
        <v>1722</v>
      </c>
      <c r="T2111" t="s">
        <v>1675</v>
      </c>
      <c r="U2111" t="s">
        <v>1675</v>
      </c>
      <c r="V2111" t="s">
        <v>1723</v>
      </c>
    </row>
    <row r="2112" spans="1:22" x14ac:dyDescent="0.25">
      <c r="A2112" t="s">
        <v>1746</v>
      </c>
      <c r="B2112" t="str">
        <f t="shared" si="32"/>
        <v>1951Canterbury-Bankstown</v>
      </c>
      <c r="C2112" t="s">
        <v>1747</v>
      </c>
      <c r="D2112">
        <v>1951</v>
      </c>
      <c r="E2112">
        <v>7</v>
      </c>
      <c r="F2112" t="s">
        <v>1764</v>
      </c>
      <c r="G2112">
        <v>18</v>
      </c>
      <c r="H2112">
        <v>7</v>
      </c>
      <c r="I2112">
        <v>0</v>
      </c>
      <c r="J2112">
        <v>11</v>
      </c>
      <c r="K2112">
        <v>0</v>
      </c>
      <c r="L2112">
        <v>14</v>
      </c>
      <c r="M2112">
        <v>266</v>
      </c>
      <c r="N2112">
        <v>362</v>
      </c>
      <c r="S2112" t="s">
        <v>1764</v>
      </c>
      <c r="T2112" t="s">
        <v>1675</v>
      </c>
      <c r="U2112" t="s">
        <v>1675</v>
      </c>
      <c r="V2112" t="s">
        <v>1723</v>
      </c>
    </row>
    <row r="2113" spans="1:22" x14ac:dyDescent="0.25">
      <c r="A2113" t="s">
        <v>1746</v>
      </c>
      <c r="B2113" t="str">
        <f t="shared" si="32"/>
        <v>1951Newtown</v>
      </c>
      <c r="C2113" t="s">
        <v>1747</v>
      </c>
      <c r="D2113">
        <v>1951</v>
      </c>
      <c r="E2113">
        <v>8</v>
      </c>
      <c r="F2113" t="s">
        <v>1756</v>
      </c>
      <c r="G2113">
        <v>18</v>
      </c>
      <c r="H2113">
        <v>6</v>
      </c>
      <c r="I2113">
        <v>0</v>
      </c>
      <c r="J2113">
        <v>12</v>
      </c>
      <c r="K2113">
        <v>0</v>
      </c>
      <c r="L2113">
        <v>12</v>
      </c>
      <c r="M2113">
        <v>261</v>
      </c>
      <c r="N2113">
        <v>341</v>
      </c>
      <c r="S2113" t="s">
        <v>1756</v>
      </c>
      <c r="T2113" t="s">
        <v>1675</v>
      </c>
      <c r="U2113" t="s">
        <v>1675</v>
      </c>
      <c r="V2113" t="s">
        <v>1723</v>
      </c>
    </row>
    <row r="2114" spans="1:22" x14ac:dyDescent="0.25">
      <c r="A2114" t="s">
        <v>1746</v>
      </c>
      <c r="B2114" t="str">
        <f t="shared" ref="B2114:B2177" si="33">D2114&amp;F2114</f>
        <v>1951Balmain</v>
      </c>
      <c r="C2114" t="s">
        <v>1747</v>
      </c>
      <c r="D2114">
        <v>1951</v>
      </c>
      <c r="E2114">
        <v>9</v>
      </c>
      <c r="F2114" t="s">
        <v>1755</v>
      </c>
      <c r="G2114">
        <v>18</v>
      </c>
      <c r="H2114">
        <v>6</v>
      </c>
      <c r="I2114">
        <v>0</v>
      </c>
      <c r="J2114">
        <v>12</v>
      </c>
      <c r="K2114">
        <v>0</v>
      </c>
      <c r="L2114">
        <v>12</v>
      </c>
      <c r="M2114">
        <v>283</v>
      </c>
      <c r="N2114">
        <v>365</v>
      </c>
      <c r="S2114" t="s">
        <v>1755</v>
      </c>
      <c r="T2114" t="s">
        <v>1675</v>
      </c>
      <c r="U2114" t="s">
        <v>1675</v>
      </c>
      <c r="V2114" t="s">
        <v>1723</v>
      </c>
    </row>
    <row r="2115" spans="1:22" x14ac:dyDescent="0.25">
      <c r="A2115" t="s">
        <v>1746</v>
      </c>
      <c r="B2115" t="str">
        <f t="shared" si="33"/>
        <v>1951North Sydney</v>
      </c>
      <c r="C2115" t="s">
        <v>1747</v>
      </c>
      <c r="D2115">
        <v>1951</v>
      </c>
      <c r="E2115">
        <v>10</v>
      </c>
      <c r="F2115" t="s">
        <v>1752</v>
      </c>
      <c r="G2115">
        <v>18</v>
      </c>
      <c r="H2115">
        <v>5</v>
      </c>
      <c r="I2115">
        <v>0</v>
      </c>
      <c r="J2115">
        <v>13</v>
      </c>
      <c r="K2115">
        <v>0</v>
      </c>
      <c r="L2115">
        <v>10</v>
      </c>
      <c r="M2115">
        <v>220</v>
      </c>
      <c r="N2115">
        <v>328</v>
      </c>
      <c r="S2115" t="s">
        <v>1752</v>
      </c>
      <c r="T2115" t="s">
        <v>1675</v>
      </c>
      <c r="U2115" t="s">
        <v>1675</v>
      </c>
      <c r="V2115" t="s">
        <v>1723</v>
      </c>
    </row>
    <row r="2116" spans="1:22" x14ac:dyDescent="0.25">
      <c r="A2116" t="s">
        <v>1745</v>
      </c>
      <c r="B2116" t="str">
        <f t="shared" si="33"/>
        <v>1950Essendon</v>
      </c>
      <c r="C2116" t="s">
        <v>1727</v>
      </c>
      <c r="D2116">
        <v>1950</v>
      </c>
      <c r="E2116">
        <v>1</v>
      </c>
      <c r="F2116" t="s">
        <v>1687</v>
      </c>
      <c r="G2116">
        <v>18</v>
      </c>
      <c r="H2116">
        <v>17</v>
      </c>
      <c r="I2116">
        <v>0</v>
      </c>
      <c r="J2116">
        <v>1</v>
      </c>
      <c r="L2116">
        <v>68</v>
      </c>
      <c r="M2116">
        <v>1942</v>
      </c>
      <c r="N2116">
        <v>1197</v>
      </c>
      <c r="O2116" t="s">
        <v>30</v>
      </c>
      <c r="P2116" t="s">
        <v>30</v>
      </c>
      <c r="Q2116" t="s">
        <v>30</v>
      </c>
      <c r="R2116" t="s">
        <v>30</v>
      </c>
      <c r="S2116" t="s">
        <v>1687</v>
      </c>
      <c r="T2116" t="s">
        <v>1681</v>
      </c>
      <c r="U2116" t="s">
        <v>1681</v>
      </c>
      <c r="V2116" t="s">
        <v>1718</v>
      </c>
    </row>
    <row r="2117" spans="1:22" x14ac:dyDescent="0.25">
      <c r="A2117" t="s">
        <v>1745</v>
      </c>
      <c r="B2117" t="str">
        <f t="shared" si="33"/>
        <v>1950North Melbourne</v>
      </c>
      <c r="C2117" t="s">
        <v>1727</v>
      </c>
      <c r="D2117">
        <v>1950</v>
      </c>
      <c r="E2117">
        <v>2</v>
      </c>
      <c r="F2117" t="s">
        <v>1680</v>
      </c>
      <c r="G2117">
        <v>18</v>
      </c>
      <c r="H2117">
        <v>13</v>
      </c>
      <c r="I2117">
        <v>0</v>
      </c>
      <c r="J2117">
        <v>5</v>
      </c>
      <c r="L2117">
        <v>52</v>
      </c>
      <c r="M2117">
        <v>1595</v>
      </c>
      <c r="N2117">
        <v>1293</v>
      </c>
      <c r="P2117" t="s">
        <v>30</v>
      </c>
      <c r="Q2117" t="s">
        <v>30</v>
      </c>
      <c r="S2117" t="s">
        <v>1680</v>
      </c>
      <c r="T2117" t="s">
        <v>1680</v>
      </c>
      <c r="U2117" t="s">
        <v>1681</v>
      </c>
      <c r="V2117" t="s">
        <v>1718</v>
      </c>
    </row>
    <row r="2118" spans="1:22" x14ac:dyDescent="0.25">
      <c r="A2118" t="s">
        <v>1745</v>
      </c>
      <c r="B2118" t="str">
        <f t="shared" si="33"/>
        <v>1950Melbourne</v>
      </c>
      <c r="C2118" t="s">
        <v>1727</v>
      </c>
      <c r="D2118">
        <v>1950</v>
      </c>
      <c r="E2118">
        <v>3</v>
      </c>
      <c r="F2118" t="s">
        <v>1681</v>
      </c>
      <c r="G2118">
        <v>18</v>
      </c>
      <c r="H2118">
        <v>12</v>
      </c>
      <c r="I2118">
        <v>0</v>
      </c>
      <c r="J2118">
        <v>6</v>
      </c>
      <c r="L2118">
        <v>48</v>
      </c>
      <c r="M2118">
        <v>1485</v>
      </c>
      <c r="N2118">
        <v>1205</v>
      </c>
      <c r="P2118" t="s">
        <v>30</v>
      </c>
      <c r="S2118" t="s">
        <v>1681</v>
      </c>
      <c r="T2118" t="s">
        <v>1681</v>
      </c>
      <c r="U2118" t="s">
        <v>1681</v>
      </c>
      <c r="V2118" t="s">
        <v>1718</v>
      </c>
    </row>
    <row r="2119" spans="1:22" x14ac:dyDescent="0.25">
      <c r="A2119" t="s">
        <v>1745</v>
      </c>
      <c r="B2119" t="str">
        <f t="shared" si="33"/>
        <v>1950Geelong</v>
      </c>
      <c r="C2119" t="s">
        <v>1727</v>
      </c>
      <c r="D2119">
        <v>1950</v>
      </c>
      <c r="E2119">
        <v>4</v>
      </c>
      <c r="F2119" t="s">
        <v>1685</v>
      </c>
      <c r="G2119">
        <v>18</v>
      </c>
      <c r="H2119">
        <v>10</v>
      </c>
      <c r="I2119">
        <v>0</v>
      </c>
      <c r="J2119">
        <v>8</v>
      </c>
      <c r="L2119">
        <v>40</v>
      </c>
      <c r="M2119">
        <v>1562</v>
      </c>
      <c r="N2119">
        <v>1256</v>
      </c>
      <c r="P2119" t="s">
        <v>30</v>
      </c>
      <c r="S2119" t="s">
        <v>1685</v>
      </c>
      <c r="T2119" t="s">
        <v>1685</v>
      </c>
      <c r="U2119" t="s">
        <v>1685</v>
      </c>
      <c r="V2119" t="s">
        <v>1718</v>
      </c>
    </row>
    <row r="2120" spans="1:22" x14ac:dyDescent="0.25">
      <c r="A2120" t="s">
        <v>1745</v>
      </c>
      <c r="B2120" t="str">
        <f t="shared" si="33"/>
        <v>1950Fitzroy</v>
      </c>
      <c r="C2120" t="s">
        <v>1727</v>
      </c>
      <c r="D2120">
        <v>1950</v>
      </c>
      <c r="E2120">
        <v>5</v>
      </c>
      <c r="F2120" t="s">
        <v>1694</v>
      </c>
      <c r="G2120">
        <v>18</v>
      </c>
      <c r="H2120">
        <v>10</v>
      </c>
      <c r="I2120">
        <v>0</v>
      </c>
      <c r="J2120">
        <v>8</v>
      </c>
      <c r="L2120">
        <v>40</v>
      </c>
      <c r="M2120">
        <v>1452</v>
      </c>
      <c r="N2120">
        <v>1314</v>
      </c>
      <c r="S2120" t="s">
        <v>1694</v>
      </c>
      <c r="T2120" t="s">
        <v>1681</v>
      </c>
      <c r="U2120" t="s">
        <v>1681</v>
      </c>
      <c r="V2120" t="s">
        <v>1718</v>
      </c>
    </row>
    <row r="2121" spans="1:22" x14ac:dyDescent="0.25">
      <c r="A2121" t="s">
        <v>1745</v>
      </c>
      <c r="B2121" t="str">
        <f t="shared" si="33"/>
        <v>1950Richmond</v>
      </c>
      <c r="C2121" t="s">
        <v>1727</v>
      </c>
      <c r="D2121">
        <v>1950</v>
      </c>
      <c r="E2121">
        <v>6</v>
      </c>
      <c r="F2121" t="s">
        <v>1678</v>
      </c>
      <c r="G2121">
        <v>18</v>
      </c>
      <c r="H2121">
        <v>10</v>
      </c>
      <c r="I2121">
        <v>0</v>
      </c>
      <c r="J2121">
        <v>8</v>
      </c>
      <c r="L2121">
        <v>40</v>
      </c>
      <c r="M2121">
        <v>1506</v>
      </c>
      <c r="N2121">
        <v>1476</v>
      </c>
      <c r="S2121" t="s">
        <v>1678</v>
      </c>
      <c r="T2121" t="s">
        <v>1726</v>
      </c>
      <c r="U2121" t="s">
        <v>1681</v>
      </c>
      <c r="V2121" t="s">
        <v>1718</v>
      </c>
    </row>
    <row r="2122" spans="1:22" x14ac:dyDescent="0.25">
      <c r="A2122" t="s">
        <v>1745</v>
      </c>
      <c r="B2122" t="str">
        <f t="shared" si="33"/>
        <v>1950Collingwood</v>
      </c>
      <c r="C2122" t="s">
        <v>1727</v>
      </c>
      <c r="D2122">
        <v>1950</v>
      </c>
      <c r="E2122">
        <v>7</v>
      </c>
      <c r="F2122" t="s">
        <v>1688</v>
      </c>
      <c r="G2122">
        <v>18</v>
      </c>
      <c r="H2122">
        <v>9</v>
      </c>
      <c r="I2122">
        <v>0</v>
      </c>
      <c r="J2122">
        <v>9</v>
      </c>
      <c r="L2122">
        <v>36</v>
      </c>
      <c r="M2122">
        <v>1586</v>
      </c>
      <c r="N2122">
        <v>1437</v>
      </c>
      <c r="S2122" t="s">
        <v>1688</v>
      </c>
      <c r="T2122" t="s">
        <v>1681</v>
      </c>
      <c r="U2122" t="s">
        <v>1681</v>
      </c>
      <c r="V2122" t="s">
        <v>1718</v>
      </c>
    </row>
    <row r="2123" spans="1:22" x14ac:dyDescent="0.25">
      <c r="A2123" t="s">
        <v>1745</v>
      </c>
      <c r="B2123" t="str">
        <f t="shared" si="33"/>
        <v>1950Carlton</v>
      </c>
      <c r="C2123" t="s">
        <v>1727</v>
      </c>
      <c r="D2123">
        <v>1950</v>
      </c>
      <c r="E2123">
        <v>8</v>
      </c>
      <c r="F2123" t="s">
        <v>1689</v>
      </c>
      <c r="G2123">
        <v>18</v>
      </c>
      <c r="H2123">
        <v>8</v>
      </c>
      <c r="I2123">
        <v>1</v>
      </c>
      <c r="J2123">
        <v>9</v>
      </c>
      <c r="L2123">
        <v>34</v>
      </c>
      <c r="M2123">
        <v>1528</v>
      </c>
      <c r="N2123">
        <v>1637</v>
      </c>
      <c r="S2123" t="s">
        <v>1689</v>
      </c>
      <c r="T2123" t="s">
        <v>1717</v>
      </c>
      <c r="U2123" t="s">
        <v>1681</v>
      </c>
      <c r="V2123" t="s">
        <v>1718</v>
      </c>
    </row>
    <row r="2124" spans="1:22" x14ac:dyDescent="0.25">
      <c r="A2124" t="s">
        <v>1745</v>
      </c>
      <c r="B2124" t="str">
        <f t="shared" si="33"/>
        <v>1950St Kilda</v>
      </c>
      <c r="C2124" t="s">
        <v>1727</v>
      </c>
      <c r="D2124">
        <v>1950</v>
      </c>
      <c r="E2124">
        <v>9</v>
      </c>
      <c r="F2124" t="s">
        <v>1677</v>
      </c>
      <c r="G2124">
        <v>18</v>
      </c>
      <c r="H2124">
        <v>8</v>
      </c>
      <c r="I2124">
        <v>1</v>
      </c>
      <c r="J2124">
        <v>9</v>
      </c>
      <c r="L2124">
        <v>34</v>
      </c>
      <c r="M2124">
        <v>1341</v>
      </c>
      <c r="N2124">
        <v>1553</v>
      </c>
      <c r="S2124" t="s">
        <v>1677</v>
      </c>
      <c r="T2124" t="s">
        <v>1681</v>
      </c>
      <c r="U2124" t="s">
        <v>1681</v>
      </c>
      <c r="V2124" t="s">
        <v>1718</v>
      </c>
    </row>
    <row r="2125" spans="1:22" x14ac:dyDescent="0.25">
      <c r="A2125" t="s">
        <v>1745</v>
      </c>
      <c r="B2125" t="str">
        <f t="shared" si="33"/>
        <v>1950Footscray</v>
      </c>
      <c r="C2125" t="s">
        <v>1727</v>
      </c>
      <c r="D2125">
        <v>1950</v>
      </c>
      <c r="E2125">
        <v>10</v>
      </c>
      <c r="F2125" t="s">
        <v>1695</v>
      </c>
      <c r="G2125">
        <v>18</v>
      </c>
      <c r="H2125">
        <v>5</v>
      </c>
      <c r="I2125">
        <v>0</v>
      </c>
      <c r="J2125">
        <v>13</v>
      </c>
      <c r="L2125">
        <v>20</v>
      </c>
      <c r="M2125">
        <v>1475</v>
      </c>
      <c r="N2125">
        <v>1608</v>
      </c>
      <c r="S2125" t="s">
        <v>1673</v>
      </c>
      <c r="T2125" t="s">
        <v>1681</v>
      </c>
      <c r="U2125" t="s">
        <v>1681</v>
      </c>
      <c r="V2125" t="s">
        <v>1718</v>
      </c>
    </row>
    <row r="2126" spans="1:22" x14ac:dyDescent="0.25">
      <c r="A2126" t="s">
        <v>1745</v>
      </c>
      <c r="B2126" t="str">
        <f t="shared" si="33"/>
        <v>1950South Melbourne</v>
      </c>
      <c r="C2126" t="s">
        <v>1727</v>
      </c>
      <c r="D2126">
        <v>1950</v>
      </c>
      <c r="E2126">
        <v>11</v>
      </c>
      <c r="F2126" t="s">
        <v>1697</v>
      </c>
      <c r="G2126">
        <v>18</v>
      </c>
      <c r="H2126">
        <v>5</v>
      </c>
      <c r="I2126">
        <v>0</v>
      </c>
      <c r="J2126">
        <v>13</v>
      </c>
      <c r="L2126">
        <v>20</v>
      </c>
      <c r="M2126">
        <v>1438</v>
      </c>
      <c r="N2126">
        <v>1904</v>
      </c>
      <c r="S2126" t="s">
        <v>1676</v>
      </c>
      <c r="T2126" t="s">
        <v>1681</v>
      </c>
      <c r="U2126" t="s">
        <v>1681</v>
      </c>
      <c r="V2126" t="s">
        <v>1718</v>
      </c>
    </row>
    <row r="2127" spans="1:22" x14ac:dyDescent="0.25">
      <c r="A2127" t="s">
        <v>1745</v>
      </c>
      <c r="B2127" t="str">
        <f t="shared" si="33"/>
        <v>1950Hawthorn</v>
      </c>
      <c r="C2127" t="s">
        <v>1727</v>
      </c>
      <c r="D2127">
        <v>1950</v>
      </c>
      <c r="E2127">
        <v>12</v>
      </c>
      <c r="F2127" t="s">
        <v>1682</v>
      </c>
      <c r="G2127">
        <v>18</v>
      </c>
      <c r="I2127">
        <v>0</v>
      </c>
      <c r="J2127">
        <v>18</v>
      </c>
      <c r="L2127">
        <v>0</v>
      </c>
      <c r="M2127">
        <v>1022</v>
      </c>
      <c r="N2127">
        <v>2052</v>
      </c>
      <c r="S2127" t="s">
        <v>1682</v>
      </c>
      <c r="T2127" t="s">
        <v>1724</v>
      </c>
      <c r="U2127" t="s">
        <v>1681</v>
      </c>
      <c r="V2127" t="s">
        <v>1718</v>
      </c>
    </row>
    <row r="2128" spans="1:22" x14ac:dyDescent="0.25">
      <c r="A2128" t="s">
        <v>1746</v>
      </c>
      <c r="B2128" t="str">
        <f t="shared" si="33"/>
        <v>1950South Sydney</v>
      </c>
      <c r="C2128" t="s">
        <v>1747</v>
      </c>
      <c r="D2128">
        <v>1950</v>
      </c>
      <c r="E2128">
        <v>1</v>
      </c>
      <c r="F2128" t="s">
        <v>1748</v>
      </c>
      <c r="G2128">
        <v>18</v>
      </c>
      <c r="H2128">
        <v>14</v>
      </c>
      <c r="I2128">
        <v>0</v>
      </c>
      <c r="J2128">
        <v>4</v>
      </c>
      <c r="K2128">
        <v>0</v>
      </c>
      <c r="L2128">
        <v>28</v>
      </c>
      <c r="M2128">
        <v>323</v>
      </c>
      <c r="N2128">
        <v>228</v>
      </c>
      <c r="O2128" t="s">
        <v>30</v>
      </c>
      <c r="P2128" t="s">
        <v>30</v>
      </c>
      <c r="Q2128" t="s">
        <v>30</v>
      </c>
      <c r="R2128" t="s">
        <v>30</v>
      </c>
      <c r="S2128" t="s">
        <v>1748</v>
      </c>
      <c r="T2128" t="s">
        <v>1675</v>
      </c>
      <c r="U2128" t="s">
        <v>1675</v>
      </c>
      <c r="V2128" t="s">
        <v>1723</v>
      </c>
    </row>
    <row r="2129" spans="1:22" x14ac:dyDescent="0.25">
      <c r="A2129" t="s">
        <v>1746</v>
      </c>
      <c r="B2129" t="str">
        <f t="shared" si="33"/>
        <v>1950Balmain</v>
      </c>
      <c r="C2129" t="s">
        <v>1747</v>
      </c>
      <c r="D2129">
        <v>1950</v>
      </c>
      <c r="E2129">
        <v>2</v>
      </c>
      <c r="F2129" t="s">
        <v>1755</v>
      </c>
      <c r="G2129">
        <v>18</v>
      </c>
      <c r="H2129">
        <v>12</v>
      </c>
      <c r="I2129">
        <v>2</v>
      </c>
      <c r="J2129">
        <v>4</v>
      </c>
      <c r="K2129">
        <v>0</v>
      </c>
      <c r="L2129">
        <v>26</v>
      </c>
      <c r="M2129">
        <v>255</v>
      </c>
      <c r="N2129">
        <v>208</v>
      </c>
      <c r="P2129" t="s">
        <v>30</v>
      </c>
      <c r="S2129" t="s">
        <v>1755</v>
      </c>
      <c r="T2129" t="s">
        <v>1675</v>
      </c>
      <c r="U2129" t="s">
        <v>1675</v>
      </c>
      <c r="V2129" t="s">
        <v>1723</v>
      </c>
    </row>
    <row r="2130" spans="1:22" x14ac:dyDescent="0.25">
      <c r="A2130" t="s">
        <v>1746</v>
      </c>
      <c r="B2130" t="str">
        <f t="shared" si="33"/>
        <v>1950Newtown</v>
      </c>
      <c r="C2130" t="s">
        <v>1747</v>
      </c>
      <c r="D2130">
        <v>1950</v>
      </c>
      <c r="E2130">
        <v>3</v>
      </c>
      <c r="F2130" t="s">
        <v>1756</v>
      </c>
      <c r="G2130">
        <v>18</v>
      </c>
      <c r="H2130">
        <v>11</v>
      </c>
      <c r="I2130">
        <v>2</v>
      </c>
      <c r="J2130">
        <v>5</v>
      </c>
      <c r="K2130">
        <v>0</v>
      </c>
      <c r="L2130">
        <v>24</v>
      </c>
      <c r="M2130">
        <v>347</v>
      </c>
      <c r="N2130">
        <v>269</v>
      </c>
      <c r="P2130" t="s">
        <v>30</v>
      </c>
      <c r="S2130" t="s">
        <v>1756</v>
      </c>
      <c r="T2130" t="s">
        <v>1675</v>
      </c>
      <c r="U2130" t="s">
        <v>1675</v>
      </c>
      <c r="V2130" t="s">
        <v>1723</v>
      </c>
    </row>
    <row r="2131" spans="1:22" x14ac:dyDescent="0.25">
      <c r="A2131" t="s">
        <v>1746</v>
      </c>
      <c r="B2131" t="str">
        <f t="shared" si="33"/>
        <v>1950Western Suburbs</v>
      </c>
      <c r="C2131" t="s">
        <v>1747</v>
      </c>
      <c r="D2131">
        <v>1950</v>
      </c>
      <c r="E2131">
        <v>4</v>
      </c>
      <c r="F2131" t="s">
        <v>1757</v>
      </c>
      <c r="G2131">
        <v>18</v>
      </c>
      <c r="H2131">
        <v>10</v>
      </c>
      <c r="I2131">
        <v>2</v>
      </c>
      <c r="J2131">
        <v>6</v>
      </c>
      <c r="K2131">
        <v>0</v>
      </c>
      <c r="L2131">
        <v>22</v>
      </c>
      <c r="M2131">
        <v>307</v>
      </c>
      <c r="N2131">
        <v>259</v>
      </c>
      <c r="P2131" t="s">
        <v>30</v>
      </c>
      <c r="Q2131" t="s">
        <v>30</v>
      </c>
      <c r="S2131" t="s">
        <v>1757</v>
      </c>
      <c r="T2131" t="s">
        <v>1675</v>
      </c>
      <c r="U2131" t="s">
        <v>1675</v>
      </c>
      <c r="V2131" t="s">
        <v>1723</v>
      </c>
    </row>
    <row r="2132" spans="1:22" x14ac:dyDescent="0.25">
      <c r="A2132" t="s">
        <v>1746</v>
      </c>
      <c r="B2132" t="str">
        <f t="shared" si="33"/>
        <v>1950St George</v>
      </c>
      <c r="C2132" t="s">
        <v>1747</v>
      </c>
      <c r="D2132">
        <v>1950</v>
      </c>
      <c r="E2132">
        <v>5</v>
      </c>
      <c r="F2132" t="s">
        <v>1763</v>
      </c>
      <c r="G2132">
        <v>18</v>
      </c>
      <c r="H2132">
        <v>9</v>
      </c>
      <c r="I2132">
        <v>3</v>
      </c>
      <c r="J2132">
        <v>6</v>
      </c>
      <c r="K2132">
        <v>0</v>
      </c>
      <c r="L2132">
        <v>21</v>
      </c>
      <c r="M2132">
        <v>336</v>
      </c>
      <c r="N2132">
        <v>261</v>
      </c>
      <c r="S2132" t="s">
        <v>1763</v>
      </c>
      <c r="T2132" t="s">
        <v>1675</v>
      </c>
      <c r="U2132" t="s">
        <v>1675</v>
      </c>
      <c r="V2132" t="s">
        <v>1723</v>
      </c>
    </row>
    <row r="2133" spans="1:22" x14ac:dyDescent="0.25">
      <c r="A2133" t="s">
        <v>1746</v>
      </c>
      <c r="B2133" t="str">
        <f t="shared" si="33"/>
        <v>1950Canterbury-Bankstown</v>
      </c>
      <c r="C2133" t="s">
        <v>1747</v>
      </c>
      <c r="D2133">
        <v>1950</v>
      </c>
      <c r="E2133">
        <v>6</v>
      </c>
      <c r="F2133" t="s">
        <v>1764</v>
      </c>
      <c r="G2133">
        <v>18</v>
      </c>
      <c r="H2133">
        <v>9</v>
      </c>
      <c r="I2133">
        <v>0</v>
      </c>
      <c r="J2133">
        <v>9</v>
      </c>
      <c r="K2133">
        <v>0</v>
      </c>
      <c r="L2133">
        <v>18</v>
      </c>
      <c r="M2133">
        <v>296</v>
      </c>
      <c r="N2133">
        <v>277</v>
      </c>
      <c r="S2133" t="s">
        <v>1764</v>
      </c>
      <c r="T2133" t="s">
        <v>1675</v>
      </c>
      <c r="U2133" t="s">
        <v>1675</v>
      </c>
      <c r="V2133" t="s">
        <v>1723</v>
      </c>
    </row>
    <row r="2134" spans="1:22" x14ac:dyDescent="0.25">
      <c r="A2134" t="s">
        <v>1746</v>
      </c>
      <c r="B2134" t="str">
        <f t="shared" si="33"/>
        <v>1950Eastern Suburbs</v>
      </c>
      <c r="C2134" t="s">
        <v>1747</v>
      </c>
      <c r="D2134">
        <v>1950</v>
      </c>
      <c r="E2134">
        <v>7</v>
      </c>
      <c r="F2134" t="s">
        <v>1749</v>
      </c>
      <c r="G2134">
        <v>18</v>
      </c>
      <c r="H2134">
        <v>7</v>
      </c>
      <c r="I2134">
        <v>0</v>
      </c>
      <c r="J2134">
        <v>11</v>
      </c>
      <c r="K2134">
        <v>0</v>
      </c>
      <c r="L2134">
        <v>14</v>
      </c>
      <c r="M2134">
        <v>237</v>
      </c>
      <c r="N2134">
        <v>345</v>
      </c>
      <c r="S2134" t="s">
        <v>1750</v>
      </c>
      <c r="T2134" t="s">
        <v>1675</v>
      </c>
      <c r="U2134" t="s">
        <v>1675</v>
      </c>
      <c r="V2134" t="s">
        <v>1723</v>
      </c>
    </row>
    <row r="2135" spans="1:22" x14ac:dyDescent="0.25">
      <c r="A2135" t="s">
        <v>1746</v>
      </c>
      <c r="B2135" t="str">
        <f t="shared" si="33"/>
        <v>1950Manly Warringah</v>
      </c>
      <c r="C2135" t="s">
        <v>1747</v>
      </c>
      <c r="D2135">
        <v>1950</v>
      </c>
      <c r="E2135">
        <v>8</v>
      </c>
      <c r="F2135" t="s">
        <v>1765</v>
      </c>
      <c r="G2135">
        <v>18</v>
      </c>
      <c r="H2135">
        <v>6</v>
      </c>
      <c r="I2135">
        <v>0</v>
      </c>
      <c r="J2135">
        <v>12</v>
      </c>
      <c r="K2135">
        <v>0</v>
      </c>
      <c r="L2135">
        <v>12</v>
      </c>
      <c r="M2135">
        <v>231</v>
      </c>
      <c r="N2135">
        <v>293</v>
      </c>
      <c r="S2135" t="s">
        <v>1765</v>
      </c>
      <c r="T2135" t="s">
        <v>1675</v>
      </c>
      <c r="U2135" t="s">
        <v>1675</v>
      </c>
      <c r="V2135" t="s">
        <v>1723</v>
      </c>
    </row>
    <row r="2136" spans="1:22" x14ac:dyDescent="0.25">
      <c r="A2136" t="s">
        <v>1746</v>
      </c>
      <c r="B2136" t="str">
        <f t="shared" si="33"/>
        <v>1950Parramatta</v>
      </c>
      <c r="C2136" t="s">
        <v>1747</v>
      </c>
      <c r="D2136">
        <v>1950</v>
      </c>
      <c r="E2136">
        <v>9</v>
      </c>
      <c r="F2136" t="s">
        <v>1722</v>
      </c>
      <c r="G2136">
        <v>18</v>
      </c>
      <c r="H2136">
        <v>3</v>
      </c>
      <c r="I2136">
        <v>3</v>
      </c>
      <c r="J2136">
        <v>12</v>
      </c>
      <c r="K2136">
        <v>0</v>
      </c>
      <c r="L2136">
        <v>9</v>
      </c>
      <c r="M2136">
        <v>203</v>
      </c>
      <c r="N2136">
        <v>296</v>
      </c>
      <c r="S2136" t="s">
        <v>1722</v>
      </c>
      <c r="T2136" t="s">
        <v>1675</v>
      </c>
      <c r="U2136" t="s">
        <v>1675</v>
      </c>
      <c r="V2136" t="s">
        <v>1723</v>
      </c>
    </row>
    <row r="2137" spans="1:22" x14ac:dyDescent="0.25">
      <c r="A2137" t="s">
        <v>1746</v>
      </c>
      <c r="B2137" t="str">
        <f t="shared" si="33"/>
        <v>1950North Sydney</v>
      </c>
      <c r="C2137" t="s">
        <v>1747</v>
      </c>
      <c r="D2137">
        <v>1950</v>
      </c>
      <c r="E2137">
        <v>10</v>
      </c>
      <c r="F2137" t="s">
        <v>1752</v>
      </c>
      <c r="G2137">
        <v>18</v>
      </c>
      <c r="H2137">
        <v>3</v>
      </c>
      <c r="I2137">
        <v>0</v>
      </c>
      <c r="J2137">
        <v>15</v>
      </c>
      <c r="K2137">
        <v>0</v>
      </c>
      <c r="L2137">
        <v>6</v>
      </c>
      <c r="M2137">
        <v>258</v>
      </c>
      <c r="N2137">
        <v>357</v>
      </c>
      <c r="S2137" t="s">
        <v>1752</v>
      </c>
      <c r="T2137" t="s">
        <v>1675</v>
      </c>
      <c r="U2137" t="s">
        <v>1675</v>
      </c>
      <c r="V2137" t="s">
        <v>1723</v>
      </c>
    </row>
    <row r="2138" spans="1:22" x14ac:dyDescent="0.25">
      <c r="A2138" t="s">
        <v>1745</v>
      </c>
      <c r="B2138" t="str">
        <f t="shared" si="33"/>
        <v>1949North Melbourne</v>
      </c>
      <c r="C2138" t="s">
        <v>1727</v>
      </c>
      <c r="D2138">
        <v>1949</v>
      </c>
      <c r="E2138">
        <v>1</v>
      </c>
      <c r="F2138" t="s">
        <v>1680</v>
      </c>
      <c r="G2138">
        <v>19</v>
      </c>
      <c r="H2138">
        <v>14</v>
      </c>
      <c r="I2138">
        <v>0</v>
      </c>
      <c r="J2138">
        <v>5</v>
      </c>
      <c r="L2138">
        <v>56</v>
      </c>
      <c r="M2138">
        <v>1471</v>
      </c>
      <c r="N2138">
        <v>1235</v>
      </c>
      <c r="O2138" t="s">
        <v>30</v>
      </c>
      <c r="P2138" t="s">
        <v>30</v>
      </c>
      <c r="S2138" t="s">
        <v>1680</v>
      </c>
      <c r="T2138" t="s">
        <v>1680</v>
      </c>
      <c r="U2138" t="s">
        <v>1681</v>
      </c>
      <c r="V2138" t="s">
        <v>1718</v>
      </c>
    </row>
    <row r="2139" spans="1:22" x14ac:dyDescent="0.25">
      <c r="A2139" t="s">
        <v>1745</v>
      </c>
      <c r="B2139" t="str">
        <f t="shared" si="33"/>
        <v>1949Carlton</v>
      </c>
      <c r="C2139" t="s">
        <v>1727</v>
      </c>
      <c r="D2139">
        <v>1949</v>
      </c>
      <c r="E2139">
        <v>2</v>
      </c>
      <c r="F2139" t="s">
        <v>1689</v>
      </c>
      <c r="G2139">
        <v>19</v>
      </c>
      <c r="H2139">
        <v>13</v>
      </c>
      <c r="I2139">
        <v>0</v>
      </c>
      <c r="J2139">
        <v>6</v>
      </c>
      <c r="L2139">
        <v>52</v>
      </c>
      <c r="M2139">
        <v>1679</v>
      </c>
      <c r="N2139">
        <v>1328</v>
      </c>
      <c r="P2139" t="s">
        <v>30</v>
      </c>
      <c r="Q2139" t="s">
        <v>30</v>
      </c>
      <c r="S2139" t="s">
        <v>1689</v>
      </c>
      <c r="T2139" t="s">
        <v>1717</v>
      </c>
      <c r="U2139" t="s">
        <v>1681</v>
      </c>
      <c r="V2139" t="s">
        <v>1718</v>
      </c>
    </row>
    <row r="2140" spans="1:22" x14ac:dyDescent="0.25">
      <c r="A2140" t="s">
        <v>1745</v>
      </c>
      <c r="B2140" t="str">
        <f t="shared" si="33"/>
        <v>1949Collingwood</v>
      </c>
      <c r="C2140" t="s">
        <v>1727</v>
      </c>
      <c r="D2140">
        <v>1949</v>
      </c>
      <c r="E2140">
        <v>3</v>
      </c>
      <c r="F2140" t="s">
        <v>1688</v>
      </c>
      <c r="G2140">
        <v>19</v>
      </c>
      <c r="H2140">
        <v>13</v>
      </c>
      <c r="I2140">
        <v>0</v>
      </c>
      <c r="J2140">
        <v>6</v>
      </c>
      <c r="L2140">
        <v>52</v>
      </c>
      <c r="M2140">
        <v>1616</v>
      </c>
      <c r="N2140">
        <v>1308</v>
      </c>
      <c r="P2140" t="s">
        <v>30</v>
      </c>
      <c r="S2140" t="s">
        <v>1688</v>
      </c>
      <c r="T2140" t="s">
        <v>1681</v>
      </c>
      <c r="U2140" t="s">
        <v>1681</v>
      </c>
      <c r="V2140" t="s">
        <v>1718</v>
      </c>
    </row>
    <row r="2141" spans="1:22" x14ac:dyDescent="0.25">
      <c r="A2141" t="s">
        <v>1745</v>
      </c>
      <c r="B2141" t="str">
        <f t="shared" si="33"/>
        <v>1949Essendon</v>
      </c>
      <c r="C2141" t="s">
        <v>1727</v>
      </c>
      <c r="D2141">
        <v>1949</v>
      </c>
      <c r="E2141">
        <v>4</v>
      </c>
      <c r="F2141" t="s">
        <v>1687</v>
      </c>
      <c r="G2141">
        <v>19</v>
      </c>
      <c r="H2141">
        <v>13</v>
      </c>
      <c r="I2141">
        <v>0</v>
      </c>
      <c r="J2141">
        <v>6</v>
      </c>
      <c r="L2141">
        <v>52</v>
      </c>
      <c r="M2141">
        <v>1649</v>
      </c>
      <c r="N2141">
        <v>1366</v>
      </c>
      <c r="P2141" t="s">
        <v>30</v>
      </c>
      <c r="Q2141" t="s">
        <v>30</v>
      </c>
      <c r="R2141" t="s">
        <v>30</v>
      </c>
      <c r="S2141" t="s">
        <v>1687</v>
      </c>
      <c r="T2141" t="s">
        <v>1681</v>
      </c>
      <c r="U2141" t="s">
        <v>1681</v>
      </c>
      <c r="V2141" t="s">
        <v>1718</v>
      </c>
    </row>
    <row r="2142" spans="1:22" x14ac:dyDescent="0.25">
      <c r="A2142" t="s">
        <v>1745</v>
      </c>
      <c r="B2142" t="str">
        <f t="shared" si="33"/>
        <v>1949Melbourne</v>
      </c>
      <c r="C2142" t="s">
        <v>1727</v>
      </c>
      <c r="D2142">
        <v>1949</v>
      </c>
      <c r="E2142">
        <v>5</v>
      </c>
      <c r="F2142" t="s">
        <v>1681</v>
      </c>
      <c r="G2142">
        <v>19</v>
      </c>
      <c r="H2142">
        <v>12</v>
      </c>
      <c r="I2142">
        <v>0</v>
      </c>
      <c r="J2142">
        <v>7</v>
      </c>
      <c r="L2142">
        <v>48</v>
      </c>
      <c r="M2142">
        <v>1516</v>
      </c>
      <c r="N2142">
        <v>1341</v>
      </c>
      <c r="S2142" t="s">
        <v>1681</v>
      </c>
      <c r="T2142" t="s">
        <v>1681</v>
      </c>
      <c r="U2142" t="s">
        <v>1681</v>
      </c>
      <c r="V2142" t="s">
        <v>1718</v>
      </c>
    </row>
    <row r="2143" spans="1:22" x14ac:dyDescent="0.25">
      <c r="A2143" t="s">
        <v>1745</v>
      </c>
      <c r="B2143" t="str">
        <f t="shared" si="33"/>
        <v>1949Richmond</v>
      </c>
      <c r="C2143" t="s">
        <v>1727</v>
      </c>
      <c r="D2143">
        <v>1949</v>
      </c>
      <c r="E2143">
        <v>6</v>
      </c>
      <c r="F2143" t="s">
        <v>1678</v>
      </c>
      <c r="G2143">
        <v>19</v>
      </c>
      <c r="H2143">
        <v>10</v>
      </c>
      <c r="I2143">
        <v>0</v>
      </c>
      <c r="J2143">
        <v>9</v>
      </c>
      <c r="L2143">
        <v>40</v>
      </c>
      <c r="M2143">
        <v>1733</v>
      </c>
      <c r="N2143">
        <v>1485</v>
      </c>
      <c r="S2143" t="s">
        <v>1678</v>
      </c>
      <c r="T2143" t="s">
        <v>1726</v>
      </c>
      <c r="U2143" t="s">
        <v>1681</v>
      </c>
      <c r="V2143" t="s">
        <v>1718</v>
      </c>
    </row>
    <row r="2144" spans="1:22" x14ac:dyDescent="0.25">
      <c r="A2144" t="s">
        <v>1745</v>
      </c>
      <c r="B2144" t="str">
        <f t="shared" si="33"/>
        <v>1949Fitzroy</v>
      </c>
      <c r="C2144" t="s">
        <v>1727</v>
      </c>
      <c r="D2144">
        <v>1949</v>
      </c>
      <c r="E2144">
        <v>7</v>
      </c>
      <c r="F2144" t="s">
        <v>1694</v>
      </c>
      <c r="G2144">
        <v>19</v>
      </c>
      <c r="H2144">
        <v>10</v>
      </c>
      <c r="I2144">
        <v>0</v>
      </c>
      <c r="J2144">
        <v>9</v>
      </c>
      <c r="L2144">
        <v>40</v>
      </c>
      <c r="M2144">
        <v>1488</v>
      </c>
      <c r="N2144">
        <v>1521</v>
      </c>
      <c r="S2144" t="s">
        <v>1694</v>
      </c>
      <c r="T2144" t="s">
        <v>1681</v>
      </c>
      <c r="U2144" t="s">
        <v>1681</v>
      </c>
      <c r="V2144" t="s">
        <v>1718</v>
      </c>
    </row>
    <row r="2145" spans="1:22" x14ac:dyDescent="0.25">
      <c r="A2145" t="s">
        <v>1745</v>
      </c>
      <c r="B2145" t="str">
        <f t="shared" si="33"/>
        <v>1949Geelong</v>
      </c>
      <c r="C2145" t="s">
        <v>1727</v>
      </c>
      <c r="D2145">
        <v>1949</v>
      </c>
      <c r="E2145">
        <v>8</v>
      </c>
      <c r="F2145" t="s">
        <v>1685</v>
      </c>
      <c r="G2145">
        <v>19</v>
      </c>
      <c r="H2145">
        <v>9</v>
      </c>
      <c r="I2145">
        <v>0</v>
      </c>
      <c r="J2145">
        <v>10</v>
      </c>
      <c r="L2145">
        <v>36</v>
      </c>
      <c r="M2145">
        <v>1722</v>
      </c>
      <c r="N2145">
        <v>1540</v>
      </c>
      <c r="S2145" t="s">
        <v>1685</v>
      </c>
      <c r="T2145" t="s">
        <v>1685</v>
      </c>
      <c r="U2145" t="s">
        <v>1685</v>
      </c>
      <c r="V2145" t="s">
        <v>1718</v>
      </c>
    </row>
    <row r="2146" spans="1:22" x14ac:dyDescent="0.25">
      <c r="A2146" t="s">
        <v>1745</v>
      </c>
      <c r="B2146" t="str">
        <f t="shared" si="33"/>
        <v>1949Footscray</v>
      </c>
      <c r="C2146" t="s">
        <v>1727</v>
      </c>
      <c r="D2146">
        <v>1949</v>
      </c>
      <c r="E2146">
        <v>9</v>
      </c>
      <c r="F2146" t="s">
        <v>1695</v>
      </c>
      <c r="G2146">
        <v>19</v>
      </c>
      <c r="H2146">
        <v>7</v>
      </c>
      <c r="I2146">
        <v>0</v>
      </c>
      <c r="J2146">
        <v>12</v>
      </c>
      <c r="L2146">
        <v>28</v>
      </c>
      <c r="M2146">
        <v>1211</v>
      </c>
      <c r="N2146">
        <v>1444</v>
      </c>
      <c r="S2146" t="s">
        <v>1673</v>
      </c>
      <c r="T2146" t="s">
        <v>1681</v>
      </c>
      <c r="U2146" t="s">
        <v>1681</v>
      </c>
      <c r="V2146" t="s">
        <v>1718</v>
      </c>
    </row>
    <row r="2147" spans="1:22" x14ac:dyDescent="0.25">
      <c r="A2147" t="s">
        <v>1745</v>
      </c>
      <c r="B2147" t="str">
        <f t="shared" si="33"/>
        <v>1949South Melbourne</v>
      </c>
      <c r="C2147" t="s">
        <v>1727</v>
      </c>
      <c r="D2147">
        <v>1949</v>
      </c>
      <c r="E2147">
        <v>10</v>
      </c>
      <c r="F2147" t="s">
        <v>1697</v>
      </c>
      <c r="G2147">
        <v>19</v>
      </c>
      <c r="H2147">
        <v>6</v>
      </c>
      <c r="I2147">
        <v>0</v>
      </c>
      <c r="J2147">
        <v>13</v>
      </c>
      <c r="L2147">
        <v>24</v>
      </c>
      <c r="M2147">
        <v>1343</v>
      </c>
      <c r="N2147">
        <v>1669</v>
      </c>
      <c r="S2147" t="s">
        <v>1676</v>
      </c>
      <c r="T2147" t="s">
        <v>1681</v>
      </c>
      <c r="U2147" t="s">
        <v>1681</v>
      </c>
      <c r="V2147" t="s">
        <v>1718</v>
      </c>
    </row>
    <row r="2148" spans="1:22" x14ac:dyDescent="0.25">
      <c r="A2148" t="s">
        <v>1745</v>
      </c>
      <c r="B2148" t="str">
        <f t="shared" si="33"/>
        <v>1949St Kilda</v>
      </c>
      <c r="C2148" t="s">
        <v>1727</v>
      </c>
      <c r="D2148">
        <v>1949</v>
      </c>
      <c r="E2148">
        <v>11</v>
      </c>
      <c r="F2148" t="s">
        <v>1677</v>
      </c>
      <c r="G2148">
        <v>19</v>
      </c>
      <c r="H2148">
        <v>4</v>
      </c>
      <c r="I2148">
        <v>0</v>
      </c>
      <c r="J2148">
        <v>15</v>
      </c>
      <c r="L2148">
        <v>16</v>
      </c>
      <c r="M2148">
        <v>1272</v>
      </c>
      <c r="N2148">
        <v>1730</v>
      </c>
      <c r="S2148" t="s">
        <v>1677</v>
      </c>
      <c r="T2148" t="s">
        <v>1681</v>
      </c>
      <c r="U2148" t="s">
        <v>1681</v>
      </c>
      <c r="V2148" t="s">
        <v>1718</v>
      </c>
    </row>
    <row r="2149" spans="1:22" x14ac:dyDescent="0.25">
      <c r="A2149" t="s">
        <v>1745</v>
      </c>
      <c r="B2149" t="str">
        <f t="shared" si="33"/>
        <v>1949Hawthorn</v>
      </c>
      <c r="C2149" t="s">
        <v>1727</v>
      </c>
      <c r="D2149">
        <v>1949</v>
      </c>
      <c r="E2149">
        <v>12</v>
      </c>
      <c r="F2149" t="s">
        <v>1682</v>
      </c>
      <c r="G2149">
        <v>19</v>
      </c>
      <c r="H2149">
        <v>3</v>
      </c>
      <c r="I2149">
        <v>0</v>
      </c>
      <c r="J2149">
        <v>16</v>
      </c>
      <c r="L2149">
        <v>12</v>
      </c>
      <c r="M2149">
        <v>1153</v>
      </c>
      <c r="N2149">
        <v>1886</v>
      </c>
      <c r="S2149" t="s">
        <v>1682</v>
      </c>
      <c r="T2149" t="s">
        <v>1724</v>
      </c>
      <c r="U2149" t="s">
        <v>1681</v>
      </c>
      <c r="V2149" t="s">
        <v>1718</v>
      </c>
    </row>
    <row r="2150" spans="1:22" x14ac:dyDescent="0.25">
      <c r="A2150" t="s">
        <v>1746</v>
      </c>
      <c r="B2150" t="str">
        <f t="shared" si="33"/>
        <v>1949South Sydney</v>
      </c>
      <c r="C2150" t="s">
        <v>1747</v>
      </c>
      <c r="D2150">
        <v>1949</v>
      </c>
      <c r="E2150">
        <v>1</v>
      </c>
      <c r="F2150" t="s">
        <v>1748</v>
      </c>
      <c r="G2150">
        <v>18</v>
      </c>
      <c r="H2150">
        <v>13</v>
      </c>
      <c r="I2150">
        <v>1</v>
      </c>
      <c r="J2150">
        <v>4</v>
      </c>
      <c r="K2150">
        <v>0</v>
      </c>
      <c r="L2150">
        <v>27</v>
      </c>
      <c r="M2150">
        <v>360</v>
      </c>
      <c r="N2150">
        <v>210</v>
      </c>
      <c r="O2150" t="s">
        <v>30</v>
      </c>
      <c r="P2150" t="s">
        <v>30</v>
      </c>
      <c r="Q2150" t="s">
        <v>30</v>
      </c>
      <c r="S2150" t="s">
        <v>1748</v>
      </c>
      <c r="T2150" t="s">
        <v>1675</v>
      </c>
      <c r="U2150" t="s">
        <v>1675</v>
      </c>
      <c r="V2150" t="s">
        <v>1723</v>
      </c>
    </row>
    <row r="2151" spans="1:22" x14ac:dyDescent="0.25">
      <c r="A2151" t="s">
        <v>1746</v>
      </c>
      <c r="B2151" t="str">
        <f t="shared" si="33"/>
        <v>1949Western Suburbs</v>
      </c>
      <c r="C2151" t="s">
        <v>1747</v>
      </c>
      <c r="D2151">
        <v>1949</v>
      </c>
      <c r="E2151">
        <v>2</v>
      </c>
      <c r="F2151" t="s">
        <v>1757</v>
      </c>
      <c r="G2151">
        <v>18</v>
      </c>
      <c r="H2151">
        <v>12</v>
      </c>
      <c r="I2151">
        <v>0</v>
      </c>
      <c r="J2151">
        <v>6</v>
      </c>
      <c r="K2151">
        <v>0</v>
      </c>
      <c r="L2151">
        <v>24</v>
      </c>
      <c r="M2151">
        <v>365</v>
      </c>
      <c r="N2151">
        <v>280</v>
      </c>
      <c r="P2151" t="s">
        <v>30</v>
      </c>
      <c r="S2151" t="s">
        <v>1757</v>
      </c>
      <c r="T2151" t="s">
        <v>1675</v>
      </c>
      <c r="U2151" t="s">
        <v>1675</v>
      </c>
      <c r="V2151" t="s">
        <v>1723</v>
      </c>
    </row>
    <row r="2152" spans="1:22" x14ac:dyDescent="0.25">
      <c r="A2152" t="s">
        <v>1746</v>
      </c>
      <c r="B2152" t="str">
        <f t="shared" si="33"/>
        <v>1949St George</v>
      </c>
      <c r="C2152" t="s">
        <v>1747</v>
      </c>
      <c r="D2152">
        <v>1949</v>
      </c>
      <c r="E2152">
        <v>3</v>
      </c>
      <c r="F2152" t="s">
        <v>1763</v>
      </c>
      <c r="G2152">
        <v>18</v>
      </c>
      <c r="H2152">
        <v>11</v>
      </c>
      <c r="I2152">
        <v>1</v>
      </c>
      <c r="J2152">
        <v>6</v>
      </c>
      <c r="K2152">
        <v>0</v>
      </c>
      <c r="L2152">
        <v>23</v>
      </c>
      <c r="M2152">
        <v>345</v>
      </c>
      <c r="N2152">
        <v>231</v>
      </c>
      <c r="P2152" t="s">
        <v>30</v>
      </c>
      <c r="Q2152" t="s">
        <v>30</v>
      </c>
      <c r="R2152" t="s">
        <v>30</v>
      </c>
      <c r="S2152" t="s">
        <v>1763</v>
      </c>
      <c r="T2152" t="s">
        <v>1675</v>
      </c>
      <c r="U2152" t="s">
        <v>1675</v>
      </c>
      <c r="V2152" t="s">
        <v>1723</v>
      </c>
    </row>
    <row r="2153" spans="1:22" x14ac:dyDescent="0.25">
      <c r="A2153" t="s">
        <v>1746</v>
      </c>
      <c r="B2153" t="str">
        <f t="shared" si="33"/>
        <v>1949Balmain</v>
      </c>
      <c r="C2153" t="s">
        <v>1747</v>
      </c>
      <c r="D2153">
        <v>1949</v>
      </c>
      <c r="E2153">
        <v>4</v>
      </c>
      <c r="F2153" t="s">
        <v>1755</v>
      </c>
      <c r="G2153">
        <v>18</v>
      </c>
      <c r="H2153">
        <v>10</v>
      </c>
      <c r="I2153">
        <v>2</v>
      </c>
      <c r="J2153">
        <v>6</v>
      </c>
      <c r="K2153">
        <v>0</v>
      </c>
      <c r="L2153">
        <v>22</v>
      </c>
      <c r="M2153">
        <v>265</v>
      </c>
      <c r="N2153">
        <v>206</v>
      </c>
      <c r="P2153" t="s">
        <v>30</v>
      </c>
      <c r="S2153" t="s">
        <v>1755</v>
      </c>
      <c r="T2153" t="s">
        <v>1675</v>
      </c>
      <c r="U2153" t="s">
        <v>1675</v>
      </c>
      <c r="V2153" t="s">
        <v>1723</v>
      </c>
    </row>
    <row r="2154" spans="1:22" x14ac:dyDescent="0.25">
      <c r="A2154" t="s">
        <v>1746</v>
      </c>
      <c r="B2154" t="str">
        <f t="shared" si="33"/>
        <v>1949Parramatta</v>
      </c>
      <c r="C2154" t="s">
        <v>1747</v>
      </c>
      <c r="D2154">
        <v>1949</v>
      </c>
      <c r="E2154">
        <v>5</v>
      </c>
      <c r="F2154" t="s">
        <v>1722</v>
      </c>
      <c r="G2154">
        <v>18</v>
      </c>
      <c r="H2154">
        <v>8</v>
      </c>
      <c r="I2154">
        <v>4</v>
      </c>
      <c r="J2154">
        <v>6</v>
      </c>
      <c r="K2154">
        <v>0</v>
      </c>
      <c r="L2154">
        <v>20</v>
      </c>
      <c r="M2154">
        <v>311</v>
      </c>
      <c r="N2154">
        <v>269</v>
      </c>
      <c r="S2154" t="s">
        <v>1722</v>
      </c>
      <c r="T2154" t="s">
        <v>1675</v>
      </c>
      <c r="U2154" t="s">
        <v>1675</v>
      </c>
      <c r="V2154" t="s">
        <v>1723</v>
      </c>
    </row>
    <row r="2155" spans="1:22" x14ac:dyDescent="0.25">
      <c r="A2155" t="s">
        <v>1746</v>
      </c>
      <c r="B2155" t="str">
        <f t="shared" si="33"/>
        <v>1949Newtown</v>
      </c>
      <c r="C2155" t="s">
        <v>1747</v>
      </c>
      <c r="D2155">
        <v>1949</v>
      </c>
      <c r="E2155">
        <v>6</v>
      </c>
      <c r="F2155" t="s">
        <v>1756</v>
      </c>
      <c r="G2155">
        <v>18</v>
      </c>
      <c r="H2155">
        <v>9</v>
      </c>
      <c r="I2155">
        <v>1</v>
      </c>
      <c r="J2155">
        <v>8</v>
      </c>
      <c r="K2155">
        <v>0</v>
      </c>
      <c r="L2155">
        <v>19</v>
      </c>
      <c r="M2155">
        <v>358</v>
      </c>
      <c r="N2155">
        <v>332</v>
      </c>
      <c r="S2155" t="s">
        <v>1756</v>
      </c>
      <c r="T2155" t="s">
        <v>1675</v>
      </c>
      <c r="U2155" t="s">
        <v>1675</v>
      </c>
      <c r="V2155" t="s">
        <v>1723</v>
      </c>
    </row>
    <row r="2156" spans="1:22" x14ac:dyDescent="0.25">
      <c r="A2156" t="s">
        <v>1746</v>
      </c>
      <c r="B2156" t="str">
        <f t="shared" si="33"/>
        <v>1949Canterbury-Bankstown</v>
      </c>
      <c r="C2156" t="s">
        <v>1747</v>
      </c>
      <c r="D2156">
        <v>1949</v>
      </c>
      <c r="E2156">
        <v>7</v>
      </c>
      <c r="F2156" t="s">
        <v>1764</v>
      </c>
      <c r="G2156">
        <v>18</v>
      </c>
      <c r="H2156">
        <v>6</v>
      </c>
      <c r="I2156">
        <v>2</v>
      </c>
      <c r="J2156">
        <v>10</v>
      </c>
      <c r="K2156">
        <v>0</v>
      </c>
      <c r="L2156">
        <v>14</v>
      </c>
      <c r="M2156">
        <v>236</v>
      </c>
      <c r="N2156">
        <v>337</v>
      </c>
      <c r="S2156" t="s">
        <v>1764</v>
      </c>
      <c r="T2156" t="s">
        <v>1675</v>
      </c>
      <c r="U2156" t="s">
        <v>1675</v>
      </c>
      <c r="V2156" t="s">
        <v>1723</v>
      </c>
    </row>
    <row r="2157" spans="1:22" x14ac:dyDescent="0.25">
      <c r="A2157" t="s">
        <v>1746</v>
      </c>
      <c r="B2157" t="str">
        <f t="shared" si="33"/>
        <v>1949Manly Warringah</v>
      </c>
      <c r="C2157" t="s">
        <v>1747</v>
      </c>
      <c r="D2157">
        <v>1949</v>
      </c>
      <c r="E2157">
        <v>8</v>
      </c>
      <c r="F2157" t="s">
        <v>1765</v>
      </c>
      <c r="G2157">
        <v>18</v>
      </c>
      <c r="H2157">
        <v>6</v>
      </c>
      <c r="I2157">
        <v>1</v>
      </c>
      <c r="J2157">
        <v>11</v>
      </c>
      <c r="K2157">
        <v>0</v>
      </c>
      <c r="L2157">
        <v>13</v>
      </c>
      <c r="M2157">
        <v>171</v>
      </c>
      <c r="N2157">
        <v>293</v>
      </c>
      <c r="S2157" t="s">
        <v>1765</v>
      </c>
      <c r="T2157" t="s">
        <v>1675</v>
      </c>
      <c r="U2157" t="s">
        <v>1675</v>
      </c>
      <c r="V2157" t="s">
        <v>1723</v>
      </c>
    </row>
    <row r="2158" spans="1:22" x14ac:dyDescent="0.25">
      <c r="A2158" t="s">
        <v>1746</v>
      </c>
      <c r="B2158" t="str">
        <f t="shared" si="33"/>
        <v>1949North Sydney</v>
      </c>
      <c r="C2158" t="s">
        <v>1747</v>
      </c>
      <c r="D2158">
        <v>1949</v>
      </c>
      <c r="E2158">
        <v>9</v>
      </c>
      <c r="F2158" t="s">
        <v>1752</v>
      </c>
      <c r="G2158">
        <v>18</v>
      </c>
      <c r="H2158">
        <v>5</v>
      </c>
      <c r="I2158">
        <v>1</v>
      </c>
      <c r="J2158">
        <v>12</v>
      </c>
      <c r="K2158">
        <v>0</v>
      </c>
      <c r="L2158">
        <v>11</v>
      </c>
      <c r="M2158">
        <v>253</v>
      </c>
      <c r="N2158">
        <v>369</v>
      </c>
      <c r="S2158" t="s">
        <v>1752</v>
      </c>
      <c r="T2158" t="s">
        <v>1675</v>
      </c>
      <c r="U2158" t="s">
        <v>1675</v>
      </c>
      <c r="V2158" t="s">
        <v>1723</v>
      </c>
    </row>
    <row r="2159" spans="1:22" x14ac:dyDescent="0.25">
      <c r="A2159" t="s">
        <v>1746</v>
      </c>
      <c r="B2159" t="str">
        <f t="shared" si="33"/>
        <v>1949Eastern Suburbs</v>
      </c>
      <c r="C2159" t="s">
        <v>1747</v>
      </c>
      <c r="D2159">
        <v>1949</v>
      </c>
      <c r="E2159">
        <v>10</v>
      </c>
      <c r="F2159" t="s">
        <v>1749</v>
      </c>
      <c r="G2159">
        <v>18</v>
      </c>
      <c r="H2159">
        <v>3</v>
      </c>
      <c r="I2159">
        <v>1</v>
      </c>
      <c r="J2159">
        <v>14</v>
      </c>
      <c r="K2159">
        <v>0</v>
      </c>
      <c r="L2159">
        <v>7</v>
      </c>
      <c r="M2159">
        <v>214</v>
      </c>
      <c r="N2159">
        <v>351</v>
      </c>
      <c r="S2159" t="s">
        <v>1750</v>
      </c>
      <c r="T2159" t="s">
        <v>1675</v>
      </c>
      <c r="U2159" t="s">
        <v>1675</v>
      </c>
      <c r="V2159" t="s">
        <v>1723</v>
      </c>
    </row>
    <row r="2160" spans="1:22" x14ac:dyDescent="0.25">
      <c r="A2160" t="s">
        <v>1745</v>
      </c>
      <c r="B2160" t="str">
        <f t="shared" si="33"/>
        <v>1948Essendon</v>
      </c>
      <c r="C2160" t="s">
        <v>1727</v>
      </c>
      <c r="D2160">
        <v>1948</v>
      </c>
      <c r="E2160">
        <v>1</v>
      </c>
      <c r="F2160" t="s">
        <v>1687</v>
      </c>
      <c r="G2160">
        <v>19</v>
      </c>
      <c r="H2160">
        <v>16</v>
      </c>
      <c r="I2160">
        <v>1</v>
      </c>
      <c r="J2160">
        <v>2</v>
      </c>
      <c r="L2160">
        <v>66</v>
      </c>
      <c r="M2160">
        <v>1838</v>
      </c>
      <c r="N2160">
        <v>1340</v>
      </c>
      <c r="O2160" t="s">
        <v>30</v>
      </c>
      <c r="P2160" t="s">
        <v>30</v>
      </c>
      <c r="Q2160" t="s">
        <v>30</v>
      </c>
      <c r="S2160" t="s">
        <v>1687</v>
      </c>
      <c r="T2160" t="s">
        <v>1681</v>
      </c>
      <c r="U2160" t="s">
        <v>1681</v>
      </c>
      <c r="V2160" t="s">
        <v>1718</v>
      </c>
    </row>
    <row r="2161" spans="1:22" x14ac:dyDescent="0.25">
      <c r="A2161" t="s">
        <v>1745</v>
      </c>
      <c r="B2161" t="str">
        <f t="shared" si="33"/>
        <v>1948Melbourne</v>
      </c>
      <c r="C2161" t="s">
        <v>1727</v>
      </c>
      <c r="D2161">
        <v>1948</v>
      </c>
      <c r="E2161">
        <v>2</v>
      </c>
      <c r="F2161" t="s">
        <v>1681</v>
      </c>
      <c r="G2161">
        <v>19</v>
      </c>
      <c r="H2161">
        <v>13</v>
      </c>
      <c r="I2161">
        <v>0</v>
      </c>
      <c r="J2161">
        <v>6</v>
      </c>
      <c r="L2161">
        <v>52</v>
      </c>
      <c r="M2161">
        <v>1682</v>
      </c>
      <c r="N2161">
        <v>1347</v>
      </c>
      <c r="P2161" t="s">
        <v>30</v>
      </c>
      <c r="Q2161" t="s">
        <v>30</v>
      </c>
      <c r="R2161" t="s">
        <v>30</v>
      </c>
      <c r="S2161" t="s">
        <v>1681</v>
      </c>
      <c r="T2161" t="s">
        <v>1681</v>
      </c>
      <c r="U2161" t="s">
        <v>1681</v>
      </c>
      <c r="V2161" t="s">
        <v>1718</v>
      </c>
    </row>
    <row r="2162" spans="1:22" x14ac:dyDescent="0.25">
      <c r="A2162" t="s">
        <v>1745</v>
      </c>
      <c r="B2162" t="str">
        <f t="shared" si="33"/>
        <v>1948Collingwood</v>
      </c>
      <c r="C2162" t="s">
        <v>1727</v>
      </c>
      <c r="D2162">
        <v>1948</v>
      </c>
      <c r="E2162">
        <v>3</v>
      </c>
      <c r="F2162" t="s">
        <v>1688</v>
      </c>
      <c r="G2162">
        <v>19</v>
      </c>
      <c r="H2162">
        <v>13</v>
      </c>
      <c r="I2162">
        <v>0</v>
      </c>
      <c r="J2162">
        <v>6</v>
      </c>
      <c r="L2162">
        <v>52</v>
      </c>
      <c r="M2162">
        <v>1775</v>
      </c>
      <c r="N2162">
        <v>1500</v>
      </c>
      <c r="P2162" t="s">
        <v>30</v>
      </c>
      <c r="S2162" t="s">
        <v>1688</v>
      </c>
      <c r="T2162" t="s">
        <v>1681</v>
      </c>
      <c r="U2162" t="s">
        <v>1681</v>
      </c>
      <c r="V2162" t="s">
        <v>1718</v>
      </c>
    </row>
    <row r="2163" spans="1:22" x14ac:dyDescent="0.25">
      <c r="A2163" t="s">
        <v>1745</v>
      </c>
      <c r="B2163" t="str">
        <f t="shared" si="33"/>
        <v>1948Footscray</v>
      </c>
      <c r="C2163" t="s">
        <v>1727</v>
      </c>
      <c r="D2163">
        <v>1948</v>
      </c>
      <c r="E2163">
        <v>4</v>
      </c>
      <c r="F2163" t="s">
        <v>1695</v>
      </c>
      <c r="G2163">
        <v>19</v>
      </c>
      <c r="H2163">
        <v>12</v>
      </c>
      <c r="I2163">
        <v>0</v>
      </c>
      <c r="J2163">
        <v>7</v>
      </c>
      <c r="L2163">
        <v>48</v>
      </c>
      <c r="M2163">
        <v>1499</v>
      </c>
      <c r="N2163">
        <v>1453</v>
      </c>
      <c r="P2163" t="s">
        <v>30</v>
      </c>
      <c r="S2163" t="s">
        <v>1673</v>
      </c>
      <c r="T2163" t="s">
        <v>1681</v>
      </c>
      <c r="U2163" t="s">
        <v>1681</v>
      </c>
      <c r="V2163" t="s">
        <v>1718</v>
      </c>
    </row>
    <row r="2164" spans="1:22" x14ac:dyDescent="0.25">
      <c r="A2164" t="s">
        <v>1745</v>
      </c>
      <c r="B2164" t="str">
        <f t="shared" si="33"/>
        <v>1948Richmond</v>
      </c>
      <c r="C2164" t="s">
        <v>1727</v>
      </c>
      <c r="D2164">
        <v>1948</v>
      </c>
      <c r="E2164">
        <v>5</v>
      </c>
      <c r="F2164" t="s">
        <v>1678</v>
      </c>
      <c r="G2164">
        <v>19</v>
      </c>
      <c r="H2164">
        <v>11</v>
      </c>
      <c r="I2164">
        <v>1</v>
      </c>
      <c r="J2164">
        <v>7</v>
      </c>
      <c r="L2164">
        <v>46</v>
      </c>
      <c r="M2164">
        <v>1895</v>
      </c>
      <c r="N2164">
        <v>1509</v>
      </c>
      <c r="S2164" t="s">
        <v>1678</v>
      </c>
      <c r="T2164" t="s">
        <v>1726</v>
      </c>
      <c r="U2164" t="s">
        <v>1681</v>
      </c>
      <c r="V2164" t="s">
        <v>1718</v>
      </c>
    </row>
    <row r="2165" spans="1:22" x14ac:dyDescent="0.25">
      <c r="A2165" t="s">
        <v>1745</v>
      </c>
      <c r="B2165" t="str">
        <f t="shared" si="33"/>
        <v>1948Carlton</v>
      </c>
      <c r="C2165" t="s">
        <v>1727</v>
      </c>
      <c r="D2165">
        <v>1948</v>
      </c>
      <c r="E2165">
        <v>6</v>
      </c>
      <c r="F2165" t="s">
        <v>1689</v>
      </c>
      <c r="G2165">
        <v>19</v>
      </c>
      <c r="H2165">
        <v>10</v>
      </c>
      <c r="I2165">
        <v>0</v>
      </c>
      <c r="J2165">
        <v>9</v>
      </c>
      <c r="L2165">
        <v>40</v>
      </c>
      <c r="M2165">
        <v>1769</v>
      </c>
      <c r="N2165">
        <v>1564</v>
      </c>
      <c r="S2165" t="s">
        <v>1689</v>
      </c>
      <c r="T2165" t="s">
        <v>1717</v>
      </c>
      <c r="U2165" t="s">
        <v>1681</v>
      </c>
      <c r="V2165" t="s">
        <v>1718</v>
      </c>
    </row>
    <row r="2166" spans="1:22" x14ac:dyDescent="0.25">
      <c r="A2166" t="s">
        <v>1745</v>
      </c>
      <c r="B2166" t="str">
        <f t="shared" si="33"/>
        <v>1948Fitzroy</v>
      </c>
      <c r="C2166" t="s">
        <v>1727</v>
      </c>
      <c r="D2166">
        <v>1948</v>
      </c>
      <c r="E2166">
        <v>7</v>
      </c>
      <c r="F2166" t="s">
        <v>1694</v>
      </c>
      <c r="G2166">
        <v>19</v>
      </c>
      <c r="H2166">
        <v>9</v>
      </c>
      <c r="I2166">
        <v>0</v>
      </c>
      <c r="J2166">
        <v>10</v>
      </c>
      <c r="L2166">
        <v>36</v>
      </c>
      <c r="M2166">
        <v>1529</v>
      </c>
      <c r="N2166">
        <v>1355</v>
      </c>
      <c r="S2166" t="s">
        <v>1694</v>
      </c>
      <c r="T2166" t="s">
        <v>1681</v>
      </c>
      <c r="U2166" t="s">
        <v>1681</v>
      </c>
      <c r="V2166" t="s">
        <v>1718</v>
      </c>
    </row>
    <row r="2167" spans="1:22" x14ac:dyDescent="0.25">
      <c r="A2167" t="s">
        <v>1745</v>
      </c>
      <c r="B2167" t="str">
        <f t="shared" si="33"/>
        <v>1948North Melbourne</v>
      </c>
      <c r="C2167" t="s">
        <v>1727</v>
      </c>
      <c r="D2167">
        <v>1948</v>
      </c>
      <c r="E2167">
        <v>8</v>
      </c>
      <c r="F2167" t="s">
        <v>1680</v>
      </c>
      <c r="G2167">
        <v>19</v>
      </c>
      <c r="H2167">
        <v>8</v>
      </c>
      <c r="I2167">
        <v>0</v>
      </c>
      <c r="J2167">
        <v>11</v>
      </c>
      <c r="L2167">
        <v>32</v>
      </c>
      <c r="M2167">
        <v>1328</v>
      </c>
      <c r="N2167">
        <v>1589</v>
      </c>
      <c r="S2167" t="s">
        <v>1680</v>
      </c>
      <c r="T2167" t="s">
        <v>1680</v>
      </c>
      <c r="U2167" t="s">
        <v>1681</v>
      </c>
      <c r="V2167" t="s">
        <v>1718</v>
      </c>
    </row>
    <row r="2168" spans="1:22" x14ac:dyDescent="0.25">
      <c r="A2168" t="s">
        <v>1745</v>
      </c>
      <c r="B2168" t="str">
        <f t="shared" si="33"/>
        <v>1948Geelong</v>
      </c>
      <c r="C2168" t="s">
        <v>1727</v>
      </c>
      <c r="D2168">
        <v>1948</v>
      </c>
      <c r="E2168">
        <v>9</v>
      </c>
      <c r="F2168" t="s">
        <v>1685</v>
      </c>
      <c r="G2168">
        <v>19</v>
      </c>
      <c r="H2168">
        <v>7</v>
      </c>
      <c r="I2168">
        <v>0</v>
      </c>
      <c r="J2168">
        <v>12</v>
      </c>
      <c r="L2168">
        <v>28</v>
      </c>
      <c r="M2168">
        <v>1558</v>
      </c>
      <c r="N2168">
        <v>1737</v>
      </c>
      <c r="S2168" t="s">
        <v>1685</v>
      </c>
      <c r="T2168" t="s">
        <v>1685</v>
      </c>
      <c r="U2168" t="s">
        <v>1685</v>
      </c>
      <c r="V2168" t="s">
        <v>1718</v>
      </c>
    </row>
    <row r="2169" spans="1:22" x14ac:dyDescent="0.25">
      <c r="A2169" t="s">
        <v>1745</v>
      </c>
      <c r="B2169" t="str">
        <f t="shared" si="33"/>
        <v>1948South Melbourne</v>
      </c>
      <c r="C2169" t="s">
        <v>1727</v>
      </c>
      <c r="D2169">
        <v>1948</v>
      </c>
      <c r="E2169">
        <v>10</v>
      </c>
      <c r="F2169" t="s">
        <v>1697</v>
      </c>
      <c r="G2169">
        <v>19</v>
      </c>
      <c r="H2169">
        <v>7</v>
      </c>
      <c r="I2169">
        <v>0</v>
      </c>
      <c r="J2169">
        <v>12</v>
      </c>
      <c r="L2169">
        <v>28</v>
      </c>
      <c r="M2169">
        <v>1512</v>
      </c>
      <c r="N2169">
        <v>1826</v>
      </c>
      <c r="S2169" t="s">
        <v>1676</v>
      </c>
      <c r="T2169" t="s">
        <v>1681</v>
      </c>
      <c r="U2169" t="s">
        <v>1681</v>
      </c>
      <c r="V2169" t="s">
        <v>1718</v>
      </c>
    </row>
    <row r="2170" spans="1:22" x14ac:dyDescent="0.25">
      <c r="A2170" t="s">
        <v>1745</v>
      </c>
      <c r="B2170" t="str">
        <f t="shared" si="33"/>
        <v>1948Hawthorn</v>
      </c>
      <c r="C2170" t="s">
        <v>1727</v>
      </c>
      <c r="D2170">
        <v>1948</v>
      </c>
      <c r="E2170">
        <v>11</v>
      </c>
      <c r="F2170" t="s">
        <v>1682</v>
      </c>
      <c r="G2170">
        <v>19</v>
      </c>
      <c r="H2170">
        <v>5</v>
      </c>
      <c r="I2170">
        <v>0</v>
      </c>
      <c r="J2170">
        <v>14</v>
      </c>
      <c r="L2170">
        <v>20</v>
      </c>
      <c r="M2170">
        <v>1280</v>
      </c>
      <c r="N2170">
        <v>1690</v>
      </c>
      <c r="S2170" t="s">
        <v>1682</v>
      </c>
      <c r="T2170" t="s">
        <v>1724</v>
      </c>
      <c r="U2170" t="s">
        <v>1681</v>
      </c>
      <c r="V2170" t="s">
        <v>1718</v>
      </c>
    </row>
    <row r="2171" spans="1:22" x14ac:dyDescent="0.25">
      <c r="A2171" t="s">
        <v>1745</v>
      </c>
      <c r="B2171" t="str">
        <f t="shared" si="33"/>
        <v>1948St Kilda</v>
      </c>
      <c r="C2171" t="s">
        <v>1727</v>
      </c>
      <c r="D2171">
        <v>1948</v>
      </c>
      <c r="E2171">
        <v>12</v>
      </c>
      <c r="F2171" t="s">
        <v>1677</v>
      </c>
      <c r="G2171">
        <v>19</v>
      </c>
      <c r="H2171">
        <v>2</v>
      </c>
      <c r="I2171">
        <v>0</v>
      </c>
      <c r="J2171">
        <v>17</v>
      </c>
      <c r="L2171">
        <v>8</v>
      </c>
      <c r="M2171">
        <v>1124</v>
      </c>
      <c r="N2171">
        <v>1879</v>
      </c>
      <c r="S2171" t="s">
        <v>1677</v>
      </c>
      <c r="T2171" t="s">
        <v>1681</v>
      </c>
      <c r="U2171" t="s">
        <v>1681</v>
      </c>
      <c r="V2171" t="s">
        <v>1718</v>
      </c>
    </row>
    <row r="2172" spans="1:22" x14ac:dyDescent="0.25">
      <c r="A2172" t="s">
        <v>1746</v>
      </c>
      <c r="B2172" t="str">
        <f t="shared" si="33"/>
        <v>1948Western Suburbs</v>
      </c>
      <c r="C2172" t="s">
        <v>1747</v>
      </c>
      <c r="D2172">
        <v>1948</v>
      </c>
      <c r="E2172">
        <v>1</v>
      </c>
      <c r="F2172" t="s">
        <v>1757</v>
      </c>
      <c r="G2172">
        <v>18</v>
      </c>
      <c r="H2172">
        <v>16</v>
      </c>
      <c r="I2172">
        <v>0</v>
      </c>
      <c r="J2172">
        <v>2</v>
      </c>
      <c r="K2172">
        <v>0</v>
      </c>
      <c r="L2172">
        <v>32</v>
      </c>
      <c r="M2172">
        <v>322</v>
      </c>
      <c r="N2172">
        <v>189</v>
      </c>
      <c r="O2172" t="s">
        <v>30</v>
      </c>
      <c r="P2172" t="s">
        <v>30</v>
      </c>
      <c r="Q2172" t="s">
        <v>30</v>
      </c>
      <c r="R2172" t="s">
        <v>30</v>
      </c>
      <c r="S2172" t="s">
        <v>1757</v>
      </c>
      <c r="T2172" t="s">
        <v>1675</v>
      </c>
      <c r="U2172" t="s">
        <v>1675</v>
      </c>
      <c r="V2172" t="s">
        <v>1723</v>
      </c>
    </row>
    <row r="2173" spans="1:22" x14ac:dyDescent="0.25">
      <c r="A2173" t="s">
        <v>1746</v>
      </c>
      <c r="B2173" t="str">
        <f t="shared" si="33"/>
        <v>1948Newtown</v>
      </c>
      <c r="C2173" t="s">
        <v>1747</v>
      </c>
      <c r="D2173">
        <v>1948</v>
      </c>
      <c r="E2173">
        <v>2</v>
      </c>
      <c r="F2173" t="s">
        <v>1756</v>
      </c>
      <c r="G2173">
        <v>18</v>
      </c>
      <c r="H2173">
        <v>13</v>
      </c>
      <c r="I2173">
        <v>0</v>
      </c>
      <c r="J2173">
        <v>5</v>
      </c>
      <c r="K2173">
        <v>0</v>
      </c>
      <c r="L2173">
        <v>26</v>
      </c>
      <c r="M2173">
        <v>386</v>
      </c>
      <c r="N2173">
        <v>248</v>
      </c>
      <c r="P2173" t="s">
        <v>30</v>
      </c>
      <c r="S2173" t="s">
        <v>1756</v>
      </c>
      <c r="T2173" t="s">
        <v>1675</v>
      </c>
      <c r="U2173" t="s">
        <v>1675</v>
      </c>
      <c r="V2173" t="s">
        <v>1723</v>
      </c>
    </row>
    <row r="2174" spans="1:22" x14ac:dyDescent="0.25">
      <c r="A2174" t="s">
        <v>1746</v>
      </c>
      <c r="B2174" t="str">
        <f t="shared" si="33"/>
        <v>1948Balmain</v>
      </c>
      <c r="C2174" t="s">
        <v>1747</v>
      </c>
      <c r="D2174">
        <v>1948</v>
      </c>
      <c r="E2174">
        <v>3</v>
      </c>
      <c r="F2174" t="s">
        <v>1755</v>
      </c>
      <c r="G2174">
        <v>18</v>
      </c>
      <c r="H2174">
        <v>12</v>
      </c>
      <c r="I2174">
        <v>2</v>
      </c>
      <c r="J2174">
        <v>4</v>
      </c>
      <c r="K2174">
        <v>0</v>
      </c>
      <c r="L2174">
        <v>26</v>
      </c>
      <c r="M2174">
        <v>287</v>
      </c>
      <c r="N2174">
        <v>222</v>
      </c>
      <c r="P2174" t="s">
        <v>30</v>
      </c>
      <c r="Q2174" t="s">
        <v>30</v>
      </c>
      <c r="S2174" t="s">
        <v>1755</v>
      </c>
      <c r="T2174" t="s">
        <v>1675</v>
      </c>
      <c r="U2174" t="s">
        <v>1675</v>
      </c>
      <c r="V2174" t="s">
        <v>1723</v>
      </c>
    </row>
    <row r="2175" spans="1:22" x14ac:dyDescent="0.25">
      <c r="A2175" t="s">
        <v>1746</v>
      </c>
      <c r="B2175" t="str">
        <f t="shared" si="33"/>
        <v>1948St George</v>
      </c>
      <c r="C2175" t="s">
        <v>1747</v>
      </c>
      <c r="D2175">
        <v>1948</v>
      </c>
      <c r="E2175">
        <v>4</v>
      </c>
      <c r="F2175" t="s">
        <v>1763</v>
      </c>
      <c r="G2175">
        <v>18</v>
      </c>
      <c r="H2175">
        <v>10</v>
      </c>
      <c r="I2175">
        <v>1</v>
      </c>
      <c r="J2175">
        <v>7</v>
      </c>
      <c r="K2175">
        <v>0</v>
      </c>
      <c r="L2175">
        <v>21</v>
      </c>
      <c r="M2175">
        <v>332</v>
      </c>
      <c r="N2175">
        <v>262</v>
      </c>
      <c r="P2175" t="s">
        <v>30</v>
      </c>
      <c r="S2175" t="s">
        <v>1763</v>
      </c>
      <c r="T2175" t="s">
        <v>1675</v>
      </c>
      <c r="U2175" t="s">
        <v>1675</v>
      </c>
      <c r="V2175" t="s">
        <v>1723</v>
      </c>
    </row>
    <row r="2176" spans="1:22" x14ac:dyDescent="0.25">
      <c r="A2176" t="s">
        <v>1746</v>
      </c>
      <c r="B2176" t="str">
        <f t="shared" si="33"/>
        <v>1948Canterbury-Bankstown</v>
      </c>
      <c r="C2176" t="s">
        <v>1747</v>
      </c>
      <c r="D2176">
        <v>1948</v>
      </c>
      <c r="E2176">
        <v>5</v>
      </c>
      <c r="F2176" t="s">
        <v>1764</v>
      </c>
      <c r="G2176">
        <v>18</v>
      </c>
      <c r="H2176">
        <v>7</v>
      </c>
      <c r="I2176">
        <v>2</v>
      </c>
      <c r="J2176">
        <v>9</v>
      </c>
      <c r="K2176">
        <v>0</v>
      </c>
      <c r="L2176">
        <v>16</v>
      </c>
      <c r="M2176">
        <v>282</v>
      </c>
      <c r="N2176">
        <v>276</v>
      </c>
      <c r="S2176" t="s">
        <v>1764</v>
      </c>
      <c r="T2176" t="s">
        <v>1675</v>
      </c>
      <c r="U2176" t="s">
        <v>1675</v>
      </c>
      <c r="V2176" t="s">
        <v>1723</v>
      </c>
    </row>
    <row r="2177" spans="1:22" x14ac:dyDescent="0.25">
      <c r="A2177" t="s">
        <v>1746</v>
      </c>
      <c r="B2177" t="str">
        <f t="shared" si="33"/>
        <v>1948Eastern Suburbs</v>
      </c>
      <c r="C2177" t="s">
        <v>1747</v>
      </c>
      <c r="D2177">
        <v>1948</v>
      </c>
      <c r="E2177">
        <v>6</v>
      </c>
      <c r="F2177" t="s">
        <v>1749</v>
      </c>
      <c r="G2177">
        <v>18</v>
      </c>
      <c r="H2177">
        <v>7</v>
      </c>
      <c r="I2177">
        <v>2</v>
      </c>
      <c r="J2177">
        <v>9</v>
      </c>
      <c r="K2177">
        <v>0</v>
      </c>
      <c r="L2177">
        <v>16</v>
      </c>
      <c r="M2177">
        <v>225</v>
      </c>
      <c r="N2177">
        <v>248</v>
      </c>
      <c r="S2177" t="s">
        <v>1750</v>
      </c>
      <c r="T2177" t="s">
        <v>1675</v>
      </c>
      <c r="U2177" t="s">
        <v>1675</v>
      </c>
      <c r="V2177" t="s">
        <v>1723</v>
      </c>
    </row>
    <row r="2178" spans="1:22" x14ac:dyDescent="0.25">
      <c r="A2178" t="s">
        <v>1746</v>
      </c>
      <c r="B2178" t="str">
        <f t="shared" ref="B2178:B2241" si="34">D2178&amp;F2178</f>
        <v>1948South Sydney</v>
      </c>
      <c r="C2178" t="s">
        <v>1747</v>
      </c>
      <c r="D2178">
        <v>1948</v>
      </c>
      <c r="E2178">
        <v>7</v>
      </c>
      <c r="F2178" t="s">
        <v>1748</v>
      </c>
      <c r="G2178">
        <v>18</v>
      </c>
      <c r="H2178">
        <v>7</v>
      </c>
      <c r="I2178">
        <v>1</v>
      </c>
      <c r="J2178">
        <v>10</v>
      </c>
      <c r="K2178">
        <v>0</v>
      </c>
      <c r="L2178">
        <v>15</v>
      </c>
      <c r="M2178">
        <v>265</v>
      </c>
      <c r="N2178">
        <v>302</v>
      </c>
      <c r="S2178" t="s">
        <v>1748</v>
      </c>
      <c r="T2178" t="s">
        <v>1675</v>
      </c>
      <c r="U2178" t="s">
        <v>1675</v>
      </c>
      <c r="V2178" t="s">
        <v>1723</v>
      </c>
    </row>
    <row r="2179" spans="1:22" x14ac:dyDescent="0.25">
      <c r="A2179" t="s">
        <v>1746</v>
      </c>
      <c r="B2179" t="str">
        <f t="shared" si="34"/>
        <v>1948Parramatta</v>
      </c>
      <c r="C2179" t="s">
        <v>1747</v>
      </c>
      <c r="D2179">
        <v>1948</v>
      </c>
      <c r="E2179">
        <v>8</v>
      </c>
      <c r="F2179" t="s">
        <v>1722</v>
      </c>
      <c r="G2179">
        <v>18</v>
      </c>
      <c r="H2179">
        <v>5</v>
      </c>
      <c r="I2179">
        <v>1</v>
      </c>
      <c r="J2179">
        <v>12</v>
      </c>
      <c r="K2179">
        <v>0</v>
      </c>
      <c r="L2179">
        <v>11</v>
      </c>
      <c r="M2179">
        <v>237</v>
      </c>
      <c r="N2179">
        <v>346</v>
      </c>
      <c r="S2179" t="s">
        <v>1722</v>
      </c>
      <c r="T2179" t="s">
        <v>1675</v>
      </c>
      <c r="U2179" t="s">
        <v>1675</v>
      </c>
      <c r="V2179" t="s">
        <v>1723</v>
      </c>
    </row>
    <row r="2180" spans="1:22" x14ac:dyDescent="0.25">
      <c r="A2180" t="s">
        <v>1746</v>
      </c>
      <c r="B2180" t="str">
        <f t="shared" si="34"/>
        <v>1948Manly Warringah</v>
      </c>
      <c r="C2180" t="s">
        <v>1747</v>
      </c>
      <c r="D2180">
        <v>1948</v>
      </c>
      <c r="E2180">
        <v>9</v>
      </c>
      <c r="F2180" t="s">
        <v>1765</v>
      </c>
      <c r="G2180">
        <v>18</v>
      </c>
      <c r="H2180">
        <v>4</v>
      </c>
      <c r="I2180">
        <v>1</v>
      </c>
      <c r="J2180">
        <v>13</v>
      </c>
      <c r="K2180">
        <v>0</v>
      </c>
      <c r="L2180">
        <v>9</v>
      </c>
      <c r="M2180">
        <v>221</v>
      </c>
      <c r="N2180">
        <v>334</v>
      </c>
      <c r="S2180" t="s">
        <v>1765</v>
      </c>
      <c r="T2180" t="s">
        <v>1675</v>
      </c>
      <c r="U2180" t="s">
        <v>1675</v>
      </c>
      <c r="V2180" t="s">
        <v>1723</v>
      </c>
    </row>
    <row r="2181" spans="1:22" x14ac:dyDescent="0.25">
      <c r="A2181" t="s">
        <v>1746</v>
      </c>
      <c r="B2181" t="str">
        <f t="shared" si="34"/>
        <v>1948North Sydney</v>
      </c>
      <c r="C2181" t="s">
        <v>1747</v>
      </c>
      <c r="D2181">
        <v>1948</v>
      </c>
      <c r="E2181">
        <v>10</v>
      </c>
      <c r="F2181" t="s">
        <v>1752</v>
      </c>
      <c r="G2181">
        <v>18</v>
      </c>
      <c r="H2181">
        <v>3</v>
      </c>
      <c r="I2181">
        <v>2</v>
      </c>
      <c r="J2181">
        <v>13</v>
      </c>
      <c r="K2181">
        <v>0</v>
      </c>
      <c r="L2181">
        <v>8</v>
      </c>
      <c r="M2181">
        <v>191</v>
      </c>
      <c r="N2181">
        <v>321</v>
      </c>
      <c r="S2181" t="s">
        <v>1752</v>
      </c>
      <c r="T2181" t="s">
        <v>1675</v>
      </c>
      <c r="U2181" t="s">
        <v>1675</v>
      </c>
      <c r="V2181" t="s">
        <v>1723</v>
      </c>
    </row>
    <row r="2182" spans="1:22" x14ac:dyDescent="0.25">
      <c r="A2182" t="s">
        <v>1745</v>
      </c>
      <c r="B2182" t="str">
        <f t="shared" si="34"/>
        <v>1947Carlton</v>
      </c>
      <c r="C2182" t="s">
        <v>1727</v>
      </c>
      <c r="D2182">
        <v>1947</v>
      </c>
      <c r="E2182">
        <v>1</v>
      </c>
      <c r="F2182" t="s">
        <v>1689</v>
      </c>
      <c r="G2182">
        <v>19</v>
      </c>
      <c r="H2182">
        <v>15</v>
      </c>
      <c r="I2182">
        <v>0</v>
      </c>
      <c r="J2182">
        <v>4</v>
      </c>
      <c r="L2182">
        <v>60</v>
      </c>
      <c r="M2182">
        <v>1833</v>
      </c>
      <c r="N2182">
        <v>1368</v>
      </c>
      <c r="O2182" t="s">
        <v>30</v>
      </c>
      <c r="P2182" t="s">
        <v>30</v>
      </c>
      <c r="Q2182" t="s">
        <v>30</v>
      </c>
      <c r="R2182" t="s">
        <v>30</v>
      </c>
      <c r="S2182" t="s">
        <v>1689</v>
      </c>
      <c r="T2182" t="s">
        <v>1717</v>
      </c>
      <c r="U2182" t="s">
        <v>1681</v>
      </c>
      <c r="V2182" t="s">
        <v>1718</v>
      </c>
    </row>
    <row r="2183" spans="1:22" x14ac:dyDescent="0.25">
      <c r="A2183" t="s">
        <v>1745</v>
      </c>
      <c r="B2183" t="str">
        <f t="shared" si="34"/>
        <v>1947Essendon</v>
      </c>
      <c r="C2183" t="s">
        <v>1727</v>
      </c>
      <c r="D2183">
        <v>1947</v>
      </c>
      <c r="E2183">
        <v>2</v>
      </c>
      <c r="F2183" t="s">
        <v>1687</v>
      </c>
      <c r="G2183">
        <v>19</v>
      </c>
      <c r="H2183">
        <v>14</v>
      </c>
      <c r="I2183">
        <v>0</v>
      </c>
      <c r="J2183">
        <v>5</v>
      </c>
      <c r="L2183">
        <v>56</v>
      </c>
      <c r="M2183">
        <v>1876</v>
      </c>
      <c r="N2183">
        <v>1528</v>
      </c>
      <c r="P2183" t="s">
        <v>30</v>
      </c>
      <c r="Q2183" t="s">
        <v>30</v>
      </c>
      <c r="S2183" t="s">
        <v>1687</v>
      </c>
      <c r="T2183" t="s">
        <v>1681</v>
      </c>
      <c r="U2183" t="s">
        <v>1681</v>
      </c>
      <c r="V2183" t="s">
        <v>1718</v>
      </c>
    </row>
    <row r="2184" spans="1:22" x14ac:dyDescent="0.25">
      <c r="A2184" t="s">
        <v>1745</v>
      </c>
      <c r="B2184" t="str">
        <f t="shared" si="34"/>
        <v>1947Fitzroy</v>
      </c>
      <c r="C2184" t="s">
        <v>1727</v>
      </c>
      <c r="D2184">
        <v>1947</v>
      </c>
      <c r="E2184">
        <v>3</v>
      </c>
      <c r="F2184" t="s">
        <v>1694</v>
      </c>
      <c r="G2184">
        <v>19</v>
      </c>
      <c r="H2184">
        <v>13</v>
      </c>
      <c r="I2184">
        <v>0</v>
      </c>
      <c r="J2184">
        <v>6</v>
      </c>
      <c r="L2184">
        <v>52</v>
      </c>
      <c r="M2184">
        <v>1736</v>
      </c>
      <c r="N2184">
        <v>1370</v>
      </c>
      <c r="P2184" t="s">
        <v>30</v>
      </c>
      <c r="S2184" t="s">
        <v>1694</v>
      </c>
      <c r="T2184" t="s">
        <v>1681</v>
      </c>
      <c r="U2184" t="s">
        <v>1681</v>
      </c>
      <c r="V2184" t="s">
        <v>1718</v>
      </c>
    </row>
    <row r="2185" spans="1:22" x14ac:dyDescent="0.25">
      <c r="A2185" t="s">
        <v>1745</v>
      </c>
      <c r="B2185" t="str">
        <f t="shared" si="34"/>
        <v>1947Richmond</v>
      </c>
      <c r="C2185" t="s">
        <v>1727</v>
      </c>
      <c r="D2185">
        <v>1947</v>
      </c>
      <c r="E2185">
        <v>4</v>
      </c>
      <c r="F2185" t="s">
        <v>1678</v>
      </c>
      <c r="G2185">
        <v>19</v>
      </c>
      <c r="H2185">
        <v>12</v>
      </c>
      <c r="I2185">
        <v>0</v>
      </c>
      <c r="J2185">
        <v>7</v>
      </c>
      <c r="L2185">
        <v>48</v>
      </c>
      <c r="M2185">
        <v>1726</v>
      </c>
      <c r="N2185">
        <v>1582</v>
      </c>
      <c r="P2185" t="s">
        <v>30</v>
      </c>
      <c r="S2185" t="s">
        <v>1678</v>
      </c>
      <c r="T2185" t="s">
        <v>1726</v>
      </c>
      <c r="U2185" t="s">
        <v>1681</v>
      </c>
      <c r="V2185" t="s">
        <v>1718</v>
      </c>
    </row>
    <row r="2186" spans="1:22" x14ac:dyDescent="0.25">
      <c r="A2186" t="s">
        <v>1745</v>
      </c>
      <c r="B2186" t="str">
        <f t="shared" si="34"/>
        <v>1947Collingwood</v>
      </c>
      <c r="C2186" t="s">
        <v>1727</v>
      </c>
      <c r="D2186">
        <v>1947</v>
      </c>
      <c r="E2186">
        <v>5</v>
      </c>
      <c r="F2186" t="s">
        <v>1688</v>
      </c>
      <c r="G2186">
        <v>19</v>
      </c>
      <c r="H2186">
        <v>11</v>
      </c>
      <c r="I2186">
        <v>1</v>
      </c>
      <c r="J2186">
        <v>7</v>
      </c>
      <c r="L2186">
        <v>46</v>
      </c>
      <c r="M2186">
        <v>1738</v>
      </c>
      <c r="N2186">
        <v>1546</v>
      </c>
      <c r="S2186" t="s">
        <v>1688</v>
      </c>
      <c r="T2186" t="s">
        <v>1681</v>
      </c>
      <c r="U2186" t="s">
        <v>1681</v>
      </c>
      <c r="V2186" t="s">
        <v>1718</v>
      </c>
    </row>
    <row r="2187" spans="1:22" x14ac:dyDescent="0.25">
      <c r="A2187" t="s">
        <v>1745</v>
      </c>
      <c r="B2187" t="str">
        <f t="shared" si="34"/>
        <v>1947Melbourne</v>
      </c>
      <c r="C2187" t="s">
        <v>1727</v>
      </c>
      <c r="D2187">
        <v>1947</v>
      </c>
      <c r="E2187">
        <v>6</v>
      </c>
      <c r="F2187" t="s">
        <v>1681</v>
      </c>
      <c r="G2187">
        <v>19</v>
      </c>
      <c r="H2187">
        <v>11</v>
      </c>
      <c r="I2187">
        <v>0</v>
      </c>
      <c r="J2187">
        <v>8</v>
      </c>
      <c r="L2187">
        <v>44</v>
      </c>
      <c r="M2187">
        <v>1742</v>
      </c>
      <c r="N2187">
        <v>1488</v>
      </c>
      <c r="S2187" t="s">
        <v>1681</v>
      </c>
      <c r="T2187" t="s">
        <v>1681</v>
      </c>
      <c r="U2187" t="s">
        <v>1681</v>
      </c>
      <c r="V2187" t="s">
        <v>1718</v>
      </c>
    </row>
    <row r="2188" spans="1:22" x14ac:dyDescent="0.25">
      <c r="A2188" t="s">
        <v>1745</v>
      </c>
      <c r="B2188" t="str">
        <f t="shared" si="34"/>
        <v>1947Geelong</v>
      </c>
      <c r="C2188" t="s">
        <v>1727</v>
      </c>
      <c r="D2188">
        <v>1947</v>
      </c>
      <c r="E2188">
        <v>7</v>
      </c>
      <c r="F2188" t="s">
        <v>1685</v>
      </c>
      <c r="G2188">
        <v>19</v>
      </c>
      <c r="H2188">
        <v>11</v>
      </c>
      <c r="I2188">
        <v>0</v>
      </c>
      <c r="J2188">
        <v>8</v>
      </c>
      <c r="L2188">
        <v>44</v>
      </c>
      <c r="M2188">
        <v>1761</v>
      </c>
      <c r="N2188">
        <v>1705</v>
      </c>
      <c r="S2188" t="s">
        <v>1685</v>
      </c>
      <c r="T2188" t="s">
        <v>1685</v>
      </c>
      <c r="U2188" t="s">
        <v>1685</v>
      </c>
      <c r="V2188" t="s">
        <v>1718</v>
      </c>
    </row>
    <row r="2189" spans="1:22" x14ac:dyDescent="0.25">
      <c r="A2189" t="s">
        <v>1745</v>
      </c>
      <c r="B2189" t="str">
        <f t="shared" si="34"/>
        <v>1947South Melbourne</v>
      </c>
      <c r="C2189" t="s">
        <v>1727</v>
      </c>
      <c r="D2189">
        <v>1947</v>
      </c>
      <c r="E2189">
        <v>8</v>
      </c>
      <c r="F2189" t="s">
        <v>1697</v>
      </c>
      <c r="G2189">
        <v>19</v>
      </c>
      <c r="H2189">
        <v>8</v>
      </c>
      <c r="I2189">
        <v>1</v>
      </c>
      <c r="J2189">
        <v>10</v>
      </c>
      <c r="L2189">
        <v>34</v>
      </c>
      <c r="M2189">
        <v>1602</v>
      </c>
      <c r="N2189">
        <v>1652</v>
      </c>
      <c r="S2189" t="s">
        <v>1676</v>
      </c>
      <c r="T2189" t="s">
        <v>1681</v>
      </c>
      <c r="U2189" t="s">
        <v>1681</v>
      </c>
      <c r="V2189" t="s">
        <v>1718</v>
      </c>
    </row>
    <row r="2190" spans="1:22" x14ac:dyDescent="0.25">
      <c r="A2190" t="s">
        <v>1745</v>
      </c>
      <c r="B2190" t="str">
        <f t="shared" si="34"/>
        <v>1947Footscray</v>
      </c>
      <c r="C2190" t="s">
        <v>1727</v>
      </c>
      <c r="D2190">
        <v>1947</v>
      </c>
      <c r="E2190">
        <v>9</v>
      </c>
      <c r="F2190" t="s">
        <v>1695</v>
      </c>
      <c r="G2190">
        <v>19</v>
      </c>
      <c r="H2190">
        <v>8</v>
      </c>
      <c r="I2190">
        <v>1</v>
      </c>
      <c r="J2190">
        <v>10</v>
      </c>
      <c r="L2190">
        <v>34</v>
      </c>
      <c r="M2190">
        <v>1646</v>
      </c>
      <c r="N2190">
        <v>1713</v>
      </c>
      <c r="S2190" t="s">
        <v>1673</v>
      </c>
      <c r="T2190" t="s">
        <v>1681</v>
      </c>
      <c r="U2190" t="s">
        <v>1681</v>
      </c>
      <c r="V2190" t="s">
        <v>1718</v>
      </c>
    </row>
    <row r="2191" spans="1:22" x14ac:dyDescent="0.25">
      <c r="A2191" t="s">
        <v>1745</v>
      </c>
      <c r="B2191" t="str">
        <f t="shared" si="34"/>
        <v>1947North Melbourne</v>
      </c>
      <c r="C2191" t="s">
        <v>1727</v>
      </c>
      <c r="D2191">
        <v>1947</v>
      </c>
      <c r="E2191">
        <v>10</v>
      </c>
      <c r="F2191" t="s">
        <v>1680</v>
      </c>
      <c r="G2191">
        <v>19</v>
      </c>
      <c r="H2191">
        <v>4</v>
      </c>
      <c r="I2191">
        <v>0</v>
      </c>
      <c r="J2191">
        <v>15</v>
      </c>
      <c r="L2191">
        <v>16</v>
      </c>
      <c r="M2191">
        <v>1390</v>
      </c>
      <c r="N2191">
        <v>1789</v>
      </c>
      <c r="S2191" t="s">
        <v>1680</v>
      </c>
      <c r="T2191" t="s">
        <v>1680</v>
      </c>
      <c r="U2191" t="s">
        <v>1681</v>
      </c>
      <c r="V2191" t="s">
        <v>1718</v>
      </c>
    </row>
    <row r="2192" spans="1:22" x14ac:dyDescent="0.25">
      <c r="A2192" t="s">
        <v>1745</v>
      </c>
      <c r="B2192" t="str">
        <f t="shared" si="34"/>
        <v>1947Hawthorn</v>
      </c>
      <c r="C2192" t="s">
        <v>1727</v>
      </c>
      <c r="D2192">
        <v>1947</v>
      </c>
      <c r="E2192">
        <v>11</v>
      </c>
      <c r="F2192" t="s">
        <v>1682</v>
      </c>
      <c r="G2192">
        <v>19</v>
      </c>
      <c r="H2192">
        <v>4</v>
      </c>
      <c r="I2192">
        <v>0</v>
      </c>
      <c r="J2192">
        <v>15</v>
      </c>
      <c r="L2192">
        <v>16</v>
      </c>
      <c r="M2192">
        <v>1456</v>
      </c>
      <c r="N2192">
        <v>1907</v>
      </c>
      <c r="S2192" t="s">
        <v>1682</v>
      </c>
      <c r="T2192" t="s">
        <v>1724</v>
      </c>
      <c r="U2192" t="s">
        <v>1681</v>
      </c>
      <c r="V2192" t="s">
        <v>1718</v>
      </c>
    </row>
    <row r="2193" spans="1:22" x14ac:dyDescent="0.25">
      <c r="A2193" t="s">
        <v>1745</v>
      </c>
      <c r="B2193" t="str">
        <f t="shared" si="34"/>
        <v>1947St Kilda</v>
      </c>
      <c r="C2193" t="s">
        <v>1727</v>
      </c>
      <c r="D2193">
        <v>1947</v>
      </c>
      <c r="E2193">
        <v>12</v>
      </c>
      <c r="F2193" t="s">
        <v>1677</v>
      </c>
      <c r="G2193">
        <v>19</v>
      </c>
      <c r="H2193">
        <v>1</v>
      </c>
      <c r="I2193">
        <v>1</v>
      </c>
      <c r="J2193">
        <v>17</v>
      </c>
      <c r="L2193">
        <v>6</v>
      </c>
      <c r="M2193">
        <v>1221</v>
      </c>
      <c r="N2193">
        <v>2079</v>
      </c>
      <c r="S2193" t="s">
        <v>1677</v>
      </c>
      <c r="T2193" t="s">
        <v>1681</v>
      </c>
      <c r="U2193" t="s">
        <v>1681</v>
      </c>
      <c r="V2193" t="s">
        <v>1718</v>
      </c>
    </row>
    <row r="2194" spans="1:22" x14ac:dyDescent="0.25">
      <c r="A2194" t="s">
        <v>1746</v>
      </c>
      <c r="B2194" t="str">
        <f t="shared" si="34"/>
        <v>1947Canterbury-Bankstown</v>
      </c>
      <c r="C2194" t="s">
        <v>1747</v>
      </c>
      <c r="D2194">
        <v>1947</v>
      </c>
      <c r="E2194">
        <v>1</v>
      </c>
      <c r="F2194" t="s">
        <v>1764</v>
      </c>
      <c r="G2194">
        <v>18</v>
      </c>
      <c r="H2194">
        <v>13</v>
      </c>
      <c r="I2194">
        <v>1</v>
      </c>
      <c r="J2194">
        <v>4</v>
      </c>
      <c r="K2194">
        <v>0</v>
      </c>
      <c r="L2194">
        <v>27</v>
      </c>
      <c r="M2194">
        <v>366</v>
      </c>
      <c r="N2194">
        <v>272</v>
      </c>
      <c r="O2194" t="s">
        <v>30</v>
      </c>
      <c r="P2194" t="s">
        <v>30</v>
      </c>
      <c r="Q2194" t="s">
        <v>30</v>
      </c>
      <c r="S2194" t="s">
        <v>1764</v>
      </c>
      <c r="T2194" t="s">
        <v>1675</v>
      </c>
      <c r="U2194" t="s">
        <v>1675</v>
      </c>
      <c r="V2194" t="s">
        <v>1723</v>
      </c>
    </row>
    <row r="2195" spans="1:22" x14ac:dyDescent="0.25">
      <c r="A2195" t="s">
        <v>1746</v>
      </c>
      <c r="B2195" t="str">
        <f t="shared" si="34"/>
        <v>1947Balmain</v>
      </c>
      <c r="C2195" t="s">
        <v>1747</v>
      </c>
      <c r="D2195">
        <v>1947</v>
      </c>
      <c r="E2195">
        <v>2</v>
      </c>
      <c r="F2195" t="s">
        <v>1755</v>
      </c>
      <c r="G2195">
        <v>18</v>
      </c>
      <c r="H2195">
        <v>12</v>
      </c>
      <c r="I2195">
        <v>0</v>
      </c>
      <c r="J2195">
        <v>6</v>
      </c>
      <c r="K2195">
        <v>0</v>
      </c>
      <c r="L2195">
        <v>24</v>
      </c>
      <c r="M2195">
        <v>342</v>
      </c>
      <c r="N2195">
        <v>265</v>
      </c>
      <c r="P2195" t="s">
        <v>30</v>
      </c>
      <c r="Q2195" t="s">
        <v>30</v>
      </c>
      <c r="R2195" t="s">
        <v>30</v>
      </c>
      <c r="S2195" t="s">
        <v>1755</v>
      </c>
      <c r="T2195" t="s">
        <v>1675</v>
      </c>
      <c r="U2195" t="s">
        <v>1675</v>
      </c>
      <c r="V2195" t="s">
        <v>1723</v>
      </c>
    </row>
    <row r="2196" spans="1:22" x14ac:dyDescent="0.25">
      <c r="A2196" t="s">
        <v>1746</v>
      </c>
      <c r="B2196" t="str">
        <f t="shared" si="34"/>
        <v>1947Newtown</v>
      </c>
      <c r="C2196" t="s">
        <v>1747</v>
      </c>
      <c r="D2196">
        <v>1947</v>
      </c>
      <c r="E2196">
        <v>3</v>
      </c>
      <c r="F2196" t="s">
        <v>1756</v>
      </c>
      <c r="G2196">
        <v>18</v>
      </c>
      <c r="H2196">
        <v>11</v>
      </c>
      <c r="I2196">
        <v>1</v>
      </c>
      <c r="J2196">
        <v>6</v>
      </c>
      <c r="K2196">
        <v>0</v>
      </c>
      <c r="L2196">
        <v>23</v>
      </c>
      <c r="M2196">
        <v>375</v>
      </c>
      <c r="N2196">
        <v>302</v>
      </c>
      <c r="P2196" t="s">
        <v>30</v>
      </c>
      <c r="S2196" t="s">
        <v>1756</v>
      </c>
      <c r="T2196" t="s">
        <v>1675</v>
      </c>
      <c r="U2196" t="s">
        <v>1675</v>
      </c>
      <c r="V2196" t="s">
        <v>1723</v>
      </c>
    </row>
    <row r="2197" spans="1:22" x14ac:dyDescent="0.25">
      <c r="A2197" t="s">
        <v>1746</v>
      </c>
      <c r="B2197" t="str">
        <f t="shared" si="34"/>
        <v>1947St George</v>
      </c>
      <c r="C2197" t="s">
        <v>1747</v>
      </c>
      <c r="D2197">
        <v>1947</v>
      </c>
      <c r="E2197">
        <v>4</v>
      </c>
      <c r="F2197" t="s">
        <v>1763</v>
      </c>
      <c r="G2197">
        <v>18</v>
      </c>
      <c r="H2197">
        <v>11</v>
      </c>
      <c r="I2197">
        <v>0</v>
      </c>
      <c r="J2197">
        <v>7</v>
      </c>
      <c r="K2197">
        <v>0</v>
      </c>
      <c r="L2197">
        <v>22</v>
      </c>
      <c r="M2197">
        <v>353</v>
      </c>
      <c r="N2197">
        <v>272</v>
      </c>
      <c r="P2197" t="s">
        <v>30</v>
      </c>
      <c r="S2197" t="s">
        <v>1763</v>
      </c>
      <c r="T2197" t="s">
        <v>1675</v>
      </c>
      <c r="U2197" t="s">
        <v>1675</v>
      </c>
      <c r="V2197" t="s">
        <v>1723</v>
      </c>
    </row>
    <row r="2198" spans="1:22" x14ac:dyDescent="0.25">
      <c r="A2198" t="s">
        <v>1746</v>
      </c>
      <c r="B2198" t="str">
        <f t="shared" si="34"/>
        <v>1947Western Suburbs</v>
      </c>
      <c r="C2198" t="s">
        <v>1747</v>
      </c>
      <c r="D2198">
        <v>1947</v>
      </c>
      <c r="E2198">
        <v>5</v>
      </c>
      <c r="F2198" t="s">
        <v>1757</v>
      </c>
      <c r="G2198">
        <v>18</v>
      </c>
      <c r="H2198">
        <v>11</v>
      </c>
      <c r="I2198">
        <v>0</v>
      </c>
      <c r="J2198">
        <v>7</v>
      </c>
      <c r="K2198">
        <v>0</v>
      </c>
      <c r="L2198">
        <v>22</v>
      </c>
      <c r="M2198">
        <v>295</v>
      </c>
      <c r="N2198">
        <v>253</v>
      </c>
      <c r="P2198" t="s">
        <v>30</v>
      </c>
      <c r="S2198" t="s">
        <v>1757</v>
      </c>
      <c r="T2198" t="s">
        <v>1675</v>
      </c>
      <c r="U2198" t="s">
        <v>1675</v>
      </c>
      <c r="V2198" t="s">
        <v>1723</v>
      </c>
    </row>
    <row r="2199" spans="1:22" x14ac:dyDescent="0.25">
      <c r="A2199" t="s">
        <v>1746</v>
      </c>
      <c r="B2199" t="str">
        <f t="shared" si="34"/>
        <v>1947North Sydney</v>
      </c>
      <c r="C2199" t="s">
        <v>1747</v>
      </c>
      <c r="D2199">
        <v>1947</v>
      </c>
      <c r="E2199">
        <v>6</v>
      </c>
      <c r="F2199" t="s">
        <v>1752</v>
      </c>
      <c r="G2199">
        <v>18</v>
      </c>
      <c r="H2199">
        <v>9</v>
      </c>
      <c r="I2199">
        <v>1</v>
      </c>
      <c r="J2199">
        <v>8</v>
      </c>
      <c r="K2199">
        <v>0</v>
      </c>
      <c r="L2199">
        <v>19</v>
      </c>
      <c r="M2199">
        <v>287</v>
      </c>
      <c r="N2199">
        <v>278</v>
      </c>
      <c r="S2199" t="s">
        <v>1752</v>
      </c>
      <c r="T2199" t="s">
        <v>1675</v>
      </c>
      <c r="U2199" t="s">
        <v>1675</v>
      </c>
      <c r="V2199" t="s">
        <v>1723</v>
      </c>
    </row>
    <row r="2200" spans="1:22" x14ac:dyDescent="0.25">
      <c r="A2200" t="s">
        <v>1746</v>
      </c>
      <c r="B2200" t="str">
        <f t="shared" si="34"/>
        <v>1947South Sydney</v>
      </c>
      <c r="C2200" t="s">
        <v>1747</v>
      </c>
      <c r="D2200">
        <v>1947</v>
      </c>
      <c r="E2200">
        <v>7</v>
      </c>
      <c r="F2200" t="s">
        <v>1748</v>
      </c>
      <c r="G2200">
        <v>18</v>
      </c>
      <c r="H2200">
        <v>9</v>
      </c>
      <c r="I2200">
        <v>0</v>
      </c>
      <c r="J2200">
        <v>9</v>
      </c>
      <c r="K2200">
        <v>0</v>
      </c>
      <c r="L2200">
        <v>18</v>
      </c>
      <c r="M2200">
        <v>314</v>
      </c>
      <c r="N2200">
        <v>328</v>
      </c>
      <c r="S2200" t="s">
        <v>1748</v>
      </c>
      <c r="T2200" t="s">
        <v>1675</v>
      </c>
      <c r="U2200" t="s">
        <v>1675</v>
      </c>
      <c r="V2200" t="s">
        <v>1723</v>
      </c>
    </row>
    <row r="2201" spans="1:22" x14ac:dyDescent="0.25">
      <c r="A2201" t="s">
        <v>1746</v>
      </c>
      <c r="B2201" t="str">
        <f t="shared" si="34"/>
        <v>1947Eastern Suburbs</v>
      </c>
      <c r="C2201" t="s">
        <v>1747</v>
      </c>
      <c r="D2201">
        <v>1947</v>
      </c>
      <c r="E2201">
        <v>8</v>
      </c>
      <c r="F2201" t="s">
        <v>1749</v>
      </c>
      <c r="G2201">
        <v>18</v>
      </c>
      <c r="H2201">
        <v>5</v>
      </c>
      <c r="I2201">
        <v>1</v>
      </c>
      <c r="J2201">
        <v>12</v>
      </c>
      <c r="K2201">
        <v>0</v>
      </c>
      <c r="L2201">
        <v>11</v>
      </c>
      <c r="M2201">
        <v>270</v>
      </c>
      <c r="N2201">
        <v>316</v>
      </c>
      <c r="S2201" t="s">
        <v>1750</v>
      </c>
      <c r="T2201" t="s">
        <v>1675</v>
      </c>
      <c r="U2201" t="s">
        <v>1675</v>
      </c>
      <c r="V2201" t="s">
        <v>1723</v>
      </c>
    </row>
    <row r="2202" spans="1:22" x14ac:dyDescent="0.25">
      <c r="A2202" t="s">
        <v>1746</v>
      </c>
      <c r="B2202" t="str">
        <f t="shared" si="34"/>
        <v>1947Manly Warringah</v>
      </c>
      <c r="C2202" t="s">
        <v>1747</v>
      </c>
      <c r="D2202">
        <v>1947</v>
      </c>
      <c r="E2202">
        <v>9</v>
      </c>
      <c r="F2202" t="s">
        <v>1765</v>
      </c>
      <c r="G2202">
        <v>18</v>
      </c>
      <c r="H2202">
        <v>4</v>
      </c>
      <c r="I2202">
        <v>0</v>
      </c>
      <c r="J2202">
        <v>14</v>
      </c>
      <c r="K2202">
        <v>0</v>
      </c>
      <c r="L2202">
        <v>8</v>
      </c>
      <c r="M2202">
        <v>242</v>
      </c>
      <c r="N2202">
        <v>364</v>
      </c>
      <c r="S2202" t="s">
        <v>1765</v>
      </c>
      <c r="T2202" t="s">
        <v>1675</v>
      </c>
      <c r="U2202" t="s">
        <v>1675</v>
      </c>
      <c r="V2202" t="s">
        <v>1723</v>
      </c>
    </row>
    <row r="2203" spans="1:22" x14ac:dyDescent="0.25">
      <c r="A2203" t="s">
        <v>1746</v>
      </c>
      <c r="B2203" t="str">
        <f t="shared" si="34"/>
        <v>1947Parramatta</v>
      </c>
      <c r="C2203" t="s">
        <v>1747</v>
      </c>
      <c r="D2203">
        <v>1947</v>
      </c>
      <c r="E2203">
        <v>10</v>
      </c>
      <c r="F2203" t="s">
        <v>1722</v>
      </c>
      <c r="G2203">
        <v>18</v>
      </c>
      <c r="H2203">
        <v>3</v>
      </c>
      <c r="I2203">
        <v>0</v>
      </c>
      <c r="J2203">
        <v>15</v>
      </c>
      <c r="K2203">
        <v>0</v>
      </c>
      <c r="L2203">
        <v>6</v>
      </c>
      <c r="M2203">
        <v>230</v>
      </c>
      <c r="N2203">
        <v>424</v>
      </c>
      <c r="S2203" t="s">
        <v>1722</v>
      </c>
      <c r="T2203" t="s">
        <v>1675</v>
      </c>
      <c r="U2203" t="s">
        <v>1675</v>
      </c>
      <c r="V2203" t="s">
        <v>1723</v>
      </c>
    </row>
    <row r="2204" spans="1:22" x14ac:dyDescent="0.25">
      <c r="A2204" t="s">
        <v>1745</v>
      </c>
      <c r="B2204" t="str">
        <f t="shared" si="34"/>
        <v>1946Essendon</v>
      </c>
      <c r="C2204" t="s">
        <v>1727</v>
      </c>
      <c r="D2204">
        <v>1946</v>
      </c>
      <c r="E2204">
        <v>1</v>
      </c>
      <c r="F2204" t="s">
        <v>1687</v>
      </c>
      <c r="G2204">
        <v>19</v>
      </c>
      <c r="H2204">
        <v>15</v>
      </c>
      <c r="I2204">
        <v>0</v>
      </c>
      <c r="J2204">
        <v>4</v>
      </c>
      <c r="L2204">
        <v>60</v>
      </c>
      <c r="M2204">
        <v>1980</v>
      </c>
      <c r="N2204">
        <v>1407</v>
      </c>
      <c r="O2204" t="s">
        <v>30</v>
      </c>
      <c r="P2204" t="s">
        <v>30</v>
      </c>
      <c r="Q2204" t="s">
        <v>30</v>
      </c>
      <c r="R2204" t="s">
        <v>30</v>
      </c>
      <c r="S2204" t="s">
        <v>1687</v>
      </c>
      <c r="T2204" t="s">
        <v>1681</v>
      </c>
      <c r="U2204" t="s">
        <v>1681</v>
      </c>
      <c r="V2204" t="s">
        <v>1718</v>
      </c>
    </row>
    <row r="2205" spans="1:22" x14ac:dyDescent="0.25">
      <c r="A2205" t="s">
        <v>1745</v>
      </c>
      <c r="B2205" t="str">
        <f t="shared" si="34"/>
        <v>1946Collingwood</v>
      </c>
      <c r="C2205" t="s">
        <v>1727</v>
      </c>
      <c r="D2205">
        <v>1946</v>
      </c>
      <c r="E2205">
        <v>2</v>
      </c>
      <c r="F2205" t="s">
        <v>1688</v>
      </c>
      <c r="G2205">
        <v>19</v>
      </c>
      <c r="H2205">
        <v>13</v>
      </c>
      <c r="I2205">
        <v>0</v>
      </c>
      <c r="J2205">
        <v>6</v>
      </c>
      <c r="L2205">
        <v>52</v>
      </c>
      <c r="M2205">
        <v>1849</v>
      </c>
      <c r="N2205">
        <v>1477</v>
      </c>
      <c r="P2205" t="s">
        <v>30</v>
      </c>
      <c r="S2205" t="s">
        <v>1688</v>
      </c>
      <c r="T2205" t="s">
        <v>1681</v>
      </c>
      <c r="U2205" t="s">
        <v>1681</v>
      </c>
      <c r="V2205" t="s">
        <v>1718</v>
      </c>
    </row>
    <row r="2206" spans="1:22" x14ac:dyDescent="0.25">
      <c r="A2206" t="s">
        <v>1745</v>
      </c>
      <c r="B2206" t="str">
        <f t="shared" si="34"/>
        <v>1946Footscray</v>
      </c>
      <c r="C2206" t="s">
        <v>1727</v>
      </c>
      <c r="D2206">
        <v>1946</v>
      </c>
      <c r="E2206">
        <v>3</v>
      </c>
      <c r="F2206" t="s">
        <v>1695</v>
      </c>
      <c r="G2206">
        <v>19</v>
      </c>
      <c r="H2206">
        <v>13</v>
      </c>
      <c r="I2206">
        <v>0</v>
      </c>
      <c r="J2206">
        <v>6</v>
      </c>
      <c r="L2206">
        <v>52</v>
      </c>
      <c r="M2206">
        <v>1917</v>
      </c>
      <c r="N2206">
        <v>1628</v>
      </c>
      <c r="P2206" t="s">
        <v>30</v>
      </c>
      <c r="S2206" t="s">
        <v>1673</v>
      </c>
      <c r="T2206" t="s">
        <v>1681</v>
      </c>
      <c r="U2206" t="s">
        <v>1681</v>
      </c>
      <c r="V2206" t="s">
        <v>1718</v>
      </c>
    </row>
    <row r="2207" spans="1:22" x14ac:dyDescent="0.25">
      <c r="A2207" t="s">
        <v>1745</v>
      </c>
      <c r="B2207" t="str">
        <f t="shared" si="34"/>
        <v>1946Melbourne</v>
      </c>
      <c r="C2207" t="s">
        <v>1727</v>
      </c>
      <c r="D2207">
        <v>1946</v>
      </c>
      <c r="E2207">
        <v>4</v>
      </c>
      <c r="F2207" t="s">
        <v>1681</v>
      </c>
      <c r="G2207">
        <v>19</v>
      </c>
      <c r="H2207">
        <v>13</v>
      </c>
      <c r="I2207">
        <v>0</v>
      </c>
      <c r="J2207">
        <v>6</v>
      </c>
      <c r="L2207">
        <v>52</v>
      </c>
      <c r="M2207">
        <v>1700</v>
      </c>
      <c r="N2207">
        <v>1622</v>
      </c>
      <c r="P2207" t="s">
        <v>30</v>
      </c>
      <c r="Q2207" t="s">
        <v>30</v>
      </c>
      <c r="S2207" t="s">
        <v>1681</v>
      </c>
      <c r="T2207" t="s">
        <v>1681</v>
      </c>
      <c r="U2207" t="s">
        <v>1681</v>
      </c>
      <c r="V2207" t="s">
        <v>1718</v>
      </c>
    </row>
    <row r="2208" spans="1:22" x14ac:dyDescent="0.25">
      <c r="A2208" t="s">
        <v>1745</v>
      </c>
      <c r="B2208" t="str">
        <f t="shared" si="34"/>
        <v>1946Richmond</v>
      </c>
      <c r="C2208" t="s">
        <v>1727</v>
      </c>
      <c r="D2208">
        <v>1946</v>
      </c>
      <c r="E2208">
        <v>5</v>
      </c>
      <c r="F2208" t="s">
        <v>1678</v>
      </c>
      <c r="G2208">
        <v>19</v>
      </c>
      <c r="H2208">
        <v>11</v>
      </c>
      <c r="I2208">
        <v>0</v>
      </c>
      <c r="J2208">
        <v>8</v>
      </c>
      <c r="L2208">
        <v>44</v>
      </c>
      <c r="M2208">
        <v>1921</v>
      </c>
      <c r="N2208">
        <v>1659</v>
      </c>
      <c r="S2208" t="s">
        <v>1678</v>
      </c>
      <c r="T2208" t="s">
        <v>1726</v>
      </c>
      <c r="U2208" t="s">
        <v>1681</v>
      </c>
      <c r="V2208" t="s">
        <v>1718</v>
      </c>
    </row>
    <row r="2209" spans="1:22" x14ac:dyDescent="0.25">
      <c r="A2209" t="s">
        <v>1745</v>
      </c>
      <c r="B2209" t="str">
        <f t="shared" si="34"/>
        <v>1946Carlton</v>
      </c>
      <c r="C2209" t="s">
        <v>1727</v>
      </c>
      <c r="D2209">
        <v>1946</v>
      </c>
      <c r="E2209">
        <v>6</v>
      </c>
      <c r="F2209" t="s">
        <v>1689</v>
      </c>
      <c r="G2209">
        <v>19</v>
      </c>
      <c r="H2209">
        <v>11</v>
      </c>
      <c r="I2209">
        <v>0</v>
      </c>
      <c r="J2209">
        <v>8</v>
      </c>
      <c r="L2209">
        <v>44</v>
      </c>
      <c r="M2209">
        <v>1724</v>
      </c>
      <c r="N2209">
        <v>1688</v>
      </c>
      <c r="S2209" t="s">
        <v>1689</v>
      </c>
      <c r="T2209" t="s">
        <v>1717</v>
      </c>
      <c r="U2209" t="s">
        <v>1681</v>
      </c>
      <c r="V2209" t="s">
        <v>1718</v>
      </c>
    </row>
    <row r="2210" spans="1:22" x14ac:dyDescent="0.25">
      <c r="A2210" t="s">
        <v>1745</v>
      </c>
      <c r="B2210" t="str">
        <f t="shared" si="34"/>
        <v>1946South Melbourne</v>
      </c>
      <c r="C2210" t="s">
        <v>1727</v>
      </c>
      <c r="D2210">
        <v>1946</v>
      </c>
      <c r="E2210">
        <v>7</v>
      </c>
      <c r="F2210" t="s">
        <v>1697</v>
      </c>
      <c r="G2210">
        <v>19</v>
      </c>
      <c r="H2210">
        <v>10</v>
      </c>
      <c r="I2210">
        <v>0</v>
      </c>
      <c r="J2210">
        <v>9</v>
      </c>
      <c r="L2210">
        <v>40</v>
      </c>
      <c r="M2210">
        <v>1627</v>
      </c>
      <c r="N2210">
        <v>1528</v>
      </c>
      <c r="S2210" t="s">
        <v>1676</v>
      </c>
      <c r="T2210" t="s">
        <v>1681</v>
      </c>
      <c r="U2210" t="s">
        <v>1681</v>
      </c>
      <c r="V2210" t="s">
        <v>1718</v>
      </c>
    </row>
    <row r="2211" spans="1:22" x14ac:dyDescent="0.25">
      <c r="A2211" t="s">
        <v>1745</v>
      </c>
      <c r="B2211" t="str">
        <f t="shared" si="34"/>
        <v>1946Fitzroy</v>
      </c>
      <c r="C2211" t="s">
        <v>1727</v>
      </c>
      <c r="D2211">
        <v>1946</v>
      </c>
      <c r="E2211">
        <v>8</v>
      </c>
      <c r="F2211" t="s">
        <v>1694</v>
      </c>
      <c r="G2211">
        <v>19</v>
      </c>
      <c r="H2211">
        <v>9</v>
      </c>
      <c r="I2211">
        <v>0</v>
      </c>
      <c r="J2211">
        <v>10</v>
      </c>
      <c r="L2211">
        <v>36</v>
      </c>
      <c r="M2211">
        <v>1589</v>
      </c>
      <c r="N2211">
        <v>1339</v>
      </c>
      <c r="S2211" t="s">
        <v>1694</v>
      </c>
      <c r="T2211" t="s">
        <v>1681</v>
      </c>
      <c r="U2211" t="s">
        <v>1681</v>
      </c>
      <c r="V2211" t="s">
        <v>1718</v>
      </c>
    </row>
    <row r="2212" spans="1:22" x14ac:dyDescent="0.25">
      <c r="A2212" t="s">
        <v>1745</v>
      </c>
      <c r="B2212" t="str">
        <f t="shared" si="34"/>
        <v>1946North Melbourne</v>
      </c>
      <c r="C2212" t="s">
        <v>1727</v>
      </c>
      <c r="D2212">
        <v>1946</v>
      </c>
      <c r="E2212">
        <v>9</v>
      </c>
      <c r="F2212" t="s">
        <v>1680</v>
      </c>
      <c r="G2212">
        <v>19</v>
      </c>
      <c r="H2212">
        <v>8</v>
      </c>
      <c r="I2212">
        <v>0</v>
      </c>
      <c r="J2212">
        <v>11</v>
      </c>
      <c r="L2212">
        <v>32</v>
      </c>
      <c r="M2212">
        <v>1536</v>
      </c>
      <c r="N2212">
        <v>1685</v>
      </c>
      <c r="S2212" t="s">
        <v>1680</v>
      </c>
      <c r="T2212" t="s">
        <v>1680</v>
      </c>
      <c r="U2212" t="s">
        <v>1681</v>
      </c>
      <c r="V2212" t="s">
        <v>1718</v>
      </c>
    </row>
    <row r="2213" spans="1:22" x14ac:dyDescent="0.25">
      <c r="A2213" t="s">
        <v>1745</v>
      </c>
      <c r="B2213" t="str">
        <f t="shared" si="34"/>
        <v>1946Geelong</v>
      </c>
      <c r="C2213" t="s">
        <v>1727</v>
      </c>
      <c r="D2213">
        <v>1946</v>
      </c>
      <c r="E2213">
        <v>10</v>
      </c>
      <c r="F2213" t="s">
        <v>1685</v>
      </c>
      <c r="G2213">
        <v>19</v>
      </c>
      <c r="H2213">
        <v>4</v>
      </c>
      <c r="I2213">
        <v>0</v>
      </c>
      <c r="J2213">
        <v>15</v>
      </c>
      <c r="L2213">
        <v>16</v>
      </c>
      <c r="M2213">
        <v>1505</v>
      </c>
      <c r="N2213">
        <v>2124</v>
      </c>
      <c r="S2213" t="s">
        <v>1685</v>
      </c>
      <c r="T2213" t="s">
        <v>1685</v>
      </c>
      <c r="U2213" t="s">
        <v>1685</v>
      </c>
      <c r="V2213" t="s">
        <v>1718</v>
      </c>
    </row>
    <row r="2214" spans="1:22" x14ac:dyDescent="0.25">
      <c r="A2214" t="s">
        <v>1745</v>
      </c>
      <c r="B2214" t="str">
        <f t="shared" si="34"/>
        <v>1946St Kilda</v>
      </c>
      <c r="C2214" t="s">
        <v>1727</v>
      </c>
      <c r="D2214">
        <v>1946</v>
      </c>
      <c r="E2214">
        <v>11</v>
      </c>
      <c r="F2214" t="s">
        <v>1677</v>
      </c>
      <c r="G2214">
        <v>19</v>
      </c>
      <c r="H2214">
        <v>4</v>
      </c>
      <c r="I2214">
        <v>0</v>
      </c>
      <c r="J2214">
        <v>15</v>
      </c>
      <c r="L2214">
        <v>16</v>
      </c>
      <c r="M2214">
        <v>1332</v>
      </c>
      <c r="N2214">
        <v>1902</v>
      </c>
      <c r="S2214" t="s">
        <v>1677</v>
      </c>
      <c r="T2214" t="s">
        <v>1681</v>
      </c>
      <c r="U2214" t="s">
        <v>1681</v>
      </c>
      <c r="V2214" t="s">
        <v>1718</v>
      </c>
    </row>
    <row r="2215" spans="1:22" x14ac:dyDescent="0.25">
      <c r="A2215" t="s">
        <v>1745</v>
      </c>
      <c r="B2215" t="str">
        <f t="shared" si="34"/>
        <v>1946Hawthorn</v>
      </c>
      <c r="C2215" t="s">
        <v>1727</v>
      </c>
      <c r="D2215">
        <v>1946</v>
      </c>
      <c r="E2215">
        <v>12</v>
      </c>
      <c r="F2215" t="s">
        <v>1682</v>
      </c>
      <c r="G2215">
        <v>19</v>
      </c>
      <c r="H2215">
        <v>3</v>
      </c>
      <c r="I2215">
        <v>0</v>
      </c>
      <c r="J2215">
        <v>16</v>
      </c>
      <c r="L2215">
        <v>12</v>
      </c>
      <c r="M2215">
        <v>1487</v>
      </c>
      <c r="N2215">
        <v>2108</v>
      </c>
      <c r="S2215" t="s">
        <v>1682</v>
      </c>
      <c r="T2215" t="s">
        <v>1724</v>
      </c>
      <c r="U2215" t="s">
        <v>1681</v>
      </c>
      <c r="V2215" t="s">
        <v>1718</v>
      </c>
    </row>
    <row r="2216" spans="1:22" x14ac:dyDescent="0.25">
      <c r="A2216" t="s">
        <v>1746</v>
      </c>
      <c r="B2216" t="str">
        <f t="shared" si="34"/>
        <v>1946St George</v>
      </c>
      <c r="C2216" t="s">
        <v>1747</v>
      </c>
      <c r="D2216">
        <v>1946</v>
      </c>
      <c r="E2216">
        <v>1</v>
      </c>
      <c r="F2216" t="s">
        <v>1763</v>
      </c>
      <c r="G2216">
        <v>14</v>
      </c>
      <c r="H2216">
        <v>11</v>
      </c>
      <c r="I2216">
        <v>0</v>
      </c>
      <c r="J2216">
        <v>3</v>
      </c>
      <c r="K2216">
        <v>0</v>
      </c>
      <c r="L2216">
        <v>22</v>
      </c>
      <c r="M2216">
        <v>264</v>
      </c>
      <c r="N2216">
        <v>203</v>
      </c>
      <c r="O2216" t="s">
        <v>30</v>
      </c>
      <c r="P2216" t="s">
        <v>30</v>
      </c>
      <c r="Q2216" t="s">
        <v>30</v>
      </c>
      <c r="S2216" t="s">
        <v>1763</v>
      </c>
      <c r="T2216" t="s">
        <v>1675</v>
      </c>
      <c r="U2216" t="s">
        <v>1675</v>
      </c>
      <c r="V2216" t="s">
        <v>1723</v>
      </c>
    </row>
    <row r="2217" spans="1:22" x14ac:dyDescent="0.25">
      <c r="A2217" t="s">
        <v>1746</v>
      </c>
      <c r="B2217" t="str">
        <f t="shared" si="34"/>
        <v>1946Newtown</v>
      </c>
      <c r="C2217" t="s">
        <v>1747</v>
      </c>
      <c r="D2217">
        <v>1946</v>
      </c>
      <c r="E2217">
        <v>2</v>
      </c>
      <c r="F2217" t="s">
        <v>1756</v>
      </c>
      <c r="G2217">
        <v>14</v>
      </c>
      <c r="H2217">
        <v>10</v>
      </c>
      <c r="I2217">
        <v>0</v>
      </c>
      <c r="J2217">
        <v>4</v>
      </c>
      <c r="K2217">
        <v>0</v>
      </c>
      <c r="L2217">
        <v>20</v>
      </c>
      <c r="M2217">
        <v>294</v>
      </c>
      <c r="N2217">
        <v>189</v>
      </c>
      <c r="P2217" t="s">
        <v>30</v>
      </c>
      <c r="S2217" t="s">
        <v>1756</v>
      </c>
      <c r="T2217" t="s">
        <v>1675</v>
      </c>
      <c r="U2217" t="s">
        <v>1675</v>
      </c>
      <c r="V2217" t="s">
        <v>1723</v>
      </c>
    </row>
    <row r="2218" spans="1:22" x14ac:dyDescent="0.25">
      <c r="A2218" t="s">
        <v>1746</v>
      </c>
      <c r="B2218" t="str">
        <f t="shared" si="34"/>
        <v>1946Balmain</v>
      </c>
      <c r="C2218" t="s">
        <v>1747</v>
      </c>
      <c r="D2218">
        <v>1946</v>
      </c>
      <c r="E2218">
        <v>3</v>
      </c>
      <c r="F2218" t="s">
        <v>1755</v>
      </c>
      <c r="G2218">
        <v>14</v>
      </c>
      <c r="H2218">
        <v>9</v>
      </c>
      <c r="I2218">
        <v>0</v>
      </c>
      <c r="J2218">
        <v>5</v>
      </c>
      <c r="K2218">
        <v>0</v>
      </c>
      <c r="L2218">
        <v>18</v>
      </c>
      <c r="M2218">
        <v>279</v>
      </c>
      <c r="N2218">
        <v>193</v>
      </c>
      <c r="P2218" t="s">
        <v>30</v>
      </c>
      <c r="Q2218" t="s">
        <v>30</v>
      </c>
      <c r="R2218" t="s">
        <v>30</v>
      </c>
      <c r="S2218" t="s">
        <v>1755</v>
      </c>
      <c r="T2218" t="s">
        <v>1675</v>
      </c>
      <c r="U2218" t="s">
        <v>1675</v>
      </c>
      <c r="V2218" t="s">
        <v>1723</v>
      </c>
    </row>
    <row r="2219" spans="1:22" x14ac:dyDescent="0.25">
      <c r="A2219" t="s">
        <v>1746</v>
      </c>
      <c r="B2219" t="str">
        <f t="shared" si="34"/>
        <v>1946Canterbury-Bankstown</v>
      </c>
      <c r="C2219" t="s">
        <v>1747</v>
      </c>
      <c r="D2219">
        <v>1946</v>
      </c>
      <c r="E2219">
        <v>4</v>
      </c>
      <c r="F2219" t="s">
        <v>1764</v>
      </c>
      <c r="G2219">
        <v>14</v>
      </c>
      <c r="H2219">
        <v>8</v>
      </c>
      <c r="I2219">
        <v>1</v>
      </c>
      <c r="J2219">
        <v>5</v>
      </c>
      <c r="K2219">
        <v>0</v>
      </c>
      <c r="L2219">
        <v>17</v>
      </c>
      <c r="M2219">
        <v>212</v>
      </c>
      <c r="N2219">
        <v>196</v>
      </c>
      <c r="P2219" t="s">
        <v>30</v>
      </c>
      <c r="S2219" t="s">
        <v>1764</v>
      </c>
      <c r="T2219" t="s">
        <v>1675</v>
      </c>
      <c r="U2219" t="s">
        <v>1675</v>
      </c>
      <c r="V2219" t="s">
        <v>1723</v>
      </c>
    </row>
    <row r="2220" spans="1:22" x14ac:dyDescent="0.25">
      <c r="A2220" t="s">
        <v>1746</v>
      </c>
      <c r="B2220" t="str">
        <f t="shared" si="34"/>
        <v>1946Eastern Suburbs</v>
      </c>
      <c r="C2220" t="s">
        <v>1747</v>
      </c>
      <c r="D2220">
        <v>1946</v>
      </c>
      <c r="E2220">
        <v>5</v>
      </c>
      <c r="F2220" t="s">
        <v>1749</v>
      </c>
      <c r="G2220">
        <v>14</v>
      </c>
      <c r="H2220">
        <v>8</v>
      </c>
      <c r="I2220">
        <v>0</v>
      </c>
      <c r="J2220">
        <v>6</v>
      </c>
      <c r="K2220">
        <v>0</v>
      </c>
      <c r="L2220">
        <v>16</v>
      </c>
      <c r="M2220">
        <v>213</v>
      </c>
      <c r="N2220">
        <v>174</v>
      </c>
      <c r="S2220" t="s">
        <v>1750</v>
      </c>
      <c r="T2220" t="s">
        <v>1675</v>
      </c>
      <c r="U2220" t="s">
        <v>1675</v>
      </c>
      <c r="V2220" t="s">
        <v>1723</v>
      </c>
    </row>
    <row r="2221" spans="1:22" x14ac:dyDescent="0.25">
      <c r="A2221" t="s">
        <v>1746</v>
      </c>
      <c r="B2221" t="str">
        <f t="shared" si="34"/>
        <v>1946North Sydney</v>
      </c>
      <c r="C2221" t="s">
        <v>1747</v>
      </c>
      <c r="D2221">
        <v>1946</v>
      </c>
      <c r="E2221">
        <v>6</v>
      </c>
      <c r="F2221" t="s">
        <v>1752</v>
      </c>
      <c r="G2221">
        <v>14</v>
      </c>
      <c r="H2221">
        <v>5</v>
      </c>
      <c r="I2221">
        <v>0</v>
      </c>
      <c r="J2221">
        <v>9</v>
      </c>
      <c r="K2221">
        <v>0</v>
      </c>
      <c r="L2221">
        <v>10</v>
      </c>
      <c r="M2221">
        <v>248</v>
      </c>
      <c r="N2221">
        <v>283</v>
      </c>
      <c r="S2221" t="s">
        <v>1752</v>
      </c>
      <c r="T2221" t="s">
        <v>1675</v>
      </c>
      <c r="U2221" t="s">
        <v>1675</v>
      </c>
      <c r="V2221" t="s">
        <v>1723</v>
      </c>
    </row>
    <row r="2222" spans="1:22" x14ac:dyDescent="0.25">
      <c r="A2222" t="s">
        <v>1746</v>
      </c>
      <c r="B2222" t="str">
        <f t="shared" si="34"/>
        <v>1946Western Suburbs</v>
      </c>
      <c r="C2222" t="s">
        <v>1747</v>
      </c>
      <c r="D2222">
        <v>1946</v>
      </c>
      <c r="E2222">
        <v>7</v>
      </c>
      <c r="F2222" t="s">
        <v>1757</v>
      </c>
      <c r="G2222">
        <v>14</v>
      </c>
      <c r="H2222">
        <v>4</v>
      </c>
      <c r="I2222">
        <v>1</v>
      </c>
      <c r="J2222">
        <v>9</v>
      </c>
      <c r="K2222">
        <v>0</v>
      </c>
      <c r="L2222">
        <v>9</v>
      </c>
      <c r="M2222">
        <v>224</v>
      </c>
      <c r="N2222">
        <v>267</v>
      </c>
      <c r="S2222" t="s">
        <v>1757</v>
      </c>
      <c r="T2222" t="s">
        <v>1675</v>
      </c>
      <c r="U2222" t="s">
        <v>1675</v>
      </c>
      <c r="V2222" t="s">
        <v>1723</v>
      </c>
    </row>
    <row r="2223" spans="1:22" x14ac:dyDescent="0.25">
      <c r="A2223" t="s">
        <v>1746</v>
      </c>
      <c r="B2223" t="str">
        <f t="shared" si="34"/>
        <v>1946South Sydney</v>
      </c>
      <c r="C2223" t="s">
        <v>1747</v>
      </c>
      <c r="D2223">
        <v>1946</v>
      </c>
      <c r="E2223">
        <v>8</v>
      </c>
      <c r="F2223" t="s">
        <v>1748</v>
      </c>
      <c r="G2223">
        <v>14</v>
      </c>
      <c r="I2223">
        <v>0</v>
      </c>
      <c r="J2223">
        <v>14</v>
      </c>
      <c r="K2223">
        <v>0</v>
      </c>
      <c r="M2223">
        <v>124</v>
      </c>
      <c r="N2223">
        <v>353</v>
      </c>
      <c r="S2223" t="s">
        <v>1748</v>
      </c>
      <c r="T2223" t="s">
        <v>1675</v>
      </c>
      <c r="U2223" t="s">
        <v>1675</v>
      </c>
      <c r="V2223" t="s">
        <v>1723</v>
      </c>
    </row>
    <row r="2224" spans="1:22" x14ac:dyDescent="0.25">
      <c r="A2224" t="s">
        <v>1745</v>
      </c>
      <c r="B2224" t="str">
        <f t="shared" si="34"/>
        <v>1945South Melbourne</v>
      </c>
      <c r="C2224" t="s">
        <v>1727</v>
      </c>
      <c r="D2224">
        <v>1945</v>
      </c>
      <c r="E2224">
        <v>1</v>
      </c>
      <c r="F2224" t="s">
        <v>1697</v>
      </c>
      <c r="G2224">
        <v>20</v>
      </c>
      <c r="H2224">
        <v>16</v>
      </c>
      <c r="I2224">
        <v>0</v>
      </c>
      <c r="J2224">
        <v>4</v>
      </c>
      <c r="L2224">
        <v>64</v>
      </c>
      <c r="M2224">
        <v>1840</v>
      </c>
      <c r="N2224">
        <v>1396</v>
      </c>
      <c r="O2224" t="s">
        <v>30</v>
      </c>
      <c r="P2224" t="s">
        <v>30</v>
      </c>
      <c r="Q2224" t="s">
        <v>30</v>
      </c>
      <c r="S2224" t="s">
        <v>1676</v>
      </c>
      <c r="T2224" t="s">
        <v>1681</v>
      </c>
      <c r="U2224" t="s">
        <v>1681</v>
      </c>
      <c r="V2224" t="s">
        <v>1718</v>
      </c>
    </row>
    <row r="2225" spans="1:22" x14ac:dyDescent="0.25">
      <c r="A2225" t="s">
        <v>1745</v>
      </c>
      <c r="B2225" t="str">
        <f t="shared" si="34"/>
        <v>1945Collingwood</v>
      </c>
      <c r="C2225" t="s">
        <v>1727</v>
      </c>
      <c r="D2225">
        <v>1945</v>
      </c>
      <c r="E2225">
        <v>2</v>
      </c>
      <c r="F2225" t="s">
        <v>1688</v>
      </c>
      <c r="G2225">
        <v>20</v>
      </c>
      <c r="H2225">
        <v>15</v>
      </c>
      <c r="I2225">
        <v>0</v>
      </c>
      <c r="J2225">
        <v>5</v>
      </c>
      <c r="L2225">
        <v>60</v>
      </c>
      <c r="M2225">
        <v>1902</v>
      </c>
      <c r="N2225">
        <v>1477</v>
      </c>
      <c r="P2225" t="s">
        <v>30</v>
      </c>
      <c r="S2225" t="s">
        <v>1688</v>
      </c>
      <c r="T2225" t="s">
        <v>1681</v>
      </c>
      <c r="U2225" t="s">
        <v>1681</v>
      </c>
      <c r="V2225" t="s">
        <v>1718</v>
      </c>
    </row>
    <row r="2226" spans="1:22" x14ac:dyDescent="0.25">
      <c r="A2226" t="s">
        <v>1745</v>
      </c>
      <c r="B2226" t="str">
        <f t="shared" si="34"/>
        <v>1945North Melbourne</v>
      </c>
      <c r="C2226" t="s">
        <v>1727</v>
      </c>
      <c r="D2226">
        <v>1945</v>
      </c>
      <c r="E2226">
        <v>3</v>
      </c>
      <c r="F2226" t="s">
        <v>1680</v>
      </c>
      <c r="G2226">
        <v>20</v>
      </c>
      <c r="H2226">
        <v>13</v>
      </c>
      <c r="I2226">
        <v>0</v>
      </c>
      <c r="J2226">
        <v>7</v>
      </c>
      <c r="L2226">
        <v>52</v>
      </c>
      <c r="M2226">
        <v>1696</v>
      </c>
      <c r="N2226">
        <v>1526</v>
      </c>
      <c r="P2226" t="s">
        <v>30</v>
      </c>
      <c r="S2226" t="s">
        <v>1680</v>
      </c>
      <c r="T2226" t="s">
        <v>1680</v>
      </c>
      <c r="U2226" t="s">
        <v>1681</v>
      </c>
      <c r="V2226" t="s">
        <v>1718</v>
      </c>
    </row>
    <row r="2227" spans="1:22" x14ac:dyDescent="0.25">
      <c r="A2227" t="s">
        <v>1745</v>
      </c>
      <c r="B2227" t="str">
        <f t="shared" si="34"/>
        <v>1945Carlton</v>
      </c>
      <c r="C2227" t="s">
        <v>1727</v>
      </c>
      <c r="D2227">
        <v>1945</v>
      </c>
      <c r="E2227">
        <v>4</v>
      </c>
      <c r="F2227" t="s">
        <v>1689</v>
      </c>
      <c r="G2227">
        <v>20</v>
      </c>
      <c r="H2227">
        <v>13</v>
      </c>
      <c r="I2227">
        <v>0</v>
      </c>
      <c r="J2227">
        <v>7</v>
      </c>
      <c r="L2227">
        <v>52</v>
      </c>
      <c r="M2227">
        <v>1718</v>
      </c>
      <c r="N2227">
        <v>1607</v>
      </c>
      <c r="P2227" t="s">
        <v>30</v>
      </c>
      <c r="Q2227" t="s">
        <v>30</v>
      </c>
      <c r="R2227" t="s">
        <v>30</v>
      </c>
      <c r="S2227" t="s">
        <v>1689</v>
      </c>
      <c r="T2227" t="s">
        <v>1717</v>
      </c>
      <c r="U2227" t="s">
        <v>1681</v>
      </c>
      <c r="V2227" t="s">
        <v>1718</v>
      </c>
    </row>
    <row r="2228" spans="1:22" x14ac:dyDescent="0.25">
      <c r="A2228" t="s">
        <v>1745</v>
      </c>
      <c r="B2228" t="str">
        <f t="shared" si="34"/>
        <v>1945Footscray</v>
      </c>
      <c r="C2228" t="s">
        <v>1727</v>
      </c>
      <c r="D2228">
        <v>1945</v>
      </c>
      <c r="E2228">
        <v>5</v>
      </c>
      <c r="F2228" t="s">
        <v>1695</v>
      </c>
      <c r="G2228">
        <v>20</v>
      </c>
      <c r="H2228">
        <v>12</v>
      </c>
      <c r="I2228">
        <v>0</v>
      </c>
      <c r="J2228">
        <v>8</v>
      </c>
      <c r="L2228">
        <v>48</v>
      </c>
      <c r="M2228">
        <v>1717</v>
      </c>
      <c r="N2228">
        <v>1576</v>
      </c>
      <c r="S2228" t="s">
        <v>1673</v>
      </c>
      <c r="T2228" t="s">
        <v>1681</v>
      </c>
      <c r="U2228" t="s">
        <v>1681</v>
      </c>
      <c r="V2228" t="s">
        <v>1718</v>
      </c>
    </row>
    <row r="2229" spans="1:22" x14ac:dyDescent="0.25">
      <c r="A2229" t="s">
        <v>1745</v>
      </c>
      <c r="B2229" t="str">
        <f t="shared" si="34"/>
        <v>1945Fitzroy</v>
      </c>
      <c r="C2229" t="s">
        <v>1727</v>
      </c>
      <c r="D2229">
        <v>1945</v>
      </c>
      <c r="E2229">
        <v>6</v>
      </c>
      <c r="F2229" t="s">
        <v>1694</v>
      </c>
      <c r="G2229">
        <v>20</v>
      </c>
      <c r="H2229">
        <v>11</v>
      </c>
      <c r="I2229">
        <v>1</v>
      </c>
      <c r="J2229">
        <v>8</v>
      </c>
      <c r="L2229">
        <v>46</v>
      </c>
      <c r="M2229">
        <v>1730</v>
      </c>
      <c r="N2229">
        <v>1452</v>
      </c>
      <c r="S2229" t="s">
        <v>1694</v>
      </c>
      <c r="T2229" t="s">
        <v>1681</v>
      </c>
      <c r="U2229" t="s">
        <v>1681</v>
      </c>
      <c r="V2229" t="s">
        <v>1718</v>
      </c>
    </row>
    <row r="2230" spans="1:22" x14ac:dyDescent="0.25">
      <c r="A2230" t="s">
        <v>1745</v>
      </c>
      <c r="B2230" t="str">
        <f t="shared" si="34"/>
        <v>1945Richmond</v>
      </c>
      <c r="C2230" t="s">
        <v>1727</v>
      </c>
      <c r="D2230">
        <v>1945</v>
      </c>
      <c r="E2230">
        <v>7</v>
      </c>
      <c r="F2230" t="s">
        <v>1678</v>
      </c>
      <c r="G2230">
        <v>20</v>
      </c>
      <c r="H2230">
        <v>11</v>
      </c>
      <c r="I2230">
        <v>0</v>
      </c>
      <c r="J2230">
        <v>9</v>
      </c>
      <c r="L2230">
        <v>44</v>
      </c>
      <c r="M2230">
        <v>1802</v>
      </c>
      <c r="N2230">
        <v>1742</v>
      </c>
      <c r="S2230" t="s">
        <v>1678</v>
      </c>
      <c r="T2230" t="s">
        <v>1726</v>
      </c>
      <c r="U2230" t="s">
        <v>1681</v>
      </c>
      <c r="V2230" t="s">
        <v>1718</v>
      </c>
    </row>
    <row r="2231" spans="1:22" x14ac:dyDescent="0.25">
      <c r="A2231" t="s">
        <v>1745</v>
      </c>
      <c r="B2231" t="str">
        <f t="shared" si="34"/>
        <v>1945Essendon</v>
      </c>
      <c r="C2231" t="s">
        <v>1727</v>
      </c>
      <c r="D2231">
        <v>1945</v>
      </c>
      <c r="E2231">
        <v>8</v>
      </c>
      <c r="F2231" t="s">
        <v>1687</v>
      </c>
      <c r="G2231">
        <v>20</v>
      </c>
      <c r="H2231">
        <v>10</v>
      </c>
      <c r="I2231">
        <v>1</v>
      </c>
      <c r="J2231">
        <v>9</v>
      </c>
      <c r="L2231">
        <v>42</v>
      </c>
      <c r="M2231">
        <v>1837</v>
      </c>
      <c r="N2231">
        <v>1614</v>
      </c>
      <c r="S2231" t="s">
        <v>1687</v>
      </c>
      <c r="T2231" t="s">
        <v>1681</v>
      </c>
      <c r="U2231" t="s">
        <v>1681</v>
      </c>
      <c r="V2231" t="s">
        <v>1718</v>
      </c>
    </row>
    <row r="2232" spans="1:22" x14ac:dyDescent="0.25">
      <c r="A2232" t="s">
        <v>1745</v>
      </c>
      <c r="B2232" t="str">
        <f t="shared" si="34"/>
        <v>1945Melbourne</v>
      </c>
      <c r="C2232" t="s">
        <v>1727</v>
      </c>
      <c r="D2232">
        <v>1945</v>
      </c>
      <c r="E2232">
        <v>9</v>
      </c>
      <c r="F2232" t="s">
        <v>1681</v>
      </c>
      <c r="G2232">
        <v>20</v>
      </c>
      <c r="H2232">
        <v>8</v>
      </c>
      <c r="I2232">
        <v>0</v>
      </c>
      <c r="J2232">
        <v>12</v>
      </c>
      <c r="L2232">
        <v>32</v>
      </c>
      <c r="M2232">
        <v>1683</v>
      </c>
      <c r="N2232">
        <v>1699</v>
      </c>
      <c r="S2232" t="s">
        <v>1681</v>
      </c>
      <c r="T2232" t="s">
        <v>1681</v>
      </c>
      <c r="U2232" t="s">
        <v>1681</v>
      </c>
      <c r="V2232" t="s">
        <v>1718</v>
      </c>
    </row>
    <row r="2233" spans="1:22" x14ac:dyDescent="0.25">
      <c r="A2233" t="s">
        <v>1745</v>
      </c>
      <c r="B2233" t="str">
        <f t="shared" si="34"/>
        <v>1945Hawthorn</v>
      </c>
      <c r="C2233" t="s">
        <v>1727</v>
      </c>
      <c r="D2233">
        <v>1945</v>
      </c>
      <c r="E2233">
        <v>10</v>
      </c>
      <c r="F2233" t="s">
        <v>1682</v>
      </c>
      <c r="G2233">
        <v>20</v>
      </c>
      <c r="H2233">
        <v>6</v>
      </c>
      <c r="I2233">
        <v>0</v>
      </c>
      <c r="J2233">
        <v>14</v>
      </c>
      <c r="L2233">
        <v>24</v>
      </c>
      <c r="M2233">
        <v>1665</v>
      </c>
      <c r="N2233">
        <v>1944</v>
      </c>
      <c r="S2233" t="s">
        <v>1682</v>
      </c>
      <c r="T2233" t="s">
        <v>1724</v>
      </c>
      <c r="U2233" t="s">
        <v>1681</v>
      </c>
      <c r="V2233" t="s">
        <v>1718</v>
      </c>
    </row>
    <row r="2234" spans="1:22" x14ac:dyDescent="0.25">
      <c r="A2234" t="s">
        <v>1745</v>
      </c>
      <c r="B2234" t="str">
        <f t="shared" si="34"/>
        <v>1945Geelong</v>
      </c>
      <c r="C2234" t="s">
        <v>1727</v>
      </c>
      <c r="D2234">
        <v>1945</v>
      </c>
      <c r="E2234">
        <v>11</v>
      </c>
      <c r="F2234" t="s">
        <v>1685</v>
      </c>
      <c r="G2234">
        <v>20</v>
      </c>
      <c r="H2234">
        <v>2</v>
      </c>
      <c r="I2234">
        <v>0</v>
      </c>
      <c r="J2234">
        <v>18</v>
      </c>
      <c r="L2234">
        <v>8</v>
      </c>
      <c r="M2234">
        <v>1415</v>
      </c>
      <c r="N2234">
        <v>2180</v>
      </c>
      <c r="S2234" t="s">
        <v>1685</v>
      </c>
      <c r="T2234" t="s">
        <v>1685</v>
      </c>
      <c r="U2234" t="s">
        <v>1685</v>
      </c>
      <c r="V2234" t="s">
        <v>1718</v>
      </c>
    </row>
    <row r="2235" spans="1:22" x14ac:dyDescent="0.25">
      <c r="A2235" t="s">
        <v>1745</v>
      </c>
      <c r="B2235" t="str">
        <f t="shared" si="34"/>
        <v>1945St Kilda</v>
      </c>
      <c r="C2235" t="s">
        <v>1727</v>
      </c>
      <c r="D2235">
        <v>1945</v>
      </c>
      <c r="E2235">
        <v>12</v>
      </c>
      <c r="F2235" t="s">
        <v>1677</v>
      </c>
      <c r="G2235">
        <v>20</v>
      </c>
      <c r="H2235">
        <v>2</v>
      </c>
      <c r="I2235">
        <v>0</v>
      </c>
      <c r="J2235">
        <v>18</v>
      </c>
      <c r="L2235">
        <v>8</v>
      </c>
      <c r="M2235">
        <v>1305</v>
      </c>
      <c r="N2235">
        <v>2097</v>
      </c>
      <c r="S2235" t="s">
        <v>1677</v>
      </c>
      <c r="T2235" t="s">
        <v>1681</v>
      </c>
      <c r="U2235" t="s">
        <v>1681</v>
      </c>
      <c r="V2235" t="s">
        <v>1718</v>
      </c>
    </row>
    <row r="2236" spans="1:22" x14ac:dyDescent="0.25">
      <c r="A2236" t="s">
        <v>1746</v>
      </c>
      <c r="B2236" t="str">
        <f t="shared" si="34"/>
        <v>1945Eastern Suburbs</v>
      </c>
      <c r="C2236" t="s">
        <v>1747</v>
      </c>
      <c r="D2236">
        <v>1945</v>
      </c>
      <c r="E2236">
        <v>1</v>
      </c>
      <c r="F2236" t="s">
        <v>1749</v>
      </c>
      <c r="G2236">
        <v>14</v>
      </c>
      <c r="H2236">
        <v>11</v>
      </c>
      <c r="I2236">
        <v>0</v>
      </c>
      <c r="J2236">
        <v>3</v>
      </c>
      <c r="K2236">
        <v>0</v>
      </c>
      <c r="L2236">
        <v>22</v>
      </c>
      <c r="M2236">
        <v>276</v>
      </c>
      <c r="N2236">
        <v>190</v>
      </c>
      <c r="O2236" t="s">
        <v>30</v>
      </c>
      <c r="P2236" t="s">
        <v>30</v>
      </c>
      <c r="Q2236" t="s">
        <v>30</v>
      </c>
      <c r="R2236" t="s">
        <v>30</v>
      </c>
      <c r="S2236" t="s">
        <v>1750</v>
      </c>
      <c r="T2236" t="s">
        <v>1675</v>
      </c>
      <c r="U2236" t="s">
        <v>1675</v>
      </c>
      <c r="V2236" t="s">
        <v>1723</v>
      </c>
    </row>
    <row r="2237" spans="1:22" x14ac:dyDescent="0.25">
      <c r="A2237" t="s">
        <v>1746</v>
      </c>
      <c r="B2237" t="str">
        <f t="shared" si="34"/>
        <v>1945Newtown</v>
      </c>
      <c r="C2237" t="s">
        <v>1747</v>
      </c>
      <c r="D2237">
        <v>1945</v>
      </c>
      <c r="E2237">
        <v>2</v>
      </c>
      <c r="F2237" t="s">
        <v>1756</v>
      </c>
      <c r="G2237">
        <v>14</v>
      </c>
      <c r="H2237">
        <v>10</v>
      </c>
      <c r="I2237">
        <v>1</v>
      </c>
      <c r="J2237">
        <v>3</v>
      </c>
      <c r="K2237">
        <v>0</v>
      </c>
      <c r="L2237">
        <v>21</v>
      </c>
      <c r="M2237">
        <v>326</v>
      </c>
      <c r="N2237">
        <v>177</v>
      </c>
      <c r="P2237" t="s">
        <v>30</v>
      </c>
      <c r="S2237" t="s">
        <v>1756</v>
      </c>
      <c r="T2237" t="s">
        <v>1675</v>
      </c>
      <c r="U2237" t="s">
        <v>1675</v>
      </c>
      <c r="V2237" t="s">
        <v>1723</v>
      </c>
    </row>
    <row r="2238" spans="1:22" x14ac:dyDescent="0.25">
      <c r="A2238" t="s">
        <v>1746</v>
      </c>
      <c r="B2238" t="str">
        <f t="shared" si="34"/>
        <v>1945Western Suburbs</v>
      </c>
      <c r="C2238" t="s">
        <v>1747</v>
      </c>
      <c r="D2238">
        <v>1945</v>
      </c>
      <c r="E2238">
        <v>3</v>
      </c>
      <c r="F2238" t="s">
        <v>1757</v>
      </c>
      <c r="G2238">
        <v>14</v>
      </c>
      <c r="H2238">
        <v>8</v>
      </c>
      <c r="I2238">
        <v>1</v>
      </c>
      <c r="J2238">
        <v>5</v>
      </c>
      <c r="K2238">
        <v>0</v>
      </c>
      <c r="L2238">
        <v>17</v>
      </c>
      <c r="M2238">
        <v>238</v>
      </c>
      <c r="N2238">
        <v>192</v>
      </c>
      <c r="P2238" t="s">
        <v>30</v>
      </c>
      <c r="S2238" t="s">
        <v>1757</v>
      </c>
      <c r="T2238" t="s">
        <v>1675</v>
      </c>
      <c r="U2238" t="s">
        <v>1675</v>
      </c>
      <c r="V2238" t="s">
        <v>1723</v>
      </c>
    </row>
    <row r="2239" spans="1:22" x14ac:dyDescent="0.25">
      <c r="A2239" t="s">
        <v>1746</v>
      </c>
      <c r="B2239" t="str">
        <f t="shared" si="34"/>
        <v>1945Balmain</v>
      </c>
      <c r="C2239" t="s">
        <v>1747</v>
      </c>
      <c r="D2239">
        <v>1945</v>
      </c>
      <c r="E2239">
        <v>4</v>
      </c>
      <c r="F2239" t="s">
        <v>1755</v>
      </c>
      <c r="G2239">
        <v>14</v>
      </c>
      <c r="H2239">
        <v>6</v>
      </c>
      <c r="I2239">
        <v>4</v>
      </c>
      <c r="J2239">
        <v>4</v>
      </c>
      <c r="K2239">
        <v>0</v>
      </c>
      <c r="L2239">
        <v>16</v>
      </c>
      <c r="M2239">
        <v>252</v>
      </c>
      <c r="N2239">
        <v>202</v>
      </c>
      <c r="P2239" t="s">
        <v>30</v>
      </c>
      <c r="Q2239" t="s">
        <v>30</v>
      </c>
      <c r="S2239" t="s">
        <v>1755</v>
      </c>
      <c r="T2239" t="s">
        <v>1675</v>
      </c>
      <c r="U2239" t="s">
        <v>1675</v>
      </c>
      <c r="V2239" t="s">
        <v>1723</v>
      </c>
    </row>
    <row r="2240" spans="1:22" x14ac:dyDescent="0.25">
      <c r="A2240" t="s">
        <v>1746</v>
      </c>
      <c r="B2240" t="str">
        <f t="shared" si="34"/>
        <v>1945North Sydney</v>
      </c>
      <c r="C2240" t="s">
        <v>1747</v>
      </c>
      <c r="D2240">
        <v>1945</v>
      </c>
      <c r="E2240">
        <v>5</v>
      </c>
      <c r="F2240" t="s">
        <v>1752</v>
      </c>
      <c r="G2240">
        <v>14</v>
      </c>
      <c r="H2240">
        <v>8</v>
      </c>
      <c r="I2240">
        <v>0</v>
      </c>
      <c r="J2240">
        <v>6</v>
      </c>
      <c r="K2240">
        <v>0</v>
      </c>
      <c r="L2240">
        <v>16</v>
      </c>
      <c r="M2240">
        <v>188</v>
      </c>
      <c r="N2240">
        <v>175</v>
      </c>
      <c r="P2240" t="s">
        <v>30</v>
      </c>
      <c r="S2240" t="s">
        <v>1752</v>
      </c>
      <c r="T2240" t="s">
        <v>1675</v>
      </c>
      <c r="U2240" t="s">
        <v>1675</v>
      </c>
      <c r="V2240" t="s">
        <v>1723</v>
      </c>
    </row>
    <row r="2241" spans="1:22" x14ac:dyDescent="0.25">
      <c r="A2241" t="s">
        <v>1746</v>
      </c>
      <c r="B2241" t="str">
        <f t="shared" si="34"/>
        <v>1945Canterbury-Bankstown</v>
      </c>
      <c r="C2241" t="s">
        <v>1747</v>
      </c>
      <c r="D2241">
        <v>1945</v>
      </c>
      <c r="E2241">
        <v>6</v>
      </c>
      <c r="F2241" t="s">
        <v>1764</v>
      </c>
      <c r="G2241">
        <v>14</v>
      </c>
      <c r="H2241">
        <v>4</v>
      </c>
      <c r="I2241">
        <v>1</v>
      </c>
      <c r="J2241">
        <v>9</v>
      </c>
      <c r="K2241">
        <v>0</v>
      </c>
      <c r="L2241">
        <v>9</v>
      </c>
      <c r="M2241">
        <v>217</v>
      </c>
      <c r="N2241">
        <v>285</v>
      </c>
      <c r="S2241" t="s">
        <v>1764</v>
      </c>
      <c r="T2241" t="s">
        <v>1675</v>
      </c>
      <c r="U2241" t="s">
        <v>1675</v>
      </c>
      <c r="V2241" t="s">
        <v>1723</v>
      </c>
    </row>
    <row r="2242" spans="1:22" x14ac:dyDescent="0.25">
      <c r="A2242" t="s">
        <v>1746</v>
      </c>
      <c r="B2242" t="str">
        <f t="shared" ref="B2242:B2305" si="35">D2242&amp;F2242</f>
        <v>1945St George</v>
      </c>
      <c r="C2242" t="s">
        <v>1747</v>
      </c>
      <c r="D2242">
        <v>1945</v>
      </c>
      <c r="E2242">
        <v>7</v>
      </c>
      <c r="F2242" t="s">
        <v>1763</v>
      </c>
      <c r="G2242">
        <v>14</v>
      </c>
      <c r="H2242">
        <v>4</v>
      </c>
      <c r="I2242">
        <v>1</v>
      </c>
      <c r="J2242">
        <v>9</v>
      </c>
      <c r="K2242">
        <v>0</v>
      </c>
      <c r="L2242">
        <v>9</v>
      </c>
      <c r="M2242">
        <v>183</v>
      </c>
      <c r="N2242">
        <v>253</v>
      </c>
      <c r="S2242" t="s">
        <v>1763</v>
      </c>
      <c r="T2242" t="s">
        <v>1675</v>
      </c>
      <c r="U2242" t="s">
        <v>1675</v>
      </c>
      <c r="V2242" t="s">
        <v>1723</v>
      </c>
    </row>
    <row r="2243" spans="1:22" x14ac:dyDescent="0.25">
      <c r="A2243" t="s">
        <v>1746</v>
      </c>
      <c r="B2243" t="str">
        <f t="shared" si="35"/>
        <v>1945South Sydney</v>
      </c>
      <c r="C2243" t="s">
        <v>1747</v>
      </c>
      <c r="D2243">
        <v>1945</v>
      </c>
      <c r="E2243">
        <v>8</v>
      </c>
      <c r="F2243" t="s">
        <v>1748</v>
      </c>
      <c r="G2243">
        <v>14</v>
      </c>
      <c r="H2243">
        <v>1</v>
      </c>
      <c r="I2243">
        <v>0</v>
      </c>
      <c r="J2243">
        <v>13</v>
      </c>
      <c r="K2243">
        <v>0</v>
      </c>
      <c r="L2243">
        <v>2</v>
      </c>
      <c r="M2243">
        <v>144</v>
      </c>
      <c r="N2243">
        <v>350</v>
      </c>
      <c r="S2243" t="s">
        <v>1748</v>
      </c>
      <c r="T2243" t="s">
        <v>1675</v>
      </c>
      <c r="U2243" t="s">
        <v>1675</v>
      </c>
      <c r="V2243" t="s">
        <v>1723</v>
      </c>
    </row>
    <row r="2244" spans="1:22" x14ac:dyDescent="0.25">
      <c r="A2244" t="s">
        <v>1745</v>
      </c>
      <c r="B2244" t="str">
        <f t="shared" si="35"/>
        <v>1944Richmond</v>
      </c>
      <c r="C2244" t="s">
        <v>1727</v>
      </c>
      <c r="D2244">
        <v>1944</v>
      </c>
      <c r="E2244">
        <v>1</v>
      </c>
      <c r="F2244" t="s">
        <v>1678</v>
      </c>
      <c r="G2244">
        <v>18</v>
      </c>
      <c r="H2244">
        <v>13</v>
      </c>
      <c r="I2244">
        <v>1</v>
      </c>
      <c r="J2244">
        <v>4</v>
      </c>
      <c r="L2244">
        <v>54</v>
      </c>
      <c r="M2244">
        <v>1886</v>
      </c>
      <c r="N2244">
        <v>1438</v>
      </c>
      <c r="O2244" t="s">
        <v>30</v>
      </c>
      <c r="P2244" t="s">
        <v>30</v>
      </c>
      <c r="Q2244" t="s">
        <v>30</v>
      </c>
      <c r="S2244" t="s">
        <v>1678</v>
      </c>
      <c r="T2244" t="s">
        <v>1726</v>
      </c>
      <c r="U2244" t="s">
        <v>1681</v>
      </c>
      <c r="V2244" t="s">
        <v>1718</v>
      </c>
    </row>
    <row r="2245" spans="1:22" x14ac:dyDescent="0.25">
      <c r="A2245" t="s">
        <v>1745</v>
      </c>
      <c r="B2245" t="str">
        <f t="shared" si="35"/>
        <v>1944Fitzroy</v>
      </c>
      <c r="C2245" t="s">
        <v>1727</v>
      </c>
      <c r="D2245">
        <v>1944</v>
      </c>
      <c r="E2245">
        <v>2</v>
      </c>
      <c r="F2245" t="s">
        <v>1694</v>
      </c>
      <c r="G2245">
        <v>18</v>
      </c>
      <c r="H2245">
        <v>13</v>
      </c>
      <c r="I2245">
        <v>1</v>
      </c>
      <c r="J2245">
        <v>4</v>
      </c>
      <c r="L2245">
        <v>54</v>
      </c>
      <c r="M2245">
        <v>1678</v>
      </c>
      <c r="N2245">
        <v>1280</v>
      </c>
      <c r="P2245" t="s">
        <v>30</v>
      </c>
      <c r="Q2245" t="s">
        <v>30</v>
      </c>
      <c r="R2245" t="s">
        <v>30</v>
      </c>
      <c r="S2245" t="s">
        <v>1694</v>
      </c>
      <c r="T2245" t="s">
        <v>1681</v>
      </c>
      <c r="U2245" t="s">
        <v>1681</v>
      </c>
      <c r="V2245" t="s">
        <v>1718</v>
      </c>
    </row>
    <row r="2246" spans="1:22" x14ac:dyDescent="0.25">
      <c r="A2246" t="s">
        <v>1745</v>
      </c>
      <c r="B2246" t="str">
        <f t="shared" si="35"/>
        <v>1944Essendon</v>
      </c>
      <c r="C2246" t="s">
        <v>1727</v>
      </c>
      <c r="D2246">
        <v>1944</v>
      </c>
      <c r="E2246">
        <v>3</v>
      </c>
      <c r="F2246" t="s">
        <v>1687</v>
      </c>
      <c r="G2246">
        <v>18</v>
      </c>
      <c r="H2246">
        <v>12</v>
      </c>
      <c r="I2246">
        <v>2</v>
      </c>
      <c r="J2246">
        <v>4</v>
      </c>
      <c r="L2246">
        <v>52</v>
      </c>
      <c r="M2246">
        <v>1887</v>
      </c>
      <c r="N2246">
        <v>1408</v>
      </c>
      <c r="P2246" t="s">
        <v>30</v>
      </c>
      <c r="S2246" t="s">
        <v>1687</v>
      </c>
      <c r="T2246" t="s">
        <v>1681</v>
      </c>
      <c r="U2246" t="s">
        <v>1681</v>
      </c>
      <c r="V2246" t="s">
        <v>1718</v>
      </c>
    </row>
    <row r="2247" spans="1:22" x14ac:dyDescent="0.25">
      <c r="A2247" t="s">
        <v>1745</v>
      </c>
      <c r="B2247" t="str">
        <f t="shared" si="35"/>
        <v>1944Footscray</v>
      </c>
      <c r="C2247" t="s">
        <v>1727</v>
      </c>
      <c r="D2247">
        <v>1944</v>
      </c>
      <c r="E2247">
        <v>4</v>
      </c>
      <c r="F2247" t="s">
        <v>1695</v>
      </c>
      <c r="G2247">
        <v>18</v>
      </c>
      <c r="H2247">
        <v>12</v>
      </c>
      <c r="I2247">
        <v>1</v>
      </c>
      <c r="J2247">
        <v>5</v>
      </c>
      <c r="L2247">
        <v>50</v>
      </c>
      <c r="M2247">
        <v>1529</v>
      </c>
      <c r="N2247">
        <v>1430</v>
      </c>
      <c r="P2247" t="s">
        <v>30</v>
      </c>
      <c r="S2247" t="s">
        <v>1673</v>
      </c>
      <c r="T2247" t="s">
        <v>1681</v>
      </c>
      <c r="U2247" t="s">
        <v>1681</v>
      </c>
      <c r="V2247" t="s">
        <v>1718</v>
      </c>
    </row>
    <row r="2248" spans="1:22" x14ac:dyDescent="0.25">
      <c r="A2248" t="s">
        <v>1745</v>
      </c>
      <c r="B2248" t="str">
        <f t="shared" si="35"/>
        <v>1944Carlton</v>
      </c>
      <c r="C2248" t="s">
        <v>1727</v>
      </c>
      <c r="D2248">
        <v>1944</v>
      </c>
      <c r="E2248">
        <v>5</v>
      </c>
      <c r="F2248" t="s">
        <v>1689</v>
      </c>
      <c r="G2248">
        <v>18</v>
      </c>
      <c r="H2248">
        <v>12</v>
      </c>
      <c r="I2248">
        <v>0</v>
      </c>
      <c r="J2248">
        <v>6</v>
      </c>
      <c r="L2248">
        <v>48</v>
      </c>
      <c r="M2248">
        <v>1656</v>
      </c>
      <c r="N2248">
        <v>1259</v>
      </c>
      <c r="S2248" t="s">
        <v>1689</v>
      </c>
      <c r="T2248" t="s">
        <v>1717</v>
      </c>
      <c r="U2248" t="s">
        <v>1681</v>
      </c>
      <c r="V2248" t="s">
        <v>1718</v>
      </c>
    </row>
    <row r="2249" spans="1:22" x14ac:dyDescent="0.25">
      <c r="A2249" t="s">
        <v>1745</v>
      </c>
      <c r="B2249" t="str">
        <f t="shared" si="35"/>
        <v>1944North Melbourne</v>
      </c>
      <c r="C2249" t="s">
        <v>1727</v>
      </c>
      <c r="D2249">
        <v>1944</v>
      </c>
      <c r="E2249">
        <v>6</v>
      </c>
      <c r="F2249" t="s">
        <v>1680</v>
      </c>
      <c r="G2249">
        <v>18</v>
      </c>
      <c r="H2249">
        <v>10</v>
      </c>
      <c r="I2249">
        <v>0</v>
      </c>
      <c r="J2249">
        <v>8</v>
      </c>
      <c r="L2249">
        <v>40</v>
      </c>
      <c r="M2249">
        <v>1619</v>
      </c>
      <c r="N2249">
        <v>1614</v>
      </c>
      <c r="S2249" t="s">
        <v>1680</v>
      </c>
      <c r="T2249" t="s">
        <v>1680</v>
      </c>
      <c r="U2249" t="s">
        <v>1681</v>
      </c>
      <c r="V2249" t="s">
        <v>1718</v>
      </c>
    </row>
    <row r="2250" spans="1:22" x14ac:dyDescent="0.25">
      <c r="A2250" t="s">
        <v>1745</v>
      </c>
      <c r="B2250" t="str">
        <f t="shared" si="35"/>
        <v>1944South Melbourne</v>
      </c>
      <c r="C2250" t="s">
        <v>1727</v>
      </c>
      <c r="D2250">
        <v>1944</v>
      </c>
      <c r="E2250">
        <v>7</v>
      </c>
      <c r="F2250" t="s">
        <v>1697</v>
      </c>
      <c r="G2250">
        <v>18</v>
      </c>
      <c r="H2250">
        <v>9</v>
      </c>
      <c r="I2250">
        <v>0</v>
      </c>
      <c r="J2250">
        <v>9</v>
      </c>
      <c r="L2250">
        <v>36</v>
      </c>
      <c r="M2250">
        <v>1358</v>
      </c>
      <c r="N2250">
        <v>1402</v>
      </c>
      <c r="S2250" t="s">
        <v>1676</v>
      </c>
      <c r="T2250" t="s">
        <v>1681</v>
      </c>
      <c r="U2250" t="s">
        <v>1681</v>
      </c>
      <c r="V2250" t="s">
        <v>1718</v>
      </c>
    </row>
    <row r="2251" spans="1:22" x14ac:dyDescent="0.25">
      <c r="A2251" t="s">
        <v>1745</v>
      </c>
      <c r="B2251" t="str">
        <f t="shared" si="35"/>
        <v>1944Melbourne</v>
      </c>
      <c r="C2251" t="s">
        <v>1727</v>
      </c>
      <c r="D2251">
        <v>1944</v>
      </c>
      <c r="E2251">
        <v>8</v>
      </c>
      <c r="F2251" t="s">
        <v>1681</v>
      </c>
      <c r="G2251">
        <v>18</v>
      </c>
      <c r="H2251">
        <v>7</v>
      </c>
      <c r="I2251">
        <v>0</v>
      </c>
      <c r="J2251">
        <v>11</v>
      </c>
      <c r="L2251">
        <v>28</v>
      </c>
      <c r="M2251">
        <v>1521</v>
      </c>
      <c r="N2251">
        <v>1481</v>
      </c>
      <c r="S2251" t="s">
        <v>1681</v>
      </c>
      <c r="T2251" t="s">
        <v>1681</v>
      </c>
      <c r="U2251" t="s">
        <v>1681</v>
      </c>
      <c r="V2251" t="s">
        <v>1718</v>
      </c>
    </row>
    <row r="2252" spans="1:22" x14ac:dyDescent="0.25">
      <c r="A2252" t="s">
        <v>1745</v>
      </c>
      <c r="B2252" t="str">
        <f t="shared" si="35"/>
        <v>1944St Kilda</v>
      </c>
      <c r="C2252" t="s">
        <v>1727</v>
      </c>
      <c r="D2252">
        <v>1944</v>
      </c>
      <c r="E2252">
        <v>9</v>
      </c>
      <c r="F2252" t="s">
        <v>1677</v>
      </c>
      <c r="G2252">
        <v>18</v>
      </c>
      <c r="H2252">
        <v>6</v>
      </c>
      <c r="I2252">
        <v>2</v>
      </c>
      <c r="J2252">
        <v>10</v>
      </c>
      <c r="L2252">
        <v>28</v>
      </c>
      <c r="M2252">
        <v>1358</v>
      </c>
      <c r="N2252">
        <v>1502</v>
      </c>
      <c r="S2252" t="s">
        <v>1677</v>
      </c>
      <c r="T2252" t="s">
        <v>1681</v>
      </c>
      <c r="U2252" t="s">
        <v>1681</v>
      </c>
      <c r="V2252" t="s">
        <v>1718</v>
      </c>
    </row>
    <row r="2253" spans="1:22" x14ac:dyDescent="0.25">
      <c r="A2253" t="s">
        <v>1745</v>
      </c>
      <c r="B2253" t="str">
        <f t="shared" si="35"/>
        <v>1944Collingwood</v>
      </c>
      <c r="C2253" t="s">
        <v>1727</v>
      </c>
      <c r="D2253">
        <v>1944</v>
      </c>
      <c r="E2253">
        <v>10</v>
      </c>
      <c r="F2253" t="s">
        <v>1688</v>
      </c>
      <c r="G2253">
        <v>18</v>
      </c>
      <c r="H2253">
        <v>7</v>
      </c>
      <c r="I2253">
        <v>0</v>
      </c>
      <c r="J2253">
        <v>11</v>
      </c>
      <c r="L2253">
        <v>28</v>
      </c>
      <c r="M2253">
        <v>1452</v>
      </c>
      <c r="N2253">
        <v>1629</v>
      </c>
      <c r="S2253" t="s">
        <v>1688</v>
      </c>
      <c r="T2253" t="s">
        <v>1681</v>
      </c>
      <c r="U2253" t="s">
        <v>1681</v>
      </c>
      <c r="V2253" t="s">
        <v>1718</v>
      </c>
    </row>
    <row r="2254" spans="1:22" x14ac:dyDescent="0.25">
      <c r="A2254" t="s">
        <v>1745</v>
      </c>
      <c r="B2254" t="str">
        <f t="shared" si="35"/>
        <v>1944Hawthorn</v>
      </c>
      <c r="C2254" t="s">
        <v>1727</v>
      </c>
      <c r="D2254">
        <v>1944</v>
      </c>
      <c r="E2254">
        <v>11</v>
      </c>
      <c r="F2254" t="s">
        <v>1682</v>
      </c>
      <c r="G2254">
        <v>18</v>
      </c>
      <c r="H2254">
        <v>2</v>
      </c>
      <c r="I2254">
        <v>1</v>
      </c>
      <c r="J2254">
        <v>15</v>
      </c>
      <c r="L2254">
        <v>10</v>
      </c>
      <c r="M2254">
        <v>1268</v>
      </c>
      <c r="N2254">
        <v>1914</v>
      </c>
      <c r="S2254" t="s">
        <v>1682</v>
      </c>
      <c r="T2254" t="s">
        <v>1724</v>
      </c>
      <c r="U2254" t="s">
        <v>1681</v>
      </c>
      <c r="V2254" t="s">
        <v>1718</v>
      </c>
    </row>
    <row r="2255" spans="1:22" x14ac:dyDescent="0.25">
      <c r="A2255" t="s">
        <v>1745</v>
      </c>
      <c r="B2255" t="str">
        <f t="shared" si="35"/>
        <v>1944Geelong</v>
      </c>
      <c r="C2255" t="s">
        <v>1727</v>
      </c>
      <c r="D2255">
        <v>1944</v>
      </c>
      <c r="E2255">
        <v>12</v>
      </c>
      <c r="F2255" t="s">
        <v>1685</v>
      </c>
      <c r="G2255">
        <v>18</v>
      </c>
      <c r="H2255">
        <v>1</v>
      </c>
      <c r="I2255">
        <v>0</v>
      </c>
      <c r="J2255">
        <v>17</v>
      </c>
      <c r="L2255">
        <v>4</v>
      </c>
      <c r="M2255">
        <v>1210</v>
      </c>
      <c r="N2255">
        <v>2065</v>
      </c>
      <c r="S2255" t="s">
        <v>1685</v>
      </c>
      <c r="T2255" t="s">
        <v>1685</v>
      </c>
      <c r="U2255" t="s">
        <v>1685</v>
      </c>
      <c r="V2255" t="s">
        <v>1718</v>
      </c>
    </row>
    <row r="2256" spans="1:22" x14ac:dyDescent="0.25">
      <c r="A2256" t="s">
        <v>1746</v>
      </c>
      <c r="B2256" t="str">
        <f t="shared" si="35"/>
        <v>1944Newtown</v>
      </c>
      <c r="C2256" t="s">
        <v>1747</v>
      </c>
      <c r="D2256">
        <v>1944</v>
      </c>
      <c r="E2256">
        <v>1</v>
      </c>
      <c r="F2256" t="s">
        <v>1756</v>
      </c>
      <c r="G2256">
        <v>14</v>
      </c>
      <c r="H2256">
        <v>11</v>
      </c>
      <c r="I2256">
        <v>0</v>
      </c>
      <c r="J2256">
        <v>3</v>
      </c>
      <c r="K2256">
        <v>0</v>
      </c>
      <c r="L2256">
        <v>22</v>
      </c>
      <c r="M2256">
        <v>379</v>
      </c>
      <c r="N2256">
        <v>220</v>
      </c>
      <c r="O2256" t="s">
        <v>30</v>
      </c>
      <c r="P2256" t="s">
        <v>30</v>
      </c>
      <c r="Q2256" t="s">
        <v>30</v>
      </c>
      <c r="S2256" t="s">
        <v>1756</v>
      </c>
      <c r="T2256" t="s">
        <v>1675</v>
      </c>
      <c r="U2256" t="s">
        <v>1675</v>
      </c>
      <c r="V2256" t="s">
        <v>1723</v>
      </c>
    </row>
    <row r="2257" spans="1:22" x14ac:dyDescent="0.25">
      <c r="A2257" t="s">
        <v>1746</v>
      </c>
      <c r="B2257" t="str">
        <f t="shared" si="35"/>
        <v>1944Balmain</v>
      </c>
      <c r="C2257" t="s">
        <v>1747</v>
      </c>
      <c r="D2257">
        <v>1944</v>
      </c>
      <c r="E2257">
        <v>2</v>
      </c>
      <c r="F2257" t="s">
        <v>1755</v>
      </c>
      <c r="G2257">
        <v>14</v>
      </c>
      <c r="H2257">
        <v>10</v>
      </c>
      <c r="I2257">
        <v>1</v>
      </c>
      <c r="J2257">
        <v>3</v>
      </c>
      <c r="K2257">
        <v>0</v>
      </c>
      <c r="L2257">
        <v>21</v>
      </c>
      <c r="M2257">
        <v>402</v>
      </c>
      <c r="N2257">
        <v>171</v>
      </c>
      <c r="P2257" t="s">
        <v>30</v>
      </c>
      <c r="Q2257" t="s">
        <v>30</v>
      </c>
      <c r="R2257" t="s">
        <v>30</v>
      </c>
      <c r="S2257" t="s">
        <v>1755</v>
      </c>
      <c r="T2257" t="s">
        <v>1675</v>
      </c>
      <c r="U2257" t="s">
        <v>1675</v>
      </c>
      <c r="V2257" t="s">
        <v>1723</v>
      </c>
    </row>
    <row r="2258" spans="1:22" x14ac:dyDescent="0.25">
      <c r="A2258" t="s">
        <v>1746</v>
      </c>
      <c r="B2258" t="str">
        <f t="shared" si="35"/>
        <v>1944St George</v>
      </c>
      <c r="C2258" t="s">
        <v>1747</v>
      </c>
      <c r="D2258">
        <v>1944</v>
      </c>
      <c r="E2258">
        <v>3</v>
      </c>
      <c r="F2258" t="s">
        <v>1763</v>
      </c>
      <c r="G2258">
        <v>14</v>
      </c>
      <c r="H2258">
        <v>9</v>
      </c>
      <c r="I2258">
        <v>0</v>
      </c>
      <c r="J2258">
        <v>5</v>
      </c>
      <c r="K2258">
        <v>0</v>
      </c>
      <c r="L2258">
        <v>18</v>
      </c>
      <c r="M2258">
        <v>230</v>
      </c>
      <c r="N2258">
        <v>238</v>
      </c>
      <c r="P2258" t="s">
        <v>30</v>
      </c>
      <c r="S2258" t="s">
        <v>1763</v>
      </c>
      <c r="T2258" t="s">
        <v>1675</v>
      </c>
      <c r="U2258" t="s">
        <v>1675</v>
      </c>
      <c r="V2258" t="s">
        <v>1723</v>
      </c>
    </row>
    <row r="2259" spans="1:22" x14ac:dyDescent="0.25">
      <c r="A2259" t="s">
        <v>1746</v>
      </c>
      <c r="B2259" t="str">
        <f t="shared" si="35"/>
        <v>1944South Sydney</v>
      </c>
      <c r="C2259" t="s">
        <v>1747</v>
      </c>
      <c r="D2259">
        <v>1944</v>
      </c>
      <c r="E2259">
        <v>4</v>
      </c>
      <c r="F2259" t="s">
        <v>1748</v>
      </c>
      <c r="G2259">
        <v>14</v>
      </c>
      <c r="H2259">
        <v>7</v>
      </c>
      <c r="I2259">
        <v>1</v>
      </c>
      <c r="J2259">
        <v>6</v>
      </c>
      <c r="K2259">
        <v>0</v>
      </c>
      <c r="L2259">
        <v>15</v>
      </c>
      <c r="M2259">
        <v>193</v>
      </c>
      <c r="N2259">
        <v>287</v>
      </c>
      <c r="P2259" t="s">
        <v>30</v>
      </c>
      <c r="S2259" t="s">
        <v>1748</v>
      </c>
      <c r="T2259" t="s">
        <v>1675</v>
      </c>
      <c r="U2259" t="s">
        <v>1675</v>
      </c>
      <c r="V2259" t="s">
        <v>1723</v>
      </c>
    </row>
    <row r="2260" spans="1:22" x14ac:dyDescent="0.25">
      <c r="A2260" t="s">
        <v>1746</v>
      </c>
      <c r="B2260" t="str">
        <f t="shared" si="35"/>
        <v>1944North Sydney</v>
      </c>
      <c r="C2260" t="s">
        <v>1747</v>
      </c>
      <c r="D2260">
        <v>1944</v>
      </c>
      <c r="E2260">
        <v>5</v>
      </c>
      <c r="F2260" t="s">
        <v>1752</v>
      </c>
      <c r="G2260">
        <v>14</v>
      </c>
      <c r="H2260">
        <v>5</v>
      </c>
      <c r="I2260">
        <v>1</v>
      </c>
      <c r="J2260">
        <v>8</v>
      </c>
      <c r="K2260">
        <v>0</v>
      </c>
      <c r="L2260">
        <v>11</v>
      </c>
      <c r="M2260">
        <v>204</v>
      </c>
      <c r="N2260">
        <v>202</v>
      </c>
      <c r="S2260" t="s">
        <v>1752</v>
      </c>
      <c r="T2260" t="s">
        <v>1675</v>
      </c>
      <c r="U2260" t="s">
        <v>1675</v>
      </c>
      <c r="V2260" t="s">
        <v>1723</v>
      </c>
    </row>
    <row r="2261" spans="1:22" x14ac:dyDescent="0.25">
      <c r="A2261" t="s">
        <v>1746</v>
      </c>
      <c r="B2261" t="str">
        <f t="shared" si="35"/>
        <v>1944Western Suburbs</v>
      </c>
      <c r="C2261" t="s">
        <v>1747</v>
      </c>
      <c r="D2261">
        <v>1944</v>
      </c>
      <c r="E2261">
        <v>6</v>
      </c>
      <c r="F2261" t="s">
        <v>1757</v>
      </c>
      <c r="G2261">
        <v>14</v>
      </c>
      <c r="H2261">
        <v>4</v>
      </c>
      <c r="I2261">
        <v>2</v>
      </c>
      <c r="J2261">
        <v>8</v>
      </c>
      <c r="K2261">
        <v>0</v>
      </c>
      <c r="L2261">
        <v>10</v>
      </c>
      <c r="M2261">
        <v>180</v>
      </c>
      <c r="N2261">
        <v>246</v>
      </c>
      <c r="S2261" t="s">
        <v>1757</v>
      </c>
      <c r="T2261" t="s">
        <v>1675</v>
      </c>
      <c r="U2261" t="s">
        <v>1675</v>
      </c>
      <c r="V2261" t="s">
        <v>1723</v>
      </c>
    </row>
    <row r="2262" spans="1:22" x14ac:dyDescent="0.25">
      <c r="A2262" t="s">
        <v>1746</v>
      </c>
      <c r="B2262" t="str">
        <f t="shared" si="35"/>
        <v>1944Eastern Suburbs</v>
      </c>
      <c r="C2262" t="s">
        <v>1747</v>
      </c>
      <c r="D2262">
        <v>1944</v>
      </c>
      <c r="E2262">
        <v>7</v>
      </c>
      <c r="F2262" t="s">
        <v>1749</v>
      </c>
      <c r="G2262">
        <v>14</v>
      </c>
      <c r="H2262">
        <v>4</v>
      </c>
      <c r="I2262">
        <v>0</v>
      </c>
      <c r="J2262">
        <v>10</v>
      </c>
      <c r="K2262">
        <v>0</v>
      </c>
      <c r="L2262">
        <v>8</v>
      </c>
      <c r="M2262">
        <v>227</v>
      </c>
      <c r="N2262">
        <v>360</v>
      </c>
      <c r="S2262" t="s">
        <v>1750</v>
      </c>
      <c r="T2262" t="s">
        <v>1675</v>
      </c>
      <c r="U2262" t="s">
        <v>1675</v>
      </c>
      <c r="V2262" t="s">
        <v>1723</v>
      </c>
    </row>
    <row r="2263" spans="1:22" x14ac:dyDescent="0.25">
      <c r="A2263" t="s">
        <v>1746</v>
      </c>
      <c r="B2263" t="str">
        <f t="shared" si="35"/>
        <v>1944Canterbury-Bankstown</v>
      </c>
      <c r="C2263" t="s">
        <v>1747</v>
      </c>
      <c r="D2263">
        <v>1944</v>
      </c>
      <c r="E2263">
        <v>8</v>
      </c>
      <c r="F2263" t="s">
        <v>1764</v>
      </c>
      <c r="G2263">
        <v>14</v>
      </c>
      <c r="H2263">
        <v>3</v>
      </c>
      <c r="I2263">
        <v>1</v>
      </c>
      <c r="J2263">
        <v>10</v>
      </c>
      <c r="K2263">
        <v>0</v>
      </c>
      <c r="L2263">
        <v>7</v>
      </c>
      <c r="M2263">
        <v>206</v>
      </c>
      <c r="N2263">
        <v>297</v>
      </c>
      <c r="S2263" t="s">
        <v>1764</v>
      </c>
      <c r="T2263" t="s">
        <v>1675</v>
      </c>
      <c r="U2263" t="s">
        <v>1675</v>
      </c>
      <c r="V2263" t="s">
        <v>1723</v>
      </c>
    </row>
    <row r="2264" spans="1:22" x14ac:dyDescent="0.25">
      <c r="A2264" t="s">
        <v>1745</v>
      </c>
      <c r="B2264" t="str">
        <f t="shared" si="35"/>
        <v>1943Richmond</v>
      </c>
      <c r="C2264" t="s">
        <v>1727</v>
      </c>
      <c r="D2264">
        <v>1943</v>
      </c>
      <c r="E2264">
        <v>1</v>
      </c>
      <c r="F2264" t="s">
        <v>1678</v>
      </c>
      <c r="G2264">
        <v>15</v>
      </c>
      <c r="H2264">
        <v>10</v>
      </c>
      <c r="I2264">
        <v>0</v>
      </c>
      <c r="J2264">
        <v>5</v>
      </c>
      <c r="K2264">
        <v>1</v>
      </c>
      <c r="L2264">
        <v>44</v>
      </c>
      <c r="M2264">
        <v>1435</v>
      </c>
      <c r="N2264">
        <v>1166</v>
      </c>
      <c r="O2264" t="s">
        <v>30</v>
      </c>
      <c r="P2264" t="s">
        <v>30</v>
      </c>
      <c r="Q2264" t="s">
        <v>30</v>
      </c>
      <c r="R2264" t="s">
        <v>30</v>
      </c>
      <c r="S2264" t="s">
        <v>1678</v>
      </c>
      <c r="T2264" t="s">
        <v>1726</v>
      </c>
      <c r="U2264" t="s">
        <v>1681</v>
      </c>
      <c r="V2264" t="s">
        <v>1718</v>
      </c>
    </row>
    <row r="2265" spans="1:22" x14ac:dyDescent="0.25">
      <c r="A2265" t="s">
        <v>1745</v>
      </c>
      <c r="B2265" t="str">
        <f t="shared" si="35"/>
        <v>1943Essendon</v>
      </c>
      <c r="C2265" t="s">
        <v>1727</v>
      </c>
      <c r="D2265">
        <v>1943</v>
      </c>
      <c r="E2265">
        <v>2</v>
      </c>
      <c r="F2265" t="s">
        <v>1687</v>
      </c>
      <c r="G2265">
        <v>15</v>
      </c>
      <c r="H2265">
        <v>10</v>
      </c>
      <c r="I2265">
        <v>0</v>
      </c>
      <c r="J2265">
        <v>5</v>
      </c>
      <c r="K2265">
        <v>1</v>
      </c>
      <c r="L2265">
        <v>44</v>
      </c>
      <c r="M2265">
        <v>1296</v>
      </c>
      <c r="N2265">
        <v>1125</v>
      </c>
      <c r="P2265" t="s">
        <v>30</v>
      </c>
      <c r="Q2265" t="s">
        <v>30</v>
      </c>
      <c r="S2265" t="s">
        <v>1687</v>
      </c>
      <c r="T2265" t="s">
        <v>1681</v>
      </c>
      <c r="U2265" t="s">
        <v>1681</v>
      </c>
      <c r="V2265" t="s">
        <v>1718</v>
      </c>
    </row>
    <row r="2266" spans="1:22" x14ac:dyDescent="0.25">
      <c r="A2266" t="s">
        <v>1745</v>
      </c>
      <c r="B2266" t="str">
        <f t="shared" si="35"/>
        <v>1943Fitzroy</v>
      </c>
      <c r="C2266" t="s">
        <v>1727</v>
      </c>
      <c r="D2266">
        <v>1943</v>
      </c>
      <c r="E2266">
        <v>3</v>
      </c>
      <c r="F2266" t="s">
        <v>1694</v>
      </c>
      <c r="G2266">
        <v>15</v>
      </c>
      <c r="H2266">
        <v>10</v>
      </c>
      <c r="I2266">
        <v>0</v>
      </c>
      <c r="J2266">
        <v>5</v>
      </c>
      <c r="K2266">
        <v>1</v>
      </c>
      <c r="L2266">
        <v>44</v>
      </c>
      <c r="M2266">
        <v>1345</v>
      </c>
      <c r="N2266">
        <v>1234</v>
      </c>
      <c r="P2266" t="s">
        <v>30</v>
      </c>
      <c r="S2266" t="s">
        <v>1694</v>
      </c>
      <c r="T2266" t="s">
        <v>1681</v>
      </c>
      <c r="U2266" t="s">
        <v>1681</v>
      </c>
      <c r="V2266" t="s">
        <v>1718</v>
      </c>
    </row>
    <row r="2267" spans="1:22" x14ac:dyDescent="0.25">
      <c r="A2267" t="s">
        <v>1745</v>
      </c>
      <c r="B2267" t="str">
        <f t="shared" si="35"/>
        <v>1943Carlton</v>
      </c>
      <c r="C2267" t="s">
        <v>1727</v>
      </c>
      <c r="D2267">
        <v>1943</v>
      </c>
      <c r="E2267">
        <v>4</v>
      </c>
      <c r="F2267" t="s">
        <v>1689</v>
      </c>
      <c r="G2267">
        <v>15</v>
      </c>
      <c r="H2267">
        <v>9</v>
      </c>
      <c r="I2267">
        <v>0</v>
      </c>
      <c r="J2267">
        <v>6</v>
      </c>
      <c r="K2267">
        <v>1</v>
      </c>
      <c r="L2267">
        <v>40</v>
      </c>
      <c r="M2267">
        <v>1420</v>
      </c>
      <c r="N2267">
        <v>1136</v>
      </c>
      <c r="P2267" t="s">
        <v>30</v>
      </c>
      <c r="S2267" t="s">
        <v>1689</v>
      </c>
      <c r="T2267" t="s">
        <v>1717</v>
      </c>
      <c r="U2267" t="s">
        <v>1681</v>
      </c>
      <c r="V2267" t="s">
        <v>1718</v>
      </c>
    </row>
    <row r="2268" spans="1:22" x14ac:dyDescent="0.25">
      <c r="A2268" t="s">
        <v>1745</v>
      </c>
      <c r="B2268" t="str">
        <f t="shared" si="35"/>
        <v>1943Hawthorn</v>
      </c>
      <c r="C2268" t="s">
        <v>1727</v>
      </c>
      <c r="D2268">
        <v>1943</v>
      </c>
      <c r="E2268">
        <v>5</v>
      </c>
      <c r="F2268" t="s">
        <v>1682</v>
      </c>
      <c r="G2268">
        <v>15</v>
      </c>
      <c r="H2268">
        <v>9</v>
      </c>
      <c r="I2268">
        <v>0</v>
      </c>
      <c r="J2268">
        <v>6</v>
      </c>
      <c r="K2268">
        <v>1</v>
      </c>
      <c r="L2268">
        <v>40</v>
      </c>
      <c r="M2268">
        <v>1259</v>
      </c>
      <c r="N2268">
        <v>1212</v>
      </c>
      <c r="S2268" t="s">
        <v>1682</v>
      </c>
      <c r="T2268" t="s">
        <v>1724</v>
      </c>
      <c r="U2268" t="s">
        <v>1681</v>
      </c>
      <c r="V2268" t="s">
        <v>1718</v>
      </c>
    </row>
    <row r="2269" spans="1:22" x14ac:dyDescent="0.25">
      <c r="A2269" t="s">
        <v>1745</v>
      </c>
      <c r="B2269" t="str">
        <f t="shared" si="35"/>
        <v>1943Footscray</v>
      </c>
      <c r="C2269" t="s">
        <v>1727</v>
      </c>
      <c r="D2269">
        <v>1943</v>
      </c>
      <c r="E2269">
        <v>6</v>
      </c>
      <c r="F2269" t="s">
        <v>1695</v>
      </c>
      <c r="G2269">
        <v>15</v>
      </c>
      <c r="H2269">
        <v>7</v>
      </c>
      <c r="I2269">
        <v>0</v>
      </c>
      <c r="J2269">
        <v>8</v>
      </c>
      <c r="K2269">
        <v>1</v>
      </c>
      <c r="L2269">
        <v>32</v>
      </c>
      <c r="M2269">
        <v>1164</v>
      </c>
      <c r="N2269">
        <v>1244</v>
      </c>
      <c r="S2269" t="s">
        <v>1673</v>
      </c>
      <c r="T2269" t="s">
        <v>1681</v>
      </c>
      <c r="U2269" t="s">
        <v>1681</v>
      </c>
      <c r="V2269" t="s">
        <v>1718</v>
      </c>
    </row>
    <row r="2270" spans="1:22" x14ac:dyDescent="0.25">
      <c r="A2270" t="s">
        <v>1745</v>
      </c>
      <c r="B2270" t="str">
        <f t="shared" si="35"/>
        <v>1943Melbourne</v>
      </c>
      <c r="C2270" t="s">
        <v>1727</v>
      </c>
      <c r="D2270">
        <v>1943</v>
      </c>
      <c r="E2270">
        <v>7</v>
      </c>
      <c r="F2270" t="s">
        <v>1681</v>
      </c>
      <c r="G2270">
        <v>15</v>
      </c>
      <c r="H2270">
        <v>7</v>
      </c>
      <c r="I2270">
        <v>0</v>
      </c>
      <c r="J2270">
        <v>8</v>
      </c>
      <c r="K2270">
        <v>1</v>
      </c>
      <c r="L2270">
        <v>32</v>
      </c>
      <c r="M2270">
        <v>1364</v>
      </c>
      <c r="N2270">
        <v>1537</v>
      </c>
      <c r="S2270" t="s">
        <v>1681</v>
      </c>
      <c r="T2270" t="s">
        <v>1681</v>
      </c>
      <c r="U2270" t="s">
        <v>1681</v>
      </c>
      <c r="V2270" t="s">
        <v>1718</v>
      </c>
    </row>
    <row r="2271" spans="1:22" x14ac:dyDescent="0.25">
      <c r="A2271" t="s">
        <v>1745</v>
      </c>
      <c r="B2271" t="str">
        <f t="shared" si="35"/>
        <v>1943South Melbourne</v>
      </c>
      <c r="C2271" t="s">
        <v>1727</v>
      </c>
      <c r="D2271">
        <v>1943</v>
      </c>
      <c r="E2271">
        <v>8</v>
      </c>
      <c r="F2271" t="s">
        <v>1697</v>
      </c>
      <c r="G2271">
        <v>15</v>
      </c>
      <c r="H2271">
        <v>6</v>
      </c>
      <c r="I2271">
        <v>0</v>
      </c>
      <c r="J2271">
        <v>9</v>
      </c>
      <c r="K2271">
        <v>1</v>
      </c>
      <c r="L2271">
        <v>28</v>
      </c>
      <c r="M2271">
        <v>1346</v>
      </c>
      <c r="N2271">
        <v>1272</v>
      </c>
      <c r="S2271" t="s">
        <v>1676</v>
      </c>
      <c r="T2271" t="s">
        <v>1681</v>
      </c>
      <c r="U2271" t="s">
        <v>1681</v>
      </c>
      <c r="V2271" t="s">
        <v>1718</v>
      </c>
    </row>
    <row r="2272" spans="1:22" x14ac:dyDescent="0.25">
      <c r="A2272" t="s">
        <v>1745</v>
      </c>
      <c r="B2272" t="str">
        <f t="shared" si="35"/>
        <v>1943North Melbourne</v>
      </c>
      <c r="C2272" t="s">
        <v>1727</v>
      </c>
      <c r="D2272">
        <v>1943</v>
      </c>
      <c r="E2272">
        <v>9</v>
      </c>
      <c r="F2272" t="s">
        <v>1680</v>
      </c>
      <c r="G2272">
        <v>15</v>
      </c>
      <c r="H2272">
        <v>5</v>
      </c>
      <c r="I2272">
        <v>1</v>
      </c>
      <c r="J2272">
        <v>9</v>
      </c>
      <c r="K2272">
        <v>1</v>
      </c>
      <c r="L2272">
        <v>26</v>
      </c>
      <c r="M2272">
        <v>1019</v>
      </c>
      <c r="N2272">
        <v>1323</v>
      </c>
      <c r="S2272" t="s">
        <v>1680</v>
      </c>
      <c r="T2272" t="s">
        <v>1680</v>
      </c>
      <c r="U2272" t="s">
        <v>1681</v>
      </c>
      <c r="V2272" t="s">
        <v>1718</v>
      </c>
    </row>
    <row r="2273" spans="1:22" x14ac:dyDescent="0.25">
      <c r="A2273" t="s">
        <v>1745</v>
      </c>
      <c r="B2273" t="str">
        <f t="shared" si="35"/>
        <v>1943Collingwood</v>
      </c>
      <c r="C2273" t="s">
        <v>1727</v>
      </c>
      <c r="D2273">
        <v>1943</v>
      </c>
      <c r="E2273">
        <v>10</v>
      </c>
      <c r="F2273" t="s">
        <v>1688</v>
      </c>
      <c r="G2273">
        <v>15</v>
      </c>
      <c r="H2273">
        <v>5</v>
      </c>
      <c r="I2273">
        <v>0</v>
      </c>
      <c r="J2273">
        <v>10</v>
      </c>
      <c r="K2273">
        <v>1</v>
      </c>
      <c r="L2273">
        <v>24</v>
      </c>
      <c r="M2273">
        <v>1217</v>
      </c>
      <c r="N2273">
        <v>1358</v>
      </c>
      <c r="S2273" t="s">
        <v>1688</v>
      </c>
      <c r="T2273" t="s">
        <v>1681</v>
      </c>
      <c r="U2273" t="s">
        <v>1681</v>
      </c>
      <c r="V2273" t="s">
        <v>1718</v>
      </c>
    </row>
    <row r="2274" spans="1:22" x14ac:dyDescent="0.25">
      <c r="A2274" t="s">
        <v>1745</v>
      </c>
      <c r="B2274" t="str">
        <f t="shared" si="35"/>
        <v>1943St Kilda</v>
      </c>
      <c r="C2274" t="s">
        <v>1727</v>
      </c>
      <c r="D2274">
        <v>1943</v>
      </c>
      <c r="E2274">
        <v>11</v>
      </c>
      <c r="F2274" t="s">
        <v>1677</v>
      </c>
      <c r="G2274">
        <v>10</v>
      </c>
      <c r="H2274">
        <v>1</v>
      </c>
      <c r="I2274">
        <v>1</v>
      </c>
      <c r="J2274">
        <v>8</v>
      </c>
      <c r="K2274">
        <v>1</v>
      </c>
      <c r="L2274">
        <v>10</v>
      </c>
      <c r="M2274">
        <v>731</v>
      </c>
      <c r="N2274">
        <v>989</v>
      </c>
      <c r="S2274" t="s">
        <v>1677</v>
      </c>
      <c r="T2274" t="s">
        <v>1681</v>
      </c>
      <c r="U2274" t="s">
        <v>1681</v>
      </c>
      <c r="V2274" t="s">
        <v>1718</v>
      </c>
    </row>
    <row r="2275" spans="1:22" x14ac:dyDescent="0.25">
      <c r="A2275" t="s">
        <v>1746</v>
      </c>
      <c r="B2275" t="str">
        <f t="shared" si="35"/>
        <v>1943Newtown</v>
      </c>
      <c r="C2275" t="s">
        <v>1747</v>
      </c>
      <c r="D2275">
        <v>1943</v>
      </c>
      <c r="E2275">
        <v>1</v>
      </c>
      <c r="F2275" t="s">
        <v>1756</v>
      </c>
      <c r="G2275">
        <v>14</v>
      </c>
      <c r="H2275">
        <v>10</v>
      </c>
      <c r="I2275">
        <v>1</v>
      </c>
      <c r="J2275">
        <v>3</v>
      </c>
      <c r="K2275">
        <v>0</v>
      </c>
      <c r="L2275">
        <v>21</v>
      </c>
      <c r="M2275">
        <v>272</v>
      </c>
      <c r="N2275">
        <v>143</v>
      </c>
      <c r="O2275" t="s">
        <v>30</v>
      </c>
      <c r="P2275" t="s">
        <v>30</v>
      </c>
      <c r="Q2275" t="s">
        <v>30</v>
      </c>
      <c r="R2275" t="s">
        <v>30</v>
      </c>
      <c r="S2275" t="s">
        <v>1756</v>
      </c>
      <c r="T2275" t="s">
        <v>1675</v>
      </c>
      <c r="U2275" t="s">
        <v>1675</v>
      </c>
      <c r="V2275" t="s">
        <v>1723</v>
      </c>
    </row>
    <row r="2276" spans="1:22" x14ac:dyDescent="0.25">
      <c r="A2276" t="s">
        <v>1746</v>
      </c>
      <c r="B2276" t="str">
        <f t="shared" si="35"/>
        <v>1943Balmain</v>
      </c>
      <c r="C2276" t="s">
        <v>1747</v>
      </c>
      <c r="D2276">
        <v>1943</v>
      </c>
      <c r="E2276">
        <v>2</v>
      </c>
      <c r="F2276" t="s">
        <v>1755</v>
      </c>
      <c r="G2276">
        <v>14</v>
      </c>
      <c r="H2276">
        <v>10</v>
      </c>
      <c r="I2276">
        <v>1</v>
      </c>
      <c r="J2276">
        <v>3</v>
      </c>
      <c r="K2276">
        <v>0</v>
      </c>
      <c r="L2276">
        <v>21</v>
      </c>
      <c r="M2276">
        <v>178</v>
      </c>
      <c r="N2276">
        <v>131</v>
      </c>
      <c r="P2276" t="s">
        <v>30</v>
      </c>
      <c r="S2276" t="s">
        <v>1755</v>
      </c>
      <c r="T2276" t="s">
        <v>1675</v>
      </c>
      <c r="U2276" t="s">
        <v>1675</v>
      </c>
      <c r="V2276" t="s">
        <v>1723</v>
      </c>
    </row>
    <row r="2277" spans="1:22" x14ac:dyDescent="0.25">
      <c r="A2277" t="s">
        <v>1746</v>
      </c>
      <c r="B2277" t="str">
        <f t="shared" si="35"/>
        <v>1943North Sydney</v>
      </c>
      <c r="C2277" t="s">
        <v>1747</v>
      </c>
      <c r="D2277">
        <v>1943</v>
      </c>
      <c r="E2277">
        <v>3</v>
      </c>
      <c r="F2277" t="s">
        <v>1752</v>
      </c>
      <c r="G2277">
        <v>14</v>
      </c>
      <c r="H2277">
        <v>7</v>
      </c>
      <c r="I2277">
        <v>3</v>
      </c>
      <c r="J2277">
        <v>4</v>
      </c>
      <c r="K2277">
        <v>0</v>
      </c>
      <c r="L2277">
        <v>17</v>
      </c>
      <c r="M2277">
        <v>193</v>
      </c>
      <c r="N2277">
        <v>124</v>
      </c>
      <c r="P2277" t="s">
        <v>30</v>
      </c>
      <c r="Q2277" t="s">
        <v>30</v>
      </c>
      <c r="S2277" t="s">
        <v>1752</v>
      </c>
      <c r="T2277" t="s">
        <v>1675</v>
      </c>
      <c r="U2277" t="s">
        <v>1675</v>
      </c>
      <c r="V2277" t="s">
        <v>1723</v>
      </c>
    </row>
    <row r="2278" spans="1:22" x14ac:dyDescent="0.25">
      <c r="A2278" t="s">
        <v>1746</v>
      </c>
      <c r="B2278" t="str">
        <f t="shared" si="35"/>
        <v>1943St George</v>
      </c>
      <c r="C2278" t="s">
        <v>1747</v>
      </c>
      <c r="D2278">
        <v>1943</v>
      </c>
      <c r="E2278">
        <v>4</v>
      </c>
      <c r="F2278" t="s">
        <v>1763</v>
      </c>
      <c r="G2278">
        <v>14</v>
      </c>
      <c r="H2278">
        <v>8</v>
      </c>
      <c r="I2278">
        <v>1</v>
      </c>
      <c r="J2278">
        <v>5</v>
      </c>
      <c r="K2278">
        <v>0</v>
      </c>
      <c r="L2278">
        <v>17</v>
      </c>
      <c r="M2278">
        <v>185</v>
      </c>
      <c r="N2278">
        <v>188</v>
      </c>
      <c r="P2278" t="s">
        <v>30</v>
      </c>
      <c r="S2278" t="s">
        <v>1763</v>
      </c>
      <c r="T2278" t="s">
        <v>1675</v>
      </c>
      <c r="U2278" t="s">
        <v>1675</v>
      </c>
      <c r="V2278" t="s">
        <v>1723</v>
      </c>
    </row>
    <row r="2279" spans="1:22" x14ac:dyDescent="0.25">
      <c r="A2279" t="s">
        <v>1746</v>
      </c>
      <c r="B2279" t="str">
        <f t="shared" si="35"/>
        <v>1943South Sydney</v>
      </c>
      <c r="C2279" t="s">
        <v>1747</v>
      </c>
      <c r="D2279">
        <v>1943</v>
      </c>
      <c r="E2279">
        <v>5</v>
      </c>
      <c r="F2279" t="s">
        <v>1748</v>
      </c>
      <c r="G2279">
        <v>14</v>
      </c>
      <c r="H2279">
        <v>8</v>
      </c>
      <c r="I2279">
        <v>0</v>
      </c>
      <c r="J2279">
        <v>6</v>
      </c>
      <c r="K2279">
        <v>0</v>
      </c>
      <c r="L2279">
        <v>16</v>
      </c>
      <c r="M2279">
        <v>161</v>
      </c>
      <c r="N2279">
        <v>147</v>
      </c>
      <c r="S2279" t="s">
        <v>1748</v>
      </c>
      <c r="T2279" t="s">
        <v>1675</v>
      </c>
      <c r="U2279" t="s">
        <v>1675</v>
      </c>
      <c r="V2279" t="s">
        <v>1723</v>
      </c>
    </row>
    <row r="2280" spans="1:22" x14ac:dyDescent="0.25">
      <c r="A2280" t="s">
        <v>1746</v>
      </c>
      <c r="B2280" t="str">
        <f t="shared" si="35"/>
        <v>1943Eastern Suburbs</v>
      </c>
      <c r="C2280" t="s">
        <v>1747</v>
      </c>
      <c r="D2280">
        <v>1943</v>
      </c>
      <c r="E2280">
        <v>6</v>
      </c>
      <c r="F2280" t="s">
        <v>1749</v>
      </c>
      <c r="G2280">
        <v>14</v>
      </c>
      <c r="H2280">
        <v>4</v>
      </c>
      <c r="I2280">
        <v>0</v>
      </c>
      <c r="J2280">
        <v>10</v>
      </c>
      <c r="K2280">
        <v>0</v>
      </c>
      <c r="L2280">
        <v>8</v>
      </c>
      <c r="M2280">
        <v>131</v>
      </c>
      <c r="N2280">
        <v>214</v>
      </c>
      <c r="S2280" t="s">
        <v>1750</v>
      </c>
      <c r="T2280" t="s">
        <v>1675</v>
      </c>
      <c r="U2280" t="s">
        <v>1675</v>
      </c>
      <c r="V2280" t="s">
        <v>1723</v>
      </c>
    </row>
    <row r="2281" spans="1:22" x14ac:dyDescent="0.25">
      <c r="A2281" t="s">
        <v>1746</v>
      </c>
      <c r="B2281" t="str">
        <f t="shared" si="35"/>
        <v>1943Western Suburbs</v>
      </c>
      <c r="C2281" t="s">
        <v>1747</v>
      </c>
      <c r="D2281">
        <v>1943</v>
      </c>
      <c r="E2281">
        <v>7</v>
      </c>
      <c r="F2281" t="s">
        <v>1757</v>
      </c>
      <c r="G2281">
        <v>14</v>
      </c>
      <c r="H2281">
        <v>3</v>
      </c>
      <c r="I2281">
        <v>0</v>
      </c>
      <c r="J2281">
        <v>11</v>
      </c>
      <c r="K2281">
        <v>0</v>
      </c>
      <c r="L2281">
        <v>6</v>
      </c>
      <c r="M2281">
        <v>132</v>
      </c>
      <c r="N2281">
        <v>176</v>
      </c>
      <c r="S2281" t="s">
        <v>1757</v>
      </c>
      <c r="T2281" t="s">
        <v>1675</v>
      </c>
      <c r="U2281" t="s">
        <v>1675</v>
      </c>
      <c r="V2281" t="s">
        <v>1723</v>
      </c>
    </row>
    <row r="2282" spans="1:22" x14ac:dyDescent="0.25">
      <c r="A2282" t="s">
        <v>1746</v>
      </c>
      <c r="B2282" t="str">
        <f t="shared" si="35"/>
        <v>1943Canterbury-Bankstown</v>
      </c>
      <c r="C2282" t="s">
        <v>1747</v>
      </c>
      <c r="D2282">
        <v>1943</v>
      </c>
      <c r="E2282">
        <v>8</v>
      </c>
      <c r="F2282" t="s">
        <v>1764</v>
      </c>
      <c r="G2282">
        <v>14</v>
      </c>
      <c r="H2282">
        <v>3</v>
      </c>
      <c r="I2282">
        <v>0</v>
      </c>
      <c r="J2282">
        <v>11</v>
      </c>
      <c r="K2282">
        <v>0</v>
      </c>
      <c r="L2282">
        <v>6</v>
      </c>
      <c r="M2282">
        <v>115</v>
      </c>
      <c r="N2282">
        <v>244</v>
      </c>
      <c r="S2282" t="s">
        <v>1764</v>
      </c>
      <c r="T2282" t="s">
        <v>1675</v>
      </c>
      <c r="U2282" t="s">
        <v>1675</v>
      </c>
      <c r="V2282" t="s">
        <v>1723</v>
      </c>
    </row>
    <row r="2283" spans="1:22" x14ac:dyDescent="0.25">
      <c r="A2283" t="s">
        <v>1745</v>
      </c>
      <c r="B2283" t="str">
        <f t="shared" si="35"/>
        <v>1942Essendon</v>
      </c>
      <c r="C2283" t="s">
        <v>1727</v>
      </c>
      <c r="D2283">
        <v>1942</v>
      </c>
      <c r="E2283">
        <v>1</v>
      </c>
      <c r="F2283" t="s">
        <v>1687</v>
      </c>
      <c r="G2283">
        <v>15</v>
      </c>
      <c r="H2283">
        <v>12</v>
      </c>
      <c r="I2283">
        <v>0</v>
      </c>
      <c r="J2283">
        <v>3</v>
      </c>
      <c r="K2283">
        <v>1</v>
      </c>
      <c r="L2283">
        <v>52</v>
      </c>
      <c r="M2283">
        <v>1426</v>
      </c>
      <c r="N2283">
        <v>1122</v>
      </c>
      <c r="O2283" t="s">
        <v>30</v>
      </c>
      <c r="P2283" t="s">
        <v>30</v>
      </c>
      <c r="Q2283" t="s">
        <v>30</v>
      </c>
      <c r="R2283" t="s">
        <v>30</v>
      </c>
      <c r="S2283" t="s">
        <v>1687</v>
      </c>
      <c r="T2283" t="s">
        <v>1681</v>
      </c>
      <c r="U2283" t="s">
        <v>1681</v>
      </c>
      <c r="V2283" t="s">
        <v>1718</v>
      </c>
    </row>
    <row r="2284" spans="1:22" x14ac:dyDescent="0.25">
      <c r="A2284" t="s">
        <v>1745</v>
      </c>
      <c r="B2284" t="str">
        <f t="shared" si="35"/>
        <v>1942Richmond</v>
      </c>
      <c r="C2284" t="s">
        <v>1727</v>
      </c>
      <c r="D2284">
        <v>1942</v>
      </c>
      <c r="E2284">
        <v>2</v>
      </c>
      <c r="F2284" t="s">
        <v>1678</v>
      </c>
      <c r="G2284">
        <v>15</v>
      </c>
      <c r="H2284">
        <v>11</v>
      </c>
      <c r="I2284">
        <v>0</v>
      </c>
      <c r="J2284">
        <v>4</v>
      </c>
      <c r="K2284">
        <v>1</v>
      </c>
      <c r="L2284">
        <v>48</v>
      </c>
      <c r="M2284">
        <v>1778</v>
      </c>
      <c r="N2284">
        <v>1322</v>
      </c>
      <c r="P2284" t="s">
        <v>30</v>
      </c>
      <c r="Q2284" t="s">
        <v>30</v>
      </c>
      <c r="S2284" t="s">
        <v>1678</v>
      </c>
      <c r="T2284" t="s">
        <v>1726</v>
      </c>
      <c r="U2284" t="s">
        <v>1681</v>
      </c>
      <c r="V2284" t="s">
        <v>1718</v>
      </c>
    </row>
    <row r="2285" spans="1:22" x14ac:dyDescent="0.25">
      <c r="A2285" t="s">
        <v>1745</v>
      </c>
      <c r="B2285" t="str">
        <f t="shared" si="35"/>
        <v>1942South Melbourne</v>
      </c>
      <c r="C2285" t="s">
        <v>1727</v>
      </c>
      <c r="D2285">
        <v>1942</v>
      </c>
      <c r="E2285">
        <v>3</v>
      </c>
      <c r="F2285" t="s">
        <v>1697</v>
      </c>
      <c r="G2285">
        <v>15</v>
      </c>
      <c r="H2285">
        <v>11</v>
      </c>
      <c r="I2285">
        <v>0</v>
      </c>
      <c r="J2285">
        <v>4</v>
      </c>
      <c r="K2285">
        <v>1</v>
      </c>
      <c r="L2285">
        <v>48</v>
      </c>
      <c r="M2285">
        <v>1513</v>
      </c>
      <c r="N2285">
        <v>1173</v>
      </c>
      <c r="P2285" t="s">
        <v>30</v>
      </c>
      <c r="S2285" t="s">
        <v>1676</v>
      </c>
      <c r="T2285" t="s">
        <v>1681</v>
      </c>
      <c r="U2285" t="s">
        <v>1681</v>
      </c>
      <c r="V2285" t="s">
        <v>1718</v>
      </c>
    </row>
    <row r="2286" spans="1:22" x14ac:dyDescent="0.25">
      <c r="A2286" t="s">
        <v>1745</v>
      </c>
      <c r="B2286" t="str">
        <f t="shared" si="35"/>
        <v>1942Footscray</v>
      </c>
      <c r="C2286" t="s">
        <v>1727</v>
      </c>
      <c r="D2286">
        <v>1942</v>
      </c>
      <c r="E2286">
        <v>4</v>
      </c>
      <c r="F2286" t="s">
        <v>1695</v>
      </c>
      <c r="G2286">
        <v>14</v>
      </c>
      <c r="H2286">
        <v>10</v>
      </c>
      <c r="I2286">
        <v>0</v>
      </c>
      <c r="J2286">
        <v>4</v>
      </c>
      <c r="K2286">
        <v>2</v>
      </c>
      <c r="L2286">
        <v>48</v>
      </c>
      <c r="M2286">
        <v>1460</v>
      </c>
      <c r="N2286">
        <v>1159</v>
      </c>
      <c r="P2286" t="s">
        <v>30</v>
      </c>
      <c r="S2286" t="s">
        <v>1673</v>
      </c>
      <c r="T2286" t="s">
        <v>1681</v>
      </c>
      <c r="U2286" t="s">
        <v>1681</v>
      </c>
      <c r="V2286" t="s">
        <v>1718</v>
      </c>
    </row>
    <row r="2287" spans="1:22" x14ac:dyDescent="0.25">
      <c r="A2287" t="s">
        <v>1745</v>
      </c>
      <c r="B2287" t="str">
        <f t="shared" si="35"/>
        <v>1942Carlton</v>
      </c>
      <c r="C2287" t="s">
        <v>1727</v>
      </c>
      <c r="D2287">
        <v>1942</v>
      </c>
      <c r="E2287">
        <v>5</v>
      </c>
      <c r="F2287" t="s">
        <v>1689</v>
      </c>
      <c r="G2287">
        <v>14</v>
      </c>
      <c r="H2287">
        <v>10</v>
      </c>
      <c r="I2287">
        <v>0</v>
      </c>
      <c r="J2287">
        <v>4</v>
      </c>
      <c r="K2287">
        <v>2</v>
      </c>
      <c r="L2287">
        <v>48</v>
      </c>
      <c r="M2287">
        <v>1361</v>
      </c>
      <c r="N2287">
        <v>1132</v>
      </c>
      <c r="S2287" t="s">
        <v>1689</v>
      </c>
      <c r="T2287" t="s">
        <v>1717</v>
      </c>
      <c r="U2287" t="s">
        <v>1681</v>
      </c>
      <c r="V2287" t="s">
        <v>1718</v>
      </c>
    </row>
    <row r="2288" spans="1:22" x14ac:dyDescent="0.25">
      <c r="A2288" t="s">
        <v>1745</v>
      </c>
      <c r="B2288" t="str">
        <f t="shared" si="35"/>
        <v>1942Fitzroy</v>
      </c>
      <c r="C2288" t="s">
        <v>1727</v>
      </c>
      <c r="D2288">
        <v>1942</v>
      </c>
      <c r="E2288">
        <v>6</v>
      </c>
      <c r="F2288" t="s">
        <v>1694</v>
      </c>
      <c r="G2288">
        <v>15</v>
      </c>
      <c r="H2288">
        <v>8</v>
      </c>
      <c r="I2288">
        <v>0</v>
      </c>
      <c r="J2288">
        <v>7</v>
      </c>
      <c r="K2288">
        <v>1</v>
      </c>
      <c r="L2288">
        <v>36</v>
      </c>
      <c r="M2288">
        <v>1405</v>
      </c>
      <c r="N2288">
        <v>1340</v>
      </c>
      <c r="S2288" t="s">
        <v>1694</v>
      </c>
      <c r="T2288" t="s">
        <v>1681</v>
      </c>
      <c r="U2288" t="s">
        <v>1681</v>
      </c>
      <c r="V2288" t="s">
        <v>1718</v>
      </c>
    </row>
    <row r="2289" spans="1:22" x14ac:dyDescent="0.25">
      <c r="A2289" t="s">
        <v>1745</v>
      </c>
      <c r="B2289" t="str">
        <f t="shared" si="35"/>
        <v>1942St Kilda</v>
      </c>
      <c r="C2289" t="s">
        <v>1727</v>
      </c>
      <c r="D2289">
        <v>1942</v>
      </c>
      <c r="E2289">
        <v>7</v>
      </c>
      <c r="F2289" t="s">
        <v>1677</v>
      </c>
      <c r="G2289">
        <v>14</v>
      </c>
      <c r="H2289">
        <v>6</v>
      </c>
      <c r="I2289">
        <v>0</v>
      </c>
      <c r="J2289">
        <v>8</v>
      </c>
      <c r="K2289">
        <v>2</v>
      </c>
      <c r="L2289">
        <v>32</v>
      </c>
      <c r="M2289">
        <v>1076</v>
      </c>
      <c r="N2289">
        <v>1314</v>
      </c>
      <c r="S2289" t="s">
        <v>1677</v>
      </c>
      <c r="T2289" t="s">
        <v>1681</v>
      </c>
      <c r="U2289" t="s">
        <v>1681</v>
      </c>
      <c r="V2289" t="s">
        <v>1718</v>
      </c>
    </row>
    <row r="2290" spans="1:22" x14ac:dyDescent="0.25">
      <c r="A2290" t="s">
        <v>1745</v>
      </c>
      <c r="B2290" t="str">
        <f t="shared" si="35"/>
        <v>1942Melbourne</v>
      </c>
      <c r="C2290" t="s">
        <v>1727</v>
      </c>
      <c r="D2290">
        <v>1942</v>
      </c>
      <c r="E2290">
        <v>8</v>
      </c>
      <c r="F2290" t="s">
        <v>1681</v>
      </c>
      <c r="G2290">
        <v>15</v>
      </c>
      <c r="H2290">
        <v>5</v>
      </c>
      <c r="I2290">
        <v>0</v>
      </c>
      <c r="J2290">
        <v>10</v>
      </c>
      <c r="K2290">
        <v>1</v>
      </c>
      <c r="L2290">
        <v>24</v>
      </c>
      <c r="M2290">
        <v>1384</v>
      </c>
      <c r="N2290">
        <v>1624</v>
      </c>
      <c r="S2290" t="s">
        <v>1681</v>
      </c>
      <c r="T2290" t="s">
        <v>1681</v>
      </c>
      <c r="U2290" t="s">
        <v>1681</v>
      </c>
      <c r="V2290" t="s">
        <v>1718</v>
      </c>
    </row>
    <row r="2291" spans="1:22" x14ac:dyDescent="0.25">
      <c r="A2291" t="s">
        <v>1745</v>
      </c>
      <c r="B2291" t="str">
        <f t="shared" si="35"/>
        <v>1942North Melbourne</v>
      </c>
      <c r="C2291" t="s">
        <v>1727</v>
      </c>
      <c r="D2291">
        <v>1942</v>
      </c>
      <c r="E2291">
        <v>9</v>
      </c>
      <c r="F2291" t="s">
        <v>1680</v>
      </c>
      <c r="G2291">
        <v>14</v>
      </c>
      <c r="H2291">
        <v>4</v>
      </c>
      <c r="I2291">
        <v>0</v>
      </c>
      <c r="J2291">
        <v>10</v>
      </c>
      <c r="K2291">
        <v>2</v>
      </c>
      <c r="L2291">
        <v>24</v>
      </c>
      <c r="M2291">
        <v>1105</v>
      </c>
      <c r="N2291">
        <v>1413</v>
      </c>
      <c r="S2291" t="s">
        <v>1680</v>
      </c>
      <c r="T2291" t="s">
        <v>1680</v>
      </c>
      <c r="U2291" t="s">
        <v>1681</v>
      </c>
      <c r="V2291" t="s">
        <v>1718</v>
      </c>
    </row>
    <row r="2292" spans="1:22" x14ac:dyDescent="0.25">
      <c r="A2292" t="s">
        <v>1745</v>
      </c>
      <c r="B2292" t="str">
        <f t="shared" si="35"/>
        <v>1942Collingwood</v>
      </c>
      <c r="C2292" t="s">
        <v>1727</v>
      </c>
      <c r="D2292">
        <v>1942</v>
      </c>
      <c r="E2292">
        <v>10</v>
      </c>
      <c r="F2292" t="s">
        <v>1688</v>
      </c>
      <c r="G2292">
        <v>14</v>
      </c>
      <c r="H2292">
        <v>2</v>
      </c>
      <c r="I2292">
        <v>0</v>
      </c>
      <c r="J2292">
        <v>12</v>
      </c>
      <c r="K2292">
        <v>2</v>
      </c>
      <c r="L2292">
        <v>16</v>
      </c>
      <c r="M2292">
        <v>1120</v>
      </c>
      <c r="N2292">
        <v>1474</v>
      </c>
      <c r="S2292" t="s">
        <v>1688</v>
      </c>
      <c r="T2292" t="s">
        <v>1681</v>
      </c>
      <c r="U2292" t="s">
        <v>1681</v>
      </c>
      <c r="V2292" t="s">
        <v>1718</v>
      </c>
    </row>
    <row r="2293" spans="1:22" x14ac:dyDescent="0.25">
      <c r="A2293" t="s">
        <v>1745</v>
      </c>
      <c r="B2293" t="str">
        <f t="shared" si="35"/>
        <v>1942Hawthorn</v>
      </c>
      <c r="C2293" t="s">
        <v>1727</v>
      </c>
      <c r="D2293">
        <v>1942</v>
      </c>
      <c r="E2293">
        <v>11</v>
      </c>
      <c r="F2293" t="s">
        <v>1682</v>
      </c>
      <c r="G2293">
        <v>15</v>
      </c>
      <c r="H2293">
        <v>1</v>
      </c>
      <c r="I2293">
        <v>0</v>
      </c>
      <c r="J2293">
        <v>14</v>
      </c>
      <c r="K2293">
        <v>1</v>
      </c>
      <c r="L2293">
        <v>8</v>
      </c>
      <c r="M2293">
        <v>1058</v>
      </c>
      <c r="N2293">
        <v>1613</v>
      </c>
      <c r="S2293" t="s">
        <v>1682</v>
      </c>
      <c r="T2293" t="s">
        <v>1724</v>
      </c>
      <c r="U2293" t="s">
        <v>1681</v>
      </c>
      <c r="V2293" t="s">
        <v>1718</v>
      </c>
    </row>
    <row r="2294" spans="1:22" x14ac:dyDescent="0.25">
      <c r="A2294" t="s">
        <v>1746</v>
      </c>
      <c r="B2294" t="str">
        <f t="shared" si="35"/>
        <v>1942Canterbury-Bankstown</v>
      </c>
      <c r="C2294" t="s">
        <v>1747</v>
      </c>
      <c r="D2294">
        <v>1942</v>
      </c>
      <c r="E2294">
        <v>1</v>
      </c>
      <c r="F2294" t="s">
        <v>1764</v>
      </c>
      <c r="G2294">
        <v>14</v>
      </c>
      <c r="H2294">
        <v>10</v>
      </c>
      <c r="I2294">
        <v>0</v>
      </c>
      <c r="J2294">
        <v>4</v>
      </c>
      <c r="K2294">
        <v>0</v>
      </c>
      <c r="L2294">
        <v>20</v>
      </c>
      <c r="M2294">
        <v>264</v>
      </c>
      <c r="N2294">
        <v>162</v>
      </c>
      <c r="O2294" t="s">
        <v>30</v>
      </c>
      <c r="P2294" t="s">
        <v>30</v>
      </c>
      <c r="Q2294" t="s">
        <v>30</v>
      </c>
      <c r="R2294" t="s">
        <v>30</v>
      </c>
      <c r="S2294" t="s">
        <v>1764</v>
      </c>
      <c r="T2294" t="s">
        <v>1675</v>
      </c>
      <c r="U2294" t="s">
        <v>1675</v>
      </c>
      <c r="V2294" t="s">
        <v>1723</v>
      </c>
    </row>
    <row r="2295" spans="1:22" x14ac:dyDescent="0.25">
      <c r="A2295" t="s">
        <v>1746</v>
      </c>
      <c r="B2295" t="str">
        <f t="shared" si="35"/>
        <v>1942Balmain</v>
      </c>
      <c r="C2295" t="s">
        <v>1747</v>
      </c>
      <c r="D2295">
        <v>1942</v>
      </c>
      <c r="E2295">
        <v>2</v>
      </c>
      <c r="F2295" t="s">
        <v>1755</v>
      </c>
      <c r="G2295">
        <v>14</v>
      </c>
      <c r="H2295">
        <v>10</v>
      </c>
      <c r="I2295">
        <v>0</v>
      </c>
      <c r="J2295">
        <v>4</v>
      </c>
      <c r="K2295">
        <v>0</v>
      </c>
      <c r="L2295">
        <v>20</v>
      </c>
      <c r="M2295">
        <v>223</v>
      </c>
      <c r="N2295">
        <v>192</v>
      </c>
      <c r="P2295" t="s">
        <v>30</v>
      </c>
      <c r="S2295" t="s">
        <v>1755</v>
      </c>
      <c r="T2295" t="s">
        <v>1675</v>
      </c>
      <c r="U2295" t="s">
        <v>1675</v>
      </c>
      <c r="V2295" t="s">
        <v>1723</v>
      </c>
    </row>
    <row r="2296" spans="1:22" x14ac:dyDescent="0.25">
      <c r="A2296" t="s">
        <v>1746</v>
      </c>
      <c r="B2296" t="str">
        <f t="shared" si="35"/>
        <v>1942St George</v>
      </c>
      <c r="C2296" t="s">
        <v>1747</v>
      </c>
      <c r="D2296">
        <v>1942</v>
      </c>
      <c r="E2296">
        <v>3</v>
      </c>
      <c r="F2296" t="s">
        <v>1763</v>
      </c>
      <c r="G2296">
        <v>14</v>
      </c>
      <c r="H2296">
        <v>9</v>
      </c>
      <c r="I2296">
        <v>0</v>
      </c>
      <c r="J2296">
        <v>5</v>
      </c>
      <c r="K2296">
        <v>0</v>
      </c>
      <c r="L2296">
        <v>18</v>
      </c>
      <c r="M2296">
        <v>271</v>
      </c>
      <c r="N2296">
        <v>205</v>
      </c>
      <c r="P2296" t="s">
        <v>30</v>
      </c>
      <c r="Q2296" t="s">
        <v>30</v>
      </c>
      <c r="S2296" t="s">
        <v>1763</v>
      </c>
      <c r="T2296" t="s">
        <v>1675</v>
      </c>
      <c r="U2296" t="s">
        <v>1675</v>
      </c>
      <c r="V2296" t="s">
        <v>1723</v>
      </c>
    </row>
    <row r="2297" spans="1:22" x14ac:dyDescent="0.25">
      <c r="A2297" t="s">
        <v>1746</v>
      </c>
      <c r="B2297" t="str">
        <f t="shared" si="35"/>
        <v>1942Eastern Suburbs</v>
      </c>
      <c r="C2297" t="s">
        <v>1747</v>
      </c>
      <c r="D2297">
        <v>1942</v>
      </c>
      <c r="E2297">
        <v>4</v>
      </c>
      <c r="F2297" t="s">
        <v>1749</v>
      </c>
      <c r="G2297">
        <v>14</v>
      </c>
      <c r="H2297">
        <v>8</v>
      </c>
      <c r="I2297">
        <v>0</v>
      </c>
      <c r="J2297">
        <v>6</v>
      </c>
      <c r="K2297">
        <v>0</v>
      </c>
      <c r="L2297">
        <v>16</v>
      </c>
      <c r="M2297">
        <v>213</v>
      </c>
      <c r="N2297">
        <v>214</v>
      </c>
      <c r="P2297" t="s">
        <v>30</v>
      </c>
      <c r="S2297" t="s">
        <v>1750</v>
      </c>
      <c r="T2297" t="s">
        <v>1675</v>
      </c>
      <c r="U2297" t="s">
        <v>1675</v>
      </c>
      <c r="V2297" t="s">
        <v>1723</v>
      </c>
    </row>
    <row r="2298" spans="1:22" x14ac:dyDescent="0.25">
      <c r="A2298" t="s">
        <v>1746</v>
      </c>
      <c r="B2298" t="str">
        <f t="shared" si="35"/>
        <v>1942South Sydney</v>
      </c>
      <c r="C2298" t="s">
        <v>1747</v>
      </c>
      <c r="D2298">
        <v>1942</v>
      </c>
      <c r="E2298">
        <v>5</v>
      </c>
      <c r="F2298" t="s">
        <v>1748</v>
      </c>
      <c r="G2298">
        <v>14</v>
      </c>
      <c r="H2298">
        <v>7</v>
      </c>
      <c r="I2298">
        <v>1</v>
      </c>
      <c r="J2298">
        <v>6</v>
      </c>
      <c r="K2298">
        <v>0</v>
      </c>
      <c r="L2298">
        <v>15</v>
      </c>
      <c r="M2298">
        <v>209</v>
      </c>
      <c r="N2298">
        <v>191</v>
      </c>
      <c r="S2298" t="s">
        <v>1748</v>
      </c>
      <c r="T2298" t="s">
        <v>1675</v>
      </c>
      <c r="U2298" t="s">
        <v>1675</v>
      </c>
      <c r="V2298" t="s">
        <v>1723</v>
      </c>
    </row>
    <row r="2299" spans="1:22" x14ac:dyDescent="0.25">
      <c r="A2299" t="s">
        <v>1746</v>
      </c>
      <c r="B2299" t="str">
        <f t="shared" si="35"/>
        <v>1942North Sydney</v>
      </c>
      <c r="C2299" t="s">
        <v>1747</v>
      </c>
      <c r="D2299">
        <v>1942</v>
      </c>
      <c r="E2299">
        <v>6</v>
      </c>
      <c r="F2299" t="s">
        <v>1752</v>
      </c>
      <c r="G2299">
        <v>14</v>
      </c>
      <c r="H2299">
        <v>5</v>
      </c>
      <c r="I2299">
        <v>0</v>
      </c>
      <c r="J2299">
        <v>9</v>
      </c>
      <c r="K2299">
        <v>0</v>
      </c>
      <c r="L2299">
        <v>10</v>
      </c>
      <c r="M2299">
        <v>220</v>
      </c>
      <c r="N2299">
        <v>216</v>
      </c>
      <c r="S2299" t="s">
        <v>1752</v>
      </c>
      <c r="T2299" t="s">
        <v>1675</v>
      </c>
      <c r="U2299" t="s">
        <v>1675</v>
      </c>
      <c r="V2299" t="s">
        <v>1723</v>
      </c>
    </row>
    <row r="2300" spans="1:22" x14ac:dyDescent="0.25">
      <c r="A2300" t="s">
        <v>1746</v>
      </c>
      <c r="B2300" t="str">
        <f t="shared" si="35"/>
        <v>1942Newtown</v>
      </c>
      <c r="C2300" t="s">
        <v>1747</v>
      </c>
      <c r="D2300">
        <v>1942</v>
      </c>
      <c r="E2300">
        <v>7</v>
      </c>
      <c r="F2300" t="s">
        <v>1756</v>
      </c>
      <c r="G2300">
        <v>14</v>
      </c>
      <c r="H2300">
        <v>4</v>
      </c>
      <c r="I2300">
        <v>1</v>
      </c>
      <c r="J2300">
        <v>9</v>
      </c>
      <c r="K2300">
        <v>0</v>
      </c>
      <c r="L2300">
        <v>9</v>
      </c>
      <c r="M2300">
        <v>189</v>
      </c>
      <c r="N2300">
        <v>266</v>
      </c>
      <c r="S2300" t="s">
        <v>1756</v>
      </c>
      <c r="T2300" t="s">
        <v>1675</v>
      </c>
      <c r="U2300" t="s">
        <v>1675</v>
      </c>
      <c r="V2300" t="s">
        <v>1723</v>
      </c>
    </row>
    <row r="2301" spans="1:22" x14ac:dyDescent="0.25">
      <c r="A2301" t="s">
        <v>1746</v>
      </c>
      <c r="B2301" t="str">
        <f t="shared" si="35"/>
        <v>1942Western Suburbs</v>
      </c>
      <c r="C2301" t="s">
        <v>1747</v>
      </c>
      <c r="D2301">
        <v>1942</v>
      </c>
      <c r="E2301">
        <v>8</v>
      </c>
      <c r="F2301" t="s">
        <v>1757</v>
      </c>
      <c r="G2301">
        <v>14</v>
      </c>
      <c r="H2301">
        <v>2</v>
      </c>
      <c r="I2301">
        <v>0</v>
      </c>
      <c r="J2301">
        <v>12</v>
      </c>
      <c r="K2301">
        <v>0</v>
      </c>
      <c r="L2301">
        <v>4</v>
      </c>
      <c r="M2301">
        <v>148</v>
      </c>
      <c r="N2301">
        <v>291</v>
      </c>
      <c r="S2301" t="s">
        <v>1757</v>
      </c>
      <c r="T2301" t="s">
        <v>1675</v>
      </c>
      <c r="U2301" t="s">
        <v>1675</v>
      </c>
      <c r="V2301" t="s">
        <v>1723</v>
      </c>
    </row>
    <row r="2302" spans="1:22" x14ac:dyDescent="0.25">
      <c r="A2302" t="s">
        <v>1745</v>
      </c>
      <c r="B2302" t="str">
        <f t="shared" si="35"/>
        <v>1941Carlton</v>
      </c>
      <c r="C2302" t="s">
        <v>1727</v>
      </c>
      <c r="D2302">
        <v>1941</v>
      </c>
      <c r="E2302">
        <v>1</v>
      </c>
      <c r="F2302" t="s">
        <v>1689</v>
      </c>
      <c r="G2302">
        <v>18</v>
      </c>
      <c r="H2302">
        <v>14</v>
      </c>
      <c r="I2302">
        <v>0</v>
      </c>
      <c r="J2302">
        <v>4</v>
      </c>
      <c r="L2302">
        <v>56</v>
      </c>
      <c r="M2302">
        <v>1948</v>
      </c>
      <c r="N2302">
        <v>1619</v>
      </c>
      <c r="O2302" t="s">
        <v>30</v>
      </c>
      <c r="P2302" t="s">
        <v>30</v>
      </c>
      <c r="S2302" t="s">
        <v>1689</v>
      </c>
      <c r="T2302" t="s">
        <v>1717</v>
      </c>
      <c r="U2302" t="s">
        <v>1681</v>
      </c>
      <c r="V2302" t="s">
        <v>1718</v>
      </c>
    </row>
    <row r="2303" spans="1:22" x14ac:dyDescent="0.25">
      <c r="A2303" t="s">
        <v>1745</v>
      </c>
      <c r="B2303" t="str">
        <f t="shared" si="35"/>
        <v>1941Melbourne</v>
      </c>
      <c r="C2303" t="s">
        <v>1727</v>
      </c>
      <c r="D2303">
        <v>1941</v>
      </c>
      <c r="E2303">
        <v>2</v>
      </c>
      <c r="F2303" t="s">
        <v>1681</v>
      </c>
      <c r="G2303">
        <v>18</v>
      </c>
      <c r="H2303">
        <v>14</v>
      </c>
      <c r="I2303">
        <v>0</v>
      </c>
      <c r="J2303">
        <v>4</v>
      </c>
      <c r="L2303">
        <v>56</v>
      </c>
      <c r="M2303">
        <v>1993</v>
      </c>
      <c r="N2303">
        <v>1701</v>
      </c>
      <c r="P2303" t="s">
        <v>30</v>
      </c>
      <c r="Q2303" t="s">
        <v>30</v>
      </c>
      <c r="R2303" t="s">
        <v>30</v>
      </c>
      <c r="S2303" t="s">
        <v>1681</v>
      </c>
      <c r="T2303" t="s">
        <v>1681</v>
      </c>
      <c r="U2303" t="s">
        <v>1681</v>
      </c>
      <c r="V2303" t="s">
        <v>1718</v>
      </c>
    </row>
    <row r="2304" spans="1:22" x14ac:dyDescent="0.25">
      <c r="A2304" t="s">
        <v>1745</v>
      </c>
      <c r="B2304" t="str">
        <f t="shared" si="35"/>
        <v>1941Richmond</v>
      </c>
      <c r="C2304" t="s">
        <v>1727</v>
      </c>
      <c r="D2304">
        <v>1941</v>
      </c>
      <c r="E2304">
        <v>3</v>
      </c>
      <c r="F2304" t="s">
        <v>1678</v>
      </c>
      <c r="G2304">
        <v>18</v>
      </c>
      <c r="H2304">
        <v>14</v>
      </c>
      <c r="I2304">
        <v>0</v>
      </c>
      <c r="J2304">
        <v>4</v>
      </c>
      <c r="L2304">
        <v>56</v>
      </c>
      <c r="M2304">
        <v>1714</v>
      </c>
      <c r="N2304">
        <v>1469</v>
      </c>
      <c r="P2304" t="s">
        <v>30</v>
      </c>
      <c r="S2304" t="s">
        <v>1678</v>
      </c>
      <c r="T2304" t="s">
        <v>1726</v>
      </c>
      <c r="U2304" t="s">
        <v>1681</v>
      </c>
      <c r="V2304" t="s">
        <v>1718</v>
      </c>
    </row>
    <row r="2305" spans="1:22" x14ac:dyDescent="0.25">
      <c r="A2305" t="s">
        <v>1745</v>
      </c>
      <c r="B2305" t="str">
        <f t="shared" si="35"/>
        <v>1941Essendon</v>
      </c>
      <c r="C2305" t="s">
        <v>1727</v>
      </c>
      <c r="D2305">
        <v>1941</v>
      </c>
      <c r="E2305">
        <v>4</v>
      </c>
      <c r="F2305" t="s">
        <v>1687</v>
      </c>
      <c r="G2305">
        <v>18</v>
      </c>
      <c r="H2305">
        <v>13</v>
      </c>
      <c r="I2305">
        <v>0</v>
      </c>
      <c r="J2305">
        <v>5</v>
      </c>
      <c r="L2305">
        <v>52</v>
      </c>
      <c r="M2305">
        <v>1864</v>
      </c>
      <c r="N2305">
        <v>1431</v>
      </c>
      <c r="P2305" t="s">
        <v>30</v>
      </c>
      <c r="Q2305" t="s">
        <v>30</v>
      </c>
      <c r="S2305" t="s">
        <v>1687</v>
      </c>
      <c r="T2305" t="s">
        <v>1681</v>
      </c>
      <c r="U2305" t="s">
        <v>1681</v>
      </c>
      <c r="V2305" t="s">
        <v>1718</v>
      </c>
    </row>
    <row r="2306" spans="1:22" x14ac:dyDescent="0.25">
      <c r="A2306" t="s">
        <v>1745</v>
      </c>
      <c r="B2306" t="str">
        <f t="shared" ref="B2306:B2369" si="36">D2306&amp;F2306</f>
        <v>1941Collingwood</v>
      </c>
      <c r="C2306" t="s">
        <v>1727</v>
      </c>
      <c r="D2306">
        <v>1941</v>
      </c>
      <c r="E2306">
        <v>5</v>
      </c>
      <c r="F2306" t="s">
        <v>1688</v>
      </c>
      <c r="G2306">
        <v>18</v>
      </c>
      <c r="H2306">
        <v>12</v>
      </c>
      <c r="I2306">
        <v>0</v>
      </c>
      <c r="J2306">
        <v>6</v>
      </c>
      <c r="L2306">
        <v>48</v>
      </c>
      <c r="M2306">
        <v>1743</v>
      </c>
      <c r="N2306">
        <v>1571</v>
      </c>
      <c r="S2306" t="s">
        <v>1688</v>
      </c>
      <c r="T2306" t="s">
        <v>1681</v>
      </c>
      <c r="U2306" t="s">
        <v>1681</v>
      </c>
      <c r="V2306" t="s">
        <v>1718</v>
      </c>
    </row>
    <row r="2307" spans="1:22" x14ac:dyDescent="0.25">
      <c r="A2307" t="s">
        <v>1745</v>
      </c>
      <c r="B2307" t="str">
        <f t="shared" si="36"/>
        <v>1941Footscray</v>
      </c>
      <c r="C2307" t="s">
        <v>1727</v>
      </c>
      <c r="D2307">
        <v>1941</v>
      </c>
      <c r="E2307">
        <v>6</v>
      </c>
      <c r="F2307" t="s">
        <v>1695</v>
      </c>
      <c r="G2307">
        <v>18</v>
      </c>
      <c r="H2307">
        <v>10</v>
      </c>
      <c r="I2307">
        <v>0</v>
      </c>
      <c r="J2307">
        <v>8</v>
      </c>
      <c r="L2307">
        <v>40</v>
      </c>
      <c r="M2307">
        <v>1676</v>
      </c>
      <c r="N2307">
        <v>1517</v>
      </c>
      <c r="S2307" t="s">
        <v>1673</v>
      </c>
      <c r="T2307" t="s">
        <v>1681</v>
      </c>
      <c r="U2307" t="s">
        <v>1681</v>
      </c>
      <c r="V2307" t="s">
        <v>1718</v>
      </c>
    </row>
    <row r="2308" spans="1:22" x14ac:dyDescent="0.25">
      <c r="A2308" t="s">
        <v>1745</v>
      </c>
      <c r="B2308" t="str">
        <f t="shared" si="36"/>
        <v>1941Fitzroy</v>
      </c>
      <c r="C2308" t="s">
        <v>1727</v>
      </c>
      <c r="D2308">
        <v>1941</v>
      </c>
      <c r="E2308">
        <v>7</v>
      </c>
      <c r="F2308" t="s">
        <v>1694</v>
      </c>
      <c r="G2308">
        <v>18</v>
      </c>
      <c r="H2308">
        <v>8</v>
      </c>
      <c r="I2308">
        <v>0</v>
      </c>
      <c r="J2308">
        <v>10</v>
      </c>
      <c r="L2308">
        <v>32</v>
      </c>
      <c r="M2308">
        <v>1695</v>
      </c>
      <c r="N2308">
        <v>1760</v>
      </c>
      <c r="S2308" t="s">
        <v>1694</v>
      </c>
      <c r="T2308" t="s">
        <v>1681</v>
      </c>
      <c r="U2308" t="s">
        <v>1681</v>
      </c>
      <c r="V2308" t="s">
        <v>1718</v>
      </c>
    </row>
    <row r="2309" spans="1:22" x14ac:dyDescent="0.25">
      <c r="A2309" t="s">
        <v>1745</v>
      </c>
      <c r="B2309" t="str">
        <f t="shared" si="36"/>
        <v>1941South Melbourne</v>
      </c>
      <c r="C2309" t="s">
        <v>1727</v>
      </c>
      <c r="D2309">
        <v>1941</v>
      </c>
      <c r="E2309">
        <v>8</v>
      </c>
      <c r="F2309" t="s">
        <v>1697</v>
      </c>
      <c r="G2309">
        <v>18</v>
      </c>
      <c r="H2309">
        <v>8</v>
      </c>
      <c r="I2309">
        <v>0</v>
      </c>
      <c r="J2309">
        <v>10</v>
      </c>
      <c r="L2309">
        <v>32</v>
      </c>
      <c r="M2309">
        <v>1397</v>
      </c>
      <c r="N2309">
        <v>1552</v>
      </c>
      <c r="S2309" t="s">
        <v>1676</v>
      </c>
      <c r="T2309" t="s">
        <v>1681</v>
      </c>
      <c r="U2309" t="s">
        <v>1681</v>
      </c>
      <c r="V2309" t="s">
        <v>1718</v>
      </c>
    </row>
    <row r="2310" spans="1:22" x14ac:dyDescent="0.25">
      <c r="A2310" t="s">
        <v>1745</v>
      </c>
      <c r="B2310" t="str">
        <f t="shared" si="36"/>
        <v>1941North Melbourne</v>
      </c>
      <c r="C2310" t="s">
        <v>1727</v>
      </c>
      <c r="D2310">
        <v>1941</v>
      </c>
      <c r="E2310">
        <v>9</v>
      </c>
      <c r="F2310" t="s">
        <v>1680</v>
      </c>
      <c r="G2310">
        <v>18</v>
      </c>
      <c r="H2310">
        <v>6</v>
      </c>
      <c r="I2310">
        <v>0</v>
      </c>
      <c r="J2310">
        <v>12</v>
      </c>
      <c r="L2310">
        <v>24</v>
      </c>
      <c r="M2310">
        <v>1759</v>
      </c>
      <c r="N2310">
        <v>1893</v>
      </c>
      <c r="S2310" t="s">
        <v>1680</v>
      </c>
      <c r="T2310" t="s">
        <v>1680</v>
      </c>
      <c r="U2310" t="s">
        <v>1681</v>
      </c>
      <c r="V2310" t="s">
        <v>1718</v>
      </c>
    </row>
    <row r="2311" spans="1:22" x14ac:dyDescent="0.25">
      <c r="A2311" t="s">
        <v>1745</v>
      </c>
      <c r="B2311" t="str">
        <f t="shared" si="36"/>
        <v>1941Geelong</v>
      </c>
      <c r="C2311" t="s">
        <v>1727</v>
      </c>
      <c r="D2311">
        <v>1941</v>
      </c>
      <c r="E2311">
        <v>10</v>
      </c>
      <c r="F2311" t="s">
        <v>1685</v>
      </c>
      <c r="G2311">
        <v>18</v>
      </c>
      <c r="H2311">
        <v>3</v>
      </c>
      <c r="I2311">
        <v>0</v>
      </c>
      <c r="J2311">
        <v>15</v>
      </c>
      <c r="L2311">
        <v>12</v>
      </c>
      <c r="M2311">
        <v>1561</v>
      </c>
      <c r="N2311">
        <v>1880</v>
      </c>
      <c r="S2311" t="s">
        <v>1685</v>
      </c>
      <c r="T2311" t="s">
        <v>1685</v>
      </c>
      <c r="U2311" t="s">
        <v>1685</v>
      </c>
      <c r="V2311" t="s">
        <v>1718</v>
      </c>
    </row>
    <row r="2312" spans="1:22" x14ac:dyDescent="0.25">
      <c r="A2312" t="s">
        <v>1745</v>
      </c>
      <c r="B2312" t="str">
        <f t="shared" si="36"/>
        <v>1941St Kilda</v>
      </c>
      <c r="C2312" t="s">
        <v>1727</v>
      </c>
      <c r="D2312">
        <v>1941</v>
      </c>
      <c r="E2312">
        <v>11</v>
      </c>
      <c r="F2312" t="s">
        <v>1677</v>
      </c>
      <c r="G2312">
        <v>18</v>
      </c>
      <c r="H2312">
        <v>3</v>
      </c>
      <c r="I2312">
        <v>0</v>
      </c>
      <c r="J2312">
        <v>15</v>
      </c>
      <c r="L2312">
        <v>12</v>
      </c>
      <c r="M2312">
        <v>1454</v>
      </c>
      <c r="N2312">
        <v>1775</v>
      </c>
      <c r="S2312" t="s">
        <v>1677</v>
      </c>
      <c r="T2312" t="s">
        <v>1681</v>
      </c>
      <c r="U2312" t="s">
        <v>1681</v>
      </c>
      <c r="V2312" t="s">
        <v>1718</v>
      </c>
    </row>
    <row r="2313" spans="1:22" x14ac:dyDescent="0.25">
      <c r="A2313" t="s">
        <v>1745</v>
      </c>
      <c r="B2313" t="str">
        <f t="shared" si="36"/>
        <v>1941Hawthorn</v>
      </c>
      <c r="C2313" t="s">
        <v>1727</v>
      </c>
      <c r="D2313">
        <v>1941</v>
      </c>
      <c r="E2313">
        <v>12</v>
      </c>
      <c r="F2313" t="s">
        <v>1682</v>
      </c>
      <c r="G2313">
        <v>18</v>
      </c>
      <c r="H2313">
        <v>3</v>
      </c>
      <c r="I2313">
        <v>0</v>
      </c>
      <c r="J2313">
        <v>15</v>
      </c>
      <c r="L2313">
        <v>12</v>
      </c>
      <c r="M2313">
        <v>1367</v>
      </c>
      <c r="N2313">
        <v>2003</v>
      </c>
      <c r="S2313" t="s">
        <v>1682</v>
      </c>
      <c r="T2313" t="s">
        <v>1724</v>
      </c>
      <c r="U2313" t="s">
        <v>1681</v>
      </c>
      <c r="V2313" t="s">
        <v>1718</v>
      </c>
    </row>
    <row r="2314" spans="1:22" x14ac:dyDescent="0.25">
      <c r="A2314" t="s">
        <v>1746</v>
      </c>
      <c r="B2314" t="str">
        <f t="shared" si="36"/>
        <v>1941Eastern Suburbs</v>
      </c>
      <c r="C2314" t="s">
        <v>1747</v>
      </c>
      <c r="D2314">
        <v>1941</v>
      </c>
      <c r="E2314">
        <v>1</v>
      </c>
      <c r="F2314" t="s">
        <v>1749</v>
      </c>
      <c r="G2314">
        <v>14</v>
      </c>
      <c r="H2314">
        <v>9</v>
      </c>
      <c r="I2314">
        <v>0</v>
      </c>
      <c r="J2314">
        <v>5</v>
      </c>
      <c r="K2314">
        <v>0</v>
      </c>
      <c r="L2314">
        <v>18</v>
      </c>
      <c r="M2314">
        <v>217</v>
      </c>
      <c r="N2314">
        <v>160</v>
      </c>
      <c r="O2314" t="s">
        <v>30</v>
      </c>
      <c r="P2314" t="s">
        <v>30</v>
      </c>
      <c r="Q2314" t="s">
        <v>30</v>
      </c>
      <c r="S2314" t="s">
        <v>1750</v>
      </c>
      <c r="T2314" t="s">
        <v>1675</v>
      </c>
      <c r="U2314" t="s">
        <v>1675</v>
      </c>
      <c r="V2314" t="s">
        <v>1723</v>
      </c>
    </row>
    <row r="2315" spans="1:22" x14ac:dyDescent="0.25">
      <c r="A2315" t="s">
        <v>1746</v>
      </c>
      <c r="B2315" t="str">
        <f t="shared" si="36"/>
        <v>1941Balmain</v>
      </c>
      <c r="C2315" t="s">
        <v>1747</v>
      </c>
      <c r="D2315">
        <v>1941</v>
      </c>
      <c r="E2315">
        <v>2</v>
      </c>
      <c r="F2315" t="s">
        <v>1755</v>
      </c>
      <c r="G2315">
        <v>14</v>
      </c>
      <c r="H2315">
        <v>9</v>
      </c>
      <c r="I2315">
        <v>0</v>
      </c>
      <c r="J2315">
        <v>5</v>
      </c>
      <c r="K2315">
        <v>0</v>
      </c>
      <c r="L2315">
        <v>18</v>
      </c>
      <c r="M2315">
        <v>243</v>
      </c>
      <c r="N2315">
        <v>205</v>
      </c>
      <c r="P2315" t="s">
        <v>30</v>
      </c>
      <c r="S2315" t="s">
        <v>1755</v>
      </c>
      <c r="T2315" t="s">
        <v>1675</v>
      </c>
      <c r="U2315" t="s">
        <v>1675</v>
      </c>
      <c r="V2315" t="s">
        <v>1723</v>
      </c>
    </row>
    <row r="2316" spans="1:22" x14ac:dyDescent="0.25">
      <c r="A2316" t="s">
        <v>1746</v>
      </c>
      <c r="B2316" t="str">
        <f t="shared" si="36"/>
        <v>1941Canterbury-Bankstown</v>
      </c>
      <c r="C2316" t="s">
        <v>1747</v>
      </c>
      <c r="D2316">
        <v>1941</v>
      </c>
      <c r="E2316">
        <v>3</v>
      </c>
      <c r="F2316" t="s">
        <v>1764</v>
      </c>
      <c r="G2316">
        <v>14</v>
      </c>
      <c r="H2316">
        <v>9</v>
      </c>
      <c r="I2316">
        <v>0</v>
      </c>
      <c r="J2316">
        <v>5</v>
      </c>
      <c r="K2316">
        <v>0</v>
      </c>
      <c r="L2316">
        <v>18</v>
      </c>
      <c r="M2316">
        <v>205</v>
      </c>
      <c r="N2316">
        <v>182</v>
      </c>
      <c r="P2316" t="s">
        <v>30</v>
      </c>
      <c r="S2316" t="s">
        <v>1764</v>
      </c>
      <c r="T2316" t="s">
        <v>1675</v>
      </c>
      <c r="U2316" t="s">
        <v>1675</v>
      </c>
      <c r="V2316" t="s">
        <v>1723</v>
      </c>
    </row>
    <row r="2317" spans="1:22" x14ac:dyDescent="0.25">
      <c r="A2317" t="s">
        <v>1746</v>
      </c>
      <c r="B2317" t="str">
        <f t="shared" si="36"/>
        <v>1941St George</v>
      </c>
      <c r="C2317" t="s">
        <v>1747</v>
      </c>
      <c r="D2317">
        <v>1941</v>
      </c>
      <c r="E2317">
        <v>4</v>
      </c>
      <c r="F2317" t="s">
        <v>1763</v>
      </c>
      <c r="G2317">
        <v>14</v>
      </c>
      <c r="H2317">
        <v>8</v>
      </c>
      <c r="I2317">
        <v>1</v>
      </c>
      <c r="J2317">
        <v>5</v>
      </c>
      <c r="K2317">
        <v>0</v>
      </c>
      <c r="L2317">
        <v>17</v>
      </c>
      <c r="M2317">
        <v>307</v>
      </c>
      <c r="N2317">
        <v>248</v>
      </c>
      <c r="P2317" t="s">
        <v>30</v>
      </c>
      <c r="Q2317" t="s">
        <v>30</v>
      </c>
      <c r="R2317" t="s">
        <v>30</v>
      </c>
      <c r="S2317" t="s">
        <v>1763</v>
      </c>
      <c r="T2317" t="s">
        <v>1675</v>
      </c>
      <c r="U2317" t="s">
        <v>1675</v>
      </c>
      <c r="V2317" t="s">
        <v>1723</v>
      </c>
    </row>
    <row r="2318" spans="1:22" x14ac:dyDescent="0.25">
      <c r="A2318" t="s">
        <v>1746</v>
      </c>
      <c r="B2318" t="str">
        <f t="shared" si="36"/>
        <v>1941Newtown</v>
      </c>
      <c r="C2318" t="s">
        <v>1747</v>
      </c>
      <c r="D2318">
        <v>1941</v>
      </c>
      <c r="E2318">
        <v>5</v>
      </c>
      <c r="F2318" t="s">
        <v>1756</v>
      </c>
      <c r="G2318">
        <v>14</v>
      </c>
      <c r="H2318">
        <v>6</v>
      </c>
      <c r="I2318">
        <v>2</v>
      </c>
      <c r="J2318">
        <v>6</v>
      </c>
      <c r="K2318">
        <v>0</v>
      </c>
      <c r="L2318">
        <v>14</v>
      </c>
      <c r="M2318">
        <v>219</v>
      </c>
      <c r="N2318">
        <v>242</v>
      </c>
      <c r="S2318" t="s">
        <v>1756</v>
      </c>
      <c r="T2318" t="s">
        <v>1675</v>
      </c>
      <c r="U2318" t="s">
        <v>1675</v>
      </c>
      <c r="V2318" t="s">
        <v>1723</v>
      </c>
    </row>
    <row r="2319" spans="1:22" x14ac:dyDescent="0.25">
      <c r="A2319" t="s">
        <v>1746</v>
      </c>
      <c r="B2319" t="str">
        <f t="shared" si="36"/>
        <v>1941Western Suburbs</v>
      </c>
      <c r="C2319" t="s">
        <v>1747</v>
      </c>
      <c r="D2319">
        <v>1941</v>
      </c>
      <c r="E2319">
        <v>6</v>
      </c>
      <c r="F2319" t="s">
        <v>1757</v>
      </c>
      <c r="G2319">
        <v>14</v>
      </c>
      <c r="H2319">
        <v>6</v>
      </c>
      <c r="I2319">
        <v>0</v>
      </c>
      <c r="J2319">
        <v>8</v>
      </c>
      <c r="K2319">
        <v>0</v>
      </c>
      <c r="L2319">
        <v>12</v>
      </c>
      <c r="M2319">
        <v>247</v>
      </c>
      <c r="N2319">
        <v>226</v>
      </c>
      <c r="S2319" t="s">
        <v>1757</v>
      </c>
      <c r="T2319" t="s">
        <v>1675</v>
      </c>
      <c r="U2319" t="s">
        <v>1675</v>
      </c>
      <c r="V2319" t="s">
        <v>1723</v>
      </c>
    </row>
    <row r="2320" spans="1:22" x14ac:dyDescent="0.25">
      <c r="A2320" t="s">
        <v>1746</v>
      </c>
      <c r="B2320" t="str">
        <f t="shared" si="36"/>
        <v>1941South Sydney</v>
      </c>
      <c r="C2320" t="s">
        <v>1747</v>
      </c>
      <c r="D2320">
        <v>1941</v>
      </c>
      <c r="E2320">
        <v>7</v>
      </c>
      <c r="F2320" t="s">
        <v>1748</v>
      </c>
      <c r="G2320">
        <v>14</v>
      </c>
      <c r="H2320">
        <v>4</v>
      </c>
      <c r="I2320">
        <v>0</v>
      </c>
      <c r="J2320">
        <v>10</v>
      </c>
      <c r="K2320">
        <v>0</v>
      </c>
      <c r="L2320">
        <v>8</v>
      </c>
      <c r="M2320">
        <v>193</v>
      </c>
      <c r="N2320">
        <v>277</v>
      </c>
      <c r="S2320" t="s">
        <v>1748</v>
      </c>
      <c r="T2320" t="s">
        <v>1675</v>
      </c>
      <c r="U2320" t="s">
        <v>1675</v>
      </c>
      <c r="V2320" t="s">
        <v>1723</v>
      </c>
    </row>
    <row r="2321" spans="1:22" x14ac:dyDescent="0.25">
      <c r="A2321" t="s">
        <v>1746</v>
      </c>
      <c r="B2321" t="str">
        <f t="shared" si="36"/>
        <v>1941North Sydney</v>
      </c>
      <c r="C2321" t="s">
        <v>1747</v>
      </c>
      <c r="D2321">
        <v>1941</v>
      </c>
      <c r="E2321">
        <v>8</v>
      </c>
      <c r="F2321" t="s">
        <v>1752</v>
      </c>
      <c r="G2321">
        <v>14</v>
      </c>
      <c r="H2321">
        <v>3</v>
      </c>
      <c r="I2321">
        <v>1</v>
      </c>
      <c r="J2321">
        <v>10</v>
      </c>
      <c r="K2321">
        <v>0</v>
      </c>
      <c r="L2321">
        <v>7</v>
      </c>
      <c r="M2321">
        <v>171</v>
      </c>
      <c r="N2321">
        <v>262</v>
      </c>
      <c r="S2321" t="s">
        <v>1752</v>
      </c>
      <c r="T2321" t="s">
        <v>1675</v>
      </c>
      <c r="U2321" t="s">
        <v>1675</v>
      </c>
      <c r="V2321" t="s">
        <v>1723</v>
      </c>
    </row>
    <row r="2322" spans="1:22" x14ac:dyDescent="0.25">
      <c r="A2322" t="s">
        <v>1745</v>
      </c>
      <c r="B2322" t="str">
        <f t="shared" si="36"/>
        <v>1940Melbourne</v>
      </c>
      <c r="C2322" t="s">
        <v>1727</v>
      </c>
      <c r="D2322">
        <v>1940</v>
      </c>
      <c r="E2322">
        <v>1</v>
      </c>
      <c r="F2322" t="s">
        <v>1681</v>
      </c>
      <c r="G2322">
        <v>18</v>
      </c>
      <c r="H2322">
        <v>14</v>
      </c>
      <c r="I2322">
        <v>0</v>
      </c>
      <c r="J2322">
        <v>4</v>
      </c>
      <c r="L2322">
        <v>56</v>
      </c>
      <c r="M2322">
        <v>2110</v>
      </c>
      <c r="N2322">
        <v>1677</v>
      </c>
      <c r="O2322" t="s">
        <v>30</v>
      </c>
      <c r="P2322" t="s">
        <v>30</v>
      </c>
      <c r="Q2322" t="s">
        <v>30</v>
      </c>
      <c r="R2322" t="s">
        <v>30</v>
      </c>
      <c r="S2322" t="s">
        <v>1681</v>
      </c>
      <c r="T2322" t="s">
        <v>1681</v>
      </c>
      <c r="U2322" t="s">
        <v>1681</v>
      </c>
      <c r="V2322" t="s">
        <v>1718</v>
      </c>
    </row>
    <row r="2323" spans="1:22" x14ac:dyDescent="0.25">
      <c r="A2323" t="s">
        <v>1745</v>
      </c>
      <c r="B2323" t="str">
        <f t="shared" si="36"/>
        <v>1940Richmond</v>
      </c>
      <c r="C2323" t="s">
        <v>1727</v>
      </c>
      <c r="D2323">
        <v>1940</v>
      </c>
      <c r="E2323">
        <v>2</v>
      </c>
      <c r="F2323" t="s">
        <v>1678</v>
      </c>
      <c r="G2323">
        <v>18</v>
      </c>
      <c r="H2323">
        <v>12</v>
      </c>
      <c r="I2323">
        <v>0</v>
      </c>
      <c r="J2323">
        <v>6</v>
      </c>
      <c r="L2323">
        <v>48</v>
      </c>
      <c r="M2323">
        <v>1787</v>
      </c>
      <c r="N2323">
        <v>1489</v>
      </c>
      <c r="P2323" t="s">
        <v>30</v>
      </c>
      <c r="Q2323" t="s">
        <v>30</v>
      </c>
      <c r="S2323" t="s">
        <v>1678</v>
      </c>
      <c r="T2323" t="s">
        <v>1726</v>
      </c>
      <c r="U2323" t="s">
        <v>1681</v>
      </c>
      <c r="V2323" t="s">
        <v>1718</v>
      </c>
    </row>
    <row r="2324" spans="1:22" x14ac:dyDescent="0.25">
      <c r="A2324" t="s">
        <v>1745</v>
      </c>
      <c r="B2324" t="str">
        <f t="shared" si="36"/>
        <v>1940Essendon</v>
      </c>
      <c r="C2324" t="s">
        <v>1727</v>
      </c>
      <c r="D2324">
        <v>1940</v>
      </c>
      <c r="E2324">
        <v>3</v>
      </c>
      <c r="F2324" t="s">
        <v>1687</v>
      </c>
      <c r="G2324">
        <v>18</v>
      </c>
      <c r="H2324">
        <v>12</v>
      </c>
      <c r="I2324">
        <v>0</v>
      </c>
      <c r="J2324">
        <v>6</v>
      </c>
      <c r="L2324">
        <v>48</v>
      </c>
      <c r="M2324">
        <v>1611</v>
      </c>
      <c r="N2324">
        <v>1489</v>
      </c>
      <c r="P2324" t="s">
        <v>30</v>
      </c>
      <c r="S2324" t="s">
        <v>1687</v>
      </c>
      <c r="T2324" t="s">
        <v>1681</v>
      </c>
      <c r="U2324" t="s">
        <v>1681</v>
      </c>
      <c r="V2324" t="s">
        <v>1718</v>
      </c>
    </row>
    <row r="2325" spans="1:22" x14ac:dyDescent="0.25">
      <c r="A2325" t="s">
        <v>1745</v>
      </c>
      <c r="B2325" t="str">
        <f t="shared" si="36"/>
        <v>1940Geelong</v>
      </c>
      <c r="C2325" t="s">
        <v>1727</v>
      </c>
      <c r="D2325">
        <v>1940</v>
      </c>
      <c r="E2325">
        <v>4</v>
      </c>
      <c r="F2325" t="s">
        <v>1685</v>
      </c>
      <c r="G2325">
        <v>18</v>
      </c>
      <c r="H2325">
        <v>11</v>
      </c>
      <c r="I2325">
        <v>0</v>
      </c>
      <c r="J2325">
        <v>7</v>
      </c>
      <c r="L2325">
        <v>44</v>
      </c>
      <c r="M2325">
        <v>1645</v>
      </c>
      <c r="N2325">
        <v>1599</v>
      </c>
      <c r="P2325" t="s">
        <v>30</v>
      </c>
      <c r="S2325" t="s">
        <v>1685</v>
      </c>
      <c r="T2325" t="s">
        <v>1685</v>
      </c>
      <c r="U2325" t="s">
        <v>1685</v>
      </c>
      <c r="V2325" t="s">
        <v>1718</v>
      </c>
    </row>
    <row r="2326" spans="1:22" x14ac:dyDescent="0.25">
      <c r="A2326" t="s">
        <v>1745</v>
      </c>
      <c r="B2326" t="str">
        <f t="shared" si="36"/>
        <v>1940Carlton</v>
      </c>
      <c r="C2326" t="s">
        <v>1727</v>
      </c>
      <c r="D2326">
        <v>1940</v>
      </c>
      <c r="E2326">
        <v>5</v>
      </c>
      <c r="F2326" t="s">
        <v>1689</v>
      </c>
      <c r="G2326">
        <v>18</v>
      </c>
      <c r="H2326">
        <v>10</v>
      </c>
      <c r="I2326">
        <v>0</v>
      </c>
      <c r="J2326">
        <v>8</v>
      </c>
      <c r="L2326">
        <v>40</v>
      </c>
      <c r="M2326">
        <v>1730</v>
      </c>
      <c r="N2326">
        <v>1555</v>
      </c>
      <c r="S2326" t="s">
        <v>1689</v>
      </c>
      <c r="T2326" t="s">
        <v>1717</v>
      </c>
      <c r="U2326" t="s">
        <v>1681</v>
      </c>
      <c r="V2326" t="s">
        <v>1718</v>
      </c>
    </row>
    <row r="2327" spans="1:22" x14ac:dyDescent="0.25">
      <c r="A2327" t="s">
        <v>1745</v>
      </c>
      <c r="B2327" t="str">
        <f t="shared" si="36"/>
        <v>1940Footscray</v>
      </c>
      <c r="C2327" t="s">
        <v>1727</v>
      </c>
      <c r="D2327">
        <v>1940</v>
      </c>
      <c r="E2327">
        <v>6</v>
      </c>
      <c r="F2327" t="s">
        <v>1695</v>
      </c>
      <c r="G2327">
        <v>18</v>
      </c>
      <c r="H2327">
        <v>9</v>
      </c>
      <c r="I2327">
        <v>0</v>
      </c>
      <c r="J2327">
        <v>9</v>
      </c>
      <c r="L2327">
        <v>36</v>
      </c>
      <c r="M2327">
        <v>1696</v>
      </c>
      <c r="N2327">
        <v>1558</v>
      </c>
      <c r="S2327" t="s">
        <v>1673</v>
      </c>
      <c r="T2327" t="s">
        <v>1681</v>
      </c>
      <c r="U2327" t="s">
        <v>1681</v>
      </c>
      <c r="V2327" t="s">
        <v>1718</v>
      </c>
    </row>
    <row r="2328" spans="1:22" x14ac:dyDescent="0.25">
      <c r="A2328" t="s">
        <v>1745</v>
      </c>
      <c r="B2328" t="str">
        <f t="shared" si="36"/>
        <v>1940Fitzroy</v>
      </c>
      <c r="C2328" t="s">
        <v>1727</v>
      </c>
      <c r="D2328">
        <v>1940</v>
      </c>
      <c r="E2328">
        <v>7</v>
      </c>
      <c r="F2328" t="s">
        <v>1694</v>
      </c>
      <c r="G2328">
        <v>18</v>
      </c>
      <c r="H2328">
        <v>9</v>
      </c>
      <c r="I2328">
        <v>0</v>
      </c>
      <c r="J2328">
        <v>9</v>
      </c>
      <c r="L2328">
        <v>36</v>
      </c>
      <c r="M2328">
        <v>1443</v>
      </c>
      <c r="N2328">
        <v>1563</v>
      </c>
      <c r="S2328" t="s">
        <v>1694</v>
      </c>
      <c r="T2328" t="s">
        <v>1681</v>
      </c>
      <c r="U2328" t="s">
        <v>1681</v>
      </c>
      <c r="V2328" t="s">
        <v>1718</v>
      </c>
    </row>
    <row r="2329" spans="1:22" x14ac:dyDescent="0.25">
      <c r="A2329" t="s">
        <v>1745</v>
      </c>
      <c r="B2329" t="str">
        <f t="shared" si="36"/>
        <v>1940Collingwood</v>
      </c>
      <c r="C2329" t="s">
        <v>1727</v>
      </c>
      <c r="D2329">
        <v>1940</v>
      </c>
      <c r="E2329">
        <v>8</v>
      </c>
      <c r="F2329" t="s">
        <v>1688</v>
      </c>
      <c r="G2329">
        <v>18</v>
      </c>
      <c r="H2329">
        <v>8</v>
      </c>
      <c r="I2329">
        <v>0</v>
      </c>
      <c r="J2329">
        <v>10</v>
      </c>
      <c r="L2329">
        <v>32</v>
      </c>
      <c r="M2329">
        <v>1621</v>
      </c>
      <c r="N2329">
        <v>1611</v>
      </c>
      <c r="S2329" t="s">
        <v>1688</v>
      </c>
      <c r="T2329" t="s">
        <v>1681</v>
      </c>
      <c r="U2329" t="s">
        <v>1681</v>
      </c>
      <c r="V2329" t="s">
        <v>1718</v>
      </c>
    </row>
    <row r="2330" spans="1:22" x14ac:dyDescent="0.25">
      <c r="A2330" t="s">
        <v>1745</v>
      </c>
      <c r="B2330" t="str">
        <f t="shared" si="36"/>
        <v>1940Hawthorn</v>
      </c>
      <c r="C2330" t="s">
        <v>1727</v>
      </c>
      <c r="D2330">
        <v>1940</v>
      </c>
      <c r="E2330">
        <v>9</v>
      </c>
      <c r="F2330" t="s">
        <v>1682</v>
      </c>
      <c r="G2330">
        <v>18</v>
      </c>
      <c r="H2330">
        <v>7</v>
      </c>
      <c r="I2330">
        <v>0</v>
      </c>
      <c r="J2330">
        <v>11</v>
      </c>
      <c r="L2330">
        <v>28</v>
      </c>
      <c r="M2330">
        <v>1549</v>
      </c>
      <c r="N2330">
        <v>1760</v>
      </c>
      <c r="S2330" t="s">
        <v>1682</v>
      </c>
      <c r="T2330" t="s">
        <v>1724</v>
      </c>
      <c r="U2330" t="s">
        <v>1681</v>
      </c>
      <c r="V2330" t="s">
        <v>1718</v>
      </c>
    </row>
    <row r="2331" spans="1:22" x14ac:dyDescent="0.25">
      <c r="A2331" t="s">
        <v>1745</v>
      </c>
      <c r="B2331" t="str">
        <f t="shared" si="36"/>
        <v>1940South Melbourne</v>
      </c>
      <c r="C2331" t="s">
        <v>1727</v>
      </c>
      <c r="D2331">
        <v>1940</v>
      </c>
      <c r="E2331">
        <v>10</v>
      </c>
      <c r="F2331" t="s">
        <v>1697</v>
      </c>
      <c r="G2331">
        <v>18</v>
      </c>
      <c r="H2331">
        <v>7</v>
      </c>
      <c r="I2331">
        <v>0</v>
      </c>
      <c r="J2331">
        <v>11</v>
      </c>
      <c r="L2331">
        <v>28</v>
      </c>
      <c r="M2331">
        <v>1480</v>
      </c>
      <c r="N2331">
        <v>1696</v>
      </c>
      <c r="S2331" t="s">
        <v>1676</v>
      </c>
      <c r="T2331" t="s">
        <v>1681</v>
      </c>
      <c r="U2331" t="s">
        <v>1681</v>
      </c>
      <c r="V2331" t="s">
        <v>1718</v>
      </c>
    </row>
    <row r="2332" spans="1:22" x14ac:dyDescent="0.25">
      <c r="A2332" t="s">
        <v>1745</v>
      </c>
      <c r="B2332" t="str">
        <f t="shared" si="36"/>
        <v>1940St Kilda</v>
      </c>
      <c r="C2332" t="s">
        <v>1727</v>
      </c>
      <c r="D2332">
        <v>1940</v>
      </c>
      <c r="E2332">
        <v>11</v>
      </c>
      <c r="F2332" t="s">
        <v>1677</v>
      </c>
      <c r="G2332">
        <v>18</v>
      </c>
      <c r="H2332">
        <v>5</v>
      </c>
      <c r="I2332">
        <v>0</v>
      </c>
      <c r="J2332">
        <v>13</v>
      </c>
      <c r="L2332">
        <v>20</v>
      </c>
      <c r="M2332">
        <v>1418</v>
      </c>
      <c r="N2332">
        <v>1634</v>
      </c>
      <c r="S2332" t="s">
        <v>1677</v>
      </c>
      <c r="T2332" t="s">
        <v>1681</v>
      </c>
      <c r="U2332" t="s">
        <v>1681</v>
      </c>
      <c r="V2332" t="s">
        <v>1718</v>
      </c>
    </row>
    <row r="2333" spans="1:22" x14ac:dyDescent="0.25">
      <c r="A2333" t="s">
        <v>1745</v>
      </c>
      <c r="B2333" t="str">
        <f t="shared" si="36"/>
        <v>1940North Melbourne</v>
      </c>
      <c r="C2333" t="s">
        <v>1727</v>
      </c>
      <c r="D2333">
        <v>1940</v>
      </c>
      <c r="E2333">
        <v>12</v>
      </c>
      <c r="F2333" t="s">
        <v>1680</v>
      </c>
      <c r="G2333">
        <v>18</v>
      </c>
      <c r="H2333">
        <v>4</v>
      </c>
      <c r="I2333">
        <v>0</v>
      </c>
      <c r="J2333">
        <v>14</v>
      </c>
      <c r="L2333">
        <v>16</v>
      </c>
      <c r="M2333">
        <v>1381</v>
      </c>
      <c r="N2333">
        <v>1840</v>
      </c>
      <c r="S2333" t="s">
        <v>1680</v>
      </c>
      <c r="T2333" t="s">
        <v>1680</v>
      </c>
      <c r="U2333" t="s">
        <v>1681</v>
      </c>
      <c r="V2333" t="s">
        <v>1718</v>
      </c>
    </row>
    <row r="2334" spans="1:22" x14ac:dyDescent="0.25">
      <c r="A2334" t="s">
        <v>1746</v>
      </c>
      <c r="B2334" t="str">
        <f t="shared" si="36"/>
        <v>1940Eastern Suburbs</v>
      </c>
      <c r="C2334" t="s">
        <v>1747</v>
      </c>
      <c r="D2334">
        <v>1940</v>
      </c>
      <c r="E2334">
        <v>1</v>
      </c>
      <c r="F2334" t="s">
        <v>1749</v>
      </c>
      <c r="G2334">
        <v>14</v>
      </c>
      <c r="H2334">
        <v>9</v>
      </c>
      <c r="I2334">
        <v>1</v>
      </c>
      <c r="J2334">
        <v>4</v>
      </c>
      <c r="K2334">
        <v>0</v>
      </c>
      <c r="L2334">
        <v>19</v>
      </c>
      <c r="M2334">
        <v>250</v>
      </c>
      <c r="N2334">
        <v>136</v>
      </c>
      <c r="O2334" t="s">
        <v>30</v>
      </c>
      <c r="P2334" t="s">
        <v>30</v>
      </c>
      <c r="Q2334" t="s">
        <v>30</v>
      </c>
      <c r="R2334" t="s">
        <v>30</v>
      </c>
      <c r="S2334" t="s">
        <v>1750</v>
      </c>
      <c r="T2334" t="s">
        <v>1675</v>
      </c>
      <c r="U2334" t="s">
        <v>1675</v>
      </c>
      <c r="V2334" t="s">
        <v>1723</v>
      </c>
    </row>
    <row r="2335" spans="1:22" x14ac:dyDescent="0.25">
      <c r="A2335" t="s">
        <v>1746</v>
      </c>
      <c r="B2335" t="str">
        <f t="shared" si="36"/>
        <v>1940Newtown</v>
      </c>
      <c r="C2335" t="s">
        <v>1747</v>
      </c>
      <c r="D2335">
        <v>1940</v>
      </c>
      <c r="E2335">
        <v>2</v>
      </c>
      <c r="F2335" t="s">
        <v>1756</v>
      </c>
      <c r="G2335">
        <v>14</v>
      </c>
      <c r="H2335">
        <v>9</v>
      </c>
      <c r="I2335">
        <v>0</v>
      </c>
      <c r="J2335">
        <v>5</v>
      </c>
      <c r="K2335">
        <v>0</v>
      </c>
      <c r="L2335">
        <v>18</v>
      </c>
      <c r="M2335">
        <v>261</v>
      </c>
      <c r="N2335">
        <v>200</v>
      </c>
      <c r="P2335" t="s">
        <v>30</v>
      </c>
      <c r="S2335" t="s">
        <v>1756</v>
      </c>
      <c r="T2335" t="s">
        <v>1675</v>
      </c>
      <c r="U2335" t="s">
        <v>1675</v>
      </c>
      <c r="V2335" t="s">
        <v>1723</v>
      </c>
    </row>
    <row r="2336" spans="1:22" x14ac:dyDescent="0.25">
      <c r="A2336" t="s">
        <v>1746</v>
      </c>
      <c r="B2336" t="str">
        <f t="shared" si="36"/>
        <v>1940St George</v>
      </c>
      <c r="C2336" t="s">
        <v>1747</v>
      </c>
      <c r="D2336">
        <v>1940</v>
      </c>
      <c r="E2336">
        <v>3</v>
      </c>
      <c r="F2336" t="s">
        <v>1763</v>
      </c>
      <c r="G2336">
        <v>14</v>
      </c>
      <c r="H2336">
        <v>7</v>
      </c>
      <c r="I2336">
        <v>2</v>
      </c>
      <c r="J2336">
        <v>5</v>
      </c>
      <c r="K2336">
        <v>0</v>
      </c>
      <c r="L2336">
        <v>16</v>
      </c>
      <c r="M2336">
        <v>263</v>
      </c>
      <c r="N2336">
        <v>203</v>
      </c>
      <c r="P2336" t="s">
        <v>30</v>
      </c>
      <c r="S2336" t="s">
        <v>1763</v>
      </c>
      <c r="T2336" t="s">
        <v>1675</v>
      </c>
      <c r="U2336" t="s">
        <v>1675</v>
      </c>
      <c r="V2336" t="s">
        <v>1723</v>
      </c>
    </row>
    <row r="2337" spans="1:22" x14ac:dyDescent="0.25">
      <c r="A2337" t="s">
        <v>1746</v>
      </c>
      <c r="B2337" t="str">
        <f t="shared" si="36"/>
        <v>1940Canterbury-Bankstown</v>
      </c>
      <c r="C2337" t="s">
        <v>1747</v>
      </c>
      <c r="D2337">
        <v>1940</v>
      </c>
      <c r="E2337">
        <v>4</v>
      </c>
      <c r="F2337" t="s">
        <v>1764</v>
      </c>
      <c r="G2337">
        <v>14</v>
      </c>
      <c r="H2337">
        <v>8</v>
      </c>
      <c r="I2337">
        <v>0</v>
      </c>
      <c r="J2337">
        <v>6</v>
      </c>
      <c r="K2337">
        <v>0</v>
      </c>
      <c r="L2337">
        <v>16</v>
      </c>
      <c r="M2337">
        <v>204</v>
      </c>
      <c r="N2337">
        <v>195</v>
      </c>
      <c r="P2337" t="s">
        <v>30</v>
      </c>
      <c r="Q2337" t="s">
        <v>30</v>
      </c>
      <c r="S2337" t="s">
        <v>1764</v>
      </c>
      <c r="T2337" t="s">
        <v>1675</v>
      </c>
      <c r="U2337" t="s">
        <v>1675</v>
      </c>
      <c r="V2337" t="s">
        <v>1723</v>
      </c>
    </row>
    <row r="2338" spans="1:22" x14ac:dyDescent="0.25">
      <c r="A2338" t="s">
        <v>1746</v>
      </c>
      <c r="B2338" t="str">
        <f t="shared" si="36"/>
        <v>1940Balmain</v>
      </c>
      <c r="C2338" t="s">
        <v>1747</v>
      </c>
      <c r="D2338">
        <v>1940</v>
      </c>
      <c r="E2338">
        <v>5</v>
      </c>
      <c r="F2338" t="s">
        <v>1755</v>
      </c>
      <c r="G2338">
        <v>14</v>
      </c>
      <c r="H2338">
        <v>7</v>
      </c>
      <c r="I2338">
        <v>1</v>
      </c>
      <c r="J2338">
        <v>6</v>
      </c>
      <c r="K2338">
        <v>0</v>
      </c>
      <c r="L2338">
        <v>15</v>
      </c>
      <c r="M2338">
        <v>199</v>
      </c>
      <c r="N2338">
        <v>162</v>
      </c>
      <c r="S2338" t="s">
        <v>1755</v>
      </c>
      <c r="T2338" t="s">
        <v>1675</v>
      </c>
      <c r="U2338" t="s">
        <v>1675</v>
      </c>
      <c r="V2338" t="s">
        <v>1723</v>
      </c>
    </row>
    <row r="2339" spans="1:22" x14ac:dyDescent="0.25">
      <c r="A2339" t="s">
        <v>1746</v>
      </c>
      <c r="B2339" t="str">
        <f t="shared" si="36"/>
        <v>1940South Sydney</v>
      </c>
      <c r="C2339" t="s">
        <v>1747</v>
      </c>
      <c r="D2339">
        <v>1940</v>
      </c>
      <c r="E2339">
        <v>6</v>
      </c>
      <c r="F2339" t="s">
        <v>1748</v>
      </c>
      <c r="G2339">
        <v>14</v>
      </c>
      <c r="H2339">
        <v>7</v>
      </c>
      <c r="I2339">
        <v>0</v>
      </c>
      <c r="J2339">
        <v>7</v>
      </c>
      <c r="K2339">
        <v>0</v>
      </c>
      <c r="L2339">
        <v>14</v>
      </c>
      <c r="M2339">
        <v>165</v>
      </c>
      <c r="N2339">
        <v>259</v>
      </c>
      <c r="S2339" t="s">
        <v>1748</v>
      </c>
      <c r="T2339" t="s">
        <v>1675</v>
      </c>
      <c r="U2339" t="s">
        <v>1675</v>
      </c>
      <c r="V2339" t="s">
        <v>1723</v>
      </c>
    </row>
    <row r="2340" spans="1:22" x14ac:dyDescent="0.25">
      <c r="A2340" t="s">
        <v>1746</v>
      </c>
      <c r="B2340" t="str">
        <f t="shared" si="36"/>
        <v>1940North Sydney</v>
      </c>
      <c r="C2340" t="s">
        <v>1747</v>
      </c>
      <c r="D2340">
        <v>1940</v>
      </c>
      <c r="E2340">
        <v>7</v>
      </c>
      <c r="F2340" t="s">
        <v>1752</v>
      </c>
      <c r="G2340">
        <v>14</v>
      </c>
      <c r="H2340">
        <v>4</v>
      </c>
      <c r="I2340">
        <v>0</v>
      </c>
      <c r="J2340">
        <v>10</v>
      </c>
      <c r="K2340">
        <v>0</v>
      </c>
      <c r="L2340">
        <v>8</v>
      </c>
      <c r="M2340">
        <v>156</v>
      </c>
      <c r="N2340">
        <v>243</v>
      </c>
      <c r="S2340" t="s">
        <v>1752</v>
      </c>
      <c r="T2340" t="s">
        <v>1675</v>
      </c>
      <c r="U2340" t="s">
        <v>1675</v>
      </c>
      <c r="V2340" t="s">
        <v>1723</v>
      </c>
    </row>
    <row r="2341" spans="1:22" x14ac:dyDescent="0.25">
      <c r="A2341" t="s">
        <v>1746</v>
      </c>
      <c r="B2341" t="str">
        <f t="shared" si="36"/>
        <v>1940Western Suburbs</v>
      </c>
      <c r="C2341" t="s">
        <v>1747</v>
      </c>
      <c r="D2341">
        <v>1940</v>
      </c>
      <c r="E2341">
        <v>8</v>
      </c>
      <c r="F2341" t="s">
        <v>1757</v>
      </c>
      <c r="G2341">
        <v>14</v>
      </c>
      <c r="H2341">
        <v>3</v>
      </c>
      <c r="I2341">
        <v>0</v>
      </c>
      <c r="J2341">
        <v>11</v>
      </c>
      <c r="K2341">
        <v>0</v>
      </c>
      <c r="L2341">
        <v>6</v>
      </c>
      <c r="M2341">
        <v>159</v>
      </c>
      <c r="N2341">
        <v>259</v>
      </c>
      <c r="S2341" t="s">
        <v>1757</v>
      </c>
      <c r="T2341" t="s">
        <v>1675</v>
      </c>
      <c r="U2341" t="s">
        <v>1675</v>
      </c>
      <c r="V2341" t="s">
        <v>1723</v>
      </c>
    </row>
    <row r="2342" spans="1:22" x14ac:dyDescent="0.25">
      <c r="A2342" t="s">
        <v>1745</v>
      </c>
      <c r="B2342" t="str">
        <f t="shared" si="36"/>
        <v>1939Melbourne</v>
      </c>
      <c r="C2342" t="s">
        <v>1727</v>
      </c>
      <c r="D2342">
        <v>1939</v>
      </c>
      <c r="E2342">
        <v>1</v>
      </c>
      <c r="F2342" t="s">
        <v>1681</v>
      </c>
      <c r="G2342">
        <v>18</v>
      </c>
      <c r="H2342">
        <v>15</v>
      </c>
      <c r="I2342">
        <v>0</v>
      </c>
      <c r="J2342">
        <v>3</v>
      </c>
      <c r="L2342">
        <v>60</v>
      </c>
      <c r="M2342">
        <v>1928</v>
      </c>
      <c r="N2342">
        <v>1502</v>
      </c>
      <c r="O2342" t="s">
        <v>30</v>
      </c>
      <c r="P2342" t="s">
        <v>30</v>
      </c>
      <c r="Q2342" t="s">
        <v>30</v>
      </c>
      <c r="R2342" t="s">
        <v>30</v>
      </c>
      <c r="S2342" t="s">
        <v>1681</v>
      </c>
      <c r="T2342" t="s">
        <v>1681</v>
      </c>
      <c r="U2342" t="s">
        <v>1681</v>
      </c>
      <c r="V2342" t="s">
        <v>1718</v>
      </c>
    </row>
    <row r="2343" spans="1:22" x14ac:dyDescent="0.25">
      <c r="A2343" t="s">
        <v>1745</v>
      </c>
      <c r="B2343" t="str">
        <f t="shared" si="36"/>
        <v>1939Collingwood</v>
      </c>
      <c r="C2343" t="s">
        <v>1727</v>
      </c>
      <c r="D2343">
        <v>1939</v>
      </c>
      <c r="E2343">
        <v>2</v>
      </c>
      <c r="F2343" t="s">
        <v>1688</v>
      </c>
      <c r="G2343">
        <v>18</v>
      </c>
      <c r="H2343">
        <v>15</v>
      </c>
      <c r="I2343">
        <v>0</v>
      </c>
      <c r="J2343">
        <v>3</v>
      </c>
      <c r="L2343">
        <v>60</v>
      </c>
      <c r="M2343">
        <v>1872</v>
      </c>
      <c r="N2343">
        <v>1535</v>
      </c>
      <c r="P2343" t="s">
        <v>30</v>
      </c>
      <c r="Q2343" t="s">
        <v>30</v>
      </c>
      <c r="S2343" t="s">
        <v>1688</v>
      </c>
      <c r="T2343" t="s">
        <v>1681</v>
      </c>
      <c r="U2343" t="s">
        <v>1681</v>
      </c>
      <c r="V2343" t="s">
        <v>1718</v>
      </c>
    </row>
    <row r="2344" spans="1:22" x14ac:dyDescent="0.25">
      <c r="A2344" t="s">
        <v>1745</v>
      </c>
      <c r="B2344" t="str">
        <f t="shared" si="36"/>
        <v>1939Richmond</v>
      </c>
      <c r="C2344" t="s">
        <v>1727</v>
      </c>
      <c r="D2344">
        <v>1939</v>
      </c>
      <c r="E2344">
        <v>3</v>
      </c>
      <c r="F2344" t="s">
        <v>1678</v>
      </c>
      <c r="G2344">
        <v>18</v>
      </c>
      <c r="H2344">
        <v>13</v>
      </c>
      <c r="I2344">
        <v>0</v>
      </c>
      <c r="J2344">
        <v>5</v>
      </c>
      <c r="L2344">
        <v>52</v>
      </c>
      <c r="M2344">
        <v>1734</v>
      </c>
      <c r="N2344">
        <v>1469</v>
      </c>
      <c r="P2344" t="s">
        <v>30</v>
      </c>
      <c r="S2344" t="s">
        <v>1678</v>
      </c>
      <c r="T2344" t="s">
        <v>1726</v>
      </c>
      <c r="U2344" t="s">
        <v>1681</v>
      </c>
      <c r="V2344" t="s">
        <v>1718</v>
      </c>
    </row>
    <row r="2345" spans="1:22" x14ac:dyDescent="0.25">
      <c r="A2345" t="s">
        <v>1745</v>
      </c>
      <c r="B2345" t="str">
        <f t="shared" si="36"/>
        <v>1939St Kilda</v>
      </c>
      <c r="C2345" t="s">
        <v>1727</v>
      </c>
      <c r="D2345">
        <v>1939</v>
      </c>
      <c r="E2345">
        <v>4</v>
      </c>
      <c r="F2345" t="s">
        <v>1677</v>
      </c>
      <c r="G2345">
        <v>18</v>
      </c>
      <c r="H2345">
        <v>13</v>
      </c>
      <c r="I2345">
        <v>0</v>
      </c>
      <c r="J2345">
        <v>5</v>
      </c>
      <c r="L2345">
        <v>52</v>
      </c>
      <c r="M2345">
        <v>1806</v>
      </c>
      <c r="N2345">
        <v>1550</v>
      </c>
      <c r="P2345" t="s">
        <v>30</v>
      </c>
      <c r="S2345" t="s">
        <v>1677</v>
      </c>
      <c r="T2345" t="s">
        <v>1681</v>
      </c>
      <c r="U2345" t="s">
        <v>1681</v>
      </c>
      <c r="V2345" t="s">
        <v>1718</v>
      </c>
    </row>
    <row r="2346" spans="1:22" x14ac:dyDescent="0.25">
      <c r="A2346" t="s">
        <v>1745</v>
      </c>
      <c r="B2346" t="str">
        <f t="shared" si="36"/>
        <v>1939Carlton</v>
      </c>
      <c r="C2346" t="s">
        <v>1727</v>
      </c>
      <c r="D2346">
        <v>1939</v>
      </c>
      <c r="E2346">
        <v>5</v>
      </c>
      <c r="F2346" t="s">
        <v>1689</v>
      </c>
      <c r="G2346">
        <v>18</v>
      </c>
      <c r="H2346">
        <v>12</v>
      </c>
      <c r="I2346">
        <v>0</v>
      </c>
      <c r="J2346">
        <v>6</v>
      </c>
      <c r="L2346">
        <v>48</v>
      </c>
      <c r="M2346">
        <v>1796</v>
      </c>
      <c r="N2346">
        <v>1459</v>
      </c>
      <c r="S2346" t="s">
        <v>1689</v>
      </c>
      <c r="T2346" t="s">
        <v>1717</v>
      </c>
      <c r="U2346" t="s">
        <v>1681</v>
      </c>
      <c r="V2346" t="s">
        <v>1718</v>
      </c>
    </row>
    <row r="2347" spans="1:22" x14ac:dyDescent="0.25">
      <c r="A2347" t="s">
        <v>1745</v>
      </c>
      <c r="B2347" t="str">
        <f t="shared" si="36"/>
        <v>1939Essendon</v>
      </c>
      <c r="C2347" t="s">
        <v>1727</v>
      </c>
      <c r="D2347">
        <v>1939</v>
      </c>
      <c r="E2347">
        <v>6</v>
      </c>
      <c r="F2347" t="s">
        <v>1687</v>
      </c>
      <c r="G2347">
        <v>18</v>
      </c>
      <c r="H2347">
        <v>8</v>
      </c>
      <c r="I2347">
        <v>0</v>
      </c>
      <c r="J2347">
        <v>10</v>
      </c>
      <c r="L2347">
        <v>32</v>
      </c>
      <c r="M2347">
        <v>1696</v>
      </c>
      <c r="N2347">
        <v>1749</v>
      </c>
      <c r="S2347" t="s">
        <v>1687</v>
      </c>
      <c r="T2347" t="s">
        <v>1681</v>
      </c>
      <c r="U2347" t="s">
        <v>1681</v>
      </c>
      <c r="V2347" t="s">
        <v>1718</v>
      </c>
    </row>
    <row r="2348" spans="1:22" x14ac:dyDescent="0.25">
      <c r="A2348" t="s">
        <v>1745</v>
      </c>
      <c r="B2348" t="str">
        <f t="shared" si="36"/>
        <v>1939Geelong</v>
      </c>
      <c r="C2348" t="s">
        <v>1727</v>
      </c>
      <c r="D2348">
        <v>1939</v>
      </c>
      <c r="E2348">
        <v>7</v>
      </c>
      <c r="F2348" t="s">
        <v>1685</v>
      </c>
      <c r="G2348">
        <v>18</v>
      </c>
      <c r="H2348">
        <v>7</v>
      </c>
      <c r="I2348">
        <v>0</v>
      </c>
      <c r="J2348">
        <v>11</v>
      </c>
      <c r="L2348">
        <v>28</v>
      </c>
      <c r="M2348">
        <v>1582</v>
      </c>
      <c r="N2348">
        <v>1713</v>
      </c>
      <c r="S2348" t="s">
        <v>1685</v>
      </c>
      <c r="T2348" t="s">
        <v>1685</v>
      </c>
      <c r="U2348" t="s">
        <v>1685</v>
      </c>
      <c r="V2348" t="s">
        <v>1718</v>
      </c>
    </row>
    <row r="2349" spans="1:22" x14ac:dyDescent="0.25">
      <c r="A2349" t="s">
        <v>1745</v>
      </c>
      <c r="B2349" t="str">
        <f t="shared" si="36"/>
        <v>1939Fitzroy</v>
      </c>
      <c r="C2349" t="s">
        <v>1727</v>
      </c>
      <c r="D2349">
        <v>1939</v>
      </c>
      <c r="E2349">
        <v>8</v>
      </c>
      <c r="F2349" t="s">
        <v>1694</v>
      </c>
      <c r="G2349">
        <v>18</v>
      </c>
      <c r="H2349">
        <v>6</v>
      </c>
      <c r="I2349">
        <v>1</v>
      </c>
      <c r="J2349">
        <v>11</v>
      </c>
      <c r="L2349">
        <v>26</v>
      </c>
      <c r="M2349">
        <v>1482</v>
      </c>
      <c r="N2349">
        <v>1661</v>
      </c>
      <c r="S2349" t="s">
        <v>1694</v>
      </c>
      <c r="T2349" t="s">
        <v>1681</v>
      </c>
      <c r="U2349" t="s">
        <v>1681</v>
      </c>
      <c r="V2349" t="s">
        <v>1718</v>
      </c>
    </row>
    <row r="2350" spans="1:22" x14ac:dyDescent="0.25">
      <c r="A2350" t="s">
        <v>1745</v>
      </c>
      <c r="B2350" t="str">
        <f t="shared" si="36"/>
        <v>1939North Melbourne</v>
      </c>
      <c r="C2350" t="s">
        <v>1727</v>
      </c>
      <c r="D2350">
        <v>1939</v>
      </c>
      <c r="E2350">
        <v>9</v>
      </c>
      <c r="F2350" t="s">
        <v>1680</v>
      </c>
      <c r="G2350">
        <v>18</v>
      </c>
      <c r="H2350">
        <v>6</v>
      </c>
      <c r="I2350">
        <v>0</v>
      </c>
      <c r="J2350">
        <v>12</v>
      </c>
      <c r="L2350">
        <v>24</v>
      </c>
      <c r="M2350">
        <v>1561</v>
      </c>
      <c r="N2350">
        <v>1709</v>
      </c>
      <c r="S2350" t="s">
        <v>1680</v>
      </c>
      <c r="T2350" t="s">
        <v>1680</v>
      </c>
      <c r="U2350" t="s">
        <v>1681</v>
      </c>
      <c r="V2350" t="s">
        <v>1718</v>
      </c>
    </row>
    <row r="2351" spans="1:22" x14ac:dyDescent="0.25">
      <c r="A2351" t="s">
        <v>1745</v>
      </c>
      <c r="B2351" t="str">
        <f t="shared" si="36"/>
        <v>1939Hawthorn</v>
      </c>
      <c r="C2351" t="s">
        <v>1727</v>
      </c>
      <c r="D2351">
        <v>1939</v>
      </c>
      <c r="E2351">
        <v>10</v>
      </c>
      <c r="F2351" t="s">
        <v>1682</v>
      </c>
      <c r="G2351">
        <v>18</v>
      </c>
      <c r="H2351">
        <v>5</v>
      </c>
      <c r="I2351">
        <v>1</v>
      </c>
      <c r="J2351">
        <v>12</v>
      </c>
      <c r="L2351">
        <v>22</v>
      </c>
      <c r="M2351">
        <v>1427</v>
      </c>
      <c r="N2351">
        <v>1657</v>
      </c>
      <c r="S2351" t="s">
        <v>1682</v>
      </c>
      <c r="T2351" t="s">
        <v>1724</v>
      </c>
      <c r="U2351" t="s">
        <v>1681</v>
      </c>
      <c r="V2351" t="s">
        <v>1718</v>
      </c>
    </row>
    <row r="2352" spans="1:22" x14ac:dyDescent="0.25">
      <c r="A2352" t="s">
        <v>1745</v>
      </c>
      <c r="B2352" t="str">
        <f t="shared" si="36"/>
        <v>1939Footscray</v>
      </c>
      <c r="C2352" t="s">
        <v>1727</v>
      </c>
      <c r="D2352">
        <v>1939</v>
      </c>
      <c r="E2352">
        <v>11</v>
      </c>
      <c r="F2352" t="s">
        <v>1695</v>
      </c>
      <c r="G2352">
        <v>18</v>
      </c>
      <c r="H2352">
        <v>4</v>
      </c>
      <c r="I2352">
        <v>0</v>
      </c>
      <c r="J2352">
        <v>14</v>
      </c>
      <c r="L2352">
        <v>16</v>
      </c>
      <c r="M2352">
        <v>1494</v>
      </c>
      <c r="N2352">
        <v>1809</v>
      </c>
      <c r="S2352" t="s">
        <v>1673</v>
      </c>
      <c r="T2352" t="s">
        <v>1681</v>
      </c>
      <c r="U2352" t="s">
        <v>1681</v>
      </c>
      <c r="V2352" t="s">
        <v>1718</v>
      </c>
    </row>
    <row r="2353" spans="1:22" x14ac:dyDescent="0.25">
      <c r="A2353" t="s">
        <v>1745</v>
      </c>
      <c r="B2353" t="str">
        <f t="shared" si="36"/>
        <v>1939South Melbourne</v>
      </c>
      <c r="C2353" t="s">
        <v>1727</v>
      </c>
      <c r="D2353">
        <v>1939</v>
      </c>
      <c r="E2353">
        <v>12</v>
      </c>
      <c r="F2353" t="s">
        <v>1697</v>
      </c>
      <c r="G2353">
        <v>18</v>
      </c>
      <c r="H2353">
        <v>3</v>
      </c>
      <c r="I2353">
        <v>0</v>
      </c>
      <c r="J2353">
        <v>15</v>
      </c>
      <c r="L2353">
        <v>12</v>
      </c>
      <c r="M2353">
        <v>1367</v>
      </c>
      <c r="N2353">
        <v>1932</v>
      </c>
      <c r="S2353" t="s">
        <v>1676</v>
      </c>
      <c r="T2353" t="s">
        <v>1681</v>
      </c>
      <c r="U2353" t="s">
        <v>1681</v>
      </c>
      <c r="V2353" t="s">
        <v>1718</v>
      </c>
    </row>
    <row r="2354" spans="1:22" x14ac:dyDescent="0.25">
      <c r="A2354" t="s">
        <v>1746</v>
      </c>
      <c r="B2354" t="str">
        <f t="shared" si="36"/>
        <v>1939Balmain</v>
      </c>
      <c r="C2354" t="s">
        <v>1747</v>
      </c>
      <c r="D2354">
        <v>1939</v>
      </c>
      <c r="E2354">
        <v>1</v>
      </c>
      <c r="F2354" t="s">
        <v>1755</v>
      </c>
      <c r="G2354">
        <v>14</v>
      </c>
      <c r="H2354">
        <v>10</v>
      </c>
      <c r="I2354">
        <v>2</v>
      </c>
      <c r="J2354">
        <v>2</v>
      </c>
      <c r="K2354">
        <v>0</v>
      </c>
      <c r="L2354">
        <v>22</v>
      </c>
      <c r="M2354">
        <v>249</v>
      </c>
      <c r="N2354">
        <v>115</v>
      </c>
      <c r="O2354" t="s">
        <v>30</v>
      </c>
      <c r="P2354" t="s">
        <v>30</v>
      </c>
      <c r="Q2354" t="s">
        <v>30</v>
      </c>
      <c r="R2354" t="s">
        <v>30</v>
      </c>
      <c r="S2354" t="s">
        <v>1755</v>
      </c>
      <c r="T2354" t="s">
        <v>1675</v>
      </c>
      <c r="U2354" t="s">
        <v>1675</v>
      </c>
      <c r="V2354" t="s">
        <v>1723</v>
      </c>
    </row>
    <row r="2355" spans="1:22" x14ac:dyDescent="0.25">
      <c r="A2355" t="s">
        <v>1746</v>
      </c>
      <c r="B2355" t="str">
        <f t="shared" si="36"/>
        <v>1939St George</v>
      </c>
      <c r="C2355" t="s">
        <v>1747</v>
      </c>
      <c r="D2355">
        <v>1939</v>
      </c>
      <c r="E2355">
        <v>2</v>
      </c>
      <c r="F2355" t="s">
        <v>1763</v>
      </c>
      <c r="G2355">
        <v>14</v>
      </c>
      <c r="H2355">
        <v>10</v>
      </c>
      <c r="I2355">
        <v>0</v>
      </c>
      <c r="J2355">
        <v>4</v>
      </c>
      <c r="K2355">
        <v>0</v>
      </c>
      <c r="L2355">
        <v>20</v>
      </c>
      <c r="M2355">
        <v>268</v>
      </c>
      <c r="N2355">
        <v>169</v>
      </c>
      <c r="P2355" t="s">
        <v>30</v>
      </c>
      <c r="S2355" t="s">
        <v>1763</v>
      </c>
      <c r="T2355" t="s">
        <v>1675</v>
      </c>
      <c r="U2355" t="s">
        <v>1675</v>
      </c>
      <c r="V2355" t="s">
        <v>1723</v>
      </c>
    </row>
    <row r="2356" spans="1:22" x14ac:dyDescent="0.25">
      <c r="A2356" t="s">
        <v>1746</v>
      </c>
      <c r="B2356" t="str">
        <f t="shared" si="36"/>
        <v>1939Canterbury-Bankstown</v>
      </c>
      <c r="C2356" t="s">
        <v>1747</v>
      </c>
      <c r="D2356">
        <v>1939</v>
      </c>
      <c r="E2356">
        <v>3</v>
      </c>
      <c r="F2356" t="s">
        <v>1764</v>
      </c>
      <c r="G2356">
        <v>14</v>
      </c>
      <c r="H2356">
        <v>10</v>
      </c>
      <c r="I2356">
        <v>0</v>
      </c>
      <c r="J2356">
        <v>4</v>
      </c>
      <c r="K2356">
        <v>0</v>
      </c>
      <c r="L2356">
        <v>20</v>
      </c>
      <c r="M2356">
        <v>234</v>
      </c>
      <c r="N2356">
        <v>155</v>
      </c>
      <c r="P2356" t="s">
        <v>30</v>
      </c>
      <c r="S2356" t="s">
        <v>1764</v>
      </c>
      <c r="T2356" t="s">
        <v>1675</v>
      </c>
      <c r="U2356" t="s">
        <v>1675</v>
      </c>
      <c r="V2356" t="s">
        <v>1723</v>
      </c>
    </row>
    <row r="2357" spans="1:22" x14ac:dyDescent="0.25">
      <c r="A2357" t="s">
        <v>1746</v>
      </c>
      <c r="B2357" t="str">
        <f t="shared" si="36"/>
        <v>1939South Sydney</v>
      </c>
      <c r="C2357" t="s">
        <v>1747</v>
      </c>
      <c r="D2357">
        <v>1939</v>
      </c>
      <c r="E2357">
        <v>4</v>
      </c>
      <c r="F2357" t="s">
        <v>1748</v>
      </c>
      <c r="G2357">
        <v>14</v>
      </c>
      <c r="H2357">
        <v>9</v>
      </c>
      <c r="I2357">
        <v>0</v>
      </c>
      <c r="J2357">
        <v>5</v>
      </c>
      <c r="K2357">
        <v>0</v>
      </c>
      <c r="L2357">
        <v>18</v>
      </c>
      <c r="M2357">
        <v>219</v>
      </c>
      <c r="N2357">
        <v>158</v>
      </c>
      <c r="P2357" t="s">
        <v>30</v>
      </c>
      <c r="Q2357" t="s">
        <v>30</v>
      </c>
      <c r="S2357" t="s">
        <v>1748</v>
      </c>
      <c r="T2357" t="s">
        <v>1675</v>
      </c>
      <c r="U2357" t="s">
        <v>1675</v>
      </c>
      <c r="V2357" t="s">
        <v>1723</v>
      </c>
    </row>
    <row r="2358" spans="1:22" x14ac:dyDescent="0.25">
      <c r="A2358" t="s">
        <v>1746</v>
      </c>
      <c r="B2358" t="str">
        <f t="shared" si="36"/>
        <v>1939Eastern Suburbs</v>
      </c>
      <c r="C2358" t="s">
        <v>1747</v>
      </c>
      <c r="D2358">
        <v>1939</v>
      </c>
      <c r="E2358">
        <v>5</v>
      </c>
      <c r="F2358" t="s">
        <v>1749</v>
      </c>
      <c r="G2358">
        <v>14</v>
      </c>
      <c r="H2358">
        <v>8</v>
      </c>
      <c r="I2358">
        <v>0</v>
      </c>
      <c r="J2358">
        <v>6</v>
      </c>
      <c r="K2358">
        <v>0</v>
      </c>
      <c r="L2358">
        <v>16</v>
      </c>
      <c r="M2358">
        <v>192</v>
      </c>
      <c r="N2358">
        <v>184</v>
      </c>
      <c r="S2358" t="s">
        <v>1750</v>
      </c>
      <c r="T2358" t="s">
        <v>1675</v>
      </c>
      <c r="U2358" t="s">
        <v>1675</v>
      </c>
      <c r="V2358" t="s">
        <v>1723</v>
      </c>
    </row>
    <row r="2359" spans="1:22" x14ac:dyDescent="0.25">
      <c r="A2359" t="s">
        <v>1746</v>
      </c>
      <c r="B2359" t="str">
        <f t="shared" si="36"/>
        <v>1939Western Suburbs</v>
      </c>
      <c r="C2359" t="s">
        <v>1747</v>
      </c>
      <c r="D2359">
        <v>1939</v>
      </c>
      <c r="E2359">
        <v>6</v>
      </c>
      <c r="F2359" t="s">
        <v>1757</v>
      </c>
      <c r="G2359">
        <v>14</v>
      </c>
      <c r="H2359">
        <v>2</v>
      </c>
      <c r="I2359">
        <v>2</v>
      </c>
      <c r="J2359">
        <v>10</v>
      </c>
      <c r="K2359">
        <v>0</v>
      </c>
      <c r="L2359">
        <v>6</v>
      </c>
      <c r="M2359">
        <v>148</v>
      </c>
      <c r="N2359">
        <v>213</v>
      </c>
      <c r="S2359" t="s">
        <v>1757</v>
      </c>
      <c r="T2359" t="s">
        <v>1675</v>
      </c>
      <c r="U2359" t="s">
        <v>1675</v>
      </c>
      <c r="V2359" t="s">
        <v>1723</v>
      </c>
    </row>
    <row r="2360" spans="1:22" x14ac:dyDescent="0.25">
      <c r="A2360" t="s">
        <v>1746</v>
      </c>
      <c r="B2360" t="str">
        <f t="shared" si="36"/>
        <v>1939North Sydney</v>
      </c>
      <c r="C2360" t="s">
        <v>1747</v>
      </c>
      <c r="D2360">
        <v>1939</v>
      </c>
      <c r="E2360">
        <v>7</v>
      </c>
      <c r="F2360" t="s">
        <v>1752</v>
      </c>
      <c r="G2360">
        <v>14</v>
      </c>
      <c r="H2360">
        <v>2</v>
      </c>
      <c r="I2360">
        <v>2</v>
      </c>
      <c r="J2360">
        <v>10</v>
      </c>
      <c r="K2360">
        <v>0</v>
      </c>
      <c r="L2360">
        <v>6</v>
      </c>
      <c r="M2360">
        <v>129</v>
      </c>
      <c r="N2360">
        <v>272</v>
      </c>
      <c r="S2360" t="s">
        <v>1752</v>
      </c>
      <c r="T2360" t="s">
        <v>1675</v>
      </c>
      <c r="U2360" t="s">
        <v>1675</v>
      </c>
      <c r="V2360" t="s">
        <v>1723</v>
      </c>
    </row>
    <row r="2361" spans="1:22" x14ac:dyDescent="0.25">
      <c r="A2361" t="s">
        <v>1746</v>
      </c>
      <c r="B2361" t="str">
        <f t="shared" si="36"/>
        <v>1939Newtown</v>
      </c>
      <c r="C2361" t="s">
        <v>1747</v>
      </c>
      <c r="D2361">
        <v>1939</v>
      </c>
      <c r="E2361">
        <v>8</v>
      </c>
      <c r="F2361" t="s">
        <v>1756</v>
      </c>
      <c r="G2361">
        <v>14</v>
      </c>
      <c r="H2361">
        <v>2</v>
      </c>
      <c r="I2361">
        <v>0</v>
      </c>
      <c r="J2361">
        <v>12</v>
      </c>
      <c r="K2361">
        <v>0</v>
      </c>
      <c r="L2361">
        <v>4</v>
      </c>
      <c r="M2361">
        <v>124</v>
      </c>
      <c r="N2361">
        <v>297</v>
      </c>
      <c r="S2361" t="s">
        <v>1756</v>
      </c>
      <c r="T2361" t="s">
        <v>1675</v>
      </c>
      <c r="U2361" t="s">
        <v>1675</v>
      </c>
      <c r="V2361" t="s">
        <v>1723</v>
      </c>
    </row>
    <row r="2362" spans="1:22" x14ac:dyDescent="0.25">
      <c r="A2362" t="s">
        <v>1745</v>
      </c>
      <c r="B2362" t="str">
        <f t="shared" si="36"/>
        <v>1938Carlton</v>
      </c>
      <c r="C2362" t="s">
        <v>1727</v>
      </c>
      <c r="D2362">
        <v>1938</v>
      </c>
      <c r="E2362">
        <v>1</v>
      </c>
      <c r="F2362" t="s">
        <v>1689</v>
      </c>
      <c r="G2362">
        <v>18</v>
      </c>
      <c r="H2362">
        <v>14</v>
      </c>
      <c r="I2362">
        <v>0</v>
      </c>
      <c r="J2362">
        <v>4</v>
      </c>
      <c r="L2362">
        <v>56</v>
      </c>
      <c r="M2362">
        <v>1827</v>
      </c>
      <c r="N2362">
        <v>1574</v>
      </c>
      <c r="O2362" t="s">
        <v>30</v>
      </c>
      <c r="P2362" t="s">
        <v>30</v>
      </c>
      <c r="Q2362" t="s">
        <v>30</v>
      </c>
      <c r="R2362" t="s">
        <v>30</v>
      </c>
      <c r="S2362" t="s">
        <v>1689</v>
      </c>
      <c r="T2362" t="s">
        <v>1717</v>
      </c>
      <c r="U2362" t="s">
        <v>1681</v>
      </c>
      <c r="V2362" t="s">
        <v>1718</v>
      </c>
    </row>
    <row r="2363" spans="1:22" x14ac:dyDescent="0.25">
      <c r="A2363" t="s">
        <v>1745</v>
      </c>
      <c r="B2363" t="str">
        <f t="shared" si="36"/>
        <v>1938Geelong</v>
      </c>
      <c r="C2363" t="s">
        <v>1727</v>
      </c>
      <c r="D2363">
        <v>1938</v>
      </c>
      <c r="E2363">
        <v>2</v>
      </c>
      <c r="F2363" t="s">
        <v>1685</v>
      </c>
      <c r="G2363">
        <v>18</v>
      </c>
      <c r="H2363">
        <v>13</v>
      </c>
      <c r="I2363">
        <v>0</v>
      </c>
      <c r="J2363">
        <v>5</v>
      </c>
      <c r="L2363">
        <v>52</v>
      </c>
      <c r="M2363">
        <v>1897</v>
      </c>
      <c r="N2363">
        <v>1468</v>
      </c>
      <c r="P2363" t="s">
        <v>30</v>
      </c>
      <c r="S2363" t="s">
        <v>1685</v>
      </c>
      <c r="T2363" t="s">
        <v>1685</v>
      </c>
      <c r="U2363" t="s">
        <v>1685</v>
      </c>
      <c r="V2363" t="s">
        <v>1718</v>
      </c>
    </row>
    <row r="2364" spans="1:22" x14ac:dyDescent="0.25">
      <c r="A2364" t="s">
        <v>1745</v>
      </c>
      <c r="B2364" t="str">
        <f t="shared" si="36"/>
        <v>1938Footscray</v>
      </c>
      <c r="C2364" t="s">
        <v>1727</v>
      </c>
      <c r="D2364">
        <v>1938</v>
      </c>
      <c r="E2364">
        <v>3</v>
      </c>
      <c r="F2364" t="s">
        <v>1695</v>
      </c>
      <c r="G2364">
        <v>18</v>
      </c>
      <c r="H2364">
        <v>13</v>
      </c>
      <c r="I2364">
        <v>0</v>
      </c>
      <c r="J2364">
        <v>5</v>
      </c>
      <c r="L2364">
        <v>52</v>
      </c>
      <c r="M2364">
        <v>1723</v>
      </c>
      <c r="N2364">
        <v>1386</v>
      </c>
      <c r="P2364" t="s">
        <v>30</v>
      </c>
      <c r="S2364" t="s">
        <v>1673</v>
      </c>
      <c r="T2364" t="s">
        <v>1681</v>
      </c>
      <c r="U2364" t="s">
        <v>1681</v>
      </c>
      <c r="V2364" t="s">
        <v>1718</v>
      </c>
    </row>
    <row r="2365" spans="1:22" x14ac:dyDescent="0.25">
      <c r="A2365" t="s">
        <v>1745</v>
      </c>
      <c r="B2365" t="str">
        <f t="shared" si="36"/>
        <v>1938Collingwood</v>
      </c>
      <c r="C2365" t="s">
        <v>1727</v>
      </c>
      <c r="D2365">
        <v>1938</v>
      </c>
      <c r="E2365">
        <v>4</v>
      </c>
      <c r="F2365" t="s">
        <v>1688</v>
      </c>
      <c r="G2365">
        <v>18</v>
      </c>
      <c r="H2365">
        <v>12</v>
      </c>
      <c r="I2365">
        <v>0</v>
      </c>
      <c r="J2365">
        <v>6</v>
      </c>
      <c r="L2365">
        <v>48</v>
      </c>
      <c r="M2365">
        <v>1942</v>
      </c>
      <c r="N2365">
        <v>1652</v>
      </c>
      <c r="P2365" t="s">
        <v>30</v>
      </c>
      <c r="Q2365" t="s">
        <v>30</v>
      </c>
      <c r="S2365" t="s">
        <v>1688</v>
      </c>
      <c r="T2365" t="s">
        <v>1681</v>
      </c>
      <c r="U2365" t="s">
        <v>1681</v>
      </c>
      <c r="V2365" t="s">
        <v>1718</v>
      </c>
    </row>
    <row r="2366" spans="1:22" x14ac:dyDescent="0.25">
      <c r="A2366" t="s">
        <v>1745</v>
      </c>
      <c r="B2366" t="str">
        <f t="shared" si="36"/>
        <v>1938Melbourne</v>
      </c>
      <c r="C2366" t="s">
        <v>1727</v>
      </c>
      <c r="D2366">
        <v>1938</v>
      </c>
      <c r="E2366">
        <v>5</v>
      </c>
      <c r="F2366" t="s">
        <v>1681</v>
      </c>
      <c r="G2366">
        <v>18</v>
      </c>
      <c r="H2366">
        <v>11</v>
      </c>
      <c r="I2366">
        <v>0</v>
      </c>
      <c r="J2366">
        <v>7</v>
      </c>
      <c r="L2366">
        <v>44</v>
      </c>
      <c r="M2366">
        <v>1776</v>
      </c>
      <c r="N2366">
        <v>1676</v>
      </c>
      <c r="S2366" t="s">
        <v>1681</v>
      </c>
      <c r="T2366" t="s">
        <v>1681</v>
      </c>
      <c r="U2366" t="s">
        <v>1681</v>
      </c>
      <c r="V2366" t="s">
        <v>1718</v>
      </c>
    </row>
    <row r="2367" spans="1:22" x14ac:dyDescent="0.25">
      <c r="A2367" t="s">
        <v>1745</v>
      </c>
      <c r="B2367" t="str">
        <f t="shared" si="36"/>
        <v>1938Richmond</v>
      </c>
      <c r="C2367" t="s">
        <v>1727</v>
      </c>
      <c r="D2367">
        <v>1938</v>
      </c>
      <c r="E2367">
        <v>6</v>
      </c>
      <c r="F2367" t="s">
        <v>1678</v>
      </c>
      <c r="G2367">
        <v>18</v>
      </c>
      <c r="H2367">
        <v>10</v>
      </c>
      <c r="I2367">
        <v>0</v>
      </c>
      <c r="J2367">
        <v>8</v>
      </c>
      <c r="L2367">
        <v>40</v>
      </c>
      <c r="M2367">
        <v>1747</v>
      </c>
      <c r="N2367">
        <v>1563</v>
      </c>
      <c r="S2367" t="s">
        <v>1678</v>
      </c>
      <c r="T2367" t="s">
        <v>1726</v>
      </c>
      <c r="U2367" t="s">
        <v>1681</v>
      </c>
      <c r="V2367" t="s">
        <v>1718</v>
      </c>
    </row>
    <row r="2368" spans="1:22" x14ac:dyDescent="0.25">
      <c r="A2368" t="s">
        <v>1745</v>
      </c>
      <c r="B2368" t="str">
        <f t="shared" si="36"/>
        <v>1938Essendon</v>
      </c>
      <c r="C2368" t="s">
        <v>1727</v>
      </c>
      <c r="D2368">
        <v>1938</v>
      </c>
      <c r="E2368">
        <v>7</v>
      </c>
      <c r="F2368" t="s">
        <v>1687</v>
      </c>
      <c r="G2368">
        <v>18</v>
      </c>
      <c r="H2368">
        <v>9</v>
      </c>
      <c r="I2368">
        <v>0</v>
      </c>
      <c r="J2368">
        <v>9</v>
      </c>
      <c r="L2368">
        <v>36</v>
      </c>
      <c r="M2368">
        <v>1801</v>
      </c>
      <c r="N2368">
        <v>1760</v>
      </c>
      <c r="S2368" t="s">
        <v>1687</v>
      </c>
      <c r="T2368" t="s">
        <v>1681</v>
      </c>
      <c r="U2368" t="s">
        <v>1681</v>
      </c>
      <c r="V2368" t="s">
        <v>1718</v>
      </c>
    </row>
    <row r="2369" spans="1:22" x14ac:dyDescent="0.25">
      <c r="A2369" t="s">
        <v>1745</v>
      </c>
      <c r="B2369" t="str">
        <f t="shared" si="36"/>
        <v>1938St Kilda</v>
      </c>
      <c r="C2369" t="s">
        <v>1727</v>
      </c>
      <c r="D2369">
        <v>1938</v>
      </c>
      <c r="E2369">
        <v>8</v>
      </c>
      <c r="F2369" t="s">
        <v>1677</v>
      </c>
      <c r="G2369">
        <v>18</v>
      </c>
      <c r="H2369">
        <v>9</v>
      </c>
      <c r="I2369">
        <v>0</v>
      </c>
      <c r="J2369">
        <v>9</v>
      </c>
      <c r="L2369">
        <v>36</v>
      </c>
      <c r="M2369">
        <v>1474</v>
      </c>
      <c r="N2369">
        <v>1606</v>
      </c>
      <c r="S2369" t="s">
        <v>1677</v>
      </c>
      <c r="T2369" t="s">
        <v>1681</v>
      </c>
      <c r="U2369" t="s">
        <v>1681</v>
      </c>
      <c r="V2369" t="s">
        <v>1718</v>
      </c>
    </row>
    <row r="2370" spans="1:22" x14ac:dyDescent="0.25">
      <c r="A2370" t="s">
        <v>1745</v>
      </c>
      <c r="B2370" t="str">
        <f t="shared" ref="B2370:B2433" si="37">D2370&amp;F2370</f>
        <v>1938North Melbourne</v>
      </c>
      <c r="C2370" t="s">
        <v>1727</v>
      </c>
      <c r="D2370">
        <v>1938</v>
      </c>
      <c r="E2370">
        <v>9</v>
      </c>
      <c r="F2370" t="s">
        <v>1680</v>
      </c>
      <c r="G2370">
        <v>18</v>
      </c>
      <c r="H2370">
        <v>6</v>
      </c>
      <c r="I2370">
        <v>0</v>
      </c>
      <c r="J2370">
        <v>12</v>
      </c>
      <c r="L2370">
        <v>24</v>
      </c>
      <c r="M2370">
        <v>1384</v>
      </c>
      <c r="N2370">
        <v>1852</v>
      </c>
      <c r="S2370" t="s">
        <v>1680</v>
      </c>
      <c r="T2370" t="s">
        <v>1680</v>
      </c>
      <c r="U2370" t="s">
        <v>1681</v>
      </c>
      <c r="V2370" t="s">
        <v>1718</v>
      </c>
    </row>
    <row r="2371" spans="1:22" x14ac:dyDescent="0.25">
      <c r="A2371" t="s">
        <v>1745</v>
      </c>
      <c r="B2371" t="str">
        <f t="shared" si="37"/>
        <v>1938Fitzroy</v>
      </c>
      <c r="C2371" t="s">
        <v>1727</v>
      </c>
      <c r="D2371">
        <v>1938</v>
      </c>
      <c r="E2371">
        <v>10</v>
      </c>
      <c r="F2371" t="s">
        <v>1694</v>
      </c>
      <c r="G2371">
        <v>18</v>
      </c>
      <c r="H2371">
        <v>5</v>
      </c>
      <c r="I2371">
        <v>0</v>
      </c>
      <c r="J2371">
        <v>13</v>
      </c>
      <c r="L2371">
        <v>20</v>
      </c>
      <c r="M2371">
        <v>1543</v>
      </c>
      <c r="N2371">
        <v>1742</v>
      </c>
      <c r="S2371" t="s">
        <v>1694</v>
      </c>
      <c r="T2371" t="s">
        <v>1681</v>
      </c>
      <c r="U2371" t="s">
        <v>1681</v>
      </c>
      <c r="V2371" t="s">
        <v>1718</v>
      </c>
    </row>
    <row r="2372" spans="1:22" x14ac:dyDescent="0.25">
      <c r="A2372" t="s">
        <v>1745</v>
      </c>
      <c r="B2372" t="str">
        <f t="shared" si="37"/>
        <v>1938Hawthorn</v>
      </c>
      <c r="C2372" t="s">
        <v>1727</v>
      </c>
      <c r="D2372">
        <v>1938</v>
      </c>
      <c r="E2372">
        <v>11</v>
      </c>
      <c r="F2372" t="s">
        <v>1682</v>
      </c>
      <c r="G2372">
        <v>18</v>
      </c>
      <c r="H2372">
        <v>4</v>
      </c>
      <c r="I2372">
        <v>0</v>
      </c>
      <c r="J2372">
        <v>14</v>
      </c>
      <c r="L2372">
        <v>16</v>
      </c>
      <c r="M2372">
        <v>1414</v>
      </c>
      <c r="N2372">
        <v>1717</v>
      </c>
      <c r="S2372" t="s">
        <v>1682</v>
      </c>
      <c r="T2372" t="s">
        <v>1724</v>
      </c>
      <c r="U2372" t="s">
        <v>1681</v>
      </c>
      <c r="V2372" t="s">
        <v>1718</v>
      </c>
    </row>
    <row r="2373" spans="1:22" x14ac:dyDescent="0.25">
      <c r="A2373" t="s">
        <v>1745</v>
      </c>
      <c r="B2373" t="str">
        <f t="shared" si="37"/>
        <v>1938South Melbourne</v>
      </c>
      <c r="C2373" t="s">
        <v>1727</v>
      </c>
      <c r="D2373">
        <v>1938</v>
      </c>
      <c r="E2373">
        <v>12</v>
      </c>
      <c r="F2373" t="s">
        <v>1697</v>
      </c>
      <c r="G2373">
        <v>18</v>
      </c>
      <c r="H2373">
        <v>2</v>
      </c>
      <c r="I2373">
        <v>0</v>
      </c>
      <c r="J2373">
        <v>16</v>
      </c>
      <c r="L2373">
        <v>8</v>
      </c>
      <c r="M2373">
        <v>1353</v>
      </c>
      <c r="N2373">
        <v>1885</v>
      </c>
      <c r="S2373" t="s">
        <v>1676</v>
      </c>
      <c r="T2373" t="s">
        <v>1681</v>
      </c>
      <c r="U2373" t="s">
        <v>1681</v>
      </c>
      <c r="V2373" t="s">
        <v>1718</v>
      </c>
    </row>
    <row r="2374" spans="1:22" x14ac:dyDescent="0.25">
      <c r="A2374" t="s">
        <v>1746</v>
      </c>
      <c r="B2374" t="str">
        <f t="shared" si="37"/>
        <v>1938Canterbury-Bankstown</v>
      </c>
      <c r="C2374" t="s">
        <v>1747</v>
      </c>
      <c r="D2374">
        <v>1938</v>
      </c>
      <c r="E2374">
        <v>1</v>
      </c>
      <c r="F2374" t="s">
        <v>1764</v>
      </c>
      <c r="G2374">
        <v>14</v>
      </c>
      <c r="H2374">
        <v>11</v>
      </c>
      <c r="I2374">
        <v>2</v>
      </c>
      <c r="J2374">
        <v>1</v>
      </c>
      <c r="K2374">
        <v>0</v>
      </c>
      <c r="L2374">
        <v>24</v>
      </c>
      <c r="M2374">
        <v>276</v>
      </c>
      <c r="N2374">
        <v>135</v>
      </c>
      <c r="O2374" t="s">
        <v>30</v>
      </c>
      <c r="P2374" t="s">
        <v>30</v>
      </c>
      <c r="Q2374" t="s">
        <v>30</v>
      </c>
      <c r="R2374" t="s">
        <v>30</v>
      </c>
      <c r="S2374" t="s">
        <v>1764</v>
      </c>
      <c r="T2374" t="s">
        <v>1675</v>
      </c>
      <c r="U2374" t="s">
        <v>1675</v>
      </c>
      <c r="V2374" t="s">
        <v>1723</v>
      </c>
    </row>
    <row r="2375" spans="1:22" x14ac:dyDescent="0.25">
      <c r="A2375" t="s">
        <v>1746</v>
      </c>
      <c r="B2375" t="str">
        <f t="shared" si="37"/>
        <v>1938South Sydney</v>
      </c>
      <c r="C2375" t="s">
        <v>1747</v>
      </c>
      <c r="D2375">
        <v>1938</v>
      </c>
      <c r="E2375">
        <v>2</v>
      </c>
      <c r="F2375" t="s">
        <v>1748</v>
      </c>
      <c r="G2375">
        <v>14</v>
      </c>
      <c r="H2375">
        <v>9</v>
      </c>
      <c r="I2375">
        <v>1</v>
      </c>
      <c r="J2375">
        <v>4</v>
      </c>
      <c r="K2375">
        <v>0</v>
      </c>
      <c r="L2375">
        <v>19</v>
      </c>
      <c r="M2375">
        <v>254</v>
      </c>
      <c r="N2375">
        <v>145</v>
      </c>
      <c r="P2375" t="s">
        <v>30</v>
      </c>
      <c r="S2375" t="s">
        <v>1748</v>
      </c>
      <c r="T2375" t="s">
        <v>1675</v>
      </c>
      <c r="U2375" t="s">
        <v>1675</v>
      </c>
      <c r="V2375" t="s">
        <v>1723</v>
      </c>
    </row>
    <row r="2376" spans="1:22" x14ac:dyDescent="0.25">
      <c r="A2376" t="s">
        <v>1746</v>
      </c>
      <c r="B2376" t="str">
        <f t="shared" si="37"/>
        <v>1938Balmain</v>
      </c>
      <c r="C2376" t="s">
        <v>1747</v>
      </c>
      <c r="D2376">
        <v>1938</v>
      </c>
      <c r="E2376">
        <v>3</v>
      </c>
      <c r="F2376" t="s">
        <v>1755</v>
      </c>
      <c r="G2376">
        <v>14</v>
      </c>
      <c r="H2376">
        <v>7</v>
      </c>
      <c r="I2376">
        <v>1</v>
      </c>
      <c r="J2376">
        <v>6</v>
      </c>
      <c r="K2376">
        <v>0</v>
      </c>
      <c r="L2376">
        <v>15</v>
      </c>
      <c r="M2376">
        <v>238</v>
      </c>
      <c r="N2376">
        <v>176</v>
      </c>
      <c r="P2376" t="s">
        <v>30</v>
      </c>
      <c r="S2376" t="s">
        <v>1755</v>
      </c>
      <c r="T2376" t="s">
        <v>1675</v>
      </c>
      <c r="U2376" t="s">
        <v>1675</v>
      </c>
      <c r="V2376" t="s">
        <v>1723</v>
      </c>
    </row>
    <row r="2377" spans="1:22" x14ac:dyDescent="0.25">
      <c r="A2377" t="s">
        <v>1746</v>
      </c>
      <c r="B2377" t="str">
        <f t="shared" si="37"/>
        <v>1938Eastern Suburbs</v>
      </c>
      <c r="C2377" t="s">
        <v>1747</v>
      </c>
      <c r="D2377">
        <v>1938</v>
      </c>
      <c r="E2377">
        <v>4</v>
      </c>
      <c r="F2377" t="s">
        <v>1749</v>
      </c>
      <c r="G2377">
        <v>14</v>
      </c>
      <c r="H2377">
        <v>6</v>
      </c>
      <c r="I2377">
        <v>3</v>
      </c>
      <c r="J2377">
        <v>5</v>
      </c>
      <c r="K2377">
        <v>0</v>
      </c>
      <c r="L2377">
        <v>15</v>
      </c>
      <c r="M2377">
        <v>228</v>
      </c>
      <c r="N2377">
        <v>203</v>
      </c>
      <c r="P2377" t="s">
        <v>30</v>
      </c>
      <c r="Q2377" t="s">
        <v>30</v>
      </c>
      <c r="S2377" t="s">
        <v>1750</v>
      </c>
      <c r="T2377" t="s">
        <v>1675</v>
      </c>
      <c r="U2377" t="s">
        <v>1675</v>
      </c>
      <c r="V2377" t="s">
        <v>1723</v>
      </c>
    </row>
    <row r="2378" spans="1:22" x14ac:dyDescent="0.25">
      <c r="A2378" t="s">
        <v>1746</v>
      </c>
      <c r="B2378" t="str">
        <f t="shared" si="37"/>
        <v>1938North Sydney</v>
      </c>
      <c r="C2378" t="s">
        <v>1747</v>
      </c>
      <c r="D2378">
        <v>1938</v>
      </c>
      <c r="E2378">
        <v>5</v>
      </c>
      <c r="F2378" t="s">
        <v>1752</v>
      </c>
      <c r="G2378">
        <v>14</v>
      </c>
      <c r="H2378">
        <v>6</v>
      </c>
      <c r="I2378">
        <v>0</v>
      </c>
      <c r="J2378">
        <v>8</v>
      </c>
      <c r="K2378">
        <v>0</v>
      </c>
      <c r="L2378">
        <v>12</v>
      </c>
      <c r="M2378">
        <v>163</v>
      </c>
      <c r="N2378">
        <v>220</v>
      </c>
      <c r="S2378" t="s">
        <v>1752</v>
      </c>
      <c r="T2378" t="s">
        <v>1675</v>
      </c>
      <c r="U2378" t="s">
        <v>1675</v>
      </c>
      <c r="V2378" t="s">
        <v>1723</v>
      </c>
    </row>
    <row r="2379" spans="1:22" x14ac:dyDescent="0.25">
      <c r="A2379" t="s">
        <v>1746</v>
      </c>
      <c r="B2379" t="str">
        <f t="shared" si="37"/>
        <v>1938Newtown</v>
      </c>
      <c r="C2379" t="s">
        <v>1747</v>
      </c>
      <c r="D2379">
        <v>1938</v>
      </c>
      <c r="E2379">
        <v>6</v>
      </c>
      <c r="F2379" t="s">
        <v>1756</v>
      </c>
      <c r="G2379">
        <v>14</v>
      </c>
      <c r="H2379">
        <v>5</v>
      </c>
      <c r="I2379">
        <v>1</v>
      </c>
      <c r="J2379">
        <v>8</v>
      </c>
      <c r="K2379">
        <v>0</v>
      </c>
      <c r="L2379">
        <v>11</v>
      </c>
      <c r="M2379">
        <v>174</v>
      </c>
      <c r="N2379">
        <v>228</v>
      </c>
      <c r="S2379" t="s">
        <v>1756</v>
      </c>
      <c r="T2379" t="s">
        <v>1675</v>
      </c>
      <c r="U2379" t="s">
        <v>1675</v>
      </c>
      <c r="V2379" t="s">
        <v>1723</v>
      </c>
    </row>
    <row r="2380" spans="1:22" x14ac:dyDescent="0.25">
      <c r="A2380" t="s">
        <v>1746</v>
      </c>
      <c r="B2380" t="str">
        <f t="shared" si="37"/>
        <v>1938Western Suburbs</v>
      </c>
      <c r="C2380" t="s">
        <v>1747</v>
      </c>
      <c r="D2380">
        <v>1938</v>
      </c>
      <c r="E2380">
        <v>7</v>
      </c>
      <c r="F2380" t="s">
        <v>1757</v>
      </c>
      <c r="G2380">
        <v>14</v>
      </c>
      <c r="H2380">
        <v>4</v>
      </c>
      <c r="I2380">
        <v>1</v>
      </c>
      <c r="J2380">
        <v>9</v>
      </c>
      <c r="K2380">
        <v>0</v>
      </c>
      <c r="L2380">
        <v>9</v>
      </c>
      <c r="M2380">
        <v>155</v>
      </c>
      <c r="N2380">
        <v>265</v>
      </c>
      <c r="S2380" t="s">
        <v>1757</v>
      </c>
      <c r="T2380" t="s">
        <v>1675</v>
      </c>
      <c r="U2380" t="s">
        <v>1675</v>
      </c>
      <c r="V2380" t="s">
        <v>1723</v>
      </c>
    </row>
    <row r="2381" spans="1:22" x14ac:dyDescent="0.25">
      <c r="A2381" t="s">
        <v>1746</v>
      </c>
      <c r="B2381" t="str">
        <f t="shared" si="37"/>
        <v>1938St George</v>
      </c>
      <c r="C2381" t="s">
        <v>1747</v>
      </c>
      <c r="D2381">
        <v>1938</v>
      </c>
      <c r="E2381">
        <v>8</v>
      </c>
      <c r="F2381" t="s">
        <v>1763</v>
      </c>
      <c r="G2381">
        <v>14</v>
      </c>
      <c r="H2381">
        <v>3</v>
      </c>
      <c r="I2381">
        <v>1</v>
      </c>
      <c r="J2381">
        <v>10</v>
      </c>
      <c r="K2381">
        <v>0</v>
      </c>
      <c r="L2381">
        <v>7</v>
      </c>
      <c r="M2381">
        <v>159</v>
      </c>
      <c r="N2381">
        <v>275</v>
      </c>
      <c r="S2381" t="s">
        <v>1763</v>
      </c>
      <c r="T2381" t="s">
        <v>1675</v>
      </c>
      <c r="U2381" t="s">
        <v>1675</v>
      </c>
      <c r="V2381" t="s">
        <v>1723</v>
      </c>
    </row>
    <row r="2382" spans="1:22" x14ac:dyDescent="0.25">
      <c r="A2382" t="s">
        <v>1745</v>
      </c>
      <c r="B2382" t="str">
        <f t="shared" si="37"/>
        <v>1937Geelong</v>
      </c>
      <c r="C2382" t="s">
        <v>1727</v>
      </c>
      <c r="D2382">
        <v>1937</v>
      </c>
      <c r="E2382">
        <v>1</v>
      </c>
      <c r="F2382" t="s">
        <v>1685</v>
      </c>
      <c r="G2382">
        <v>18</v>
      </c>
      <c r="H2382">
        <v>15</v>
      </c>
      <c r="I2382">
        <v>0</v>
      </c>
      <c r="J2382">
        <v>3</v>
      </c>
      <c r="L2382">
        <v>60</v>
      </c>
      <c r="M2382">
        <v>1824</v>
      </c>
      <c r="N2382">
        <v>1348</v>
      </c>
      <c r="O2382" t="s">
        <v>30</v>
      </c>
      <c r="P2382" t="s">
        <v>30</v>
      </c>
      <c r="Q2382" t="s">
        <v>30</v>
      </c>
      <c r="R2382" t="s">
        <v>30</v>
      </c>
      <c r="S2382" t="s">
        <v>1685</v>
      </c>
      <c r="T2382" t="s">
        <v>1685</v>
      </c>
      <c r="U2382" t="s">
        <v>1685</v>
      </c>
      <c r="V2382" t="s">
        <v>1718</v>
      </c>
    </row>
    <row r="2383" spans="1:22" x14ac:dyDescent="0.25">
      <c r="A2383" t="s">
        <v>1745</v>
      </c>
      <c r="B2383" t="str">
        <f t="shared" si="37"/>
        <v>1937Melbourne</v>
      </c>
      <c r="C2383" t="s">
        <v>1727</v>
      </c>
      <c r="D2383">
        <v>1937</v>
      </c>
      <c r="E2383">
        <v>2</v>
      </c>
      <c r="F2383" t="s">
        <v>1681</v>
      </c>
      <c r="G2383">
        <v>18</v>
      </c>
      <c r="H2383">
        <v>15</v>
      </c>
      <c r="I2383">
        <v>0</v>
      </c>
      <c r="J2383">
        <v>3</v>
      </c>
      <c r="L2383">
        <v>60</v>
      </c>
      <c r="M2383">
        <v>1945</v>
      </c>
      <c r="N2383">
        <v>1482</v>
      </c>
      <c r="P2383" t="s">
        <v>30</v>
      </c>
      <c r="S2383" t="s">
        <v>1681</v>
      </c>
      <c r="T2383" t="s">
        <v>1681</v>
      </c>
      <c r="U2383" t="s">
        <v>1681</v>
      </c>
      <c r="V2383" t="s">
        <v>1718</v>
      </c>
    </row>
    <row r="2384" spans="1:22" x14ac:dyDescent="0.25">
      <c r="A2384" t="s">
        <v>1745</v>
      </c>
      <c r="B2384" t="str">
        <f t="shared" si="37"/>
        <v>1937Collingwood</v>
      </c>
      <c r="C2384" t="s">
        <v>1727</v>
      </c>
      <c r="D2384">
        <v>1937</v>
      </c>
      <c r="E2384">
        <v>3</v>
      </c>
      <c r="F2384" t="s">
        <v>1688</v>
      </c>
      <c r="G2384">
        <v>18</v>
      </c>
      <c r="H2384">
        <v>13</v>
      </c>
      <c r="I2384">
        <v>0</v>
      </c>
      <c r="J2384">
        <v>5</v>
      </c>
      <c r="L2384">
        <v>52</v>
      </c>
      <c r="M2384">
        <v>1908</v>
      </c>
      <c r="N2384">
        <v>1479</v>
      </c>
      <c r="P2384" t="s">
        <v>30</v>
      </c>
      <c r="Q2384" t="s">
        <v>30</v>
      </c>
      <c r="S2384" t="s">
        <v>1688</v>
      </c>
      <c r="T2384" t="s">
        <v>1681</v>
      </c>
      <c r="U2384" t="s">
        <v>1681</v>
      </c>
      <c r="V2384" t="s">
        <v>1718</v>
      </c>
    </row>
    <row r="2385" spans="1:22" x14ac:dyDescent="0.25">
      <c r="A2385" t="s">
        <v>1745</v>
      </c>
      <c r="B2385" t="str">
        <f t="shared" si="37"/>
        <v>1937Richmond</v>
      </c>
      <c r="C2385" t="s">
        <v>1727</v>
      </c>
      <c r="D2385">
        <v>1937</v>
      </c>
      <c r="E2385">
        <v>4</v>
      </c>
      <c r="F2385" t="s">
        <v>1678</v>
      </c>
      <c r="G2385">
        <v>18</v>
      </c>
      <c r="H2385">
        <v>11</v>
      </c>
      <c r="I2385">
        <v>1</v>
      </c>
      <c r="J2385">
        <v>6</v>
      </c>
      <c r="L2385">
        <v>46</v>
      </c>
      <c r="M2385">
        <v>1647</v>
      </c>
      <c r="N2385">
        <v>1525</v>
      </c>
      <c r="P2385" t="s">
        <v>30</v>
      </c>
      <c r="S2385" t="s">
        <v>1678</v>
      </c>
      <c r="T2385" t="s">
        <v>1726</v>
      </c>
      <c r="U2385" t="s">
        <v>1681</v>
      </c>
      <c r="V2385" t="s">
        <v>1718</v>
      </c>
    </row>
    <row r="2386" spans="1:22" x14ac:dyDescent="0.25">
      <c r="A2386" t="s">
        <v>1745</v>
      </c>
      <c r="B2386" t="str">
        <f t="shared" si="37"/>
        <v>1937Carlton</v>
      </c>
      <c r="C2386" t="s">
        <v>1727</v>
      </c>
      <c r="D2386">
        <v>1937</v>
      </c>
      <c r="E2386">
        <v>5</v>
      </c>
      <c r="F2386" t="s">
        <v>1689</v>
      </c>
      <c r="G2386">
        <v>18</v>
      </c>
      <c r="H2386">
        <v>11</v>
      </c>
      <c r="I2386">
        <v>0</v>
      </c>
      <c r="J2386">
        <v>7</v>
      </c>
      <c r="L2386">
        <v>44</v>
      </c>
      <c r="M2386">
        <v>1624</v>
      </c>
      <c r="N2386">
        <v>1464</v>
      </c>
      <c r="S2386" t="s">
        <v>1689</v>
      </c>
      <c r="T2386" t="s">
        <v>1717</v>
      </c>
      <c r="U2386" t="s">
        <v>1681</v>
      </c>
      <c r="V2386" t="s">
        <v>1718</v>
      </c>
    </row>
    <row r="2387" spans="1:22" x14ac:dyDescent="0.25">
      <c r="A2387" t="s">
        <v>1745</v>
      </c>
      <c r="B2387" t="str">
        <f t="shared" si="37"/>
        <v>1937St Kilda</v>
      </c>
      <c r="C2387" t="s">
        <v>1727</v>
      </c>
      <c r="D2387">
        <v>1937</v>
      </c>
      <c r="E2387">
        <v>6</v>
      </c>
      <c r="F2387" t="s">
        <v>1677</v>
      </c>
      <c r="G2387">
        <v>18</v>
      </c>
      <c r="H2387">
        <v>10</v>
      </c>
      <c r="I2387">
        <v>0</v>
      </c>
      <c r="J2387">
        <v>8</v>
      </c>
      <c r="L2387">
        <v>40</v>
      </c>
      <c r="M2387">
        <v>1600</v>
      </c>
      <c r="N2387">
        <v>1580</v>
      </c>
      <c r="S2387" t="s">
        <v>1677</v>
      </c>
      <c r="T2387" t="s">
        <v>1681</v>
      </c>
      <c r="U2387" t="s">
        <v>1681</v>
      </c>
      <c r="V2387" t="s">
        <v>1718</v>
      </c>
    </row>
    <row r="2388" spans="1:22" x14ac:dyDescent="0.25">
      <c r="A2388" t="s">
        <v>1745</v>
      </c>
      <c r="B2388" t="str">
        <f t="shared" si="37"/>
        <v>1937Fitzroy</v>
      </c>
      <c r="C2388" t="s">
        <v>1727</v>
      </c>
      <c r="D2388">
        <v>1937</v>
      </c>
      <c r="E2388">
        <v>7</v>
      </c>
      <c r="F2388" t="s">
        <v>1694</v>
      </c>
      <c r="G2388">
        <v>18</v>
      </c>
      <c r="H2388">
        <v>7</v>
      </c>
      <c r="I2388">
        <v>0</v>
      </c>
      <c r="J2388">
        <v>11</v>
      </c>
      <c r="L2388">
        <v>28</v>
      </c>
      <c r="M2388">
        <v>1386</v>
      </c>
      <c r="N2388">
        <v>1488</v>
      </c>
      <c r="S2388" t="s">
        <v>1694</v>
      </c>
      <c r="T2388" t="s">
        <v>1681</v>
      </c>
      <c r="U2388" t="s">
        <v>1681</v>
      </c>
      <c r="V2388" t="s">
        <v>1718</v>
      </c>
    </row>
    <row r="2389" spans="1:22" x14ac:dyDescent="0.25">
      <c r="A2389" t="s">
        <v>1745</v>
      </c>
      <c r="B2389" t="str">
        <f t="shared" si="37"/>
        <v>1937Hawthorn</v>
      </c>
      <c r="C2389" t="s">
        <v>1727</v>
      </c>
      <c r="D2389">
        <v>1937</v>
      </c>
      <c r="E2389">
        <v>8</v>
      </c>
      <c r="F2389" t="s">
        <v>1682</v>
      </c>
      <c r="G2389">
        <v>18</v>
      </c>
      <c r="H2389">
        <v>7</v>
      </c>
      <c r="I2389">
        <v>0</v>
      </c>
      <c r="J2389">
        <v>11</v>
      </c>
      <c r="L2389">
        <v>28</v>
      </c>
      <c r="M2389">
        <v>1413</v>
      </c>
      <c r="N2389">
        <v>1675</v>
      </c>
      <c r="S2389" t="s">
        <v>1682</v>
      </c>
      <c r="T2389" t="s">
        <v>1724</v>
      </c>
      <c r="U2389" t="s">
        <v>1681</v>
      </c>
      <c r="V2389" t="s">
        <v>1718</v>
      </c>
    </row>
    <row r="2390" spans="1:22" x14ac:dyDescent="0.25">
      <c r="A2390" t="s">
        <v>1745</v>
      </c>
      <c r="B2390" t="str">
        <f t="shared" si="37"/>
        <v>1937South Melbourne</v>
      </c>
      <c r="C2390" t="s">
        <v>1727</v>
      </c>
      <c r="D2390">
        <v>1937</v>
      </c>
      <c r="E2390">
        <v>9</v>
      </c>
      <c r="F2390" t="s">
        <v>1697</v>
      </c>
      <c r="G2390">
        <v>18</v>
      </c>
      <c r="H2390">
        <v>6</v>
      </c>
      <c r="I2390">
        <v>1</v>
      </c>
      <c r="J2390">
        <v>11</v>
      </c>
      <c r="L2390">
        <v>26</v>
      </c>
      <c r="M2390">
        <v>1527</v>
      </c>
      <c r="N2390">
        <v>1698</v>
      </c>
      <c r="S2390" t="s">
        <v>1676</v>
      </c>
      <c r="T2390" t="s">
        <v>1681</v>
      </c>
      <c r="U2390" t="s">
        <v>1681</v>
      </c>
      <c r="V2390" t="s">
        <v>1718</v>
      </c>
    </row>
    <row r="2391" spans="1:22" x14ac:dyDescent="0.25">
      <c r="A2391" t="s">
        <v>1745</v>
      </c>
      <c r="B2391" t="str">
        <f t="shared" si="37"/>
        <v>1937Essendon</v>
      </c>
      <c r="C2391" t="s">
        <v>1727</v>
      </c>
      <c r="D2391">
        <v>1937</v>
      </c>
      <c r="E2391">
        <v>10</v>
      </c>
      <c r="F2391" t="s">
        <v>1687</v>
      </c>
      <c r="G2391">
        <v>18</v>
      </c>
      <c r="H2391">
        <v>5</v>
      </c>
      <c r="I2391">
        <v>0</v>
      </c>
      <c r="J2391">
        <v>13</v>
      </c>
      <c r="L2391">
        <v>20</v>
      </c>
      <c r="M2391">
        <v>1530</v>
      </c>
      <c r="N2391">
        <v>1689</v>
      </c>
      <c r="S2391" t="s">
        <v>1687</v>
      </c>
      <c r="T2391" t="s">
        <v>1681</v>
      </c>
      <c r="U2391" t="s">
        <v>1681</v>
      </c>
      <c r="V2391" t="s">
        <v>1718</v>
      </c>
    </row>
    <row r="2392" spans="1:22" x14ac:dyDescent="0.25">
      <c r="A2392" t="s">
        <v>1745</v>
      </c>
      <c r="B2392" t="str">
        <f t="shared" si="37"/>
        <v>1937Footscray</v>
      </c>
      <c r="C2392" t="s">
        <v>1727</v>
      </c>
      <c r="D2392">
        <v>1937</v>
      </c>
      <c r="E2392">
        <v>11</v>
      </c>
      <c r="F2392" t="s">
        <v>1695</v>
      </c>
      <c r="G2392">
        <v>18</v>
      </c>
      <c r="H2392">
        <v>4</v>
      </c>
      <c r="I2392">
        <v>0</v>
      </c>
      <c r="J2392">
        <v>14</v>
      </c>
      <c r="L2392">
        <v>16</v>
      </c>
      <c r="M2392">
        <v>1409</v>
      </c>
      <c r="N2392">
        <v>1722</v>
      </c>
      <c r="S2392" t="s">
        <v>1673</v>
      </c>
      <c r="T2392" t="s">
        <v>1681</v>
      </c>
      <c r="U2392" t="s">
        <v>1681</v>
      </c>
      <c r="V2392" t="s">
        <v>1718</v>
      </c>
    </row>
    <row r="2393" spans="1:22" x14ac:dyDescent="0.25">
      <c r="A2393" t="s">
        <v>1745</v>
      </c>
      <c r="B2393" t="str">
        <f t="shared" si="37"/>
        <v>1937North Melbourne</v>
      </c>
      <c r="C2393" t="s">
        <v>1727</v>
      </c>
      <c r="D2393">
        <v>1937</v>
      </c>
      <c r="E2393">
        <v>12</v>
      </c>
      <c r="F2393" t="s">
        <v>1680</v>
      </c>
      <c r="G2393">
        <v>18</v>
      </c>
      <c r="H2393">
        <v>3</v>
      </c>
      <c r="I2393">
        <v>0</v>
      </c>
      <c r="J2393">
        <v>15</v>
      </c>
      <c r="L2393">
        <v>12</v>
      </c>
      <c r="M2393">
        <v>1188</v>
      </c>
      <c r="N2393">
        <v>1851</v>
      </c>
      <c r="S2393" t="s">
        <v>1680</v>
      </c>
      <c r="T2393" t="s">
        <v>1680</v>
      </c>
      <c r="U2393" t="s">
        <v>1681</v>
      </c>
      <c r="V2393" t="s">
        <v>1718</v>
      </c>
    </row>
    <row r="2394" spans="1:22" x14ac:dyDescent="0.25">
      <c r="A2394" t="s">
        <v>1746</v>
      </c>
      <c r="B2394" t="str">
        <f t="shared" si="37"/>
        <v>1937Eastern Suburbs</v>
      </c>
      <c r="C2394" t="s">
        <v>1747</v>
      </c>
      <c r="D2394">
        <v>1937</v>
      </c>
      <c r="E2394">
        <v>1</v>
      </c>
      <c r="F2394" t="s">
        <v>1749</v>
      </c>
      <c r="G2394">
        <v>8</v>
      </c>
      <c r="H2394">
        <v>6</v>
      </c>
      <c r="I2394">
        <v>2</v>
      </c>
      <c r="K2394">
        <v>1</v>
      </c>
      <c r="L2394">
        <v>16</v>
      </c>
      <c r="M2394">
        <v>187</v>
      </c>
      <c r="N2394">
        <v>56</v>
      </c>
      <c r="O2394" t="s">
        <v>30</v>
      </c>
      <c r="R2394" t="s">
        <v>30</v>
      </c>
      <c r="S2394" t="s">
        <v>1750</v>
      </c>
      <c r="T2394" t="s">
        <v>1675</v>
      </c>
      <c r="U2394" t="s">
        <v>1675</v>
      </c>
      <c r="V2394" t="s">
        <v>1723</v>
      </c>
    </row>
    <row r="2395" spans="1:22" x14ac:dyDescent="0.25">
      <c r="A2395" t="s">
        <v>1746</v>
      </c>
      <c r="B2395" t="str">
        <f t="shared" si="37"/>
        <v>1937South Sydney</v>
      </c>
      <c r="C2395" t="s">
        <v>1747</v>
      </c>
      <c r="D2395">
        <v>1937</v>
      </c>
      <c r="E2395">
        <v>2</v>
      </c>
      <c r="F2395" t="s">
        <v>1748</v>
      </c>
      <c r="G2395">
        <v>8</v>
      </c>
      <c r="H2395">
        <v>5</v>
      </c>
      <c r="I2395">
        <v>1</v>
      </c>
      <c r="J2395">
        <v>2</v>
      </c>
      <c r="K2395">
        <v>1</v>
      </c>
      <c r="L2395">
        <v>13</v>
      </c>
      <c r="M2395">
        <v>164</v>
      </c>
      <c r="N2395">
        <v>58</v>
      </c>
      <c r="S2395" t="s">
        <v>1748</v>
      </c>
      <c r="T2395" t="s">
        <v>1675</v>
      </c>
      <c r="U2395" t="s">
        <v>1675</v>
      </c>
      <c r="V2395" t="s">
        <v>1723</v>
      </c>
    </row>
    <row r="2396" spans="1:22" x14ac:dyDescent="0.25">
      <c r="A2396" t="s">
        <v>1746</v>
      </c>
      <c r="B2396" t="str">
        <f t="shared" si="37"/>
        <v>1937St George</v>
      </c>
      <c r="C2396" t="s">
        <v>1747</v>
      </c>
      <c r="D2396">
        <v>1937</v>
      </c>
      <c r="E2396">
        <v>3</v>
      </c>
      <c r="F2396" t="s">
        <v>1763</v>
      </c>
      <c r="G2396">
        <v>8</v>
      </c>
      <c r="H2396">
        <v>5</v>
      </c>
      <c r="I2396">
        <v>1</v>
      </c>
      <c r="J2396">
        <v>2</v>
      </c>
      <c r="K2396">
        <v>1</v>
      </c>
      <c r="L2396">
        <v>13</v>
      </c>
      <c r="M2396">
        <v>151</v>
      </c>
      <c r="N2396">
        <v>92</v>
      </c>
      <c r="S2396" t="s">
        <v>1763</v>
      </c>
      <c r="T2396" t="s">
        <v>1675</v>
      </c>
      <c r="U2396" t="s">
        <v>1675</v>
      </c>
      <c r="V2396" t="s">
        <v>1723</v>
      </c>
    </row>
    <row r="2397" spans="1:22" x14ac:dyDescent="0.25">
      <c r="A2397" t="s">
        <v>1746</v>
      </c>
      <c r="B2397" t="str">
        <f t="shared" si="37"/>
        <v>1937Newtown</v>
      </c>
      <c r="C2397" t="s">
        <v>1747</v>
      </c>
      <c r="D2397">
        <v>1937</v>
      </c>
      <c r="E2397">
        <v>4</v>
      </c>
      <c r="F2397" t="s">
        <v>1756</v>
      </c>
      <c r="G2397">
        <v>8</v>
      </c>
      <c r="H2397">
        <v>4</v>
      </c>
      <c r="I2397">
        <v>0</v>
      </c>
      <c r="J2397">
        <v>4</v>
      </c>
      <c r="K2397">
        <v>1</v>
      </c>
      <c r="L2397">
        <v>10</v>
      </c>
      <c r="M2397">
        <v>144</v>
      </c>
      <c r="N2397">
        <v>126</v>
      </c>
      <c r="S2397" t="s">
        <v>1756</v>
      </c>
      <c r="T2397" t="s">
        <v>1675</v>
      </c>
      <c r="U2397" t="s">
        <v>1675</v>
      </c>
      <c r="V2397" t="s">
        <v>1723</v>
      </c>
    </row>
    <row r="2398" spans="1:22" x14ac:dyDescent="0.25">
      <c r="A2398" t="s">
        <v>1746</v>
      </c>
      <c r="B2398" t="str">
        <f t="shared" si="37"/>
        <v>1937Canterbury-Bankstown</v>
      </c>
      <c r="C2398" t="s">
        <v>1747</v>
      </c>
      <c r="D2398">
        <v>1937</v>
      </c>
      <c r="E2398">
        <v>5</v>
      </c>
      <c r="F2398" t="s">
        <v>1764</v>
      </c>
      <c r="G2398">
        <v>8</v>
      </c>
      <c r="H2398">
        <v>4</v>
      </c>
      <c r="I2398">
        <v>0</v>
      </c>
      <c r="J2398">
        <v>4</v>
      </c>
      <c r="K2398">
        <v>1</v>
      </c>
      <c r="L2398">
        <v>10</v>
      </c>
      <c r="M2398">
        <v>98</v>
      </c>
      <c r="N2398">
        <v>91</v>
      </c>
      <c r="S2398" t="s">
        <v>1764</v>
      </c>
      <c r="T2398" t="s">
        <v>1675</v>
      </c>
      <c r="U2398" t="s">
        <v>1675</v>
      </c>
      <c r="V2398" t="s">
        <v>1723</v>
      </c>
    </row>
    <row r="2399" spans="1:22" x14ac:dyDescent="0.25">
      <c r="A2399" t="s">
        <v>1746</v>
      </c>
      <c r="B2399" t="str">
        <f t="shared" si="37"/>
        <v>1937Balmain</v>
      </c>
      <c r="C2399" t="s">
        <v>1747</v>
      </c>
      <c r="D2399">
        <v>1937</v>
      </c>
      <c r="E2399">
        <v>6</v>
      </c>
      <c r="F2399" t="s">
        <v>1755</v>
      </c>
      <c r="G2399">
        <v>8</v>
      </c>
      <c r="H2399">
        <v>4</v>
      </c>
      <c r="I2399">
        <v>0</v>
      </c>
      <c r="J2399">
        <v>4</v>
      </c>
      <c r="K2399">
        <v>1</v>
      </c>
      <c r="L2399">
        <v>10</v>
      </c>
      <c r="M2399">
        <v>115</v>
      </c>
      <c r="N2399">
        <v>136</v>
      </c>
      <c r="S2399" t="s">
        <v>1755</v>
      </c>
      <c r="T2399" t="s">
        <v>1675</v>
      </c>
      <c r="U2399" t="s">
        <v>1675</v>
      </c>
      <c r="V2399" t="s">
        <v>1723</v>
      </c>
    </row>
    <row r="2400" spans="1:22" x14ac:dyDescent="0.25">
      <c r="A2400" t="s">
        <v>1746</v>
      </c>
      <c r="B2400" t="str">
        <f t="shared" si="37"/>
        <v>1937North Sydney</v>
      </c>
      <c r="C2400" t="s">
        <v>1747</v>
      </c>
      <c r="D2400">
        <v>1937</v>
      </c>
      <c r="E2400">
        <v>7</v>
      </c>
      <c r="F2400" t="s">
        <v>1752</v>
      </c>
      <c r="G2400">
        <v>8</v>
      </c>
      <c r="H2400">
        <v>3</v>
      </c>
      <c r="I2400">
        <v>0</v>
      </c>
      <c r="J2400">
        <v>5</v>
      </c>
      <c r="K2400">
        <v>1</v>
      </c>
      <c r="L2400">
        <v>8</v>
      </c>
      <c r="M2400">
        <v>84</v>
      </c>
      <c r="N2400">
        <v>94</v>
      </c>
      <c r="S2400" t="s">
        <v>1752</v>
      </c>
      <c r="T2400" t="s">
        <v>1675</v>
      </c>
      <c r="U2400" t="s">
        <v>1675</v>
      </c>
      <c r="V2400" t="s">
        <v>1723</v>
      </c>
    </row>
    <row r="2401" spans="1:22" x14ac:dyDescent="0.25">
      <c r="A2401" t="s">
        <v>1746</v>
      </c>
      <c r="B2401" t="str">
        <f t="shared" si="37"/>
        <v>1937Western Suburbs</v>
      </c>
      <c r="C2401" t="s">
        <v>1747</v>
      </c>
      <c r="D2401">
        <v>1937</v>
      </c>
      <c r="E2401">
        <v>8</v>
      </c>
      <c r="F2401" t="s">
        <v>1757</v>
      </c>
      <c r="G2401">
        <v>8</v>
      </c>
      <c r="H2401">
        <v>3</v>
      </c>
      <c r="I2401">
        <v>0</v>
      </c>
      <c r="J2401">
        <v>5</v>
      </c>
      <c r="K2401">
        <v>1</v>
      </c>
      <c r="L2401">
        <v>8</v>
      </c>
      <c r="M2401">
        <v>104</v>
      </c>
      <c r="N2401">
        <v>126</v>
      </c>
      <c r="S2401" t="s">
        <v>1757</v>
      </c>
      <c r="T2401" t="s">
        <v>1675</v>
      </c>
      <c r="U2401" t="s">
        <v>1675</v>
      </c>
      <c r="V2401" t="s">
        <v>1723</v>
      </c>
    </row>
    <row r="2402" spans="1:22" x14ac:dyDescent="0.25">
      <c r="A2402" t="s">
        <v>1746</v>
      </c>
      <c r="B2402" t="str">
        <f t="shared" si="37"/>
        <v>1937Sydney University</v>
      </c>
      <c r="C2402" t="s">
        <v>1747</v>
      </c>
      <c r="D2402">
        <v>1937</v>
      </c>
      <c r="E2402">
        <v>9</v>
      </c>
      <c r="F2402" t="s">
        <v>1762</v>
      </c>
      <c r="G2402">
        <v>8</v>
      </c>
      <c r="I2402">
        <v>0</v>
      </c>
      <c r="J2402">
        <v>8</v>
      </c>
      <c r="K2402">
        <v>1</v>
      </c>
      <c r="L2402">
        <v>2</v>
      </c>
      <c r="M2402">
        <v>41</v>
      </c>
      <c r="N2402">
        <v>309</v>
      </c>
      <c r="S2402" t="s">
        <v>1762</v>
      </c>
      <c r="T2402" t="s">
        <v>1675</v>
      </c>
      <c r="U2402" t="s">
        <v>1675</v>
      </c>
      <c r="V2402" t="s">
        <v>1723</v>
      </c>
    </row>
    <row r="2403" spans="1:22" x14ac:dyDescent="0.25">
      <c r="A2403" t="s">
        <v>1745</v>
      </c>
      <c r="B2403" t="str">
        <f t="shared" si="37"/>
        <v>1936South Melbourne</v>
      </c>
      <c r="C2403" t="s">
        <v>1727</v>
      </c>
      <c r="D2403">
        <v>1936</v>
      </c>
      <c r="E2403">
        <v>1</v>
      </c>
      <c r="F2403" t="s">
        <v>1697</v>
      </c>
      <c r="G2403">
        <v>18</v>
      </c>
      <c r="H2403">
        <v>16</v>
      </c>
      <c r="I2403">
        <v>0</v>
      </c>
      <c r="J2403">
        <v>2</v>
      </c>
      <c r="L2403">
        <v>64</v>
      </c>
      <c r="M2403">
        <v>1806</v>
      </c>
      <c r="N2403">
        <v>1524</v>
      </c>
      <c r="O2403" t="s">
        <v>30</v>
      </c>
      <c r="P2403" t="s">
        <v>30</v>
      </c>
      <c r="Q2403" t="s">
        <v>30</v>
      </c>
      <c r="S2403" t="s">
        <v>1676</v>
      </c>
      <c r="T2403" t="s">
        <v>1681</v>
      </c>
      <c r="U2403" t="s">
        <v>1681</v>
      </c>
      <c r="V2403" t="s">
        <v>1718</v>
      </c>
    </row>
    <row r="2404" spans="1:22" x14ac:dyDescent="0.25">
      <c r="A2404" t="s">
        <v>1745</v>
      </c>
      <c r="B2404" t="str">
        <f t="shared" si="37"/>
        <v>1936Collingwood</v>
      </c>
      <c r="C2404" t="s">
        <v>1727</v>
      </c>
      <c r="D2404">
        <v>1936</v>
      </c>
      <c r="E2404">
        <v>2</v>
      </c>
      <c r="F2404" t="s">
        <v>1688</v>
      </c>
      <c r="G2404">
        <v>18</v>
      </c>
      <c r="H2404">
        <v>15</v>
      </c>
      <c r="I2404">
        <v>0</v>
      </c>
      <c r="J2404">
        <v>3</v>
      </c>
      <c r="L2404">
        <v>60</v>
      </c>
      <c r="M2404">
        <v>1854</v>
      </c>
      <c r="N2404">
        <v>1367</v>
      </c>
      <c r="P2404" t="s">
        <v>30</v>
      </c>
      <c r="Q2404" t="s">
        <v>30</v>
      </c>
      <c r="R2404" t="s">
        <v>30</v>
      </c>
      <c r="S2404" t="s">
        <v>1688</v>
      </c>
      <c r="T2404" t="s">
        <v>1681</v>
      </c>
      <c r="U2404" t="s">
        <v>1681</v>
      </c>
      <c r="V2404" t="s">
        <v>1718</v>
      </c>
    </row>
    <row r="2405" spans="1:22" x14ac:dyDescent="0.25">
      <c r="A2405" t="s">
        <v>1745</v>
      </c>
      <c r="B2405" t="str">
        <f t="shared" si="37"/>
        <v>1936Carlton</v>
      </c>
      <c r="C2405" t="s">
        <v>1727</v>
      </c>
      <c r="D2405">
        <v>1936</v>
      </c>
      <c r="E2405">
        <v>3</v>
      </c>
      <c r="F2405" t="s">
        <v>1689</v>
      </c>
      <c r="G2405">
        <v>18</v>
      </c>
      <c r="H2405">
        <v>12</v>
      </c>
      <c r="I2405">
        <v>0</v>
      </c>
      <c r="J2405">
        <v>6</v>
      </c>
      <c r="L2405">
        <v>48</v>
      </c>
      <c r="M2405">
        <v>1877</v>
      </c>
      <c r="N2405">
        <v>1504</v>
      </c>
      <c r="P2405" t="s">
        <v>30</v>
      </c>
      <c r="S2405" t="s">
        <v>1689</v>
      </c>
      <c r="T2405" t="s">
        <v>1717</v>
      </c>
      <c r="U2405" t="s">
        <v>1681</v>
      </c>
      <c r="V2405" t="s">
        <v>1718</v>
      </c>
    </row>
    <row r="2406" spans="1:22" x14ac:dyDescent="0.25">
      <c r="A2406" t="s">
        <v>1745</v>
      </c>
      <c r="B2406" t="str">
        <f t="shared" si="37"/>
        <v>1936Melbourne</v>
      </c>
      <c r="C2406" t="s">
        <v>1727</v>
      </c>
      <c r="D2406">
        <v>1936</v>
      </c>
      <c r="E2406">
        <v>4</v>
      </c>
      <c r="F2406" t="s">
        <v>1681</v>
      </c>
      <c r="G2406">
        <v>18</v>
      </c>
      <c r="H2406">
        <v>12</v>
      </c>
      <c r="I2406">
        <v>0</v>
      </c>
      <c r="J2406">
        <v>6</v>
      </c>
      <c r="L2406">
        <v>48</v>
      </c>
      <c r="M2406">
        <v>1755</v>
      </c>
      <c r="N2406">
        <v>1477</v>
      </c>
      <c r="P2406" t="s">
        <v>30</v>
      </c>
      <c r="S2406" t="s">
        <v>1681</v>
      </c>
      <c r="T2406" t="s">
        <v>1681</v>
      </c>
      <c r="U2406" t="s">
        <v>1681</v>
      </c>
      <c r="V2406" t="s">
        <v>1718</v>
      </c>
    </row>
    <row r="2407" spans="1:22" x14ac:dyDescent="0.25">
      <c r="A2407" t="s">
        <v>1745</v>
      </c>
      <c r="B2407" t="str">
        <f t="shared" si="37"/>
        <v>1936Geelong</v>
      </c>
      <c r="C2407" t="s">
        <v>1727</v>
      </c>
      <c r="D2407">
        <v>1936</v>
      </c>
      <c r="E2407">
        <v>5</v>
      </c>
      <c r="F2407" t="s">
        <v>1685</v>
      </c>
      <c r="G2407">
        <v>18</v>
      </c>
      <c r="H2407">
        <v>11</v>
      </c>
      <c r="I2407">
        <v>0</v>
      </c>
      <c r="J2407">
        <v>7</v>
      </c>
      <c r="L2407">
        <v>44</v>
      </c>
      <c r="M2407">
        <v>1884</v>
      </c>
      <c r="N2407">
        <v>1498</v>
      </c>
      <c r="S2407" t="s">
        <v>1685</v>
      </c>
      <c r="T2407" t="s">
        <v>1685</v>
      </c>
      <c r="U2407" t="s">
        <v>1685</v>
      </c>
      <c r="V2407" t="s">
        <v>1718</v>
      </c>
    </row>
    <row r="2408" spans="1:22" x14ac:dyDescent="0.25">
      <c r="A2408" t="s">
        <v>1745</v>
      </c>
      <c r="B2408" t="str">
        <f t="shared" si="37"/>
        <v>1936Richmond</v>
      </c>
      <c r="C2408" t="s">
        <v>1727</v>
      </c>
      <c r="D2408">
        <v>1936</v>
      </c>
      <c r="E2408">
        <v>6</v>
      </c>
      <c r="F2408" t="s">
        <v>1678</v>
      </c>
      <c r="G2408">
        <v>18</v>
      </c>
      <c r="H2408">
        <v>10</v>
      </c>
      <c r="I2408">
        <v>0</v>
      </c>
      <c r="J2408">
        <v>8</v>
      </c>
      <c r="L2408">
        <v>40</v>
      </c>
      <c r="M2408">
        <v>1673</v>
      </c>
      <c r="N2408">
        <v>1550</v>
      </c>
      <c r="S2408" t="s">
        <v>1678</v>
      </c>
      <c r="T2408" t="s">
        <v>1726</v>
      </c>
      <c r="U2408" t="s">
        <v>1681</v>
      </c>
      <c r="V2408" t="s">
        <v>1718</v>
      </c>
    </row>
    <row r="2409" spans="1:22" x14ac:dyDescent="0.25">
      <c r="A2409" t="s">
        <v>1745</v>
      </c>
      <c r="B2409" t="str">
        <f t="shared" si="37"/>
        <v>1936St Kilda</v>
      </c>
      <c r="C2409" t="s">
        <v>1727</v>
      </c>
      <c r="D2409">
        <v>1936</v>
      </c>
      <c r="E2409">
        <v>7</v>
      </c>
      <c r="F2409" t="s">
        <v>1677</v>
      </c>
      <c r="G2409">
        <v>18</v>
      </c>
      <c r="H2409">
        <v>9</v>
      </c>
      <c r="I2409">
        <v>0</v>
      </c>
      <c r="J2409">
        <v>9</v>
      </c>
      <c r="L2409">
        <v>36</v>
      </c>
      <c r="M2409">
        <v>1845</v>
      </c>
      <c r="N2409">
        <v>1919</v>
      </c>
      <c r="S2409" t="s">
        <v>1677</v>
      </c>
      <c r="T2409" t="s">
        <v>1681</v>
      </c>
      <c r="U2409" t="s">
        <v>1681</v>
      </c>
      <c r="V2409" t="s">
        <v>1718</v>
      </c>
    </row>
    <row r="2410" spans="1:22" x14ac:dyDescent="0.25">
      <c r="A2410" t="s">
        <v>1745</v>
      </c>
      <c r="B2410" t="str">
        <f t="shared" si="37"/>
        <v>1936Essendon</v>
      </c>
      <c r="C2410" t="s">
        <v>1727</v>
      </c>
      <c r="D2410">
        <v>1936</v>
      </c>
      <c r="E2410">
        <v>8</v>
      </c>
      <c r="F2410" t="s">
        <v>1687</v>
      </c>
      <c r="G2410">
        <v>18</v>
      </c>
      <c r="H2410">
        <v>6</v>
      </c>
      <c r="I2410">
        <v>0</v>
      </c>
      <c r="J2410">
        <v>12</v>
      </c>
      <c r="L2410">
        <v>24</v>
      </c>
      <c r="M2410">
        <v>1565</v>
      </c>
      <c r="N2410">
        <v>1840</v>
      </c>
      <c r="S2410" t="s">
        <v>1687</v>
      </c>
      <c r="T2410" t="s">
        <v>1681</v>
      </c>
      <c r="U2410" t="s">
        <v>1681</v>
      </c>
      <c r="V2410" t="s">
        <v>1718</v>
      </c>
    </row>
    <row r="2411" spans="1:22" x14ac:dyDescent="0.25">
      <c r="A2411" t="s">
        <v>1745</v>
      </c>
      <c r="B2411" t="str">
        <f t="shared" si="37"/>
        <v>1936Hawthorn</v>
      </c>
      <c r="C2411" t="s">
        <v>1727</v>
      </c>
      <c r="D2411">
        <v>1936</v>
      </c>
      <c r="E2411">
        <v>9</v>
      </c>
      <c r="F2411" t="s">
        <v>1682</v>
      </c>
      <c r="G2411">
        <v>18</v>
      </c>
      <c r="H2411">
        <v>6</v>
      </c>
      <c r="I2411">
        <v>0</v>
      </c>
      <c r="J2411">
        <v>12</v>
      </c>
      <c r="L2411">
        <v>24</v>
      </c>
      <c r="M2411">
        <v>1391</v>
      </c>
      <c r="N2411">
        <v>1720</v>
      </c>
      <c r="S2411" t="s">
        <v>1682</v>
      </c>
      <c r="T2411" t="s">
        <v>1724</v>
      </c>
      <c r="U2411" t="s">
        <v>1681</v>
      </c>
      <c r="V2411" t="s">
        <v>1718</v>
      </c>
    </row>
    <row r="2412" spans="1:22" x14ac:dyDescent="0.25">
      <c r="A2412" t="s">
        <v>1745</v>
      </c>
      <c r="B2412" t="str">
        <f t="shared" si="37"/>
        <v>1936Footscray</v>
      </c>
      <c r="C2412" t="s">
        <v>1727</v>
      </c>
      <c r="D2412">
        <v>1936</v>
      </c>
      <c r="E2412">
        <v>10</v>
      </c>
      <c r="F2412" t="s">
        <v>1695</v>
      </c>
      <c r="G2412">
        <v>18</v>
      </c>
      <c r="H2412">
        <v>5</v>
      </c>
      <c r="I2412">
        <v>0</v>
      </c>
      <c r="J2412">
        <v>13</v>
      </c>
      <c r="L2412">
        <v>20</v>
      </c>
      <c r="M2412">
        <v>1462</v>
      </c>
      <c r="N2412">
        <v>1690</v>
      </c>
      <c r="S2412" t="s">
        <v>1673</v>
      </c>
      <c r="T2412" t="s">
        <v>1681</v>
      </c>
      <c r="U2412" t="s">
        <v>1681</v>
      </c>
      <c r="V2412" t="s">
        <v>1718</v>
      </c>
    </row>
    <row r="2413" spans="1:22" x14ac:dyDescent="0.25">
      <c r="A2413" t="s">
        <v>1745</v>
      </c>
      <c r="B2413" t="str">
        <f t="shared" si="37"/>
        <v>1936North Melbourne</v>
      </c>
      <c r="C2413" t="s">
        <v>1727</v>
      </c>
      <c r="D2413">
        <v>1936</v>
      </c>
      <c r="E2413">
        <v>11</v>
      </c>
      <c r="F2413" t="s">
        <v>1680</v>
      </c>
      <c r="G2413">
        <v>18</v>
      </c>
      <c r="H2413">
        <v>4</v>
      </c>
      <c r="I2413">
        <v>0</v>
      </c>
      <c r="J2413">
        <v>14</v>
      </c>
      <c r="L2413">
        <v>16</v>
      </c>
      <c r="M2413">
        <v>1274</v>
      </c>
      <c r="N2413">
        <v>1679</v>
      </c>
      <c r="S2413" t="s">
        <v>1680</v>
      </c>
      <c r="T2413" t="s">
        <v>1680</v>
      </c>
      <c r="U2413" t="s">
        <v>1681</v>
      </c>
      <c r="V2413" t="s">
        <v>1718</v>
      </c>
    </row>
    <row r="2414" spans="1:22" x14ac:dyDescent="0.25">
      <c r="A2414" t="s">
        <v>1745</v>
      </c>
      <c r="B2414" t="str">
        <f t="shared" si="37"/>
        <v>1936Fitzroy</v>
      </c>
      <c r="C2414" t="s">
        <v>1727</v>
      </c>
      <c r="D2414">
        <v>1936</v>
      </c>
      <c r="E2414">
        <v>12</v>
      </c>
      <c r="F2414" t="s">
        <v>1694</v>
      </c>
      <c r="G2414">
        <v>18</v>
      </c>
      <c r="H2414">
        <v>2</v>
      </c>
      <c r="I2414">
        <v>0</v>
      </c>
      <c r="J2414">
        <v>16</v>
      </c>
      <c r="L2414">
        <v>8</v>
      </c>
      <c r="M2414">
        <v>1367</v>
      </c>
      <c r="N2414">
        <v>1985</v>
      </c>
      <c r="S2414" t="s">
        <v>1694</v>
      </c>
      <c r="T2414" t="s">
        <v>1681</v>
      </c>
      <c r="U2414" t="s">
        <v>1681</v>
      </c>
      <c r="V2414" t="s">
        <v>1718</v>
      </c>
    </row>
    <row r="2415" spans="1:22" x14ac:dyDescent="0.25">
      <c r="A2415" t="s">
        <v>1746</v>
      </c>
      <c r="B2415" t="str">
        <f t="shared" si="37"/>
        <v>1936Eastern Suburbs</v>
      </c>
      <c r="C2415" t="s">
        <v>1747</v>
      </c>
      <c r="D2415">
        <v>1936</v>
      </c>
      <c r="E2415">
        <v>1</v>
      </c>
      <c r="F2415" t="s">
        <v>1749</v>
      </c>
      <c r="G2415">
        <v>13</v>
      </c>
      <c r="H2415">
        <v>11</v>
      </c>
      <c r="I2415">
        <v>2</v>
      </c>
      <c r="K2415">
        <v>2</v>
      </c>
      <c r="L2415">
        <v>28</v>
      </c>
      <c r="M2415">
        <v>335</v>
      </c>
      <c r="N2415">
        <v>145</v>
      </c>
      <c r="O2415" t="s">
        <v>30</v>
      </c>
      <c r="P2415" t="s">
        <v>30</v>
      </c>
      <c r="Q2415" t="s">
        <v>30</v>
      </c>
      <c r="R2415" t="s">
        <v>30</v>
      </c>
      <c r="S2415" t="s">
        <v>1750</v>
      </c>
      <c r="T2415" t="s">
        <v>1675</v>
      </c>
      <c r="U2415" t="s">
        <v>1675</v>
      </c>
      <c r="V2415" t="s">
        <v>1723</v>
      </c>
    </row>
    <row r="2416" spans="1:22" x14ac:dyDescent="0.25">
      <c r="A2416" t="s">
        <v>1746</v>
      </c>
      <c r="B2416" t="str">
        <f t="shared" si="37"/>
        <v>1936Balmain</v>
      </c>
      <c r="C2416" t="s">
        <v>1747</v>
      </c>
      <c r="D2416">
        <v>1936</v>
      </c>
      <c r="E2416">
        <v>2</v>
      </c>
      <c r="F2416" t="s">
        <v>1755</v>
      </c>
      <c r="G2416">
        <v>13</v>
      </c>
      <c r="H2416">
        <v>9</v>
      </c>
      <c r="I2416">
        <v>0</v>
      </c>
      <c r="J2416">
        <v>4</v>
      </c>
      <c r="K2416">
        <v>2</v>
      </c>
      <c r="L2416">
        <v>22</v>
      </c>
      <c r="M2416">
        <v>268</v>
      </c>
      <c r="N2416">
        <v>161</v>
      </c>
      <c r="P2416" t="s">
        <v>30</v>
      </c>
      <c r="Q2416" t="s">
        <v>30</v>
      </c>
      <c r="S2416" t="s">
        <v>1755</v>
      </c>
      <c r="T2416" t="s">
        <v>1675</v>
      </c>
      <c r="U2416" t="s">
        <v>1675</v>
      </c>
      <c r="V2416" t="s">
        <v>1723</v>
      </c>
    </row>
    <row r="2417" spans="1:22" x14ac:dyDescent="0.25">
      <c r="A2417" t="s">
        <v>1746</v>
      </c>
      <c r="B2417" t="str">
        <f t="shared" si="37"/>
        <v>1936Canterbury-Bankstown</v>
      </c>
      <c r="C2417" t="s">
        <v>1747</v>
      </c>
      <c r="D2417">
        <v>1936</v>
      </c>
      <c r="E2417">
        <v>3</v>
      </c>
      <c r="F2417" t="s">
        <v>1764</v>
      </c>
      <c r="G2417">
        <v>14</v>
      </c>
      <c r="H2417">
        <v>9</v>
      </c>
      <c r="I2417">
        <v>2</v>
      </c>
      <c r="J2417">
        <v>3</v>
      </c>
      <c r="K2417">
        <v>1</v>
      </c>
      <c r="L2417">
        <v>22</v>
      </c>
      <c r="M2417">
        <v>213</v>
      </c>
      <c r="N2417">
        <v>132</v>
      </c>
      <c r="P2417" t="s">
        <v>30</v>
      </c>
      <c r="S2417" t="s">
        <v>1764</v>
      </c>
      <c r="T2417" t="s">
        <v>1675</v>
      </c>
      <c r="U2417" t="s">
        <v>1675</v>
      </c>
      <c r="V2417" t="s">
        <v>1723</v>
      </c>
    </row>
    <row r="2418" spans="1:22" x14ac:dyDescent="0.25">
      <c r="A2418" t="s">
        <v>1746</v>
      </c>
      <c r="B2418" t="str">
        <f t="shared" si="37"/>
        <v>1936North Sydney</v>
      </c>
      <c r="C2418" t="s">
        <v>1747</v>
      </c>
      <c r="D2418">
        <v>1936</v>
      </c>
      <c r="E2418">
        <v>4</v>
      </c>
      <c r="F2418" t="s">
        <v>1752</v>
      </c>
      <c r="G2418">
        <v>13</v>
      </c>
      <c r="H2418">
        <v>7</v>
      </c>
      <c r="I2418">
        <v>1</v>
      </c>
      <c r="J2418">
        <v>5</v>
      </c>
      <c r="K2418">
        <v>2</v>
      </c>
      <c r="L2418">
        <v>19</v>
      </c>
      <c r="M2418">
        <v>210</v>
      </c>
      <c r="N2418">
        <v>161</v>
      </c>
      <c r="P2418" t="s">
        <v>30</v>
      </c>
      <c r="S2418" t="s">
        <v>1752</v>
      </c>
      <c r="T2418" t="s">
        <v>1675</v>
      </c>
      <c r="U2418" t="s">
        <v>1675</v>
      </c>
      <c r="V2418" t="s">
        <v>1723</v>
      </c>
    </row>
    <row r="2419" spans="1:22" x14ac:dyDescent="0.25">
      <c r="A2419" t="s">
        <v>1746</v>
      </c>
      <c r="B2419" t="str">
        <f t="shared" si="37"/>
        <v>1936Newtown</v>
      </c>
      <c r="C2419" t="s">
        <v>1747</v>
      </c>
      <c r="D2419">
        <v>1936</v>
      </c>
      <c r="E2419">
        <v>5</v>
      </c>
      <c r="F2419" t="s">
        <v>1756</v>
      </c>
      <c r="G2419">
        <v>14</v>
      </c>
      <c r="H2419">
        <v>7</v>
      </c>
      <c r="I2419">
        <v>0</v>
      </c>
      <c r="J2419">
        <v>7</v>
      </c>
      <c r="K2419">
        <v>1</v>
      </c>
      <c r="L2419">
        <v>16</v>
      </c>
      <c r="M2419">
        <v>203</v>
      </c>
      <c r="N2419">
        <v>226</v>
      </c>
      <c r="S2419" t="s">
        <v>1756</v>
      </c>
      <c r="T2419" t="s">
        <v>1675</v>
      </c>
      <c r="U2419" t="s">
        <v>1675</v>
      </c>
      <c r="V2419" t="s">
        <v>1723</v>
      </c>
    </row>
    <row r="2420" spans="1:22" x14ac:dyDescent="0.25">
      <c r="A2420" t="s">
        <v>1746</v>
      </c>
      <c r="B2420" t="str">
        <f t="shared" si="37"/>
        <v>1936Western Suburbs</v>
      </c>
      <c r="C2420" t="s">
        <v>1747</v>
      </c>
      <c r="D2420">
        <v>1936</v>
      </c>
      <c r="E2420">
        <v>6</v>
      </c>
      <c r="F2420" t="s">
        <v>1757</v>
      </c>
      <c r="G2420">
        <v>13</v>
      </c>
      <c r="H2420">
        <v>5</v>
      </c>
      <c r="I2420">
        <v>1</v>
      </c>
      <c r="J2420">
        <v>7</v>
      </c>
      <c r="K2420">
        <v>2</v>
      </c>
      <c r="L2420">
        <v>15</v>
      </c>
      <c r="M2420">
        <v>199</v>
      </c>
      <c r="N2420">
        <v>203</v>
      </c>
      <c r="S2420" t="s">
        <v>1757</v>
      </c>
      <c r="T2420" t="s">
        <v>1675</v>
      </c>
      <c r="U2420" t="s">
        <v>1675</v>
      </c>
      <c r="V2420" t="s">
        <v>1723</v>
      </c>
    </row>
    <row r="2421" spans="1:22" x14ac:dyDescent="0.25">
      <c r="A2421" t="s">
        <v>1746</v>
      </c>
      <c r="B2421" t="str">
        <f t="shared" si="37"/>
        <v>1936South Sydney</v>
      </c>
      <c r="C2421" t="s">
        <v>1747</v>
      </c>
      <c r="D2421">
        <v>1936</v>
      </c>
      <c r="E2421">
        <v>7</v>
      </c>
      <c r="F2421" t="s">
        <v>1748</v>
      </c>
      <c r="G2421">
        <v>13</v>
      </c>
      <c r="H2421">
        <v>5</v>
      </c>
      <c r="I2421">
        <v>0</v>
      </c>
      <c r="J2421">
        <v>8</v>
      </c>
      <c r="K2421">
        <v>2</v>
      </c>
      <c r="L2421">
        <v>14</v>
      </c>
      <c r="M2421">
        <v>187</v>
      </c>
      <c r="N2421">
        <v>185</v>
      </c>
      <c r="S2421" t="s">
        <v>1748</v>
      </c>
      <c r="T2421" t="s">
        <v>1675</v>
      </c>
      <c r="U2421" t="s">
        <v>1675</v>
      </c>
      <c r="V2421" t="s">
        <v>1723</v>
      </c>
    </row>
    <row r="2422" spans="1:22" x14ac:dyDescent="0.25">
      <c r="A2422" t="s">
        <v>1746</v>
      </c>
      <c r="B2422" t="str">
        <f t="shared" si="37"/>
        <v>1936St George</v>
      </c>
      <c r="C2422" t="s">
        <v>1747</v>
      </c>
      <c r="D2422">
        <v>1936</v>
      </c>
      <c r="E2422">
        <v>8</v>
      </c>
      <c r="F2422" t="s">
        <v>1763</v>
      </c>
      <c r="G2422">
        <v>13</v>
      </c>
      <c r="H2422">
        <v>3</v>
      </c>
      <c r="I2422">
        <v>0</v>
      </c>
      <c r="J2422">
        <v>10</v>
      </c>
      <c r="K2422">
        <v>2</v>
      </c>
      <c r="L2422">
        <v>10</v>
      </c>
      <c r="M2422">
        <v>141</v>
      </c>
      <c r="N2422">
        <v>228</v>
      </c>
      <c r="S2422" t="s">
        <v>1763</v>
      </c>
      <c r="T2422" t="s">
        <v>1675</v>
      </c>
      <c r="U2422" t="s">
        <v>1675</v>
      </c>
      <c r="V2422" t="s">
        <v>1723</v>
      </c>
    </row>
    <row r="2423" spans="1:22" x14ac:dyDescent="0.25">
      <c r="A2423" t="s">
        <v>1746</v>
      </c>
      <c r="B2423" t="str">
        <f t="shared" si="37"/>
        <v>1936Sydney University</v>
      </c>
      <c r="C2423" t="s">
        <v>1747</v>
      </c>
      <c r="D2423">
        <v>1936</v>
      </c>
      <c r="E2423">
        <v>9</v>
      </c>
      <c r="F2423" t="s">
        <v>1762</v>
      </c>
      <c r="G2423">
        <v>14</v>
      </c>
      <c r="H2423">
        <v>1</v>
      </c>
      <c r="I2423">
        <v>0</v>
      </c>
      <c r="J2423">
        <v>13</v>
      </c>
      <c r="K2423">
        <v>1</v>
      </c>
      <c r="L2423">
        <v>4</v>
      </c>
      <c r="M2423">
        <v>99</v>
      </c>
      <c r="N2423">
        <v>414</v>
      </c>
      <c r="S2423" t="s">
        <v>1762</v>
      </c>
      <c r="T2423" t="s">
        <v>1675</v>
      </c>
      <c r="U2423" t="s">
        <v>1675</v>
      </c>
      <c r="V2423" t="s">
        <v>1723</v>
      </c>
    </row>
    <row r="2424" spans="1:22" x14ac:dyDescent="0.25">
      <c r="A2424" t="s">
        <v>1745</v>
      </c>
      <c r="B2424" t="str">
        <f t="shared" si="37"/>
        <v>1935South Melbourne</v>
      </c>
      <c r="C2424" t="s">
        <v>1727</v>
      </c>
      <c r="D2424">
        <v>1935</v>
      </c>
      <c r="E2424">
        <v>1</v>
      </c>
      <c r="F2424" t="s">
        <v>1697</v>
      </c>
      <c r="G2424">
        <v>18</v>
      </c>
      <c r="H2424">
        <v>16</v>
      </c>
      <c r="I2424">
        <v>0</v>
      </c>
      <c r="J2424">
        <v>2</v>
      </c>
      <c r="L2424">
        <v>64</v>
      </c>
      <c r="M2424">
        <v>1940</v>
      </c>
      <c r="N2424">
        <v>1410</v>
      </c>
      <c r="O2424" t="s">
        <v>30</v>
      </c>
      <c r="P2424" t="s">
        <v>30</v>
      </c>
      <c r="Q2424" t="s">
        <v>30</v>
      </c>
      <c r="S2424" t="s">
        <v>1676</v>
      </c>
      <c r="T2424" t="s">
        <v>1681</v>
      </c>
      <c r="U2424" t="s">
        <v>1681</v>
      </c>
      <c r="V2424" t="s">
        <v>1718</v>
      </c>
    </row>
    <row r="2425" spans="1:22" x14ac:dyDescent="0.25">
      <c r="A2425" t="s">
        <v>1745</v>
      </c>
      <c r="B2425" t="str">
        <f t="shared" si="37"/>
        <v>1935Collingwood</v>
      </c>
      <c r="C2425" t="s">
        <v>1727</v>
      </c>
      <c r="D2425">
        <v>1935</v>
      </c>
      <c r="E2425">
        <v>2</v>
      </c>
      <c r="F2425" t="s">
        <v>1688</v>
      </c>
      <c r="G2425">
        <v>18</v>
      </c>
      <c r="H2425">
        <v>14</v>
      </c>
      <c r="I2425">
        <v>2</v>
      </c>
      <c r="J2425">
        <v>2</v>
      </c>
      <c r="L2425">
        <v>60</v>
      </c>
      <c r="M2425">
        <v>1895</v>
      </c>
      <c r="N2425">
        <v>1561</v>
      </c>
      <c r="P2425" t="s">
        <v>30</v>
      </c>
      <c r="Q2425" t="s">
        <v>30</v>
      </c>
      <c r="R2425" t="s">
        <v>30</v>
      </c>
      <c r="S2425" t="s">
        <v>1688</v>
      </c>
      <c r="T2425" t="s">
        <v>1681</v>
      </c>
      <c r="U2425" t="s">
        <v>1681</v>
      </c>
      <c r="V2425" t="s">
        <v>1718</v>
      </c>
    </row>
    <row r="2426" spans="1:22" x14ac:dyDescent="0.25">
      <c r="A2426" t="s">
        <v>1745</v>
      </c>
      <c r="B2426" t="str">
        <f t="shared" si="37"/>
        <v>1935Carlton</v>
      </c>
      <c r="C2426" t="s">
        <v>1727</v>
      </c>
      <c r="D2426">
        <v>1935</v>
      </c>
      <c r="E2426">
        <v>3</v>
      </c>
      <c r="F2426" t="s">
        <v>1689</v>
      </c>
      <c r="G2426">
        <v>18</v>
      </c>
      <c r="H2426">
        <v>14</v>
      </c>
      <c r="I2426">
        <v>1</v>
      </c>
      <c r="J2426">
        <v>3</v>
      </c>
      <c r="L2426">
        <v>58</v>
      </c>
      <c r="M2426">
        <v>1958</v>
      </c>
      <c r="N2426">
        <v>1383</v>
      </c>
      <c r="P2426" t="s">
        <v>30</v>
      </c>
      <c r="S2426" t="s">
        <v>1689</v>
      </c>
      <c r="T2426" t="s">
        <v>1717</v>
      </c>
      <c r="U2426" t="s">
        <v>1681</v>
      </c>
      <c r="V2426" t="s">
        <v>1718</v>
      </c>
    </row>
    <row r="2427" spans="1:22" x14ac:dyDescent="0.25">
      <c r="A2427" t="s">
        <v>1745</v>
      </c>
      <c r="B2427" t="str">
        <f t="shared" si="37"/>
        <v>1935Richmond</v>
      </c>
      <c r="C2427" t="s">
        <v>1727</v>
      </c>
      <c r="D2427">
        <v>1935</v>
      </c>
      <c r="E2427">
        <v>4</v>
      </c>
      <c r="F2427" t="s">
        <v>1678</v>
      </c>
      <c r="G2427">
        <v>18</v>
      </c>
      <c r="H2427">
        <v>12</v>
      </c>
      <c r="I2427">
        <v>0</v>
      </c>
      <c r="J2427">
        <v>6</v>
      </c>
      <c r="L2427">
        <v>48</v>
      </c>
      <c r="M2427">
        <v>1572</v>
      </c>
      <c r="N2427">
        <v>1339</v>
      </c>
      <c r="P2427" t="s">
        <v>30</v>
      </c>
      <c r="S2427" t="s">
        <v>1678</v>
      </c>
      <c r="T2427" t="s">
        <v>1726</v>
      </c>
      <c r="U2427" t="s">
        <v>1681</v>
      </c>
      <c r="V2427" t="s">
        <v>1718</v>
      </c>
    </row>
    <row r="2428" spans="1:22" x14ac:dyDescent="0.25">
      <c r="A2428" t="s">
        <v>1745</v>
      </c>
      <c r="B2428" t="str">
        <f t="shared" si="37"/>
        <v>1935St Kilda</v>
      </c>
      <c r="C2428" t="s">
        <v>1727</v>
      </c>
      <c r="D2428">
        <v>1935</v>
      </c>
      <c r="E2428">
        <v>5</v>
      </c>
      <c r="F2428" t="s">
        <v>1677</v>
      </c>
      <c r="G2428">
        <v>18</v>
      </c>
      <c r="H2428">
        <v>11</v>
      </c>
      <c r="I2428">
        <v>0</v>
      </c>
      <c r="J2428">
        <v>7</v>
      </c>
      <c r="L2428">
        <v>44</v>
      </c>
      <c r="M2428">
        <v>1708</v>
      </c>
      <c r="N2428">
        <v>1545</v>
      </c>
      <c r="S2428" t="s">
        <v>1677</v>
      </c>
      <c r="T2428" t="s">
        <v>1681</v>
      </c>
      <c r="U2428" t="s">
        <v>1681</v>
      </c>
      <c r="V2428" t="s">
        <v>1718</v>
      </c>
    </row>
    <row r="2429" spans="1:22" x14ac:dyDescent="0.25">
      <c r="A2429" t="s">
        <v>1745</v>
      </c>
      <c r="B2429" t="str">
        <f t="shared" si="37"/>
        <v>1935Melbourne</v>
      </c>
      <c r="C2429" t="s">
        <v>1727</v>
      </c>
      <c r="D2429">
        <v>1935</v>
      </c>
      <c r="E2429">
        <v>6</v>
      </c>
      <c r="F2429" t="s">
        <v>1681</v>
      </c>
      <c r="G2429">
        <v>18</v>
      </c>
      <c r="H2429">
        <v>8</v>
      </c>
      <c r="I2429">
        <v>1</v>
      </c>
      <c r="J2429">
        <v>9</v>
      </c>
      <c r="L2429">
        <v>34</v>
      </c>
      <c r="M2429">
        <v>1601</v>
      </c>
      <c r="N2429">
        <v>1582</v>
      </c>
      <c r="S2429" t="s">
        <v>1681</v>
      </c>
      <c r="T2429" t="s">
        <v>1681</v>
      </c>
      <c r="U2429" t="s">
        <v>1681</v>
      </c>
      <c r="V2429" t="s">
        <v>1718</v>
      </c>
    </row>
    <row r="2430" spans="1:22" x14ac:dyDescent="0.25">
      <c r="A2430" t="s">
        <v>1745</v>
      </c>
      <c r="B2430" t="str">
        <f t="shared" si="37"/>
        <v>1935Fitzroy</v>
      </c>
      <c r="C2430" t="s">
        <v>1727</v>
      </c>
      <c r="D2430">
        <v>1935</v>
      </c>
      <c r="E2430">
        <v>7</v>
      </c>
      <c r="F2430" t="s">
        <v>1694</v>
      </c>
      <c r="G2430">
        <v>18</v>
      </c>
      <c r="H2430">
        <v>8</v>
      </c>
      <c r="I2430">
        <v>1</v>
      </c>
      <c r="J2430">
        <v>9</v>
      </c>
      <c r="L2430">
        <v>34</v>
      </c>
      <c r="M2430">
        <v>1488</v>
      </c>
      <c r="N2430">
        <v>1649</v>
      </c>
      <c r="S2430" t="s">
        <v>1694</v>
      </c>
      <c r="T2430" t="s">
        <v>1681</v>
      </c>
      <c r="U2430" t="s">
        <v>1681</v>
      </c>
      <c r="V2430" t="s">
        <v>1718</v>
      </c>
    </row>
    <row r="2431" spans="1:22" x14ac:dyDescent="0.25">
      <c r="A2431" t="s">
        <v>1745</v>
      </c>
      <c r="B2431" t="str">
        <f t="shared" si="37"/>
        <v>1935Essendon</v>
      </c>
      <c r="C2431" t="s">
        <v>1727</v>
      </c>
      <c r="D2431">
        <v>1935</v>
      </c>
      <c r="E2431">
        <v>8</v>
      </c>
      <c r="F2431" t="s">
        <v>1687</v>
      </c>
      <c r="G2431">
        <v>18</v>
      </c>
      <c r="H2431">
        <v>7</v>
      </c>
      <c r="I2431">
        <v>0</v>
      </c>
      <c r="J2431">
        <v>11</v>
      </c>
      <c r="L2431">
        <v>28</v>
      </c>
      <c r="M2431">
        <v>1526</v>
      </c>
      <c r="N2431">
        <v>1703</v>
      </c>
      <c r="S2431" t="s">
        <v>1687</v>
      </c>
      <c r="T2431" t="s">
        <v>1681</v>
      </c>
      <c r="U2431" t="s">
        <v>1681</v>
      </c>
      <c r="V2431" t="s">
        <v>1718</v>
      </c>
    </row>
    <row r="2432" spans="1:22" x14ac:dyDescent="0.25">
      <c r="A2432" t="s">
        <v>1745</v>
      </c>
      <c r="B2432" t="str">
        <f t="shared" si="37"/>
        <v>1935Geelong</v>
      </c>
      <c r="C2432" t="s">
        <v>1727</v>
      </c>
      <c r="D2432">
        <v>1935</v>
      </c>
      <c r="E2432">
        <v>9</v>
      </c>
      <c r="F2432" t="s">
        <v>1685</v>
      </c>
      <c r="G2432">
        <v>18</v>
      </c>
      <c r="H2432">
        <v>6</v>
      </c>
      <c r="I2432">
        <v>1</v>
      </c>
      <c r="J2432">
        <v>11</v>
      </c>
      <c r="L2432">
        <v>26</v>
      </c>
      <c r="M2432">
        <v>1683</v>
      </c>
      <c r="N2432">
        <v>1747</v>
      </c>
      <c r="S2432" t="s">
        <v>1685</v>
      </c>
      <c r="T2432" t="s">
        <v>1685</v>
      </c>
      <c r="U2432" t="s">
        <v>1685</v>
      </c>
      <c r="V2432" t="s">
        <v>1718</v>
      </c>
    </row>
    <row r="2433" spans="1:22" x14ac:dyDescent="0.25">
      <c r="A2433" t="s">
        <v>1745</v>
      </c>
      <c r="B2433" t="str">
        <f t="shared" si="37"/>
        <v>1935Hawthorn</v>
      </c>
      <c r="C2433" t="s">
        <v>1727</v>
      </c>
      <c r="D2433">
        <v>1935</v>
      </c>
      <c r="E2433">
        <v>10</v>
      </c>
      <c r="F2433" t="s">
        <v>1682</v>
      </c>
      <c r="G2433">
        <v>18</v>
      </c>
      <c r="H2433">
        <v>5</v>
      </c>
      <c r="I2433">
        <v>0</v>
      </c>
      <c r="J2433">
        <v>13</v>
      </c>
      <c r="L2433">
        <v>20</v>
      </c>
      <c r="M2433">
        <v>1460</v>
      </c>
      <c r="N2433">
        <v>1805</v>
      </c>
      <c r="S2433" t="s">
        <v>1682</v>
      </c>
      <c r="T2433" t="s">
        <v>1724</v>
      </c>
      <c r="U2433" t="s">
        <v>1681</v>
      </c>
      <c r="V2433" t="s">
        <v>1718</v>
      </c>
    </row>
    <row r="2434" spans="1:22" x14ac:dyDescent="0.25">
      <c r="A2434" t="s">
        <v>1745</v>
      </c>
      <c r="B2434" t="str">
        <f t="shared" ref="B2434:B2497" si="38">D2434&amp;F2434</f>
        <v>1935Footscray</v>
      </c>
      <c r="C2434" t="s">
        <v>1727</v>
      </c>
      <c r="D2434">
        <v>1935</v>
      </c>
      <c r="E2434">
        <v>11</v>
      </c>
      <c r="F2434" t="s">
        <v>1695</v>
      </c>
      <c r="G2434">
        <v>18</v>
      </c>
      <c r="H2434">
        <v>2</v>
      </c>
      <c r="I2434">
        <v>2</v>
      </c>
      <c r="J2434">
        <v>14</v>
      </c>
      <c r="L2434">
        <v>12</v>
      </c>
      <c r="M2434">
        <v>1272</v>
      </c>
      <c r="N2434">
        <v>1731</v>
      </c>
      <c r="S2434" t="s">
        <v>1673</v>
      </c>
      <c r="T2434" t="s">
        <v>1681</v>
      </c>
      <c r="U2434" t="s">
        <v>1681</v>
      </c>
      <c r="V2434" t="s">
        <v>1718</v>
      </c>
    </row>
    <row r="2435" spans="1:22" x14ac:dyDescent="0.25">
      <c r="A2435" t="s">
        <v>1745</v>
      </c>
      <c r="B2435" t="str">
        <f t="shared" si="38"/>
        <v>1935North Melbourne</v>
      </c>
      <c r="C2435" t="s">
        <v>1727</v>
      </c>
      <c r="D2435">
        <v>1935</v>
      </c>
      <c r="E2435">
        <v>12</v>
      </c>
      <c r="F2435" t="s">
        <v>1680</v>
      </c>
      <c r="G2435">
        <v>18</v>
      </c>
      <c r="H2435">
        <v>1</v>
      </c>
      <c r="I2435">
        <v>0</v>
      </c>
      <c r="J2435">
        <v>17</v>
      </c>
      <c r="L2435">
        <v>4</v>
      </c>
      <c r="M2435">
        <v>1208</v>
      </c>
      <c r="N2435">
        <v>1856</v>
      </c>
      <c r="S2435" t="s">
        <v>1680</v>
      </c>
      <c r="T2435" t="s">
        <v>1680</v>
      </c>
      <c r="U2435" t="s">
        <v>1681</v>
      </c>
      <c r="V2435" t="s">
        <v>1718</v>
      </c>
    </row>
    <row r="2436" spans="1:22" x14ac:dyDescent="0.25">
      <c r="A2436" t="s">
        <v>1746</v>
      </c>
      <c r="B2436" t="str">
        <f t="shared" si="38"/>
        <v>1935Eastern Suburbs</v>
      </c>
      <c r="C2436" t="s">
        <v>1747</v>
      </c>
      <c r="D2436">
        <v>1935</v>
      </c>
      <c r="E2436">
        <v>1</v>
      </c>
      <c r="F2436" t="s">
        <v>1749</v>
      </c>
      <c r="G2436">
        <v>16</v>
      </c>
      <c r="H2436">
        <v>15</v>
      </c>
      <c r="I2436">
        <v>0</v>
      </c>
      <c r="J2436">
        <v>1</v>
      </c>
      <c r="K2436">
        <v>2</v>
      </c>
      <c r="L2436">
        <v>34</v>
      </c>
      <c r="M2436">
        <v>599</v>
      </c>
      <c r="N2436">
        <v>157</v>
      </c>
      <c r="O2436" t="s">
        <v>30</v>
      </c>
      <c r="P2436" t="s">
        <v>30</v>
      </c>
      <c r="Q2436" t="s">
        <v>30</v>
      </c>
      <c r="R2436" t="s">
        <v>30</v>
      </c>
      <c r="S2436" t="s">
        <v>1750</v>
      </c>
      <c r="T2436" t="s">
        <v>1675</v>
      </c>
      <c r="U2436" t="s">
        <v>1675</v>
      </c>
      <c r="V2436" t="s">
        <v>1723</v>
      </c>
    </row>
    <row r="2437" spans="1:22" x14ac:dyDescent="0.25">
      <c r="A2437" t="s">
        <v>1746</v>
      </c>
      <c r="B2437" t="str">
        <f t="shared" si="38"/>
        <v>1935South Sydney</v>
      </c>
      <c r="C2437" t="s">
        <v>1747</v>
      </c>
      <c r="D2437">
        <v>1935</v>
      </c>
      <c r="E2437">
        <v>2</v>
      </c>
      <c r="F2437" t="s">
        <v>1748</v>
      </c>
      <c r="G2437">
        <v>16</v>
      </c>
      <c r="H2437">
        <v>11</v>
      </c>
      <c r="I2437">
        <v>0</v>
      </c>
      <c r="J2437">
        <v>5</v>
      </c>
      <c r="K2437">
        <v>2</v>
      </c>
      <c r="L2437">
        <v>26</v>
      </c>
      <c r="M2437">
        <v>314</v>
      </c>
      <c r="N2437">
        <v>222</v>
      </c>
      <c r="P2437" t="s">
        <v>30</v>
      </c>
      <c r="Q2437" t="s">
        <v>30</v>
      </c>
      <c r="S2437" t="s">
        <v>1748</v>
      </c>
      <c r="T2437" t="s">
        <v>1675</v>
      </c>
      <c r="U2437" t="s">
        <v>1675</v>
      </c>
      <c r="V2437" t="s">
        <v>1723</v>
      </c>
    </row>
    <row r="2438" spans="1:22" x14ac:dyDescent="0.25">
      <c r="A2438" t="s">
        <v>1746</v>
      </c>
      <c r="B2438" t="str">
        <f t="shared" si="38"/>
        <v>1935Western Suburbs</v>
      </c>
      <c r="C2438" t="s">
        <v>1747</v>
      </c>
      <c r="D2438">
        <v>1935</v>
      </c>
      <c r="E2438">
        <v>3</v>
      </c>
      <c r="F2438" t="s">
        <v>1757</v>
      </c>
      <c r="G2438">
        <v>16</v>
      </c>
      <c r="H2438">
        <v>10</v>
      </c>
      <c r="I2438">
        <v>0</v>
      </c>
      <c r="J2438">
        <v>6</v>
      </c>
      <c r="K2438">
        <v>2</v>
      </c>
      <c r="L2438">
        <v>24</v>
      </c>
      <c r="M2438">
        <v>345</v>
      </c>
      <c r="N2438">
        <v>243</v>
      </c>
      <c r="P2438" t="s">
        <v>30</v>
      </c>
      <c r="S2438" t="s">
        <v>1757</v>
      </c>
      <c r="T2438" t="s">
        <v>1675</v>
      </c>
      <c r="U2438" t="s">
        <v>1675</v>
      </c>
      <c r="V2438" t="s">
        <v>1723</v>
      </c>
    </row>
    <row r="2439" spans="1:22" x14ac:dyDescent="0.25">
      <c r="A2439" t="s">
        <v>1746</v>
      </c>
      <c r="B2439" t="str">
        <f t="shared" si="38"/>
        <v>1935North Sydney</v>
      </c>
      <c r="C2439" t="s">
        <v>1747</v>
      </c>
      <c r="D2439">
        <v>1935</v>
      </c>
      <c r="E2439">
        <v>4</v>
      </c>
      <c r="F2439" t="s">
        <v>1752</v>
      </c>
      <c r="G2439">
        <v>16</v>
      </c>
      <c r="H2439">
        <v>9</v>
      </c>
      <c r="I2439">
        <v>1</v>
      </c>
      <c r="J2439">
        <v>6</v>
      </c>
      <c r="K2439">
        <v>2</v>
      </c>
      <c r="L2439">
        <v>23</v>
      </c>
      <c r="M2439">
        <v>248</v>
      </c>
      <c r="N2439">
        <v>253</v>
      </c>
      <c r="P2439" t="s">
        <v>30</v>
      </c>
      <c r="S2439" t="s">
        <v>1752</v>
      </c>
      <c r="T2439" t="s">
        <v>1675</v>
      </c>
      <c r="U2439" t="s">
        <v>1675</v>
      </c>
      <c r="V2439" t="s">
        <v>1723</v>
      </c>
    </row>
    <row r="2440" spans="1:22" x14ac:dyDescent="0.25">
      <c r="A2440" t="s">
        <v>1746</v>
      </c>
      <c r="B2440" t="str">
        <f t="shared" si="38"/>
        <v>1935Balmain</v>
      </c>
      <c r="C2440" t="s">
        <v>1747</v>
      </c>
      <c r="D2440">
        <v>1935</v>
      </c>
      <c r="E2440">
        <v>5</v>
      </c>
      <c r="F2440" t="s">
        <v>1755</v>
      </c>
      <c r="G2440">
        <v>16</v>
      </c>
      <c r="H2440">
        <v>8</v>
      </c>
      <c r="I2440">
        <v>1</v>
      </c>
      <c r="J2440">
        <v>7</v>
      </c>
      <c r="K2440">
        <v>2</v>
      </c>
      <c r="L2440">
        <v>21</v>
      </c>
      <c r="M2440">
        <v>320</v>
      </c>
      <c r="N2440">
        <v>225</v>
      </c>
      <c r="S2440" t="s">
        <v>1755</v>
      </c>
      <c r="T2440" t="s">
        <v>1675</v>
      </c>
      <c r="U2440" t="s">
        <v>1675</v>
      </c>
      <c r="V2440" t="s">
        <v>1723</v>
      </c>
    </row>
    <row r="2441" spans="1:22" x14ac:dyDescent="0.25">
      <c r="A2441" t="s">
        <v>1746</v>
      </c>
      <c r="B2441" t="str">
        <f t="shared" si="38"/>
        <v>1935St George</v>
      </c>
      <c r="C2441" t="s">
        <v>1747</v>
      </c>
      <c r="D2441">
        <v>1935</v>
      </c>
      <c r="E2441">
        <v>6</v>
      </c>
      <c r="F2441" t="s">
        <v>1763</v>
      </c>
      <c r="G2441">
        <v>16</v>
      </c>
      <c r="H2441">
        <v>8</v>
      </c>
      <c r="I2441">
        <v>0</v>
      </c>
      <c r="J2441">
        <v>8</v>
      </c>
      <c r="K2441">
        <v>2</v>
      </c>
      <c r="L2441">
        <v>20</v>
      </c>
      <c r="M2441">
        <v>334</v>
      </c>
      <c r="N2441">
        <v>162</v>
      </c>
      <c r="S2441" t="s">
        <v>1763</v>
      </c>
      <c r="T2441" t="s">
        <v>1675</v>
      </c>
      <c r="U2441" t="s">
        <v>1675</v>
      </c>
      <c r="V2441" t="s">
        <v>1723</v>
      </c>
    </row>
    <row r="2442" spans="1:22" x14ac:dyDescent="0.25">
      <c r="A2442" t="s">
        <v>1746</v>
      </c>
      <c r="B2442" t="str">
        <f t="shared" si="38"/>
        <v>1935Newtown</v>
      </c>
      <c r="C2442" t="s">
        <v>1747</v>
      </c>
      <c r="D2442">
        <v>1935</v>
      </c>
      <c r="E2442">
        <v>7</v>
      </c>
      <c r="F2442" t="s">
        <v>1756</v>
      </c>
      <c r="G2442">
        <v>16</v>
      </c>
      <c r="H2442">
        <v>8</v>
      </c>
      <c r="I2442">
        <v>0</v>
      </c>
      <c r="J2442">
        <v>8</v>
      </c>
      <c r="K2442">
        <v>2</v>
      </c>
      <c r="L2442">
        <v>20</v>
      </c>
      <c r="M2442">
        <v>280</v>
      </c>
      <c r="N2442">
        <v>248</v>
      </c>
      <c r="S2442" t="s">
        <v>1756</v>
      </c>
      <c r="T2442" t="s">
        <v>1675</v>
      </c>
      <c r="U2442" t="s">
        <v>1675</v>
      </c>
      <c r="V2442" t="s">
        <v>1723</v>
      </c>
    </row>
    <row r="2443" spans="1:22" x14ac:dyDescent="0.25">
      <c r="A2443" t="s">
        <v>1746</v>
      </c>
      <c r="B2443" t="str">
        <f t="shared" si="38"/>
        <v>1935Canterbury-Bankstown</v>
      </c>
      <c r="C2443" t="s">
        <v>1747</v>
      </c>
      <c r="D2443">
        <v>1935</v>
      </c>
      <c r="E2443">
        <v>8</v>
      </c>
      <c r="F2443" t="s">
        <v>1764</v>
      </c>
      <c r="G2443">
        <v>16</v>
      </c>
      <c r="H2443">
        <v>2</v>
      </c>
      <c r="I2443">
        <v>0</v>
      </c>
      <c r="J2443">
        <v>14</v>
      </c>
      <c r="K2443">
        <v>2</v>
      </c>
      <c r="L2443">
        <v>8</v>
      </c>
      <c r="M2443">
        <v>150</v>
      </c>
      <c r="N2443">
        <v>660</v>
      </c>
      <c r="S2443" t="s">
        <v>1764</v>
      </c>
      <c r="T2443" t="s">
        <v>1675</v>
      </c>
      <c r="U2443" t="s">
        <v>1675</v>
      </c>
      <c r="V2443" t="s">
        <v>1723</v>
      </c>
    </row>
    <row r="2444" spans="1:22" x14ac:dyDescent="0.25">
      <c r="A2444" t="s">
        <v>1746</v>
      </c>
      <c r="B2444" t="str">
        <f t="shared" si="38"/>
        <v>1935Sydney University</v>
      </c>
      <c r="C2444" t="s">
        <v>1747</v>
      </c>
      <c r="D2444">
        <v>1935</v>
      </c>
      <c r="E2444">
        <v>9</v>
      </c>
      <c r="F2444" t="s">
        <v>1762</v>
      </c>
      <c r="G2444">
        <v>16</v>
      </c>
      <c r="I2444">
        <v>0</v>
      </c>
      <c r="J2444">
        <v>16</v>
      </c>
      <c r="K2444">
        <v>2</v>
      </c>
      <c r="L2444">
        <v>4</v>
      </c>
      <c r="M2444">
        <v>109</v>
      </c>
      <c r="N2444">
        <v>529</v>
      </c>
      <c r="S2444" t="s">
        <v>1762</v>
      </c>
      <c r="T2444" t="s">
        <v>1675</v>
      </c>
      <c r="U2444" t="s">
        <v>1675</v>
      </c>
      <c r="V2444" t="s">
        <v>1723</v>
      </c>
    </row>
    <row r="2445" spans="1:22" x14ac:dyDescent="0.25">
      <c r="A2445" t="s">
        <v>1745</v>
      </c>
      <c r="B2445" t="str">
        <f t="shared" si="38"/>
        <v>1934Richmond</v>
      </c>
      <c r="C2445" t="s">
        <v>1727</v>
      </c>
      <c r="D2445">
        <v>1934</v>
      </c>
      <c r="E2445">
        <v>1</v>
      </c>
      <c r="F2445" t="s">
        <v>1678</v>
      </c>
      <c r="G2445">
        <v>18</v>
      </c>
      <c r="H2445">
        <v>15</v>
      </c>
      <c r="I2445">
        <v>0</v>
      </c>
      <c r="J2445">
        <v>3</v>
      </c>
      <c r="L2445">
        <v>60</v>
      </c>
      <c r="M2445">
        <v>1618</v>
      </c>
      <c r="N2445">
        <v>1334</v>
      </c>
      <c r="O2445" t="s">
        <v>30</v>
      </c>
      <c r="P2445" t="s">
        <v>30</v>
      </c>
      <c r="Q2445" t="s">
        <v>30</v>
      </c>
      <c r="R2445" t="s">
        <v>30</v>
      </c>
      <c r="S2445" t="s">
        <v>1678</v>
      </c>
      <c r="T2445" t="s">
        <v>1726</v>
      </c>
      <c r="U2445" t="s">
        <v>1681</v>
      </c>
      <c r="V2445" t="s">
        <v>1718</v>
      </c>
    </row>
    <row r="2446" spans="1:22" x14ac:dyDescent="0.25">
      <c r="A2446" t="s">
        <v>1745</v>
      </c>
      <c r="B2446" t="str">
        <f t="shared" si="38"/>
        <v>1934Geelong</v>
      </c>
      <c r="C2446" t="s">
        <v>1727</v>
      </c>
      <c r="D2446">
        <v>1934</v>
      </c>
      <c r="E2446">
        <v>2</v>
      </c>
      <c r="F2446" t="s">
        <v>1685</v>
      </c>
      <c r="G2446">
        <v>18</v>
      </c>
      <c r="H2446">
        <v>14</v>
      </c>
      <c r="I2446">
        <v>1</v>
      </c>
      <c r="J2446">
        <v>3</v>
      </c>
      <c r="L2446">
        <v>58</v>
      </c>
      <c r="M2446">
        <v>1834</v>
      </c>
      <c r="N2446">
        <v>1355</v>
      </c>
      <c r="P2446" t="s">
        <v>30</v>
      </c>
      <c r="S2446" t="s">
        <v>1685</v>
      </c>
      <c r="T2446" t="s">
        <v>1685</v>
      </c>
      <c r="U2446" t="s">
        <v>1685</v>
      </c>
      <c r="V2446" t="s">
        <v>1718</v>
      </c>
    </row>
    <row r="2447" spans="1:22" x14ac:dyDescent="0.25">
      <c r="A2447" t="s">
        <v>1745</v>
      </c>
      <c r="B2447" t="str">
        <f t="shared" si="38"/>
        <v>1934South Melbourne</v>
      </c>
      <c r="C2447" t="s">
        <v>1727</v>
      </c>
      <c r="D2447">
        <v>1934</v>
      </c>
      <c r="E2447">
        <v>3</v>
      </c>
      <c r="F2447" t="s">
        <v>1697</v>
      </c>
      <c r="G2447">
        <v>18</v>
      </c>
      <c r="H2447">
        <v>14</v>
      </c>
      <c r="I2447">
        <v>0</v>
      </c>
      <c r="J2447">
        <v>4</v>
      </c>
      <c r="L2447">
        <v>56</v>
      </c>
      <c r="M2447">
        <v>2187</v>
      </c>
      <c r="N2447">
        <v>1560</v>
      </c>
      <c r="P2447" t="s">
        <v>30</v>
      </c>
      <c r="Q2447" t="s">
        <v>30</v>
      </c>
      <c r="S2447" t="s">
        <v>1676</v>
      </c>
      <c r="T2447" t="s">
        <v>1681</v>
      </c>
      <c r="U2447" t="s">
        <v>1681</v>
      </c>
      <c r="V2447" t="s">
        <v>1718</v>
      </c>
    </row>
    <row r="2448" spans="1:22" x14ac:dyDescent="0.25">
      <c r="A2448" t="s">
        <v>1745</v>
      </c>
      <c r="B2448" t="str">
        <f t="shared" si="38"/>
        <v>1934Collingwood</v>
      </c>
      <c r="C2448" t="s">
        <v>1727</v>
      </c>
      <c r="D2448">
        <v>1934</v>
      </c>
      <c r="E2448">
        <v>4</v>
      </c>
      <c r="F2448" t="s">
        <v>1688</v>
      </c>
      <c r="G2448">
        <v>18</v>
      </c>
      <c r="H2448">
        <v>13</v>
      </c>
      <c r="I2448">
        <v>1</v>
      </c>
      <c r="J2448">
        <v>4</v>
      </c>
      <c r="L2448">
        <v>54</v>
      </c>
      <c r="M2448">
        <v>1915</v>
      </c>
      <c r="N2448">
        <v>1571</v>
      </c>
      <c r="P2448" t="s">
        <v>30</v>
      </c>
      <c r="S2448" t="s">
        <v>1688</v>
      </c>
      <c r="T2448" t="s">
        <v>1681</v>
      </c>
      <c r="U2448" t="s">
        <v>1681</v>
      </c>
      <c r="V2448" t="s">
        <v>1718</v>
      </c>
    </row>
    <row r="2449" spans="1:22" x14ac:dyDescent="0.25">
      <c r="A2449" t="s">
        <v>1745</v>
      </c>
      <c r="B2449" t="str">
        <f t="shared" si="38"/>
        <v>1934Carlton</v>
      </c>
      <c r="C2449" t="s">
        <v>1727</v>
      </c>
      <c r="D2449">
        <v>1934</v>
      </c>
      <c r="E2449">
        <v>5</v>
      </c>
      <c r="F2449" t="s">
        <v>1689</v>
      </c>
      <c r="G2449">
        <v>18</v>
      </c>
      <c r="H2449">
        <v>12</v>
      </c>
      <c r="I2449">
        <v>0</v>
      </c>
      <c r="J2449">
        <v>6</v>
      </c>
      <c r="L2449">
        <v>48</v>
      </c>
      <c r="M2449">
        <v>1986</v>
      </c>
      <c r="N2449">
        <v>1707</v>
      </c>
      <c r="S2449" t="s">
        <v>1689</v>
      </c>
      <c r="T2449" t="s">
        <v>1717</v>
      </c>
      <c r="U2449" t="s">
        <v>1681</v>
      </c>
      <c r="V2449" t="s">
        <v>1718</v>
      </c>
    </row>
    <row r="2450" spans="1:22" x14ac:dyDescent="0.25">
      <c r="A2450" t="s">
        <v>1745</v>
      </c>
      <c r="B2450" t="str">
        <f t="shared" si="38"/>
        <v>1934Melbourne</v>
      </c>
      <c r="C2450" t="s">
        <v>1727</v>
      </c>
      <c r="D2450">
        <v>1934</v>
      </c>
      <c r="E2450">
        <v>6</v>
      </c>
      <c r="F2450" t="s">
        <v>1681</v>
      </c>
      <c r="G2450">
        <v>18</v>
      </c>
      <c r="H2450">
        <v>9</v>
      </c>
      <c r="I2450">
        <v>0</v>
      </c>
      <c r="J2450">
        <v>9</v>
      </c>
      <c r="L2450">
        <v>36</v>
      </c>
      <c r="M2450">
        <v>1623</v>
      </c>
      <c r="N2450">
        <v>1670</v>
      </c>
      <c r="S2450" t="s">
        <v>1681</v>
      </c>
      <c r="T2450" t="s">
        <v>1681</v>
      </c>
      <c r="U2450" t="s">
        <v>1681</v>
      </c>
      <c r="V2450" t="s">
        <v>1718</v>
      </c>
    </row>
    <row r="2451" spans="1:22" x14ac:dyDescent="0.25">
      <c r="A2451" t="s">
        <v>1745</v>
      </c>
      <c r="B2451" t="str">
        <f t="shared" si="38"/>
        <v>1934St Kilda</v>
      </c>
      <c r="C2451" t="s">
        <v>1727</v>
      </c>
      <c r="D2451">
        <v>1934</v>
      </c>
      <c r="E2451">
        <v>7</v>
      </c>
      <c r="F2451" t="s">
        <v>1677</v>
      </c>
      <c r="G2451">
        <v>18</v>
      </c>
      <c r="H2451">
        <v>9</v>
      </c>
      <c r="I2451">
        <v>0</v>
      </c>
      <c r="J2451">
        <v>9</v>
      </c>
      <c r="L2451">
        <v>36</v>
      </c>
      <c r="M2451">
        <v>1592</v>
      </c>
      <c r="N2451">
        <v>1661</v>
      </c>
      <c r="S2451" t="s">
        <v>1677</v>
      </c>
      <c r="T2451" t="s">
        <v>1681</v>
      </c>
      <c r="U2451" t="s">
        <v>1681</v>
      </c>
      <c r="V2451" t="s">
        <v>1718</v>
      </c>
    </row>
    <row r="2452" spans="1:22" x14ac:dyDescent="0.25">
      <c r="A2452" t="s">
        <v>1745</v>
      </c>
      <c r="B2452" t="str">
        <f t="shared" si="38"/>
        <v>1934Fitzroy</v>
      </c>
      <c r="C2452" t="s">
        <v>1727</v>
      </c>
      <c r="D2452">
        <v>1934</v>
      </c>
      <c r="E2452">
        <v>8</v>
      </c>
      <c r="F2452" t="s">
        <v>1694</v>
      </c>
      <c r="G2452">
        <v>18</v>
      </c>
      <c r="H2452">
        <v>7</v>
      </c>
      <c r="I2452">
        <v>0</v>
      </c>
      <c r="J2452">
        <v>11</v>
      </c>
      <c r="L2452">
        <v>28</v>
      </c>
      <c r="M2452">
        <v>1589</v>
      </c>
      <c r="N2452">
        <v>1660</v>
      </c>
      <c r="S2452" t="s">
        <v>1694</v>
      </c>
      <c r="T2452" t="s">
        <v>1681</v>
      </c>
      <c r="U2452" t="s">
        <v>1681</v>
      </c>
      <c r="V2452" t="s">
        <v>1718</v>
      </c>
    </row>
    <row r="2453" spans="1:22" x14ac:dyDescent="0.25">
      <c r="A2453" t="s">
        <v>1745</v>
      </c>
      <c r="B2453" t="str">
        <f t="shared" si="38"/>
        <v>1934Footscray</v>
      </c>
      <c r="C2453" t="s">
        <v>1727</v>
      </c>
      <c r="D2453">
        <v>1934</v>
      </c>
      <c r="E2453">
        <v>9</v>
      </c>
      <c r="F2453" t="s">
        <v>1695</v>
      </c>
      <c r="G2453">
        <v>18</v>
      </c>
      <c r="H2453">
        <v>6</v>
      </c>
      <c r="I2453">
        <v>0</v>
      </c>
      <c r="J2453">
        <v>12</v>
      </c>
      <c r="L2453">
        <v>24</v>
      </c>
      <c r="M2453">
        <v>1444</v>
      </c>
      <c r="N2453">
        <v>1699</v>
      </c>
      <c r="S2453" t="s">
        <v>1673</v>
      </c>
      <c r="T2453" t="s">
        <v>1681</v>
      </c>
      <c r="U2453" t="s">
        <v>1681</v>
      </c>
      <c r="V2453" t="s">
        <v>1718</v>
      </c>
    </row>
    <row r="2454" spans="1:22" x14ac:dyDescent="0.25">
      <c r="A2454" t="s">
        <v>1745</v>
      </c>
      <c r="B2454" t="str">
        <f t="shared" si="38"/>
        <v>1934Essendon</v>
      </c>
      <c r="C2454" t="s">
        <v>1727</v>
      </c>
      <c r="D2454">
        <v>1934</v>
      </c>
      <c r="E2454">
        <v>10</v>
      </c>
      <c r="F2454" t="s">
        <v>1687</v>
      </c>
      <c r="G2454">
        <v>18</v>
      </c>
      <c r="H2454">
        <v>5</v>
      </c>
      <c r="I2454">
        <v>0</v>
      </c>
      <c r="J2454">
        <v>13</v>
      </c>
      <c r="L2454">
        <v>20</v>
      </c>
      <c r="M2454">
        <v>1635</v>
      </c>
      <c r="N2454">
        <v>1958</v>
      </c>
      <c r="S2454" t="s">
        <v>1687</v>
      </c>
      <c r="T2454" t="s">
        <v>1681</v>
      </c>
      <c r="U2454" t="s">
        <v>1681</v>
      </c>
      <c r="V2454" t="s">
        <v>1718</v>
      </c>
    </row>
    <row r="2455" spans="1:22" x14ac:dyDescent="0.25">
      <c r="A2455" t="s">
        <v>1745</v>
      </c>
      <c r="B2455" t="str">
        <f t="shared" si="38"/>
        <v>1934Hawthorn</v>
      </c>
      <c r="C2455" t="s">
        <v>1727</v>
      </c>
      <c r="D2455">
        <v>1934</v>
      </c>
      <c r="E2455">
        <v>11</v>
      </c>
      <c r="F2455" t="s">
        <v>1682</v>
      </c>
      <c r="G2455">
        <v>18</v>
      </c>
      <c r="H2455">
        <v>3</v>
      </c>
      <c r="I2455">
        <v>0</v>
      </c>
      <c r="J2455">
        <v>15</v>
      </c>
      <c r="L2455">
        <v>12</v>
      </c>
      <c r="M2455">
        <v>1300</v>
      </c>
      <c r="N2455">
        <v>1917</v>
      </c>
      <c r="S2455" t="s">
        <v>1682</v>
      </c>
      <c r="T2455" t="s">
        <v>1724</v>
      </c>
      <c r="U2455" t="s">
        <v>1681</v>
      </c>
      <c r="V2455" t="s">
        <v>1718</v>
      </c>
    </row>
    <row r="2456" spans="1:22" x14ac:dyDescent="0.25">
      <c r="A2456" t="s">
        <v>1745</v>
      </c>
      <c r="B2456" t="str">
        <f t="shared" si="38"/>
        <v>1934North Melbourne</v>
      </c>
      <c r="C2456" t="s">
        <v>1727</v>
      </c>
      <c r="D2456">
        <v>1934</v>
      </c>
      <c r="E2456">
        <v>12</v>
      </c>
      <c r="F2456" t="s">
        <v>1680</v>
      </c>
      <c r="G2456">
        <v>18</v>
      </c>
      <c r="I2456">
        <v>0</v>
      </c>
      <c r="J2456">
        <v>18</v>
      </c>
      <c r="L2456">
        <v>0</v>
      </c>
      <c r="M2456">
        <v>1245</v>
      </c>
      <c r="N2456">
        <v>1876</v>
      </c>
      <c r="S2456" t="s">
        <v>1680</v>
      </c>
      <c r="T2456" t="s">
        <v>1680</v>
      </c>
      <c r="U2456" t="s">
        <v>1681</v>
      </c>
      <c r="V2456" t="s">
        <v>1718</v>
      </c>
    </row>
    <row r="2457" spans="1:22" x14ac:dyDescent="0.25">
      <c r="A2457" t="s">
        <v>1746</v>
      </c>
      <c r="B2457" t="str">
        <f t="shared" si="38"/>
        <v>1934Eastern Suburbs</v>
      </c>
      <c r="C2457" t="s">
        <v>1747</v>
      </c>
      <c r="D2457">
        <v>1934</v>
      </c>
      <c r="E2457">
        <v>1</v>
      </c>
      <c r="F2457" t="s">
        <v>1749</v>
      </c>
      <c r="G2457">
        <v>14</v>
      </c>
      <c r="H2457">
        <v>12</v>
      </c>
      <c r="I2457">
        <v>0</v>
      </c>
      <c r="J2457">
        <v>2</v>
      </c>
      <c r="K2457">
        <v>0</v>
      </c>
      <c r="L2457">
        <v>24</v>
      </c>
      <c r="M2457">
        <v>308</v>
      </c>
      <c r="N2457">
        <v>165</v>
      </c>
      <c r="O2457" t="s">
        <v>30</v>
      </c>
      <c r="P2457" t="s">
        <v>30</v>
      </c>
      <c r="Q2457" t="s">
        <v>30</v>
      </c>
      <c r="S2457" t="s">
        <v>1750</v>
      </c>
      <c r="T2457" t="s">
        <v>1675</v>
      </c>
      <c r="U2457" t="s">
        <v>1675</v>
      </c>
      <c r="V2457" t="s">
        <v>1723</v>
      </c>
    </row>
    <row r="2458" spans="1:22" x14ac:dyDescent="0.25">
      <c r="A2458" t="s">
        <v>1746</v>
      </c>
      <c r="B2458" t="str">
        <f t="shared" si="38"/>
        <v>1934Western Suburbs</v>
      </c>
      <c r="C2458" t="s">
        <v>1747</v>
      </c>
      <c r="D2458">
        <v>1934</v>
      </c>
      <c r="E2458">
        <v>2</v>
      </c>
      <c r="F2458" t="s">
        <v>1757</v>
      </c>
      <c r="G2458">
        <v>14</v>
      </c>
      <c r="H2458">
        <v>12</v>
      </c>
      <c r="I2458">
        <v>0</v>
      </c>
      <c r="J2458">
        <v>2</v>
      </c>
      <c r="K2458">
        <v>0</v>
      </c>
      <c r="L2458">
        <v>24</v>
      </c>
      <c r="M2458">
        <v>263</v>
      </c>
      <c r="N2458">
        <v>158</v>
      </c>
      <c r="P2458" t="s">
        <v>30</v>
      </c>
      <c r="Q2458" t="s">
        <v>30</v>
      </c>
      <c r="R2458" t="s">
        <v>30</v>
      </c>
      <c r="S2458" t="s">
        <v>1757</v>
      </c>
      <c r="T2458" t="s">
        <v>1675</v>
      </c>
      <c r="U2458" t="s">
        <v>1675</v>
      </c>
      <c r="V2458" t="s">
        <v>1723</v>
      </c>
    </row>
    <row r="2459" spans="1:22" x14ac:dyDescent="0.25">
      <c r="A2459" t="s">
        <v>1746</v>
      </c>
      <c r="B2459" t="str">
        <f t="shared" si="38"/>
        <v>1934St George</v>
      </c>
      <c r="C2459" t="s">
        <v>1747</v>
      </c>
      <c r="D2459">
        <v>1934</v>
      </c>
      <c r="E2459">
        <v>3</v>
      </c>
      <c r="F2459" t="s">
        <v>1763</v>
      </c>
      <c r="G2459">
        <v>14</v>
      </c>
      <c r="H2459">
        <v>9</v>
      </c>
      <c r="I2459">
        <v>0</v>
      </c>
      <c r="J2459">
        <v>5</v>
      </c>
      <c r="K2459">
        <v>0</v>
      </c>
      <c r="L2459">
        <v>18</v>
      </c>
      <c r="M2459">
        <v>251</v>
      </c>
      <c r="N2459">
        <v>166</v>
      </c>
      <c r="P2459" t="s">
        <v>30</v>
      </c>
      <c r="S2459" t="s">
        <v>1763</v>
      </c>
      <c r="T2459" t="s">
        <v>1675</v>
      </c>
      <c r="U2459" t="s">
        <v>1675</v>
      </c>
      <c r="V2459" t="s">
        <v>1723</v>
      </c>
    </row>
    <row r="2460" spans="1:22" x14ac:dyDescent="0.25">
      <c r="A2460" t="s">
        <v>1746</v>
      </c>
      <c r="B2460" t="str">
        <f t="shared" si="38"/>
        <v>1934South Sydney</v>
      </c>
      <c r="C2460" t="s">
        <v>1747</v>
      </c>
      <c r="D2460">
        <v>1934</v>
      </c>
      <c r="E2460">
        <v>4</v>
      </c>
      <c r="F2460" t="s">
        <v>1748</v>
      </c>
      <c r="G2460">
        <v>14</v>
      </c>
      <c r="H2460">
        <v>7</v>
      </c>
      <c r="I2460">
        <v>2</v>
      </c>
      <c r="J2460">
        <v>5</v>
      </c>
      <c r="K2460">
        <v>0</v>
      </c>
      <c r="L2460">
        <v>16</v>
      </c>
      <c r="M2460">
        <v>213</v>
      </c>
      <c r="N2460">
        <v>149</v>
      </c>
      <c r="P2460" t="s">
        <v>30</v>
      </c>
      <c r="S2460" t="s">
        <v>1748</v>
      </c>
      <c r="T2460" t="s">
        <v>1675</v>
      </c>
      <c r="U2460" t="s">
        <v>1675</v>
      </c>
      <c r="V2460" t="s">
        <v>1723</v>
      </c>
    </row>
    <row r="2461" spans="1:22" x14ac:dyDescent="0.25">
      <c r="A2461" t="s">
        <v>1746</v>
      </c>
      <c r="B2461" t="str">
        <f t="shared" si="38"/>
        <v>1934Newtown</v>
      </c>
      <c r="C2461" t="s">
        <v>1747</v>
      </c>
      <c r="D2461">
        <v>1934</v>
      </c>
      <c r="E2461">
        <v>5</v>
      </c>
      <c r="F2461" t="s">
        <v>1756</v>
      </c>
      <c r="G2461">
        <v>14</v>
      </c>
      <c r="H2461">
        <v>5</v>
      </c>
      <c r="I2461">
        <v>0</v>
      </c>
      <c r="J2461">
        <v>9</v>
      </c>
      <c r="K2461">
        <v>0</v>
      </c>
      <c r="L2461">
        <v>10</v>
      </c>
      <c r="M2461">
        <v>192</v>
      </c>
      <c r="N2461">
        <v>229</v>
      </c>
      <c r="S2461" t="s">
        <v>1756</v>
      </c>
      <c r="T2461" t="s">
        <v>1675</v>
      </c>
      <c r="U2461" t="s">
        <v>1675</v>
      </c>
      <c r="V2461" t="s">
        <v>1723</v>
      </c>
    </row>
    <row r="2462" spans="1:22" x14ac:dyDescent="0.25">
      <c r="A2462" t="s">
        <v>1746</v>
      </c>
      <c r="B2462" t="str">
        <f t="shared" si="38"/>
        <v>1934North Sydney</v>
      </c>
      <c r="C2462" t="s">
        <v>1747</v>
      </c>
      <c r="D2462">
        <v>1934</v>
      </c>
      <c r="E2462">
        <v>6</v>
      </c>
      <c r="F2462" t="s">
        <v>1752</v>
      </c>
      <c r="G2462">
        <v>14</v>
      </c>
      <c r="H2462">
        <v>4</v>
      </c>
      <c r="I2462">
        <v>2</v>
      </c>
      <c r="J2462">
        <v>8</v>
      </c>
      <c r="K2462">
        <v>0</v>
      </c>
      <c r="L2462">
        <v>10</v>
      </c>
      <c r="M2462">
        <v>194</v>
      </c>
      <c r="N2462">
        <v>234</v>
      </c>
      <c r="S2462" t="s">
        <v>1752</v>
      </c>
      <c r="T2462" t="s">
        <v>1675</v>
      </c>
      <c r="U2462" t="s">
        <v>1675</v>
      </c>
      <c r="V2462" t="s">
        <v>1723</v>
      </c>
    </row>
    <row r="2463" spans="1:22" x14ac:dyDescent="0.25">
      <c r="A2463" t="s">
        <v>1746</v>
      </c>
      <c r="B2463" t="str">
        <f t="shared" si="38"/>
        <v>1934Balmain</v>
      </c>
      <c r="C2463" t="s">
        <v>1747</v>
      </c>
      <c r="D2463">
        <v>1934</v>
      </c>
      <c r="E2463">
        <v>7</v>
      </c>
      <c r="F2463" t="s">
        <v>1755</v>
      </c>
      <c r="G2463">
        <v>14</v>
      </c>
      <c r="H2463">
        <v>4</v>
      </c>
      <c r="I2463">
        <v>0</v>
      </c>
      <c r="J2463">
        <v>10</v>
      </c>
      <c r="K2463">
        <v>0</v>
      </c>
      <c r="L2463">
        <v>8</v>
      </c>
      <c r="M2463">
        <v>206</v>
      </c>
      <c r="N2463">
        <v>275</v>
      </c>
      <c r="S2463" t="s">
        <v>1755</v>
      </c>
      <c r="T2463" t="s">
        <v>1675</v>
      </c>
      <c r="U2463" t="s">
        <v>1675</v>
      </c>
      <c r="V2463" t="s">
        <v>1723</v>
      </c>
    </row>
    <row r="2464" spans="1:22" x14ac:dyDescent="0.25">
      <c r="A2464" t="s">
        <v>1746</v>
      </c>
      <c r="B2464" t="str">
        <f t="shared" si="38"/>
        <v>1934Sydney University</v>
      </c>
      <c r="C2464" t="s">
        <v>1747</v>
      </c>
      <c r="D2464">
        <v>1934</v>
      </c>
      <c r="E2464">
        <v>8</v>
      </c>
      <c r="F2464" t="s">
        <v>1762</v>
      </c>
      <c r="G2464">
        <v>14</v>
      </c>
      <c r="H2464">
        <v>1</v>
      </c>
      <c r="I2464">
        <v>0</v>
      </c>
      <c r="J2464">
        <v>13</v>
      </c>
      <c r="K2464">
        <v>0</v>
      </c>
      <c r="L2464">
        <v>2</v>
      </c>
      <c r="M2464">
        <v>113</v>
      </c>
      <c r="N2464">
        <v>364</v>
      </c>
      <c r="S2464" t="s">
        <v>1762</v>
      </c>
      <c r="T2464" t="s">
        <v>1675</v>
      </c>
      <c r="U2464" t="s">
        <v>1675</v>
      </c>
      <c r="V2464" t="s">
        <v>1723</v>
      </c>
    </row>
    <row r="2465" spans="1:22" x14ac:dyDescent="0.25">
      <c r="A2465" t="s">
        <v>1745</v>
      </c>
      <c r="B2465" t="str">
        <f t="shared" si="38"/>
        <v>1933Richmond</v>
      </c>
      <c r="C2465" t="s">
        <v>1727</v>
      </c>
      <c r="D2465">
        <v>1933</v>
      </c>
      <c r="E2465">
        <v>1</v>
      </c>
      <c r="F2465" t="s">
        <v>1678</v>
      </c>
      <c r="G2465">
        <v>18</v>
      </c>
      <c r="H2465">
        <v>15</v>
      </c>
      <c r="I2465">
        <v>0</v>
      </c>
      <c r="J2465">
        <v>3</v>
      </c>
      <c r="L2465">
        <v>60</v>
      </c>
      <c r="M2465">
        <v>1746</v>
      </c>
      <c r="N2465">
        <v>1237</v>
      </c>
      <c r="O2465" t="s">
        <v>30</v>
      </c>
      <c r="P2465" t="s">
        <v>30</v>
      </c>
      <c r="Q2465" t="s">
        <v>30</v>
      </c>
      <c r="S2465" t="s">
        <v>1678</v>
      </c>
      <c r="T2465" t="s">
        <v>1726</v>
      </c>
      <c r="U2465" t="s">
        <v>1681</v>
      </c>
      <c r="V2465" t="s">
        <v>1718</v>
      </c>
    </row>
    <row r="2466" spans="1:22" x14ac:dyDescent="0.25">
      <c r="A2466" t="s">
        <v>1745</v>
      </c>
      <c r="B2466" t="str">
        <f t="shared" si="38"/>
        <v>1933South Melbourne</v>
      </c>
      <c r="C2466" t="s">
        <v>1727</v>
      </c>
      <c r="D2466">
        <v>1933</v>
      </c>
      <c r="E2466">
        <v>2</v>
      </c>
      <c r="F2466" t="s">
        <v>1697</v>
      </c>
      <c r="G2466">
        <v>18</v>
      </c>
      <c r="H2466">
        <v>13</v>
      </c>
      <c r="I2466">
        <v>0</v>
      </c>
      <c r="J2466">
        <v>5</v>
      </c>
      <c r="L2466">
        <v>52</v>
      </c>
      <c r="M2466">
        <v>1764</v>
      </c>
      <c r="N2466">
        <v>1383</v>
      </c>
      <c r="P2466" t="s">
        <v>30</v>
      </c>
      <c r="Q2466" t="s">
        <v>30</v>
      </c>
      <c r="R2466" t="s">
        <v>30</v>
      </c>
      <c r="S2466" t="s">
        <v>1676</v>
      </c>
      <c r="T2466" t="s">
        <v>1681</v>
      </c>
      <c r="U2466" t="s">
        <v>1681</v>
      </c>
      <c r="V2466" t="s">
        <v>1718</v>
      </c>
    </row>
    <row r="2467" spans="1:22" x14ac:dyDescent="0.25">
      <c r="A2467" t="s">
        <v>1745</v>
      </c>
      <c r="B2467" t="str">
        <f t="shared" si="38"/>
        <v>1933Carlton</v>
      </c>
      <c r="C2467" t="s">
        <v>1727</v>
      </c>
      <c r="D2467">
        <v>1933</v>
      </c>
      <c r="E2467">
        <v>3</v>
      </c>
      <c r="F2467" t="s">
        <v>1689</v>
      </c>
      <c r="G2467">
        <v>18</v>
      </c>
      <c r="H2467">
        <v>13</v>
      </c>
      <c r="I2467">
        <v>0</v>
      </c>
      <c r="J2467">
        <v>5</v>
      </c>
      <c r="L2467">
        <v>52</v>
      </c>
      <c r="M2467">
        <v>1702</v>
      </c>
      <c r="N2467">
        <v>1488</v>
      </c>
      <c r="P2467" t="s">
        <v>30</v>
      </c>
      <c r="S2467" t="s">
        <v>1689</v>
      </c>
      <c r="T2467" t="s">
        <v>1717</v>
      </c>
      <c r="U2467" t="s">
        <v>1681</v>
      </c>
      <c r="V2467" t="s">
        <v>1718</v>
      </c>
    </row>
    <row r="2468" spans="1:22" x14ac:dyDescent="0.25">
      <c r="A2468" t="s">
        <v>1745</v>
      </c>
      <c r="B2468" t="str">
        <f t="shared" si="38"/>
        <v>1933Geelong</v>
      </c>
      <c r="C2468" t="s">
        <v>1727</v>
      </c>
      <c r="D2468">
        <v>1933</v>
      </c>
      <c r="E2468">
        <v>4</v>
      </c>
      <c r="F2468" t="s">
        <v>1685</v>
      </c>
      <c r="G2468">
        <v>18</v>
      </c>
      <c r="H2468">
        <v>12</v>
      </c>
      <c r="I2468">
        <v>0</v>
      </c>
      <c r="J2468">
        <v>6</v>
      </c>
      <c r="L2468">
        <v>48</v>
      </c>
      <c r="M2468">
        <v>1730</v>
      </c>
      <c r="N2468">
        <v>1327</v>
      </c>
      <c r="P2468" t="s">
        <v>30</v>
      </c>
      <c r="S2468" t="s">
        <v>1685</v>
      </c>
      <c r="T2468" t="s">
        <v>1685</v>
      </c>
      <c r="U2468" t="s">
        <v>1685</v>
      </c>
      <c r="V2468" t="s">
        <v>1718</v>
      </c>
    </row>
    <row r="2469" spans="1:22" x14ac:dyDescent="0.25">
      <c r="A2469" t="s">
        <v>1745</v>
      </c>
      <c r="B2469" t="str">
        <f t="shared" si="38"/>
        <v>1933Fitzroy</v>
      </c>
      <c r="C2469" t="s">
        <v>1727</v>
      </c>
      <c r="D2469">
        <v>1933</v>
      </c>
      <c r="E2469">
        <v>5</v>
      </c>
      <c r="F2469" t="s">
        <v>1694</v>
      </c>
      <c r="G2469">
        <v>18</v>
      </c>
      <c r="H2469">
        <v>11</v>
      </c>
      <c r="I2469">
        <v>1</v>
      </c>
      <c r="J2469">
        <v>6</v>
      </c>
      <c r="L2469">
        <v>46</v>
      </c>
      <c r="M2469">
        <v>1534</v>
      </c>
      <c r="N2469">
        <v>1453</v>
      </c>
      <c r="S2469" t="s">
        <v>1694</v>
      </c>
      <c r="T2469" t="s">
        <v>1681</v>
      </c>
      <c r="U2469" t="s">
        <v>1681</v>
      </c>
      <c r="V2469" t="s">
        <v>1718</v>
      </c>
    </row>
    <row r="2470" spans="1:22" x14ac:dyDescent="0.25">
      <c r="A2470" t="s">
        <v>1745</v>
      </c>
      <c r="B2470" t="str">
        <f t="shared" si="38"/>
        <v>1933Collingwood</v>
      </c>
      <c r="C2470" t="s">
        <v>1727</v>
      </c>
      <c r="D2470">
        <v>1933</v>
      </c>
      <c r="E2470">
        <v>6</v>
      </c>
      <c r="F2470" t="s">
        <v>1688</v>
      </c>
      <c r="G2470">
        <v>18</v>
      </c>
      <c r="H2470">
        <v>11</v>
      </c>
      <c r="I2470">
        <v>0</v>
      </c>
      <c r="J2470">
        <v>7</v>
      </c>
      <c r="L2470">
        <v>44</v>
      </c>
      <c r="M2470">
        <v>1760</v>
      </c>
      <c r="N2470">
        <v>1559</v>
      </c>
      <c r="S2470" t="s">
        <v>1688</v>
      </c>
      <c r="T2470" t="s">
        <v>1681</v>
      </c>
      <c r="U2470" t="s">
        <v>1681</v>
      </c>
      <c r="V2470" t="s">
        <v>1718</v>
      </c>
    </row>
    <row r="2471" spans="1:22" x14ac:dyDescent="0.25">
      <c r="A2471" t="s">
        <v>1745</v>
      </c>
      <c r="B2471" t="str">
        <f t="shared" si="38"/>
        <v>1933Footscray</v>
      </c>
      <c r="C2471" t="s">
        <v>1727</v>
      </c>
      <c r="D2471">
        <v>1933</v>
      </c>
      <c r="E2471">
        <v>7</v>
      </c>
      <c r="F2471" t="s">
        <v>1695</v>
      </c>
      <c r="G2471">
        <v>18</v>
      </c>
      <c r="H2471">
        <v>11</v>
      </c>
      <c r="I2471">
        <v>0</v>
      </c>
      <c r="J2471">
        <v>7</v>
      </c>
      <c r="L2471">
        <v>44</v>
      </c>
      <c r="M2471">
        <v>1520</v>
      </c>
      <c r="N2471">
        <v>1555</v>
      </c>
      <c r="S2471" t="s">
        <v>1673</v>
      </c>
      <c r="T2471" t="s">
        <v>1681</v>
      </c>
      <c r="U2471" t="s">
        <v>1681</v>
      </c>
      <c r="V2471" t="s">
        <v>1718</v>
      </c>
    </row>
    <row r="2472" spans="1:22" x14ac:dyDescent="0.25">
      <c r="A2472" t="s">
        <v>1745</v>
      </c>
      <c r="B2472" t="str">
        <f t="shared" si="38"/>
        <v>1933North Melbourne</v>
      </c>
      <c r="C2472" t="s">
        <v>1727</v>
      </c>
      <c r="D2472">
        <v>1933</v>
      </c>
      <c r="E2472">
        <v>8</v>
      </c>
      <c r="F2472" t="s">
        <v>1680</v>
      </c>
      <c r="G2472">
        <v>18</v>
      </c>
      <c r="H2472">
        <v>7</v>
      </c>
      <c r="I2472">
        <v>1</v>
      </c>
      <c r="J2472">
        <v>10</v>
      </c>
      <c r="L2472">
        <v>30</v>
      </c>
      <c r="M2472">
        <v>1463</v>
      </c>
      <c r="N2472">
        <v>1717</v>
      </c>
      <c r="S2472" t="s">
        <v>1680</v>
      </c>
      <c r="T2472" t="s">
        <v>1680</v>
      </c>
      <c r="U2472" t="s">
        <v>1681</v>
      </c>
      <c r="V2472" t="s">
        <v>1718</v>
      </c>
    </row>
    <row r="2473" spans="1:22" x14ac:dyDescent="0.25">
      <c r="A2473" t="s">
        <v>1745</v>
      </c>
      <c r="B2473" t="str">
        <f t="shared" si="38"/>
        <v>1933St Kilda</v>
      </c>
      <c r="C2473" t="s">
        <v>1727</v>
      </c>
      <c r="D2473">
        <v>1933</v>
      </c>
      <c r="E2473">
        <v>9</v>
      </c>
      <c r="F2473" t="s">
        <v>1677</v>
      </c>
      <c r="G2473">
        <v>18</v>
      </c>
      <c r="H2473">
        <v>6</v>
      </c>
      <c r="I2473">
        <v>0</v>
      </c>
      <c r="J2473">
        <v>12</v>
      </c>
      <c r="L2473">
        <v>24</v>
      </c>
      <c r="M2473">
        <v>1380</v>
      </c>
      <c r="N2473">
        <v>1706</v>
      </c>
      <c r="S2473" t="s">
        <v>1677</v>
      </c>
      <c r="T2473" t="s">
        <v>1681</v>
      </c>
      <c r="U2473" t="s">
        <v>1681</v>
      </c>
      <c r="V2473" t="s">
        <v>1718</v>
      </c>
    </row>
    <row r="2474" spans="1:22" x14ac:dyDescent="0.25">
      <c r="A2474" t="s">
        <v>1745</v>
      </c>
      <c r="B2474" t="str">
        <f t="shared" si="38"/>
        <v>1933Melbourne</v>
      </c>
      <c r="C2474" t="s">
        <v>1727</v>
      </c>
      <c r="D2474">
        <v>1933</v>
      </c>
      <c r="E2474">
        <v>10</v>
      </c>
      <c r="F2474" t="s">
        <v>1681</v>
      </c>
      <c r="G2474">
        <v>18</v>
      </c>
      <c r="H2474">
        <v>3</v>
      </c>
      <c r="I2474">
        <v>0</v>
      </c>
      <c r="J2474">
        <v>15</v>
      </c>
      <c r="L2474">
        <v>12</v>
      </c>
      <c r="M2474">
        <v>1511</v>
      </c>
      <c r="N2474">
        <v>1842</v>
      </c>
      <c r="S2474" t="s">
        <v>1681</v>
      </c>
      <c r="T2474" t="s">
        <v>1681</v>
      </c>
      <c r="U2474" t="s">
        <v>1681</v>
      </c>
      <c r="V2474" t="s">
        <v>1718</v>
      </c>
    </row>
    <row r="2475" spans="1:22" x14ac:dyDescent="0.25">
      <c r="A2475" t="s">
        <v>1745</v>
      </c>
      <c r="B2475" t="str">
        <f t="shared" si="38"/>
        <v>1933Hawthorn</v>
      </c>
      <c r="C2475" t="s">
        <v>1727</v>
      </c>
      <c r="D2475">
        <v>1933</v>
      </c>
      <c r="E2475">
        <v>11</v>
      </c>
      <c r="F2475" t="s">
        <v>1682</v>
      </c>
      <c r="G2475">
        <v>18</v>
      </c>
      <c r="H2475">
        <v>3</v>
      </c>
      <c r="I2475">
        <v>0</v>
      </c>
      <c r="J2475">
        <v>15</v>
      </c>
      <c r="L2475">
        <v>12</v>
      </c>
      <c r="M2475">
        <v>1178</v>
      </c>
      <c r="N2475">
        <v>1607</v>
      </c>
      <c r="S2475" t="s">
        <v>1682</v>
      </c>
      <c r="T2475" t="s">
        <v>1724</v>
      </c>
      <c r="U2475" t="s">
        <v>1681</v>
      </c>
      <c r="V2475" t="s">
        <v>1718</v>
      </c>
    </row>
    <row r="2476" spans="1:22" x14ac:dyDescent="0.25">
      <c r="A2476" t="s">
        <v>1745</v>
      </c>
      <c r="B2476" t="str">
        <f t="shared" si="38"/>
        <v>1933Essendon</v>
      </c>
      <c r="C2476" t="s">
        <v>1727</v>
      </c>
      <c r="D2476">
        <v>1933</v>
      </c>
      <c r="E2476">
        <v>12</v>
      </c>
      <c r="F2476" t="s">
        <v>1687</v>
      </c>
      <c r="G2476">
        <v>18</v>
      </c>
      <c r="H2476">
        <v>2</v>
      </c>
      <c r="I2476">
        <v>0</v>
      </c>
      <c r="J2476">
        <v>16</v>
      </c>
      <c r="L2476">
        <v>8</v>
      </c>
      <c r="M2476">
        <v>1392</v>
      </c>
      <c r="N2476">
        <v>1806</v>
      </c>
      <c r="S2476" t="s">
        <v>1687</v>
      </c>
      <c r="T2476" t="s">
        <v>1681</v>
      </c>
      <c r="U2476" t="s">
        <v>1681</v>
      </c>
      <c r="V2476" t="s">
        <v>1718</v>
      </c>
    </row>
    <row r="2477" spans="1:22" x14ac:dyDescent="0.25">
      <c r="A2477" t="s">
        <v>1746</v>
      </c>
      <c r="B2477" t="str">
        <f t="shared" si="38"/>
        <v>1933Newtown</v>
      </c>
      <c r="C2477" t="s">
        <v>1747</v>
      </c>
      <c r="D2477">
        <v>1933</v>
      </c>
      <c r="E2477">
        <v>1</v>
      </c>
      <c r="F2477" t="s">
        <v>1756</v>
      </c>
      <c r="G2477">
        <v>14</v>
      </c>
      <c r="H2477">
        <v>9</v>
      </c>
      <c r="I2477">
        <v>0</v>
      </c>
      <c r="J2477">
        <v>5</v>
      </c>
      <c r="K2477">
        <v>0</v>
      </c>
      <c r="L2477">
        <v>18</v>
      </c>
      <c r="M2477">
        <v>183</v>
      </c>
      <c r="N2477">
        <v>125</v>
      </c>
      <c r="O2477" t="s">
        <v>30</v>
      </c>
      <c r="P2477" t="s">
        <v>30</v>
      </c>
      <c r="Q2477" t="s">
        <v>30</v>
      </c>
      <c r="R2477" t="s">
        <v>30</v>
      </c>
      <c r="S2477" t="s">
        <v>1756</v>
      </c>
      <c r="T2477" t="s">
        <v>1675</v>
      </c>
      <c r="U2477" t="s">
        <v>1675</v>
      </c>
      <c r="V2477" t="s">
        <v>1723</v>
      </c>
    </row>
    <row r="2478" spans="1:22" x14ac:dyDescent="0.25">
      <c r="A2478" t="s">
        <v>1746</v>
      </c>
      <c r="B2478" t="str">
        <f t="shared" si="38"/>
        <v>1933Eastern Suburbs</v>
      </c>
      <c r="C2478" t="s">
        <v>1747</v>
      </c>
      <c r="D2478">
        <v>1933</v>
      </c>
      <c r="E2478">
        <v>2</v>
      </c>
      <c r="F2478" t="s">
        <v>1749</v>
      </c>
      <c r="G2478">
        <v>14</v>
      </c>
      <c r="H2478">
        <v>8</v>
      </c>
      <c r="I2478">
        <v>1</v>
      </c>
      <c r="J2478">
        <v>5</v>
      </c>
      <c r="K2478">
        <v>0</v>
      </c>
      <c r="L2478">
        <v>17</v>
      </c>
      <c r="M2478">
        <v>224</v>
      </c>
      <c r="N2478">
        <v>169</v>
      </c>
      <c r="P2478" t="s">
        <v>30</v>
      </c>
      <c r="S2478" t="s">
        <v>1750</v>
      </c>
      <c r="T2478" t="s">
        <v>1675</v>
      </c>
      <c r="U2478" t="s">
        <v>1675</v>
      </c>
      <c r="V2478" t="s">
        <v>1723</v>
      </c>
    </row>
    <row r="2479" spans="1:22" x14ac:dyDescent="0.25">
      <c r="A2479" t="s">
        <v>1746</v>
      </c>
      <c r="B2479" t="str">
        <f t="shared" si="38"/>
        <v>1933South Sydney</v>
      </c>
      <c r="C2479" t="s">
        <v>1747</v>
      </c>
      <c r="D2479">
        <v>1933</v>
      </c>
      <c r="E2479">
        <v>3</v>
      </c>
      <c r="F2479" t="s">
        <v>1748</v>
      </c>
      <c r="G2479">
        <v>14</v>
      </c>
      <c r="H2479">
        <v>8</v>
      </c>
      <c r="I2479">
        <v>1</v>
      </c>
      <c r="J2479">
        <v>5</v>
      </c>
      <c r="K2479">
        <v>0</v>
      </c>
      <c r="L2479">
        <v>17</v>
      </c>
      <c r="M2479">
        <v>182</v>
      </c>
      <c r="N2479">
        <v>177</v>
      </c>
      <c r="P2479" t="s">
        <v>30</v>
      </c>
      <c r="S2479" t="s">
        <v>1748</v>
      </c>
      <c r="T2479" t="s">
        <v>1675</v>
      </c>
      <c r="U2479" t="s">
        <v>1675</v>
      </c>
      <c r="V2479" t="s">
        <v>1723</v>
      </c>
    </row>
    <row r="2480" spans="1:22" x14ac:dyDescent="0.25">
      <c r="A2480" t="s">
        <v>1746</v>
      </c>
      <c r="B2480" t="str">
        <f t="shared" si="38"/>
        <v>1933St George</v>
      </c>
      <c r="C2480" t="s">
        <v>1747</v>
      </c>
      <c r="D2480">
        <v>1933</v>
      </c>
      <c r="E2480">
        <v>4</v>
      </c>
      <c r="F2480" t="s">
        <v>1763</v>
      </c>
      <c r="G2480">
        <v>14</v>
      </c>
      <c r="H2480">
        <v>8</v>
      </c>
      <c r="I2480">
        <v>0</v>
      </c>
      <c r="J2480">
        <v>6</v>
      </c>
      <c r="K2480">
        <v>0</v>
      </c>
      <c r="L2480">
        <v>16</v>
      </c>
      <c r="M2480">
        <v>165</v>
      </c>
      <c r="N2480">
        <v>174</v>
      </c>
      <c r="P2480" t="s">
        <v>30</v>
      </c>
      <c r="Q2480" t="s">
        <v>30</v>
      </c>
      <c r="S2480" t="s">
        <v>1763</v>
      </c>
      <c r="T2480" t="s">
        <v>1675</v>
      </c>
      <c r="U2480" t="s">
        <v>1675</v>
      </c>
      <c r="V2480" t="s">
        <v>1723</v>
      </c>
    </row>
    <row r="2481" spans="1:22" x14ac:dyDescent="0.25">
      <c r="A2481" t="s">
        <v>1746</v>
      </c>
      <c r="B2481" t="str">
        <f t="shared" si="38"/>
        <v>1933Balmain</v>
      </c>
      <c r="C2481" t="s">
        <v>1747</v>
      </c>
      <c r="D2481">
        <v>1933</v>
      </c>
      <c r="E2481">
        <v>5</v>
      </c>
      <c r="F2481" t="s">
        <v>1755</v>
      </c>
      <c r="G2481">
        <v>14</v>
      </c>
      <c r="H2481">
        <v>5</v>
      </c>
      <c r="I2481">
        <v>3</v>
      </c>
      <c r="J2481">
        <v>6</v>
      </c>
      <c r="K2481">
        <v>0</v>
      </c>
      <c r="L2481">
        <v>13</v>
      </c>
      <c r="M2481">
        <v>187</v>
      </c>
      <c r="N2481">
        <v>210</v>
      </c>
      <c r="S2481" t="s">
        <v>1755</v>
      </c>
      <c r="T2481" t="s">
        <v>1675</v>
      </c>
      <c r="U2481" t="s">
        <v>1675</v>
      </c>
      <c r="V2481" t="s">
        <v>1723</v>
      </c>
    </row>
    <row r="2482" spans="1:22" x14ac:dyDescent="0.25">
      <c r="A2482" t="s">
        <v>1746</v>
      </c>
      <c r="B2482" t="str">
        <f t="shared" si="38"/>
        <v>1933Sydney University</v>
      </c>
      <c r="C2482" t="s">
        <v>1747</v>
      </c>
      <c r="D2482">
        <v>1933</v>
      </c>
      <c r="E2482">
        <v>6</v>
      </c>
      <c r="F2482" t="s">
        <v>1762</v>
      </c>
      <c r="G2482">
        <v>14</v>
      </c>
      <c r="H2482">
        <v>5</v>
      </c>
      <c r="I2482">
        <v>1</v>
      </c>
      <c r="J2482">
        <v>8</v>
      </c>
      <c r="K2482">
        <v>0</v>
      </c>
      <c r="L2482">
        <v>11</v>
      </c>
      <c r="M2482">
        <v>218</v>
      </c>
      <c r="N2482">
        <v>216</v>
      </c>
      <c r="S2482" t="s">
        <v>1762</v>
      </c>
      <c r="T2482" t="s">
        <v>1675</v>
      </c>
      <c r="U2482" t="s">
        <v>1675</v>
      </c>
      <c r="V2482" t="s">
        <v>1723</v>
      </c>
    </row>
    <row r="2483" spans="1:22" x14ac:dyDescent="0.25">
      <c r="A2483" t="s">
        <v>1746</v>
      </c>
      <c r="B2483" t="str">
        <f t="shared" si="38"/>
        <v>1933North Sydney</v>
      </c>
      <c r="C2483" t="s">
        <v>1747</v>
      </c>
      <c r="D2483">
        <v>1933</v>
      </c>
      <c r="E2483">
        <v>7</v>
      </c>
      <c r="F2483" t="s">
        <v>1752</v>
      </c>
      <c r="G2483">
        <v>14</v>
      </c>
      <c r="H2483">
        <v>5</v>
      </c>
      <c r="I2483">
        <v>1</v>
      </c>
      <c r="J2483">
        <v>8</v>
      </c>
      <c r="K2483">
        <v>0</v>
      </c>
      <c r="L2483">
        <v>11</v>
      </c>
      <c r="M2483">
        <v>136</v>
      </c>
      <c r="N2483">
        <v>188</v>
      </c>
      <c r="S2483" t="s">
        <v>1752</v>
      </c>
      <c r="T2483" t="s">
        <v>1675</v>
      </c>
      <c r="U2483" t="s">
        <v>1675</v>
      </c>
      <c r="V2483" t="s">
        <v>1723</v>
      </c>
    </row>
    <row r="2484" spans="1:22" x14ac:dyDescent="0.25">
      <c r="A2484" t="s">
        <v>1746</v>
      </c>
      <c r="B2484" t="str">
        <f t="shared" si="38"/>
        <v>1933Western Suburbs</v>
      </c>
      <c r="C2484" t="s">
        <v>1747</v>
      </c>
      <c r="D2484">
        <v>1933</v>
      </c>
      <c r="E2484">
        <v>8</v>
      </c>
      <c r="F2484" t="s">
        <v>1757</v>
      </c>
      <c r="G2484">
        <v>14</v>
      </c>
      <c r="H2484">
        <v>4</v>
      </c>
      <c r="I2484">
        <v>1</v>
      </c>
      <c r="J2484">
        <v>9</v>
      </c>
      <c r="K2484">
        <v>0</v>
      </c>
      <c r="L2484">
        <v>9</v>
      </c>
      <c r="M2484">
        <v>210</v>
      </c>
      <c r="N2484">
        <v>246</v>
      </c>
      <c r="S2484" t="s">
        <v>1757</v>
      </c>
      <c r="T2484" t="s">
        <v>1675</v>
      </c>
      <c r="U2484" t="s">
        <v>1675</v>
      </c>
      <c r="V2484" t="s">
        <v>1723</v>
      </c>
    </row>
    <row r="2485" spans="1:22" x14ac:dyDescent="0.25">
      <c r="A2485" t="s">
        <v>1745</v>
      </c>
      <c r="B2485" t="str">
        <f t="shared" si="38"/>
        <v>1932Carlton</v>
      </c>
      <c r="C2485" t="s">
        <v>1727</v>
      </c>
      <c r="D2485">
        <v>1932</v>
      </c>
      <c r="E2485">
        <v>1</v>
      </c>
      <c r="F2485" t="s">
        <v>1689</v>
      </c>
      <c r="G2485">
        <v>18</v>
      </c>
      <c r="H2485">
        <v>15</v>
      </c>
      <c r="I2485">
        <v>0</v>
      </c>
      <c r="J2485">
        <v>3</v>
      </c>
      <c r="L2485">
        <v>60</v>
      </c>
      <c r="M2485">
        <v>1803</v>
      </c>
      <c r="N2485">
        <v>1308</v>
      </c>
      <c r="O2485" t="s">
        <v>30</v>
      </c>
      <c r="P2485" t="s">
        <v>30</v>
      </c>
      <c r="Q2485" t="s">
        <v>30</v>
      </c>
      <c r="S2485" t="s">
        <v>1689</v>
      </c>
      <c r="T2485" t="s">
        <v>1717</v>
      </c>
      <c r="U2485" t="s">
        <v>1681</v>
      </c>
      <c r="V2485" t="s">
        <v>1718</v>
      </c>
    </row>
    <row r="2486" spans="1:22" x14ac:dyDescent="0.25">
      <c r="A2486" t="s">
        <v>1745</v>
      </c>
      <c r="B2486" t="str">
        <f t="shared" si="38"/>
        <v>1932Richmond</v>
      </c>
      <c r="C2486" t="s">
        <v>1727</v>
      </c>
      <c r="D2486">
        <v>1932</v>
      </c>
      <c r="E2486">
        <v>2</v>
      </c>
      <c r="F2486" t="s">
        <v>1678</v>
      </c>
      <c r="G2486">
        <v>18</v>
      </c>
      <c r="H2486">
        <v>14</v>
      </c>
      <c r="I2486">
        <v>1</v>
      </c>
      <c r="J2486">
        <v>3</v>
      </c>
      <c r="L2486">
        <v>58</v>
      </c>
      <c r="M2486">
        <v>1526</v>
      </c>
      <c r="N2486">
        <v>1096</v>
      </c>
      <c r="P2486" t="s">
        <v>30</v>
      </c>
      <c r="Q2486" t="s">
        <v>30</v>
      </c>
      <c r="R2486" t="s">
        <v>30</v>
      </c>
      <c r="S2486" t="s">
        <v>1678</v>
      </c>
      <c r="T2486" t="s">
        <v>1726</v>
      </c>
      <c r="U2486" t="s">
        <v>1681</v>
      </c>
      <c r="V2486" t="s">
        <v>1718</v>
      </c>
    </row>
    <row r="2487" spans="1:22" x14ac:dyDescent="0.25">
      <c r="A2487" t="s">
        <v>1745</v>
      </c>
      <c r="B2487" t="str">
        <f t="shared" si="38"/>
        <v>1932Collingwood</v>
      </c>
      <c r="C2487" t="s">
        <v>1727</v>
      </c>
      <c r="D2487">
        <v>1932</v>
      </c>
      <c r="E2487">
        <v>3</v>
      </c>
      <c r="F2487" t="s">
        <v>1688</v>
      </c>
      <c r="G2487">
        <v>18</v>
      </c>
      <c r="H2487">
        <v>14</v>
      </c>
      <c r="I2487">
        <v>0</v>
      </c>
      <c r="J2487">
        <v>4</v>
      </c>
      <c r="L2487">
        <v>56</v>
      </c>
      <c r="M2487">
        <v>1644</v>
      </c>
      <c r="N2487">
        <v>1473</v>
      </c>
      <c r="P2487" t="s">
        <v>30</v>
      </c>
      <c r="S2487" t="s">
        <v>1688</v>
      </c>
      <c r="T2487" t="s">
        <v>1681</v>
      </c>
      <c r="U2487" t="s">
        <v>1681</v>
      </c>
      <c r="V2487" t="s">
        <v>1718</v>
      </c>
    </row>
    <row r="2488" spans="1:22" x14ac:dyDescent="0.25">
      <c r="A2488" t="s">
        <v>1745</v>
      </c>
      <c r="B2488" t="str">
        <f t="shared" si="38"/>
        <v>1932South Melbourne</v>
      </c>
      <c r="C2488" t="s">
        <v>1727</v>
      </c>
      <c r="D2488">
        <v>1932</v>
      </c>
      <c r="E2488">
        <v>4</v>
      </c>
      <c r="F2488" t="s">
        <v>1697</v>
      </c>
      <c r="G2488">
        <v>18</v>
      </c>
      <c r="H2488">
        <v>13</v>
      </c>
      <c r="I2488">
        <v>0</v>
      </c>
      <c r="J2488">
        <v>5</v>
      </c>
      <c r="L2488">
        <v>52</v>
      </c>
      <c r="M2488">
        <v>1531</v>
      </c>
      <c r="N2488">
        <v>1297</v>
      </c>
      <c r="P2488" t="s">
        <v>30</v>
      </c>
      <c r="S2488" t="s">
        <v>1676</v>
      </c>
      <c r="T2488" t="s">
        <v>1681</v>
      </c>
      <c r="U2488" t="s">
        <v>1681</v>
      </c>
      <c r="V2488" t="s">
        <v>1718</v>
      </c>
    </row>
    <row r="2489" spans="1:22" x14ac:dyDescent="0.25">
      <c r="A2489" t="s">
        <v>1745</v>
      </c>
      <c r="B2489" t="str">
        <f t="shared" si="38"/>
        <v>1932Geelong</v>
      </c>
      <c r="C2489" t="s">
        <v>1727</v>
      </c>
      <c r="D2489">
        <v>1932</v>
      </c>
      <c r="E2489">
        <v>5</v>
      </c>
      <c r="F2489" t="s">
        <v>1685</v>
      </c>
      <c r="G2489">
        <v>18</v>
      </c>
      <c r="H2489">
        <v>11</v>
      </c>
      <c r="I2489">
        <v>1</v>
      </c>
      <c r="J2489">
        <v>6</v>
      </c>
      <c r="L2489">
        <v>46</v>
      </c>
      <c r="M2489">
        <v>1825</v>
      </c>
      <c r="N2489">
        <v>1306</v>
      </c>
      <c r="S2489" t="s">
        <v>1685</v>
      </c>
      <c r="T2489" t="s">
        <v>1685</v>
      </c>
      <c r="U2489" t="s">
        <v>1685</v>
      </c>
      <c r="V2489" t="s">
        <v>1718</v>
      </c>
    </row>
    <row r="2490" spans="1:22" x14ac:dyDescent="0.25">
      <c r="A2490" t="s">
        <v>1745</v>
      </c>
      <c r="B2490" t="str">
        <f t="shared" si="38"/>
        <v>1932Essendon</v>
      </c>
      <c r="C2490" t="s">
        <v>1727</v>
      </c>
      <c r="D2490">
        <v>1932</v>
      </c>
      <c r="E2490">
        <v>6</v>
      </c>
      <c r="F2490" t="s">
        <v>1687</v>
      </c>
      <c r="G2490">
        <v>18</v>
      </c>
      <c r="H2490">
        <v>10</v>
      </c>
      <c r="I2490">
        <v>0</v>
      </c>
      <c r="J2490">
        <v>8</v>
      </c>
      <c r="L2490">
        <v>40</v>
      </c>
      <c r="M2490">
        <v>1488</v>
      </c>
      <c r="N2490">
        <v>1444</v>
      </c>
      <c r="S2490" t="s">
        <v>1687</v>
      </c>
      <c r="T2490" t="s">
        <v>1681</v>
      </c>
      <c r="U2490" t="s">
        <v>1681</v>
      </c>
      <c r="V2490" t="s">
        <v>1718</v>
      </c>
    </row>
    <row r="2491" spans="1:22" x14ac:dyDescent="0.25">
      <c r="A2491" t="s">
        <v>1745</v>
      </c>
      <c r="B2491" t="str">
        <f t="shared" si="38"/>
        <v>1932Footscray</v>
      </c>
      <c r="C2491" t="s">
        <v>1727</v>
      </c>
      <c r="D2491">
        <v>1932</v>
      </c>
      <c r="E2491">
        <v>7</v>
      </c>
      <c r="F2491" t="s">
        <v>1695</v>
      </c>
      <c r="G2491">
        <v>18</v>
      </c>
      <c r="H2491">
        <v>9</v>
      </c>
      <c r="I2491">
        <v>0</v>
      </c>
      <c r="J2491">
        <v>9</v>
      </c>
      <c r="L2491">
        <v>36</v>
      </c>
      <c r="M2491">
        <v>1229</v>
      </c>
      <c r="N2491">
        <v>1188</v>
      </c>
      <c r="S2491" t="s">
        <v>1673</v>
      </c>
      <c r="T2491" t="s">
        <v>1681</v>
      </c>
      <c r="U2491" t="s">
        <v>1681</v>
      </c>
      <c r="V2491" t="s">
        <v>1718</v>
      </c>
    </row>
    <row r="2492" spans="1:22" x14ac:dyDescent="0.25">
      <c r="A2492" t="s">
        <v>1745</v>
      </c>
      <c r="B2492" t="str">
        <f t="shared" si="38"/>
        <v>1932North Melbourne</v>
      </c>
      <c r="C2492" t="s">
        <v>1727</v>
      </c>
      <c r="D2492">
        <v>1932</v>
      </c>
      <c r="E2492">
        <v>8</v>
      </c>
      <c r="F2492" t="s">
        <v>1680</v>
      </c>
      <c r="G2492">
        <v>18</v>
      </c>
      <c r="H2492">
        <v>8</v>
      </c>
      <c r="I2492">
        <v>0</v>
      </c>
      <c r="J2492">
        <v>10</v>
      </c>
      <c r="L2492">
        <v>32</v>
      </c>
      <c r="M2492">
        <v>1535</v>
      </c>
      <c r="N2492">
        <v>1581</v>
      </c>
      <c r="S2492" t="s">
        <v>1680</v>
      </c>
      <c r="T2492" t="s">
        <v>1680</v>
      </c>
      <c r="U2492" t="s">
        <v>1681</v>
      </c>
      <c r="V2492" t="s">
        <v>1718</v>
      </c>
    </row>
    <row r="2493" spans="1:22" x14ac:dyDescent="0.25">
      <c r="A2493" t="s">
        <v>1745</v>
      </c>
      <c r="B2493" t="str">
        <f t="shared" si="38"/>
        <v>1932Melbourne</v>
      </c>
      <c r="C2493" t="s">
        <v>1727</v>
      </c>
      <c r="D2493">
        <v>1932</v>
      </c>
      <c r="E2493">
        <v>9</v>
      </c>
      <c r="F2493" t="s">
        <v>1681</v>
      </c>
      <c r="G2493">
        <v>18</v>
      </c>
      <c r="H2493">
        <v>4</v>
      </c>
      <c r="I2493">
        <v>0</v>
      </c>
      <c r="J2493">
        <v>14</v>
      </c>
      <c r="L2493">
        <v>16</v>
      </c>
      <c r="M2493">
        <v>1281</v>
      </c>
      <c r="N2493">
        <v>1675</v>
      </c>
      <c r="S2493" t="s">
        <v>1681</v>
      </c>
      <c r="T2493" t="s">
        <v>1681</v>
      </c>
      <c r="U2493" t="s">
        <v>1681</v>
      </c>
      <c r="V2493" t="s">
        <v>1718</v>
      </c>
    </row>
    <row r="2494" spans="1:22" x14ac:dyDescent="0.25">
      <c r="A2494" t="s">
        <v>1745</v>
      </c>
      <c r="B2494" t="str">
        <f t="shared" si="38"/>
        <v>1932Fitzroy</v>
      </c>
      <c r="C2494" t="s">
        <v>1727</v>
      </c>
      <c r="D2494">
        <v>1932</v>
      </c>
      <c r="E2494">
        <v>10</v>
      </c>
      <c r="F2494" t="s">
        <v>1694</v>
      </c>
      <c r="G2494">
        <v>18</v>
      </c>
      <c r="H2494">
        <v>3</v>
      </c>
      <c r="I2494">
        <v>0</v>
      </c>
      <c r="J2494">
        <v>15</v>
      </c>
      <c r="L2494">
        <v>12</v>
      </c>
      <c r="M2494">
        <v>1361</v>
      </c>
      <c r="N2494">
        <v>1786</v>
      </c>
      <c r="S2494" t="s">
        <v>1694</v>
      </c>
      <c r="T2494" t="s">
        <v>1681</v>
      </c>
      <c r="U2494" t="s">
        <v>1681</v>
      </c>
      <c r="V2494" t="s">
        <v>1718</v>
      </c>
    </row>
    <row r="2495" spans="1:22" x14ac:dyDescent="0.25">
      <c r="A2495" t="s">
        <v>1745</v>
      </c>
      <c r="B2495" t="str">
        <f t="shared" si="38"/>
        <v>1932St Kilda</v>
      </c>
      <c r="C2495" t="s">
        <v>1727</v>
      </c>
      <c r="D2495">
        <v>1932</v>
      </c>
      <c r="E2495">
        <v>11</v>
      </c>
      <c r="F2495" t="s">
        <v>1677</v>
      </c>
      <c r="G2495">
        <v>18</v>
      </c>
      <c r="H2495">
        <v>3</v>
      </c>
      <c r="I2495">
        <v>0</v>
      </c>
      <c r="J2495">
        <v>15</v>
      </c>
      <c r="L2495">
        <v>12</v>
      </c>
      <c r="M2495">
        <v>1263</v>
      </c>
      <c r="N2495">
        <v>1753</v>
      </c>
      <c r="S2495" t="s">
        <v>1677</v>
      </c>
      <c r="T2495" t="s">
        <v>1681</v>
      </c>
      <c r="U2495" t="s">
        <v>1681</v>
      </c>
      <c r="V2495" t="s">
        <v>1718</v>
      </c>
    </row>
    <row r="2496" spans="1:22" x14ac:dyDescent="0.25">
      <c r="A2496" t="s">
        <v>1745</v>
      </c>
      <c r="B2496" t="str">
        <f t="shared" si="38"/>
        <v>1932Hawthorn</v>
      </c>
      <c r="C2496" t="s">
        <v>1727</v>
      </c>
      <c r="D2496">
        <v>1932</v>
      </c>
      <c r="E2496">
        <v>12</v>
      </c>
      <c r="F2496" t="s">
        <v>1682</v>
      </c>
      <c r="G2496">
        <v>18</v>
      </c>
      <c r="H2496">
        <v>3</v>
      </c>
      <c r="I2496">
        <v>0</v>
      </c>
      <c r="J2496">
        <v>15</v>
      </c>
      <c r="L2496">
        <v>12</v>
      </c>
      <c r="M2496">
        <v>1034</v>
      </c>
      <c r="N2496">
        <v>1613</v>
      </c>
      <c r="S2496" t="s">
        <v>1682</v>
      </c>
      <c r="T2496" t="s">
        <v>1724</v>
      </c>
      <c r="U2496" t="s">
        <v>1681</v>
      </c>
      <c r="V2496" t="s">
        <v>1718</v>
      </c>
    </row>
    <row r="2497" spans="1:22" x14ac:dyDescent="0.25">
      <c r="A2497" t="s">
        <v>1746</v>
      </c>
      <c r="B2497" t="str">
        <f t="shared" si="38"/>
        <v>1932South Sydney</v>
      </c>
      <c r="C2497" t="s">
        <v>1747</v>
      </c>
      <c r="D2497">
        <v>1932</v>
      </c>
      <c r="E2497">
        <v>1</v>
      </c>
      <c r="F2497" t="s">
        <v>1748</v>
      </c>
      <c r="G2497">
        <v>14</v>
      </c>
      <c r="H2497">
        <v>13</v>
      </c>
      <c r="I2497">
        <v>0</v>
      </c>
      <c r="J2497">
        <v>1</v>
      </c>
      <c r="K2497">
        <v>0</v>
      </c>
      <c r="L2497">
        <v>26</v>
      </c>
      <c r="M2497">
        <v>292</v>
      </c>
      <c r="N2497">
        <v>130</v>
      </c>
      <c r="O2497" t="s">
        <v>30</v>
      </c>
      <c r="P2497" t="s">
        <v>30</v>
      </c>
      <c r="Q2497" t="s">
        <v>30</v>
      </c>
      <c r="R2497" t="s">
        <v>30</v>
      </c>
      <c r="S2497" t="s">
        <v>1748</v>
      </c>
      <c r="T2497" t="s">
        <v>1675</v>
      </c>
      <c r="U2497" t="s">
        <v>1675</v>
      </c>
      <c r="V2497" t="s">
        <v>1723</v>
      </c>
    </row>
    <row r="2498" spans="1:22" x14ac:dyDescent="0.25">
      <c r="A2498" t="s">
        <v>1746</v>
      </c>
      <c r="B2498" t="str">
        <f t="shared" ref="B2498:B2561" si="39">D2498&amp;F2498</f>
        <v>1932Western Suburbs</v>
      </c>
      <c r="C2498" t="s">
        <v>1747</v>
      </c>
      <c r="D2498">
        <v>1932</v>
      </c>
      <c r="E2498">
        <v>2</v>
      </c>
      <c r="F2498" t="s">
        <v>1757</v>
      </c>
      <c r="G2498">
        <v>14</v>
      </c>
      <c r="H2498">
        <v>11</v>
      </c>
      <c r="I2498">
        <v>0</v>
      </c>
      <c r="J2498">
        <v>3</v>
      </c>
      <c r="K2498">
        <v>0</v>
      </c>
      <c r="L2498">
        <v>22</v>
      </c>
      <c r="M2498">
        <v>321</v>
      </c>
      <c r="N2498">
        <v>156</v>
      </c>
      <c r="P2498" t="s">
        <v>30</v>
      </c>
      <c r="Q2498" t="s">
        <v>30</v>
      </c>
      <c r="S2498" t="s">
        <v>1757</v>
      </c>
      <c r="T2498" t="s">
        <v>1675</v>
      </c>
      <c r="U2498" t="s">
        <v>1675</v>
      </c>
      <c r="V2498" t="s">
        <v>1723</v>
      </c>
    </row>
    <row r="2499" spans="1:22" x14ac:dyDescent="0.25">
      <c r="A2499" t="s">
        <v>1746</v>
      </c>
      <c r="B2499" t="str">
        <f t="shared" si="39"/>
        <v>1932Eastern Suburbs</v>
      </c>
      <c r="C2499" t="s">
        <v>1747</v>
      </c>
      <c r="D2499">
        <v>1932</v>
      </c>
      <c r="E2499">
        <v>3</v>
      </c>
      <c r="F2499" t="s">
        <v>1749</v>
      </c>
      <c r="G2499">
        <v>14</v>
      </c>
      <c r="H2499">
        <v>9</v>
      </c>
      <c r="I2499">
        <v>0</v>
      </c>
      <c r="J2499">
        <v>5</v>
      </c>
      <c r="K2499">
        <v>0</v>
      </c>
      <c r="L2499">
        <v>18</v>
      </c>
      <c r="M2499">
        <v>253</v>
      </c>
      <c r="N2499">
        <v>133</v>
      </c>
      <c r="P2499" t="s">
        <v>30</v>
      </c>
      <c r="S2499" t="s">
        <v>1750</v>
      </c>
      <c r="T2499" t="s">
        <v>1675</v>
      </c>
      <c r="U2499" t="s">
        <v>1675</v>
      </c>
      <c r="V2499" t="s">
        <v>1723</v>
      </c>
    </row>
    <row r="2500" spans="1:22" x14ac:dyDescent="0.25">
      <c r="A2500" t="s">
        <v>1746</v>
      </c>
      <c r="B2500" t="str">
        <f t="shared" si="39"/>
        <v>1932Balmain</v>
      </c>
      <c r="C2500" t="s">
        <v>1747</v>
      </c>
      <c r="D2500">
        <v>1932</v>
      </c>
      <c r="E2500">
        <v>4</v>
      </c>
      <c r="F2500" t="s">
        <v>1755</v>
      </c>
      <c r="G2500">
        <v>14</v>
      </c>
      <c r="H2500">
        <v>7</v>
      </c>
      <c r="I2500">
        <v>1</v>
      </c>
      <c r="J2500">
        <v>6</v>
      </c>
      <c r="K2500">
        <v>0</v>
      </c>
      <c r="L2500">
        <v>15</v>
      </c>
      <c r="M2500">
        <v>204</v>
      </c>
      <c r="N2500">
        <v>227</v>
      </c>
      <c r="P2500" t="s">
        <v>30</v>
      </c>
      <c r="S2500" t="s">
        <v>1755</v>
      </c>
      <c r="T2500" t="s">
        <v>1675</v>
      </c>
      <c r="U2500" t="s">
        <v>1675</v>
      </c>
      <c r="V2500" t="s">
        <v>1723</v>
      </c>
    </row>
    <row r="2501" spans="1:22" x14ac:dyDescent="0.25">
      <c r="A2501" t="s">
        <v>1746</v>
      </c>
      <c r="B2501" t="str">
        <f t="shared" si="39"/>
        <v>1932Newtown</v>
      </c>
      <c r="C2501" t="s">
        <v>1747</v>
      </c>
      <c r="D2501">
        <v>1932</v>
      </c>
      <c r="E2501">
        <v>5</v>
      </c>
      <c r="F2501" t="s">
        <v>1756</v>
      </c>
      <c r="G2501">
        <v>14</v>
      </c>
      <c r="H2501">
        <v>7</v>
      </c>
      <c r="I2501">
        <v>0</v>
      </c>
      <c r="J2501">
        <v>7</v>
      </c>
      <c r="K2501">
        <v>0</v>
      </c>
      <c r="L2501">
        <v>14</v>
      </c>
      <c r="M2501">
        <v>201</v>
      </c>
      <c r="N2501">
        <v>251</v>
      </c>
      <c r="S2501" t="s">
        <v>1756</v>
      </c>
      <c r="T2501" t="s">
        <v>1675</v>
      </c>
      <c r="U2501" t="s">
        <v>1675</v>
      </c>
      <c r="V2501" t="s">
        <v>1723</v>
      </c>
    </row>
    <row r="2502" spans="1:22" x14ac:dyDescent="0.25">
      <c r="A2502" t="s">
        <v>1746</v>
      </c>
      <c r="B2502" t="str">
        <f t="shared" si="39"/>
        <v>1932St George</v>
      </c>
      <c r="C2502" t="s">
        <v>1747</v>
      </c>
      <c r="D2502">
        <v>1932</v>
      </c>
      <c r="E2502">
        <v>6</v>
      </c>
      <c r="F2502" t="s">
        <v>1763</v>
      </c>
      <c r="G2502">
        <v>14</v>
      </c>
      <c r="H2502">
        <v>4</v>
      </c>
      <c r="I2502">
        <v>1</v>
      </c>
      <c r="J2502">
        <v>9</v>
      </c>
      <c r="K2502">
        <v>0</v>
      </c>
      <c r="L2502">
        <v>9</v>
      </c>
      <c r="M2502">
        <v>140</v>
      </c>
      <c r="N2502">
        <v>203</v>
      </c>
      <c r="S2502" t="s">
        <v>1763</v>
      </c>
      <c r="T2502" t="s">
        <v>1675</v>
      </c>
      <c r="U2502" t="s">
        <v>1675</v>
      </c>
      <c r="V2502" t="s">
        <v>1723</v>
      </c>
    </row>
    <row r="2503" spans="1:22" x14ac:dyDescent="0.25">
      <c r="A2503" t="s">
        <v>1746</v>
      </c>
      <c r="B2503" t="str">
        <f t="shared" si="39"/>
        <v>1932Sydney University</v>
      </c>
      <c r="C2503" t="s">
        <v>1747</v>
      </c>
      <c r="D2503">
        <v>1932</v>
      </c>
      <c r="E2503">
        <v>7</v>
      </c>
      <c r="F2503" t="s">
        <v>1762</v>
      </c>
      <c r="G2503">
        <v>14</v>
      </c>
      <c r="H2503">
        <v>2</v>
      </c>
      <c r="I2503">
        <v>0</v>
      </c>
      <c r="J2503">
        <v>12</v>
      </c>
      <c r="K2503">
        <v>0</v>
      </c>
      <c r="L2503">
        <v>4</v>
      </c>
      <c r="M2503">
        <v>134</v>
      </c>
      <c r="N2503">
        <v>275</v>
      </c>
      <c r="S2503" t="s">
        <v>1762</v>
      </c>
      <c r="T2503" t="s">
        <v>1675</v>
      </c>
      <c r="U2503" t="s">
        <v>1675</v>
      </c>
      <c r="V2503" t="s">
        <v>1723</v>
      </c>
    </row>
    <row r="2504" spans="1:22" x14ac:dyDescent="0.25">
      <c r="A2504" t="s">
        <v>1746</v>
      </c>
      <c r="B2504" t="str">
        <f t="shared" si="39"/>
        <v>1932North Sydney</v>
      </c>
      <c r="C2504" t="s">
        <v>1747</v>
      </c>
      <c r="D2504">
        <v>1932</v>
      </c>
      <c r="E2504">
        <v>8</v>
      </c>
      <c r="F2504" t="s">
        <v>1752</v>
      </c>
      <c r="G2504">
        <v>14</v>
      </c>
      <c r="H2504">
        <v>2</v>
      </c>
      <c r="I2504">
        <v>0</v>
      </c>
      <c r="J2504">
        <v>12</v>
      </c>
      <c r="K2504">
        <v>0</v>
      </c>
      <c r="L2504">
        <v>4</v>
      </c>
      <c r="M2504">
        <v>147</v>
      </c>
      <c r="N2504">
        <v>317</v>
      </c>
      <c r="S2504" t="s">
        <v>1752</v>
      </c>
      <c r="T2504" t="s">
        <v>1675</v>
      </c>
      <c r="U2504" t="s">
        <v>1675</v>
      </c>
      <c r="V2504" t="s">
        <v>1723</v>
      </c>
    </row>
    <row r="2505" spans="1:22" x14ac:dyDescent="0.25">
      <c r="A2505" t="s">
        <v>1745</v>
      </c>
      <c r="B2505" t="str">
        <f t="shared" si="39"/>
        <v>1931Geelong</v>
      </c>
      <c r="C2505" t="s">
        <v>1727</v>
      </c>
      <c r="D2505">
        <v>1931</v>
      </c>
      <c r="E2505">
        <v>1</v>
      </c>
      <c r="F2505" t="s">
        <v>1685</v>
      </c>
      <c r="G2505">
        <v>18</v>
      </c>
      <c r="H2505">
        <v>15</v>
      </c>
      <c r="I2505">
        <v>0</v>
      </c>
      <c r="J2505">
        <v>3</v>
      </c>
      <c r="L2505">
        <v>60</v>
      </c>
      <c r="M2505">
        <v>1572</v>
      </c>
      <c r="N2505">
        <v>1038</v>
      </c>
      <c r="O2505" t="s">
        <v>30</v>
      </c>
      <c r="P2505" t="s">
        <v>30</v>
      </c>
      <c r="Q2505" t="s">
        <v>30</v>
      </c>
      <c r="R2505" t="s">
        <v>30</v>
      </c>
      <c r="S2505" t="s">
        <v>1685</v>
      </c>
      <c r="T2505" t="s">
        <v>1685</v>
      </c>
      <c r="U2505" t="s">
        <v>1685</v>
      </c>
      <c r="V2505" t="s">
        <v>1718</v>
      </c>
    </row>
    <row r="2506" spans="1:22" x14ac:dyDescent="0.25">
      <c r="A2506" t="s">
        <v>1745</v>
      </c>
      <c r="B2506" t="str">
        <f t="shared" si="39"/>
        <v>1931Richmond</v>
      </c>
      <c r="C2506" t="s">
        <v>1727</v>
      </c>
      <c r="D2506">
        <v>1931</v>
      </c>
      <c r="E2506">
        <v>2</v>
      </c>
      <c r="F2506" t="s">
        <v>1678</v>
      </c>
      <c r="G2506">
        <v>18</v>
      </c>
      <c r="H2506">
        <v>15</v>
      </c>
      <c r="I2506">
        <v>0</v>
      </c>
      <c r="J2506">
        <v>3</v>
      </c>
      <c r="L2506">
        <v>60</v>
      </c>
      <c r="M2506">
        <v>1627</v>
      </c>
      <c r="N2506">
        <v>1153</v>
      </c>
      <c r="P2506" t="s">
        <v>30</v>
      </c>
      <c r="Q2506" t="s">
        <v>30</v>
      </c>
      <c r="S2506" t="s">
        <v>1678</v>
      </c>
      <c r="T2506" t="s">
        <v>1726</v>
      </c>
      <c r="U2506" t="s">
        <v>1681</v>
      </c>
      <c r="V2506" t="s">
        <v>1718</v>
      </c>
    </row>
    <row r="2507" spans="1:22" x14ac:dyDescent="0.25">
      <c r="A2507" t="s">
        <v>1745</v>
      </c>
      <c r="B2507" t="str">
        <f t="shared" si="39"/>
        <v>1931Carlton</v>
      </c>
      <c r="C2507" t="s">
        <v>1727</v>
      </c>
      <c r="D2507">
        <v>1931</v>
      </c>
      <c r="E2507">
        <v>3</v>
      </c>
      <c r="F2507" t="s">
        <v>1689</v>
      </c>
      <c r="G2507">
        <v>18</v>
      </c>
      <c r="H2507">
        <v>12</v>
      </c>
      <c r="I2507">
        <v>0</v>
      </c>
      <c r="J2507">
        <v>6</v>
      </c>
      <c r="L2507">
        <v>48</v>
      </c>
      <c r="M2507">
        <v>1613</v>
      </c>
      <c r="N2507">
        <v>1289</v>
      </c>
      <c r="P2507" t="s">
        <v>30</v>
      </c>
      <c r="S2507" t="s">
        <v>1689</v>
      </c>
      <c r="T2507" t="s">
        <v>1717</v>
      </c>
      <c r="U2507" t="s">
        <v>1681</v>
      </c>
      <c r="V2507" t="s">
        <v>1718</v>
      </c>
    </row>
    <row r="2508" spans="1:22" x14ac:dyDescent="0.25">
      <c r="A2508" t="s">
        <v>1745</v>
      </c>
      <c r="B2508" t="str">
        <f t="shared" si="39"/>
        <v>1931Collingwood</v>
      </c>
      <c r="C2508" t="s">
        <v>1727</v>
      </c>
      <c r="D2508">
        <v>1931</v>
      </c>
      <c r="E2508">
        <v>4</v>
      </c>
      <c r="F2508" t="s">
        <v>1688</v>
      </c>
      <c r="G2508">
        <v>18</v>
      </c>
      <c r="H2508">
        <v>12</v>
      </c>
      <c r="I2508">
        <v>0</v>
      </c>
      <c r="J2508">
        <v>6</v>
      </c>
      <c r="L2508">
        <v>48</v>
      </c>
      <c r="M2508">
        <v>1589</v>
      </c>
      <c r="N2508">
        <v>1281</v>
      </c>
      <c r="P2508" t="s">
        <v>30</v>
      </c>
      <c r="S2508" t="s">
        <v>1688</v>
      </c>
      <c r="T2508" t="s">
        <v>1681</v>
      </c>
      <c r="U2508" t="s">
        <v>1681</v>
      </c>
      <c r="V2508" t="s">
        <v>1718</v>
      </c>
    </row>
    <row r="2509" spans="1:22" x14ac:dyDescent="0.25">
      <c r="A2509" t="s">
        <v>1745</v>
      </c>
      <c r="B2509" t="str">
        <f t="shared" si="39"/>
        <v>1931Footscray</v>
      </c>
      <c r="C2509" t="s">
        <v>1727</v>
      </c>
      <c r="D2509">
        <v>1931</v>
      </c>
      <c r="E2509">
        <v>5</v>
      </c>
      <c r="F2509" t="s">
        <v>1695</v>
      </c>
      <c r="G2509">
        <v>18</v>
      </c>
      <c r="H2509">
        <v>12</v>
      </c>
      <c r="I2509">
        <v>0</v>
      </c>
      <c r="J2509">
        <v>6</v>
      </c>
      <c r="L2509">
        <v>48</v>
      </c>
      <c r="M2509">
        <v>1161</v>
      </c>
      <c r="N2509">
        <v>1054</v>
      </c>
      <c r="S2509" t="s">
        <v>1673</v>
      </c>
      <c r="T2509" t="s">
        <v>1681</v>
      </c>
      <c r="U2509" t="s">
        <v>1681</v>
      </c>
      <c r="V2509" t="s">
        <v>1718</v>
      </c>
    </row>
    <row r="2510" spans="1:22" x14ac:dyDescent="0.25">
      <c r="A2510" t="s">
        <v>1745</v>
      </c>
      <c r="B2510" t="str">
        <f t="shared" si="39"/>
        <v>1931Essendon</v>
      </c>
      <c r="C2510" t="s">
        <v>1727</v>
      </c>
      <c r="D2510">
        <v>1931</v>
      </c>
      <c r="E2510">
        <v>6</v>
      </c>
      <c r="F2510" t="s">
        <v>1687</v>
      </c>
      <c r="G2510">
        <v>18</v>
      </c>
      <c r="H2510">
        <v>10</v>
      </c>
      <c r="I2510">
        <v>0</v>
      </c>
      <c r="J2510">
        <v>8</v>
      </c>
      <c r="L2510">
        <v>40</v>
      </c>
      <c r="M2510">
        <v>1416</v>
      </c>
      <c r="N2510">
        <v>1428</v>
      </c>
      <c r="S2510" t="s">
        <v>1687</v>
      </c>
      <c r="T2510" t="s">
        <v>1681</v>
      </c>
      <c r="U2510" t="s">
        <v>1681</v>
      </c>
      <c r="V2510" t="s">
        <v>1718</v>
      </c>
    </row>
    <row r="2511" spans="1:22" x14ac:dyDescent="0.25">
      <c r="A2511" t="s">
        <v>1745</v>
      </c>
      <c r="B2511" t="str">
        <f t="shared" si="39"/>
        <v>1931South Melbourne</v>
      </c>
      <c r="C2511" t="s">
        <v>1727</v>
      </c>
      <c r="D2511">
        <v>1931</v>
      </c>
      <c r="E2511">
        <v>7</v>
      </c>
      <c r="F2511" t="s">
        <v>1697</v>
      </c>
      <c r="G2511">
        <v>18</v>
      </c>
      <c r="H2511">
        <v>9</v>
      </c>
      <c r="I2511">
        <v>0</v>
      </c>
      <c r="J2511">
        <v>9</v>
      </c>
      <c r="L2511">
        <v>36</v>
      </c>
      <c r="M2511">
        <v>1393</v>
      </c>
      <c r="N2511">
        <v>1406</v>
      </c>
      <c r="S2511" t="s">
        <v>1676</v>
      </c>
      <c r="T2511" t="s">
        <v>1681</v>
      </c>
      <c r="U2511" t="s">
        <v>1681</v>
      </c>
      <c r="V2511" t="s">
        <v>1718</v>
      </c>
    </row>
    <row r="2512" spans="1:22" x14ac:dyDescent="0.25">
      <c r="A2512" t="s">
        <v>1745</v>
      </c>
      <c r="B2512" t="str">
        <f t="shared" si="39"/>
        <v>1931Melbourne</v>
      </c>
      <c r="C2512" t="s">
        <v>1727</v>
      </c>
      <c r="D2512">
        <v>1931</v>
      </c>
      <c r="E2512">
        <v>8</v>
      </c>
      <c r="F2512" t="s">
        <v>1681</v>
      </c>
      <c r="G2512">
        <v>18</v>
      </c>
      <c r="H2512">
        <v>8</v>
      </c>
      <c r="I2512">
        <v>0</v>
      </c>
      <c r="J2512">
        <v>10</v>
      </c>
      <c r="L2512">
        <v>32</v>
      </c>
      <c r="M2512">
        <v>1286</v>
      </c>
      <c r="N2512">
        <v>1403</v>
      </c>
      <c r="S2512" t="s">
        <v>1681</v>
      </c>
      <c r="T2512" t="s">
        <v>1681</v>
      </c>
      <c r="U2512" t="s">
        <v>1681</v>
      </c>
      <c r="V2512" t="s">
        <v>1718</v>
      </c>
    </row>
    <row r="2513" spans="1:22" x14ac:dyDescent="0.25">
      <c r="A2513" t="s">
        <v>1745</v>
      </c>
      <c r="B2513" t="str">
        <f t="shared" si="39"/>
        <v>1931St Kilda</v>
      </c>
      <c r="C2513" t="s">
        <v>1727</v>
      </c>
      <c r="D2513">
        <v>1931</v>
      </c>
      <c r="E2513">
        <v>9</v>
      </c>
      <c r="F2513" t="s">
        <v>1677</v>
      </c>
      <c r="G2513">
        <v>18</v>
      </c>
      <c r="H2513">
        <v>8</v>
      </c>
      <c r="I2513">
        <v>0</v>
      </c>
      <c r="J2513">
        <v>10</v>
      </c>
      <c r="L2513">
        <v>32</v>
      </c>
      <c r="M2513">
        <v>1323</v>
      </c>
      <c r="N2513">
        <v>1484</v>
      </c>
      <c r="S2513" t="s">
        <v>1677</v>
      </c>
      <c r="T2513" t="s">
        <v>1681</v>
      </c>
      <c r="U2513" t="s">
        <v>1681</v>
      </c>
      <c r="V2513" t="s">
        <v>1718</v>
      </c>
    </row>
    <row r="2514" spans="1:22" x14ac:dyDescent="0.25">
      <c r="A2514" t="s">
        <v>1745</v>
      </c>
      <c r="B2514" t="str">
        <f t="shared" si="39"/>
        <v>1931Fitzroy</v>
      </c>
      <c r="C2514" t="s">
        <v>1727</v>
      </c>
      <c r="D2514">
        <v>1931</v>
      </c>
      <c r="E2514">
        <v>10</v>
      </c>
      <c r="F2514" t="s">
        <v>1694</v>
      </c>
      <c r="G2514">
        <v>18</v>
      </c>
      <c r="H2514">
        <v>4</v>
      </c>
      <c r="I2514">
        <v>0</v>
      </c>
      <c r="J2514">
        <v>14</v>
      </c>
      <c r="L2514">
        <v>16</v>
      </c>
      <c r="M2514">
        <v>1380</v>
      </c>
      <c r="N2514">
        <v>1605</v>
      </c>
      <c r="S2514" t="s">
        <v>1694</v>
      </c>
      <c r="T2514" t="s">
        <v>1681</v>
      </c>
      <c r="U2514" t="s">
        <v>1681</v>
      </c>
      <c r="V2514" t="s">
        <v>1718</v>
      </c>
    </row>
    <row r="2515" spans="1:22" x14ac:dyDescent="0.25">
      <c r="A2515" t="s">
        <v>1745</v>
      </c>
      <c r="B2515" t="str">
        <f t="shared" si="39"/>
        <v>1931Hawthorn</v>
      </c>
      <c r="C2515" t="s">
        <v>1727</v>
      </c>
      <c r="D2515">
        <v>1931</v>
      </c>
      <c r="E2515">
        <v>11</v>
      </c>
      <c r="F2515" t="s">
        <v>1682</v>
      </c>
      <c r="G2515">
        <v>18</v>
      </c>
      <c r="H2515">
        <v>3</v>
      </c>
      <c r="I2515">
        <v>0</v>
      </c>
      <c r="J2515">
        <v>15</v>
      </c>
      <c r="L2515">
        <v>12</v>
      </c>
      <c r="M2515">
        <v>1145</v>
      </c>
      <c r="N2515">
        <v>1395</v>
      </c>
      <c r="S2515" t="s">
        <v>1682</v>
      </c>
      <c r="T2515" t="s">
        <v>1724</v>
      </c>
      <c r="U2515" t="s">
        <v>1681</v>
      </c>
      <c r="V2515" t="s">
        <v>1718</v>
      </c>
    </row>
    <row r="2516" spans="1:22" x14ac:dyDescent="0.25">
      <c r="A2516" t="s">
        <v>1745</v>
      </c>
      <c r="B2516" t="str">
        <f t="shared" si="39"/>
        <v>1931North Melbourne</v>
      </c>
      <c r="C2516" t="s">
        <v>1727</v>
      </c>
      <c r="D2516">
        <v>1931</v>
      </c>
      <c r="E2516">
        <v>12</v>
      </c>
      <c r="F2516" t="s">
        <v>1680</v>
      </c>
      <c r="G2516">
        <v>18</v>
      </c>
      <c r="I2516">
        <v>0</v>
      </c>
      <c r="J2516">
        <v>18</v>
      </c>
      <c r="L2516">
        <v>0</v>
      </c>
      <c r="M2516">
        <v>1000</v>
      </c>
      <c r="N2516">
        <v>1969</v>
      </c>
      <c r="S2516" t="s">
        <v>1680</v>
      </c>
      <c r="T2516" t="s">
        <v>1680</v>
      </c>
      <c r="U2516" t="s">
        <v>1681</v>
      </c>
      <c r="V2516" t="s">
        <v>1718</v>
      </c>
    </row>
    <row r="2517" spans="1:22" x14ac:dyDescent="0.25">
      <c r="A2517" t="s">
        <v>1746</v>
      </c>
      <c r="B2517" t="str">
        <f t="shared" si="39"/>
        <v>1931Eastern Suburbs</v>
      </c>
      <c r="C2517" t="s">
        <v>1747</v>
      </c>
      <c r="D2517">
        <v>1931</v>
      </c>
      <c r="E2517">
        <v>1</v>
      </c>
      <c r="F2517" t="s">
        <v>1749</v>
      </c>
      <c r="G2517">
        <v>14</v>
      </c>
      <c r="H2517">
        <v>12</v>
      </c>
      <c r="I2517">
        <v>0</v>
      </c>
      <c r="J2517">
        <v>2</v>
      </c>
      <c r="K2517">
        <v>0</v>
      </c>
      <c r="L2517">
        <v>24</v>
      </c>
      <c r="M2517">
        <v>339</v>
      </c>
      <c r="N2517">
        <v>121</v>
      </c>
      <c r="O2517" t="s">
        <v>30</v>
      </c>
      <c r="P2517" t="s">
        <v>30</v>
      </c>
      <c r="Q2517" t="s">
        <v>30</v>
      </c>
      <c r="S2517" t="s">
        <v>1750</v>
      </c>
      <c r="T2517" t="s">
        <v>1675</v>
      </c>
      <c r="U2517" t="s">
        <v>1675</v>
      </c>
      <c r="V2517" t="s">
        <v>1723</v>
      </c>
    </row>
    <row r="2518" spans="1:22" x14ac:dyDescent="0.25">
      <c r="A2518" t="s">
        <v>1746</v>
      </c>
      <c r="B2518" t="str">
        <f t="shared" si="39"/>
        <v>1931South Sydney</v>
      </c>
      <c r="C2518" t="s">
        <v>1747</v>
      </c>
      <c r="D2518">
        <v>1931</v>
      </c>
      <c r="E2518">
        <v>2</v>
      </c>
      <c r="F2518" t="s">
        <v>1748</v>
      </c>
      <c r="G2518">
        <v>14</v>
      </c>
      <c r="H2518">
        <v>9</v>
      </c>
      <c r="I2518">
        <v>0</v>
      </c>
      <c r="J2518">
        <v>5</v>
      </c>
      <c r="K2518">
        <v>0</v>
      </c>
      <c r="L2518">
        <v>18</v>
      </c>
      <c r="M2518">
        <v>250</v>
      </c>
      <c r="N2518">
        <v>176</v>
      </c>
      <c r="P2518" t="s">
        <v>30</v>
      </c>
      <c r="Q2518" t="s">
        <v>30</v>
      </c>
      <c r="R2518" t="s">
        <v>30</v>
      </c>
      <c r="S2518" t="s">
        <v>1748</v>
      </c>
      <c r="T2518" t="s">
        <v>1675</v>
      </c>
      <c r="U2518" t="s">
        <v>1675</v>
      </c>
      <c r="V2518" t="s">
        <v>1723</v>
      </c>
    </row>
    <row r="2519" spans="1:22" x14ac:dyDescent="0.25">
      <c r="A2519" t="s">
        <v>1746</v>
      </c>
      <c r="B2519" t="str">
        <f t="shared" si="39"/>
        <v>1931Western Suburbs</v>
      </c>
      <c r="C2519" t="s">
        <v>1747</v>
      </c>
      <c r="D2519">
        <v>1931</v>
      </c>
      <c r="E2519">
        <v>3</v>
      </c>
      <c r="F2519" t="s">
        <v>1757</v>
      </c>
      <c r="G2519">
        <v>14</v>
      </c>
      <c r="H2519">
        <v>9</v>
      </c>
      <c r="I2519">
        <v>0</v>
      </c>
      <c r="J2519">
        <v>5</v>
      </c>
      <c r="K2519">
        <v>0</v>
      </c>
      <c r="L2519">
        <v>18</v>
      </c>
      <c r="M2519">
        <v>220</v>
      </c>
      <c r="N2519">
        <v>227</v>
      </c>
      <c r="P2519" t="s">
        <v>30</v>
      </c>
      <c r="S2519" t="s">
        <v>1757</v>
      </c>
      <c r="T2519" t="s">
        <v>1675</v>
      </c>
      <c r="U2519" t="s">
        <v>1675</v>
      </c>
      <c r="V2519" t="s">
        <v>1723</v>
      </c>
    </row>
    <row r="2520" spans="1:22" x14ac:dyDescent="0.25">
      <c r="A2520" t="s">
        <v>1746</v>
      </c>
      <c r="B2520" t="str">
        <f t="shared" si="39"/>
        <v>1931St George</v>
      </c>
      <c r="C2520" t="s">
        <v>1747</v>
      </c>
      <c r="D2520">
        <v>1931</v>
      </c>
      <c r="E2520">
        <v>4</v>
      </c>
      <c r="F2520" t="s">
        <v>1763</v>
      </c>
      <c r="G2520">
        <v>14</v>
      </c>
      <c r="H2520">
        <v>8</v>
      </c>
      <c r="I2520">
        <v>0</v>
      </c>
      <c r="J2520">
        <v>6</v>
      </c>
      <c r="K2520">
        <v>0</v>
      </c>
      <c r="L2520">
        <v>16</v>
      </c>
      <c r="M2520">
        <v>178</v>
      </c>
      <c r="N2520">
        <v>183</v>
      </c>
      <c r="P2520" t="s">
        <v>30</v>
      </c>
      <c r="S2520" t="s">
        <v>1763</v>
      </c>
      <c r="T2520" t="s">
        <v>1675</v>
      </c>
      <c r="U2520" t="s">
        <v>1675</v>
      </c>
      <c r="V2520" t="s">
        <v>1723</v>
      </c>
    </row>
    <row r="2521" spans="1:22" x14ac:dyDescent="0.25">
      <c r="A2521" t="s">
        <v>1746</v>
      </c>
      <c r="B2521" t="str">
        <f t="shared" si="39"/>
        <v>1931North Sydney</v>
      </c>
      <c r="C2521" t="s">
        <v>1747</v>
      </c>
      <c r="D2521">
        <v>1931</v>
      </c>
      <c r="E2521">
        <v>5</v>
      </c>
      <c r="F2521" t="s">
        <v>1752</v>
      </c>
      <c r="G2521">
        <v>14</v>
      </c>
      <c r="H2521">
        <v>6</v>
      </c>
      <c r="I2521">
        <v>0</v>
      </c>
      <c r="J2521">
        <v>8</v>
      </c>
      <c r="K2521">
        <v>0</v>
      </c>
      <c r="L2521">
        <v>12</v>
      </c>
      <c r="M2521">
        <v>143</v>
      </c>
      <c r="N2521">
        <v>198</v>
      </c>
      <c r="S2521" t="s">
        <v>1752</v>
      </c>
      <c r="T2521" t="s">
        <v>1675</v>
      </c>
      <c r="U2521" t="s">
        <v>1675</v>
      </c>
      <c r="V2521" t="s">
        <v>1723</v>
      </c>
    </row>
    <row r="2522" spans="1:22" x14ac:dyDescent="0.25">
      <c r="A2522" t="s">
        <v>1746</v>
      </c>
      <c r="B2522" t="str">
        <f t="shared" si="39"/>
        <v>1931Newtown</v>
      </c>
      <c r="C2522" t="s">
        <v>1747</v>
      </c>
      <c r="D2522">
        <v>1931</v>
      </c>
      <c r="E2522">
        <v>6</v>
      </c>
      <c r="F2522" t="s">
        <v>1756</v>
      </c>
      <c r="G2522">
        <v>14</v>
      </c>
      <c r="H2522">
        <v>5</v>
      </c>
      <c r="I2522">
        <v>0</v>
      </c>
      <c r="J2522">
        <v>9</v>
      </c>
      <c r="K2522">
        <v>0</v>
      </c>
      <c r="L2522">
        <v>10</v>
      </c>
      <c r="M2522">
        <v>205</v>
      </c>
      <c r="N2522">
        <v>194</v>
      </c>
      <c r="S2522" t="s">
        <v>1756</v>
      </c>
      <c r="T2522" t="s">
        <v>1675</v>
      </c>
      <c r="U2522" t="s">
        <v>1675</v>
      </c>
      <c r="V2522" t="s">
        <v>1723</v>
      </c>
    </row>
    <row r="2523" spans="1:22" x14ac:dyDescent="0.25">
      <c r="A2523" t="s">
        <v>1746</v>
      </c>
      <c r="B2523" t="str">
        <f t="shared" si="39"/>
        <v>1931Balmain</v>
      </c>
      <c r="C2523" t="s">
        <v>1747</v>
      </c>
      <c r="D2523">
        <v>1931</v>
      </c>
      <c r="E2523">
        <v>7</v>
      </c>
      <c r="F2523" t="s">
        <v>1755</v>
      </c>
      <c r="G2523">
        <v>14</v>
      </c>
      <c r="H2523">
        <v>5</v>
      </c>
      <c r="I2523">
        <v>0</v>
      </c>
      <c r="J2523">
        <v>9</v>
      </c>
      <c r="K2523">
        <v>0</v>
      </c>
      <c r="L2523">
        <v>10</v>
      </c>
      <c r="M2523">
        <v>133</v>
      </c>
      <c r="N2523">
        <v>205</v>
      </c>
      <c r="S2523" t="s">
        <v>1755</v>
      </c>
      <c r="T2523" t="s">
        <v>1675</v>
      </c>
      <c r="U2523" t="s">
        <v>1675</v>
      </c>
      <c r="V2523" t="s">
        <v>1723</v>
      </c>
    </row>
    <row r="2524" spans="1:22" x14ac:dyDescent="0.25">
      <c r="A2524" t="s">
        <v>1746</v>
      </c>
      <c r="B2524" t="str">
        <f t="shared" si="39"/>
        <v>1931Sydney University</v>
      </c>
      <c r="C2524" t="s">
        <v>1747</v>
      </c>
      <c r="D2524">
        <v>1931</v>
      </c>
      <c r="E2524">
        <v>8</v>
      </c>
      <c r="F2524" t="s">
        <v>1762</v>
      </c>
      <c r="G2524">
        <v>14</v>
      </c>
      <c r="H2524">
        <v>2</v>
      </c>
      <c r="I2524">
        <v>0</v>
      </c>
      <c r="J2524">
        <v>12</v>
      </c>
      <c r="K2524">
        <v>0</v>
      </c>
      <c r="L2524">
        <v>4</v>
      </c>
      <c r="M2524">
        <v>135</v>
      </c>
      <c r="N2524">
        <v>299</v>
      </c>
      <c r="S2524" t="s">
        <v>1762</v>
      </c>
      <c r="T2524" t="s">
        <v>1675</v>
      </c>
      <c r="U2524" t="s">
        <v>1675</v>
      </c>
      <c r="V2524" t="s">
        <v>1723</v>
      </c>
    </row>
    <row r="2525" spans="1:22" x14ac:dyDescent="0.25">
      <c r="A2525" t="s">
        <v>1745</v>
      </c>
      <c r="B2525" t="str">
        <f t="shared" si="39"/>
        <v>1930Collingwood</v>
      </c>
      <c r="C2525" t="s">
        <v>1727</v>
      </c>
      <c r="D2525">
        <v>1930</v>
      </c>
      <c r="E2525">
        <v>1</v>
      </c>
      <c r="F2525" t="s">
        <v>1688</v>
      </c>
      <c r="G2525">
        <v>18</v>
      </c>
      <c r="H2525">
        <v>15</v>
      </c>
      <c r="I2525">
        <v>0</v>
      </c>
      <c r="J2525">
        <v>3</v>
      </c>
      <c r="L2525">
        <v>60</v>
      </c>
      <c r="M2525">
        <v>1931</v>
      </c>
      <c r="N2525">
        <v>1338</v>
      </c>
      <c r="O2525" t="s">
        <v>30</v>
      </c>
      <c r="P2525" t="s">
        <v>30</v>
      </c>
      <c r="Q2525" t="s">
        <v>30</v>
      </c>
      <c r="R2525" t="s">
        <v>30</v>
      </c>
      <c r="S2525" t="s">
        <v>1688</v>
      </c>
      <c r="T2525" t="s">
        <v>1681</v>
      </c>
      <c r="U2525" t="s">
        <v>1681</v>
      </c>
      <c r="V2525" t="s">
        <v>1718</v>
      </c>
    </row>
    <row r="2526" spans="1:22" x14ac:dyDescent="0.25">
      <c r="A2526" t="s">
        <v>1745</v>
      </c>
      <c r="B2526" t="str">
        <f t="shared" si="39"/>
        <v>1930Carlton</v>
      </c>
      <c r="C2526" t="s">
        <v>1727</v>
      </c>
      <c r="D2526">
        <v>1930</v>
      </c>
      <c r="E2526">
        <v>2</v>
      </c>
      <c r="F2526" t="s">
        <v>1689</v>
      </c>
      <c r="G2526">
        <v>18</v>
      </c>
      <c r="H2526">
        <v>15</v>
      </c>
      <c r="I2526">
        <v>0</v>
      </c>
      <c r="J2526">
        <v>3</v>
      </c>
      <c r="L2526">
        <v>60</v>
      </c>
      <c r="M2526">
        <v>1747</v>
      </c>
      <c r="N2526">
        <v>1234</v>
      </c>
      <c r="P2526" t="s">
        <v>30</v>
      </c>
      <c r="S2526" t="s">
        <v>1689</v>
      </c>
      <c r="T2526" t="s">
        <v>1717</v>
      </c>
      <c r="U2526" t="s">
        <v>1681</v>
      </c>
      <c r="V2526" t="s">
        <v>1718</v>
      </c>
    </row>
    <row r="2527" spans="1:22" x14ac:dyDescent="0.25">
      <c r="A2527" t="s">
        <v>1745</v>
      </c>
      <c r="B2527" t="str">
        <f t="shared" si="39"/>
        <v>1930Richmond</v>
      </c>
      <c r="C2527" t="s">
        <v>1727</v>
      </c>
      <c r="D2527">
        <v>1930</v>
      </c>
      <c r="E2527">
        <v>3</v>
      </c>
      <c r="F2527" t="s">
        <v>1678</v>
      </c>
      <c r="G2527">
        <v>18</v>
      </c>
      <c r="H2527">
        <v>11</v>
      </c>
      <c r="I2527">
        <v>0</v>
      </c>
      <c r="J2527">
        <v>7</v>
      </c>
      <c r="L2527">
        <v>44</v>
      </c>
      <c r="M2527">
        <v>1450</v>
      </c>
      <c r="N2527">
        <v>1163</v>
      </c>
      <c r="P2527" t="s">
        <v>30</v>
      </c>
      <c r="S2527" t="s">
        <v>1678</v>
      </c>
      <c r="T2527" t="s">
        <v>1726</v>
      </c>
      <c r="U2527" t="s">
        <v>1681</v>
      </c>
      <c r="V2527" t="s">
        <v>1718</v>
      </c>
    </row>
    <row r="2528" spans="1:22" x14ac:dyDescent="0.25">
      <c r="A2528" t="s">
        <v>1745</v>
      </c>
      <c r="B2528" t="str">
        <f t="shared" si="39"/>
        <v>1930Geelong</v>
      </c>
      <c r="C2528" t="s">
        <v>1727</v>
      </c>
      <c r="D2528">
        <v>1930</v>
      </c>
      <c r="E2528">
        <v>4</v>
      </c>
      <c r="F2528" t="s">
        <v>1685</v>
      </c>
      <c r="G2528">
        <v>18</v>
      </c>
      <c r="H2528">
        <v>11</v>
      </c>
      <c r="I2528">
        <v>0</v>
      </c>
      <c r="J2528">
        <v>7</v>
      </c>
      <c r="L2528">
        <v>44</v>
      </c>
      <c r="M2528">
        <v>1495</v>
      </c>
      <c r="N2528">
        <v>1259</v>
      </c>
      <c r="P2528" t="s">
        <v>30</v>
      </c>
      <c r="Q2528" t="s">
        <v>30</v>
      </c>
      <c r="S2528" t="s">
        <v>1685</v>
      </c>
      <c r="T2528" t="s">
        <v>1685</v>
      </c>
      <c r="U2528" t="s">
        <v>1685</v>
      </c>
      <c r="V2528" t="s">
        <v>1718</v>
      </c>
    </row>
    <row r="2529" spans="1:22" x14ac:dyDescent="0.25">
      <c r="A2529" t="s">
        <v>1745</v>
      </c>
      <c r="B2529" t="str">
        <f t="shared" si="39"/>
        <v>1930Melbourne</v>
      </c>
      <c r="C2529" t="s">
        <v>1727</v>
      </c>
      <c r="D2529">
        <v>1930</v>
      </c>
      <c r="E2529">
        <v>5</v>
      </c>
      <c r="F2529" t="s">
        <v>1681</v>
      </c>
      <c r="G2529">
        <v>18</v>
      </c>
      <c r="H2529">
        <v>11</v>
      </c>
      <c r="I2529">
        <v>0</v>
      </c>
      <c r="J2529">
        <v>7</v>
      </c>
      <c r="L2529">
        <v>44</v>
      </c>
      <c r="M2529">
        <v>1509</v>
      </c>
      <c r="N2529">
        <v>1441</v>
      </c>
      <c r="S2529" t="s">
        <v>1681</v>
      </c>
      <c r="T2529" t="s">
        <v>1681</v>
      </c>
      <c r="U2529" t="s">
        <v>1681</v>
      </c>
      <c r="V2529" t="s">
        <v>1718</v>
      </c>
    </row>
    <row r="2530" spans="1:22" x14ac:dyDescent="0.25">
      <c r="A2530" t="s">
        <v>1745</v>
      </c>
      <c r="B2530" t="str">
        <f t="shared" si="39"/>
        <v>1930Essendon</v>
      </c>
      <c r="C2530" t="s">
        <v>1727</v>
      </c>
      <c r="D2530">
        <v>1930</v>
      </c>
      <c r="E2530">
        <v>6</v>
      </c>
      <c r="F2530" t="s">
        <v>1687</v>
      </c>
      <c r="G2530">
        <v>18</v>
      </c>
      <c r="H2530">
        <v>10</v>
      </c>
      <c r="I2530">
        <v>0</v>
      </c>
      <c r="J2530">
        <v>8</v>
      </c>
      <c r="L2530">
        <v>40</v>
      </c>
      <c r="M2530">
        <v>1495</v>
      </c>
      <c r="N2530">
        <v>1417</v>
      </c>
      <c r="S2530" t="s">
        <v>1687</v>
      </c>
      <c r="T2530" t="s">
        <v>1681</v>
      </c>
      <c r="U2530" t="s">
        <v>1681</v>
      </c>
      <c r="V2530" t="s">
        <v>1718</v>
      </c>
    </row>
    <row r="2531" spans="1:22" x14ac:dyDescent="0.25">
      <c r="A2531" t="s">
        <v>1745</v>
      </c>
      <c r="B2531" t="str">
        <f t="shared" si="39"/>
        <v>1930South Melbourne</v>
      </c>
      <c r="C2531" t="s">
        <v>1727</v>
      </c>
      <c r="D2531">
        <v>1930</v>
      </c>
      <c r="E2531">
        <v>7</v>
      </c>
      <c r="F2531" t="s">
        <v>1697</v>
      </c>
      <c r="G2531">
        <v>18</v>
      </c>
      <c r="H2531">
        <v>9</v>
      </c>
      <c r="I2531">
        <v>0</v>
      </c>
      <c r="J2531">
        <v>9</v>
      </c>
      <c r="L2531">
        <v>36</v>
      </c>
      <c r="M2531">
        <v>1553</v>
      </c>
      <c r="N2531">
        <v>1553</v>
      </c>
      <c r="S2531" t="s">
        <v>1676</v>
      </c>
      <c r="T2531" t="s">
        <v>1681</v>
      </c>
      <c r="U2531" t="s">
        <v>1681</v>
      </c>
      <c r="V2531" t="s">
        <v>1718</v>
      </c>
    </row>
    <row r="2532" spans="1:22" x14ac:dyDescent="0.25">
      <c r="A2532" t="s">
        <v>1745</v>
      </c>
      <c r="B2532" t="str">
        <f t="shared" si="39"/>
        <v>1930St Kilda</v>
      </c>
      <c r="C2532" t="s">
        <v>1727</v>
      </c>
      <c r="D2532">
        <v>1930</v>
      </c>
      <c r="E2532">
        <v>8</v>
      </c>
      <c r="F2532" t="s">
        <v>1677</v>
      </c>
      <c r="G2532">
        <v>18</v>
      </c>
      <c r="H2532">
        <v>8</v>
      </c>
      <c r="I2532">
        <v>0</v>
      </c>
      <c r="J2532">
        <v>10</v>
      </c>
      <c r="L2532">
        <v>32</v>
      </c>
      <c r="M2532">
        <v>1454</v>
      </c>
      <c r="N2532">
        <v>1435</v>
      </c>
      <c r="S2532" t="s">
        <v>1677</v>
      </c>
      <c r="T2532" t="s">
        <v>1681</v>
      </c>
      <c r="U2532" t="s">
        <v>1681</v>
      </c>
      <c r="V2532" t="s">
        <v>1718</v>
      </c>
    </row>
    <row r="2533" spans="1:22" x14ac:dyDescent="0.25">
      <c r="A2533" t="s">
        <v>1745</v>
      </c>
      <c r="B2533" t="str">
        <f t="shared" si="39"/>
        <v>1930Fitzroy</v>
      </c>
      <c r="C2533" t="s">
        <v>1727</v>
      </c>
      <c r="D2533">
        <v>1930</v>
      </c>
      <c r="E2533">
        <v>9</v>
      </c>
      <c r="F2533" t="s">
        <v>1694</v>
      </c>
      <c r="G2533">
        <v>18</v>
      </c>
      <c r="H2533">
        <v>7</v>
      </c>
      <c r="I2533">
        <v>0</v>
      </c>
      <c r="J2533">
        <v>11</v>
      </c>
      <c r="L2533">
        <v>28</v>
      </c>
      <c r="M2533">
        <v>1411</v>
      </c>
      <c r="N2533">
        <v>1581</v>
      </c>
      <c r="S2533" t="s">
        <v>1694</v>
      </c>
      <c r="T2533" t="s">
        <v>1681</v>
      </c>
      <c r="U2533" t="s">
        <v>1681</v>
      </c>
      <c r="V2533" t="s">
        <v>1718</v>
      </c>
    </row>
    <row r="2534" spans="1:22" x14ac:dyDescent="0.25">
      <c r="A2534" t="s">
        <v>1745</v>
      </c>
      <c r="B2534" t="str">
        <f t="shared" si="39"/>
        <v>1930Hawthorn</v>
      </c>
      <c r="C2534" t="s">
        <v>1727</v>
      </c>
      <c r="D2534">
        <v>1930</v>
      </c>
      <c r="E2534">
        <v>10</v>
      </c>
      <c r="F2534" t="s">
        <v>1682</v>
      </c>
      <c r="G2534">
        <v>18</v>
      </c>
      <c r="H2534">
        <v>6</v>
      </c>
      <c r="I2534">
        <v>0</v>
      </c>
      <c r="J2534">
        <v>12</v>
      </c>
      <c r="L2534">
        <v>24</v>
      </c>
      <c r="M2534">
        <v>1205</v>
      </c>
      <c r="N2534">
        <v>1558</v>
      </c>
      <c r="S2534" t="s">
        <v>1682</v>
      </c>
      <c r="T2534" t="s">
        <v>1724</v>
      </c>
      <c r="U2534" t="s">
        <v>1681</v>
      </c>
      <c r="V2534" t="s">
        <v>1718</v>
      </c>
    </row>
    <row r="2535" spans="1:22" x14ac:dyDescent="0.25">
      <c r="A2535" t="s">
        <v>1745</v>
      </c>
      <c r="B2535" t="str">
        <f t="shared" si="39"/>
        <v>1930Footscray</v>
      </c>
      <c r="C2535" t="s">
        <v>1727</v>
      </c>
      <c r="D2535">
        <v>1930</v>
      </c>
      <c r="E2535">
        <v>11</v>
      </c>
      <c r="F2535" t="s">
        <v>1695</v>
      </c>
      <c r="G2535">
        <v>18</v>
      </c>
      <c r="H2535">
        <v>4</v>
      </c>
      <c r="I2535">
        <v>0</v>
      </c>
      <c r="J2535">
        <v>14</v>
      </c>
      <c r="L2535">
        <v>16</v>
      </c>
      <c r="M2535">
        <v>1164</v>
      </c>
      <c r="N2535">
        <v>1535</v>
      </c>
      <c r="S2535" t="s">
        <v>1673</v>
      </c>
      <c r="T2535" t="s">
        <v>1681</v>
      </c>
      <c r="U2535" t="s">
        <v>1681</v>
      </c>
      <c r="V2535" t="s">
        <v>1718</v>
      </c>
    </row>
    <row r="2536" spans="1:22" x14ac:dyDescent="0.25">
      <c r="A2536" t="s">
        <v>1745</v>
      </c>
      <c r="B2536" t="str">
        <f t="shared" si="39"/>
        <v>1930North Melbourne</v>
      </c>
      <c r="C2536" t="s">
        <v>1727</v>
      </c>
      <c r="D2536">
        <v>1930</v>
      </c>
      <c r="E2536">
        <v>12</v>
      </c>
      <c r="F2536" t="s">
        <v>1680</v>
      </c>
      <c r="G2536">
        <v>18</v>
      </c>
      <c r="H2536">
        <v>1</v>
      </c>
      <c r="I2536">
        <v>0</v>
      </c>
      <c r="J2536">
        <v>17</v>
      </c>
      <c r="L2536">
        <v>4</v>
      </c>
      <c r="M2536">
        <v>969</v>
      </c>
      <c r="N2536">
        <v>1869</v>
      </c>
      <c r="S2536" t="s">
        <v>1680</v>
      </c>
      <c r="T2536" t="s">
        <v>1680</v>
      </c>
      <c r="U2536" t="s">
        <v>1681</v>
      </c>
      <c r="V2536" t="s">
        <v>1718</v>
      </c>
    </row>
    <row r="2537" spans="1:22" x14ac:dyDescent="0.25">
      <c r="A2537" t="s">
        <v>1746</v>
      </c>
      <c r="B2537" t="str">
        <f t="shared" si="39"/>
        <v>1930Western Suburbs</v>
      </c>
      <c r="C2537" t="s">
        <v>1747</v>
      </c>
      <c r="D2537">
        <v>1930</v>
      </c>
      <c r="E2537">
        <v>1</v>
      </c>
      <c r="F2537" t="s">
        <v>1757</v>
      </c>
      <c r="G2537">
        <v>14</v>
      </c>
      <c r="H2537">
        <v>12</v>
      </c>
      <c r="I2537">
        <v>0</v>
      </c>
      <c r="J2537">
        <v>2</v>
      </c>
      <c r="K2537">
        <v>0</v>
      </c>
      <c r="L2537">
        <v>24</v>
      </c>
      <c r="M2537">
        <v>237</v>
      </c>
      <c r="N2537">
        <v>130</v>
      </c>
      <c r="O2537" t="s">
        <v>30</v>
      </c>
      <c r="P2537" t="s">
        <v>30</v>
      </c>
      <c r="Q2537" t="s">
        <v>30</v>
      </c>
      <c r="R2537" t="s">
        <v>30</v>
      </c>
      <c r="S2537" t="s">
        <v>1757</v>
      </c>
      <c r="T2537" t="s">
        <v>1675</v>
      </c>
      <c r="U2537" t="s">
        <v>1675</v>
      </c>
      <c r="V2537" t="s">
        <v>1723</v>
      </c>
    </row>
    <row r="2538" spans="1:22" x14ac:dyDescent="0.25">
      <c r="A2538" t="s">
        <v>1746</v>
      </c>
      <c r="B2538" t="str">
        <f t="shared" si="39"/>
        <v>1930Eastern Suburbs</v>
      </c>
      <c r="C2538" t="s">
        <v>1747</v>
      </c>
      <c r="D2538">
        <v>1930</v>
      </c>
      <c r="E2538">
        <v>2</v>
      </c>
      <c r="F2538" t="s">
        <v>1749</v>
      </c>
      <c r="G2538">
        <v>14</v>
      </c>
      <c r="H2538">
        <v>11</v>
      </c>
      <c r="I2538">
        <v>0</v>
      </c>
      <c r="J2538">
        <v>3</v>
      </c>
      <c r="K2538">
        <v>0</v>
      </c>
      <c r="L2538">
        <v>22</v>
      </c>
      <c r="M2538">
        <v>316</v>
      </c>
      <c r="N2538">
        <v>178</v>
      </c>
      <c r="P2538" t="s">
        <v>30</v>
      </c>
      <c r="S2538" t="s">
        <v>1750</v>
      </c>
      <c r="T2538" t="s">
        <v>1675</v>
      </c>
      <c r="U2538" t="s">
        <v>1675</v>
      </c>
      <c r="V2538" t="s">
        <v>1723</v>
      </c>
    </row>
    <row r="2539" spans="1:22" x14ac:dyDescent="0.25">
      <c r="A2539" t="s">
        <v>1746</v>
      </c>
      <c r="B2539" t="str">
        <f t="shared" si="39"/>
        <v>1930South Sydney</v>
      </c>
      <c r="C2539" t="s">
        <v>1747</v>
      </c>
      <c r="D2539">
        <v>1930</v>
      </c>
      <c r="E2539">
        <v>3</v>
      </c>
      <c r="F2539" t="s">
        <v>1748</v>
      </c>
      <c r="G2539">
        <v>14</v>
      </c>
      <c r="H2539">
        <v>9</v>
      </c>
      <c r="I2539">
        <v>0</v>
      </c>
      <c r="J2539">
        <v>5</v>
      </c>
      <c r="K2539">
        <v>0</v>
      </c>
      <c r="L2539">
        <v>18</v>
      </c>
      <c r="M2539">
        <v>234</v>
      </c>
      <c r="N2539">
        <v>174</v>
      </c>
      <c r="P2539" t="s">
        <v>30</v>
      </c>
      <c r="S2539" t="s">
        <v>1748</v>
      </c>
      <c r="T2539" t="s">
        <v>1675</v>
      </c>
      <c r="U2539" t="s">
        <v>1675</v>
      </c>
      <c r="V2539" t="s">
        <v>1723</v>
      </c>
    </row>
    <row r="2540" spans="1:22" x14ac:dyDescent="0.25">
      <c r="A2540" t="s">
        <v>1746</v>
      </c>
      <c r="B2540" t="str">
        <f t="shared" si="39"/>
        <v>1930St George</v>
      </c>
      <c r="C2540" t="s">
        <v>1747</v>
      </c>
      <c r="D2540">
        <v>1930</v>
      </c>
      <c r="E2540">
        <v>4</v>
      </c>
      <c r="F2540" t="s">
        <v>1763</v>
      </c>
      <c r="G2540">
        <v>14</v>
      </c>
      <c r="H2540">
        <v>6</v>
      </c>
      <c r="I2540">
        <v>2</v>
      </c>
      <c r="J2540">
        <v>6</v>
      </c>
      <c r="K2540">
        <v>0</v>
      </c>
      <c r="L2540">
        <v>14</v>
      </c>
      <c r="M2540">
        <v>161</v>
      </c>
      <c r="N2540">
        <v>151</v>
      </c>
      <c r="P2540" t="s">
        <v>30</v>
      </c>
      <c r="Q2540" t="s">
        <v>30</v>
      </c>
      <c r="S2540" t="s">
        <v>1763</v>
      </c>
      <c r="T2540" t="s">
        <v>1675</v>
      </c>
      <c r="U2540" t="s">
        <v>1675</v>
      </c>
      <c r="V2540" t="s">
        <v>1723</v>
      </c>
    </row>
    <row r="2541" spans="1:22" x14ac:dyDescent="0.25">
      <c r="A2541" t="s">
        <v>1746</v>
      </c>
      <c r="B2541" t="str">
        <f t="shared" si="39"/>
        <v>1930Newtown</v>
      </c>
      <c r="C2541" t="s">
        <v>1747</v>
      </c>
      <c r="D2541">
        <v>1930</v>
      </c>
      <c r="E2541">
        <v>5</v>
      </c>
      <c r="F2541" t="s">
        <v>1756</v>
      </c>
      <c r="G2541">
        <v>14</v>
      </c>
      <c r="H2541">
        <v>6</v>
      </c>
      <c r="I2541">
        <v>1</v>
      </c>
      <c r="J2541">
        <v>7</v>
      </c>
      <c r="K2541">
        <v>0</v>
      </c>
      <c r="L2541">
        <v>13</v>
      </c>
      <c r="M2541">
        <v>194</v>
      </c>
      <c r="N2541">
        <v>176</v>
      </c>
      <c r="S2541" t="s">
        <v>1756</v>
      </c>
      <c r="T2541" t="s">
        <v>1675</v>
      </c>
      <c r="U2541" t="s">
        <v>1675</v>
      </c>
      <c r="V2541" t="s">
        <v>1723</v>
      </c>
    </row>
    <row r="2542" spans="1:22" x14ac:dyDescent="0.25">
      <c r="A2542" t="s">
        <v>1746</v>
      </c>
      <c r="B2542" t="str">
        <f t="shared" si="39"/>
        <v>1930Balmain</v>
      </c>
      <c r="C2542" t="s">
        <v>1747</v>
      </c>
      <c r="D2542">
        <v>1930</v>
      </c>
      <c r="E2542">
        <v>6</v>
      </c>
      <c r="F2542" t="s">
        <v>1755</v>
      </c>
      <c r="G2542">
        <v>14</v>
      </c>
      <c r="H2542">
        <v>5</v>
      </c>
      <c r="I2542">
        <v>2</v>
      </c>
      <c r="J2542">
        <v>7</v>
      </c>
      <c r="K2542">
        <v>0</v>
      </c>
      <c r="L2542">
        <v>12</v>
      </c>
      <c r="M2542">
        <v>214</v>
      </c>
      <c r="N2542">
        <v>218</v>
      </c>
      <c r="S2542" t="s">
        <v>1755</v>
      </c>
      <c r="T2542" t="s">
        <v>1675</v>
      </c>
      <c r="U2542" t="s">
        <v>1675</v>
      </c>
      <c r="V2542" t="s">
        <v>1723</v>
      </c>
    </row>
    <row r="2543" spans="1:22" x14ac:dyDescent="0.25">
      <c r="A2543" t="s">
        <v>1746</v>
      </c>
      <c r="B2543" t="str">
        <f t="shared" si="39"/>
        <v>1930North Sydney</v>
      </c>
      <c r="C2543" t="s">
        <v>1747</v>
      </c>
      <c r="D2543">
        <v>1930</v>
      </c>
      <c r="E2543">
        <v>7</v>
      </c>
      <c r="F2543" t="s">
        <v>1752</v>
      </c>
      <c r="G2543">
        <v>14</v>
      </c>
      <c r="H2543">
        <v>2</v>
      </c>
      <c r="I2543">
        <v>1</v>
      </c>
      <c r="J2543">
        <v>11</v>
      </c>
      <c r="K2543">
        <v>0</v>
      </c>
      <c r="L2543">
        <v>5</v>
      </c>
      <c r="M2543">
        <v>164</v>
      </c>
      <c r="N2543">
        <v>289</v>
      </c>
      <c r="S2543" t="s">
        <v>1752</v>
      </c>
      <c r="T2543" t="s">
        <v>1675</v>
      </c>
      <c r="U2543" t="s">
        <v>1675</v>
      </c>
      <c r="V2543" t="s">
        <v>1723</v>
      </c>
    </row>
    <row r="2544" spans="1:22" x14ac:dyDescent="0.25">
      <c r="A2544" t="s">
        <v>1746</v>
      </c>
      <c r="B2544" t="str">
        <f t="shared" si="39"/>
        <v>1930Sydney University</v>
      </c>
      <c r="C2544" t="s">
        <v>1747</v>
      </c>
      <c r="D2544">
        <v>1930</v>
      </c>
      <c r="E2544">
        <v>8</v>
      </c>
      <c r="F2544" t="s">
        <v>1762</v>
      </c>
      <c r="G2544">
        <v>14</v>
      </c>
      <c r="H2544">
        <v>2</v>
      </c>
      <c r="I2544">
        <v>0</v>
      </c>
      <c r="J2544">
        <v>12</v>
      </c>
      <c r="K2544">
        <v>0</v>
      </c>
      <c r="L2544">
        <v>4</v>
      </c>
      <c r="M2544">
        <v>117</v>
      </c>
      <c r="N2544">
        <v>321</v>
      </c>
      <c r="S2544" t="s">
        <v>1762</v>
      </c>
      <c r="T2544" t="s">
        <v>1675</v>
      </c>
      <c r="U2544" t="s">
        <v>1675</v>
      </c>
      <c r="V2544" t="s">
        <v>1723</v>
      </c>
    </row>
    <row r="2545" spans="1:22" x14ac:dyDescent="0.25">
      <c r="A2545" t="s">
        <v>1745</v>
      </c>
      <c r="B2545" t="str">
        <f t="shared" si="39"/>
        <v>1929Collingwood</v>
      </c>
      <c r="C2545" t="s">
        <v>1727</v>
      </c>
      <c r="D2545">
        <v>1929</v>
      </c>
      <c r="E2545">
        <v>1</v>
      </c>
      <c r="F2545" t="s">
        <v>1688</v>
      </c>
      <c r="G2545">
        <v>18</v>
      </c>
      <c r="H2545">
        <v>18</v>
      </c>
      <c r="I2545">
        <v>0</v>
      </c>
      <c r="L2545">
        <v>72</v>
      </c>
      <c r="M2545">
        <v>1918</v>
      </c>
      <c r="N2545">
        <v>1117</v>
      </c>
      <c r="O2545" t="s">
        <v>30</v>
      </c>
      <c r="P2545" t="s">
        <v>30</v>
      </c>
      <c r="Q2545" t="s">
        <v>30</v>
      </c>
      <c r="R2545" t="s">
        <v>30</v>
      </c>
      <c r="S2545" t="s">
        <v>1688</v>
      </c>
      <c r="T2545" t="s">
        <v>1681</v>
      </c>
      <c r="U2545" t="s">
        <v>1681</v>
      </c>
      <c r="V2545" t="s">
        <v>1718</v>
      </c>
    </row>
    <row r="2546" spans="1:22" x14ac:dyDescent="0.25">
      <c r="A2546" t="s">
        <v>1745</v>
      </c>
      <c r="B2546" t="str">
        <f t="shared" si="39"/>
        <v>1929Carlton</v>
      </c>
      <c r="C2546" t="s">
        <v>1727</v>
      </c>
      <c r="D2546">
        <v>1929</v>
      </c>
      <c r="E2546">
        <v>2</v>
      </c>
      <c r="F2546" t="s">
        <v>1689</v>
      </c>
      <c r="G2546">
        <v>18</v>
      </c>
      <c r="H2546">
        <v>15</v>
      </c>
      <c r="I2546">
        <v>0</v>
      </c>
      <c r="J2546">
        <v>3</v>
      </c>
      <c r="L2546">
        <v>60</v>
      </c>
      <c r="M2546">
        <v>1589</v>
      </c>
      <c r="N2546">
        <v>1161</v>
      </c>
      <c r="P2546" t="s">
        <v>30</v>
      </c>
      <c r="S2546" t="s">
        <v>1689</v>
      </c>
      <c r="T2546" t="s">
        <v>1717</v>
      </c>
      <c r="U2546" t="s">
        <v>1681</v>
      </c>
      <c r="V2546" t="s">
        <v>1718</v>
      </c>
    </row>
    <row r="2547" spans="1:22" x14ac:dyDescent="0.25">
      <c r="A2547" t="s">
        <v>1745</v>
      </c>
      <c r="B2547" t="str">
        <f t="shared" si="39"/>
        <v>1929Richmond</v>
      </c>
      <c r="C2547" t="s">
        <v>1727</v>
      </c>
      <c r="D2547">
        <v>1929</v>
      </c>
      <c r="E2547">
        <v>3</v>
      </c>
      <c r="F2547" t="s">
        <v>1678</v>
      </c>
      <c r="G2547">
        <v>18</v>
      </c>
      <c r="H2547">
        <v>12</v>
      </c>
      <c r="I2547">
        <v>1</v>
      </c>
      <c r="J2547">
        <v>5</v>
      </c>
      <c r="L2547">
        <v>50</v>
      </c>
      <c r="M2547">
        <v>1703</v>
      </c>
      <c r="N2547">
        <v>1399</v>
      </c>
      <c r="P2547" t="s">
        <v>30</v>
      </c>
      <c r="Q2547" t="s">
        <v>30</v>
      </c>
      <c r="S2547" t="s">
        <v>1678</v>
      </c>
      <c r="T2547" t="s">
        <v>1726</v>
      </c>
      <c r="U2547" t="s">
        <v>1681</v>
      </c>
      <c r="V2547" t="s">
        <v>1718</v>
      </c>
    </row>
    <row r="2548" spans="1:22" x14ac:dyDescent="0.25">
      <c r="A2548" t="s">
        <v>1745</v>
      </c>
      <c r="B2548" t="str">
        <f t="shared" si="39"/>
        <v>1929St Kilda</v>
      </c>
      <c r="C2548" t="s">
        <v>1727</v>
      </c>
      <c r="D2548">
        <v>1929</v>
      </c>
      <c r="E2548">
        <v>4</v>
      </c>
      <c r="F2548" t="s">
        <v>1677</v>
      </c>
      <c r="G2548">
        <v>18</v>
      </c>
      <c r="H2548">
        <v>12</v>
      </c>
      <c r="I2548">
        <v>0</v>
      </c>
      <c r="J2548">
        <v>6</v>
      </c>
      <c r="L2548">
        <v>48</v>
      </c>
      <c r="M2548">
        <v>1493</v>
      </c>
      <c r="N2548">
        <v>1146</v>
      </c>
      <c r="P2548" t="s">
        <v>30</v>
      </c>
      <c r="S2548" t="s">
        <v>1677</v>
      </c>
      <c r="T2548" t="s">
        <v>1681</v>
      </c>
      <c r="U2548" t="s">
        <v>1681</v>
      </c>
      <c r="V2548" t="s">
        <v>1718</v>
      </c>
    </row>
    <row r="2549" spans="1:22" x14ac:dyDescent="0.25">
      <c r="A2549" t="s">
        <v>1745</v>
      </c>
      <c r="B2549" t="str">
        <f t="shared" si="39"/>
        <v>1929Melbourne</v>
      </c>
      <c r="C2549" t="s">
        <v>1727</v>
      </c>
      <c r="D2549">
        <v>1929</v>
      </c>
      <c r="E2549">
        <v>5</v>
      </c>
      <c r="F2549" t="s">
        <v>1681</v>
      </c>
      <c r="G2549">
        <v>18</v>
      </c>
      <c r="H2549">
        <v>11</v>
      </c>
      <c r="I2549">
        <v>1</v>
      </c>
      <c r="J2549">
        <v>6</v>
      </c>
      <c r="L2549">
        <v>46</v>
      </c>
      <c r="M2549">
        <v>1228</v>
      </c>
      <c r="N2549">
        <v>1164</v>
      </c>
      <c r="S2549" t="s">
        <v>1681</v>
      </c>
      <c r="T2549" t="s">
        <v>1681</v>
      </c>
      <c r="U2549" t="s">
        <v>1681</v>
      </c>
      <c r="V2549" t="s">
        <v>1718</v>
      </c>
    </row>
    <row r="2550" spans="1:22" x14ac:dyDescent="0.25">
      <c r="A2550" t="s">
        <v>1745</v>
      </c>
      <c r="B2550" t="str">
        <f t="shared" si="39"/>
        <v>1929Essendon</v>
      </c>
      <c r="C2550" t="s">
        <v>1727</v>
      </c>
      <c r="D2550">
        <v>1929</v>
      </c>
      <c r="E2550">
        <v>6</v>
      </c>
      <c r="F2550" t="s">
        <v>1687</v>
      </c>
      <c r="G2550">
        <v>18</v>
      </c>
      <c r="H2550">
        <v>9</v>
      </c>
      <c r="I2550">
        <v>1</v>
      </c>
      <c r="J2550">
        <v>8</v>
      </c>
      <c r="L2550">
        <v>38</v>
      </c>
      <c r="M2550">
        <v>1349</v>
      </c>
      <c r="N2550">
        <v>1405</v>
      </c>
      <c r="S2550" t="s">
        <v>1687</v>
      </c>
      <c r="T2550" t="s">
        <v>1681</v>
      </c>
      <c r="U2550" t="s">
        <v>1681</v>
      </c>
      <c r="V2550" t="s">
        <v>1718</v>
      </c>
    </row>
    <row r="2551" spans="1:22" x14ac:dyDescent="0.25">
      <c r="A2551" t="s">
        <v>1745</v>
      </c>
      <c r="B2551" t="str">
        <f t="shared" si="39"/>
        <v>1929Geelong</v>
      </c>
      <c r="C2551" t="s">
        <v>1727</v>
      </c>
      <c r="D2551">
        <v>1929</v>
      </c>
      <c r="E2551">
        <v>7</v>
      </c>
      <c r="F2551" t="s">
        <v>1685</v>
      </c>
      <c r="G2551">
        <v>18</v>
      </c>
      <c r="H2551">
        <v>8</v>
      </c>
      <c r="I2551">
        <v>0</v>
      </c>
      <c r="J2551">
        <v>10</v>
      </c>
      <c r="L2551">
        <v>32</v>
      </c>
      <c r="M2551">
        <v>1175</v>
      </c>
      <c r="N2551">
        <v>1082</v>
      </c>
      <c r="S2551" t="s">
        <v>1685</v>
      </c>
      <c r="T2551" t="s">
        <v>1685</v>
      </c>
      <c r="U2551" t="s">
        <v>1685</v>
      </c>
      <c r="V2551" t="s">
        <v>1718</v>
      </c>
    </row>
    <row r="2552" spans="1:22" x14ac:dyDescent="0.25">
      <c r="A2552" t="s">
        <v>1745</v>
      </c>
      <c r="B2552" t="str">
        <f t="shared" si="39"/>
        <v>1929South Melbourne</v>
      </c>
      <c r="C2552" t="s">
        <v>1727</v>
      </c>
      <c r="D2552">
        <v>1929</v>
      </c>
      <c r="E2552">
        <v>8</v>
      </c>
      <c r="F2552" t="s">
        <v>1697</v>
      </c>
      <c r="G2552">
        <v>18</v>
      </c>
      <c r="H2552">
        <v>7</v>
      </c>
      <c r="I2552">
        <v>0</v>
      </c>
      <c r="J2552">
        <v>11</v>
      </c>
      <c r="L2552">
        <v>28</v>
      </c>
      <c r="M2552">
        <v>1338</v>
      </c>
      <c r="N2552">
        <v>1578</v>
      </c>
      <c r="S2552" t="s">
        <v>1676</v>
      </c>
      <c r="T2552" t="s">
        <v>1681</v>
      </c>
      <c r="U2552" t="s">
        <v>1681</v>
      </c>
      <c r="V2552" t="s">
        <v>1718</v>
      </c>
    </row>
    <row r="2553" spans="1:22" x14ac:dyDescent="0.25">
      <c r="A2553" t="s">
        <v>1745</v>
      </c>
      <c r="B2553" t="str">
        <f t="shared" si="39"/>
        <v>1929Footscray</v>
      </c>
      <c r="C2553" t="s">
        <v>1727</v>
      </c>
      <c r="D2553">
        <v>1929</v>
      </c>
      <c r="E2553">
        <v>9</v>
      </c>
      <c r="F2553" t="s">
        <v>1695</v>
      </c>
      <c r="G2553">
        <v>18</v>
      </c>
      <c r="H2553">
        <v>6</v>
      </c>
      <c r="I2553">
        <v>1</v>
      </c>
      <c r="J2553">
        <v>11</v>
      </c>
      <c r="L2553">
        <v>26</v>
      </c>
      <c r="M2553">
        <v>1268</v>
      </c>
      <c r="N2553">
        <v>1464</v>
      </c>
      <c r="S2553" t="s">
        <v>1673</v>
      </c>
      <c r="T2553" t="s">
        <v>1681</v>
      </c>
      <c r="U2553" t="s">
        <v>1681</v>
      </c>
      <c r="V2553" t="s">
        <v>1718</v>
      </c>
    </row>
    <row r="2554" spans="1:22" x14ac:dyDescent="0.25">
      <c r="A2554" t="s">
        <v>1745</v>
      </c>
      <c r="B2554" t="str">
        <f t="shared" si="39"/>
        <v>1929Hawthorn</v>
      </c>
      <c r="C2554" t="s">
        <v>1727</v>
      </c>
      <c r="D2554">
        <v>1929</v>
      </c>
      <c r="E2554">
        <v>10</v>
      </c>
      <c r="F2554" t="s">
        <v>1682</v>
      </c>
      <c r="G2554">
        <v>18</v>
      </c>
      <c r="H2554">
        <v>4</v>
      </c>
      <c r="I2554">
        <v>0</v>
      </c>
      <c r="J2554">
        <v>14</v>
      </c>
      <c r="L2554">
        <v>16</v>
      </c>
      <c r="M2554">
        <v>1170</v>
      </c>
      <c r="N2554">
        <v>1522</v>
      </c>
      <c r="S2554" t="s">
        <v>1682</v>
      </c>
      <c r="T2554" t="s">
        <v>1724</v>
      </c>
      <c r="U2554" t="s">
        <v>1681</v>
      </c>
      <c r="V2554" t="s">
        <v>1718</v>
      </c>
    </row>
    <row r="2555" spans="1:22" x14ac:dyDescent="0.25">
      <c r="A2555" t="s">
        <v>1745</v>
      </c>
      <c r="B2555" t="str">
        <f t="shared" si="39"/>
        <v>1929Fitzroy</v>
      </c>
      <c r="C2555" t="s">
        <v>1727</v>
      </c>
      <c r="D2555">
        <v>1929</v>
      </c>
      <c r="E2555">
        <v>11</v>
      </c>
      <c r="F2555" t="s">
        <v>1694</v>
      </c>
      <c r="G2555">
        <v>18</v>
      </c>
      <c r="H2555">
        <v>3</v>
      </c>
      <c r="I2555">
        <v>0</v>
      </c>
      <c r="J2555">
        <v>15</v>
      </c>
      <c r="L2555">
        <v>12</v>
      </c>
      <c r="M2555">
        <v>1340</v>
      </c>
      <c r="N2555">
        <v>1827</v>
      </c>
      <c r="S2555" t="s">
        <v>1694</v>
      </c>
      <c r="T2555" t="s">
        <v>1681</v>
      </c>
      <c r="U2555" t="s">
        <v>1681</v>
      </c>
      <c r="V2555" t="s">
        <v>1718</v>
      </c>
    </row>
    <row r="2556" spans="1:22" x14ac:dyDescent="0.25">
      <c r="A2556" t="s">
        <v>1745</v>
      </c>
      <c r="B2556" t="str">
        <f t="shared" si="39"/>
        <v>1929North Melbourne</v>
      </c>
      <c r="C2556" t="s">
        <v>1727</v>
      </c>
      <c r="D2556">
        <v>1929</v>
      </c>
      <c r="E2556">
        <v>12</v>
      </c>
      <c r="F2556" t="s">
        <v>1680</v>
      </c>
      <c r="G2556">
        <v>18</v>
      </c>
      <c r="H2556">
        <v>1</v>
      </c>
      <c r="I2556">
        <v>0</v>
      </c>
      <c r="J2556">
        <v>17</v>
      </c>
      <c r="L2556">
        <v>4</v>
      </c>
      <c r="M2556">
        <v>1070</v>
      </c>
      <c r="N2556">
        <v>1776</v>
      </c>
      <c r="S2556" t="s">
        <v>1680</v>
      </c>
      <c r="T2556" t="s">
        <v>1680</v>
      </c>
      <c r="U2556" t="s">
        <v>1681</v>
      </c>
      <c r="V2556" t="s">
        <v>1718</v>
      </c>
    </row>
    <row r="2557" spans="1:22" x14ac:dyDescent="0.25">
      <c r="A2557" t="s">
        <v>1746</v>
      </c>
      <c r="B2557" t="str">
        <f t="shared" si="39"/>
        <v>1929South Sydney</v>
      </c>
      <c r="C2557" t="s">
        <v>1747</v>
      </c>
      <c r="D2557">
        <v>1929</v>
      </c>
      <c r="E2557">
        <v>1</v>
      </c>
      <c r="F2557" t="s">
        <v>1748</v>
      </c>
      <c r="G2557">
        <v>16</v>
      </c>
      <c r="H2557">
        <v>13</v>
      </c>
      <c r="I2557">
        <v>1</v>
      </c>
      <c r="J2557">
        <v>2</v>
      </c>
      <c r="K2557">
        <v>2</v>
      </c>
      <c r="L2557">
        <v>31</v>
      </c>
      <c r="M2557">
        <v>296</v>
      </c>
      <c r="N2557">
        <v>104</v>
      </c>
      <c r="O2557" t="s">
        <v>30</v>
      </c>
      <c r="P2557" t="s">
        <v>30</v>
      </c>
      <c r="Q2557" t="s">
        <v>30</v>
      </c>
      <c r="R2557" t="s">
        <v>30</v>
      </c>
      <c r="S2557" t="s">
        <v>1748</v>
      </c>
      <c r="T2557" t="s">
        <v>1675</v>
      </c>
      <c r="U2557" t="s">
        <v>1675</v>
      </c>
      <c r="V2557" t="s">
        <v>1723</v>
      </c>
    </row>
    <row r="2558" spans="1:22" x14ac:dyDescent="0.25">
      <c r="A2558" t="s">
        <v>1746</v>
      </c>
      <c r="B2558" t="str">
        <f t="shared" si="39"/>
        <v>1929St George</v>
      </c>
      <c r="C2558" t="s">
        <v>1747</v>
      </c>
      <c r="D2558">
        <v>1929</v>
      </c>
      <c r="E2558">
        <v>2</v>
      </c>
      <c r="F2558" t="s">
        <v>1763</v>
      </c>
      <c r="G2558">
        <v>16</v>
      </c>
      <c r="H2558">
        <v>11</v>
      </c>
      <c r="I2558">
        <v>1</v>
      </c>
      <c r="J2558">
        <v>4</v>
      </c>
      <c r="K2558">
        <v>2</v>
      </c>
      <c r="L2558">
        <v>27</v>
      </c>
      <c r="M2558">
        <v>180</v>
      </c>
      <c r="N2558">
        <v>147</v>
      </c>
      <c r="P2558" t="s">
        <v>30</v>
      </c>
      <c r="S2558" t="s">
        <v>1763</v>
      </c>
      <c r="T2558" t="s">
        <v>1675</v>
      </c>
      <c r="U2558" t="s">
        <v>1675</v>
      </c>
      <c r="V2558" t="s">
        <v>1723</v>
      </c>
    </row>
    <row r="2559" spans="1:22" x14ac:dyDescent="0.25">
      <c r="A2559" t="s">
        <v>1746</v>
      </c>
      <c r="B2559" t="str">
        <f t="shared" si="39"/>
        <v>1929Western Suburbs</v>
      </c>
      <c r="C2559" t="s">
        <v>1747</v>
      </c>
      <c r="D2559">
        <v>1929</v>
      </c>
      <c r="E2559">
        <v>3</v>
      </c>
      <c r="F2559" t="s">
        <v>1757</v>
      </c>
      <c r="G2559">
        <v>16</v>
      </c>
      <c r="H2559">
        <v>10</v>
      </c>
      <c r="I2559">
        <v>2</v>
      </c>
      <c r="J2559">
        <v>4</v>
      </c>
      <c r="K2559">
        <v>2</v>
      </c>
      <c r="L2559">
        <v>26</v>
      </c>
      <c r="M2559">
        <v>258</v>
      </c>
      <c r="N2559">
        <v>153</v>
      </c>
      <c r="P2559" t="s">
        <v>30</v>
      </c>
      <c r="S2559" t="s">
        <v>1757</v>
      </c>
      <c r="T2559" t="s">
        <v>1675</v>
      </c>
      <c r="U2559" t="s">
        <v>1675</v>
      </c>
      <c r="V2559" t="s">
        <v>1723</v>
      </c>
    </row>
    <row r="2560" spans="1:22" x14ac:dyDescent="0.25">
      <c r="A2560" t="s">
        <v>1746</v>
      </c>
      <c r="B2560" t="str">
        <f t="shared" si="39"/>
        <v>1929Newtown</v>
      </c>
      <c r="C2560" t="s">
        <v>1747</v>
      </c>
      <c r="D2560">
        <v>1929</v>
      </c>
      <c r="E2560">
        <v>4</v>
      </c>
      <c r="F2560" t="s">
        <v>1756</v>
      </c>
      <c r="G2560">
        <v>16</v>
      </c>
      <c r="H2560">
        <v>10</v>
      </c>
      <c r="I2560">
        <v>0</v>
      </c>
      <c r="J2560">
        <v>6</v>
      </c>
      <c r="K2560">
        <v>2</v>
      </c>
      <c r="L2560">
        <v>24</v>
      </c>
      <c r="M2560">
        <v>188</v>
      </c>
      <c r="N2560">
        <v>169</v>
      </c>
      <c r="P2560" t="s">
        <v>30</v>
      </c>
      <c r="Q2560" t="s">
        <v>30</v>
      </c>
      <c r="S2560" t="s">
        <v>1756</v>
      </c>
      <c r="T2560" t="s">
        <v>1675</v>
      </c>
      <c r="U2560" t="s">
        <v>1675</v>
      </c>
      <c r="V2560" t="s">
        <v>1723</v>
      </c>
    </row>
    <row r="2561" spans="1:22" x14ac:dyDescent="0.25">
      <c r="A2561" t="s">
        <v>1746</v>
      </c>
      <c r="B2561" t="str">
        <f t="shared" si="39"/>
        <v>1929North Sydney</v>
      </c>
      <c r="C2561" t="s">
        <v>1747</v>
      </c>
      <c r="D2561">
        <v>1929</v>
      </c>
      <c r="E2561">
        <v>5</v>
      </c>
      <c r="F2561" t="s">
        <v>1752</v>
      </c>
      <c r="G2561">
        <v>16</v>
      </c>
      <c r="H2561">
        <v>6</v>
      </c>
      <c r="I2561">
        <v>3</v>
      </c>
      <c r="J2561">
        <v>7</v>
      </c>
      <c r="K2561">
        <v>2</v>
      </c>
      <c r="L2561">
        <v>19</v>
      </c>
      <c r="M2561">
        <v>194</v>
      </c>
      <c r="N2561">
        <v>211</v>
      </c>
      <c r="S2561" t="s">
        <v>1752</v>
      </c>
      <c r="T2561" t="s">
        <v>1675</v>
      </c>
      <c r="U2561" t="s">
        <v>1675</v>
      </c>
      <c r="V2561" t="s">
        <v>1723</v>
      </c>
    </row>
    <row r="2562" spans="1:22" x14ac:dyDescent="0.25">
      <c r="A2562" t="s">
        <v>1746</v>
      </c>
      <c r="B2562" t="str">
        <f t="shared" ref="B2562:B2625" si="40">D2562&amp;F2562</f>
        <v>1929Balmain</v>
      </c>
      <c r="C2562" t="s">
        <v>1747</v>
      </c>
      <c r="D2562">
        <v>1929</v>
      </c>
      <c r="E2562">
        <v>6</v>
      </c>
      <c r="F2562" t="s">
        <v>1755</v>
      </c>
      <c r="G2562">
        <v>16</v>
      </c>
      <c r="H2562">
        <v>6</v>
      </c>
      <c r="I2562">
        <v>1</v>
      </c>
      <c r="J2562">
        <v>9</v>
      </c>
      <c r="K2562">
        <v>2</v>
      </c>
      <c r="L2562">
        <v>17</v>
      </c>
      <c r="M2562">
        <v>213</v>
      </c>
      <c r="N2562">
        <v>259</v>
      </c>
      <c r="S2562" t="s">
        <v>1755</v>
      </c>
      <c r="T2562" t="s">
        <v>1675</v>
      </c>
      <c r="U2562" t="s">
        <v>1675</v>
      </c>
      <c r="V2562" t="s">
        <v>1723</v>
      </c>
    </row>
    <row r="2563" spans="1:22" x14ac:dyDescent="0.25">
      <c r="A2563" t="s">
        <v>1746</v>
      </c>
      <c r="B2563" t="str">
        <f t="shared" si="40"/>
        <v>1929Eastern Suburbs</v>
      </c>
      <c r="C2563" t="s">
        <v>1747</v>
      </c>
      <c r="D2563">
        <v>1929</v>
      </c>
      <c r="E2563">
        <v>7</v>
      </c>
      <c r="F2563" t="s">
        <v>1749</v>
      </c>
      <c r="G2563">
        <v>16</v>
      </c>
      <c r="H2563">
        <v>4</v>
      </c>
      <c r="I2563">
        <v>2</v>
      </c>
      <c r="J2563">
        <v>10</v>
      </c>
      <c r="K2563">
        <v>2</v>
      </c>
      <c r="L2563">
        <v>14</v>
      </c>
      <c r="M2563">
        <v>203</v>
      </c>
      <c r="N2563">
        <v>269</v>
      </c>
      <c r="S2563" t="s">
        <v>1750</v>
      </c>
      <c r="T2563" t="s">
        <v>1675</v>
      </c>
      <c r="U2563" t="s">
        <v>1675</v>
      </c>
      <c r="V2563" t="s">
        <v>1723</v>
      </c>
    </row>
    <row r="2564" spans="1:22" x14ac:dyDescent="0.25">
      <c r="A2564" t="s">
        <v>1746</v>
      </c>
      <c r="B2564" t="str">
        <f t="shared" si="40"/>
        <v>1929Glebe</v>
      </c>
      <c r="C2564" t="s">
        <v>1747</v>
      </c>
      <c r="D2564">
        <v>1929</v>
      </c>
      <c r="E2564">
        <v>8</v>
      </c>
      <c r="F2564" t="s">
        <v>1751</v>
      </c>
      <c r="G2564">
        <v>16</v>
      </c>
      <c r="H2564">
        <v>3</v>
      </c>
      <c r="I2564">
        <v>3</v>
      </c>
      <c r="J2564">
        <v>10</v>
      </c>
      <c r="K2564">
        <v>2</v>
      </c>
      <c r="L2564">
        <v>13</v>
      </c>
      <c r="M2564">
        <v>166</v>
      </c>
      <c r="N2564">
        <v>261</v>
      </c>
      <c r="S2564" t="s">
        <v>1751</v>
      </c>
      <c r="T2564" t="s">
        <v>1675</v>
      </c>
      <c r="U2564" t="s">
        <v>1675</v>
      </c>
      <c r="V2564" t="s">
        <v>1723</v>
      </c>
    </row>
    <row r="2565" spans="1:22" x14ac:dyDescent="0.25">
      <c r="A2565" t="s">
        <v>1746</v>
      </c>
      <c r="B2565" t="str">
        <f t="shared" si="40"/>
        <v>1929Sydney University</v>
      </c>
      <c r="C2565" t="s">
        <v>1747</v>
      </c>
      <c r="D2565">
        <v>1929</v>
      </c>
      <c r="E2565">
        <v>9</v>
      </c>
      <c r="F2565" t="s">
        <v>1762</v>
      </c>
      <c r="G2565">
        <v>16</v>
      </c>
      <c r="H2565">
        <v>2</v>
      </c>
      <c r="I2565">
        <v>1</v>
      </c>
      <c r="J2565">
        <v>13</v>
      </c>
      <c r="K2565">
        <v>2</v>
      </c>
      <c r="L2565">
        <v>9</v>
      </c>
      <c r="M2565">
        <v>157</v>
      </c>
      <c r="N2565">
        <v>282</v>
      </c>
      <c r="S2565" t="s">
        <v>1762</v>
      </c>
      <c r="T2565" t="s">
        <v>1675</v>
      </c>
      <c r="U2565" t="s">
        <v>1675</v>
      </c>
      <c r="V2565" t="s">
        <v>1723</v>
      </c>
    </row>
    <row r="2566" spans="1:22" x14ac:dyDescent="0.25">
      <c r="A2566" t="s">
        <v>1745</v>
      </c>
      <c r="B2566" t="str">
        <f t="shared" si="40"/>
        <v>1928Collingwood</v>
      </c>
      <c r="C2566" t="s">
        <v>1727</v>
      </c>
      <c r="D2566">
        <v>1928</v>
      </c>
      <c r="E2566">
        <v>1</v>
      </c>
      <c r="F2566" t="s">
        <v>1688</v>
      </c>
      <c r="G2566">
        <v>18</v>
      </c>
      <c r="H2566">
        <v>15</v>
      </c>
      <c r="I2566">
        <v>0</v>
      </c>
      <c r="J2566">
        <v>3</v>
      </c>
      <c r="L2566">
        <v>60</v>
      </c>
      <c r="M2566">
        <v>1540</v>
      </c>
      <c r="N2566">
        <v>1144</v>
      </c>
      <c r="O2566" t="s">
        <v>30</v>
      </c>
      <c r="P2566" t="s">
        <v>30</v>
      </c>
      <c r="Q2566" t="s">
        <v>30</v>
      </c>
      <c r="R2566" t="s">
        <v>30</v>
      </c>
      <c r="S2566" t="s">
        <v>1688</v>
      </c>
      <c r="T2566" t="s">
        <v>1681</v>
      </c>
      <c r="U2566" t="s">
        <v>1681</v>
      </c>
      <c r="V2566" t="s">
        <v>1718</v>
      </c>
    </row>
    <row r="2567" spans="1:22" x14ac:dyDescent="0.25">
      <c r="A2567" t="s">
        <v>1745</v>
      </c>
      <c r="B2567" t="str">
        <f t="shared" si="40"/>
        <v>1928Richmond</v>
      </c>
      <c r="C2567" t="s">
        <v>1727</v>
      </c>
      <c r="D2567">
        <v>1928</v>
      </c>
      <c r="E2567">
        <v>2</v>
      </c>
      <c r="F2567" t="s">
        <v>1678</v>
      </c>
      <c r="G2567">
        <v>18</v>
      </c>
      <c r="H2567">
        <v>14</v>
      </c>
      <c r="I2567">
        <v>0</v>
      </c>
      <c r="J2567">
        <v>4</v>
      </c>
      <c r="L2567">
        <v>56</v>
      </c>
      <c r="M2567">
        <v>1640</v>
      </c>
      <c r="N2567">
        <v>1228</v>
      </c>
      <c r="P2567" t="s">
        <v>30</v>
      </c>
      <c r="Q2567" t="s">
        <v>30</v>
      </c>
      <c r="S2567" t="s">
        <v>1678</v>
      </c>
      <c r="T2567" t="s">
        <v>1726</v>
      </c>
      <c r="U2567" t="s">
        <v>1681</v>
      </c>
      <c r="V2567" t="s">
        <v>1718</v>
      </c>
    </row>
    <row r="2568" spans="1:22" x14ac:dyDescent="0.25">
      <c r="A2568" t="s">
        <v>1745</v>
      </c>
      <c r="B2568" t="str">
        <f t="shared" si="40"/>
        <v>1928Melbourne</v>
      </c>
      <c r="C2568" t="s">
        <v>1727</v>
      </c>
      <c r="D2568">
        <v>1928</v>
      </c>
      <c r="E2568">
        <v>3</v>
      </c>
      <c r="F2568" t="s">
        <v>1681</v>
      </c>
      <c r="G2568">
        <v>18</v>
      </c>
      <c r="H2568">
        <v>14</v>
      </c>
      <c r="I2568">
        <v>0</v>
      </c>
      <c r="J2568">
        <v>4</v>
      </c>
      <c r="L2568">
        <v>56</v>
      </c>
      <c r="M2568">
        <v>1507</v>
      </c>
      <c r="N2568">
        <v>1233</v>
      </c>
      <c r="P2568" t="s">
        <v>30</v>
      </c>
      <c r="S2568" t="s">
        <v>1681</v>
      </c>
      <c r="T2568" t="s">
        <v>1681</v>
      </c>
      <c r="U2568" t="s">
        <v>1681</v>
      </c>
      <c r="V2568" t="s">
        <v>1718</v>
      </c>
    </row>
    <row r="2569" spans="1:22" x14ac:dyDescent="0.25">
      <c r="A2569" t="s">
        <v>1745</v>
      </c>
      <c r="B2569" t="str">
        <f t="shared" si="40"/>
        <v>1928Carlton</v>
      </c>
      <c r="C2569" t="s">
        <v>1727</v>
      </c>
      <c r="D2569">
        <v>1928</v>
      </c>
      <c r="E2569">
        <v>4</v>
      </c>
      <c r="F2569" t="s">
        <v>1689</v>
      </c>
      <c r="G2569">
        <v>18</v>
      </c>
      <c r="H2569">
        <v>11</v>
      </c>
      <c r="I2569">
        <v>0</v>
      </c>
      <c r="J2569">
        <v>7</v>
      </c>
      <c r="L2569">
        <v>44</v>
      </c>
      <c r="M2569">
        <v>1598</v>
      </c>
      <c r="N2569">
        <v>1316</v>
      </c>
      <c r="P2569" t="s">
        <v>30</v>
      </c>
      <c r="S2569" t="s">
        <v>1689</v>
      </c>
      <c r="T2569" t="s">
        <v>1717</v>
      </c>
      <c r="U2569" t="s">
        <v>1681</v>
      </c>
      <c r="V2569" t="s">
        <v>1718</v>
      </c>
    </row>
    <row r="2570" spans="1:22" x14ac:dyDescent="0.25">
      <c r="A2570" t="s">
        <v>1745</v>
      </c>
      <c r="B2570" t="str">
        <f t="shared" si="40"/>
        <v>1928Essendon</v>
      </c>
      <c r="C2570" t="s">
        <v>1727</v>
      </c>
      <c r="D2570">
        <v>1928</v>
      </c>
      <c r="E2570">
        <v>5</v>
      </c>
      <c r="F2570" t="s">
        <v>1687</v>
      </c>
      <c r="G2570">
        <v>18</v>
      </c>
      <c r="H2570">
        <v>11</v>
      </c>
      <c r="I2570">
        <v>0</v>
      </c>
      <c r="J2570">
        <v>7</v>
      </c>
      <c r="L2570">
        <v>44</v>
      </c>
      <c r="M2570">
        <v>1441</v>
      </c>
      <c r="N2570">
        <v>1275</v>
      </c>
      <c r="S2570" t="s">
        <v>1687</v>
      </c>
      <c r="T2570" t="s">
        <v>1681</v>
      </c>
      <c r="U2570" t="s">
        <v>1681</v>
      </c>
      <c r="V2570" t="s">
        <v>1718</v>
      </c>
    </row>
    <row r="2571" spans="1:22" x14ac:dyDescent="0.25">
      <c r="A2571" t="s">
        <v>1745</v>
      </c>
      <c r="B2571" t="str">
        <f t="shared" si="40"/>
        <v>1928St Kilda</v>
      </c>
      <c r="C2571" t="s">
        <v>1727</v>
      </c>
      <c r="D2571">
        <v>1928</v>
      </c>
      <c r="E2571">
        <v>6</v>
      </c>
      <c r="F2571" t="s">
        <v>1677</v>
      </c>
      <c r="G2571">
        <v>18</v>
      </c>
      <c r="H2571">
        <v>11</v>
      </c>
      <c r="I2571">
        <v>0</v>
      </c>
      <c r="J2571">
        <v>7</v>
      </c>
      <c r="L2571">
        <v>44</v>
      </c>
      <c r="M2571">
        <v>1499</v>
      </c>
      <c r="N2571">
        <v>1470</v>
      </c>
      <c r="S2571" t="s">
        <v>1677</v>
      </c>
      <c r="T2571" t="s">
        <v>1681</v>
      </c>
      <c r="U2571" t="s">
        <v>1681</v>
      </c>
      <c r="V2571" t="s">
        <v>1718</v>
      </c>
    </row>
    <row r="2572" spans="1:22" x14ac:dyDescent="0.25">
      <c r="A2572" t="s">
        <v>1745</v>
      </c>
      <c r="B2572" t="str">
        <f t="shared" si="40"/>
        <v>1928Footscray</v>
      </c>
      <c r="C2572" t="s">
        <v>1727</v>
      </c>
      <c r="D2572">
        <v>1928</v>
      </c>
      <c r="E2572">
        <v>7</v>
      </c>
      <c r="F2572" t="s">
        <v>1695</v>
      </c>
      <c r="G2572">
        <v>18</v>
      </c>
      <c r="H2572">
        <v>9</v>
      </c>
      <c r="I2572">
        <v>0</v>
      </c>
      <c r="J2572">
        <v>9</v>
      </c>
      <c r="L2572">
        <v>36</v>
      </c>
      <c r="M2572">
        <v>1465</v>
      </c>
      <c r="N2572">
        <v>1340</v>
      </c>
      <c r="S2572" t="s">
        <v>1673</v>
      </c>
      <c r="T2572" t="s">
        <v>1681</v>
      </c>
      <c r="U2572" t="s">
        <v>1681</v>
      </c>
      <c r="V2572" t="s">
        <v>1718</v>
      </c>
    </row>
    <row r="2573" spans="1:22" x14ac:dyDescent="0.25">
      <c r="A2573" t="s">
        <v>1745</v>
      </c>
      <c r="B2573" t="str">
        <f t="shared" si="40"/>
        <v>1928Fitzroy</v>
      </c>
      <c r="C2573" t="s">
        <v>1727</v>
      </c>
      <c r="D2573">
        <v>1928</v>
      </c>
      <c r="E2573">
        <v>8</v>
      </c>
      <c r="F2573" t="s">
        <v>1694</v>
      </c>
      <c r="G2573">
        <v>18</v>
      </c>
      <c r="H2573">
        <v>7</v>
      </c>
      <c r="I2573">
        <v>0</v>
      </c>
      <c r="J2573">
        <v>11</v>
      </c>
      <c r="L2573">
        <v>28</v>
      </c>
      <c r="M2573">
        <v>1480</v>
      </c>
      <c r="N2573">
        <v>1675</v>
      </c>
      <c r="S2573" t="s">
        <v>1694</v>
      </c>
      <c r="T2573" t="s">
        <v>1681</v>
      </c>
      <c r="U2573" t="s">
        <v>1681</v>
      </c>
      <c r="V2573" t="s">
        <v>1718</v>
      </c>
    </row>
    <row r="2574" spans="1:22" x14ac:dyDescent="0.25">
      <c r="A2574" t="s">
        <v>1745</v>
      </c>
      <c r="B2574" t="str">
        <f t="shared" si="40"/>
        <v>1928Geelong</v>
      </c>
      <c r="C2574" t="s">
        <v>1727</v>
      </c>
      <c r="D2574">
        <v>1928</v>
      </c>
      <c r="E2574">
        <v>9</v>
      </c>
      <c r="F2574" t="s">
        <v>1685</v>
      </c>
      <c r="G2574">
        <v>18</v>
      </c>
      <c r="H2574">
        <v>6</v>
      </c>
      <c r="I2574">
        <v>0</v>
      </c>
      <c r="J2574">
        <v>12</v>
      </c>
      <c r="L2574">
        <v>24</v>
      </c>
      <c r="M2574">
        <v>1336</v>
      </c>
      <c r="N2574">
        <v>1343</v>
      </c>
      <c r="S2574" t="s">
        <v>1685</v>
      </c>
      <c r="T2574" t="s">
        <v>1685</v>
      </c>
      <c r="U2574" t="s">
        <v>1685</v>
      </c>
      <c r="V2574" t="s">
        <v>1718</v>
      </c>
    </row>
    <row r="2575" spans="1:22" x14ac:dyDescent="0.25">
      <c r="A2575" t="s">
        <v>1745</v>
      </c>
      <c r="B2575" t="str">
        <f t="shared" si="40"/>
        <v>1928South Melbourne</v>
      </c>
      <c r="C2575" t="s">
        <v>1727</v>
      </c>
      <c r="D2575">
        <v>1928</v>
      </c>
      <c r="E2575">
        <v>10</v>
      </c>
      <c r="F2575" t="s">
        <v>1697</v>
      </c>
      <c r="G2575">
        <v>18</v>
      </c>
      <c r="H2575">
        <v>5</v>
      </c>
      <c r="I2575">
        <v>0</v>
      </c>
      <c r="J2575">
        <v>13</v>
      </c>
      <c r="L2575">
        <v>20</v>
      </c>
      <c r="M2575">
        <v>1461</v>
      </c>
      <c r="N2575">
        <v>1709</v>
      </c>
      <c r="S2575" t="s">
        <v>1676</v>
      </c>
      <c r="T2575" t="s">
        <v>1681</v>
      </c>
      <c r="U2575" t="s">
        <v>1681</v>
      </c>
      <c r="V2575" t="s">
        <v>1718</v>
      </c>
    </row>
    <row r="2576" spans="1:22" x14ac:dyDescent="0.25">
      <c r="A2576" t="s">
        <v>1745</v>
      </c>
      <c r="B2576" t="str">
        <f t="shared" si="40"/>
        <v>1928North Melbourne</v>
      </c>
      <c r="C2576" t="s">
        <v>1727</v>
      </c>
      <c r="D2576">
        <v>1928</v>
      </c>
      <c r="E2576">
        <v>11</v>
      </c>
      <c r="F2576" t="s">
        <v>1680</v>
      </c>
      <c r="G2576">
        <v>18</v>
      </c>
      <c r="H2576">
        <v>5</v>
      </c>
      <c r="I2576">
        <v>0</v>
      </c>
      <c r="J2576">
        <v>13</v>
      </c>
      <c r="L2576">
        <v>20</v>
      </c>
      <c r="M2576">
        <v>1058</v>
      </c>
      <c r="N2576">
        <v>1563</v>
      </c>
      <c r="S2576" t="s">
        <v>1680</v>
      </c>
      <c r="T2576" t="s">
        <v>1680</v>
      </c>
      <c r="U2576" t="s">
        <v>1681</v>
      </c>
      <c r="V2576" t="s">
        <v>1718</v>
      </c>
    </row>
    <row r="2577" spans="1:22" x14ac:dyDescent="0.25">
      <c r="A2577" t="s">
        <v>1745</v>
      </c>
      <c r="B2577" t="str">
        <f t="shared" si="40"/>
        <v>1928Hawthorn</v>
      </c>
      <c r="C2577" t="s">
        <v>1727</v>
      </c>
      <c r="D2577">
        <v>1928</v>
      </c>
      <c r="E2577">
        <v>12</v>
      </c>
      <c r="F2577" t="s">
        <v>1682</v>
      </c>
      <c r="G2577">
        <v>18</v>
      </c>
      <c r="I2577">
        <v>0</v>
      </c>
      <c r="J2577">
        <v>18</v>
      </c>
      <c r="L2577">
        <v>0</v>
      </c>
      <c r="M2577">
        <v>1171</v>
      </c>
      <c r="N2577">
        <v>1900</v>
      </c>
      <c r="S2577" t="s">
        <v>1682</v>
      </c>
      <c r="T2577" t="s">
        <v>1724</v>
      </c>
      <c r="U2577" t="s">
        <v>1681</v>
      </c>
      <c r="V2577" t="s">
        <v>1718</v>
      </c>
    </row>
    <row r="2578" spans="1:22" x14ac:dyDescent="0.25">
      <c r="A2578" t="s">
        <v>1746</v>
      </c>
      <c r="B2578" t="str">
        <f t="shared" si="40"/>
        <v>1928St George</v>
      </c>
      <c r="C2578" t="s">
        <v>1747</v>
      </c>
      <c r="D2578">
        <v>1928</v>
      </c>
      <c r="E2578">
        <v>1</v>
      </c>
      <c r="F2578" t="s">
        <v>1763</v>
      </c>
      <c r="G2578">
        <v>13</v>
      </c>
      <c r="H2578">
        <v>12</v>
      </c>
      <c r="I2578">
        <v>0</v>
      </c>
      <c r="J2578">
        <v>1</v>
      </c>
      <c r="K2578">
        <v>1</v>
      </c>
      <c r="L2578">
        <v>26</v>
      </c>
      <c r="M2578">
        <v>200</v>
      </c>
      <c r="N2578">
        <v>98</v>
      </c>
      <c r="O2578" t="s">
        <v>30</v>
      </c>
      <c r="P2578" t="s">
        <v>30</v>
      </c>
      <c r="S2578" t="s">
        <v>1763</v>
      </c>
      <c r="T2578" t="s">
        <v>1675</v>
      </c>
      <c r="U2578" t="s">
        <v>1675</v>
      </c>
      <c r="V2578" t="s">
        <v>1723</v>
      </c>
    </row>
    <row r="2579" spans="1:22" x14ac:dyDescent="0.25">
      <c r="A2579" t="s">
        <v>1746</v>
      </c>
      <c r="B2579" t="str">
        <f t="shared" si="40"/>
        <v>1928Eastern Suburbs</v>
      </c>
      <c r="C2579" t="s">
        <v>1747</v>
      </c>
      <c r="D2579">
        <v>1928</v>
      </c>
      <c r="E2579">
        <v>2</v>
      </c>
      <c r="F2579" t="s">
        <v>1749</v>
      </c>
      <c r="G2579">
        <v>12</v>
      </c>
      <c r="H2579">
        <v>11</v>
      </c>
      <c r="I2579">
        <v>0</v>
      </c>
      <c r="J2579">
        <v>1</v>
      </c>
      <c r="K2579">
        <v>2</v>
      </c>
      <c r="L2579">
        <v>26</v>
      </c>
      <c r="M2579">
        <v>192</v>
      </c>
      <c r="N2579">
        <v>116</v>
      </c>
      <c r="P2579" t="s">
        <v>30</v>
      </c>
      <c r="Q2579" t="s">
        <v>30</v>
      </c>
      <c r="S2579" t="s">
        <v>1750</v>
      </c>
      <c r="T2579" t="s">
        <v>1675</v>
      </c>
      <c r="U2579" t="s">
        <v>1675</v>
      </c>
      <c r="V2579" t="s">
        <v>1723</v>
      </c>
    </row>
    <row r="2580" spans="1:22" x14ac:dyDescent="0.25">
      <c r="A2580" t="s">
        <v>1746</v>
      </c>
      <c r="B2580" t="str">
        <f t="shared" si="40"/>
        <v>1928South Sydney</v>
      </c>
      <c r="C2580" t="s">
        <v>1747</v>
      </c>
      <c r="D2580">
        <v>1928</v>
      </c>
      <c r="E2580">
        <v>3</v>
      </c>
      <c r="F2580" t="s">
        <v>1748</v>
      </c>
      <c r="G2580">
        <v>13</v>
      </c>
      <c r="H2580">
        <v>8</v>
      </c>
      <c r="I2580">
        <v>0</v>
      </c>
      <c r="J2580">
        <v>5</v>
      </c>
      <c r="K2580">
        <v>1</v>
      </c>
      <c r="L2580">
        <v>18</v>
      </c>
      <c r="M2580">
        <v>216</v>
      </c>
      <c r="N2580">
        <v>152</v>
      </c>
      <c r="P2580" t="s">
        <v>30</v>
      </c>
      <c r="Q2580" t="s">
        <v>30</v>
      </c>
      <c r="R2580" t="s">
        <v>30</v>
      </c>
      <c r="S2580" t="s">
        <v>1748</v>
      </c>
      <c r="T2580" t="s">
        <v>1675</v>
      </c>
      <c r="U2580" t="s">
        <v>1675</v>
      </c>
      <c r="V2580" t="s">
        <v>1723</v>
      </c>
    </row>
    <row r="2581" spans="1:22" x14ac:dyDescent="0.25">
      <c r="A2581" t="s">
        <v>1746</v>
      </c>
      <c r="B2581" t="str">
        <f t="shared" si="40"/>
        <v>1928North Sydney</v>
      </c>
      <c r="C2581" t="s">
        <v>1747</v>
      </c>
      <c r="D2581">
        <v>1928</v>
      </c>
      <c r="E2581">
        <v>4</v>
      </c>
      <c r="F2581" t="s">
        <v>1752</v>
      </c>
      <c r="G2581">
        <v>12</v>
      </c>
      <c r="H2581">
        <v>6</v>
      </c>
      <c r="I2581">
        <v>0</v>
      </c>
      <c r="J2581">
        <v>6</v>
      </c>
      <c r="K2581">
        <v>2</v>
      </c>
      <c r="L2581">
        <v>16</v>
      </c>
      <c r="M2581">
        <v>157</v>
      </c>
      <c r="N2581">
        <v>149</v>
      </c>
      <c r="P2581" t="s">
        <v>30</v>
      </c>
      <c r="S2581" t="s">
        <v>1752</v>
      </c>
      <c r="T2581" t="s">
        <v>1675</v>
      </c>
      <c r="U2581" t="s">
        <v>1675</v>
      </c>
      <c r="V2581" t="s">
        <v>1723</v>
      </c>
    </row>
    <row r="2582" spans="1:22" x14ac:dyDescent="0.25">
      <c r="A2582" t="s">
        <v>1746</v>
      </c>
      <c r="B2582" t="str">
        <f t="shared" si="40"/>
        <v>1928Sydney University</v>
      </c>
      <c r="C2582" t="s">
        <v>1747</v>
      </c>
      <c r="D2582">
        <v>1928</v>
      </c>
      <c r="E2582">
        <v>5</v>
      </c>
      <c r="F2582" t="s">
        <v>1762</v>
      </c>
      <c r="G2582">
        <v>13</v>
      </c>
      <c r="H2582">
        <v>6</v>
      </c>
      <c r="I2582">
        <v>0</v>
      </c>
      <c r="J2582">
        <v>7</v>
      </c>
      <c r="K2582">
        <v>1</v>
      </c>
      <c r="L2582">
        <v>14</v>
      </c>
      <c r="M2582">
        <v>184</v>
      </c>
      <c r="N2582">
        <v>176</v>
      </c>
      <c r="S2582" t="s">
        <v>1762</v>
      </c>
      <c r="T2582" t="s">
        <v>1675</v>
      </c>
      <c r="U2582" t="s">
        <v>1675</v>
      </c>
      <c r="V2582" t="s">
        <v>1723</v>
      </c>
    </row>
    <row r="2583" spans="1:22" x14ac:dyDescent="0.25">
      <c r="A2583" t="s">
        <v>1746</v>
      </c>
      <c r="B2583" t="str">
        <f t="shared" si="40"/>
        <v>1928Western Suburbs</v>
      </c>
      <c r="C2583" t="s">
        <v>1747</v>
      </c>
      <c r="D2583">
        <v>1928</v>
      </c>
      <c r="E2583">
        <v>6</v>
      </c>
      <c r="F2583" t="s">
        <v>1757</v>
      </c>
      <c r="G2583">
        <v>12</v>
      </c>
      <c r="H2583">
        <v>4</v>
      </c>
      <c r="I2583">
        <v>0</v>
      </c>
      <c r="J2583">
        <v>8</v>
      </c>
      <c r="K2583">
        <v>2</v>
      </c>
      <c r="L2583">
        <v>12</v>
      </c>
      <c r="M2583">
        <v>174</v>
      </c>
      <c r="N2583">
        <v>206</v>
      </c>
      <c r="S2583" t="s">
        <v>1757</v>
      </c>
      <c r="T2583" t="s">
        <v>1675</v>
      </c>
      <c r="U2583" t="s">
        <v>1675</v>
      </c>
      <c r="V2583" t="s">
        <v>1723</v>
      </c>
    </row>
    <row r="2584" spans="1:22" x14ac:dyDescent="0.25">
      <c r="A2584" t="s">
        <v>1746</v>
      </c>
      <c r="B2584" t="str">
        <f t="shared" si="40"/>
        <v>1928Glebe</v>
      </c>
      <c r="C2584" t="s">
        <v>1747</v>
      </c>
      <c r="D2584">
        <v>1928</v>
      </c>
      <c r="E2584">
        <v>7</v>
      </c>
      <c r="F2584" t="s">
        <v>1751</v>
      </c>
      <c r="G2584">
        <v>12</v>
      </c>
      <c r="H2584">
        <v>4</v>
      </c>
      <c r="I2584">
        <v>0</v>
      </c>
      <c r="J2584">
        <v>8</v>
      </c>
      <c r="K2584">
        <v>2</v>
      </c>
      <c r="L2584">
        <v>12</v>
      </c>
      <c r="M2584">
        <v>94</v>
      </c>
      <c r="N2584">
        <v>149</v>
      </c>
      <c r="S2584" t="s">
        <v>1751</v>
      </c>
      <c r="T2584" t="s">
        <v>1675</v>
      </c>
      <c r="U2584" t="s">
        <v>1675</v>
      </c>
      <c r="V2584" t="s">
        <v>1723</v>
      </c>
    </row>
    <row r="2585" spans="1:22" x14ac:dyDescent="0.25">
      <c r="A2585" t="s">
        <v>1746</v>
      </c>
      <c r="B2585" t="str">
        <f t="shared" si="40"/>
        <v>1928Balmain</v>
      </c>
      <c r="C2585" t="s">
        <v>1747</v>
      </c>
      <c r="D2585">
        <v>1928</v>
      </c>
      <c r="E2585">
        <v>8</v>
      </c>
      <c r="F2585" t="s">
        <v>1755</v>
      </c>
      <c r="G2585">
        <v>13</v>
      </c>
      <c r="H2585">
        <v>4</v>
      </c>
      <c r="I2585">
        <v>0</v>
      </c>
      <c r="J2585">
        <v>9</v>
      </c>
      <c r="K2585">
        <v>1</v>
      </c>
      <c r="L2585">
        <v>10</v>
      </c>
      <c r="M2585">
        <v>180</v>
      </c>
      <c r="N2585">
        <v>236</v>
      </c>
      <c r="S2585" t="s">
        <v>1755</v>
      </c>
      <c r="T2585" t="s">
        <v>1675</v>
      </c>
      <c r="U2585" t="s">
        <v>1675</v>
      </c>
      <c r="V2585" t="s">
        <v>1723</v>
      </c>
    </row>
    <row r="2586" spans="1:22" x14ac:dyDescent="0.25">
      <c r="A2586" t="s">
        <v>1746</v>
      </c>
      <c r="B2586" t="str">
        <f t="shared" si="40"/>
        <v>1928Newtown</v>
      </c>
      <c r="C2586" t="s">
        <v>1747</v>
      </c>
      <c r="D2586">
        <v>1928</v>
      </c>
      <c r="E2586">
        <v>9</v>
      </c>
      <c r="F2586" t="s">
        <v>1756</v>
      </c>
      <c r="G2586">
        <v>12</v>
      </c>
      <c r="H2586">
        <v>1</v>
      </c>
      <c r="I2586">
        <v>0</v>
      </c>
      <c r="J2586">
        <v>11</v>
      </c>
      <c r="K2586">
        <v>2</v>
      </c>
      <c r="L2586">
        <v>6</v>
      </c>
      <c r="M2586">
        <v>112</v>
      </c>
      <c r="N2586">
        <v>227</v>
      </c>
      <c r="S2586" t="s">
        <v>1756</v>
      </c>
      <c r="T2586" t="s">
        <v>1675</v>
      </c>
      <c r="U2586" t="s">
        <v>1675</v>
      </c>
      <c r="V2586" t="s">
        <v>1723</v>
      </c>
    </row>
    <row r="2587" spans="1:22" x14ac:dyDescent="0.25">
      <c r="A2587" t="s">
        <v>1745</v>
      </c>
      <c r="B2587" t="str">
        <f t="shared" si="40"/>
        <v>1927Collingwood</v>
      </c>
      <c r="C2587" t="s">
        <v>1727</v>
      </c>
      <c r="D2587">
        <v>1927</v>
      </c>
      <c r="E2587">
        <v>1</v>
      </c>
      <c r="F2587" t="s">
        <v>1688</v>
      </c>
      <c r="G2587">
        <v>18</v>
      </c>
      <c r="H2587">
        <v>15</v>
      </c>
      <c r="I2587">
        <v>0</v>
      </c>
      <c r="J2587">
        <v>3</v>
      </c>
      <c r="L2587">
        <v>60</v>
      </c>
      <c r="M2587">
        <v>1559</v>
      </c>
      <c r="N2587">
        <v>1035</v>
      </c>
      <c r="O2587" t="s">
        <v>30</v>
      </c>
      <c r="P2587" t="s">
        <v>30</v>
      </c>
      <c r="Q2587" t="s">
        <v>30</v>
      </c>
      <c r="R2587" t="s">
        <v>30</v>
      </c>
      <c r="S2587" t="s">
        <v>1688</v>
      </c>
      <c r="T2587" t="s">
        <v>1681</v>
      </c>
      <c r="U2587" t="s">
        <v>1681</v>
      </c>
      <c r="V2587" t="s">
        <v>1718</v>
      </c>
    </row>
    <row r="2588" spans="1:22" x14ac:dyDescent="0.25">
      <c r="A2588" t="s">
        <v>1745</v>
      </c>
      <c r="B2588" t="str">
        <f t="shared" si="40"/>
        <v>1927Richmond</v>
      </c>
      <c r="C2588" t="s">
        <v>1727</v>
      </c>
      <c r="D2588">
        <v>1927</v>
      </c>
      <c r="E2588">
        <v>2</v>
      </c>
      <c r="F2588" t="s">
        <v>1678</v>
      </c>
      <c r="G2588">
        <v>18</v>
      </c>
      <c r="H2588">
        <v>14</v>
      </c>
      <c r="I2588">
        <v>0</v>
      </c>
      <c r="J2588">
        <v>4</v>
      </c>
      <c r="L2588">
        <v>56</v>
      </c>
      <c r="M2588">
        <v>1483</v>
      </c>
      <c r="N2588">
        <v>1102</v>
      </c>
      <c r="P2588" t="s">
        <v>30</v>
      </c>
      <c r="Q2588" t="s">
        <v>30</v>
      </c>
      <c r="S2588" t="s">
        <v>1678</v>
      </c>
      <c r="T2588" t="s">
        <v>1726</v>
      </c>
      <c r="U2588" t="s">
        <v>1681</v>
      </c>
      <c r="V2588" t="s">
        <v>1718</v>
      </c>
    </row>
    <row r="2589" spans="1:22" x14ac:dyDescent="0.25">
      <c r="A2589" t="s">
        <v>1745</v>
      </c>
      <c r="B2589" t="str">
        <f t="shared" si="40"/>
        <v>1927Geelong</v>
      </c>
      <c r="C2589" t="s">
        <v>1727</v>
      </c>
      <c r="D2589">
        <v>1927</v>
      </c>
      <c r="E2589">
        <v>3</v>
      </c>
      <c r="F2589" t="s">
        <v>1685</v>
      </c>
      <c r="G2589">
        <v>18</v>
      </c>
      <c r="H2589">
        <v>14</v>
      </c>
      <c r="I2589">
        <v>0</v>
      </c>
      <c r="J2589">
        <v>4</v>
      </c>
      <c r="L2589">
        <v>56</v>
      </c>
      <c r="M2589">
        <v>1594</v>
      </c>
      <c r="N2589">
        <v>1208</v>
      </c>
      <c r="P2589" t="s">
        <v>30</v>
      </c>
      <c r="S2589" t="s">
        <v>1685</v>
      </c>
      <c r="T2589" t="s">
        <v>1685</v>
      </c>
      <c r="U2589" t="s">
        <v>1685</v>
      </c>
      <c r="V2589" t="s">
        <v>1718</v>
      </c>
    </row>
    <row r="2590" spans="1:22" x14ac:dyDescent="0.25">
      <c r="A2590" t="s">
        <v>1745</v>
      </c>
      <c r="B2590" t="str">
        <f t="shared" si="40"/>
        <v>1927Carlton</v>
      </c>
      <c r="C2590" t="s">
        <v>1727</v>
      </c>
      <c r="D2590">
        <v>1927</v>
      </c>
      <c r="E2590">
        <v>4</v>
      </c>
      <c r="F2590" t="s">
        <v>1689</v>
      </c>
      <c r="G2590">
        <v>18</v>
      </c>
      <c r="H2590">
        <v>13</v>
      </c>
      <c r="I2590">
        <v>0</v>
      </c>
      <c r="J2590">
        <v>5</v>
      </c>
      <c r="L2590">
        <v>52</v>
      </c>
      <c r="M2590">
        <v>1434</v>
      </c>
      <c r="N2590">
        <v>1178</v>
      </c>
      <c r="P2590" t="s">
        <v>30</v>
      </c>
      <c r="S2590" t="s">
        <v>1689</v>
      </c>
      <c r="T2590" t="s">
        <v>1717</v>
      </c>
      <c r="U2590" t="s">
        <v>1681</v>
      </c>
      <c r="V2590" t="s">
        <v>1718</v>
      </c>
    </row>
    <row r="2591" spans="1:22" x14ac:dyDescent="0.25">
      <c r="A2591" t="s">
        <v>1745</v>
      </c>
      <c r="B2591" t="str">
        <f t="shared" si="40"/>
        <v>1927Melbourne</v>
      </c>
      <c r="C2591" t="s">
        <v>1727</v>
      </c>
      <c r="D2591">
        <v>1927</v>
      </c>
      <c r="E2591">
        <v>5</v>
      </c>
      <c r="F2591" t="s">
        <v>1681</v>
      </c>
      <c r="G2591">
        <v>18</v>
      </c>
      <c r="H2591">
        <v>12</v>
      </c>
      <c r="I2591">
        <v>0</v>
      </c>
      <c r="J2591">
        <v>6</v>
      </c>
      <c r="L2591">
        <v>48</v>
      </c>
      <c r="M2591">
        <v>1548</v>
      </c>
      <c r="N2591">
        <v>1169</v>
      </c>
      <c r="S2591" t="s">
        <v>1681</v>
      </c>
      <c r="T2591" t="s">
        <v>1681</v>
      </c>
      <c r="U2591" t="s">
        <v>1681</v>
      </c>
      <c r="V2591" t="s">
        <v>1718</v>
      </c>
    </row>
    <row r="2592" spans="1:22" x14ac:dyDescent="0.25">
      <c r="A2592" t="s">
        <v>1745</v>
      </c>
      <c r="B2592" t="str">
        <f t="shared" si="40"/>
        <v>1927South Melbourne</v>
      </c>
      <c r="C2592" t="s">
        <v>1727</v>
      </c>
      <c r="D2592">
        <v>1927</v>
      </c>
      <c r="E2592">
        <v>6</v>
      </c>
      <c r="F2592" t="s">
        <v>1697</v>
      </c>
      <c r="G2592">
        <v>18</v>
      </c>
      <c r="H2592">
        <v>9</v>
      </c>
      <c r="I2592">
        <v>0</v>
      </c>
      <c r="J2592">
        <v>9</v>
      </c>
      <c r="L2592">
        <v>36</v>
      </c>
      <c r="M2592">
        <v>1373</v>
      </c>
      <c r="N2592">
        <v>1431</v>
      </c>
      <c r="S2592" t="s">
        <v>1676</v>
      </c>
      <c r="T2592" t="s">
        <v>1681</v>
      </c>
      <c r="U2592" t="s">
        <v>1681</v>
      </c>
      <c r="V2592" t="s">
        <v>1718</v>
      </c>
    </row>
    <row r="2593" spans="1:22" x14ac:dyDescent="0.25">
      <c r="A2593" t="s">
        <v>1745</v>
      </c>
      <c r="B2593" t="str">
        <f t="shared" si="40"/>
        <v>1927St Kilda</v>
      </c>
      <c r="C2593" t="s">
        <v>1727</v>
      </c>
      <c r="D2593">
        <v>1927</v>
      </c>
      <c r="E2593">
        <v>7</v>
      </c>
      <c r="F2593" t="s">
        <v>1677</v>
      </c>
      <c r="G2593">
        <v>18</v>
      </c>
      <c r="H2593">
        <v>8</v>
      </c>
      <c r="I2593">
        <v>0</v>
      </c>
      <c r="J2593">
        <v>10</v>
      </c>
      <c r="L2593">
        <v>32</v>
      </c>
      <c r="M2593">
        <v>1178</v>
      </c>
      <c r="N2593">
        <v>1564</v>
      </c>
      <c r="S2593" t="s">
        <v>1677</v>
      </c>
      <c r="T2593" t="s">
        <v>1681</v>
      </c>
      <c r="U2593" t="s">
        <v>1681</v>
      </c>
      <c r="V2593" t="s">
        <v>1718</v>
      </c>
    </row>
    <row r="2594" spans="1:22" x14ac:dyDescent="0.25">
      <c r="A2594" t="s">
        <v>1745</v>
      </c>
      <c r="B2594" t="str">
        <f t="shared" si="40"/>
        <v>1927Essendon</v>
      </c>
      <c r="C2594" t="s">
        <v>1727</v>
      </c>
      <c r="D2594">
        <v>1927</v>
      </c>
      <c r="E2594">
        <v>8</v>
      </c>
      <c r="F2594" t="s">
        <v>1687</v>
      </c>
      <c r="G2594">
        <v>18</v>
      </c>
      <c r="H2594">
        <v>6</v>
      </c>
      <c r="I2594">
        <v>1</v>
      </c>
      <c r="J2594">
        <v>11</v>
      </c>
      <c r="L2594">
        <v>26</v>
      </c>
      <c r="M2594">
        <v>1198</v>
      </c>
      <c r="N2594">
        <v>1237</v>
      </c>
      <c r="S2594" t="s">
        <v>1687</v>
      </c>
      <c r="T2594" t="s">
        <v>1681</v>
      </c>
      <c r="U2594" t="s">
        <v>1681</v>
      </c>
      <c r="V2594" t="s">
        <v>1718</v>
      </c>
    </row>
    <row r="2595" spans="1:22" x14ac:dyDescent="0.25">
      <c r="A2595" t="s">
        <v>1745</v>
      </c>
      <c r="B2595" t="str">
        <f t="shared" si="40"/>
        <v>1927Fitzroy</v>
      </c>
      <c r="C2595" t="s">
        <v>1727</v>
      </c>
      <c r="D2595">
        <v>1927</v>
      </c>
      <c r="E2595">
        <v>9</v>
      </c>
      <c r="F2595" t="s">
        <v>1694</v>
      </c>
      <c r="G2595">
        <v>18</v>
      </c>
      <c r="H2595">
        <v>6</v>
      </c>
      <c r="I2595">
        <v>1</v>
      </c>
      <c r="J2595">
        <v>11</v>
      </c>
      <c r="L2595">
        <v>26</v>
      </c>
      <c r="M2595">
        <v>1335</v>
      </c>
      <c r="N2595">
        <v>1558</v>
      </c>
      <c r="S2595" t="s">
        <v>1694</v>
      </c>
      <c r="T2595" t="s">
        <v>1681</v>
      </c>
      <c r="U2595" t="s">
        <v>1681</v>
      </c>
      <c r="V2595" t="s">
        <v>1718</v>
      </c>
    </row>
    <row r="2596" spans="1:22" x14ac:dyDescent="0.25">
      <c r="A2596" t="s">
        <v>1745</v>
      </c>
      <c r="B2596" t="str">
        <f t="shared" si="40"/>
        <v>1927Footscray</v>
      </c>
      <c r="C2596" t="s">
        <v>1727</v>
      </c>
      <c r="D2596">
        <v>1927</v>
      </c>
      <c r="E2596">
        <v>10</v>
      </c>
      <c r="F2596" t="s">
        <v>1695</v>
      </c>
      <c r="G2596">
        <v>18</v>
      </c>
      <c r="H2596">
        <v>6</v>
      </c>
      <c r="I2596">
        <v>0</v>
      </c>
      <c r="J2596">
        <v>12</v>
      </c>
      <c r="L2596">
        <v>24</v>
      </c>
      <c r="M2596">
        <v>1131</v>
      </c>
      <c r="N2596">
        <v>1325</v>
      </c>
      <c r="S2596" t="s">
        <v>1673</v>
      </c>
      <c r="T2596" t="s">
        <v>1681</v>
      </c>
      <c r="U2596" t="s">
        <v>1681</v>
      </c>
      <c r="V2596" t="s">
        <v>1718</v>
      </c>
    </row>
    <row r="2597" spans="1:22" x14ac:dyDescent="0.25">
      <c r="A2597" t="s">
        <v>1745</v>
      </c>
      <c r="B2597" t="str">
        <f t="shared" si="40"/>
        <v>1927North Melbourne</v>
      </c>
      <c r="C2597" t="s">
        <v>1727</v>
      </c>
      <c r="D2597">
        <v>1927</v>
      </c>
      <c r="E2597">
        <v>11</v>
      </c>
      <c r="F2597" t="s">
        <v>1680</v>
      </c>
      <c r="G2597">
        <v>18</v>
      </c>
      <c r="H2597">
        <v>3</v>
      </c>
      <c r="I2597">
        <v>0</v>
      </c>
      <c r="J2597">
        <v>15</v>
      </c>
      <c r="L2597">
        <v>12</v>
      </c>
      <c r="M2597">
        <v>1085</v>
      </c>
      <c r="N2597">
        <v>1476</v>
      </c>
      <c r="S2597" t="s">
        <v>1680</v>
      </c>
      <c r="T2597" t="s">
        <v>1680</v>
      </c>
      <c r="U2597" t="s">
        <v>1681</v>
      </c>
      <c r="V2597" t="s">
        <v>1718</v>
      </c>
    </row>
    <row r="2598" spans="1:22" x14ac:dyDescent="0.25">
      <c r="A2598" t="s">
        <v>1745</v>
      </c>
      <c r="B2598" t="str">
        <f t="shared" si="40"/>
        <v>1927Hawthorn</v>
      </c>
      <c r="C2598" t="s">
        <v>1727</v>
      </c>
      <c r="D2598">
        <v>1927</v>
      </c>
      <c r="E2598">
        <v>12</v>
      </c>
      <c r="F2598" t="s">
        <v>1682</v>
      </c>
      <c r="G2598">
        <v>18</v>
      </c>
      <c r="H2598">
        <v>1</v>
      </c>
      <c r="I2598">
        <v>0</v>
      </c>
      <c r="J2598">
        <v>17</v>
      </c>
      <c r="L2598">
        <v>4</v>
      </c>
      <c r="M2598">
        <v>1087</v>
      </c>
      <c r="N2598">
        <v>1722</v>
      </c>
      <c r="S2598" t="s">
        <v>1682</v>
      </c>
      <c r="T2598" t="s">
        <v>1724</v>
      </c>
      <c r="U2598" t="s">
        <v>1681</v>
      </c>
      <c r="V2598" t="s">
        <v>1718</v>
      </c>
    </row>
    <row r="2599" spans="1:22" x14ac:dyDescent="0.25">
      <c r="A2599" t="s">
        <v>1746</v>
      </c>
      <c r="B2599" t="str">
        <f t="shared" si="40"/>
        <v>1927South Sydney</v>
      </c>
      <c r="C2599" t="s">
        <v>1747</v>
      </c>
      <c r="D2599">
        <v>1927</v>
      </c>
      <c r="E2599">
        <v>1</v>
      </c>
      <c r="F2599" t="s">
        <v>1748</v>
      </c>
      <c r="G2599">
        <v>16</v>
      </c>
      <c r="H2599">
        <v>14</v>
      </c>
      <c r="I2599">
        <v>0</v>
      </c>
      <c r="J2599">
        <v>2</v>
      </c>
      <c r="K2599">
        <v>2</v>
      </c>
      <c r="L2599">
        <v>32</v>
      </c>
      <c r="M2599">
        <v>402</v>
      </c>
      <c r="N2599">
        <v>162</v>
      </c>
      <c r="O2599" t="s">
        <v>30</v>
      </c>
      <c r="P2599" t="s">
        <v>30</v>
      </c>
      <c r="Q2599" t="s">
        <v>30</v>
      </c>
      <c r="R2599" t="s">
        <v>30</v>
      </c>
      <c r="S2599" t="s">
        <v>1748</v>
      </c>
      <c r="T2599" t="s">
        <v>1675</v>
      </c>
      <c r="U2599" t="s">
        <v>1675</v>
      </c>
      <c r="V2599" t="s">
        <v>1723</v>
      </c>
    </row>
    <row r="2600" spans="1:22" x14ac:dyDescent="0.25">
      <c r="A2600" t="s">
        <v>1746</v>
      </c>
      <c r="B2600" t="str">
        <f t="shared" si="40"/>
        <v>1927St George</v>
      </c>
      <c r="C2600" t="s">
        <v>1747</v>
      </c>
      <c r="D2600">
        <v>1927</v>
      </c>
      <c r="E2600">
        <v>2</v>
      </c>
      <c r="F2600" t="s">
        <v>1763</v>
      </c>
      <c r="G2600">
        <v>16</v>
      </c>
      <c r="H2600">
        <v>12</v>
      </c>
      <c r="I2600">
        <v>1</v>
      </c>
      <c r="J2600">
        <v>3</v>
      </c>
      <c r="K2600">
        <v>2</v>
      </c>
      <c r="L2600">
        <v>29</v>
      </c>
      <c r="M2600">
        <v>284</v>
      </c>
      <c r="N2600">
        <v>141</v>
      </c>
      <c r="P2600" t="s">
        <v>30</v>
      </c>
      <c r="Q2600" t="s">
        <v>30</v>
      </c>
      <c r="S2600" t="s">
        <v>1763</v>
      </c>
      <c r="T2600" t="s">
        <v>1675</v>
      </c>
      <c r="U2600" t="s">
        <v>1675</v>
      </c>
      <c r="V2600" t="s">
        <v>1723</v>
      </c>
    </row>
    <row r="2601" spans="1:22" x14ac:dyDescent="0.25">
      <c r="A2601" t="s">
        <v>1746</v>
      </c>
      <c r="B2601" t="str">
        <f t="shared" si="40"/>
        <v>1927Western Suburbs</v>
      </c>
      <c r="C2601" t="s">
        <v>1747</v>
      </c>
      <c r="D2601">
        <v>1927</v>
      </c>
      <c r="E2601">
        <v>3</v>
      </c>
      <c r="F2601" t="s">
        <v>1757</v>
      </c>
      <c r="G2601">
        <v>16</v>
      </c>
      <c r="H2601">
        <v>9</v>
      </c>
      <c r="I2601">
        <v>0</v>
      </c>
      <c r="J2601">
        <v>7</v>
      </c>
      <c r="K2601">
        <v>2</v>
      </c>
      <c r="L2601">
        <v>22</v>
      </c>
      <c r="M2601">
        <v>222</v>
      </c>
      <c r="N2601">
        <v>182</v>
      </c>
      <c r="P2601" t="s">
        <v>30</v>
      </c>
      <c r="S2601" t="s">
        <v>1757</v>
      </c>
      <c r="T2601" t="s">
        <v>1675</v>
      </c>
      <c r="U2601" t="s">
        <v>1675</v>
      </c>
      <c r="V2601" t="s">
        <v>1723</v>
      </c>
    </row>
    <row r="2602" spans="1:22" x14ac:dyDescent="0.25">
      <c r="A2602" t="s">
        <v>1746</v>
      </c>
      <c r="B2602" t="str">
        <f t="shared" si="40"/>
        <v>1927Eastern Suburbs</v>
      </c>
      <c r="C2602" t="s">
        <v>1747</v>
      </c>
      <c r="D2602">
        <v>1927</v>
      </c>
      <c r="E2602">
        <v>4</v>
      </c>
      <c r="F2602" t="s">
        <v>1749</v>
      </c>
      <c r="G2602">
        <v>16</v>
      </c>
      <c r="H2602">
        <v>8</v>
      </c>
      <c r="I2602">
        <v>2</v>
      </c>
      <c r="J2602">
        <v>6</v>
      </c>
      <c r="K2602">
        <v>2</v>
      </c>
      <c r="L2602">
        <v>22</v>
      </c>
      <c r="M2602">
        <v>215</v>
      </c>
      <c r="N2602">
        <v>216</v>
      </c>
      <c r="P2602" t="s">
        <v>30</v>
      </c>
      <c r="S2602" t="s">
        <v>1750</v>
      </c>
      <c r="T2602" t="s">
        <v>1675</v>
      </c>
      <c r="U2602" t="s">
        <v>1675</v>
      </c>
      <c r="V2602" t="s">
        <v>1723</v>
      </c>
    </row>
    <row r="2603" spans="1:22" x14ac:dyDescent="0.25">
      <c r="A2603" t="s">
        <v>1746</v>
      </c>
      <c r="B2603" t="str">
        <f t="shared" si="40"/>
        <v>1927Newtown</v>
      </c>
      <c r="C2603" t="s">
        <v>1747</v>
      </c>
      <c r="D2603">
        <v>1927</v>
      </c>
      <c r="E2603">
        <v>5</v>
      </c>
      <c r="F2603" t="s">
        <v>1756</v>
      </c>
      <c r="G2603">
        <v>16</v>
      </c>
      <c r="H2603">
        <v>8</v>
      </c>
      <c r="I2603">
        <v>0</v>
      </c>
      <c r="J2603">
        <v>8</v>
      </c>
      <c r="K2603">
        <v>2</v>
      </c>
      <c r="L2603">
        <v>20</v>
      </c>
      <c r="M2603">
        <v>189</v>
      </c>
      <c r="N2603">
        <v>259</v>
      </c>
      <c r="S2603" t="s">
        <v>1756</v>
      </c>
      <c r="T2603" t="s">
        <v>1675</v>
      </c>
      <c r="U2603" t="s">
        <v>1675</v>
      </c>
      <c r="V2603" t="s">
        <v>1723</v>
      </c>
    </row>
    <row r="2604" spans="1:22" x14ac:dyDescent="0.25">
      <c r="A2604" t="s">
        <v>1746</v>
      </c>
      <c r="B2604" t="str">
        <f t="shared" si="40"/>
        <v>1927North Sydney</v>
      </c>
      <c r="C2604" t="s">
        <v>1747</v>
      </c>
      <c r="D2604">
        <v>1927</v>
      </c>
      <c r="E2604">
        <v>6</v>
      </c>
      <c r="F2604" t="s">
        <v>1752</v>
      </c>
      <c r="G2604">
        <v>16</v>
      </c>
      <c r="H2604">
        <v>6</v>
      </c>
      <c r="I2604">
        <v>1</v>
      </c>
      <c r="J2604">
        <v>9</v>
      </c>
      <c r="K2604">
        <v>2</v>
      </c>
      <c r="L2604">
        <v>17</v>
      </c>
      <c r="M2604">
        <v>174</v>
      </c>
      <c r="N2604">
        <v>256</v>
      </c>
      <c r="S2604" t="s">
        <v>1752</v>
      </c>
      <c r="T2604" t="s">
        <v>1675</v>
      </c>
      <c r="U2604" t="s">
        <v>1675</v>
      </c>
      <c r="V2604" t="s">
        <v>1723</v>
      </c>
    </row>
    <row r="2605" spans="1:22" x14ac:dyDescent="0.25">
      <c r="A2605" t="s">
        <v>1746</v>
      </c>
      <c r="B2605" t="str">
        <f t="shared" si="40"/>
        <v>1927Balmain</v>
      </c>
      <c r="C2605" t="s">
        <v>1747</v>
      </c>
      <c r="D2605">
        <v>1927</v>
      </c>
      <c r="E2605">
        <v>7</v>
      </c>
      <c r="F2605" t="s">
        <v>1755</v>
      </c>
      <c r="G2605">
        <v>16</v>
      </c>
      <c r="H2605">
        <v>5</v>
      </c>
      <c r="I2605">
        <v>2</v>
      </c>
      <c r="J2605">
        <v>9</v>
      </c>
      <c r="K2605">
        <v>2</v>
      </c>
      <c r="L2605">
        <v>16</v>
      </c>
      <c r="M2605">
        <v>210</v>
      </c>
      <c r="N2605">
        <v>238</v>
      </c>
      <c r="S2605" t="s">
        <v>1755</v>
      </c>
      <c r="T2605" t="s">
        <v>1675</v>
      </c>
      <c r="U2605" t="s">
        <v>1675</v>
      </c>
      <c r="V2605" t="s">
        <v>1723</v>
      </c>
    </row>
    <row r="2606" spans="1:22" x14ac:dyDescent="0.25">
      <c r="A2606" t="s">
        <v>1746</v>
      </c>
      <c r="B2606" t="str">
        <f t="shared" si="40"/>
        <v>1927Glebe</v>
      </c>
      <c r="C2606" t="s">
        <v>1747</v>
      </c>
      <c r="D2606">
        <v>1927</v>
      </c>
      <c r="E2606">
        <v>8</v>
      </c>
      <c r="F2606" t="s">
        <v>1751</v>
      </c>
      <c r="G2606">
        <v>16</v>
      </c>
      <c r="H2606">
        <v>4</v>
      </c>
      <c r="I2606">
        <v>0</v>
      </c>
      <c r="J2606">
        <v>12</v>
      </c>
      <c r="K2606">
        <v>2</v>
      </c>
      <c r="L2606">
        <v>12</v>
      </c>
      <c r="M2606">
        <v>176</v>
      </c>
      <c r="N2606">
        <v>297</v>
      </c>
      <c r="S2606" t="s">
        <v>1751</v>
      </c>
      <c r="T2606" t="s">
        <v>1675</v>
      </c>
      <c r="U2606" t="s">
        <v>1675</v>
      </c>
      <c r="V2606" t="s">
        <v>1723</v>
      </c>
    </row>
    <row r="2607" spans="1:22" x14ac:dyDescent="0.25">
      <c r="A2607" t="s">
        <v>1746</v>
      </c>
      <c r="B2607" t="str">
        <f t="shared" si="40"/>
        <v>1927Sydney University</v>
      </c>
      <c r="C2607" t="s">
        <v>1747</v>
      </c>
      <c r="D2607">
        <v>1927</v>
      </c>
      <c r="E2607">
        <v>9</v>
      </c>
      <c r="F2607" t="s">
        <v>1762</v>
      </c>
      <c r="G2607">
        <v>16</v>
      </c>
      <c r="H2607">
        <v>3</v>
      </c>
      <c r="I2607">
        <v>0</v>
      </c>
      <c r="J2607">
        <v>13</v>
      </c>
      <c r="K2607">
        <v>2</v>
      </c>
      <c r="L2607">
        <v>10</v>
      </c>
      <c r="M2607">
        <v>199</v>
      </c>
      <c r="N2607">
        <v>320</v>
      </c>
      <c r="S2607" t="s">
        <v>1762</v>
      </c>
      <c r="T2607" t="s">
        <v>1675</v>
      </c>
      <c r="U2607" t="s">
        <v>1675</v>
      </c>
      <c r="V2607" t="s">
        <v>1723</v>
      </c>
    </row>
    <row r="2608" spans="1:22" x14ac:dyDescent="0.25">
      <c r="A2608" t="s">
        <v>1745</v>
      </c>
      <c r="B2608" t="str">
        <f t="shared" si="40"/>
        <v>1926Collingwood</v>
      </c>
      <c r="C2608" t="s">
        <v>1727</v>
      </c>
      <c r="D2608">
        <v>1926</v>
      </c>
      <c r="E2608">
        <v>1</v>
      </c>
      <c r="F2608" t="s">
        <v>1688</v>
      </c>
      <c r="G2608">
        <v>18</v>
      </c>
      <c r="H2608">
        <v>15</v>
      </c>
      <c r="I2608">
        <v>0</v>
      </c>
      <c r="J2608">
        <v>3</v>
      </c>
      <c r="L2608">
        <v>60</v>
      </c>
      <c r="M2608">
        <v>1604</v>
      </c>
      <c r="N2608">
        <v>1074</v>
      </c>
      <c r="O2608" t="s">
        <v>30</v>
      </c>
      <c r="P2608" t="s">
        <v>30</v>
      </c>
      <c r="Q2608" t="s">
        <v>30</v>
      </c>
      <c r="S2608" t="s">
        <v>1688</v>
      </c>
      <c r="T2608" t="s">
        <v>1681</v>
      </c>
      <c r="U2608" t="s">
        <v>1681</v>
      </c>
      <c r="V2608" t="s">
        <v>1718</v>
      </c>
    </row>
    <row r="2609" spans="1:22" x14ac:dyDescent="0.25">
      <c r="A2609" t="s">
        <v>1745</v>
      </c>
      <c r="B2609" t="str">
        <f t="shared" si="40"/>
        <v>1926Geelong</v>
      </c>
      <c r="C2609" t="s">
        <v>1727</v>
      </c>
      <c r="D2609">
        <v>1926</v>
      </c>
      <c r="E2609">
        <v>2</v>
      </c>
      <c r="F2609" t="s">
        <v>1685</v>
      </c>
      <c r="G2609">
        <v>18</v>
      </c>
      <c r="H2609">
        <v>15</v>
      </c>
      <c r="I2609">
        <v>0</v>
      </c>
      <c r="J2609">
        <v>3</v>
      </c>
      <c r="L2609">
        <v>60</v>
      </c>
      <c r="M2609">
        <v>1605</v>
      </c>
      <c r="N2609">
        <v>1105</v>
      </c>
      <c r="P2609" t="s">
        <v>30</v>
      </c>
      <c r="S2609" t="s">
        <v>1685</v>
      </c>
      <c r="T2609" t="s">
        <v>1685</v>
      </c>
      <c r="U2609" t="s">
        <v>1685</v>
      </c>
      <c r="V2609" t="s">
        <v>1718</v>
      </c>
    </row>
    <row r="2610" spans="1:22" x14ac:dyDescent="0.25">
      <c r="A2610" t="s">
        <v>1745</v>
      </c>
      <c r="B2610" t="str">
        <f t="shared" si="40"/>
        <v>1926Melbourne</v>
      </c>
      <c r="C2610" t="s">
        <v>1727</v>
      </c>
      <c r="D2610">
        <v>1926</v>
      </c>
      <c r="E2610">
        <v>3</v>
      </c>
      <c r="F2610" t="s">
        <v>1681</v>
      </c>
      <c r="G2610">
        <v>18</v>
      </c>
      <c r="H2610">
        <v>14</v>
      </c>
      <c r="I2610">
        <v>0</v>
      </c>
      <c r="J2610">
        <v>4</v>
      </c>
      <c r="L2610">
        <v>56</v>
      </c>
      <c r="M2610">
        <v>1720</v>
      </c>
      <c r="N2610">
        <v>1175</v>
      </c>
      <c r="P2610" t="s">
        <v>30</v>
      </c>
      <c r="Q2610" t="s">
        <v>30</v>
      </c>
      <c r="R2610" t="s">
        <v>30</v>
      </c>
      <c r="S2610" t="s">
        <v>1681</v>
      </c>
      <c r="T2610" t="s">
        <v>1681</v>
      </c>
      <c r="U2610" t="s">
        <v>1681</v>
      </c>
      <c r="V2610" t="s">
        <v>1718</v>
      </c>
    </row>
    <row r="2611" spans="1:22" x14ac:dyDescent="0.25">
      <c r="A2611" t="s">
        <v>1745</v>
      </c>
      <c r="B2611" t="str">
        <f t="shared" si="40"/>
        <v>1926Essendon</v>
      </c>
      <c r="C2611" t="s">
        <v>1727</v>
      </c>
      <c r="D2611">
        <v>1926</v>
      </c>
      <c r="E2611">
        <v>4</v>
      </c>
      <c r="F2611" t="s">
        <v>1687</v>
      </c>
      <c r="G2611">
        <v>18</v>
      </c>
      <c r="H2611">
        <v>12</v>
      </c>
      <c r="I2611">
        <v>0</v>
      </c>
      <c r="J2611">
        <v>6</v>
      </c>
      <c r="L2611">
        <v>48</v>
      </c>
      <c r="M2611">
        <v>1303</v>
      </c>
      <c r="N2611">
        <v>1048</v>
      </c>
      <c r="P2611" t="s">
        <v>30</v>
      </c>
      <c r="S2611" t="s">
        <v>1687</v>
      </c>
      <c r="T2611" t="s">
        <v>1681</v>
      </c>
      <c r="U2611" t="s">
        <v>1681</v>
      </c>
      <c r="V2611" t="s">
        <v>1718</v>
      </c>
    </row>
    <row r="2612" spans="1:22" x14ac:dyDescent="0.25">
      <c r="A2612" t="s">
        <v>1745</v>
      </c>
      <c r="B2612" t="str">
        <f t="shared" si="40"/>
        <v>1926South Melbourne</v>
      </c>
      <c r="C2612" t="s">
        <v>1727</v>
      </c>
      <c r="D2612">
        <v>1926</v>
      </c>
      <c r="E2612">
        <v>5</v>
      </c>
      <c r="F2612" t="s">
        <v>1697</v>
      </c>
      <c r="G2612">
        <v>18</v>
      </c>
      <c r="H2612">
        <v>12</v>
      </c>
      <c r="I2612">
        <v>0</v>
      </c>
      <c r="J2612">
        <v>6</v>
      </c>
      <c r="L2612">
        <v>48</v>
      </c>
      <c r="M2612">
        <v>1408</v>
      </c>
      <c r="N2612">
        <v>1184</v>
      </c>
      <c r="S2612" t="s">
        <v>1676</v>
      </c>
      <c r="T2612" t="s">
        <v>1681</v>
      </c>
      <c r="U2612" t="s">
        <v>1681</v>
      </c>
      <c r="V2612" t="s">
        <v>1718</v>
      </c>
    </row>
    <row r="2613" spans="1:22" x14ac:dyDescent="0.25">
      <c r="A2613" t="s">
        <v>1745</v>
      </c>
      <c r="B2613" t="str">
        <f t="shared" si="40"/>
        <v>1926Carlton</v>
      </c>
      <c r="C2613" t="s">
        <v>1727</v>
      </c>
      <c r="D2613">
        <v>1926</v>
      </c>
      <c r="E2613">
        <v>6</v>
      </c>
      <c r="F2613" t="s">
        <v>1689</v>
      </c>
      <c r="G2613">
        <v>18</v>
      </c>
      <c r="H2613">
        <v>11</v>
      </c>
      <c r="I2613">
        <v>0</v>
      </c>
      <c r="J2613">
        <v>7</v>
      </c>
      <c r="L2613">
        <v>44</v>
      </c>
      <c r="M2613">
        <v>1314</v>
      </c>
      <c r="N2613">
        <v>1234</v>
      </c>
      <c r="S2613" t="s">
        <v>1689</v>
      </c>
      <c r="T2613" t="s">
        <v>1717</v>
      </c>
      <c r="U2613" t="s">
        <v>1681</v>
      </c>
      <c r="V2613" t="s">
        <v>1718</v>
      </c>
    </row>
    <row r="2614" spans="1:22" x14ac:dyDescent="0.25">
      <c r="A2614" t="s">
        <v>1745</v>
      </c>
      <c r="B2614" t="str">
        <f t="shared" si="40"/>
        <v>1926Richmond</v>
      </c>
      <c r="C2614" t="s">
        <v>1727</v>
      </c>
      <c r="D2614">
        <v>1926</v>
      </c>
      <c r="E2614">
        <v>7</v>
      </c>
      <c r="F2614" t="s">
        <v>1678</v>
      </c>
      <c r="G2614">
        <v>18</v>
      </c>
      <c r="H2614">
        <v>9</v>
      </c>
      <c r="I2614">
        <v>0</v>
      </c>
      <c r="J2614">
        <v>9</v>
      </c>
      <c r="L2614">
        <v>36</v>
      </c>
      <c r="M2614">
        <v>1376</v>
      </c>
      <c r="N2614">
        <v>1495</v>
      </c>
      <c r="S2614" t="s">
        <v>1678</v>
      </c>
      <c r="T2614" t="s">
        <v>1726</v>
      </c>
      <c r="U2614" t="s">
        <v>1681</v>
      </c>
      <c r="V2614" t="s">
        <v>1718</v>
      </c>
    </row>
    <row r="2615" spans="1:22" x14ac:dyDescent="0.25">
      <c r="A2615" t="s">
        <v>1745</v>
      </c>
      <c r="B2615" t="str">
        <f t="shared" si="40"/>
        <v>1926Fitzroy</v>
      </c>
      <c r="C2615" t="s">
        <v>1727</v>
      </c>
      <c r="D2615">
        <v>1926</v>
      </c>
      <c r="E2615">
        <v>8</v>
      </c>
      <c r="F2615" t="s">
        <v>1694</v>
      </c>
      <c r="G2615">
        <v>18</v>
      </c>
      <c r="H2615">
        <v>6</v>
      </c>
      <c r="I2615">
        <v>0</v>
      </c>
      <c r="J2615">
        <v>12</v>
      </c>
      <c r="L2615">
        <v>24</v>
      </c>
      <c r="M2615">
        <v>1363</v>
      </c>
      <c r="N2615">
        <v>1583</v>
      </c>
      <c r="S2615" t="s">
        <v>1694</v>
      </c>
      <c r="T2615" t="s">
        <v>1681</v>
      </c>
      <c r="U2615" t="s">
        <v>1681</v>
      </c>
      <c r="V2615" t="s">
        <v>1718</v>
      </c>
    </row>
    <row r="2616" spans="1:22" x14ac:dyDescent="0.25">
      <c r="A2616" t="s">
        <v>1745</v>
      </c>
      <c r="B2616" t="str">
        <f t="shared" si="40"/>
        <v>1926St Kilda</v>
      </c>
      <c r="C2616" t="s">
        <v>1727</v>
      </c>
      <c r="D2616">
        <v>1926</v>
      </c>
      <c r="E2616">
        <v>9</v>
      </c>
      <c r="F2616" t="s">
        <v>1677</v>
      </c>
      <c r="G2616">
        <v>18</v>
      </c>
      <c r="H2616">
        <v>6</v>
      </c>
      <c r="I2616">
        <v>0</v>
      </c>
      <c r="J2616">
        <v>12</v>
      </c>
      <c r="L2616">
        <v>24</v>
      </c>
      <c r="M2616">
        <v>1081</v>
      </c>
      <c r="N2616">
        <v>1427</v>
      </c>
      <c r="S2616" t="s">
        <v>1677</v>
      </c>
      <c r="T2616" t="s">
        <v>1681</v>
      </c>
      <c r="U2616" t="s">
        <v>1681</v>
      </c>
      <c r="V2616" t="s">
        <v>1718</v>
      </c>
    </row>
    <row r="2617" spans="1:22" x14ac:dyDescent="0.25">
      <c r="A2617" t="s">
        <v>1745</v>
      </c>
      <c r="B2617" t="str">
        <f t="shared" si="40"/>
        <v>1926Footscray</v>
      </c>
      <c r="C2617" t="s">
        <v>1727</v>
      </c>
      <c r="D2617">
        <v>1926</v>
      </c>
      <c r="E2617">
        <v>10</v>
      </c>
      <c r="F2617" t="s">
        <v>1695</v>
      </c>
      <c r="G2617">
        <v>18</v>
      </c>
      <c r="H2617">
        <v>4</v>
      </c>
      <c r="I2617">
        <v>0</v>
      </c>
      <c r="J2617">
        <v>14</v>
      </c>
      <c r="L2617">
        <v>16</v>
      </c>
      <c r="M2617">
        <v>1164</v>
      </c>
      <c r="N2617">
        <v>1665</v>
      </c>
      <c r="S2617" t="s">
        <v>1673</v>
      </c>
      <c r="T2617" t="s">
        <v>1681</v>
      </c>
      <c r="U2617" t="s">
        <v>1681</v>
      </c>
      <c r="V2617" t="s">
        <v>1718</v>
      </c>
    </row>
    <row r="2618" spans="1:22" x14ac:dyDescent="0.25">
      <c r="A2618" t="s">
        <v>1745</v>
      </c>
      <c r="B2618" t="str">
        <f t="shared" si="40"/>
        <v>1926Hawthorn</v>
      </c>
      <c r="C2618" t="s">
        <v>1727</v>
      </c>
      <c r="D2618">
        <v>1926</v>
      </c>
      <c r="E2618">
        <v>11</v>
      </c>
      <c r="F2618" t="s">
        <v>1682</v>
      </c>
      <c r="G2618">
        <v>18</v>
      </c>
      <c r="H2618">
        <v>3</v>
      </c>
      <c r="I2618">
        <v>1</v>
      </c>
      <c r="J2618">
        <v>14</v>
      </c>
      <c r="L2618">
        <v>14</v>
      </c>
      <c r="M2618">
        <v>1094</v>
      </c>
      <c r="N2618">
        <v>1648</v>
      </c>
      <c r="S2618" t="s">
        <v>1682</v>
      </c>
      <c r="T2618" t="s">
        <v>1724</v>
      </c>
      <c r="U2618" t="s">
        <v>1681</v>
      </c>
      <c r="V2618" t="s">
        <v>1718</v>
      </c>
    </row>
    <row r="2619" spans="1:22" x14ac:dyDescent="0.25">
      <c r="A2619" t="s">
        <v>1745</v>
      </c>
      <c r="B2619" t="str">
        <f t="shared" si="40"/>
        <v>1926North Melbourne</v>
      </c>
      <c r="C2619" t="s">
        <v>1727</v>
      </c>
      <c r="D2619">
        <v>1926</v>
      </c>
      <c r="E2619">
        <v>12</v>
      </c>
      <c r="F2619" t="s">
        <v>1680</v>
      </c>
      <c r="G2619">
        <v>18</v>
      </c>
      <c r="I2619">
        <v>1</v>
      </c>
      <c r="J2619">
        <v>17</v>
      </c>
      <c r="L2619">
        <v>2</v>
      </c>
      <c r="M2619">
        <v>1102</v>
      </c>
      <c r="N2619">
        <v>1496</v>
      </c>
      <c r="S2619" t="s">
        <v>1680</v>
      </c>
      <c r="T2619" t="s">
        <v>1680</v>
      </c>
      <c r="U2619" t="s">
        <v>1681</v>
      </c>
      <c r="V2619" t="s">
        <v>1718</v>
      </c>
    </row>
    <row r="2620" spans="1:22" x14ac:dyDescent="0.25">
      <c r="A2620" t="s">
        <v>1746</v>
      </c>
      <c r="B2620" t="str">
        <f t="shared" si="40"/>
        <v>1926South Sydney</v>
      </c>
      <c r="C2620" t="s">
        <v>1747</v>
      </c>
      <c r="D2620">
        <v>1926</v>
      </c>
      <c r="E2620">
        <v>1</v>
      </c>
      <c r="F2620" t="s">
        <v>1748</v>
      </c>
      <c r="G2620">
        <v>16</v>
      </c>
      <c r="H2620">
        <v>14</v>
      </c>
      <c r="I2620">
        <v>0</v>
      </c>
      <c r="J2620">
        <v>2</v>
      </c>
      <c r="K2620">
        <v>2</v>
      </c>
      <c r="L2620">
        <v>32</v>
      </c>
      <c r="M2620">
        <v>318</v>
      </c>
      <c r="N2620">
        <v>146</v>
      </c>
      <c r="O2620" t="s">
        <v>30</v>
      </c>
      <c r="P2620" t="s">
        <v>30</v>
      </c>
      <c r="Q2620" t="s">
        <v>30</v>
      </c>
      <c r="R2620" t="s">
        <v>30</v>
      </c>
      <c r="S2620" t="s">
        <v>1748</v>
      </c>
      <c r="T2620" t="s">
        <v>1675</v>
      </c>
      <c r="U2620" t="s">
        <v>1675</v>
      </c>
      <c r="V2620" t="s">
        <v>1723</v>
      </c>
    </row>
    <row r="2621" spans="1:22" x14ac:dyDescent="0.25">
      <c r="A2621" t="s">
        <v>1746</v>
      </c>
      <c r="B2621" t="str">
        <f t="shared" si="40"/>
        <v>1926Glebe</v>
      </c>
      <c r="C2621" t="s">
        <v>1747</v>
      </c>
      <c r="D2621">
        <v>1926</v>
      </c>
      <c r="E2621">
        <v>2</v>
      </c>
      <c r="F2621" t="s">
        <v>1751</v>
      </c>
      <c r="G2621">
        <v>16</v>
      </c>
      <c r="H2621">
        <v>9</v>
      </c>
      <c r="I2621">
        <v>1</v>
      </c>
      <c r="J2621">
        <v>6</v>
      </c>
      <c r="K2621">
        <v>2</v>
      </c>
      <c r="L2621">
        <v>23</v>
      </c>
      <c r="M2621">
        <v>188</v>
      </c>
      <c r="N2621">
        <v>168</v>
      </c>
      <c r="P2621" t="s">
        <v>30</v>
      </c>
      <c r="S2621" t="s">
        <v>1751</v>
      </c>
      <c r="T2621" t="s">
        <v>1675</v>
      </c>
      <c r="U2621" t="s">
        <v>1675</v>
      </c>
      <c r="V2621" t="s">
        <v>1723</v>
      </c>
    </row>
    <row r="2622" spans="1:22" x14ac:dyDescent="0.25">
      <c r="A2622" t="s">
        <v>1746</v>
      </c>
      <c r="B2622" t="str">
        <f t="shared" si="40"/>
        <v>1926Eastern Suburbs</v>
      </c>
      <c r="C2622" t="s">
        <v>1747</v>
      </c>
      <c r="D2622">
        <v>1926</v>
      </c>
      <c r="E2622">
        <v>3</v>
      </c>
      <c r="F2622" t="s">
        <v>1749</v>
      </c>
      <c r="G2622">
        <v>16</v>
      </c>
      <c r="H2622">
        <v>9</v>
      </c>
      <c r="I2622">
        <v>1</v>
      </c>
      <c r="J2622">
        <v>6</v>
      </c>
      <c r="K2622">
        <v>2</v>
      </c>
      <c r="L2622">
        <v>23</v>
      </c>
      <c r="M2622">
        <v>207</v>
      </c>
      <c r="N2622">
        <v>192</v>
      </c>
      <c r="P2622" t="s">
        <v>30</v>
      </c>
      <c r="S2622" t="s">
        <v>1750</v>
      </c>
      <c r="T2622" t="s">
        <v>1675</v>
      </c>
      <c r="U2622" t="s">
        <v>1675</v>
      </c>
      <c r="V2622" t="s">
        <v>1723</v>
      </c>
    </row>
    <row r="2623" spans="1:22" x14ac:dyDescent="0.25">
      <c r="A2623" t="s">
        <v>1746</v>
      </c>
      <c r="B2623" t="str">
        <f t="shared" si="40"/>
        <v>1926Sydney University</v>
      </c>
      <c r="C2623" t="s">
        <v>1747</v>
      </c>
      <c r="D2623">
        <v>1926</v>
      </c>
      <c r="E2623">
        <v>4</v>
      </c>
      <c r="F2623" t="s">
        <v>1762</v>
      </c>
      <c r="G2623">
        <v>16</v>
      </c>
      <c r="H2623">
        <v>9</v>
      </c>
      <c r="I2623">
        <v>0</v>
      </c>
      <c r="J2623">
        <v>7</v>
      </c>
      <c r="K2623">
        <v>2</v>
      </c>
      <c r="L2623">
        <v>22</v>
      </c>
      <c r="M2623">
        <v>198</v>
      </c>
      <c r="N2623">
        <v>217</v>
      </c>
      <c r="P2623" t="s">
        <v>30</v>
      </c>
      <c r="Q2623" t="s">
        <v>30</v>
      </c>
      <c r="S2623" t="s">
        <v>1762</v>
      </c>
      <c r="T2623" t="s">
        <v>1675</v>
      </c>
      <c r="U2623" t="s">
        <v>1675</v>
      </c>
      <c r="V2623" t="s">
        <v>1723</v>
      </c>
    </row>
    <row r="2624" spans="1:22" x14ac:dyDescent="0.25">
      <c r="A2624" t="s">
        <v>1746</v>
      </c>
      <c r="B2624" t="str">
        <f t="shared" si="40"/>
        <v>1926Western Suburbs</v>
      </c>
      <c r="C2624" t="s">
        <v>1747</v>
      </c>
      <c r="D2624">
        <v>1926</v>
      </c>
      <c r="E2624">
        <v>5</v>
      </c>
      <c r="F2624" t="s">
        <v>1757</v>
      </c>
      <c r="G2624">
        <v>16</v>
      </c>
      <c r="H2624">
        <v>8</v>
      </c>
      <c r="I2624">
        <v>0</v>
      </c>
      <c r="J2624">
        <v>8</v>
      </c>
      <c r="K2624">
        <v>2</v>
      </c>
      <c r="L2624">
        <v>20</v>
      </c>
      <c r="M2624">
        <v>252</v>
      </c>
      <c r="N2624">
        <v>227</v>
      </c>
      <c r="S2624" t="s">
        <v>1757</v>
      </c>
      <c r="T2624" t="s">
        <v>1675</v>
      </c>
      <c r="U2624" t="s">
        <v>1675</v>
      </c>
      <c r="V2624" t="s">
        <v>1723</v>
      </c>
    </row>
    <row r="2625" spans="1:22" x14ac:dyDescent="0.25">
      <c r="A2625" t="s">
        <v>1746</v>
      </c>
      <c r="B2625" t="str">
        <f t="shared" si="40"/>
        <v>1926Newtown</v>
      </c>
      <c r="C2625" t="s">
        <v>1747</v>
      </c>
      <c r="D2625">
        <v>1926</v>
      </c>
      <c r="E2625">
        <v>6</v>
      </c>
      <c r="F2625" t="s">
        <v>1756</v>
      </c>
      <c r="G2625">
        <v>16</v>
      </c>
      <c r="H2625">
        <v>7</v>
      </c>
      <c r="I2625">
        <v>0</v>
      </c>
      <c r="J2625">
        <v>9</v>
      </c>
      <c r="K2625">
        <v>2</v>
      </c>
      <c r="L2625">
        <v>18</v>
      </c>
      <c r="M2625">
        <v>189</v>
      </c>
      <c r="N2625">
        <v>223</v>
      </c>
      <c r="S2625" t="s">
        <v>1756</v>
      </c>
      <c r="T2625" t="s">
        <v>1675</v>
      </c>
      <c r="U2625" t="s">
        <v>1675</v>
      </c>
      <c r="V2625" t="s">
        <v>1723</v>
      </c>
    </row>
    <row r="2626" spans="1:22" x14ac:dyDescent="0.25">
      <c r="A2626" t="s">
        <v>1746</v>
      </c>
      <c r="B2626" t="str">
        <f t="shared" ref="B2626:B2689" si="41">D2626&amp;F2626</f>
        <v>1926North Sydney</v>
      </c>
      <c r="C2626" t="s">
        <v>1747</v>
      </c>
      <c r="D2626">
        <v>1926</v>
      </c>
      <c r="E2626">
        <v>7</v>
      </c>
      <c r="F2626" t="s">
        <v>1752</v>
      </c>
      <c r="G2626">
        <v>16</v>
      </c>
      <c r="H2626">
        <v>7</v>
      </c>
      <c r="I2626">
        <v>0</v>
      </c>
      <c r="J2626">
        <v>9</v>
      </c>
      <c r="K2626">
        <v>2</v>
      </c>
      <c r="L2626">
        <v>18</v>
      </c>
      <c r="M2626">
        <v>227</v>
      </c>
      <c r="N2626">
        <v>271</v>
      </c>
      <c r="S2626" t="s">
        <v>1752</v>
      </c>
      <c r="T2626" t="s">
        <v>1675</v>
      </c>
      <c r="U2626" t="s">
        <v>1675</v>
      </c>
      <c r="V2626" t="s">
        <v>1723</v>
      </c>
    </row>
    <row r="2627" spans="1:22" x14ac:dyDescent="0.25">
      <c r="A2627" t="s">
        <v>1746</v>
      </c>
      <c r="B2627" t="str">
        <f t="shared" si="41"/>
        <v>1926Balmain</v>
      </c>
      <c r="C2627" t="s">
        <v>1747</v>
      </c>
      <c r="D2627">
        <v>1926</v>
      </c>
      <c r="E2627">
        <v>8</v>
      </c>
      <c r="F2627" t="s">
        <v>1755</v>
      </c>
      <c r="G2627">
        <v>16</v>
      </c>
      <c r="H2627">
        <v>6</v>
      </c>
      <c r="I2627">
        <v>0</v>
      </c>
      <c r="J2627">
        <v>10</v>
      </c>
      <c r="K2627">
        <v>2</v>
      </c>
      <c r="L2627">
        <v>16</v>
      </c>
      <c r="M2627">
        <v>187</v>
      </c>
      <c r="N2627">
        <v>184</v>
      </c>
      <c r="S2627" t="s">
        <v>1755</v>
      </c>
      <c r="T2627" t="s">
        <v>1675</v>
      </c>
      <c r="U2627" t="s">
        <v>1675</v>
      </c>
      <c r="V2627" t="s">
        <v>1723</v>
      </c>
    </row>
    <row r="2628" spans="1:22" x14ac:dyDescent="0.25">
      <c r="A2628" t="s">
        <v>1746</v>
      </c>
      <c r="B2628" t="str">
        <f t="shared" si="41"/>
        <v>1926St George</v>
      </c>
      <c r="C2628" t="s">
        <v>1747</v>
      </c>
      <c r="D2628">
        <v>1926</v>
      </c>
      <c r="E2628">
        <v>9</v>
      </c>
      <c r="F2628" t="s">
        <v>1763</v>
      </c>
      <c r="G2628">
        <v>16</v>
      </c>
      <c r="H2628">
        <v>2</v>
      </c>
      <c r="I2628">
        <v>0</v>
      </c>
      <c r="J2628">
        <v>14</v>
      </c>
      <c r="K2628">
        <v>2</v>
      </c>
      <c r="L2628">
        <v>8</v>
      </c>
      <c r="M2628">
        <v>169</v>
      </c>
      <c r="N2628">
        <v>307</v>
      </c>
      <c r="S2628" t="s">
        <v>1763</v>
      </c>
      <c r="T2628" t="s">
        <v>1675</v>
      </c>
      <c r="U2628" t="s">
        <v>1675</v>
      </c>
      <c r="V2628" t="s">
        <v>1723</v>
      </c>
    </row>
    <row r="2629" spans="1:22" x14ac:dyDescent="0.25">
      <c r="A2629" t="s">
        <v>1745</v>
      </c>
      <c r="B2629" t="str">
        <f t="shared" si="41"/>
        <v>1925Geelong</v>
      </c>
      <c r="C2629" t="s">
        <v>1727</v>
      </c>
      <c r="D2629">
        <v>1925</v>
      </c>
      <c r="E2629">
        <v>1</v>
      </c>
      <c r="F2629" t="s">
        <v>1685</v>
      </c>
      <c r="G2629">
        <v>17</v>
      </c>
      <c r="H2629">
        <v>15</v>
      </c>
      <c r="I2629">
        <v>0</v>
      </c>
      <c r="J2629">
        <v>2</v>
      </c>
      <c r="L2629">
        <v>60</v>
      </c>
      <c r="M2629">
        <v>1564</v>
      </c>
      <c r="N2629">
        <v>1024</v>
      </c>
      <c r="O2629" t="s">
        <v>30</v>
      </c>
      <c r="P2629" t="s">
        <v>30</v>
      </c>
      <c r="Q2629" t="s">
        <v>30</v>
      </c>
      <c r="R2629" t="s">
        <v>30</v>
      </c>
      <c r="S2629" t="s">
        <v>1685</v>
      </c>
      <c r="T2629" t="s">
        <v>1685</v>
      </c>
      <c r="U2629" t="s">
        <v>1685</v>
      </c>
      <c r="V2629" t="s">
        <v>1718</v>
      </c>
    </row>
    <row r="2630" spans="1:22" x14ac:dyDescent="0.25">
      <c r="A2630" t="s">
        <v>1745</v>
      </c>
      <c r="B2630" t="str">
        <f t="shared" si="41"/>
        <v>1925Essendon</v>
      </c>
      <c r="C2630" t="s">
        <v>1727</v>
      </c>
      <c r="D2630">
        <v>1925</v>
      </c>
      <c r="E2630">
        <v>2</v>
      </c>
      <c r="F2630" t="s">
        <v>1687</v>
      </c>
      <c r="G2630">
        <v>17</v>
      </c>
      <c r="H2630">
        <v>13</v>
      </c>
      <c r="I2630">
        <v>0</v>
      </c>
      <c r="J2630">
        <v>4</v>
      </c>
      <c r="L2630">
        <v>52</v>
      </c>
      <c r="M2630">
        <v>1271</v>
      </c>
      <c r="N2630">
        <v>1065</v>
      </c>
      <c r="P2630" t="s">
        <v>30</v>
      </c>
      <c r="S2630" t="s">
        <v>1687</v>
      </c>
      <c r="T2630" t="s">
        <v>1681</v>
      </c>
      <c r="U2630" t="s">
        <v>1681</v>
      </c>
      <c r="V2630" t="s">
        <v>1718</v>
      </c>
    </row>
    <row r="2631" spans="1:22" x14ac:dyDescent="0.25">
      <c r="A2631" t="s">
        <v>1745</v>
      </c>
      <c r="B2631" t="str">
        <f t="shared" si="41"/>
        <v>1925Melbourne</v>
      </c>
      <c r="C2631" t="s">
        <v>1727</v>
      </c>
      <c r="D2631">
        <v>1925</v>
      </c>
      <c r="E2631">
        <v>3</v>
      </c>
      <c r="F2631" t="s">
        <v>1681</v>
      </c>
      <c r="G2631">
        <v>17</v>
      </c>
      <c r="H2631">
        <v>12</v>
      </c>
      <c r="I2631">
        <v>1</v>
      </c>
      <c r="J2631">
        <v>4</v>
      </c>
      <c r="L2631">
        <v>50</v>
      </c>
      <c r="M2631">
        <v>1273</v>
      </c>
      <c r="N2631">
        <v>919</v>
      </c>
      <c r="P2631" t="s">
        <v>30</v>
      </c>
      <c r="S2631" t="s">
        <v>1681</v>
      </c>
      <c r="T2631" t="s">
        <v>1681</v>
      </c>
      <c r="U2631" t="s">
        <v>1681</v>
      </c>
      <c r="V2631" t="s">
        <v>1718</v>
      </c>
    </row>
    <row r="2632" spans="1:22" x14ac:dyDescent="0.25">
      <c r="A2632" t="s">
        <v>1745</v>
      </c>
      <c r="B2632" t="str">
        <f t="shared" si="41"/>
        <v>1925Collingwood</v>
      </c>
      <c r="C2632" t="s">
        <v>1727</v>
      </c>
      <c r="D2632">
        <v>1925</v>
      </c>
      <c r="E2632">
        <v>4</v>
      </c>
      <c r="F2632" t="s">
        <v>1688</v>
      </c>
      <c r="G2632">
        <v>17</v>
      </c>
      <c r="H2632">
        <v>12</v>
      </c>
      <c r="I2632">
        <v>0</v>
      </c>
      <c r="J2632">
        <v>5</v>
      </c>
      <c r="L2632">
        <v>48</v>
      </c>
      <c r="M2632">
        <v>1377</v>
      </c>
      <c r="N2632">
        <v>1083</v>
      </c>
      <c r="P2632" t="s">
        <v>30</v>
      </c>
      <c r="Q2632" t="s">
        <v>30</v>
      </c>
      <c r="S2632" t="s">
        <v>1688</v>
      </c>
      <c r="T2632" t="s">
        <v>1681</v>
      </c>
      <c r="U2632" t="s">
        <v>1681</v>
      </c>
      <c r="V2632" t="s">
        <v>1718</v>
      </c>
    </row>
    <row r="2633" spans="1:22" x14ac:dyDescent="0.25">
      <c r="A2633" t="s">
        <v>1745</v>
      </c>
      <c r="B2633" t="str">
        <f t="shared" si="41"/>
        <v>1925Fitzroy</v>
      </c>
      <c r="C2633" t="s">
        <v>1727</v>
      </c>
      <c r="D2633">
        <v>1925</v>
      </c>
      <c r="E2633">
        <v>5</v>
      </c>
      <c r="F2633" t="s">
        <v>1694</v>
      </c>
      <c r="G2633">
        <v>17</v>
      </c>
      <c r="H2633">
        <v>12</v>
      </c>
      <c r="I2633">
        <v>0</v>
      </c>
      <c r="J2633">
        <v>5</v>
      </c>
      <c r="L2633">
        <v>48</v>
      </c>
      <c r="M2633">
        <v>1292</v>
      </c>
      <c r="N2633">
        <v>1028</v>
      </c>
      <c r="S2633" t="s">
        <v>1694</v>
      </c>
      <c r="T2633" t="s">
        <v>1681</v>
      </c>
      <c r="U2633" t="s">
        <v>1681</v>
      </c>
      <c r="V2633" t="s">
        <v>1718</v>
      </c>
    </row>
    <row r="2634" spans="1:22" x14ac:dyDescent="0.25">
      <c r="A2634" t="s">
        <v>1745</v>
      </c>
      <c r="B2634" t="str">
        <f t="shared" si="41"/>
        <v>1925St Kilda</v>
      </c>
      <c r="C2634" t="s">
        <v>1727</v>
      </c>
      <c r="D2634">
        <v>1925</v>
      </c>
      <c r="E2634">
        <v>6</v>
      </c>
      <c r="F2634" t="s">
        <v>1677</v>
      </c>
      <c r="G2634">
        <v>17</v>
      </c>
      <c r="H2634">
        <v>8</v>
      </c>
      <c r="I2634">
        <v>0</v>
      </c>
      <c r="J2634">
        <v>9</v>
      </c>
      <c r="L2634">
        <v>32</v>
      </c>
      <c r="M2634">
        <v>1116</v>
      </c>
      <c r="N2634">
        <v>1120</v>
      </c>
      <c r="S2634" t="s">
        <v>1677</v>
      </c>
      <c r="T2634" t="s">
        <v>1681</v>
      </c>
      <c r="U2634" t="s">
        <v>1681</v>
      </c>
      <c r="V2634" t="s">
        <v>1718</v>
      </c>
    </row>
    <row r="2635" spans="1:22" x14ac:dyDescent="0.25">
      <c r="A2635" t="s">
        <v>1745</v>
      </c>
      <c r="B2635" t="str">
        <f t="shared" si="41"/>
        <v>1925Richmond</v>
      </c>
      <c r="C2635" t="s">
        <v>1727</v>
      </c>
      <c r="D2635">
        <v>1925</v>
      </c>
      <c r="E2635">
        <v>7</v>
      </c>
      <c r="F2635" t="s">
        <v>1678</v>
      </c>
      <c r="G2635">
        <v>17</v>
      </c>
      <c r="H2635">
        <v>6</v>
      </c>
      <c r="I2635">
        <v>1</v>
      </c>
      <c r="J2635">
        <v>10</v>
      </c>
      <c r="L2635">
        <v>26</v>
      </c>
      <c r="M2635">
        <v>981</v>
      </c>
      <c r="N2635">
        <v>1131</v>
      </c>
      <c r="S2635" t="s">
        <v>1678</v>
      </c>
      <c r="T2635" t="s">
        <v>1726</v>
      </c>
      <c r="U2635" t="s">
        <v>1681</v>
      </c>
      <c r="V2635" t="s">
        <v>1718</v>
      </c>
    </row>
    <row r="2636" spans="1:22" x14ac:dyDescent="0.25">
      <c r="A2636" t="s">
        <v>1745</v>
      </c>
      <c r="B2636" t="str">
        <f t="shared" si="41"/>
        <v>1925South Melbourne</v>
      </c>
      <c r="C2636" t="s">
        <v>1727</v>
      </c>
      <c r="D2636">
        <v>1925</v>
      </c>
      <c r="E2636">
        <v>8</v>
      </c>
      <c r="F2636" t="s">
        <v>1697</v>
      </c>
      <c r="G2636">
        <v>17</v>
      </c>
      <c r="H2636">
        <v>6</v>
      </c>
      <c r="I2636">
        <v>0</v>
      </c>
      <c r="J2636">
        <v>11</v>
      </c>
      <c r="L2636">
        <v>24</v>
      </c>
      <c r="M2636">
        <v>1089</v>
      </c>
      <c r="N2636">
        <v>1271</v>
      </c>
      <c r="S2636" t="s">
        <v>1676</v>
      </c>
      <c r="T2636" t="s">
        <v>1681</v>
      </c>
      <c r="U2636" t="s">
        <v>1681</v>
      </c>
      <c r="V2636" t="s">
        <v>1718</v>
      </c>
    </row>
    <row r="2637" spans="1:22" x14ac:dyDescent="0.25">
      <c r="A2637" t="s">
        <v>1745</v>
      </c>
      <c r="B2637" t="str">
        <f t="shared" si="41"/>
        <v>1925Carlton</v>
      </c>
      <c r="C2637" t="s">
        <v>1727</v>
      </c>
      <c r="D2637">
        <v>1925</v>
      </c>
      <c r="E2637">
        <v>9</v>
      </c>
      <c r="F2637" t="s">
        <v>1689</v>
      </c>
      <c r="G2637">
        <v>17</v>
      </c>
      <c r="H2637">
        <v>5</v>
      </c>
      <c r="I2637">
        <v>0</v>
      </c>
      <c r="J2637">
        <v>12</v>
      </c>
      <c r="L2637">
        <v>20</v>
      </c>
      <c r="M2637">
        <v>1066</v>
      </c>
      <c r="N2637">
        <v>1349</v>
      </c>
      <c r="S2637" t="s">
        <v>1689</v>
      </c>
      <c r="T2637" t="s">
        <v>1717</v>
      </c>
      <c r="U2637" t="s">
        <v>1681</v>
      </c>
      <c r="V2637" t="s">
        <v>1718</v>
      </c>
    </row>
    <row r="2638" spans="1:22" x14ac:dyDescent="0.25">
      <c r="A2638" t="s">
        <v>1745</v>
      </c>
      <c r="B2638" t="str">
        <f t="shared" si="41"/>
        <v>1925North Melbourne</v>
      </c>
      <c r="C2638" t="s">
        <v>1727</v>
      </c>
      <c r="D2638">
        <v>1925</v>
      </c>
      <c r="E2638">
        <v>10</v>
      </c>
      <c r="F2638" t="s">
        <v>1680</v>
      </c>
      <c r="G2638">
        <v>17</v>
      </c>
      <c r="H2638">
        <v>5</v>
      </c>
      <c r="I2638">
        <v>0</v>
      </c>
      <c r="J2638">
        <v>12</v>
      </c>
      <c r="L2638">
        <v>20</v>
      </c>
      <c r="M2638">
        <v>1030</v>
      </c>
      <c r="N2638">
        <v>1370</v>
      </c>
      <c r="S2638" t="s">
        <v>1680</v>
      </c>
      <c r="T2638" t="s">
        <v>1680</v>
      </c>
      <c r="U2638" t="s">
        <v>1681</v>
      </c>
      <c r="V2638" t="s">
        <v>1718</v>
      </c>
    </row>
    <row r="2639" spans="1:22" x14ac:dyDescent="0.25">
      <c r="A2639" t="s">
        <v>1745</v>
      </c>
      <c r="B2639" t="str">
        <f t="shared" si="41"/>
        <v>1925Footscray</v>
      </c>
      <c r="C2639" t="s">
        <v>1727</v>
      </c>
      <c r="D2639">
        <v>1925</v>
      </c>
      <c r="E2639">
        <v>11</v>
      </c>
      <c r="F2639" t="s">
        <v>1695</v>
      </c>
      <c r="G2639">
        <v>17</v>
      </c>
      <c r="H2639">
        <v>4</v>
      </c>
      <c r="I2639">
        <v>0</v>
      </c>
      <c r="J2639">
        <v>13</v>
      </c>
      <c r="L2639">
        <v>16</v>
      </c>
      <c r="M2639">
        <v>1132</v>
      </c>
      <c r="N2639">
        <v>1368</v>
      </c>
      <c r="S2639" t="s">
        <v>1673</v>
      </c>
      <c r="T2639" t="s">
        <v>1681</v>
      </c>
      <c r="U2639" t="s">
        <v>1681</v>
      </c>
      <c r="V2639" t="s">
        <v>1718</v>
      </c>
    </row>
    <row r="2640" spans="1:22" x14ac:dyDescent="0.25">
      <c r="A2640" t="s">
        <v>1745</v>
      </c>
      <c r="B2640" t="str">
        <f t="shared" si="41"/>
        <v>1925Hawthorn</v>
      </c>
      <c r="C2640" t="s">
        <v>1727</v>
      </c>
      <c r="D2640">
        <v>1925</v>
      </c>
      <c r="E2640">
        <v>12</v>
      </c>
      <c r="F2640" t="s">
        <v>1682</v>
      </c>
      <c r="G2640">
        <v>17</v>
      </c>
      <c r="H2640">
        <v>3</v>
      </c>
      <c r="I2640">
        <v>0</v>
      </c>
      <c r="J2640">
        <v>14</v>
      </c>
      <c r="L2640">
        <v>12</v>
      </c>
      <c r="M2640">
        <v>902</v>
      </c>
      <c r="N2640">
        <v>1365</v>
      </c>
      <c r="S2640" t="s">
        <v>1682</v>
      </c>
      <c r="T2640" t="s">
        <v>1724</v>
      </c>
      <c r="U2640" t="s">
        <v>1681</v>
      </c>
      <c r="V2640" t="s">
        <v>1718</v>
      </c>
    </row>
    <row r="2641" spans="1:22" x14ac:dyDescent="0.25">
      <c r="A2641" t="s">
        <v>1746</v>
      </c>
      <c r="B2641" t="str">
        <f t="shared" si="41"/>
        <v>1925South Sydney</v>
      </c>
      <c r="C2641" t="s">
        <v>1747</v>
      </c>
      <c r="D2641">
        <v>1925</v>
      </c>
      <c r="E2641">
        <v>1</v>
      </c>
      <c r="F2641" t="s">
        <v>1748</v>
      </c>
      <c r="G2641">
        <v>12</v>
      </c>
      <c r="H2641">
        <v>12</v>
      </c>
      <c r="I2641">
        <v>0</v>
      </c>
      <c r="K2641">
        <v>1</v>
      </c>
      <c r="L2641">
        <v>26</v>
      </c>
      <c r="M2641">
        <v>190</v>
      </c>
      <c r="N2641">
        <v>87</v>
      </c>
      <c r="O2641" t="s">
        <v>30</v>
      </c>
      <c r="R2641" t="s">
        <v>30</v>
      </c>
      <c r="S2641" t="s">
        <v>1748</v>
      </c>
      <c r="T2641" t="s">
        <v>1675</v>
      </c>
      <c r="U2641" t="s">
        <v>1675</v>
      </c>
      <c r="V2641" t="s">
        <v>1723</v>
      </c>
    </row>
    <row r="2642" spans="1:22" x14ac:dyDescent="0.25">
      <c r="A2642" t="s">
        <v>1746</v>
      </c>
      <c r="B2642" t="str">
        <f t="shared" si="41"/>
        <v>1925Western Suburbs</v>
      </c>
      <c r="C2642" t="s">
        <v>1747</v>
      </c>
      <c r="D2642">
        <v>1925</v>
      </c>
      <c r="E2642">
        <v>2</v>
      </c>
      <c r="F2642" t="s">
        <v>1757</v>
      </c>
      <c r="G2642">
        <v>11</v>
      </c>
      <c r="H2642">
        <v>6</v>
      </c>
      <c r="I2642">
        <v>0</v>
      </c>
      <c r="J2642">
        <v>5</v>
      </c>
      <c r="K2642">
        <v>2</v>
      </c>
      <c r="L2642">
        <v>16</v>
      </c>
      <c r="M2642">
        <v>166</v>
      </c>
      <c r="N2642">
        <v>150</v>
      </c>
      <c r="S2642" t="s">
        <v>1757</v>
      </c>
      <c r="T2642" t="s">
        <v>1675</v>
      </c>
      <c r="U2642" t="s">
        <v>1675</v>
      </c>
      <c r="V2642" t="s">
        <v>1723</v>
      </c>
    </row>
    <row r="2643" spans="1:22" x14ac:dyDescent="0.25">
      <c r="A2643" t="s">
        <v>1746</v>
      </c>
      <c r="B2643" t="str">
        <f t="shared" si="41"/>
        <v>1925Balmain</v>
      </c>
      <c r="C2643" t="s">
        <v>1747</v>
      </c>
      <c r="D2643">
        <v>1925</v>
      </c>
      <c r="E2643">
        <v>3</v>
      </c>
      <c r="F2643" t="s">
        <v>1755</v>
      </c>
      <c r="G2643">
        <v>12</v>
      </c>
      <c r="H2643">
        <v>6</v>
      </c>
      <c r="I2643">
        <v>1</v>
      </c>
      <c r="J2643">
        <v>5</v>
      </c>
      <c r="K2643">
        <v>1</v>
      </c>
      <c r="L2643">
        <v>15</v>
      </c>
      <c r="M2643">
        <v>133</v>
      </c>
      <c r="N2643">
        <v>112</v>
      </c>
      <c r="S2643" t="s">
        <v>1755</v>
      </c>
      <c r="T2643" t="s">
        <v>1675</v>
      </c>
      <c r="U2643" t="s">
        <v>1675</v>
      </c>
      <c r="V2643" t="s">
        <v>1723</v>
      </c>
    </row>
    <row r="2644" spans="1:22" x14ac:dyDescent="0.25">
      <c r="A2644" t="s">
        <v>1746</v>
      </c>
      <c r="B2644" t="str">
        <f t="shared" si="41"/>
        <v>1925North Sydney</v>
      </c>
      <c r="C2644" t="s">
        <v>1747</v>
      </c>
      <c r="D2644">
        <v>1925</v>
      </c>
      <c r="E2644">
        <v>4</v>
      </c>
      <c r="F2644" t="s">
        <v>1752</v>
      </c>
      <c r="G2644">
        <v>12</v>
      </c>
      <c r="H2644">
        <v>6</v>
      </c>
      <c r="I2644">
        <v>1</v>
      </c>
      <c r="J2644">
        <v>5</v>
      </c>
      <c r="K2644">
        <v>1</v>
      </c>
      <c r="L2644">
        <v>15</v>
      </c>
      <c r="M2644">
        <v>157</v>
      </c>
      <c r="N2644">
        <v>138</v>
      </c>
      <c r="S2644" t="s">
        <v>1752</v>
      </c>
      <c r="T2644" t="s">
        <v>1675</v>
      </c>
      <c r="U2644" t="s">
        <v>1675</v>
      </c>
      <c r="V2644" t="s">
        <v>1723</v>
      </c>
    </row>
    <row r="2645" spans="1:22" x14ac:dyDescent="0.25">
      <c r="A2645" t="s">
        <v>1746</v>
      </c>
      <c r="B2645" t="str">
        <f t="shared" si="41"/>
        <v>1925St George</v>
      </c>
      <c r="C2645" t="s">
        <v>1747</v>
      </c>
      <c r="D2645">
        <v>1925</v>
      </c>
      <c r="E2645">
        <v>5</v>
      </c>
      <c r="F2645" t="s">
        <v>1763</v>
      </c>
      <c r="G2645">
        <v>11</v>
      </c>
      <c r="H2645">
        <v>5</v>
      </c>
      <c r="I2645">
        <v>1</v>
      </c>
      <c r="J2645">
        <v>5</v>
      </c>
      <c r="K2645">
        <v>2</v>
      </c>
      <c r="L2645">
        <v>15</v>
      </c>
      <c r="M2645">
        <v>132</v>
      </c>
      <c r="N2645">
        <v>141</v>
      </c>
      <c r="S2645" t="s">
        <v>1763</v>
      </c>
      <c r="T2645" t="s">
        <v>1675</v>
      </c>
      <c r="U2645" t="s">
        <v>1675</v>
      </c>
      <c r="V2645" t="s">
        <v>1723</v>
      </c>
    </row>
    <row r="2646" spans="1:22" x14ac:dyDescent="0.25">
      <c r="A2646" t="s">
        <v>1746</v>
      </c>
      <c r="B2646" t="str">
        <f t="shared" si="41"/>
        <v>1925Glebe</v>
      </c>
      <c r="C2646" t="s">
        <v>1747</v>
      </c>
      <c r="D2646">
        <v>1925</v>
      </c>
      <c r="E2646">
        <v>6</v>
      </c>
      <c r="F2646" t="s">
        <v>1751</v>
      </c>
      <c r="G2646">
        <v>12</v>
      </c>
      <c r="H2646">
        <v>5</v>
      </c>
      <c r="I2646">
        <v>0</v>
      </c>
      <c r="J2646">
        <v>7</v>
      </c>
      <c r="K2646">
        <v>1</v>
      </c>
      <c r="L2646">
        <v>12</v>
      </c>
      <c r="M2646">
        <v>118</v>
      </c>
      <c r="N2646">
        <v>171</v>
      </c>
      <c r="S2646" t="s">
        <v>1751</v>
      </c>
      <c r="T2646" t="s">
        <v>1675</v>
      </c>
      <c r="U2646" t="s">
        <v>1675</v>
      </c>
      <c r="V2646" t="s">
        <v>1723</v>
      </c>
    </row>
    <row r="2647" spans="1:22" x14ac:dyDescent="0.25">
      <c r="A2647" t="s">
        <v>1746</v>
      </c>
      <c r="B2647" t="str">
        <f t="shared" si="41"/>
        <v>1925Sydney University</v>
      </c>
      <c r="C2647" t="s">
        <v>1747</v>
      </c>
      <c r="D2647">
        <v>1925</v>
      </c>
      <c r="E2647">
        <v>7</v>
      </c>
      <c r="F2647" t="s">
        <v>1762</v>
      </c>
      <c r="G2647">
        <v>11</v>
      </c>
      <c r="H2647">
        <v>3</v>
      </c>
      <c r="I2647">
        <v>1</v>
      </c>
      <c r="J2647">
        <v>7</v>
      </c>
      <c r="K2647">
        <v>2</v>
      </c>
      <c r="L2647">
        <v>11</v>
      </c>
      <c r="M2647">
        <v>118</v>
      </c>
      <c r="N2647">
        <v>142</v>
      </c>
      <c r="S2647" t="s">
        <v>1762</v>
      </c>
      <c r="T2647" t="s">
        <v>1675</v>
      </c>
      <c r="U2647" t="s">
        <v>1675</v>
      </c>
      <c r="V2647" t="s">
        <v>1723</v>
      </c>
    </row>
    <row r="2648" spans="1:22" x14ac:dyDescent="0.25">
      <c r="A2648" t="s">
        <v>1746</v>
      </c>
      <c r="B2648" t="str">
        <f t="shared" si="41"/>
        <v>1925Eastern Suburbs</v>
      </c>
      <c r="C2648" t="s">
        <v>1747</v>
      </c>
      <c r="D2648">
        <v>1925</v>
      </c>
      <c r="E2648">
        <v>8</v>
      </c>
      <c r="F2648" t="s">
        <v>1749</v>
      </c>
      <c r="G2648">
        <v>12</v>
      </c>
      <c r="H2648">
        <v>4</v>
      </c>
      <c r="I2648">
        <v>0</v>
      </c>
      <c r="J2648">
        <v>8</v>
      </c>
      <c r="K2648">
        <v>1</v>
      </c>
      <c r="L2648">
        <v>10</v>
      </c>
      <c r="M2648">
        <v>89</v>
      </c>
      <c r="N2648">
        <v>120</v>
      </c>
      <c r="S2648" t="s">
        <v>1750</v>
      </c>
      <c r="T2648" t="s">
        <v>1675</v>
      </c>
      <c r="U2648" t="s">
        <v>1675</v>
      </c>
      <c r="V2648" t="s">
        <v>1723</v>
      </c>
    </row>
    <row r="2649" spans="1:22" x14ac:dyDescent="0.25">
      <c r="A2649" t="s">
        <v>1746</v>
      </c>
      <c r="B2649" t="str">
        <f t="shared" si="41"/>
        <v>1925Newtown</v>
      </c>
      <c r="C2649" t="s">
        <v>1747</v>
      </c>
      <c r="D2649">
        <v>1925</v>
      </c>
      <c r="E2649">
        <v>9</v>
      </c>
      <c r="F2649" t="s">
        <v>1756</v>
      </c>
      <c r="G2649">
        <v>11</v>
      </c>
      <c r="H2649">
        <v>3</v>
      </c>
      <c r="I2649">
        <v>0</v>
      </c>
      <c r="J2649">
        <v>8</v>
      </c>
      <c r="K2649">
        <v>2</v>
      </c>
      <c r="L2649">
        <v>10</v>
      </c>
      <c r="M2649">
        <v>94</v>
      </c>
      <c r="N2649">
        <v>136</v>
      </c>
      <c r="S2649" t="s">
        <v>1756</v>
      </c>
      <c r="T2649" t="s">
        <v>1675</v>
      </c>
      <c r="U2649" t="s">
        <v>1675</v>
      </c>
      <c r="V2649" t="s">
        <v>1723</v>
      </c>
    </row>
    <row r="2650" spans="1:22" x14ac:dyDescent="0.25">
      <c r="A2650" t="s">
        <v>1745</v>
      </c>
      <c r="B2650" t="str">
        <f t="shared" si="41"/>
        <v>1924Essendon</v>
      </c>
      <c r="C2650" t="s">
        <v>1727</v>
      </c>
      <c r="D2650">
        <v>1924</v>
      </c>
      <c r="E2650">
        <v>1</v>
      </c>
      <c r="F2650" t="s">
        <v>1687</v>
      </c>
      <c r="G2650">
        <v>16</v>
      </c>
      <c r="H2650">
        <v>11</v>
      </c>
      <c r="I2650">
        <v>1</v>
      </c>
      <c r="J2650">
        <v>4</v>
      </c>
      <c r="L2650">
        <v>46</v>
      </c>
      <c r="M2650">
        <v>1208</v>
      </c>
      <c r="N2650">
        <v>918</v>
      </c>
      <c r="O2650" t="s">
        <v>30</v>
      </c>
      <c r="P2650" t="s">
        <v>30</v>
      </c>
      <c r="R2650" t="s">
        <v>30</v>
      </c>
      <c r="S2650" t="s">
        <v>1687</v>
      </c>
      <c r="T2650" t="s">
        <v>1681</v>
      </c>
      <c r="U2650" t="s">
        <v>1681</v>
      </c>
      <c r="V2650" t="s">
        <v>1718</v>
      </c>
    </row>
    <row r="2651" spans="1:22" x14ac:dyDescent="0.25">
      <c r="A2651" t="s">
        <v>1745</v>
      </c>
      <c r="B2651" t="str">
        <f t="shared" si="41"/>
        <v>1924South Melbourne</v>
      </c>
      <c r="C2651" t="s">
        <v>1727</v>
      </c>
      <c r="D2651">
        <v>1924</v>
      </c>
      <c r="E2651">
        <v>2</v>
      </c>
      <c r="F2651" t="s">
        <v>1697</v>
      </c>
      <c r="G2651">
        <v>16</v>
      </c>
      <c r="H2651">
        <v>11</v>
      </c>
      <c r="I2651">
        <v>0</v>
      </c>
      <c r="J2651">
        <v>5</v>
      </c>
      <c r="L2651">
        <v>44</v>
      </c>
      <c r="M2651">
        <v>1131</v>
      </c>
      <c r="N2651">
        <v>971</v>
      </c>
      <c r="P2651" t="s">
        <v>30</v>
      </c>
      <c r="S2651" t="s">
        <v>1676</v>
      </c>
      <c r="T2651" t="s">
        <v>1681</v>
      </c>
      <c r="U2651" t="s">
        <v>1681</v>
      </c>
      <c r="V2651" t="s">
        <v>1718</v>
      </c>
    </row>
    <row r="2652" spans="1:22" x14ac:dyDescent="0.25">
      <c r="A2652" t="s">
        <v>1745</v>
      </c>
      <c r="B2652" t="str">
        <f t="shared" si="41"/>
        <v>1924Fitzroy</v>
      </c>
      <c r="C2652" t="s">
        <v>1727</v>
      </c>
      <c r="D2652">
        <v>1924</v>
      </c>
      <c r="E2652">
        <v>3</v>
      </c>
      <c r="F2652" t="s">
        <v>1694</v>
      </c>
      <c r="G2652">
        <v>16</v>
      </c>
      <c r="H2652">
        <v>10</v>
      </c>
      <c r="I2652">
        <v>0</v>
      </c>
      <c r="J2652">
        <v>6</v>
      </c>
      <c r="L2652">
        <v>40</v>
      </c>
      <c r="M2652">
        <v>1224</v>
      </c>
      <c r="N2652">
        <v>1092</v>
      </c>
      <c r="P2652" t="s">
        <v>30</v>
      </c>
      <c r="S2652" t="s">
        <v>1694</v>
      </c>
      <c r="T2652" t="s">
        <v>1681</v>
      </c>
      <c r="U2652" t="s">
        <v>1681</v>
      </c>
      <c r="V2652" t="s">
        <v>1718</v>
      </c>
    </row>
    <row r="2653" spans="1:22" x14ac:dyDescent="0.25">
      <c r="A2653" t="s">
        <v>1745</v>
      </c>
      <c r="B2653" t="str">
        <f t="shared" si="41"/>
        <v>1924Richmond</v>
      </c>
      <c r="C2653" t="s">
        <v>1727</v>
      </c>
      <c r="D2653">
        <v>1924</v>
      </c>
      <c r="E2653">
        <v>4</v>
      </c>
      <c r="F2653" t="s">
        <v>1678</v>
      </c>
      <c r="G2653">
        <v>16</v>
      </c>
      <c r="H2653">
        <v>10</v>
      </c>
      <c r="I2653">
        <v>0</v>
      </c>
      <c r="J2653">
        <v>6</v>
      </c>
      <c r="L2653">
        <v>40</v>
      </c>
      <c r="M2653">
        <v>1083</v>
      </c>
      <c r="N2653">
        <v>1057</v>
      </c>
      <c r="P2653" t="s">
        <v>30</v>
      </c>
      <c r="S2653" t="s">
        <v>1678</v>
      </c>
      <c r="T2653" t="s">
        <v>1726</v>
      </c>
      <c r="U2653" t="s">
        <v>1681</v>
      </c>
      <c r="V2653" t="s">
        <v>1718</v>
      </c>
    </row>
    <row r="2654" spans="1:22" x14ac:dyDescent="0.25">
      <c r="A2654" t="s">
        <v>1745</v>
      </c>
      <c r="B2654" t="str">
        <f t="shared" si="41"/>
        <v>1924Geelong</v>
      </c>
      <c r="C2654" t="s">
        <v>1727</v>
      </c>
      <c r="D2654">
        <v>1924</v>
      </c>
      <c r="E2654">
        <v>5</v>
      </c>
      <c r="F2654" t="s">
        <v>1685</v>
      </c>
      <c r="G2654">
        <v>16</v>
      </c>
      <c r="H2654">
        <v>8</v>
      </c>
      <c r="I2654">
        <v>0</v>
      </c>
      <c r="J2654">
        <v>8</v>
      </c>
      <c r="L2654">
        <v>32</v>
      </c>
      <c r="M2654">
        <v>1116</v>
      </c>
      <c r="N2654">
        <v>1041</v>
      </c>
      <c r="S2654" t="s">
        <v>1685</v>
      </c>
      <c r="T2654" t="s">
        <v>1685</v>
      </c>
      <c r="U2654" t="s">
        <v>1685</v>
      </c>
      <c r="V2654" t="s">
        <v>1718</v>
      </c>
    </row>
    <row r="2655" spans="1:22" x14ac:dyDescent="0.25">
      <c r="A2655" t="s">
        <v>1745</v>
      </c>
      <c r="B2655" t="str">
        <f t="shared" si="41"/>
        <v>1924Collingwood</v>
      </c>
      <c r="C2655" t="s">
        <v>1727</v>
      </c>
      <c r="D2655">
        <v>1924</v>
      </c>
      <c r="E2655">
        <v>6</v>
      </c>
      <c r="F2655" t="s">
        <v>1688</v>
      </c>
      <c r="G2655">
        <v>16</v>
      </c>
      <c r="H2655">
        <v>8</v>
      </c>
      <c r="I2655">
        <v>0</v>
      </c>
      <c r="J2655">
        <v>8</v>
      </c>
      <c r="L2655">
        <v>32</v>
      </c>
      <c r="M2655">
        <v>1089</v>
      </c>
      <c r="N2655">
        <v>1134</v>
      </c>
      <c r="S2655" t="s">
        <v>1688</v>
      </c>
      <c r="T2655" t="s">
        <v>1681</v>
      </c>
      <c r="U2655" t="s">
        <v>1681</v>
      </c>
      <c r="V2655" t="s">
        <v>1718</v>
      </c>
    </row>
    <row r="2656" spans="1:22" x14ac:dyDescent="0.25">
      <c r="A2656" t="s">
        <v>1745</v>
      </c>
      <c r="B2656" t="str">
        <f t="shared" si="41"/>
        <v>1924Carlton</v>
      </c>
      <c r="C2656" t="s">
        <v>1727</v>
      </c>
      <c r="D2656">
        <v>1924</v>
      </c>
      <c r="E2656">
        <v>7</v>
      </c>
      <c r="F2656" t="s">
        <v>1689</v>
      </c>
      <c r="G2656">
        <v>16</v>
      </c>
      <c r="H2656">
        <v>5</v>
      </c>
      <c r="I2656">
        <v>1</v>
      </c>
      <c r="J2656">
        <v>10</v>
      </c>
      <c r="L2656">
        <v>22</v>
      </c>
      <c r="M2656">
        <v>1134</v>
      </c>
      <c r="N2656">
        <v>1228</v>
      </c>
      <c r="S2656" t="s">
        <v>1689</v>
      </c>
      <c r="T2656" t="s">
        <v>1717</v>
      </c>
      <c r="U2656" t="s">
        <v>1681</v>
      </c>
      <c r="V2656" t="s">
        <v>1718</v>
      </c>
    </row>
    <row r="2657" spans="1:22" x14ac:dyDescent="0.25">
      <c r="A2657" t="s">
        <v>1745</v>
      </c>
      <c r="B2657" t="str">
        <f t="shared" si="41"/>
        <v>1924Melbourne</v>
      </c>
      <c r="C2657" t="s">
        <v>1727</v>
      </c>
      <c r="D2657">
        <v>1924</v>
      </c>
      <c r="E2657">
        <v>8</v>
      </c>
      <c r="F2657" t="s">
        <v>1681</v>
      </c>
      <c r="G2657">
        <v>16</v>
      </c>
      <c r="H2657">
        <v>4</v>
      </c>
      <c r="I2657">
        <v>0</v>
      </c>
      <c r="J2657">
        <v>12</v>
      </c>
      <c r="L2657">
        <v>16</v>
      </c>
      <c r="M2657">
        <v>1043</v>
      </c>
      <c r="N2657">
        <v>1252</v>
      </c>
      <c r="S2657" t="s">
        <v>1681</v>
      </c>
      <c r="T2657" t="s">
        <v>1681</v>
      </c>
      <c r="U2657" t="s">
        <v>1681</v>
      </c>
      <c r="V2657" t="s">
        <v>1718</v>
      </c>
    </row>
    <row r="2658" spans="1:22" x14ac:dyDescent="0.25">
      <c r="A2658" t="s">
        <v>1745</v>
      </c>
      <c r="B2658" t="str">
        <f t="shared" si="41"/>
        <v>1924St Kilda</v>
      </c>
      <c r="C2658" t="s">
        <v>1727</v>
      </c>
      <c r="D2658">
        <v>1924</v>
      </c>
      <c r="E2658">
        <v>9</v>
      </c>
      <c r="F2658" t="s">
        <v>1677</v>
      </c>
      <c r="G2658">
        <v>16</v>
      </c>
      <c r="H2658">
        <v>4</v>
      </c>
      <c r="I2658">
        <v>0</v>
      </c>
      <c r="J2658">
        <v>12</v>
      </c>
      <c r="L2658">
        <v>16</v>
      </c>
      <c r="M2658">
        <v>1045</v>
      </c>
      <c r="N2658">
        <v>1380</v>
      </c>
      <c r="S2658" t="s">
        <v>1677</v>
      </c>
      <c r="T2658" t="s">
        <v>1681</v>
      </c>
      <c r="U2658" t="s">
        <v>1681</v>
      </c>
      <c r="V2658" t="s">
        <v>1718</v>
      </c>
    </row>
    <row r="2659" spans="1:22" x14ac:dyDescent="0.25">
      <c r="A2659" t="s">
        <v>1746</v>
      </c>
      <c r="B2659" t="str">
        <f t="shared" si="41"/>
        <v>1924Balmain</v>
      </c>
      <c r="C2659" t="s">
        <v>1747</v>
      </c>
      <c r="D2659">
        <v>1924</v>
      </c>
      <c r="E2659">
        <v>1</v>
      </c>
      <c r="F2659" t="s">
        <v>1755</v>
      </c>
      <c r="G2659">
        <v>8</v>
      </c>
      <c r="H2659">
        <v>6</v>
      </c>
      <c r="I2659">
        <v>1</v>
      </c>
      <c r="J2659">
        <v>1</v>
      </c>
      <c r="K2659">
        <v>1</v>
      </c>
      <c r="L2659">
        <v>15</v>
      </c>
      <c r="M2659">
        <v>124</v>
      </c>
      <c r="N2659">
        <v>53</v>
      </c>
      <c r="O2659" t="s">
        <v>30</v>
      </c>
      <c r="P2659" t="s">
        <v>30</v>
      </c>
      <c r="Q2659" t="s">
        <v>30</v>
      </c>
      <c r="R2659" t="s">
        <v>30</v>
      </c>
      <c r="S2659" t="s">
        <v>1755</v>
      </c>
      <c r="T2659" t="s">
        <v>1675</v>
      </c>
      <c r="U2659" t="s">
        <v>1675</v>
      </c>
      <c r="V2659" t="s">
        <v>1723</v>
      </c>
    </row>
    <row r="2660" spans="1:22" x14ac:dyDescent="0.25">
      <c r="A2660" t="s">
        <v>1746</v>
      </c>
      <c r="B2660" t="str">
        <f t="shared" si="41"/>
        <v>1924South Sydney</v>
      </c>
      <c r="C2660" t="s">
        <v>1747</v>
      </c>
      <c r="D2660">
        <v>1924</v>
      </c>
      <c r="E2660">
        <v>2</v>
      </c>
      <c r="F2660" t="s">
        <v>1748</v>
      </c>
      <c r="G2660">
        <v>8</v>
      </c>
      <c r="H2660">
        <v>6</v>
      </c>
      <c r="I2660">
        <v>1</v>
      </c>
      <c r="J2660">
        <v>1</v>
      </c>
      <c r="K2660">
        <v>1</v>
      </c>
      <c r="L2660">
        <v>15</v>
      </c>
      <c r="M2660">
        <v>104</v>
      </c>
      <c r="N2660">
        <v>60</v>
      </c>
      <c r="P2660" t="s">
        <v>30</v>
      </c>
      <c r="Q2660" t="s">
        <v>30</v>
      </c>
      <c r="S2660" t="s">
        <v>1748</v>
      </c>
      <c r="T2660" t="s">
        <v>1675</v>
      </c>
      <c r="U2660" t="s">
        <v>1675</v>
      </c>
      <c r="V2660" t="s">
        <v>1723</v>
      </c>
    </row>
    <row r="2661" spans="1:22" x14ac:dyDescent="0.25">
      <c r="A2661" t="s">
        <v>1746</v>
      </c>
      <c r="B2661" t="str">
        <f t="shared" si="41"/>
        <v>1924Western Suburbs</v>
      </c>
      <c r="C2661" t="s">
        <v>1747</v>
      </c>
      <c r="D2661">
        <v>1924</v>
      </c>
      <c r="E2661">
        <v>3</v>
      </c>
      <c r="F2661" t="s">
        <v>1757</v>
      </c>
      <c r="G2661">
        <v>8</v>
      </c>
      <c r="H2661">
        <v>4</v>
      </c>
      <c r="I2661">
        <v>0</v>
      </c>
      <c r="J2661">
        <v>4</v>
      </c>
      <c r="K2661">
        <v>1</v>
      </c>
      <c r="L2661">
        <v>10</v>
      </c>
      <c r="M2661">
        <v>130</v>
      </c>
      <c r="N2661">
        <v>103</v>
      </c>
      <c r="S2661" t="s">
        <v>1757</v>
      </c>
      <c r="T2661" t="s">
        <v>1675</v>
      </c>
      <c r="U2661" t="s">
        <v>1675</v>
      </c>
      <c r="V2661" t="s">
        <v>1723</v>
      </c>
    </row>
    <row r="2662" spans="1:22" x14ac:dyDescent="0.25">
      <c r="A2662" t="s">
        <v>1746</v>
      </c>
      <c r="B2662" t="str">
        <f t="shared" si="41"/>
        <v>1924Glebe</v>
      </c>
      <c r="C2662" t="s">
        <v>1747</v>
      </c>
      <c r="D2662">
        <v>1924</v>
      </c>
      <c r="E2662">
        <v>4</v>
      </c>
      <c r="F2662" t="s">
        <v>1751</v>
      </c>
      <c r="G2662">
        <v>8</v>
      </c>
      <c r="H2662">
        <v>4</v>
      </c>
      <c r="I2662">
        <v>0</v>
      </c>
      <c r="J2662">
        <v>4</v>
      </c>
      <c r="K2662">
        <v>1</v>
      </c>
      <c r="L2662">
        <v>10</v>
      </c>
      <c r="M2662">
        <v>87</v>
      </c>
      <c r="N2662">
        <v>95</v>
      </c>
      <c r="S2662" t="s">
        <v>1751</v>
      </c>
      <c r="T2662" t="s">
        <v>1675</v>
      </c>
      <c r="U2662" t="s">
        <v>1675</v>
      </c>
      <c r="V2662" t="s">
        <v>1723</v>
      </c>
    </row>
    <row r="2663" spans="1:22" x14ac:dyDescent="0.25">
      <c r="A2663" t="s">
        <v>1746</v>
      </c>
      <c r="B2663" t="str">
        <f t="shared" si="41"/>
        <v>1924St George</v>
      </c>
      <c r="C2663" t="s">
        <v>1747</v>
      </c>
      <c r="D2663">
        <v>1924</v>
      </c>
      <c r="E2663">
        <v>5</v>
      </c>
      <c r="F2663" t="s">
        <v>1763</v>
      </c>
      <c r="G2663">
        <v>8</v>
      </c>
      <c r="H2663">
        <v>3</v>
      </c>
      <c r="I2663">
        <v>2</v>
      </c>
      <c r="J2663">
        <v>3</v>
      </c>
      <c r="K2663">
        <v>1</v>
      </c>
      <c r="L2663">
        <v>10</v>
      </c>
      <c r="M2663">
        <v>94</v>
      </c>
      <c r="N2663">
        <v>125</v>
      </c>
      <c r="S2663" t="s">
        <v>1763</v>
      </c>
      <c r="T2663" t="s">
        <v>1675</v>
      </c>
      <c r="U2663" t="s">
        <v>1675</v>
      </c>
      <c r="V2663" t="s">
        <v>1723</v>
      </c>
    </row>
    <row r="2664" spans="1:22" x14ac:dyDescent="0.25">
      <c r="A2664" t="s">
        <v>1746</v>
      </c>
      <c r="B2664" t="str">
        <f t="shared" si="41"/>
        <v>1924North Sydney</v>
      </c>
      <c r="C2664" t="s">
        <v>1747</v>
      </c>
      <c r="D2664">
        <v>1924</v>
      </c>
      <c r="E2664">
        <v>6</v>
      </c>
      <c r="F2664" t="s">
        <v>1752</v>
      </c>
      <c r="G2664">
        <v>8</v>
      </c>
      <c r="H2664">
        <v>3</v>
      </c>
      <c r="I2664">
        <v>0</v>
      </c>
      <c r="J2664">
        <v>5</v>
      </c>
      <c r="K2664">
        <v>1</v>
      </c>
      <c r="L2664">
        <v>8</v>
      </c>
      <c r="M2664">
        <v>107</v>
      </c>
      <c r="N2664">
        <v>128</v>
      </c>
      <c r="S2664" t="s">
        <v>1752</v>
      </c>
      <c r="T2664" t="s">
        <v>1675</v>
      </c>
      <c r="U2664" t="s">
        <v>1675</v>
      </c>
      <c r="V2664" t="s">
        <v>1723</v>
      </c>
    </row>
    <row r="2665" spans="1:22" x14ac:dyDescent="0.25">
      <c r="A2665" t="s">
        <v>1746</v>
      </c>
      <c r="B2665" t="str">
        <f t="shared" si="41"/>
        <v>1924Eastern Suburbs</v>
      </c>
      <c r="C2665" t="s">
        <v>1747</v>
      </c>
      <c r="D2665">
        <v>1924</v>
      </c>
      <c r="E2665">
        <v>7</v>
      </c>
      <c r="F2665" t="s">
        <v>1749</v>
      </c>
      <c r="G2665">
        <v>8</v>
      </c>
      <c r="H2665">
        <v>3</v>
      </c>
      <c r="I2665">
        <v>0</v>
      </c>
      <c r="J2665">
        <v>5</v>
      </c>
      <c r="K2665">
        <v>1</v>
      </c>
      <c r="L2665">
        <v>8</v>
      </c>
      <c r="M2665">
        <v>85</v>
      </c>
      <c r="N2665">
        <v>106</v>
      </c>
      <c r="S2665" t="s">
        <v>1750</v>
      </c>
      <c r="T2665" t="s">
        <v>1675</v>
      </c>
      <c r="U2665" t="s">
        <v>1675</v>
      </c>
      <c r="V2665" t="s">
        <v>1723</v>
      </c>
    </row>
    <row r="2666" spans="1:22" x14ac:dyDescent="0.25">
      <c r="A2666" t="s">
        <v>1746</v>
      </c>
      <c r="B2666" t="str">
        <f t="shared" si="41"/>
        <v>1924Sydney University</v>
      </c>
      <c r="C2666" t="s">
        <v>1747</v>
      </c>
      <c r="D2666">
        <v>1924</v>
      </c>
      <c r="E2666">
        <v>8</v>
      </c>
      <c r="F2666" t="s">
        <v>1762</v>
      </c>
      <c r="G2666">
        <v>8</v>
      </c>
      <c r="H2666">
        <v>2</v>
      </c>
      <c r="I2666">
        <v>1</v>
      </c>
      <c r="J2666">
        <v>5</v>
      </c>
      <c r="K2666">
        <v>1</v>
      </c>
      <c r="L2666">
        <v>7</v>
      </c>
      <c r="M2666">
        <v>85</v>
      </c>
      <c r="N2666">
        <v>115</v>
      </c>
      <c r="S2666" t="s">
        <v>1762</v>
      </c>
      <c r="T2666" t="s">
        <v>1675</v>
      </c>
      <c r="U2666" t="s">
        <v>1675</v>
      </c>
      <c r="V2666" t="s">
        <v>1723</v>
      </c>
    </row>
    <row r="2667" spans="1:22" x14ac:dyDescent="0.25">
      <c r="A2667" t="s">
        <v>1746</v>
      </c>
      <c r="B2667" t="str">
        <f t="shared" si="41"/>
        <v>1924Newtown</v>
      </c>
      <c r="C2667" t="s">
        <v>1747</v>
      </c>
      <c r="D2667">
        <v>1924</v>
      </c>
      <c r="E2667">
        <v>9</v>
      </c>
      <c r="F2667" t="s">
        <v>1756</v>
      </c>
      <c r="G2667">
        <v>8</v>
      </c>
      <c r="H2667">
        <v>2</v>
      </c>
      <c r="I2667">
        <v>1</v>
      </c>
      <c r="J2667">
        <v>5</v>
      </c>
      <c r="K2667">
        <v>1</v>
      </c>
      <c r="L2667">
        <v>7</v>
      </c>
      <c r="M2667">
        <v>98</v>
      </c>
      <c r="N2667">
        <v>129</v>
      </c>
      <c r="S2667" t="s">
        <v>1756</v>
      </c>
      <c r="T2667" t="s">
        <v>1675</v>
      </c>
      <c r="U2667" t="s">
        <v>1675</v>
      </c>
      <c r="V2667" t="s">
        <v>1723</v>
      </c>
    </row>
    <row r="2668" spans="1:22" x14ac:dyDescent="0.25">
      <c r="A2668" t="s">
        <v>1745</v>
      </c>
      <c r="B2668" t="str">
        <f t="shared" si="41"/>
        <v>1923Essendon</v>
      </c>
      <c r="C2668" t="s">
        <v>1727</v>
      </c>
      <c r="D2668">
        <v>1923</v>
      </c>
      <c r="E2668">
        <v>1</v>
      </c>
      <c r="F2668" t="s">
        <v>1687</v>
      </c>
      <c r="G2668">
        <v>16</v>
      </c>
      <c r="H2668">
        <v>13</v>
      </c>
      <c r="I2668">
        <v>0</v>
      </c>
      <c r="J2668">
        <v>3</v>
      </c>
      <c r="L2668">
        <v>52</v>
      </c>
      <c r="M2668">
        <v>1188</v>
      </c>
      <c r="N2668">
        <v>875</v>
      </c>
      <c r="O2668" t="s">
        <v>30</v>
      </c>
      <c r="P2668" t="s">
        <v>30</v>
      </c>
      <c r="Q2668" t="s">
        <v>30</v>
      </c>
      <c r="R2668" t="s">
        <v>30</v>
      </c>
      <c r="S2668" t="s">
        <v>1687</v>
      </c>
      <c r="T2668" t="s">
        <v>1681</v>
      </c>
      <c r="U2668" t="s">
        <v>1681</v>
      </c>
      <c r="V2668" t="s">
        <v>1718</v>
      </c>
    </row>
    <row r="2669" spans="1:22" x14ac:dyDescent="0.25">
      <c r="A2669" t="s">
        <v>1745</v>
      </c>
      <c r="B2669" t="str">
        <f t="shared" si="41"/>
        <v>1923Fitzroy</v>
      </c>
      <c r="C2669" t="s">
        <v>1727</v>
      </c>
      <c r="D2669">
        <v>1923</v>
      </c>
      <c r="E2669">
        <v>2</v>
      </c>
      <c r="F2669" t="s">
        <v>1694</v>
      </c>
      <c r="G2669">
        <v>16</v>
      </c>
      <c r="H2669">
        <v>11</v>
      </c>
      <c r="I2669">
        <v>0</v>
      </c>
      <c r="J2669">
        <v>5</v>
      </c>
      <c r="L2669">
        <v>44</v>
      </c>
      <c r="M2669">
        <v>1120</v>
      </c>
      <c r="N2669">
        <v>968</v>
      </c>
      <c r="P2669" t="s">
        <v>30</v>
      </c>
      <c r="Q2669" t="s">
        <v>30</v>
      </c>
      <c r="S2669" t="s">
        <v>1694</v>
      </c>
      <c r="T2669" t="s">
        <v>1681</v>
      </c>
      <c r="U2669" t="s">
        <v>1681</v>
      </c>
      <c r="V2669" t="s">
        <v>1718</v>
      </c>
    </row>
    <row r="2670" spans="1:22" x14ac:dyDescent="0.25">
      <c r="A2670" t="s">
        <v>1745</v>
      </c>
      <c r="B2670" t="str">
        <f t="shared" si="41"/>
        <v>1923South Melbourne</v>
      </c>
      <c r="C2670" t="s">
        <v>1727</v>
      </c>
      <c r="D2670">
        <v>1923</v>
      </c>
      <c r="E2670">
        <v>3</v>
      </c>
      <c r="F2670" t="s">
        <v>1697</v>
      </c>
      <c r="G2670">
        <v>16</v>
      </c>
      <c r="H2670">
        <v>9</v>
      </c>
      <c r="I2670">
        <v>0</v>
      </c>
      <c r="J2670">
        <v>7</v>
      </c>
      <c r="L2670">
        <v>36</v>
      </c>
      <c r="M2670">
        <v>1061</v>
      </c>
      <c r="N2670">
        <v>989</v>
      </c>
      <c r="P2670" t="s">
        <v>30</v>
      </c>
      <c r="S2670" t="s">
        <v>1676</v>
      </c>
      <c r="T2670" t="s">
        <v>1681</v>
      </c>
      <c r="U2670" t="s">
        <v>1681</v>
      </c>
      <c r="V2670" t="s">
        <v>1718</v>
      </c>
    </row>
    <row r="2671" spans="1:22" x14ac:dyDescent="0.25">
      <c r="A2671" t="s">
        <v>1745</v>
      </c>
      <c r="B2671" t="str">
        <f t="shared" si="41"/>
        <v>1923Geelong</v>
      </c>
      <c r="C2671" t="s">
        <v>1727</v>
      </c>
      <c r="D2671">
        <v>1923</v>
      </c>
      <c r="E2671">
        <v>4</v>
      </c>
      <c r="F2671" t="s">
        <v>1685</v>
      </c>
      <c r="G2671">
        <v>16</v>
      </c>
      <c r="H2671">
        <v>9</v>
      </c>
      <c r="I2671">
        <v>0</v>
      </c>
      <c r="J2671">
        <v>7</v>
      </c>
      <c r="L2671">
        <v>36</v>
      </c>
      <c r="M2671">
        <v>1128</v>
      </c>
      <c r="N2671">
        <v>1085</v>
      </c>
      <c r="P2671" t="s">
        <v>30</v>
      </c>
      <c r="S2671" t="s">
        <v>1685</v>
      </c>
      <c r="T2671" t="s">
        <v>1685</v>
      </c>
      <c r="U2671" t="s">
        <v>1685</v>
      </c>
      <c r="V2671" t="s">
        <v>1718</v>
      </c>
    </row>
    <row r="2672" spans="1:22" x14ac:dyDescent="0.25">
      <c r="A2672" t="s">
        <v>1745</v>
      </c>
      <c r="B2672" t="str">
        <f t="shared" si="41"/>
        <v>1923Collingwood</v>
      </c>
      <c r="C2672" t="s">
        <v>1727</v>
      </c>
      <c r="D2672">
        <v>1923</v>
      </c>
      <c r="E2672">
        <v>5</v>
      </c>
      <c r="F2672" t="s">
        <v>1688</v>
      </c>
      <c r="G2672">
        <v>16</v>
      </c>
      <c r="H2672">
        <v>8</v>
      </c>
      <c r="I2672">
        <v>1</v>
      </c>
      <c r="J2672">
        <v>7</v>
      </c>
      <c r="L2672">
        <v>34</v>
      </c>
      <c r="M2672">
        <v>1138</v>
      </c>
      <c r="N2672">
        <v>1043</v>
      </c>
      <c r="S2672" t="s">
        <v>1688</v>
      </c>
      <c r="T2672" t="s">
        <v>1681</v>
      </c>
      <c r="U2672" t="s">
        <v>1681</v>
      </c>
      <c r="V2672" t="s">
        <v>1718</v>
      </c>
    </row>
    <row r="2673" spans="1:22" x14ac:dyDescent="0.25">
      <c r="A2673" t="s">
        <v>1745</v>
      </c>
      <c r="B2673" t="str">
        <f t="shared" si="41"/>
        <v>1923St Kilda</v>
      </c>
      <c r="C2673" t="s">
        <v>1727</v>
      </c>
      <c r="D2673">
        <v>1923</v>
      </c>
      <c r="E2673">
        <v>6</v>
      </c>
      <c r="F2673" t="s">
        <v>1677</v>
      </c>
      <c r="G2673">
        <v>16</v>
      </c>
      <c r="H2673">
        <v>8</v>
      </c>
      <c r="I2673">
        <v>0</v>
      </c>
      <c r="J2673">
        <v>8</v>
      </c>
      <c r="L2673">
        <v>32</v>
      </c>
      <c r="M2673">
        <v>947</v>
      </c>
      <c r="N2673">
        <v>959</v>
      </c>
      <c r="S2673" t="s">
        <v>1677</v>
      </c>
      <c r="T2673" t="s">
        <v>1681</v>
      </c>
      <c r="U2673" t="s">
        <v>1681</v>
      </c>
      <c r="V2673" t="s">
        <v>1718</v>
      </c>
    </row>
    <row r="2674" spans="1:22" x14ac:dyDescent="0.25">
      <c r="A2674" t="s">
        <v>1745</v>
      </c>
      <c r="B2674" t="str">
        <f t="shared" si="41"/>
        <v>1923Carlton</v>
      </c>
      <c r="C2674" t="s">
        <v>1727</v>
      </c>
      <c r="D2674">
        <v>1923</v>
      </c>
      <c r="E2674">
        <v>7</v>
      </c>
      <c r="F2674" t="s">
        <v>1689</v>
      </c>
      <c r="G2674">
        <v>16</v>
      </c>
      <c r="H2674">
        <v>6</v>
      </c>
      <c r="I2674">
        <v>1</v>
      </c>
      <c r="J2674">
        <v>9</v>
      </c>
      <c r="L2674">
        <v>26</v>
      </c>
      <c r="M2674">
        <v>1000</v>
      </c>
      <c r="N2674">
        <v>1191</v>
      </c>
      <c r="S2674" t="s">
        <v>1689</v>
      </c>
      <c r="T2674" t="s">
        <v>1717</v>
      </c>
      <c r="U2674" t="s">
        <v>1681</v>
      </c>
      <c r="V2674" t="s">
        <v>1718</v>
      </c>
    </row>
    <row r="2675" spans="1:22" x14ac:dyDescent="0.25">
      <c r="A2675" t="s">
        <v>1745</v>
      </c>
      <c r="B2675" t="str">
        <f t="shared" si="41"/>
        <v>1923Richmond</v>
      </c>
      <c r="C2675" t="s">
        <v>1727</v>
      </c>
      <c r="D2675">
        <v>1923</v>
      </c>
      <c r="E2675">
        <v>8</v>
      </c>
      <c r="F2675" t="s">
        <v>1678</v>
      </c>
      <c r="G2675">
        <v>16</v>
      </c>
      <c r="H2675">
        <v>4</v>
      </c>
      <c r="I2675">
        <v>0</v>
      </c>
      <c r="J2675">
        <v>12</v>
      </c>
      <c r="L2675">
        <v>16</v>
      </c>
      <c r="M2675">
        <v>906</v>
      </c>
      <c r="N2675">
        <v>1139</v>
      </c>
      <c r="S2675" t="s">
        <v>1678</v>
      </c>
      <c r="T2675" t="s">
        <v>1726</v>
      </c>
      <c r="U2675" t="s">
        <v>1681</v>
      </c>
      <c r="V2675" t="s">
        <v>1718</v>
      </c>
    </row>
    <row r="2676" spans="1:22" x14ac:dyDescent="0.25">
      <c r="A2676" t="s">
        <v>1745</v>
      </c>
      <c r="B2676" t="str">
        <f t="shared" si="41"/>
        <v>1923Melbourne</v>
      </c>
      <c r="C2676" t="s">
        <v>1727</v>
      </c>
      <c r="D2676">
        <v>1923</v>
      </c>
      <c r="E2676">
        <v>9</v>
      </c>
      <c r="F2676" t="s">
        <v>1681</v>
      </c>
      <c r="G2676">
        <v>16</v>
      </c>
      <c r="H2676">
        <v>3</v>
      </c>
      <c r="I2676">
        <v>0</v>
      </c>
      <c r="J2676">
        <v>13</v>
      </c>
      <c r="L2676">
        <v>12</v>
      </c>
      <c r="M2676">
        <v>980</v>
      </c>
      <c r="N2676">
        <v>1219</v>
      </c>
      <c r="S2676" t="s">
        <v>1681</v>
      </c>
      <c r="T2676" t="s">
        <v>1681</v>
      </c>
      <c r="U2676" t="s">
        <v>1681</v>
      </c>
      <c r="V2676" t="s">
        <v>1718</v>
      </c>
    </row>
    <row r="2677" spans="1:22" x14ac:dyDescent="0.25">
      <c r="A2677" t="s">
        <v>1746</v>
      </c>
      <c r="B2677" t="str">
        <f t="shared" si="41"/>
        <v>1923Eastern Suburbs</v>
      </c>
      <c r="C2677" t="s">
        <v>1747</v>
      </c>
      <c r="D2677">
        <v>1923</v>
      </c>
      <c r="E2677">
        <v>1</v>
      </c>
      <c r="F2677" t="s">
        <v>1749</v>
      </c>
      <c r="G2677">
        <v>16</v>
      </c>
      <c r="H2677">
        <v>13</v>
      </c>
      <c r="I2677">
        <v>0</v>
      </c>
      <c r="J2677">
        <v>3</v>
      </c>
      <c r="K2677">
        <v>2</v>
      </c>
      <c r="L2677">
        <v>30</v>
      </c>
      <c r="M2677">
        <v>235</v>
      </c>
      <c r="N2677">
        <v>124</v>
      </c>
      <c r="O2677" t="s">
        <v>30</v>
      </c>
      <c r="P2677" t="s">
        <v>30</v>
      </c>
      <c r="Q2677" t="s">
        <v>30</v>
      </c>
      <c r="R2677" t="s">
        <v>30</v>
      </c>
      <c r="S2677" t="s">
        <v>1750</v>
      </c>
      <c r="T2677" t="s">
        <v>1675</v>
      </c>
      <c r="U2677" t="s">
        <v>1675</v>
      </c>
      <c r="V2677" t="s">
        <v>1723</v>
      </c>
    </row>
    <row r="2678" spans="1:22" x14ac:dyDescent="0.25">
      <c r="A2678" t="s">
        <v>1746</v>
      </c>
      <c r="B2678" t="str">
        <f t="shared" si="41"/>
        <v>1923South Sydney</v>
      </c>
      <c r="C2678" t="s">
        <v>1747</v>
      </c>
      <c r="D2678">
        <v>1923</v>
      </c>
      <c r="E2678">
        <v>2</v>
      </c>
      <c r="F2678" t="s">
        <v>1748</v>
      </c>
      <c r="G2678">
        <v>16</v>
      </c>
      <c r="H2678">
        <v>13</v>
      </c>
      <c r="I2678">
        <v>0</v>
      </c>
      <c r="J2678">
        <v>3</v>
      </c>
      <c r="K2678">
        <v>2</v>
      </c>
      <c r="L2678">
        <v>30</v>
      </c>
      <c r="M2678">
        <v>242</v>
      </c>
      <c r="N2678">
        <v>173</v>
      </c>
      <c r="P2678" t="s">
        <v>30</v>
      </c>
      <c r="Q2678" t="s">
        <v>30</v>
      </c>
      <c r="S2678" t="s">
        <v>1748</v>
      </c>
      <c r="T2678" t="s">
        <v>1675</v>
      </c>
      <c r="U2678" t="s">
        <v>1675</v>
      </c>
      <c r="V2678" t="s">
        <v>1723</v>
      </c>
    </row>
    <row r="2679" spans="1:22" x14ac:dyDescent="0.25">
      <c r="A2679" t="s">
        <v>1746</v>
      </c>
      <c r="B2679" t="str">
        <f t="shared" si="41"/>
        <v>1923Balmain</v>
      </c>
      <c r="C2679" t="s">
        <v>1747</v>
      </c>
      <c r="D2679">
        <v>1923</v>
      </c>
      <c r="E2679">
        <v>3</v>
      </c>
      <c r="F2679" t="s">
        <v>1755</v>
      </c>
      <c r="G2679">
        <v>16</v>
      </c>
      <c r="H2679">
        <v>10</v>
      </c>
      <c r="I2679">
        <v>1</v>
      </c>
      <c r="J2679">
        <v>5</v>
      </c>
      <c r="K2679">
        <v>2</v>
      </c>
      <c r="L2679">
        <v>25</v>
      </c>
      <c r="M2679">
        <v>247</v>
      </c>
      <c r="N2679">
        <v>136</v>
      </c>
      <c r="S2679" t="s">
        <v>1755</v>
      </c>
      <c r="T2679" t="s">
        <v>1675</v>
      </c>
      <c r="U2679" t="s">
        <v>1675</v>
      </c>
      <c r="V2679" t="s">
        <v>1723</v>
      </c>
    </row>
    <row r="2680" spans="1:22" x14ac:dyDescent="0.25">
      <c r="A2680" t="s">
        <v>1746</v>
      </c>
      <c r="B2680" t="str">
        <f t="shared" si="41"/>
        <v>1923Western Suburbs</v>
      </c>
      <c r="C2680" t="s">
        <v>1747</v>
      </c>
      <c r="D2680">
        <v>1923</v>
      </c>
      <c r="E2680">
        <v>4</v>
      </c>
      <c r="F2680" t="s">
        <v>1757</v>
      </c>
      <c r="G2680">
        <v>16</v>
      </c>
      <c r="H2680">
        <v>9</v>
      </c>
      <c r="I2680">
        <v>0</v>
      </c>
      <c r="J2680">
        <v>7</v>
      </c>
      <c r="K2680">
        <v>2</v>
      </c>
      <c r="L2680">
        <v>22</v>
      </c>
      <c r="M2680">
        <v>257</v>
      </c>
      <c r="N2680">
        <v>218</v>
      </c>
      <c r="S2680" t="s">
        <v>1757</v>
      </c>
      <c r="T2680" t="s">
        <v>1675</v>
      </c>
      <c r="U2680" t="s">
        <v>1675</v>
      </c>
      <c r="V2680" t="s">
        <v>1723</v>
      </c>
    </row>
    <row r="2681" spans="1:22" x14ac:dyDescent="0.25">
      <c r="A2681" t="s">
        <v>1746</v>
      </c>
      <c r="B2681" t="str">
        <f t="shared" si="41"/>
        <v>1923North Sydney</v>
      </c>
      <c r="C2681" t="s">
        <v>1747</v>
      </c>
      <c r="D2681">
        <v>1923</v>
      </c>
      <c r="E2681">
        <v>5</v>
      </c>
      <c r="F2681" t="s">
        <v>1752</v>
      </c>
      <c r="G2681">
        <v>16</v>
      </c>
      <c r="H2681">
        <v>8</v>
      </c>
      <c r="I2681">
        <v>0</v>
      </c>
      <c r="J2681">
        <v>8</v>
      </c>
      <c r="K2681">
        <v>2</v>
      </c>
      <c r="L2681">
        <v>20</v>
      </c>
      <c r="M2681">
        <v>245</v>
      </c>
      <c r="N2681">
        <v>223</v>
      </c>
      <c r="S2681" t="s">
        <v>1752</v>
      </c>
      <c r="T2681" t="s">
        <v>1675</v>
      </c>
      <c r="U2681" t="s">
        <v>1675</v>
      </c>
      <c r="V2681" t="s">
        <v>1723</v>
      </c>
    </row>
    <row r="2682" spans="1:22" x14ac:dyDescent="0.25">
      <c r="A2682" t="s">
        <v>1746</v>
      </c>
      <c r="B2682" t="str">
        <f t="shared" si="41"/>
        <v>1923Glebe</v>
      </c>
      <c r="C2682" t="s">
        <v>1747</v>
      </c>
      <c r="D2682">
        <v>1923</v>
      </c>
      <c r="E2682">
        <v>6</v>
      </c>
      <c r="F2682" t="s">
        <v>1751</v>
      </c>
      <c r="G2682">
        <v>16</v>
      </c>
      <c r="H2682">
        <v>6</v>
      </c>
      <c r="I2682">
        <v>0</v>
      </c>
      <c r="J2682">
        <v>10</v>
      </c>
      <c r="K2682">
        <v>2</v>
      </c>
      <c r="L2682">
        <v>16</v>
      </c>
      <c r="M2682">
        <v>160</v>
      </c>
      <c r="N2682">
        <v>193</v>
      </c>
      <c r="S2682" t="s">
        <v>1751</v>
      </c>
      <c r="T2682" t="s">
        <v>1675</v>
      </c>
      <c r="U2682" t="s">
        <v>1675</v>
      </c>
      <c r="V2682" t="s">
        <v>1723</v>
      </c>
    </row>
    <row r="2683" spans="1:22" x14ac:dyDescent="0.25">
      <c r="A2683" t="s">
        <v>1746</v>
      </c>
      <c r="B2683" t="str">
        <f t="shared" si="41"/>
        <v>1923St George</v>
      </c>
      <c r="C2683" t="s">
        <v>1747</v>
      </c>
      <c r="D2683">
        <v>1923</v>
      </c>
      <c r="E2683">
        <v>7</v>
      </c>
      <c r="F2683" t="s">
        <v>1763</v>
      </c>
      <c r="G2683">
        <v>16</v>
      </c>
      <c r="H2683">
        <v>5</v>
      </c>
      <c r="I2683">
        <v>0</v>
      </c>
      <c r="J2683">
        <v>11</v>
      </c>
      <c r="K2683">
        <v>2</v>
      </c>
      <c r="L2683">
        <v>14</v>
      </c>
      <c r="M2683">
        <v>168</v>
      </c>
      <c r="N2683">
        <v>236</v>
      </c>
      <c r="S2683" t="s">
        <v>1763</v>
      </c>
      <c r="T2683" t="s">
        <v>1675</v>
      </c>
      <c r="U2683" t="s">
        <v>1675</v>
      </c>
      <c r="V2683" t="s">
        <v>1723</v>
      </c>
    </row>
    <row r="2684" spans="1:22" x14ac:dyDescent="0.25">
      <c r="A2684" t="s">
        <v>1746</v>
      </c>
      <c r="B2684" t="str">
        <f t="shared" si="41"/>
        <v>1923Newtown</v>
      </c>
      <c r="C2684" t="s">
        <v>1747</v>
      </c>
      <c r="D2684">
        <v>1923</v>
      </c>
      <c r="E2684">
        <v>8</v>
      </c>
      <c r="F2684" t="s">
        <v>1756</v>
      </c>
      <c r="G2684">
        <v>16</v>
      </c>
      <c r="H2684">
        <v>4</v>
      </c>
      <c r="I2684">
        <v>2</v>
      </c>
      <c r="J2684">
        <v>10</v>
      </c>
      <c r="K2684">
        <v>2</v>
      </c>
      <c r="L2684">
        <v>14</v>
      </c>
      <c r="M2684">
        <v>161</v>
      </c>
      <c r="N2684">
        <v>297</v>
      </c>
      <c r="S2684" t="s">
        <v>1756</v>
      </c>
      <c r="T2684" t="s">
        <v>1675</v>
      </c>
      <c r="U2684" t="s">
        <v>1675</v>
      </c>
      <c r="V2684" t="s">
        <v>1723</v>
      </c>
    </row>
    <row r="2685" spans="1:22" x14ac:dyDescent="0.25">
      <c r="A2685" t="s">
        <v>1746</v>
      </c>
      <c r="B2685" t="str">
        <f t="shared" si="41"/>
        <v>1923Sydney University</v>
      </c>
      <c r="C2685" t="s">
        <v>1747</v>
      </c>
      <c r="D2685">
        <v>1923</v>
      </c>
      <c r="E2685">
        <v>9</v>
      </c>
      <c r="F2685" t="s">
        <v>1762</v>
      </c>
      <c r="G2685">
        <v>16</v>
      </c>
      <c r="H2685">
        <v>2</v>
      </c>
      <c r="I2685">
        <v>1</v>
      </c>
      <c r="J2685">
        <v>13</v>
      </c>
      <c r="K2685">
        <v>2</v>
      </c>
      <c r="L2685">
        <v>9</v>
      </c>
      <c r="M2685">
        <v>120</v>
      </c>
      <c r="N2685">
        <v>235</v>
      </c>
      <c r="S2685" t="s">
        <v>1762</v>
      </c>
      <c r="T2685" t="s">
        <v>1675</v>
      </c>
      <c r="U2685" t="s">
        <v>1675</v>
      </c>
      <c r="V2685" t="s">
        <v>1723</v>
      </c>
    </row>
    <row r="2686" spans="1:22" x14ac:dyDescent="0.25">
      <c r="A2686" t="s">
        <v>1745</v>
      </c>
      <c r="B2686" t="str">
        <f t="shared" si="41"/>
        <v>1922Collingwood</v>
      </c>
      <c r="C2686" t="s">
        <v>1727</v>
      </c>
      <c r="D2686">
        <v>1922</v>
      </c>
      <c r="E2686">
        <v>1</v>
      </c>
      <c r="F2686" t="s">
        <v>1688</v>
      </c>
      <c r="G2686">
        <v>16</v>
      </c>
      <c r="H2686">
        <v>12</v>
      </c>
      <c r="I2686">
        <v>0</v>
      </c>
      <c r="J2686">
        <v>4</v>
      </c>
      <c r="L2686">
        <v>48</v>
      </c>
      <c r="M2686">
        <v>1178</v>
      </c>
      <c r="N2686">
        <v>922</v>
      </c>
      <c r="O2686" t="s">
        <v>30</v>
      </c>
      <c r="P2686" t="s">
        <v>30</v>
      </c>
      <c r="Q2686" t="s">
        <v>30</v>
      </c>
      <c r="S2686" t="s">
        <v>1688</v>
      </c>
      <c r="T2686" t="s">
        <v>1681</v>
      </c>
      <c r="U2686" t="s">
        <v>1681</v>
      </c>
      <c r="V2686" t="s">
        <v>1718</v>
      </c>
    </row>
    <row r="2687" spans="1:22" x14ac:dyDescent="0.25">
      <c r="A2687" t="s">
        <v>1745</v>
      </c>
      <c r="B2687" t="str">
        <f t="shared" si="41"/>
        <v>1922Essendon</v>
      </c>
      <c r="C2687" t="s">
        <v>1727</v>
      </c>
      <c r="D2687">
        <v>1922</v>
      </c>
      <c r="E2687">
        <v>2</v>
      </c>
      <c r="F2687" t="s">
        <v>1687</v>
      </c>
      <c r="G2687">
        <v>16</v>
      </c>
      <c r="H2687">
        <v>10</v>
      </c>
      <c r="I2687">
        <v>1</v>
      </c>
      <c r="J2687">
        <v>5</v>
      </c>
      <c r="L2687">
        <v>42</v>
      </c>
      <c r="M2687">
        <v>1147</v>
      </c>
      <c r="N2687">
        <v>1028</v>
      </c>
      <c r="P2687" t="s">
        <v>30</v>
      </c>
      <c r="S2687" t="s">
        <v>1687</v>
      </c>
      <c r="T2687" t="s">
        <v>1681</v>
      </c>
      <c r="U2687" t="s">
        <v>1681</v>
      </c>
      <c r="V2687" t="s">
        <v>1718</v>
      </c>
    </row>
    <row r="2688" spans="1:22" x14ac:dyDescent="0.25">
      <c r="A2688" t="s">
        <v>1745</v>
      </c>
      <c r="B2688" t="str">
        <f t="shared" si="41"/>
        <v>1922Fitzroy</v>
      </c>
      <c r="C2688" t="s">
        <v>1727</v>
      </c>
      <c r="D2688">
        <v>1922</v>
      </c>
      <c r="E2688">
        <v>3</v>
      </c>
      <c r="F2688" t="s">
        <v>1694</v>
      </c>
      <c r="G2688">
        <v>16</v>
      </c>
      <c r="H2688">
        <v>10</v>
      </c>
      <c r="I2688">
        <v>1</v>
      </c>
      <c r="J2688">
        <v>5</v>
      </c>
      <c r="L2688">
        <v>42</v>
      </c>
      <c r="M2688">
        <v>1091</v>
      </c>
      <c r="N2688">
        <v>1003</v>
      </c>
      <c r="P2688" t="s">
        <v>30</v>
      </c>
      <c r="Q2688" t="s">
        <v>30</v>
      </c>
      <c r="R2688" t="s">
        <v>30</v>
      </c>
      <c r="S2688" t="s">
        <v>1694</v>
      </c>
      <c r="T2688" t="s">
        <v>1681</v>
      </c>
      <c r="U2688" t="s">
        <v>1681</v>
      </c>
      <c r="V2688" t="s">
        <v>1718</v>
      </c>
    </row>
    <row r="2689" spans="1:22" x14ac:dyDescent="0.25">
      <c r="A2689" t="s">
        <v>1745</v>
      </c>
      <c r="B2689" t="str">
        <f t="shared" si="41"/>
        <v>1922Carlton</v>
      </c>
      <c r="C2689" t="s">
        <v>1727</v>
      </c>
      <c r="D2689">
        <v>1922</v>
      </c>
      <c r="E2689">
        <v>4</v>
      </c>
      <c r="F2689" t="s">
        <v>1689</v>
      </c>
      <c r="G2689">
        <v>16</v>
      </c>
      <c r="H2689">
        <v>10</v>
      </c>
      <c r="I2689">
        <v>0</v>
      </c>
      <c r="J2689">
        <v>6</v>
      </c>
      <c r="L2689">
        <v>40</v>
      </c>
      <c r="M2689">
        <v>1232</v>
      </c>
      <c r="N2689">
        <v>1092</v>
      </c>
      <c r="P2689" t="s">
        <v>30</v>
      </c>
      <c r="S2689" t="s">
        <v>1689</v>
      </c>
      <c r="T2689" t="s">
        <v>1717</v>
      </c>
      <c r="U2689" t="s">
        <v>1681</v>
      </c>
      <c r="V2689" t="s">
        <v>1718</v>
      </c>
    </row>
    <row r="2690" spans="1:22" x14ac:dyDescent="0.25">
      <c r="A2690" t="s">
        <v>1745</v>
      </c>
      <c r="B2690" t="str">
        <f t="shared" ref="B2690:B2753" si="42">D2690&amp;F2690</f>
        <v>1922Richmond</v>
      </c>
      <c r="C2690" t="s">
        <v>1727</v>
      </c>
      <c r="D2690">
        <v>1922</v>
      </c>
      <c r="E2690">
        <v>5</v>
      </c>
      <c r="F2690" t="s">
        <v>1678</v>
      </c>
      <c r="G2690">
        <v>16</v>
      </c>
      <c r="H2690">
        <v>7</v>
      </c>
      <c r="I2690">
        <v>0</v>
      </c>
      <c r="J2690">
        <v>9</v>
      </c>
      <c r="L2690">
        <v>28</v>
      </c>
      <c r="M2690">
        <v>1039</v>
      </c>
      <c r="N2690">
        <v>1129</v>
      </c>
      <c r="S2690" t="s">
        <v>1678</v>
      </c>
      <c r="T2690" t="s">
        <v>1726</v>
      </c>
      <c r="U2690" t="s">
        <v>1681</v>
      </c>
      <c r="V2690" t="s">
        <v>1718</v>
      </c>
    </row>
    <row r="2691" spans="1:22" x14ac:dyDescent="0.25">
      <c r="A2691" t="s">
        <v>1745</v>
      </c>
      <c r="B2691" t="str">
        <f t="shared" si="42"/>
        <v>1922Melbourne</v>
      </c>
      <c r="C2691" t="s">
        <v>1727</v>
      </c>
      <c r="D2691">
        <v>1922</v>
      </c>
      <c r="E2691">
        <v>6</v>
      </c>
      <c r="F2691" t="s">
        <v>1681</v>
      </c>
      <c r="G2691">
        <v>16</v>
      </c>
      <c r="H2691">
        <v>7</v>
      </c>
      <c r="I2691">
        <v>0</v>
      </c>
      <c r="J2691">
        <v>9</v>
      </c>
      <c r="L2691">
        <v>28</v>
      </c>
      <c r="M2691">
        <v>1005</v>
      </c>
      <c r="N2691">
        <v>1131</v>
      </c>
      <c r="S2691" t="s">
        <v>1681</v>
      </c>
      <c r="T2691" t="s">
        <v>1681</v>
      </c>
      <c r="U2691" t="s">
        <v>1681</v>
      </c>
      <c r="V2691" t="s">
        <v>1718</v>
      </c>
    </row>
    <row r="2692" spans="1:22" x14ac:dyDescent="0.25">
      <c r="A2692" t="s">
        <v>1745</v>
      </c>
      <c r="B2692" t="str">
        <f t="shared" si="42"/>
        <v>1922St Kilda</v>
      </c>
      <c r="C2692" t="s">
        <v>1727</v>
      </c>
      <c r="D2692">
        <v>1922</v>
      </c>
      <c r="E2692">
        <v>7</v>
      </c>
      <c r="F2692" t="s">
        <v>1677</v>
      </c>
      <c r="G2692">
        <v>16</v>
      </c>
      <c r="H2692">
        <v>5</v>
      </c>
      <c r="I2692">
        <v>1</v>
      </c>
      <c r="J2692">
        <v>10</v>
      </c>
      <c r="L2692">
        <v>22</v>
      </c>
      <c r="M2692">
        <v>1090</v>
      </c>
      <c r="N2692">
        <v>1164</v>
      </c>
      <c r="S2692" t="s">
        <v>1677</v>
      </c>
      <c r="T2692" t="s">
        <v>1681</v>
      </c>
      <c r="U2692" t="s">
        <v>1681</v>
      </c>
      <c r="V2692" t="s">
        <v>1718</v>
      </c>
    </row>
    <row r="2693" spans="1:22" x14ac:dyDescent="0.25">
      <c r="A2693" t="s">
        <v>1745</v>
      </c>
      <c r="B2693" t="str">
        <f t="shared" si="42"/>
        <v>1922Geelong</v>
      </c>
      <c r="C2693" t="s">
        <v>1727</v>
      </c>
      <c r="D2693">
        <v>1922</v>
      </c>
      <c r="E2693">
        <v>8</v>
      </c>
      <c r="F2693" t="s">
        <v>1685</v>
      </c>
      <c r="G2693">
        <v>16</v>
      </c>
      <c r="H2693">
        <v>5</v>
      </c>
      <c r="I2693">
        <v>0</v>
      </c>
      <c r="J2693">
        <v>11</v>
      </c>
      <c r="L2693">
        <v>20</v>
      </c>
      <c r="M2693">
        <v>1080</v>
      </c>
      <c r="N2693">
        <v>1285</v>
      </c>
      <c r="S2693" t="s">
        <v>1685</v>
      </c>
      <c r="T2693" t="s">
        <v>1685</v>
      </c>
      <c r="U2693" t="s">
        <v>1685</v>
      </c>
      <c r="V2693" t="s">
        <v>1718</v>
      </c>
    </row>
    <row r="2694" spans="1:22" x14ac:dyDescent="0.25">
      <c r="A2694" t="s">
        <v>1745</v>
      </c>
      <c r="B2694" t="str">
        <f t="shared" si="42"/>
        <v>1922South Melbourne</v>
      </c>
      <c r="C2694" t="s">
        <v>1727</v>
      </c>
      <c r="D2694">
        <v>1922</v>
      </c>
      <c r="E2694">
        <v>9</v>
      </c>
      <c r="F2694" t="s">
        <v>1697</v>
      </c>
      <c r="G2694">
        <v>16</v>
      </c>
      <c r="H2694">
        <v>4</v>
      </c>
      <c r="I2694">
        <v>1</v>
      </c>
      <c r="J2694">
        <v>11</v>
      </c>
      <c r="L2694">
        <v>18</v>
      </c>
      <c r="M2694">
        <v>1127</v>
      </c>
      <c r="N2694">
        <v>1235</v>
      </c>
      <c r="S2694" t="s">
        <v>1676</v>
      </c>
      <c r="T2694" t="s">
        <v>1681</v>
      </c>
      <c r="U2694" t="s">
        <v>1681</v>
      </c>
      <c r="V2694" t="s">
        <v>1718</v>
      </c>
    </row>
    <row r="2695" spans="1:22" x14ac:dyDescent="0.25">
      <c r="A2695" t="s">
        <v>1746</v>
      </c>
      <c r="B2695" t="str">
        <f t="shared" si="42"/>
        <v>1922North Sydney</v>
      </c>
      <c r="C2695" t="s">
        <v>1747</v>
      </c>
      <c r="D2695">
        <v>1922</v>
      </c>
      <c r="E2695">
        <v>1</v>
      </c>
      <c r="F2695" t="s">
        <v>1752</v>
      </c>
      <c r="G2695">
        <v>16</v>
      </c>
      <c r="H2695">
        <v>12</v>
      </c>
      <c r="I2695">
        <v>0</v>
      </c>
      <c r="J2695">
        <v>4</v>
      </c>
      <c r="K2695">
        <v>2</v>
      </c>
      <c r="L2695">
        <v>28</v>
      </c>
      <c r="M2695">
        <v>306</v>
      </c>
      <c r="N2695">
        <v>136</v>
      </c>
      <c r="O2695" t="s">
        <v>30</v>
      </c>
      <c r="P2695" t="s">
        <v>30</v>
      </c>
      <c r="Q2695" t="s">
        <v>30</v>
      </c>
      <c r="R2695" t="s">
        <v>30</v>
      </c>
      <c r="S2695" t="s">
        <v>1752</v>
      </c>
      <c r="T2695" t="s">
        <v>1675</v>
      </c>
      <c r="U2695" t="s">
        <v>1675</v>
      </c>
      <c r="V2695" t="s">
        <v>1723</v>
      </c>
    </row>
    <row r="2696" spans="1:22" x14ac:dyDescent="0.25">
      <c r="A2696" t="s">
        <v>1746</v>
      </c>
      <c r="B2696" t="str">
        <f t="shared" si="42"/>
        <v>1922Glebe</v>
      </c>
      <c r="C2696" t="s">
        <v>1747</v>
      </c>
      <c r="D2696">
        <v>1922</v>
      </c>
      <c r="E2696">
        <v>2</v>
      </c>
      <c r="F2696" t="s">
        <v>1751</v>
      </c>
      <c r="G2696">
        <v>16</v>
      </c>
      <c r="H2696">
        <v>12</v>
      </c>
      <c r="I2696">
        <v>0</v>
      </c>
      <c r="J2696">
        <v>4</v>
      </c>
      <c r="K2696">
        <v>2</v>
      </c>
      <c r="L2696">
        <v>28</v>
      </c>
      <c r="M2696">
        <v>284</v>
      </c>
      <c r="N2696">
        <v>154</v>
      </c>
      <c r="P2696" t="s">
        <v>30</v>
      </c>
      <c r="Q2696" t="s">
        <v>30</v>
      </c>
      <c r="S2696" t="s">
        <v>1751</v>
      </c>
      <c r="T2696" t="s">
        <v>1675</v>
      </c>
      <c r="U2696" t="s">
        <v>1675</v>
      </c>
      <c r="V2696" t="s">
        <v>1723</v>
      </c>
    </row>
    <row r="2697" spans="1:22" x14ac:dyDescent="0.25">
      <c r="A2697" t="s">
        <v>1746</v>
      </c>
      <c r="B2697" t="str">
        <f t="shared" si="42"/>
        <v>1922Eastern Suburbs</v>
      </c>
      <c r="C2697" t="s">
        <v>1747</v>
      </c>
      <c r="D2697">
        <v>1922</v>
      </c>
      <c r="E2697">
        <v>3</v>
      </c>
      <c r="F2697" t="s">
        <v>1749</v>
      </c>
      <c r="G2697">
        <v>16</v>
      </c>
      <c r="H2697">
        <v>9</v>
      </c>
      <c r="I2697">
        <v>2</v>
      </c>
      <c r="J2697">
        <v>5</v>
      </c>
      <c r="K2697">
        <v>2</v>
      </c>
      <c r="L2697">
        <v>24</v>
      </c>
      <c r="M2697">
        <v>217</v>
      </c>
      <c r="N2697">
        <v>177</v>
      </c>
      <c r="S2697" t="s">
        <v>1750</v>
      </c>
      <c r="T2697" t="s">
        <v>1675</v>
      </c>
      <c r="U2697" t="s">
        <v>1675</v>
      </c>
      <c r="V2697" t="s">
        <v>1723</v>
      </c>
    </row>
    <row r="2698" spans="1:22" x14ac:dyDescent="0.25">
      <c r="A2698" t="s">
        <v>1746</v>
      </c>
      <c r="B2698" t="str">
        <f t="shared" si="42"/>
        <v>1922South Sydney</v>
      </c>
      <c r="C2698" t="s">
        <v>1747</v>
      </c>
      <c r="D2698">
        <v>1922</v>
      </c>
      <c r="E2698">
        <v>4</v>
      </c>
      <c r="F2698" t="s">
        <v>1748</v>
      </c>
      <c r="G2698">
        <v>15</v>
      </c>
      <c r="H2698">
        <v>9</v>
      </c>
      <c r="I2698">
        <v>1</v>
      </c>
      <c r="J2698">
        <v>5</v>
      </c>
      <c r="K2698">
        <v>2</v>
      </c>
      <c r="L2698">
        <v>23</v>
      </c>
      <c r="M2698">
        <v>207</v>
      </c>
      <c r="N2698">
        <v>187</v>
      </c>
      <c r="S2698" t="s">
        <v>1748</v>
      </c>
      <c r="T2698" t="s">
        <v>1675</v>
      </c>
      <c r="U2698" t="s">
        <v>1675</v>
      </c>
      <c r="V2698" t="s">
        <v>1723</v>
      </c>
    </row>
    <row r="2699" spans="1:22" x14ac:dyDescent="0.25">
      <c r="A2699" t="s">
        <v>1746</v>
      </c>
      <c r="B2699" t="str">
        <f t="shared" si="42"/>
        <v>1922Balmain</v>
      </c>
      <c r="C2699" t="s">
        <v>1747</v>
      </c>
      <c r="D2699">
        <v>1922</v>
      </c>
      <c r="E2699">
        <v>5</v>
      </c>
      <c r="F2699" t="s">
        <v>1755</v>
      </c>
      <c r="G2699">
        <v>16</v>
      </c>
      <c r="H2699">
        <v>8</v>
      </c>
      <c r="I2699">
        <v>2</v>
      </c>
      <c r="J2699">
        <v>6</v>
      </c>
      <c r="K2699">
        <v>2</v>
      </c>
      <c r="L2699">
        <v>22</v>
      </c>
      <c r="M2699">
        <v>168</v>
      </c>
      <c r="N2699">
        <v>145</v>
      </c>
      <c r="S2699" t="s">
        <v>1755</v>
      </c>
      <c r="T2699" t="s">
        <v>1675</v>
      </c>
      <c r="U2699" t="s">
        <v>1675</v>
      </c>
      <c r="V2699" t="s">
        <v>1723</v>
      </c>
    </row>
    <row r="2700" spans="1:22" x14ac:dyDescent="0.25">
      <c r="A2700" t="s">
        <v>1746</v>
      </c>
      <c r="B2700" t="str">
        <f t="shared" si="42"/>
        <v>1922Western Suburbs</v>
      </c>
      <c r="C2700" t="s">
        <v>1747</v>
      </c>
      <c r="D2700">
        <v>1922</v>
      </c>
      <c r="E2700">
        <v>6</v>
      </c>
      <c r="F2700" t="s">
        <v>1757</v>
      </c>
      <c r="G2700">
        <v>16</v>
      </c>
      <c r="H2700">
        <v>6</v>
      </c>
      <c r="I2700">
        <v>0</v>
      </c>
      <c r="J2700">
        <v>10</v>
      </c>
      <c r="K2700">
        <v>2</v>
      </c>
      <c r="L2700">
        <v>16</v>
      </c>
      <c r="M2700">
        <v>164</v>
      </c>
      <c r="N2700">
        <v>201</v>
      </c>
      <c r="S2700" t="s">
        <v>1757</v>
      </c>
      <c r="T2700" t="s">
        <v>1675</v>
      </c>
      <c r="U2700" t="s">
        <v>1675</v>
      </c>
      <c r="V2700" t="s">
        <v>1723</v>
      </c>
    </row>
    <row r="2701" spans="1:22" x14ac:dyDescent="0.25">
      <c r="A2701" t="s">
        <v>1746</v>
      </c>
      <c r="B2701" t="str">
        <f t="shared" si="42"/>
        <v>1922Newtown</v>
      </c>
      <c r="C2701" t="s">
        <v>1747</v>
      </c>
      <c r="D2701">
        <v>1922</v>
      </c>
      <c r="E2701">
        <v>7</v>
      </c>
      <c r="F2701" t="s">
        <v>1756</v>
      </c>
      <c r="G2701">
        <v>16</v>
      </c>
      <c r="H2701">
        <v>5</v>
      </c>
      <c r="I2701">
        <v>1</v>
      </c>
      <c r="J2701">
        <v>10</v>
      </c>
      <c r="K2701">
        <v>2</v>
      </c>
      <c r="L2701">
        <v>15</v>
      </c>
      <c r="M2701">
        <v>169</v>
      </c>
      <c r="N2701">
        <v>200</v>
      </c>
      <c r="S2701" t="s">
        <v>1756</v>
      </c>
      <c r="T2701" t="s">
        <v>1675</v>
      </c>
      <c r="U2701" t="s">
        <v>1675</v>
      </c>
      <c r="V2701" t="s">
        <v>1723</v>
      </c>
    </row>
    <row r="2702" spans="1:22" x14ac:dyDescent="0.25">
      <c r="A2702" t="s">
        <v>1746</v>
      </c>
      <c r="B2702" t="str">
        <f t="shared" si="42"/>
        <v>1922Sydney University</v>
      </c>
      <c r="C2702" t="s">
        <v>1747</v>
      </c>
      <c r="D2702">
        <v>1922</v>
      </c>
      <c r="E2702">
        <v>8</v>
      </c>
      <c r="F2702" t="s">
        <v>1762</v>
      </c>
      <c r="G2702">
        <v>15</v>
      </c>
      <c r="H2702">
        <v>5</v>
      </c>
      <c r="I2702">
        <v>0</v>
      </c>
      <c r="J2702">
        <v>10</v>
      </c>
      <c r="K2702">
        <v>2</v>
      </c>
      <c r="L2702">
        <v>14</v>
      </c>
      <c r="M2702">
        <v>148</v>
      </c>
      <c r="N2702">
        <v>287</v>
      </c>
      <c r="S2702" t="s">
        <v>1762</v>
      </c>
      <c r="T2702" t="s">
        <v>1675</v>
      </c>
      <c r="U2702" t="s">
        <v>1675</v>
      </c>
      <c r="V2702" t="s">
        <v>1723</v>
      </c>
    </row>
    <row r="2703" spans="1:22" x14ac:dyDescent="0.25">
      <c r="A2703" t="s">
        <v>1746</v>
      </c>
      <c r="B2703" t="str">
        <f t="shared" si="42"/>
        <v>1922St George</v>
      </c>
      <c r="C2703" t="s">
        <v>1747</v>
      </c>
      <c r="D2703">
        <v>1922</v>
      </c>
      <c r="E2703">
        <v>9</v>
      </c>
      <c r="F2703" t="s">
        <v>1763</v>
      </c>
      <c r="G2703">
        <v>16</v>
      </c>
      <c r="H2703">
        <v>2</v>
      </c>
      <c r="I2703">
        <v>0</v>
      </c>
      <c r="J2703">
        <v>14</v>
      </c>
      <c r="K2703">
        <v>2</v>
      </c>
      <c r="L2703">
        <v>8</v>
      </c>
      <c r="M2703">
        <v>140</v>
      </c>
      <c r="N2703">
        <v>316</v>
      </c>
      <c r="S2703" t="s">
        <v>1763</v>
      </c>
      <c r="T2703" t="s">
        <v>1675</v>
      </c>
      <c r="U2703" t="s">
        <v>1675</v>
      </c>
      <c r="V2703" t="s">
        <v>1723</v>
      </c>
    </row>
    <row r="2704" spans="1:22" x14ac:dyDescent="0.25">
      <c r="A2704" t="s">
        <v>1745</v>
      </c>
      <c r="B2704" t="str">
        <f t="shared" si="42"/>
        <v>1921Carlton</v>
      </c>
      <c r="C2704" t="s">
        <v>1727</v>
      </c>
      <c r="D2704">
        <v>1921</v>
      </c>
      <c r="E2704">
        <v>1</v>
      </c>
      <c r="F2704" t="s">
        <v>1689</v>
      </c>
      <c r="G2704">
        <v>16</v>
      </c>
      <c r="H2704">
        <v>13</v>
      </c>
      <c r="I2704">
        <v>2</v>
      </c>
      <c r="J2704">
        <v>1</v>
      </c>
      <c r="L2704">
        <v>56</v>
      </c>
      <c r="M2704">
        <v>1265</v>
      </c>
      <c r="N2704">
        <v>891</v>
      </c>
      <c r="O2704" t="s">
        <v>30</v>
      </c>
      <c r="P2704" t="s">
        <v>30</v>
      </c>
      <c r="Q2704" t="s">
        <v>30</v>
      </c>
      <c r="S2704" t="s">
        <v>1689</v>
      </c>
      <c r="T2704" t="s">
        <v>1717</v>
      </c>
      <c r="U2704" t="s">
        <v>1681</v>
      </c>
      <c r="V2704" t="s">
        <v>1718</v>
      </c>
    </row>
    <row r="2705" spans="1:22" x14ac:dyDescent="0.25">
      <c r="A2705" t="s">
        <v>1745</v>
      </c>
      <c r="B2705" t="str">
        <f t="shared" si="42"/>
        <v>1921Richmond</v>
      </c>
      <c r="C2705" t="s">
        <v>1727</v>
      </c>
      <c r="D2705">
        <v>1921</v>
      </c>
      <c r="E2705">
        <v>2</v>
      </c>
      <c r="F2705" t="s">
        <v>1678</v>
      </c>
      <c r="G2705">
        <v>16</v>
      </c>
      <c r="H2705">
        <v>12</v>
      </c>
      <c r="I2705">
        <v>0</v>
      </c>
      <c r="J2705">
        <v>4</v>
      </c>
      <c r="L2705">
        <v>48</v>
      </c>
      <c r="M2705">
        <v>1132</v>
      </c>
      <c r="N2705">
        <v>975</v>
      </c>
      <c r="P2705" t="s">
        <v>30</v>
      </c>
      <c r="Q2705" t="s">
        <v>30</v>
      </c>
      <c r="R2705" t="s">
        <v>30</v>
      </c>
      <c r="S2705" t="s">
        <v>1678</v>
      </c>
      <c r="T2705" t="s">
        <v>1726</v>
      </c>
      <c r="U2705" t="s">
        <v>1681</v>
      </c>
      <c r="V2705" t="s">
        <v>1718</v>
      </c>
    </row>
    <row r="2706" spans="1:22" x14ac:dyDescent="0.25">
      <c r="A2706" t="s">
        <v>1745</v>
      </c>
      <c r="B2706" t="str">
        <f t="shared" si="42"/>
        <v>1921Collingwood</v>
      </c>
      <c r="C2706" t="s">
        <v>1727</v>
      </c>
      <c r="D2706">
        <v>1921</v>
      </c>
      <c r="E2706">
        <v>3</v>
      </c>
      <c r="F2706" t="s">
        <v>1688</v>
      </c>
      <c r="G2706">
        <v>16</v>
      </c>
      <c r="H2706">
        <v>9</v>
      </c>
      <c r="I2706">
        <v>0</v>
      </c>
      <c r="J2706">
        <v>7</v>
      </c>
      <c r="L2706">
        <v>36</v>
      </c>
      <c r="M2706">
        <v>1066</v>
      </c>
      <c r="N2706">
        <v>953</v>
      </c>
      <c r="P2706" t="s">
        <v>30</v>
      </c>
      <c r="S2706" t="s">
        <v>1688</v>
      </c>
      <c r="T2706" t="s">
        <v>1681</v>
      </c>
      <c r="U2706" t="s">
        <v>1681</v>
      </c>
      <c r="V2706" t="s">
        <v>1718</v>
      </c>
    </row>
    <row r="2707" spans="1:22" x14ac:dyDescent="0.25">
      <c r="A2707" t="s">
        <v>1745</v>
      </c>
      <c r="B2707" t="str">
        <f t="shared" si="42"/>
        <v>1921Geelong</v>
      </c>
      <c r="C2707" t="s">
        <v>1727</v>
      </c>
      <c r="D2707">
        <v>1921</v>
      </c>
      <c r="E2707">
        <v>4</v>
      </c>
      <c r="F2707" t="s">
        <v>1685</v>
      </c>
      <c r="G2707">
        <v>16</v>
      </c>
      <c r="H2707">
        <v>9</v>
      </c>
      <c r="I2707">
        <v>0</v>
      </c>
      <c r="J2707">
        <v>7</v>
      </c>
      <c r="L2707">
        <v>36</v>
      </c>
      <c r="M2707">
        <v>1118</v>
      </c>
      <c r="N2707">
        <v>1054</v>
      </c>
      <c r="P2707" t="s">
        <v>30</v>
      </c>
      <c r="S2707" t="s">
        <v>1685</v>
      </c>
      <c r="T2707" t="s">
        <v>1685</v>
      </c>
      <c r="U2707" t="s">
        <v>1685</v>
      </c>
      <c r="V2707" t="s">
        <v>1718</v>
      </c>
    </row>
    <row r="2708" spans="1:22" x14ac:dyDescent="0.25">
      <c r="A2708" t="s">
        <v>1745</v>
      </c>
      <c r="B2708" t="str">
        <f t="shared" si="42"/>
        <v>1921Fitzroy</v>
      </c>
      <c r="C2708" t="s">
        <v>1727</v>
      </c>
      <c r="D2708">
        <v>1921</v>
      </c>
      <c r="E2708">
        <v>5</v>
      </c>
      <c r="F2708" t="s">
        <v>1694</v>
      </c>
      <c r="G2708">
        <v>16</v>
      </c>
      <c r="H2708">
        <v>6</v>
      </c>
      <c r="I2708">
        <v>2</v>
      </c>
      <c r="J2708">
        <v>8</v>
      </c>
      <c r="L2708">
        <v>28</v>
      </c>
      <c r="M2708">
        <v>957</v>
      </c>
      <c r="N2708">
        <v>921</v>
      </c>
      <c r="S2708" t="s">
        <v>1694</v>
      </c>
      <c r="T2708" t="s">
        <v>1681</v>
      </c>
      <c r="U2708" t="s">
        <v>1681</v>
      </c>
      <c r="V2708" t="s">
        <v>1718</v>
      </c>
    </row>
    <row r="2709" spans="1:22" x14ac:dyDescent="0.25">
      <c r="A2709" t="s">
        <v>1745</v>
      </c>
      <c r="B2709" t="str">
        <f t="shared" si="42"/>
        <v>1921Melbourne</v>
      </c>
      <c r="C2709" t="s">
        <v>1727</v>
      </c>
      <c r="D2709">
        <v>1921</v>
      </c>
      <c r="E2709">
        <v>6</v>
      </c>
      <c r="F2709" t="s">
        <v>1681</v>
      </c>
      <c r="G2709">
        <v>16</v>
      </c>
      <c r="H2709">
        <v>6</v>
      </c>
      <c r="I2709">
        <v>2</v>
      </c>
      <c r="J2709">
        <v>8</v>
      </c>
      <c r="L2709">
        <v>28</v>
      </c>
      <c r="M2709">
        <v>1096</v>
      </c>
      <c r="N2709">
        <v>1149</v>
      </c>
      <c r="S2709" t="s">
        <v>1681</v>
      </c>
      <c r="T2709" t="s">
        <v>1681</v>
      </c>
      <c r="U2709" t="s">
        <v>1681</v>
      </c>
      <c r="V2709" t="s">
        <v>1718</v>
      </c>
    </row>
    <row r="2710" spans="1:22" x14ac:dyDescent="0.25">
      <c r="A2710" t="s">
        <v>1745</v>
      </c>
      <c r="B2710" t="str">
        <f t="shared" si="42"/>
        <v>1921South Melbourne</v>
      </c>
      <c r="C2710" t="s">
        <v>1727</v>
      </c>
      <c r="D2710">
        <v>1921</v>
      </c>
      <c r="E2710">
        <v>7</v>
      </c>
      <c r="F2710" t="s">
        <v>1697</v>
      </c>
      <c r="G2710">
        <v>16</v>
      </c>
      <c r="H2710">
        <v>5</v>
      </c>
      <c r="I2710">
        <v>1</v>
      </c>
      <c r="J2710">
        <v>10</v>
      </c>
      <c r="L2710">
        <v>22</v>
      </c>
      <c r="M2710">
        <v>908</v>
      </c>
      <c r="N2710">
        <v>1073</v>
      </c>
      <c r="S2710" t="s">
        <v>1676</v>
      </c>
      <c r="T2710" t="s">
        <v>1681</v>
      </c>
      <c r="U2710" t="s">
        <v>1681</v>
      </c>
      <c r="V2710" t="s">
        <v>1718</v>
      </c>
    </row>
    <row r="2711" spans="1:22" x14ac:dyDescent="0.25">
      <c r="A2711" t="s">
        <v>1745</v>
      </c>
      <c r="B2711" t="str">
        <f t="shared" si="42"/>
        <v>1921St Kilda</v>
      </c>
      <c r="C2711" t="s">
        <v>1727</v>
      </c>
      <c r="D2711">
        <v>1921</v>
      </c>
      <c r="E2711">
        <v>8</v>
      </c>
      <c r="F2711" t="s">
        <v>1677</v>
      </c>
      <c r="G2711">
        <v>16</v>
      </c>
      <c r="H2711">
        <v>4</v>
      </c>
      <c r="I2711">
        <v>1</v>
      </c>
      <c r="J2711">
        <v>11</v>
      </c>
      <c r="L2711">
        <v>18</v>
      </c>
      <c r="M2711">
        <v>998</v>
      </c>
      <c r="N2711">
        <v>1295</v>
      </c>
      <c r="S2711" t="s">
        <v>1677</v>
      </c>
      <c r="T2711" t="s">
        <v>1681</v>
      </c>
      <c r="U2711" t="s">
        <v>1681</v>
      </c>
      <c r="V2711" t="s">
        <v>1718</v>
      </c>
    </row>
    <row r="2712" spans="1:22" x14ac:dyDescent="0.25">
      <c r="A2712" t="s">
        <v>1745</v>
      </c>
      <c r="B2712" t="str">
        <f t="shared" si="42"/>
        <v>1921Essendon</v>
      </c>
      <c r="C2712" t="s">
        <v>1727</v>
      </c>
      <c r="D2712">
        <v>1921</v>
      </c>
      <c r="E2712">
        <v>9</v>
      </c>
      <c r="F2712" t="s">
        <v>1687</v>
      </c>
      <c r="G2712">
        <v>16</v>
      </c>
      <c r="H2712">
        <v>3</v>
      </c>
      <c r="I2712">
        <v>2</v>
      </c>
      <c r="J2712">
        <v>11</v>
      </c>
      <c r="L2712">
        <v>16</v>
      </c>
      <c r="M2712">
        <v>965</v>
      </c>
      <c r="N2712">
        <v>1194</v>
      </c>
      <c r="S2712" t="s">
        <v>1687</v>
      </c>
      <c r="T2712" t="s">
        <v>1681</v>
      </c>
      <c r="U2712" t="s">
        <v>1681</v>
      </c>
      <c r="V2712" t="s">
        <v>1718</v>
      </c>
    </row>
    <row r="2713" spans="1:22" x14ac:dyDescent="0.25">
      <c r="A2713" t="s">
        <v>1746</v>
      </c>
      <c r="B2713" t="str">
        <f t="shared" si="42"/>
        <v>1921North Sydney</v>
      </c>
      <c r="C2713" t="s">
        <v>1747</v>
      </c>
      <c r="D2713">
        <v>1921</v>
      </c>
      <c r="E2713">
        <v>1</v>
      </c>
      <c r="F2713" t="s">
        <v>1752</v>
      </c>
      <c r="G2713">
        <v>8</v>
      </c>
      <c r="H2713">
        <v>7</v>
      </c>
      <c r="I2713">
        <v>1</v>
      </c>
      <c r="K2713">
        <v>1</v>
      </c>
      <c r="L2713">
        <v>17</v>
      </c>
      <c r="M2713">
        <v>172</v>
      </c>
      <c r="N2713">
        <v>82</v>
      </c>
      <c r="O2713" t="s">
        <v>30</v>
      </c>
      <c r="R2713" t="s">
        <v>30</v>
      </c>
      <c r="S2713" t="s">
        <v>1752</v>
      </c>
      <c r="T2713" t="s">
        <v>1675</v>
      </c>
      <c r="U2713" t="s">
        <v>1675</v>
      </c>
      <c r="V2713" t="s">
        <v>1723</v>
      </c>
    </row>
    <row r="2714" spans="1:22" x14ac:dyDescent="0.25">
      <c r="A2714" t="s">
        <v>1746</v>
      </c>
      <c r="B2714" t="str">
        <f t="shared" si="42"/>
        <v>1921Eastern Suburbs</v>
      </c>
      <c r="C2714" t="s">
        <v>1747</v>
      </c>
      <c r="D2714">
        <v>1921</v>
      </c>
      <c r="E2714">
        <v>2</v>
      </c>
      <c r="F2714" t="s">
        <v>1749</v>
      </c>
      <c r="G2714">
        <v>8</v>
      </c>
      <c r="H2714">
        <v>6</v>
      </c>
      <c r="I2714">
        <v>1</v>
      </c>
      <c r="J2714">
        <v>1</v>
      </c>
      <c r="K2714">
        <v>1</v>
      </c>
      <c r="L2714">
        <v>15</v>
      </c>
      <c r="M2714">
        <v>187</v>
      </c>
      <c r="N2714">
        <v>67</v>
      </c>
      <c r="S2714" t="s">
        <v>1750</v>
      </c>
      <c r="T2714" t="s">
        <v>1675</v>
      </c>
      <c r="U2714" t="s">
        <v>1675</v>
      </c>
      <c r="V2714" t="s">
        <v>1723</v>
      </c>
    </row>
    <row r="2715" spans="1:22" x14ac:dyDescent="0.25">
      <c r="A2715" t="s">
        <v>1746</v>
      </c>
      <c r="B2715" t="str">
        <f t="shared" si="42"/>
        <v>1921Glebe</v>
      </c>
      <c r="C2715" t="s">
        <v>1747</v>
      </c>
      <c r="D2715">
        <v>1921</v>
      </c>
      <c r="E2715">
        <v>3</v>
      </c>
      <c r="F2715" t="s">
        <v>1751</v>
      </c>
      <c r="G2715">
        <v>8</v>
      </c>
      <c r="H2715">
        <v>6</v>
      </c>
      <c r="I2715">
        <v>0</v>
      </c>
      <c r="J2715">
        <v>2</v>
      </c>
      <c r="K2715">
        <v>1</v>
      </c>
      <c r="L2715">
        <v>14</v>
      </c>
      <c r="M2715">
        <v>115</v>
      </c>
      <c r="N2715">
        <v>71</v>
      </c>
      <c r="S2715" t="s">
        <v>1751</v>
      </c>
      <c r="T2715" t="s">
        <v>1675</v>
      </c>
      <c r="U2715" t="s">
        <v>1675</v>
      </c>
      <c r="V2715" t="s">
        <v>1723</v>
      </c>
    </row>
    <row r="2716" spans="1:22" x14ac:dyDescent="0.25">
      <c r="A2716" t="s">
        <v>1746</v>
      </c>
      <c r="B2716" t="str">
        <f t="shared" si="42"/>
        <v>1921Balmain</v>
      </c>
      <c r="C2716" t="s">
        <v>1747</v>
      </c>
      <c r="D2716">
        <v>1921</v>
      </c>
      <c r="E2716">
        <v>4</v>
      </c>
      <c r="F2716" t="s">
        <v>1755</v>
      </c>
      <c r="G2716">
        <v>8</v>
      </c>
      <c r="H2716">
        <v>5</v>
      </c>
      <c r="I2716">
        <v>0</v>
      </c>
      <c r="J2716">
        <v>3</v>
      </c>
      <c r="K2716">
        <v>1</v>
      </c>
      <c r="L2716">
        <v>12</v>
      </c>
      <c r="M2716">
        <v>135</v>
      </c>
      <c r="N2716">
        <v>71</v>
      </c>
      <c r="S2716" t="s">
        <v>1755</v>
      </c>
      <c r="T2716" t="s">
        <v>1675</v>
      </c>
      <c r="U2716" t="s">
        <v>1675</v>
      </c>
      <c r="V2716" t="s">
        <v>1723</v>
      </c>
    </row>
    <row r="2717" spans="1:22" x14ac:dyDescent="0.25">
      <c r="A2717" t="s">
        <v>1746</v>
      </c>
      <c r="B2717" t="str">
        <f t="shared" si="42"/>
        <v>1921South Sydney</v>
      </c>
      <c r="C2717" t="s">
        <v>1747</v>
      </c>
      <c r="D2717">
        <v>1921</v>
      </c>
      <c r="E2717">
        <v>5</v>
      </c>
      <c r="F2717" t="s">
        <v>1748</v>
      </c>
      <c r="G2717">
        <v>8</v>
      </c>
      <c r="H2717">
        <v>4</v>
      </c>
      <c r="I2717">
        <v>0</v>
      </c>
      <c r="J2717">
        <v>4</v>
      </c>
      <c r="K2717">
        <v>1</v>
      </c>
      <c r="L2717">
        <v>10</v>
      </c>
      <c r="M2717">
        <v>141</v>
      </c>
      <c r="N2717">
        <v>104</v>
      </c>
      <c r="S2717" t="s">
        <v>1748</v>
      </c>
      <c r="T2717" t="s">
        <v>1675</v>
      </c>
      <c r="U2717" t="s">
        <v>1675</v>
      </c>
      <c r="V2717" t="s">
        <v>1723</v>
      </c>
    </row>
    <row r="2718" spans="1:22" x14ac:dyDescent="0.25">
      <c r="A2718" t="s">
        <v>1746</v>
      </c>
      <c r="B2718" t="str">
        <f t="shared" si="42"/>
        <v>1921Newtown</v>
      </c>
      <c r="C2718" t="s">
        <v>1747</v>
      </c>
      <c r="D2718">
        <v>1921</v>
      </c>
      <c r="E2718">
        <v>6</v>
      </c>
      <c r="F2718" t="s">
        <v>1756</v>
      </c>
      <c r="G2718">
        <v>8</v>
      </c>
      <c r="H2718">
        <v>3</v>
      </c>
      <c r="I2718">
        <v>0</v>
      </c>
      <c r="J2718">
        <v>5</v>
      </c>
      <c r="K2718">
        <v>1</v>
      </c>
      <c r="L2718">
        <v>8</v>
      </c>
      <c r="M2718">
        <v>77</v>
      </c>
      <c r="N2718">
        <v>117</v>
      </c>
      <c r="S2718" t="s">
        <v>1756</v>
      </c>
      <c r="T2718" t="s">
        <v>1675</v>
      </c>
      <c r="U2718" t="s">
        <v>1675</v>
      </c>
      <c r="V2718" t="s">
        <v>1723</v>
      </c>
    </row>
    <row r="2719" spans="1:22" x14ac:dyDescent="0.25">
      <c r="A2719" t="s">
        <v>1746</v>
      </c>
      <c r="B2719" t="str">
        <f t="shared" si="42"/>
        <v>1921St George</v>
      </c>
      <c r="C2719" t="s">
        <v>1747</v>
      </c>
      <c r="D2719">
        <v>1921</v>
      </c>
      <c r="E2719">
        <v>7</v>
      </c>
      <c r="F2719" t="s">
        <v>1763</v>
      </c>
      <c r="G2719">
        <v>8</v>
      </c>
      <c r="H2719">
        <v>2</v>
      </c>
      <c r="I2719">
        <v>0</v>
      </c>
      <c r="J2719">
        <v>6</v>
      </c>
      <c r="K2719">
        <v>1</v>
      </c>
      <c r="L2719">
        <v>6</v>
      </c>
      <c r="M2719">
        <v>87</v>
      </c>
      <c r="N2719">
        <v>124</v>
      </c>
      <c r="S2719" t="s">
        <v>1763</v>
      </c>
      <c r="T2719" t="s">
        <v>1675</v>
      </c>
      <c r="U2719" t="s">
        <v>1675</v>
      </c>
      <c r="V2719" t="s">
        <v>1723</v>
      </c>
    </row>
    <row r="2720" spans="1:22" x14ac:dyDescent="0.25">
      <c r="A2720" t="s">
        <v>1746</v>
      </c>
      <c r="B2720" t="str">
        <f t="shared" si="42"/>
        <v>1921Western Suburbs</v>
      </c>
      <c r="C2720" t="s">
        <v>1747</v>
      </c>
      <c r="D2720">
        <v>1921</v>
      </c>
      <c r="E2720">
        <v>8</v>
      </c>
      <c r="F2720" t="s">
        <v>1757</v>
      </c>
      <c r="G2720">
        <v>8</v>
      </c>
      <c r="H2720">
        <v>2</v>
      </c>
      <c r="I2720">
        <v>0</v>
      </c>
      <c r="J2720">
        <v>6</v>
      </c>
      <c r="K2720">
        <v>1</v>
      </c>
      <c r="L2720">
        <v>6</v>
      </c>
      <c r="M2720">
        <v>90</v>
      </c>
      <c r="N2720">
        <v>155</v>
      </c>
      <c r="S2720" t="s">
        <v>1757</v>
      </c>
      <c r="T2720" t="s">
        <v>1675</v>
      </c>
      <c r="U2720" t="s">
        <v>1675</v>
      </c>
      <c r="V2720" t="s">
        <v>1723</v>
      </c>
    </row>
    <row r="2721" spans="1:22" x14ac:dyDescent="0.25">
      <c r="A2721" t="s">
        <v>1746</v>
      </c>
      <c r="B2721" t="str">
        <f t="shared" si="42"/>
        <v>1921Sydney University</v>
      </c>
      <c r="C2721" t="s">
        <v>1747</v>
      </c>
      <c r="D2721">
        <v>1921</v>
      </c>
      <c r="E2721">
        <v>9</v>
      </c>
      <c r="F2721" t="s">
        <v>1762</v>
      </c>
      <c r="G2721">
        <v>8</v>
      </c>
      <c r="I2721">
        <v>0</v>
      </c>
      <c r="J2721">
        <v>8</v>
      </c>
      <c r="K2721">
        <v>1</v>
      </c>
      <c r="L2721">
        <v>2</v>
      </c>
      <c r="M2721">
        <v>82</v>
      </c>
      <c r="N2721">
        <v>295</v>
      </c>
      <c r="S2721" t="s">
        <v>1762</v>
      </c>
      <c r="T2721" t="s">
        <v>1675</v>
      </c>
      <c r="U2721" t="s">
        <v>1675</v>
      </c>
      <c r="V2721" t="s">
        <v>1723</v>
      </c>
    </row>
    <row r="2722" spans="1:22" x14ac:dyDescent="0.25">
      <c r="A2722" t="s">
        <v>1745</v>
      </c>
      <c r="B2722" t="str">
        <f t="shared" si="42"/>
        <v>1920Richmond</v>
      </c>
      <c r="C2722" t="s">
        <v>1727</v>
      </c>
      <c r="D2722">
        <v>1920</v>
      </c>
      <c r="E2722">
        <v>1</v>
      </c>
      <c r="F2722" t="s">
        <v>1678</v>
      </c>
      <c r="G2722">
        <v>16</v>
      </c>
      <c r="H2722">
        <v>14</v>
      </c>
      <c r="I2722">
        <v>0</v>
      </c>
      <c r="J2722">
        <v>2</v>
      </c>
      <c r="L2722">
        <v>56</v>
      </c>
      <c r="M2722">
        <v>1353</v>
      </c>
      <c r="N2722">
        <v>924</v>
      </c>
      <c r="O2722" t="s">
        <v>30</v>
      </c>
      <c r="P2722" t="s">
        <v>30</v>
      </c>
      <c r="Q2722" t="s">
        <v>30</v>
      </c>
      <c r="R2722" t="s">
        <v>30</v>
      </c>
      <c r="S2722" t="s">
        <v>1678</v>
      </c>
      <c r="T2722" t="s">
        <v>1726</v>
      </c>
      <c r="U2722" t="s">
        <v>1681</v>
      </c>
      <c r="V2722" t="s">
        <v>1718</v>
      </c>
    </row>
    <row r="2723" spans="1:22" x14ac:dyDescent="0.25">
      <c r="A2723" t="s">
        <v>1745</v>
      </c>
      <c r="B2723" t="str">
        <f t="shared" si="42"/>
        <v>1920Fitzroy</v>
      </c>
      <c r="C2723" t="s">
        <v>1727</v>
      </c>
      <c r="D2723">
        <v>1920</v>
      </c>
      <c r="E2723">
        <v>2</v>
      </c>
      <c r="F2723" t="s">
        <v>1694</v>
      </c>
      <c r="G2723">
        <v>16</v>
      </c>
      <c r="H2723">
        <v>14</v>
      </c>
      <c r="I2723">
        <v>0</v>
      </c>
      <c r="J2723">
        <v>2</v>
      </c>
      <c r="L2723">
        <v>56</v>
      </c>
      <c r="M2723">
        <v>1272</v>
      </c>
      <c r="N2723">
        <v>888</v>
      </c>
      <c r="P2723" t="s">
        <v>30</v>
      </c>
      <c r="S2723" t="s">
        <v>1694</v>
      </c>
      <c r="T2723" t="s">
        <v>1681</v>
      </c>
      <c r="U2723" t="s">
        <v>1681</v>
      </c>
      <c r="V2723" t="s">
        <v>1718</v>
      </c>
    </row>
    <row r="2724" spans="1:22" x14ac:dyDescent="0.25">
      <c r="A2724" t="s">
        <v>1745</v>
      </c>
      <c r="B2724" t="str">
        <f t="shared" si="42"/>
        <v>1920Carlton</v>
      </c>
      <c r="C2724" t="s">
        <v>1727</v>
      </c>
      <c r="D2724">
        <v>1920</v>
      </c>
      <c r="E2724">
        <v>3</v>
      </c>
      <c r="F2724" t="s">
        <v>1689</v>
      </c>
      <c r="G2724">
        <v>16</v>
      </c>
      <c r="H2724">
        <v>10</v>
      </c>
      <c r="I2724">
        <v>0</v>
      </c>
      <c r="J2724">
        <v>6</v>
      </c>
      <c r="L2724">
        <v>40</v>
      </c>
      <c r="M2724">
        <v>1189</v>
      </c>
      <c r="N2724">
        <v>924</v>
      </c>
      <c r="P2724" t="s">
        <v>30</v>
      </c>
      <c r="S2724" t="s">
        <v>1689</v>
      </c>
      <c r="T2724" t="s">
        <v>1717</v>
      </c>
      <c r="U2724" t="s">
        <v>1681</v>
      </c>
      <c r="V2724" t="s">
        <v>1718</v>
      </c>
    </row>
    <row r="2725" spans="1:22" x14ac:dyDescent="0.25">
      <c r="A2725" t="s">
        <v>1745</v>
      </c>
      <c r="B2725" t="str">
        <f t="shared" si="42"/>
        <v>1920Collingwood</v>
      </c>
      <c r="C2725" t="s">
        <v>1727</v>
      </c>
      <c r="D2725">
        <v>1920</v>
      </c>
      <c r="E2725">
        <v>4</v>
      </c>
      <c r="F2725" t="s">
        <v>1688</v>
      </c>
      <c r="G2725">
        <v>16</v>
      </c>
      <c r="H2725">
        <v>10</v>
      </c>
      <c r="I2725">
        <v>0</v>
      </c>
      <c r="J2725">
        <v>6</v>
      </c>
      <c r="L2725">
        <v>40</v>
      </c>
      <c r="M2725">
        <v>1085</v>
      </c>
      <c r="N2725">
        <v>966</v>
      </c>
      <c r="P2725" t="s">
        <v>30</v>
      </c>
      <c r="Q2725" t="s">
        <v>30</v>
      </c>
      <c r="S2725" t="s">
        <v>1688</v>
      </c>
      <c r="T2725" t="s">
        <v>1681</v>
      </c>
      <c r="U2725" t="s">
        <v>1681</v>
      </c>
      <c r="V2725" t="s">
        <v>1718</v>
      </c>
    </row>
    <row r="2726" spans="1:22" x14ac:dyDescent="0.25">
      <c r="A2726" t="s">
        <v>1745</v>
      </c>
      <c r="B2726" t="str">
        <f t="shared" si="42"/>
        <v>1920South Melbourne</v>
      </c>
      <c r="C2726" t="s">
        <v>1727</v>
      </c>
      <c r="D2726">
        <v>1920</v>
      </c>
      <c r="E2726">
        <v>5</v>
      </c>
      <c r="F2726" t="s">
        <v>1697</v>
      </c>
      <c r="G2726">
        <v>16</v>
      </c>
      <c r="H2726">
        <v>7</v>
      </c>
      <c r="I2726">
        <v>0</v>
      </c>
      <c r="J2726">
        <v>9</v>
      </c>
      <c r="L2726">
        <v>28</v>
      </c>
      <c r="M2726">
        <v>1099</v>
      </c>
      <c r="N2726">
        <v>1012</v>
      </c>
      <c r="S2726" t="s">
        <v>1676</v>
      </c>
      <c r="T2726" t="s">
        <v>1681</v>
      </c>
      <c r="U2726" t="s">
        <v>1681</v>
      </c>
      <c r="V2726" t="s">
        <v>1718</v>
      </c>
    </row>
    <row r="2727" spans="1:22" x14ac:dyDescent="0.25">
      <c r="A2727" t="s">
        <v>1745</v>
      </c>
      <c r="B2727" t="str">
        <f t="shared" si="42"/>
        <v>1920Essendon</v>
      </c>
      <c r="C2727" t="s">
        <v>1727</v>
      </c>
      <c r="D2727">
        <v>1920</v>
      </c>
      <c r="E2727">
        <v>6</v>
      </c>
      <c r="F2727" t="s">
        <v>1687</v>
      </c>
      <c r="G2727">
        <v>16</v>
      </c>
      <c r="H2727">
        <v>5</v>
      </c>
      <c r="I2727">
        <v>0</v>
      </c>
      <c r="J2727">
        <v>11</v>
      </c>
      <c r="L2727">
        <v>20</v>
      </c>
      <c r="M2727">
        <v>1022</v>
      </c>
      <c r="N2727">
        <v>1164</v>
      </c>
      <c r="S2727" t="s">
        <v>1687</v>
      </c>
      <c r="T2727" t="s">
        <v>1681</v>
      </c>
      <c r="U2727" t="s">
        <v>1681</v>
      </c>
      <c r="V2727" t="s">
        <v>1718</v>
      </c>
    </row>
    <row r="2728" spans="1:22" x14ac:dyDescent="0.25">
      <c r="A2728" t="s">
        <v>1745</v>
      </c>
      <c r="B2728" t="str">
        <f t="shared" si="42"/>
        <v>1920Geelong</v>
      </c>
      <c r="C2728" t="s">
        <v>1727</v>
      </c>
      <c r="D2728">
        <v>1920</v>
      </c>
      <c r="E2728">
        <v>7</v>
      </c>
      <c r="F2728" t="s">
        <v>1685</v>
      </c>
      <c r="G2728">
        <v>16</v>
      </c>
      <c r="H2728">
        <v>5</v>
      </c>
      <c r="I2728">
        <v>0</v>
      </c>
      <c r="J2728">
        <v>11</v>
      </c>
      <c r="L2728">
        <v>20</v>
      </c>
      <c r="M2728">
        <v>1098</v>
      </c>
      <c r="N2728">
        <v>1301</v>
      </c>
      <c r="S2728" t="s">
        <v>1685</v>
      </c>
      <c r="T2728" t="s">
        <v>1685</v>
      </c>
      <c r="U2728" t="s">
        <v>1685</v>
      </c>
      <c r="V2728" t="s">
        <v>1718</v>
      </c>
    </row>
    <row r="2729" spans="1:22" x14ac:dyDescent="0.25">
      <c r="A2729" t="s">
        <v>1745</v>
      </c>
      <c r="B2729" t="str">
        <f t="shared" si="42"/>
        <v>1920Melbourne</v>
      </c>
      <c r="C2729" t="s">
        <v>1727</v>
      </c>
      <c r="D2729">
        <v>1920</v>
      </c>
      <c r="E2729">
        <v>8</v>
      </c>
      <c r="F2729" t="s">
        <v>1681</v>
      </c>
      <c r="G2729">
        <v>16</v>
      </c>
      <c r="H2729">
        <v>5</v>
      </c>
      <c r="I2729">
        <v>0</v>
      </c>
      <c r="J2729">
        <v>11</v>
      </c>
      <c r="L2729">
        <v>20</v>
      </c>
      <c r="M2729">
        <v>940</v>
      </c>
      <c r="N2729">
        <v>1266</v>
      </c>
      <c r="S2729" t="s">
        <v>1681</v>
      </c>
      <c r="T2729" t="s">
        <v>1681</v>
      </c>
      <c r="U2729" t="s">
        <v>1681</v>
      </c>
      <c r="V2729" t="s">
        <v>1718</v>
      </c>
    </row>
    <row r="2730" spans="1:22" x14ac:dyDescent="0.25">
      <c r="A2730" t="s">
        <v>1745</v>
      </c>
      <c r="B2730" t="str">
        <f t="shared" si="42"/>
        <v>1920St Kilda</v>
      </c>
      <c r="C2730" t="s">
        <v>1727</v>
      </c>
      <c r="D2730">
        <v>1920</v>
      </c>
      <c r="E2730">
        <v>9</v>
      </c>
      <c r="F2730" t="s">
        <v>1677</v>
      </c>
      <c r="G2730">
        <v>16</v>
      </c>
      <c r="H2730">
        <v>2</v>
      </c>
      <c r="I2730">
        <v>0</v>
      </c>
      <c r="J2730">
        <v>14</v>
      </c>
      <c r="L2730">
        <v>8</v>
      </c>
      <c r="M2730">
        <v>819</v>
      </c>
      <c r="N2730">
        <v>1432</v>
      </c>
      <c r="S2730" t="s">
        <v>1677</v>
      </c>
      <c r="T2730" t="s">
        <v>1681</v>
      </c>
      <c r="U2730" t="s">
        <v>1681</v>
      </c>
      <c r="V2730" t="s">
        <v>1718</v>
      </c>
    </row>
    <row r="2731" spans="1:22" x14ac:dyDescent="0.25">
      <c r="A2731" t="s">
        <v>1746</v>
      </c>
      <c r="B2731" t="str">
        <f t="shared" si="42"/>
        <v>1920Balmain</v>
      </c>
      <c r="C2731" t="s">
        <v>1747</v>
      </c>
      <c r="D2731">
        <v>1920</v>
      </c>
      <c r="E2731">
        <v>1</v>
      </c>
      <c r="F2731" t="s">
        <v>1755</v>
      </c>
      <c r="G2731">
        <v>13</v>
      </c>
      <c r="H2731">
        <v>11</v>
      </c>
      <c r="I2731">
        <v>1</v>
      </c>
      <c r="J2731">
        <v>1</v>
      </c>
      <c r="K2731">
        <v>2</v>
      </c>
      <c r="L2731">
        <v>27</v>
      </c>
      <c r="M2731">
        <v>287</v>
      </c>
      <c r="N2731">
        <v>114</v>
      </c>
      <c r="O2731" t="s">
        <v>30</v>
      </c>
      <c r="R2731" t="s">
        <v>30</v>
      </c>
      <c r="S2731" t="s">
        <v>1755</v>
      </c>
      <c r="T2731" t="s">
        <v>1675</v>
      </c>
      <c r="U2731" t="s">
        <v>1675</v>
      </c>
      <c r="V2731" t="s">
        <v>1723</v>
      </c>
    </row>
    <row r="2732" spans="1:22" x14ac:dyDescent="0.25">
      <c r="A2732" t="s">
        <v>1746</v>
      </c>
      <c r="B2732" t="str">
        <f t="shared" si="42"/>
        <v>1920South Sydney</v>
      </c>
      <c r="C2732" t="s">
        <v>1747</v>
      </c>
      <c r="D2732">
        <v>1920</v>
      </c>
      <c r="E2732">
        <v>2</v>
      </c>
      <c r="F2732" t="s">
        <v>1748</v>
      </c>
      <c r="G2732">
        <v>13</v>
      </c>
      <c r="H2732">
        <v>8</v>
      </c>
      <c r="I2732">
        <v>0</v>
      </c>
      <c r="J2732">
        <v>5</v>
      </c>
      <c r="K2732">
        <v>2</v>
      </c>
      <c r="L2732">
        <v>20</v>
      </c>
      <c r="M2732">
        <v>258</v>
      </c>
      <c r="N2732">
        <v>149</v>
      </c>
      <c r="S2732" t="s">
        <v>1748</v>
      </c>
      <c r="T2732" t="s">
        <v>1675</v>
      </c>
      <c r="U2732" t="s">
        <v>1675</v>
      </c>
      <c r="V2732" t="s">
        <v>1723</v>
      </c>
    </row>
    <row r="2733" spans="1:22" x14ac:dyDescent="0.25">
      <c r="A2733" t="s">
        <v>1746</v>
      </c>
      <c r="B2733" t="str">
        <f t="shared" si="42"/>
        <v>1920Glebe</v>
      </c>
      <c r="C2733" t="s">
        <v>1747</v>
      </c>
      <c r="D2733">
        <v>1920</v>
      </c>
      <c r="E2733">
        <v>3</v>
      </c>
      <c r="F2733" t="s">
        <v>1751</v>
      </c>
      <c r="G2733">
        <v>13</v>
      </c>
      <c r="H2733">
        <v>8</v>
      </c>
      <c r="I2733">
        <v>0</v>
      </c>
      <c r="J2733">
        <v>5</v>
      </c>
      <c r="K2733">
        <v>2</v>
      </c>
      <c r="L2733">
        <v>20</v>
      </c>
      <c r="M2733">
        <v>268</v>
      </c>
      <c r="N2733">
        <v>166</v>
      </c>
      <c r="S2733" t="s">
        <v>1751</v>
      </c>
      <c r="T2733" t="s">
        <v>1675</v>
      </c>
      <c r="U2733" t="s">
        <v>1675</v>
      </c>
      <c r="V2733" t="s">
        <v>1723</v>
      </c>
    </row>
    <row r="2734" spans="1:22" x14ac:dyDescent="0.25">
      <c r="A2734" t="s">
        <v>1746</v>
      </c>
      <c r="B2734" t="str">
        <f t="shared" si="42"/>
        <v>1920Western Suburbs</v>
      </c>
      <c r="C2734" t="s">
        <v>1747</v>
      </c>
      <c r="D2734">
        <v>1920</v>
      </c>
      <c r="E2734">
        <v>4</v>
      </c>
      <c r="F2734" t="s">
        <v>1757</v>
      </c>
      <c r="G2734">
        <v>14</v>
      </c>
      <c r="H2734">
        <v>8</v>
      </c>
      <c r="I2734">
        <v>1</v>
      </c>
      <c r="J2734">
        <v>5</v>
      </c>
      <c r="K2734">
        <v>1</v>
      </c>
      <c r="L2734">
        <v>19</v>
      </c>
      <c r="M2734">
        <v>309</v>
      </c>
      <c r="N2734">
        <v>141</v>
      </c>
      <c r="S2734" t="s">
        <v>1757</v>
      </c>
      <c r="T2734" t="s">
        <v>1675</v>
      </c>
      <c r="U2734" t="s">
        <v>1675</v>
      </c>
      <c r="V2734" t="s">
        <v>1723</v>
      </c>
    </row>
    <row r="2735" spans="1:22" x14ac:dyDescent="0.25">
      <c r="A2735" t="s">
        <v>1746</v>
      </c>
      <c r="B2735" t="str">
        <f t="shared" si="42"/>
        <v>1920North Sydney</v>
      </c>
      <c r="C2735" t="s">
        <v>1747</v>
      </c>
      <c r="D2735">
        <v>1920</v>
      </c>
      <c r="E2735">
        <v>5</v>
      </c>
      <c r="F2735" t="s">
        <v>1752</v>
      </c>
      <c r="G2735">
        <v>13</v>
      </c>
      <c r="H2735">
        <v>7</v>
      </c>
      <c r="I2735">
        <v>0</v>
      </c>
      <c r="J2735">
        <v>6</v>
      </c>
      <c r="K2735">
        <v>2</v>
      </c>
      <c r="L2735">
        <v>18</v>
      </c>
      <c r="M2735">
        <v>237</v>
      </c>
      <c r="N2735">
        <v>151</v>
      </c>
      <c r="S2735" t="s">
        <v>1752</v>
      </c>
      <c r="T2735" t="s">
        <v>1675</v>
      </c>
      <c r="U2735" t="s">
        <v>1675</v>
      </c>
      <c r="V2735" t="s">
        <v>1723</v>
      </c>
    </row>
    <row r="2736" spans="1:22" x14ac:dyDescent="0.25">
      <c r="A2736" t="s">
        <v>1746</v>
      </c>
      <c r="B2736" t="str">
        <f t="shared" si="42"/>
        <v>1920Eastern Suburbs</v>
      </c>
      <c r="C2736" t="s">
        <v>1747</v>
      </c>
      <c r="D2736">
        <v>1920</v>
      </c>
      <c r="E2736">
        <v>6</v>
      </c>
      <c r="F2736" t="s">
        <v>1749</v>
      </c>
      <c r="G2736">
        <v>14</v>
      </c>
      <c r="H2736">
        <v>8</v>
      </c>
      <c r="I2736">
        <v>0</v>
      </c>
      <c r="J2736">
        <v>6</v>
      </c>
      <c r="K2736">
        <v>1</v>
      </c>
      <c r="L2736">
        <v>18</v>
      </c>
      <c r="M2736">
        <v>254</v>
      </c>
      <c r="N2736">
        <v>175</v>
      </c>
      <c r="S2736" t="s">
        <v>1750</v>
      </c>
      <c r="T2736" t="s">
        <v>1675</v>
      </c>
      <c r="U2736" t="s">
        <v>1675</v>
      </c>
      <c r="V2736" t="s">
        <v>1723</v>
      </c>
    </row>
    <row r="2737" spans="1:22" x14ac:dyDescent="0.25">
      <c r="A2737" t="s">
        <v>1746</v>
      </c>
      <c r="B2737" t="str">
        <f t="shared" si="42"/>
        <v>1920Newtown</v>
      </c>
      <c r="C2737" t="s">
        <v>1747</v>
      </c>
      <c r="D2737">
        <v>1920</v>
      </c>
      <c r="E2737">
        <v>7</v>
      </c>
      <c r="F2737" t="s">
        <v>1756</v>
      </c>
      <c r="G2737">
        <v>14</v>
      </c>
      <c r="H2737">
        <v>8</v>
      </c>
      <c r="I2737">
        <v>0</v>
      </c>
      <c r="J2737">
        <v>6</v>
      </c>
      <c r="K2737">
        <v>1</v>
      </c>
      <c r="L2737">
        <v>18</v>
      </c>
      <c r="M2737">
        <v>208</v>
      </c>
      <c r="N2737">
        <v>203</v>
      </c>
      <c r="S2737" t="s">
        <v>1756</v>
      </c>
      <c r="T2737" t="s">
        <v>1675</v>
      </c>
      <c r="U2737" t="s">
        <v>1675</v>
      </c>
      <c r="V2737" t="s">
        <v>1723</v>
      </c>
    </row>
    <row r="2738" spans="1:22" x14ac:dyDescent="0.25">
      <c r="A2738" t="s">
        <v>1746</v>
      </c>
      <c r="B2738" t="str">
        <f t="shared" si="42"/>
        <v>1920Sydney University</v>
      </c>
      <c r="C2738" t="s">
        <v>1747</v>
      </c>
      <c r="D2738">
        <v>1920</v>
      </c>
      <c r="E2738">
        <v>8</v>
      </c>
      <c r="F2738" t="s">
        <v>1762</v>
      </c>
      <c r="G2738">
        <v>13</v>
      </c>
      <c r="H2738">
        <v>1</v>
      </c>
      <c r="I2738">
        <v>0</v>
      </c>
      <c r="J2738">
        <v>12</v>
      </c>
      <c r="K2738">
        <v>2</v>
      </c>
      <c r="L2738">
        <v>6</v>
      </c>
      <c r="M2738">
        <v>101</v>
      </c>
      <c r="N2738">
        <v>498</v>
      </c>
      <c r="S2738" t="s">
        <v>1762</v>
      </c>
      <c r="T2738" t="s">
        <v>1675</v>
      </c>
      <c r="U2738" t="s">
        <v>1675</v>
      </c>
      <c r="V2738" t="s">
        <v>1723</v>
      </c>
    </row>
    <row r="2739" spans="1:22" x14ac:dyDescent="0.25">
      <c r="A2739" t="s">
        <v>1746</v>
      </c>
      <c r="B2739" t="str">
        <f t="shared" si="42"/>
        <v>1920Annandale</v>
      </c>
      <c r="C2739" t="s">
        <v>1747</v>
      </c>
      <c r="D2739">
        <v>1920</v>
      </c>
      <c r="E2739">
        <v>9</v>
      </c>
      <c r="F2739" t="s">
        <v>1759</v>
      </c>
      <c r="G2739">
        <v>13</v>
      </c>
      <c r="I2739">
        <v>0</v>
      </c>
      <c r="J2739">
        <v>13</v>
      </c>
      <c r="K2739">
        <v>2</v>
      </c>
      <c r="L2739">
        <v>4</v>
      </c>
      <c r="M2739">
        <v>59</v>
      </c>
      <c r="N2739">
        <v>384</v>
      </c>
      <c r="S2739" t="s">
        <v>1759</v>
      </c>
      <c r="T2739" t="s">
        <v>1675</v>
      </c>
      <c r="U2739" t="s">
        <v>1675</v>
      </c>
      <c r="V2739" t="s">
        <v>1723</v>
      </c>
    </row>
    <row r="2740" spans="1:22" x14ac:dyDescent="0.25">
      <c r="A2740" t="s">
        <v>1745</v>
      </c>
      <c r="B2740" t="str">
        <f t="shared" si="42"/>
        <v>1919Collingwood</v>
      </c>
      <c r="C2740" t="s">
        <v>1727</v>
      </c>
      <c r="D2740">
        <v>1919</v>
      </c>
      <c r="E2740">
        <v>1</v>
      </c>
      <c r="F2740" t="s">
        <v>1688</v>
      </c>
      <c r="G2740">
        <v>16</v>
      </c>
      <c r="H2740">
        <v>13</v>
      </c>
      <c r="I2740">
        <v>0</v>
      </c>
      <c r="J2740">
        <v>3</v>
      </c>
      <c r="L2740">
        <v>52</v>
      </c>
      <c r="M2740">
        <v>1243</v>
      </c>
      <c r="N2740">
        <v>766</v>
      </c>
      <c r="O2740" t="s">
        <v>30</v>
      </c>
      <c r="P2740" t="s">
        <v>30</v>
      </c>
      <c r="Q2740" t="s">
        <v>30</v>
      </c>
      <c r="R2740" t="s">
        <v>30</v>
      </c>
      <c r="S2740" t="s">
        <v>1688</v>
      </c>
      <c r="T2740" t="s">
        <v>1681</v>
      </c>
      <c r="U2740" t="s">
        <v>1681</v>
      </c>
      <c r="V2740" t="s">
        <v>1718</v>
      </c>
    </row>
    <row r="2741" spans="1:22" x14ac:dyDescent="0.25">
      <c r="A2741" t="s">
        <v>1745</v>
      </c>
      <c r="B2741" t="str">
        <f t="shared" si="42"/>
        <v>1919South Melbourne</v>
      </c>
      <c r="C2741" t="s">
        <v>1727</v>
      </c>
      <c r="D2741">
        <v>1919</v>
      </c>
      <c r="E2741">
        <v>2</v>
      </c>
      <c r="F2741" t="s">
        <v>1697</v>
      </c>
      <c r="G2741">
        <v>16</v>
      </c>
      <c r="H2741">
        <v>12</v>
      </c>
      <c r="I2741">
        <v>0</v>
      </c>
      <c r="J2741">
        <v>4</v>
      </c>
      <c r="L2741">
        <v>48</v>
      </c>
      <c r="M2741">
        <v>1111</v>
      </c>
      <c r="N2741">
        <v>700</v>
      </c>
      <c r="P2741" t="s">
        <v>30</v>
      </c>
      <c r="S2741" t="s">
        <v>1676</v>
      </c>
      <c r="T2741" t="s">
        <v>1681</v>
      </c>
      <c r="U2741" t="s">
        <v>1681</v>
      </c>
      <c r="V2741" t="s">
        <v>1718</v>
      </c>
    </row>
    <row r="2742" spans="1:22" x14ac:dyDescent="0.25">
      <c r="A2742" t="s">
        <v>1745</v>
      </c>
      <c r="B2742" t="str">
        <f t="shared" si="42"/>
        <v>1919Carlton</v>
      </c>
      <c r="C2742" t="s">
        <v>1727</v>
      </c>
      <c r="D2742">
        <v>1919</v>
      </c>
      <c r="E2742">
        <v>3</v>
      </c>
      <c r="F2742" t="s">
        <v>1689</v>
      </c>
      <c r="G2742">
        <v>16</v>
      </c>
      <c r="H2742">
        <v>10</v>
      </c>
      <c r="I2742">
        <v>0</v>
      </c>
      <c r="J2742">
        <v>6</v>
      </c>
      <c r="L2742">
        <v>40</v>
      </c>
      <c r="M2742">
        <v>1150</v>
      </c>
      <c r="N2742">
        <v>901</v>
      </c>
      <c r="P2742" t="s">
        <v>30</v>
      </c>
      <c r="S2742" t="s">
        <v>1689</v>
      </c>
      <c r="T2742" t="s">
        <v>1717</v>
      </c>
      <c r="U2742" t="s">
        <v>1681</v>
      </c>
      <c r="V2742" t="s">
        <v>1718</v>
      </c>
    </row>
    <row r="2743" spans="1:22" x14ac:dyDescent="0.25">
      <c r="A2743" t="s">
        <v>1745</v>
      </c>
      <c r="B2743" t="str">
        <f t="shared" si="42"/>
        <v>1919Richmond</v>
      </c>
      <c r="C2743" t="s">
        <v>1727</v>
      </c>
      <c r="D2743">
        <v>1919</v>
      </c>
      <c r="E2743">
        <v>4</v>
      </c>
      <c r="F2743" t="s">
        <v>1678</v>
      </c>
      <c r="G2743">
        <v>16</v>
      </c>
      <c r="H2743">
        <v>10</v>
      </c>
      <c r="I2743">
        <v>0</v>
      </c>
      <c r="J2743">
        <v>6</v>
      </c>
      <c r="L2743">
        <v>40</v>
      </c>
      <c r="M2743">
        <v>1083</v>
      </c>
      <c r="N2743">
        <v>916</v>
      </c>
      <c r="P2743" t="s">
        <v>30</v>
      </c>
      <c r="Q2743" t="s">
        <v>30</v>
      </c>
      <c r="S2743" t="s">
        <v>1678</v>
      </c>
      <c r="T2743" t="s">
        <v>1726</v>
      </c>
      <c r="U2743" t="s">
        <v>1681</v>
      </c>
      <c r="V2743" t="s">
        <v>1718</v>
      </c>
    </row>
    <row r="2744" spans="1:22" x14ac:dyDescent="0.25">
      <c r="A2744" t="s">
        <v>1745</v>
      </c>
      <c r="B2744" t="str">
        <f t="shared" si="42"/>
        <v>1919Fitzroy</v>
      </c>
      <c r="C2744" t="s">
        <v>1727</v>
      </c>
      <c r="D2744">
        <v>1919</v>
      </c>
      <c r="E2744">
        <v>5</v>
      </c>
      <c r="F2744" t="s">
        <v>1694</v>
      </c>
      <c r="G2744">
        <v>16</v>
      </c>
      <c r="H2744">
        <v>9</v>
      </c>
      <c r="I2744">
        <v>1</v>
      </c>
      <c r="J2744">
        <v>6</v>
      </c>
      <c r="L2744">
        <v>38</v>
      </c>
      <c r="M2744">
        <v>1074</v>
      </c>
      <c r="N2744">
        <v>857</v>
      </c>
      <c r="S2744" t="s">
        <v>1694</v>
      </c>
      <c r="T2744" t="s">
        <v>1681</v>
      </c>
      <c r="U2744" t="s">
        <v>1681</v>
      </c>
      <c r="V2744" t="s">
        <v>1718</v>
      </c>
    </row>
    <row r="2745" spans="1:22" x14ac:dyDescent="0.25">
      <c r="A2745" t="s">
        <v>1745</v>
      </c>
      <c r="B2745" t="str">
        <f t="shared" si="42"/>
        <v>1919Essendon</v>
      </c>
      <c r="C2745" t="s">
        <v>1727</v>
      </c>
      <c r="D2745">
        <v>1919</v>
      </c>
      <c r="E2745">
        <v>6</v>
      </c>
      <c r="F2745" t="s">
        <v>1687</v>
      </c>
      <c r="G2745">
        <v>16</v>
      </c>
      <c r="H2745">
        <v>7</v>
      </c>
      <c r="I2745">
        <v>0</v>
      </c>
      <c r="J2745">
        <v>9</v>
      </c>
      <c r="L2745">
        <v>28</v>
      </c>
      <c r="M2745">
        <v>924</v>
      </c>
      <c r="N2745">
        <v>977</v>
      </c>
      <c r="S2745" t="s">
        <v>1687</v>
      </c>
      <c r="T2745" t="s">
        <v>1681</v>
      </c>
      <c r="U2745" t="s">
        <v>1681</v>
      </c>
      <c r="V2745" t="s">
        <v>1718</v>
      </c>
    </row>
    <row r="2746" spans="1:22" x14ac:dyDescent="0.25">
      <c r="A2746" t="s">
        <v>1745</v>
      </c>
      <c r="B2746" t="str">
        <f t="shared" si="42"/>
        <v>1919St Kilda</v>
      </c>
      <c r="C2746" t="s">
        <v>1727</v>
      </c>
      <c r="D2746">
        <v>1919</v>
      </c>
      <c r="E2746">
        <v>7</v>
      </c>
      <c r="F2746" t="s">
        <v>1677</v>
      </c>
      <c r="G2746">
        <v>16</v>
      </c>
      <c r="H2746">
        <v>7</v>
      </c>
      <c r="I2746">
        <v>0</v>
      </c>
      <c r="J2746">
        <v>9</v>
      </c>
      <c r="L2746">
        <v>28</v>
      </c>
      <c r="M2746">
        <v>772</v>
      </c>
      <c r="N2746">
        <v>1093</v>
      </c>
      <c r="S2746" t="s">
        <v>1677</v>
      </c>
      <c r="T2746" t="s">
        <v>1681</v>
      </c>
      <c r="U2746" t="s">
        <v>1681</v>
      </c>
      <c r="V2746" t="s">
        <v>1718</v>
      </c>
    </row>
    <row r="2747" spans="1:22" x14ac:dyDescent="0.25">
      <c r="A2747" t="s">
        <v>1745</v>
      </c>
      <c r="B2747" t="str">
        <f t="shared" si="42"/>
        <v>1919Geelong</v>
      </c>
      <c r="C2747" t="s">
        <v>1727</v>
      </c>
      <c r="D2747">
        <v>1919</v>
      </c>
      <c r="E2747">
        <v>8</v>
      </c>
      <c r="F2747" t="s">
        <v>1685</v>
      </c>
      <c r="G2747">
        <v>16</v>
      </c>
      <c r="H2747">
        <v>3</v>
      </c>
      <c r="I2747">
        <v>1</v>
      </c>
      <c r="J2747">
        <v>12</v>
      </c>
      <c r="L2747">
        <v>14</v>
      </c>
      <c r="M2747">
        <v>794</v>
      </c>
      <c r="N2747">
        <v>1082</v>
      </c>
      <c r="S2747" t="s">
        <v>1685</v>
      </c>
      <c r="T2747" t="s">
        <v>1685</v>
      </c>
      <c r="U2747" t="s">
        <v>1685</v>
      </c>
      <c r="V2747" t="s">
        <v>1718</v>
      </c>
    </row>
    <row r="2748" spans="1:22" x14ac:dyDescent="0.25">
      <c r="A2748" t="s">
        <v>1745</v>
      </c>
      <c r="B2748" t="str">
        <f t="shared" si="42"/>
        <v>1919Melbourne</v>
      </c>
      <c r="C2748" t="s">
        <v>1727</v>
      </c>
      <c r="D2748">
        <v>1919</v>
      </c>
      <c r="E2748">
        <v>9</v>
      </c>
      <c r="F2748" t="s">
        <v>1681</v>
      </c>
      <c r="G2748">
        <v>16</v>
      </c>
      <c r="I2748">
        <v>0</v>
      </c>
      <c r="J2748">
        <v>16</v>
      </c>
      <c r="L2748">
        <v>0</v>
      </c>
      <c r="M2748">
        <v>647</v>
      </c>
      <c r="N2748">
        <v>1506</v>
      </c>
      <c r="S2748" t="s">
        <v>1681</v>
      </c>
      <c r="T2748" t="s">
        <v>1681</v>
      </c>
      <c r="U2748" t="s">
        <v>1681</v>
      </c>
      <c r="V2748" t="s">
        <v>1718</v>
      </c>
    </row>
    <row r="2749" spans="1:22" x14ac:dyDescent="0.25">
      <c r="A2749" t="s">
        <v>1746</v>
      </c>
      <c r="B2749" t="str">
        <f t="shared" si="42"/>
        <v>1919Balmain</v>
      </c>
      <c r="C2749" t="s">
        <v>1747</v>
      </c>
      <c r="D2749">
        <v>1919</v>
      </c>
      <c r="E2749">
        <v>1</v>
      </c>
      <c r="F2749" t="s">
        <v>1755</v>
      </c>
      <c r="G2749">
        <v>14</v>
      </c>
      <c r="H2749">
        <v>11</v>
      </c>
      <c r="I2749">
        <v>1</v>
      </c>
      <c r="J2749">
        <v>2</v>
      </c>
      <c r="K2749">
        <v>0</v>
      </c>
      <c r="L2749">
        <v>23</v>
      </c>
      <c r="M2749">
        <v>277</v>
      </c>
      <c r="N2749">
        <v>109</v>
      </c>
      <c r="O2749" t="s">
        <v>30</v>
      </c>
      <c r="R2749" t="s">
        <v>30</v>
      </c>
      <c r="S2749" t="s">
        <v>1755</v>
      </c>
      <c r="T2749" t="s">
        <v>1675</v>
      </c>
      <c r="U2749" t="s">
        <v>1675</v>
      </c>
      <c r="V2749" t="s">
        <v>1723</v>
      </c>
    </row>
    <row r="2750" spans="1:22" x14ac:dyDescent="0.25">
      <c r="A2750" t="s">
        <v>1746</v>
      </c>
      <c r="B2750" t="str">
        <f t="shared" si="42"/>
        <v>1919Eastern Suburbs</v>
      </c>
      <c r="C2750" t="s">
        <v>1747</v>
      </c>
      <c r="D2750">
        <v>1919</v>
      </c>
      <c r="E2750">
        <v>2</v>
      </c>
      <c r="F2750" t="s">
        <v>1749</v>
      </c>
      <c r="G2750">
        <v>14</v>
      </c>
      <c r="H2750">
        <v>9</v>
      </c>
      <c r="I2750">
        <v>2</v>
      </c>
      <c r="J2750">
        <v>3</v>
      </c>
      <c r="K2750">
        <v>0</v>
      </c>
      <c r="L2750">
        <v>20</v>
      </c>
      <c r="M2750">
        <v>229</v>
      </c>
      <c r="N2750">
        <v>108</v>
      </c>
      <c r="S2750" t="s">
        <v>1750</v>
      </c>
      <c r="T2750" t="s">
        <v>1675</v>
      </c>
      <c r="U2750" t="s">
        <v>1675</v>
      </c>
      <c r="V2750" t="s">
        <v>1723</v>
      </c>
    </row>
    <row r="2751" spans="1:22" x14ac:dyDescent="0.25">
      <c r="A2751" t="s">
        <v>1746</v>
      </c>
      <c r="B2751" t="str">
        <f t="shared" si="42"/>
        <v>1919Western Suburbs</v>
      </c>
      <c r="C2751" t="s">
        <v>1747</v>
      </c>
      <c r="D2751">
        <v>1919</v>
      </c>
      <c r="E2751">
        <v>3</v>
      </c>
      <c r="F2751" t="s">
        <v>1757</v>
      </c>
      <c r="G2751">
        <v>14</v>
      </c>
      <c r="H2751">
        <v>9</v>
      </c>
      <c r="I2751">
        <v>0</v>
      </c>
      <c r="J2751">
        <v>5</v>
      </c>
      <c r="K2751">
        <v>0</v>
      </c>
      <c r="L2751">
        <v>18</v>
      </c>
      <c r="M2751">
        <v>239</v>
      </c>
      <c r="N2751">
        <v>130</v>
      </c>
      <c r="S2751" t="s">
        <v>1757</v>
      </c>
      <c r="T2751" t="s">
        <v>1675</v>
      </c>
      <c r="U2751" t="s">
        <v>1675</v>
      </c>
      <c r="V2751" t="s">
        <v>1723</v>
      </c>
    </row>
    <row r="2752" spans="1:22" x14ac:dyDescent="0.25">
      <c r="A2752" t="s">
        <v>1746</v>
      </c>
      <c r="B2752" t="str">
        <f t="shared" si="42"/>
        <v>1919Glebe</v>
      </c>
      <c r="C2752" t="s">
        <v>1747</v>
      </c>
      <c r="D2752">
        <v>1919</v>
      </c>
      <c r="E2752">
        <v>4</v>
      </c>
      <c r="F2752" t="s">
        <v>1751</v>
      </c>
      <c r="G2752">
        <v>14</v>
      </c>
      <c r="H2752">
        <v>9</v>
      </c>
      <c r="I2752">
        <v>0</v>
      </c>
      <c r="J2752">
        <v>5</v>
      </c>
      <c r="K2752">
        <v>0</v>
      </c>
      <c r="L2752">
        <v>18</v>
      </c>
      <c r="M2752">
        <v>209</v>
      </c>
      <c r="N2752">
        <v>134</v>
      </c>
      <c r="S2752" t="s">
        <v>1751</v>
      </c>
      <c r="T2752" t="s">
        <v>1675</v>
      </c>
      <c r="U2752" t="s">
        <v>1675</v>
      </c>
      <c r="V2752" t="s">
        <v>1723</v>
      </c>
    </row>
    <row r="2753" spans="1:22" x14ac:dyDescent="0.25">
      <c r="A2753" t="s">
        <v>1746</v>
      </c>
      <c r="B2753" t="str">
        <f t="shared" si="42"/>
        <v>1919Newtown</v>
      </c>
      <c r="C2753" t="s">
        <v>1747</v>
      </c>
      <c r="D2753">
        <v>1919</v>
      </c>
      <c r="E2753">
        <v>5</v>
      </c>
      <c r="F2753" t="s">
        <v>1756</v>
      </c>
      <c r="G2753">
        <v>14</v>
      </c>
      <c r="H2753">
        <v>6</v>
      </c>
      <c r="I2753">
        <v>2</v>
      </c>
      <c r="J2753">
        <v>6</v>
      </c>
      <c r="K2753">
        <v>0</v>
      </c>
      <c r="L2753">
        <v>14</v>
      </c>
      <c r="M2753">
        <v>123</v>
      </c>
      <c r="N2753">
        <v>186</v>
      </c>
      <c r="S2753" t="s">
        <v>1756</v>
      </c>
      <c r="T2753" t="s">
        <v>1675</v>
      </c>
      <c r="U2753" t="s">
        <v>1675</v>
      </c>
      <c r="V2753" t="s">
        <v>1723</v>
      </c>
    </row>
    <row r="2754" spans="1:22" x14ac:dyDescent="0.25">
      <c r="A2754" t="s">
        <v>1746</v>
      </c>
      <c r="B2754" t="str">
        <f t="shared" ref="B2754:B2817" si="43">D2754&amp;F2754</f>
        <v>1919South Sydney</v>
      </c>
      <c r="C2754" t="s">
        <v>1747</v>
      </c>
      <c r="D2754">
        <v>1919</v>
      </c>
      <c r="E2754">
        <v>6</v>
      </c>
      <c r="F2754" t="s">
        <v>1748</v>
      </c>
      <c r="G2754">
        <v>14</v>
      </c>
      <c r="H2754">
        <v>6</v>
      </c>
      <c r="I2754">
        <v>1</v>
      </c>
      <c r="J2754">
        <v>7</v>
      </c>
      <c r="K2754">
        <v>0</v>
      </c>
      <c r="L2754">
        <v>13</v>
      </c>
      <c r="M2754">
        <v>208</v>
      </c>
      <c r="N2754">
        <v>223</v>
      </c>
      <c r="S2754" t="s">
        <v>1748</v>
      </c>
      <c r="T2754" t="s">
        <v>1675</v>
      </c>
      <c r="U2754" t="s">
        <v>1675</v>
      </c>
      <c r="V2754" t="s">
        <v>1723</v>
      </c>
    </row>
    <row r="2755" spans="1:22" x14ac:dyDescent="0.25">
      <c r="A2755" t="s">
        <v>1746</v>
      </c>
      <c r="B2755" t="str">
        <f t="shared" si="43"/>
        <v>1919Annandale</v>
      </c>
      <c r="C2755" t="s">
        <v>1747</v>
      </c>
      <c r="D2755">
        <v>1919</v>
      </c>
      <c r="E2755">
        <v>7</v>
      </c>
      <c r="F2755" t="s">
        <v>1759</v>
      </c>
      <c r="G2755">
        <v>14</v>
      </c>
      <c r="H2755">
        <v>1</v>
      </c>
      <c r="I2755">
        <v>1</v>
      </c>
      <c r="J2755">
        <v>12</v>
      </c>
      <c r="K2755">
        <v>0</v>
      </c>
      <c r="L2755">
        <v>3</v>
      </c>
      <c r="M2755">
        <v>86</v>
      </c>
      <c r="N2755">
        <v>270</v>
      </c>
      <c r="S2755" t="s">
        <v>1759</v>
      </c>
      <c r="T2755" t="s">
        <v>1675</v>
      </c>
      <c r="U2755" t="s">
        <v>1675</v>
      </c>
      <c r="V2755" t="s">
        <v>1723</v>
      </c>
    </row>
    <row r="2756" spans="1:22" x14ac:dyDescent="0.25">
      <c r="A2756" t="s">
        <v>1746</v>
      </c>
      <c r="B2756" t="str">
        <f t="shared" si="43"/>
        <v>1919North Sydney</v>
      </c>
      <c r="C2756" t="s">
        <v>1747</v>
      </c>
      <c r="D2756">
        <v>1919</v>
      </c>
      <c r="E2756">
        <v>8</v>
      </c>
      <c r="F2756" t="s">
        <v>1752</v>
      </c>
      <c r="G2756">
        <v>14</v>
      </c>
      <c r="H2756">
        <v>1</v>
      </c>
      <c r="I2756">
        <v>1</v>
      </c>
      <c r="J2756">
        <v>12</v>
      </c>
      <c r="K2756">
        <v>0</v>
      </c>
      <c r="L2756">
        <v>3</v>
      </c>
      <c r="M2756">
        <v>103</v>
      </c>
      <c r="N2756">
        <v>314</v>
      </c>
      <c r="S2756" t="s">
        <v>1752</v>
      </c>
      <c r="T2756" t="s">
        <v>1675</v>
      </c>
      <c r="U2756" t="s">
        <v>1675</v>
      </c>
      <c r="V2756" t="s">
        <v>1723</v>
      </c>
    </row>
    <row r="2757" spans="1:22" x14ac:dyDescent="0.25">
      <c r="A2757" t="s">
        <v>1745</v>
      </c>
      <c r="B2757" t="str">
        <f t="shared" si="43"/>
        <v>1918South Melbourne</v>
      </c>
      <c r="C2757" t="s">
        <v>1727</v>
      </c>
      <c r="D2757">
        <v>1918</v>
      </c>
      <c r="E2757">
        <v>1</v>
      </c>
      <c r="F2757" t="s">
        <v>1697</v>
      </c>
      <c r="G2757">
        <v>14</v>
      </c>
      <c r="H2757">
        <v>13</v>
      </c>
      <c r="I2757">
        <v>0</v>
      </c>
      <c r="J2757">
        <v>1</v>
      </c>
      <c r="L2757">
        <v>52</v>
      </c>
      <c r="M2757">
        <v>970</v>
      </c>
      <c r="N2757">
        <v>678</v>
      </c>
      <c r="O2757" t="s">
        <v>30</v>
      </c>
      <c r="P2757" t="s">
        <v>30</v>
      </c>
      <c r="Q2757" t="s">
        <v>30</v>
      </c>
      <c r="R2757" t="s">
        <v>30</v>
      </c>
      <c r="S2757" t="s">
        <v>1676</v>
      </c>
      <c r="T2757" t="s">
        <v>1681</v>
      </c>
      <c r="U2757" t="s">
        <v>1681</v>
      </c>
      <c r="V2757" t="s">
        <v>1718</v>
      </c>
    </row>
    <row r="2758" spans="1:22" x14ac:dyDescent="0.25">
      <c r="A2758" t="s">
        <v>1745</v>
      </c>
      <c r="B2758" t="str">
        <f t="shared" si="43"/>
        <v>1918Collingwood</v>
      </c>
      <c r="C2758" t="s">
        <v>1727</v>
      </c>
      <c r="D2758">
        <v>1918</v>
      </c>
      <c r="E2758">
        <v>2</v>
      </c>
      <c r="F2758" t="s">
        <v>1688</v>
      </c>
      <c r="G2758">
        <v>14</v>
      </c>
      <c r="H2758">
        <v>10</v>
      </c>
      <c r="I2758">
        <v>0</v>
      </c>
      <c r="J2758">
        <v>4</v>
      </c>
      <c r="L2758">
        <v>40</v>
      </c>
      <c r="M2758">
        <v>956</v>
      </c>
      <c r="N2758">
        <v>659</v>
      </c>
      <c r="P2758" t="s">
        <v>30</v>
      </c>
      <c r="Q2758" t="s">
        <v>30</v>
      </c>
      <c r="S2758" t="s">
        <v>1688</v>
      </c>
      <c r="T2758" t="s">
        <v>1681</v>
      </c>
      <c r="U2758" t="s">
        <v>1681</v>
      </c>
      <c r="V2758" t="s">
        <v>1718</v>
      </c>
    </row>
    <row r="2759" spans="1:22" x14ac:dyDescent="0.25">
      <c r="A2759" t="s">
        <v>1745</v>
      </c>
      <c r="B2759" t="str">
        <f t="shared" si="43"/>
        <v>1918Carlton</v>
      </c>
      <c r="C2759" t="s">
        <v>1727</v>
      </c>
      <c r="D2759">
        <v>1918</v>
      </c>
      <c r="E2759">
        <v>3</v>
      </c>
      <c r="F2759" t="s">
        <v>1689</v>
      </c>
      <c r="G2759">
        <v>14</v>
      </c>
      <c r="H2759">
        <v>8</v>
      </c>
      <c r="I2759">
        <v>0</v>
      </c>
      <c r="J2759">
        <v>6</v>
      </c>
      <c r="L2759">
        <v>32</v>
      </c>
      <c r="M2759">
        <v>862</v>
      </c>
      <c r="N2759">
        <v>740</v>
      </c>
      <c r="P2759" t="s">
        <v>30</v>
      </c>
      <c r="S2759" t="s">
        <v>1689</v>
      </c>
      <c r="T2759" t="s">
        <v>1717</v>
      </c>
      <c r="U2759" t="s">
        <v>1681</v>
      </c>
      <c r="V2759" t="s">
        <v>1718</v>
      </c>
    </row>
    <row r="2760" spans="1:22" x14ac:dyDescent="0.25">
      <c r="A2760" t="s">
        <v>1745</v>
      </c>
      <c r="B2760" t="str">
        <f t="shared" si="43"/>
        <v>1918St Kilda</v>
      </c>
      <c r="C2760" t="s">
        <v>1727</v>
      </c>
      <c r="D2760">
        <v>1918</v>
      </c>
      <c r="E2760">
        <v>4</v>
      </c>
      <c r="F2760" t="s">
        <v>1677</v>
      </c>
      <c r="G2760">
        <v>14</v>
      </c>
      <c r="H2760">
        <v>8</v>
      </c>
      <c r="I2760">
        <v>0</v>
      </c>
      <c r="J2760">
        <v>6</v>
      </c>
      <c r="L2760">
        <v>32</v>
      </c>
      <c r="M2760">
        <v>742</v>
      </c>
      <c r="N2760">
        <v>805</v>
      </c>
      <c r="P2760" t="s">
        <v>30</v>
      </c>
      <c r="S2760" t="s">
        <v>1677</v>
      </c>
      <c r="T2760" t="s">
        <v>1681</v>
      </c>
      <c r="U2760" t="s">
        <v>1681</v>
      </c>
      <c r="V2760" t="s">
        <v>1718</v>
      </c>
    </row>
    <row r="2761" spans="1:22" x14ac:dyDescent="0.25">
      <c r="A2761" t="s">
        <v>1745</v>
      </c>
      <c r="B2761" t="str">
        <f t="shared" si="43"/>
        <v>1918Fitzroy</v>
      </c>
      <c r="C2761" t="s">
        <v>1727</v>
      </c>
      <c r="D2761">
        <v>1918</v>
      </c>
      <c r="E2761">
        <v>5</v>
      </c>
      <c r="F2761" t="s">
        <v>1694</v>
      </c>
      <c r="G2761">
        <v>14</v>
      </c>
      <c r="H2761">
        <v>6</v>
      </c>
      <c r="I2761">
        <v>0</v>
      </c>
      <c r="J2761">
        <v>8</v>
      </c>
      <c r="L2761">
        <v>24</v>
      </c>
      <c r="M2761">
        <v>774</v>
      </c>
      <c r="N2761">
        <v>784</v>
      </c>
      <c r="S2761" t="s">
        <v>1694</v>
      </c>
      <c r="T2761" t="s">
        <v>1681</v>
      </c>
      <c r="U2761" t="s">
        <v>1681</v>
      </c>
      <c r="V2761" t="s">
        <v>1718</v>
      </c>
    </row>
    <row r="2762" spans="1:22" x14ac:dyDescent="0.25">
      <c r="A2762" t="s">
        <v>1745</v>
      </c>
      <c r="B2762" t="str">
        <f t="shared" si="43"/>
        <v>1918Richmond</v>
      </c>
      <c r="C2762" t="s">
        <v>1727</v>
      </c>
      <c r="D2762">
        <v>1918</v>
      </c>
      <c r="E2762">
        <v>6</v>
      </c>
      <c r="F2762" t="s">
        <v>1678</v>
      </c>
      <c r="G2762">
        <v>14</v>
      </c>
      <c r="H2762">
        <v>5</v>
      </c>
      <c r="I2762">
        <v>0</v>
      </c>
      <c r="J2762">
        <v>9</v>
      </c>
      <c r="L2762">
        <v>20</v>
      </c>
      <c r="M2762">
        <v>752</v>
      </c>
      <c r="N2762">
        <v>857</v>
      </c>
      <c r="S2762" t="s">
        <v>1678</v>
      </c>
      <c r="T2762" t="s">
        <v>1726</v>
      </c>
      <c r="U2762" t="s">
        <v>1681</v>
      </c>
      <c r="V2762" t="s">
        <v>1718</v>
      </c>
    </row>
    <row r="2763" spans="1:22" x14ac:dyDescent="0.25">
      <c r="A2763" t="s">
        <v>1745</v>
      </c>
      <c r="B2763" t="str">
        <f t="shared" si="43"/>
        <v>1918Geelong</v>
      </c>
      <c r="C2763" t="s">
        <v>1727</v>
      </c>
      <c r="D2763">
        <v>1918</v>
      </c>
      <c r="E2763">
        <v>7</v>
      </c>
      <c r="F2763" t="s">
        <v>1685</v>
      </c>
      <c r="G2763">
        <v>14</v>
      </c>
      <c r="H2763">
        <v>3</v>
      </c>
      <c r="I2763">
        <v>0</v>
      </c>
      <c r="J2763">
        <v>11</v>
      </c>
      <c r="L2763">
        <v>12</v>
      </c>
      <c r="M2763">
        <v>716</v>
      </c>
      <c r="N2763">
        <v>944</v>
      </c>
      <c r="S2763" t="s">
        <v>1685</v>
      </c>
      <c r="T2763" t="s">
        <v>1685</v>
      </c>
      <c r="U2763" t="s">
        <v>1685</v>
      </c>
      <c r="V2763" t="s">
        <v>1718</v>
      </c>
    </row>
    <row r="2764" spans="1:22" x14ac:dyDescent="0.25">
      <c r="A2764" t="s">
        <v>1745</v>
      </c>
      <c r="B2764" t="str">
        <f t="shared" si="43"/>
        <v>1918Essendon</v>
      </c>
      <c r="C2764" t="s">
        <v>1727</v>
      </c>
      <c r="D2764">
        <v>1918</v>
      </c>
      <c r="E2764">
        <v>8</v>
      </c>
      <c r="F2764" t="s">
        <v>1687</v>
      </c>
      <c r="G2764">
        <v>14</v>
      </c>
      <c r="H2764">
        <v>3</v>
      </c>
      <c r="I2764">
        <v>0</v>
      </c>
      <c r="J2764">
        <v>11</v>
      </c>
      <c r="L2764">
        <v>12</v>
      </c>
      <c r="M2764">
        <v>547</v>
      </c>
      <c r="N2764">
        <v>852</v>
      </c>
      <c r="S2764" t="s">
        <v>1687</v>
      </c>
      <c r="T2764" t="s">
        <v>1681</v>
      </c>
      <c r="U2764" t="s">
        <v>1681</v>
      </c>
      <c r="V2764" t="s">
        <v>1718</v>
      </c>
    </row>
    <row r="2765" spans="1:22" x14ac:dyDescent="0.25">
      <c r="A2765" t="s">
        <v>1746</v>
      </c>
      <c r="B2765" t="str">
        <f t="shared" si="43"/>
        <v>1918South Sydney</v>
      </c>
      <c r="C2765" t="s">
        <v>1747</v>
      </c>
      <c r="D2765">
        <v>1918</v>
      </c>
      <c r="E2765">
        <v>1</v>
      </c>
      <c r="F2765" t="s">
        <v>1748</v>
      </c>
      <c r="G2765">
        <v>14</v>
      </c>
      <c r="H2765">
        <v>12</v>
      </c>
      <c r="I2765">
        <v>0</v>
      </c>
      <c r="J2765">
        <v>2</v>
      </c>
      <c r="K2765">
        <v>0</v>
      </c>
      <c r="L2765">
        <v>24</v>
      </c>
      <c r="M2765">
        <v>257</v>
      </c>
      <c r="N2765">
        <v>121</v>
      </c>
      <c r="O2765" t="s">
        <v>30</v>
      </c>
      <c r="R2765" t="s">
        <v>30</v>
      </c>
      <c r="S2765" t="s">
        <v>1748</v>
      </c>
      <c r="T2765" t="s">
        <v>1675</v>
      </c>
      <c r="U2765" t="s">
        <v>1675</v>
      </c>
      <c r="V2765" t="s">
        <v>1723</v>
      </c>
    </row>
    <row r="2766" spans="1:22" x14ac:dyDescent="0.25">
      <c r="A2766" t="s">
        <v>1746</v>
      </c>
      <c r="B2766" t="str">
        <f t="shared" si="43"/>
        <v>1918Western Suburbs</v>
      </c>
      <c r="C2766" t="s">
        <v>1747</v>
      </c>
      <c r="D2766">
        <v>1918</v>
      </c>
      <c r="E2766">
        <v>2</v>
      </c>
      <c r="F2766" t="s">
        <v>1757</v>
      </c>
      <c r="G2766">
        <v>14</v>
      </c>
      <c r="H2766">
        <v>11</v>
      </c>
      <c r="I2766">
        <v>0</v>
      </c>
      <c r="J2766">
        <v>3</v>
      </c>
      <c r="K2766">
        <v>0</v>
      </c>
      <c r="L2766">
        <v>22</v>
      </c>
      <c r="M2766">
        <v>182</v>
      </c>
      <c r="N2766">
        <v>102</v>
      </c>
      <c r="S2766" t="s">
        <v>1757</v>
      </c>
      <c r="T2766" t="s">
        <v>1675</v>
      </c>
      <c r="U2766" t="s">
        <v>1675</v>
      </c>
      <c r="V2766" t="s">
        <v>1723</v>
      </c>
    </row>
    <row r="2767" spans="1:22" x14ac:dyDescent="0.25">
      <c r="A2767" t="s">
        <v>1746</v>
      </c>
      <c r="B2767" t="str">
        <f t="shared" si="43"/>
        <v>1918Glebe</v>
      </c>
      <c r="C2767" t="s">
        <v>1747</v>
      </c>
      <c r="D2767">
        <v>1918</v>
      </c>
      <c r="E2767">
        <v>3</v>
      </c>
      <c r="F2767" t="s">
        <v>1751</v>
      </c>
      <c r="G2767">
        <v>14</v>
      </c>
      <c r="H2767">
        <v>9</v>
      </c>
      <c r="I2767">
        <v>0</v>
      </c>
      <c r="J2767">
        <v>5</v>
      </c>
      <c r="K2767">
        <v>0</v>
      </c>
      <c r="L2767">
        <v>18</v>
      </c>
      <c r="M2767">
        <v>212</v>
      </c>
      <c r="N2767">
        <v>128</v>
      </c>
      <c r="S2767" t="s">
        <v>1751</v>
      </c>
      <c r="T2767" t="s">
        <v>1675</v>
      </c>
      <c r="U2767" t="s">
        <v>1675</v>
      </c>
      <c r="V2767" t="s">
        <v>1723</v>
      </c>
    </row>
    <row r="2768" spans="1:22" x14ac:dyDescent="0.25">
      <c r="A2768" t="s">
        <v>1746</v>
      </c>
      <c r="B2768" t="str">
        <f t="shared" si="43"/>
        <v>1918Balmain</v>
      </c>
      <c r="C2768" t="s">
        <v>1747</v>
      </c>
      <c r="D2768">
        <v>1918</v>
      </c>
      <c r="E2768">
        <v>4</v>
      </c>
      <c r="F2768" t="s">
        <v>1755</v>
      </c>
      <c r="G2768">
        <v>14</v>
      </c>
      <c r="H2768">
        <v>8</v>
      </c>
      <c r="I2768">
        <v>1</v>
      </c>
      <c r="J2768">
        <v>5</v>
      </c>
      <c r="K2768">
        <v>0</v>
      </c>
      <c r="L2768">
        <v>17</v>
      </c>
      <c r="M2768">
        <v>215</v>
      </c>
      <c r="N2768">
        <v>148</v>
      </c>
      <c r="S2768" t="s">
        <v>1755</v>
      </c>
      <c r="T2768" t="s">
        <v>1675</v>
      </c>
      <c r="U2768" t="s">
        <v>1675</v>
      </c>
      <c r="V2768" t="s">
        <v>1723</v>
      </c>
    </row>
    <row r="2769" spans="1:22" x14ac:dyDescent="0.25">
      <c r="A2769" t="s">
        <v>1746</v>
      </c>
      <c r="B2769" t="str">
        <f t="shared" si="43"/>
        <v>1918Eastern Suburbs</v>
      </c>
      <c r="C2769" t="s">
        <v>1747</v>
      </c>
      <c r="D2769">
        <v>1918</v>
      </c>
      <c r="E2769">
        <v>5</v>
      </c>
      <c r="F2769" t="s">
        <v>1749</v>
      </c>
      <c r="G2769">
        <v>14</v>
      </c>
      <c r="H2769">
        <v>8</v>
      </c>
      <c r="I2769">
        <v>0</v>
      </c>
      <c r="J2769">
        <v>6</v>
      </c>
      <c r="K2769">
        <v>0</v>
      </c>
      <c r="L2769">
        <v>16</v>
      </c>
      <c r="M2769">
        <v>160</v>
      </c>
      <c r="N2769">
        <v>153</v>
      </c>
      <c r="S2769" t="s">
        <v>1750</v>
      </c>
      <c r="T2769" t="s">
        <v>1675</v>
      </c>
      <c r="U2769" t="s">
        <v>1675</v>
      </c>
      <c r="V2769" t="s">
        <v>1723</v>
      </c>
    </row>
    <row r="2770" spans="1:22" x14ac:dyDescent="0.25">
      <c r="A2770" t="s">
        <v>1746</v>
      </c>
      <c r="B2770" t="str">
        <f t="shared" si="43"/>
        <v>1918North Sydney</v>
      </c>
      <c r="C2770" t="s">
        <v>1747</v>
      </c>
      <c r="D2770">
        <v>1918</v>
      </c>
      <c r="E2770">
        <v>6</v>
      </c>
      <c r="F2770" t="s">
        <v>1752</v>
      </c>
      <c r="G2770">
        <v>14</v>
      </c>
      <c r="H2770">
        <v>3</v>
      </c>
      <c r="I2770">
        <v>2</v>
      </c>
      <c r="J2770">
        <v>9</v>
      </c>
      <c r="K2770">
        <v>0</v>
      </c>
      <c r="L2770">
        <v>8</v>
      </c>
      <c r="M2770">
        <v>131</v>
      </c>
      <c r="N2770">
        <v>202</v>
      </c>
      <c r="S2770" t="s">
        <v>1752</v>
      </c>
      <c r="T2770" t="s">
        <v>1675</v>
      </c>
      <c r="U2770" t="s">
        <v>1675</v>
      </c>
      <c r="V2770" t="s">
        <v>1723</v>
      </c>
    </row>
    <row r="2771" spans="1:22" x14ac:dyDescent="0.25">
      <c r="A2771" t="s">
        <v>1746</v>
      </c>
      <c r="B2771" t="str">
        <f t="shared" si="43"/>
        <v>1918Newtown</v>
      </c>
      <c r="C2771" t="s">
        <v>1747</v>
      </c>
      <c r="D2771">
        <v>1918</v>
      </c>
      <c r="E2771">
        <v>7</v>
      </c>
      <c r="F2771" t="s">
        <v>1756</v>
      </c>
      <c r="G2771">
        <v>14</v>
      </c>
      <c r="H2771">
        <v>2</v>
      </c>
      <c r="I2771">
        <v>3</v>
      </c>
      <c r="J2771">
        <v>9</v>
      </c>
      <c r="K2771">
        <v>0</v>
      </c>
      <c r="L2771">
        <v>7</v>
      </c>
      <c r="M2771">
        <v>115</v>
      </c>
      <c r="N2771">
        <v>175</v>
      </c>
      <c r="S2771" t="s">
        <v>1756</v>
      </c>
      <c r="T2771" t="s">
        <v>1675</v>
      </c>
      <c r="U2771" t="s">
        <v>1675</v>
      </c>
      <c r="V2771" t="s">
        <v>1723</v>
      </c>
    </row>
    <row r="2772" spans="1:22" x14ac:dyDescent="0.25">
      <c r="A2772" t="s">
        <v>1746</v>
      </c>
      <c r="B2772" t="str">
        <f t="shared" si="43"/>
        <v>1918Annandale</v>
      </c>
      <c r="C2772" t="s">
        <v>1747</v>
      </c>
      <c r="D2772">
        <v>1918</v>
      </c>
      <c r="E2772">
        <v>8</v>
      </c>
      <c r="F2772" t="s">
        <v>1759</v>
      </c>
      <c r="G2772">
        <v>14</v>
      </c>
      <c r="I2772">
        <v>0</v>
      </c>
      <c r="J2772">
        <v>14</v>
      </c>
      <c r="K2772">
        <v>0</v>
      </c>
      <c r="M2772">
        <v>73</v>
      </c>
      <c r="N2772">
        <v>316</v>
      </c>
      <c r="S2772" t="s">
        <v>1759</v>
      </c>
      <c r="T2772" t="s">
        <v>1675</v>
      </c>
      <c r="U2772" t="s">
        <v>1675</v>
      </c>
      <c r="V2772" t="s">
        <v>1723</v>
      </c>
    </row>
    <row r="2773" spans="1:22" x14ac:dyDescent="0.25">
      <c r="A2773" t="s">
        <v>1745</v>
      </c>
      <c r="B2773" t="str">
        <f t="shared" si="43"/>
        <v>1917Collingwood</v>
      </c>
      <c r="C2773" t="s">
        <v>1727</v>
      </c>
      <c r="D2773">
        <v>1917</v>
      </c>
      <c r="E2773">
        <v>1</v>
      </c>
      <c r="F2773" t="s">
        <v>1688</v>
      </c>
      <c r="G2773">
        <v>15</v>
      </c>
      <c r="H2773">
        <v>10</v>
      </c>
      <c r="I2773">
        <v>1</v>
      </c>
      <c r="J2773">
        <v>4</v>
      </c>
      <c r="L2773">
        <v>42</v>
      </c>
      <c r="M2773">
        <v>1030</v>
      </c>
      <c r="N2773">
        <v>772</v>
      </c>
      <c r="O2773" t="s">
        <v>30</v>
      </c>
      <c r="P2773" t="s">
        <v>30</v>
      </c>
      <c r="Q2773" t="s">
        <v>30</v>
      </c>
      <c r="R2773" t="s">
        <v>30</v>
      </c>
      <c r="S2773" t="s">
        <v>1688</v>
      </c>
      <c r="T2773" t="s">
        <v>1681</v>
      </c>
      <c r="U2773" t="s">
        <v>1681</v>
      </c>
      <c r="V2773" t="s">
        <v>1718</v>
      </c>
    </row>
    <row r="2774" spans="1:22" x14ac:dyDescent="0.25">
      <c r="A2774" t="s">
        <v>1745</v>
      </c>
      <c r="B2774" t="str">
        <f t="shared" si="43"/>
        <v>1917Carlton</v>
      </c>
      <c r="C2774" t="s">
        <v>1727</v>
      </c>
      <c r="D2774">
        <v>1917</v>
      </c>
      <c r="E2774">
        <v>2</v>
      </c>
      <c r="F2774" t="s">
        <v>1689</v>
      </c>
      <c r="G2774">
        <v>15</v>
      </c>
      <c r="H2774">
        <v>9</v>
      </c>
      <c r="I2774">
        <v>1</v>
      </c>
      <c r="J2774">
        <v>5</v>
      </c>
      <c r="L2774">
        <v>38</v>
      </c>
      <c r="M2774">
        <v>843</v>
      </c>
      <c r="N2774">
        <v>724</v>
      </c>
      <c r="P2774" t="s">
        <v>30</v>
      </c>
      <c r="S2774" t="s">
        <v>1689</v>
      </c>
      <c r="T2774" t="s">
        <v>1717</v>
      </c>
      <c r="U2774" t="s">
        <v>1681</v>
      </c>
      <c r="V2774" t="s">
        <v>1718</v>
      </c>
    </row>
    <row r="2775" spans="1:22" x14ac:dyDescent="0.25">
      <c r="A2775" t="s">
        <v>1745</v>
      </c>
      <c r="B2775" t="str">
        <f t="shared" si="43"/>
        <v>1917South Melbourne</v>
      </c>
      <c r="C2775" t="s">
        <v>1727</v>
      </c>
      <c r="D2775">
        <v>1917</v>
      </c>
      <c r="E2775">
        <v>3</v>
      </c>
      <c r="F2775" t="s">
        <v>1697</v>
      </c>
      <c r="G2775">
        <v>15</v>
      </c>
      <c r="H2775">
        <v>9</v>
      </c>
      <c r="I2775">
        <v>0</v>
      </c>
      <c r="J2775">
        <v>6</v>
      </c>
      <c r="L2775">
        <v>36</v>
      </c>
      <c r="M2775">
        <v>911</v>
      </c>
      <c r="N2775">
        <v>772</v>
      </c>
      <c r="P2775" t="s">
        <v>30</v>
      </c>
      <c r="S2775" t="s">
        <v>1676</v>
      </c>
      <c r="T2775" t="s">
        <v>1681</v>
      </c>
      <c r="U2775" t="s">
        <v>1681</v>
      </c>
      <c r="V2775" t="s">
        <v>1718</v>
      </c>
    </row>
    <row r="2776" spans="1:22" x14ac:dyDescent="0.25">
      <c r="A2776" t="s">
        <v>1745</v>
      </c>
      <c r="B2776" t="str">
        <f t="shared" si="43"/>
        <v>1917Fitzroy</v>
      </c>
      <c r="C2776" t="s">
        <v>1727</v>
      </c>
      <c r="D2776">
        <v>1917</v>
      </c>
      <c r="E2776">
        <v>4</v>
      </c>
      <c r="F2776" t="s">
        <v>1694</v>
      </c>
      <c r="G2776">
        <v>15</v>
      </c>
      <c r="H2776">
        <v>6</v>
      </c>
      <c r="I2776">
        <v>1</v>
      </c>
      <c r="J2776">
        <v>8</v>
      </c>
      <c r="L2776">
        <v>26</v>
      </c>
      <c r="M2776">
        <v>832</v>
      </c>
      <c r="N2776">
        <v>963</v>
      </c>
      <c r="P2776" t="s">
        <v>30</v>
      </c>
      <c r="Q2776" t="s">
        <v>30</v>
      </c>
      <c r="S2776" t="s">
        <v>1694</v>
      </c>
      <c r="T2776" t="s">
        <v>1681</v>
      </c>
      <c r="U2776" t="s">
        <v>1681</v>
      </c>
      <c r="V2776" t="s">
        <v>1718</v>
      </c>
    </row>
    <row r="2777" spans="1:22" x14ac:dyDescent="0.25">
      <c r="A2777" t="s">
        <v>1745</v>
      </c>
      <c r="B2777" t="str">
        <f t="shared" si="43"/>
        <v>1917Geelong</v>
      </c>
      <c r="C2777" t="s">
        <v>1727</v>
      </c>
      <c r="D2777">
        <v>1917</v>
      </c>
      <c r="E2777">
        <v>5</v>
      </c>
      <c r="F2777" t="s">
        <v>1685</v>
      </c>
      <c r="G2777">
        <v>15</v>
      </c>
      <c r="H2777">
        <v>6</v>
      </c>
      <c r="I2777">
        <v>0</v>
      </c>
      <c r="J2777">
        <v>9</v>
      </c>
      <c r="L2777">
        <v>24</v>
      </c>
      <c r="M2777">
        <v>735</v>
      </c>
      <c r="N2777">
        <v>927</v>
      </c>
      <c r="S2777" t="s">
        <v>1685</v>
      </c>
      <c r="T2777" t="s">
        <v>1685</v>
      </c>
      <c r="U2777" t="s">
        <v>1685</v>
      </c>
      <c r="V2777" t="s">
        <v>1718</v>
      </c>
    </row>
    <row r="2778" spans="1:22" x14ac:dyDescent="0.25">
      <c r="A2778" t="s">
        <v>1745</v>
      </c>
      <c r="B2778" t="str">
        <f t="shared" si="43"/>
        <v>1917Richmond</v>
      </c>
      <c r="C2778" t="s">
        <v>1727</v>
      </c>
      <c r="D2778">
        <v>1917</v>
      </c>
      <c r="E2778">
        <v>6</v>
      </c>
      <c r="F2778" t="s">
        <v>1678</v>
      </c>
      <c r="G2778">
        <v>15</v>
      </c>
      <c r="H2778">
        <v>3</v>
      </c>
      <c r="I2778">
        <v>1</v>
      </c>
      <c r="J2778">
        <v>11</v>
      </c>
      <c r="L2778">
        <v>14</v>
      </c>
      <c r="M2778">
        <v>761</v>
      </c>
      <c r="N2778">
        <v>954</v>
      </c>
      <c r="S2778" t="s">
        <v>1678</v>
      </c>
      <c r="T2778" t="s">
        <v>1726</v>
      </c>
      <c r="U2778" t="s">
        <v>1681</v>
      </c>
      <c r="V2778" t="s">
        <v>1718</v>
      </c>
    </row>
    <row r="2779" spans="1:22" x14ac:dyDescent="0.25">
      <c r="A2779" t="s">
        <v>1746</v>
      </c>
      <c r="B2779" t="str">
        <f t="shared" si="43"/>
        <v>1917Balmain</v>
      </c>
      <c r="C2779" t="s">
        <v>1747</v>
      </c>
      <c r="D2779">
        <v>1917</v>
      </c>
      <c r="E2779">
        <v>1</v>
      </c>
      <c r="F2779" t="s">
        <v>1755</v>
      </c>
      <c r="G2779">
        <v>14</v>
      </c>
      <c r="H2779">
        <v>13</v>
      </c>
      <c r="I2779">
        <v>0</v>
      </c>
      <c r="J2779">
        <v>1</v>
      </c>
      <c r="K2779">
        <v>0</v>
      </c>
      <c r="L2779">
        <v>26</v>
      </c>
      <c r="M2779">
        <v>269</v>
      </c>
      <c r="N2779">
        <v>61</v>
      </c>
      <c r="O2779" t="s">
        <v>30</v>
      </c>
      <c r="R2779" t="s">
        <v>30</v>
      </c>
      <c r="S2779" t="s">
        <v>1755</v>
      </c>
      <c r="T2779" t="s">
        <v>1675</v>
      </c>
      <c r="U2779" t="s">
        <v>1675</v>
      </c>
      <c r="V2779" t="s">
        <v>1723</v>
      </c>
    </row>
    <row r="2780" spans="1:22" x14ac:dyDescent="0.25">
      <c r="A2780" t="s">
        <v>1746</v>
      </c>
      <c r="B2780" t="str">
        <f t="shared" si="43"/>
        <v>1917South Sydney</v>
      </c>
      <c r="C2780" t="s">
        <v>1747</v>
      </c>
      <c r="D2780">
        <v>1917</v>
      </c>
      <c r="E2780">
        <v>2</v>
      </c>
      <c r="F2780" t="s">
        <v>1748</v>
      </c>
      <c r="G2780">
        <v>14</v>
      </c>
      <c r="H2780">
        <v>9</v>
      </c>
      <c r="I2780">
        <v>0</v>
      </c>
      <c r="J2780">
        <v>5</v>
      </c>
      <c r="K2780">
        <v>0</v>
      </c>
      <c r="L2780">
        <v>18</v>
      </c>
      <c r="M2780">
        <v>236</v>
      </c>
      <c r="N2780">
        <v>143</v>
      </c>
      <c r="S2780" t="s">
        <v>1748</v>
      </c>
      <c r="T2780" t="s">
        <v>1675</v>
      </c>
      <c r="U2780" t="s">
        <v>1675</v>
      </c>
      <c r="V2780" t="s">
        <v>1723</v>
      </c>
    </row>
    <row r="2781" spans="1:22" x14ac:dyDescent="0.25">
      <c r="A2781" t="s">
        <v>1746</v>
      </c>
      <c r="B2781" t="str">
        <f t="shared" si="43"/>
        <v>1917Western Suburbs</v>
      </c>
      <c r="C2781" t="s">
        <v>1747</v>
      </c>
      <c r="D2781">
        <v>1917</v>
      </c>
      <c r="E2781">
        <v>3</v>
      </c>
      <c r="F2781" t="s">
        <v>1757</v>
      </c>
      <c r="G2781">
        <v>14</v>
      </c>
      <c r="H2781">
        <v>7</v>
      </c>
      <c r="I2781">
        <v>1</v>
      </c>
      <c r="J2781">
        <v>6</v>
      </c>
      <c r="K2781">
        <v>0</v>
      </c>
      <c r="L2781">
        <v>15</v>
      </c>
      <c r="M2781">
        <v>162</v>
      </c>
      <c r="N2781">
        <v>160</v>
      </c>
      <c r="S2781" t="s">
        <v>1757</v>
      </c>
      <c r="T2781" t="s">
        <v>1675</v>
      </c>
      <c r="U2781" t="s">
        <v>1675</v>
      </c>
      <c r="V2781" t="s">
        <v>1723</v>
      </c>
    </row>
    <row r="2782" spans="1:22" x14ac:dyDescent="0.25">
      <c r="A2782" t="s">
        <v>1746</v>
      </c>
      <c r="B2782" t="str">
        <f t="shared" si="43"/>
        <v>1917Newtown</v>
      </c>
      <c r="C2782" t="s">
        <v>1747</v>
      </c>
      <c r="D2782">
        <v>1917</v>
      </c>
      <c r="E2782">
        <v>4</v>
      </c>
      <c r="F2782" t="s">
        <v>1756</v>
      </c>
      <c r="G2782">
        <v>14</v>
      </c>
      <c r="H2782">
        <v>7</v>
      </c>
      <c r="I2782">
        <v>1</v>
      </c>
      <c r="J2782">
        <v>6</v>
      </c>
      <c r="K2782">
        <v>0</v>
      </c>
      <c r="L2782">
        <v>15</v>
      </c>
      <c r="M2782">
        <v>114</v>
      </c>
      <c r="N2782">
        <v>123</v>
      </c>
      <c r="S2782" t="s">
        <v>1756</v>
      </c>
      <c r="T2782" t="s">
        <v>1675</v>
      </c>
      <c r="U2782" t="s">
        <v>1675</v>
      </c>
      <c r="V2782" t="s">
        <v>1723</v>
      </c>
    </row>
    <row r="2783" spans="1:22" x14ac:dyDescent="0.25">
      <c r="A2783" t="s">
        <v>1746</v>
      </c>
      <c r="B2783" t="str">
        <f t="shared" si="43"/>
        <v>1917Glebe</v>
      </c>
      <c r="C2783" t="s">
        <v>1747</v>
      </c>
      <c r="D2783">
        <v>1917</v>
      </c>
      <c r="E2783">
        <v>5</v>
      </c>
      <c r="F2783" t="s">
        <v>1751</v>
      </c>
      <c r="G2783">
        <v>14</v>
      </c>
      <c r="H2783">
        <v>8</v>
      </c>
      <c r="I2783">
        <v>0</v>
      </c>
      <c r="J2783">
        <v>6</v>
      </c>
      <c r="K2783">
        <v>0</v>
      </c>
      <c r="L2783" t="s">
        <v>1760</v>
      </c>
      <c r="M2783">
        <v>207</v>
      </c>
      <c r="N2783">
        <v>165</v>
      </c>
      <c r="S2783" t="s">
        <v>1751</v>
      </c>
      <c r="T2783" t="s">
        <v>1675</v>
      </c>
      <c r="U2783" t="s">
        <v>1675</v>
      </c>
      <c r="V2783" t="s">
        <v>1723</v>
      </c>
    </row>
    <row r="2784" spans="1:22" x14ac:dyDescent="0.25">
      <c r="A2784" t="s">
        <v>1746</v>
      </c>
      <c r="B2784" t="str">
        <f t="shared" si="43"/>
        <v>1917Eastern Suburbs</v>
      </c>
      <c r="C2784" t="s">
        <v>1747</v>
      </c>
      <c r="D2784">
        <v>1917</v>
      </c>
      <c r="E2784">
        <v>6</v>
      </c>
      <c r="F2784" t="s">
        <v>1749</v>
      </c>
      <c r="G2784">
        <v>14</v>
      </c>
      <c r="H2784">
        <v>7</v>
      </c>
      <c r="I2784">
        <v>0</v>
      </c>
      <c r="J2784">
        <v>7</v>
      </c>
      <c r="K2784">
        <v>0</v>
      </c>
      <c r="L2784">
        <v>14</v>
      </c>
      <c r="M2784">
        <v>131</v>
      </c>
      <c r="N2784">
        <v>145</v>
      </c>
      <c r="S2784" t="s">
        <v>1750</v>
      </c>
      <c r="T2784" t="s">
        <v>1675</v>
      </c>
      <c r="U2784" t="s">
        <v>1675</v>
      </c>
      <c r="V2784" t="s">
        <v>1723</v>
      </c>
    </row>
    <row r="2785" spans="1:22" x14ac:dyDescent="0.25">
      <c r="A2785" t="s">
        <v>1746</v>
      </c>
      <c r="B2785" t="str">
        <f t="shared" si="43"/>
        <v>1917Annandale</v>
      </c>
      <c r="C2785" t="s">
        <v>1747</v>
      </c>
      <c r="D2785">
        <v>1917</v>
      </c>
      <c r="E2785">
        <v>7</v>
      </c>
      <c r="F2785" t="s">
        <v>1759</v>
      </c>
      <c r="G2785">
        <v>14</v>
      </c>
      <c r="H2785">
        <v>1</v>
      </c>
      <c r="I2785">
        <v>2</v>
      </c>
      <c r="J2785">
        <v>11</v>
      </c>
      <c r="K2785">
        <v>0</v>
      </c>
      <c r="L2785" t="s">
        <v>1761</v>
      </c>
      <c r="M2785">
        <v>71</v>
      </c>
      <c r="N2785">
        <v>214</v>
      </c>
      <c r="S2785" t="s">
        <v>1759</v>
      </c>
      <c r="T2785" t="s">
        <v>1675</v>
      </c>
      <c r="U2785" t="s">
        <v>1675</v>
      </c>
      <c r="V2785" t="s">
        <v>1723</v>
      </c>
    </row>
    <row r="2786" spans="1:22" x14ac:dyDescent="0.25">
      <c r="A2786" t="s">
        <v>1746</v>
      </c>
      <c r="B2786" t="str">
        <f t="shared" si="43"/>
        <v>1917North Sydney</v>
      </c>
      <c r="C2786" t="s">
        <v>1747</v>
      </c>
      <c r="D2786">
        <v>1917</v>
      </c>
      <c r="E2786">
        <v>8</v>
      </c>
      <c r="F2786" t="s">
        <v>1752</v>
      </c>
      <c r="G2786">
        <v>14</v>
      </c>
      <c r="H2786">
        <v>2</v>
      </c>
      <c r="I2786">
        <v>0</v>
      </c>
      <c r="J2786">
        <v>12</v>
      </c>
      <c r="K2786">
        <v>0</v>
      </c>
      <c r="L2786">
        <v>4</v>
      </c>
      <c r="M2786">
        <v>90</v>
      </c>
      <c r="N2786">
        <v>269</v>
      </c>
      <c r="S2786" t="s">
        <v>1752</v>
      </c>
      <c r="T2786" t="s">
        <v>1675</v>
      </c>
      <c r="U2786" t="s">
        <v>1675</v>
      </c>
      <c r="V2786" t="s">
        <v>1723</v>
      </c>
    </row>
    <row r="2787" spans="1:22" x14ac:dyDescent="0.25">
      <c r="A2787" t="s">
        <v>1745</v>
      </c>
      <c r="B2787" t="str">
        <f t="shared" si="43"/>
        <v>1916Carlton</v>
      </c>
      <c r="C2787" t="s">
        <v>1727</v>
      </c>
      <c r="D2787">
        <v>1916</v>
      </c>
      <c r="E2787">
        <v>1</v>
      </c>
      <c r="F2787" t="s">
        <v>1689</v>
      </c>
      <c r="G2787">
        <v>12</v>
      </c>
      <c r="H2787">
        <v>10</v>
      </c>
      <c r="I2787">
        <v>0</v>
      </c>
      <c r="J2787">
        <v>2</v>
      </c>
      <c r="L2787">
        <v>40</v>
      </c>
      <c r="M2787">
        <v>918</v>
      </c>
      <c r="N2787">
        <v>669</v>
      </c>
      <c r="O2787" t="s">
        <v>30</v>
      </c>
      <c r="P2787" t="s">
        <v>30</v>
      </c>
      <c r="Q2787" t="s">
        <v>30</v>
      </c>
      <c r="S2787" t="s">
        <v>1689</v>
      </c>
      <c r="T2787" t="s">
        <v>1717</v>
      </c>
      <c r="U2787" t="s">
        <v>1681</v>
      </c>
      <c r="V2787" t="s">
        <v>1718</v>
      </c>
    </row>
    <row r="2788" spans="1:22" x14ac:dyDescent="0.25">
      <c r="A2788" t="s">
        <v>1745</v>
      </c>
      <c r="B2788" t="str">
        <f t="shared" si="43"/>
        <v>1916Collingwood</v>
      </c>
      <c r="C2788" t="s">
        <v>1727</v>
      </c>
      <c r="D2788">
        <v>1916</v>
      </c>
      <c r="E2788">
        <v>2</v>
      </c>
      <c r="F2788" t="s">
        <v>1688</v>
      </c>
      <c r="G2788">
        <v>12</v>
      </c>
      <c r="H2788">
        <v>6</v>
      </c>
      <c r="I2788">
        <v>1</v>
      </c>
      <c r="J2788">
        <v>5</v>
      </c>
      <c r="L2788">
        <v>26</v>
      </c>
      <c r="M2788">
        <v>803</v>
      </c>
      <c r="N2788">
        <v>803</v>
      </c>
      <c r="P2788" t="s">
        <v>30</v>
      </c>
      <c r="S2788" t="s">
        <v>1688</v>
      </c>
      <c r="T2788" t="s">
        <v>1681</v>
      </c>
      <c r="U2788" t="s">
        <v>1681</v>
      </c>
      <c r="V2788" t="s">
        <v>1718</v>
      </c>
    </row>
    <row r="2789" spans="1:22" x14ac:dyDescent="0.25">
      <c r="A2789" t="s">
        <v>1745</v>
      </c>
      <c r="B2789" t="str">
        <f t="shared" si="43"/>
        <v>1916Richmond</v>
      </c>
      <c r="C2789" t="s">
        <v>1727</v>
      </c>
      <c r="D2789">
        <v>1916</v>
      </c>
      <c r="E2789">
        <v>3</v>
      </c>
      <c r="F2789" t="s">
        <v>1678</v>
      </c>
      <c r="G2789">
        <v>12</v>
      </c>
      <c r="H2789">
        <v>5</v>
      </c>
      <c r="I2789">
        <v>0</v>
      </c>
      <c r="J2789">
        <v>7</v>
      </c>
      <c r="L2789">
        <v>20</v>
      </c>
      <c r="M2789">
        <v>792</v>
      </c>
      <c r="N2789">
        <v>881</v>
      </c>
      <c r="P2789" t="s">
        <v>30</v>
      </c>
      <c r="S2789" t="s">
        <v>1678</v>
      </c>
      <c r="T2789" t="s">
        <v>1726</v>
      </c>
      <c r="U2789" t="s">
        <v>1681</v>
      </c>
      <c r="V2789" t="s">
        <v>1718</v>
      </c>
    </row>
    <row r="2790" spans="1:22" x14ac:dyDescent="0.25">
      <c r="A2790" t="s">
        <v>1745</v>
      </c>
      <c r="B2790" t="str">
        <f t="shared" si="43"/>
        <v>1916Fitzroy</v>
      </c>
      <c r="C2790" t="s">
        <v>1727</v>
      </c>
      <c r="D2790">
        <v>1916</v>
      </c>
      <c r="E2790">
        <v>4</v>
      </c>
      <c r="F2790" t="s">
        <v>1694</v>
      </c>
      <c r="G2790">
        <v>12</v>
      </c>
      <c r="H2790">
        <v>2</v>
      </c>
      <c r="I2790">
        <v>1</v>
      </c>
      <c r="J2790">
        <v>9</v>
      </c>
      <c r="L2790">
        <v>10</v>
      </c>
      <c r="M2790">
        <v>711</v>
      </c>
      <c r="N2790">
        <v>871</v>
      </c>
      <c r="P2790" t="s">
        <v>30</v>
      </c>
      <c r="Q2790" t="s">
        <v>30</v>
      </c>
      <c r="R2790" t="s">
        <v>30</v>
      </c>
      <c r="S2790" t="s">
        <v>1694</v>
      </c>
      <c r="T2790" t="s">
        <v>1681</v>
      </c>
      <c r="U2790" t="s">
        <v>1681</v>
      </c>
      <c r="V2790" t="s">
        <v>1718</v>
      </c>
    </row>
    <row r="2791" spans="1:22" x14ac:dyDescent="0.25">
      <c r="A2791" t="s">
        <v>1746</v>
      </c>
      <c r="B2791" t="str">
        <f t="shared" si="43"/>
        <v>1916Balmain</v>
      </c>
      <c r="C2791" t="s">
        <v>1747</v>
      </c>
      <c r="D2791">
        <v>1916</v>
      </c>
      <c r="E2791">
        <v>1</v>
      </c>
      <c r="F2791" t="s">
        <v>1755</v>
      </c>
      <c r="G2791">
        <v>14</v>
      </c>
      <c r="H2791">
        <v>11</v>
      </c>
      <c r="I2791">
        <v>0</v>
      </c>
      <c r="J2791">
        <v>3</v>
      </c>
      <c r="K2791">
        <v>0</v>
      </c>
      <c r="L2791">
        <v>22</v>
      </c>
      <c r="M2791">
        <v>181</v>
      </c>
      <c r="N2791">
        <v>100</v>
      </c>
      <c r="O2791" t="s">
        <v>30</v>
      </c>
      <c r="P2791" t="s">
        <v>30</v>
      </c>
      <c r="Q2791" t="s">
        <v>30</v>
      </c>
      <c r="R2791" t="s">
        <v>30</v>
      </c>
      <c r="S2791" t="s">
        <v>1755</v>
      </c>
      <c r="T2791" t="s">
        <v>1675</v>
      </c>
      <c r="U2791" t="s">
        <v>1675</v>
      </c>
      <c r="V2791" t="s">
        <v>1723</v>
      </c>
    </row>
    <row r="2792" spans="1:22" x14ac:dyDescent="0.25">
      <c r="A2792" t="s">
        <v>1746</v>
      </c>
      <c r="B2792" t="str">
        <f t="shared" si="43"/>
        <v>1916South Sydney</v>
      </c>
      <c r="C2792" t="s">
        <v>1747</v>
      </c>
      <c r="D2792">
        <v>1916</v>
      </c>
      <c r="E2792">
        <v>2</v>
      </c>
      <c r="F2792" t="s">
        <v>1748</v>
      </c>
      <c r="G2792">
        <v>14</v>
      </c>
      <c r="H2792">
        <v>11</v>
      </c>
      <c r="I2792">
        <v>0</v>
      </c>
      <c r="J2792">
        <v>3</v>
      </c>
      <c r="K2792">
        <v>0</v>
      </c>
      <c r="L2792">
        <v>22</v>
      </c>
      <c r="M2792">
        <v>170</v>
      </c>
      <c r="N2792">
        <v>117</v>
      </c>
      <c r="P2792" t="s">
        <v>30</v>
      </c>
      <c r="Q2792" t="s">
        <v>30</v>
      </c>
      <c r="S2792" t="s">
        <v>1748</v>
      </c>
      <c r="T2792" t="s">
        <v>1675</v>
      </c>
      <c r="U2792" t="s">
        <v>1675</v>
      </c>
      <c r="V2792" t="s">
        <v>1723</v>
      </c>
    </row>
    <row r="2793" spans="1:22" x14ac:dyDescent="0.25">
      <c r="A2793" t="s">
        <v>1746</v>
      </c>
      <c r="B2793" t="str">
        <f t="shared" si="43"/>
        <v>1916Glebe</v>
      </c>
      <c r="C2793" t="s">
        <v>1747</v>
      </c>
      <c r="D2793">
        <v>1916</v>
      </c>
      <c r="E2793">
        <v>3</v>
      </c>
      <c r="F2793" t="s">
        <v>1751</v>
      </c>
      <c r="G2793">
        <v>14</v>
      </c>
      <c r="H2793">
        <v>10</v>
      </c>
      <c r="I2793">
        <v>1</v>
      </c>
      <c r="J2793">
        <v>3</v>
      </c>
      <c r="K2793">
        <v>0</v>
      </c>
      <c r="L2793">
        <v>21</v>
      </c>
      <c r="M2793">
        <v>217</v>
      </c>
      <c r="N2793">
        <v>106</v>
      </c>
      <c r="S2793" t="s">
        <v>1751</v>
      </c>
      <c r="T2793" t="s">
        <v>1675</v>
      </c>
      <c r="U2793" t="s">
        <v>1675</v>
      </c>
      <c r="V2793" t="s">
        <v>1723</v>
      </c>
    </row>
    <row r="2794" spans="1:22" x14ac:dyDescent="0.25">
      <c r="A2794" t="s">
        <v>1746</v>
      </c>
      <c r="B2794" t="str">
        <f t="shared" si="43"/>
        <v>1916Eastern Suburbs</v>
      </c>
      <c r="C2794" t="s">
        <v>1747</v>
      </c>
      <c r="D2794">
        <v>1916</v>
      </c>
      <c r="E2794">
        <v>4</v>
      </c>
      <c r="F2794" t="s">
        <v>1749</v>
      </c>
      <c r="G2794">
        <v>14</v>
      </c>
      <c r="H2794">
        <v>7</v>
      </c>
      <c r="I2794">
        <v>2</v>
      </c>
      <c r="J2794">
        <v>5</v>
      </c>
      <c r="K2794">
        <v>0</v>
      </c>
      <c r="L2794">
        <v>16</v>
      </c>
      <c r="M2794">
        <v>170</v>
      </c>
      <c r="N2794">
        <v>89</v>
      </c>
      <c r="S2794" t="s">
        <v>1750</v>
      </c>
      <c r="T2794" t="s">
        <v>1675</v>
      </c>
      <c r="U2794" t="s">
        <v>1675</v>
      </c>
      <c r="V2794" t="s">
        <v>1723</v>
      </c>
    </row>
    <row r="2795" spans="1:22" x14ac:dyDescent="0.25">
      <c r="A2795" t="s">
        <v>1746</v>
      </c>
      <c r="B2795" t="str">
        <f t="shared" si="43"/>
        <v>1916North Sydney</v>
      </c>
      <c r="C2795" t="s">
        <v>1747</v>
      </c>
      <c r="D2795">
        <v>1916</v>
      </c>
      <c r="E2795">
        <v>5</v>
      </c>
      <c r="F2795" t="s">
        <v>1752</v>
      </c>
      <c r="G2795">
        <v>14</v>
      </c>
      <c r="H2795">
        <v>5</v>
      </c>
      <c r="I2795">
        <v>0</v>
      </c>
      <c r="J2795">
        <v>9</v>
      </c>
      <c r="K2795">
        <v>0</v>
      </c>
      <c r="L2795">
        <v>10</v>
      </c>
      <c r="M2795">
        <v>108</v>
      </c>
      <c r="N2795">
        <v>189</v>
      </c>
      <c r="S2795" t="s">
        <v>1752</v>
      </c>
      <c r="T2795" t="s">
        <v>1675</v>
      </c>
      <c r="U2795" t="s">
        <v>1675</v>
      </c>
      <c r="V2795" t="s">
        <v>1723</v>
      </c>
    </row>
    <row r="2796" spans="1:22" x14ac:dyDescent="0.25">
      <c r="A2796" t="s">
        <v>1746</v>
      </c>
      <c r="B2796" t="str">
        <f t="shared" si="43"/>
        <v>1916Newtown</v>
      </c>
      <c r="C2796" t="s">
        <v>1747</v>
      </c>
      <c r="D2796">
        <v>1916</v>
      </c>
      <c r="E2796">
        <v>6</v>
      </c>
      <c r="F2796" t="s">
        <v>1756</v>
      </c>
      <c r="G2796">
        <v>14</v>
      </c>
      <c r="H2796">
        <v>4</v>
      </c>
      <c r="I2796">
        <v>1</v>
      </c>
      <c r="J2796">
        <v>9</v>
      </c>
      <c r="K2796">
        <v>0</v>
      </c>
      <c r="L2796">
        <v>9</v>
      </c>
      <c r="M2796">
        <v>134</v>
      </c>
      <c r="N2796">
        <v>153</v>
      </c>
      <c r="S2796" t="s">
        <v>1756</v>
      </c>
      <c r="T2796" t="s">
        <v>1675</v>
      </c>
      <c r="U2796" t="s">
        <v>1675</v>
      </c>
      <c r="V2796" t="s">
        <v>1723</v>
      </c>
    </row>
    <row r="2797" spans="1:22" x14ac:dyDescent="0.25">
      <c r="A2797" t="s">
        <v>1746</v>
      </c>
      <c r="B2797" t="str">
        <f t="shared" si="43"/>
        <v>1916Annandale</v>
      </c>
      <c r="C2797" t="s">
        <v>1747</v>
      </c>
      <c r="D2797">
        <v>1916</v>
      </c>
      <c r="E2797">
        <v>7</v>
      </c>
      <c r="F2797" t="s">
        <v>1759</v>
      </c>
      <c r="G2797">
        <v>14</v>
      </c>
      <c r="H2797">
        <v>4</v>
      </c>
      <c r="I2797">
        <v>0</v>
      </c>
      <c r="J2797">
        <v>10</v>
      </c>
      <c r="K2797">
        <v>0</v>
      </c>
      <c r="L2797">
        <v>8</v>
      </c>
      <c r="M2797">
        <v>94</v>
      </c>
      <c r="N2797">
        <v>163</v>
      </c>
      <c r="S2797" t="s">
        <v>1759</v>
      </c>
      <c r="T2797" t="s">
        <v>1675</v>
      </c>
      <c r="U2797" t="s">
        <v>1675</v>
      </c>
      <c r="V2797" t="s">
        <v>1723</v>
      </c>
    </row>
    <row r="2798" spans="1:22" x14ac:dyDescent="0.25">
      <c r="A2798" t="s">
        <v>1746</v>
      </c>
      <c r="B2798" t="str">
        <f t="shared" si="43"/>
        <v>1916Western Suburbs</v>
      </c>
      <c r="C2798" t="s">
        <v>1747</v>
      </c>
      <c r="D2798">
        <v>1916</v>
      </c>
      <c r="E2798">
        <v>8</v>
      </c>
      <c r="F2798" t="s">
        <v>1757</v>
      </c>
      <c r="G2798">
        <v>14</v>
      </c>
      <c r="H2798">
        <v>2</v>
      </c>
      <c r="I2798">
        <v>0</v>
      </c>
      <c r="J2798">
        <v>12</v>
      </c>
      <c r="K2798">
        <v>0</v>
      </c>
      <c r="L2798">
        <v>4</v>
      </c>
      <c r="M2798">
        <v>92</v>
      </c>
      <c r="N2798">
        <v>249</v>
      </c>
      <c r="S2798" t="s">
        <v>1757</v>
      </c>
      <c r="T2798" t="s">
        <v>1675</v>
      </c>
      <c r="U2798" t="s">
        <v>1675</v>
      </c>
      <c r="V2798" t="s">
        <v>1723</v>
      </c>
    </row>
    <row r="2799" spans="1:22" x14ac:dyDescent="0.25">
      <c r="A2799" t="s">
        <v>1745</v>
      </c>
      <c r="B2799" t="str">
        <f t="shared" si="43"/>
        <v>1915Collingwood</v>
      </c>
      <c r="C2799" t="s">
        <v>1727</v>
      </c>
      <c r="D2799">
        <v>1915</v>
      </c>
      <c r="E2799">
        <v>1</v>
      </c>
      <c r="F2799" t="s">
        <v>1688</v>
      </c>
      <c r="G2799">
        <v>16</v>
      </c>
      <c r="H2799">
        <v>14</v>
      </c>
      <c r="I2799">
        <v>0</v>
      </c>
      <c r="J2799">
        <v>2</v>
      </c>
      <c r="L2799">
        <v>56</v>
      </c>
      <c r="M2799">
        <v>1168</v>
      </c>
      <c r="N2799">
        <v>703</v>
      </c>
      <c r="O2799" t="s">
        <v>30</v>
      </c>
      <c r="P2799" t="s">
        <v>30</v>
      </c>
      <c r="Q2799" t="s">
        <v>30</v>
      </c>
      <c r="S2799" t="s">
        <v>1688</v>
      </c>
      <c r="T2799" t="s">
        <v>1681</v>
      </c>
      <c r="U2799" t="s">
        <v>1681</v>
      </c>
      <c r="V2799" t="s">
        <v>1718</v>
      </c>
    </row>
    <row r="2800" spans="1:22" x14ac:dyDescent="0.25">
      <c r="A2800" t="s">
        <v>1745</v>
      </c>
      <c r="B2800" t="str">
        <f t="shared" si="43"/>
        <v>1915Carlton</v>
      </c>
      <c r="C2800" t="s">
        <v>1727</v>
      </c>
      <c r="D2800">
        <v>1915</v>
      </c>
      <c r="E2800">
        <v>2</v>
      </c>
      <c r="F2800" t="s">
        <v>1689</v>
      </c>
      <c r="G2800">
        <v>16</v>
      </c>
      <c r="H2800">
        <v>13</v>
      </c>
      <c r="I2800">
        <v>1</v>
      </c>
      <c r="J2800">
        <v>2</v>
      </c>
      <c r="L2800">
        <v>54</v>
      </c>
      <c r="M2800">
        <v>1108</v>
      </c>
      <c r="N2800">
        <v>770</v>
      </c>
      <c r="P2800" t="s">
        <v>30</v>
      </c>
      <c r="Q2800" t="s">
        <v>30</v>
      </c>
      <c r="R2800" t="s">
        <v>30</v>
      </c>
      <c r="S2800" t="s">
        <v>1689</v>
      </c>
      <c r="T2800" t="s">
        <v>1717</v>
      </c>
      <c r="U2800" t="s">
        <v>1681</v>
      </c>
      <c r="V2800" t="s">
        <v>1718</v>
      </c>
    </row>
    <row r="2801" spans="1:22" x14ac:dyDescent="0.25">
      <c r="A2801" t="s">
        <v>1745</v>
      </c>
      <c r="B2801" t="str">
        <f t="shared" si="43"/>
        <v>1915Fitzroy</v>
      </c>
      <c r="C2801" t="s">
        <v>1727</v>
      </c>
      <c r="D2801">
        <v>1915</v>
      </c>
      <c r="E2801">
        <v>3</v>
      </c>
      <c r="F2801" t="s">
        <v>1694</v>
      </c>
      <c r="G2801">
        <v>16</v>
      </c>
      <c r="H2801">
        <v>11</v>
      </c>
      <c r="I2801">
        <v>1</v>
      </c>
      <c r="J2801">
        <v>4</v>
      </c>
      <c r="L2801">
        <v>46</v>
      </c>
      <c r="M2801">
        <v>1143</v>
      </c>
      <c r="N2801">
        <v>765</v>
      </c>
      <c r="P2801" t="s">
        <v>30</v>
      </c>
      <c r="S2801" t="s">
        <v>1694</v>
      </c>
      <c r="T2801" t="s">
        <v>1681</v>
      </c>
      <c r="U2801" t="s">
        <v>1681</v>
      </c>
      <c r="V2801" t="s">
        <v>1718</v>
      </c>
    </row>
    <row r="2802" spans="1:22" x14ac:dyDescent="0.25">
      <c r="A2802" t="s">
        <v>1745</v>
      </c>
      <c r="B2802" t="str">
        <f t="shared" si="43"/>
        <v>1915Melbourne</v>
      </c>
      <c r="C2802" t="s">
        <v>1727</v>
      </c>
      <c r="D2802">
        <v>1915</v>
      </c>
      <c r="E2802">
        <v>4</v>
      </c>
      <c r="F2802" t="s">
        <v>1681</v>
      </c>
      <c r="G2802">
        <v>16</v>
      </c>
      <c r="H2802">
        <v>9</v>
      </c>
      <c r="I2802">
        <v>0</v>
      </c>
      <c r="J2802">
        <v>7</v>
      </c>
      <c r="L2802">
        <v>36</v>
      </c>
      <c r="M2802">
        <v>1058</v>
      </c>
      <c r="N2802">
        <v>1066</v>
      </c>
      <c r="P2802" t="s">
        <v>30</v>
      </c>
      <c r="S2802" t="s">
        <v>1681</v>
      </c>
      <c r="T2802" t="s">
        <v>1681</v>
      </c>
      <c r="U2802" t="s">
        <v>1681</v>
      </c>
      <c r="V2802" t="s">
        <v>1718</v>
      </c>
    </row>
    <row r="2803" spans="1:22" x14ac:dyDescent="0.25">
      <c r="A2803" t="s">
        <v>1745</v>
      </c>
      <c r="B2803" t="str">
        <f t="shared" si="43"/>
        <v>1915South Melbourne</v>
      </c>
      <c r="C2803" t="s">
        <v>1727</v>
      </c>
      <c r="D2803">
        <v>1915</v>
      </c>
      <c r="E2803">
        <v>5</v>
      </c>
      <c r="F2803" t="s">
        <v>1697</v>
      </c>
      <c r="G2803">
        <v>16</v>
      </c>
      <c r="H2803">
        <v>8</v>
      </c>
      <c r="I2803">
        <v>0</v>
      </c>
      <c r="J2803">
        <v>8</v>
      </c>
      <c r="L2803">
        <v>32</v>
      </c>
      <c r="M2803">
        <v>926</v>
      </c>
      <c r="N2803">
        <v>872</v>
      </c>
      <c r="S2803" t="s">
        <v>1676</v>
      </c>
      <c r="T2803" t="s">
        <v>1681</v>
      </c>
      <c r="U2803" t="s">
        <v>1681</v>
      </c>
      <c r="V2803" t="s">
        <v>1718</v>
      </c>
    </row>
    <row r="2804" spans="1:22" x14ac:dyDescent="0.25">
      <c r="A2804" t="s">
        <v>1745</v>
      </c>
      <c r="B2804" t="str">
        <f t="shared" si="43"/>
        <v>1915Richmond</v>
      </c>
      <c r="C2804" t="s">
        <v>1727</v>
      </c>
      <c r="D2804">
        <v>1915</v>
      </c>
      <c r="E2804">
        <v>6</v>
      </c>
      <c r="F2804" t="s">
        <v>1678</v>
      </c>
      <c r="G2804">
        <v>16</v>
      </c>
      <c r="H2804">
        <v>5</v>
      </c>
      <c r="I2804">
        <v>0</v>
      </c>
      <c r="J2804">
        <v>11</v>
      </c>
      <c r="L2804">
        <v>20</v>
      </c>
      <c r="M2804">
        <v>906</v>
      </c>
      <c r="N2804">
        <v>1164</v>
      </c>
      <c r="S2804" t="s">
        <v>1678</v>
      </c>
      <c r="T2804" t="s">
        <v>1726</v>
      </c>
      <c r="U2804" t="s">
        <v>1681</v>
      </c>
      <c r="V2804" t="s">
        <v>1718</v>
      </c>
    </row>
    <row r="2805" spans="1:22" x14ac:dyDescent="0.25">
      <c r="A2805" t="s">
        <v>1745</v>
      </c>
      <c r="B2805" t="str">
        <f t="shared" si="43"/>
        <v>1915St Kilda</v>
      </c>
      <c r="C2805" t="s">
        <v>1727</v>
      </c>
      <c r="D2805">
        <v>1915</v>
      </c>
      <c r="E2805">
        <v>7</v>
      </c>
      <c r="F2805" t="s">
        <v>1677</v>
      </c>
      <c r="G2805">
        <v>16</v>
      </c>
      <c r="H2805">
        <v>5</v>
      </c>
      <c r="I2805">
        <v>0</v>
      </c>
      <c r="J2805">
        <v>11</v>
      </c>
      <c r="L2805">
        <v>20</v>
      </c>
      <c r="M2805">
        <v>779</v>
      </c>
      <c r="N2805">
        <v>1026</v>
      </c>
      <c r="S2805" t="s">
        <v>1677</v>
      </c>
      <c r="T2805" t="s">
        <v>1681</v>
      </c>
      <c r="U2805" t="s">
        <v>1681</v>
      </c>
      <c r="V2805" t="s">
        <v>1718</v>
      </c>
    </row>
    <row r="2806" spans="1:22" x14ac:dyDescent="0.25">
      <c r="A2806" t="s">
        <v>1745</v>
      </c>
      <c r="B2806" t="str">
        <f t="shared" si="43"/>
        <v>1915Essendon</v>
      </c>
      <c r="C2806" t="s">
        <v>1727</v>
      </c>
      <c r="D2806">
        <v>1915</v>
      </c>
      <c r="E2806">
        <v>8</v>
      </c>
      <c r="F2806" t="s">
        <v>1687</v>
      </c>
      <c r="G2806">
        <v>16</v>
      </c>
      <c r="H2806">
        <v>3</v>
      </c>
      <c r="I2806">
        <v>0</v>
      </c>
      <c r="J2806">
        <v>13</v>
      </c>
      <c r="L2806">
        <v>12</v>
      </c>
      <c r="M2806">
        <v>750</v>
      </c>
      <c r="N2806">
        <v>1067</v>
      </c>
      <c r="S2806" t="s">
        <v>1687</v>
      </c>
      <c r="T2806" t="s">
        <v>1681</v>
      </c>
      <c r="U2806" t="s">
        <v>1681</v>
      </c>
      <c r="V2806" t="s">
        <v>1718</v>
      </c>
    </row>
    <row r="2807" spans="1:22" x14ac:dyDescent="0.25">
      <c r="A2807" t="s">
        <v>1745</v>
      </c>
      <c r="B2807" t="str">
        <f t="shared" si="43"/>
        <v>1915Geelong</v>
      </c>
      <c r="C2807" t="s">
        <v>1727</v>
      </c>
      <c r="D2807">
        <v>1915</v>
      </c>
      <c r="E2807">
        <v>9</v>
      </c>
      <c r="F2807" t="s">
        <v>1685</v>
      </c>
      <c r="G2807">
        <v>16</v>
      </c>
      <c r="H2807">
        <v>3</v>
      </c>
      <c r="I2807">
        <v>0</v>
      </c>
      <c r="J2807">
        <v>13</v>
      </c>
      <c r="L2807">
        <v>12</v>
      </c>
      <c r="M2807">
        <v>862</v>
      </c>
      <c r="N2807">
        <v>1267</v>
      </c>
      <c r="S2807" t="s">
        <v>1685</v>
      </c>
      <c r="T2807" t="s">
        <v>1685</v>
      </c>
      <c r="U2807" t="s">
        <v>1685</v>
      </c>
      <c r="V2807" t="s">
        <v>1718</v>
      </c>
    </row>
    <row r="2808" spans="1:22" x14ac:dyDescent="0.25">
      <c r="A2808" t="s">
        <v>1746</v>
      </c>
      <c r="B2808" t="str">
        <f t="shared" si="43"/>
        <v>1915Balmain</v>
      </c>
      <c r="C2808" t="s">
        <v>1747</v>
      </c>
      <c r="D2808">
        <v>1915</v>
      </c>
      <c r="E2808">
        <v>1</v>
      </c>
      <c r="F2808" t="s">
        <v>1755</v>
      </c>
      <c r="G2808">
        <v>14</v>
      </c>
      <c r="H2808">
        <v>12</v>
      </c>
      <c r="I2808">
        <v>2</v>
      </c>
      <c r="K2808">
        <v>0</v>
      </c>
      <c r="L2808">
        <v>26</v>
      </c>
      <c r="M2808">
        <v>232</v>
      </c>
      <c r="N2808">
        <v>71</v>
      </c>
      <c r="O2808" t="s">
        <v>30</v>
      </c>
      <c r="R2808" t="s">
        <v>30</v>
      </c>
      <c r="S2808" t="s">
        <v>1755</v>
      </c>
      <c r="T2808" t="s">
        <v>1675</v>
      </c>
      <c r="U2808" t="s">
        <v>1675</v>
      </c>
      <c r="V2808" t="s">
        <v>1723</v>
      </c>
    </row>
    <row r="2809" spans="1:22" x14ac:dyDescent="0.25">
      <c r="A2809" t="s">
        <v>1746</v>
      </c>
      <c r="B2809" t="str">
        <f t="shared" si="43"/>
        <v>1915Glebe</v>
      </c>
      <c r="C2809" t="s">
        <v>1747</v>
      </c>
      <c r="D2809">
        <v>1915</v>
      </c>
      <c r="E2809">
        <v>2</v>
      </c>
      <c r="F2809" t="s">
        <v>1751</v>
      </c>
      <c r="G2809">
        <v>14</v>
      </c>
      <c r="H2809">
        <v>12</v>
      </c>
      <c r="I2809">
        <v>0</v>
      </c>
      <c r="J2809">
        <v>2</v>
      </c>
      <c r="K2809">
        <v>0</v>
      </c>
      <c r="L2809">
        <v>24</v>
      </c>
      <c r="M2809">
        <v>268</v>
      </c>
      <c r="N2809">
        <v>106</v>
      </c>
      <c r="S2809" t="s">
        <v>1751</v>
      </c>
      <c r="T2809" t="s">
        <v>1675</v>
      </c>
      <c r="U2809" t="s">
        <v>1675</v>
      </c>
      <c r="V2809" t="s">
        <v>1723</v>
      </c>
    </row>
    <row r="2810" spans="1:22" x14ac:dyDescent="0.25">
      <c r="A2810" t="s">
        <v>1746</v>
      </c>
      <c r="B2810" t="str">
        <f t="shared" si="43"/>
        <v>1915Newtown</v>
      </c>
      <c r="C2810" t="s">
        <v>1747</v>
      </c>
      <c r="D2810">
        <v>1915</v>
      </c>
      <c r="E2810">
        <v>3</v>
      </c>
      <c r="F2810" t="s">
        <v>1756</v>
      </c>
      <c r="G2810">
        <v>14</v>
      </c>
      <c r="H2810">
        <v>9</v>
      </c>
      <c r="I2810">
        <v>1</v>
      </c>
      <c r="J2810">
        <v>4</v>
      </c>
      <c r="K2810">
        <v>0</v>
      </c>
      <c r="L2810">
        <v>19</v>
      </c>
      <c r="M2810">
        <v>208</v>
      </c>
      <c r="N2810">
        <v>119</v>
      </c>
      <c r="S2810" t="s">
        <v>1756</v>
      </c>
      <c r="T2810" t="s">
        <v>1675</v>
      </c>
      <c r="U2810" t="s">
        <v>1675</v>
      </c>
      <c r="V2810" t="s">
        <v>1723</v>
      </c>
    </row>
    <row r="2811" spans="1:22" x14ac:dyDescent="0.25">
      <c r="A2811" t="s">
        <v>1746</v>
      </c>
      <c r="B2811" t="str">
        <f t="shared" si="43"/>
        <v>1915South Sydney</v>
      </c>
      <c r="C2811" t="s">
        <v>1747</v>
      </c>
      <c r="D2811">
        <v>1915</v>
      </c>
      <c r="E2811">
        <v>4</v>
      </c>
      <c r="F2811" t="s">
        <v>1748</v>
      </c>
      <c r="G2811">
        <v>14</v>
      </c>
      <c r="H2811">
        <v>8</v>
      </c>
      <c r="I2811">
        <v>1</v>
      </c>
      <c r="J2811">
        <v>5</v>
      </c>
      <c r="K2811">
        <v>0</v>
      </c>
      <c r="L2811">
        <v>17</v>
      </c>
      <c r="M2811">
        <v>157</v>
      </c>
      <c r="N2811">
        <v>94</v>
      </c>
      <c r="S2811" t="s">
        <v>1748</v>
      </c>
      <c r="T2811" t="s">
        <v>1675</v>
      </c>
      <c r="U2811" t="s">
        <v>1675</v>
      </c>
      <c r="V2811" t="s">
        <v>1723</v>
      </c>
    </row>
    <row r="2812" spans="1:22" x14ac:dyDescent="0.25">
      <c r="A2812" t="s">
        <v>1746</v>
      </c>
      <c r="B2812" t="str">
        <f t="shared" si="43"/>
        <v>1915Eastern Suburbs</v>
      </c>
      <c r="C2812" t="s">
        <v>1747</v>
      </c>
      <c r="D2812">
        <v>1915</v>
      </c>
      <c r="E2812">
        <v>5</v>
      </c>
      <c r="F2812" t="s">
        <v>1749</v>
      </c>
      <c r="G2812">
        <v>14</v>
      </c>
      <c r="H2812">
        <v>6</v>
      </c>
      <c r="I2812">
        <v>0</v>
      </c>
      <c r="J2812">
        <v>8</v>
      </c>
      <c r="K2812">
        <v>0</v>
      </c>
      <c r="L2812">
        <v>12</v>
      </c>
      <c r="M2812">
        <v>180</v>
      </c>
      <c r="N2812">
        <v>109</v>
      </c>
      <c r="S2812" t="s">
        <v>1750</v>
      </c>
      <c r="T2812" t="s">
        <v>1675</v>
      </c>
      <c r="U2812" t="s">
        <v>1675</v>
      </c>
      <c r="V2812" t="s">
        <v>1723</v>
      </c>
    </row>
    <row r="2813" spans="1:22" x14ac:dyDescent="0.25">
      <c r="A2813" t="s">
        <v>1746</v>
      </c>
      <c r="B2813" t="str">
        <f t="shared" si="43"/>
        <v>1915Annandale</v>
      </c>
      <c r="C2813" t="s">
        <v>1747</v>
      </c>
      <c r="D2813">
        <v>1915</v>
      </c>
      <c r="E2813">
        <v>6</v>
      </c>
      <c r="F2813" t="s">
        <v>1759</v>
      </c>
      <c r="G2813">
        <v>14</v>
      </c>
      <c r="H2813">
        <v>3</v>
      </c>
      <c r="I2813">
        <v>0</v>
      </c>
      <c r="J2813">
        <v>11</v>
      </c>
      <c r="K2813">
        <v>0</v>
      </c>
      <c r="L2813">
        <v>6</v>
      </c>
      <c r="M2813">
        <v>113</v>
      </c>
      <c r="N2813">
        <v>256</v>
      </c>
      <c r="S2813" t="s">
        <v>1759</v>
      </c>
      <c r="T2813" t="s">
        <v>1675</v>
      </c>
      <c r="U2813" t="s">
        <v>1675</v>
      </c>
      <c r="V2813" t="s">
        <v>1723</v>
      </c>
    </row>
    <row r="2814" spans="1:22" x14ac:dyDescent="0.25">
      <c r="A2814" t="s">
        <v>1746</v>
      </c>
      <c r="B2814" t="str">
        <f t="shared" si="43"/>
        <v>1915Western Suburbs</v>
      </c>
      <c r="C2814" t="s">
        <v>1747</v>
      </c>
      <c r="D2814">
        <v>1915</v>
      </c>
      <c r="E2814">
        <v>7</v>
      </c>
      <c r="F2814" t="s">
        <v>1757</v>
      </c>
      <c r="G2814">
        <v>14</v>
      </c>
      <c r="H2814">
        <v>2</v>
      </c>
      <c r="I2814">
        <v>0</v>
      </c>
      <c r="J2814">
        <v>12</v>
      </c>
      <c r="K2814">
        <v>0</v>
      </c>
      <c r="L2814">
        <v>4</v>
      </c>
      <c r="M2814">
        <v>67</v>
      </c>
      <c r="N2814">
        <v>200</v>
      </c>
      <c r="S2814" t="s">
        <v>1757</v>
      </c>
      <c r="T2814" t="s">
        <v>1675</v>
      </c>
      <c r="U2814" t="s">
        <v>1675</v>
      </c>
      <c r="V2814" t="s">
        <v>1723</v>
      </c>
    </row>
    <row r="2815" spans="1:22" x14ac:dyDescent="0.25">
      <c r="A2815" t="s">
        <v>1746</v>
      </c>
      <c r="B2815" t="str">
        <f t="shared" si="43"/>
        <v>1915North Sydney</v>
      </c>
      <c r="C2815" t="s">
        <v>1747</v>
      </c>
      <c r="D2815">
        <v>1915</v>
      </c>
      <c r="E2815">
        <v>8</v>
      </c>
      <c r="F2815" t="s">
        <v>1752</v>
      </c>
      <c r="G2815">
        <v>14</v>
      </c>
      <c r="H2815">
        <v>2</v>
      </c>
      <c r="I2815">
        <v>0</v>
      </c>
      <c r="J2815">
        <v>12</v>
      </c>
      <c r="K2815">
        <v>0</v>
      </c>
      <c r="L2815">
        <v>4</v>
      </c>
      <c r="M2815">
        <v>83</v>
      </c>
      <c r="N2815">
        <v>353</v>
      </c>
      <c r="S2815" t="s">
        <v>1752</v>
      </c>
      <c r="T2815" t="s">
        <v>1675</v>
      </c>
      <c r="U2815" t="s">
        <v>1675</v>
      </c>
      <c r="V2815" t="s">
        <v>1723</v>
      </c>
    </row>
    <row r="2816" spans="1:22" x14ac:dyDescent="0.25">
      <c r="A2816" t="s">
        <v>1745</v>
      </c>
      <c r="B2816" t="str">
        <f t="shared" si="43"/>
        <v>1914Carlton</v>
      </c>
      <c r="C2816" t="s">
        <v>1727</v>
      </c>
      <c r="D2816">
        <v>1914</v>
      </c>
      <c r="E2816">
        <v>1</v>
      </c>
      <c r="F2816" t="s">
        <v>1689</v>
      </c>
      <c r="G2816">
        <v>18</v>
      </c>
      <c r="H2816">
        <v>13</v>
      </c>
      <c r="I2816">
        <v>2</v>
      </c>
      <c r="J2816">
        <v>3</v>
      </c>
      <c r="L2816">
        <v>56</v>
      </c>
      <c r="M2816">
        <v>1122</v>
      </c>
      <c r="N2816">
        <v>865</v>
      </c>
      <c r="O2816" t="s">
        <v>30</v>
      </c>
      <c r="P2816" t="s">
        <v>30</v>
      </c>
      <c r="Q2816" t="s">
        <v>30</v>
      </c>
      <c r="R2816" t="s">
        <v>30</v>
      </c>
      <c r="S2816" t="s">
        <v>1689</v>
      </c>
      <c r="T2816" t="s">
        <v>1717</v>
      </c>
      <c r="U2816" t="s">
        <v>1681</v>
      </c>
      <c r="V2816" t="s">
        <v>1718</v>
      </c>
    </row>
    <row r="2817" spans="1:22" x14ac:dyDescent="0.25">
      <c r="A2817" t="s">
        <v>1745</v>
      </c>
      <c r="B2817" t="str">
        <f t="shared" si="43"/>
        <v>1914South Melbourne</v>
      </c>
      <c r="C2817" t="s">
        <v>1727</v>
      </c>
      <c r="D2817">
        <v>1914</v>
      </c>
      <c r="E2817">
        <v>2</v>
      </c>
      <c r="F2817" t="s">
        <v>1697</v>
      </c>
      <c r="G2817">
        <v>18</v>
      </c>
      <c r="H2817">
        <v>12</v>
      </c>
      <c r="I2817">
        <v>1</v>
      </c>
      <c r="J2817">
        <v>5</v>
      </c>
      <c r="L2817">
        <v>50</v>
      </c>
      <c r="M2817">
        <v>1113</v>
      </c>
      <c r="N2817">
        <v>1017</v>
      </c>
      <c r="P2817" t="s">
        <v>30</v>
      </c>
      <c r="Q2817" t="s">
        <v>30</v>
      </c>
      <c r="S2817" t="s">
        <v>1676</v>
      </c>
      <c r="T2817" t="s">
        <v>1681</v>
      </c>
      <c r="U2817" t="s">
        <v>1681</v>
      </c>
      <c r="V2817" t="s">
        <v>1718</v>
      </c>
    </row>
    <row r="2818" spans="1:22" x14ac:dyDescent="0.25">
      <c r="A2818" t="s">
        <v>1745</v>
      </c>
      <c r="B2818" t="str">
        <f t="shared" ref="B2818:B2881" si="44">D2818&amp;F2818</f>
        <v>1914Fitzroy</v>
      </c>
      <c r="C2818" t="s">
        <v>1727</v>
      </c>
      <c r="D2818">
        <v>1914</v>
      </c>
      <c r="E2818">
        <v>3</v>
      </c>
      <c r="F2818" t="s">
        <v>1694</v>
      </c>
      <c r="G2818">
        <v>18</v>
      </c>
      <c r="H2818">
        <v>12</v>
      </c>
      <c r="I2818">
        <v>0</v>
      </c>
      <c r="J2818">
        <v>6</v>
      </c>
      <c r="L2818">
        <v>48</v>
      </c>
      <c r="M2818">
        <v>1177</v>
      </c>
      <c r="N2818">
        <v>858</v>
      </c>
      <c r="P2818" t="s">
        <v>30</v>
      </c>
      <c r="S2818" t="s">
        <v>1694</v>
      </c>
      <c r="T2818" t="s">
        <v>1681</v>
      </c>
      <c r="U2818" t="s">
        <v>1681</v>
      </c>
      <c r="V2818" t="s">
        <v>1718</v>
      </c>
    </row>
    <row r="2819" spans="1:22" x14ac:dyDescent="0.25">
      <c r="A2819" t="s">
        <v>1745</v>
      </c>
      <c r="B2819" t="str">
        <f t="shared" si="44"/>
        <v>1914Geelong</v>
      </c>
      <c r="C2819" t="s">
        <v>1727</v>
      </c>
      <c r="D2819">
        <v>1914</v>
      </c>
      <c r="E2819">
        <v>4</v>
      </c>
      <c r="F2819" t="s">
        <v>1685</v>
      </c>
      <c r="G2819">
        <v>18</v>
      </c>
      <c r="H2819">
        <v>11</v>
      </c>
      <c r="I2819">
        <v>1</v>
      </c>
      <c r="J2819">
        <v>6</v>
      </c>
      <c r="L2819">
        <v>46</v>
      </c>
      <c r="M2819">
        <v>1122</v>
      </c>
      <c r="N2819">
        <v>874</v>
      </c>
      <c r="P2819" t="s">
        <v>30</v>
      </c>
      <c r="S2819" t="s">
        <v>1685</v>
      </c>
      <c r="T2819" t="s">
        <v>1685</v>
      </c>
      <c r="U2819" t="s">
        <v>1685</v>
      </c>
      <c r="V2819" t="s">
        <v>1718</v>
      </c>
    </row>
    <row r="2820" spans="1:22" x14ac:dyDescent="0.25">
      <c r="A2820" t="s">
        <v>1745</v>
      </c>
      <c r="B2820" t="str">
        <f t="shared" si="44"/>
        <v>1914Collingwood</v>
      </c>
      <c r="C2820" t="s">
        <v>1727</v>
      </c>
      <c r="D2820">
        <v>1914</v>
      </c>
      <c r="E2820">
        <v>5</v>
      </c>
      <c r="F2820" t="s">
        <v>1688</v>
      </c>
      <c r="G2820">
        <v>18</v>
      </c>
      <c r="H2820">
        <v>10</v>
      </c>
      <c r="I2820">
        <v>1</v>
      </c>
      <c r="J2820">
        <v>7</v>
      </c>
      <c r="L2820">
        <v>42</v>
      </c>
      <c r="M2820">
        <v>1114</v>
      </c>
      <c r="N2820">
        <v>928</v>
      </c>
      <c r="S2820" t="s">
        <v>1688</v>
      </c>
      <c r="T2820" t="s">
        <v>1681</v>
      </c>
      <c r="U2820" t="s">
        <v>1681</v>
      </c>
      <c r="V2820" t="s">
        <v>1718</v>
      </c>
    </row>
    <row r="2821" spans="1:22" x14ac:dyDescent="0.25">
      <c r="A2821" t="s">
        <v>1745</v>
      </c>
      <c r="B2821" t="str">
        <f t="shared" si="44"/>
        <v>1914Essendon</v>
      </c>
      <c r="C2821" t="s">
        <v>1727</v>
      </c>
      <c r="D2821">
        <v>1914</v>
      </c>
      <c r="E2821">
        <v>6</v>
      </c>
      <c r="F2821" t="s">
        <v>1687</v>
      </c>
      <c r="G2821">
        <v>18</v>
      </c>
      <c r="H2821">
        <v>9</v>
      </c>
      <c r="I2821">
        <v>2</v>
      </c>
      <c r="J2821">
        <v>7</v>
      </c>
      <c r="L2821">
        <v>40</v>
      </c>
      <c r="M2821">
        <v>1139</v>
      </c>
      <c r="N2821">
        <v>944</v>
      </c>
      <c r="S2821" t="s">
        <v>1687</v>
      </c>
      <c r="T2821" t="s">
        <v>1681</v>
      </c>
      <c r="U2821" t="s">
        <v>1681</v>
      </c>
      <c r="V2821" t="s">
        <v>1718</v>
      </c>
    </row>
    <row r="2822" spans="1:22" x14ac:dyDescent="0.25">
      <c r="A2822" t="s">
        <v>1745</v>
      </c>
      <c r="B2822" t="str">
        <f t="shared" si="44"/>
        <v>1914St Kilda</v>
      </c>
      <c r="C2822" t="s">
        <v>1727</v>
      </c>
      <c r="D2822">
        <v>1914</v>
      </c>
      <c r="E2822">
        <v>7</v>
      </c>
      <c r="F2822" t="s">
        <v>1677</v>
      </c>
      <c r="G2822">
        <v>18</v>
      </c>
      <c r="H2822">
        <v>9</v>
      </c>
      <c r="I2822">
        <v>1</v>
      </c>
      <c r="J2822">
        <v>8</v>
      </c>
      <c r="L2822">
        <v>38</v>
      </c>
      <c r="M2822">
        <v>1243</v>
      </c>
      <c r="N2822">
        <v>1052</v>
      </c>
      <c r="S2822" t="s">
        <v>1677</v>
      </c>
      <c r="T2822" t="s">
        <v>1681</v>
      </c>
      <c r="U2822" t="s">
        <v>1681</v>
      </c>
      <c r="V2822" t="s">
        <v>1718</v>
      </c>
    </row>
    <row r="2823" spans="1:22" x14ac:dyDescent="0.25">
      <c r="A2823" t="s">
        <v>1745</v>
      </c>
      <c r="B2823" t="str">
        <f t="shared" si="44"/>
        <v>1914Richmond</v>
      </c>
      <c r="C2823" t="s">
        <v>1727</v>
      </c>
      <c r="D2823">
        <v>1914</v>
      </c>
      <c r="E2823">
        <v>8</v>
      </c>
      <c r="F2823" t="s">
        <v>1678</v>
      </c>
      <c r="G2823">
        <v>18</v>
      </c>
      <c r="H2823">
        <v>8</v>
      </c>
      <c r="I2823">
        <v>0</v>
      </c>
      <c r="J2823">
        <v>10</v>
      </c>
      <c r="L2823">
        <v>32</v>
      </c>
      <c r="M2823">
        <v>1084</v>
      </c>
      <c r="N2823">
        <v>1077</v>
      </c>
      <c r="S2823" t="s">
        <v>1678</v>
      </c>
      <c r="T2823" t="s">
        <v>1726</v>
      </c>
      <c r="U2823" t="s">
        <v>1681</v>
      </c>
      <c r="V2823" t="s">
        <v>1718</v>
      </c>
    </row>
    <row r="2824" spans="1:22" x14ac:dyDescent="0.25">
      <c r="A2824" t="s">
        <v>1745</v>
      </c>
      <c r="B2824" t="str">
        <f t="shared" si="44"/>
        <v>1914Melbourne</v>
      </c>
      <c r="C2824" t="s">
        <v>1727</v>
      </c>
      <c r="D2824">
        <v>1914</v>
      </c>
      <c r="E2824">
        <v>9</v>
      </c>
      <c r="F2824" t="s">
        <v>1681</v>
      </c>
      <c r="G2824">
        <v>18</v>
      </c>
      <c r="H2824">
        <v>2</v>
      </c>
      <c r="I2824">
        <v>0</v>
      </c>
      <c r="J2824">
        <v>16</v>
      </c>
      <c r="L2824">
        <v>8</v>
      </c>
      <c r="M2824">
        <v>922</v>
      </c>
      <c r="N2824">
        <v>1505</v>
      </c>
      <c r="S2824" t="s">
        <v>1681</v>
      </c>
      <c r="T2824" t="s">
        <v>1681</v>
      </c>
      <c r="U2824" t="s">
        <v>1681</v>
      </c>
      <c r="V2824" t="s">
        <v>1718</v>
      </c>
    </row>
    <row r="2825" spans="1:22" x14ac:dyDescent="0.25">
      <c r="A2825" t="s">
        <v>1745</v>
      </c>
      <c r="B2825" t="str">
        <f t="shared" si="44"/>
        <v>1914University</v>
      </c>
      <c r="C2825" t="s">
        <v>1727</v>
      </c>
      <c r="D2825">
        <v>1914</v>
      </c>
      <c r="E2825">
        <v>10</v>
      </c>
      <c r="F2825" t="s">
        <v>1698</v>
      </c>
      <c r="G2825">
        <v>18</v>
      </c>
      <c r="I2825">
        <v>0</v>
      </c>
      <c r="J2825">
        <v>18</v>
      </c>
      <c r="L2825">
        <v>0</v>
      </c>
      <c r="M2825">
        <v>813</v>
      </c>
      <c r="N2825">
        <v>1729</v>
      </c>
      <c r="S2825" t="s">
        <v>1698</v>
      </c>
      <c r="T2825" t="s">
        <v>1681</v>
      </c>
      <c r="U2825" t="s">
        <v>1681</v>
      </c>
      <c r="V2825" t="s">
        <v>1718</v>
      </c>
    </row>
    <row r="2826" spans="1:22" x14ac:dyDescent="0.25">
      <c r="A2826" t="s">
        <v>1746</v>
      </c>
      <c r="B2826" t="str">
        <f t="shared" si="44"/>
        <v>1914South Sydney</v>
      </c>
      <c r="C2826" t="s">
        <v>1747</v>
      </c>
      <c r="D2826">
        <v>1914</v>
      </c>
      <c r="E2826">
        <v>1</v>
      </c>
      <c r="F2826" t="s">
        <v>1748</v>
      </c>
      <c r="G2826">
        <v>14</v>
      </c>
      <c r="H2826">
        <v>11</v>
      </c>
      <c r="I2826">
        <v>1</v>
      </c>
      <c r="J2826">
        <v>2</v>
      </c>
      <c r="K2826">
        <v>0</v>
      </c>
      <c r="L2826">
        <v>23</v>
      </c>
      <c r="M2826">
        <v>166</v>
      </c>
      <c r="N2826">
        <v>79</v>
      </c>
      <c r="O2826" t="s">
        <v>30</v>
      </c>
      <c r="R2826" t="s">
        <v>30</v>
      </c>
      <c r="S2826" t="s">
        <v>1748</v>
      </c>
      <c r="T2826" t="s">
        <v>1675</v>
      </c>
      <c r="U2826" t="s">
        <v>1675</v>
      </c>
      <c r="V2826" t="s">
        <v>1723</v>
      </c>
    </row>
    <row r="2827" spans="1:22" x14ac:dyDescent="0.25">
      <c r="A2827" t="s">
        <v>1746</v>
      </c>
      <c r="B2827" t="str">
        <f t="shared" si="44"/>
        <v>1914Newtown</v>
      </c>
      <c r="C2827" t="s">
        <v>1747</v>
      </c>
      <c r="D2827">
        <v>1914</v>
      </c>
      <c r="E2827">
        <v>2</v>
      </c>
      <c r="F2827" t="s">
        <v>1756</v>
      </c>
      <c r="G2827">
        <v>14</v>
      </c>
      <c r="H2827">
        <v>11</v>
      </c>
      <c r="I2827">
        <v>0</v>
      </c>
      <c r="J2827">
        <v>3</v>
      </c>
      <c r="K2827">
        <v>0</v>
      </c>
      <c r="L2827">
        <v>22</v>
      </c>
      <c r="M2827">
        <v>185</v>
      </c>
      <c r="N2827">
        <v>111</v>
      </c>
      <c r="S2827" t="s">
        <v>1756</v>
      </c>
      <c r="T2827" t="s">
        <v>1675</v>
      </c>
      <c r="U2827" t="s">
        <v>1675</v>
      </c>
      <c r="V2827" t="s">
        <v>1723</v>
      </c>
    </row>
    <row r="2828" spans="1:22" x14ac:dyDescent="0.25">
      <c r="A2828" t="s">
        <v>1746</v>
      </c>
      <c r="B2828" t="str">
        <f t="shared" si="44"/>
        <v>1914Eastern Suburbs</v>
      </c>
      <c r="C2828" t="s">
        <v>1747</v>
      </c>
      <c r="D2828">
        <v>1914</v>
      </c>
      <c r="E2828">
        <v>3</v>
      </c>
      <c r="F2828" t="s">
        <v>1749</v>
      </c>
      <c r="G2828">
        <v>14</v>
      </c>
      <c r="H2828">
        <v>8</v>
      </c>
      <c r="I2828">
        <v>0</v>
      </c>
      <c r="J2828">
        <v>6</v>
      </c>
      <c r="K2828">
        <v>0</v>
      </c>
      <c r="L2828">
        <v>16</v>
      </c>
      <c r="M2828">
        <v>164</v>
      </c>
      <c r="N2828">
        <v>122</v>
      </c>
      <c r="S2828" t="s">
        <v>1750</v>
      </c>
      <c r="T2828" t="s">
        <v>1675</v>
      </c>
      <c r="U2828" t="s">
        <v>1675</v>
      </c>
      <c r="V2828" t="s">
        <v>1723</v>
      </c>
    </row>
    <row r="2829" spans="1:22" x14ac:dyDescent="0.25">
      <c r="A2829" t="s">
        <v>1746</v>
      </c>
      <c r="B2829" t="str">
        <f t="shared" si="44"/>
        <v>1914Balmain</v>
      </c>
      <c r="C2829" t="s">
        <v>1747</v>
      </c>
      <c r="D2829">
        <v>1914</v>
      </c>
      <c r="E2829">
        <v>4</v>
      </c>
      <c r="F2829" t="s">
        <v>1755</v>
      </c>
      <c r="G2829">
        <v>14</v>
      </c>
      <c r="H2829">
        <v>6</v>
      </c>
      <c r="I2829">
        <v>4</v>
      </c>
      <c r="J2829">
        <v>4</v>
      </c>
      <c r="K2829">
        <v>0</v>
      </c>
      <c r="L2829">
        <v>16</v>
      </c>
      <c r="M2829">
        <v>132</v>
      </c>
      <c r="N2829">
        <v>111</v>
      </c>
      <c r="S2829" t="s">
        <v>1755</v>
      </c>
      <c r="T2829" t="s">
        <v>1675</v>
      </c>
      <c r="U2829" t="s">
        <v>1675</v>
      </c>
      <c r="V2829" t="s">
        <v>1723</v>
      </c>
    </row>
    <row r="2830" spans="1:22" x14ac:dyDescent="0.25">
      <c r="A2830" t="s">
        <v>1746</v>
      </c>
      <c r="B2830" t="str">
        <f t="shared" si="44"/>
        <v>1914Glebe</v>
      </c>
      <c r="C2830" t="s">
        <v>1747</v>
      </c>
      <c r="D2830">
        <v>1914</v>
      </c>
      <c r="E2830">
        <v>5</v>
      </c>
      <c r="F2830" t="s">
        <v>1751</v>
      </c>
      <c r="G2830">
        <v>14</v>
      </c>
      <c r="H2830">
        <v>7</v>
      </c>
      <c r="I2830">
        <v>1</v>
      </c>
      <c r="J2830">
        <v>6</v>
      </c>
      <c r="K2830">
        <v>0</v>
      </c>
      <c r="L2830">
        <v>15</v>
      </c>
      <c r="M2830">
        <v>187</v>
      </c>
      <c r="N2830">
        <v>140</v>
      </c>
      <c r="S2830" t="s">
        <v>1751</v>
      </c>
      <c r="T2830" t="s">
        <v>1675</v>
      </c>
      <c r="U2830" t="s">
        <v>1675</v>
      </c>
      <c r="V2830" t="s">
        <v>1723</v>
      </c>
    </row>
    <row r="2831" spans="1:22" x14ac:dyDescent="0.25">
      <c r="A2831" t="s">
        <v>1746</v>
      </c>
      <c r="B2831" t="str">
        <f t="shared" si="44"/>
        <v>1914North Sydney</v>
      </c>
      <c r="C2831" t="s">
        <v>1747</v>
      </c>
      <c r="D2831">
        <v>1914</v>
      </c>
      <c r="E2831">
        <v>6</v>
      </c>
      <c r="F2831" t="s">
        <v>1752</v>
      </c>
      <c r="G2831">
        <v>14</v>
      </c>
      <c r="H2831">
        <v>5</v>
      </c>
      <c r="I2831">
        <v>1</v>
      </c>
      <c r="J2831">
        <v>8</v>
      </c>
      <c r="K2831">
        <v>0</v>
      </c>
      <c r="L2831">
        <v>11</v>
      </c>
      <c r="M2831">
        <v>158</v>
      </c>
      <c r="N2831">
        <v>165</v>
      </c>
      <c r="S2831" t="s">
        <v>1752</v>
      </c>
      <c r="T2831" t="s">
        <v>1675</v>
      </c>
      <c r="U2831" t="s">
        <v>1675</v>
      </c>
      <c r="V2831" t="s">
        <v>1723</v>
      </c>
    </row>
    <row r="2832" spans="1:22" x14ac:dyDescent="0.25">
      <c r="A2832" t="s">
        <v>1746</v>
      </c>
      <c r="B2832" t="str">
        <f t="shared" si="44"/>
        <v>1914Western Suburbs</v>
      </c>
      <c r="C2832" t="s">
        <v>1747</v>
      </c>
      <c r="D2832">
        <v>1914</v>
      </c>
      <c r="E2832">
        <v>7</v>
      </c>
      <c r="F2832" t="s">
        <v>1757</v>
      </c>
      <c r="G2832">
        <v>14</v>
      </c>
      <c r="H2832">
        <v>3</v>
      </c>
      <c r="I2832">
        <v>0</v>
      </c>
      <c r="J2832">
        <v>11</v>
      </c>
      <c r="K2832">
        <v>0</v>
      </c>
      <c r="L2832">
        <v>6</v>
      </c>
      <c r="M2832">
        <v>104</v>
      </c>
      <c r="N2832">
        <v>231</v>
      </c>
      <c r="S2832" t="s">
        <v>1757</v>
      </c>
      <c r="T2832" t="s">
        <v>1675</v>
      </c>
      <c r="U2832" t="s">
        <v>1675</v>
      </c>
      <c r="V2832" t="s">
        <v>1723</v>
      </c>
    </row>
    <row r="2833" spans="1:22" x14ac:dyDescent="0.25">
      <c r="A2833" t="s">
        <v>1746</v>
      </c>
      <c r="B2833" t="str">
        <f t="shared" si="44"/>
        <v>1914Annandale</v>
      </c>
      <c r="C2833" t="s">
        <v>1747</v>
      </c>
      <c r="D2833">
        <v>1914</v>
      </c>
      <c r="E2833">
        <v>8</v>
      </c>
      <c r="F2833" t="s">
        <v>1759</v>
      </c>
      <c r="G2833">
        <v>14</v>
      </c>
      <c r="H2833">
        <v>1</v>
      </c>
      <c r="I2833">
        <v>1</v>
      </c>
      <c r="J2833">
        <v>12</v>
      </c>
      <c r="K2833">
        <v>0</v>
      </c>
      <c r="L2833">
        <v>3</v>
      </c>
      <c r="M2833">
        <v>106</v>
      </c>
      <c r="N2833">
        <v>243</v>
      </c>
      <c r="S2833" t="s">
        <v>1759</v>
      </c>
      <c r="T2833" t="s">
        <v>1675</v>
      </c>
      <c r="U2833" t="s">
        <v>1675</v>
      </c>
      <c r="V2833" t="s">
        <v>1723</v>
      </c>
    </row>
    <row r="2834" spans="1:22" x14ac:dyDescent="0.25">
      <c r="A2834" t="s">
        <v>1745</v>
      </c>
      <c r="B2834" t="str">
        <f t="shared" si="44"/>
        <v>1913Fitzroy</v>
      </c>
      <c r="C2834" t="s">
        <v>1727</v>
      </c>
      <c r="D2834">
        <v>1913</v>
      </c>
      <c r="E2834">
        <v>1</v>
      </c>
      <c r="F2834" t="s">
        <v>1694</v>
      </c>
      <c r="G2834">
        <v>18</v>
      </c>
      <c r="H2834">
        <v>16</v>
      </c>
      <c r="I2834">
        <v>0</v>
      </c>
      <c r="J2834">
        <v>2</v>
      </c>
      <c r="L2834">
        <v>64</v>
      </c>
      <c r="M2834">
        <v>1137</v>
      </c>
      <c r="N2834">
        <v>788</v>
      </c>
      <c r="O2834" t="s">
        <v>30</v>
      </c>
      <c r="P2834" t="s">
        <v>30</v>
      </c>
      <c r="Q2834" t="s">
        <v>30</v>
      </c>
      <c r="R2834" t="s">
        <v>30</v>
      </c>
      <c r="S2834" t="s">
        <v>1694</v>
      </c>
      <c r="T2834" t="s">
        <v>1681</v>
      </c>
      <c r="U2834" t="s">
        <v>1681</v>
      </c>
      <c r="V2834" t="s">
        <v>1718</v>
      </c>
    </row>
    <row r="2835" spans="1:22" x14ac:dyDescent="0.25">
      <c r="A2835" t="s">
        <v>1745</v>
      </c>
      <c r="B2835" t="str">
        <f t="shared" si="44"/>
        <v>1913South Melbourne</v>
      </c>
      <c r="C2835" t="s">
        <v>1727</v>
      </c>
      <c r="D2835">
        <v>1913</v>
      </c>
      <c r="E2835">
        <v>2</v>
      </c>
      <c r="F2835" t="s">
        <v>1697</v>
      </c>
      <c r="G2835">
        <v>18</v>
      </c>
      <c r="H2835">
        <v>14</v>
      </c>
      <c r="I2835">
        <v>1</v>
      </c>
      <c r="J2835">
        <v>3</v>
      </c>
      <c r="L2835">
        <v>58</v>
      </c>
      <c r="M2835">
        <v>1256</v>
      </c>
      <c r="N2835">
        <v>977</v>
      </c>
      <c r="P2835" t="s">
        <v>30</v>
      </c>
      <c r="S2835" t="s">
        <v>1676</v>
      </c>
      <c r="T2835" t="s">
        <v>1681</v>
      </c>
      <c r="U2835" t="s">
        <v>1681</v>
      </c>
      <c r="V2835" t="s">
        <v>1718</v>
      </c>
    </row>
    <row r="2836" spans="1:22" x14ac:dyDescent="0.25">
      <c r="A2836" t="s">
        <v>1745</v>
      </c>
      <c r="B2836" t="str">
        <f t="shared" si="44"/>
        <v>1913Collingwood</v>
      </c>
      <c r="C2836" t="s">
        <v>1727</v>
      </c>
      <c r="D2836">
        <v>1913</v>
      </c>
      <c r="E2836">
        <v>3</v>
      </c>
      <c r="F2836" t="s">
        <v>1688</v>
      </c>
      <c r="G2836">
        <v>18</v>
      </c>
      <c r="H2836">
        <v>13</v>
      </c>
      <c r="I2836">
        <v>0</v>
      </c>
      <c r="J2836">
        <v>5</v>
      </c>
      <c r="L2836">
        <v>52</v>
      </c>
      <c r="M2836">
        <v>1158</v>
      </c>
      <c r="N2836">
        <v>984</v>
      </c>
      <c r="P2836" t="s">
        <v>30</v>
      </c>
      <c r="S2836" t="s">
        <v>1688</v>
      </c>
      <c r="T2836" t="s">
        <v>1681</v>
      </c>
      <c r="U2836" t="s">
        <v>1681</v>
      </c>
      <c r="V2836" t="s">
        <v>1718</v>
      </c>
    </row>
    <row r="2837" spans="1:22" x14ac:dyDescent="0.25">
      <c r="A2837" t="s">
        <v>1745</v>
      </c>
      <c r="B2837" t="str">
        <f t="shared" si="44"/>
        <v>1913St Kilda</v>
      </c>
      <c r="C2837" t="s">
        <v>1727</v>
      </c>
      <c r="D2837">
        <v>1913</v>
      </c>
      <c r="E2837">
        <v>4</v>
      </c>
      <c r="F2837" t="s">
        <v>1677</v>
      </c>
      <c r="G2837">
        <v>18</v>
      </c>
      <c r="H2837">
        <v>11</v>
      </c>
      <c r="I2837">
        <v>0</v>
      </c>
      <c r="J2837">
        <v>7</v>
      </c>
      <c r="L2837">
        <v>44</v>
      </c>
      <c r="M2837">
        <v>1149</v>
      </c>
      <c r="N2837">
        <v>1081</v>
      </c>
      <c r="P2837" t="s">
        <v>30</v>
      </c>
      <c r="Q2837" t="s">
        <v>30</v>
      </c>
      <c r="S2837" t="s">
        <v>1677</v>
      </c>
      <c r="T2837" t="s">
        <v>1681</v>
      </c>
      <c r="U2837" t="s">
        <v>1681</v>
      </c>
      <c r="V2837" t="s">
        <v>1718</v>
      </c>
    </row>
    <row r="2838" spans="1:22" x14ac:dyDescent="0.25">
      <c r="A2838" t="s">
        <v>1745</v>
      </c>
      <c r="B2838" t="str">
        <f t="shared" si="44"/>
        <v>1913Geelong</v>
      </c>
      <c r="C2838" t="s">
        <v>1727</v>
      </c>
      <c r="D2838">
        <v>1913</v>
      </c>
      <c r="E2838">
        <v>5</v>
      </c>
      <c r="F2838" t="s">
        <v>1685</v>
      </c>
      <c r="G2838">
        <v>18</v>
      </c>
      <c r="H2838">
        <v>10</v>
      </c>
      <c r="I2838">
        <v>0</v>
      </c>
      <c r="J2838">
        <v>8</v>
      </c>
      <c r="L2838">
        <v>40</v>
      </c>
      <c r="M2838">
        <v>1264</v>
      </c>
      <c r="N2838">
        <v>1016</v>
      </c>
      <c r="S2838" t="s">
        <v>1685</v>
      </c>
      <c r="T2838" t="s">
        <v>1685</v>
      </c>
      <c r="U2838" t="s">
        <v>1685</v>
      </c>
      <c r="V2838" t="s">
        <v>1718</v>
      </c>
    </row>
    <row r="2839" spans="1:22" x14ac:dyDescent="0.25">
      <c r="A2839" t="s">
        <v>1745</v>
      </c>
      <c r="B2839" t="str">
        <f t="shared" si="44"/>
        <v>1913Carlton</v>
      </c>
      <c r="C2839" t="s">
        <v>1727</v>
      </c>
      <c r="D2839">
        <v>1913</v>
      </c>
      <c r="E2839">
        <v>6</v>
      </c>
      <c r="F2839" t="s">
        <v>1689</v>
      </c>
      <c r="G2839">
        <v>18</v>
      </c>
      <c r="H2839">
        <v>9</v>
      </c>
      <c r="I2839">
        <v>1</v>
      </c>
      <c r="J2839">
        <v>8</v>
      </c>
      <c r="L2839">
        <v>38</v>
      </c>
      <c r="M2839">
        <v>1110</v>
      </c>
      <c r="N2839">
        <v>1100</v>
      </c>
      <c r="S2839" t="s">
        <v>1689</v>
      </c>
      <c r="T2839" t="s">
        <v>1717</v>
      </c>
      <c r="U2839" t="s">
        <v>1681</v>
      </c>
      <c r="V2839" t="s">
        <v>1718</v>
      </c>
    </row>
    <row r="2840" spans="1:22" x14ac:dyDescent="0.25">
      <c r="A2840" t="s">
        <v>1745</v>
      </c>
      <c r="B2840" t="str">
        <f t="shared" si="44"/>
        <v>1913Richmond</v>
      </c>
      <c r="C2840" t="s">
        <v>1727</v>
      </c>
      <c r="D2840">
        <v>1913</v>
      </c>
      <c r="E2840">
        <v>7</v>
      </c>
      <c r="F2840" t="s">
        <v>1678</v>
      </c>
      <c r="G2840">
        <v>18</v>
      </c>
      <c r="H2840">
        <v>6</v>
      </c>
      <c r="I2840">
        <v>0</v>
      </c>
      <c r="J2840">
        <v>12</v>
      </c>
      <c r="L2840">
        <v>24</v>
      </c>
      <c r="M2840">
        <v>1034</v>
      </c>
      <c r="N2840">
        <v>1090</v>
      </c>
      <c r="S2840" t="s">
        <v>1678</v>
      </c>
      <c r="T2840" t="s">
        <v>1726</v>
      </c>
      <c r="U2840" t="s">
        <v>1681</v>
      </c>
      <c r="V2840" t="s">
        <v>1718</v>
      </c>
    </row>
    <row r="2841" spans="1:22" x14ac:dyDescent="0.25">
      <c r="A2841" t="s">
        <v>1745</v>
      </c>
      <c r="B2841" t="str">
        <f t="shared" si="44"/>
        <v>1913Essendon</v>
      </c>
      <c r="C2841" t="s">
        <v>1727</v>
      </c>
      <c r="D2841">
        <v>1913</v>
      </c>
      <c r="E2841">
        <v>8</v>
      </c>
      <c r="F2841" t="s">
        <v>1687</v>
      </c>
      <c r="G2841">
        <v>18</v>
      </c>
      <c r="H2841">
        <v>6</v>
      </c>
      <c r="I2841">
        <v>0</v>
      </c>
      <c r="J2841">
        <v>12</v>
      </c>
      <c r="L2841">
        <v>24</v>
      </c>
      <c r="M2841">
        <v>1072</v>
      </c>
      <c r="N2841">
        <v>1148</v>
      </c>
      <c r="S2841" t="s">
        <v>1687</v>
      </c>
      <c r="T2841" t="s">
        <v>1681</v>
      </c>
      <c r="U2841" t="s">
        <v>1681</v>
      </c>
      <c r="V2841" t="s">
        <v>1718</v>
      </c>
    </row>
    <row r="2842" spans="1:22" x14ac:dyDescent="0.25">
      <c r="A2842" t="s">
        <v>1745</v>
      </c>
      <c r="B2842" t="str">
        <f t="shared" si="44"/>
        <v>1913Melbourne</v>
      </c>
      <c r="C2842" t="s">
        <v>1727</v>
      </c>
      <c r="D2842">
        <v>1913</v>
      </c>
      <c r="E2842">
        <v>9</v>
      </c>
      <c r="F2842" t="s">
        <v>1681</v>
      </c>
      <c r="G2842">
        <v>18</v>
      </c>
      <c r="H2842">
        <v>4</v>
      </c>
      <c r="I2842">
        <v>0</v>
      </c>
      <c r="J2842">
        <v>14</v>
      </c>
      <c r="L2842">
        <v>16</v>
      </c>
      <c r="M2842">
        <v>816</v>
      </c>
      <c r="N2842">
        <v>1143</v>
      </c>
      <c r="S2842" t="s">
        <v>1681</v>
      </c>
      <c r="T2842" t="s">
        <v>1681</v>
      </c>
      <c r="U2842" t="s">
        <v>1681</v>
      </c>
      <c r="V2842" t="s">
        <v>1718</v>
      </c>
    </row>
    <row r="2843" spans="1:22" x14ac:dyDescent="0.25">
      <c r="A2843" t="s">
        <v>1745</v>
      </c>
      <c r="B2843" t="str">
        <f t="shared" si="44"/>
        <v>1913University</v>
      </c>
      <c r="C2843" t="s">
        <v>1727</v>
      </c>
      <c r="D2843">
        <v>1913</v>
      </c>
      <c r="E2843">
        <v>10</v>
      </c>
      <c r="F2843" t="s">
        <v>1698</v>
      </c>
      <c r="G2843">
        <v>18</v>
      </c>
      <c r="I2843">
        <v>0</v>
      </c>
      <c r="J2843">
        <v>18</v>
      </c>
      <c r="L2843">
        <v>0</v>
      </c>
      <c r="M2843">
        <v>907</v>
      </c>
      <c r="N2843">
        <v>1576</v>
      </c>
      <c r="S2843" t="s">
        <v>1698</v>
      </c>
      <c r="T2843" t="s">
        <v>1681</v>
      </c>
      <c r="U2843" t="s">
        <v>1681</v>
      </c>
      <c r="V2843" t="s">
        <v>1718</v>
      </c>
    </row>
    <row r="2844" spans="1:22" x14ac:dyDescent="0.25">
      <c r="A2844" t="s">
        <v>1746</v>
      </c>
      <c r="B2844" t="str">
        <f t="shared" si="44"/>
        <v>1913Eastern Suburbs</v>
      </c>
      <c r="C2844" t="s">
        <v>1747</v>
      </c>
      <c r="D2844">
        <v>1913</v>
      </c>
      <c r="E2844">
        <v>1</v>
      </c>
      <c r="F2844" t="s">
        <v>1749</v>
      </c>
      <c r="G2844">
        <v>14</v>
      </c>
      <c r="H2844">
        <v>12</v>
      </c>
      <c r="I2844">
        <v>0</v>
      </c>
      <c r="J2844">
        <v>2</v>
      </c>
      <c r="K2844">
        <v>0</v>
      </c>
      <c r="L2844">
        <v>24</v>
      </c>
      <c r="M2844">
        <v>227</v>
      </c>
      <c r="N2844">
        <v>118</v>
      </c>
      <c r="O2844" t="s">
        <v>30</v>
      </c>
      <c r="R2844" t="s">
        <v>30</v>
      </c>
      <c r="S2844" t="s">
        <v>1750</v>
      </c>
      <c r="T2844" t="s">
        <v>1675</v>
      </c>
      <c r="U2844" t="s">
        <v>1675</v>
      </c>
      <c r="V2844" t="s">
        <v>1723</v>
      </c>
    </row>
    <row r="2845" spans="1:22" x14ac:dyDescent="0.25">
      <c r="A2845" t="s">
        <v>1746</v>
      </c>
      <c r="B2845" t="str">
        <f t="shared" si="44"/>
        <v>1913Newtown</v>
      </c>
      <c r="C2845" t="s">
        <v>1747</v>
      </c>
      <c r="D2845">
        <v>1913</v>
      </c>
      <c r="E2845">
        <v>2</v>
      </c>
      <c r="F2845" t="s">
        <v>1756</v>
      </c>
      <c r="G2845">
        <v>14</v>
      </c>
      <c r="H2845">
        <v>10</v>
      </c>
      <c r="I2845">
        <v>1</v>
      </c>
      <c r="J2845">
        <v>3</v>
      </c>
      <c r="K2845">
        <v>0</v>
      </c>
      <c r="L2845">
        <v>21</v>
      </c>
      <c r="M2845">
        <v>203</v>
      </c>
      <c r="N2845">
        <v>135</v>
      </c>
      <c r="S2845" t="s">
        <v>1756</v>
      </c>
      <c r="T2845" t="s">
        <v>1675</v>
      </c>
      <c r="U2845" t="s">
        <v>1675</v>
      </c>
      <c r="V2845" t="s">
        <v>1723</v>
      </c>
    </row>
    <row r="2846" spans="1:22" x14ac:dyDescent="0.25">
      <c r="A2846" t="s">
        <v>1746</v>
      </c>
      <c r="B2846" t="str">
        <f t="shared" si="44"/>
        <v>1913South Sydney</v>
      </c>
      <c r="C2846" t="s">
        <v>1747</v>
      </c>
      <c r="D2846">
        <v>1913</v>
      </c>
      <c r="E2846">
        <v>3</v>
      </c>
      <c r="F2846" t="s">
        <v>1748</v>
      </c>
      <c r="G2846">
        <v>14</v>
      </c>
      <c r="H2846">
        <v>9</v>
      </c>
      <c r="I2846">
        <v>0</v>
      </c>
      <c r="J2846">
        <v>5</v>
      </c>
      <c r="K2846">
        <v>0</v>
      </c>
      <c r="L2846">
        <v>18</v>
      </c>
      <c r="M2846">
        <v>200</v>
      </c>
      <c r="N2846">
        <v>132</v>
      </c>
      <c r="S2846" t="s">
        <v>1748</v>
      </c>
      <c r="T2846" t="s">
        <v>1675</v>
      </c>
      <c r="U2846" t="s">
        <v>1675</v>
      </c>
      <c r="V2846" t="s">
        <v>1723</v>
      </c>
    </row>
    <row r="2847" spans="1:22" x14ac:dyDescent="0.25">
      <c r="A2847" t="s">
        <v>1746</v>
      </c>
      <c r="B2847" t="str">
        <f t="shared" si="44"/>
        <v>1913Glebe</v>
      </c>
      <c r="C2847" t="s">
        <v>1747</v>
      </c>
      <c r="D2847">
        <v>1913</v>
      </c>
      <c r="E2847">
        <v>4</v>
      </c>
      <c r="F2847" t="s">
        <v>1751</v>
      </c>
      <c r="G2847">
        <v>14</v>
      </c>
      <c r="H2847">
        <v>8</v>
      </c>
      <c r="I2847">
        <v>0</v>
      </c>
      <c r="J2847">
        <v>6</v>
      </c>
      <c r="K2847">
        <v>0</v>
      </c>
      <c r="L2847">
        <v>16</v>
      </c>
      <c r="M2847">
        <v>198</v>
      </c>
      <c r="N2847">
        <v>161</v>
      </c>
      <c r="S2847" t="s">
        <v>1751</v>
      </c>
      <c r="T2847" t="s">
        <v>1675</v>
      </c>
      <c r="U2847" t="s">
        <v>1675</v>
      </c>
      <c r="V2847" t="s">
        <v>1723</v>
      </c>
    </row>
    <row r="2848" spans="1:22" x14ac:dyDescent="0.25">
      <c r="A2848" t="s">
        <v>1746</v>
      </c>
      <c r="B2848" t="str">
        <f t="shared" si="44"/>
        <v>1913North Sydney</v>
      </c>
      <c r="C2848" t="s">
        <v>1747</v>
      </c>
      <c r="D2848">
        <v>1913</v>
      </c>
      <c r="E2848">
        <v>5</v>
      </c>
      <c r="F2848" t="s">
        <v>1752</v>
      </c>
      <c r="G2848">
        <v>14</v>
      </c>
      <c r="H2848">
        <v>5</v>
      </c>
      <c r="I2848">
        <v>2</v>
      </c>
      <c r="J2848">
        <v>7</v>
      </c>
      <c r="K2848">
        <v>0</v>
      </c>
      <c r="L2848">
        <v>12</v>
      </c>
      <c r="M2848">
        <v>199</v>
      </c>
      <c r="N2848">
        <v>193</v>
      </c>
      <c r="S2848" t="s">
        <v>1752</v>
      </c>
      <c r="T2848" t="s">
        <v>1675</v>
      </c>
      <c r="U2848" t="s">
        <v>1675</v>
      </c>
      <c r="V2848" t="s">
        <v>1723</v>
      </c>
    </row>
    <row r="2849" spans="1:22" x14ac:dyDescent="0.25">
      <c r="A2849" t="s">
        <v>1746</v>
      </c>
      <c r="B2849" t="str">
        <f t="shared" si="44"/>
        <v>1913Balmain</v>
      </c>
      <c r="C2849" t="s">
        <v>1747</v>
      </c>
      <c r="D2849">
        <v>1913</v>
      </c>
      <c r="E2849">
        <v>6</v>
      </c>
      <c r="F2849" t="s">
        <v>1755</v>
      </c>
      <c r="G2849">
        <v>14</v>
      </c>
      <c r="H2849">
        <v>4</v>
      </c>
      <c r="I2849">
        <v>1</v>
      </c>
      <c r="J2849">
        <v>9</v>
      </c>
      <c r="K2849">
        <v>0</v>
      </c>
      <c r="L2849">
        <v>9</v>
      </c>
      <c r="M2849">
        <v>83</v>
      </c>
      <c r="N2849">
        <v>135</v>
      </c>
      <c r="S2849" t="s">
        <v>1755</v>
      </c>
      <c r="T2849" t="s">
        <v>1675</v>
      </c>
      <c r="U2849" t="s">
        <v>1675</v>
      </c>
      <c r="V2849" t="s">
        <v>1723</v>
      </c>
    </row>
    <row r="2850" spans="1:22" x14ac:dyDescent="0.25">
      <c r="A2850" t="s">
        <v>1746</v>
      </c>
      <c r="B2850" t="str">
        <f t="shared" si="44"/>
        <v>1913Annandale</v>
      </c>
      <c r="C2850" t="s">
        <v>1747</v>
      </c>
      <c r="D2850">
        <v>1913</v>
      </c>
      <c r="E2850">
        <v>7</v>
      </c>
      <c r="F2850" t="s">
        <v>1759</v>
      </c>
      <c r="G2850">
        <v>14</v>
      </c>
      <c r="H2850">
        <v>3</v>
      </c>
      <c r="I2850">
        <v>0</v>
      </c>
      <c r="J2850">
        <v>11</v>
      </c>
      <c r="K2850">
        <v>0</v>
      </c>
      <c r="L2850">
        <v>6</v>
      </c>
      <c r="M2850">
        <v>119</v>
      </c>
      <c r="N2850">
        <v>219</v>
      </c>
      <c r="S2850" t="s">
        <v>1759</v>
      </c>
      <c r="T2850" t="s">
        <v>1675</v>
      </c>
      <c r="U2850" t="s">
        <v>1675</v>
      </c>
      <c r="V2850" t="s">
        <v>1723</v>
      </c>
    </row>
    <row r="2851" spans="1:22" x14ac:dyDescent="0.25">
      <c r="A2851" t="s">
        <v>1746</v>
      </c>
      <c r="B2851" t="str">
        <f t="shared" si="44"/>
        <v>1913Western Suburbs</v>
      </c>
      <c r="C2851" t="s">
        <v>1747</v>
      </c>
      <c r="D2851">
        <v>1913</v>
      </c>
      <c r="E2851">
        <v>8</v>
      </c>
      <c r="F2851" t="s">
        <v>1757</v>
      </c>
      <c r="G2851">
        <v>14</v>
      </c>
      <c r="H2851">
        <v>3</v>
      </c>
      <c r="I2851">
        <v>0</v>
      </c>
      <c r="J2851">
        <v>11</v>
      </c>
      <c r="K2851">
        <v>0</v>
      </c>
      <c r="L2851">
        <v>6</v>
      </c>
      <c r="M2851">
        <v>115</v>
      </c>
      <c r="N2851">
        <v>251</v>
      </c>
      <c r="S2851" t="s">
        <v>1757</v>
      </c>
      <c r="T2851" t="s">
        <v>1675</v>
      </c>
      <c r="U2851" t="s">
        <v>1675</v>
      </c>
      <c r="V2851" t="s">
        <v>1723</v>
      </c>
    </row>
    <row r="2852" spans="1:22" x14ac:dyDescent="0.25">
      <c r="A2852" t="s">
        <v>1745</v>
      </c>
      <c r="B2852" t="str">
        <f t="shared" si="44"/>
        <v>1912South Melbourne</v>
      </c>
      <c r="C2852" t="s">
        <v>1727</v>
      </c>
      <c r="D2852">
        <v>1912</v>
      </c>
      <c r="E2852">
        <v>1</v>
      </c>
      <c r="F2852" t="s">
        <v>1697</v>
      </c>
      <c r="G2852">
        <v>18</v>
      </c>
      <c r="H2852">
        <v>14</v>
      </c>
      <c r="I2852">
        <v>0</v>
      </c>
      <c r="J2852">
        <v>4</v>
      </c>
      <c r="L2852">
        <v>56</v>
      </c>
      <c r="M2852">
        <v>1160</v>
      </c>
      <c r="N2852">
        <v>739</v>
      </c>
      <c r="O2852" t="s">
        <v>30</v>
      </c>
      <c r="P2852" t="s">
        <v>30</v>
      </c>
      <c r="Q2852" t="s">
        <v>30</v>
      </c>
      <c r="S2852" t="s">
        <v>1676</v>
      </c>
      <c r="T2852" t="s">
        <v>1681</v>
      </c>
      <c r="U2852" t="s">
        <v>1681</v>
      </c>
      <c r="V2852" t="s">
        <v>1718</v>
      </c>
    </row>
    <row r="2853" spans="1:22" x14ac:dyDescent="0.25">
      <c r="A2853" t="s">
        <v>1745</v>
      </c>
      <c r="B2853" t="str">
        <f t="shared" si="44"/>
        <v>1912Carlton</v>
      </c>
      <c r="C2853" t="s">
        <v>1727</v>
      </c>
      <c r="D2853">
        <v>1912</v>
      </c>
      <c r="E2853">
        <v>2</v>
      </c>
      <c r="F2853" t="s">
        <v>1689</v>
      </c>
      <c r="G2853">
        <v>18</v>
      </c>
      <c r="H2853">
        <v>14</v>
      </c>
      <c r="I2853">
        <v>0</v>
      </c>
      <c r="J2853">
        <v>4</v>
      </c>
      <c r="L2853">
        <v>56</v>
      </c>
      <c r="M2853">
        <v>1145</v>
      </c>
      <c r="N2853">
        <v>873</v>
      </c>
      <c r="P2853" t="s">
        <v>30</v>
      </c>
      <c r="S2853" t="s">
        <v>1689</v>
      </c>
      <c r="T2853" t="s">
        <v>1717</v>
      </c>
      <c r="U2853" t="s">
        <v>1681</v>
      </c>
      <c r="V2853" t="s">
        <v>1718</v>
      </c>
    </row>
    <row r="2854" spans="1:22" x14ac:dyDescent="0.25">
      <c r="A2854" t="s">
        <v>1745</v>
      </c>
      <c r="B2854" t="str">
        <f t="shared" si="44"/>
        <v>1912Essendon</v>
      </c>
      <c r="C2854" t="s">
        <v>1727</v>
      </c>
      <c r="D2854">
        <v>1912</v>
      </c>
      <c r="E2854">
        <v>3</v>
      </c>
      <c r="F2854" t="s">
        <v>1687</v>
      </c>
      <c r="G2854">
        <v>18</v>
      </c>
      <c r="H2854">
        <v>12</v>
      </c>
      <c r="I2854">
        <v>0</v>
      </c>
      <c r="J2854">
        <v>6</v>
      </c>
      <c r="L2854">
        <v>48</v>
      </c>
      <c r="M2854">
        <v>1205</v>
      </c>
      <c r="N2854">
        <v>1049</v>
      </c>
      <c r="P2854" t="s">
        <v>30</v>
      </c>
      <c r="Q2854" t="s">
        <v>30</v>
      </c>
      <c r="R2854" t="s">
        <v>30</v>
      </c>
      <c r="S2854" t="s">
        <v>1687</v>
      </c>
      <c r="T2854" t="s">
        <v>1681</v>
      </c>
      <c r="U2854" t="s">
        <v>1681</v>
      </c>
      <c r="V2854" t="s">
        <v>1718</v>
      </c>
    </row>
    <row r="2855" spans="1:22" x14ac:dyDescent="0.25">
      <c r="A2855" t="s">
        <v>1745</v>
      </c>
      <c r="B2855" t="str">
        <f t="shared" si="44"/>
        <v>1912Geelong</v>
      </c>
      <c r="C2855" t="s">
        <v>1727</v>
      </c>
      <c r="D2855">
        <v>1912</v>
      </c>
      <c r="E2855">
        <v>4</v>
      </c>
      <c r="F2855" t="s">
        <v>1685</v>
      </c>
      <c r="G2855">
        <v>18</v>
      </c>
      <c r="H2855">
        <v>11</v>
      </c>
      <c r="I2855">
        <v>0</v>
      </c>
      <c r="J2855">
        <v>7</v>
      </c>
      <c r="L2855">
        <v>44</v>
      </c>
      <c r="M2855">
        <v>1154</v>
      </c>
      <c r="N2855">
        <v>911</v>
      </c>
      <c r="P2855" t="s">
        <v>30</v>
      </c>
      <c r="S2855" t="s">
        <v>1685</v>
      </c>
      <c r="T2855" t="s">
        <v>1685</v>
      </c>
      <c r="U2855" t="s">
        <v>1685</v>
      </c>
      <c r="V2855" t="s">
        <v>1718</v>
      </c>
    </row>
    <row r="2856" spans="1:22" x14ac:dyDescent="0.25">
      <c r="A2856" t="s">
        <v>1745</v>
      </c>
      <c r="B2856" t="str">
        <f t="shared" si="44"/>
        <v>1912Fitzroy</v>
      </c>
      <c r="C2856" t="s">
        <v>1727</v>
      </c>
      <c r="D2856">
        <v>1912</v>
      </c>
      <c r="E2856">
        <v>5</v>
      </c>
      <c r="F2856" t="s">
        <v>1694</v>
      </c>
      <c r="G2856">
        <v>18</v>
      </c>
      <c r="H2856">
        <v>10</v>
      </c>
      <c r="I2856">
        <v>0</v>
      </c>
      <c r="J2856">
        <v>8</v>
      </c>
      <c r="L2856">
        <v>40</v>
      </c>
      <c r="M2856">
        <v>1016</v>
      </c>
      <c r="N2856">
        <v>936</v>
      </c>
      <c r="S2856" t="s">
        <v>1694</v>
      </c>
      <c r="T2856" t="s">
        <v>1681</v>
      </c>
      <c r="U2856" t="s">
        <v>1681</v>
      </c>
      <c r="V2856" t="s">
        <v>1718</v>
      </c>
    </row>
    <row r="2857" spans="1:22" x14ac:dyDescent="0.25">
      <c r="A2857" t="s">
        <v>1745</v>
      </c>
      <c r="B2857" t="str">
        <f t="shared" si="44"/>
        <v>1912Melbourne</v>
      </c>
      <c r="C2857" t="s">
        <v>1727</v>
      </c>
      <c r="D2857">
        <v>1912</v>
      </c>
      <c r="E2857">
        <v>6</v>
      </c>
      <c r="F2857" t="s">
        <v>1681</v>
      </c>
      <c r="G2857">
        <v>18</v>
      </c>
      <c r="H2857">
        <v>9</v>
      </c>
      <c r="I2857">
        <v>0</v>
      </c>
      <c r="J2857">
        <v>9</v>
      </c>
      <c r="L2857">
        <v>36</v>
      </c>
      <c r="M2857">
        <v>985</v>
      </c>
      <c r="N2857">
        <v>996</v>
      </c>
      <c r="S2857" t="s">
        <v>1681</v>
      </c>
      <c r="T2857" t="s">
        <v>1681</v>
      </c>
      <c r="U2857" t="s">
        <v>1681</v>
      </c>
      <c r="V2857" t="s">
        <v>1718</v>
      </c>
    </row>
    <row r="2858" spans="1:22" x14ac:dyDescent="0.25">
      <c r="A2858" t="s">
        <v>1745</v>
      </c>
      <c r="B2858" t="str">
        <f t="shared" si="44"/>
        <v>1912Collingwood</v>
      </c>
      <c r="C2858" t="s">
        <v>1727</v>
      </c>
      <c r="D2858">
        <v>1912</v>
      </c>
      <c r="E2858">
        <v>7</v>
      </c>
      <c r="F2858" t="s">
        <v>1688</v>
      </c>
      <c r="G2858">
        <v>18</v>
      </c>
      <c r="H2858">
        <v>9</v>
      </c>
      <c r="I2858">
        <v>0</v>
      </c>
      <c r="J2858">
        <v>9</v>
      </c>
      <c r="L2858">
        <v>36</v>
      </c>
      <c r="M2858">
        <v>912</v>
      </c>
      <c r="N2858">
        <v>995</v>
      </c>
      <c r="S2858" t="s">
        <v>1688</v>
      </c>
      <c r="T2858" t="s">
        <v>1681</v>
      </c>
      <c r="U2858" t="s">
        <v>1681</v>
      </c>
      <c r="V2858" t="s">
        <v>1718</v>
      </c>
    </row>
    <row r="2859" spans="1:22" x14ac:dyDescent="0.25">
      <c r="A2859" t="s">
        <v>1745</v>
      </c>
      <c r="B2859" t="str">
        <f t="shared" si="44"/>
        <v>1912St Kilda</v>
      </c>
      <c r="C2859" t="s">
        <v>1727</v>
      </c>
      <c r="D2859">
        <v>1912</v>
      </c>
      <c r="E2859">
        <v>8</v>
      </c>
      <c r="F2859" t="s">
        <v>1677</v>
      </c>
      <c r="G2859">
        <v>18</v>
      </c>
      <c r="H2859">
        <v>7</v>
      </c>
      <c r="I2859">
        <v>0</v>
      </c>
      <c r="J2859">
        <v>11</v>
      </c>
      <c r="L2859">
        <v>28</v>
      </c>
      <c r="M2859">
        <v>1094</v>
      </c>
      <c r="N2859">
        <v>1090</v>
      </c>
      <c r="S2859" t="s">
        <v>1677</v>
      </c>
      <c r="T2859" t="s">
        <v>1681</v>
      </c>
      <c r="U2859" t="s">
        <v>1681</v>
      </c>
      <c r="V2859" t="s">
        <v>1718</v>
      </c>
    </row>
    <row r="2860" spans="1:22" x14ac:dyDescent="0.25">
      <c r="A2860" t="s">
        <v>1745</v>
      </c>
      <c r="B2860" t="str">
        <f t="shared" si="44"/>
        <v>1912Richmond</v>
      </c>
      <c r="C2860" t="s">
        <v>1727</v>
      </c>
      <c r="D2860">
        <v>1912</v>
      </c>
      <c r="E2860">
        <v>9</v>
      </c>
      <c r="F2860" t="s">
        <v>1678</v>
      </c>
      <c r="G2860">
        <v>18</v>
      </c>
      <c r="H2860">
        <v>3</v>
      </c>
      <c r="I2860">
        <v>0</v>
      </c>
      <c r="J2860">
        <v>15</v>
      </c>
      <c r="L2860">
        <v>12</v>
      </c>
      <c r="M2860">
        <v>863</v>
      </c>
      <c r="N2860">
        <v>1333</v>
      </c>
      <c r="S2860" t="s">
        <v>1678</v>
      </c>
      <c r="T2860" t="s">
        <v>1726</v>
      </c>
      <c r="U2860" t="s">
        <v>1681</v>
      </c>
      <c r="V2860" t="s">
        <v>1718</v>
      </c>
    </row>
    <row r="2861" spans="1:22" x14ac:dyDescent="0.25">
      <c r="A2861" t="s">
        <v>1745</v>
      </c>
      <c r="B2861" t="str">
        <f t="shared" si="44"/>
        <v>1912University</v>
      </c>
      <c r="C2861" t="s">
        <v>1727</v>
      </c>
      <c r="D2861">
        <v>1912</v>
      </c>
      <c r="E2861">
        <v>10</v>
      </c>
      <c r="F2861" t="s">
        <v>1698</v>
      </c>
      <c r="G2861">
        <v>18</v>
      </c>
      <c r="H2861">
        <v>1</v>
      </c>
      <c r="I2861">
        <v>0</v>
      </c>
      <c r="J2861">
        <v>17</v>
      </c>
      <c r="L2861">
        <v>4</v>
      </c>
      <c r="M2861">
        <v>812</v>
      </c>
      <c r="N2861">
        <v>1424</v>
      </c>
      <c r="S2861" t="s">
        <v>1698</v>
      </c>
      <c r="T2861" t="s">
        <v>1681</v>
      </c>
      <c r="U2861" t="s">
        <v>1681</v>
      </c>
      <c r="V2861" t="s">
        <v>1718</v>
      </c>
    </row>
    <row r="2862" spans="1:22" x14ac:dyDescent="0.25">
      <c r="A2862" t="s">
        <v>1746</v>
      </c>
      <c r="B2862" t="str">
        <f t="shared" si="44"/>
        <v>1912Eastern Suburbs</v>
      </c>
      <c r="C2862" t="s">
        <v>1747</v>
      </c>
      <c r="D2862">
        <v>1912</v>
      </c>
      <c r="E2862">
        <v>1</v>
      </c>
      <c r="F2862" t="s">
        <v>1749</v>
      </c>
      <c r="G2862">
        <v>14</v>
      </c>
      <c r="H2862">
        <v>13</v>
      </c>
      <c r="I2862">
        <v>0</v>
      </c>
      <c r="J2862">
        <v>1</v>
      </c>
      <c r="K2862">
        <v>0</v>
      </c>
      <c r="L2862">
        <v>26</v>
      </c>
      <c r="M2862">
        <v>230</v>
      </c>
      <c r="N2862">
        <v>86</v>
      </c>
      <c r="O2862" t="s">
        <v>30</v>
      </c>
      <c r="R2862" t="s">
        <v>30</v>
      </c>
      <c r="S2862" t="s">
        <v>1750</v>
      </c>
      <c r="T2862" t="s">
        <v>1675</v>
      </c>
      <c r="U2862" t="s">
        <v>1675</v>
      </c>
      <c r="V2862" t="s">
        <v>1723</v>
      </c>
    </row>
    <row r="2863" spans="1:22" x14ac:dyDescent="0.25">
      <c r="A2863" t="s">
        <v>1746</v>
      </c>
      <c r="B2863" t="str">
        <f t="shared" si="44"/>
        <v>1912Glebe</v>
      </c>
      <c r="C2863" t="s">
        <v>1747</v>
      </c>
      <c r="D2863">
        <v>1912</v>
      </c>
      <c r="E2863">
        <v>2</v>
      </c>
      <c r="F2863" t="s">
        <v>1751</v>
      </c>
      <c r="G2863">
        <v>14</v>
      </c>
      <c r="H2863">
        <v>11</v>
      </c>
      <c r="I2863">
        <v>0</v>
      </c>
      <c r="J2863">
        <v>3</v>
      </c>
      <c r="K2863">
        <v>0</v>
      </c>
      <c r="L2863">
        <v>22</v>
      </c>
      <c r="M2863">
        <v>199</v>
      </c>
      <c r="N2863">
        <v>83</v>
      </c>
      <c r="S2863" t="s">
        <v>1751</v>
      </c>
      <c r="T2863" t="s">
        <v>1675</v>
      </c>
      <c r="U2863" t="s">
        <v>1675</v>
      </c>
      <c r="V2863" t="s">
        <v>1723</v>
      </c>
    </row>
    <row r="2864" spans="1:22" x14ac:dyDescent="0.25">
      <c r="A2864" t="s">
        <v>1746</v>
      </c>
      <c r="B2864" t="str">
        <f t="shared" si="44"/>
        <v>1912Newtown</v>
      </c>
      <c r="C2864" t="s">
        <v>1747</v>
      </c>
      <c r="D2864">
        <v>1912</v>
      </c>
      <c r="E2864">
        <v>3</v>
      </c>
      <c r="F2864" t="s">
        <v>1756</v>
      </c>
      <c r="G2864">
        <v>14</v>
      </c>
      <c r="H2864">
        <v>9</v>
      </c>
      <c r="I2864">
        <v>0</v>
      </c>
      <c r="J2864">
        <v>5</v>
      </c>
      <c r="K2864">
        <v>0</v>
      </c>
      <c r="L2864">
        <v>18</v>
      </c>
      <c r="M2864">
        <v>178</v>
      </c>
      <c r="N2864">
        <v>132</v>
      </c>
      <c r="S2864" t="s">
        <v>1756</v>
      </c>
      <c r="T2864" t="s">
        <v>1675</v>
      </c>
      <c r="U2864" t="s">
        <v>1675</v>
      </c>
      <c r="V2864" t="s">
        <v>1723</v>
      </c>
    </row>
    <row r="2865" spans="1:22" x14ac:dyDescent="0.25">
      <c r="A2865" t="s">
        <v>1746</v>
      </c>
      <c r="B2865" t="str">
        <f t="shared" si="44"/>
        <v>1912South Sydney</v>
      </c>
      <c r="C2865" t="s">
        <v>1747</v>
      </c>
      <c r="D2865">
        <v>1912</v>
      </c>
      <c r="E2865">
        <v>4</v>
      </c>
      <c r="F2865" t="s">
        <v>1748</v>
      </c>
      <c r="G2865">
        <v>14</v>
      </c>
      <c r="H2865">
        <v>8</v>
      </c>
      <c r="I2865">
        <v>0</v>
      </c>
      <c r="J2865">
        <v>6</v>
      </c>
      <c r="K2865">
        <v>0</v>
      </c>
      <c r="L2865">
        <v>16</v>
      </c>
      <c r="M2865">
        <v>207</v>
      </c>
      <c r="N2865">
        <v>137</v>
      </c>
      <c r="S2865" t="s">
        <v>1748</v>
      </c>
      <c r="T2865" t="s">
        <v>1675</v>
      </c>
      <c r="U2865" t="s">
        <v>1675</v>
      </c>
      <c r="V2865" t="s">
        <v>1723</v>
      </c>
    </row>
    <row r="2866" spans="1:22" x14ac:dyDescent="0.25">
      <c r="A2866" t="s">
        <v>1746</v>
      </c>
      <c r="B2866" t="str">
        <f t="shared" si="44"/>
        <v>1912Balmain</v>
      </c>
      <c r="C2866" t="s">
        <v>1747</v>
      </c>
      <c r="D2866">
        <v>1912</v>
      </c>
      <c r="E2866">
        <v>5</v>
      </c>
      <c r="F2866" t="s">
        <v>1755</v>
      </c>
      <c r="G2866">
        <v>14</v>
      </c>
      <c r="H2866">
        <v>6</v>
      </c>
      <c r="I2866">
        <v>0</v>
      </c>
      <c r="J2866">
        <v>8</v>
      </c>
      <c r="K2866">
        <v>0</v>
      </c>
      <c r="L2866">
        <v>12</v>
      </c>
      <c r="M2866">
        <v>138</v>
      </c>
      <c r="N2866">
        <v>168</v>
      </c>
      <c r="S2866" t="s">
        <v>1755</v>
      </c>
      <c r="T2866" t="s">
        <v>1675</v>
      </c>
      <c r="U2866" t="s">
        <v>1675</v>
      </c>
      <c r="V2866" t="s">
        <v>1723</v>
      </c>
    </row>
    <row r="2867" spans="1:22" x14ac:dyDescent="0.25">
      <c r="A2867" t="s">
        <v>1746</v>
      </c>
      <c r="B2867" t="str">
        <f t="shared" si="44"/>
        <v>1912North Sydney</v>
      </c>
      <c r="C2867" t="s">
        <v>1747</v>
      </c>
      <c r="D2867">
        <v>1912</v>
      </c>
      <c r="E2867">
        <v>6</v>
      </c>
      <c r="F2867" t="s">
        <v>1752</v>
      </c>
      <c r="G2867">
        <v>14</v>
      </c>
      <c r="H2867">
        <v>6</v>
      </c>
      <c r="I2867">
        <v>0</v>
      </c>
      <c r="J2867">
        <v>8</v>
      </c>
      <c r="K2867">
        <v>0</v>
      </c>
      <c r="L2867">
        <v>12</v>
      </c>
      <c r="M2867">
        <v>124</v>
      </c>
      <c r="N2867">
        <v>197</v>
      </c>
      <c r="S2867" t="s">
        <v>1752</v>
      </c>
      <c r="T2867" t="s">
        <v>1675</v>
      </c>
      <c r="U2867" t="s">
        <v>1675</v>
      </c>
      <c r="V2867" t="s">
        <v>1723</v>
      </c>
    </row>
    <row r="2868" spans="1:22" x14ac:dyDescent="0.25">
      <c r="A2868" t="s">
        <v>1746</v>
      </c>
      <c r="B2868" t="str">
        <f t="shared" si="44"/>
        <v>1912Annandale</v>
      </c>
      <c r="C2868" t="s">
        <v>1747</v>
      </c>
      <c r="D2868">
        <v>1912</v>
      </c>
      <c r="E2868">
        <v>7</v>
      </c>
      <c r="F2868" t="s">
        <v>1759</v>
      </c>
      <c r="G2868">
        <v>14</v>
      </c>
      <c r="H2868">
        <v>2</v>
      </c>
      <c r="I2868">
        <v>0</v>
      </c>
      <c r="J2868">
        <v>12</v>
      </c>
      <c r="K2868">
        <v>0</v>
      </c>
      <c r="L2868">
        <v>4</v>
      </c>
      <c r="M2868">
        <v>86</v>
      </c>
      <c r="N2868">
        <v>134</v>
      </c>
      <c r="S2868" t="s">
        <v>1759</v>
      </c>
      <c r="T2868" t="s">
        <v>1675</v>
      </c>
      <c r="U2868" t="s">
        <v>1675</v>
      </c>
      <c r="V2868" t="s">
        <v>1723</v>
      </c>
    </row>
    <row r="2869" spans="1:22" x14ac:dyDescent="0.25">
      <c r="A2869" t="s">
        <v>1746</v>
      </c>
      <c r="B2869" t="str">
        <f t="shared" si="44"/>
        <v>1912Western Suburbs</v>
      </c>
      <c r="C2869" t="s">
        <v>1747</v>
      </c>
      <c r="D2869">
        <v>1912</v>
      </c>
      <c r="E2869">
        <v>8</v>
      </c>
      <c r="F2869" t="s">
        <v>1757</v>
      </c>
      <c r="G2869">
        <v>14</v>
      </c>
      <c r="H2869">
        <v>1</v>
      </c>
      <c r="I2869">
        <v>0</v>
      </c>
      <c r="J2869">
        <v>13</v>
      </c>
      <c r="K2869">
        <v>0</v>
      </c>
      <c r="L2869">
        <v>2</v>
      </c>
      <c r="M2869">
        <v>100</v>
      </c>
      <c r="N2869">
        <v>325</v>
      </c>
      <c r="S2869" t="s">
        <v>1757</v>
      </c>
      <c r="T2869" t="s">
        <v>1675</v>
      </c>
      <c r="U2869" t="s">
        <v>1675</v>
      </c>
      <c r="V2869" t="s">
        <v>1723</v>
      </c>
    </row>
    <row r="2870" spans="1:22" x14ac:dyDescent="0.25">
      <c r="A2870" t="s">
        <v>1745</v>
      </c>
      <c r="B2870" t="str">
        <f t="shared" si="44"/>
        <v>1911Essendon</v>
      </c>
      <c r="C2870" t="s">
        <v>1727</v>
      </c>
      <c r="D2870">
        <v>1911</v>
      </c>
      <c r="E2870">
        <v>1</v>
      </c>
      <c r="F2870" t="s">
        <v>1687</v>
      </c>
      <c r="G2870">
        <v>18</v>
      </c>
      <c r="H2870">
        <v>15</v>
      </c>
      <c r="I2870">
        <v>1</v>
      </c>
      <c r="J2870">
        <v>2</v>
      </c>
      <c r="L2870">
        <v>62</v>
      </c>
      <c r="M2870">
        <v>1207</v>
      </c>
      <c r="N2870">
        <v>677</v>
      </c>
      <c r="O2870" t="s">
        <v>30</v>
      </c>
      <c r="P2870" t="s">
        <v>30</v>
      </c>
      <c r="Q2870" t="s">
        <v>30</v>
      </c>
      <c r="R2870" t="s">
        <v>30</v>
      </c>
      <c r="S2870" t="s">
        <v>1687</v>
      </c>
      <c r="T2870" t="s">
        <v>1681</v>
      </c>
      <c r="U2870" t="s">
        <v>1681</v>
      </c>
      <c r="V2870" t="s">
        <v>1718</v>
      </c>
    </row>
    <row r="2871" spans="1:22" x14ac:dyDescent="0.25">
      <c r="A2871" t="s">
        <v>1745</v>
      </c>
      <c r="B2871" t="str">
        <f t="shared" si="44"/>
        <v>1911South Melbourne</v>
      </c>
      <c r="C2871" t="s">
        <v>1727</v>
      </c>
      <c r="D2871">
        <v>1911</v>
      </c>
      <c r="E2871">
        <v>2</v>
      </c>
      <c r="F2871" t="s">
        <v>1697</v>
      </c>
      <c r="G2871">
        <v>18</v>
      </c>
      <c r="H2871">
        <v>13</v>
      </c>
      <c r="I2871">
        <v>1</v>
      </c>
      <c r="J2871">
        <v>4</v>
      </c>
      <c r="L2871">
        <v>54</v>
      </c>
      <c r="M2871">
        <v>1143</v>
      </c>
      <c r="N2871">
        <v>814</v>
      </c>
      <c r="P2871" t="s">
        <v>30</v>
      </c>
      <c r="S2871" t="s">
        <v>1676</v>
      </c>
      <c r="T2871" t="s">
        <v>1681</v>
      </c>
      <c r="U2871" t="s">
        <v>1681</v>
      </c>
      <c r="V2871" t="s">
        <v>1718</v>
      </c>
    </row>
    <row r="2872" spans="1:22" x14ac:dyDescent="0.25">
      <c r="A2872" t="s">
        <v>1745</v>
      </c>
      <c r="B2872" t="str">
        <f t="shared" si="44"/>
        <v>1911Carlton</v>
      </c>
      <c r="C2872" t="s">
        <v>1727</v>
      </c>
      <c r="D2872">
        <v>1911</v>
      </c>
      <c r="E2872">
        <v>3</v>
      </c>
      <c r="F2872" t="s">
        <v>1689</v>
      </c>
      <c r="G2872">
        <v>18</v>
      </c>
      <c r="H2872">
        <v>12</v>
      </c>
      <c r="I2872">
        <v>2</v>
      </c>
      <c r="J2872">
        <v>4</v>
      </c>
      <c r="L2872">
        <v>52</v>
      </c>
      <c r="M2872">
        <v>1150</v>
      </c>
      <c r="N2872">
        <v>810</v>
      </c>
      <c r="P2872" t="s">
        <v>30</v>
      </c>
      <c r="S2872" t="s">
        <v>1689</v>
      </c>
      <c r="T2872" t="s">
        <v>1717</v>
      </c>
      <c r="U2872" t="s">
        <v>1681</v>
      </c>
      <c r="V2872" t="s">
        <v>1718</v>
      </c>
    </row>
    <row r="2873" spans="1:22" x14ac:dyDescent="0.25">
      <c r="A2873" t="s">
        <v>1745</v>
      </c>
      <c r="B2873" t="str">
        <f t="shared" si="44"/>
        <v>1911Collingwood</v>
      </c>
      <c r="C2873" t="s">
        <v>1727</v>
      </c>
      <c r="D2873">
        <v>1911</v>
      </c>
      <c r="E2873">
        <v>4</v>
      </c>
      <c r="F2873" t="s">
        <v>1688</v>
      </c>
      <c r="G2873">
        <v>18</v>
      </c>
      <c r="H2873">
        <v>12</v>
      </c>
      <c r="I2873">
        <v>0</v>
      </c>
      <c r="J2873">
        <v>6</v>
      </c>
      <c r="L2873">
        <v>48</v>
      </c>
      <c r="M2873">
        <v>1064</v>
      </c>
      <c r="N2873">
        <v>855</v>
      </c>
      <c r="P2873" t="s">
        <v>30</v>
      </c>
      <c r="Q2873" t="s">
        <v>30</v>
      </c>
      <c r="S2873" t="s">
        <v>1688</v>
      </c>
      <c r="T2873" t="s">
        <v>1681</v>
      </c>
      <c r="U2873" t="s">
        <v>1681</v>
      </c>
      <c r="V2873" t="s">
        <v>1718</v>
      </c>
    </row>
    <row r="2874" spans="1:22" x14ac:dyDescent="0.25">
      <c r="A2874" t="s">
        <v>1745</v>
      </c>
      <c r="B2874" t="str">
        <f t="shared" si="44"/>
        <v>1911Fitzroy</v>
      </c>
      <c r="C2874" t="s">
        <v>1727</v>
      </c>
      <c r="D2874">
        <v>1911</v>
      </c>
      <c r="E2874">
        <v>5</v>
      </c>
      <c r="F2874" t="s">
        <v>1694</v>
      </c>
      <c r="G2874">
        <v>18</v>
      </c>
      <c r="H2874">
        <v>10</v>
      </c>
      <c r="I2874">
        <v>0</v>
      </c>
      <c r="J2874">
        <v>8</v>
      </c>
      <c r="L2874">
        <v>40</v>
      </c>
      <c r="M2874">
        <v>951</v>
      </c>
      <c r="N2874">
        <v>837</v>
      </c>
      <c r="S2874" t="s">
        <v>1694</v>
      </c>
      <c r="T2874" t="s">
        <v>1681</v>
      </c>
      <c r="U2874" t="s">
        <v>1681</v>
      </c>
      <c r="V2874" t="s">
        <v>1718</v>
      </c>
    </row>
    <row r="2875" spans="1:22" x14ac:dyDescent="0.25">
      <c r="A2875" t="s">
        <v>1745</v>
      </c>
      <c r="B2875" t="str">
        <f t="shared" si="44"/>
        <v>1911Geelong</v>
      </c>
      <c r="C2875" t="s">
        <v>1727</v>
      </c>
      <c r="D2875">
        <v>1911</v>
      </c>
      <c r="E2875">
        <v>6</v>
      </c>
      <c r="F2875" t="s">
        <v>1685</v>
      </c>
      <c r="G2875">
        <v>18</v>
      </c>
      <c r="H2875">
        <v>8</v>
      </c>
      <c r="I2875">
        <v>1</v>
      </c>
      <c r="J2875">
        <v>9</v>
      </c>
      <c r="L2875">
        <v>34</v>
      </c>
      <c r="M2875">
        <v>1025</v>
      </c>
      <c r="N2875">
        <v>1026</v>
      </c>
      <c r="S2875" t="s">
        <v>1685</v>
      </c>
      <c r="T2875" t="s">
        <v>1685</v>
      </c>
      <c r="U2875" t="s">
        <v>1685</v>
      </c>
      <c r="V2875" t="s">
        <v>1718</v>
      </c>
    </row>
    <row r="2876" spans="1:22" x14ac:dyDescent="0.25">
      <c r="A2876" t="s">
        <v>1745</v>
      </c>
      <c r="B2876" t="str">
        <f t="shared" si="44"/>
        <v>1911Melbourne</v>
      </c>
      <c r="C2876" t="s">
        <v>1727</v>
      </c>
      <c r="D2876">
        <v>1911</v>
      </c>
      <c r="E2876">
        <v>7</v>
      </c>
      <c r="F2876" t="s">
        <v>1681</v>
      </c>
      <c r="G2876">
        <v>18</v>
      </c>
      <c r="H2876">
        <v>7</v>
      </c>
      <c r="I2876">
        <v>1</v>
      </c>
      <c r="J2876">
        <v>10</v>
      </c>
      <c r="L2876">
        <v>30</v>
      </c>
      <c r="M2876">
        <v>989</v>
      </c>
      <c r="N2876">
        <v>1003</v>
      </c>
      <c r="S2876" t="s">
        <v>1681</v>
      </c>
      <c r="T2876" t="s">
        <v>1681</v>
      </c>
      <c r="U2876" t="s">
        <v>1681</v>
      </c>
      <c r="V2876" t="s">
        <v>1718</v>
      </c>
    </row>
    <row r="2877" spans="1:22" x14ac:dyDescent="0.25">
      <c r="A2877" t="s">
        <v>1745</v>
      </c>
      <c r="B2877" t="str">
        <f t="shared" si="44"/>
        <v>1911Richmond</v>
      </c>
      <c r="C2877" t="s">
        <v>1727</v>
      </c>
      <c r="D2877">
        <v>1911</v>
      </c>
      <c r="E2877">
        <v>8</v>
      </c>
      <c r="F2877" t="s">
        <v>1678</v>
      </c>
      <c r="G2877">
        <v>18</v>
      </c>
      <c r="H2877">
        <v>7</v>
      </c>
      <c r="I2877">
        <v>0</v>
      </c>
      <c r="J2877">
        <v>11</v>
      </c>
      <c r="L2877">
        <v>28</v>
      </c>
      <c r="M2877">
        <v>931</v>
      </c>
      <c r="N2877">
        <v>1021</v>
      </c>
      <c r="S2877" t="s">
        <v>1678</v>
      </c>
      <c r="T2877" t="s">
        <v>1726</v>
      </c>
      <c r="U2877" t="s">
        <v>1681</v>
      </c>
      <c r="V2877" t="s">
        <v>1718</v>
      </c>
    </row>
    <row r="2878" spans="1:22" x14ac:dyDescent="0.25">
      <c r="A2878" t="s">
        <v>1745</v>
      </c>
      <c r="B2878" t="str">
        <f t="shared" si="44"/>
        <v>1911St Kilda</v>
      </c>
      <c r="C2878" t="s">
        <v>1727</v>
      </c>
      <c r="D2878">
        <v>1911</v>
      </c>
      <c r="E2878">
        <v>9</v>
      </c>
      <c r="F2878" t="s">
        <v>1677</v>
      </c>
      <c r="G2878">
        <v>18</v>
      </c>
      <c r="H2878">
        <v>2</v>
      </c>
      <c r="I2878">
        <v>0</v>
      </c>
      <c r="J2878">
        <v>16</v>
      </c>
      <c r="L2878">
        <v>8</v>
      </c>
      <c r="M2878">
        <v>699</v>
      </c>
      <c r="N2878">
        <v>1454</v>
      </c>
      <c r="S2878" t="s">
        <v>1677</v>
      </c>
      <c r="T2878" t="s">
        <v>1681</v>
      </c>
      <c r="U2878" t="s">
        <v>1681</v>
      </c>
      <c r="V2878" t="s">
        <v>1718</v>
      </c>
    </row>
    <row r="2879" spans="1:22" x14ac:dyDescent="0.25">
      <c r="A2879" t="s">
        <v>1745</v>
      </c>
      <c r="B2879" t="str">
        <f t="shared" si="44"/>
        <v>1911University</v>
      </c>
      <c r="C2879" t="s">
        <v>1727</v>
      </c>
      <c r="D2879">
        <v>1911</v>
      </c>
      <c r="E2879">
        <v>10</v>
      </c>
      <c r="F2879" t="s">
        <v>1698</v>
      </c>
      <c r="G2879">
        <v>18</v>
      </c>
      <c r="H2879">
        <v>1</v>
      </c>
      <c r="I2879">
        <v>0</v>
      </c>
      <c r="J2879">
        <v>17</v>
      </c>
      <c r="L2879">
        <v>4</v>
      </c>
      <c r="M2879">
        <v>721</v>
      </c>
      <c r="N2879">
        <v>1383</v>
      </c>
      <c r="S2879" t="s">
        <v>1698</v>
      </c>
      <c r="T2879" t="s">
        <v>1681</v>
      </c>
      <c r="U2879" t="s">
        <v>1681</v>
      </c>
      <c r="V2879" t="s">
        <v>1718</v>
      </c>
    </row>
    <row r="2880" spans="1:22" x14ac:dyDescent="0.25">
      <c r="A2880" t="s">
        <v>1746</v>
      </c>
      <c r="B2880" t="str">
        <f t="shared" si="44"/>
        <v>1911Glebe</v>
      </c>
      <c r="C2880" t="s">
        <v>1747</v>
      </c>
      <c r="D2880">
        <v>1911</v>
      </c>
      <c r="E2880">
        <v>1</v>
      </c>
      <c r="F2880" t="s">
        <v>1751</v>
      </c>
      <c r="G2880">
        <v>14</v>
      </c>
      <c r="H2880">
        <v>11</v>
      </c>
      <c r="I2880">
        <v>0</v>
      </c>
      <c r="J2880">
        <v>3</v>
      </c>
      <c r="K2880">
        <v>0</v>
      </c>
      <c r="L2880">
        <v>22</v>
      </c>
      <c r="M2880">
        <v>244</v>
      </c>
      <c r="N2880">
        <v>88</v>
      </c>
      <c r="O2880" t="s">
        <v>30</v>
      </c>
      <c r="P2880" t="s">
        <v>30</v>
      </c>
      <c r="Q2880" t="s">
        <v>30</v>
      </c>
      <c r="S2880" t="s">
        <v>1751</v>
      </c>
      <c r="T2880" t="s">
        <v>1675</v>
      </c>
      <c r="U2880" t="s">
        <v>1675</v>
      </c>
      <c r="V2880" t="s">
        <v>1723</v>
      </c>
    </row>
    <row r="2881" spans="1:22" x14ac:dyDescent="0.25">
      <c r="A2881" t="s">
        <v>1746</v>
      </c>
      <c r="B2881" t="str">
        <f t="shared" si="44"/>
        <v>1911Eastern Suburbs</v>
      </c>
      <c r="C2881" t="s">
        <v>1747</v>
      </c>
      <c r="D2881">
        <v>1911</v>
      </c>
      <c r="E2881">
        <v>2</v>
      </c>
      <c r="F2881" t="s">
        <v>1749</v>
      </c>
      <c r="G2881">
        <v>14</v>
      </c>
      <c r="H2881">
        <v>9</v>
      </c>
      <c r="I2881">
        <v>2</v>
      </c>
      <c r="J2881">
        <v>3</v>
      </c>
      <c r="K2881">
        <v>0</v>
      </c>
      <c r="L2881">
        <v>20</v>
      </c>
      <c r="M2881">
        <v>208</v>
      </c>
      <c r="N2881">
        <v>129</v>
      </c>
      <c r="P2881" t="s">
        <v>30</v>
      </c>
      <c r="Q2881" t="s">
        <v>30</v>
      </c>
      <c r="R2881" t="s">
        <v>30</v>
      </c>
      <c r="S2881" t="s">
        <v>1750</v>
      </c>
      <c r="T2881" t="s">
        <v>1675</v>
      </c>
      <c r="U2881" t="s">
        <v>1675</v>
      </c>
      <c r="V2881" t="s">
        <v>1723</v>
      </c>
    </row>
    <row r="2882" spans="1:22" x14ac:dyDescent="0.25">
      <c r="A2882" t="s">
        <v>1746</v>
      </c>
      <c r="B2882" t="str">
        <f t="shared" ref="B2882:B2945" si="45">D2882&amp;F2882</f>
        <v>1911South Sydney</v>
      </c>
      <c r="C2882" t="s">
        <v>1747</v>
      </c>
      <c r="D2882">
        <v>1911</v>
      </c>
      <c r="E2882">
        <v>3</v>
      </c>
      <c r="F2882" t="s">
        <v>1748</v>
      </c>
      <c r="G2882">
        <v>14</v>
      </c>
      <c r="H2882">
        <v>9</v>
      </c>
      <c r="I2882">
        <v>2</v>
      </c>
      <c r="J2882">
        <v>3</v>
      </c>
      <c r="K2882">
        <v>0</v>
      </c>
      <c r="L2882">
        <v>20</v>
      </c>
      <c r="M2882">
        <v>188</v>
      </c>
      <c r="N2882">
        <v>117</v>
      </c>
      <c r="P2882" t="s">
        <v>30</v>
      </c>
      <c r="S2882" t="s">
        <v>1748</v>
      </c>
      <c r="T2882" t="s">
        <v>1675</v>
      </c>
      <c r="U2882" t="s">
        <v>1675</v>
      </c>
      <c r="V2882" t="s">
        <v>1723</v>
      </c>
    </row>
    <row r="2883" spans="1:22" x14ac:dyDescent="0.25">
      <c r="A2883" t="s">
        <v>1746</v>
      </c>
      <c r="B2883" t="str">
        <f t="shared" si="45"/>
        <v>1911Newtown</v>
      </c>
      <c r="C2883" t="s">
        <v>1747</v>
      </c>
      <c r="D2883">
        <v>1911</v>
      </c>
      <c r="E2883">
        <v>4</v>
      </c>
      <c r="F2883" t="s">
        <v>1756</v>
      </c>
      <c r="G2883">
        <v>14</v>
      </c>
      <c r="H2883">
        <v>6</v>
      </c>
      <c r="I2883">
        <v>3</v>
      </c>
      <c r="J2883">
        <v>5</v>
      </c>
      <c r="K2883">
        <v>0</v>
      </c>
      <c r="L2883">
        <v>15</v>
      </c>
      <c r="M2883">
        <v>154</v>
      </c>
      <c r="N2883">
        <v>120</v>
      </c>
      <c r="S2883" t="s">
        <v>1756</v>
      </c>
      <c r="T2883" t="s">
        <v>1675</v>
      </c>
      <c r="U2883" t="s">
        <v>1675</v>
      </c>
      <c r="V2883" t="s">
        <v>1723</v>
      </c>
    </row>
    <row r="2884" spans="1:22" x14ac:dyDescent="0.25">
      <c r="A2884" t="s">
        <v>1746</v>
      </c>
      <c r="B2884" t="str">
        <f t="shared" si="45"/>
        <v>1911Annandale</v>
      </c>
      <c r="C2884" t="s">
        <v>1747</v>
      </c>
      <c r="D2884">
        <v>1911</v>
      </c>
      <c r="E2884">
        <v>5</v>
      </c>
      <c r="F2884" t="s">
        <v>1759</v>
      </c>
      <c r="G2884">
        <v>14</v>
      </c>
      <c r="H2884">
        <v>5</v>
      </c>
      <c r="I2884">
        <v>1</v>
      </c>
      <c r="J2884">
        <v>8</v>
      </c>
      <c r="K2884">
        <v>0</v>
      </c>
      <c r="L2884">
        <v>11</v>
      </c>
      <c r="M2884">
        <v>113</v>
      </c>
      <c r="N2884">
        <v>184</v>
      </c>
      <c r="S2884" t="s">
        <v>1759</v>
      </c>
      <c r="T2884" t="s">
        <v>1675</v>
      </c>
      <c r="U2884" t="s">
        <v>1675</v>
      </c>
      <c r="V2884" t="s">
        <v>1723</v>
      </c>
    </row>
    <row r="2885" spans="1:22" x14ac:dyDescent="0.25">
      <c r="A2885" t="s">
        <v>1746</v>
      </c>
      <c r="B2885" t="str">
        <f t="shared" si="45"/>
        <v>1911North Sydney</v>
      </c>
      <c r="C2885" t="s">
        <v>1747</v>
      </c>
      <c r="D2885">
        <v>1911</v>
      </c>
      <c r="E2885">
        <v>6</v>
      </c>
      <c r="F2885" t="s">
        <v>1752</v>
      </c>
      <c r="G2885">
        <v>14</v>
      </c>
      <c r="H2885">
        <v>4</v>
      </c>
      <c r="I2885">
        <v>1</v>
      </c>
      <c r="J2885">
        <v>9</v>
      </c>
      <c r="K2885">
        <v>0</v>
      </c>
      <c r="L2885">
        <v>9</v>
      </c>
      <c r="M2885">
        <v>138</v>
      </c>
      <c r="N2885">
        <v>209</v>
      </c>
      <c r="S2885" t="s">
        <v>1752</v>
      </c>
      <c r="T2885" t="s">
        <v>1675</v>
      </c>
      <c r="U2885" t="s">
        <v>1675</v>
      </c>
      <c r="V2885" t="s">
        <v>1723</v>
      </c>
    </row>
    <row r="2886" spans="1:22" x14ac:dyDescent="0.25">
      <c r="A2886" t="s">
        <v>1746</v>
      </c>
      <c r="B2886" t="str">
        <f t="shared" si="45"/>
        <v>1911Western Suburbs</v>
      </c>
      <c r="C2886" t="s">
        <v>1747</v>
      </c>
      <c r="D2886">
        <v>1911</v>
      </c>
      <c r="E2886">
        <v>7</v>
      </c>
      <c r="F2886" t="s">
        <v>1757</v>
      </c>
      <c r="G2886">
        <v>14</v>
      </c>
      <c r="H2886">
        <v>4</v>
      </c>
      <c r="I2886">
        <v>1</v>
      </c>
      <c r="J2886">
        <v>9</v>
      </c>
      <c r="K2886">
        <v>0</v>
      </c>
      <c r="L2886">
        <v>9</v>
      </c>
      <c r="M2886">
        <v>116</v>
      </c>
      <c r="N2886">
        <v>189</v>
      </c>
      <c r="S2886" t="s">
        <v>1757</v>
      </c>
      <c r="T2886" t="s">
        <v>1675</v>
      </c>
      <c r="U2886" t="s">
        <v>1675</v>
      </c>
      <c r="V2886" t="s">
        <v>1723</v>
      </c>
    </row>
    <row r="2887" spans="1:22" x14ac:dyDescent="0.25">
      <c r="A2887" t="s">
        <v>1746</v>
      </c>
      <c r="B2887" t="str">
        <f t="shared" si="45"/>
        <v>1911Balmain</v>
      </c>
      <c r="C2887" t="s">
        <v>1747</v>
      </c>
      <c r="D2887">
        <v>1911</v>
      </c>
      <c r="E2887">
        <v>8</v>
      </c>
      <c r="F2887" t="s">
        <v>1755</v>
      </c>
      <c r="G2887">
        <v>14</v>
      </c>
      <c r="H2887">
        <v>3</v>
      </c>
      <c r="I2887">
        <v>0</v>
      </c>
      <c r="J2887">
        <v>11</v>
      </c>
      <c r="K2887">
        <v>0</v>
      </c>
      <c r="L2887">
        <v>6</v>
      </c>
      <c r="M2887">
        <v>130</v>
      </c>
      <c r="N2887">
        <v>255</v>
      </c>
      <c r="S2887" t="s">
        <v>1755</v>
      </c>
      <c r="T2887" t="s">
        <v>1675</v>
      </c>
      <c r="U2887" t="s">
        <v>1675</v>
      </c>
      <c r="V2887" t="s">
        <v>1723</v>
      </c>
    </row>
    <row r="2888" spans="1:22" x14ac:dyDescent="0.25">
      <c r="A2888" t="s">
        <v>1745</v>
      </c>
      <c r="B2888" t="str">
        <f t="shared" si="45"/>
        <v>1910Carlton</v>
      </c>
      <c r="C2888" t="s">
        <v>1727</v>
      </c>
      <c r="D2888">
        <v>1910</v>
      </c>
      <c r="E2888">
        <v>1</v>
      </c>
      <c r="F2888" t="s">
        <v>1689</v>
      </c>
      <c r="G2888">
        <v>18</v>
      </c>
      <c r="H2888">
        <v>15</v>
      </c>
      <c r="I2888">
        <v>0</v>
      </c>
      <c r="J2888">
        <v>3</v>
      </c>
      <c r="L2888">
        <v>60</v>
      </c>
      <c r="M2888">
        <v>1167</v>
      </c>
      <c r="N2888">
        <v>729</v>
      </c>
      <c r="O2888" t="s">
        <v>30</v>
      </c>
      <c r="P2888" t="s">
        <v>30</v>
      </c>
      <c r="Q2888" t="s">
        <v>30</v>
      </c>
      <c r="S2888" t="s">
        <v>1689</v>
      </c>
      <c r="T2888" t="s">
        <v>1717</v>
      </c>
      <c r="U2888" t="s">
        <v>1681</v>
      </c>
      <c r="V2888" t="s">
        <v>1718</v>
      </c>
    </row>
    <row r="2889" spans="1:22" x14ac:dyDescent="0.25">
      <c r="A2889" t="s">
        <v>1745</v>
      </c>
      <c r="B2889" t="str">
        <f t="shared" si="45"/>
        <v>1910Collingwood</v>
      </c>
      <c r="C2889" t="s">
        <v>1727</v>
      </c>
      <c r="D2889">
        <v>1910</v>
      </c>
      <c r="E2889">
        <v>2</v>
      </c>
      <c r="F2889" t="s">
        <v>1688</v>
      </c>
      <c r="G2889">
        <v>18</v>
      </c>
      <c r="H2889">
        <v>13</v>
      </c>
      <c r="I2889">
        <v>0</v>
      </c>
      <c r="J2889">
        <v>5</v>
      </c>
      <c r="L2889">
        <v>52</v>
      </c>
      <c r="M2889">
        <v>993</v>
      </c>
      <c r="N2889">
        <v>812</v>
      </c>
      <c r="P2889" t="s">
        <v>30</v>
      </c>
      <c r="Q2889" t="s">
        <v>30</v>
      </c>
      <c r="R2889" t="s">
        <v>30</v>
      </c>
      <c r="S2889" t="s">
        <v>1688</v>
      </c>
      <c r="T2889" t="s">
        <v>1681</v>
      </c>
      <c r="U2889" t="s">
        <v>1681</v>
      </c>
      <c r="V2889" t="s">
        <v>1718</v>
      </c>
    </row>
    <row r="2890" spans="1:22" x14ac:dyDescent="0.25">
      <c r="A2890" t="s">
        <v>1745</v>
      </c>
      <c r="B2890" t="str">
        <f t="shared" si="45"/>
        <v>1910South Melbourne</v>
      </c>
      <c r="C2890" t="s">
        <v>1727</v>
      </c>
      <c r="D2890">
        <v>1910</v>
      </c>
      <c r="E2890">
        <v>3</v>
      </c>
      <c r="F2890" t="s">
        <v>1697</v>
      </c>
      <c r="G2890">
        <v>18</v>
      </c>
      <c r="H2890">
        <v>12</v>
      </c>
      <c r="I2890">
        <v>0</v>
      </c>
      <c r="J2890">
        <v>6</v>
      </c>
      <c r="L2890">
        <v>48</v>
      </c>
      <c r="M2890">
        <v>1080</v>
      </c>
      <c r="N2890">
        <v>884</v>
      </c>
      <c r="P2890" t="s">
        <v>30</v>
      </c>
      <c r="S2890" t="s">
        <v>1676</v>
      </c>
      <c r="T2890" t="s">
        <v>1681</v>
      </c>
      <c r="U2890" t="s">
        <v>1681</v>
      </c>
      <c r="V2890" t="s">
        <v>1718</v>
      </c>
    </row>
    <row r="2891" spans="1:22" x14ac:dyDescent="0.25">
      <c r="A2891" t="s">
        <v>1745</v>
      </c>
      <c r="B2891" t="str">
        <f t="shared" si="45"/>
        <v>1910Essendon</v>
      </c>
      <c r="C2891" t="s">
        <v>1727</v>
      </c>
      <c r="D2891">
        <v>1910</v>
      </c>
      <c r="E2891">
        <v>4</v>
      </c>
      <c r="F2891" t="s">
        <v>1687</v>
      </c>
      <c r="G2891">
        <v>18</v>
      </c>
      <c r="H2891">
        <v>12</v>
      </c>
      <c r="I2891">
        <v>0</v>
      </c>
      <c r="J2891">
        <v>6</v>
      </c>
      <c r="L2891">
        <v>48</v>
      </c>
      <c r="M2891">
        <v>1113</v>
      </c>
      <c r="N2891">
        <v>963</v>
      </c>
      <c r="P2891" t="s">
        <v>30</v>
      </c>
      <c r="S2891" t="s">
        <v>1687</v>
      </c>
      <c r="T2891" t="s">
        <v>1681</v>
      </c>
      <c r="U2891" t="s">
        <v>1681</v>
      </c>
      <c r="V2891" t="s">
        <v>1718</v>
      </c>
    </row>
    <row r="2892" spans="1:22" x14ac:dyDescent="0.25">
      <c r="A2892" t="s">
        <v>1745</v>
      </c>
      <c r="B2892" t="str">
        <f t="shared" si="45"/>
        <v>1910Geelong</v>
      </c>
      <c r="C2892" t="s">
        <v>1727</v>
      </c>
      <c r="D2892">
        <v>1910</v>
      </c>
      <c r="E2892">
        <v>5</v>
      </c>
      <c r="F2892" t="s">
        <v>1685</v>
      </c>
      <c r="G2892">
        <v>18</v>
      </c>
      <c r="H2892">
        <v>10</v>
      </c>
      <c r="I2892">
        <v>1</v>
      </c>
      <c r="J2892">
        <v>7</v>
      </c>
      <c r="L2892">
        <v>42</v>
      </c>
      <c r="M2892">
        <v>1008</v>
      </c>
      <c r="N2892">
        <v>952</v>
      </c>
      <c r="S2892" t="s">
        <v>1685</v>
      </c>
      <c r="T2892" t="s">
        <v>1685</v>
      </c>
      <c r="U2892" t="s">
        <v>1685</v>
      </c>
      <c r="V2892" t="s">
        <v>1718</v>
      </c>
    </row>
    <row r="2893" spans="1:22" x14ac:dyDescent="0.25">
      <c r="A2893" t="s">
        <v>1745</v>
      </c>
      <c r="B2893" t="str">
        <f t="shared" si="45"/>
        <v>1910University</v>
      </c>
      <c r="C2893" t="s">
        <v>1727</v>
      </c>
      <c r="D2893">
        <v>1910</v>
      </c>
      <c r="E2893">
        <v>6</v>
      </c>
      <c r="F2893" t="s">
        <v>1698</v>
      </c>
      <c r="G2893">
        <v>18</v>
      </c>
      <c r="H2893">
        <v>10</v>
      </c>
      <c r="I2893">
        <v>0</v>
      </c>
      <c r="J2893">
        <v>8</v>
      </c>
      <c r="L2893">
        <v>40</v>
      </c>
      <c r="M2893">
        <v>994</v>
      </c>
      <c r="N2893">
        <v>979</v>
      </c>
      <c r="S2893" t="s">
        <v>1698</v>
      </c>
      <c r="T2893" t="s">
        <v>1681</v>
      </c>
      <c r="U2893" t="s">
        <v>1681</v>
      </c>
      <c r="V2893" t="s">
        <v>1718</v>
      </c>
    </row>
    <row r="2894" spans="1:22" x14ac:dyDescent="0.25">
      <c r="A2894" t="s">
        <v>1745</v>
      </c>
      <c r="B2894" t="str">
        <f t="shared" si="45"/>
        <v>1910Richmond</v>
      </c>
      <c r="C2894" t="s">
        <v>1727</v>
      </c>
      <c r="D2894">
        <v>1910</v>
      </c>
      <c r="E2894">
        <v>7</v>
      </c>
      <c r="F2894" t="s">
        <v>1678</v>
      </c>
      <c r="G2894">
        <v>18</v>
      </c>
      <c r="H2894">
        <v>7</v>
      </c>
      <c r="I2894">
        <v>1</v>
      </c>
      <c r="J2894">
        <v>10</v>
      </c>
      <c r="L2894">
        <v>30</v>
      </c>
      <c r="M2894">
        <v>937</v>
      </c>
      <c r="N2894">
        <v>913</v>
      </c>
      <c r="S2894" t="s">
        <v>1678</v>
      </c>
      <c r="T2894" t="s">
        <v>1726</v>
      </c>
      <c r="U2894" t="s">
        <v>1681</v>
      </c>
      <c r="V2894" t="s">
        <v>1718</v>
      </c>
    </row>
    <row r="2895" spans="1:22" x14ac:dyDescent="0.25">
      <c r="A2895" t="s">
        <v>1745</v>
      </c>
      <c r="B2895" t="str">
        <f t="shared" si="45"/>
        <v>1910Fitzroy</v>
      </c>
      <c r="C2895" t="s">
        <v>1727</v>
      </c>
      <c r="D2895">
        <v>1910</v>
      </c>
      <c r="E2895">
        <v>8</v>
      </c>
      <c r="F2895" t="s">
        <v>1694</v>
      </c>
      <c r="G2895">
        <v>18</v>
      </c>
      <c r="H2895">
        <v>5</v>
      </c>
      <c r="I2895">
        <v>0</v>
      </c>
      <c r="J2895">
        <v>13</v>
      </c>
      <c r="L2895">
        <v>20</v>
      </c>
      <c r="M2895">
        <v>952</v>
      </c>
      <c r="N2895">
        <v>1048</v>
      </c>
      <c r="S2895" t="s">
        <v>1694</v>
      </c>
      <c r="T2895" t="s">
        <v>1681</v>
      </c>
      <c r="U2895" t="s">
        <v>1681</v>
      </c>
      <c r="V2895" t="s">
        <v>1718</v>
      </c>
    </row>
    <row r="2896" spans="1:22" x14ac:dyDescent="0.25">
      <c r="A2896" t="s">
        <v>1745</v>
      </c>
      <c r="B2896" t="str">
        <f t="shared" si="45"/>
        <v>1910Melbourne</v>
      </c>
      <c r="C2896" t="s">
        <v>1727</v>
      </c>
      <c r="D2896">
        <v>1910</v>
      </c>
      <c r="E2896">
        <v>9</v>
      </c>
      <c r="F2896" t="s">
        <v>1681</v>
      </c>
      <c r="G2896">
        <v>18</v>
      </c>
      <c r="H2896">
        <v>4</v>
      </c>
      <c r="I2896">
        <v>0</v>
      </c>
      <c r="J2896">
        <v>14</v>
      </c>
      <c r="L2896">
        <v>16</v>
      </c>
      <c r="M2896">
        <v>802</v>
      </c>
      <c r="N2896">
        <v>1347</v>
      </c>
      <c r="S2896" t="s">
        <v>1681</v>
      </c>
      <c r="T2896" t="s">
        <v>1681</v>
      </c>
      <c r="U2896" t="s">
        <v>1681</v>
      </c>
      <c r="V2896" t="s">
        <v>1718</v>
      </c>
    </row>
    <row r="2897" spans="1:22" x14ac:dyDescent="0.25">
      <c r="A2897" t="s">
        <v>1745</v>
      </c>
      <c r="B2897" t="str">
        <f t="shared" si="45"/>
        <v>1910St Kilda</v>
      </c>
      <c r="C2897" t="s">
        <v>1727</v>
      </c>
      <c r="D2897">
        <v>1910</v>
      </c>
      <c r="E2897">
        <v>10</v>
      </c>
      <c r="F2897" t="s">
        <v>1677</v>
      </c>
      <c r="G2897">
        <v>18</v>
      </c>
      <c r="H2897">
        <v>1</v>
      </c>
      <c r="I2897">
        <v>0</v>
      </c>
      <c r="J2897">
        <v>17</v>
      </c>
      <c r="L2897">
        <v>4</v>
      </c>
      <c r="M2897">
        <v>692</v>
      </c>
      <c r="N2897">
        <v>1111</v>
      </c>
      <c r="S2897" t="s">
        <v>1677</v>
      </c>
      <c r="T2897" t="s">
        <v>1681</v>
      </c>
      <c r="U2897" t="s">
        <v>1681</v>
      </c>
      <c r="V2897" t="s">
        <v>1718</v>
      </c>
    </row>
    <row r="2898" spans="1:22" x14ac:dyDescent="0.25">
      <c r="A2898" t="s">
        <v>1746</v>
      </c>
      <c r="B2898" t="str">
        <f t="shared" si="45"/>
        <v>1910Newtown</v>
      </c>
      <c r="C2898" t="s">
        <v>1747</v>
      </c>
      <c r="D2898">
        <v>1910</v>
      </c>
      <c r="E2898">
        <v>1</v>
      </c>
      <c r="F2898" t="s">
        <v>1756</v>
      </c>
      <c r="G2898">
        <v>14</v>
      </c>
      <c r="H2898">
        <v>11</v>
      </c>
      <c r="I2898">
        <v>1</v>
      </c>
      <c r="J2898">
        <v>2</v>
      </c>
      <c r="K2898">
        <v>0</v>
      </c>
      <c r="L2898">
        <v>23</v>
      </c>
      <c r="M2898">
        <v>260</v>
      </c>
      <c r="N2898">
        <v>92</v>
      </c>
      <c r="O2898" t="s">
        <v>30</v>
      </c>
      <c r="P2898" t="s">
        <v>30</v>
      </c>
      <c r="Q2898" t="s">
        <v>30</v>
      </c>
      <c r="R2898" t="s">
        <v>30</v>
      </c>
      <c r="S2898" t="s">
        <v>1756</v>
      </c>
      <c r="T2898" t="s">
        <v>1675</v>
      </c>
      <c r="U2898" t="s">
        <v>1675</v>
      </c>
      <c r="V2898" t="s">
        <v>1723</v>
      </c>
    </row>
    <row r="2899" spans="1:22" x14ac:dyDescent="0.25">
      <c r="A2899" t="s">
        <v>1746</v>
      </c>
      <c r="B2899" t="str">
        <f t="shared" si="45"/>
        <v>1910South Sydney</v>
      </c>
      <c r="C2899" t="s">
        <v>1747</v>
      </c>
      <c r="D2899">
        <v>1910</v>
      </c>
      <c r="E2899">
        <v>2</v>
      </c>
      <c r="F2899" t="s">
        <v>1748</v>
      </c>
      <c r="G2899">
        <v>14</v>
      </c>
      <c r="H2899">
        <v>11</v>
      </c>
      <c r="I2899">
        <v>0</v>
      </c>
      <c r="J2899">
        <v>3</v>
      </c>
      <c r="K2899">
        <v>0</v>
      </c>
      <c r="L2899">
        <v>22</v>
      </c>
      <c r="M2899">
        <v>326</v>
      </c>
      <c r="N2899">
        <v>109</v>
      </c>
      <c r="P2899" t="s">
        <v>30</v>
      </c>
      <c r="Q2899" t="s">
        <v>30</v>
      </c>
      <c r="S2899" t="s">
        <v>1748</v>
      </c>
      <c r="T2899" t="s">
        <v>1675</v>
      </c>
      <c r="U2899" t="s">
        <v>1675</v>
      </c>
      <c r="V2899" t="s">
        <v>1723</v>
      </c>
    </row>
    <row r="2900" spans="1:22" x14ac:dyDescent="0.25">
      <c r="A2900" t="s">
        <v>1746</v>
      </c>
      <c r="B2900" t="str">
        <f t="shared" si="45"/>
        <v>1910Eastern Suburbs</v>
      </c>
      <c r="C2900" t="s">
        <v>1747</v>
      </c>
      <c r="D2900">
        <v>1910</v>
      </c>
      <c r="E2900">
        <v>3</v>
      </c>
      <c r="F2900" t="s">
        <v>1749</v>
      </c>
      <c r="G2900">
        <v>14</v>
      </c>
      <c r="H2900">
        <v>9</v>
      </c>
      <c r="I2900">
        <v>2</v>
      </c>
      <c r="J2900">
        <v>3</v>
      </c>
      <c r="K2900">
        <v>0</v>
      </c>
      <c r="L2900">
        <v>20</v>
      </c>
      <c r="M2900">
        <v>248</v>
      </c>
      <c r="N2900">
        <v>116</v>
      </c>
      <c r="S2900" t="s">
        <v>1750</v>
      </c>
      <c r="T2900" t="s">
        <v>1675</v>
      </c>
      <c r="U2900" t="s">
        <v>1675</v>
      </c>
      <c r="V2900" t="s">
        <v>1723</v>
      </c>
    </row>
    <row r="2901" spans="1:22" x14ac:dyDescent="0.25">
      <c r="A2901" t="s">
        <v>1746</v>
      </c>
      <c r="B2901" t="str">
        <f t="shared" si="45"/>
        <v>1910Balmain</v>
      </c>
      <c r="C2901" t="s">
        <v>1747</v>
      </c>
      <c r="D2901">
        <v>1910</v>
      </c>
      <c r="E2901">
        <v>4</v>
      </c>
      <c r="F2901" t="s">
        <v>1755</v>
      </c>
      <c r="G2901">
        <v>14</v>
      </c>
      <c r="H2901">
        <v>8</v>
      </c>
      <c r="I2901">
        <v>0</v>
      </c>
      <c r="J2901">
        <v>6</v>
      </c>
      <c r="K2901">
        <v>0</v>
      </c>
      <c r="L2901">
        <v>16</v>
      </c>
      <c r="M2901">
        <v>153</v>
      </c>
      <c r="N2901">
        <v>190</v>
      </c>
      <c r="S2901" t="s">
        <v>1755</v>
      </c>
      <c r="T2901" t="s">
        <v>1675</v>
      </c>
      <c r="U2901" t="s">
        <v>1675</v>
      </c>
      <c r="V2901" t="s">
        <v>1723</v>
      </c>
    </row>
    <row r="2902" spans="1:22" x14ac:dyDescent="0.25">
      <c r="A2902" t="s">
        <v>1746</v>
      </c>
      <c r="B2902" t="str">
        <f t="shared" si="45"/>
        <v>1910Glebe</v>
      </c>
      <c r="C2902" t="s">
        <v>1747</v>
      </c>
      <c r="D2902">
        <v>1910</v>
      </c>
      <c r="E2902">
        <v>5</v>
      </c>
      <c r="F2902" t="s">
        <v>1751</v>
      </c>
      <c r="G2902">
        <v>14</v>
      </c>
      <c r="H2902">
        <v>6</v>
      </c>
      <c r="I2902">
        <v>0</v>
      </c>
      <c r="J2902">
        <v>8</v>
      </c>
      <c r="K2902">
        <v>0</v>
      </c>
      <c r="L2902">
        <v>12</v>
      </c>
      <c r="M2902">
        <v>175</v>
      </c>
      <c r="N2902">
        <v>194</v>
      </c>
      <c r="S2902" t="s">
        <v>1751</v>
      </c>
      <c r="T2902" t="s">
        <v>1675</v>
      </c>
      <c r="U2902" t="s">
        <v>1675</v>
      </c>
      <c r="V2902" t="s">
        <v>1723</v>
      </c>
    </row>
    <row r="2903" spans="1:22" x14ac:dyDescent="0.25">
      <c r="A2903" t="s">
        <v>1746</v>
      </c>
      <c r="B2903" t="str">
        <f t="shared" si="45"/>
        <v>1910Annandale</v>
      </c>
      <c r="C2903" t="s">
        <v>1747</v>
      </c>
      <c r="D2903">
        <v>1910</v>
      </c>
      <c r="E2903">
        <v>6</v>
      </c>
      <c r="F2903" t="s">
        <v>1759</v>
      </c>
      <c r="G2903">
        <v>14</v>
      </c>
      <c r="H2903">
        <v>5</v>
      </c>
      <c r="I2903">
        <v>1</v>
      </c>
      <c r="J2903">
        <v>8</v>
      </c>
      <c r="K2903">
        <v>0</v>
      </c>
      <c r="L2903">
        <v>11</v>
      </c>
      <c r="M2903">
        <v>145</v>
      </c>
      <c r="N2903">
        <v>200</v>
      </c>
      <c r="S2903" t="s">
        <v>1759</v>
      </c>
      <c r="T2903" t="s">
        <v>1675</v>
      </c>
      <c r="U2903" t="s">
        <v>1675</v>
      </c>
      <c r="V2903" t="s">
        <v>1723</v>
      </c>
    </row>
    <row r="2904" spans="1:22" x14ac:dyDescent="0.25">
      <c r="A2904" t="s">
        <v>1746</v>
      </c>
      <c r="B2904" t="str">
        <f t="shared" si="45"/>
        <v>1910North Sydney</v>
      </c>
      <c r="C2904" t="s">
        <v>1747</v>
      </c>
      <c r="D2904">
        <v>1910</v>
      </c>
      <c r="E2904">
        <v>7</v>
      </c>
      <c r="F2904" t="s">
        <v>1752</v>
      </c>
      <c r="G2904">
        <v>14</v>
      </c>
      <c r="H2904">
        <v>3</v>
      </c>
      <c r="I2904">
        <v>0</v>
      </c>
      <c r="J2904">
        <v>11</v>
      </c>
      <c r="K2904">
        <v>0</v>
      </c>
      <c r="L2904">
        <v>6</v>
      </c>
      <c r="M2904">
        <v>146</v>
      </c>
      <c r="N2904">
        <v>281</v>
      </c>
      <c r="S2904" t="s">
        <v>1752</v>
      </c>
      <c r="T2904" t="s">
        <v>1675</v>
      </c>
      <c r="U2904" t="s">
        <v>1675</v>
      </c>
      <c r="V2904" t="s">
        <v>1723</v>
      </c>
    </row>
    <row r="2905" spans="1:22" x14ac:dyDescent="0.25">
      <c r="A2905" t="s">
        <v>1746</v>
      </c>
      <c r="B2905" t="str">
        <f t="shared" si="45"/>
        <v>1910Western Suburbs</v>
      </c>
      <c r="C2905" t="s">
        <v>1747</v>
      </c>
      <c r="D2905">
        <v>1910</v>
      </c>
      <c r="E2905">
        <v>8</v>
      </c>
      <c r="F2905" t="s">
        <v>1757</v>
      </c>
      <c r="G2905">
        <v>14</v>
      </c>
      <c r="H2905">
        <v>1</v>
      </c>
      <c r="I2905">
        <v>0</v>
      </c>
      <c r="J2905">
        <v>13</v>
      </c>
      <c r="K2905">
        <v>0</v>
      </c>
      <c r="L2905">
        <v>2</v>
      </c>
      <c r="M2905">
        <v>115</v>
      </c>
      <c r="N2905">
        <v>386</v>
      </c>
      <c r="S2905" t="s">
        <v>1757</v>
      </c>
      <c r="T2905" t="s">
        <v>1675</v>
      </c>
      <c r="U2905" t="s">
        <v>1675</v>
      </c>
      <c r="V2905" t="s">
        <v>1723</v>
      </c>
    </row>
    <row r="2906" spans="1:22" x14ac:dyDescent="0.25">
      <c r="A2906" t="s">
        <v>1745</v>
      </c>
      <c r="B2906" t="str">
        <f t="shared" si="45"/>
        <v>1909South Melbourne</v>
      </c>
      <c r="C2906" t="s">
        <v>1727</v>
      </c>
      <c r="D2906">
        <v>1909</v>
      </c>
      <c r="E2906">
        <v>1</v>
      </c>
      <c r="F2906" t="s">
        <v>1697</v>
      </c>
      <c r="G2906">
        <v>18</v>
      </c>
      <c r="H2906">
        <v>14</v>
      </c>
      <c r="I2906">
        <v>0</v>
      </c>
      <c r="J2906">
        <v>4</v>
      </c>
      <c r="L2906">
        <v>56</v>
      </c>
      <c r="M2906">
        <v>1162</v>
      </c>
      <c r="N2906">
        <v>688</v>
      </c>
      <c r="O2906" t="s">
        <v>30</v>
      </c>
      <c r="P2906" t="s">
        <v>30</v>
      </c>
      <c r="Q2906" t="s">
        <v>30</v>
      </c>
      <c r="R2906" t="s">
        <v>30</v>
      </c>
      <c r="S2906" t="s">
        <v>1676</v>
      </c>
      <c r="T2906" t="s">
        <v>1681</v>
      </c>
      <c r="U2906" t="s">
        <v>1681</v>
      </c>
      <c r="V2906" t="s">
        <v>1718</v>
      </c>
    </row>
    <row r="2907" spans="1:22" x14ac:dyDescent="0.25">
      <c r="A2907" t="s">
        <v>1745</v>
      </c>
      <c r="B2907" t="str">
        <f t="shared" si="45"/>
        <v>1909Carlton</v>
      </c>
      <c r="C2907" t="s">
        <v>1727</v>
      </c>
      <c r="D2907">
        <v>1909</v>
      </c>
      <c r="E2907">
        <v>2</v>
      </c>
      <c r="F2907" t="s">
        <v>1689</v>
      </c>
      <c r="G2907">
        <v>18</v>
      </c>
      <c r="H2907">
        <v>14</v>
      </c>
      <c r="I2907">
        <v>0</v>
      </c>
      <c r="J2907">
        <v>4</v>
      </c>
      <c r="L2907">
        <v>56</v>
      </c>
      <c r="M2907">
        <v>1174</v>
      </c>
      <c r="N2907">
        <v>800</v>
      </c>
      <c r="P2907" t="s">
        <v>30</v>
      </c>
      <c r="Q2907" t="s">
        <v>30</v>
      </c>
      <c r="S2907" t="s">
        <v>1689</v>
      </c>
      <c r="T2907" t="s">
        <v>1717</v>
      </c>
      <c r="U2907" t="s">
        <v>1681</v>
      </c>
      <c r="V2907" t="s">
        <v>1718</v>
      </c>
    </row>
    <row r="2908" spans="1:22" x14ac:dyDescent="0.25">
      <c r="A2908" t="s">
        <v>1745</v>
      </c>
      <c r="B2908" t="str">
        <f t="shared" si="45"/>
        <v>1909Collingwood</v>
      </c>
      <c r="C2908" t="s">
        <v>1727</v>
      </c>
      <c r="D2908">
        <v>1909</v>
      </c>
      <c r="E2908">
        <v>3</v>
      </c>
      <c r="F2908" t="s">
        <v>1688</v>
      </c>
      <c r="G2908">
        <v>18</v>
      </c>
      <c r="H2908">
        <v>12</v>
      </c>
      <c r="I2908">
        <v>2</v>
      </c>
      <c r="J2908">
        <v>4</v>
      </c>
      <c r="L2908">
        <v>52</v>
      </c>
      <c r="M2908">
        <v>1070</v>
      </c>
      <c r="N2908">
        <v>821</v>
      </c>
      <c r="P2908" t="s">
        <v>30</v>
      </c>
      <c r="S2908" t="s">
        <v>1688</v>
      </c>
      <c r="T2908" t="s">
        <v>1681</v>
      </c>
      <c r="U2908" t="s">
        <v>1681</v>
      </c>
      <c r="V2908" t="s">
        <v>1718</v>
      </c>
    </row>
    <row r="2909" spans="1:22" x14ac:dyDescent="0.25">
      <c r="A2909" t="s">
        <v>1745</v>
      </c>
      <c r="B2909" t="str">
        <f t="shared" si="45"/>
        <v>1909Essendon</v>
      </c>
      <c r="C2909" t="s">
        <v>1727</v>
      </c>
      <c r="D2909">
        <v>1909</v>
      </c>
      <c r="E2909">
        <v>4</v>
      </c>
      <c r="F2909" t="s">
        <v>1687</v>
      </c>
      <c r="G2909">
        <v>18</v>
      </c>
      <c r="H2909">
        <v>11</v>
      </c>
      <c r="I2909">
        <v>0</v>
      </c>
      <c r="J2909">
        <v>7</v>
      </c>
      <c r="L2909">
        <v>44</v>
      </c>
      <c r="M2909">
        <v>1076</v>
      </c>
      <c r="N2909">
        <v>884</v>
      </c>
      <c r="P2909" t="s">
        <v>30</v>
      </c>
      <c r="S2909" t="s">
        <v>1687</v>
      </c>
      <c r="T2909" t="s">
        <v>1681</v>
      </c>
      <c r="U2909" t="s">
        <v>1681</v>
      </c>
      <c r="V2909" t="s">
        <v>1718</v>
      </c>
    </row>
    <row r="2910" spans="1:22" x14ac:dyDescent="0.25">
      <c r="A2910" t="s">
        <v>1745</v>
      </c>
      <c r="B2910" t="str">
        <f t="shared" si="45"/>
        <v>1909Melbourne</v>
      </c>
      <c r="C2910" t="s">
        <v>1727</v>
      </c>
      <c r="D2910">
        <v>1909</v>
      </c>
      <c r="E2910">
        <v>5</v>
      </c>
      <c r="F2910" t="s">
        <v>1681</v>
      </c>
      <c r="G2910">
        <v>18</v>
      </c>
      <c r="H2910">
        <v>10</v>
      </c>
      <c r="I2910">
        <v>1</v>
      </c>
      <c r="J2910">
        <v>7</v>
      </c>
      <c r="L2910">
        <v>42</v>
      </c>
      <c r="M2910">
        <v>1023</v>
      </c>
      <c r="N2910">
        <v>962</v>
      </c>
      <c r="S2910" t="s">
        <v>1681</v>
      </c>
      <c r="T2910" t="s">
        <v>1681</v>
      </c>
      <c r="U2910" t="s">
        <v>1681</v>
      </c>
      <c r="V2910" t="s">
        <v>1718</v>
      </c>
    </row>
    <row r="2911" spans="1:22" x14ac:dyDescent="0.25">
      <c r="A2911" t="s">
        <v>1745</v>
      </c>
      <c r="B2911" t="str">
        <f t="shared" si="45"/>
        <v>1909Fitzroy</v>
      </c>
      <c r="C2911" t="s">
        <v>1727</v>
      </c>
      <c r="D2911">
        <v>1909</v>
      </c>
      <c r="E2911">
        <v>6</v>
      </c>
      <c r="F2911" t="s">
        <v>1694</v>
      </c>
      <c r="G2911">
        <v>18</v>
      </c>
      <c r="H2911">
        <v>8</v>
      </c>
      <c r="I2911">
        <v>1</v>
      </c>
      <c r="J2911">
        <v>9</v>
      </c>
      <c r="L2911">
        <v>34</v>
      </c>
      <c r="M2911">
        <v>945</v>
      </c>
      <c r="N2911">
        <v>930</v>
      </c>
      <c r="S2911" t="s">
        <v>1694</v>
      </c>
      <c r="T2911" t="s">
        <v>1681</v>
      </c>
      <c r="U2911" t="s">
        <v>1681</v>
      </c>
      <c r="V2911" t="s">
        <v>1718</v>
      </c>
    </row>
    <row r="2912" spans="1:22" x14ac:dyDescent="0.25">
      <c r="A2912" t="s">
        <v>1745</v>
      </c>
      <c r="B2912" t="str">
        <f t="shared" si="45"/>
        <v>1909University</v>
      </c>
      <c r="C2912" t="s">
        <v>1727</v>
      </c>
      <c r="D2912">
        <v>1909</v>
      </c>
      <c r="E2912">
        <v>7</v>
      </c>
      <c r="F2912" t="s">
        <v>1698</v>
      </c>
      <c r="G2912">
        <v>18</v>
      </c>
      <c r="H2912">
        <v>7</v>
      </c>
      <c r="I2912">
        <v>2</v>
      </c>
      <c r="J2912">
        <v>9</v>
      </c>
      <c r="L2912">
        <v>32</v>
      </c>
      <c r="M2912">
        <v>902</v>
      </c>
      <c r="N2912">
        <v>901</v>
      </c>
      <c r="S2912" t="s">
        <v>1698</v>
      </c>
      <c r="T2912" t="s">
        <v>1681</v>
      </c>
      <c r="U2912" t="s">
        <v>1681</v>
      </c>
      <c r="V2912" t="s">
        <v>1718</v>
      </c>
    </row>
    <row r="2913" spans="1:22" x14ac:dyDescent="0.25">
      <c r="A2913" t="s">
        <v>1745</v>
      </c>
      <c r="B2913" t="str">
        <f t="shared" si="45"/>
        <v>1909Richmond</v>
      </c>
      <c r="C2913" t="s">
        <v>1727</v>
      </c>
      <c r="D2913">
        <v>1909</v>
      </c>
      <c r="E2913">
        <v>8</v>
      </c>
      <c r="F2913" t="s">
        <v>1678</v>
      </c>
      <c r="G2913">
        <v>18</v>
      </c>
      <c r="H2913">
        <v>6</v>
      </c>
      <c r="I2913">
        <v>0</v>
      </c>
      <c r="J2913">
        <v>12</v>
      </c>
      <c r="L2913">
        <v>24</v>
      </c>
      <c r="M2913">
        <v>825</v>
      </c>
      <c r="N2913">
        <v>1282</v>
      </c>
      <c r="S2913" t="s">
        <v>1678</v>
      </c>
      <c r="T2913" t="s">
        <v>1726</v>
      </c>
      <c r="U2913" t="s">
        <v>1681</v>
      </c>
      <c r="V2913" t="s">
        <v>1718</v>
      </c>
    </row>
    <row r="2914" spans="1:22" x14ac:dyDescent="0.25">
      <c r="A2914" t="s">
        <v>1745</v>
      </c>
      <c r="B2914" t="str">
        <f t="shared" si="45"/>
        <v>1909Geelong</v>
      </c>
      <c r="C2914" t="s">
        <v>1727</v>
      </c>
      <c r="D2914">
        <v>1909</v>
      </c>
      <c r="E2914">
        <v>9</v>
      </c>
      <c r="F2914" t="s">
        <v>1685</v>
      </c>
      <c r="G2914">
        <v>18</v>
      </c>
      <c r="H2914">
        <v>2</v>
      </c>
      <c r="I2914">
        <v>0</v>
      </c>
      <c r="J2914">
        <v>16</v>
      </c>
      <c r="L2914" t="s">
        <v>1700</v>
      </c>
      <c r="M2914">
        <v>852</v>
      </c>
      <c r="N2914">
        <v>1301</v>
      </c>
      <c r="S2914" t="s">
        <v>1685</v>
      </c>
      <c r="T2914" t="s">
        <v>1685</v>
      </c>
      <c r="U2914" t="s">
        <v>1685</v>
      </c>
      <c r="V2914" t="s">
        <v>1718</v>
      </c>
    </row>
    <row r="2915" spans="1:22" x14ac:dyDescent="0.25">
      <c r="A2915" t="s">
        <v>1745</v>
      </c>
      <c r="B2915" t="str">
        <f t="shared" si="45"/>
        <v>1909St Kilda</v>
      </c>
      <c r="C2915" t="s">
        <v>1727</v>
      </c>
      <c r="D2915">
        <v>1909</v>
      </c>
      <c r="E2915">
        <v>10</v>
      </c>
      <c r="F2915" t="s">
        <v>1677</v>
      </c>
      <c r="G2915">
        <v>18</v>
      </c>
      <c r="H2915">
        <v>3</v>
      </c>
      <c r="I2915">
        <v>0</v>
      </c>
      <c r="J2915">
        <v>15</v>
      </c>
      <c r="L2915" t="s">
        <v>1699</v>
      </c>
      <c r="M2915">
        <v>670</v>
      </c>
      <c r="N2915">
        <v>1130</v>
      </c>
      <c r="S2915" t="s">
        <v>1677</v>
      </c>
      <c r="T2915" t="s">
        <v>1681</v>
      </c>
      <c r="U2915" t="s">
        <v>1681</v>
      </c>
      <c r="V2915" t="s">
        <v>1718</v>
      </c>
    </row>
    <row r="2916" spans="1:22" x14ac:dyDescent="0.25">
      <c r="A2916" t="s">
        <v>1746</v>
      </c>
      <c r="B2916" t="str">
        <f t="shared" si="45"/>
        <v>1909South Sydney</v>
      </c>
      <c r="C2916" t="s">
        <v>1747</v>
      </c>
      <c r="D2916">
        <v>1909</v>
      </c>
      <c r="E2916">
        <v>1</v>
      </c>
      <c r="F2916" t="s">
        <v>1748</v>
      </c>
      <c r="G2916">
        <v>10</v>
      </c>
      <c r="H2916">
        <v>9</v>
      </c>
      <c r="I2916">
        <v>0</v>
      </c>
      <c r="J2916">
        <v>1</v>
      </c>
      <c r="K2916">
        <v>0</v>
      </c>
      <c r="L2916">
        <v>18</v>
      </c>
      <c r="M2916">
        <v>210</v>
      </c>
      <c r="N2916">
        <v>41</v>
      </c>
      <c r="O2916" t="s">
        <v>30</v>
      </c>
      <c r="P2916" t="s">
        <v>30</v>
      </c>
      <c r="Q2916" t="s">
        <v>30</v>
      </c>
      <c r="R2916" t="s">
        <v>30</v>
      </c>
      <c r="S2916" t="s">
        <v>1748</v>
      </c>
      <c r="T2916" t="s">
        <v>1675</v>
      </c>
      <c r="U2916" t="s">
        <v>1675</v>
      </c>
      <c r="V2916" t="s">
        <v>1723</v>
      </c>
    </row>
    <row r="2917" spans="1:22" x14ac:dyDescent="0.25">
      <c r="A2917" t="s">
        <v>1746</v>
      </c>
      <c r="B2917" t="str">
        <f t="shared" si="45"/>
        <v>1909Balmain</v>
      </c>
      <c r="C2917" t="s">
        <v>1747</v>
      </c>
      <c r="D2917">
        <v>1909</v>
      </c>
      <c r="E2917">
        <v>2</v>
      </c>
      <c r="F2917" t="s">
        <v>1755</v>
      </c>
      <c r="G2917">
        <v>10</v>
      </c>
      <c r="H2917">
        <v>8</v>
      </c>
      <c r="I2917">
        <v>0</v>
      </c>
      <c r="J2917">
        <v>2</v>
      </c>
      <c r="K2917">
        <v>0</v>
      </c>
      <c r="L2917">
        <v>16</v>
      </c>
      <c r="M2917">
        <v>130</v>
      </c>
      <c r="N2917">
        <v>62</v>
      </c>
      <c r="P2917" t="s">
        <v>30</v>
      </c>
      <c r="S2917" t="s">
        <v>1755</v>
      </c>
      <c r="T2917" t="s">
        <v>1675</v>
      </c>
      <c r="U2917" t="s">
        <v>1675</v>
      </c>
      <c r="V2917" t="s">
        <v>1723</v>
      </c>
    </row>
    <row r="2918" spans="1:22" x14ac:dyDescent="0.25">
      <c r="A2918" t="s">
        <v>1746</v>
      </c>
      <c r="B2918" t="str">
        <f t="shared" si="45"/>
        <v>1909Newcastle</v>
      </c>
      <c r="C2918" t="s">
        <v>1747</v>
      </c>
      <c r="D2918">
        <v>1909</v>
      </c>
      <c r="E2918">
        <v>3</v>
      </c>
      <c r="F2918" t="s">
        <v>1227</v>
      </c>
      <c r="G2918">
        <v>10</v>
      </c>
      <c r="H2918">
        <v>5</v>
      </c>
      <c r="I2918">
        <v>0</v>
      </c>
      <c r="J2918">
        <v>5</v>
      </c>
      <c r="K2918">
        <v>0</v>
      </c>
      <c r="L2918">
        <v>10</v>
      </c>
      <c r="M2918">
        <v>144</v>
      </c>
      <c r="N2918">
        <v>93</v>
      </c>
      <c r="P2918" t="s">
        <v>30</v>
      </c>
      <c r="Q2918" t="s">
        <v>30</v>
      </c>
      <c r="S2918" t="s">
        <v>1753</v>
      </c>
      <c r="T2918" t="s">
        <v>1754</v>
      </c>
      <c r="U2918" t="s">
        <v>1754</v>
      </c>
      <c r="V2918" t="s">
        <v>1723</v>
      </c>
    </row>
    <row r="2919" spans="1:22" x14ac:dyDescent="0.25">
      <c r="A2919" t="s">
        <v>1746</v>
      </c>
      <c r="B2919" t="str">
        <f t="shared" si="45"/>
        <v>1909Eastern Suburbs</v>
      </c>
      <c r="C2919" t="s">
        <v>1747</v>
      </c>
      <c r="D2919">
        <v>1909</v>
      </c>
      <c r="E2919">
        <v>4</v>
      </c>
      <c r="F2919" t="s">
        <v>1749</v>
      </c>
      <c r="G2919">
        <v>10</v>
      </c>
      <c r="H2919">
        <v>5</v>
      </c>
      <c r="I2919">
        <v>0</v>
      </c>
      <c r="J2919">
        <v>5</v>
      </c>
      <c r="K2919">
        <v>0</v>
      </c>
      <c r="L2919">
        <v>10</v>
      </c>
      <c r="M2919">
        <v>167</v>
      </c>
      <c r="N2919">
        <v>141</v>
      </c>
      <c r="P2919" t="s">
        <v>30</v>
      </c>
      <c r="S2919" t="s">
        <v>1750</v>
      </c>
      <c r="T2919" t="s">
        <v>1675</v>
      </c>
      <c r="U2919" t="s">
        <v>1675</v>
      </c>
      <c r="V2919" t="s">
        <v>1723</v>
      </c>
    </row>
    <row r="2920" spans="1:22" x14ac:dyDescent="0.25">
      <c r="A2920" t="s">
        <v>1746</v>
      </c>
      <c r="B2920" t="str">
        <f t="shared" si="45"/>
        <v>1909Glebe</v>
      </c>
      <c r="C2920" t="s">
        <v>1747</v>
      </c>
      <c r="D2920">
        <v>1909</v>
      </c>
      <c r="E2920">
        <v>5</v>
      </c>
      <c r="F2920" t="s">
        <v>1751</v>
      </c>
      <c r="G2920">
        <v>10</v>
      </c>
      <c r="H2920">
        <v>4</v>
      </c>
      <c r="I2920">
        <v>0</v>
      </c>
      <c r="J2920">
        <v>6</v>
      </c>
      <c r="K2920">
        <v>0</v>
      </c>
      <c r="L2920">
        <v>8</v>
      </c>
      <c r="M2920">
        <v>62</v>
      </c>
      <c r="N2920">
        <v>159</v>
      </c>
      <c r="S2920" t="s">
        <v>1751</v>
      </c>
      <c r="T2920" t="s">
        <v>1675</v>
      </c>
      <c r="U2920" t="s">
        <v>1675</v>
      </c>
      <c r="V2920" t="s">
        <v>1723</v>
      </c>
    </row>
    <row r="2921" spans="1:22" x14ac:dyDescent="0.25">
      <c r="A2921" t="s">
        <v>1746</v>
      </c>
      <c r="B2921" t="str">
        <f t="shared" si="45"/>
        <v>1909Newtown</v>
      </c>
      <c r="C2921" t="s">
        <v>1747</v>
      </c>
      <c r="D2921">
        <v>1909</v>
      </c>
      <c r="E2921">
        <v>6</v>
      </c>
      <c r="F2921" t="s">
        <v>1756</v>
      </c>
      <c r="G2921">
        <v>10</v>
      </c>
      <c r="H2921">
        <v>3</v>
      </c>
      <c r="I2921">
        <v>1</v>
      </c>
      <c r="J2921">
        <v>6</v>
      </c>
      <c r="K2921">
        <v>0</v>
      </c>
      <c r="L2921">
        <v>7</v>
      </c>
      <c r="M2921">
        <v>73</v>
      </c>
      <c r="N2921">
        <v>107</v>
      </c>
      <c r="S2921" t="s">
        <v>1756</v>
      </c>
      <c r="T2921" t="s">
        <v>1675</v>
      </c>
      <c r="U2921" t="s">
        <v>1675</v>
      </c>
      <c r="V2921" t="s">
        <v>1723</v>
      </c>
    </row>
    <row r="2922" spans="1:22" x14ac:dyDescent="0.25">
      <c r="A2922" t="s">
        <v>1746</v>
      </c>
      <c r="B2922" t="str">
        <f t="shared" si="45"/>
        <v>1909North Sydney</v>
      </c>
      <c r="C2922" t="s">
        <v>1747</v>
      </c>
      <c r="D2922">
        <v>1909</v>
      </c>
      <c r="E2922">
        <v>7</v>
      </c>
      <c r="F2922" t="s">
        <v>1752</v>
      </c>
      <c r="G2922">
        <v>10</v>
      </c>
      <c r="H2922">
        <v>2</v>
      </c>
      <c r="I2922">
        <v>2</v>
      </c>
      <c r="J2922">
        <v>6</v>
      </c>
      <c r="K2922">
        <v>0</v>
      </c>
      <c r="L2922">
        <v>6</v>
      </c>
      <c r="M2922">
        <v>104</v>
      </c>
      <c r="N2922">
        <v>157</v>
      </c>
      <c r="S2922" t="s">
        <v>1752</v>
      </c>
      <c r="T2922" t="s">
        <v>1675</v>
      </c>
      <c r="U2922" t="s">
        <v>1675</v>
      </c>
      <c r="V2922" t="s">
        <v>1723</v>
      </c>
    </row>
    <row r="2923" spans="1:22" x14ac:dyDescent="0.25">
      <c r="A2923" t="s">
        <v>1746</v>
      </c>
      <c r="B2923" t="str">
        <f t="shared" si="45"/>
        <v>1909Western Suburbs</v>
      </c>
      <c r="C2923" t="s">
        <v>1747</v>
      </c>
      <c r="D2923">
        <v>1909</v>
      </c>
      <c r="E2923">
        <v>8</v>
      </c>
      <c r="F2923" t="s">
        <v>1757</v>
      </c>
      <c r="G2923">
        <v>10</v>
      </c>
      <c r="H2923">
        <v>2</v>
      </c>
      <c r="I2923">
        <v>1</v>
      </c>
      <c r="J2923">
        <v>7</v>
      </c>
      <c r="K2923">
        <v>0</v>
      </c>
      <c r="L2923">
        <v>5</v>
      </c>
      <c r="M2923">
        <v>42</v>
      </c>
      <c r="N2923">
        <v>172</v>
      </c>
      <c r="S2923" t="s">
        <v>1757</v>
      </c>
      <c r="T2923" t="s">
        <v>1675</v>
      </c>
      <c r="U2923" t="s">
        <v>1675</v>
      </c>
      <c r="V2923" t="s">
        <v>1723</v>
      </c>
    </row>
    <row r="2924" spans="1:22" x14ac:dyDescent="0.25">
      <c r="A2924" t="s">
        <v>1745</v>
      </c>
      <c r="B2924" t="str">
        <f t="shared" si="45"/>
        <v>1908Carlton</v>
      </c>
      <c r="C2924" t="s">
        <v>1727</v>
      </c>
      <c r="D2924">
        <v>1908</v>
      </c>
      <c r="E2924">
        <v>1</v>
      </c>
      <c r="F2924" t="s">
        <v>1689</v>
      </c>
      <c r="G2924">
        <v>18</v>
      </c>
      <c r="H2924">
        <v>17</v>
      </c>
      <c r="I2924">
        <v>0</v>
      </c>
      <c r="J2924">
        <v>1</v>
      </c>
      <c r="L2924">
        <v>68</v>
      </c>
      <c r="M2924">
        <v>1125</v>
      </c>
      <c r="N2924">
        <v>664</v>
      </c>
      <c r="O2924" t="s">
        <v>30</v>
      </c>
      <c r="P2924" t="s">
        <v>30</v>
      </c>
      <c r="Q2924" t="s">
        <v>30</v>
      </c>
      <c r="R2924" t="s">
        <v>30</v>
      </c>
      <c r="S2924" t="s">
        <v>1689</v>
      </c>
      <c r="T2924" t="s">
        <v>1717</v>
      </c>
      <c r="U2924" t="s">
        <v>1681</v>
      </c>
      <c r="V2924" t="s">
        <v>1718</v>
      </c>
    </row>
    <row r="2925" spans="1:22" x14ac:dyDescent="0.25">
      <c r="A2925" t="s">
        <v>1745</v>
      </c>
      <c r="B2925" t="str">
        <f t="shared" si="45"/>
        <v>1908Essendon</v>
      </c>
      <c r="C2925" t="s">
        <v>1727</v>
      </c>
      <c r="D2925">
        <v>1908</v>
      </c>
      <c r="E2925">
        <v>2</v>
      </c>
      <c r="F2925" t="s">
        <v>1687</v>
      </c>
      <c r="G2925">
        <v>18</v>
      </c>
      <c r="H2925">
        <v>14</v>
      </c>
      <c r="I2925">
        <v>0</v>
      </c>
      <c r="J2925">
        <v>4</v>
      </c>
      <c r="L2925">
        <v>56</v>
      </c>
      <c r="M2925">
        <v>1160</v>
      </c>
      <c r="N2925">
        <v>814</v>
      </c>
      <c r="P2925" t="s">
        <v>30</v>
      </c>
      <c r="Q2925" t="s">
        <v>30</v>
      </c>
      <c r="S2925" t="s">
        <v>1687</v>
      </c>
      <c r="T2925" t="s">
        <v>1681</v>
      </c>
      <c r="U2925" t="s">
        <v>1681</v>
      </c>
      <c r="V2925" t="s">
        <v>1718</v>
      </c>
    </row>
    <row r="2926" spans="1:22" x14ac:dyDescent="0.25">
      <c r="A2926" t="s">
        <v>1745</v>
      </c>
      <c r="B2926" t="str">
        <f t="shared" si="45"/>
        <v>1908St Kilda</v>
      </c>
      <c r="C2926" t="s">
        <v>1727</v>
      </c>
      <c r="D2926">
        <v>1908</v>
      </c>
      <c r="E2926">
        <v>3</v>
      </c>
      <c r="F2926" t="s">
        <v>1677</v>
      </c>
      <c r="G2926">
        <v>18</v>
      </c>
      <c r="H2926">
        <v>10</v>
      </c>
      <c r="I2926">
        <v>0</v>
      </c>
      <c r="J2926">
        <v>8</v>
      </c>
      <c r="L2926">
        <v>40</v>
      </c>
      <c r="M2926">
        <v>955</v>
      </c>
      <c r="N2926">
        <v>942</v>
      </c>
      <c r="P2926" t="s">
        <v>30</v>
      </c>
      <c r="S2926" t="s">
        <v>1677</v>
      </c>
      <c r="T2926" t="s">
        <v>1681</v>
      </c>
      <c r="U2926" t="s">
        <v>1681</v>
      </c>
      <c r="V2926" t="s">
        <v>1718</v>
      </c>
    </row>
    <row r="2927" spans="1:22" x14ac:dyDescent="0.25">
      <c r="A2927" t="s">
        <v>1745</v>
      </c>
      <c r="B2927" t="str">
        <f t="shared" si="45"/>
        <v>1908Collingwood</v>
      </c>
      <c r="C2927" t="s">
        <v>1727</v>
      </c>
      <c r="D2927">
        <v>1908</v>
      </c>
      <c r="E2927">
        <v>4</v>
      </c>
      <c r="F2927" t="s">
        <v>1688</v>
      </c>
      <c r="G2927">
        <v>18</v>
      </c>
      <c r="H2927">
        <v>10</v>
      </c>
      <c r="I2927">
        <v>0</v>
      </c>
      <c r="J2927">
        <v>8</v>
      </c>
      <c r="L2927">
        <v>40</v>
      </c>
      <c r="M2927">
        <v>966</v>
      </c>
      <c r="N2927">
        <v>996</v>
      </c>
      <c r="P2927" t="s">
        <v>30</v>
      </c>
      <c r="S2927" t="s">
        <v>1688</v>
      </c>
      <c r="T2927" t="s">
        <v>1681</v>
      </c>
      <c r="U2927" t="s">
        <v>1681</v>
      </c>
      <c r="V2927" t="s">
        <v>1718</v>
      </c>
    </row>
    <row r="2928" spans="1:22" x14ac:dyDescent="0.25">
      <c r="A2928" t="s">
        <v>1745</v>
      </c>
      <c r="B2928" t="str">
        <f t="shared" si="45"/>
        <v>1908South Melbourne</v>
      </c>
      <c r="C2928" t="s">
        <v>1727</v>
      </c>
      <c r="D2928">
        <v>1908</v>
      </c>
      <c r="E2928">
        <v>5</v>
      </c>
      <c r="F2928" t="s">
        <v>1697</v>
      </c>
      <c r="G2928">
        <v>18</v>
      </c>
      <c r="H2928">
        <v>9</v>
      </c>
      <c r="I2928">
        <v>0</v>
      </c>
      <c r="J2928">
        <v>9</v>
      </c>
      <c r="L2928">
        <v>36</v>
      </c>
      <c r="M2928">
        <v>975</v>
      </c>
      <c r="N2928">
        <v>962</v>
      </c>
      <c r="S2928" t="s">
        <v>1676</v>
      </c>
      <c r="T2928" t="s">
        <v>1681</v>
      </c>
      <c r="U2928" t="s">
        <v>1681</v>
      </c>
      <c r="V2928" t="s">
        <v>1718</v>
      </c>
    </row>
    <row r="2929" spans="1:22" x14ac:dyDescent="0.25">
      <c r="A2929" t="s">
        <v>1745</v>
      </c>
      <c r="B2929" t="str">
        <f t="shared" si="45"/>
        <v>1908University</v>
      </c>
      <c r="C2929" t="s">
        <v>1727</v>
      </c>
      <c r="D2929">
        <v>1908</v>
      </c>
      <c r="E2929">
        <v>6</v>
      </c>
      <c r="F2929" t="s">
        <v>1698</v>
      </c>
      <c r="G2929">
        <v>18</v>
      </c>
      <c r="H2929">
        <v>8</v>
      </c>
      <c r="I2929">
        <v>0</v>
      </c>
      <c r="J2929">
        <v>10</v>
      </c>
      <c r="L2929">
        <v>32</v>
      </c>
      <c r="M2929">
        <v>1032</v>
      </c>
      <c r="N2929">
        <v>1075</v>
      </c>
      <c r="S2929" t="s">
        <v>1698</v>
      </c>
      <c r="T2929" t="s">
        <v>1681</v>
      </c>
      <c r="U2929" t="s">
        <v>1681</v>
      </c>
      <c r="V2929" t="s">
        <v>1718</v>
      </c>
    </row>
    <row r="2930" spans="1:22" x14ac:dyDescent="0.25">
      <c r="A2930" t="s">
        <v>1745</v>
      </c>
      <c r="B2930" t="str">
        <f t="shared" si="45"/>
        <v>1908Fitzroy</v>
      </c>
      <c r="C2930" t="s">
        <v>1727</v>
      </c>
      <c r="D2930">
        <v>1908</v>
      </c>
      <c r="E2930">
        <v>7</v>
      </c>
      <c r="F2930" t="s">
        <v>1694</v>
      </c>
      <c r="G2930">
        <v>18</v>
      </c>
      <c r="H2930">
        <v>7</v>
      </c>
      <c r="I2930">
        <v>0</v>
      </c>
      <c r="J2930">
        <v>11</v>
      </c>
      <c r="L2930">
        <v>28</v>
      </c>
      <c r="M2930">
        <v>932</v>
      </c>
      <c r="N2930">
        <v>852</v>
      </c>
      <c r="S2930" t="s">
        <v>1694</v>
      </c>
      <c r="T2930" t="s">
        <v>1681</v>
      </c>
      <c r="U2930" t="s">
        <v>1681</v>
      </c>
      <c r="V2930" t="s">
        <v>1718</v>
      </c>
    </row>
    <row r="2931" spans="1:22" x14ac:dyDescent="0.25">
      <c r="A2931" t="s">
        <v>1745</v>
      </c>
      <c r="B2931" t="str">
        <f t="shared" si="45"/>
        <v>1908Melbourne</v>
      </c>
      <c r="C2931" t="s">
        <v>1727</v>
      </c>
      <c r="D2931">
        <v>1908</v>
      </c>
      <c r="E2931">
        <v>8</v>
      </c>
      <c r="F2931" t="s">
        <v>1681</v>
      </c>
      <c r="G2931">
        <v>18</v>
      </c>
      <c r="H2931">
        <v>7</v>
      </c>
      <c r="I2931">
        <v>0</v>
      </c>
      <c r="J2931">
        <v>11</v>
      </c>
      <c r="L2931">
        <v>28</v>
      </c>
      <c r="M2931">
        <v>927</v>
      </c>
      <c r="N2931">
        <v>1065</v>
      </c>
      <c r="S2931" t="s">
        <v>1681</v>
      </c>
      <c r="T2931" t="s">
        <v>1681</v>
      </c>
      <c r="U2931" t="s">
        <v>1681</v>
      </c>
      <c r="V2931" t="s">
        <v>1718</v>
      </c>
    </row>
    <row r="2932" spans="1:22" x14ac:dyDescent="0.25">
      <c r="A2932" t="s">
        <v>1745</v>
      </c>
      <c r="B2932" t="str">
        <f t="shared" si="45"/>
        <v>1908Richmond</v>
      </c>
      <c r="C2932" t="s">
        <v>1727</v>
      </c>
      <c r="D2932">
        <v>1908</v>
      </c>
      <c r="E2932">
        <v>9</v>
      </c>
      <c r="F2932" t="s">
        <v>1678</v>
      </c>
      <c r="G2932">
        <v>18</v>
      </c>
      <c r="H2932">
        <v>6</v>
      </c>
      <c r="I2932">
        <v>0</v>
      </c>
      <c r="J2932">
        <v>12</v>
      </c>
      <c r="L2932">
        <v>24</v>
      </c>
      <c r="M2932">
        <v>940</v>
      </c>
      <c r="N2932">
        <v>1275</v>
      </c>
      <c r="S2932" t="s">
        <v>1678</v>
      </c>
      <c r="T2932" t="s">
        <v>1726</v>
      </c>
      <c r="U2932" t="s">
        <v>1681</v>
      </c>
      <c r="V2932" t="s">
        <v>1718</v>
      </c>
    </row>
    <row r="2933" spans="1:22" x14ac:dyDescent="0.25">
      <c r="A2933" t="s">
        <v>1745</v>
      </c>
      <c r="B2933" t="str">
        <f t="shared" si="45"/>
        <v>1908Geelong</v>
      </c>
      <c r="C2933" t="s">
        <v>1727</v>
      </c>
      <c r="D2933">
        <v>1908</v>
      </c>
      <c r="E2933">
        <v>10</v>
      </c>
      <c r="F2933" t="s">
        <v>1685</v>
      </c>
      <c r="G2933">
        <v>18</v>
      </c>
      <c r="H2933">
        <v>2</v>
      </c>
      <c r="I2933">
        <v>0</v>
      </c>
      <c r="J2933">
        <v>16</v>
      </c>
      <c r="L2933">
        <v>8</v>
      </c>
      <c r="M2933">
        <v>803</v>
      </c>
      <c r="N2933">
        <v>1170</v>
      </c>
      <c r="S2933" t="s">
        <v>1685</v>
      </c>
      <c r="T2933" t="s">
        <v>1685</v>
      </c>
      <c r="U2933" t="s">
        <v>1685</v>
      </c>
      <c r="V2933" t="s">
        <v>1718</v>
      </c>
    </row>
    <row r="2934" spans="1:22" x14ac:dyDescent="0.25">
      <c r="A2934" t="s">
        <v>1746</v>
      </c>
      <c r="B2934" t="str">
        <f t="shared" si="45"/>
        <v>1908South Sydney</v>
      </c>
      <c r="C2934" t="s">
        <v>1747</v>
      </c>
      <c r="D2934">
        <v>1908</v>
      </c>
      <c r="E2934">
        <v>1</v>
      </c>
      <c r="F2934" t="s">
        <v>1748</v>
      </c>
      <c r="G2934">
        <v>9</v>
      </c>
      <c r="H2934">
        <v>8</v>
      </c>
      <c r="I2934">
        <v>0</v>
      </c>
      <c r="J2934">
        <v>1</v>
      </c>
      <c r="K2934">
        <v>1</v>
      </c>
      <c r="L2934">
        <v>18</v>
      </c>
      <c r="M2934">
        <v>194</v>
      </c>
      <c r="N2934">
        <v>53</v>
      </c>
      <c r="O2934" t="s">
        <v>30</v>
      </c>
      <c r="P2934" t="s">
        <v>30</v>
      </c>
      <c r="Q2934" t="s">
        <v>30</v>
      </c>
      <c r="R2934" t="s">
        <v>30</v>
      </c>
      <c r="S2934" t="s">
        <v>1748</v>
      </c>
      <c r="T2934" t="s">
        <v>1675</v>
      </c>
      <c r="U2934" t="s">
        <v>1675</v>
      </c>
      <c r="V2934" t="s">
        <v>1723</v>
      </c>
    </row>
    <row r="2935" spans="1:22" x14ac:dyDescent="0.25">
      <c r="A2935" t="s">
        <v>1746</v>
      </c>
      <c r="B2935" t="str">
        <f t="shared" si="45"/>
        <v>1908Eastern Suburbs</v>
      </c>
      <c r="C2935" t="s">
        <v>1747</v>
      </c>
      <c r="D2935">
        <v>1908</v>
      </c>
      <c r="E2935">
        <v>2</v>
      </c>
      <c r="F2935" t="s">
        <v>1749</v>
      </c>
      <c r="G2935">
        <v>9</v>
      </c>
      <c r="H2935">
        <v>8</v>
      </c>
      <c r="I2935">
        <v>0</v>
      </c>
      <c r="J2935">
        <v>1</v>
      </c>
      <c r="K2935">
        <v>1</v>
      </c>
      <c r="L2935">
        <v>18</v>
      </c>
      <c r="M2935">
        <v>183</v>
      </c>
      <c r="N2935">
        <v>90</v>
      </c>
      <c r="P2935" t="s">
        <v>30</v>
      </c>
      <c r="Q2935" t="s">
        <v>30</v>
      </c>
      <c r="S2935" t="s">
        <v>1750</v>
      </c>
      <c r="T2935" t="s">
        <v>1675</v>
      </c>
      <c r="U2935" t="s">
        <v>1675</v>
      </c>
      <c r="V2935" t="s">
        <v>1723</v>
      </c>
    </row>
    <row r="2936" spans="1:22" x14ac:dyDescent="0.25">
      <c r="A2936" t="s">
        <v>1746</v>
      </c>
      <c r="B2936" t="str">
        <f t="shared" si="45"/>
        <v>1908Glebe</v>
      </c>
      <c r="C2936" t="s">
        <v>1747</v>
      </c>
      <c r="D2936">
        <v>1908</v>
      </c>
      <c r="E2936">
        <v>3</v>
      </c>
      <c r="F2936" t="s">
        <v>1751</v>
      </c>
      <c r="G2936">
        <v>9</v>
      </c>
      <c r="H2936">
        <v>7</v>
      </c>
      <c r="I2936">
        <v>0</v>
      </c>
      <c r="J2936">
        <v>2</v>
      </c>
      <c r="K2936">
        <v>1</v>
      </c>
      <c r="L2936">
        <v>16</v>
      </c>
      <c r="M2936">
        <v>106</v>
      </c>
      <c r="N2936">
        <v>63</v>
      </c>
      <c r="P2936" t="s">
        <v>30</v>
      </c>
      <c r="S2936" t="s">
        <v>1751</v>
      </c>
      <c r="T2936" t="s">
        <v>1675</v>
      </c>
      <c r="U2936" t="s">
        <v>1675</v>
      </c>
      <c r="V2936" t="s">
        <v>1723</v>
      </c>
    </row>
    <row r="2937" spans="1:22" x14ac:dyDescent="0.25">
      <c r="A2937" t="s">
        <v>1746</v>
      </c>
      <c r="B2937" t="str">
        <f t="shared" si="45"/>
        <v>1908North Sydney</v>
      </c>
      <c r="C2937" t="s">
        <v>1747</v>
      </c>
      <c r="D2937">
        <v>1908</v>
      </c>
      <c r="E2937">
        <v>4</v>
      </c>
      <c r="F2937" t="s">
        <v>1752</v>
      </c>
      <c r="G2937">
        <v>9</v>
      </c>
      <c r="H2937">
        <v>6</v>
      </c>
      <c r="I2937">
        <v>0</v>
      </c>
      <c r="J2937">
        <v>3</v>
      </c>
      <c r="K2937">
        <v>1</v>
      </c>
      <c r="L2937">
        <v>14</v>
      </c>
      <c r="M2937">
        <v>155</v>
      </c>
      <c r="N2937">
        <v>66</v>
      </c>
      <c r="P2937" t="s">
        <v>30</v>
      </c>
      <c r="S2937" t="s">
        <v>1752</v>
      </c>
      <c r="T2937" t="s">
        <v>1675</v>
      </c>
      <c r="U2937" t="s">
        <v>1675</v>
      </c>
      <c r="V2937" t="s">
        <v>1723</v>
      </c>
    </row>
    <row r="2938" spans="1:22" x14ac:dyDescent="0.25">
      <c r="A2938" t="s">
        <v>1746</v>
      </c>
      <c r="B2938" t="str">
        <f t="shared" si="45"/>
        <v>1908Newcastle</v>
      </c>
      <c r="C2938" t="s">
        <v>1747</v>
      </c>
      <c r="D2938">
        <v>1908</v>
      </c>
      <c r="E2938">
        <v>5</v>
      </c>
      <c r="F2938" t="s">
        <v>1227</v>
      </c>
      <c r="G2938">
        <v>9</v>
      </c>
      <c r="H2938">
        <v>4</v>
      </c>
      <c r="I2938">
        <v>0</v>
      </c>
      <c r="J2938">
        <v>5</v>
      </c>
      <c r="K2938">
        <v>1</v>
      </c>
      <c r="L2938">
        <v>10</v>
      </c>
      <c r="M2938">
        <v>151</v>
      </c>
      <c r="N2938">
        <v>116</v>
      </c>
      <c r="S2938" t="s">
        <v>1753</v>
      </c>
      <c r="T2938" t="s">
        <v>1754</v>
      </c>
      <c r="U2938" t="s">
        <v>1754</v>
      </c>
      <c r="V2938" t="s">
        <v>1723</v>
      </c>
    </row>
    <row r="2939" spans="1:22" x14ac:dyDescent="0.25">
      <c r="A2939" t="s">
        <v>1746</v>
      </c>
      <c r="B2939" t="str">
        <f t="shared" si="45"/>
        <v>1908Balmain</v>
      </c>
      <c r="C2939" t="s">
        <v>1747</v>
      </c>
      <c r="D2939">
        <v>1908</v>
      </c>
      <c r="E2939">
        <v>6</v>
      </c>
      <c r="F2939" t="s">
        <v>1755</v>
      </c>
      <c r="G2939">
        <v>9</v>
      </c>
      <c r="H2939">
        <v>3</v>
      </c>
      <c r="I2939">
        <v>1</v>
      </c>
      <c r="J2939">
        <v>5</v>
      </c>
      <c r="K2939">
        <v>1</v>
      </c>
      <c r="L2939">
        <v>9</v>
      </c>
      <c r="M2939">
        <v>86</v>
      </c>
      <c r="N2939">
        <v>113</v>
      </c>
      <c r="S2939" t="s">
        <v>1755</v>
      </c>
      <c r="T2939" t="s">
        <v>1675</v>
      </c>
      <c r="U2939" t="s">
        <v>1675</v>
      </c>
      <c r="V2939" t="s">
        <v>1723</v>
      </c>
    </row>
    <row r="2940" spans="1:22" x14ac:dyDescent="0.25">
      <c r="A2940" t="s">
        <v>1746</v>
      </c>
      <c r="B2940" t="str">
        <f t="shared" si="45"/>
        <v>1908Newtown</v>
      </c>
      <c r="C2940" t="s">
        <v>1747</v>
      </c>
      <c r="D2940">
        <v>1908</v>
      </c>
      <c r="E2940">
        <v>7</v>
      </c>
      <c r="F2940" t="s">
        <v>1756</v>
      </c>
      <c r="G2940">
        <v>9</v>
      </c>
      <c r="H2940">
        <v>1</v>
      </c>
      <c r="I2940">
        <v>1</v>
      </c>
      <c r="J2940">
        <v>7</v>
      </c>
      <c r="K2940">
        <v>1</v>
      </c>
      <c r="L2940">
        <v>5</v>
      </c>
      <c r="M2940">
        <v>70</v>
      </c>
      <c r="N2940">
        <v>148</v>
      </c>
      <c r="S2940" t="s">
        <v>1756</v>
      </c>
      <c r="T2940" t="s">
        <v>1675</v>
      </c>
      <c r="U2940" t="s">
        <v>1675</v>
      </c>
      <c r="V2940" t="s">
        <v>1723</v>
      </c>
    </row>
    <row r="2941" spans="1:22" x14ac:dyDescent="0.25">
      <c r="A2941" t="s">
        <v>1746</v>
      </c>
      <c r="B2941" t="str">
        <f t="shared" si="45"/>
        <v>1908Western Suburbs</v>
      </c>
      <c r="C2941" t="s">
        <v>1747</v>
      </c>
      <c r="D2941">
        <v>1908</v>
      </c>
      <c r="E2941">
        <v>8</v>
      </c>
      <c r="F2941" t="s">
        <v>1757</v>
      </c>
      <c r="G2941">
        <v>9</v>
      </c>
      <c r="H2941">
        <v>1</v>
      </c>
      <c r="I2941">
        <v>0</v>
      </c>
      <c r="J2941">
        <v>8</v>
      </c>
      <c r="K2941">
        <v>1</v>
      </c>
      <c r="L2941">
        <v>4</v>
      </c>
      <c r="M2941">
        <v>47</v>
      </c>
      <c r="N2941">
        <v>190</v>
      </c>
      <c r="S2941" t="s">
        <v>1757</v>
      </c>
      <c r="T2941" t="s">
        <v>1675</v>
      </c>
      <c r="U2941" t="s">
        <v>1675</v>
      </c>
      <c r="V2941" t="s">
        <v>1723</v>
      </c>
    </row>
    <row r="2942" spans="1:22" x14ac:dyDescent="0.25">
      <c r="A2942" t="s">
        <v>1746</v>
      </c>
      <c r="B2942" t="str">
        <f t="shared" si="45"/>
        <v>1908Cumberland</v>
      </c>
      <c r="C2942" t="s">
        <v>1747</v>
      </c>
      <c r="D2942">
        <v>1908</v>
      </c>
      <c r="E2942">
        <v>9</v>
      </c>
      <c r="F2942" t="s">
        <v>1758</v>
      </c>
      <c r="G2942">
        <v>8</v>
      </c>
      <c r="H2942">
        <v>1</v>
      </c>
      <c r="I2942">
        <v>0</v>
      </c>
      <c r="J2942">
        <v>7</v>
      </c>
      <c r="K2942">
        <v>1</v>
      </c>
      <c r="L2942">
        <v>4</v>
      </c>
      <c r="M2942">
        <v>38</v>
      </c>
      <c r="N2942">
        <v>191</v>
      </c>
      <c r="S2942" t="s">
        <v>1758</v>
      </c>
      <c r="T2942" t="s">
        <v>1675</v>
      </c>
      <c r="U2942" t="s">
        <v>1675</v>
      </c>
      <c r="V2942" t="s">
        <v>1723</v>
      </c>
    </row>
    <row r="2943" spans="1:22" x14ac:dyDescent="0.25">
      <c r="A2943" t="s">
        <v>1745</v>
      </c>
      <c r="B2943" t="str">
        <f t="shared" si="45"/>
        <v>1907Carlton</v>
      </c>
      <c r="C2943" t="s">
        <v>1727</v>
      </c>
      <c r="D2943">
        <v>1907</v>
      </c>
      <c r="E2943">
        <v>1</v>
      </c>
      <c r="F2943" t="s">
        <v>1689</v>
      </c>
      <c r="G2943">
        <v>14</v>
      </c>
      <c r="H2943">
        <v>11</v>
      </c>
      <c r="I2943">
        <v>0</v>
      </c>
      <c r="J2943">
        <v>3</v>
      </c>
      <c r="L2943">
        <v>44</v>
      </c>
      <c r="M2943">
        <v>880</v>
      </c>
      <c r="N2943">
        <v>541</v>
      </c>
      <c r="O2943" t="s">
        <v>30</v>
      </c>
      <c r="P2943" t="s">
        <v>30</v>
      </c>
      <c r="Q2943" t="s">
        <v>30</v>
      </c>
      <c r="R2943" t="s">
        <v>30</v>
      </c>
      <c r="S2943" t="s">
        <v>1689</v>
      </c>
      <c r="T2943" t="s">
        <v>1717</v>
      </c>
      <c r="U2943" t="s">
        <v>1681</v>
      </c>
      <c r="V2943" t="s">
        <v>1718</v>
      </c>
    </row>
    <row r="2944" spans="1:22" x14ac:dyDescent="0.25">
      <c r="A2944" t="s">
        <v>1745</v>
      </c>
      <c r="B2944" t="str">
        <f t="shared" si="45"/>
        <v>1907Collingwood</v>
      </c>
      <c r="C2944" t="s">
        <v>1727</v>
      </c>
      <c r="D2944">
        <v>1907</v>
      </c>
      <c r="E2944">
        <v>2</v>
      </c>
      <c r="F2944" t="s">
        <v>1688</v>
      </c>
      <c r="G2944">
        <v>14</v>
      </c>
      <c r="H2944">
        <v>9</v>
      </c>
      <c r="I2944">
        <v>0</v>
      </c>
      <c r="J2944">
        <v>5</v>
      </c>
      <c r="L2944">
        <v>36</v>
      </c>
      <c r="M2944">
        <v>791</v>
      </c>
      <c r="N2944">
        <v>642</v>
      </c>
      <c r="P2944" t="s">
        <v>30</v>
      </c>
      <c r="S2944" t="s">
        <v>1688</v>
      </c>
      <c r="T2944" t="s">
        <v>1681</v>
      </c>
      <c r="U2944" t="s">
        <v>1681</v>
      </c>
      <c r="V2944" t="s">
        <v>1718</v>
      </c>
    </row>
    <row r="2945" spans="1:22" x14ac:dyDescent="0.25">
      <c r="A2945" t="s">
        <v>1745</v>
      </c>
      <c r="B2945" t="str">
        <f t="shared" si="45"/>
        <v>1907South Melbourne</v>
      </c>
      <c r="C2945" t="s">
        <v>1727</v>
      </c>
      <c r="D2945">
        <v>1907</v>
      </c>
      <c r="E2945">
        <v>3</v>
      </c>
      <c r="F2945" t="s">
        <v>1697</v>
      </c>
      <c r="G2945">
        <v>14</v>
      </c>
      <c r="H2945">
        <v>8</v>
      </c>
      <c r="I2945">
        <v>0</v>
      </c>
      <c r="J2945">
        <v>6</v>
      </c>
      <c r="L2945">
        <v>32</v>
      </c>
      <c r="M2945">
        <v>685</v>
      </c>
      <c r="N2945">
        <v>640</v>
      </c>
      <c r="P2945" t="s">
        <v>30</v>
      </c>
      <c r="Q2945" t="s">
        <v>30</v>
      </c>
      <c r="S2945" t="s">
        <v>1676</v>
      </c>
      <c r="T2945" t="s">
        <v>1681</v>
      </c>
      <c r="U2945" t="s">
        <v>1681</v>
      </c>
      <c r="V2945" t="s">
        <v>1718</v>
      </c>
    </row>
    <row r="2946" spans="1:22" x14ac:dyDescent="0.25">
      <c r="A2946" t="s">
        <v>1745</v>
      </c>
      <c r="B2946" t="str">
        <f t="shared" ref="B2946:B3009" si="46">D2946&amp;F2946</f>
        <v>1907St Kilda</v>
      </c>
      <c r="C2946" t="s">
        <v>1727</v>
      </c>
      <c r="D2946">
        <v>1907</v>
      </c>
      <c r="E2946">
        <v>4</v>
      </c>
      <c r="F2946" t="s">
        <v>1677</v>
      </c>
      <c r="G2946">
        <v>14</v>
      </c>
      <c r="H2946">
        <v>7</v>
      </c>
      <c r="I2946">
        <v>0</v>
      </c>
      <c r="J2946">
        <v>7</v>
      </c>
      <c r="L2946">
        <v>28</v>
      </c>
      <c r="M2946">
        <v>795</v>
      </c>
      <c r="N2946">
        <v>687</v>
      </c>
      <c r="P2946" t="s">
        <v>30</v>
      </c>
      <c r="S2946" t="s">
        <v>1677</v>
      </c>
      <c r="T2946" t="s">
        <v>1681</v>
      </c>
      <c r="U2946" t="s">
        <v>1681</v>
      </c>
      <c r="V2946" t="s">
        <v>1718</v>
      </c>
    </row>
    <row r="2947" spans="1:22" x14ac:dyDescent="0.25">
      <c r="A2947" t="s">
        <v>1745</v>
      </c>
      <c r="B2947" t="str">
        <f t="shared" si="46"/>
        <v>1907Melbourne</v>
      </c>
      <c r="C2947" t="s">
        <v>1727</v>
      </c>
      <c r="D2947">
        <v>1907</v>
      </c>
      <c r="E2947">
        <v>5</v>
      </c>
      <c r="F2947" t="s">
        <v>1681</v>
      </c>
      <c r="G2947">
        <v>14</v>
      </c>
      <c r="H2947">
        <v>7</v>
      </c>
      <c r="I2947">
        <v>0</v>
      </c>
      <c r="J2947">
        <v>7</v>
      </c>
      <c r="L2947">
        <v>28</v>
      </c>
      <c r="M2947">
        <v>658</v>
      </c>
      <c r="N2947">
        <v>780</v>
      </c>
      <c r="S2947" t="s">
        <v>1681</v>
      </c>
      <c r="T2947" t="s">
        <v>1681</v>
      </c>
      <c r="U2947" t="s">
        <v>1681</v>
      </c>
      <c r="V2947" t="s">
        <v>1718</v>
      </c>
    </row>
    <row r="2948" spans="1:22" x14ac:dyDescent="0.25">
      <c r="A2948" t="s">
        <v>1745</v>
      </c>
      <c r="B2948" t="str">
        <f t="shared" si="46"/>
        <v>1907Geelong</v>
      </c>
      <c r="C2948" t="s">
        <v>1727</v>
      </c>
      <c r="D2948">
        <v>1907</v>
      </c>
      <c r="E2948">
        <v>6</v>
      </c>
      <c r="F2948" t="s">
        <v>1685</v>
      </c>
      <c r="G2948">
        <v>14</v>
      </c>
      <c r="H2948">
        <v>6</v>
      </c>
      <c r="I2948">
        <v>0</v>
      </c>
      <c r="J2948">
        <v>8</v>
      </c>
      <c r="L2948">
        <v>24</v>
      </c>
      <c r="M2948">
        <v>692</v>
      </c>
      <c r="N2948">
        <v>789</v>
      </c>
      <c r="S2948" t="s">
        <v>1685</v>
      </c>
      <c r="T2948" t="s">
        <v>1685</v>
      </c>
      <c r="U2948" t="s">
        <v>1685</v>
      </c>
      <c r="V2948" t="s">
        <v>1718</v>
      </c>
    </row>
    <row r="2949" spans="1:22" x14ac:dyDescent="0.25">
      <c r="A2949" t="s">
        <v>1745</v>
      </c>
      <c r="B2949" t="str">
        <f t="shared" si="46"/>
        <v>1907Essendon</v>
      </c>
      <c r="C2949" t="s">
        <v>1727</v>
      </c>
      <c r="D2949">
        <v>1907</v>
      </c>
      <c r="E2949">
        <v>7</v>
      </c>
      <c r="F2949" t="s">
        <v>1687</v>
      </c>
      <c r="G2949">
        <v>14</v>
      </c>
      <c r="H2949">
        <v>4</v>
      </c>
      <c r="I2949">
        <v>0</v>
      </c>
      <c r="J2949">
        <v>10</v>
      </c>
      <c r="L2949">
        <v>16</v>
      </c>
      <c r="M2949">
        <v>613</v>
      </c>
      <c r="N2949">
        <v>813</v>
      </c>
      <c r="S2949" t="s">
        <v>1687</v>
      </c>
      <c r="T2949" t="s">
        <v>1681</v>
      </c>
      <c r="U2949" t="s">
        <v>1681</v>
      </c>
      <c r="V2949" t="s">
        <v>1718</v>
      </c>
    </row>
    <row r="2950" spans="1:22" x14ac:dyDescent="0.25">
      <c r="A2950" t="s">
        <v>1745</v>
      </c>
      <c r="B2950" t="str">
        <f t="shared" si="46"/>
        <v>1907Fitzroy</v>
      </c>
      <c r="C2950" t="s">
        <v>1727</v>
      </c>
      <c r="D2950">
        <v>1907</v>
      </c>
      <c r="E2950">
        <v>8</v>
      </c>
      <c r="F2950" t="s">
        <v>1694</v>
      </c>
      <c r="G2950">
        <v>14</v>
      </c>
      <c r="H2950">
        <v>4</v>
      </c>
      <c r="I2950">
        <v>0</v>
      </c>
      <c r="J2950">
        <v>10</v>
      </c>
      <c r="L2950">
        <v>16</v>
      </c>
      <c r="M2950">
        <v>637</v>
      </c>
      <c r="N2950">
        <v>859</v>
      </c>
      <c r="S2950" t="s">
        <v>1694</v>
      </c>
      <c r="T2950" t="s">
        <v>1681</v>
      </c>
      <c r="U2950" t="s">
        <v>1681</v>
      </c>
      <c r="V2950" t="s">
        <v>1718</v>
      </c>
    </row>
    <row r="2951" spans="1:22" x14ac:dyDescent="0.25">
      <c r="A2951" t="s">
        <v>1745</v>
      </c>
      <c r="B2951" t="str">
        <f t="shared" si="46"/>
        <v>1906Carlton</v>
      </c>
      <c r="C2951" t="s">
        <v>1727</v>
      </c>
      <c r="D2951">
        <v>1906</v>
      </c>
      <c r="E2951">
        <v>1</v>
      </c>
      <c r="F2951" t="s">
        <v>1689</v>
      </c>
      <c r="G2951">
        <v>14</v>
      </c>
      <c r="H2951">
        <v>11</v>
      </c>
      <c r="I2951">
        <v>0</v>
      </c>
      <c r="J2951">
        <v>3</v>
      </c>
      <c r="L2951">
        <v>44</v>
      </c>
      <c r="M2951">
        <v>922</v>
      </c>
      <c r="N2951">
        <v>641</v>
      </c>
      <c r="O2951" t="s">
        <v>30</v>
      </c>
      <c r="P2951" t="s">
        <v>30</v>
      </c>
      <c r="Q2951" t="s">
        <v>30</v>
      </c>
      <c r="R2951" t="s">
        <v>30</v>
      </c>
      <c r="S2951" t="s">
        <v>1689</v>
      </c>
      <c r="T2951" t="s">
        <v>1717</v>
      </c>
      <c r="U2951" t="s">
        <v>1681</v>
      </c>
      <c r="V2951" t="s">
        <v>1718</v>
      </c>
    </row>
    <row r="2952" spans="1:22" x14ac:dyDescent="0.25">
      <c r="A2952" t="s">
        <v>1745</v>
      </c>
      <c r="B2952" t="str">
        <f t="shared" si="46"/>
        <v>1906Fitzroy</v>
      </c>
      <c r="C2952" t="s">
        <v>1727</v>
      </c>
      <c r="D2952">
        <v>1906</v>
      </c>
      <c r="E2952">
        <v>2</v>
      </c>
      <c r="F2952" t="s">
        <v>1694</v>
      </c>
      <c r="G2952">
        <v>14</v>
      </c>
      <c r="H2952">
        <v>10</v>
      </c>
      <c r="I2952">
        <v>0</v>
      </c>
      <c r="J2952">
        <v>4</v>
      </c>
      <c r="L2952">
        <v>40</v>
      </c>
      <c r="M2952">
        <v>827</v>
      </c>
      <c r="N2952">
        <v>590</v>
      </c>
      <c r="P2952" t="s">
        <v>30</v>
      </c>
      <c r="Q2952" t="s">
        <v>30</v>
      </c>
      <c r="S2952" t="s">
        <v>1694</v>
      </c>
      <c r="T2952" t="s">
        <v>1681</v>
      </c>
      <c r="U2952" t="s">
        <v>1681</v>
      </c>
      <c r="V2952" t="s">
        <v>1718</v>
      </c>
    </row>
    <row r="2953" spans="1:22" x14ac:dyDescent="0.25">
      <c r="A2953" t="s">
        <v>1745</v>
      </c>
      <c r="B2953" t="str">
        <f t="shared" si="46"/>
        <v>1906Essendon</v>
      </c>
      <c r="C2953" t="s">
        <v>1727</v>
      </c>
      <c r="D2953">
        <v>1906</v>
      </c>
      <c r="E2953">
        <v>3</v>
      </c>
      <c r="F2953" t="s">
        <v>1687</v>
      </c>
      <c r="G2953">
        <v>14</v>
      </c>
      <c r="H2953">
        <v>10</v>
      </c>
      <c r="I2953">
        <v>0</v>
      </c>
      <c r="J2953">
        <v>4</v>
      </c>
      <c r="L2953">
        <v>40</v>
      </c>
      <c r="M2953">
        <v>832</v>
      </c>
      <c r="N2953">
        <v>629</v>
      </c>
      <c r="P2953" t="s">
        <v>30</v>
      </c>
      <c r="S2953" t="s">
        <v>1687</v>
      </c>
      <c r="T2953" t="s">
        <v>1681</v>
      </c>
      <c r="U2953" t="s">
        <v>1681</v>
      </c>
      <c r="V2953" t="s">
        <v>1718</v>
      </c>
    </row>
    <row r="2954" spans="1:22" x14ac:dyDescent="0.25">
      <c r="A2954" t="s">
        <v>1745</v>
      </c>
      <c r="B2954" t="str">
        <f t="shared" si="46"/>
        <v>1906Collingwood</v>
      </c>
      <c r="C2954" t="s">
        <v>1727</v>
      </c>
      <c r="D2954">
        <v>1906</v>
      </c>
      <c r="E2954">
        <v>4</v>
      </c>
      <c r="F2954" t="s">
        <v>1688</v>
      </c>
      <c r="G2954">
        <v>14</v>
      </c>
      <c r="H2954">
        <v>9</v>
      </c>
      <c r="I2954">
        <v>0</v>
      </c>
      <c r="J2954">
        <v>5</v>
      </c>
      <c r="L2954">
        <v>36</v>
      </c>
      <c r="M2954">
        <v>1020</v>
      </c>
      <c r="N2954">
        <v>728</v>
      </c>
      <c r="P2954" t="s">
        <v>30</v>
      </c>
      <c r="S2954" t="s">
        <v>1688</v>
      </c>
      <c r="T2954" t="s">
        <v>1681</v>
      </c>
      <c r="U2954" t="s">
        <v>1681</v>
      </c>
      <c r="V2954" t="s">
        <v>1718</v>
      </c>
    </row>
    <row r="2955" spans="1:22" x14ac:dyDescent="0.25">
      <c r="A2955" t="s">
        <v>1745</v>
      </c>
      <c r="B2955" t="str">
        <f t="shared" si="46"/>
        <v>1906South Melbourne</v>
      </c>
      <c r="C2955" t="s">
        <v>1727</v>
      </c>
      <c r="D2955">
        <v>1906</v>
      </c>
      <c r="E2955">
        <v>5</v>
      </c>
      <c r="F2955" t="s">
        <v>1697</v>
      </c>
      <c r="G2955">
        <v>14</v>
      </c>
      <c r="H2955">
        <v>6</v>
      </c>
      <c r="I2955">
        <v>0</v>
      </c>
      <c r="J2955">
        <v>8</v>
      </c>
      <c r="L2955">
        <v>24</v>
      </c>
      <c r="M2955">
        <v>790</v>
      </c>
      <c r="N2955">
        <v>800</v>
      </c>
      <c r="S2955" t="s">
        <v>1676</v>
      </c>
      <c r="T2955" t="s">
        <v>1681</v>
      </c>
      <c r="U2955" t="s">
        <v>1681</v>
      </c>
      <c r="V2955" t="s">
        <v>1718</v>
      </c>
    </row>
    <row r="2956" spans="1:22" x14ac:dyDescent="0.25">
      <c r="A2956" t="s">
        <v>1745</v>
      </c>
      <c r="B2956" t="str">
        <f t="shared" si="46"/>
        <v>1906St Kilda</v>
      </c>
      <c r="C2956" t="s">
        <v>1727</v>
      </c>
      <c r="D2956">
        <v>1906</v>
      </c>
      <c r="E2956">
        <v>6</v>
      </c>
      <c r="F2956" t="s">
        <v>1677</v>
      </c>
      <c r="G2956">
        <v>14</v>
      </c>
      <c r="H2956">
        <v>5</v>
      </c>
      <c r="I2956">
        <v>0</v>
      </c>
      <c r="J2956">
        <v>9</v>
      </c>
      <c r="L2956">
        <v>20</v>
      </c>
      <c r="M2956">
        <v>603</v>
      </c>
      <c r="N2956">
        <v>720</v>
      </c>
      <c r="S2956" t="s">
        <v>1677</v>
      </c>
      <c r="T2956" t="s">
        <v>1681</v>
      </c>
      <c r="U2956" t="s">
        <v>1681</v>
      </c>
      <c r="V2956" t="s">
        <v>1718</v>
      </c>
    </row>
    <row r="2957" spans="1:22" x14ac:dyDescent="0.25">
      <c r="A2957" t="s">
        <v>1745</v>
      </c>
      <c r="B2957" t="str">
        <f t="shared" si="46"/>
        <v>1906Geelong</v>
      </c>
      <c r="C2957" t="s">
        <v>1727</v>
      </c>
      <c r="D2957">
        <v>1906</v>
      </c>
      <c r="E2957">
        <v>7</v>
      </c>
      <c r="F2957" t="s">
        <v>1685</v>
      </c>
      <c r="G2957">
        <v>14</v>
      </c>
      <c r="H2957">
        <v>4</v>
      </c>
      <c r="I2957">
        <v>0</v>
      </c>
      <c r="J2957">
        <v>10</v>
      </c>
      <c r="L2957">
        <v>16</v>
      </c>
      <c r="M2957">
        <v>631</v>
      </c>
      <c r="N2957">
        <v>1003</v>
      </c>
      <c r="S2957" t="s">
        <v>1685</v>
      </c>
      <c r="T2957" t="s">
        <v>1685</v>
      </c>
      <c r="U2957" t="s">
        <v>1685</v>
      </c>
      <c r="V2957" t="s">
        <v>1718</v>
      </c>
    </row>
    <row r="2958" spans="1:22" x14ac:dyDescent="0.25">
      <c r="A2958" t="s">
        <v>1745</v>
      </c>
      <c r="B2958" t="str">
        <f t="shared" si="46"/>
        <v>1906Melbourne</v>
      </c>
      <c r="C2958" t="s">
        <v>1727</v>
      </c>
      <c r="D2958">
        <v>1906</v>
      </c>
      <c r="E2958">
        <v>8</v>
      </c>
      <c r="F2958" t="s">
        <v>1681</v>
      </c>
      <c r="G2958">
        <v>14</v>
      </c>
      <c r="H2958">
        <v>1</v>
      </c>
      <c r="I2958">
        <v>0</v>
      </c>
      <c r="J2958">
        <v>13</v>
      </c>
      <c r="L2958">
        <v>4</v>
      </c>
      <c r="M2958">
        <v>584</v>
      </c>
      <c r="N2958">
        <v>1098</v>
      </c>
      <c r="S2958" t="s">
        <v>1681</v>
      </c>
      <c r="T2958" t="s">
        <v>1681</v>
      </c>
      <c r="U2958" t="s">
        <v>1681</v>
      </c>
      <c r="V2958" t="s">
        <v>1718</v>
      </c>
    </row>
    <row r="2959" spans="1:22" x14ac:dyDescent="0.25">
      <c r="A2959" t="s">
        <v>1745</v>
      </c>
      <c r="B2959" t="str">
        <f t="shared" si="46"/>
        <v>1905Collingwood</v>
      </c>
      <c r="C2959" t="s">
        <v>1727</v>
      </c>
      <c r="D2959">
        <v>1905</v>
      </c>
      <c r="E2959">
        <v>1</v>
      </c>
      <c r="F2959" t="s">
        <v>1688</v>
      </c>
      <c r="G2959">
        <v>14</v>
      </c>
      <c r="H2959">
        <v>12</v>
      </c>
      <c r="I2959">
        <v>0</v>
      </c>
      <c r="J2959">
        <v>2</v>
      </c>
      <c r="L2959">
        <v>48</v>
      </c>
      <c r="M2959">
        <v>867</v>
      </c>
      <c r="N2959">
        <v>519</v>
      </c>
      <c r="O2959" t="s">
        <v>30</v>
      </c>
      <c r="P2959" t="s">
        <v>30</v>
      </c>
      <c r="Q2959" t="s">
        <v>30</v>
      </c>
      <c r="S2959" t="s">
        <v>1688</v>
      </c>
      <c r="T2959" t="s">
        <v>1681</v>
      </c>
      <c r="U2959" t="s">
        <v>1681</v>
      </c>
      <c r="V2959" t="s">
        <v>1718</v>
      </c>
    </row>
    <row r="2960" spans="1:22" x14ac:dyDescent="0.25">
      <c r="A2960" t="s">
        <v>1745</v>
      </c>
      <c r="B2960" t="str">
        <f t="shared" si="46"/>
        <v>1905Fitzroy</v>
      </c>
      <c r="C2960" t="s">
        <v>1727</v>
      </c>
      <c r="D2960">
        <v>1905</v>
      </c>
      <c r="E2960">
        <v>2</v>
      </c>
      <c r="F2960" t="s">
        <v>1694</v>
      </c>
      <c r="G2960">
        <v>14</v>
      </c>
      <c r="H2960">
        <v>10</v>
      </c>
      <c r="I2960">
        <v>1</v>
      </c>
      <c r="J2960">
        <v>3</v>
      </c>
      <c r="L2960">
        <v>42</v>
      </c>
      <c r="M2960">
        <v>693</v>
      </c>
      <c r="N2960">
        <v>517</v>
      </c>
      <c r="P2960" t="s">
        <v>30</v>
      </c>
      <c r="Q2960" t="s">
        <v>30</v>
      </c>
      <c r="R2960" t="s">
        <v>30</v>
      </c>
      <c r="S2960" t="s">
        <v>1694</v>
      </c>
      <c r="T2960" t="s">
        <v>1681</v>
      </c>
      <c r="U2960" t="s">
        <v>1681</v>
      </c>
      <c r="V2960" t="s">
        <v>1718</v>
      </c>
    </row>
    <row r="2961" spans="1:22" x14ac:dyDescent="0.25">
      <c r="A2961" t="s">
        <v>1745</v>
      </c>
      <c r="B2961" t="str">
        <f t="shared" si="46"/>
        <v>1905Carlton</v>
      </c>
      <c r="C2961" t="s">
        <v>1727</v>
      </c>
      <c r="D2961">
        <v>1905</v>
      </c>
      <c r="E2961">
        <v>3</v>
      </c>
      <c r="F2961" t="s">
        <v>1689</v>
      </c>
      <c r="G2961">
        <v>14</v>
      </c>
      <c r="H2961">
        <v>9</v>
      </c>
      <c r="I2961">
        <v>0</v>
      </c>
      <c r="J2961">
        <v>5</v>
      </c>
      <c r="L2961">
        <v>36</v>
      </c>
      <c r="M2961">
        <v>739</v>
      </c>
      <c r="N2961">
        <v>636</v>
      </c>
      <c r="P2961" t="s">
        <v>30</v>
      </c>
      <c r="S2961" t="s">
        <v>1689</v>
      </c>
      <c r="T2961" t="s">
        <v>1717</v>
      </c>
      <c r="U2961" t="s">
        <v>1681</v>
      </c>
      <c r="V2961" t="s">
        <v>1718</v>
      </c>
    </row>
    <row r="2962" spans="1:22" x14ac:dyDescent="0.25">
      <c r="A2962" t="s">
        <v>1745</v>
      </c>
      <c r="B2962" t="str">
        <f t="shared" si="46"/>
        <v>1905Essendon</v>
      </c>
      <c r="C2962" t="s">
        <v>1727</v>
      </c>
      <c r="D2962">
        <v>1905</v>
      </c>
      <c r="E2962">
        <v>4</v>
      </c>
      <c r="F2962" t="s">
        <v>1687</v>
      </c>
      <c r="G2962">
        <v>14</v>
      </c>
      <c r="H2962">
        <v>7</v>
      </c>
      <c r="I2962">
        <v>0</v>
      </c>
      <c r="J2962">
        <v>7</v>
      </c>
      <c r="L2962">
        <v>28</v>
      </c>
      <c r="M2962">
        <v>782</v>
      </c>
      <c r="N2962">
        <v>690</v>
      </c>
      <c r="P2962" t="s">
        <v>30</v>
      </c>
      <c r="S2962" t="s">
        <v>1687</v>
      </c>
      <c r="T2962" t="s">
        <v>1681</v>
      </c>
      <c r="U2962" t="s">
        <v>1681</v>
      </c>
      <c r="V2962" t="s">
        <v>1718</v>
      </c>
    </row>
    <row r="2963" spans="1:22" x14ac:dyDescent="0.25">
      <c r="A2963" t="s">
        <v>1745</v>
      </c>
      <c r="B2963" t="str">
        <f t="shared" si="46"/>
        <v>1905South Melbourne</v>
      </c>
      <c r="C2963" t="s">
        <v>1727</v>
      </c>
      <c r="D2963">
        <v>1905</v>
      </c>
      <c r="E2963">
        <v>5</v>
      </c>
      <c r="F2963" t="s">
        <v>1697</v>
      </c>
      <c r="G2963">
        <v>14</v>
      </c>
      <c r="H2963">
        <v>6</v>
      </c>
      <c r="I2963">
        <v>1</v>
      </c>
      <c r="J2963">
        <v>7</v>
      </c>
      <c r="L2963">
        <v>26</v>
      </c>
      <c r="M2963">
        <v>638</v>
      </c>
      <c r="N2963">
        <v>725</v>
      </c>
      <c r="S2963" t="s">
        <v>1676</v>
      </c>
      <c r="T2963" t="s">
        <v>1681</v>
      </c>
      <c r="U2963" t="s">
        <v>1681</v>
      </c>
      <c r="V2963" t="s">
        <v>1718</v>
      </c>
    </row>
    <row r="2964" spans="1:22" x14ac:dyDescent="0.25">
      <c r="A2964" t="s">
        <v>1745</v>
      </c>
      <c r="B2964" t="str">
        <f t="shared" si="46"/>
        <v>1905Geelong</v>
      </c>
      <c r="C2964" t="s">
        <v>1727</v>
      </c>
      <c r="D2964">
        <v>1905</v>
      </c>
      <c r="E2964">
        <v>6</v>
      </c>
      <c r="F2964" t="s">
        <v>1685</v>
      </c>
      <c r="G2964">
        <v>14</v>
      </c>
      <c r="H2964">
        <v>5</v>
      </c>
      <c r="I2964">
        <v>0</v>
      </c>
      <c r="J2964">
        <v>9</v>
      </c>
      <c r="L2964">
        <v>20</v>
      </c>
      <c r="M2964">
        <v>623</v>
      </c>
      <c r="N2964">
        <v>720</v>
      </c>
      <c r="S2964" t="s">
        <v>1685</v>
      </c>
      <c r="T2964" t="s">
        <v>1685</v>
      </c>
      <c r="U2964" t="s">
        <v>1685</v>
      </c>
      <c r="V2964" t="s">
        <v>1718</v>
      </c>
    </row>
    <row r="2965" spans="1:22" x14ac:dyDescent="0.25">
      <c r="A2965" t="s">
        <v>1745</v>
      </c>
      <c r="B2965" t="str">
        <f t="shared" si="46"/>
        <v>1905Melbourne</v>
      </c>
      <c r="C2965" t="s">
        <v>1727</v>
      </c>
      <c r="D2965">
        <v>1905</v>
      </c>
      <c r="E2965">
        <v>7</v>
      </c>
      <c r="F2965" t="s">
        <v>1681</v>
      </c>
      <c r="G2965">
        <v>14</v>
      </c>
      <c r="H2965">
        <v>3</v>
      </c>
      <c r="I2965">
        <v>0</v>
      </c>
      <c r="J2965">
        <v>11</v>
      </c>
      <c r="L2965">
        <v>12</v>
      </c>
      <c r="M2965">
        <v>631</v>
      </c>
      <c r="N2965">
        <v>764</v>
      </c>
      <c r="S2965" t="s">
        <v>1681</v>
      </c>
      <c r="T2965" t="s">
        <v>1681</v>
      </c>
      <c r="U2965" t="s">
        <v>1681</v>
      </c>
      <c r="V2965" t="s">
        <v>1718</v>
      </c>
    </row>
    <row r="2966" spans="1:22" x14ac:dyDescent="0.25">
      <c r="A2966" t="s">
        <v>1745</v>
      </c>
      <c r="B2966" t="str">
        <f t="shared" si="46"/>
        <v>1905St Kilda</v>
      </c>
      <c r="C2966" t="s">
        <v>1727</v>
      </c>
      <c r="D2966">
        <v>1905</v>
      </c>
      <c r="E2966">
        <v>8</v>
      </c>
      <c r="F2966" t="s">
        <v>1677</v>
      </c>
      <c r="G2966">
        <v>14</v>
      </c>
      <c r="H2966">
        <v>3</v>
      </c>
      <c r="I2966">
        <v>0</v>
      </c>
      <c r="J2966">
        <v>11</v>
      </c>
      <c r="L2966">
        <v>12</v>
      </c>
      <c r="M2966">
        <v>518</v>
      </c>
      <c r="N2966">
        <v>920</v>
      </c>
      <c r="S2966" t="s">
        <v>1677</v>
      </c>
      <c r="T2966" t="s">
        <v>1681</v>
      </c>
      <c r="U2966" t="s">
        <v>1681</v>
      </c>
      <c r="V2966" t="s">
        <v>1718</v>
      </c>
    </row>
    <row r="2967" spans="1:22" x14ac:dyDescent="0.25">
      <c r="A2967" t="s">
        <v>1745</v>
      </c>
      <c r="B2967" t="str">
        <f t="shared" si="46"/>
        <v>1904Fitzroy</v>
      </c>
      <c r="C2967" t="s">
        <v>1727</v>
      </c>
      <c r="D2967">
        <v>1904</v>
      </c>
      <c r="E2967">
        <v>1</v>
      </c>
      <c r="F2967" t="s">
        <v>1694</v>
      </c>
      <c r="G2967">
        <v>14</v>
      </c>
      <c r="H2967">
        <v>10</v>
      </c>
      <c r="I2967">
        <v>0</v>
      </c>
      <c r="J2967">
        <v>4</v>
      </c>
      <c r="L2967">
        <v>40</v>
      </c>
      <c r="M2967">
        <v>837</v>
      </c>
      <c r="N2967">
        <v>594</v>
      </c>
      <c r="O2967" t="s">
        <v>30</v>
      </c>
      <c r="P2967" t="s">
        <v>30</v>
      </c>
      <c r="Q2967" t="s">
        <v>30</v>
      </c>
      <c r="R2967" t="s">
        <v>30</v>
      </c>
      <c r="S2967" t="s">
        <v>1694</v>
      </c>
      <c r="T2967" t="s">
        <v>1681</v>
      </c>
      <c r="U2967" t="s">
        <v>1681</v>
      </c>
      <c r="V2967" t="s">
        <v>1718</v>
      </c>
    </row>
    <row r="2968" spans="1:22" x14ac:dyDescent="0.25">
      <c r="A2968" t="s">
        <v>1745</v>
      </c>
      <c r="B2968" t="str">
        <f t="shared" si="46"/>
        <v>1904Carlton</v>
      </c>
      <c r="C2968" t="s">
        <v>1727</v>
      </c>
      <c r="D2968">
        <v>1904</v>
      </c>
      <c r="E2968">
        <v>2</v>
      </c>
      <c r="F2968" t="s">
        <v>1689</v>
      </c>
      <c r="G2968">
        <v>14</v>
      </c>
      <c r="H2968">
        <v>9</v>
      </c>
      <c r="I2968">
        <v>1</v>
      </c>
      <c r="J2968">
        <v>4</v>
      </c>
      <c r="L2968">
        <v>38</v>
      </c>
      <c r="M2968">
        <v>634</v>
      </c>
      <c r="N2968">
        <v>611</v>
      </c>
      <c r="P2968" t="s">
        <v>30</v>
      </c>
      <c r="Q2968" t="s">
        <v>30</v>
      </c>
      <c r="S2968" t="s">
        <v>1689</v>
      </c>
      <c r="T2968" t="s">
        <v>1717</v>
      </c>
      <c r="U2968" t="s">
        <v>1681</v>
      </c>
      <c r="V2968" t="s">
        <v>1718</v>
      </c>
    </row>
    <row r="2969" spans="1:22" x14ac:dyDescent="0.25">
      <c r="A2969" t="s">
        <v>1745</v>
      </c>
      <c r="B2969" t="str">
        <f t="shared" si="46"/>
        <v>1904South Melbourne</v>
      </c>
      <c r="C2969" t="s">
        <v>1727</v>
      </c>
      <c r="D2969">
        <v>1904</v>
      </c>
      <c r="E2969">
        <v>3</v>
      </c>
      <c r="F2969" t="s">
        <v>1697</v>
      </c>
      <c r="G2969">
        <v>14</v>
      </c>
      <c r="H2969">
        <v>9</v>
      </c>
      <c r="I2969">
        <v>0</v>
      </c>
      <c r="J2969">
        <v>5</v>
      </c>
      <c r="L2969">
        <v>36</v>
      </c>
      <c r="M2969">
        <v>727</v>
      </c>
      <c r="N2969">
        <v>647</v>
      </c>
      <c r="P2969" t="s">
        <v>30</v>
      </c>
      <c r="S2969" t="s">
        <v>1676</v>
      </c>
      <c r="T2969" t="s">
        <v>1681</v>
      </c>
      <c r="U2969" t="s">
        <v>1681</v>
      </c>
      <c r="V2969" t="s">
        <v>1718</v>
      </c>
    </row>
    <row r="2970" spans="1:22" x14ac:dyDescent="0.25">
      <c r="A2970" t="s">
        <v>1745</v>
      </c>
      <c r="B2970" t="str">
        <f t="shared" si="46"/>
        <v>1904Collingwood</v>
      </c>
      <c r="C2970" t="s">
        <v>1727</v>
      </c>
      <c r="D2970">
        <v>1904</v>
      </c>
      <c r="E2970">
        <v>4</v>
      </c>
      <c r="F2970" t="s">
        <v>1688</v>
      </c>
      <c r="G2970">
        <v>14</v>
      </c>
      <c r="H2970">
        <v>7</v>
      </c>
      <c r="I2970">
        <v>0</v>
      </c>
      <c r="J2970">
        <v>7</v>
      </c>
      <c r="L2970">
        <v>28</v>
      </c>
      <c r="M2970">
        <v>676</v>
      </c>
      <c r="N2970">
        <v>632</v>
      </c>
      <c r="P2970" t="s">
        <v>30</v>
      </c>
      <c r="S2970" t="s">
        <v>1688</v>
      </c>
      <c r="T2970" t="s">
        <v>1681</v>
      </c>
      <c r="U2970" t="s">
        <v>1681</v>
      </c>
      <c r="V2970" t="s">
        <v>1718</v>
      </c>
    </row>
    <row r="2971" spans="1:22" x14ac:dyDescent="0.25">
      <c r="A2971" t="s">
        <v>1745</v>
      </c>
      <c r="B2971" t="str">
        <f t="shared" si="46"/>
        <v>1904Essendon</v>
      </c>
      <c r="C2971" t="s">
        <v>1727</v>
      </c>
      <c r="D2971">
        <v>1904</v>
      </c>
      <c r="E2971">
        <v>5</v>
      </c>
      <c r="F2971" t="s">
        <v>1687</v>
      </c>
      <c r="G2971">
        <v>14</v>
      </c>
      <c r="H2971">
        <v>7</v>
      </c>
      <c r="I2971">
        <v>0</v>
      </c>
      <c r="J2971">
        <v>7</v>
      </c>
      <c r="L2971">
        <v>28</v>
      </c>
      <c r="M2971">
        <v>632</v>
      </c>
      <c r="N2971">
        <v>646</v>
      </c>
      <c r="S2971" t="s">
        <v>1687</v>
      </c>
      <c r="T2971" t="s">
        <v>1681</v>
      </c>
      <c r="U2971" t="s">
        <v>1681</v>
      </c>
      <c r="V2971" t="s">
        <v>1718</v>
      </c>
    </row>
    <row r="2972" spans="1:22" x14ac:dyDescent="0.25">
      <c r="A2972" t="s">
        <v>1745</v>
      </c>
      <c r="B2972" t="str">
        <f t="shared" si="46"/>
        <v>1904Melbourne</v>
      </c>
      <c r="C2972" t="s">
        <v>1727</v>
      </c>
      <c r="D2972">
        <v>1904</v>
      </c>
      <c r="E2972">
        <v>6</v>
      </c>
      <c r="F2972" t="s">
        <v>1681</v>
      </c>
      <c r="G2972">
        <v>14</v>
      </c>
      <c r="H2972">
        <v>6</v>
      </c>
      <c r="I2972">
        <v>0</v>
      </c>
      <c r="J2972">
        <v>8</v>
      </c>
      <c r="L2972">
        <v>24</v>
      </c>
      <c r="M2972">
        <v>771</v>
      </c>
      <c r="N2972">
        <v>754</v>
      </c>
      <c r="S2972" t="s">
        <v>1681</v>
      </c>
      <c r="T2972" t="s">
        <v>1681</v>
      </c>
      <c r="U2972" t="s">
        <v>1681</v>
      </c>
      <c r="V2972" t="s">
        <v>1718</v>
      </c>
    </row>
    <row r="2973" spans="1:22" x14ac:dyDescent="0.25">
      <c r="A2973" t="s">
        <v>1745</v>
      </c>
      <c r="B2973" t="str">
        <f t="shared" si="46"/>
        <v>1904Geelong</v>
      </c>
      <c r="C2973" t="s">
        <v>1727</v>
      </c>
      <c r="D2973">
        <v>1904</v>
      </c>
      <c r="E2973">
        <v>7</v>
      </c>
      <c r="F2973" t="s">
        <v>1685</v>
      </c>
      <c r="G2973">
        <v>14</v>
      </c>
      <c r="H2973">
        <v>4</v>
      </c>
      <c r="I2973">
        <v>1</v>
      </c>
      <c r="J2973">
        <v>9</v>
      </c>
      <c r="L2973">
        <v>18</v>
      </c>
      <c r="M2973">
        <v>635</v>
      </c>
      <c r="N2973">
        <v>786</v>
      </c>
      <c r="S2973" t="s">
        <v>1685</v>
      </c>
      <c r="T2973" t="s">
        <v>1685</v>
      </c>
      <c r="U2973" t="s">
        <v>1685</v>
      </c>
      <c r="V2973" t="s">
        <v>1718</v>
      </c>
    </row>
    <row r="2974" spans="1:22" x14ac:dyDescent="0.25">
      <c r="A2974" t="s">
        <v>1745</v>
      </c>
      <c r="B2974" t="str">
        <f t="shared" si="46"/>
        <v>1904St Kilda</v>
      </c>
      <c r="C2974" t="s">
        <v>1727</v>
      </c>
      <c r="D2974">
        <v>1904</v>
      </c>
      <c r="E2974">
        <v>8</v>
      </c>
      <c r="F2974" t="s">
        <v>1677</v>
      </c>
      <c r="G2974">
        <v>14</v>
      </c>
      <c r="H2974">
        <v>3</v>
      </c>
      <c r="I2974">
        <v>0</v>
      </c>
      <c r="J2974">
        <v>11</v>
      </c>
      <c r="L2974">
        <v>12</v>
      </c>
      <c r="M2974">
        <v>618</v>
      </c>
      <c r="N2974">
        <v>860</v>
      </c>
      <c r="S2974" t="s">
        <v>1677</v>
      </c>
      <c r="T2974" t="s">
        <v>1681</v>
      </c>
      <c r="U2974" t="s">
        <v>1681</v>
      </c>
      <c r="V2974" t="s">
        <v>1718</v>
      </c>
    </row>
    <row r="2975" spans="1:22" x14ac:dyDescent="0.25">
      <c r="A2975" t="s">
        <v>1745</v>
      </c>
      <c r="B2975" t="str">
        <f t="shared" si="46"/>
        <v>1903Collingwood</v>
      </c>
      <c r="C2975" t="s">
        <v>1727</v>
      </c>
      <c r="D2975">
        <v>1903</v>
      </c>
      <c r="E2975">
        <v>1</v>
      </c>
      <c r="F2975" t="s">
        <v>1688</v>
      </c>
      <c r="G2975">
        <v>14</v>
      </c>
      <c r="H2975">
        <v>12</v>
      </c>
      <c r="I2975">
        <v>0</v>
      </c>
      <c r="J2975">
        <v>2</v>
      </c>
      <c r="L2975">
        <v>48</v>
      </c>
      <c r="M2975">
        <v>899</v>
      </c>
      <c r="N2975">
        <v>568</v>
      </c>
      <c r="O2975" t="s">
        <v>30</v>
      </c>
      <c r="P2975" t="s">
        <v>30</v>
      </c>
      <c r="Q2975" t="s">
        <v>30</v>
      </c>
      <c r="R2975" t="s">
        <v>30</v>
      </c>
      <c r="S2975" t="s">
        <v>1688</v>
      </c>
      <c r="T2975" t="s">
        <v>1681</v>
      </c>
      <c r="U2975" t="s">
        <v>1681</v>
      </c>
      <c r="V2975" t="s">
        <v>1718</v>
      </c>
    </row>
    <row r="2976" spans="1:22" x14ac:dyDescent="0.25">
      <c r="A2976" t="s">
        <v>1745</v>
      </c>
      <c r="B2976" t="str">
        <f t="shared" si="46"/>
        <v>1903Fitzroy</v>
      </c>
      <c r="C2976" t="s">
        <v>1727</v>
      </c>
      <c r="D2976">
        <v>1903</v>
      </c>
      <c r="E2976">
        <v>2</v>
      </c>
      <c r="F2976" t="s">
        <v>1694</v>
      </c>
      <c r="G2976">
        <v>14</v>
      </c>
      <c r="H2976">
        <v>11</v>
      </c>
      <c r="I2976">
        <v>0</v>
      </c>
      <c r="J2976">
        <v>3</v>
      </c>
      <c r="L2976">
        <v>44</v>
      </c>
      <c r="M2976">
        <v>794</v>
      </c>
      <c r="N2976">
        <v>469</v>
      </c>
      <c r="P2976" t="s">
        <v>30</v>
      </c>
      <c r="Q2976" t="s">
        <v>30</v>
      </c>
      <c r="S2976" t="s">
        <v>1694</v>
      </c>
      <c r="T2976" t="s">
        <v>1681</v>
      </c>
      <c r="U2976" t="s">
        <v>1681</v>
      </c>
      <c r="V2976" t="s">
        <v>1718</v>
      </c>
    </row>
    <row r="2977" spans="1:22" x14ac:dyDescent="0.25">
      <c r="A2977" t="s">
        <v>1745</v>
      </c>
      <c r="B2977" t="str">
        <f t="shared" si="46"/>
        <v>1903Carlton</v>
      </c>
      <c r="C2977" t="s">
        <v>1727</v>
      </c>
      <c r="D2977">
        <v>1903</v>
      </c>
      <c r="E2977">
        <v>3</v>
      </c>
      <c r="F2977" t="s">
        <v>1689</v>
      </c>
      <c r="G2977">
        <v>14</v>
      </c>
      <c r="H2977">
        <v>9</v>
      </c>
      <c r="I2977">
        <v>0</v>
      </c>
      <c r="J2977">
        <v>5</v>
      </c>
      <c r="L2977">
        <v>36</v>
      </c>
      <c r="M2977">
        <v>726</v>
      </c>
      <c r="N2977">
        <v>533</v>
      </c>
      <c r="P2977" t="s">
        <v>30</v>
      </c>
      <c r="S2977" t="s">
        <v>1689</v>
      </c>
      <c r="T2977" t="s">
        <v>1717</v>
      </c>
      <c r="U2977" t="s">
        <v>1681</v>
      </c>
      <c r="V2977" t="s">
        <v>1718</v>
      </c>
    </row>
    <row r="2978" spans="1:22" x14ac:dyDescent="0.25">
      <c r="A2978" t="s">
        <v>1745</v>
      </c>
      <c r="B2978" t="str">
        <f t="shared" si="46"/>
        <v>1903Geelong</v>
      </c>
      <c r="C2978" t="s">
        <v>1727</v>
      </c>
      <c r="D2978">
        <v>1903</v>
      </c>
      <c r="E2978">
        <v>4</v>
      </c>
      <c r="F2978" t="s">
        <v>1685</v>
      </c>
      <c r="G2978">
        <v>14</v>
      </c>
      <c r="H2978">
        <v>7</v>
      </c>
      <c r="I2978">
        <v>0</v>
      </c>
      <c r="J2978">
        <v>7</v>
      </c>
      <c r="L2978">
        <v>28</v>
      </c>
      <c r="M2978">
        <v>766</v>
      </c>
      <c r="N2978">
        <v>692</v>
      </c>
      <c r="P2978" t="s">
        <v>30</v>
      </c>
      <c r="S2978" t="s">
        <v>1685</v>
      </c>
      <c r="T2978" t="s">
        <v>1685</v>
      </c>
      <c r="U2978" t="s">
        <v>1685</v>
      </c>
      <c r="V2978" t="s">
        <v>1718</v>
      </c>
    </row>
    <row r="2979" spans="1:22" x14ac:dyDescent="0.25">
      <c r="A2979" t="s">
        <v>1745</v>
      </c>
      <c r="B2979" t="str">
        <f t="shared" si="46"/>
        <v>1903St Kilda</v>
      </c>
      <c r="C2979" t="s">
        <v>1727</v>
      </c>
      <c r="D2979">
        <v>1903</v>
      </c>
      <c r="E2979">
        <v>5</v>
      </c>
      <c r="F2979" t="s">
        <v>1677</v>
      </c>
      <c r="G2979">
        <v>14</v>
      </c>
      <c r="H2979">
        <v>6</v>
      </c>
      <c r="I2979">
        <v>1</v>
      </c>
      <c r="J2979">
        <v>7</v>
      </c>
      <c r="L2979">
        <v>26</v>
      </c>
      <c r="M2979">
        <v>535</v>
      </c>
      <c r="N2979">
        <v>739</v>
      </c>
      <c r="S2979" t="s">
        <v>1677</v>
      </c>
      <c r="T2979" t="s">
        <v>1681</v>
      </c>
      <c r="U2979" t="s">
        <v>1681</v>
      </c>
      <c r="V2979" t="s">
        <v>1718</v>
      </c>
    </row>
    <row r="2980" spans="1:22" x14ac:dyDescent="0.25">
      <c r="A2980" t="s">
        <v>1745</v>
      </c>
      <c r="B2980" t="str">
        <f t="shared" si="46"/>
        <v>1903Essendon</v>
      </c>
      <c r="C2980" t="s">
        <v>1727</v>
      </c>
      <c r="D2980">
        <v>1903</v>
      </c>
      <c r="E2980">
        <v>6</v>
      </c>
      <c r="F2980" t="s">
        <v>1687</v>
      </c>
      <c r="G2980">
        <v>14</v>
      </c>
      <c r="H2980">
        <v>5</v>
      </c>
      <c r="I2980">
        <v>1</v>
      </c>
      <c r="J2980">
        <v>8</v>
      </c>
      <c r="L2980">
        <v>22</v>
      </c>
      <c r="M2980">
        <v>511</v>
      </c>
      <c r="N2980">
        <v>666</v>
      </c>
      <c r="S2980" t="s">
        <v>1687</v>
      </c>
      <c r="T2980" t="s">
        <v>1681</v>
      </c>
      <c r="U2980" t="s">
        <v>1681</v>
      </c>
      <c r="V2980" t="s">
        <v>1718</v>
      </c>
    </row>
    <row r="2981" spans="1:22" x14ac:dyDescent="0.25">
      <c r="A2981" t="s">
        <v>1745</v>
      </c>
      <c r="B2981" t="str">
        <f t="shared" si="46"/>
        <v>1903Melbourne</v>
      </c>
      <c r="C2981" t="s">
        <v>1727</v>
      </c>
      <c r="D2981">
        <v>1903</v>
      </c>
      <c r="E2981">
        <v>7</v>
      </c>
      <c r="F2981" t="s">
        <v>1681</v>
      </c>
      <c r="G2981">
        <v>14</v>
      </c>
      <c r="H2981">
        <v>3</v>
      </c>
      <c r="I2981">
        <v>0</v>
      </c>
      <c r="J2981">
        <v>11</v>
      </c>
      <c r="L2981">
        <v>12</v>
      </c>
      <c r="M2981">
        <v>490</v>
      </c>
      <c r="N2981">
        <v>713</v>
      </c>
      <c r="S2981" t="s">
        <v>1681</v>
      </c>
      <c r="T2981" t="s">
        <v>1681</v>
      </c>
      <c r="U2981" t="s">
        <v>1681</v>
      </c>
      <c r="V2981" t="s">
        <v>1718</v>
      </c>
    </row>
    <row r="2982" spans="1:22" x14ac:dyDescent="0.25">
      <c r="A2982" t="s">
        <v>1745</v>
      </c>
      <c r="B2982" t="str">
        <f t="shared" si="46"/>
        <v>1903South Melbourne</v>
      </c>
      <c r="C2982" t="s">
        <v>1727</v>
      </c>
      <c r="D2982">
        <v>1903</v>
      </c>
      <c r="E2982">
        <v>8</v>
      </c>
      <c r="F2982" t="s">
        <v>1697</v>
      </c>
      <c r="G2982">
        <v>14</v>
      </c>
      <c r="H2982">
        <v>2</v>
      </c>
      <c r="I2982">
        <v>0</v>
      </c>
      <c r="J2982">
        <v>12</v>
      </c>
      <c r="L2982">
        <v>8</v>
      </c>
      <c r="M2982">
        <v>479</v>
      </c>
      <c r="N2982">
        <v>820</v>
      </c>
      <c r="S2982" t="s">
        <v>1676</v>
      </c>
      <c r="T2982" t="s">
        <v>1681</v>
      </c>
      <c r="U2982" t="s">
        <v>1681</v>
      </c>
      <c r="V2982" t="s">
        <v>1718</v>
      </c>
    </row>
    <row r="2983" spans="1:22" x14ac:dyDescent="0.25">
      <c r="A2983" t="s">
        <v>1745</v>
      </c>
      <c r="B2983" t="str">
        <f t="shared" si="46"/>
        <v>1902Collingwood</v>
      </c>
      <c r="C2983" t="s">
        <v>1727</v>
      </c>
      <c r="D2983">
        <v>1902</v>
      </c>
      <c r="E2983">
        <v>1</v>
      </c>
      <c r="F2983" t="s">
        <v>1688</v>
      </c>
      <c r="G2983">
        <v>14</v>
      </c>
      <c r="H2983">
        <v>12</v>
      </c>
      <c r="I2983">
        <v>0</v>
      </c>
      <c r="J2983">
        <v>2</v>
      </c>
      <c r="L2983">
        <v>48</v>
      </c>
      <c r="M2983">
        <v>838</v>
      </c>
      <c r="N2983">
        <v>461</v>
      </c>
      <c r="O2983" t="s">
        <v>30</v>
      </c>
      <c r="P2983" t="s">
        <v>30</v>
      </c>
      <c r="Q2983" t="s">
        <v>30</v>
      </c>
      <c r="R2983" t="s">
        <v>30</v>
      </c>
      <c r="S2983" t="s">
        <v>1688</v>
      </c>
      <c r="T2983" t="s">
        <v>1681</v>
      </c>
      <c r="U2983" t="s">
        <v>1681</v>
      </c>
      <c r="V2983" t="s">
        <v>1718</v>
      </c>
    </row>
    <row r="2984" spans="1:22" x14ac:dyDescent="0.25">
      <c r="A2984" t="s">
        <v>1745</v>
      </c>
      <c r="B2984" t="str">
        <f t="shared" si="46"/>
        <v>1902Essendon</v>
      </c>
      <c r="C2984" t="s">
        <v>1727</v>
      </c>
      <c r="D2984">
        <v>1902</v>
      </c>
      <c r="E2984">
        <v>2</v>
      </c>
      <c r="F2984" t="s">
        <v>1687</v>
      </c>
      <c r="G2984">
        <v>14</v>
      </c>
      <c r="H2984">
        <v>10</v>
      </c>
      <c r="I2984">
        <v>0</v>
      </c>
      <c r="J2984">
        <v>4</v>
      </c>
      <c r="L2984">
        <v>40</v>
      </c>
      <c r="M2984">
        <v>690</v>
      </c>
      <c r="N2984">
        <v>506</v>
      </c>
      <c r="P2984" t="s">
        <v>30</v>
      </c>
      <c r="Q2984" t="s">
        <v>30</v>
      </c>
      <c r="S2984" t="s">
        <v>1687</v>
      </c>
      <c r="T2984" t="s">
        <v>1681</v>
      </c>
      <c r="U2984" t="s">
        <v>1681</v>
      </c>
      <c r="V2984" t="s">
        <v>1718</v>
      </c>
    </row>
    <row r="2985" spans="1:22" x14ac:dyDescent="0.25">
      <c r="A2985" t="s">
        <v>1745</v>
      </c>
      <c r="B2985" t="str">
        <f t="shared" si="46"/>
        <v>1902Fitzroy</v>
      </c>
      <c r="C2985" t="s">
        <v>1727</v>
      </c>
      <c r="D2985">
        <v>1902</v>
      </c>
      <c r="E2985">
        <v>3</v>
      </c>
      <c r="F2985" t="s">
        <v>1694</v>
      </c>
      <c r="G2985">
        <v>14</v>
      </c>
      <c r="H2985">
        <v>9</v>
      </c>
      <c r="I2985">
        <v>0</v>
      </c>
      <c r="J2985">
        <v>5</v>
      </c>
      <c r="L2985">
        <v>36</v>
      </c>
      <c r="M2985">
        <v>783</v>
      </c>
      <c r="N2985">
        <v>553</v>
      </c>
      <c r="P2985" t="s">
        <v>30</v>
      </c>
      <c r="S2985" t="s">
        <v>1694</v>
      </c>
      <c r="T2985" t="s">
        <v>1681</v>
      </c>
      <c r="U2985" t="s">
        <v>1681</v>
      </c>
      <c r="V2985" t="s">
        <v>1718</v>
      </c>
    </row>
    <row r="2986" spans="1:22" x14ac:dyDescent="0.25">
      <c r="A2986" t="s">
        <v>1745</v>
      </c>
      <c r="B2986" t="str">
        <f t="shared" si="46"/>
        <v>1902Melbourne</v>
      </c>
      <c r="C2986" t="s">
        <v>1727</v>
      </c>
      <c r="D2986">
        <v>1902</v>
      </c>
      <c r="E2986">
        <v>4</v>
      </c>
      <c r="F2986" t="s">
        <v>1681</v>
      </c>
      <c r="G2986">
        <v>14</v>
      </c>
      <c r="H2986">
        <v>7</v>
      </c>
      <c r="I2986">
        <v>0</v>
      </c>
      <c r="J2986">
        <v>7</v>
      </c>
      <c r="L2986">
        <v>28</v>
      </c>
      <c r="M2986">
        <v>618</v>
      </c>
      <c r="N2986">
        <v>610</v>
      </c>
      <c r="P2986" t="s">
        <v>30</v>
      </c>
      <c r="S2986" t="s">
        <v>1681</v>
      </c>
      <c r="T2986" t="s">
        <v>1681</v>
      </c>
      <c r="U2986" t="s">
        <v>1681</v>
      </c>
      <c r="V2986" t="s">
        <v>1718</v>
      </c>
    </row>
    <row r="2987" spans="1:22" x14ac:dyDescent="0.25">
      <c r="A2987" t="s">
        <v>1745</v>
      </c>
      <c r="B2987" t="str">
        <f t="shared" si="46"/>
        <v>1902Geelong</v>
      </c>
      <c r="C2987" t="s">
        <v>1727</v>
      </c>
      <c r="D2987">
        <v>1902</v>
      </c>
      <c r="E2987">
        <v>5</v>
      </c>
      <c r="F2987" t="s">
        <v>1685</v>
      </c>
      <c r="G2987">
        <v>14</v>
      </c>
      <c r="H2987">
        <v>7</v>
      </c>
      <c r="I2987">
        <v>0</v>
      </c>
      <c r="J2987">
        <v>7</v>
      </c>
      <c r="L2987">
        <v>28</v>
      </c>
      <c r="M2987">
        <v>604</v>
      </c>
      <c r="N2987">
        <v>667</v>
      </c>
      <c r="S2987" t="s">
        <v>1685</v>
      </c>
      <c r="T2987" t="s">
        <v>1685</v>
      </c>
      <c r="U2987" t="s">
        <v>1685</v>
      </c>
      <c r="V2987" t="s">
        <v>1718</v>
      </c>
    </row>
    <row r="2988" spans="1:22" x14ac:dyDescent="0.25">
      <c r="A2988" t="s">
        <v>1745</v>
      </c>
      <c r="B2988" t="str">
        <f t="shared" si="46"/>
        <v>1902Carlton</v>
      </c>
      <c r="C2988" t="s">
        <v>1727</v>
      </c>
      <c r="D2988">
        <v>1902</v>
      </c>
      <c r="E2988">
        <v>6</v>
      </c>
      <c r="F2988" t="s">
        <v>1689</v>
      </c>
      <c r="G2988">
        <v>14</v>
      </c>
      <c r="H2988">
        <v>6</v>
      </c>
      <c r="I2988">
        <v>0</v>
      </c>
      <c r="J2988">
        <v>8</v>
      </c>
      <c r="L2988">
        <v>24</v>
      </c>
      <c r="M2988">
        <v>494</v>
      </c>
      <c r="N2988">
        <v>653</v>
      </c>
      <c r="S2988" t="s">
        <v>1689</v>
      </c>
      <c r="T2988" t="s">
        <v>1717</v>
      </c>
      <c r="U2988" t="s">
        <v>1681</v>
      </c>
      <c r="V2988" t="s">
        <v>1718</v>
      </c>
    </row>
    <row r="2989" spans="1:22" x14ac:dyDescent="0.25">
      <c r="A2989" t="s">
        <v>1745</v>
      </c>
      <c r="B2989" t="str">
        <f t="shared" si="46"/>
        <v>1902South Melbourne</v>
      </c>
      <c r="C2989" t="s">
        <v>1727</v>
      </c>
      <c r="D2989">
        <v>1902</v>
      </c>
      <c r="E2989">
        <v>7</v>
      </c>
      <c r="F2989" t="s">
        <v>1697</v>
      </c>
      <c r="G2989">
        <v>14</v>
      </c>
      <c r="H2989">
        <v>5</v>
      </c>
      <c r="I2989">
        <v>0</v>
      </c>
      <c r="J2989">
        <v>9</v>
      </c>
      <c r="L2989">
        <v>20</v>
      </c>
      <c r="M2989">
        <v>522</v>
      </c>
      <c r="N2989">
        <v>535</v>
      </c>
      <c r="S2989" t="s">
        <v>1676</v>
      </c>
      <c r="T2989" t="s">
        <v>1681</v>
      </c>
      <c r="U2989" t="s">
        <v>1681</v>
      </c>
      <c r="V2989" t="s">
        <v>1718</v>
      </c>
    </row>
    <row r="2990" spans="1:22" x14ac:dyDescent="0.25">
      <c r="A2990" t="s">
        <v>1745</v>
      </c>
      <c r="B2990" t="str">
        <f t="shared" si="46"/>
        <v>1902St Kilda</v>
      </c>
      <c r="C2990" t="s">
        <v>1727</v>
      </c>
      <c r="D2990">
        <v>1902</v>
      </c>
      <c r="E2990">
        <v>8</v>
      </c>
      <c r="F2990" t="s">
        <v>1677</v>
      </c>
      <c r="G2990">
        <v>14</v>
      </c>
      <c r="I2990">
        <v>0</v>
      </c>
      <c r="J2990">
        <v>14</v>
      </c>
      <c r="L2990">
        <v>0</v>
      </c>
      <c r="M2990">
        <v>408</v>
      </c>
      <c r="N2990">
        <v>972</v>
      </c>
      <c r="S2990" t="s">
        <v>1677</v>
      </c>
      <c r="T2990" t="s">
        <v>1681</v>
      </c>
      <c r="U2990" t="s">
        <v>1681</v>
      </c>
      <c r="V2990" t="s">
        <v>1718</v>
      </c>
    </row>
    <row r="2991" spans="1:22" x14ac:dyDescent="0.25">
      <c r="A2991" t="s">
        <v>1745</v>
      </c>
      <c r="B2991" t="str">
        <f t="shared" si="46"/>
        <v>1901Geelong</v>
      </c>
      <c r="C2991" t="s">
        <v>1727</v>
      </c>
      <c r="D2991">
        <v>1901</v>
      </c>
      <c r="E2991">
        <v>1</v>
      </c>
      <c r="F2991" t="s">
        <v>1685</v>
      </c>
      <c r="G2991">
        <v>14</v>
      </c>
      <c r="H2991">
        <v>12</v>
      </c>
      <c r="I2991">
        <v>0</v>
      </c>
      <c r="J2991">
        <v>2</v>
      </c>
      <c r="L2991">
        <v>48</v>
      </c>
      <c r="M2991">
        <v>712</v>
      </c>
      <c r="N2991">
        <v>478</v>
      </c>
      <c r="O2991" t="s">
        <v>30</v>
      </c>
      <c r="P2991" t="s">
        <v>30</v>
      </c>
      <c r="S2991" t="s">
        <v>1685</v>
      </c>
      <c r="T2991" t="s">
        <v>1685</v>
      </c>
      <c r="U2991" t="s">
        <v>1685</v>
      </c>
      <c r="V2991" t="s">
        <v>1718</v>
      </c>
    </row>
    <row r="2992" spans="1:22" x14ac:dyDescent="0.25">
      <c r="A2992" t="s">
        <v>1745</v>
      </c>
      <c r="B2992" t="str">
        <f t="shared" si="46"/>
        <v>1901Collingwood</v>
      </c>
      <c r="C2992" t="s">
        <v>1727</v>
      </c>
      <c r="D2992">
        <v>1901</v>
      </c>
      <c r="E2992">
        <v>2</v>
      </c>
      <c r="F2992" t="s">
        <v>1688</v>
      </c>
      <c r="G2992">
        <v>14</v>
      </c>
      <c r="H2992">
        <v>10</v>
      </c>
      <c r="I2992">
        <v>0</v>
      </c>
      <c r="J2992">
        <v>4</v>
      </c>
      <c r="L2992">
        <v>40</v>
      </c>
      <c r="M2992">
        <v>712</v>
      </c>
      <c r="N2992">
        <v>488</v>
      </c>
      <c r="P2992" t="s">
        <v>30</v>
      </c>
      <c r="Q2992" t="s">
        <v>30</v>
      </c>
      <c r="S2992" t="s">
        <v>1688</v>
      </c>
      <c r="T2992" t="s">
        <v>1681</v>
      </c>
      <c r="U2992" t="s">
        <v>1681</v>
      </c>
      <c r="V2992" t="s">
        <v>1718</v>
      </c>
    </row>
    <row r="2993" spans="1:22" x14ac:dyDescent="0.25">
      <c r="A2993" t="s">
        <v>1745</v>
      </c>
      <c r="B2993" t="str">
        <f t="shared" si="46"/>
        <v>1901Essendon</v>
      </c>
      <c r="C2993" t="s">
        <v>1727</v>
      </c>
      <c r="D2993">
        <v>1901</v>
      </c>
      <c r="E2993">
        <v>3</v>
      </c>
      <c r="F2993" t="s">
        <v>1687</v>
      </c>
      <c r="G2993">
        <v>14</v>
      </c>
      <c r="H2993">
        <v>9</v>
      </c>
      <c r="I2993">
        <v>0</v>
      </c>
      <c r="J2993">
        <v>5</v>
      </c>
      <c r="L2993">
        <v>36</v>
      </c>
      <c r="M2993">
        <v>848</v>
      </c>
      <c r="N2993">
        <v>507</v>
      </c>
      <c r="P2993" t="s">
        <v>30</v>
      </c>
      <c r="Q2993" t="s">
        <v>30</v>
      </c>
      <c r="R2993" t="s">
        <v>30</v>
      </c>
      <c r="S2993" t="s">
        <v>1687</v>
      </c>
      <c r="T2993" t="s">
        <v>1681</v>
      </c>
      <c r="U2993" t="s">
        <v>1681</v>
      </c>
      <c r="V2993" t="s">
        <v>1718</v>
      </c>
    </row>
    <row r="2994" spans="1:22" x14ac:dyDescent="0.25">
      <c r="A2994" t="s">
        <v>1745</v>
      </c>
      <c r="B2994" t="str">
        <f t="shared" si="46"/>
        <v>1901Melbourne</v>
      </c>
      <c r="C2994" t="s">
        <v>1727</v>
      </c>
      <c r="D2994">
        <v>1901</v>
      </c>
      <c r="E2994">
        <v>4</v>
      </c>
      <c r="F2994" t="s">
        <v>1681</v>
      </c>
      <c r="G2994">
        <v>14</v>
      </c>
      <c r="H2994">
        <v>8</v>
      </c>
      <c r="I2994">
        <v>1</v>
      </c>
      <c r="J2994">
        <v>5</v>
      </c>
      <c r="L2994">
        <v>34</v>
      </c>
      <c r="M2994">
        <v>540</v>
      </c>
      <c r="N2994">
        <v>507</v>
      </c>
      <c r="P2994" t="s">
        <v>30</v>
      </c>
      <c r="S2994" t="s">
        <v>1681</v>
      </c>
      <c r="T2994" t="s">
        <v>1681</v>
      </c>
      <c r="U2994" t="s">
        <v>1681</v>
      </c>
      <c r="V2994" t="s">
        <v>1718</v>
      </c>
    </row>
    <row r="2995" spans="1:22" x14ac:dyDescent="0.25">
      <c r="A2995" t="s">
        <v>1745</v>
      </c>
      <c r="B2995" t="str">
        <f t="shared" si="46"/>
        <v>1901South Melbourne</v>
      </c>
      <c r="C2995" t="s">
        <v>1727</v>
      </c>
      <c r="D2995">
        <v>1901</v>
      </c>
      <c r="E2995">
        <v>5</v>
      </c>
      <c r="F2995" t="s">
        <v>1697</v>
      </c>
      <c r="G2995">
        <v>14</v>
      </c>
      <c r="H2995">
        <v>7</v>
      </c>
      <c r="I2995">
        <v>0</v>
      </c>
      <c r="J2995">
        <v>7</v>
      </c>
      <c r="L2995">
        <v>28</v>
      </c>
      <c r="M2995">
        <v>651</v>
      </c>
      <c r="N2995">
        <v>583</v>
      </c>
      <c r="S2995" t="s">
        <v>1676</v>
      </c>
      <c r="T2995" t="s">
        <v>1681</v>
      </c>
      <c r="U2995" t="s">
        <v>1681</v>
      </c>
      <c r="V2995" t="s">
        <v>1718</v>
      </c>
    </row>
    <row r="2996" spans="1:22" x14ac:dyDescent="0.25">
      <c r="A2996" t="s">
        <v>1745</v>
      </c>
      <c r="B2996" t="str">
        <f t="shared" si="46"/>
        <v>1901Fitzroy</v>
      </c>
      <c r="C2996" t="s">
        <v>1727</v>
      </c>
      <c r="D2996">
        <v>1901</v>
      </c>
      <c r="E2996">
        <v>6</v>
      </c>
      <c r="F2996" t="s">
        <v>1694</v>
      </c>
      <c r="G2996">
        <v>14</v>
      </c>
      <c r="H2996">
        <v>6</v>
      </c>
      <c r="I2996">
        <v>1</v>
      </c>
      <c r="J2996">
        <v>7</v>
      </c>
      <c r="L2996">
        <v>26</v>
      </c>
      <c r="M2996">
        <v>693</v>
      </c>
      <c r="N2996">
        <v>597</v>
      </c>
      <c r="S2996" t="s">
        <v>1694</v>
      </c>
      <c r="T2996" t="s">
        <v>1681</v>
      </c>
      <c r="U2996" t="s">
        <v>1681</v>
      </c>
      <c r="V2996" t="s">
        <v>1718</v>
      </c>
    </row>
    <row r="2997" spans="1:22" x14ac:dyDescent="0.25">
      <c r="A2997" t="s">
        <v>1745</v>
      </c>
      <c r="B2997" t="str">
        <f t="shared" si="46"/>
        <v>1901Carlton</v>
      </c>
      <c r="C2997" t="s">
        <v>1727</v>
      </c>
      <c r="D2997">
        <v>1901</v>
      </c>
      <c r="E2997">
        <v>7</v>
      </c>
      <c r="F2997" t="s">
        <v>1689</v>
      </c>
      <c r="G2997">
        <v>14</v>
      </c>
      <c r="H2997">
        <v>2</v>
      </c>
      <c r="I2997">
        <v>0</v>
      </c>
      <c r="J2997">
        <v>12</v>
      </c>
      <c r="L2997">
        <v>8</v>
      </c>
      <c r="M2997">
        <v>396</v>
      </c>
      <c r="N2997">
        <v>820</v>
      </c>
      <c r="S2997" t="s">
        <v>1689</v>
      </c>
      <c r="T2997" t="s">
        <v>1717</v>
      </c>
      <c r="U2997" t="s">
        <v>1681</v>
      </c>
      <c r="V2997" t="s">
        <v>1718</v>
      </c>
    </row>
    <row r="2998" spans="1:22" x14ac:dyDescent="0.25">
      <c r="A2998" t="s">
        <v>1745</v>
      </c>
      <c r="B2998" t="str">
        <f t="shared" si="46"/>
        <v>1901St Kilda</v>
      </c>
      <c r="C2998" t="s">
        <v>1727</v>
      </c>
      <c r="D2998">
        <v>1901</v>
      </c>
      <c r="E2998">
        <v>8</v>
      </c>
      <c r="F2998" t="s">
        <v>1677</v>
      </c>
      <c r="G2998">
        <v>14</v>
      </c>
      <c r="H2998">
        <v>1</v>
      </c>
      <c r="I2998">
        <v>0</v>
      </c>
      <c r="J2998">
        <v>13</v>
      </c>
      <c r="L2998">
        <v>4</v>
      </c>
      <c r="M2998">
        <v>350</v>
      </c>
      <c r="N2998">
        <v>922</v>
      </c>
      <c r="S2998" t="s">
        <v>1677</v>
      </c>
      <c r="T2998" t="s">
        <v>1681</v>
      </c>
      <c r="U2998" t="s">
        <v>1681</v>
      </c>
      <c r="V2998" t="s">
        <v>1718</v>
      </c>
    </row>
    <row r="2999" spans="1:22" x14ac:dyDescent="0.25">
      <c r="A2999" t="s">
        <v>1745</v>
      </c>
      <c r="B2999" t="str">
        <f t="shared" si="46"/>
        <v>1900Fitzroy</v>
      </c>
      <c r="C2999" t="s">
        <v>1727</v>
      </c>
      <c r="D2999">
        <v>1900</v>
      </c>
      <c r="E2999">
        <v>1</v>
      </c>
      <c r="F2999" t="s">
        <v>1694</v>
      </c>
      <c r="G2999">
        <v>14</v>
      </c>
      <c r="H2999">
        <v>11</v>
      </c>
      <c r="I2999">
        <v>0</v>
      </c>
      <c r="J2999">
        <v>3</v>
      </c>
      <c r="L2999">
        <v>44</v>
      </c>
      <c r="M2999">
        <v>729</v>
      </c>
      <c r="N2999">
        <v>434</v>
      </c>
      <c r="O2999" t="s">
        <v>30</v>
      </c>
      <c r="P2999" t="s">
        <v>30</v>
      </c>
      <c r="Q2999" t="s">
        <v>30</v>
      </c>
      <c r="S2999" t="s">
        <v>1694</v>
      </c>
      <c r="T2999" t="s">
        <v>1681</v>
      </c>
      <c r="U2999" t="s">
        <v>1681</v>
      </c>
      <c r="V2999" t="s">
        <v>1718</v>
      </c>
    </row>
    <row r="3000" spans="1:22" x14ac:dyDescent="0.25">
      <c r="A3000" t="s">
        <v>1745</v>
      </c>
      <c r="B3000" t="str">
        <f t="shared" si="46"/>
        <v>1900Geelong</v>
      </c>
      <c r="C3000" t="s">
        <v>1727</v>
      </c>
      <c r="D3000">
        <v>1900</v>
      </c>
      <c r="E3000">
        <v>2</v>
      </c>
      <c r="F3000" t="s">
        <v>1685</v>
      </c>
      <c r="G3000">
        <v>14</v>
      </c>
      <c r="H3000">
        <v>9</v>
      </c>
      <c r="I3000">
        <v>0</v>
      </c>
      <c r="J3000">
        <v>5</v>
      </c>
      <c r="L3000">
        <v>36</v>
      </c>
      <c r="M3000">
        <v>670</v>
      </c>
      <c r="N3000">
        <v>444</v>
      </c>
      <c r="P3000" t="s">
        <v>30</v>
      </c>
      <c r="S3000" t="s">
        <v>1685</v>
      </c>
      <c r="T3000" t="s">
        <v>1685</v>
      </c>
      <c r="U3000" t="s">
        <v>1685</v>
      </c>
      <c r="V3000" t="s">
        <v>1718</v>
      </c>
    </row>
    <row r="3001" spans="1:22" x14ac:dyDescent="0.25">
      <c r="A3001" t="s">
        <v>1745</v>
      </c>
      <c r="B3001" t="str">
        <f t="shared" si="46"/>
        <v>1900Essendon</v>
      </c>
      <c r="C3001" t="s">
        <v>1727</v>
      </c>
      <c r="D3001">
        <v>1900</v>
      </c>
      <c r="E3001">
        <v>3</v>
      </c>
      <c r="F3001" t="s">
        <v>1687</v>
      </c>
      <c r="G3001">
        <v>14</v>
      </c>
      <c r="H3001">
        <v>8</v>
      </c>
      <c r="I3001">
        <v>0</v>
      </c>
      <c r="J3001">
        <v>6</v>
      </c>
      <c r="L3001">
        <v>32</v>
      </c>
      <c r="M3001">
        <v>666</v>
      </c>
      <c r="N3001">
        <v>485</v>
      </c>
      <c r="P3001" t="s">
        <v>30</v>
      </c>
      <c r="S3001" t="s">
        <v>1687</v>
      </c>
      <c r="T3001" t="s">
        <v>1681</v>
      </c>
      <c r="U3001" t="s">
        <v>1681</v>
      </c>
      <c r="V3001" t="s">
        <v>1718</v>
      </c>
    </row>
    <row r="3002" spans="1:22" x14ac:dyDescent="0.25">
      <c r="A3002" t="s">
        <v>1745</v>
      </c>
      <c r="B3002" t="str">
        <f t="shared" si="46"/>
        <v>1900Collingwood</v>
      </c>
      <c r="C3002" t="s">
        <v>1727</v>
      </c>
      <c r="D3002">
        <v>1900</v>
      </c>
      <c r="E3002">
        <v>4</v>
      </c>
      <c r="F3002" t="s">
        <v>1688</v>
      </c>
      <c r="G3002">
        <v>14</v>
      </c>
      <c r="H3002">
        <v>8</v>
      </c>
      <c r="I3002">
        <v>0</v>
      </c>
      <c r="J3002">
        <v>6</v>
      </c>
      <c r="L3002">
        <v>32</v>
      </c>
      <c r="M3002">
        <v>627</v>
      </c>
      <c r="N3002">
        <v>540</v>
      </c>
      <c r="P3002" t="s">
        <v>30</v>
      </c>
      <c r="S3002" t="s">
        <v>1688</v>
      </c>
      <c r="T3002" t="s">
        <v>1681</v>
      </c>
      <c r="U3002" t="s">
        <v>1681</v>
      </c>
      <c r="V3002" t="s">
        <v>1718</v>
      </c>
    </row>
    <row r="3003" spans="1:22" x14ac:dyDescent="0.25">
      <c r="A3003" t="s">
        <v>1745</v>
      </c>
      <c r="B3003" t="str">
        <f t="shared" si="46"/>
        <v>1900South Melbourne</v>
      </c>
      <c r="C3003" t="s">
        <v>1727</v>
      </c>
      <c r="D3003">
        <v>1900</v>
      </c>
      <c r="E3003">
        <v>5</v>
      </c>
      <c r="F3003" t="s">
        <v>1697</v>
      </c>
      <c r="G3003">
        <v>14</v>
      </c>
      <c r="H3003">
        <v>8</v>
      </c>
      <c r="I3003">
        <v>0</v>
      </c>
      <c r="J3003">
        <v>6</v>
      </c>
      <c r="L3003">
        <v>32</v>
      </c>
      <c r="M3003">
        <v>481</v>
      </c>
      <c r="N3003">
        <v>532</v>
      </c>
      <c r="P3003" t="s">
        <v>30</v>
      </c>
      <c r="S3003" t="s">
        <v>1676</v>
      </c>
      <c r="T3003" t="s">
        <v>1681</v>
      </c>
      <c r="U3003" t="s">
        <v>1681</v>
      </c>
      <c r="V3003" t="s">
        <v>1718</v>
      </c>
    </row>
    <row r="3004" spans="1:22" x14ac:dyDescent="0.25">
      <c r="A3004" t="s">
        <v>1745</v>
      </c>
      <c r="B3004" t="str">
        <f t="shared" si="46"/>
        <v>1900Melbourne</v>
      </c>
      <c r="C3004" t="s">
        <v>1727</v>
      </c>
      <c r="D3004">
        <v>1900</v>
      </c>
      <c r="E3004">
        <v>6</v>
      </c>
      <c r="F3004" t="s">
        <v>1681</v>
      </c>
      <c r="G3004">
        <v>14</v>
      </c>
      <c r="H3004">
        <v>6</v>
      </c>
      <c r="I3004">
        <v>0</v>
      </c>
      <c r="J3004">
        <v>8</v>
      </c>
      <c r="L3004">
        <v>24</v>
      </c>
      <c r="M3004">
        <v>654</v>
      </c>
      <c r="N3004">
        <v>643</v>
      </c>
      <c r="P3004" t="s">
        <v>30</v>
      </c>
      <c r="Q3004" t="s">
        <v>30</v>
      </c>
      <c r="R3004" t="s">
        <v>30</v>
      </c>
      <c r="S3004" t="s">
        <v>1681</v>
      </c>
      <c r="T3004" t="s">
        <v>1681</v>
      </c>
      <c r="U3004" t="s">
        <v>1681</v>
      </c>
      <c r="V3004" t="s">
        <v>1718</v>
      </c>
    </row>
    <row r="3005" spans="1:22" x14ac:dyDescent="0.25">
      <c r="A3005" t="s">
        <v>1745</v>
      </c>
      <c r="B3005" t="str">
        <f t="shared" si="46"/>
        <v>1900Carlton</v>
      </c>
      <c r="C3005" t="s">
        <v>1727</v>
      </c>
      <c r="D3005">
        <v>1900</v>
      </c>
      <c r="E3005">
        <v>7</v>
      </c>
      <c r="F3005" t="s">
        <v>1689</v>
      </c>
      <c r="G3005">
        <v>14</v>
      </c>
      <c r="H3005">
        <v>5</v>
      </c>
      <c r="I3005">
        <v>0</v>
      </c>
      <c r="J3005">
        <v>9</v>
      </c>
      <c r="L3005">
        <v>20</v>
      </c>
      <c r="M3005">
        <v>394</v>
      </c>
      <c r="N3005">
        <v>558</v>
      </c>
      <c r="P3005" t="s">
        <v>30</v>
      </c>
      <c r="S3005" t="s">
        <v>1689</v>
      </c>
      <c r="T3005" t="s">
        <v>1717</v>
      </c>
      <c r="U3005" t="s">
        <v>1681</v>
      </c>
      <c r="V3005" t="s">
        <v>1718</v>
      </c>
    </row>
    <row r="3006" spans="1:22" x14ac:dyDescent="0.25">
      <c r="A3006" t="s">
        <v>1745</v>
      </c>
      <c r="B3006" t="str">
        <f t="shared" si="46"/>
        <v>1900St Kilda</v>
      </c>
      <c r="C3006" t="s">
        <v>1727</v>
      </c>
      <c r="D3006">
        <v>1900</v>
      </c>
      <c r="E3006">
        <v>8</v>
      </c>
      <c r="F3006" t="s">
        <v>1677</v>
      </c>
      <c r="G3006">
        <v>14</v>
      </c>
      <c r="H3006">
        <v>1</v>
      </c>
      <c r="I3006">
        <v>0</v>
      </c>
      <c r="J3006">
        <v>13</v>
      </c>
      <c r="L3006">
        <v>4</v>
      </c>
      <c r="M3006">
        <v>376</v>
      </c>
      <c r="N3006">
        <v>961</v>
      </c>
      <c r="P3006" t="s">
        <v>30</v>
      </c>
      <c r="S3006" t="s">
        <v>1677</v>
      </c>
      <c r="T3006" t="s">
        <v>1681</v>
      </c>
      <c r="U3006" t="s">
        <v>1681</v>
      </c>
      <c r="V3006" t="s">
        <v>1718</v>
      </c>
    </row>
    <row r="3007" spans="1:22" x14ac:dyDescent="0.25">
      <c r="A3007" t="s">
        <v>1745</v>
      </c>
      <c r="B3007" t="str">
        <f t="shared" si="46"/>
        <v>1899Fitzroy</v>
      </c>
      <c r="C3007" t="s">
        <v>1727</v>
      </c>
      <c r="D3007">
        <v>1899</v>
      </c>
      <c r="E3007">
        <v>1</v>
      </c>
      <c r="F3007" t="s">
        <v>1694</v>
      </c>
      <c r="G3007">
        <v>14</v>
      </c>
      <c r="H3007">
        <v>11</v>
      </c>
      <c r="I3007">
        <v>0</v>
      </c>
      <c r="J3007">
        <v>3</v>
      </c>
      <c r="L3007">
        <v>44</v>
      </c>
      <c r="M3007">
        <v>618</v>
      </c>
      <c r="N3007">
        <v>403</v>
      </c>
      <c r="O3007" t="s">
        <v>30</v>
      </c>
      <c r="P3007" t="s">
        <v>30</v>
      </c>
      <c r="Q3007" t="s">
        <v>30</v>
      </c>
      <c r="R3007" t="s">
        <v>30</v>
      </c>
      <c r="S3007" t="s">
        <v>1694</v>
      </c>
      <c r="T3007" t="s">
        <v>1681</v>
      </c>
      <c r="U3007" t="s">
        <v>1681</v>
      </c>
      <c r="V3007" t="s">
        <v>1718</v>
      </c>
    </row>
    <row r="3008" spans="1:22" x14ac:dyDescent="0.25">
      <c r="A3008" t="s">
        <v>1745</v>
      </c>
      <c r="B3008" t="str">
        <f t="shared" si="46"/>
        <v>1899Geelong</v>
      </c>
      <c r="C3008" t="s">
        <v>1727</v>
      </c>
      <c r="D3008">
        <v>1899</v>
      </c>
      <c r="E3008">
        <v>2</v>
      </c>
      <c r="F3008" t="s">
        <v>1685</v>
      </c>
      <c r="G3008">
        <v>14</v>
      </c>
      <c r="H3008">
        <v>10</v>
      </c>
      <c r="I3008">
        <v>0</v>
      </c>
      <c r="J3008">
        <v>4</v>
      </c>
      <c r="L3008">
        <v>40</v>
      </c>
      <c r="M3008">
        <v>684</v>
      </c>
      <c r="N3008">
        <v>386</v>
      </c>
      <c r="P3008" t="s">
        <v>30</v>
      </c>
      <c r="S3008" t="s">
        <v>1685</v>
      </c>
      <c r="T3008" t="s">
        <v>1685</v>
      </c>
      <c r="U3008" t="s">
        <v>1685</v>
      </c>
      <c r="V3008" t="s">
        <v>1718</v>
      </c>
    </row>
    <row r="3009" spans="1:22" x14ac:dyDescent="0.25">
      <c r="A3009" t="s">
        <v>1745</v>
      </c>
      <c r="B3009" t="str">
        <f t="shared" si="46"/>
        <v>1899Collingwood</v>
      </c>
      <c r="C3009" t="s">
        <v>1727</v>
      </c>
      <c r="D3009">
        <v>1899</v>
      </c>
      <c r="E3009">
        <v>3</v>
      </c>
      <c r="F3009" t="s">
        <v>1688</v>
      </c>
      <c r="G3009">
        <v>14</v>
      </c>
      <c r="H3009">
        <v>10</v>
      </c>
      <c r="I3009">
        <v>0</v>
      </c>
      <c r="J3009">
        <v>4</v>
      </c>
      <c r="L3009">
        <v>40</v>
      </c>
      <c r="M3009">
        <v>590</v>
      </c>
      <c r="N3009">
        <v>436</v>
      </c>
      <c r="P3009" t="s">
        <v>30</v>
      </c>
      <c r="S3009" t="s">
        <v>1688</v>
      </c>
      <c r="T3009" t="s">
        <v>1681</v>
      </c>
      <c r="U3009" t="s">
        <v>1681</v>
      </c>
      <c r="V3009" t="s">
        <v>1718</v>
      </c>
    </row>
    <row r="3010" spans="1:22" x14ac:dyDescent="0.25">
      <c r="A3010" t="s">
        <v>1745</v>
      </c>
      <c r="B3010" t="str">
        <f t="shared" ref="B3010:B3030" si="47">D3010&amp;F3010</f>
        <v>1899Essendon</v>
      </c>
      <c r="C3010" t="s">
        <v>1727</v>
      </c>
      <c r="D3010">
        <v>1899</v>
      </c>
      <c r="E3010">
        <v>4</v>
      </c>
      <c r="F3010" t="s">
        <v>1687</v>
      </c>
      <c r="G3010">
        <v>14</v>
      </c>
      <c r="H3010">
        <v>9</v>
      </c>
      <c r="I3010">
        <v>0</v>
      </c>
      <c r="J3010">
        <v>5</v>
      </c>
      <c r="L3010">
        <v>36</v>
      </c>
      <c r="M3010">
        <v>600</v>
      </c>
      <c r="N3010">
        <v>428</v>
      </c>
      <c r="P3010" t="s">
        <v>30</v>
      </c>
      <c r="S3010" t="s">
        <v>1687</v>
      </c>
      <c r="T3010" t="s">
        <v>1681</v>
      </c>
      <c r="U3010" t="s">
        <v>1681</v>
      </c>
      <c r="V3010" t="s">
        <v>1718</v>
      </c>
    </row>
    <row r="3011" spans="1:22" x14ac:dyDescent="0.25">
      <c r="A3011" t="s">
        <v>1745</v>
      </c>
      <c r="B3011" t="str">
        <f t="shared" si="47"/>
        <v>1899Melbourne</v>
      </c>
      <c r="C3011" t="s">
        <v>1727</v>
      </c>
      <c r="D3011">
        <v>1899</v>
      </c>
      <c r="E3011">
        <v>5</v>
      </c>
      <c r="F3011" t="s">
        <v>1681</v>
      </c>
      <c r="G3011">
        <v>14</v>
      </c>
      <c r="H3011">
        <v>8</v>
      </c>
      <c r="I3011">
        <v>0</v>
      </c>
      <c r="J3011">
        <v>6</v>
      </c>
      <c r="L3011">
        <v>32</v>
      </c>
      <c r="M3011">
        <v>574</v>
      </c>
      <c r="N3011">
        <v>420</v>
      </c>
      <c r="P3011" t="s">
        <v>30</v>
      </c>
      <c r="S3011" t="s">
        <v>1681</v>
      </c>
      <c r="T3011" t="s">
        <v>1681</v>
      </c>
      <c r="U3011" t="s">
        <v>1681</v>
      </c>
      <c r="V3011" t="s">
        <v>1718</v>
      </c>
    </row>
    <row r="3012" spans="1:22" x14ac:dyDescent="0.25">
      <c r="A3012" t="s">
        <v>1745</v>
      </c>
      <c r="B3012" t="str">
        <f t="shared" si="47"/>
        <v>1899South Melbourne</v>
      </c>
      <c r="C3012" t="s">
        <v>1727</v>
      </c>
      <c r="D3012">
        <v>1899</v>
      </c>
      <c r="E3012">
        <v>6</v>
      </c>
      <c r="F3012" t="s">
        <v>1697</v>
      </c>
      <c r="G3012">
        <v>14</v>
      </c>
      <c r="H3012">
        <v>5</v>
      </c>
      <c r="I3012">
        <v>0</v>
      </c>
      <c r="J3012">
        <v>9</v>
      </c>
      <c r="L3012">
        <v>20</v>
      </c>
      <c r="M3012">
        <v>528</v>
      </c>
      <c r="N3012">
        <v>502</v>
      </c>
      <c r="P3012" t="s">
        <v>30</v>
      </c>
      <c r="Q3012" t="s">
        <v>30</v>
      </c>
      <c r="S3012" t="s">
        <v>1676</v>
      </c>
      <c r="T3012" t="s">
        <v>1681</v>
      </c>
      <c r="U3012" t="s">
        <v>1681</v>
      </c>
      <c r="V3012" t="s">
        <v>1718</v>
      </c>
    </row>
    <row r="3013" spans="1:22" x14ac:dyDescent="0.25">
      <c r="A3013" t="s">
        <v>1745</v>
      </c>
      <c r="B3013" t="str">
        <f t="shared" si="47"/>
        <v>1899Carlton</v>
      </c>
      <c r="C3013" t="s">
        <v>1727</v>
      </c>
      <c r="D3013">
        <v>1899</v>
      </c>
      <c r="E3013">
        <v>7</v>
      </c>
      <c r="F3013" t="s">
        <v>1689</v>
      </c>
      <c r="G3013">
        <v>14</v>
      </c>
      <c r="H3013">
        <v>3</v>
      </c>
      <c r="I3013">
        <v>0</v>
      </c>
      <c r="J3013">
        <v>11</v>
      </c>
      <c r="L3013">
        <v>12</v>
      </c>
      <c r="M3013">
        <v>317</v>
      </c>
      <c r="N3013">
        <v>597</v>
      </c>
      <c r="P3013" t="s">
        <v>30</v>
      </c>
      <c r="S3013" t="s">
        <v>1689</v>
      </c>
      <c r="T3013" t="s">
        <v>1717</v>
      </c>
      <c r="U3013" t="s">
        <v>1681</v>
      </c>
      <c r="V3013" t="s">
        <v>1718</v>
      </c>
    </row>
    <row r="3014" spans="1:22" x14ac:dyDescent="0.25">
      <c r="A3014" t="s">
        <v>1745</v>
      </c>
      <c r="B3014" t="str">
        <f t="shared" si="47"/>
        <v>1899St Kilda</v>
      </c>
      <c r="C3014" t="s">
        <v>1727</v>
      </c>
      <c r="D3014">
        <v>1899</v>
      </c>
      <c r="E3014">
        <v>8</v>
      </c>
      <c r="F3014" t="s">
        <v>1677</v>
      </c>
      <c r="G3014">
        <v>14</v>
      </c>
      <c r="I3014">
        <v>0</v>
      </c>
      <c r="J3014">
        <v>14</v>
      </c>
      <c r="L3014">
        <v>0</v>
      </c>
      <c r="M3014">
        <v>288</v>
      </c>
      <c r="N3014">
        <v>1027</v>
      </c>
      <c r="P3014" t="s">
        <v>30</v>
      </c>
      <c r="S3014" t="s">
        <v>1677</v>
      </c>
      <c r="T3014" t="s">
        <v>1681</v>
      </c>
      <c r="U3014" t="s">
        <v>1681</v>
      </c>
      <c r="V3014" t="s">
        <v>1718</v>
      </c>
    </row>
    <row r="3015" spans="1:22" x14ac:dyDescent="0.25">
      <c r="A3015" t="s">
        <v>1745</v>
      </c>
      <c r="B3015" t="str">
        <f t="shared" si="47"/>
        <v>1898Essendon</v>
      </c>
      <c r="C3015" t="s">
        <v>1727</v>
      </c>
      <c r="D3015">
        <v>1898</v>
      </c>
      <c r="E3015">
        <v>1</v>
      </c>
      <c r="F3015" t="s">
        <v>1687</v>
      </c>
      <c r="G3015">
        <v>14</v>
      </c>
      <c r="H3015">
        <v>11</v>
      </c>
      <c r="I3015">
        <v>0</v>
      </c>
      <c r="J3015">
        <v>3</v>
      </c>
      <c r="L3015">
        <v>44</v>
      </c>
      <c r="M3015">
        <v>756</v>
      </c>
      <c r="N3015">
        <v>374</v>
      </c>
      <c r="O3015" t="s">
        <v>30</v>
      </c>
      <c r="P3015" t="s">
        <v>30</v>
      </c>
      <c r="Q3015" t="s">
        <v>30</v>
      </c>
      <c r="S3015" t="s">
        <v>1687</v>
      </c>
      <c r="T3015" t="s">
        <v>1681</v>
      </c>
      <c r="U3015" t="s">
        <v>1681</v>
      </c>
      <c r="V3015" t="s">
        <v>1718</v>
      </c>
    </row>
    <row r="3016" spans="1:22" x14ac:dyDescent="0.25">
      <c r="A3016" t="s">
        <v>1745</v>
      </c>
      <c r="B3016" t="str">
        <f t="shared" si="47"/>
        <v>1898Collingwood</v>
      </c>
      <c r="C3016" t="s">
        <v>1727</v>
      </c>
      <c r="D3016">
        <v>1898</v>
      </c>
      <c r="E3016">
        <v>2</v>
      </c>
      <c r="F3016" t="s">
        <v>1688</v>
      </c>
      <c r="G3016">
        <v>14</v>
      </c>
      <c r="H3016">
        <v>10</v>
      </c>
      <c r="I3016">
        <v>0</v>
      </c>
      <c r="J3016">
        <v>4</v>
      </c>
      <c r="L3016">
        <v>40</v>
      </c>
      <c r="M3016">
        <v>657</v>
      </c>
      <c r="N3016">
        <v>363</v>
      </c>
      <c r="P3016" t="s">
        <v>30</v>
      </c>
      <c r="S3016" t="s">
        <v>1688</v>
      </c>
      <c r="T3016" t="s">
        <v>1681</v>
      </c>
      <c r="U3016" t="s">
        <v>1681</v>
      </c>
      <c r="V3016" t="s">
        <v>1718</v>
      </c>
    </row>
    <row r="3017" spans="1:22" x14ac:dyDescent="0.25">
      <c r="A3017" t="s">
        <v>1745</v>
      </c>
      <c r="B3017" t="str">
        <f t="shared" si="47"/>
        <v>1898Fitzroy</v>
      </c>
      <c r="C3017" t="s">
        <v>1727</v>
      </c>
      <c r="D3017">
        <v>1898</v>
      </c>
      <c r="E3017">
        <v>3</v>
      </c>
      <c r="F3017" t="s">
        <v>1694</v>
      </c>
      <c r="G3017">
        <v>14</v>
      </c>
      <c r="H3017">
        <v>10</v>
      </c>
      <c r="I3017">
        <v>0</v>
      </c>
      <c r="J3017">
        <v>4</v>
      </c>
      <c r="L3017">
        <v>40</v>
      </c>
      <c r="M3017">
        <v>568</v>
      </c>
      <c r="N3017">
        <v>467</v>
      </c>
      <c r="P3017" t="s">
        <v>30</v>
      </c>
      <c r="Q3017" t="s">
        <v>30</v>
      </c>
      <c r="R3017" t="s">
        <v>30</v>
      </c>
      <c r="S3017" t="s">
        <v>1694</v>
      </c>
      <c r="T3017" t="s">
        <v>1681</v>
      </c>
      <c r="U3017" t="s">
        <v>1681</v>
      </c>
      <c r="V3017" t="s">
        <v>1718</v>
      </c>
    </row>
    <row r="3018" spans="1:22" x14ac:dyDescent="0.25">
      <c r="A3018" t="s">
        <v>1745</v>
      </c>
      <c r="B3018" t="str">
        <f t="shared" si="47"/>
        <v>1898Geelong</v>
      </c>
      <c r="C3018" t="s">
        <v>1727</v>
      </c>
      <c r="D3018">
        <v>1898</v>
      </c>
      <c r="E3018">
        <v>4</v>
      </c>
      <c r="F3018" t="s">
        <v>1685</v>
      </c>
      <c r="G3018">
        <v>14</v>
      </c>
      <c r="H3018">
        <v>9</v>
      </c>
      <c r="I3018">
        <v>0</v>
      </c>
      <c r="J3018">
        <v>5</v>
      </c>
      <c r="L3018">
        <v>36</v>
      </c>
      <c r="M3018">
        <v>645</v>
      </c>
      <c r="N3018">
        <v>425</v>
      </c>
      <c r="P3018" t="s">
        <v>30</v>
      </c>
      <c r="S3018" t="s">
        <v>1685</v>
      </c>
      <c r="T3018" t="s">
        <v>1685</v>
      </c>
      <c r="U3018" t="s">
        <v>1685</v>
      </c>
      <c r="V3018" t="s">
        <v>1718</v>
      </c>
    </row>
    <row r="3019" spans="1:22" x14ac:dyDescent="0.25">
      <c r="A3019" t="s">
        <v>1745</v>
      </c>
      <c r="B3019" t="str">
        <f t="shared" si="47"/>
        <v>1898South Melbourne</v>
      </c>
      <c r="C3019" t="s">
        <v>1727</v>
      </c>
      <c r="D3019">
        <v>1898</v>
      </c>
      <c r="E3019">
        <v>5</v>
      </c>
      <c r="F3019" t="s">
        <v>1697</v>
      </c>
      <c r="G3019">
        <v>14</v>
      </c>
      <c r="H3019">
        <v>7</v>
      </c>
      <c r="I3019">
        <v>0</v>
      </c>
      <c r="J3019">
        <v>7</v>
      </c>
      <c r="L3019">
        <v>28</v>
      </c>
      <c r="M3019">
        <v>482</v>
      </c>
      <c r="N3019">
        <v>538</v>
      </c>
      <c r="P3019" t="s">
        <v>30</v>
      </c>
      <c r="S3019" t="s">
        <v>1676</v>
      </c>
      <c r="T3019" t="s">
        <v>1681</v>
      </c>
      <c r="U3019" t="s">
        <v>1681</v>
      </c>
      <c r="V3019" t="s">
        <v>1718</v>
      </c>
    </row>
    <row r="3020" spans="1:22" x14ac:dyDescent="0.25">
      <c r="A3020" t="s">
        <v>1745</v>
      </c>
      <c r="B3020" t="str">
        <f t="shared" si="47"/>
        <v>1898Melbourne</v>
      </c>
      <c r="C3020" t="s">
        <v>1727</v>
      </c>
      <c r="D3020">
        <v>1898</v>
      </c>
      <c r="E3020">
        <v>6</v>
      </c>
      <c r="F3020" t="s">
        <v>1681</v>
      </c>
      <c r="G3020">
        <v>14</v>
      </c>
      <c r="H3020">
        <v>5</v>
      </c>
      <c r="I3020">
        <v>1</v>
      </c>
      <c r="J3020">
        <v>8</v>
      </c>
      <c r="L3020">
        <v>22</v>
      </c>
      <c r="M3020">
        <v>529</v>
      </c>
      <c r="N3020">
        <v>545</v>
      </c>
      <c r="P3020" t="s">
        <v>30</v>
      </c>
      <c r="S3020" t="s">
        <v>1681</v>
      </c>
      <c r="T3020" t="s">
        <v>1681</v>
      </c>
      <c r="U3020" t="s">
        <v>1681</v>
      </c>
      <c r="V3020" t="s">
        <v>1718</v>
      </c>
    </row>
    <row r="3021" spans="1:22" x14ac:dyDescent="0.25">
      <c r="A3021" t="s">
        <v>1745</v>
      </c>
      <c r="B3021" t="str">
        <f t="shared" si="47"/>
        <v>1898Carlton</v>
      </c>
      <c r="C3021" t="s">
        <v>1727</v>
      </c>
      <c r="D3021">
        <v>1898</v>
      </c>
      <c r="E3021">
        <v>7</v>
      </c>
      <c r="F3021" t="s">
        <v>1689</v>
      </c>
      <c r="G3021">
        <v>14</v>
      </c>
      <c r="H3021">
        <v>3</v>
      </c>
      <c r="I3021">
        <v>1</v>
      </c>
      <c r="J3021">
        <v>10</v>
      </c>
      <c r="L3021">
        <v>14</v>
      </c>
      <c r="M3021">
        <v>382</v>
      </c>
      <c r="N3021">
        <v>634</v>
      </c>
      <c r="P3021" t="s">
        <v>30</v>
      </c>
      <c r="S3021" t="s">
        <v>1689</v>
      </c>
      <c r="T3021" t="s">
        <v>1717</v>
      </c>
      <c r="U3021" t="s">
        <v>1681</v>
      </c>
      <c r="V3021" t="s">
        <v>1718</v>
      </c>
    </row>
    <row r="3022" spans="1:22" x14ac:dyDescent="0.25">
      <c r="A3022" t="s">
        <v>1745</v>
      </c>
      <c r="B3022" t="str">
        <f t="shared" si="47"/>
        <v>1898St Kilda</v>
      </c>
      <c r="C3022" t="s">
        <v>1727</v>
      </c>
      <c r="D3022">
        <v>1898</v>
      </c>
      <c r="E3022">
        <v>8</v>
      </c>
      <c r="F3022" t="s">
        <v>1677</v>
      </c>
      <c r="G3022">
        <v>14</v>
      </c>
      <c r="I3022">
        <v>0</v>
      </c>
      <c r="J3022">
        <v>14</v>
      </c>
      <c r="L3022">
        <v>0</v>
      </c>
      <c r="M3022">
        <v>339</v>
      </c>
      <c r="N3022">
        <v>1012</v>
      </c>
      <c r="P3022" t="s">
        <v>30</v>
      </c>
      <c r="S3022" t="s">
        <v>1677</v>
      </c>
      <c r="T3022" t="s">
        <v>1681</v>
      </c>
      <c r="U3022" t="s">
        <v>1681</v>
      </c>
      <c r="V3022" t="s">
        <v>1718</v>
      </c>
    </row>
    <row r="3023" spans="1:22" x14ac:dyDescent="0.25">
      <c r="A3023" t="s">
        <v>1745</v>
      </c>
      <c r="B3023" t="str">
        <f t="shared" si="47"/>
        <v>1897Geelong</v>
      </c>
      <c r="C3023" t="s">
        <v>1727</v>
      </c>
      <c r="D3023">
        <v>1897</v>
      </c>
      <c r="E3023">
        <v>1</v>
      </c>
      <c r="F3023" t="s">
        <v>1685</v>
      </c>
      <c r="G3023">
        <v>14</v>
      </c>
      <c r="H3023">
        <v>11</v>
      </c>
      <c r="I3023">
        <v>0</v>
      </c>
      <c r="J3023">
        <v>3</v>
      </c>
      <c r="L3023">
        <v>44</v>
      </c>
      <c r="M3023">
        <v>704</v>
      </c>
      <c r="N3023">
        <v>383</v>
      </c>
      <c r="O3023" t="s">
        <v>30</v>
      </c>
      <c r="P3023" t="s">
        <v>30</v>
      </c>
      <c r="S3023" t="s">
        <v>1685</v>
      </c>
      <c r="T3023" t="s">
        <v>1685</v>
      </c>
      <c r="U3023" t="s">
        <v>1685</v>
      </c>
      <c r="V3023" t="s">
        <v>1718</v>
      </c>
    </row>
    <row r="3024" spans="1:22" x14ac:dyDescent="0.25">
      <c r="A3024" t="s">
        <v>1745</v>
      </c>
      <c r="B3024" t="str">
        <f t="shared" si="47"/>
        <v>1897Essendon</v>
      </c>
      <c r="C3024" t="s">
        <v>1727</v>
      </c>
      <c r="D3024">
        <v>1897</v>
      </c>
      <c r="E3024">
        <v>2</v>
      </c>
      <c r="F3024" t="s">
        <v>1687</v>
      </c>
      <c r="G3024">
        <v>14</v>
      </c>
      <c r="H3024">
        <v>11</v>
      </c>
      <c r="I3024">
        <v>0</v>
      </c>
      <c r="J3024">
        <v>3</v>
      </c>
      <c r="L3024">
        <v>44</v>
      </c>
      <c r="M3024">
        <v>706</v>
      </c>
      <c r="N3024">
        <v>445</v>
      </c>
      <c r="P3024" t="s">
        <v>30</v>
      </c>
      <c r="R3024" t="s">
        <v>30</v>
      </c>
      <c r="S3024" t="s">
        <v>1687</v>
      </c>
      <c r="T3024" t="s">
        <v>1681</v>
      </c>
      <c r="U3024" t="s">
        <v>1681</v>
      </c>
      <c r="V3024" t="s">
        <v>1718</v>
      </c>
    </row>
    <row r="3025" spans="1:22" x14ac:dyDescent="0.25">
      <c r="A3025" t="s">
        <v>1745</v>
      </c>
      <c r="B3025" t="str">
        <f t="shared" si="47"/>
        <v>1897Melbourne</v>
      </c>
      <c r="C3025" t="s">
        <v>1727</v>
      </c>
      <c r="D3025">
        <v>1897</v>
      </c>
      <c r="E3025">
        <v>3</v>
      </c>
      <c r="F3025" t="s">
        <v>1681</v>
      </c>
      <c r="G3025">
        <v>14</v>
      </c>
      <c r="H3025">
        <v>10</v>
      </c>
      <c r="I3025">
        <v>0</v>
      </c>
      <c r="J3025">
        <v>4</v>
      </c>
      <c r="L3025">
        <v>40</v>
      </c>
      <c r="M3025">
        <v>685</v>
      </c>
      <c r="N3025">
        <v>473</v>
      </c>
      <c r="P3025" t="s">
        <v>30</v>
      </c>
      <c r="S3025" t="s">
        <v>1681</v>
      </c>
      <c r="T3025" t="s">
        <v>1681</v>
      </c>
      <c r="U3025" t="s">
        <v>1681</v>
      </c>
      <c r="V3025" t="s">
        <v>1718</v>
      </c>
    </row>
    <row r="3026" spans="1:22" x14ac:dyDescent="0.25">
      <c r="A3026" t="s">
        <v>1745</v>
      </c>
      <c r="B3026" t="str">
        <f t="shared" si="47"/>
        <v>1897Collingwood</v>
      </c>
      <c r="C3026" t="s">
        <v>1727</v>
      </c>
      <c r="D3026">
        <v>1897</v>
      </c>
      <c r="E3026">
        <v>4</v>
      </c>
      <c r="F3026" t="s">
        <v>1688</v>
      </c>
      <c r="G3026">
        <v>14</v>
      </c>
      <c r="H3026">
        <v>9</v>
      </c>
      <c r="I3026">
        <v>0</v>
      </c>
      <c r="J3026">
        <v>5</v>
      </c>
      <c r="L3026">
        <v>36</v>
      </c>
      <c r="M3026">
        <v>509</v>
      </c>
      <c r="N3026">
        <v>445</v>
      </c>
      <c r="P3026" t="s">
        <v>30</v>
      </c>
      <c r="S3026" t="s">
        <v>1688</v>
      </c>
      <c r="T3026" t="s">
        <v>1681</v>
      </c>
      <c r="U3026" t="s">
        <v>1681</v>
      </c>
      <c r="V3026" t="s">
        <v>1718</v>
      </c>
    </row>
    <row r="3027" spans="1:22" x14ac:dyDescent="0.25">
      <c r="A3027" t="s">
        <v>1745</v>
      </c>
      <c r="B3027" t="str">
        <f t="shared" si="47"/>
        <v>1897South Melbourne</v>
      </c>
      <c r="C3027" t="s">
        <v>1727</v>
      </c>
      <c r="D3027">
        <v>1897</v>
      </c>
      <c r="E3027">
        <v>5</v>
      </c>
      <c r="F3027" t="s">
        <v>1697</v>
      </c>
      <c r="G3027">
        <v>14</v>
      </c>
      <c r="H3027">
        <v>8</v>
      </c>
      <c r="I3027">
        <v>1</v>
      </c>
      <c r="J3027">
        <v>5</v>
      </c>
      <c r="L3027">
        <v>34</v>
      </c>
      <c r="M3027">
        <v>595</v>
      </c>
      <c r="N3027">
        <v>430</v>
      </c>
      <c r="S3027" t="s">
        <v>1676</v>
      </c>
      <c r="T3027" t="s">
        <v>1681</v>
      </c>
      <c r="U3027" t="s">
        <v>1681</v>
      </c>
      <c r="V3027" t="s">
        <v>1718</v>
      </c>
    </row>
    <row r="3028" spans="1:22" x14ac:dyDescent="0.25">
      <c r="A3028" t="s">
        <v>1745</v>
      </c>
      <c r="B3028" t="str">
        <f t="shared" si="47"/>
        <v>1897Fitzroy</v>
      </c>
      <c r="C3028" t="s">
        <v>1727</v>
      </c>
      <c r="D3028">
        <v>1897</v>
      </c>
      <c r="E3028">
        <v>6</v>
      </c>
      <c r="F3028" t="s">
        <v>1694</v>
      </c>
      <c r="G3028">
        <v>14</v>
      </c>
      <c r="H3028">
        <v>4</v>
      </c>
      <c r="I3028">
        <v>1</v>
      </c>
      <c r="J3028">
        <v>9</v>
      </c>
      <c r="L3028">
        <v>18</v>
      </c>
      <c r="M3028">
        <v>509</v>
      </c>
      <c r="N3028">
        <v>485</v>
      </c>
      <c r="S3028" t="s">
        <v>1694</v>
      </c>
      <c r="T3028" t="s">
        <v>1681</v>
      </c>
      <c r="U3028" t="s">
        <v>1681</v>
      </c>
      <c r="V3028" t="s">
        <v>1718</v>
      </c>
    </row>
    <row r="3029" spans="1:22" x14ac:dyDescent="0.25">
      <c r="A3029" t="s">
        <v>1745</v>
      </c>
      <c r="B3029" t="str">
        <f t="shared" si="47"/>
        <v>1897Carlton</v>
      </c>
      <c r="C3029" t="s">
        <v>1727</v>
      </c>
      <c r="D3029">
        <v>1897</v>
      </c>
      <c r="E3029">
        <v>7</v>
      </c>
      <c r="F3029" t="s">
        <v>1689</v>
      </c>
      <c r="G3029">
        <v>14</v>
      </c>
      <c r="H3029">
        <v>2</v>
      </c>
      <c r="I3029">
        <v>0</v>
      </c>
      <c r="J3029">
        <v>12</v>
      </c>
      <c r="L3029">
        <v>8</v>
      </c>
      <c r="M3029">
        <v>376</v>
      </c>
      <c r="N3029">
        <v>737</v>
      </c>
      <c r="S3029" t="s">
        <v>1689</v>
      </c>
      <c r="T3029" t="s">
        <v>1717</v>
      </c>
      <c r="U3029" t="s">
        <v>1681</v>
      </c>
      <c r="V3029" t="s">
        <v>1718</v>
      </c>
    </row>
    <row r="3030" spans="1:22" x14ac:dyDescent="0.25">
      <c r="A3030" t="s">
        <v>1745</v>
      </c>
      <c r="B3030" t="str">
        <f t="shared" si="47"/>
        <v>1897St Kilda</v>
      </c>
      <c r="C3030" t="s">
        <v>1727</v>
      </c>
      <c r="D3030">
        <v>1897</v>
      </c>
      <c r="E3030">
        <v>8</v>
      </c>
      <c r="F3030" t="s">
        <v>1677</v>
      </c>
      <c r="G3030">
        <v>14</v>
      </c>
      <c r="I3030">
        <v>0</v>
      </c>
      <c r="J3030">
        <v>14</v>
      </c>
      <c r="L3030">
        <v>0</v>
      </c>
      <c r="M3030">
        <v>280</v>
      </c>
      <c r="N3030">
        <v>966</v>
      </c>
      <c r="S3030" t="s">
        <v>1677</v>
      </c>
      <c r="T3030" t="s">
        <v>1681</v>
      </c>
      <c r="U3030" t="s">
        <v>1681</v>
      </c>
      <c r="V3030" t="s">
        <v>1718</v>
      </c>
    </row>
  </sheetData>
  <sortState xmlns:xlrd2="http://schemas.microsoft.com/office/spreadsheetml/2017/richdata2" ref="A2:V3030">
    <sortCondition descending="1" ref="D2:D3030"/>
    <sortCondition ref="A2:A3030"/>
    <sortCondition ref="C2:C3030"/>
    <sortCondition ref="E2:E303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5730B-3607-4336-867D-3864C3BA395F}">
  <dimension ref="A1:U475"/>
  <sheetViews>
    <sheetView workbookViewId="0">
      <selection activeCell="J475" sqref="J475"/>
    </sheetView>
  </sheetViews>
  <sheetFormatPr defaultRowHeight="15" x14ac:dyDescent="0.25"/>
  <cols>
    <col min="1" max="1" width="12.85546875" bestFit="1" customWidth="1"/>
    <col min="4" max="4" width="16.7109375" bestFit="1" customWidth="1"/>
    <col min="5" max="5" width="21.85546875" bestFit="1" customWidth="1"/>
    <col min="6" max="6" width="16.42578125" customWidth="1"/>
    <col min="7" max="7" width="21.85546875" bestFit="1" customWidth="1"/>
    <col min="11" max="11" width="24.28515625" bestFit="1" customWidth="1"/>
    <col min="12" max="12" width="20.5703125" bestFit="1" customWidth="1"/>
    <col min="13" max="13" width="16.7109375" bestFit="1" customWidth="1"/>
    <col min="14" max="15" width="21.85546875" bestFit="1" customWidth="1"/>
    <col min="16" max="16" width="14.7109375" bestFit="1" customWidth="1"/>
    <col min="17" max="17" width="24.28515625" bestFit="1" customWidth="1"/>
    <col min="18" max="18" width="10.42578125" bestFit="1" customWidth="1"/>
    <col min="21" max="21" width="17.42578125" bestFit="1" customWidth="1"/>
  </cols>
  <sheetData>
    <row r="1" spans="1:16" x14ac:dyDescent="0.25">
      <c r="A1" t="s">
        <v>1744</v>
      </c>
      <c r="B1" t="s">
        <v>135</v>
      </c>
      <c r="C1" t="s">
        <v>1735</v>
      </c>
      <c r="D1" t="s">
        <v>1742</v>
      </c>
      <c r="E1" t="s">
        <v>1</v>
      </c>
      <c r="F1" t="s">
        <v>1658</v>
      </c>
      <c r="G1" t="s">
        <v>952</v>
      </c>
      <c r="H1" t="s">
        <v>953</v>
      </c>
      <c r="I1" t="s">
        <v>954</v>
      </c>
      <c r="J1" t="s">
        <v>965</v>
      </c>
      <c r="K1" t="s">
        <v>955</v>
      </c>
      <c r="L1" t="s">
        <v>128</v>
      </c>
      <c r="M1" t="s">
        <v>129</v>
      </c>
      <c r="N1" t="s">
        <v>28</v>
      </c>
      <c r="O1" t="s">
        <v>1653</v>
      </c>
      <c r="P1" t="s">
        <v>1743</v>
      </c>
    </row>
    <row r="2" spans="1:16" x14ac:dyDescent="0.25">
      <c r="A2" t="s">
        <v>1746</v>
      </c>
      <c r="B2" t="s">
        <v>1796</v>
      </c>
      <c r="C2">
        <v>2025</v>
      </c>
      <c r="D2">
        <v>20251005</v>
      </c>
      <c r="E2" t="s">
        <v>1774</v>
      </c>
      <c r="F2" t="s">
        <v>3</v>
      </c>
      <c r="G2" t="s">
        <v>1797</v>
      </c>
      <c r="H2">
        <v>26</v>
      </c>
      <c r="I2">
        <v>22</v>
      </c>
      <c r="J2">
        <f t="shared" ref="J2:J65" si="0">H2-I2</f>
        <v>4</v>
      </c>
      <c r="K2" t="s">
        <v>1807</v>
      </c>
      <c r="L2" t="s">
        <v>1675</v>
      </c>
      <c r="M2" t="s">
        <v>1723</v>
      </c>
      <c r="N2" t="s">
        <v>1774</v>
      </c>
      <c r="O2" t="s">
        <v>1797</v>
      </c>
      <c r="P2" t="s">
        <v>30</v>
      </c>
    </row>
    <row r="3" spans="1:16" x14ac:dyDescent="0.25">
      <c r="A3" t="s">
        <v>1746</v>
      </c>
      <c r="B3" t="s">
        <v>1796</v>
      </c>
      <c r="C3">
        <v>2025</v>
      </c>
      <c r="D3">
        <v>20251005</v>
      </c>
      <c r="E3" t="s">
        <v>1797</v>
      </c>
      <c r="F3" t="s">
        <v>4</v>
      </c>
      <c r="G3" t="s">
        <v>1774</v>
      </c>
      <c r="H3">
        <v>22</v>
      </c>
      <c r="I3">
        <v>26</v>
      </c>
      <c r="J3">
        <f t="shared" si="0"/>
        <v>-4</v>
      </c>
      <c r="K3" t="s">
        <v>1807</v>
      </c>
      <c r="L3" t="s">
        <v>1675</v>
      </c>
      <c r="M3" t="s">
        <v>1723</v>
      </c>
      <c r="N3" t="s">
        <v>1797</v>
      </c>
      <c r="O3" t="s">
        <v>1774</v>
      </c>
    </row>
    <row r="4" spans="1:16" x14ac:dyDescent="0.25">
      <c r="A4" t="s">
        <v>1745</v>
      </c>
      <c r="B4" t="s">
        <v>1728</v>
      </c>
      <c r="C4">
        <v>2025</v>
      </c>
      <c r="D4">
        <v>20250927</v>
      </c>
      <c r="E4" t="s">
        <v>1690</v>
      </c>
      <c r="F4" t="s">
        <v>3</v>
      </c>
      <c r="G4" t="s">
        <v>1685</v>
      </c>
      <c r="H4">
        <v>122</v>
      </c>
      <c r="I4">
        <v>75</v>
      </c>
      <c r="J4">
        <f t="shared" si="0"/>
        <v>47</v>
      </c>
      <c r="K4" t="s">
        <v>1736</v>
      </c>
      <c r="L4" t="s">
        <v>1681</v>
      </c>
      <c r="M4" t="s">
        <v>1718</v>
      </c>
      <c r="N4" t="s">
        <v>1690</v>
      </c>
      <c r="O4" t="s">
        <v>1685</v>
      </c>
      <c r="P4" t="s">
        <v>30</v>
      </c>
    </row>
    <row r="5" spans="1:16" x14ac:dyDescent="0.25">
      <c r="A5" t="s">
        <v>1745</v>
      </c>
      <c r="B5" t="s">
        <v>1728</v>
      </c>
      <c r="C5">
        <v>2025</v>
      </c>
      <c r="D5">
        <v>20250927</v>
      </c>
      <c r="E5" t="s">
        <v>1685</v>
      </c>
      <c r="F5" t="s">
        <v>4</v>
      </c>
      <c r="G5" t="s">
        <v>1690</v>
      </c>
      <c r="H5">
        <v>75</v>
      </c>
      <c r="I5">
        <v>122</v>
      </c>
      <c r="J5">
        <f t="shared" si="0"/>
        <v>-47</v>
      </c>
      <c r="K5" t="s">
        <v>1736</v>
      </c>
      <c r="L5" t="s">
        <v>1681</v>
      </c>
      <c r="M5" t="s">
        <v>1718</v>
      </c>
      <c r="N5" t="s">
        <v>1685</v>
      </c>
      <c r="O5" t="s">
        <v>1690</v>
      </c>
    </row>
    <row r="6" spans="1:16" x14ac:dyDescent="0.25">
      <c r="A6" t="s">
        <v>1746</v>
      </c>
      <c r="B6" t="s">
        <v>1796</v>
      </c>
      <c r="C6">
        <v>2024</v>
      </c>
      <c r="D6">
        <v>20241006</v>
      </c>
      <c r="E6" t="s">
        <v>1766</v>
      </c>
      <c r="F6" t="s">
        <v>3</v>
      </c>
      <c r="G6" t="s">
        <v>1797</v>
      </c>
      <c r="H6">
        <v>14</v>
      </c>
      <c r="I6">
        <v>6</v>
      </c>
      <c r="J6">
        <f t="shared" si="0"/>
        <v>8</v>
      </c>
      <c r="K6" t="s">
        <v>1807</v>
      </c>
      <c r="L6" t="s">
        <v>1675</v>
      </c>
      <c r="M6" t="s">
        <v>1723</v>
      </c>
      <c r="N6" t="s">
        <v>1766</v>
      </c>
      <c r="O6" t="s">
        <v>1797</v>
      </c>
      <c r="P6" t="s">
        <v>30</v>
      </c>
    </row>
    <row r="7" spans="1:16" x14ac:dyDescent="0.25">
      <c r="A7" t="s">
        <v>1746</v>
      </c>
      <c r="B7" t="s">
        <v>1796</v>
      </c>
      <c r="C7">
        <v>2024</v>
      </c>
      <c r="D7">
        <v>20241006</v>
      </c>
      <c r="E7" t="s">
        <v>1797</v>
      </c>
      <c r="F7" t="s">
        <v>4</v>
      </c>
      <c r="G7" t="s">
        <v>1766</v>
      </c>
      <c r="H7">
        <v>6</v>
      </c>
      <c r="I7">
        <v>14</v>
      </c>
      <c r="J7">
        <f t="shared" si="0"/>
        <v>-8</v>
      </c>
      <c r="K7" t="s">
        <v>1807</v>
      </c>
      <c r="L7" t="s">
        <v>1675</v>
      </c>
      <c r="M7" t="s">
        <v>1723</v>
      </c>
      <c r="N7" t="s">
        <v>1797</v>
      </c>
      <c r="O7" t="s">
        <v>1766</v>
      </c>
    </row>
    <row r="8" spans="1:16" x14ac:dyDescent="0.25">
      <c r="A8" t="s">
        <v>1745</v>
      </c>
      <c r="B8" t="s">
        <v>1728</v>
      </c>
      <c r="C8">
        <v>2024</v>
      </c>
      <c r="D8">
        <v>20240928</v>
      </c>
      <c r="E8" t="s">
        <v>1690</v>
      </c>
      <c r="F8" t="s">
        <v>3</v>
      </c>
      <c r="G8" t="s">
        <v>1676</v>
      </c>
      <c r="H8">
        <v>120</v>
      </c>
      <c r="I8">
        <v>60</v>
      </c>
      <c r="J8">
        <f t="shared" si="0"/>
        <v>60</v>
      </c>
      <c r="K8" t="s">
        <v>1736</v>
      </c>
      <c r="L8" t="s">
        <v>1681</v>
      </c>
      <c r="M8" t="s">
        <v>1718</v>
      </c>
      <c r="N8" t="s">
        <v>1690</v>
      </c>
      <c r="O8" t="s">
        <v>1676</v>
      </c>
      <c r="P8" t="s">
        <v>30</v>
      </c>
    </row>
    <row r="9" spans="1:16" x14ac:dyDescent="0.25">
      <c r="A9" t="s">
        <v>1745</v>
      </c>
      <c r="B9" t="s">
        <v>1728</v>
      </c>
      <c r="C9">
        <v>2024</v>
      </c>
      <c r="D9">
        <v>20240928</v>
      </c>
      <c r="E9" t="s">
        <v>1676</v>
      </c>
      <c r="F9" t="s">
        <v>4</v>
      </c>
      <c r="G9" t="s">
        <v>1690</v>
      </c>
      <c r="H9">
        <v>60</v>
      </c>
      <c r="I9">
        <v>120</v>
      </c>
      <c r="J9">
        <f t="shared" si="0"/>
        <v>-60</v>
      </c>
      <c r="K9" t="s">
        <v>1736</v>
      </c>
      <c r="L9" t="s">
        <v>1681</v>
      </c>
      <c r="M9" t="s">
        <v>1718</v>
      </c>
      <c r="N9" t="s">
        <v>1676</v>
      </c>
      <c r="O9" t="s">
        <v>1690</v>
      </c>
    </row>
    <row r="10" spans="1:16" x14ac:dyDescent="0.25">
      <c r="A10" t="s">
        <v>1746</v>
      </c>
      <c r="B10" t="s">
        <v>1796</v>
      </c>
      <c r="C10">
        <v>2023</v>
      </c>
      <c r="D10">
        <v>20231001</v>
      </c>
      <c r="E10" t="s">
        <v>1766</v>
      </c>
      <c r="F10" t="s">
        <v>3</v>
      </c>
      <c r="G10" t="s">
        <v>1774</v>
      </c>
      <c r="H10">
        <v>26</v>
      </c>
      <c r="I10">
        <v>24</v>
      </c>
      <c r="J10">
        <f t="shared" si="0"/>
        <v>2</v>
      </c>
      <c r="K10" t="s">
        <v>1807</v>
      </c>
      <c r="L10" t="s">
        <v>1675</v>
      </c>
      <c r="M10" t="s">
        <v>1723</v>
      </c>
      <c r="N10" t="s">
        <v>1766</v>
      </c>
      <c r="O10" t="s">
        <v>1774</v>
      </c>
      <c r="P10" t="s">
        <v>30</v>
      </c>
    </row>
    <row r="11" spans="1:16" x14ac:dyDescent="0.25">
      <c r="A11" t="s">
        <v>1746</v>
      </c>
      <c r="B11" t="s">
        <v>1796</v>
      </c>
      <c r="C11">
        <v>2023</v>
      </c>
      <c r="D11">
        <v>20231001</v>
      </c>
      <c r="E11" t="s">
        <v>1774</v>
      </c>
      <c r="F11" t="s">
        <v>4</v>
      </c>
      <c r="G11" t="s">
        <v>1766</v>
      </c>
      <c r="H11">
        <v>24</v>
      </c>
      <c r="I11">
        <v>26</v>
      </c>
      <c r="J11">
        <f t="shared" si="0"/>
        <v>-2</v>
      </c>
      <c r="K11" t="s">
        <v>1807</v>
      </c>
      <c r="L11" t="s">
        <v>1675</v>
      </c>
      <c r="M11" t="s">
        <v>1723</v>
      </c>
      <c r="N11" t="s">
        <v>1774</v>
      </c>
      <c r="O11" t="s">
        <v>1766</v>
      </c>
    </row>
    <row r="12" spans="1:16" x14ac:dyDescent="0.25">
      <c r="A12" t="s">
        <v>1745</v>
      </c>
      <c r="B12" t="s">
        <v>1728</v>
      </c>
      <c r="C12">
        <v>2023</v>
      </c>
      <c r="D12">
        <v>20230930</v>
      </c>
      <c r="E12" t="s">
        <v>1688</v>
      </c>
      <c r="F12" t="s">
        <v>3</v>
      </c>
      <c r="G12" t="s">
        <v>1690</v>
      </c>
      <c r="H12">
        <v>90</v>
      </c>
      <c r="I12">
        <v>86</v>
      </c>
      <c r="J12">
        <f t="shared" si="0"/>
        <v>4</v>
      </c>
      <c r="K12" t="s">
        <v>1736</v>
      </c>
      <c r="L12" t="s">
        <v>1681</v>
      </c>
      <c r="M12" t="s">
        <v>1718</v>
      </c>
      <c r="N12" t="s">
        <v>1688</v>
      </c>
      <c r="O12" t="s">
        <v>1690</v>
      </c>
      <c r="P12" t="s">
        <v>30</v>
      </c>
    </row>
    <row r="13" spans="1:16" x14ac:dyDescent="0.25">
      <c r="A13" t="s">
        <v>1745</v>
      </c>
      <c r="B13" t="s">
        <v>1728</v>
      </c>
      <c r="C13">
        <v>2023</v>
      </c>
      <c r="D13">
        <v>20230930</v>
      </c>
      <c r="E13" t="s">
        <v>1690</v>
      </c>
      <c r="F13" t="s">
        <v>4</v>
      </c>
      <c r="G13" t="s">
        <v>1688</v>
      </c>
      <c r="H13">
        <v>86</v>
      </c>
      <c r="I13">
        <v>90</v>
      </c>
      <c r="J13">
        <f t="shared" si="0"/>
        <v>-4</v>
      </c>
      <c r="K13" t="s">
        <v>1736</v>
      </c>
      <c r="L13" t="s">
        <v>1681</v>
      </c>
      <c r="M13" t="s">
        <v>1718</v>
      </c>
      <c r="N13" t="s">
        <v>1690</v>
      </c>
      <c r="O13" t="s">
        <v>1688</v>
      </c>
    </row>
    <row r="14" spans="1:16" x14ac:dyDescent="0.25">
      <c r="A14" t="s">
        <v>1746</v>
      </c>
      <c r="B14" t="s">
        <v>1796</v>
      </c>
      <c r="C14">
        <v>2022</v>
      </c>
      <c r="D14">
        <v>20221002</v>
      </c>
      <c r="E14" t="s">
        <v>1766</v>
      </c>
      <c r="F14" t="s">
        <v>3</v>
      </c>
      <c r="G14" t="s">
        <v>1722</v>
      </c>
      <c r="H14">
        <v>28</v>
      </c>
      <c r="I14">
        <v>12</v>
      </c>
      <c r="J14">
        <f t="shared" si="0"/>
        <v>16</v>
      </c>
      <c r="K14" t="s">
        <v>1807</v>
      </c>
      <c r="L14" t="s">
        <v>1675</v>
      </c>
      <c r="M14" t="s">
        <v>1723</v>
      </c>
      <c r="N14" t="s">
        <v>1766</v>
      </c>
      <c r="O14" t="s">
        <v>1722</v>
      </c>
      <c r="P14" t="s">
        <v>30</v>
      </c>
    </row>
    <row r="15" spans="1:16" x14ac:dyDescent="0.25">
      <c r="A15" t="s">
        <v>1746</v>
      </c>
      <c r="B15" t="s">
        <v>1796</v>
      </c>
      <c r="C15">
        <v>2022</v>
      </c>
      <c r="D15">
        <v>20221002</v>
      </c>
      <c r="E15" t="s">
        <v>1722</v>
      </c>
      <c r="F15" t="s">
        <v>4</v>
      </c>
      <c r="G15" t="s">
        <v>1766</v>
      </c>
      <c r="H15">
        <v>12</v>
      </c>
      <c r="I15">
        <v>28</v>
      </c>
      <c r="J15">
        <f t="shared" si="0"/>
        <v>-16</v>
      </c>
      <c r="K15" t="s">
        <v>1807</v>
      </c>
      <c r="L15" t="s">
        <v>1675</v>
      </c>
      <c r="M15" t="s">
        <v>1723</v>
      </c>
      <c r="N15" t="s">
        <v>1722</v>
      </c>
      <c r="O15" t="s">
        <v>1766</v>
      </c>
    </row>
    <row r="16" spans="1:16" x14ac:dyDescent="0.25">
      <c r="A16" t="s">
        <v>1745</v>
      </c>
      <c r="B16" t="s">
        <v>1728</v>
      </c>
      <c r="C16">
        <v>2022</v>
      </c>
      <c r="D16">
        <v>20220924</v>
      </c>
      <c r="E16" t="s">
        <v>1685</v>
      </c>
      <c r="F16" t="s">
        <v>3</v>
      </c>
      <c r="G16" t="s">
        <v>1676</v>
      </c>
      <c r="H16">
        <v>133</v>
      </c>
      <c r="I16">
        <v>52</v>
      </c>
      <c r="J16">
        <f t="shared" si="0"/>
        <v>81</v>
      </c>
      <c r="K16" t="s">
        <v>1736</v>
      </c>
      <c r="L16" t="s">
        <v>1681</v>
      </c>
      <c r="M16" t="s">
        <v>1718</v>
      </c>
      <c r="N16" t="s">
        <v>1685</v>
      </c>
      <c r="O16" t="s">
        <v>1676</v>
      </c>
      <c r="P16" t="s">
        <v>30</v>
      </c>
    </row>
    <row r="17" spans="1:16" x14ac:dyDescent="0.25">
      <c r="A17" t="s">
        <v>1745</v>
      </c>
      <c r="B17" t="s">
        <v>1728</v>
      </c>
      <c r="C17">
        <v>2022</v>
      </c>
      <c r="D17">
        <v>20220924</v>
      </c>
      <c r="E17" t="s">
        <v>1676</v>
      </c>
      <c r="F17" t="s">
        <v>4</v>
      </c>
      <c r="G17" t="s">
        <v>1685</v>
      </c>
      <c r="H17">
        <v>52</v>
      </c>
      <c r="I17">
        <v>133</v>
      </c>
      <c r="J17">
        <f t="shared" si="0"/>
        <v>-81</v>
      </c>
      <c r="K17" t="s">
        <v>1736</v>
      </c>
      <c r="L17" t="s">
        <v>1681</v>
      </c>
      <c r="M17" t="s">
        <v>1718</v>
      </c>
      <c r="N17" t="s">
        <v>1676</v>
      </c>
      <c r="O17" t="s">
        <v>1685</v>
      </c>
    </row>
    <row r="18" spans="1:16" x14ac:dyDescent="0.25">
      <c r="A18" t="s">
        <v>1746</v>
      </c>
      <c r="B18" t="s">
        <v>1796</v>
      </c>
      <c r="C18">
        <v>2021</v>
      </c>
      <c r="D18">
        <v>20211003</v>
      </c>
      <c r="E18" t="s">
        <v>1766</v>
      </c>
      <c r="F18" t="s">
        <v>3</v>
      </c>
      <c r="G18" t="s">
        <v>1748</v>
      </c>
      <c r="H18">
        <v>14</v>
      </c>
      <c r="I18">
        <v>12</v>
      </c>
      <c r="J18">
        <f t="shared" si="0"/>
        <v>2</v>
      </c>
      <c r="K18" t="s">
        <v>1808</v>
      </c>
      <c r="L18" t="s">
        <v>1715</v>
      </c>
      <c r="M18" t="s">
        <v>1716</v>
      </c>
      <c r="N18" t="s">
        <v>1766</v>
      </c>
      <c r="O18" t="s">
        <v>1748</v>
      </c>
      <c r="P18" t="s">
        <v>30</v>
      </c>
    </row>
    <row r="19" spans="1:16" x14ac:dyDescent="0.25">
      <c r="A19" t="s">
        <v>1746</v>
      </c>
      <c r="B19" t="s">
        <v>1796</v>
      </c>
      <c r="C19">
        <v>2021</v>
      </c>
      <c r="D19">
        <v>20211003</v>
      </c>
      <c r="E19" t="s">
        <v>1748</v>
      </c>
      <c r="F19" t="s">
        <v>4</v>
      </c>
      <c r="G19" t="s">
        <v>1766</v>
      </c>
      <c r="H19">
        <v>12</v>
      </c>
      <c r="I19">
        <v>14</v>
      </c>
      <c r="J19">
        <f t="shared" si="0"/>
        <v>-2</v>
      </c>
      <c r="K19" t="s">
        <v>1808</v>
      </c>
      <c r="L19" t="s">
        <v>1715</v>
      </c>
      <c r="M19" t="s">
        <v>1716</v>
      </c>
      <c r="N19" t="s">
        <v>1748</v>
      </c>
      <c r="O19" t="s">
        <v>1766</v>
      </c>
    </row>
    <row r="20" spans="1:16" x14ac:dyDescent="0.25">
      <c r="A20" t="s">
        <v>1745</v>
      </c>
      <c r="B20" t="s">
        <v>1728</v>
      </c>
      <c r="C20">
        <v>2021</v>
      </c>
      <c r="D20">
        <v>20210925</v>
      </c>
      <c r="E20" t="s">
        <v>1681</v>
      </c>
      <c r="F20" t="s">
        <v>3</v>
      </c>
      <c r="G20" t="s">
        <v>1673</v>
      </c>
      <c r="H20">
        <v>140</v>
      </c>
      <c r="I20">
        <v>66</v>
      </c>
      <c r="J20">
        <f t="shared" si="0"/>
        <v>74</v>
      </c>
      <c r="K20" t="s">
        <v>1734</v>
      </c>
      <c r="L20" t="s">
        <v>1720</v>
      </c>
      <c r="M20" t="s">
        <v>1721</v>
      </c>
      <c r="N20" t="s">
        <v>1681</v>
      </c>
      <c r="O20" t="s">
        <v>1673</v>
      </c>
      <c r="P20" t="s">
        <v>30</v>
      </c>
    </row>
    <row r="21" spans="1:16" x14ac:dyDescent="0.25">
      <c r="A21" t="s">
        <v>1745</v>
      </c>
      <c r="B21" t="s">
        <v>1728</v>
      </c>
      <c r="C21">
        <v>2021</v>
      </c>
      <c r="D21">
        <v>20210925</v>
      </c>
      <c r="E21" t="s">
        <v>1673</v>
      </c>
      <c r="F21" t="s">
        <v>4</v>
      </c>
      <c r="G21" t="s">
        <v>1681</v>
      </c>
      <c r="H21">
        <v>66</v>
      </c>
      <c r="I21">
        <v>140</v>
      </c>
      <c r="J21">
        <f t="shared" si="0"/>
        <v>-74</v>
      </c>
      <c r="K21" t="s">
        <v>1734</v>
      </c>
      <c r="L21" t="s">
        <v>1720</v>
      </c>
      <c r="M21" t="s">
        <v>1721</v>
      </c>
      <c r="N21" t="s">
        <v>1673</v>
      </c>
      <c r="O21" t="s">
        <v>1681</v>
      </c>
    </row>
    <row r="22" spans="1:16" x14ac:dyDescent="0.25">
      <c r="A22" t="s">
        <v>1746</v>
      </c>
      <c r="B22" t="s">
        <v>1796</v>
      </c>
      <c r="C22">
        <v>2020</v>
      </c>
      <c r="D22">
        <v>20201025</v>
      </c>
      <c r="E22" t="s">
        <v>1797</v>
      </c>
      <c r="F22" t="s">
        <v>3</v>
      </c>
      <c r="G22" t="s">
        <v>1766</v>
      </c>
      <c r="H22">
        <v>26</v>
      </c>
      <c r="I22">
        <v>20</v>
      </c>
      <c r="J22">
        <f t="shared" si="0"/>
        <v>6</v>
      </c>
      <c r="K22" t="s">
        <v>1809</v>
      </c>
      <c r="L22" t="s">
        <v>1675</v>
      </c>
      <c r="M22" t="s">
        <v>1723</v>
      </c>
      <c r="N22" t="s">
        <v>1797</v>
      </c>
      <c r="O22" t="s">
        <v>1766</v>
      </c>
      <c r="P22" t="s">
        <v>30</v>
      </c>
    </row>
    <row r="23" spans="1:16" x14ac:dyDescent="0.25">
      <c r="A23" t="s">
        <v>1746</v>
      </c>
      <c r="B23" t="s">
        <v>1796</v>
      </c>
      <c r="C23">
        <v>2020</v>
      </c>
      <c r="D23">
        <v>20201025</v>
      </c>
      <c r="E23" t="s">
        <v>1766</v>
      </c>
      <c r="F23" t="s">
        <v>4</v>
      </c>
      <c r="G23" t="s">
        <v>1797</v>
      </c>
      <c r="H23">
        <v>20</v>
      </c>
      <c r="I23">
        <v>26</v>
      </c>
      <c r="J23">
        <f t="shared" si="0"/>
        <v>-6</v>
      </c>
      <c r="K23" t="s">
        <v>1809</v>
      </c>
      <c r="L23" t="s">
        <v>1675</v>
      </c>
      <c r="M23" t="s">
        <v>1723</v>
      </c>
      <c r="N23" t="s">
        <v>1766</v>
      </c>
      <c r="O23" t="s">
        <v>1797</v>
      </c>
    </row>
    <row r="24" spans="1:16" x14ac:dyDescent="0.25">
      <c r="A24" t="s">
        <v>1745</v>
      </c>
      <c r="B24" t="s">
        <v>1728</v>
      </c>
      <c r="C24">
        <v>2020</v>
      </c>
      <c r="D24">
        <v>20201024</v>
      </c>
      <c r="E24" t="s">
        <v>1678</v>
      </c>
      <c r="F24" t="s">
        <v>3</v>
      </c>
      <c r="G24" t="s">
        <v>1685</v>
      </c>
      <c r="H24">
        <v>81</v>
      </c>
      <c r="I24">
        <v>50</v>
      </c>
      <c r="J24">
        <f t="shared" si="0"/>
        <v>31</v>
      </c>
      <c r="K24" t="s">
        <v>1737</v>
      </c>
      <c r="L24" t="s">
        <v>1715</v>
      </c>
      <c r="M24" t="s">
        <v>1716</v>
      </c>
      <c r="N24" t="s">
        <v>1678</v>
      </c>
      <c r="O24" t="s">
        <v>1685</v>
      </c>
      <c r="P24" t="s">
        <v>30</v>
      </c>
    </row>
    <row r="25" spans="1:16" x14ac:dyDescent="0.25">
      <c r="A25" t="s">
        <v>1745</v>
      </c>
      <c r="B25" t="s">
        <v>1728</v>
      </c>
      <c r="C25">
        <v>2020</v>
      </c>
      <c r="D25">
        <v>20201024</v>
      </c>
      <c r="E25" t="s">
        <v>1685</v>
      </c>
      <c r="F25" t="s">
        <v>4</v>
      </c>
      <c r="G25" t="s">
        <v>1678</v>
      </c>
      <c r="H25">
        <v>50</v>
      </c>
      <c r="I25">
        <v>81</v>
      </c>
      <c r="J25">
        <f t="shared" si="0"/>
        <v>-31</v>
      </c>
      <c r="K25" t="s">
        <v>1737</v>
      </c>
      <c r="L25" t="s">
        <v>1715</v>
      </c>
      <c r="M25" t="s">
        <v>1716</v>
      </c>
      <c r="N25" t="s">
        <v>1685</v>
      </c>
      <c r="O25" t="s">
        <v>1678</v>
      </c>
    </row>
    <row r="26" spans="1:16" x14ac:dyDescent="0.25">
      <c r="A26" t="s">
        <v>1746</v>
      </c>
      <c r="B26" t="s">
        <v>1796</v>
      </c>
      <c r="C26">
        <v>2019</v>
      </c>
      <c r="D26">
        <v>20191006</v>
      </c>
      <c r="E26" t="s">
        <v>1750</v>
      </c>
      <c r="F26" t="s">
        <v>3</v>
      </c>
      <c r="G26" t="s">
        <v>1771</v>
      </c>
      <c r="H26">
        <v>14</v>
      </c>
      <c r="I26">
        <v>8</v>
      </c>
      <c r="J26">
        <f t="shared" si="0"/>
        <v>6</v>
      </c>
      <c r="K26" t="s">
        <v>1809</v>
      </c>
      <c r="L26" t="s">
        <v>1675</v>
      </c>
      <c r="M26" t="s">
        <v>1723</v>
      </c>
      <c r="N26" t="s">
        <v>1750</v>
      </c>
      <c r="O26" t="s">
        <v>1771</v>
      </c>
      <c r="P26" t="s">
        <v>30</v>
      </c>
    </row>
    <row r="27" spans="1:16" x14ac:dyDescent="0.25">
      <c r="A27" t="s">
        <v>1746</v>
      </c>
      <c r="B27" t="s">
        <v>1796</v>
      </c>
      <c r="C27">
        <v>2019</v>
      </c>
      <c r="D27">
        <v>20191006</v>
      </c>
      <c r="E27" t="s">
        <v>1771</v>
      </c>
      <c r="F27" t="s">
        <v>4</v>
      </c>
      <c r="G27" t="s">
        <v>1750</v>
      </c>
      <c r="H27">
        <v>8</v>
      </c>
      <c r="I27">
        <v>14</v>
      </c>
      <c r="J27">
        <f t="shared" si="0"/>
        <v>-6</v>
      </c>
      <c r="K27" t="s">
        <v>1809</v>
      </c>
      <c r="L27" t="s">
        <v>1675</v>
      </c>
      <c r="M27" t="s">
        <v>1723</v>
      </c>
      <c r="N27" t="s">
        <v>1771</v>
      </c>
      <c r="O27" t="s">
        <v>1750</v>
      </c>
    </row>
    <row r="28" spans="1:16" x14ac:dyDescent="0.25">
      <c r="A28" t="s">
        <v>1745</v>
      </c>
      <c r="B28" t="s">
        <v>1728</v>
      </c>
      <c r="C28">
        <v>2019</v>
      </c>
      <c r="D28">
        <v>20190928</v>
      </c>
      <c r="E28" t="s">
        <v>1678</v>
      </c>
      <c r="F28" t="s">
        <v>3</v>
      </c>
      <c r="G28" t="s">
        <v>1683</v>
      </c>
      <c r="H28">
        <v>114</v>
      </c>
      <c r="I28">
        <v>25</v>
      </c>
      <c r="J28">
        <f t="shared" si="0"/>
        <v>89</v>
      </c>
      <c r="K28" t="s">
        <v>1736</v>
      </c>
      <c r="L28" t="s">
        <v>1681</v>
      </c>
      <c r="M28" t="s">
        <v>1718</v>
      </c>
      <c r="N28" t="s">
        <v>1678</v>
      </c>
      <c r="O28" t="s">
        <v>1683</v>
      </c>
      <c r="P28" t="s">
        <v>30</v>
      </c>
    </row>
    <row r="29" spans="1:16" x14ac:dyDescent="0.25">
      <c r="A29" t="s">
        <v>1745</v>
      </c>
      <c r="B29" t="s">
        <v>1728</v>
      </c>
      <c r="C29">
        <v>2019</v>
      </c>
      <c r="D29">
        <v>20190928</v>
      </c>
      <c r="E29" t="s">
        <v>1683</v>
      </c>
      <c r="F29" t="s">
        <v>4</v>
      </c>
      <c r="G29" t="s">
        <v>1678</v>
      </c>
      <c r="H29">
        <v>25</v>
      </c>
      <c r="I29">
        <v>114</v>
      </c>
      <c r="J29">
        <f t="shared" si="0"/>
        <v>-89</v>
      </c>
      <c r="K29" t="s">
        <v>1736</v>
      </c>
      <c r="L29" t="s">
        <v>1681</v>
      </c>
      <c r="M29" t="s">
        <v>1718</v>
      </c>
      <c r="N29" t="s">
        <v>1683</v>
      </c>
      <c r="O29" t="s">
        <v>1678</v>
      </c>
    </row>
    <row r="30" spans="1:16" x14ac:dyDescent="0.25">
      <c r="A30" t="s">
        <v>1746</v>
      </c>
      <c r="B30" t="s">
        <v>1796</v>
      </c>
      <c r="C30">
        <v>2018</v>
      </c>
      <c r="D30">
        <v>20180930</v>
      </c>
      <c r="E30" t="s">
        <v>1750</v>
      </c>
      <c r="F30" t="s">
        <v>3</v>
      </c>
      <c r="G30" t="s">
        <v>1797</v>
      </c>
      <c r="H30">
        <v>21</v>
      </c>
      <c r="I30">
        <v>6</v>
      </c>
      <c r="J30">
        <f t="shared" si="0"/>
        <v>15</v>
      </c>
      <c r="K30" t="s">
        <v>1809</v>
      </c>
      <c r="L30" t="s">
        <v>1675</v>
      </c>
      <c r="M30" t="s">
        <v>1723</v>
      </c>
      <c r="N30" t="s">
        <v>1750</v>
      </c>
      <c r="O30" t="s">
        <v>1797</v>
      </c>
      <c r="P30" t="s">
        <v>30</v>
      </c>
    </row>
    <row r="31" spans="1:16" x14ac:dyDescent="0.25">
      <c r="A31" t="s">
        <v>1746</v>
      </c>
      <c r="B31" t="s">
        <v>1796</v>
      </c>
      <c r="C31">
        <v>2018</v>
      </c>
      <c r="D31">
        <v>20180930</v>
      </c>
      <c r="E31" t="s">
        <v>1797</v>
      </c>
      <c r="F31" t="s">
        <v>4</v>
      </c>
      <c r="G31" t="s">
        <v>1750</v>
      </c>
      <c r="H31">
        <v>6</v>
      </c>
      <c r="I31">
        <v>21</v>
      </c>
      <c r="J31">
        <f t="shared" si="0"/>
        <v>-15</v>
      </c>
      <c r="K31" t="s">
        <v>1809</v>
      </c>
      <c r="L31" t="s">
        <v>1675</v>
      </c>
      <c r="M31" t="s">
        <v>1723</v>
      </c>
      <c r="N31" t="s">
        <v>1797</v>
      </c>
      <c r="O31" t="s">
        <v>1750</v>
      </c>
    </row>
    <row r="32" spans="1:16" x14ac:dyDescent="0.25">
      <c r="A32" t="s">
        <v>1745</v>
      </c>
      <c r="B32" t="s">
        <v>1728</v>
      </c>
      <c r="C32">
        <v>2018</v>
      </c>
      <c r="D32">
        <v>20180929</v>
      </c>
      <c r="E32" t="s">
        <v>1674</v>
      </c>
      <c r="F32" t="s">
        <v>3</v>
      </c>
      <c r="G32" t="s">
        <v>1688</v>
      </c>
      <c r="H32">
        <v>79</v>
      </c>
      <c r="I32">
        <v>74</v>
      </c>
      <c r="J32">
        <f t="shared" si="0"/>
        <v>5</v>
      </c>
      <c r="K32" t="s">
        <v>1736</v>
      </c>
      <c r="L32" t="s">
        <v>1681</v>
      </c>
      <c r="M32" t="s">
        <v>1718</v>
      </c>
      <c r="N32" t="s">
        <v>1674</v>
      </c>
      <c r="O32" t="s">
        <v>1688</v>
      </c>
      <c r="P32" t="s">
        <v>30</v>
      </c>
    </row>
    <row r="33" spans="1:16" x14ac:dyDescent="0.25">
      <c r="A33" t="s">
        <v>1745</v>
      </c>
      <c r="B33" t="s">
        <v>1728</v>
      </c>
      <c r="C33">
        <v>2018</v>
      </c>
      <c r="D33">
        <v>20180929</v>
      </c>
      <c r="E33" t="s">
        <v>1688</v>
      </c>
      <c r="F33" t="s">
        <v>4</v>
      </c>
      <c r="G33" t="s">
        <v>1674</v>
      </c>
      <c r="H33">
        <v>74</v>
      </c>
      <c r="I33">
        <v>79</v>
      </c>
      <c r="J33">
        <f t="shared" si="0"/>
        <v>-5</v>
      </c>
      <c r="K33" t="s">
        <v>1736</v>
      </c>
      <c r="L33" t="s">
        <v>1681</v>
      </c>
      <c r="M33" t="s">
        <v>1718</v>
      </c>
      <c r="N33" t="s">
        <v>1688</v>
      </c>
      <c r="O33" t="s">
        <v>1674</v>
      </c>
    </row>
    <row r="34" spans="1:16" x14ac:dyDescent="0.25">
      <c r="A34" t="s">
        <v>1746</v>
      </c>
      <c r="B34" t="s">
        <v>1796</v>
      </c>
      <c r="C34">
        <v>2017</v>
      </c>
      <c r="D34">
        <v>20171001</v>
      </c>
      <c r="E34" t="s">
        <v>1797</v>
      </c>
      <c r="F34" t="s">
        <v>3</v>
      </c>
      <c r="G34" t="s">
        <v>1791</v>
      </c>
      <c r="H34">
        <v>34</v>
      </c>
      <c r="I34">
        <v>6</v>
      </c>
      <c r="J34">
        <f t="shared" si="0"/>
        <v>28</v>
      </c>
      <c r="K34" t="s">
        <v>1809</v>
      </c>
      <c r="L34" t="s">
        <v>1675</v>
      </c>
      <c r="M34" t="s">
        <v>1723</v>
      </c>
      <c r="N34" t="s">
        <v>1797</v>
      </c>
      <c r="O34" t="s">
        <v>1791</v>
      </c>
      <c r="P34" t="s">
        <v>30</v>
      </c>
    </row>
    <row r="35" spans="1:16" x14ac:dyDescent="0.25">
      <c r="A35" t="s">
        <v>1746</v>
      </c>
      <c r="B35" t="s">
        <v>1796</v>
      </c>
      <c r="C35">
        <v>2017</v>
      </c>
      <c r="D35">
        <v>20171001</v>
      </c>
      <c r="E35" t="s">
        <v>1791</v>
      </c>
      <c r="F35" t="s">
        <v>4</v>
      </c>
      <c r="G35" t="s">
        <v>1797</v>
      </c>
      <c r="H35">
        <v>6</v>
      </c>
      <c r="I35">
        <v>34</v>
      </c>
      <c r="J35">
        <f t="shared" si="0"/>
        <v>-28</v>
      </c>
      <c r="K35" t="s">
        <v>1809</v>
      </c>
      <c r="L35" t="s">
        <v>1675</v>
      </c>
      <c r="M35" t="s">
        <v>1723</v>
      </c>
      <c r="N35" t="s">
        <v>1791</v>
      </c>
      <c r="O35" t="s">
        <v>1797</v>
      </c>
    </row>
    <row r="36" spans="1:16" x14ac:dyDescent="0.25">
      <c r="A36" t="s">
        <v>1745</v>
      </c>
      <c r="B36" t="s">
        <v>1728</v>
      </c>
      <c r="C36">
        <v>2017</v>
      </c>
      <c r="D36">
        <v>20170930</v>
      </c>
      <c r="E36" t="s">
        <v>1678</v>
      </c>
      <c r="F36" t="s">
        <v>3</v>
      </c>
      <c r="G36" t="s">
        <v>1691</v>
      </c>
      <c r="H36">
        <v>108</v>
      </c>
      <c r="I36">
        <v>60</v>
      </c>
      <c r="J36">
        <f t="shared" si="0"/>
        <v>48</v>
      </c>
      <c r="K36" t="s">
        <v>1736</v>
      </c>
      <c r="L36" t="s">
        <v>1681</v>
      </c>
      <c r="M36" t="s">
        <v>1718</v>
      </c>
      <c r="N36" t="s">
        <v>1678</v>
      </c>
      <c r="O36" t="s">
        <v>1691</v>
      </c>
      <c r="P36" t="s">
        <v>30</v>
      </c>
    </row>
    <row r="37" spans="1:16" x14ac:dyDescent="0.25">
      <c r="A37" t="s">
        <v>1745</v>
      </c>
      <c r="B37" t="s">
        <v>1728</v>
      </c>
      <c r="C37">
        <v>2017</v>
      </c>
      <c r="D37">
        <v>20170930</v>
      </c>
      <c r="E37" t="s">
        <v>1691</v>
      </c>
      <c r="F37" t="s">
        <v>4</v>
      </c>
      <c r="G37" t="s">
        <v>1678</v>
      </c>
      <c r="H37">
        <v>60</v>
      </c>
      <c r="I37">
        <v>108</v>
      </c>
      <c r="J37">
        <f t="shared" si="0"/>
        <v>-48</v>
      </c>
      <c r="K37" t="s">
        <v>1736</v>
      </c>
      <c r="L37" t="s">
        <v>1681</v>
      </c>
      <c r="M37" t="s">
        <v>1718</v>
      </c>
      <c r="N37" t="s">
        <v>1691</v>
      </c>
      <c r="O37" t="s">
        <v>1678</v>
      </c>
    </row>
    <row r="38" spans="1:16" x14ac:dyDescent="0.25">
      <c r="A38" t="s">
        <v>1746</v>
      </c>
      <c r="B38" t="s">
        <v>1796</v>
      </c>
      <c r="C38">
        <v>2016</v>
      </c>
      <c r="D38">
        <v>20161002</v>
      </c>
      <c r="E38" t="s">
        <v>1767</v>
      </c>
      <c r="F38" t="s">
        <v>3</v>
      </c>
      <c r="G38" t="s">
        <v>1797</v>
      </c>
      <c r="H38">
        <v>14</v>
      </c>
      <c r="I38">
        <v>12</v>
      </c>
      <c r="J38">
        <f t="shared" si="0"/>
        <v>2</v>
      </c>
      <c r="K38" t="s">
        <v>1809</v>
      </c>
      <c r="L38" t="s">
        <v>1675</v>
      </c>
      <c r="M38" t="s">
        <v>1723</v>
      </c>
      <c r="N38" t="s">
        <v>1767</v>
      </c>
      <c r="O38" t="s">
        <v>1797</v>
      </c>
      <c r="P38" t="s">
        <v>30</v>
      </c>
    </row>
    <row r="39" spans="1:16" x14ac:dyDescent="0.25">
      <c r="A39" t="s">
        <v>1746</v>
      </c>
      <c r="B39" t="s">
        <v>1796</v>
      </c>
      <c r="C39">
        <v>2016</v>
      </c>
      <c r="D39">
        <v>20161002</v>
      </c>
      <c r="E39" t="s">
        <v>1797</v>
      </c>
      <c r="F39" t="s">
        <v>4</v>
      </c>
      <c r="G39" t="s">
        <v>1767</v>
      </c>
      <c r="H39">
        <v>12</v>
      </c>
      <c r="I39">
        <v>14</v>
      </c>
      <c r="J39">
        <f t="shared" si="0"/>
        <v>-2</v>
      </c>
      <c r="K39" t="s">
        <v>1809</v>
      </c>
      <c r="L39" t="s">
        <v>1675</v>
      </c>
      <c r="M39" t="s">
        <v>1723</v>
      </c>
      <c r="N39" t="s">
        <v>1797</v>
      </c>
      <c r="O39" t="s">
        <v>1767</v>
      </c>
    </row>
    <row r="40" spans="1:16" x14ac:dyDescent="0.25">
      <c r="A40" t="s">
        <v>1745</v>
      </c>
      <c r="B40" t="s">
        <v>1728</v>
      </c>
      <c r="C40">
        <v>2016</v>
      </c>
      <c r="D40">
        <v>20161001</v>
      </c>
      <c r="E40" t="s">
        <v>1673</v>
      </c>
      <c r="F40" t="s">
        <v>3</v>
      </c>
      <c r="G40" t="s">
        <v>1676</v>
      </c>
      <c r="H40">
        <v>89</v>
      </c>
      <c r="I40">
        <v>67</v>
      </c>
      <c r="J40">
        <f t="shared" si="0"/>
        <v>22</v>
      </c>
      <c r="K40" t="s">
        <v>1736</v>
      </c>
      <c r="L40" t="s">
        <v>1681</v>
      </c>
      <c r="M40" t="s">
        <v>1718</v>
      </c>
      <c r="N40" t="s">
        <v>1673</v>
      </c>
      <c r="O40" t="s">
        <v>1676</v>
      </c>
      <c r="P40" t="s">
        <v>30</v>
      </c>
    </row>
    <row r="41" spans="1:16" x14ac:dyDescent="0.25">
      <c r="A41" t="s">
        <v>1745</v>
      </c>
      <c r="B41" t="s">
        <v>1728</v>
      </c>
      <c r="C41">
        <v>2016</v>
      </c>
      <c r="D41">
        <v>20161001</v>
      </c>
      <c r="E41" t="s">
        <v>1676</v>
      </c>
      <c r="F41" t="s">
        <v>4</v>
      </c>
      <c r="G41" t="s">
        <v>1673</v>
      </c>
      <c r="H41">
        <v>67</v>
      </c>
      <c r="I41">
        <v>89</v>
      </c>
      <c r="J41">
        <f t="shared" si="0"/>
        <v>-22</v>
      </c>
      <c r="K41" t="s">
        <v>1736</v>
      </c>
      <c r="L41" t="s">
        <v>1681</v>
      </c>
      <c r="M41" t="s">
        <v>1718</v>
      </c>
      <c r="N41" t="s">
        <v>1676</v>
      </c>
      <c r="O41" t="s">
        <v>1673</v>
      </c>
    </row>
    <row r="42" spans="1:16" x14ac:dyDescent="0.25">
      <c r="A42" t="s">
        <v>1746</v>
      </c>
      <c r="B42" t="s">
        <v>1796</v>
      </c>
      <c r="C42">
        <v>2015</v>
      </c>
      <c r="D42">
        <v>20151004</v>
      </c>
      <c r="E42" t="s">
        <v>1791</v>
      </c>
      <c r="F42" t="s">
        <v>3</v>
      </c>
      <c r="G42" t="s">
        <v>1774</v>
      </c>
      <c r="H42">
        <v>17</v>
      </c>
      <c r="I42">
        <v>16</v>
      </c>
      <c r="J42">
        <f t="shared" si="0"/>
        <v>1</v>
      </c>
      <c r="K42" t="s">
        <v>1809</v>
      </c>
      <c r="L42" t="s">
        <v>1675</v>
      </c>
      <c r="M42" t="s">
        <v>1723</v>
      </c>
      <c r="N42" t="s">
        <v>1791</v>
      </c>
      <c r="O42" t="s">
        <v>1774</v>
      </c>
      <c r="P42" t="s">
        <v>30</v>
      </c>
    </row>
    <row r="43" spans="1:16" x14ac:dyDescent="0.25">
      <c r="A43" t="s">
        <v>1746</v>
      </c>
      <c r="B43" t="s">
        <v>1796</v>
      </c>
      <c r="C43">
        <v>2015</v>
      </c>
      <c r="D43">
        <v>20151004</v>
      </c>
      <c r="E43" t="s">
        <v>1774</v>
      </c>
      <c r="F43" t="s">
        <v>4</v>
      </c>
      <c r="G43" t="s">
        <v>1791</v>
      </c>
      <c r="H43">
        <v>16</v>
      </c>
      <c r="I43">
        <v>17</v>
      </c>
      <c r="J43">
        <f t="shared" si="0"/>
        <v>-1</v>
      </c>
      <c r="K43" t="s">
        <v>1809</v>
      </c>
      <c r="L43" t="s">
        <v>1675</v>
      </c>
      <c r="M43" t="s">
        <v>1723</v>
      </c>
      <c r="N43" t="s">
        <v>1774</v>
      </c>
      <c r="O43" t="s">
        <v>1791</v>
      </c>
    </row>
    <row r="44" spans="1:16" x14ac:dyDescent="0.25">
      <c r="A44" t="s">
        <v>1745</v>
      </c>
      <c r="B44" t="s">
        <v>1728</v>
      </c>
      <c r="C44">
        <v>2015</v>
      </c>
      <c r="D44">
        <v>20151003</v>
      </c>
      <c r="E44" t="s">
        <v>1682</v>
      </c>
      <c r="F44" t="s">
        <v>3</v>
      </c>
      <c r="G44" t="s">
        <v>1674</v>
      </c>
      <c r="H44">
        <v>107</v>
      </c>
      <c r="I44">
        <v>61</v>
      </c>
      <c r="J44">
        <f t="shared" si="0"/>
        <v>46</v>
      </c>
      <c r="K44" t="s">
        <v>1736</v>
      </c>
      <c r="L44" t="s">
        <v>1681</v>
      </c>
      <c r="M44" t="s">
        <v>1718</v>
      </c>
      <c r="N44" t="s">
        <v>1682</v>
      </c>
      <c r="O44" t="s">
        <v>1674</v>
      </c>
      <c r="P44" t="s">
        <v>30</v>
      </c>
    </row>
    <row r="45" spans="1:16" x14ac:dyDescent="0.25">
      <c r="A45" t="s">
        <v>1745</v>
      </c>
      <c r="B45" t="s">
        <v>1728</v>
      </c>
      <c r="C45">
        <v>2015</v>
      </c>
      <c r="D45">
        <v>20151003</v>
      </c>
      <c r="E45" t="s">
        <v>1674</v>
      </c>
      <c r="F45" t="s">
        <v>4</v>
      </c>
      <c r="G45" t="s">
        <v>1682</v>
      </c>
      <c r="H45">
        <v>61</v>
      </c>
      <c r="I45">
        <v>107</v>
      </c>
      <c r="J45">
        <f t="shared" si="0"/>
        <v>-46</v>
      </c>
      <c r="K45" t="s">
        <v>1736</v>
      </c>
      <c r="L45" t="s">
        <v>1681</v>
      </c>
      <c r="M45" t="s">
        <v>1718</v>
      </c>
      <c r="N45" t="s">
        <v>1674</v>
      </c>
      <c r="O45" t="s">
        <v>1682</v>
      </c>
    </row>
    <row r="46" spans="1:16" x14ac:dyDescent="0.25">
      <c r="A46" t="s">
        <v>1746</v>
      </c>
      <c r="B46" t="s">
        <v>1796</v>
      </c>
      <c r="C46">
        <v>2014</v>
      </c>
      <c r="D46">
        <v>20141005</v>
      </c>
      <c r="E46" t="s">
        <v>1748</v>
      </c>
      <c r="F46" t="s">
        <v>3</v>
      </c>
      <c r="G46" t="s">
        <v>1764</v>
      </c>
      <c r="H46">
        <v>30</v>
      </c>
      <c r="I46">
        <v>6</v>
      </c>
      <c r="J46">
        <f t="shared" si="0"/>
        <v>24</v>
      </c>
      <c r="K46" t="s">
        <v>1809</v>
      </c>
      <c r="L46" t="s">
        <v>1675</v>
      </c>
      <c r="M46" t="s">
        <v>1723</v>
      </c>
      <c r="N46" t="s">
        <v>1748</v>
      </c>
      <c r="O46" t="s">
        <v>1764</v>
      </c>
      <c r="P46" t="s">
        <v>30</v>
      </c>
    </row>
    <row r="47" spans="1:16" x14ac:dyDescent="0.25">
      <c r="A47" t="s">
        <v>1746</v>
      </c>
      <c r="B47" t="s">
        <v>1796</v>
      </c>
      <c r="C47">
        <v>2014</v>
      </c>
      <c r="D47">
        <v>20141005</v>
      </c>
      <c r="E47" t="s">
        <v>1764</v>
      </c>
      <c r="F47" t="s">
        <v>4</v>
      </c>
      <c r="G47" t="s">
        <v>1748</v>
      </c>
      <c r="H47">
        <v>6</v>
      </c>
      <c r="I47">
        <v>30</v>
      </c>
      <c r="J47">
        <f t="shared" si="0"/>
        <v>-24</v>
      </c>
      <c r="K47" t="s">
        <v>1809</v>
      </c>
      <c r="L47" t="s">
        <v>1675</v>
      </c>
      <c r="M47" t="s">
        <v>1723</v>
      </c>
      <c r="N47" t="s">
        <v>1764</v>
      </c>
      <c r="O47" t="s">
        <v>1748</v>
      </c>
    </row>
    <row r="48" spans="1:16" x14ac:dyDescent="0.25">
      <c r="A48" t="s">
        <v>1745</v>
      </c>
      <c r="B48" t="s">
        <v>1728</v>
      </c>
      <c r="C48">
        <v>2014</v>
      </c>
      <c r="D48">
        <v>20140927</v>
      </c>
      <c r="E48" t="s">
        <v>1682</v>
      </c>
      <c r="F48" t="s">
        <v>3</v>
      </c>
      <c r="G48" t="s">
        <v>1676</v>
      </c>
      <c r="H48">
        <v>137</v>
      </c>
      <c r="I48">
        <v>74</v>
      </c>
      <c r="J48">
        <f t="shared" si="0"/>
        <v>63</v>
      </c>
      <c r="K48" t="s">
        <v>1736</v>
      </c>
      <c r="L48" t="s">
        <v>1681</v>
      </c>
      <c r="M48" t="s">
        <v>1718</v>
      </c>
      <c r="N48" t="s">
        <v>1682</v>
      </c>
      <c r="O48" t="s">
        <v>1676</v>
      </c>
      <c r="P48" t="s">
        <v>30</v>
      </c>
    </row>
    <row r="49" spans="1:16" x14ac:dyDescent="0.25">
      <c r="A49" t="s">
        <v>1745</v>
      </c>
      <c r="B49" t="s">
        <v>1728</v>
      </c>
      <c r="C49">
        <v>2014</v>
      </c>
      <c r="D49">
        <v>20140927</v>
      </c>
      <c r="E49" t="s">
        <v>1676</v>
      </c>
      <c r="F49" t="s">
        <v>4</v>
      </c>
      <c r="G49" t="s">
        <v>1682</v>
      </c>
      <c r="H49">
        <v>74</v>
      </c>
      <c r="I49">
        <v>137</v>
      </c>
      <c r="J49">
        <f t="shared" si="0"/>
        <v>-63</v>
      </c>
      <c r="K49" t="s">
        <v>1736</v>
      </c>
      <c r="L49" t="s">
        <v>1681</v>
      </c>
      <c r="M49" t="s">
        <v>1718</v>
      </c>
      <c r="N49" t="s">
        <v>1676</v>
      </c>
      <c r="O49" t="s">
        <v>1682</v>
      </c>
    </row>
    <row r="50" spans="1:16" x14ac:dyDescent="0.25">
      <c r="A50" t="s">
        <v>1746</v>
      </c>
      <c r="B50" t="s">
        <v>1796</v>
      </c>
      <c r="C50">
        <v>2013</v>
      </c>
      <c r="D50">
        <v>20131006</v>
      </c>
      <c r="E50" t="s">
        <v>1750</v>
      </c>
      <c r="F50" t="s">
        <v>3</v>
      </c>
      <c r="G50" t="s">
        <v>1765</v>
      </c>
      <c r="H50">
        <v>26</v>
      </c>
      <c r="I50">
        <v>18</v>
      </c>
      <c r="J50">
        <f t="shared" si="0"/>
        <v>8</v>
      </c>
      <c r="K50" t="s">
        <v>1809</v>
      </c>
      <c r="L50" t="s">
        <v>1675</v>
      </c>
      <c r="M50" t="s">
        <v>1723</v>
      </c>
      <c r="N50" t="s">
        <v>1750</v>
      </c>
      <c r="O50" t="s">
        <v>1765</v>
      </c>
      <c r="P50" t="s">
        <v>30</v>
      </c>
    </row>
    <row r="51" spans="1:16" x14ac:dyDescent="0.25">
      <c r="A51" t="s">
        <v>1746</v>
      </c>
      <c r="B51" t="s">
        <v>1796</v>
      </c>
      <c r="C51">
        <v>2013</v>
      </c>
      <c r="D51">
        <v>20131006</v>
      </c>
      <c r="E51" t="s">
        <v>1765</v>
      </c>
      <c r="F51" t="s">
        <v>4</v>
      </c>
      <c r="G51" t="s">
        <v>1750</v>
      </c>
      <c r="H51">
        <v>18</v>
      </c>
      <c r="I51">
        <v>26</v>
      </c>
      <c r="J51">
        <f t="shared" si="0"/>
        <v>-8</v>
      </c>
      <c r="K51" t="s">
        <v>1809</v>
      </c>
      <c r="L51" t="s">
        <v>1675</v>
      </c>
      <c r="M51" t="s">
        <v>1723</v>
      </c>
      <c r="N51" t="s">
        <v>1765</v>
      </c>
      <c r="O51" t="s">
        <v>1750</v>
      </c>
    </row>
    <row r="52" spans="1:16" x14ac:dyDescent="0.25">
      <c r="A52" t="s">
        <v>1745</v>
      </c>
      <c r="B52" t="s">
        <v>1728</v>
      </c>
      <c r="C52">
        <v>2013</v>
      </c>
      <c r="D52">
        <v>20130928</v>
      </c>
      <c r="E52" t="s">
        <v>1682</v>
      </c>
      <c r="F52" t="s">
        <v>3</v>
      </c>
      <c r="G52" t="s">
        <v>1686</v>
      </c>
      <c r="H52">
        <v>77</v>
      </c>
      <c r="I52">
        <v>62</v>
      </c>
      <c r="J52">
        <f t="shared" si="0"/>
        <v>15</v>
      </c>
      <c r="K52" t="s">
        <v>1736</v>
      </c>
      <c r="L52" t="s">
        <v>1681</v>
      </c>
      <c r="M52" t="s">
        <v>1718</v>
      </c>
      <c r="N52" t="s">
        <v>1682</v>
      </c>
      <c r="O52" t="s">
        <v>1686</v>
      </c>
      <c r="P52" t="s">
        <v>30</v>
      </c>
    </row>
    <row r="53" spans="1:16" x14ac:dyDescent="0.25">
      <c r="A53" t="s">
        <v>1745</v>
      </c>
      <c r="B53" t="s">
        <v>1728</v>
      </c>
      <c r="C53">
        <v>2013</v>
      </c>
      <c r="D53">
        <v>20130928</v>
      </c>
      <c r="E53" t="s">
        <v>1686</v>
      </c>
      <c r="F53" t="s">
        <v>4</v>
      </c>
      <c r="G53" t="s">
        <v>1682</v>
      </c>
      <c r="H53">
        <v>62</v>
      </c>
      <c r="I53">
        <v>77</v>
      </c>
      <c r="J53">
        <f t="shared" si="0"/>
        <v>-15</v>
      </c>
      <c r="K53" t="s">
        <v>1736</v>
      </c>
      <c r="L53" t="s">
        <v>1681</v>
      </c>
      <c r="M53" t="s">
        <v>1718</v>
      </c>
      <c r="N53" t="s">
        <v>1686</v>
      </c>
      <c r="O53" t="s">
        <v>1682</v>
      </c>
    </row>
    <row r="54" spans="1:16" x14ac:dyDescent="0.25">
      <c r="A54" t="s">
        <v>1746</v>
      </c>
      <c r="B54" t="s">
        <v>1796</v>
      </c>
      <c r="C54">
        <v>2012</v>
      </c>
      <c r="D54">
        <v>20120930</v>
      </c>
      <c r="E54" t="s">
        <v>1797</v>
      </c>
      <c r="F54" t="s">
        <v>3</v>
      </c>
      <c r="G54" t="s">
        <v>1764</v>
      </c>
      <c r="H54">
        <v>14</v>
      </c>
      <c r="I54">
        <v>4</v>
      </c>
      <c r="J54">
        <f t="shared" si="0"/>
        <v>10</v>
      </c>
      <c r="K54" t="s">
        <v>1809</v>
      </c>
      <c r="L54" t="s">
        <v>1675</v>
      </c>
      <c r="M54" t="s">
        <v>1723</v>
      </c>
      <c r="N54" t="s">
        <v>1797</v>
      </c>
      <c r="O54" t="s">
        <v>1764</v>
      </c>
      <c r="P54" t="s">
        <v>30</v>
      </c>
    </row>
    <row r="55" spans="1:16" x14ac:dyDescent="0.25">
      <c r="A55" t="s">
        <v>1746</v>
      </c>
      <c r="B55" t="s">
        <v>1796</v>
      </c>
      <c r="C55">
        <v>2012</v>
      </c>
      <c r="D55">
        <v>20120930</v>
      </c>
      <c r="E55" t="s">
        <v>1764</v>
      </c>
      <c r="F55" t="s">
        <v>4</v>
      </c>
      <c r="G55" t="s">
        <v>1797</v>
      </c>
      <c r="H55">
        <v>4</v>
      </c>
      <c r="I55">
        <v>14</v>
      </c>
      <c r="J55">
        <f t="shared" si="0"/>
        <v>-10</v>
      </c>
      <c r="K55" t="s">
        <v>1809</v>
      </c>
      <c r="L55" t="s">
        <v>1675</v>
      </c>
      <c r="M55" t="s">
        <v>1723</v>
      </c>
      <c r="N55" t="s">
        <v>1764</v>
      </c>
      <c r="O55" t="s">
        <v>1797</v>
      </c>
    </row>
    <row r="56" spans="1:16" x14ac:dyDescent="0.25">
      <c r="A56" t="s">
        <v>1745</v>
      </c>
      <c r="B56" t="s">
        <v>1728</v>
      </c>
      <c r="C56">
        <v>2012</v>
      </c>
      <c r="D56">
        <v>20120929</v>
      </c>
      <c r="E56" t="s">
        <v>1676</v>
      </c>
      <c r="F56" t="s">
        <v>3</v>
      </c>
      <c r="G56" t="s">
        <v>1682</v>
      </c>
      <c r="H56">
        <v>91</v>
      </c>
      <c r="I56">
        <v>81</v>
      </c>
      <c r="J56">
        <f t="shared" si="0"/>
        <v>10</v>
      </c>
      <c r="K56" t="s">
        <v>1736</v>
      </c>
      <c r="L56" t="s">
        <v>1681</v>
      </c>
      <c r="M56" t="s">
        <v>1718</v>
      </c>
      <c r="N56" t="s">
        <v>1676</v>
      </c>
      <c r="O56" t="s">
        <v>1682</v>
      </c>
      <c r="P56" t="s">
        <v>30</v>
      </c>
    </row>
    <row r="57" spans="1:16" x14ac:dyDescent="0.25">
      <c r="A57" t="s">
        <v>1745</v>
      </c>
      <c r="B57" t="s">
        <v>1728</v>
      </c>
      <c r="C57">
        <v>2012</v>
      </c>
      <c r="D57">
        <v>20120929</v>
      </c>
      <c r="E57" t="s">
        <v>1682</v>
      </c>
      <c r="F57" t="s">
        <v>4</v>
      </c>
      <c r="G57" t="s">
        <v>1676</v>
      </c>
      <c r="H57">
        <v>81</v>
      </c>
      <c r="I57">
        <v>91</v>
      </c>
      <c r="J57">
        <f t="shared" si="0"/>
        <v>-10</v>
      </c>
      <c r="K57" t="s">
        <v>1736</v>
      </c>
      <c r="L57" t="s">
        <v>1681</v>
      </c>
      <c r="M57" t="s">
        <v>1718</v>
      </c>
      <c r="N57" t="s">
        <v>1682</v>
      </c>
      <c r="O57" t="s">
        <v>1676</v>
      </c>
    </row>
    <row r="58" spans="1:16" x14ac:dyDescent="0.25">
      <c r="A58" t="s">
        <v>1746</v>
      </c>
      <c r="B58" t="s">
        <v>1796</v>
      </c>
      <c r="C58">
        <v>2011</v>
      </c>
      <c r="D58">
        <v>20111002</v>
      </c>
      <c r="E58" t="s">
        <v>1765</v>
      </c>
      <c r="F58" t="s">
        <v>3</v>
      </c>
      <c r="G58" t="s">
        <v>1785</v>
      </c>
      <c r="H58">
        <v>24</v>
      </c>
      <c r="I58">
        <v>10</v>
      </c>
      <c r="J58">
        <f t="shared" si="0"/>
        <v>14</v>
      </c>
      <c r="K58" t="s">
        <v>1809</v>
      </c>
      <c r="L58" t="s">
        <v>1675</v>
      </c>
      <c r="M58" t="s">
        <v>1723</v>
      </c>
      <c r="N58" t="s">
        <v>1765</v>
      </c>
      <c r="O58" t="s">
        <v>1785</v>
      </c>
      <c r="P58" t="s">
        <v>30</v>
      </c>
    </row>
    <row r="59" spans="1:16" x14ac:dyDescent="0.25">
      <c r="A59" t="s">
        <v>1746</v>
      </c>
      <c r="B59" t="s">
        <v>1796</v>
      </c>
      <c r="C59">
        <v>2011</v>
      </c>
      <c r="D59">
        <v>20111002</v>
      </c>
      <c r="E59" t="s">
        <v>1785</v>
      </c>
      <c r="F59" t="s">
        <v>4</v>
      </c>
      <c r="G59" t="s">
        <v>1765</v>
      </c>
      <c r="H59">
        <v>10</v>
      </c>
      <c r="I59">
        <v>24</v>
      </c>
      <c r="J59">
        <f t="shared" si="0"/>
        <v>-14</v>
      </c>
      <c r="K59" t="s">
        <v>1809</v>
      </c>
      <c r="L59" t="s">
        <v>1675</v>
      </c>
      <c r="M59" t="s">
        <v>1723</v>
      </c>
      <c r="N59" t="s">
        <v>1785</v>
      </c>
      <c r="O59" t="s">
        <v>1765</v>
      </c>
    </row>
    <row r="60" spans="1:16" x14ac:dyDescent="0.25">
      <c r="A60" t="s">
        <v>1745</v>
      </c>
      <c r="B60" t="s">
        <v>1728</v>
      </c>
      <c r="C60">
        <v>2011</v>
      </c>
      <c r="D60">
        <v>20111001</v>
      </c>
      <c r="E60" t="s">
        <v>1685</v>
      </c>
      <c r="F60" t="s">
        <v>3</v>
      </c>
      <c r="G60" t="s">
        <v>1688</v>
      </c>
      <c r="H60">
        <v>119</v>
      </c>
      <c r="I60">
        <v>81</v>
      </c>
      <c r="J60">
        <f t="shared" si="0"/>
        <v>38</v>
      </c>
      <c r="K60" t="s">
        <v>1736</v>
      </c>
      <c r="L60" t="s">
        <v>1681</v>
      </c>
      <c r="M60" t="s">
        <v>1718</v>
      </c>
      <c r="N60" t="s">
        <v>1685</v>
      </c>
      <c r="O60" t="s">
        <v>1688</v>
      </c>
      <c r="P60" t="s">
        <v>30</v>
      </c>
    </row>
    <row r="61" spans="1:16" x14ac:dyDescent="0.25">
      <c r="A61" t="s">
        <v>1745</v>
      </c>
      <c r="B61" t="s">
        <v>1728</v>
      </c>
      <c r="C61">
        <v>2011</v>
      </c>
      <c r="D61">
        <v>20111001</v>
      </c>
      <c r="E61" t="s">
        <v>1688</v>
      </c>
      <c r="F61" t="s">
        <v>4</v>
      </c>
      <c r="G61" t="s">
        <v>1685</v>
      </c>
      <c r="H61">
        <v>81</v>
      </c>
      <c r="I61">
        <v>119</v>
      </c>
      <c r="J61">
        <f t="shared" si="0"/>
        <v>-38</v>
      </c>
      <c r="K61" t="s">
        <v>1736</v>
      </c>
      <c r="L61" t="s">
        <v>1681</v>
      </c>
      <c r="M61" t="s">
        <v>1718</v>
      </c>
      <c r="N61" t="s">
        <v>1688</v>
      </c>
      <c r="O61" t="s">
        <v>1685</v>
      </c>
    </row>
    <row r="62" spans="1:16" x14ac:dyDescent="0.25">
      <c r="A62" t="s">
        <v>1746</v>
      </c>
      <c r="B62" t="s">
        <v>1796</v>
      </c>
      <c r="C62">
        <v>2010</v>
      </c>
      <c r="D62">
        <v>20101003</v>
      </c>
      <c r="E62" t="s">
        <v>1798</v>
      </c>
      <c r="F62" t="s">
        <v>3</v>
      </c>
      <c r="G62" t="s">
        <v>1750</v>
      </c>
      <c r="H62">
        <v>32</v>
      </c>
      <c r="I62">
        <v>8</v>
      </c>
      <c r="J62">
        <f t="shared" si="0"/>
        <v>24</v>
      </c>
      <c r="K62" t="s">
        <v>1809</v>
      </c>
      <c r="L62" t="s">
        <v>1675</v>
      </c>
      <c r="M62" t="s">
        <v>1723</v>
      </c>
      <c r="N62" t="s">
        <v>1798</v>
      </c>
      <c r="O62" t="s">
        <v>1750</v>
      </c>
      <c r="P62" t="s">
        <v>30</v>
      </c>
    </row>
    <row r="63" spans="1:16" x14ac:dyDescent="0.25">
      <c r="A63" t="s">
        <v>1746</v>
      </c>
      <c r="B63" t="s">
        <v>1796</v>
      </c>
      <c r="C63">
        <v>2010</v>
      </c>
      <c r="D63">
        <v>20101003</v>
      </c>
      <c r="E63" t="s">
        <v>1750</v>
      </c>
      <c r="F63" t="s">
        <v>4</v>
      </c>
      <c r="G63" t="s">
        <v>1798</v>
      </c>
      <c r="H63">
        <v>8</v>
      </c>
      <c r="I63">
        <v>32</v>
      </c>
      <c r="J63">
        <f t="shared" si="0"/>
        <v>-24</v>
      </c>
      <c r="K63" t="s">
        <v>1809</v>
      </c>
      <c r="L63" t="s">
        <v>1675</v>
      </c>
      <c r="M63" t="s">
        <v>1723</v>
      </c>
      <c r="N63" t="s">
        <v>1750</v>
      </c>
      <c r="O63" t="s">
        <v>1798</v>
      </c>
    </row>
    <row r="64" spans="1:16" x14ac:dyDescent="0.25">
      <c r="A64" t="s">
        <v>1745</v>
      </c>
      <c r="B64" t="s">
        <v>1728</v>
      </c>
      <c r="C64">
        <v>2010</v>
      </c>
      <c r="D64">
        <v>20101002</v>
      </c>
      <c r="E64" t="s">
        <v>1688</v>
      </c>
      <c r="F64" t="s">
        <v>3</v>
      </c>
      <c r="G64" t="s">
        <v>1677</v>
      </c>
      <c r="H64">
        <v>108</v>
      </c>
      <c r="I64">
        <v>52</v>
      </c>
      <c r="J64">
        <f t="shared" si="0"/>
        <v>56</v>
      </c>
      <c r="K64" t="s">
        <v>1736</v>
      </c>
      <c r="L64" t="s">
        <v>1681</v>
      </c>
      <c r="M64" t="s">
        <v>1718</v>
      </c>
      <c r="N64" t="s">
        <v>1688</v>
      </c>
      <c r="O64" t="s">
        <v>1677</v>
      </c>
      <c r="P64" t="s">
        <v>30</v>
      </c>
    </row>
    <row r="65" spans="1:16" x14ac:dyDescent="0.25">
      <c r="A65" t="s">
        <v>1745</v>
      </c>
      <c r="B65" t="s">
        <v>1728</v>
      </c>
      <c r="C65">
        <v>2010</v>
      </c>
      <c r="D65">
        <v>20101002</v>
      </c>
      <c r="E65" t="s">
        <v>1677</v>
      </c>
      <c r="F65" t="s">
        <v>4</v>
      </c>
      <c r="G65" t="s">
        <v>1688</v>
      </c>
      <c r="H65">
        <v>52</v>
      </c>
      <c r="I65">
        <v>108</v>
      </c>
      <c r="J65">
        <f t="shared" si="0"/>
        <v>-56</v>
      </c>
      <c r="K65" t="s">
        <v>1736</v>
      </c>
      <c r="L65" t="s">
        <v>1681</v>
      </c>
      <c r="M65" t="s">
        <v>1718</v>
      </c>
      <c r="N65" t="s">
        <v>1677</v>
      </c>
      <c r="O65" t="s">
        <v>1688</v>
      </c>
    </row>
    <row r="66" spans="1:16" x14ac:dyDescent="0.25">
      <c r="A66" t="s">
        <v>1745</v>
      </c>
      <c r="B66" t="s">
        <v>1728</v>
      </c>
      <c r="C66">
        <v>2010</v>
      </c>
      <c r="D66">
        <v>20100925</v>
      </c>
      <c r="E66" t="s">
        <v>1677</v>
      </c>
      <c r="F66" t="s">
        <v>1014</v>
      </c>
      <c r="G66" t="s">
        <v>1688</v>
      </c>
      <c r="H66">
        <v>68</v>
      </c>
      <c r="I66">
        <v>68</v>
      </c>
      <c r="J66">
        <f t="shared" ref="J66:J129" si="1">H66-I66</f>
        <v>0</v>
      </c>
      <c r="K66" t="s">
        <v>1736</v>
      </c>
      <c r="L66" t="s">
        <v>1681</v>
      </c>
      <c r="M66" t="s">
        <v>1718</v>
      </c>
      <c r="N66" t="s">
        <v>1677</v>
      </c>
      <c r="O66" t="s">
        <v>1688</v>
      </c>
    </row>
    <row r="67" spans="1:16" x14ac:dyDescent="0.25">
      <c r="A67" t="s">
        <v>1745</v>
      </c>
      <c r="B67" t="s">
        <v>1728</v>
      </c>
      <c r="C67">
        <v>2010</v>
      </c>
      <c r="D67">
        <v>20100925</v>
      </c>
      <c r="E67" t="s">
        <v>1688</v>
      </c>
      <c r="F67" t="s">
        <v>1014</v>
      </c>
      <c r="G67" t="s">
        <v>1677</v>
      </c>
      <c r="H67">
        <v>68</v>
      </c>
      <c r="I67">
        <v>68</v>
      </c>
      <c r="J67">
        <f t="shared" si="1"/>
        <v>0</v>
      </c>
      <c r="K67" t="s">
        <v>1736</v>
      </c>
      <c r="L67" t="s">
        <v>1681</v>
      </c>
      <c r="M67" t="s">
        <v>1718</v>
      </c>
      <c r="N67" t="s">
        <v>1688</v>
      </c>
      <c r="O67" t="s">
        <v>1677</v>
      </c>
    </row>
    <row r="68" spans="1:16" x14ac:dyDescent="0.25">
      <c r="A68" t="s">
        <v>1746</v>
      </c>
      <c r="B68" t="s">
        <v>1796</v>
      </c>
      <c r="C68">
        <v>2009</v>
      </c>
      <c r="D68">
        <v>20091004</v>
      </c>
      <c r="E68" t="s">
        <v>1797</v>
      </c>
      <c r="F68" t="s">
        <v>3</v>
      </c>
      <c r="G68" t="s">
        <v>1722</v>
      </c>
      <c r="H68">
        <v>23</v>
      </c>
      <c r="I68">
        <v>16</v>
      </c>
      <c r="J68">
        <f t="shared" si="1"/>
        <v>7</v>
      </c>
      <c r="K68" t="s">
        <v>1809</v>
      </c>
      <c r="L68" t="s">
        <v>1675</v>
      </c>
      <c r="M68" t="s">
        <v>1723</v>
      </c>
      <c r="N68" t="s">
        <v>1797</v>
      </c>
      <c r="O68" t="s">
        <v>1722</v>
      </c>
      <c r="P68" t="s">
        <v>30</v>
      </c>
    </row>
    <row r="69" spans="1:16" x14ac:dyDescent="0.25">
      <c r="A69" t="s">
        <v>1746</v>
      </c>
      <c r="B69" t="s">
        <v>1796</v>
      </c>
      <c r="C69">
        <v>2009</v>
      </c>
      <c r="D69">
        <v>20091004</v>
      </c>
      <c r="E69" t="s">
        <v>1722</v>
      </c>
      <c r="F69" t="s">
        <v>4</v>
      </c>
      <c r="G69" t="s">
        <v>1797</v>
      </c>
      <c r="H69">
        <v>16</v>
      </c>
      <c r="I69">
        <v>23</v>
      </c>
      <c r="J69">
        <f t="shared" si="1"/>
        <v>-7</v>
      </c>
      <c r="K69" t="s">
        <v>1809</v>
      </c>
      <c r="L69" t="s">
        <v>1675</v>
      </c>
      <c r="M69" t="s">
        <v>1723</v>
      </c>
      <c r="N69" t="s">
        <v>1722</v>
      </c>
      <c r="O69" t="s">
        <v>1797</v>
      </c>
    </row>
    <row r="70" spans="1:16" x14ac:dyDescent="0.25">
      <c r="A70" t="s">
        <v>1745</v>
      </c>
      <c r="B70" t="s">
        <v>1728</v>
      </c>
      <c r="C70">
        <v>2009</v>
      </c>
      <c r="D70">
        <v>20090926</v>
      </c>
      <c r="E70" t="s">
        <v>1685</v>
      </c>
      <c r="F70" t="s">
        <v>3</v>
      </c>
      <c r="G70" t="s">
        <v>1677</v>
      </c>
      <c r="H70">
        <v>80</v>
      </c>
      <c r="I70">
        <v>68</v>
      </c>
      <c r="J70">
        <f t="shared" si="1"/>
        <v>12</v>
      </c>
      <c r="K70" t="s">
        <v>1736</v>
      </c>
      <c r="L70" t="s">
        <v>1681</v>
      </c>
      <c r="M70" t="s">
        <v>1718</v>
      </c>
      <c r="N70" t="s">
        <v>1685</v>
      </c>
      <c r="O70" t="s">
        <v>1677</v>
      </c>
      <c r="P70" t="s">
        <v>30</v>
      </c>
    </row>
    <row r="71" spans="1:16" x14ac:dyDescent="0.25">
      <c r="A71" t="s">
        <v>1745</v>
      </c>
      <c r="B71" t="s">
        <v>1728</v>
      </c>
      <c r="C71">
        <v>2009</v>
      </c>
      <c r="D71">
        <v>20090926</v>
      </c>
      <c r="E71" t="s">
        <v>1677</v>
      </c>
      <c r="F71" t="s">
        <v>4</v>
      </c>
      <c r="G71" t="s">
        <v>1685</v>
      </c>
      <c r="H71">
        <v>68</v>
      </c>
      <c r="I71">
        <v>80</v>
      </c>
      <c r="J71">
        <f t="shared" si="1"/>
        <v>-12</v>
      </c>
      <c r="K71" t="s">
        <v>1736</v>
      </c>
      <c r="L71" t="s">
        <v>1681</v>
      </c>
      <c r="M71" t="s">
        <v>1718</v>
      </c>
      <c r="N71" t="s">
        <v>1677</v>
      </c>
      <c r="O71" t="s">
        <v>1685</v>
      </c>
    </row>
    <row r="72" spans="1:16" x14ac:dyDescent="0.25">
      <c r="A72" t="s">
        <v>1746</v>
      </c>
      <c r="B72" t="s">
        <v>1796</v>
      </c>
      <c r="C72">
        <v>2008</v>
      </c>
      <c r="D72">
        <v>20081005</v>
      </c>
      <c r="E72" t="s">
        <v>1765</v>
      </c>
      <c r="F72" t="s">
        <v>3</v>
      </c>
      <c r="G72" t="s">
        <v>1797</v>
      </c>
      <c r="H72">
        <v>40</v>
      </c>
      <c r="I72">
        <v>0</v>
      </c>
      <c r="J72">
        <f t="shared" si="1"/>
        <v>40</v>
      </c>
      <c r="K72" t="s">
        <v>1809</v>
      </c>
      <c r="L72" t="s">
        <v>1675</v>
      </c>
      <c r="M72" t="s">
        <v>1723</v>
      </c>
      <c r="N72" t="s">
        <v>1765</v>
      </c>
      <c r="O72" t="s">
        <v>1797</v>
      </c>
      <c r="P72" t="s">
        <v>30</v>
      </c>
    </row>
    <row r="73" spans="1:16" x14ac:dyDescent="0.25">
      <c r="A73" t="s">
        <v>1746</v>
      </c>
      <c r="B73" t="s">
        <v>1796</v>
      </c>
      <c r="C73">
        <v>2008</v>
      </c>
      <c r="D73">
        <v>20081005</v>
      </c>
      <c r="E73" t="s">
        <v>1797</v>
      </c>
      <c r="F73" t="s">
        <v>4</v>
      </c>
      <c r="G73" t="s">
        <v>1765</v>
      </c>
      <c r="H73">
        <v>0</v>
      </c>
      <c r="I73">
        <v>40</v>
      </c>
      <c r="J73">
        <f t="shared" si="1"/>
        <v>-40</v>
      </c>
      <c r="K73" t="s">
        <v>1809</v>
      </c>
      <c r="L73" t="s">
        <v>1675</v>
      </c>
      <c r="M73" t="s">
        <v>1723</v>
      </c>
      <c r="N73" t="s">
        <v>1797</v>
      </c>
      <c r="O73" t="s">
        <v>1765</v>
      </c>
    </row>
    <row r="74" spans="1:16" x14ac:dyDescent="0.25">
      <c r="A74" t="s">
        <v>1745</v>
      </c>
      <c r="B74" t="s">
        <v>1728</v>
      </c>
      <c r="C74">
        <v>2008</v>
      </c>
      <c r="D74">
        <v>20080927</v>
      </c>
      <c r="E74" t="s">
        <v>1682</v>
      </c>
      <c r="F74" t="s">
        <v>3</v>
      </c>
      <c r="G74" t="s">
        <v>1685</v>
      </c>
      <c r="H74">
        <v>115</v>
      </c>
      <c r="I74">
        <v>89</v>
      </c>
      <c r="J74">
        <f t="shared" si="1"/>
        <v>26</v>
      </c>
      <c r="K74" t="s">
        <v>1736</v>
      </c>
      <c r="L74" t="s">
        <v>1681</v>
      </c>
      <c r="M74" t="s">
        <v>1718</v>
      </c>
      <c r="N74" t="s">
        <v>1682</v>
      </c>
      <c r="O74" t="s">
        <v>1685</v>
      </c>
      <c r="P74" t="s">
        <v>30</v>
      </c>
    </row>
    <row r="75" spans="1:16" x14ac:dyDescent="0.25">
      <c r="A75" t="s">
        <v>1745</v>
      </c>
      <c r="B75" t="s">
        <v>1728</v>
      </c>
      <c r="C75">
        <v>2008</v>
      </c>
      <c r="D75">
        <v>20080927</v>
      </c>
      <c r="E75" t="s">
        <v>1685</v>
      </c>
      <c r="F75" t="s">
        <v>4</v>
      </c>
      <c r="G75" t="s">
        <v>1682</v>
      </c>
      <c r="H75">
        <v>89</v>
      </c>
      <c r="I75">
        <v>115</v>
      </c>
      <c r="J75">
        <f t="shared" si="1"/>
        <v>-26</v>
      </c>
      <c r="K75" t="s">
        <v>1736</v>
      </c>
      <c r="L75" t="s">
        <v>1681</v>
      </c>
      <c r="M75" t="s">
        <v>1718</v>
      </c>
      <c r="N75" t="s">
        <v>1685</v>
      </c>
      <c r="O75" t="s">
        <v>1682</v>
      </c>
    </row>
    <row r="76" spans="1:16" x14ac:dyDescent="0.25">
      <c r="A76" t="s">
        <v>1746</v>
      </c>
      <c r="B76" t="s">
        <v>1796</v>
      </c>
      <c r="C76">
        <v>2007</v>
      </c>
      <c r="D76">
        <v>20070930</v>
      </c>
      <c r="E76" t="s">
        <v>1797</v>
      </c>
      <c r="F76" t="s">
        <v>3</v>
      </c>
      <c r="G76" t="s">
        <v>1765</v>
      </c>
      <c r="H76">
        <v>34</v>
      </c>
      <c r="I76">
        <v>8</v>
      </c>
      <c r="J76">
        <f t="shared" si="1"/>
        <v>26</v>
      </c>
      <c r="K76" t="s">
        <v>1810</v>
      </c>
      <c r="L76" t="s">
        <v>1675</v>
      </c>
      <c r="M76" t="s">
        <v>1723</v>
      </c>
      <c r="N76" t="s">
        <v>1797</v>
      </c>
      <c r="O76" t="s">
        <v>1765</v>
      </c>
      <c r="P76" t="s">
        <v>30</v>
      </c>
    </row>
    <row r="77" spans="1:16" x14ac:dyDescent="0.25">
      <c r="A77" t="s">
        <v>1746</v>
      </c>
      <c r="B77" t="s">
        <v>1796</v>
      </c>
      <c r="C77">
        <v>2007</v>
      </c>
      <c r="D77">
        <v>20070930</v>
      </c>
      <c r="E77" t="s">
        <v>1765</v>
      </c>
      <c r="F77" t="s">
        <v>4</v>
      </c>
      <c r="G77" t="s">
        <v>1797</v>
      </c>
      <c r="H77">
        <v>8</v>
      </c>
      <c r="I77">
        <v>34</v>
      </c>
      <c r="J77">
        <f t="shared" si="1"/>
        <v>-26</v>
      </c>
      <c r="K77" t="s">
        <v>1810</v>
      </c>
      <c r="L77" t="s">
        <v>1675</v>
      </c>
      <c r="M77" t="s">
        <v>1723</v>
      </c>
      <c r="N77" t="s">
        <v>1765</v>
      </c>
      <c r="O77" t="s">
        <v>1797</v>
      </c>
    </row>
    <row r="78" spans="1:16" x14ac:dyDescent="0.25">
      <c r="A78" t="s">
        <v>1745</v>
      </c>
      <c r="B78" t="s">
        <v>1728</v>
      </c>
      <c r="C78">
        <v>2007</v>
      </c>
      <c r="D78">
        <v>20070929</v>
      </c>
      <c r="E78" t="s">
        <v>1685</v>
      </c>
      <c r="F78" t="s">
        <v>3</v>
      </c>
      <c r="G78" t="s">
        <v>1679</v>
      </c>
      <c r="H78">
        <v>163</v>
      </c>
      <c r="I78">
        <v>44</v>
      </c>
      <c r="J78">
        <f t="shared" si="1"/>
        <v>119</v>
      </c>
      <c r="K78" t="s">
        <v>1736</v>
      </c>
      <c r="L78" t="s">
        <v>1681</v>
      </c>
      <c r="M78" t="s">
        <v>1718</v>
      </c>
      <c r="N78" t="s">
        <v>1685</v>
      </c>
      <c r="O78" t="s">
        <v>1679</v>
      </c>
      <c r="P78" t="s">
        <v>30</v>
      </c>
    </row>
    <row r="79" spans="1:16" x14ac:dyDescent="0.25">
      <c r="A79" t="s">
        <v>1745</v>
      </c>
      <c r="B79" t="s">
        <v>1728</v>
      </c>
      <c r="C79">
        <v>2007</v>
      </c>
      <c r="D79">
        <v>20070929</v>
      </c>
      <c r="E79" t="s">
        <v>1679</v>
      </c>
      <c r="F79" t="s">
        <v>4</v>
      </c>
      <c r="G79" t="s">
        <v>1685</v>
      </c>
      <c r="H79">
        <v>44</v>
      </c>
      <c r="I79">
        <v>163</v>
      </c>
      <c r="J79">
        <f t="shared" si="1"/>
        <v>-119</v>
      </c>
      <c r="K79" t="s">
        <v>1736</v>
      </c>
      <c r="L79" t="s">
        <v>1681</v>
      </c>
      <c r="M79" t="s">
        <v>1718</v>
      </c>
      <c r="N79" t="s">
        <v>1679</v>
      </c>
      <c r="O79" t="s">
        <v>1685</v>
      </c>
    </row>
    <row r="80" spans="1:16" x14ac:dyDescent="0.25">
      <c r="A80" t="s">
        <v>1746</v>
      </c>
      <c r="B80" t="s">
        <v>1796</v>
      </c>
      <c r="C80">
        <v>2006</v>
      </c>
      <c r="D80">
        <v>20061001</v>
      </c>
      <c r="E80" t="s">
        <v>1774</v>
      </c>
      <c r="F80" t="s">
        <v>3</v>
      </c>
      <c r="G80" t="s">
        <v>1797</v>
      </c>
      <c r="H80">
        <v>15</v>
      </c>
      <c r="I80">
        <v>8</v>
      </c>
      <c r="J80">
        <f t="shared" si="1"/>
        <v>7</v>
      </c>
      <c r="K80" t="s">
        <v>1810</v>
      </c>
      <c r="L80" t="s">
        <v>1675</v>
      </c>
      <c r="M80" t="s">
        <v>1723</v>
      </c>
      <c r="N80" t="s">
        <v>1774</v>
      </c>
      <c r="O80" t="s">
        <v>1797</v>
      </c>
      <c r="P80" t="s">
        <v>30</v>
      </c>
    </row>
    <row r="81" spans="1:16" x14ac:dyDescent="0.25">
      <c r="A81" t="s">
        <v>1746</v>
      </c>
      <c r="B81" t="s">
        <v>1796</v>
      </c>
      <c r="C81">
        <v>2006</v>
      </c>
      <c r="D81">
        <v>20061001</v>
      </c>
      <c r="E81" t="s">
        <v>1797</v>
      </c>
      <c r="F81" t="s">
        <v>4</v>
      </c>
      <c r="G81" t="s">
        <v>1774</v>
      </c>
      <c r="H81">
        <v>8</v>
      </c>
      <c r="I81">
        <v>15</v>
      </c>
      <c r="J81">
        <f t="shared" si="1"/>
        <v>-7</v>
      </c>
      <c r="K81" t="s">
        <v>1810</v>
      </c>
      <c r="L81" t="s">
        <v>1675</v>
      </c>
      <c r="M81" t="s">
        <v>1723</v>
      </c>
      <c r="N81" t="s">
        <v>1797</v>
      </c>
      <c r="O81" t="s">
        <v>1774</v>
      </c>
    </row>
    <row r="82" spans="1:16" x14ac:dyDescent="0.25">
      <c r="A82" t="s">
        <v>1745</v>
      </c>
      <c r="B82" t="s">
        <v>1728</v>
      </c>
      <c r="C82">
        <v>2006</v>
      </c>
      <c r="D82">
        <v>20060930</v>
      </c>
      <c r="E82" t="s">
        <v>1674</v>
      </c>
      <c r="F82" t="s">
        <v>3</v>
      </c>
      <c r="G82" t="s">
        <v>1676</v>
      </c>
      <c r="H82">
        <v>85</v>
      </c>
      <c r="I82">
        <v>84</v>
      </c>
      <c r="J82">
        <f t="shared" si="1"/>
        <v>1</v>
      </c>
      <c r="K82" t="s">
        <v>1736</v>
      </c>
      <c r="L82" t="s">
        <v>1681</v>
      </c>
      <c r="M82" t="s">
        <v>1718</v>
      </c>
      <c r="N82" t="s">
        <v>1674</v>
      </c>
      <c r="O82" t="s">
        <v>1676</v>
      </c>
      <c r="P82" t="s">
        <v>30</v>
      </c>
    </row>
    <row r="83" spans="1:16" x14ac:dyDescent="0.25">
      <c r="A83" t="s">
        <v>1745</v>
      </c>
      <c r="B83" t="s">
        <v>1728</v>
      </c>
      <c r="C83">
        <v>2006</v>
      </c>
      <c r="D83">
        <v>20060930</v>
      </c>
      <c r="E83" t="s">
        <v>1676</v>
      </c>
      <c r="F83" t="s">
        <v>4</v>
      </c>
      <c r="G83" t="s">
        <v>1674</v>
      </c>
      <c r="H83">
        <v>84</v>
      </c>
      <c r="I83">
        <v>85</v>
      </c>
      <c r="J83">
        <f t="shared" si="1"/>
        <v>-1</v>
      </c>
      <c r="K83" t="s">
        <v>1736</v>
      </c>
      <c r="L83" t="s">
        <v>1681</v>
      </c>
      <c r="M83" t="s">
        <v>1718</v>
      </c>
      <c r="N83" t="s">
        <v>1676</v>
      </c>
      <c r="O83" t="s">
        <v>1674</v>
      </c>
    </row>
    <row r="84" spans="1:16" x14ac:dyDescent="0.25">
      <c r="A84" t="s">
        <v>1746</v>
      </c>
      <c r="B84" t="s">
        <v>1796</v>
      </c>
      <c r="C84">
        <v>2005</v>
      </c>
      <c r="D84">
        <v>20051002</v>
      </c>
      <c r="E84" t="s">
        <v>1800</v>
      </c>
      <c r="F84" t="s">
        <v>3</v>
      </c>
      <c r="G84" t="s">
        <v>1791</v>
      </c>
      <c r="H84">
        <v>30</v>
      </c>
      <c r="I84">
        <v>16</v>
      </c>
      <c r="J84">
        <f t="shared" si="1"/>
        <v>14</v>
      </c>
      <c r="K84" t="s">
        <v>1810</v>
      </c>
      <c r="L84" t="s">
        <v>1675</v>
      </c>
      <c r="M84" t="s">
        <v>1723</v>
      </c>
      <c r="N84" t="s">
        <v>1800</v>
      </c>
      <c r="O84" t="s">
        <v>1791</v>
      </c>
      <c r="P84" t="s">
        <v>30</v>
      </c>
    </row>
    <row r="85" spans="1:16" x14ac:dyDescent="0.25">
      <c r="A85" t="s">
        <v>1746</v>
      </c>
      <c r="B85" t="s">
        <v>1796</v>
      </c>
      <c r="C85">
        <v>2005</v>
      </c>
      <c r="D85">
        <v>20051002</v>
      </c>
      <c r="E85" t="s">
        <v>1791</v>
      </c>
      <c r="F85" t="s">
        <v>4</v>
      </c>
      <c r="G85" t="s">
        <v>1800</v>
      </c>
      <c r="H85">
        <v>16</v>
      </c>
      <c r="I85">
        <v>30</v>
      </c>
      <c r="J85">
        <f t="shared" si="1"/>
        <v>-14</v>
      </c>
      <c r="K85" t="s">
        <v>1810</v>
      </c>
      <c r="L85" t="s">
        <v>1675</v>
      </c>
      <c r="M85" t="s">
        <v>1723</v>
      </c>
      <c r="N85" t="s">
        <v>1791</v>
      </c>
      <c r="O85" t="s">
        <v>1800</v>
      </c>
    </row>
    <row r="86" spans="1:16" x14ac:dyDescent="0.25">
      <c r="A86" t="s">
        <v>1745</v>
      </c>
      <c r="B86" t="s">
        <v>1728</v>
      </c>
      <c r="C86">
        <v>2005</v>
      </c>
      <c r="D86">
        <v>20050924</v>
      </c>
      <c r="E86" t="s">
        <v>1676</v>
      </c>
      <c r="F86" t="s">
        <v>3</v>
      </c>
      <c r="G86" t="s">
        <v>1674</v>
      </c>
      <c r="H86">
        <v>58</v>
      </c>
      <c r="I86">
        <v>54</v>
      </c>
      <c r="J86">
        <f t="shared" si="1"/>
        <v>4</v>
      </c>
      <c r="K86" t="s">
        <v>1736</v>
      </c>
      <c r="L86" t="s">
        <v>1681</v>
      </c>
      <c r="M86" t="s">
        <v>1718</v>
      </c>
      <c r="N86" t="s">
        <v>1676</v>
      </c>
      <c r="O86" t="s">
        <v>1674</v>
      </c>
      <c r="P86" t="s">
        <v>30</v>
      </c>
    </row>
    <row r="87" spans="1:16" x14ac:dyDescent="0.25">
      <c r="A87" t="s">
        <v>1745</v>
      </c>
      <c r="B87" t="s">
        <v>1728</v>
      </c>
      <c r="C87">
        <v>2005</v>
      </c>
      <c r="D87">
        <v>20050924</v>
      </c>
      <c r="E87" t="s">
        <v>1674</v>
      </c>
      <c r="F87" t="s">
        <v>4</v>
      </c>
      <c r="G87" t="s">
        <v>1676</v>
      </c>
      <c r="H87">
        <v>54</v>
      </c>
      <c r="I87">
        <v>58</v>
      </c>
      <c r="J87">
        <f t="shared" si="1"/>
        <v>-4</v>
      </c>
      <c r="K87" t="s">
        <v>1736</v>
      </c>
      <c r="L87" t="s">
        <v>1681</v>
      </c>
      <c r="M87" t="s">
        <v>1718</v>
      </c>
      <c r="N87" t="s">
        <v>1674</v>
      </c>
      <c r="O87" t="s">
        <v>1676</v>
      </c>
    </row>
    <row r="88" spans="1:16" x14ac:dyDescent="0.25">
      <c r="A88" t="s">
        <v>1746</v>
      </c>
      <c r="B88" t="s">
        <v>1796</v>
      </c>
      <c r="C88">
        <v>2004</v>
      </c>
      <c r="D88">
        <v>20041003</v>
      </c>
      <c r="E88" t="s">
        <v>1801</v>
      </c>
      <c r="F88" t="s">
        <v>3</v>
      </c>
      <c r="G88" t="s">
        <v>1750</v>
      </c>
      <c r="H88">
        <v>16</v>
      </c>
      <c r="I88">
        <v>13</v>
      </c>
      <c r="J88">
        <f t="shared" si="1"/>
        <v>3</v>
      </c>
      <c r="K88" t="s">
        <v>1810</v>
      </c>
      <c r="L88" t="s">
        <v>1675</v>
      </c>
      <c r="M88" t="s">
        <v>1723</v>
      </c>
      <c r="N88" t="s">
        <v>1764</v>
      </c>
      <c r="O88" t="s">
        <v>1750</v>
      </c>
      <c r="P88" t="s">
        <v>30</v>
      </c>
    </row>
    <row r="89" spans="1:16" x14ac:dyDescent="0.25">
      <c r="A89" t="s">
        <v>1746</v>
      </c>
      <c r="B89" t="s">
        <v>1796</v>
      </c>
      <c r="C89">
        <v>2004</v>
      </c>
      <c r="D89">
        <v>20041003</v>
      </c>
      <c r="E89" t="s">
        <v>1750</v>
      </c>
      <c r="F89" t="s">
        <v>4</v>
      </c>
      <c r="G89" t="s">
        <v>1801</v>
      </c>
      <c r="H89">
        <v>13</v>
      </c>
      <c r="I89">
        <v>16</v>
      </c>
      <c r="J89">
        <f t="shared" si="1"/>
        <v>-3</v>
      </c>
      <c r="K89" t="s">
        <v>1810</v>
      </c>
      <c r="L89" t="s">
        <v>1675</v>
      </c>
      <c r="M89" t="s">
        <v>1723</v>
      </c>
      <c r="N89" t="s">
        <v>1750</v>
      </c>
      <c r="O89" t="s">
        <v>1764</v>
      </c>
    </row>
    <row r="90" spans="1:16" x14ac:dyDescent="0.25">
      <c r="A90" t="s">
        <v>1745</v>
      </c>
      <c r="B90" t="s">
        <v>1728</v>
      </c>
      <c r="C90">
        <v>2004</v>
      </c>
      <c r="D90">
        <v>20040925</v>
      </c>
      <c r="E90" t="s">
        <v>1679</v>
      </c>
      <c r="F90" t="s">
        <v>3</v>
      </c>
      <c r="G90" t="s">
        <v>1690</v>
      </c>
      <c r="H90">
        <v>113</v>
      </c>
      <c r="I90">
        <v>73</v>
      </c>
      <c r="J90">
        <f t="shared" si="1"/>
        <v>40</v>
      </c>
      <c r="K90" t="s">
        <v>1736</v>
      </c>
      <c r="L90" t="s">
        <v>1681</v>
      </c>
      <c r="M90" t="s">
        <v>1718</v>
      </c>
      <c r="N90" t="s">
        <v>1679</v>
      </c>
      <c r="O90" t="s">
        <v>1690</v>
      </c>
      <c r="P90" t="s">
        <v>30</v>
      </c>
    </row>
    <row r="91" spans="1:16" x14ac:dyDescent="0.25">
      <c r="A91" t="s">
        <v>1745</v>
      </c>
      <c r="B91" t="s">
        <v>1728</v>
      </c>
      <c r="C91">
        <v>2004</v>
      </c>
      <c r="D91">
        <v>20040925</v>
      </c>
      <c r="E91" t="s">
        <v>1690</v>
      </c>
      <c r="F91" t="s">
        <v>4</v>
      </c>
      <c r="G91" t="s">
        <v>1679</v>
      </c>
      <c r="H91">
        <v>73</v>
      </c>
      <c r="I91">
        <v>113</v>
      </c>
      <c r="J91">
        <f t="shared" si="1"/>
        <v>-40</v>
      </c>
      <c r="K91" t="s">
        <v>1736</v>
      </c>
      <c r="L91" t="s">
        <v>1681</v>
      </c>
      <c r="M91" t="s">
        <v>1718</v>
      </c>
      <c r="N91" t="s">
        <v>1690</v>
      </c>
      <c r="O91" t="s">
        <v>1679</v>
      </c>
    </row>
    <row r="92" spans="1:16" x14ac:dyDescent="0.25">
      <c r="A92" t="s">
        <v>1746</v>
      </c>
      <c r="B92" t="s">
        <v>1796</v>
      </c>
      <c r="C92">
        <v>2003</v>
      </c>
      <c r="D92">
        <v>20031005</v>
      </c>
      <c r="E92" t="s">
        <v>1766</v>
      </c>
      <c r="F92" t="s">
        <v>3</v>
      </c>
      <c r="G92" t="s">
        <v>1750</v>
      </c>
      <c r="H92">
        <v>18</v>
      </c>
      <c r="I92">
        <v>6</v>
      </c>
      <c r="J92">
        <f t="shared" si="1"/>
        <v>12</v>
      </c>
      <c r="K92" t="s">
        <v>1810</v>
      </c>
      <c r="L92" t="s">
        <v>1675</v>
      </c>
      <c r="M92" t="s">
        <v>1723</v>
      </c>
      <c r="N92" t="s">
        <v>1766</v>
      </c>
      <c r="O92" t="s">
        <v>1750</v>
      </c>
      <c r="P92" t="s">
        <v>30</v>
      </c>
    </row>
    <row r="93" spans="1:16" x14ac:dyDescent="0.25">
      <c r="A93" t="s">
        <v>1746</v>
      </c>
      <c r="B93" t="s">
        <v>1796</v>
      </c>
      <c r="C93">
        <v>2003</v>
      </c>
      <c r="D93">
        <v>20031005</v>
      </c>
      <c r="E93" t="s">
        <v>1750</v>
      </c>
      <c r="F93" t="s">
        <v>4</v>
      </c>
      <c r="G93" t="s">
        <v>1766</v>
      </c>
      <c r="H93">
        <v>6</v>
      </c>
      <c r="I93">
        <v>18</v>
      </c>
      <c r="J93">
        <f t="shared" si="1"/>
        <v>-12</v>
      </c>
      <c r="K93" t="s">
        <v>1810</v>
      </c>
      <c r="L93" t="s">
        <v>1675</v>
      </c>
      <c r="M93" t="s">
        <v>1723</v>
      </c>
      <c r="N93" t="s">
        <v>1750</v>
      </c>
      <c r="O93" t="s">
        <v>1766</v>
      </c>
    </row>
    <row r="94" spans="1:16" x14ac:dyDescent="0.25">
      <c r="A94" t="s">
        <v>1745</v>
      </c>
      <c r="B94" t="s">
        <v>1728</v>
      </c>
      <c r="C94">
        <v>2003</v>
      </c>
      <c r="D94">
        <v>20030927</v>
      </c>
      <c r="E94" t="s">
        <v>1690</v>
      </c>
      <c r="F94" t="s">
        <v>3</v>
      </c>
      <c r="G94" t="s">
        <v>1688</v>
      </c>
      <c r="H94">
        <v>134</v>
      </c>
      <c r="I94">
        <v>84</v>
      </c>
      <c r="J94">
        <f t="shared" si="1"/>
        <v>50</v>
      </c>
      <c r="K94" t="s">
        <v>1736</v>
      </c>
      <c r="L94" t="s">
        <v>1681</v>
      </c>
      <c r="M94" t="s">
        <v>1718</v>
      </c>
      <c r="N94" t="s">
        <v>1690</v>
      </c>
      <c r="O94" t="s">
        <v>1688</v>
      </c>
      <c r="P94" t="s">
        <v>30</v>
      </c>
    </row>
    <row r="95" spans="1:16" x14ac:dyDescent="0.25">
      <c r="A95" t="s">
        <v>1745</v>
      </c>
      <c r="B95" t="s">
        <v>1728</v>
      </c>
      <c r="C95">
        <v>2003</v>
      </c>
      <c r="D95">
        <v>20030927</v>
      </c>
      <c r="E95" t="s">
        <v>1688</v>
      </c>
      <c r="F95" t="s">
        <v>4</v>
      </c>
      <c r="G95" t="s">
        <v>1690</v>
      </c>
      <c r="H95">
        <v>84</v>
      </c>
      <c r="I95">
        <v>134</v>
      </c>
      <c r="J95">
        <f t="shared" si="1"/>
        <v>-50</v>
      </c>
      <c r="K95" t="s">
        <v>1736</v>
      </c>
      <c r="L95" t="s">
        <v>1681</v>
      </c>
      <c r="M95" t="s">
        <v>1718</v>
      </c>
      <c r="N95" t="s">
        <v>1688</v>
      </c>
      <c r="O95" t="s">
        <v>1690</v>
      </c>
    </row>
    <row r="96" spans="1:16" x14ac:dyDescent="0.25">
      <c r="A96" t="s">
        <v>1746</v>
      </c>
      <c r="B96" t="s">
        <v>1796</v>
      </c>
      <c r="C96">
        <v>2002</v>
      </c>
      <c r="D96">
        <v>20021006</v>
      </c>
      <c r="E96" t="s">
        <v>1750</v>
      </c>
      <c r="F96" t="s">
        <v>3</v>
      </c>
      <c r="G96" t="s">
        <v>1785</v>
      </c>
      <c r="H96">
        <v>30</v>
      </c>
      <c r="I96">
        <v>8</v>
      </c>
      <c r="J96">
        <f t="shared" si="1"/>
        <v>22</v>
      </c>
      <c r="K96" t="s">
        <v>1810</v>
      </c>
      <c r="L96" t="s">
        <v>1675</v>
      </c>
      <c r="M96" t="s">
        <v>1723</v>
      </c>
      <c r="N96" t="s">
        <v>1750</v>
      </c>
      <c r="O96" t="s">
        <v>1785</v>
      </c>
      <c r="P96" t="s">
        <v>30</v>
      </c>
    </row>
    <row r="97" spans="1:16" x14ac:dyDescent="0.25">
      <c r="A97" t="s">
        <v>1746</v>
      </c>
      <c r="B97" t="s">
        <v>1796</v>
      </c>
      <c r="C97">
        <v>2002</v>
      </c>
      <c r="D97">
        <v>20021006</v>
      </c>
      <c r="E97" t="s">
        <v>1785</v>
      </c>
      <c r="F97" t="s">
        <v>4</v>
      </c>
      <c r="G97" t="s">
        <v>1750</v>
      </c>
      <c r="H97">
        <v>8</v>
      </c>
      <c r="I97">
        <v>30</v>
      </c>
      <c r="J97">
        <f t="shared" si="1"/>
        <v>-22</v>
      </c>
      <c r="K97" t="s">
        <v>1810</v>
      </c>
      <c r="L97" t="s">
        <v>1675</v>
      </c>
      <c r="M97" t="s">
        <v>1723</v>
      </c>
      <c r="N97" t="s">
        <v>1785</v>
      </c>
      <c r="O97" t="s">
        <v>1750</v>
      </c>
    </row>
    <row r="98" spans="1:16" x14ac:dyDescent="0.25">
      <c r="A98" t="s">
        <v>1745</v>
      </c>
      <c r="B98" t="s">
        <v>1728</v>
      </c>
      <c r="C98">
        <v>2002</v>
      </c>
      <c r="D98">
        <v>20020928</v>
      </c>
      <c r="E98" t="s">
        <v>1690</v>
      </c>
      <c r="F98" t="s">
        <v>3</v>
      </c>
      <c r="G98" t="s">
        <v>1688</v>
      </c>
      <c r="H98">
        <v>75</v>
      </c>
      <c r="I98">
        <v>66</v>
      </c>
      <c r="J98">
        <f t="shared" si="1"/>
        <v>9</v>
      </c>
      <c r="K98" t="s">
        <v>1736</v>
      </c>
      <c r="L98" t="s">
        <v>1681</v>
      </c>
      <c r="M98" t="s">
        <v>1718</v>
      </c>
      <c r="N98" t="s">
        <v>1690</v>
      </c>
      <c r="O98" t="s">
        <v>1688</v>
      </c>
      <c r="P98" t="s">
        <v>30</v>
      </c>
    </row>
    <row r="99" spans="1:16" x14ac:dyDescent="0.25">
      <c r="A99" t="s">
        <v>1745</v>
      </c>
      <c r="B99" t="s">
        <v>1728</v>
      </c>
      <c r="C99">
        <v>2002</v>
      </c>
      <c r="D99">
        <v>20020928</v>
      </c>
      <c r="E99" t="s">
        <v>1688</v>
      </c>
      <c r="F99" t="s">
        <v>4</v>
      </c>
      <c r="G99" t="s">
        <v>1690</v>
      </c>
      <c r="H99">
        <v>66</v>
      </c>
      <c r="I99">
        <v>75</v>
      </c>
      <c r="J99">
        <f t="shared" si="1"/>
        <v>-9</v>
      </c>
      <c r="K99" t="s">
        <v>1736</v>
      </c>
      <c r="L99" t="s">
        <v>1681</v>
      </c>
      <c r="M99" t="s">
        <v>1718</v>
      </c>
      <c r="N99" t="s">
        <v>1688</v>
      </c>
      <c r="O99" t="s">
        <v>1690</v>
      </c>
    </row>
    <row r="100" spans="1:16" x14ac:dyDescent="0.25">
      <c r="A100" t="s">
        <v>1746</v>
      </c>
      <c r="B100" t="s">
        <v>1796</v>
      </c>
      <c r="C100">
        <v>2001</v>
      </c>
      <c r="D100">
        <v>20010930</v>
      </c>
      <c r="E100" t="s">
        <v>1776</v>
      </c>
      <c r="F100" t="s">
        <v>3</v>
      </c>
      <c r="G100" t="s">
        <v>1722</v>
      </c>
      <c r="H100">
        <v>30</v>
      </c>
      <c r="I100">
        <v>24</v>
      </c>
      <c r="J100">
        <f t="shared" si="1"/>
        <v>6</v>
      </c>
      <c r="K100" t="s">
        <v>1811</v>
      </c>
      <c r="L100" t="s">
        <v>1675</v>
      </c>
      <c r="M100" t="s">
        <v>1723</v>
      </c>
      <c r="N100" t="s">
        <v>1776</v>
      </c>
      <c r="O100" t="s">
        <v>1722</v>
      </c>
      <c r="P100" t="s">
        <v>30</v>
      </c>
    </row>
    <row r="101" spans="1:16" x14ac:dyDescent="0.25">
      <c r="A101" t="s">
        <v>1746</v>
      </c>
      <c r="B101" t="s">
        <v>1796</v>
      </c>
      <c r="C101">
        <v>2001</v>
      </c>
      <c r="D101">
        <v>20010930</v>
      </c>
      <c r="E101" t="s">
        <v>1722</v>
      </c>
      <c r="F101" t="s">
        <v>4</v>
      </c>
      <c r="G101" t="s">
        <v>1776</v>
      </c>
      <c r="H101">
        <v>24</v>
      </c>
      <c r="I101">
        <v>30</v>
      </c>
      <c r="J101">
        <f t="shared" si="1"/>
        <v>-6</v>
      </c>
      <c r="K101" t="s">
        <v>1811</v>
      </c>
      <c r="L101" t="s">
        <v>1675</v>
      </c>
      <c r="M101" t="s">
        <v>1723</v>
      </c>
      <c r="N101" t="s">
        <v>1722</v>
      </c>
      <c r="O101" t="s">
        <v>1776</v>
      </c>
    </row>
    <row r="102" spans="1:16" x14ac:dyDescent="0.25">
      <c r="A102" t="s">
        <v>1745</v>
      </c>
      <c r="B102" t="s">
        <v>1728</v>
      </c>
      <c r="C102">
        <v>2001</v>
      </c>
      <c r="D102">
        <v>20010929</v>
      </c>
      <c r="E102" t="s">
        <v>1690</v>
      </c>
      <c r="F102" t="s">
        <v>3</v>
      </c>
      <c r="G102" t="s">
        <v>1687</v>
      </c>
      <c r="H102">
        <v>108</v>
      </c>
      <c r="I102">
        <v>82</v>
      </c>
      <c r="J102">
        <f t="shared" si="1"/>
        <v>26</v>
      </c>
      <c r="K102" t="s">
        <v>1736</v>
      </c>
      <c r="L102" t="s">
        <v>1681</v>
      </c>
      <c r="M102" t="s">
        <v>1718</v>
      </c>
      <c r="N102" t="s">
        <v>1690</v>
      </c>
      <c r="O102" t="s">
        <v>1687</v>
      </c>
      <c r="P102" t="s">
        <v>30</v>
      </c>
    </row>
    <row r="103" spans="1:16" x14ac:dyDescent="0.25">
      <c r="A103" t="s">
        <v>1745</v>
      </c>
      <c r="B103" t="s">
        <v>1728</v>
      </c>
      <c r="C103">
        <v>2001</v>
      </c>
      <c r="D103">
        <v>20010929</v>
      </c>
      <c r="E103" t="s">
        <v>1687</v>
      </c>
      <c r="F103" t="s">
        <v>4</v>
      </c>
      <c r="G103" t="s">
        <v>1690</v>
      </c>
      <c r="H103">
        <v>82</v>
      </c>
      <c r="I103">
        <v>108</v>
      </c>
      <c r="J103">
        <f t="shared" si="1"/>
        <v>-26</v>
      </c>
      <c r="K103" t="s">
        <v>1736</v>
      </c>
      <c r="L103" t="s">
        <v>1681</v>
      </c>
      <c r="M103" t="s">
        <v>1718</v>
      </c>
      <c r="N103" t="s">
        <v>1687</v>
      </c>
      <c r="O103" t="s">
        <v>1690</v>
      </c>
    </row>
    <row r="104" spans="1:16" x14ac:dyDescent="0.25">
      <c r="A104" t="s">
        <v>1745</v>
      </c>
      <c r="B104" t="s">
        <v>1728</v>
      </c>
      <c r="C104">
        <v>2000</v>
      </c>
      <c r="D104">
        <v>20000902</v>
      </c>
      <c r="E104" t="s">
        <v>1687</v>
      </c>
      <c r="F104" t="s">
        <v>3</v>
      </c>
      <c r="G104" t="s">
        <v>1681</v>
      </c>
      <c r="H104">
        <v>135</v>
      </c>
      <c r="I104">
        <v>75</v>
      </c>
      <c r="J104">
        <f t="shared" si="1"/>
        <v>60</v>
      </c>
      <c r="K104" t="s">
        <v>1736</v>
      </c>
      <c r="L104" t="s">
        <v>1681</v>
      </c>
      <c r="M104" t="s">
        <v>1718</v>
      </c>
      <c r="N104" t="s">
        <v>1687</v>
      </c>
      <c r="O104" t="s">
        <v>1681</v>
      </c>
      <c r="P104" t="s">
        <v>30</v>
      </c>
    </row>
    <row r="105" spans="1:16" x14ac:dyDescent="0.25">
      <c r="A105" t="s">
        <v>1745</v>
      </c>
      <c r="B105" t="s">
        <v>1728</v>
      </c>
      <c r="C105">
        <v>2000</v>
      </c>
      <c r="D105">
        <v>20000902</v>
      </c>
      <c r="E105" t="s">
        <v>1681</v>
      </c>
      <c r="F105" t="s">
        <v>4</v>
      </c>
      <c r="G105" t="s">
        <v>1687</v>
      </c>
      <c r="H105">
        <v>75</v>
      </c>
      <c r="I105">
        <v>135</v>
      </c>
      <c r="J105">
        <f t="shared" si="1"/>
        <v>-60</v>
      </c>
      <c r="K105" t="s">
        <v>1736</v>
      </c>
      <c r="L105" t="s">
        <v>1681</v>
      </c>
      <c r="M105" t="s">
        <v>1718</v>
      </c>
      <c r="N105" t="s">
        <v>1681</v>
      </c>
      <c r="O105" t="s">
        <v>1687</v>
      </c>
    </row>
    <row r="106" spans="1:16" x14ac:dyDescent="0.25">
      <c r="A106" t="s">
        <v>1746</v>
      </c>
      <c r="B106" t="s">
        <v>1796</v>
      </c>
      <c r="C106">
        <v>2000</v>
      </c>
      <c r="D106">
        <v>20000827</v>
      </c>
      <c r="E106" t="s">
        <v>1774</v>
      </c>
      <c r="F106" t="s">
        <v>3</v>
      </c>
      <c r="G106" t="s">
        <v>1750</v>
      </c>
      <c r="H106">
        <v>14</v>
      </c>
      <c r="I106">
        <v>6</v>
      </c>
      <c r="J106">
        <f t="shared" si="1"/>
        <v>8</v>
      </c>
      <c r="K106" t="s">
        <v>1811</v>
      </c>
      <c r="L106" t="s">
        <v>1675</v>
      </c>
      <c r="M106" t="s">
        <v>1723</v>
      </c>
      <c r="N106" t="s">
        <v>1774</v>
      </c>
      <c r="O106" t="s">
        <v>1750</v>
      </c>
      <c r="P106" t="s">
        <v>30</v>
      </c>
    </row>
    <row r="107" spans="1:16" x14ac:dyDescent="0.25">
      <c r="A107" t="s">
        <v>1746</v>
      </c>
      <c r="B107" t="s">
        <v>1796</v>
      </c>
      <c r="C107">
        <v>2000</v>
      </c>
      <c r="D107">
        <v>20000827</v>
      </c>
      <c r="E107" t="s">
        <v>1750</v>
      </c>
      <c r="F107" t="s">
        <v>4</v>
      </c>
      <c r="G107" t="s">
        <v>1774</v>
      </c>
      <c r="H107">
        <v>6</v>
      </c>
      <c r="I107">
        <v>14</v>
      </c>
      <c r="J107">
        <f t="shared" si="1"/>
        <v>-8</v>
      </c>
      <c r="K107" t="s">
        <v>1811</v>
      </c>
      <c r="L107" t="s">
        <v>1675</v>
      </c>
      <c r="M107" t="s">
        <v>1723</v>
      </c>
      <c r="N107" t="s">
        <v>1750</v>
      </c>
      <c r="O107" t="s">
        <v>1774</v>
      </c>
    </row>
    <row r="108" spans="1:16" x14ac:dyDescent="0.25">
      <c r="A108" t="s">
        <v>1746</v>
      </c>
      <c r="B108" t="s">
        <v>1796</v>
      </c>
      <c r="C108">
        <v>1999</v>
      </c>
      <c r="D108">
        <v>19990926</v>
      </c>
      <c r="E108" t="s">
        <v>1797</v>
      </c>
      <c r="F108" t="s">
        <v>3</v>
      </c>
      <c r="G108" t="s">
        <v>1798</v>
      </c>
      <c r="H108">
        <v>20</v>
      </c>
      <c r="I108">
        <v>18</v>
      </c>
      <c r="J108">
        <f t="shared" si="1"/>
        <v>2</v>
      </c>
      <c r="K108" t="s">
        <v>1811</v>
      </c>
      <c r="L108" t="s">
        <v>1675</v>
      </c>
      <c r="M108" t="s">
        <v>1723</v>
      </c>
      <c r="N108" t="s">
        <v>1797</v>
      </c>
      <c r="O108" t="s">
        <v>1798</v>
      </c>
      <c r="P108" t="s">
        <v>30</v>
      </c>
    </row>
    <row r="109" spans="1:16" x14ac:dyDescent="0.25">
      <c r="A109" t="s">
        <v>1746</v>
      </c>
      <c r="B109" t="s">
        <v>1796</v>
      </c>
      <c r="C109">
        <v>1999</v>
      </c>
      <c r="D109">
        <v>19990926</v>
      </c>
      <c r="E109" t="s">
        <v>1798</v>
      </c>
      <c r="F109" t="s">
        <v>4</v>
      </c>
      <c r="G109" t="s">
        <v>1797</v>
      </c>
      <c r="H109">
        <v>18</v>
      </c>
      <c r="I109">
        <v>20</v>
      </c>
      <c r="J109">
        <f t="shared" si="1"/>
        <v>-2</v>
      </c>
      <c r="K109" t="s">
        <v>1811</v>
      </c>
      <c r="L109" t="s">
        <v>1675</v>
      </c>
      <c r="M109" t="s">
        <v>1723</v>
      </c>
      <c r="N109" t="s">
        <v>1798</v>
      </c>
      <c r="O109" t="s">
        <v>1797</v>
      </c>
    </row>
    <row r="110" spans="1:16" x14ac:dyDescent="0.25">
      <c r="A110" t="s">
        <v>1745</v>
      </c>
      <c r="B110" t="s">
        <v>1728</v>
      </c>
      <c r="C110">
        <v>1999</v>
      </c>
      <c r="D110">
        <v>19990925</v>
      </c>
      <c r="E110" t="s">
        <v>1693</v>
      </c>
      <c r="F110" t="s">
        <v>3</v>
      </c>
      <c r="G110" t="s">
        <v>1689</v>
      </c>
      <c r="H110">
        <v>124</v>
      </c>
      <c r="I110">
        <v>89</v>
      </c>
      <c r="J110">
        <f t="shared" si="1"/>
        <v>35</v>
      </c>
      <c r="K110" t="s">
        <v>1736</v>
      </c>
      <c r="L110" t="s">
        <v>1681</v>
      </c>
      <c r="M110" t="s">
        <v>1718</v>
      </c>
      <c r="N110" t="s">
        <v>1680</v>
      </c>
      <c r="O110" t="s">
        <v>1689</v>
      </c>
      <c r="P110" t="s">
        <v>30</v>
      </c>
    </row>
    <row r="111" spans="1:16" x14ac:dyDescent="0.25">
      <c r="A111" t="s">
        <v>1745</v>
      </c>
      <c r="B111" t="s">
        <v>1728</v>
      </c>
      <c r="C111">
        <v>1999</v>
      </c>
      <c r="D111">
        <v>19990925</v>
      </c>
      <c r="E111" t="s">
        <v>1689</v>
      </c>
      <c r="F111" t="s">
        <v>4</v>
      </c>
      <c r="G111" t="s">
        <v>1693</v>
      </c>
      <c r="H111">
        <v>89</v>
      </c>
      <c r="I111">
        <v>124</v>
      </c>
      <c r="J111">
        <f t="shared" si="1"/>
        <v>-35</v>
      </c>
      <c r="K111" t="s">
        <v>1736</v>
      </c>
      <c r="L111" t="s">
        <v>1681</v>
      </c>
      <c r="M111" t="s">
        <v>1718</v>
      </c>
      <c r="N111" t="s">
        <v>1689</v>
      </c>
      <c r="O111" t="s">
        <v>1680</v>
      </c>
    </row>
    <row r="112" spans="1:16" x14ac:dyDescent="0.25">
      <c r="A112" t="s">
        <v>1746</v>
      </c>
      <c r="B112" t="s">
        <v>1796</v>
      </c>
      <c r="C112">
        <v>1998</v>
      </c>
      <c r="D112">
        <v>19980927</v>
      </c>
      <c r="E112" t="s">
        <v>1774</v>
      </c>
      <c r="F112" t="s">
        <v>3</v>
      </c>
      <c r="G112" t="s">
        <v>1764</v>
      </c>
      <c r="H112">
        <v>38</v>
      </c>
      <c r="I112">
        <v>12</v>
      </c>
      <c r="J112">
        <f t="shared" si="1"/>
        <v>26</v>
      </c>
      <c r="K112" t="s">
        <v>1812</v>
      </c>
      <c r="L112" t="s">
        <v>1675</v>
      </c>
      <c r="M112" t="s">
        <v>1723</v>
      </c>
      <c r="N112" t="s">
        <v>1774</v>
      </c>
      <c r="O112" t="s">
        <v>1764</v>
      </c>
      <c r="P112" t="s">
        <v>30</v>
      </c>
    </row>
    <row r="113" spans="1:16" x14ac:dyDescent="0.25">
      <c r="A113" t="s">
        <v>1746</v>
      </c>
      <c r="B113" t="s">
        <v>1796</v>
      </c>
      <c r="C113">
        <v>1998</v>
      </c>
      <c r="D113">
        <v>19980927</v>
      </c>
      <c r="E113" t="s">
        <v>1764</v>
      </c>
      <c r="F113" t="s">
        <v>4</v>
      </c>
      <c r="G113" t="s">
        <v>1774</v>
      </c>
      <c r="H113">
        <v>12</v>
      </c>
      <c r="I113">
        <v>38</v>
      </c>
      <c r="J113">
        <f t="shared" si="1"/>
        <v>-26</v>
      </c>
      <c r="K113" t="s">
        <v>1812</v>
      </c>
      <c r="L113" t="s">
        <v>1675</v>
      </c>
      <c r="M113" t="s">
        <v>1723</v>
      </c>
      <c r="N113" t="s">
        <v>1764</v>
      </c>
      <c r="O113" t="s">
        <v>1774</v>
      </c>
    </row>
    <row r="114" spans="1:16" x14ac:dyDescent="0.25">
      <c r="A114" t="s">
        <v>1745</v>
      </c>
      <c r="B114" t="s">
        <v>1728</v>
      </c>
      <c r="C114">
        <v>1998</v>
      </c>
      <c r="D114">
        <v>19980926</v>
      </c>
      <c r="E114" t="s">
        <v>1691</v>
      </c>
      <c r="F114" t="s">
        <v>3</v>
      </c>
      <c r="G114" t="s">
        <v>1680</v>
      </c>
      <c r="H114">
        <v>105</v>
      </c>
      <c r="I114">
        <v>70</v>
      </c>
      <c r="J114">
        <f t="shared" si="1"/>
        <v>35</v>
      </c>
      <c r="K114" t="s">
        <v>1736</v>
      </c>
      <c r="L114" t="s">
        <v>1681</v>
      </c>
      <c r="M114" t="s">
        <v>1718</v>
      </c>
      <c r="N114" t="s">
        <v>1691</v>
      </c>
      <c r="O114" t="s">
        <v>1680</v>
      </c>
      <c r="P114" t="s">
        <v>30</v>
      </c>
    </row>
    <row r="115" spans="1:16" x14ac:dyDescent="0.25">
      <c r="A115" t="s">
        <v>1745</v>
      </c>
      <c r="B115" t="s">
        <v>1728</v>
      </c>
      <c r="C115">
        <v>1998</v>
      </c>
      <c r="D115">
        <v>19980926</v>
      </c>
      <c r="E115" t="s">
        <v>1680</v>
      </c>
      <c r="F115" t="s">
        <v>4</v>
      </c>
      <c r="G115" t="s">
        <v>1691</v>
      </c>
      <c r="H115">
        <v>70</v>
      </c>
      <c r="I115">
        <v>105</v>
      </c>
      <c r="J115">
        <f t="shared" si="1"/>
        <v>-35</v>
      </c>
      <c r="K115" t="s">
        <v>1736</v>
      </c>
      <c r="L115" t="s">
        <v>1681</v>
      </c>
      <c r="M115" t="s">
        <v>1718</v>
      </c>
      <c r="N115" t="s">
        <v>1680</v>
      </c>
      <c r="O115" t="s">
        <v>1691</v>
      </c>
    </row>
    <row r="116" spans="1:16" x14ac:dyDescent="0.25">
      <c r="A116" t="s">
        <v>1746</v>
      </c>
      <c r="B116" t="s">
        <v>1781</v>
      </c>
      <c r="C116">
        <v>1997</v>
      </c>
      <c r="D116">
        <v>19970928</v>
      </c>
      <c r="E116" t="s">
        <v>1776</v>
      </c>
      <c r="F116" t="s">
        <v>3</v>
      </c>
      <c r="G116" t="s">
        <v>1765</v>
      </c>
      <c r="H116">
        <v>22</v>
      </c>
      <c r="I116">
        <v>16</v>
      </c>
      <c r="J116">
        <f t="shared" si="1"/>
        <v>6</v>
      </c>
      <c r="K116" t="s">
        <v>1812</v>
      </c>
      <c r="L116" t="s">
        <v>1675</v>
      </c>
      <c r="M116" t="s">
        <v>1723</v>
      </c>
      <c r="N116" t="s">
        <v>1776</v>
      </c>
      <c r="O116" t="s">
        <v>1765</v>
      </c>
      <c r="P116" t="s">
        <v>30</v>
      </c>
    </row>
    <row r="117" spans="1:16" x14ac:dyDescent="0.25">
      <c r="A117" t="s">
        <v>1746</v>
      </c>
      <c r="B117" t="s">
        <v>1781</v>
      </c>
      <c r="C117">
        <v>1997</v>
      </c>
      <c r="D117">
        <v>19970928</v>
      </c>
      <c r="E117" t="s">
        <v>1765</v>
      </c>
      <c r="F117" t="s">
        <v>4</v>
      </c>
      <c r="G117" t="s">
        <v>1776</v>
      </c>
      <c r="H117">
        <v>16</v>
      </c>
      <c r="I117">
        <v>22</v>
      </c>
      <c r="J117">
        <f t="shared" si="1"/>
        <v>-6</v>
      </c>
      <c r="K117" t="s">
        <v>1812</v>
      </c>
      <c r="L117" t="s">
        <v>1675</v>
      </c>
      <c r="M117" t="s">
        <v>1723</v>
      </c>
      <c r="N117" t="s">
        <v>1765</v>
      </c>
      <c r="O117" t="s">
        <v>1776</v>
      </c>
    </row>
    <row r="118" spans="1:16" x14ac:dyDescent="0.25">
      <c r="A118" t="s">
        <v>1745</v>
      </c>
      <c r="B118" t="s">
        <v>1728</v>
      </c>
      <c r="C118">
        <v>1997</v>
      </c>
      <c r="D118">
        <v>19970927</v>
      </c>
      <c r="E118" t="s">
        <v>1691</v>
      </c>
      <c r="F118" t="s">
        <v>3</v>
      </c>
      <c r="G118" t="s">
        <v>1677</v>
      </c>
      <c r="H118">
        <v>125</v>
      </c>
      <c r="I118">
        <v>94</v>
      </c>
      <c r="J118">
        <f t="shared" si="1"/>
        <v>31</v>
      </c>
      <c r="K118" t="s">
        <v>1736</v>
      </c>
      <c r="L118" t="s">
        <v>1681</v>
      </c>
      <c r="M118" t="s">
        <v>1718</v>
      </c>
      <c r="N118" t="s">
        <v>1691</v>
      </c>
      <c r="O118" t="s">
        <v>1677</v>
      </c>
      <c r="P118" t="s">
        <v>30</v>
      </c>
    </row>
    <row r="119" spans="1:16" x14ac:dyDescent="0.25">
      <c r="A119" t="s">
        <v>1745</v>
      </c>
      <c r="B119" t="s">
        <v>1728</v>
      </c>
      <c r="C119">
        <v>1997</v>
      </c>
      <c r="D119">
        <v>19970927</v>
      </c>
      <c r="E119" t="s">
        <v>1677</v>
      </c>
      <c r="F119" t="s">
        <v>4</v>
      </c>
      <c r="G119" t="s">
        <v>1691</v>
      </c>
      <c r="H119">
        <v>94</v>
      </c>
      <c r="I119">
        <v>125</v>
      </c>
      <c r="J119">
        <f t="shared" si="1"/>
        <v>-31</v>
      </c>
      <c r="K119" t="s">
        <v>1736</v>
      </c>
      <c r="L119" t="s">
        <v>1681</v>
      </c>
      <c r="M119" t="s">
        <v>1718</v>
      </c>
      <c r="N119" t="s">
        <v>1677</v>
      </c>
      <c r="O119" t="s">
        <v>1691</v>
      </c>
    </row>
    <row r="120" spans="1:16" x14ac:dyDescent="0.25">
      <c r="A120" t="s">
        <v>1746</v>
      </c>
      <c r="B120" t="s">
        <v>1781</v>
      </c>
      <c r="C120">
        <v>1996</v>
      </c>
      <c r="D120">
        <v>19960929</v>
      </c>
      <c r="E120" t="s">
        <v>1765</v>
      </c>
      <c r="F120" t="s">
        <v>3</v>
      </c>
      <c r="G120" t="s">
        <v>1763</v>
      </c>
      <c r="H120">
        <v>20</v>
      </c>
      <c r="I120">
        <v>8</v>
      </c>
      <c r="J120">
        <f t="shared" si="1"/>
        <v>12</v>
      </c>
      <c r="K120" t="s">
        <v>1812</v>
      </c>
      <c r="L120" t="s">
        <v>1675</v>
      </c>
      <c r="M120" t="s">
        <v>1723</v>
      </c>
      <c r="N120" t="s">
        <v>1765</v>
      </c>
      <c r="O120" t="s">
        <v>1763</v>
      </c>
      <c r="P120" t="s">
        <v>30</v>
      </c>
    </row>
    <row r="121" spans="1:16" x14ac:dyDescent="0.25">
      <c r="A121" t="s">
        <v>1746</v>
      </c>
      <c r="B121" t="s">
        <v>1781</v>
      </c>
      <c r="C121">
        <v>1996</v>
      </c>
      <c r="D121">
        <v>19960929</v>
      </c>
      <c r="E121" t="s">
        <v>1763</v>
      </c>
      <c r="F121" t="s">
        <v>4</v>
      </c>
      <c r="G121" t="s">
        <v>1765</v>
      </c>
      <c r="H121">
        <v>8</v>
      </c>
      <c r="I121">
        <v>20</v>
      </c>
      <c r="J121">
        <f t="shared" si="1"/>
        <v>-12</v>
      </c>
      <c r="K121" t="s">
        <v>1812</v>
      </c>
      <c r="L121" t="s">
        <v>1675</v>
      </c>
      <c r="M121" t="s">
        <v>1723</v>
      </c>
      <c r="N121" t="s">
        <v>1763</v>
      </c>
      <c r="O121" t="s">
        <v>1765</v>
      </c>
    </row>
    <row r="122" spans="1:16" x14ac:dyDescent="0.25">
      <c r="A122" t="s">
        <v>1745</v>
      </c>
      <c r="B122" t="s">
        <v>1728</v>
      </c>
      <c r="C122">
        <v>1996</v>
      </c>
      <c r="D122">
        <v>19960928</v>
      </c>
      <c r="E122" t="s">
        <v>1680</v>
      </c>
      <c r="F122" t="s">
        <v>3</v>
      </c>
      <c r="G122" t="s">
        <v>1676</v>
      </c>
      <c r="H122">
        <v>131</v>
      </c>
      <c r="I122">
        <v>88</v>
      </c>
      <c r="J122">
        <f t="shared" si="1"/>
        <v>43</v>
      </c>
      <c r="K122" t="s">
        <v>1736</v>
      </c>
      <c r="L122" t="s">
        <v>1681</v>
      </c>
      <c r="M122" t="s">
        <v>1718</v>
      </c>
      <c r="N122" t="s">
        <v>1680</v>
      </c>
      <c r="O122" t="s">
        <v>1676</v>
      </c>
      <c r="P122" t="s">
        <v>30</v>
      </c>
    </row>
    <row r="123" spans="1:16" x14ac:dyDescent="0.25">
      <c r="A123" t="s">
        <v>1745</v>
      </c>
      <c r="B123" t="s">
        <v>1728</v>
      </c>
      <c r="C123">
        <v>1996</v>
      </c>
      <c r="D123">
        <v>19960928</v>
      </c>
      <c r="E123" t="s">
        <v>1676</v>
      </c>
      <c r="F123" t="s">
        <v>4</v>
      </c>
      <c r="G123" t="s">
        <v>1680</v>
      </c>
      <c r="H123">
        <v>88</v>
      </c>
      <c r="I123">
        <v>131</v>
      </c>
      <c r="J123">
        <f t="shared" si="1"/>
        <v>-43</v>
      </c>
      <c r="K123" t="s">
        <v>1736</v>
      </c>
      <c r="L123" t="s">
        <v>1681</v>
      </c>
      <c r="M123" t="s">
        <v>1718</v>
      </c>
      <c r="N123" t="s">
        <v>1676</v>
      </c>
      <c r="O123" t="s">
        <v>1680</v>
      </c>
    </row>
    <row r="124" spans="1:16" x14ac:dyDescent="0.25">
      <c r="A124" t="s">
        <v>1745</v>
      </c>
      <c r="B124" t="s">
        <v>1728</v>
      </c>
      <c r="C124">
        <v>1995</v>
      </c>
      <c r="D124">
        <v>19950930</v>
      </c>
      <c r="E124" t="s">
        <v>1689</v>
      </c>
      <c r="F124" t="s">
        <v>3</v>
      </c>
      <c r="G124" t="s">
        <v>1685</v>
      </c>
      <c r="H124">
        <v>141</v>
      </c>
      <c r="I124">
        <v>80</v>
      </c>
      <c r="J124">
        <f t="shared" si="1"/>
        <v>61</v>
      </c>
      <c r="K124" t="s">
        <v>1736</v>
      </c>
      <c r="L124" t="s">
        <v>1681</v>
      </c>
      <c r="M124" t="s">
        <v>1718</v>
      </c>
      <c r="N124" t="s">
        <v>1689</v>
      </c>
      <c r="O124" t="s">
        <v>1685</v>
      </c>
      <c r="P124" t="s">
        <v>30</v>
      </c>
    </row>
    <row r="125" spans="1:16" x14ac:dyDescent="0.25">
      <c r="A125" t="s">
        <v>1745</v>
      </c>
      <c r="B125" t="s">
        <v>1728</v>
      </c>
      <c r="C125">
        <v>1995</v>
      </c>
      <c r="D125">
        <v>19950930</v>
      </c>
      <c r="E125" t="s">
        <v>1685</v>
      </c>
      <c r="F125" t="s">
        <v>4</v>
      </c>
      <c r="G125" t="s">
        <v>1689</v>
      </c>
      <c r="H125">
        <v>80</v>
      </c>
      <c r="I125">
        <v>141</v>
      </c>
      <c r="J125">
        <f t="shared" si="1"/>
        <v>-61</v>
      </c>
      <c r="K125" t="s">
        <v>1736</v>
      </c>
      <c r="L125" t="s">
        <v>1681</v>
      </c>
      <c r="M125" t="s">
        <v>1718</v>
      </c>
      <c r="N125" t="s">
        <v>1685</v>
      </c>
      <c r="O125" t="s">
        <v>1689</v>
      </c>
    </row>
    <row r="126" spans="1:16" x14ac:dyDescent="0.25">
      <c r="A126" t="s">
        <v>1746</v>
      </c>
      <c r="B126" t="s">
        <v>1781</v>
      </c>
      <c r="C126">
        <v>1995</v>
      </c>
      <c r="D126">
        <v>19950924</v>
      </c>
      <c r="E126" t="s">
        <v>1782</v>
      </c>
      <c r="F126" t="s">
        <v>3</v>
      </c>
      <c r="G126" t="s">
        <v>1765</v>
      </c>
      <c r="H126">
        <v>17</v>
      </c>
      <c r="I126">
        <v>4</v>
      </c>
      <c r="J126">
        <f t="shared" si="1"/>
        <v>13</v>
      </c>
      <c r="K126" t="s">
        <v>1812</v>
      </c>
      <c r="L126" t="s">
        <v>1675</v>
      </c>
      <c r="M126" t="s">
        <v>1723</v>
      </c>
      <c r="N126" t="s">
        <v>1764</v>
      </c>
      <c r="O126" t="s">
        <v>1765</v>
      </c>
      <c r="P126" t="s">
        <v>30</v>
      </c>
    </row>
    <row r="127" spans="1:16" x14ac:dyDescent="0.25">
      <c r="A127" t="s">
        <v>1746</v>
      </c>
      <c r="B127" t="s">
        <v>1781</v>
      </c>
      <c r="C127">
        <v>1995</v>
      </c>
      <c r="D127">
        <v>19950924</v>
      </c>
      <c r="E127" t="s">
        <v>1765</v>
      </c>
      <c r="F127" t="s">
        <v>4</v>
      </c>
      <c r="G127" t="s">
        <v>1782</v>
      </c>
      <c r="H127">
        <v>4</v>
      </c>
      <c r="I127">
        <v>17</v>
      </c>
      <c r="J127">
        <f t="shared" si="1"/>
        <v>-13</v>
      </c>
      <c r="K127" t="s">
        <v>1812</v>
      </c>
      <c r="L127" t="s">
        <v>1675</v>
      </c>
      <c r="M127" t="s">
        <v>1723</v>
      </c>
      <c r="N127" t="s">
        <v>1765</v>
      </c>
      <c r="O127" t="s">
        <v>1764</v>
      </c>
    </row>
    <row r="128" spans="1:16" x14ac:dyDescent="0.25">
      <c r="A128" t="s">
        <v>1745</v>
      </c>
      <c r="B128" t="s">
        <v>1728</v>
      </c>
      <c r="C128">
        <v>1994</v>
      </c>
      <c r="D128">
        <v>19941001</v>
      </c>
      <c r="E128" t="s">
        <v>1674</v>
      </c>
      <c r="F128" t="s">
        <v>3</v>
      </c>
      <c r="G128" t="s">
        <v>1685</v>
      </c>
      <c r="H128">
        <v>143</v>
      </c>
      <c r="I128">
        <v>63</v>
      </c>
      <c r="J128">
        <f t="shared" si="1"/>
        <v>80</v>
      </c>
      <c r="K128" t="s">
        <v>1736</v>
      </c>
      <c r="L128" t="s">
        <v>1681</v>
      </c>
      <c r="M128" t="s">
        <v>1718</v>
      </c>
      <c r="N128" t="s">
        <v>1674</v>
      </c>
      <c r="O128" t="s">
        <v>1685</v>
      </c>
      <c r="P128" t="s">
        <v>30</v>
      </c>
    </row>
    <row r="129" spans="1:16" x14ac:dyDescent="0.25">
      <c r="A129" t="s">
        <v>1745</v>
      </c>
      <c r="B129" t="s">
        <v>1728</v>
      </c>
      <c r="C129">
        <v>1994</v>
      </c>
      <c r="D129">
        <v>19941001</v>
      </c>
      <c r="E129" t="s">
        <v>1685</v>
      </c>
      <c r="F129" t="s">
        <v>4</v>
      </c>
      <c r="G129" t="s">
        <v>1674</v>
      </c>
      <c r="H129">
        <v>63</v>
      </c>
      <c r="I129">
        <v>143</v>
      </c>
      <c r="J129">
        <f t="shared" si="1"/>
        <v>-80</v>
      </c>
      <c r="K129" t="s">
        <v>1736</v>
      </c>
      <c r="L129" t="s">
        <v>1681</v>
      </c>
      <c r="M129" t="s">
        <v>1718</v>
      </c>
      <c r="N129" t="s">
        <v>1685</v>
      </c>
      <c r="O129" t="s">
        <v>1674</v>
      </c>
    </row>
    <row r="130" spans="1:16" x14ac:dyDescent="0.25">
      <c r="A130" t="s">
        <v>1746</v>
      </c>
      <c r="B130" t="s">
        <v>1747</v>
      </c>
      <c r="C130">
        <v>1994</v>
      </c>
      <c r="D130">
        <v>19940925</v>
      </c>
      <c r="E130" t="s">
        <v>1771</v>
      </c>
      <c r="F130" t="s">
        <v>3</v>
      </c>
      <c r="G130" t="s">
        <v>1764</v>
      </c>
      <c r="H130">
        <v>36</v>
      </c>
      <c r="I130">
        <v>12</v>
      </c>
      <c r="J130">
        <f t="shared" ref="J130:J193" si="2">H130-I130</f>
        <v>24</v>
      </c>
      <c r="K130" t="s">
        <v>1812</v>
      </c>
      <c r="L130" t="s">
        <v>1675</v>
      </c>
      <c r="M130" t="s">
        <v>1723</v>
      </c>
      <c r="N130" t="s">
        <v>1771</v>
      </c>
      <c r="O130" t="s">
        <v>1764</v>
      </c>
      <c r="P130" t="s">
        <v>30</v>
      </c>
    </row>
    <row r="131" spans="1:16" x14ac:dyDescent="0.25">
      <c r="A131" t="s">
        <v>1746</v>
      </c>
      <c r="B131" t="s">
        <v>1747</v>
      </c>
      <c r="C131">
        <v>1994</v>
      </c>
      <c r="D131">
        <v>19940925</v>
      </c>
      <c r="E131" t="s">
        <v>1764</v>
      </c>
      <c r="F131" t="s">
        <v>4</v>
      </c>
      <c r="G131" t="s">
        <v>1771</v>
      </c>
      <c r="H131">
        <v>12</v>
      </c>
      <c r="I131">
        <v>36</v>
      </c>
      <c r="J131">
        <f t="shared" si="2"/>
        <v>-24</v>
      </c>
      <c r="K131" t="s">
        <v>1812</v>
      </c>
      <c r="L131" t="s">
        <v>1675</v>
      </c>
      <c r="M131" t="s">
        <v>1723</v>
      </c>
      <c r="N131" t="s">
        <v>1764</v>
      </c>
      <c r="O131" t="s">
        <v>1771</v>
      </c>
    </row>
    <row r="132" spans="1:16" x14ac:dyDescent="0.25">
      <c r="A132" t="s">
        <v>1746</v>
      </c>
      <c r="B132" t="s">
        <v>1747</v>
      </c>
      <c r="C132">
        <v>1993</v>
      </c>
      <c r="D132">
        <v>19930926</v>
      </c>
      <c r="E132" t="s">
        <v>1774</v>
      </c>
      <c r="F132" t="s">
        <v>3</v>
      </c>
      <c r="G132" t="s">
        <v>1763</v>
      </c>
      <c r="H132">
        <v>14</v>
      </c>
      <c r="I132">
        <v>6</v>
      </c>
      <c r="J132">
        <f t="shared" si="2"/>
        <v>8</v>
      </c>
      <c r="K132" t="s">
        <v>1812</v>
      </c>
      <c r="L132" t="s">
        <v>1675</v>
      </c>
      <c r="M132" t="s">
        <v>1723</v>
      </c>
      <c r="N132" t="s">
        <v>1774</v>
      </c>
      <c r="O132" t="s">
        <v>1763</v>
      </c>
      <c r="P132" t="s">
        <v>30</v>
      </c>
    </row>
    <row r="133" spans="1:16" x14ac:dyDescent="0.25">
      <c r="A133" t="s">
        <v>1746</v>
      </c>
      <c r="B133" t="s">
        <v>1747</v>
      </c>
      <c r="C133">
        <v>1993</v>
      </c>
      <c r="D133">
        <v>19930926</v>
      </c>
      <c r="E133" t="s">
        <v>1763</v>
      </c>
      <c r="F133" t="s">
        <v>4</v>
      </c>
      <c r="G133" t="s">
        <v>1774</v>
      </c>
      <c r="H133">
        <v>6</v>
      </c>
      <c r="I133">
        <v>14</v>
      </c>
      <c r="J133">
        <f t="shared" si="2"/>
        <v>-8</v>
      </c>
      <c r="K133" t="s">
        <v>1812</v>
      </c>
      <c r="L133" t="s">
        <v>1675</v>
      </c>
      <c r="M133" t="s">
        <v>1723</v>
      </c>
      <c r="N133" t="s">
        <v>1763</v>
      </c>
      <c r="O133" t="s">
        <v>1774</v>
      </c>
    </row>
    <row r="134" spans="1:16" x14ac:dyDescent="0.25">
      <c r="A134" t="s">
        <v>1745</v>
      </c>
      <c r="B134" t="s">
        <v>1728</v>
      </c>
      <c r="C134">
        <v>1993</v>
      </c>
      <c r="D134">
        <v>19930925</v>
      </c>
      <c r="E134" t="s">
        <v>1687</v>
      </c>
      <c r="F134" t="s">
        <v>3</v>
      </c>
      <c r="G134" t="s">
        <v>1689</v>
      </c>
      <c r="H134">
        <v>133</v>
      </c>
      <c r="I134">
        <v>89</v>
      </c>
      <c r="J134">
        <f t="shared" si="2"/>
        <v>44</v>
      </c>
      <c r="K134" t="s">
        <v>1736</v>
      </c>
      <c r="L134" t="s">
        <v>1681</v>
      </c>
      <c r="M134" t="s">
        <v>1718</v>
      </c>
      <c r="N134" t="s">
        <v>1687</v>
      </c>
      <c r="O134" t="s">
        <v>1689</v>
      </c>
      <c r="P134" t="s">
        <v>30</v>
      </c>
    </row>
    <row r="135" spans="1:16" x14ac:dyDescent="0.25">
      <c r="A135" t="s">
        <v>1745</v>
      </c>
      <c r="B135" t="s">
        <v>1728</v>
      </c>
      <c r="C135">
        <v>1993</v>
      </c>
      <c r="D135">
        <v>19930925</v>
      </c>
      <c r="E135" t="s">
        <v>1689</v>
      </c>
      <c r="F135" t="s">
        <v>4</v>
      </c>
      <c r="G135" t="s">
        <v>1687</v>
      </c>
      <c r="H135">
        <v>89</v>
      </c>
      <c r="I135">
        <v>133</v>
      </c>
      <c r="J135">
        <f t="shared" si="2"/>
        <v>-44</v>
      </c>
      <c r="K135" t="s">
        <v>1736</v>
      </c>
      <c r="L135" t="s">
        <v>1681</v>
      </c>
      <c r="M135" t="s">
        <v>1718</v>
      </c>
      <c r="N135" t="s">
        <v>1689</v>
      </c>
      <c r="O135" t="s">
        <v>1687</v>
      </c>
    </row>
    <row r="136" spans="1:16" x14ac:dyDescent="0.25">
      <c r="A136" t="s">
        <v>1746</v>
      </c>
      <c r="B136" t="s">
        <v>1747</v>
      </c>
      <c r="C136">
        <v>1992</v>
      </c>
      <c r="D136">
        <v>19920927</v>
      </c>
      <c r="E136" t="s">
        <v>1774</v>
      </c>
      <c r="F136" t="s">
        <v>3</v>
      </c>
      <c r="G136" t="s">
        <v>1763</v>
      </c>
      <c r="H136">
        <v>28</v>
      </c>
      <c r="I136">
        <v>8</v>
      </c>
      <c r="J136">
        <f t="shared" si="2"/>
        <v>20</v>
      </c>
      <c r="K136" t="s">
        <v>1812</v>
      </c>
      <c r="L136" t="s">
        <v>1675</v>
      </c>
      <c r="M136" t="s">
        <v>1723</v>
      </c>
      <c r="N136" t="s">
        <v>1774</v>
      </c>
      <c r="O136" t="s">
        <v>1763</v>
      </c>
      <c r="P136" t="s">
        <v>30</v>
      </c>
    </row>
    <row r="137" spans="1:16" x14ac:dyDescent="0.25">
      <c r="A137" t="s">
        <v>1746</v>
      </c>
      <c r="B137" t="s">
        <v>1747</v>
      </c>
      <c r="C137">
        <v>1992</v>
      </c>
      <c r="D137">
        <v>19920927</v>
      </c>
      <c r="E137" t="s">
        <v>1763</v>
      </c>
      <c r="F137" t="s">
        <v>4</v>
      </c>
      <c r="G137" t="s">
        <v>1774</v>
      </c>
      <c r="H137">
        <v>8</v>
      </c>
      <c r="I137">
        <v>28</v>
      </c>
      <c r="J137">
        <f t="shared" si="2"/>
        <v>-20</v>
      </c>
      <c r="K137" t="s">
        <v>1812</v>
      </c>
      <c r="L137" t="s">
        <v>1675</v>
      </c>
      <c r="M137" t="s">
        <v>1723</v>
      </c>
      <c r="N137" t="s">
        <v>1763</v>
      </c>
      <c r="O137" t="s">
        <v>1774</v>
      </c>
    </row>
    <row r="138" spans="1:16" x14ac:dyDescent="0.25">
      <c r="A138" t="s">
        <v>1745</v>
      </c>
      <c r="B138" t="s">
        <v>1728</v>
      </c>
      <c r="C138">
        <v>1992</v>
      </c>
      <c r="D138">
        <v>19920926</v>
      </c>
      <c r="E138" t="s">
        <v>1674</v>
      </c>
      <c r="F138" t="s">
        <v>3</v>
      </c>
      <c r="G138" t="s">
        <v>1685</v>
      </c>
      <c r="H138">
        <v>113</v>
      </c>
      <c r="I138">
        <v>85</v>
      </c>
      <c r="J138">
        <f t="shared" si="2"/>
        <v>28</v>
      </c>
      <c r="K138" t="s">
        <v>1736</v>
      </c>
      <c r="L138" t="s">
        <v>1681</v>
      </c>
      <c r="M138" t="s">
        <v>1718</v>
      </c>
      <c r="N138" t="s">
        <v>1674</v>
      </c>
      <c r="O138" t="s">
        <v>1685</v>
      </c>
      <c r="P138" t="s">
        <v>30</v>
      </c>
    </row>
    <row r="139" spans="1:16" x14ac:dyDescent="0.25">
      <c r="A139" t="s">
        <v>1745</v>
      </c>
      <c r="B139" t="s">
        <v>1728</v>
      </c>
      <c r="C139">
        <v>1992</v>
      </c>
      <c r="D139">
        <v>19920926</v>
      </c>
      <c r="E139" t="s">
        <v>1685</v>
      </c>
      <c r="F139" t="s">
        <v>4</v>
      </c>
      <c r="G139" t="s">
        <v>1674</v>
      </c>
      <c r="H139">
        <v>85</v>
      </c>
      <c r="I139">
        <v>113</v>
      </c>
      <c r="J139">
        <f t="shared" si="2"/>
        <v>-28</v>
      </c>
      <c r="K139" t="s">
        <v>1736</v>
      </c>
      <c r="L139" t="s">
        <v>1681</v>
      </c>
      <c r="M139" t="s">
        <v>1718</v>
      </c>
      <c r="N139" t="s">
        <v>1685</v>
      </c>
      <c r="O139" t="s">
        <v>1674</v>
      </c>
    </row>
    <row r="140" spans="1:16" x14ac:dyDescent="0.25">
      <c r="A140" t="s">
        <v>1745</v>
      </c>
      <c r="B140" t="s">
        <v>1728</v>
      </c>
      <c r="C140">
        <v>1991</v>
      </c>
      <c r="D140">
        <v>19910928</v>
      </c>
      <c r="E140" t="s">
        <v>1682</v>
      </c>
      <c r="F140" t="s">
        <v>3</v>
      </c>
      <c r="G140" t="s">
        <v>1674</v>
      </c>
      <c r="H140">
        <v>139</v>
      </c>
      <c r="I140">
        <v>86</v>
      </c>
      <c r="J140">
        <f t="shared" si="2"/>
        <v>53</v>
      </c>
      <c r="K140" t="s">
        <v>1733</v>
      </c>
      <c r="L140" t="s">
        <v>1681</v>
      </c>
      <c r="M140" t="s">
        <v>1718</v>
      </c>
      <c r="N140" t="s">
        <v>1682</v>
      </c>
      <c r="O140" t="s">
        <v>1674</v>
      </c>
      <c r="P140" t="s">
        <v>30</v>
      </c>
    </row>
    <row r="141" spans="1:16" x14ac:dyDescent="0.25">
      <c r="A141" t="s">
        <v>1745</v>
      </c>
      <c r="B141" t="s">
        <v>1728</v>
      </c>
      <c r="C141">
        <v>1991</v>
      </c>
      <c r="D141">
        <v>19910928</v>
      </c>
      <c r="E141" t="s">
        <v>1674</v>
      </c>
      <c r="F141" t="s">
        <v>4</v>
      </c>
      <c r="G141" t="s">
        <v>1682</v>
      </c>
      <c r="H141">
        <v>86</v>
      </c>
      <c r="I141">
        <v>139</v>
      </c>
      <c r="J141">
        <f t="shared" si="2"/>
        <v>-53</v>
      </c>
      <c r="K141" t="s">
        <v>1733</v>
      </c>
      <c r="L141" t="s">
        <v>1681</v>
      </c>
      <c r="M141" t="s">
        <v>1718</v>
      </c>
      <c r="N141" t="s">
        <v>1674</v>
      </c>
      <c r="O141" t="s">
        <v>1682</v>
      </c>
    </row>
    <row r="142" spans="1:16" x14ac:dyDescent="0.25">
      <c r="A142" t="s">
        <v>1746</v>
      </c>
      <c r="B142" t="s">
        <v>1747</v>
      </c>
      <c r="C142">
        <v>1991</v>
      </c>
      <c r="D142">
        <v>19910922</v>
      </c>
      <c r="E142" t="s">
        <v>1766</v>
      </c>
      <c r="F142" t="s">
        <v>3</v>
      </c>
      <c r="G142" t="s">
        <v>1771</v>
      </c>
      <c r="H142">
        <v>19</v>
      </c>
      <c r="I142">
        <v>12</v>
      </c>
      <c r="J142">
        <f t="shared" si="2"/>
        <v>7</v>
      </c>
      <c r="K142" t="s">
        <v>1812</v>
      </c>
      <c r="L142" t="s">
        <v>1675</v>
      </c>
      <c r="M142" t="s">
        <v>1723</v>
      </c>
      <c r="N142" t="s">
        <v>1766</v>
      </c>
      <c r="O142" t="s">
        <v>1771</v>
      </c>
      <c r="P142" t="s">
        <v>30</v>
      </c>
    </row>
    <row r="143" spans="1:16" x14ac:dyDescent="0.25">
      <c r="A143" t="s">
        <v>1746</v>
      </c>
      <c r="B143" t="s">
        <v>1747</v>
      </c>
      <c r="C143">
        <v>1991</v>
      </c>
      <c r="D143">
        <v>19910922</v>
      </c>
      <c r="E143" t="s">
        <v>1771</v>
      </c>
      <c r="F143" t="s">
        <v>4</v>
      </c>
      <c r="G143" t="s">
        <v>1766</v>
      </c>
      <c r="H143">
        <v>12</v>
      </c>
      <c r="I143">
        <v>19</v>
      </c>
      <c r="J143">
        <f t="shared" si="2"/>
        <v>-7</v>
      </c>
      <c r="K143" t="s">
        <v>1812</v>
      </c>
      <c r="L143" t="s">
        <v>1675</v>
      </c>
      <c r="M143" t="s">
        <v>1723</v>
      </c>
      <c r="N143" t="s">
        <v>1771</v>
      </c>
      <c r="O143" t="s">
        <v>1766</v>
      </c>
    </row>
    <row r="144" spans="1:16" x14ac:dyDescent="0.25">
      <c r="A144" t="s">
        <v>1745</v>
      </c>
      <c r="B144" t="s">
        <v>1728</v>
      </c>
      <c r="C144">
        <v>1990</v>
      </c>
      <c r="D144">
        <v>19901006</v>
      </c>
      <c r="E144" t="s">
        <v>1688</v>
      </c>
      <c r="F144" t="s">
        <v>3</v>
      </c>
      <c r="G144" t="s">
        <v>1687</v>
      </c>
      <c r="H144">
        <v>89</v>
      </c>
      <c r="I144">
        <v>41</v>
      </c>
      <c r="J144">
        <f t="shared" si="2"/>
        <v>48</v>
      </c>
      <c r="K144" t="s">
        <v>1736</v>
      </c>
      <c r="L144" t="s">
        <v>1681</v>
      </c>
      <c r="M144" t="s">
        <v>1718</v>
      </c>
      <c r="N144" t="s">
        <v>1688</v>
      </c>
      <c r="O144" t="s">
        <v>1687</v>
      </c>
      <c r="P144" t="s">
        <v>30</v>
      </c>
    </row>
    <row r="145" spans="1:16" x14ac:dyDescent="0.25">
      <c r="A145" t="s">
        <v>1745</v>
      </c>
      <c r="B145" t="s">
        <v>1728</v>
      </c>
      <c r="C145">
        <v>1990</v>
      </c>
      <c r="D145">
        <v>19901006</v>
      </c>
      <c r="E145" t="s">
        <v>1687</v>
      </c>
      <c r="F145" t="s">
        <v>4</v>
      </c>
      <c r="G145" t="s">
        <v>1688</v>
      </c>
      <c r="H145">
        <v>41</v>
      </c>
      <c r="I145">
        <v>89</v>
      </c>
      <c r="J145">
        <f t="shared" si="2"/>
        <v>-48</v>
      </c>
      <c r="K145" t="s">
        <v>1736</v>
      </c>
      <c r="L145" t="s">
        <v>1681</v>
      </c>
      <c r="M145" t="s">
        <v>1718</v>
      </c>
      <c r="N145" t="s">
        <v>1687</v>
      </c>
      <c r="O145" t="s">
        <v>1688</v>
      </c>
    </row>
    <row r="146" spans="1:16" x14ac:dyDescent="0.25">
      <c r="A146" t="s">
        <v>1746</v>
      </c>
      <c r="B146" t="s">
        <v>1747</v>
      </c>
      <c r="C146">
        <v>1990</v>
      </c>
      <c r="D146">
        <v>19900923</v>
      </c>
      <c r="E146" t="s">
        <v>1771</v>
      </c>
      <c r="F146" t="s">
        <v>3</v>
      </c>
      <c r="G146" t="s">
        <v>1766</v>
      </c>
      <c r="H146">
        <v>18</v>
      </c>
      <c r="I146">
        <v>14</v>
      </c>
      <c r="J146">
        <f t="shared" si="2"/>
        <v>4</v>
      </c>
      <c r="K146" t="s">
        <v>1812</v>
      </c>
      <c r="L146" t="s">
        <v>1675</v>
      </c>
      <c r="M146" t="s">
        <v>1723</v>
      </c>
      <c r="N146" t="s">
        <v>1771</v>
      </c>
      <c r="O146" t="s">
        <v>1766</v>
      </c>
      <c r="P146" t="s">
        <v>30</v>
      </c>
    </row>
    <row r="147" spans="1:16" x14ac:dyDescent="0.25">
      <c r="A147" t="s">
        <v>1746</v>
      </c>
      <c r="B147" t="s">
        <v>1747</v>
      </c>
      <c r="C147">
        <v>1990</v>
      </c>
      <c r="D147">
        <v>19900923</v>
      </c>
      <c r="E147" t="s">
        <v>1766</v>
      </c>
      <c r="F147" t="s">
        <v>4</v>
      </c>
      <c r="G147" t="s">
        <v>1771</v>
      </c>
      <c r="H147">
        <v>14</v>
      </c>
      <c r="I147">
        <v>18</v>
      </c>
      <c r="J147">
        <f t="shared" si="2"/>
        <v>-4</v>
      </c>
      <c r="K147" t="s">
        <v>1812</v>
      </c>
      <c r="L147" t="s">
        <v>1675</v>
      </c>
      <c r="M147" t="s">
        <v>1723</v>
      </c>
      <c r="N147" t="s">
        <v>1766</v>
      </c>
      <c r="O147" t="s">
        <v>1771</v>
      </c>
    </row>
    <row r="148" spans="1:16" x14ac:dyDescent="0.25">
      <c r="A148" t="s">
        <v>1745</v>
      </c>
      <c r="B148" t="s">
        <v>1727</v>
      </c>
      <c r="C148">
        <v>1989</v>
      </c>
      <c r="D148">
        <v>19890930</v>
      </c>
      <c r="E148" t="s">
        <v>1682</v>
      </c>
      <c r="F148" t="s">
        <v>3</v>
      </c>
      <c r="G148" t="s">
        <v>1685</v>
      </c>
      <c r="H148">
        <v>144</v>
      </c>
      <c r="I148">
        <v>138</v>
      </c>
      <c r="J148">
        <f t="shared" si="2"/>
        <v>6</v>
      </c>
      <c r="K148" t="s">
        <v>1736</v>
      </c>
      <c r="L148" t="s">
        <v>1681</v>
      </c>
      <c r="M148" t="s">
        <v>1718</v>
      </c>
      <c r="N148" t="s">
        <v>1682</v>
      </c>
      <c r="O148" t="s">
        <v>1685</v>
      </c>
      <c r="P148" t="s">
        <v>30</v>
      </c>
    </row>
    <row r="149" spans="1:16" x14ac:dyDescent="0.25">
      <c r="A149" t="s">
        <v>1745</v>
      </c>
      <c r="B149" t="s">
        <v>1727</v>
      </c>
      <c r="C149">
        <v>1989</v>
      </c>
      <c r="D149">
        <v>19890930</v>
      </c>
      <c r="E149" t="s">
        <v>1685</v>
      </c>
      <c r="F149" t="s">
        <v>4</v>
      </c>
      <c r="G149" t="s">
        <v>1682</v>
      </c>
      <c r="H149">
        <v>138</v>
      </c>
      <c r="I149">
        <v>144</v>
      </c>
      <c r="J149">
        <f t="shared" si="2"/>
        <v>-6</v>
      </c>
      <c r="K149" t="s">
        <v>1736</v>
      </c>
      <c r="L149" t="s">
        <v>1681</v>
      </c>
      <c r="M149" t="s">
        <v>1718</v>
      </c>
      <c r="N149" t="s">
        <v>1685</v>
      </c>
      <c r="O149" t="s">
        <v>1682</v>
      </c>
    </row>
    <row r="150" spans="1:16" x14ac:dyDescent="0.25">
      <c r="A150" t="s">
        <v>1746</v>
      </c>
      <c r="B150" t="s">
        <v>1747</v>
      </c>
      <c r="C150">
        <v>1989</v>
      </c>
      <c r="D150">
        <v>19890924</v>
      </c>
      <c r="E150" t="s">
        <v>1771</v>
      </c>
      <c r="F150" t="s">
        <v>3</v>
      </c>
      <c r="G150" t="s">
        <v>1755</v>
      </c>
      <c r="H150">
        <v>19</v>
      </c>
      <c r="I150">
        <v>14</v>
      </c>
      <c r="J150">
        <f t="shared" si="2"/>
        <v>5</v>
      </c>
      <c r="K150" t="s">
        <v>1812</v>
      </c>
      <c r="L150" t="s">
        <v>1675</v>
      </c>
      <c r="M150" t="s">
        <v>1723</v>
      </c>
      <c r="N150" t="s">
        <v>1771</v>
      </c>
      <c r="O150" t="s">
        <v>1755</v>
      </c>
      <c r="P150" t="s">
        <v>30</v>
      </c>
    </row>
    <row r="151" spans="1:16" x14ac:dyDescent="0.25">
      <c r="A151" t="s">
        <v>1746</v>
      </c>
      <c r="B151" t="s">
        <v>1747</v>
      </c>
      <c r="C151">
        <v>1989</v>
      </c>
      <c r="D151">
        <v>19890924</v>
      </c>
      <c r="E151" t="s">
        <v>1755</v>
      </c>
      <c r="F151" t="s">
        <v>4</v>
      </c>
      <c r="G151" t="s">
        <v>1771</v>
      </c>
      <c r="H151">
        <v>14</v>
      </c>
      <c r="I151">
        <v>19</v>
      </c>
      <c r="J151">
        <f t="shared" si="2"/>
        <v>-5</v>
      </c>
      <c r="K151" t="s">
        <v>1812</v>
      </c>
      <c r="L151" t="s">
        <v>1675</v>
      </c>
      <c r="M151" t="s">
        <v>1723</v>
      </c>
      <c r="N151" t="s">
        <v>1755</v>
      </c>
      <c r="O151" t="s">
        <v>1771</v>
      </c>
    </row>
    <row r="152" spans="1:16" x14ac:dyDescent="0.25">
      <c r="A152" t="s">
        <v>1745</v>
      </c>
      <c r="B152" t="s">
        <v>1727</v>
      </c>
      <c r="C152">
        <v>1988</v>
      </c>
      <c r="D152">
        <v>19880924</v>
      </c>
      <c r="E152" t="s">
        <v>1682</v>
      </c>
      <c r="F152" t="s">
        <v>3</v>
      </c>
      <c r="G152" t="s">
        <v>1681</v>
      </c>
      <c r="H152">
        <v>152</v>
      </c>
      <c r="I152">
        <v>56</v>
      </c>
      <c r="J152">
        <f t="shared" si="2"/>
        <v>96</v>
      </c>
      <c r="K152" t="s">
        <v>1736</v>
      </c>
      <c r="L152" t="s">
        <v>1681</v>
      </c>
      <c r="M152" t="s">
        <v>1718</v>
      </c>
      <c r="N152" t="s">
        <v>1682</v>
      </c>
      <c r="O152" t="s">
        <v>1681</v>
      </c>
      <c r="P152" t="s">
        <v>30</v>
      </c>
    </row>
    <row r="153" spans="1:16" x14ac:dyDescent="0.25">
      <c r="A153" t="s">
        <v>1745</v>
      </c>
      <c r="B153" t="s">
        <v>1727</v>
      </c>
      <c r="C153">
        <v>1988</v>
      </c>
      <c r="D153">
        <v>19880924</v>
      </c>
      <c r="E153" t="s">
        <v>1681</v>
      </c>
      <c r="F153" t="s">
        <v>4</v>
      </c>
      <c r="G153" t="s">
        <v>1682</v>
      </c>
      <c r="H153">
        <v>56</v>
      </c>
      <c r="I153">
        <v>152</v>
      </c>
      <c r="J153">
        <f t="shared" si="2"/>
        <v>-96</v>
      </c>
      <c r="K153" t="s">
        <v>1736</v>
      </c>
      <c r="L153" t="s">
        <v>1681</v>
      </c>
      <c r="M153" t="s">
        <v>1718</v>
      </c>
      <c r="N153" t="s">
        <v>1681</v>
      </c>
      <c r="O153" t="s">
        <v>1682</v>
      </c>
    </row>
    <row r="154" spans="1:16" x14ac:dyDescent="0.25">
      <c r="A154" t="s">
        <v>1746</v>
      </c>
      <c r="B154" t="s">
        <v>1747</v>
      </c>
      <c r="C154">
        <v>1988</v>
      </c>
      <c r="D154">
        <v>19880911</v>
      </c>
      <c r="E154" t="s">
        <v>1764</v>
      </c>
      <c r="F154" t="s">
        <v>3</v>
      </c>
      <c r="G154" t="s">
        <v>1755</v>
      </c>
      <c r="H154">
        <v>24</v>
      </c>
      <c r="I154">
        <v>12</v>
      </c>
      <c r="J154">
        <f t="shared" si="2"/>
        <v>12</v>
      </c>
      <c r="K154" t="s">
        <v>1812</v>
      </c>
      <c r="L154" t="s">
        <v>1675</v>
      </c>
      <c r="M154" t="s">
        <v>1723</v>
      </c>
      <c r="N154" t="s">
        <v>1764</v>
      </c>
      <c r="O154" t="s">
        <v>1755</v>
      </c>
      <c r="P154" t="s">
        <v>30</v>
      </c>
    </row>
    <row r="155" spans="1:16" x14ac:dyDescent="0.25">
      <c r="A155" t="s">
        <v>1746</v>
      </c>
      <c r="B155" t="s">
        <v>1747</v>
      </c>
      <c r="C155">
        <v>1988</v>
      </c>
      <c r="D155">
        <v>19880911</v>
      </c>
      <c r="E155" t="s">
        <v>1755</v>
      </c>
      <c r="F155" t="s">
        <v>4</v>
      </c>
      <c r="G155" t="s">
        <v>1764</v>
      </c>
      <c r="H155">
        <v>12</v>
      </c>
      <c r="I155">
        <v>24</v>
      </c>
      <c r="J155">
        <f t="shared" si="2"/>
        <v>-12</v>
      </c>
      <c r="K155" t="s">
        <v>1812</v>
      </c>
      <c r="L155" t="s">
        <v>1675</v>
      </c>
      <c r="M155" t="s">
        <v>1723</v>
      </c>
      <c r="N155" t="s">
        <v>1755</v>
      </c>
      <c r="O155" t="s">
        <v>1764</v>
      </c>
    </row>
    <row r="156" spans="1:16" x14ac:dyDescent="0.25">
      <c r="A156" t="s">
        <v>1746</v>
      </c>
      <c r="B156" t="s">
        <v>1747</v>
      </c>
      <c r="C156">
        <v>1987</v>
      </c>
      <c r="D156">
        <v>19870927</v>
      </c>
      <c r="E156" t="s">
        <v>1765</v>
      </c>
      <c r="F156" t="s">
        <v>3</v>
      </c>
      <c r="G156" t="s">
        <v>1771</v>
      </c>
      <c r="H156">
        <v>18</v>
      </c>
      <c r="I156">
        <v>8</v>
      </c>
      <c r="J156">
        <f t="shared" si="2"/>
        <v>10</v>
      </c>
      <c r="K156" t="s">
        <v>1813</v>
      </c>
      <c r="L156" t="s">
        <v>1675</v>
      </c>
      <c r="M156" t="s">
        <v>1723</v>
      </c>
      <c r="N156" t="s">
        <v>1765</v>
      </c>
      <c r="O156" t="s">
        <v>1771</v>
      </c>
      <c r="P156" t="s">
        <v>30</v>
      </c>
    </row>
    <row r="157" spans="1:16" x14ac:dyDescent="0.25">
      <c r="A157" t="s">
        <v>1746</v>
      </c>
      <c r="B157" t="s">
        <v>1747</v>
      </c>
      <c r="C157">
        <v>1987</v>
      </c>
      <c r="D157">
        <v>19870927</v>
      </c>
      <c r="E157" t="s">
        <v>1771</v>
      </c>
      <c r="F157" t="s">
        <v>4</v>
      </c>
      <c r="G157" t="s">
        <v>1765</v>
      </c>
      <c r="H157">
        <v>8</v>
      </c>
      <c r="I157">
        <v>18</v>
      </c>
      <c r="J157">
        <f t="shared" si="2"/>
        <v>-10</v>
      </c>
      <c r="K157" t="s">
        <v>1813</v>
      </c>
      <c r="L157" t="s">
        <v>1675</v>
      </c>
      <c r="M157" t="s">
        <v>1723</v>
      </c>
      <c r="N157" t="s">
        <v>1771</v>
      </c>
      <c r="O157" t="s">
        <v>1765</v>
      </c>
    </row>
    <row r="158" spans="1:16" x14ac:dyDescent="0.25">
      <c r="A158" t="s">
        <v>1745</v>
      </c>
      <c r="B158" t="s">
        <v>1727</v>
      </c>
      <c r="C158">
        <v>1987</v>
      </c>
      <c r="D158">
        <v>19870926</v>
      </c>
      <c r="E158" t="s">
        <v>1689</v>
      </c>
      <c r="F158" t="s">
        <v>3</v>
      </c>
      <c r="G158" t="s">
        <v>1682</v>
      </c>
      <c r="H158">
        <v>104</v>
      </c>
      <c r="I158">
        <v>71</v>
      </c>
      <c r="J158">
        <f t="shared" si="2"/>
        <v>33</v>
      </c>
      <c r="K158" t="s">
        <v>1736</v>
      </c>
      <c r="L158" t="s">
        <v>1681</v>
      </c>
      <c r="M158" t="s">
        <v>1718</v>
      </c>
      <c r="N158" t="s">
        <v>1689</v>
      </c>
      <c r="O158" t="s">
        <v>1682</v>
      </c>
      <c r="P158" t="s">
        <v>30</v>
      </c>
    </row>
    <row r="159" spans="1:16" x14ac:dyDescent="0.25">
      <c r="A159" t="s">
        <v>1745</v>
      </c>
      <c r="B159" t="s">
        <v>1727</v>
      </c>
      <c r="C159">
        <v>1987</v>
      </c>
      <c r="D159">
        <v>19870926</v>
      </c>
      <c r="E159" t="s">
        <v>1682</v>
      </c>
      <c r="F159" t="s">
        <v>4</v>
      </c>
      <c r="G159" t="s">
        <v>1689</v>
      </c>
      <c r="H159">
        <v>71</v>
      </c>
      <c r="I159">
        <v>104</v>
      </c>
      <c r="J159">
        <f t="shared" si="2"/>
        <v>-33</v>
      </c>
      <c r="K159" t="s">
        <v>1736</v>
      </c>
      <c r="L159" t="s">
        <v>1681</v>
      </c>
      <c r="M159" t="s">
        <v>1718</v>
      </c>
      <c r="N159" t="s">
        <v>1682</v>
      </c>
      <c r="O159" t="s">
        <v>1689</v>
      </c>
    </row>
    <row r="160" spans="1:16" x14ac:dyDescent="0.25">
      <c r="A160" t="s">
        <v>1746</v>
      </c>
      <c r="B160" t="s">
        <v>1747</v>
      </c>
      <c r="C160">
        <v>1986</v>
      </c>
      <c r="D160">
        <v>19860928</v>
      </c>
      <c r="E160" t="s">
        <v>1722</v>
      </c>
      <c r="F160" t="s">
        <v>3</v>
      </c>
      <c r="G160" t="s">
        <v>1764</v>
      </c>
      <c r="H160">
        <v>4</v>
      </c>
      <c r="I160">
        <v>2</v>
      </c>
      <c r="J160">
        <f t="shared" si="2"/>
        <v>2</v>
      </c>
      <c r="K160" t="s">
        <v>1813</v>
      </c>
      <c r="L160" t="s">
        <v>1675</v>
      </c>
      <c r="M160" t="s">
        <v>1723</v>
      </c>
      <c r="N160" t="s">
        <v>1722</v>
      </c>
      <c r="O160" t="s">
        <v>1764</v>
      </c>
      <c r="P160" t="s">
        <v>30</v>
      </c>
    </row>
    <row r="161" spans="1:16" x14ac:dyDescent="0.25">
      <c r="A161" t="s">
        <v>1746</v>
      </c>
      <c r="B161" t="s">
        <v>1747</v>
      </c>
      <c r="C161">
        <v>1986</v>
      </c>
      <c r="D161">
        <v>19860928</v>
      </c>
      <c r="E161" t="s">
        <v>1764</v>
      </c>
      <c r="F161" t="s">
        <v>4</v>
      </c>
      <c r="G161" t="s">
        <v>1722</v>
      </c>
      <c r="H161">
        <v>2</v>
      </c>
      <c r="I161">
        <v>4</v>
      </c>
      <c r="J161">
        <f t="shared" si="2"/>
        <v>-2</v>
      </c>
      <c r="K161" t="s">
        <v>1813</v>
      </c>
      <c r="L161" t="s">
        <v>1675</v>
      </c>
      <c r="M161" t="s">
        <v>1723</v>
      </c>
      <c r="N161" t="s">
        <v>1764</v>
      </c>
      <c r="O161" t="s">
        <v>1722</v>
      </c>
    </row>
    <row r="162" spans="1:16" x14ac:dyDescent="0.25">
      <c r="A162" t="s">
        <v>1745</v>
      </c>
      <c r="B162" t="s">
        <v>1727</v>
      </c>
      <c r="C162">
        <v>1986</v>
      </c>
      <c r="D162">
        <v>19860927</v>
      </c>
      <c r="E162" t="s">
        <v>1682</v>
      </c>
      <c r="F162" t="s">
        <v>3</v>
      </c>
      <c r="G162" t="s">
        <v>1689</v>
      </c>
      <c r="H162">
        <v>110</v>
      </c>
      <c r="I162">
        <v>68</v>
      </c>
      <c r="J162">
        <f t="shared" si="2"/>
        <v>42</v>
      </c>
      <c r="K162" t="s">
        <v>1736</v>
      </c>
      <c r="L162" t="s">
        <v>1681</v>
      </c>
      <c r="M162" t="s">
        <v>1718</v>
      </c>
      <c r="N162" t="s">
        <v>1682</v>
      </c>
      <c r="O162" t="s">
        <v>1689</v>
      </c>
      <c r="P162" t="s">
        <v>30</v>
      </c>
    </row>
    <row r="163" spans="1:16" x14ac:dyDescent="0.25">
      <c r="A163" t="s">
        <v>1745</v>
      </c>
      <c r="B163" t="s">
        <v>1727</v>
      </c>
      <c r="C163">
        <v>1986</v>
      </c>
      <c r="D163">
        <v>19860927</v>
      </c>
      <c r="E163" t="s">
        <v>1689</v>
      </c>
      <c r="F163" t="s">
        <v>4</v>
      </c>
      <c r="G163" t="s">
        <v>1682</v>
      </c>
      <c r="H163">
        <v>68</v>
      </c>
      <c r="I163">
        <v>110</v>
      </c>
      <c r="J163">
        <f t="shared" si="2"/>
        <v>-42</v>
      </c>
      <c r="K163" t="s">
        <v>1736</v>
      </c>
      <c r="L163" t="s">
        <v>1681</v>
      </c>
      <c r="M163" t="s">
        <v>1718</v>
      </c>
      <c r="N163" t="s">
        <v>1689</v>
      </c>
      <c r="O163" t="s">
        <v>1682</v>
      </c>
    </row>
    <row r="164" spans="1:16" x14ac:dyDescent="0.25">
      <c r="A164" t="s">
        <v>1746</v>
      </c>
      <c r="B164" t="s">
        <v>1747</v>
      </c>
      <c r="C164">
        <v>1985</v>
      </c>
      <c r="D164">
        <v>19850929</v>
      </c>
      <c r="E164" t="s">
        <v>1764</v>
      </c>
      <c r="F164" t="s">
        <v>3</v>
      </c>
      <c r="G164" t="s">
        <v>1763</v>
      </c>
      <c r="H164">
        <v>7</v>
      </c>
      <c r="I164">
        <v>6</v>
      </c>
      <c r="J164">
        <f t="shared" si="2"/>
        <v>1</v>
      </c>
      <c r="K164" t="s">
        <v>1813</v>
      </c>
      <c r="L164" t="s">
        <v>1675</v>
      </c>
      <c r="M164" t="s">
        <v>1723</v>
      </c>
      <c r="N164" t="s">
        <v>1764</v>
      </c>
      <c r="O164" t="s">
        <v>1763</v>
      </c>
      <c r="P164" t="s">
        <v>30</v>
      </c>
    </row>
    <row r="165" spans="1:16" x14ac:dyDescent="0.25">
      <c r="A165" t="s">
        <v>1746</v>
      </c>
      <c r="B165" t="s">
        <v>1747</v>
      </c>
      <c r="C165">
        <v>1985</v>
      </c>
      <c r="D165">
        <v>19850929</v>
      </c>
      <c r="E165" t="s">
        <v>1763</v>
      </c>
      <c r="F165" t="s">
        <v>4</v>
      </c>
      <c r="G165" t="s">
        <v>1764</v>
      </c>
      <c r="H165">
        <v>6</v>
      </c>
      <c r="I165">
        <v>7</v>
      </c>
      <c r="J165">
        <f t="shared" si="2"/>
        <v>-1</v>
      </c>
      <c r="K165" t="s">
        <v>1813</v>
      </c>
      <c r="L165" t="s">
        <v>1675</v>
      </c>
      <c r="M165" t="s">
        <v>1723</v>
      </c>
      <c r="N165" t="s">
        <v>1763</v>
      </c>
      <c r="O165" t="s">
        <v>1764</v>
      </c>
    </row>
    <row r="166" spans="1:16" x14ac:dyDescent="0.25">
      <c r="A166" t="s">
        <v>1745</v>
      </c>
      <c r="B166" t="s">
        <v>1727</v>
      </c>
      <c r="C166">
        <v>1985</v>
      </c>
      <c r="D166">
        <v>19850928</v>
      </c>
      <c r="E166" t="s">
        <v>1687</v>
      </c>
      <c r="F166" t="s">
        <v>3</v>
      </c>
      <c r="G166" t="s">
        <v>1682</v>
      </c>
      <c r="H166">
        <v>170</v>
      </c>
      <c r="I166">
        <v>92</v>
      </c>
      <c r="J166">
        <f t="shared" si="2"/>
        <v>78</v>
      </c>
      <c r="K166" t="s">
        <v>1736</v>
      </c>
      <c r="L166" t="s">
        <v>1681</v>
      </c>
      <c r="M166" t="s">
        <v>1718</v>
      </c>
      <c r="N166" t="s">
        <v>1687</v>
      </c>
      <c r="O166" t="s">
        <v>1682</v>
      </c>
      <c r="P166" t="s">
        <v>30</v>
      </c>
    </row>
    <row r="167" spans="1:16" x14ac:dyDescent="0.25">
      <c r="A167" t="s">
        <v>1745</v>
      </c>
      <c r="B167" t="s">
        <v>1727</v>
      </c>
      <c r="C167">
        <v>1985</v>
      </c>
      <c r="D167">
        <v>19850928</v>
      </c>
      <c r="E167" t="s">
        <v>1682</v>
      </c>
      <c r="F167" t="s">
        <v>4</v>
      </c>
      <c r="G167" t="s">
        <v>1687</v>
      </c>
      <c r="H167">
        <v>92</v>
      </c>
      <c r="I167">
        <v>170</v>
      </c>
      <c r="J167">
        <f t="shared" si="2"/>
        <v>-78</v>
      </c>
      <c r="K167" t="s">
        <v>1736</v>
      </c>
      <c r="L167" t="s">
        <v>1681</v>
      </c>
      <c r="M167" t="s">
        <v>1718</v>
      </c>
      <c r="N167" t="s">
        <v>1682</v>
      </c>
      <c r="O167" t="s">
        <v>1687</v>
      </c>
    </row>
    <row r="168" spans="1:16" x14ac:dyDescent="0.25">
      <c r="A168" t="s">
        <v>1745</v>
      </c>
      <c r="B168" t="s">
        <v>1727</v>
      </c>
      <c r="C168">
        <v>1984</v>
      </c>
      <c r="D168">
        <v>19840929</v>
      </c>
      <c r="E168" t="s">
        <v>1687</v>
      </c>
      <c r="F168" t="s">
        <v>3</v>
      </c>
      <c r="G168" t="s">
        <v>1682</v>
      </c>
      <c r="H168">
        <v>105</v>
      </c>
      <c r="I168">
        <v>81</v>
      </c>
      <c r="J168">
        <f t="shared" si="2"/>
        <v>24</v>
      </c>
      <c r="K168" t="s">
        <v>1736</v>
      </c>
      <c r="L168" t="s">
        <v>1681</v>
      </c>
      <c r="M168" t="s">
        <v>1718</v>
      </c>
      <c r="N168" t="s">
        <v>1687</v>
      </c>
      <c r="O168" t="s">
        <v>1682</v>
      </c>
      <c r="P168" t="s">
        <v>30</v>
      </c>
    </row>
    <row r="169" spans="1:16" x14ac:dyDescent="0.25">
      <c r="A169" t="s">
        <v>1745</v>
      </c>
      <c r="B169" t="s">
        <v>1727</v>
      </c>
      <c r="C169">
        <v>1984</v>
      </c>
      <c r="D169">
        <v>19840929</v>
      </c>
      <c r="E169" t="s">
        <v>1682</v>
      </c>
      <c r="F169" t="s">
        <v>4</v>
      </c>
      <c r="G169" t="s">
        <v>1687</v>
      </c>
      <c r="H169">
        <v>81</v>
      </c>
      <c r="I169">
        <v>105</v>
      </c>
      <c r="J169">
        <f t="shared" si="2"/>
        <v>-24</v>
      </c>
      <c r="K169" t="s">
        <v>1736</v>
      </c>
      <c r="L169" t="s">
        <v>1681</v>
      </c>
      <c r="M169" t="s">
        <v>1718</v>
      </c>
      <c r="N169" t="s">
        <v>1682</v>
      </c>
      <c r="O169" t="s">
        <v>1687</v>
      </c>
    </row>
    <row r="170" spans="1:16" x14ac:dyDescent="0.25">
      <c r="A170" t="s">
        <v>1746</v>
      </c>
      <c r="B170" t="s">
        <v>1747</v>
      </c>
      <c r="C170">
        <v>1984</v>
      </c>
      <c r="D170">
        <v>19840923</v>
      </c>
      <c r="E170" t="s">
        <v>1764</v>
      </c>
      <c r="F170" t="s">
        <v>3</v>
      </c>
      <c r="G170" t="s">
        <v>1722</v>
      </c>
      <c r="H170">
        <v>6</v>
      </c>
      <c r="I170">
        <v>4</v>
      </c>
      <c r="J170">
        <f t="shared" si="2"/>
        <v>2</v>
      </c>
      <c r="K170" t="s">
        <v>1813</v>
      </c>
      <c r="L170" t="s">
        <v>1675</v>
      </c>
      <c r="M170" t="s">
        <v>1723</v>
      </c>
      <c r="N170" t="s">
        <v>1764</v>
      </c>
      <c r="O170" t="s">
        <v>1722</v>
      </c>
      <c r="P170" t="s">
        <v>30</v>
      </c>
    </row>
    <row r="171" spans="1:16" x14ac:dyDescent="0.25">
      <c r="A171" t="s">
        <v>1746</v>
      </c>
      <c r="B171" t="s">
        <v>1747</v>
      </c>
      <c r="C171">
        <v>1984</v>
      </c>
      <c r="D171">
        <v>19840923</v>
      </c>
      <c r="E171" t="s">
        <v>1722</v>
      </c>
      <c r="F171" t="s">
        <v>4</v>
      </c>
      <c r="G171" t="s">
        <v>1764</v>
      </c>
      <c r="H171">
        <v>4</v>
      </c>
      <c r="I171">
        <v>6</v>
      </c>
      <c r="J171">
        <f t="shared" si="2"/>
        <v>-2</v>
      </c>
      <c r="K171" t="s">
        <v>1813</v>
      </c>
      <c r="L171" t="s">
        <v>1675</v>
      </c>
      <c r="M171" t="s">
        <v>1723</v>
      </c>
      <c r="N171" t="s">
        <v>1722</v>
      </c>
      <c r="O171" t="s">
        <v>1764</v>
      </c>
    </row>
    <row r="172" spans="1:16" x14ac:dyDescent="0.25">
      <c r="A172" t="s">
        <v>1746</v>
      </c>
      <c r="B172" t="s">
        <v>1747</v>
      </c>
      <c r="C172">
        <v>1983</v>
      </c>
      <c r="D172">
        <v>19830925</v>
      </c>
      <c r="E172" t="s">
        <v>1722</v>
      </c>
      <c r="F172" t="s">
        <v>3</v>
      </c>
      <c r="G172" t="s">
        <v>1765</v>
      </c>
      <c r="H172">
        <v>18</v>
      </c>
      <c r="I172">
        <v>6</v>
      </c>
      <c r="J172">
        <f t="shared" si="2"/>
        <v>12</v>
      </c>
      <c r="K172" t="s">
        <v>1813</v>
      </c>
      <c r="L172" t="s">
        <v>1675</v>
      </c>
      <c r="M172" t="s">
        <v>1723</v>
      </c>
      <c r="N172" t="s">
        <v>1722</v>
      </c>
      <c r="O172" t="s">
        <v>1765</v>
      </c>
      <c r="P172" t="s">
        <v>30</v>
      </c>
    </row>
    <row r="173" spans="1:16" x14ac:dyDescent="0.25">
      <c r="A173" t="s">
        <v>1746</v>
      </c>
      <c r="B173" t="s">
        <v>1747</v>
      </c>
      <c r="C173">
        <v>1983</v>
      </c>
      <c r="D173">
        <v>19830925</v>
      </c>
      <c r="E173" t="s">
        <v>1765</v>
      </c>
      <c r="F173" t="s">
        <v>4</v>
      </c>
      <c r="G173" t="s">
        <v>1722</v>
      </c>
      <c r="H173">
        <v>6</v>
      </c>
      <c r="I173">
        <v>18</v>
      </c>
      <c r="J173">
        <f t="shared" si="2"/>
        <v>-12</v>
      </c>
      <c r="K173" t="s">
        <v>1813</v>
      </c>
      <c r="L173" t="s">
        <v>1675</v>
      </c>
      <c r="M173" t="s">
        <v>1723</v>
      </c>
      <c r="N173" t="s">
        <v>1765</v>
      </c>
      <c r="O173" t="s">
        <v>1722</v>
      </c>
    </row>
    <row r="174" spans="1:16" x14ac:dyDescent="0.25">
      <c r="A174" t="s">
        <v>1745</v>
      </c>
      <c r="B174" t="s">
        <v>1727</v>
      </c>
      <c r="C174">
        <v>1983</v>
      </c>
      <c r="D174">
        <v>19830924</v>
      </c>
      <c r="E174" t="s">
        <v>1682</v>
      </c>
      <c r="F174" t="s">
        <v>3</v>
      </c>
      <c r="G174" t="s">
        <v>1687</v>
      </c>
      <c r="H174">
        <v>140</v>
      </c>
      <c r="I174">
        <v>57</v>
      </c>
      <c r="J174">
        <f t="shared" si="2"/>
        <v>83</v>
      </c>
      <c r="K174" t="s">
        <v>1736</v>
      </c>
      <c r="L174" t="s">
        <v>1681</v>
      </c>
      <c r="M174" t="s">
        <v>1718</v>
      </c>
      <c r="N174" t="s">
        <v>1682</v>
      </c>
      <c r="O174" t="s">
        <v>1687</v>
      </c>
      <c r="P174" t="s">
        <v>30</v>
      </c>
    </row>
    <row r="175" spans="1:16" x14ac:dyDescent="0.25">
      <c r="A175" t="s">
        <v>1745</v>
      </c>
      <c r="B175" t="s">
        <v>1727</v>
      </c>
      <c r="C175">
        <v>1983</v>
      </c>
      <c r="D175">
        <v>19830924</v>
      </c>
      <c r="E175" t="s">
        <v>1687</v>
      </c>
      <c r="F175" t="s">
        <v>4</v>
      </c>
      <c r="G175" t="s">
        <v>1682</v>
      </c>
      <c r="H175">
        <v>57</v>
      </c>
      <c r="I175">
        <v>140</v>
      </c>
      <c r="J175">
        <f t="shared" si="2"/>
        <v>-83</v>
      </c>
      <c r="K175" t="s">
        <v>1736</v>
      </c>
      <c r="L175" t="s">
        <v>1681</v>
      </c>
      <c r="M175" t="s">
        <v>1718</v>
      </c>
      <c r="N175" t="s">
        <v>1687</v>
      </c>
      <c r="O175" t="s">
        <v>1682</v>
      </c>
    </row>
    <row r="176" spans="1:16" x14ac:dyDescent="0.25">
      <c r="A176" t="s">
        <v>1746</v>
      </c>
      <c r="B176" t="s">
        <v>1747</v>
      </c>
      <c r="C176">
        <v>1982</v>
      </c>
      <c r="D176">
        <v>19820926</v>
      </c>
      <c r="E176" t="s">
        <v>1722</v>
      </c>
      <c r="F176" t="s">
        <v>3</v>
      </c>
      <c r="G176" t="s">
        <v>1765</v>
      </c>
      <c r="H176">
        <v>21</v>
      </c>
      <c r="I176">
        <v>8</v>
      </c>
      <c r="J176">
        <f t="shared" si="2"/>
        <v>13</v>
      </c>
      <c r="K176" t="s">
        <v>1813</v>
      </c>
      <c r="L176" t="s">
        <v>1675</v>
      </c>
      <c r="M176" t="s">
        <v>1723</v>
      </c>
      <c r="N176" t="s">
        <v>1722</v>
      </c>
      <c r="O176" t="s">
        <v>1765</v>
      </c>
      <c r="P176" t="s">
        <v>30</v>
      </c>
    </row>
    <row r="177" spans="1:16" x14ac:dyDescent="0.25">
      <c r="A177" t="s">
        <v>1746</v>
      </c>
      <c r="B177" t="s">
        <v>1747</v>
      </c>
      <c r="C177">
        <v>1982</v>
      </c>
      <c r="D177">
        <v>19820926</v>
      </c>
      <c r="E177" t="s">
        <v>1765</v>
      </c>
      <c r="F177" t="s">
        <v>4</v>
      </c>
      <c r="G177" t="s">
        <v>1722</v>
      </c>
      <c r="H177">
        <v>8</v>
      </c>
      <c r="I177">
        <v>21</v>
      </c>
      <c r="J177">
        <f t="shared" si="2"/>
        <v>-13</v>
      </c>
      <c r="K177" t="s">
        <v>1813</v>
      </c>
      <c r="L177" t="s">
        <v>1675</v>
      </c>
      <c r="M177" t="s">
        <v>1723</v>
      </c>
      <c r="N177" t="s">
        <v>1765</v>
      </c>
      <c r="O177" t="s">
        <v>1722</v>
      </c>
    </row>
    <row r="178" spans="1:16" x14ac:dyDescent="0.25">
      <c r="A178" t="s">
        <v>1745</v>
      </c>
      <c r="B178" t="s">
        <v>1727</v>
      </c>
      <c r="C178">
        <v>1982</v>
      </c>
      <c r="D178">
        <v>19820925</v>
      </c>
      <c r="E178" t="s">
        <v>1689</v>
      </c>
      <c r="F178" t="s">
        <v>3</v>
      </c>
      <c r="G178" t="s">
        <v>1678</v>
      </c>
      <c r="H178">
        <v>103</v>
      </c>
      <c r="I178">
        <v>85</v>
      </c>
      <c r="J178">
        <f t="shared" si="2"/>
        <v>18</v>
      </c>
      <c r="K178" t="s">
        <v>1736</v>
      </c>
      <c r="L178" t="s">
        <v>1681</v>
      </c>
      <c r="M178" t="s">
        <v>1718</v>
      </c>
      <c r="N178" t="s">
        <v>1689</v>
      </c>
      <c r="O178" t="s">
        <v>1678</v>
      </c>
      <c r="P178" t="s">
        <v>30</v>
      </c>
    </row>
    <row r="179" spans="1:16" x14ac:dyDescent="0.25">
      <c r="A179" t="s">
        <v>1745</v>
      </c>
      <c r="B179" t="s">
        <v>1727</v>
      </c>
      <c r="C179">
        <v>1982</v>
      </c>
      <c r="D179">
        <v>19820925</v>
      </c>
      <c r="E179" t="s">
        <v>1678</v>
      </c>
      <c r="F179" t="s">
        <v>4</v>
      </c>
      <c r="G179" t="s">
        <v>1689</v>
      </c>
      <c r="H179">
        <v>85</v>
      </c>
      <c r="I179">
        <v>103</v>
      </c>
      <c r="J179">
        <f t="shared" si="2"/>
        <v>-18</v>
      </c>
      <c r="K179" t="s">
        <v>1736</v>
      </c>
      <c r="L179" t="s">
        <v>1681</v>
      </c>
      <c r="M179" t="s">
        <v>1718</v>
      </c>
      <c r="N179" t="s">
        <v>1678</v>
      </c>
      <c r="O179" t="s">
        <v>1689</v>
      </c>
    </row>
    <row r="180" spans="1:16" x14ac:dyDescent="0.25">
      <c r="A180" t="s">
        <v>1746</v>
      </c>
      <c r="B180" t="s">
        <v>1747</v>
      </c>
      <c r="C180">
        <v>1981</v>
      </c>
      <c r="D180">
        <v>19810927</v>
      </c>
      <c r="E180" t="s">
        <v>1722</v>
      </c>
      <c r="F180" t="s">
        <v>3</v>
      </c>
      <c r="G180" t="s">
        <v>1756</v>
      </c>
      <c r="H180">
        <v>20</v>
      </c>
      <c r="I180">
        <v>11</v>
      </c>
      <c r="J180">
        <f t="shared" si="2"/>
        <v>9</v>
      </c>
      <c r="K180" t="s">
        <v>1813</v>
      </c>
      <c r="L180" t="s">
        <v>1675</v>
      </c>
      <c r="M180" t="s">
        <v>1723</v>
      </c>
      <c r="N180" t="s">
        <v>1722</v>
      </c>
      <c r="O180" t="s">
        <v>1756</v>
      </c>
      <c r="P180" t="s">
        <v>30</v>
      </c>
    </row>
    <row r="181" spans="1:16" x14ac:dyDescent="0.25">
      <c r="A181" t="s">
        <v>1746</v>
      </c>
      <c r="B181" t="s">
        <v>1747</v>
      </c>
      <c r="C181">
        <v>1981</v>
      </c>
      <c r="D181">
        <v>19810927</v>
      </c>
      <c r="E181" t="s">
        <v>1756</v>
      </c>
      <c r="F181" t="s">
        <v>4</v>
      </c>
      <c r="G181" t="s">
        <v>1722</v>
      </c>
      <c r="H181">
        <v>11</v>
      </c>
      <c r="I181">
        <v>20</v>
      </c>
      <c r="J181">
        <f t="shared" si="2"/>
        <v>-9</v>
      </c>
      <c r="K181" t="s">
        <v>1813</v>
      </c>
      <c r="L181" t="s">
        <v>1675</v>
      </c>
      <c r="M181" t="s">
        <v>1723</v>
      </c>
      <c r="N181" t="s">
        <v>1756</v>
      </c>
      <c r="O181" t="s">
        <v>1722</v>
      </c>
    </row>
    <row r="182" spans="1:16" x14ac:dyDescent="0.25">
      <c r="A182" t="s">
        <v>1745</v>
      </c>
      <c r="B182" t="s">
        <v>1727</v>
      </c>
      <c r="C182">
        <v>1981</v>
      </c>
      <c r="D182">
        <v>19810926</v>
      </c>
      <c r="E182" t="s">
        <v>1689</v>
      </c>
      <c r="F182" t="s">
        <v>3</v>
      </c>
      <c r="G182" t="s">
        <v>1688</v>
      </c>
      <c r="H182">
        <v>92</v>
      </c>
      <c r="I182">
        <v>72</v>
      </c>
      <c r="J182">
        <f t="shared" si="2"/>
        <v>20</v>
      </c>
      <c r="K182" t="s">
        <v>1736</v>
      </c>
      <c r="L182" t="s">
        <v>1681</v>
      </c>
      <c r="M182" t="s">
        <v>1718</v>
      </c>
      <c r="N182" t="s">
        <v>1689</v>
      </c>
      <c r="O182" t="s">
        <v>1688</v>
      </c>
      <c r="P182" t="s">
        <v>30</v>
      </c>
    </row>
    <row r="183" spans="1:16" x14ac:dyDescent="0.25">
      <c r="A183" t="s">
        <v>1745</v>
      </c>
      <c r="B183" t="s">
        <v>1727</v>
      </c>
      <c r="C183">
        <v>1981</v>
      </c>
      <c r="D183">
        <v>19810926</v>
      </c>
      <c r="E183" t="s">
        <v>1688</v>
      </c>
      <c r="F183" t="s">
        <v>4</v>
      </c>
      <c r="G183" t="s">
        <v>1689</v>
      </c>
      <c r="H183">
        <v>72</v>
      </c>
      <c r="I183">
        <v>92</v>
      </c>
      <c r="J183">
        <f t="shared" si="2"/>
        <v>-20</v>
      </c>
      <c r="K183" t="s">
        <v>1736</v>
      </c>
      <c r="L183" t="s">
        <v>1681</v>
      </c>
      <c r="M183" t="s">
        <v>1718</v>
      </c>
      <c r="N183" t="s">
        <v>1688</v>
      </c>
      <c r="O183" t="s">
        <v>1689</v>
      </c>
    </row>
    <row r="184" spans="1:16" x14ac:dyDescent="0.25">
      <c r="A184" t="s">
        <v>1745</v>
      </c>
      <c r="B184" t="s">
        <v>1727</v>
      </c>
      <c r="C184">
        <v>1980</v>
      </c>
      <c r="D184">
        <v>19800927</v>
      </c>
      <c r="E184" t="s">
        <v>1678</v>
      </c>
      <c r="F184" t="s">
        <v>3</v>
      </c>
      <c r="G184" t="s">
        <v>1688</v>
      </c>
      <c r="H184">
        <v>159</v>
      </c>
      <c r="I184">
        <v>78</v>
      </c>
      <c r="J184">
        <f t="shared" si="2"/>
        <v>81</v>
      </c>
      <c r="K184" t="s">
        <v>1736</v>
      </c>
      <c r="L184" t="s">
        <v>1681</v>
      </c>
      <c r="M184" t="s">
        <v>1718</v>
      </c>
      <c r="N184" t="s">
        <v>1678</v>
      </c>
      <c r="O184" t="s">
        <v>1688</v>
      </c>
      <c r="P184" t="s">
        <v>30</v>
      </c>
    </row>
    <row r="185" spans="1:16" x14ac:dyDescent="0.25">
      <c r="A185" t="s">
        <v>1745</v>
      </c>
      <c r="B185" t="s">
        <v>1727</v>
      </c>
      <c r="C185">
        <v>1980</v>
      </c>
      <c r="D185">
        <v>19800927</v>
      </c>
      <c r="E185" t="s">
        <v>1688</v>
      </c>
      <c r="F185" t="s">
        <v>4</v>
      </c>
      <c r="G185" t="s">
        <v>1678</v>
      </c>
      <c r="H185">
        <v>78</v>
      </c>
      <c r="I185">
        <v>159</v>
      </c>
      <c r="J185">
        <f t="shared" si="2"/>
        <v>-81</v>
      </c>
      <c r="K185" t="s">
        <v>1736</v>
      </c>
      <c r="L185" t="s">
        <v>1681</v>
      </c>
      <c r="M185" t="s">
        <v>1718</v>
      </c>
      <c r="N185" t="s">
        <v>1688</v>
      </c>
      <c r="O185" t="s">
        <v>1678</v>
      </c>
    </row>
    <row r="186" spans="1:16" x14ac:dyDescent="0.25">
      <c r="A186" t="s">
        <v>1746</v>
      </c>
      <c r="B186" t="s">
        <v>1747</v>
      </c>
      <c r="C186">
        <v>1980</v>
      </c>
      <c r="D186">
        <v>19800927</v>
      </c>
      <c r="E186" t="s">
        <v>1764</v>
      </c>
      <c r="F186" t="s">
        <v>3</v>
      </c>
      <c r="G186" t="s">
        <v>1749</v>
      </c>
      <c r="H186">
        <v>18</v>
      </c>
      <c r="I186">
        <v>4</v>
      </c>
      <c r="J186">
        <f t="shared" si="2"/>
        <v>14</v>
      </c>
      <c r="K186" t="s">
        <v>1813</v>
      </c>
      <c r="L186" t="s">
        <v>1675</v>
      </c>
      <c r="M186" t="s">
        <v>1723</v>
      </c>
      <c r="N186" t="s">
        <v>1764</v>
      </c>
      <c r="O186" t="s">
        <v>1750</v>
      </c>
      <c r="P186" t="s">
        <v>30</v>
      </c>
    </row>
    <row r="187" spans="1:16" x14ac:dyDescent="0.25">
      <c r="A187" t="s">
        <v>1746</v>
      </c>
      <c r="B187" t="s">
        <v>1747</v>
      </c>
      <c r="C187">
        <v>1980</v>
      </c>
      <c r="D187">
        <v>19800927</v>
      </c>
      <c r="E187" t="s">
        <v>1749</v>
      </c>
      <c r="F187" t="s">
        <v>4</v>
      </c>
      <c r="G187" t="s">
        <v>1764</v>
      </c>
      <c r="H187">
        <v>4</v>
      </c>
      <c r="I187">
        <v>18</v>
      </c>
      <c r="J187">
        <f t="shared" si="2"/>
        <v>-14</v>
      </c>
      <c r="K187" t="s">
        <v>1813</v>
      </c>
      <c r="L187" t="s">
        <v>1675</v>
      </c>
      <c r="M187" t="s">
        <v>1723</v>
      </c>
      <c r="N187" t="s">
        <v>1750</v>
      </c>
      <c r="O187" t="s">
        <v>1764</v>
      </c>
    </row>
    <row r="188" spans="1:16" x14ac:dyDescent="0.25">
      <c r="A188" t="s">
        <v>1745</v>
      </c>
      <c r="B188" t="s">
        <v>1727</v>
      </c>
      <c r="C188">
        <v>1979</v>
      </c>
      <c r="D188">
        <v>19790929</v>
      </c>
      <c r="E188" t="s">
        <v>1689</v>
      </c>
      <c r="F188" t="s">
        <v>3</v>
      </c>
      <c r="G188" t="s">
        <v>1688</v>
      </c>
      <c r="H188">
        <v>82</v>
      </c>
      <c r="I188">
        <v>77</v>
      </c>
      <c r="J188">
        <f t="shared" si="2"/>
        <v>5</v>
      </c>
      <c r="K188" t="s">
        <v>1736</v>
      </c>
      <c r="L188" t="s">
        <v>1681</v>
      </c>
      <c r="M188" t="s">
        <v>1718</v>
      </c>
      <c r="N188" t="s">
        <v>1689</v>
      </c>
      <c r="O188" t="s">
        <v>1688</v>
      </c>
      <c r="P188" t="s">
        <v>30</v>
      </c>
    </row>
    <row r="189" spans="1:16" x14ac:dyDescent="0.25">
      <c r="A189" t="s">
        <v>1745</v>
      </c>
      <c r="B189" t="s">
        <v>1727</v>
      </c>
      <c r="C189">
        <v>1979</v>
      </c>
      <c r="D189">
        <v>19790929</v>
      </c>
      <c r="E189" t="s">
        <v>1688</v>
      </c>
      <c r="F189" t="s">
        <v>4</v>
      </c>
      <c r="G189" t="s">
        <v>1689</v>
      </c>
      <c r="H189">
        <v>77</v>
      </c>
      <c r="I189">
        <v>82</v>
      </c>
      <c r="J189">
        <f t="shared" si="2"/>
        <v>-5</v>
      </c>
      <c r="K189" t="s">
        <v>1736</v>
      </c>
      <c r="L189" t="s">
        <v>1681</v>
      </c>
      <c r="M189" t="s">
        <v>1718</v>
      </c>
      <c r="N189" t="s">
        <v>1688</v>
      </c>
      <c r="O189" t="s">
        <v>1689</v>
      </c>
    </row>
    <row r="190" spans="1:16" x14ac:dyDescent="0.25">
      <c r="A190" t="s">
        <v>1746</v>
      </c>
      <c r="B190" t="s">
        <v>1747</v>
      </c>
      <c r="C190">
        <v>1979</v>
      </c>
      <c r="D190">
        <v>19790922</v>
      </c>
      <c r="E190" t="s">
        <v>1763</v>
      </c>
      <c r="F190" t="s">
        <v>3</v>
      </c>
      <c r="G190" t="s">
        <v>1764</v>
      </c>
      <c r="H190">
        <v>17</v>
      </c>
      <c r="I190">
        <v>13</v>
      </c>
      <c r="J190">
        <f t="shared" si="2"/>
        <v>4</v>
      </c>
      <c r="K190" t="s">
        <v>1813</v>
      </c>
      <c r="L190" t="s">
        <v>1675</v>
      </c>
      <c r="M190" t="s">
        <v>1723</v>
      </c>
      <c r="N190" t="s">
        <v>1763</v>
      </c>
      <c r="O190" t="s">
        <v>1764</v>
      </c>
      <c r="P190" t="s">
        <v>30</v>
      </c>
    </row>
    <row r="191" spans="1:16" x14ac:dyDescent="0.25">
      <c r="A191" t="s">
        <v>1746</v>
      </c>
      <c r="B191" t="s">
        <v>1747</v>
      </c>
      <c r="C191">
        <v>1979</v>
      </c>
      <c r="D191">
        <v>19790922</v>
      </c>
      <c r="E191" t="s">
        <v>1764</v>
      </c>
      <c r="F191" t="s">
        <v>4</v>
      </c>
      <c r="G191" t="s">
        <v>1763</v>
      </c>
      <c r="H191">
        <v>13</v>
      </c>
      <c r="I191">
        <v>17</v>
      </c>
      <c r="J191">
        <f t="shared" si="2"/>
        <v>-4</v>
      </c>
      <c r="K191" t="s">
        <v>1813</v>
      </c>
      <c r="L191" t="s">
        <v>1675</v>
      </c>
      <c r="M191" t="s">
        <v>1723</v>
      </c>
      <c r="N191" t="s">
        <v>1764</v>
      </c>
      <c r="O191" t="s">
        <v>1763</v>
      </c>
    </row>
    <row r="192" spans="1:16" x14ac:dyDescent="0.25">
      <c r="A192" t="s">
        <v>1745</v>
      </c>
      <c r="B192" t="s">
        <v>1727</v>
      </c>
      <c r="C192">
        <v>1978</v>
      </c>
      <c r="D192">
        <v>19780930</v>
      </c>
      <c r="E192" t="s">
        <v>1682</v>
      </c>
      <c r="F192" t="s">
        <v>3</v>
      </c>
      <c r="G192" t="s">
        <v>1680</v>
      </c>
      <c r="H192">
        <v>121</v>
      </c>
      <c r="I192">
        <v>103</v>
      </c>
      <c r="J192">
        <f t="shared" si="2"/>
        <v>18</v>
      </c>
      <c r="K192" t="s">
        <v>1736</v>
      </c>
      <c r="L192" t="s">
        <v>1681</v>
      </c>
      <c r="M192" t="s">
        <v>1718</v>
      </c>
      <c r="N192" t="s">
        <v>1682</v>
      </c>
      <c r="O192" t="s">
        <v>1680</v>
      </c>
      <c r="P192" t="s">
        <v>30</v>
      </c>
    </row>
    <row r="193" spans="1:16" x14ac:dyDescent="0.25">
      <c r="A193" t="s">
        <v>1745</v>
      </c>
      <c r="B193" t="s">
        <v>1727</v>
      </c>
      <c r="C193">
        <v>1978</v>
      </c>
      <c r="D193">
        <v>19780930</v>
      </c>
      <c r="E193" t="s">
        <v>1680</v>
      </c>
      <c r="F193" t="s">
        <v>4</v>
      </c>
      <c r="G193" t="s">
        <v>1682</v>
      </c>
      <c r="H193">
        <v>103</v>
      </c>
      <c r="I193">
        <v>121</v>
      </c>
      <c r="J193">
        <f t="shared" si="2"/>
        <v>-18</v>
      </c>
      <c r="K193" t="s">
        <v>1736</v>
      </c>
      <c r="L193" t="s">
        <v>1681</v>
      </c>
      <c r="M193" t="s">
        <v>1718</v>
      </c>
      <c r="N193" t="s">
        <v>1680</v>
      </c>
      <c r="O193" t="s">
        <v>1682</v>
      </c>
    </row>
    <row r="194" spans="1:16" x14ac:dyDescent="0.25">
      <c r="A194" t="s">
        <v>1746</v>
      </c>
      <c r="B194" t="s">
        <v>1747</v>
      </c>
      <c r="C194">
        <v>1978</v>
      </c>
      <c r="D194">
        <v>19780919</v>
      </c>
      <c r="E194" t="s">
        <v>1765</v>
      </c>
      <c r="F194" t="s">
        <v>3</v>
      </c>
      <c r="G194" t="s">
        <v>1767</v>
      </c>
      <c r="H194">
        <v>16</v>
      </c>
      <c r="I194">
        <v>0</v>
      </c>
      <c r="J194">
        <f t="shared" ref="J194:J257" si="3">H194-I194</f>
        <v>16</v>
      </c>
      <c r="K194" t="s">
        <v>1813</v>
      </c>
      <c r="L194" t="s">
        <v>1675</v>
      </c>
      <c r="M194" t="s">
        <v>1723</v>
      </c>
      <c r="N194" t="s">
        <v>1765</v>
      </c>
      <c r="O194" t="s">
        <v>1767</v>
      </c>
      <c r="P194" t="s">
        <v>30</v>
      </c>
    </row>
    <row r="195" spans="1:16" x14ac:dyDescent="0.25">
      <c r="A195" t="s">
        <v>1746</v>
      </c>
      <c r="B195" t="s">
        <v>1747</v>
      </c>
      <c r="C195">
        <v>1978</v>
      </c>
      <c r="D195">
        <v>19780919</v>
      </c>
      <c r="E195" t="s">
        <v>1767</v>
      </c>
      <c r="F195" t="s">
        <v>4</v>
      </c>
      <c r="G195" t="s">
        <v>1765</v>
      </c>
      <c r="H195">
        <v>0</v>
      </c>
      <c r="I195">
        <v>16</v>
      </c>
      <c r="J195">
        <f t="shared" si="3"/>
        <v>-16</v>
      </c>
      <c r="K195" t="s">
        <v>1813</v>
      </c>
      <c r="L195" t="s">
        <v>1675</v>
      </c>
      <c r="M195" t="s">
        <v>1723</v>
      </c>
      <c r="N195" t="s">
        <v>1767</v>
      </c>
      <c r="O195" t="s">
        <v>1765</v>
      </c>
    </row>
    <row r="196" spans="1:16" x14ac:dyDescent="0.25">
      <c r="A196" t="s">
        <v>1745</v>
      </c>
      <c r="B196" t="s">
        <v>1727</v>
      </c>
      <c r="C196">
        <v>1977</v>
      </c>
      <c r="D196">
        <v>19771001</v>
      </c>
      <c r="E196" t="s">
        <v>1680</v>
      </c>
      <c r="F196" t="s">
        <v>3</v>
      </c>
      <c r="G196" t="s">
        <v>1688</v>
      </c>
      <c r="H196">
        <v>151</v>
      </c>
      <c r="I196">
        <v>124</v>
      </c>
      <c r="J196">
        <f t="shared" si="3"/>
        <v>27</v>
      </c>
      <c r="K196" t="s">
        <v>1736</v>
      </c>
      <c r="L196" t="s">
        <v>1681</v>
      </c>
      <c r="M196" t="s">
        <v>1718</v>
      </c>
      <c r="N196" t="s">
        <v>1680</v>
      </c>
      <c r="O196" t="s">
        <v>1688</v>
      </c>
      <c r="P196" t="s">
        <v>30</v>
      </c>
    </row>
    <row r="197" spans="1:16" x14ac:dyDescent="0.25">
      <c r="A197" t="s">
        <v>1745</v>
      </c>
      <c r="B197" t="s">
        <v>1727</v>
      </c>
      <c r="C197">
        <v>1977</v>
      </c>
      <c r="D197">
        <v>19771001</v>
      </c>
      <c r="E197" t="s">
        <v>1688</v>
      </c>
      <c r="F197" t="s">
        <v>4</v>
      </c>
      <c r="G197" t="s">
        <v>1680</v>
      </c>
      <c r="H197">
        <v>124</v>
      </c>
      <c r="I197">
        <v>151</v>
      </c>
      <c r="J197">
        <f t="shared" si="3"/>
        <v>-27</v>
      </c>
      <c r="K197" t="s">
        <v>1736</v>
      </c>
      <c r="L197" t="s">
        <v>1681</v>
      </c>
      <c r="M197" t="s">
        <v>1718</v>
      </c>
      <c r="N197" t="s">
        <v>1688</v>
      </c>
      <c r="O197" t="s">
        <v>1680</v>
      </c>
    </row>
    <row r="198" spans="1:16" x14ac:dyDescent="0.25">
      <c r="A198" t="s">
        <v>1745</v>
      </c>
      <c r="B198" t="s">
        <v>1727</v>
      </c>
      <c r="C198">
        <v>1977</v>
      </c>
      <c r="D198">
        <v>19770924</v>
      </c>
      <c r="E198" t="s">
        <v>1680</v>
      </c>
      <c r="F198" t="s">
        <v>1014</v>
      </c>
      <c r="G198" t="s">
        <v>1688</v>
      </c>
      <c r="H198">
        <v>76</v>
      </c>
      <c r="I198">
        <v>76</v>
      </c>
      <c r="J198">
        <f t="shared" si="3"/>
        <v>0</v>
      </c>
      <c r="K198" t="s">
        <v>1736</v>
      </c>
      <c r="L198" t="s">
        <v>1681</v>
      </c>
      <c r="M198" t="s">
        <v>1718</v>
      </c>
      <c r="N198" t="s">
        <v>1680</v>
      </c>
      <c r="O198" t="s">
        <v>1688</v>
      </c>
    </row>
    <row r="199" spans="1:16" x14ac:dyDescent="0.25">
      <c r="A199" t="s">
        <v>1745</v>
      </c>
      <c r="B199" t="s">
        <v>1727</v>
      </c>
      <c r="C199">
        <v>1977</v>
      </c>
      <c r="D199">
        <v>19770924</v>
      </c>
      <c r="E199" t="s">
        <v>1688</v>
      </c>
      <c r="F199" t="s">
        <v>1014</v>
      </c>
      <c r="G199" t="s">
        <v>1680</v>
      </c>
      <c r="H199">
        <v>76</v>
      </c>
      <c r="I199">
        <v>76</v>
      </c>
      <c r="J199">
        <f t="shared" si="3"/>
        <v>0</v>
      </c>
      <c r="K199" t="s">
        <v>1736</v>
      </c>
      <c r="L199" t="s">
        <v>1681</v>
      </c>
      <c r="M199" t="s">
        <v>1718</v>
      </c>
      <c r="N199" t="s">
        <v>1688</v>
      </c>
      <c r="O199" t="s">
        <v>1680</v>
      </c>
    </row>
    <row r="200" spans="1:16" x14ac:dyDescent="0.25">
      <c r="A200" t="s">
        <v>1746</v>
      </c>
      <c r="B200" t="s">
        <v>1747</v>
      </c>
      <c r="C200">
        <v>1977</v>
      </c>
      <c r="D200">
        <v>19770924</v>
      </c>
      <c r="E200" t="s">
        <v>1763</v>
      </c>
      <c r="F200" t="s">
        <v>3</v>
      </c>
      <c r="G200" t="s">
        <v>1722</v>
      </c>
      <c r="H200">
        <v>22</v>
      </c>
      <c r="I200">
        <v>0</v>
      </c>
      <c r="J200">
        <f t="shared" si="3"/>
        <v>22</v>
      </c>
      <c r="K200" t="s">
        <v>1813</v>
      </c>
      <c r="L200" t="s">
        <v>1675</v>
      </c>
      <c r="M200" t="s">
        <v>1723</v>
      </c>
      <c r="N200" t="s">
        <v>1763</v>
      </c>
      <c r="O200" t="s">
        <v>1722</v>
      </c>
      <c r="P200" t="s">
        <v>30</v>
      </c>
    </row>
    <row r="201" spans="1:16" x14ac:dyDescent="0.25">
      <c r="A201" t="s">
        <v>1746</v>
      </c>
      <c r="B201" t="s">
        <v>1747</v>
      </c>
      <c r="C201">
        <v>1977</v>
      </c>
      <c r="D201">
        <v>19770924</v>
      </c>
      <c r="E201" t="s">
        <v>1722</v>
      </c>
      <c r="F201" t="s">
        <v>4</v>
      </c>
      <c r="G201" t="s">
        <v>1763</v>
      </c>
      <c r="H201">
        <v>0</v>
      </c>
      <c r="I201">
        <v>22</v>
      </c>
      <c r="J201">
        <f t="shared" si="3"/>
        <v>-22</v>
      </c>
      <c r="K201" t="s">
        <v>1813</v>
      </c>
      <c r="L201" t="s">
        <v>1675</v>
      </c>
      <c r="M201" t="s">
        <v>1723</v>
      </c>
      <c r="N201" t="s">
        <v>1722</v>
      </c>
      <c r="O201" t="s">
        <v>1763</v>
      </c>
    </row>
    <row r="202" spans="1:16" x14ac:dyDescent="0.25">
      <c r="A202" t="s">
        <v>1745</v>
      </c>
      <c r="B202" t="s">
        <v>1727</v>
      </c>
      <c r="C202">
        <v>1976</v>
      </c>
      <c r="D202">
        <v>19760925</v>
      </c>
      <c r="E202" t="s">
        <v>1682</v>
      </c>
      <c r="F202" t="s">
        <v>3</v>
      </c>
      <c r="G202" t="s">
        <v>1680</v>
      </c>
      <c r="H202">
        <v>100</v>
      </c>
      <c r="I202">
        <v>70</v>
      </c>
      <c r="J202">
        <f t="shared" si="3"/>
        <v>30</v>
      </c>
      <c r="K202" t="s">
        <v>1736</v>
      </c>
      <c r="L202" t="s">
        <v>1681</v>
      </c>
      <c r="M202" t="s">
        <v>1718</v>
      </c>
      <c r="N202" t="s">
        <v>1682</v>
      </c>
      <c r="O202" t="s">
        <v>1680</v>
      </c>
      <c r="P202" t="s">
        <v>30</v>
      </c>
    </row>
    <row r="203" spans="1:16" x14ac:dyDescent="0.25">
      <c r="A203" t="s">
        <v>1745</v>
      </c>
      <c r="B203" t="s">
        <v>1727</v>
      </c>
      <c r="C203">
        <v>1976</v>
      </c>
      <c r="D203">
        <v>19760925</v>
      </c>
      <c r="E203" t="s">
        <v>1680</v>
      </c>
      <c r="F203" t="s">
        <v>4</v>
      </c>
      <c r="G203" t="s">
        <v>1682</v>
      </c>
      <c r="H203">
        <v>70</v>
      </c>
      <c r="I203">
        <v>100</v>
      </c>
      <c r="J203">
        <f t="shared" si="3"/>
        <v>-30</v>
      </c>
      <c r="K203" t="s">
        <v>1736</v>
      </c>
      <c r="L203" t="s">
        <v>1681</v>
      </c>
      <c r="M203" t="s">
        <v>1718</v>
      </c>
      <c r="N203" t="s">
        <v>1680</v>
      </c>
      <c r="O203" t="s">
        <v>1682</v>
      </c>
    </row>
    <row r="204" spans="1:16" x14ac:dyDescent="0.25">
      <c r="A204" t="s">
        <v>1746</v>
      </c>
      <c r="B204" t="s">
        <v>1747</v>
      </c>
      <c r="C204">
        <v>1976</v>
      </c>
      <c r="D204">
        <v>19760918</v>
      </c>
      <c r="E204" t="s">
        <v>1765</v>
      </c>
      <c r="F204" t="s">
        <v>3</v>
      </c>
      <c r="G204" t="s">
        <v>1722</v>
      </c>
      <c r="H204">
        <v>13</v>
      </c>
      <c r="I204">
        <v>10</v>
      </c>
      <c r="J204">
        <f t="shared" si="3"/>
        <v>3</v>
      </c>
      <c r="K204" t="s">
        <v>1813</v>
      </c>
      <c r="L204" t="s">
        <v>1675</v>
      </c>
      <c r="M204" t="s">
        <v>1723</v>
      </c>
      <c r="N204" t="s">
        <v>1765</v>
      </c>
      <c r="O204" t="s">
        <v>1722</v>
      </c>
      <c r="P204" t="s">
        <v>30</v>
      </c>
    </row>
    <row r="205" spans="1:16" x14ac:dyDescent="0.25">
      <c r="A205" t="s">
        <v>1746</v>
      </c>
      <c r="B205" t="s">
        <v>1747</v>
      </c>
      <c r="C205">
        <v>1976</v>
      </c>
      <c r="D205">
        <v>19760918</v>
      </c>
      <c r="E205" t="s">
        <v>1722</v>
      </c>
      <c r="F205" t="s">
        <v>4</v>
      </c>
      <c r="G205" t="s">
        <v>1765</v>
      </c>
      <c r="H205">
        <v>10</v>
      </c>
      <c r="I205">
        <v>13</v>
      </c>
      <c r="J205">
        <f t="shared" si="3"/>
        <v>-3</v>
      </c>
      <c r="K205" t="s">
        <v>1813</v>
      </c>
      <c r="L205" t="s">
        <v>1675</v>
      </c>
      <c r="M205" t="s">
        <v>1723</v>
      </c>
      <c r="N205" t="s">
        <v>1722</v>
      </c>
      <c r="O205" t="s">
        <v>1765</v>
      </c>
    </row>
    <row r="206" spans="1:16" x14ac:dyDescent="0.25">
      <c r="A206" t="s">
        <v>1745</v>
      </c>
      <c r="B206" t="s">
        <v>1727</v>
      </c>
      <c r="C206">
        <v>1975</v>
      </c>
      <c r="D206">
        <v>19750927</v>
      </c>
      <c r="E206" t="s">
        <v>1680</v>
      </c>
      <c r="F206" t="s">
        <v>3</v>
      </c>
      <c r="G206" t="s">
        <v>1682</v>
      </c>
      <c r="H206">
        <v>122</v>
      </c>
      <c r="I206">
        <v>67</v>
      </c>
      <c r="J206">
        <f t="shared" si="3"/>
        <v>55</v>
      </c>
      <c r="K206" t="s">
        <v>1736</v>
      </c>
      <c r="L206" t="s">
        <v>1681</v>
      </c>
      <c r="M206" t="s">
        <v>1718</v>
      </c>
      <c r="N206" t="s">
        <v>1680</v>
      </c>
      <c r="O206" t="s">
        <v>1682</v>
      </c>
      <c r="P206" t="s">
        <v>30</v>
      </c>
    </row>
    <row r="207" spans="1:16" x14ac:dyDescent="0.25">
      <c r="A207" t="s">
        <v>1745</v>
      </c>
      <c r="B207" t="s">
        <v>1727</v>
      </c>
      <c r="C207">
        <v>1975</v>
      </c>
      <c r="D207">
        <v>19750927</v>
      </c>
      <c r="E207" t="s">
        <v>1682</v>
      </c>
      <c r="F207" t="s">
        <v>4</v>
      </c>
      <c r="G207" t="s">
        <v>1680</v>
      </c>
      <c r="H207">
        <v>67</v>
      </c>
      <c r="I207">
        <v>122</v>
      </c>
      <c r="J207">
        <f t="shared" si="3"/>
        <v>-55</v>
      </c>
      <c r="K207" t="s">
        <v>1736</v>
      </c>
      <c r="L207" t="s">
        <v>1681</v>
      </c>
      <c r="M207" t="s">
        <v>1718</v>
      </c>
      <c r="N207" t="s">
        <v>1682</v>
      </c>
      <c r="O207" t="s">
        <v>1680</v>
      </c>
    </row>
    <row r="208" spans="1:16" x14ac:dyDescent="0.25">
      <c r="A208" t="s">
        <v>1746</v>
      </c>
      <c r="B208" t="s">
        <v>1747</v>
      </c>
      <c r="C208">
        <v>1975</v>
      </c>
      <c r="D208">
        <v>19750920</v>
      </c>
      <c r="E208" t="s">
        <v>1749</v>
      </c>
      <c r="F208" t="s">
        <v>3</v>
      </c>
      <c r="G208" t="s">
        <v>1763</v>
      </c>
      <c r="H208">
        <v>38</v>
      </c>
      <c r="I208">
        <v>0</v>
      </c>
      <c r="J208">
        <f t="shared" si="3"/>
        <v>38</v>
      </c>
      <c r="K208" t="s">
        <v>1813</v>
      </c>
      <c r="L208" t="s">
        <v>1675</v>
      </c>
      <c r="M208" t="s">
        <v>1723</v>
      </c>
      <c r="N208" t="s">
        <v>1750</v>
      </c>
      <c r="O208" t="s">
        <v>1763</v>
      </c>
      <c r="P208" t="s">
        <v>30</v>
      </c>
    </row>
    <row r="209" spans="1:16" x14ac:dyDescent="0.25">
      <c r="A209" t="s">
        <v>1746</v>
      </c>
      <c r="B209" t="s">
        <v>1747</v>
      </c>
      <c r="C209">
        <v>1975</v>
      </c>
      <c r="D209">
        <v>19750920</v>
      </c>
      <c r="E209" t="s">
        <v>1763</v>
      </c>
      <c r="F209" t="s">
        <v>4</v>
      </c>
      <c r="G209" t="s">
        <v>1749</v>
      </c>
      <c r="H209">
        <v>0</v>
      </c>
      <c r="I209">
        <v>38</v>
      </c>
      <c r="J209">
        <f t="shared" si="3"/>
        <v>-38</v>
      </c>
      <c r="K209" t="s">
        <v>1813</v>
      </c>
      <c r="L209" t="s">
        <v>1675</v>
      </c>
      <c r="M209" t="s">
        <v>1723</v>
      </c>
      <c r="N209" t="s">
        <v>1763</v>
      </c>
      <c r="O209" t="s">
        <v>1750</v>
      </c>
    </row>
    <row r="210" spans="1:16" x14ac:dyDescent="0.25">
      <c r="A210" t="s">
        <v>1745</v>
      </c>
      <c r="B210" t="s">
        <v>1727</v>
      </c>
      <c r="C210">
        <v>1974</v>
      </c>
      <c r="D210">
        <v>19740928</v>
      </c>
      <c r="E210" t="s">
        <v>1678</v>
      </c>
      <c r="F210" t="s">
        <v>3</v>
      </c>
      <c r="G210" t="s">
        <v>1680</v>
      </c>
      <c r="H210">
        <v>128</v>
      </c>
      <c r="I210">
        <v>87</v>
      </c>
      <c r="J210">
        <f t="shared" si="3"/>
        <v>41</v>
      </c>
      <c r="K210" t="s">
        <v>1736</v>
      </c>
      <c r="L210" t="s">
        <v>1681</v>
      </c>
      <c r="M210" t="s">
        <v>1718</v>
      </c>
      <c r="N210" t="s">
        <v>1678</v>
      </c>
      <c r="O210" t="s">
        <v>1680</v>
      </c>
      <c r="P210" t="s">
        <v>30</v>
      </c>
    </row>
    <row r="211" spans="1:16" x14ac:dyDescent="0.25">
      <c r="A211" t="s">
        <v>1745</v>
      </c>
      <c r="B211" t="s">
        <v>1727</v>
      </c>
      <c r="C211">
        <v>1974</v>
      </c>
      <c r="D211">
        <v>19740928</v>
      </c>
      <c r="E211" t="s">
        <v>1680</v>
      </c>
      <c r="F211" t="s">
        <v>4</v>
      </c>
      <c r="G211" t="s">
        <v>1678</v>
      </c>
      <c r="H211">
        <v>87</v>
      </c>
      <c r="I211">
        <v>128</v>
      </c>
      <c r="J211">
        <f t="shared" si="3"/>
        <v>-41</v>
      </c>
      <c r="K211" t="s">
        <v>1736</v>
      </c>
      <c r="L211" t="s">
        <v>1681</v>
      </c>
      <c r="M211" t="s">
        <v>1718</v>
      </c>
      <c r="N211" t="s">
        <v>1680</v>
      </c>
      <c r="O211" t="s">
        <v>1678</v>
      </c>
    </row>
    <row r="212" spans="1:16" x14ac:dyDescent="0.25">
      <c r="A212" t="s">
        <v>1746</v>
      </c>
      <c r="B212" t="s">
        <v>1747</v>
      </c>
      <c r="C212">
        <v>1974</v>
      </c>
      <c r="D212">
        <v>19740921</v>
      </c>
      <c r="E212" t="s">
        <v>1749</v>
      </c>
      <c r="F212" t="s">
        <v>3</v>
      </c>
      <c r="G212" t="s">
        <v>1764</v>
      </c>
      <c r="H212">
        <v>19</v>
      </c>
      <c r="I212">
        <v>4</v>
      </c>
      <c r="J212">
        <f t="shared" si="3"/>
        <v>15</v>
      </c>
      <c r="K212" t="s">
        <v>1813</v>
      </c>
      <c r="L212" t="s">
        <v>1675</v>
      </c>
      <c r="M212" t="s">
        <v>1723</v>
      </c>
      <c r="N212" t="s">
        <v>1750</v>
      </c>
      <c r="O212" t="s">
        <v>1764</v>
      </c>
      <c r="P212" t="s">
        <v>30</v>
      </c>
    </row>
    <row r="213" spans="1:16" x14ac:dyDescent="0.25">
      <c r="A213" t="s">
        <v>1746</v>
      </c>
      <c r="B213" t="s">
        <v>1747</v>
      </c>
      <c r="C213">
        <v>1974</v>
      </c>
      <c r="D213">
        <v>19740921</v>
      </c>
      <c r="E213" t="s">
        <v>1764</v>
      </c>
      <c r="F213" t="s">
        <v>4</v>
      </c>
      <c r="G213" t="s">
        <v>1749</v>
      </c>
      <c r="H213">
        <v>4</v>
      </c>
      <c r="I213">
        <v>19</v>
      </c>
      <c r="J213">
        <f t="shared" si="3"/>
        <v>-15</v>
      </c>
      <c r="K213" t="s">
        <v>1813</v>
      </c>
      <c r="L213" t="s">
        <v>1675</v>
      </c>
      <c r="M213" t="s">
        <v>1723</v>
      </c>
      <c r="N213" t="s">
        <v>1764</v>
      </c>
      <c r="O213" t="s">
        <v>1750</v>
      </c>
    </row>
    <row r="214" spans="1:16" x14ac:dyDescent="0.25">
      <c r="A214" t="s">
        <v>1745</v>
      </c>
      <c r="B214" t="s">
        <v>1727</v>
      </c>
      <c r="C214">
        <v>1973</v>
      </c>
      <c r="D214">
        <v>19730929</v>
      </c>
      <c r="E214" t="s">
        <v>1678</v>
      </c>
      <c r="F214" t="s">
        <v>3</v>
      </c>
      <c r="G214" t="s">
        <v>1689</v>
      </c>
      <c r="H214">
        <v>116</v>
      </c>
      <c r="I214">
        <v>86</v>
      </c>
      <c r="J214">
        <f t="shared" si="3"/>
        <v>30</v>
      </c>
      <c r="K214" t="s">
        <v>1736</v>
      </c>
      <c r="L214" t="s">
        <v>1681</v>
      </c>
      <c r="M214" t="s">
        <v>1718</v>
      </c>
      <c r="N214" t="s">
        <v>1678</v>
      </c>
      <c r="O214" t="s">
        <v>1689</v>
      </c>
      <c r="P214" t="s">
        <v>30</v>
      </c>
    </row>
    <row r="215" spans="1:16" x14ac:dyDescent="0.25">
      <c r="A215" t="s">
        <v>1745</v>
      </c>
      <c r="B215" t="s">
        <v>1727</v>
      </c>
      <c r="C215">
        <v>1973</v>
      </c>
      <c r="D215">
        <v>19730929</v>
      </c>
      <c r="E215" t="s">
        <v>1689</v>
      </c>
      <c r="F215" t="s">
        <v>4</v>
      </c>
      <c r="G215" t="s">
        <v>1678</v>
      </c>
      <c r="H215">
        <v>86</v>
      </c>
      <c r="I215">
        <v>116</v>
      </c>
      <c r="J215">
        <f t="shared" si="3"/>
        <v>-30</v>
      </c>
      <c r="K215" t="s">
        <v>1736</v>
      </c>
      <c r="L215" t="s">
        <v>1681</v>
      </c>
      <c r="M215" t="s">
        <v>1718</v>
      </c>
      <c r="N215" t="s">
        <v>1689</v>
      </c>
      <c r="O215" t="s">
        <v>1678</v>
      </c>
    </row>
    <row r="216" spans="1:16" x14ac:dyDescent="0.25">
      <c r="A216" t="s">
        <v>1746</v>
      </c>
      <c r="B216" t="s">
        <v>1747</v>
      </c>
      <c r="C216">
        <v>1973</v>
      </c>
      <c r="D216">
        <v>19730915</v>
      </c>
      <c r="E216" t="s">
        <v>1765</v>
      </c>
      <c r="F216" t="s">
        <v>3</v>
      </c>
      <c r="G216" t="s">
        <v>1767</v>
      </c>
      <c r="H216">
        <v>10</v>
      </c>
      <c r="I216">
        <v>7</v>
      </c>
      <c r="J216">
        <f t="shared" si="3"/>
        <v>3</v>
      </c>
      <c r="K216" t="s">
        <v>1813</v>
      </c>
      <c r="L216" t="s">
        <v>1675</v>
      </c>
      <c r="M216" t="s">
        <v>1723</v>
      </c>
      <c r="N216" t="s">
        <v>1765</v>
      </c>
      <c r="O216" t="s">
        <v>1767</v>
      </c>
      <c r="P216" t="s">
        <v>30</v>
      </c>
    </row>
    <row r="217" spans="1:16" x14ac:dyDescent="0.25">
      <c r="A217" t="s">
        <v>1746</v>
      </c>
      <c r="B217" t="s">
        <v>1747</v>
      </c>
      <c r="C217">
        <v>1973</v>
      </c>
      <c r="D217">
        <v>19730915</v>
      </c>
      <c r="E217" t="s">
        <v>1767</v>
      </c>
      <c r="F217" t="s">
        <v>4</v>
      </c>
      <c r="G217" t="s">
        <v>1765</v>
      </c>
      <c r="H217">
        <v>7</v>
      </c>
      <c r="I217">
        <v>10</v>
      </c>
      <c r="J217">
        <f t="shared" si="3"/>
        <v>-3</v>
      </c>
      <c r="K217" t="s">
        <v>1813</v>
      </c>
      <c r="L217" t="s">
        <v>1675</v>
      </c>
      <c r="M217" t="s">
        <v>1723</v>
      </c>
      <c r="N217" t="s">
        <v>1767</v>
      </c>
      <c r="O217" t="s">
        <v>1765</v>
      </c>
    </row>
    <row r="218" spans="1:16" x14ac:dyDescent="0.25">
      <c r="A218" t="s">
        <v>1745</v>
      </c>
      <c r="B218" t="s">
        <v>1727</v>
      </c>
      <c r="C218">
        <v>1972</v>
      </c>
      <c r="D218">
        <v>19721007</v>
      </c>
      <c r="E218" t="s">
        <v>1689</v>
      </c>
      <c r="F218" t="s">
        <v>3</v>
      </c>
      <c r="G218" t="s">
        <v>1678</v>
      </c>
      <c r="H218">
        <v>177</v>
      </c>
      <c r="I218">
        <v>150</v>
      </c>
      <c r="J218">
        <f t="shared" si="3"/>
        <v>27</v>
      </c>
      <c r="K218" t="s">
        <v>1736</v>
      </c>
      <c r="L218" t="s">
        <v>1681</v>
      </c>
      <c r="M218" t="s">
        <v>1718</v>
      </c>
      <c r="N218" t="s">
        <v>1689</v>
      </c>
      <c r="O218" t="s">
        <v>1678</v>
      </c>
      <c r="P218" t="s">
        <v>30</v>
      </c>
    </row>
    <row r="219" spans="1:16" x14ac:dyDescent="0.25">
      <c r="A219" t="s">
        <v>1745</v>
      </c>
      <c r="B219" t="s">
        <v>1727</v>
      </c>
      <c r="C219">
        <v>1972</v>
      </c>
      <c r="D219">
        <v>19721007</v>
      </c>
      <c r="E219" t="s">
        <v>1678</v>
      </c>
      <c r="F219" t="s">
        <v>4</v>
      </c>
      <c r="G219" t="s">
        <v>1689</v>
      </c>
      <c r="H219">
        <v>150</v>
      </c>
      <c r="I219">
        <v>177</v>
      </c>
      <c r="J219">
        <f t="shared" si="3"/>
        <v>-27</v>
      </c>
      <c r="K219" t="s">
        <v>1736</v>
      </c>
      <c r="L219" t="s">
        <v>1681</v>
      </c>
      <c r="M219" t="s">
        <v>1718</v>
      </c>
      <c r="N219" t="s">
        <v>1678</v>
      </c>
      <c r="O219" t="s">
        <v>1689</v>
      </c>
    </row>
    <row r="220" spans="1:16" x14ac:dyDescent="0.25">
      <c r="A220" t="s">
        <v>1746</v>
      </c>
      <c r="B220" t="s">
        <v>1747</v>
      </c>
      <c r="C220">
        <v>1972</v>
      </c>
      <c r="D220">
        <v>19720916</v>
      </c>
      <c r="E220" t="s">
        <v>1765</v>
      </c>
      <c r="F220" t="s">
        <v>3</v>
      </c>
      <c r="G220" t="s">
        <v>1749</v>
      </c>
      <c r="H220">
        <v>19</v>
      </c>
      <c r="I220">
        <v>14</v>
      </c>
      <c r="J220">
        <f t="shared" si="3"/>
        <v>5</v>
      </c>
      <c r="K220" t="s">
        <v>1813</v>
      </c>
      <c r="L220" t="s">
        <v>1675</v>
      </c>
      <c r="M220" t="s">
        <v>1723</v>
      </c>
      <c r="N220" t="s">
        <v>1765</v>
      </c>
      <c r="O220" t="s">
        <v>1750</v>
      </c>
      <c r="P220" t="s">
        <v>30</v>
      </c>
    </row>
    <row r="221" spans="1:16" x14ac:dyDescent="0.25">
      <c r="A221" t="s">
        <v>1746</v>
      </c>
      <c r="B221" t="s">
        <v>1747</v>
      </c>
      <c r="C221">
        <v>1972</v>
      </c>
      <c r="D221">
        <v>19720916</v>
      </c>
      <c r="E221" t="s">
        <v>1749</v>
      </c>
      <c r="F221" t="s">
        <v>4</v>
      </c>
      <c r="G221" t="s">
        <v>1765</v>
      </c>
      <c r="H221">
        <v>14</v>
      </c>
      <c r="I221">
        <v>19</v>
      </c>
      <c r="J221">
        <f t="shared" si="3"/>
        <v>-5</v>
      </c>
      <c r="K221" t="s">
        <v>1813</v>
      </c>
      <c r="L221" t="s">
        <v>1675</v>
      </c>
      <c r="M221" t="s">
        <v>1723</v>
      </c>
      <c r="N221" t="s">
        <v>1750</v>
      </c>
      <c r="O221" t="s">
        <v>1765</v>
      </c>
    </row>
    <row r="222" spans="1:16" x14ac:dyDescent="0.25">
      <c r="A222" t="s">
        <v>1745</v>
      </c>
      <c r="B222" t="s">
        <v>1727</v>
      </c>
      <c r="C222">
        <v>1971</v>
      </c>
      <c r="D222">
        <v>19710925</v>
      </c>
      <c r="E222" t="s">
        <v>1682</v>
      </c>
      <c r="F222" t="s">
        <v>3</v>
      </c>
      <c r="G222" t="s">
        <v>1677</v>
      </c>
      <c r="H222">
        <v>82</v>
      </c>
      <c r="I222">
        <v>75</v>
      </c>
      <c r="J222">
        <f t="shared" si="3"/>
        <v>7</v>
      </c>
      <c r="K222" t="s">
        <v>1736</v>
      </c>
      <c r="L222" t="s">
        <v>1681</v>
      </c>
      <c r="M222" t="s">
        <v>1718</v>
      </c>
      <c r="N222" t="s">
        <v>1682</v>
      </c>
      <c r="O222" t="s">
        <v>1677</v>
      </c>
      <c r="P222" t="s">
        <v>30</v>
      </c>
    </row>
    <row r="223" spans="1:16" x14ac:dyDescent="0.25">
      <c r="A223" t="s">
        <v>1745</v>
      </c>
      <c r="B223" t="s">
        <v>1727</v>
      </c>
      <c r="C223">
        <v>1971</v>
      </c>
      <c r="D223">
        <v>19710925</v>
      </c>
      <c r="E223" t="s">
        <v>1677</v>
      </c>
      <c r="F223" t="s">
        <v>4</v>
      </c>
      <c r="G223" t="s">
        <v>1682</v>
      </c>
      <c r="H223">
        <v>75</v>
      </c>
      <c r="I223">
        <v>82</v>
      </c>
      <c r="J223">
        <f t="shared" si="3"/>
        <v>-7</v>
      </c>
      <c r="K223" t="s">
        <v>1736</v>
      </c>
      <c r="L223" t="s">
        <v>1681</v>
      </c>
      <c r="M223" t="s">
        <v>1718</v>
      </c>
      <c r="N223" t="s">
        <v>1677</v>
      </c>
      <c r="O223" t="s">
        <v>1682</v>
      </c>
    </row>
    <row r="224" spans="1:16" x14ac:dyDescent="0.25">
      <c r="A224" t="s">
        <v>1746</v>
      </c>
      <c r="B224" t="s">
        <v>1747</v>
      </c>
      <c r="C224">
        <v>1971</v>
      </c>
      <c r="D224">
        <v>19710918</v>
      </c>
      <c r="E224" t="s">
        <v>1748</v>
      </c>
      <c r="F224" t="s">
        <v>3</v>
      </c>
      <c r="G224" t="s">
        <v>1763</v>
      </c>
      <c r="H224">
        <v>16</v>
      </c>
      <c r="I224">
        <v>10</v>
      </c>
      <c r="J224">
        <f t="shared" si="3"/>
        <v>6</v>
      </c>
      <c r="K224" t="s">
        <v>1813</v>
      </c>
      <c r="L224" t="s">
        <v>1675</v>
      </c>
      <c r="M224" t="s">
        <v>1723</v>
      </c>
      <c r="N224" t="s">
        <v>1748</v>
      </c>
      <c r="O224" t="s">
        <v>1763</v>
      </c>
      <c r="P224" t="s">
        <v>30</v>
      </c>
    </row>
    <row r="225" spans="1:16" x14ac:dyDescent="0.25">
      <c r="A225" t="s">
        <v>1746</v>
      </c>
      <c r="B225" t="s">
        <v>1747</v>
      </c>
      <c r="C225">
        <v>1971</v>
      </c>
      <c r="D225">
        <v>19710918</v>
      </c>
      <c r="E225" t="s">
        <v>1763</v>
      </c>
      <c r="F225" t="s">
        <v>4</v>
      </c>
      <c r="G225" t="s">
        <v>1748</v>
      </c>
      <c r="H225">
        <v>10</v>
      </c>
      <c r="I225">
        <v>16</v>
      </c>
      <c r="J225">
        <f t="shared" si="3"/>
        <v>-6</v>
      </c>
      <c r="K225" t="s">
        <v>1813</v>
      </c>
      <c r="L225" t="s">
        <v>1675</v>
      </c>
      <c r="M225" t="s">
        <v>1723</v>
      </c>
      <c r="N225" t="s">
        <v>1763</v>
      </c>
      <c r="O225" t="s">
        <v>1748</v>
      </c>
    </row>
    <row r="226" spans="1:16" x14ac:dyDescent="0.25">
      <c r="A226" t="s">
        <v>1745</v>
      </c>
      <c r="B226" t="s">
        <v>1727</v>
      </c>
      <c r="C226">
        <v>1970</v>
      </c>
      <c r="D226">
        <v>19700926</v>
      </c>
      <c r="E226" t="s">
        <v>1689</v>
      </c>
      <c r="F226" t="s">
        <v>3</v>
      </c>
      <c r="G226" t="s">
        <v>1688</v>
      </c>
      <c r="H226">
        <v>111</v>
      </c>
      <c r="I226">
        <v>101</v>
      </c>
      <c r="J226">
        <f t="shared" si="3"/>
        <v>10</v>
      </c>
      <c r="K226" t="s">
        <v>1736</v>
      </c>
      <c r="L226" t="s">
        <v>1681</v>
      </c>
      <c r="M226" t="s">
        <v>1718</v>
      </c>
      <c r="N226" t="s">
        <v>1689</v>
      </c>
      <c r="O226" t="s">
        <v>1688</v>
      </c>
      <c r="P226" t="s">
        <v>30</v>
      </c>
    </row>
    <row r="227" spans="1:16" x14ac:dyDescent="0.25">
      <c r="A227" t="s">
        <v>1745</v>
      </c>
      <c r="B227" t="s">
        <v>1727</v>
      </c>
      <c r="C227">
        <v>1970</v>
      </c>
      <c r="D227">
        <v>19700926</v>
      </c>
      <c r="E227" t="s">
        <v>1688</v>
      </c>
      <c r="F227" t="s">
        <v>4</v>
      </c>
      <c r="G227" t="s">
        <v>1689</v>
      </c>
      <c r="H227">
        <v>101</v>
      </c>
      <c r="I227">
        <v>111</v>
      </c>
      <c r="J227">
        <f t="shared" si="3"/>
        <v>-10</v>
      </c>
      <c r="K227" t="s">
        <v>1736</v>
      </c>
      <c r="L227" t="s">
        <v>1681</v>
      </c>
      <c r="M227" t="s">
        <v>1718</v>
      </c>
      <c r="N227" t="s">
        <v>1688</v>
      </c>
      <c r="O227" t="s">
        <v>1689</v>
      </c>
    </row>
    <row r="228" spans="1:16" x14ac:dyDescent="0.25">
      <c r="A228" t="s">
        <v>1746</v>
      </c>
      <c r="B228" t="s">
        <v>1747</v>
      </c>
      <c r="C228">
        <v>1970</v>
      </c>
      <c r="D228">
        <v>19700919</v>
      </c>
      <c r="E228" t="s">
        <v>1748</v>
      </c>
      <c r="F228" t="s">
        <v>3</v>
      </c>
      <c r="G228" t="s">
        <v>1765</v>
      </c>
      <c r="H228">
        <v>23</v>
      </c>
      <c r="I228">
        <v>12</v>
      </c>
      <c r="J228">
        <f t="shared" si="3"/>
        <v>11</v>
      </c>
      <c r="K228" t="s">
        <v>1813</v>
      </c>
      <c r="L228" t="s">
        <v>1675</v>
      </c>
      <c r="M228" t="s">
        <v>1723</v>
      </c>
      <c r="N228" t="s">
        <v>1748</v>
      </c>
      <c r="O228" t="s">
        <v>1765</v>
      </c>
      <c r="P228" t="s">
        <v>30</v>
      </c>
    </row>
    <row r="229" spans="1:16" x14ac:dyDescent="0.25">
      <c r="A229" t="s">
        <v>1746</v>
      </c>
      <c r="B229" t="s">
        <v>1747</v>
      </c>
      <c r="C229">
        <v>1970</v>
      </c>
      <c r="D229">
        <v>19700919</v>
      </c>
      <c r="E229" t="s">
        <v>1765</v>
      </c>
      <c r="F229" t="s">
        <v>4</v>
      </c>
      <c r="G229" t="s">
        <v>1748</v>
      </c>
      <c r="H229">
        <v>12</v>
      </c>
      <c r="I229">
        <v>23</v>
      </c>
      <c r="J229">
        <f t="shared" si="3"/>
        <v>-11</v>
      </c>
      <c r="K229" t="s">
        <v>1813</v>
      </c>
      <c r="L229" t="s">
        <v>1675</v>
      </c>
      <c r="M229" t="s">
        <v>1723</v>
      </c>
      <c r="N229" t="s">
        <v>1765</v>
      </c>
      <c r="O229" t="s">
        <v>1748</v>
      </c>
    </row>
    <row r="230" spans="1:16" x14ac:dyDescent="0.25">
      <c r="A230" t="s">
        <v>1745</v>
      </c>
      <c r="B230" t="s">
        <v>1727</v>
      </c>
      <c r="C230">
        <v>1969</v>
      </c>
      <c r="D230">
        <v>19690927</v>
      </c>
      <c r="E230" t="s">
        <v>1678</v>
      </c>
      <c r="F230" t="s">
        <v>3</v>
      </c>
      <c r="G230" t="s">
        <v>1689</v>
      </c>
      <c r="H230">
        <v>85</v>
      </c>
      <c r="I230">
        <v>60</v>
      </c>
      <c r="J230">
        <f t="shared" si="3"/>
        <v>25</v>
      </c>
      <c r="K230" t="s">
        <v>1736</v>
      </c>
      <c r="L230" t="s">
        <v>1681</v>
      </c>
      <c r="M230" t="s">
        <v>1718</v>
      </c>
      <c r="N230" t="s">
        <v>1678</v>
      </c>
      <c r="O230" t="s">
        <v>1689</v>
      </c>
      <c r="P230" t="s">
        <v>30</v>
      </c>
    </row>
    <row r="231" spans="1:16" x14ac:dyDescent="0.25">
      <c r="A231" t="s">
        <v>1745</v>
      </c>
      <c r="B231" t="s">
        <v>1727</v>
      </c>
      <c r="C231">
        <v>1969</v>
      </c>
      <c r="D231">
        <v>19690927</v>
      </c>
      <c r="E231" t="s">
        <v>1689</v>
      </c>
      <c r="F231" t="s">
        <v>4</v>
      </c>
      <c r="G231" t="s">
        <v>1678</v>
      </c>
      <c r="H231">
        <v>60</v>
      </c>
      <c r="I231">
        <v>85</v>
      </c>
      <c r="J231">
        <f t="shared" si="3"/>
        <v>-25</v>
      </c>
      <c r="K231" t="s">
        <v>1736</v>
      </c>
      <c r="L231" t="s">
        <v>1681</v>
      </c>
      <c r="M231" t="s">
        <v>1718</v>
      </c>
      <c r="N231" t="s">
        <v>1689</v>
      </c>
      <c r="O231" t="s">
        <v>1678</v>
      </c>
    </row>
    <row r="232" spans="1:16" x14ac:dyDescent="0.25">
      <c r="A232" t="s">
        <v>1746</v>
      </c>
      <c r="B232" t="s">
        <v>1747</v>
      </c>
      <c r="C232">
        <v>1969</v>
      </c>
      <c r="D232">
        <v>19690920</v>
      </c>
      <c r="E232" t="s">
        <v>1755</v>
      </c>
      <c r="F232" t="s">
        <v>3</v>
      </c>
      <c r="G232" t="s">
        <v>1748</v>
      </c>
      <c r="H232">
        <v>11</v>
      </c>
      <c r="I232">
        <v>2</v>
      </c>
      <c r="J232">
        <f t="shared" si="3"/>
        <v>9</v>
      </c>
      <c r="K232" t="s">
        <v>1813</v>
      </c>
      <c r="L232" t="s">
        <v>1675</v>
      </c>
      <c r="M232" t="s">
        <v>1723</v>
      </c>
      <c r="N232" t="s">
        <v>1755</v>
      </c>
      <c r="O232" t="s">
        <v>1748</v>
      </c>
      <c r="P232" t="s">
        <v>30</v>
      </c>
    </row>
    <row r="233" spans="1:16" x14ac:dyDescent="0.25">
      <c r="A233" t="s">
        <v>1746</v>
      </c>
      <c r="B233" t="s">
        <v>1747</v>
      </c>
      <c r="C233">
        <v>1969</v>
      </c>
      <c r="D233">
        <v>19690920</v>
      </c>
      <c r="E233" t="s">
        <v>1748</v>
      </c>
      <c r="F233" t="s">
        <v>4</v>
      </c>
      <c r="G233" t="s">
        <v>1755</v>
      </c>
      <c r="H233">
        <v>2</v>
      </c>
      <c r="I233">
        <v>11</v>
      </c>
      <c r="J233">
        <f t="shared" si="3"/>
        <v>-9</v>
      </c>
      <c r="K233" t="s">
        <v>1813</v>
      </c>
      <c r="L233" t="s">
        <v>1675</v>
      </c>
      <c r="M233" t="s">
        <v>1723</v>
      </c>
      <c r="N233" t="s">
        <v>1748</v>
      </c>
      <c r="O233" t="s">
        <v>1755</v>
      </c>
    </row>
    <row r="234" spans="1:16" x14ac:dyDescent="0.25">
      <c r="A234" t="s">
        <v>1745</v>
      </c>
      <c r="B234" t="s">
        <v>1727</v>
      </c>
      <c r="C234">
        <v>1968</v>
      </c>
      <c r="D234">
        <v>19680928</v>
      </c>
      <c r="E234" t="s">
        <v>1689</v>
      </c>
      <c r="F234" t="s">
        <v>3</v>
      </c>
      <c r="G234" t="s">
        <v>1687</v>
      </c>
      <c r="H234">
        <v>56</v>
      </c>
      <c r="I234">
        <v>53</v>
      </c>
      <c r="J234">
        <f t="shared" si="3"/>
        <v>3</v>
      </c>
      <c r="K234" t="s">
        <v>1736</v>
      </c>
      <c r="L234" t="s">
        <v>1681</v>
      </c>
      <c r="M234" t="s">
        <v>1718</v>
      </c>
      <c r="N234" t="s">
        <v>1689</v>
      </c>
      <c r="O234" t="s">
        <v>1687</v>
      </c>
      <c r="P234" t="s">
        <v>30</v>
      </c>
    </row>
    <row r="235" spans="1:16" x14ac:dyDescent="0.25">
      <c r="A235" t="s">
        <v>1745</v>
      </c>
      <c r="B235" t="s">
        <v>1727</v>
      </c>
      <c r="C235">
        <v>1968</v>
      </c>
      <c r="D235">
        <v>19680928</v>
      </c>
      <c r="E235" t="s">
        <v>1687</v>
      </c>
      <c r="F235" t="s">
        <v>4</v>
      </c>
      <c r="G235" t="s">
        <v>1689</v>
      </c>
      <c r="H235">
        <v>53</v>
      </c>
      <c r="I235">
        <v>56</v>
      </c>
      <c r="J235">
        <f t="shared" si="3"/>
        <v>-3</v>
      </c>
      <c r="K235" t="s">
        <v>1736</v>
      </c>
      <c r="L235" t="s">
        <v>1681</v>
      </c>
      <c r="M235" t="s">
        <v>1718</v>
      </c>
      <c r="N235" t="s">
        <v>1687</v>
      </c>
      <c r="O235" t="s">
        <v>1689</v>
      </c>
    </row>
    <row r="236" spans="1:16" x14ac:dyDescent="0.25">
      <c r="A236" t="s">
        <v>1746</v>
      </c>
      <c r="B236" t="s">
        <v>1747</v>
      </c>
      <c r="C236">
        <v>1968</v>
      </c>
      <c r="D236">
        <v>19680921</v>
      </c>
      <c r="E236" t="s">
        <v>1748</v>
      </c>
      <c r="F236" t="s">
        <v>3</v>
      </c>
      <c r="G236" t="s">
        <v>1765</v>
      </c>
      <c r="H236">
        <v>13</v>
      </c>
      <c r="I236">
        <v>9</v>
      </c>
      <c r="J236">
        <f t="shared" si="3"/>
        <v>4</v>
      </c>
      <c r="K236" t="s">
        <v>1813</v>
      </c>
      <c r="L236" t="s">
        <v>1675</v>
      </c>
      <c r="M236" t="s">
        <v>1723</v>
      </c>
      <c r="N236" t="s">
        <v>1748</v>
      </c>
      <c r="O236" t="s">
        <v>1765</v>
      </c>
      <c r="P236" t="s">
        <v>30</v>
      </c>
    </row>
    <row r="237" spans="1:16" x14ac:dyDescent="0.25">
      <c r="A237" t="s">
        <v>1746</v>
      </c>
      <c r="B237" t="s">
        <v>1747</v>
      </c>
      <c r="C237">
        <v>1968</v>
      </c>
      <c r="D237">
        <v>19680921</v>
      </c>
      <c r="E237" t="s">
        <v>1765</v>
      </c>
      <c r="F237" t="s">
        <v>4</v>
      </c>
      <c r="G237" t="s">
        <v>1748</v>
      </c>
      <c r="H237">
        <v>9</v>
      </c>
      <c r="I237">
        <v>13</v>
      </c>
      <c r="J237">
        <f t="shared" si="3"/>
        <v>-4</v>
      </c>
      <c r="K237" t="s">
        <v>1813</v>
      </c>
      <c r="L237" t="s">
        <v>1675</v>
      </c>
      <c r="M237" t="s">
        <v>1723</v>
      </c>
      <c r="N237" t="s">
        <v>1765</v>
      </c>
      <c r="O237" t="s">
        <v>1748</v>
      </c>
    </row>
    <row r="238" spans="1:16" x14ac:dyDescent="0.25">
      <c r="A238" t="s">
        <v>1745</v>
      </c>
      <c r="B238" t="s">
        <v>1727</v>
      </c>
      <c r="C238">
        <v>1967</v>
      </c>
      <c r="D238">
        <v>19670923</v>
      </c>
      <c r="E238" t="s">
        <v>1678</v>
      </c>
      <c r="F238" t="s">
        <v>3</v>
      </c>
      <c r="G238" t="s">
        <v>1685</v>
      </c>
      <c r="H238">
        <v>114</v>
      </c>
      <c r="I238">
        <v>105</v>
      </c>
      <c r="J238">
        <f t="shared" si="3"/>
        <v>9</v>
      </c>
      <c r="K238" t="s">
        <v>1736</v>
      </c>
      <c r="L238" t="s">
        <v>1681</v>
      </c>
      <c r="M238" t="s">
        <v>1718</v>
      </c>
      <c r="N238" t="s">
        <v>1678</v>
      </c>
      <c r="O238" t="s">
        <v>1685</v>
      </c>
      <c r="P238" t="s">
        <v>30</v>
      </c>
    </row>
    <row r="239" spans="1:16" x14ac:dyDescent="0.25">
      <c r="A239" t="s">
        <v>1745</v>
      </c>
      <c r="B239" t="s">
        <v>1727</v>
      </c>
      <c r="C239">
        <v>1967</v>
      </c>
      <c r="D239">
        <v>19670923</v>
      </c>
      <c r="E239" t="s">
        <v>1685</v>
      </c>
      <c r="F239" t="s">
        <v>4</v>
      </c>
      <c r="G239" t="s">
        <v>1678</v>
      </c>
      <c r="H239">
        <v>105</v>
      </c>
      <c r="I239">
        <v>114</v>
      </c>
      <c r="J239">
        <f t="shared" si="3"/>
        <v>-9</v>
      </c>
      <c r="K239" t="s">
        <v>1736</v>
      </c>
      <c r="L239" t="s">
        <v>1681</v>
      </c>
      <c r="M239" t="s">
        <v>1718</v>
      </c>
      <c r="N239" t="s">
        <v>1685</v>
      </c>
      <c r="O239" t="s">
        <v>1678</v>
      </c>
    </row>
    <row r="240" spans="1:16" x14ac:dyDescent="0.25">
      <c r="A240" t="s">
        <v>1746</v>
      </c>
      <c r="B240" t="s">
        <v>1747</v>
      </c>
      <c r="C240">
        <v>1967</v>
      </c>
      <c r="D240">
        <v>19670916</v>
      </c>
      <c r="E240" t="s">
        <v>1748</v>
      </c>
      <c r="F240" t="s">
        <v>3</v>
      </c>
      <c r="G240" t="s">
        <v>1764</v>
      </c>
      <c r="H240">
        <v>12</v>
      </c>
      <c r="I240">
        <v>10</v>
      </c>
      <c r="J240">
        <f t="shared" si="3"/>
        <v>2</v>
      </c>
      <c r="K240" t="s">
        <v>1813</v>
      </c>
      <c r="L240" t="s">
        <v>1675</v>
      </c>
      <c r="M240" t="s">
        <v>1723</v>
      </c>
      <c r="N240" t="s">
        <v>1748</v>
      </c>
      <c r="O240" t="s">
        <v>1764</v>
      </c>
      <c r="P240" t="s">
        <v>30</v>
      </c>
    </row>
    <row r="241" spans="1:16" x14ac:dyDescent="0.25">
      <c r="A241" t="s">
        <v>1746</v>
      </c>
      <c r="B241" t="s">
        <v>1747</v>
      </c>
      <c r="C241">
        <v>1967</v>
      </c>
      <c r="D241">
        <v>19670916</v>
      </c>
      <c r="E241" t="s">
        <v>1764</v>
      </c>
      <c r="F241" t="s">
        <v>4</v>
      </c>
      <c r="G241" t="s">
        <v>1748</v>
      </c>
      <c r="H241">
        <v>10</v>
      </c>
      <c r="I241">
        <v>12</v>
      </c>
      <c r="J241">
        <f t="shared" si="3"/>
        <v>-2</v>
      </c>
      <c r="K241" t="s">
        <v>1813</v>
      </c>
      <c r="L241" t="s">
        <v>1675</v>
      </c>
      <c r="M241" t="s">
        <v>1723</v>
      </c>
      <c r="N241" t="s">
        <v>1764</v>
      </c>
      <c r="O241" t="s">
        <v>1748</v>
      </c>
    </row>
    <row r="242" spans="1:16" x14ac:dyDescent="0.25">
      <c r="A242" t="s">
        <v>1745</v>
      </c>
      <c r="B242" t="s">
        <v>1727</v>
      </c>
      <c r="C242">
        <v>1966</v>
      </c>
      <c r="D242">
        <v>19660924</v>
      </c>
      <c r="E242" t="s">
        <v>1677</v>
      </c>
      <c r="F242" t="s">
        <v>3</v>
      </c>
      <c r="G242" t="s">
        <v>1688</v>
      </c>
      <c r="H242">
        <v>74</v>
      </c>
      <c r="I242">
        <v>73</v>
      </c>
      <c r="J242">
        <f t="shared" si="3"/>
        <v>1</v>
      </c>
      <c r="K242" t="s">
        <v>1736</v>
      </c>
      <c r="L242" t="s">
        <v>1681</v>
      </c>
      <c r="M242" t="s">
        <v>1718</v>
      </c>
      <c r="N242" t="s">
        <v>1677</v>
      </c>
      <c r="O242" t="s">
        <v>1688</v>
      </c>
      <c r="P242" t="s">
        <v>30</v>
      </c>
    </row>
    <row r="243" spans="1:16" x14ac:dyDescent="0.25">
      <c r="A243" t="s">
        <v>1745</v>
      </c>
      <c r="B243" t="s">
        <v>1727</v>
      </c>
      <c r="C243">
        <v>1966</v>
      </c>
      <c r="D243">
        <v>19660924</v>
      </c>
      <c r="E243" t="s">
        <v>1688</v>
      </c>
      <c r="F243" t="s">
        <v>4</v>
      </c>
      <c r="G243" t="s">
        <v>1677</v>
      </c>
      <c r="H243">
        <v>73</v>
      </c>
      <c r="I243">
        <v>74</v>
      </c>
      <c r="J243">
        <f t="shared" si="3"/>
        <v>-1</v>
      </c>
      <c r="K243" t="s">
        <v>1736</v>
      </c>
      <c r="L243" t="s">
        <v>1681</v>
      </c>
      <c r="M243" t="s">
        <v>1718</v>
      </c>
      <c r="N243" t="s">
        <v>1688</v>
      </c>
      <c r="O243" t="s">
        <v>1677</v>
      </c>
    </row>
    <row r="244" spans="1:16" x14ac:dyDescent="0.25">
      <c r="A244" t="s">
        <v>1746</v>
      </c>
      <c r="B244" t="s">
        <v>1747</v>
      </c>
      <c r="C244">
        <v>1966</v>
      </c>
      <c r="D244">
        <v>19660917</v>
      </c>
      <c r="E244" t="s">
        <v>1763</v>
      </c>
      <c r="F244" t="s">
        <v>3</v>
      </c>
      <c r="G244" t="s">
        <v>1755</v>
      </c>
      <c r="H244">
        <v>23</v>
      </c>
      <c r="I244">
        <v>4</v>
      </c>
      <c r="J244">
        <f t="shared" si="3"/>
        <v>19</v>
      </c>
      <c r="K244" t="s">
        <v>1813</v>
      </c>
      <c r="L244" t="s">
        <v>1675</v>
      </c>
      <c r="M244" t="s">
        <v>1723</v>
      </c>
      <c r="N244" t="s">
        <v>1763</v>
      </c>
      <c r="O244" t="s">
        <v>1755</v>
      </c>
      <c r="P244" t="s">
        <v>30</v>
      </c>
    </row>
    <row r="245" spans="1:16" x14ac:dyDescent="0.25">
      <c r="A245" t="s">
        <v>1746</v>
      </c>
      <c r="B245" t="s">
        <v>1747</v>
      </c>
      <c r="C245">
        <v>1966</v>
      </c>
      <c r="D245">
        <v>19660917</v>
      </c>
      <c r="E245" t="s">
        <v>1755</v>
      </c>
      <c r="F245" t="s">
        <v>4</v>
      </c>
      <c r="G245" t="s">
        <v>1763</v>
      </c>
      <c r="H245">
        <v>4</v>
      </c>
      <c r="I245">
        <v>23</v>
      </c>
      <c r="J245">
        <f t="shared" si="3"/>
        <v>-19</v>
      </c>
      <c r="K245" t="s">
        <v>1813</v>
      </c>
      <c r="L245" t="s">
        <v>1675</v>
      </c>
      <c r="M245" t="s">
        <v>1723</v>
      </c>
      <c r="N245" t="s">
        <v>1755</v>
      </c>
      <c r="O245" t="s">
        <v>1763</v>
      </c>
    </row>
    <row r="246" spans="1:16" x14ac:dyDescent="0.25">
      <c r="A246" t="s">
        <v>1745</v>
      </c>
      <c r="B246" t="s">
        <v>1727</v>
      </c>
      <c r="C246">
        <v>1965</v>
      </c>
      <c r="D246">
        <v>19650925</v>
      </c>
      <c r="E246" t="s">
        <v>1687</v>
      </c>
      <c r="F246" t="s">
        <v>3</v>
      </c>
      <c r="G246" t="s">
        <v>1677</v>
      </c>
      <c r="H246">
        <v>105</v>
      </c>
      <c r="I246">
        <v>70</v>
      </c>
      <c r="J246">
        <f t="shared" si="3"/>
        <v>35</v>
      </c>
      <c r="K246" t="s">
        <v>1736</v>
      </c>
      <c r="L246" t="s">
        <v>1681</v>
      </c>
      <c r="M246" t="s">
        <v>1718</v>
      </c>
      <c r="N246" t="s">
        <v>1687</v>
      </c>
      <c r="O246" t="s">
        <v>1677</v>
      </c>
      <c r="P246" t="s">
        <v>30</v>
      </c>
    </row>
    <row r="247" spans="1:16" x14ac:dyDescent="0.25">
      <c r="A247" t="s">
        <v>1745</v>
      </c>
      <c r="B247" t="s">
        <v>1727</v>
      </c>
      <c r="C247">
        <v>1965</v>
      </c>
      <c r="D247">
        <v>19650925</v>
      </c>
      <c r="E247" t="s">
        <v>1677</v>
      </c>
      <c r="F247" t="s">
        <v>4</v>
      </c>
      <c r="G247" t="s">
        <v>1687</v>
      </c>
      <c r="H247">
        <v>70</v>
      </c>
      <c r="I247">
        <v>105</v>
      </c>
      <c r="J247">
        <f t="shared" si="3"/>
        <v>-35</v>
      </c>
      <c r="K247" t="s">
        <v>1736</v>
      </c>
      <c r="L247" t="s">
        <v>1681</v>
      </c>
      <c r="M247" t="s">
        <v>1718</v>
      </c>
      <c r="N247" t="s">
        <v>1677</v>
      </c>
      <c r="O247" t="s">
        <v>1687</v>
      </c>
    </row>
    <row r="248" spans="1:16" x14ac:dyDescent="0.25">
      <c r="A248" t="s">
        <v>1746</v>
      </c>
      <c r="B248" t="s">
        <v>1747</v>
      </c>
      <c r="C248">
        <v>1965</v>
      </c>
      <c r="D248">
        <v>19650918</v>
      </c>
      <c r="E248" t="s">
        <v>1763</v>
      </c>
      <c r="F248" t="s">
        <v>3</v>
      </c>
      <c r="G248" t="s">
        <v>1748</v>
      </c>
      <c r="H248">
        <v>12</v>
      </c>
      <c r="I248">
        <v>8</v>
      </c>
      <c r="J248">
        <f t="shared" si="3"/>
        <v>4</v>
      </c>
      <c r="K248" t="s">
        <v>1813</v>
      </c>
      <c r="L248" t="s">
        <v>1675</v>
      </c>
      <c r="M248" t="s">
        <v>1723</v>
      </c>
      <c r="N248" t="s">
        <v>1763</v>
      </c>
      <c r="O248" t="s">
        <v>1748</v>
      </c>
      <c r="P248" t="s">
        <v>30</v>
      </c>
    </row>
    <row r="249" spans="1:16" x14ac:dyDescent="0.25">
      <c r="A249" t="s">
        <v>1746</v>
      </c>
      <c r="B249" t="s">
        <v>1747</v>
      </c>
      <c r="C249">
        <v>1965</v>
      </c>
      <c r="D249">
        <v>19650918</v>
      </c>
      <c r="E249" t="s">
        <v>1748</v>
      </c>
      <c r="F249" t="s">
        <v>4</v>
      </c>
      <c r="G249" t="s">
        <v>1763</v>
      </c>
      <c r="H249">
        <v>8</v>
      </c>
      <c r="I249">
        <v>12</v>
      </c>
      <c r="J249">
        <f t="shared" si="3"/>
        <v>-4</v>
      </c>
      <c r="K249" t="s">
        <v>1813</v>
      </c>
      <c r="L249" t="s">
        <v>1675</v>
      </c>
      <c r="M249" t="s">
        <v>1723</v>
      </c>
      <c r="N249" t="s">
        <v>1748</v>
      </c>
      <c r="O249" t="s">
        <v>1763</v>
      </c>
    </row>
    <row r="250" spans="1:16" x14ac:dyDescent="0.25">
      <c r="A250" t="s">
        <v>1745</v>
      </c>
      <c r="B250" t="s">
        <v>1727</v>
      </c>
      <c r="C250">
        <v>1964</v>
      </c>
      <c r="D250">
        <v>19640919</v>
      </c>
      <c r="E250" t="s">
        <v>1681</v>
      </c>
      <c r="F250" t="s">
        <v>3</v>
      </c>
      <c r="G250" t="s">
        <v>1688</v>
      </c>
      <c r="H250">
        <v>64</v>
      </c>
      <c r="I250">
        <v>60</v>
      </c>
      <c r="J250">
        <f t="shared" si="3"/>
        <v>4</v>
      </c>
      <c r="K250" t="s">
        <v>1736</v>
      </c>
      <c r="L250" t="s">
        <v>1681</v>
      </c>
      <c r="M250" t="s">
        <v>1718</v>
      </c>
      <c r="N250" t="s">
        <v>1681</v>
      </c>
      <c r="O250" t="s">
        <v>1688</v>
      </c>
      <c r="P250" t="s">
        <v>30</v>
      </c>
    </row>
    <row r="251" spans="1:16" x14ac:dyDescent="0.25">
      <c r="A251" t="s">
        <v>1745</v>
      </c>
      <c r="B251" t="s">
        <v>1727</v>
      </c>
      <c r="C251">
        <v>1964</v>
      </c>
      <c r="D251">
        <v>19640919</v>
      </c>
      <c r="E251" t="s">
        <v>1688</v>
      </c>
      <c r="F251" t="s">
        <v>4</v>
      </c>
      <c r="G251" t="s">
        <v>1681</v>
      </c>
      <c r="H251">
        <v>60</v>
      </c>
      <c r="I251">
        <v>64</v>
      </c>
      <c r="J251">
        <f t="shared" si="3"/>
        <v>-4</v>
      </c>
      <c r="K251" t="s">
        <v>1736</v>
      </c>
      <c r="L251" t="s">
        <v>1681</v>
      </c>
      <c r="M251" t="s">
        <v>1718</v>
      </c>
      <c r="N251" t="s">
        <v>1688</v>
      </c>
      <c r="O251" t="s">
        <v>1681</v>
      </c>
    </row>
    <row r="252" spans="1:16" x14ac:dyDescent="0.25">
      <c r="A252" t="s">
        <v>1746</v>
      </c>
      <c r="B252" t="s">
        <v>1747</v>
      </c>
      <c r="C252">
        <v>1964</v>
      </c>
      <c r="D252">
        <v>19640919</v>
      </c>
      <c r="E252" t="s">
        <v>1763</v>
      </c>
      <c r="F252" t="s">
        <v>3</v>
      </c>
      <c r="G252" t="s">
        <v>1755</v>
      </c>
      <c r="H252">
        <v>11</v>
      </c>
      <c r="I252">
        <v>6</v>
      </c>
      <c r="J252">
        <f t="shared" si="3"/>
        <v>5</v>
      </c>
      <c r="K252" t="s">
        <v>1813</v>
      </c>
      <c r="L252" t="s">
        <v>1675</v>
      </c>
      <c r="M252" t="s">
        <v>1723</v>
      </c>
      <c r="N252" t="s">
        <v>1763</v>
      </c>
      <c r="O252" t="s">
        <v>1755</v>
      </c>
      <c r="P252" t="s">
        <v>30</v>
      </c>
    </row>
    <row r="253" spans="1:16" x14ac:dyDescent="0.25">
      <c r="A253" t="s">
        <v>1746</v>
      </c>
      <c r="B253" t="s">
        <v>1747</v>
      </c>
      <c r="C253">
        <v>1964</v>
      </c>
      <c r="D253">
        <v>19640919</v>
      </c>
      <c r="E253" t="s">
        <v>1755</v>
      </c>
      <c r="F253" t="s">
        <v>4</v>
      </c>
      <c r="G253" t="s">
        <v>1763</v>
      </c>
      <c r="H253">
        <v>6</v>
      </c>
      <c r="I253">
        <v>11</v>
      </c>
      <c r="J253">
        <f t="shared" si="3"/>
        <v>-5</v>
      </c>
      <c r="K253" t="s">
        <v>1813</v>
      </c>
      <c r="L253" t="s">
        <v>1675</v>
      </c>
      <c r="M253" t="s">
        <v>1723</v>
      </c>
      <c r="N253" t="s">
        <v>1755</v>
      </c>
      <c r="O253" t="s">
        <v>1763</v>
      </c>
    </row>
    <row r="254" spans="1:16" x14ac:dyDescent="0.25">
      <c r="A254" t="s">
        <v>1745</v>
      </c>
      <c r="B254" t="s">
        <v>1727</v>
      </c>
      <c r="C254">
        <v>1963</v>
      </c>
      <c r="D254">
        <v>19631005</v>
      </c>
      <c r="E254" t="s">
        <v>1685</v>
      </c>
      <c r="F254" t="s">
        <v>3</v>
      </c>
      <c r="G254" t="s">
        <v>1682</v>
      </c>
      <c r="H254">
        <v>109</v>
      </c>
      <c r="I254">
        <v>60</v>
      </c>
      <c r="J254">
        <f t="shared" si="3"/>
        <v>49</v>
      </c>
      <c r="K254" t="s">
        <v>1736</v>
      </c>
      <c r="L254" t="s">
        <v>1681</v>
      </c>
      <c r="M254" t="s">
        <v>1718</v>
      </c>
      <c r="N254" t="s">
        <v>1685</v>
      </c>
      <c r="O254" t="s">
        <v>1682</v>
      </c>
      <c r="P254" t="s">
        <v>30</v>
      </c>
    </row>
    <row r="255" spans="1:16" x14ac:dyDescent="0.25">
      <c r="A255" t="s">
        <v>1745</v>
      </c>
      <c r="B255" t="s">
        <v>1727</v>
      </c>
      <c r="C255">
        <v>1963</v>
      </c>
      <c r="D255">
        <v>19631005</v>
      </c>
      <c r="E255" t="s">
        <v>1682</v>
      </c>
      <c r="F255" t="s">
        <v>4</v>
      </c>
      <c r="G255" t="s">
        <v>1685</v>
      </c>
      <c r="H255">
        <v>60</v>
      </c>
      <c r="I255">
        <v>109</v>
      </c>
      <c r="J255">
        <f t="shared" si="3"/>
        <v>-49</v>
      </c>
      <c r="K255" t="s">
        <v>1736</v>
      </c>
      <c r="L255" t="s">
        <v>1681</v>
      </c>
      <c r="M255" t="s">
        <v>1718</v>
      </c>
      <c r="N255" t="s">
        <v>1682</v>
      </c>
      <c r="O255" t="s">
        <v>1685</v>
      </c>
    </row>
    <row r="256" spans="1:16" x14ac:dyDescent="0.25">
      <c r="A256" t="s">
        <v>1746</v>
      </c>
      <c r="B256" t="s">
        <v>1747</v>
      </c>
      <c r="C256">
        <v>1963</v>
      </c>
      <c r="D256">
        <v>19630824</v>
      </c>
      <c r="E256" t="s">
        <v>1763</v>
      </c>
      <c r="F256" t="s">
        <v>3</v>
      </c>
      <c r="G256" t="s">
        <v>1757</v>
      </c>
      <c r="H256">
        <v>8</v>
      </c>
      <c r="I256">
        <v>3</v>
      </c>
      <c r="J256">
        <f t="shared" si="3"/>
        <v>5</v>
      </c>
      <c r="K256" t="s">
        <v>1813</v>
      </c>
      <c r="L256" t="s">
        <v>1675</v>
      </c>
      <c r="M256" t="s">
        <v>1723</v>
      </c>
      <c r="N256" t="s">
        <v>1763</v>
      </c>
      <c r="O256" t="s">
        <v>1757</v>
      </c>
      <c r="P256" t="s">
        <v>30</v>
      </c>
    </row>
    <row r="257" spans="1:21" x14ac:dyDescent="0.25">
      <c r="A257" t="s">
        <v>1746</v>
      </c>
      <c r="B257" t="s">
        <v>1747</v>
      </c>
      <c r="C257">
        <v>1963</v>
      </c>
      <c r="D257">
        <v>19630824</v>
      </c>
      <c r="E257" t="s">
        <v>1757</v>
      </c>
      <c r="F257" t="s">
        <v>4</v>
      </c>
      <c r="G257" t="s">
        <v>1763</v>
      </c>
      <c r="H257">
        <v>3</v>
      </c>
      <c r="I257">
        <v>8</v>
      </c>
      <c r="J257">
        <f t="shared" si="3"/>
        <v>-5</v>
      </c>
      <c r="K257" t="s">
        <v>1813</v>
      </c>
      <c r="L257" t="s">
        <v>1675</v>
      </c>
      <c r="M257" t="s">
        <v>1723</v>
      </c>
      <c r="N257" t="s">
        <v>1757</v>
      </c>
      <c r="O257" t="s">
        <v>1763</v>
      </c>
    </row>
    <row r="258" spans="1:21" x14ac:dyDescent="0.25">
      <c r="A258" t="s">
        <v>1745</v>
      </c>
      <c r="B258" t="s">
        <v>1727</v>
      </c>
      <c r="C258">
        <v>1962</v>
      </c>
      <c r="D258">
        <v>19620929</v>
      </c>
      <c r="E258" t="s">
        <v>1687</v>
      </c>
      <c r="F258" t="s">
        <v>3</v>
      </c>
      <c r="G258" t="s">
        <v>1689</v>
      </c>
      <c r="H258">
        <v>90</v>
      </c>
      <c r="I258">
        <v>58</v>
      </c>
      <c r="J258">
        <f t="shared" ref="J258:J321" si="4">H258-I258</f>
        <v>32</v>
      </c>
      <c r="K258" t="s">
        <v>1736</v>
      </c>
      <c r="L258" t="s">
        <v>1681</v>
      </c>
      <c r="M258" t="s">
        <v>1718</v>
      </c>
      <c r="N258" t="s">
        <v>1687</v>
      </c>
      <c r="O258" t="s">
        <v>1689</v>
      </c>
      <c r="P258" t="s">
        <v>30</v>
      </c>
    </row>
    <row r="259" spans="1:21" x14ac:dyDescent="0.25">
      <c r="A259" t="s">
        <v>1745</v>
      </c>
      <c r="B259" t="s">
        <v>1727</v>
      </c>
      <c r="C259">
        <v>1962</v>
      </c>
      <c r="D259">
        <v>19620929</v>
      </c>
      <c r="E259" t="s">
        <v>1689</v>
      </c>
      <c r="F259" t="s">
        <v>4</v>
      </c>
      <c r="G259" t="s">
        <v>1687</v>
      </c>
      <c r="H259">
        <v>58</v>
      </c>
      <c r="I259">
        <v>90</v>
      </c>
      <c r="J259">
        <f t="shared" si="4"/>
        <v>-32</v>
      </c>
      <c r="K259" t="s">
        <v>1736</v>
      </c>
      <c r="L259" t="s">
        <v>1681</v>
      </c>
      <c r="M259" t="s">
        <v>1718</v>
      </c>
      <c r="N259" t="s">
        <v>1689</v>
      </c>
      <c r="O259" t="s">
        <v>1687</v>
      </c>
    </row>
    <row r="260" spans="1:21" x14ac:dyDescent="0.25">
      <c r="A260" t="s">
        <v>1746</v>
      </c>
      <c r="B260" t="s">
        <v>1747</v>
      </c>
      <c r="C260">
        <v>1962</v>
      </c>
      <c r="D260">
        <v>19620915</v>
      </c>
      <c r="E260" t="s">
        <v>1763</v>
      </c>
      <c r="F260" t="s">
        <v>3</v>
      </c>
      <c r="G260" t="s">
        <v>1757</v>
      </c>
      <c r="H260">
        <v>9</v>
      </c>
      <c r="I260">
        <v>6</v>
      </c>
      <c r="J260">
        <f t="shared" si="4"/>
        <v>3</v>
      </c>
      <c r="K260" t="s">
        <v>1813</v>
      </c>
      <c r="L260" t="s">
        <v>1675</v>
      </c>
      <c r="M260" t="s">
        <v>1723</v>
      </c>
      <c r="N260" t="s">
        <v>1763</v>
      </c>
      <c r="O260" t="s">
        <v>1757</v>
      </c>
      <c r="P260" t="s">
        <v>30</v>
      </c>
    </row>
    <row r="261" spans="1:21" x14ac:dyDescent="0.25">
      <c r="A261" t="s">
        <v>1746</v>
      </c>
      <c r="B261" t="s">
        <v>1747</v>
      </c>
      <c r="C261">
        <v>1962</v>
      </c>
      <c r="D261">
        <v>19620915</v>
      </c>
      <c r="E261" t="s">
        <v>1757</v>
      </c>
      <c r="F261" t="s">
        <v>4</v>
      </c>
      <c r="G261" t="s">
        <v>1763</v>
      </c>
      <c r="H261">
        <v>6</v>
      </c>
      <c r="I261">
        <v>9</v>
      </c>
      <c r="J261">
        <f t="shared" si="4"/>
        <v>-3</v>
      </c>
      <c r="K261" t="s">
        <v>1813</v>
      </c>
      <c r="L261" t="s">
        <v>1675</v>
      </c>
      <c r="M261" t="s">
        <v>1723</v>
      </c>
      <c r="N261" t="s">
        <v>1757</v>
      </c>
      <c r="O261" t="s">
        <v>1763</v>
      </c>
    </row>
    <row r="262" spans="1:21" x14ac:dyDescent="0.25">
      <c r="A262" t="s">
        <v>1745</v>
      </c>
      <c r="B262" t="s">
        <v>1727</v>
      </c>
      <c r="C262">
        <v>1961</v>
      </c>
      <c r="D262">
        <v>19610923</v>
      </c>
      <c r="E262" t="s">
        <v>1682</v>
      </c>
      <c r="F262" t="s">
        <v>3</v>
      </c>
      <c r="G262" t="s">
        <v>1695</v>
      </c>
      <c r="H262">
        <v>94</v>
      </c>
      <c r="I262">
        <v>51</v>
      </c>
      <c r="J262">
        <f t="shared" si="4"/>
        <v>43</v>
      </c>
      <c r="K262" t="s">
        <v>1736</v>
      </c>
      <c r="L262" t="s">
        <v>1681</v>
      </c>
      <c r="M262" t="s">
        <v>1718</v>
      </c>
      <c r="N262" t="s">
        <v>1682</v>
      </c>
      <c r="O262" t="s">
        <v>1673</v>
      </c>
      <c r="P262" t="s">
        <v>30</v>
      </c>
    </row>
    <row r="263" spans="1:21" x14ac:dyDescent="0.25">
      <c r="A263" t="s">
        <v>1745</v>
      </c>
      <c r="B263" t="s">
        <v>1727</v>
      </c>
      <c r="C263">
        <v>1961</v>
      </c>
      <c r="D263">
        <v>19610923</v>
      </c>
      <c r="E263" t="s">
        <v>1695</v>
      </c>
      <c r="F263" t="s">
        <v>4</v>
      </c>
      <c r="G263" t="s">
        <v>1682</v>
      </c>
      <c r="H263">
        <v>51</v>
      </c>
      <c r="I263">
        <v>94</v>
      </c>
      <c r="J263">
        <f t="shared" si="4"/>
        <v>-43</v>
      </c>
      <c r="K263" t="s">
        <v>1736</v>
      </c>
      <c r="L263" t="s">
        <v>1681</v>
      </c>
      <c r="M263" t="s">
        <v>1718</v>
      </c>
      <c r="N263" t="s">
        <v>1673</v>
      </c>
      <c r="O263" t="s">
        <v>1682</v>
      </c>
    </row>
    <row r="264" spans="1:21" x14ac:dyDescent="0.25">
      <c r="A264" t="s">
        <v>1746</v>
      </c>
      <c r="B264" t="s">
        <v>1747</v>
      </c>
      <c r="C264">
        <v>1961</v>
      </c>
      <c r="D264">
        <v>19610916</v>
      </c>
      <c r="E264" t="s">
        <v>1763</v>
      </c>
      <c r="F264" t="s">
        <v>3</v>
      </c>
      <c r="G264" t="s">
        <v>1757</v>
      </c>
      <c r="H264">
        <v>22</v>
      </c>
      <c r="I264">
        <v>0</v>
      </c>
      <c r="J264">
        <f t="shared" si="4"/>
        <v>22</v>
      </c>
      <c r="K264" t="s">
        <v>1813</v>
      </c>
      <c r="L264" t="s">
        <v>1675</v>
      </c>
      <c r="M264" t="s">
        <v>1723</v>
      </c>
      <c r="N264" t="s">
        <v>1763</v>
      </c>
      <c r="O264" t="s">
        <v>1757</v>
      </c>
      <c r="P264" t="s">
        <v>30</v>
      </c>
    </row>
    <row r="265" spans="1:21" x14ac:dyDescent="0.25">
      <c r="A265" t="s">
        <v>1746</v>
      </c>
      <c r="B265" t="s">
        <v>1747</v>
      </c>
      <c r="C265">
        <v>1961</v>
      </c>
      <c r="D265">
        <v>19610916</v>
      </c>
      <c r="E265" t="s">
        <v>1757</v>
      </c>
      <c r="F265" t="s">
        <v>4</v>
      </c>
      <c r="G265" t="s">
        <v>1763</v>
      </c>
      <c r="H265">
        <v>0</v>
      </c>
      <c r="I265">
        <v>22</v>
      </c>
      <c r="J265">
        <f t="shared" si="4"/>
        <v>-22</v>
      </c>
      <c r="K265" t="s">
        <v>1813</v>
      </c>
      <c r="L265" t="s">
        <v>1675</v>
      </c>
      <c r="M265" t="s">
        <v>1723</v>
      </c>
      <c r="N265" t="s">
        <v>1757</v>
      </c>
      <c r="O265" t="s">
        <v>1763</v>
      </c>
      <c r="T265" s="90"/>
    </row>
    <row r="266" spans="1:21" x14ac:dyDescent="0.25">
      <c r="A266" t="s">
        <v>1745</v>
      </c>
      <c r="B266" t="s">
        <v>1727</v>
      </c>
      <c r="C266">
        <v>1960</v>
      </c>
      <c r="D266">
        <v>19600924</v>
      </c>
      <c r="E266" t="s">
        <v>1681</v>
      </c>
      <c r="F266" t="s">
        <v>3</v>
      </c>
      <c r="G266" t="s">
        <v>1688</v>
      </c>
      <c r="H266">
        <v>62</v>
      </c>
      <c r="I266">
        <v>14</v>
      </c>
      <c r="J266">
        <f t="shared" si="4"/>
        <v>48</v>
      </c>
      <c r="K266" t="s">
        <v>1736</v>
      </c>
      <c r="L266" t="s">
        <v>1681</v>
      </c>
      <c r="M266" t="s">
        <v>1718</v>
      </c>
      <c r="N266" t="s">
        <v>1681</v>
      </c>
      <c r="O266" t="s">
        <v>1688</v>
      </c>
      <c r="P266" t="s">
        <v>30</v>
      </c>
      <c r="T266" s="90"/>
    </row>
    <row r="267" spans="1:21" x14ac:dyDescent="0.25">
      <c r="A267" t="s">
        <v>1745</v>
      </c>
      <c r="B267" t="s">
        <v>1727</v>
      </c>
      <c r="C267">
        <v>1960</v>
      </c>
      <c r="D267">
        <v>19600924</v>
      </c>
      <c r="E267" t="s">
        <v>1688</v>
      </c>
      <c r="F267" t="s">
        <v>4</v>
      </c>
      <c r="G267" t="s">
        <v>1681</v>
      </c>
      <c r="H267">
        <v>14</v>
      </c>
      <c r="I267">
        <v>62</v>
      </c>
      <c r="J267">
        <f t="shared" si="4"/>
        <v>-48</v>
      </c>
      <c r="K267" t="s">
        <v>1736</v>
      </c>
      <c r="L267" t="s">
        <v>1681</v>
      </c>
      <c r="M267" t="s">
        <v>1718</v>
      </c>
      <c r="N267" t="s">
        <v>1688</v>
      </c>
      <c r="O267" t="s">
        <v>1681</v>
      </c>
      <c r="T267" s="90"/>
      <c r="U267" s="94"/>
    </row>
    <row r="268" spans="1:21" x14ac:dyDescent="0.25">
      <c r="A268" t="s">
        <v>1746</v>
      </c>
      <c r="B268" t="s">
        <v>1747</v>
      </c>
      <c r="C268">
        <v>1960</v>
      </c>
      <c r="D268">
        <v>19600903</v>
      </c>
      <c r="E268" t="s">
        <v>1763</v>
      </c>
      <c r="F268" t="s">
        <v>3</v>
      </c>
      <c r="G268" t="s">
        <v>1749</v>
      </c>
      <c r="H268">
        <v>31</v>
      </c>
      <c r="I268">
        <v>6</v>
      </c>
      <c r="J268">
        <f t="shared" si="4"/>
        <v>25</v>
      </c>
      <c r="K268" t="s">
        <v>1813</v>
      </c>
      <c r="L268" t="s">
        <v>1675</v>
      </c>
      <c r="M268" t="s">
        <v>1723</v>
      </c>
      <c r="N268" t="s">
        <v>1763</v>
      </c>
      <c r="O268" t="s">
        <v>1750</v>
      </c>
      <c r="P268" t="s">
        <v>30</v>
      </c>
      <c r="T268" s="90"/>
      <c r="U268" s="94"/>
    </row>
    <row r="269" spans="1:21" x14ac:dyDescent="0.25">
      <c r="A269" t="s">
        <v>1746</v>
      </c>
      <c r="B269" t="s">
        <v>1747</v>
      </c>
      <c r="C269">
        <v>1960</v>
      </c>
      <c r="D269">
        <v>19600903</v>
      </c>
      <c r="E269" t="s">
        <v>1749</v>
      </c>
      <c r="F269" t="s">
        <v>4</v>
      </c>
      <c r="G269" t="s">
        <v>1763</v>
      </c>
      <c r="H269">
        <v>6</v>
      </c>
      <c r="I269">
        <v>31</v>
      </c>
      <c r="J269">
        <f t="shared" si="4"/>
        <v>-25</v>
      </c>
      <c r="K269" t="s">
        <v>1813</v>
      </c>
      <c r="L269" t="s">
        <v>1675</v>
      </c>
      <c r="M269" t="s">
        <v>1723</v>
      </c>
      <c r="N269" t="s">
        <v>1750</v>
      </c>
      <c r="O269" t="s">
        <v>1763</v>
      </c>
      <c r="T269" s="90"/>
      <c r="U269" s="94"/>
    </row>
    <row r="270" spans="1:21" x14ac:dyDescent="0.25">
      <c r="A270" t="s">
        <v>1745</v>
      </c>
      <c r="B270" t="s">
        <v>1727</v>
      </c>
      <c r="C270">
        <v>1959</v>
      </c>
      <c r="D270">
        <v>19590926</v>
      </c>
      <c r="E270" t="s">
        <v>1681</v>
      </c>
      <c r="F270" t="s">
        <v>3</v>
      </c>
      <c r="G270" t="s">
        <v>1687</v>
      </c>
      <c r="H270">
        <v>115</v>
      </c>
      <c r="I270">
        <v>78</v>
      </c>
      <c r="J270">
        <f t="shared" si="4"/>
        <v>37</v>
      </c>
      <c r="K270" t="s">
        <v>1736</v>
      </c>
      <c r="L270" t="s">
        <v>1681</v>
      </c>
      <c r="M270" t="s">
        <v>1718</v>
      </c>
      <c r="N270" t="s">
        <v>1681</v>
      </c>
      <c r="O270" t="s">
        <v>1687</v>
      </c>
      <c r="P270" t="s">
        <v>30</v>
      </c>
      <c r="T270" s="90"/>
      <c r="U270" s="94"/>
    </row>
    <row r="271" spans="1:21" x14ac:dyDescent="0.25">
      <c r="A271" t="s">
        <v>1745</v>
      </c>
      <c r="B271" t="s">
        <v>1727</v>
      </c>
      <c r="C271">
        <v>1959</v>
      </c>
      <c r="D271">
        <v>19590926</v>
      </c>
      <c r="E271" t="s">
        <v>1687</v>
      </c>
      <c r="F271" t="s">
        <v>4</v>
      </c>
      <c r="G271" t="s">
        <v>1681</v>
      </c>
      <c r="H271">
        <v>78</v>
      </c>
      <c r="I271">
        <v>115</v>
      </c>
      <c r="J271">
        <f t="shared" si="4"/>
        <v>-37</v>
      </c>
      <c r="K271" t="s">
        <v>1736</v>
      </c>
      <c r="L271" t="s">
        <v>1681</v>
      </c>
      <c r="M271" t="s">
        <v>1718</v>
      </c>
      <c r="N271" t="s">
        <v>1687</v>
      </c>
      <c r="O271" t="s">
        <v>1681</v>
      </c>
      <c r="T271" s="90"/>
      <c r="U271" s="94"/>
    </row>
    <row r="272" spans="1:21" x14ac:dyDescent="0.25">
      <c r="A272" t="s">
        <v>1746</v>
      </c>
      <c r="B272" t="s">
        <v>1747</v>
      </c>
      <c r="C272">
        <v>1959</v>
      </c>
      <c r="D272">
        <v>19590815</v>
      </c>
      <c r="E272" t="s">
        <v>1763</v>
      </c>
      <c r="F272" t="s">
        <v>3</v>
      </c>
      <c r="G272" t="s">
        <v>1765</v>
      </c>
      <c r="H272">
        <v>20</v>
      </c>
      <c r="I272">
        <v>0</v>
      </c>
      <c r="J272">
        <f t="shared" si="4"/>
        <v>20</v>
      </c>
      <c r="K272" t="s">
        <v>1813</v>
      </c>
      <c r="L272" t="s">
        <v>1675</v>
      </c>
      <c r="M272" t="s">
        <v>1723</v>
      </c>
      <c r="N272" t="s">
        <v>1763</v>
      </c>
      <c r="O272" t="s">
        <v>1765</v>
      </c>
      <c r="P272" t="s">
        <v>30</v>
      </c>
      <c r="T272" s="90"/>
      <c r="U272" s="94"/>
    </row>
    <row r="273" spans="1:21" x14ac:dyDescent="0.25">
      <c r="A273" t="s">
        <v>1746</v>
      </c>
      <c r="B273" t="s">
        <v>1747</v>
      </c>
      <c r="C273">
        <v>1959</v>
      </c>
      <c r="D273">
        <v>19590815</v>
      </c>
      <c r="E273" t="s">
        <v>1765</v>
      </c>
      <c r="F273" t="s">
        <v>4</v>
      </c>
      <c r="G273" t="s">
        <v>1763</v>
      </c>
      <c r="H273">
        <v>0</v>
      </c>
      <c r="I273">
        <v>20</v>
      </c>
      <c r="J273">
        <f t="shared" si="4"/>
        <v>-20</v>
      </c>
      <c r="K273" t="s">
        <v>1813</v>
      </c>
      <c r="L273" t="s">
        <v>1675</v>
      </c>
      <c r="M273" t="s">
        <v>1723</v>
      </c>
      <c r="N273" t="s">
        <v>1765</v>
      </c>
      <c r="O273" t="s">
        <v>1763</v>
      </c>
      <c r="T273" s="90"/>
      <c r="U273" s="94"/>
    </row>
    <row r="274" spans="1:21" x14ac:dyDescent="0.25">
      <c r="A274" t="s">
        <v>1745</v>
      </c>
      <c r="B274" t="s">
        <v>1727</v>
      </c>
      <c r="C274">
        <v>1958</v>
      </c>
      <c r="D274">
        <v>19580920</v>
      </c>
      <c r="E274" t="s">
        <v>1688</v>
      </c>
      <c r="F274" t="s">
        <v>3</v>
      </c>
      <c r="G274" t="s">
        <v>1681</v>
      </c>
      <c r="H274">
        <v>82</v>
      </c>
      <c r="I274">
        <v>64</v>
      </c>
      <c r="J274">
        <f t="shared" si="4"/>
        <v>18</v>
      </c>
      <c r="K274" t="s">
        <v>1736</v>
      </c>
      <c r="L274" t="s">
        <v>1681</v>
      </c>
      <c r="M274" t="s">
        <v>1718</v>
      </c>
      <c r="N274" t="s">
        <v>1688</v>
      </c>
      <c r="O274" t="s">
        <v>1681</v>
      </c>
      <c r="P274" t="s">
        <v>30</v>
      </c>
      <c r="T274" s="90"/>
      <c r="U274" s="94"/>
    </row>
    <row r="275" spans="1:21" x14ac:dyDescent="0.25">
      <c r="A275" t="s">
        <v>1745</v>
      </c>
      <c r="B275" t="s">
        <v>1727</v>
      </c>
      <c r="C275">
        <v>1958</v>
      </c>
      <c r="D275">
        <v>19580920</v>
      </c>
      <c r="E275" t="s">
        <v>1681</v>
      </c>
      <c r="F275" t="s">
        <v>4</v>
      </c>
      <c r="G275" t="s">
        <v>1688</v>
      </c>
      <c r="H275">
        <v>64</v>
      </c>
      <c r="I275">
        <v>82</v>
      </c>
      <c r="J275">
        <f t="shared" si="4"/>
        <v>-18</v>
      </c>
      <c r="K275" t="s">
        <v>1736</v>
      </c>
      <c r="L275" t="s">
        <v>1681</v>
      </c>
      <c r="M275" t="s">
        <v>1718</v>
      </c>
      <c r="N275" t="s">
        <v>1681</v>
      </c>
      <c r="O275" t="s">
        <v>1688</v>
      </c>
      <c r="T275" s="90"/>
      <c r="U275" s="94"/>
    </row>
    <row r="276" spans="1:21" x14ac:dyDescent="0.25">
      <c r="A276" t="s">
        <v>1746</v>
      </c>
      <c r="B276" t="s">
        <v>1747</v>
      </c>
      <c r="C276">
        <v>1958</v>
      </c>
      <c r="D276">
        <v>19580913</v>
      </c>
      <c r="E276" t="s">
        <v>1763</v>
      </c>
      <c r="F276" t="s">
        <v>3</v>
      </c>
      <c r="G276" t="s">
        <v>1757</v>
      </c>
      <c r="H276">
        <v>20</v>
      </c>
      <c r="I276">
        <v>9</v>
      </c>
      <c r="J276">
        <f t="shared" si="4"/>
        <v>11</v>
      </c>
      <c r="K276" t="s">
        <v>1813</v>
      </c>
      <c r="L276" t="s">
        <v>1675</v>
      </c>
      <c r="M276" t="s">
        <v>1723</v>
      </c>
      <c r="N276" t="s">
        <v>1763</v>
      </c>
      <c r="O276" t="s">
        <v>1757</v>
      </c>
      <c r="P276" t="s">
        <v>30</v>
      </c>
      <c r="T276" s="90"/>
      <c r="U276" s="94"/>
    </row>
    <row r="277" spans="1:21" x14ac:dyDescent="0.25">
      <c r="A277" t="s">
        <v>1746</v>
      </c>
      <c r="B277" t="s">
        <v>1747</v>
      </c>
      <c r="C277">
        <v>1958</v>
      </c>
      <c r="D277">
        <v>19580913</v>
      </c>
      <c r="E277" t="s">
        <v>1757</v>
      </c>
      <c r="F277" t="s">
        <v>4</v>
      </c>
      <c r="G277" t="s">
        <v>1763</v>
      </c>
      <c r="H277">
        <v>9</v>
      </c>
      <c r="I277">
        <v>20</v>
      </c>
      <c r="J277">
        <f t="shared" si="4"/>
        <v>-11</v>
      </c>
      <c r="K277" t="s">
        <v>1813</v>
      </c>
      <c r="L277" t="s">
        <v>1675</v>
      </c>
      <c r="M277" t="s">
        <v>1723</v>
      </c>
      <c r="N277" t="s">
        <v>1757</v>
      </c>
      <c r="O277" t="s">
        <v>1763</v>
      </c>
      <c r="T277" s="90"/>
      <c r="U277" s="94"/>
    </row>
    <row r="278" spans="1:21" x14ac:dyDescent="0.25">
      <c r="A278" t="s">
        <v>1745</v>
      </c>
      <c r="B278" t="s">
        <v>1727</v>
      </c>
      <c r="C278">
        <v>1957</v>
      </c>
      <c r="D278">
        <v>19570921</v>
      </c>
      <c r="E278" t="s">
        <v>1681</v>
      </c>
      <c r="F278" t="s">
        <v>3</v>
      </c>
      <c r="G278" t="s">
        <v>1687</v>
      </c>
      <c r="H278">
        <v>116</v>
      </c>
      <c r="I278">
        <v>55</v>
      </c>
      <c r="J278">
        <f t="shared" si="4"/>
        <v>61</v>
      </c>
      <c r="K278" t="s">
        <v>1736</v>
      </c>
      <c r="L278" t="s">
        <v>1681</v>
      </c>
      <c r="M278" t="s">
        <v>1718</v>
      </c>
      <c r="N278" t="s">
        <v>1681</v>
      </c>
      <c r="O278" t="s">
        <v>1687</v>
      </c>
      <c r="P278" t="s">
        <v>30</v>
      </c>
      <c r="T278" s="90"/>
      <c r="U278" s="94"/>
    </row>
    <row r="279" spans="1:21" x14ac:dyDescent="0.25">
      <c r="A279" t="s">
        <v>1745</v>
      </c>
      <c r="B279" t="s">
        <v>1727</v>
      </c>
      <c r="C279">
        <v>1957</v>
      </c>
      <c r="D279">
        <v>19570921</v>
      </c>
      <c r="E279" t="s">
        <v>1687</v>
      </c>
      <c r="F279" t="s">
        <v>4</v>
      </c>
      <c r="G279" t="s">
        <v>1681</v>
      </c>
      <c r="H279">
        <v>55</v>
      </c>
      <c r="I279">
        <v>116</v>
      </c>
      <c r="J279">
        <f t="shared" si="4"/>
        <v>-61</v>
      </c>
      <c r="K279" t="s">
        <v>1736</v>
      </c>
      <c r="L279" t="s">
        <v>1681</v>
      </c>
      <c r="M279" t="s">
        <v>1718</v>
      </c>
      <c r="N279" t="s">
        <v>1687</v>
      </c>
      <c r="O279" t="s">
        <v>1681</v>
      </c>
      <c r="T279" s="90"/>
      <c r="U279" s="94"/>
    </row>
    <row r="280" spans="1:21" x14ac:dyDescent="0.25">
      <c r="A280" t="s">
        <v>1746</v>
      </c>
      <c r="B280" t="s">
        <v>1747</v>
      </c>
      <c r="C280">
        <v>1957</v>
      </c>
      <c r="D280">
        <v>19570921</v>
      </c>
      <c r="E280" t="s">
        <v>1763</v>
      </c>
      <c r="F280" t="s">
        <v>3</v>
      </c>
      <c r="G280" t="s">
        <v>1765</v>
      </c>
      <c r="H280">
        <v>31</v>
      </c>
      <c r="I280">
        <v>9</v>
      </c>
      <c r="J280">
        <f t="shared" si="4"/>
        <v>22</v>
      </c>
      <c r="K280" t="s">
        <v>1813</v>
      </c>
      <c r="L280" t="s">
        <v>1675</v>
      </c>
      <c r="M280" t="s">
        <v>1723</v>
      </c>
      <c r="N280" t="s">
        <v>1763</v>
      </c>
      <c r="O280" t="s">
        <v>1765</v>
      </c>
      <c r="P280" t="s">
        <v>30</v>
      </c>
      <c r="T280" s="90"/>
      <c r="U280" s="94"/>
    </row>
    <row r="281" spans="1:21" x14ac:dyDescent="0.25">
      <c r="A281" t="s">
        <v>1746</v>
      </c>
      <c r="B281" t="s">
        <v>1747</v>
      </c>
      <c r="C281">
        <v>1957</v>
      </c>
      <c r="D281">
        <v>19570921</v>
      </c>
      <c r="E281" t="s">
        <v>1765</v>
      </c>
      <c r="F281" t="s">
        <v>4</v>
      </c>
      <c r="G281" t="s">
        <v>1763</v>
      </c>
      <c r="H281">
        <v>9</v>
      </c>
      <c r="I281">
        <v>31</v>
      </c>
      <c r="J281">
        <f t="shared" si="4"/>
        <v>-22</v>
      </c>
      <c r="K281" t="s">
        <v>1813</v>
      </c>
      <c r="L281" t="s">
        <v>1675</v>
      </c>
      <c r="M281" t="s">
        <v>1723</v>
      </c>
      <c r="N281" t="s">
        <v>1765</v>
      </c>
      <c r="O281" t="s">
        <v>1763</v>
      </c>
      <c r="T281" s="90"/>
      <c r="U281" s="94"/>
    </row>
    <row r="282" spans="1:21" x14ac:dyDescent="0.25">
      <c r="A282" t="s">
        <v>1745</v>
      </c>
      <c r="B282" t="s">
        <v>1727</v>
      </c>
      <c r="C282">
        <v>1956</v>
      </c>
      <c r="D282">
        <v>19560915</v>
      </c>
      <c r="E282" t="s">
        <v>1681</v>
      </c>
      <c r="F282" t="s">
        <v>3</v>
      </c>
      <c r="G282" t="s">
        <v>1688</v>
      </c>
      <c r="H282">
        <v>121</v>
      </c>
      <c r="I282">
        <v>48</v>
      </c>
      <c r="J282">
        <f t="shared" si="4"/>
        <v>73</v>
      </c>
      <c r="K282" t="s">
        <v>1736</v>
      </c>
      <c r="L282" t="s">
        <v>1681</v>
      </c>
      <c r="M282" t="s">
        <v>1718</v>
      </c>
      <c r="N282" t="s">
        <v>1681</v>
      </c>
      <c r="O282" t="s">
        <v>1688</v>
      </c>
      <c r="P282" t="s">
        <v>30</v>
      </c>
      <c r="T282" s="90"/>
      <c r="U282" s="94"/>
    </row>
    <row r="283" spans="1:21" x14ac:dyDescent="0.25">
      <c r="A283" t="s">
        <v>1745</v>
      </c>
      <c r="B283" t="s">
        <v>1727</v>
      </c>
      <c r="C283">
        <v>1956</v>
      </c>
      <c r="D283">
        <v>19560915</v>
      </c>
      <c r="E283" t="s">
        <v>1688</v>
      </c>
      <c r="F283" t="s">
        <v>4</v>
      </c>
      <c r="G283" t="s">
        <v>1681</v>
      </c>
      <c r="H283">
        <v>48</v>
      </c>
      <c r="I283">
        <v>121</v>
      </c>
      <c r="J283">
        <f t="shared" si="4"/>
        <v>-73</v>
      </c>
      <c r="K283" t="s">
        <v>1736</v>
      </c>
      <c r="L283" t="s">
        <v>1681</v>
      </c>
      <c r="M283" t="s">
        <v>1718</v>
      </c>
      <c r="N283" t="s">
        <v>1688</v>
      </c>
      <c r="O283" t="s">
        <v>1681</v>
      </c>
      <c r="T283" s="90"/>
      <c r="U283" s="94"/>
    </row>
    <row r="284" spans="1:21" x14ac:dyDescent="0.25">
      <c r="A284" t="s">
        <v>1746</v>
      </c>
      <c r="B284" t="s">
        <v>1747</v>
      </c>
      <c r="C284">
        <v>1956</v>
      </c>
      <c r="D284">
        <v>19560908</v>
      </c>
      <c r="E284" t="s">
        <v>1763</v>
      </c>
      <c r="F284" t="s">
        <v>3</v>
      </c>
      <c r="G284" t="s">
        <v>1755</v>
      </c>
      <c r="H284">
        <v>18</v>
      </c>
      <c r="I284">
        <v>12</v>
      </c>
      <c r="J284">
        <f t="shared" si="4"/>
        <v>6</v>
      </c>
      <c r="K284" t="s">
        <v>1813</v>
      </c>
      <c r="L284" t="s">
        <v>1675</v>
      </c>
      <c r="M284" t="s">
        <v>1723</v>
      </c>
      <c r="N284" t="s">
        <v>1763</v>
      </c>
      <c r="O284" t="s">
        <v>1755</v>
      </c>
      <c r="P284" t="s">
        <v>30</v>
      </c>
      <c r="T284" s="90"/>
      <c r="U284" s="94"/>
    </row>
    <row r="285" spans="1:21" x14ac:dyDescent="0.25">
      <c r="A285" t="s">
        <v>1746</v>
      </c>
      <c r="B285" t="s">
        <v>1747</v>
      </c>
      <c r="C285">
        <v>1956</v>
      </c>
      <c r="D285">
        <v>19560908</v>
      </c>
      <c r="E285" t="s">
        <v>1755</v>
      </c>
      <c r="F285" t="s">
        <v>4</v>
      </c>
      <c r="G285" t="s">
        <v>1763</v>
      </c>
      <c r="H285">
        <v>12</v>
      </c>
      <c r="I285">
        <v>18</v>
      </c>
      <c r="J285">
        <f t="shared" si="4"/>
        <v>-6</v>
      </c>
      <c r="K285" t="s">
        <v>1813</v>
      </c>
      <c r="L285" t="s">
        <v>1675</v>
      </c>
      <c r="M285" t="s">
        <v>1723</v>
      </c>
      <c r="N285" t="s">
        <v>1755</v>
      </c>
      <c r="O285" t="s">
        <v>1763</v>
      </c>
      <c r="T285" s="90"/>
      <c r="U285" s="94"/>
    </row>
    <row r="286" spans="1:21" x14ac:dyDescent="0.25">
      <c r="A286" t="s">
        <v>1745</v>
      </c>
      <c r="B286" t="s">
        <v>1727</v>
      </c>
      <c r="C286">
        <v>1955</v>
      </c>
      <c r="D286">
        <v>19550917</v>
      </c>
      <c r="E286" t="s">
        <v>1681</v>
      </c>
      <c r="F286" t="s">
        <v>3</v>
      </c>
      <c r="G286" t="s">
        <v>1688</v>
      </c>
      <c r="H286">
        <v>64</v>
      </c>
      <c r="I286">
        <v>36</v>
      </c>
      <c r="J286">
        <f t="shared" si="4"/>
        <v>28</v>
      </c>
      <c r="K286" t="s">
        <v>1736</v>
      </c>
      <c r="L286" t="s">
        <v>1681</v>
      </c>
      <c r="M286" t="s">
        <v>1718</v>
      </c>
      <c r="N286" t="s">
        <v>1681</v>
      </c>
      <c r="O286" t="s">
        <v>1688</v>
      </c>
      <c r="P286" t="s">
        <v>30</v>
      </c>
      <c r="T286" s="90"/>
      <c r="U286" s="94"/>
    </row>
    <row r="287" spans="1:21" x14ac:dyDescent="0.25">
      <c r="A287" t="s">
        <v>1745</v>
      </c>
      <c r="B287" t="s">
        <v>1727</v>
      </c>
      <c r="C287">
        <v>1955</v>
      </c>
      <c r="D287">
        <v>19550917</v>
      </c>
      <c r="E287" t="s">
        <v>1688</v>
      </c>
      <c r="F287" t="s">
        <v>4</v>
      </c>
      <c r="G287" t="s">
        <v>1681</v>
      </c>
      <c r="H287">
        <v>36</v>
      </c>
      <c r="I287">
        <v>64</v>
      </c>
      <c r="J287">
        <f t="shared" si="4"/>
        <v>-28</v>
      </c>
      <c r="K287" t="s">
        <v>1736</v>
      </c>
      <c r="L287" t="s">
        <v>1681</v>
      </c>
      <c r="M287" t="s">
        <v>1718</v>
      </c>
      <c r="N287" t="s">
        <v>1688</v>
      </c>
      <c r="O287" t="s">
        <v>1681</v>
      </c>
      <c r="T287" s="90"/>
      <c r="U287" s="94"/>
    </row>
    <row r="288" spans="1:21" x14ac:dyDescent="0.25">
      <c r="A288" t="s">
        <v>1746</v>
      </c>
      <c r="B288" t="s">
        <v>1747</v>
      </c>
      <c r="C288">
        <v>1955</v>
      </c>
      <c r="D288">
        <v>19550917</v>
      </c>
      <c r="E288" t="s">
        <v>1748</v>
      </c>
      <c r="F288" t="s">
        <v>3</v>
      </c>
      <c r="G288" t="s">
        <v>1756</v>
      </c>
      <c r="H288">
        <v>12</v>
      </c>
      <c r="I288">
        <v>11</v>
      </c>
      <c r="J288">
        <f t="shared" si="4"/>
        <v>1</v>
      </c>
      <c r="K288" t="s">
        <v>1813</v>
      </c>
      <c r="L288" t="s">
        <v>1675</v>
      </c>
      <c r="M288" t="s">
        <v>1723</v>
      </c>
      <c r="N288" t="s">
        <v>1748</v>
      </c>
      <c r="O288" t="s">
        <v>1756</v>
      </c>
      <c r="P288" t="s">
        <v>30</v>
      </c>
      <c r="T288" s="90"/>
      <c r="U288" s="94"/>
    </row>
    <row r="289" spans="1:21" x14ac:dyDescent="0.25">
      <c r="A289" t="s">
        <v>1746</v>
      </c>
      <c r="B289" t="s">
        <v>1747</v>
      </c>
      <c r="C289">
        <v>1955</v>
      </c>
      <c r="D289">
        <v>19550917</v>
      </c>
      <c r="E289" t="s">
        <v>1756</v>
      </c>
      <c r="F289" t="s">
        <v>4</v>
      </c>
      <c r="G289" t="s">
        <v>1748</v>
      </c>
      <c r="H289">
        <v>11</v>
      </c>
      <c r="I289">
        <v>12</v>
      </c>
      <c r="J289">
        <f t="shared" si="4"/>
        <v>-1</v>
      </c>
      <c r="K289" t="s">
        <v>1813</v>
      </c>
      <c r="L289" t="s">
        <v>1675</v>
      </c>
      <c r="M289" t="s">
        <v>1723</v>
      </c>
      <c r="N289" t="s">
        <v>1756</v>
      </c>
      <c r="O289" t="s">
        <v>1748</v>
      </c>
      <c r="T289" s="90"/>
      <c r="U289" s="94"/>
    </row>
    <row r="290" spans="1:21" x14ac:dyDescent="0.25">
      <c r="A290" t="s">
        <v>1745</v>
      </c>
      <c r="B290" t="s">
        <v>1727</v>
      </c>
      <c r="C290">
        <v>1954</v>
      </c>
      <c r="D290">
        <v>19540925</v>
      </c>
      <c r="E290" t="s">
        <v>1695</v>
      </c>
      <c r="F290" t="s">
        <v>3</v>
      </c>
      <c r="G290" t="s">
        <v>1681</v>
      </c>
      <c r="H290">
        <v>102</v>
      </c>
      <c r="I290">
        <v>51</v>
      </c>
      <c r="J290">
        <f t="shared" si="4"/>
        <v>51</v>
      </c>
      <c r="K290" t="s">
        <v>1736</v>
      </c>
      <c r="L290" t="s">
        <v>1681</v>
      </c>
      <c r="M290" t="s">
        <v>1718</v>
      </c>
      <c r="N290" t="s">
        <v>1673</v>
      </c>
      <c r="O290" t="s">
        <v>1681</v>
      </c>
      <c r="P290" t="s">
        <v>30</v>
      </c>
      <c r="T290" s="90"/>
      <c r="U290" s="94"/>
    </row>
    <row r="291" spans="1:21" x14ac:dyDescent="0.25">
      <c r="A291" t="s">
        <v>1745</v>
      </c>
      <c r="B291" t="s">
        <v>1727</v>
      </c>
      <c r="C291">
        <v>1954</v>
      </c>
      <c r="D291">
        <v>19540925</v>
      </c>
      <c r="E291" t="s">
        <v>1681</v>
      </c>
      <c r="F291" t="s">
        <v>4</v>
      </c>
      <c r="G291" t="s">
        <v>1695</v>
      </c>
      <c r="H291">
        <v>51</v>
      </c>
      <c r="I291">
        <v>102</v>
      </c>
      <c r="J291">
        <f t="shared" si="4"/>
        <v>-51</v>
      </c>
      <c r="K291" t="s">
        <v>1736</v>
      </c>
      <c r="L291" t="s">
        <v>1681</v>
      </c>
      <c r="M291" t="s">
        <v>1718</v>
      </c>
      <c r="N291" t="s">
        <v>1681</v>
      </c>
      <c r="O291" t="s">
        <v>1673</v>
      </c>
      <c r="T291" s="90"/>
      <c r="U291" s="94"/>
    </row>
    <row r="292" spans="1:21" x14ac:dyDescent="0.25">
      <c r="A292" t="s">
        <v>1746</v>
      </c>
      <c r="B292" t="s">
        <v>1747</v>
      </c>
      <c r="C292">
        <v>1954</v>
      </c>
      <c r="D292">
        <v>19540918</v>
      </c>
      <c r="E292" t="s">
        <v>1748</v>
      </c>
      <c r="F292" t="s">
        <v>3</v>
      </c>
      <c r="G292" t="s">
        <v>1756</v>
      </c>
      <c r="H292">
        <v>23</v>
      </c>
      <c r="I292">
        <v>15</v>
      </c>
      <c r="J292">
        <f t="shared" si="4"/>
        <v>8</v>
      </c>
      <c r="K292" t="s">
        <v>1813</v>
      </c>
      <c r="L292" t="s">
        <v>1675</v>
      </c>
      <c r="M292" t="s">
        <v>1723</v>
      </c>
      <c r="N292" t="s">
        <v>1748</v>
      </c>
      <c r="O292" t="s">
        <v>1756</v>
      </c>
      <c r="P292" t="s">
        <v>30</v>
      </c>
      <c r="T292" s="90"/>
      <c r="U292" s="94"/>
    </row>
    <row r="293" spans="1:21" x14ac:dyDescent="0.25">
      <c r="A293" t="s">
        <v>1746</v>
      </c>
      <c r="B293" t="s">
        <v>1747</v>
      </c>
      <c r="C293">
        <v>1954</v>
      </c>
      <c r="D293">
        <v>19540918</v>
      </c>
      <c r="E293" t="s">
        <v>1756</v>
      </c>
      <c r="F293" t="s">
        <v>4</v>
      </c>
      <c r="G293" t="s">
        <v>1748</v>
      </c>
      <c r="H293">
        <v>15</v>
      </c>
      <c r="I293">
        <v>23</v>
      </c>
      <c r="J293">
        <f t="shared" si="4"/>
        <v>-8</v>
      </c>
      <c r="K293" t="s">
        <v>1813</v>
      </c>
      <c r="L293" t="s">
        <v>1675</v>
      </c>
      <c r="M293" t="s">
        <v>1723</v>
      </c>
      <c r="N293" t="s">
        <v>1756</v>
      </c>
      <c r="O293" t="s">
        <v>1748</v>
      </c>
      <c r="T293" s="90"/>
      <c r="U293" s="94"/>
    </row>
    <row r="294" spans="1:21" x14ac:dyDescent="0.25">
      <c r="A294" t="s">
        <v>1745</v>
      </c>
      <c r="B294" t="s">
        <v>1727</v>
      </c>
      <c r="C294">
        <v>1953</v>
      </c>
      <c r="D294">
        <v>19530926</v>
      </c>
      <c r="E294" t="s">
        <v>1688</v>
      </c>
      <c r="F294" t="s">
        <v>3</v>
      </c>
      <c r="G294" t="s">
        <v>1685</v>
      </c>
      <c r="H294">
        <v>77</v>
      </c>
      <c r="I294">
        <v>65</v>
      </c>
      <c r="J294">
        <f t="shared" si="4"/>
        <v>12</v>
      </c>
      <c r="K294" t="s">
        <v>1736</v>
      </c>
      <c r="L294" t="s">
        <v>1681</v>
      </c>
      <c r="M294" t="s">
        <v>1718</v>
      </c>
      <c r="N294" t="s">
        <v>1688</v>
      </c>
      <c r="O294" t="s">
        <v>1685</v>
      </c>
      <c r="P294" t="s">
        <v>30</v>
      </c>
      <c r="T294" s="90"/>
      <c r="U294" s="94"/>
    </row>
    <row r="295" spans="1:21" x14ac:dyDescent="0.25">
      <c r="A295" t="s">
        <v>1745</v>
      </c>
      <c r="B295" t="s">
        <v>1727</v>
      </c>
      <c r="C295">
        <v>1953</v>
      </c>
      <c r="D295">
        <v>19530926</v>
      </c>
      <c r="E295" t="s">
        <v>1685</v>
      </c>
      <c r="F295" t="s">
        <v>4</v>
      </c>
      <c r="G295" t="s">
        <v>1688</v>
      </c>
      <c r="H295">
        <v>65</v>
      </c>
      <c r="I295">
        <v>77</v>
      </c>
      <c r="J295">
        <f t="shared" si="4"/>
        <v>-12</v>
      </c>
      <c r="K295" t="s">
        <v>1736</v>
      </c>
      <c r="L295" t="s">
        <v>1681</v>
      </c>
      <c r="M295" t="s">
        <v>1718</v>
      </c>
      <c r="N295" t="s">
        <v>1685</v>
      </c>
      <c r="O295" t="s">
        <v>1688</v>
      </c>
      <c r="T295" s="90"/>
      <c r="U295" s="94"/>
    </row>
    <row r="296" spans="1:21" x14ac:dyDescent="0.25">
      <c r="A296" t="s">
        <v>1746</v>
      </c>
      <c r="B296" t="s">
        <v>1747</v>
      </c>
      <c r="C296">
        <v>1953</v>
      </c>
      <c r="D296">
        <v>19530912</v>
      </c>
      <c r="E296" t="s">
        <v>1748</v>
      </c>
      <c r="F296" t="s">
        <v>3</v>
      </c>
      <c r="G296" t="s">
        <v>1763</v>
      </c>
      <c r="H296">
        <v>31</v>
      </c>
      <c r="I296">
        <v>12</v>
      </c>
      <c r="J296">
        <f t="shared" si="4"/>
        <v>19</v>
      </c>
      <c r="K296" t="s">
        <v>1813</v>
      </c>
      <c r="L296" t="s">
        <v>1675</v>
      </c>
      <c r="M296" t="s">
        <v>1723</v>
      </c>
      <c r="N296" t="s">
        <v>1748</v>
      </c>
      <c r="O296" t="s">
        <v>1763</v>
      </c>
      <c r="P296" t="s">
        <v>30</v>
      </c>
      <c r="T296" s="90"/>
      <c r="U296" s="94"/>
    </row>
    <row r="297" spans="1:21" x14ac:dyDescent="0.25">
      <c r="A297" t="s">
        <v>1746</v>
      </c>
      <c r="B297" t="s">
        <v>1747</v>
      </c>
      <c r="C297">
        <v>1953</v>
      </c>
      <c r="D297">
        <v>19530912</v>
      </c>
      <c r="E297" t="s">
        <v>1763</v>
      </c>
      <c r="F297" t="s">
        <v>4</v>
      </c>
      <c r="G297" t="s">
        <v>1748</v>
      </c>
      <c r="H297">
        <v>12</v>
      </c>
      <c r="I297">
        <v>31</v>
      </c>
      <c r="J297">
        <f t="shared" si="4"/>
        <v>-19</v>
      </c>
      <c r="K297" t="s">
        <v>1813</v>
      </c>
      <c r="L297" t="s">
        <v>1675</v>
      </c>
      <c r="M297" t="s">
        <v>1723</v>
      </c>
      <c r="N297" t="s">
        <v>1763</v>
      </c>
      <c r="O297" t="s">
        <v>1748</v>
      </c>
      <c r="T297" s="90"/>
      <c r="U297" s="94"/>
    </row>
    <row r="298" spans="1:21" x14ac:dyDescent="0.25">
      <c r="A298" t="s">
        <v>1745</v>
      </c>
      <c r="B298" t="s">
        <v>1727</v>
      </c>
      <c r="C298">
        <v>1952</v>
      </c>
      <c r="D298">
        <v>19520927</v>
      </c>
      <c r="E298" t="s">
        <v>1685</v>
      </c>
      <c r="F298" t="s">
        <v>3</v>
      </c>
      <c r="G298" t="s">
        <v>1688</v>
      </c>
      <c r="H298">
        <v>86</v>
      </c>
      <c r="I298">
        <v>40</v>
      </c>
      <c r="J298">
        <f t="shared" si="4"/>
        <v>46</v>
      </c>
      <c r="K298" t="s">
        <v>1736</v>
      </c>
      <c r="L298" t="s">
        <v>1681</v>
      </c>
      <c r="M298" t="s">
        <v>1718</v>
      </c>
      <c r="N298" t="s">
        <v>1685</v>
      </c>
      <c r="O298" t="s">
        <v>1688</v>
      </c>
      <c r="P298" t="s">
        <v>30</v>
      </c>
      <c r="T298" s="90"/>
      <c r="U298" s="94"/>
    </row>
    <row r="299" spans="1:21" x14ac:dyDescent="0.25">
      <c r="A299" t="s">
        <v>1745</v>
      </c>
      <c r="B299" t="s">
        <v>1727</v>
      </c>
      <c r="C299">
        <v>1952</v>
      </c>
      <c r="D299">
        <v>19520927</v>
      </c>
      <c r="E299" t="s">
        <v>1688</v>
      </c>
      <c r="F299" t="s">
        <v>4</v>
      </c>
      <c r="G299" t="s">
        <v>1685</v>
      </c>
      <c r="H299">
        <v>40</v>
      </c>
      <c r="I299">
        <v>86</v>
      </c>
      <c r="J299">
        <f t="shared" si="4"/>
        <v>-46</v>
      </c>
      <c r="K299" t="s">
        <v>1736</v>
      </c>
      <c r="L299" t="s">
        <v>1681</v>
      </c>
      <c r="M299" t="s">
        <v>1718</v>
      </c>
      <c r="N299" t="s">
        <v>1688</v>
      </c>
      <c r="O299" t="s">
        <v>1685</v>
      </c>
      <c r="T299" s="90"/>
      <c r="U299" s="94"/>
    </row>
    <row r="300" spans="1:21" x14ac:dyDescent="0.25">
      <c r="A300" t="s">
        <v>1746</v>
      </c>
      <c r="B300" t="s">
        <v>1747</v>
      </c>
      <c r="C300">
        <v>1952</v>
      </c>
      <c r="D300">
        <v>19520920</v>
      </c>
      <c r="E300" t="s">
        <v>1757</v>
      </c>
      <c r="F300" t="s">
        <v>3</v>
      </c>
      <c r="G300" t="s">
        <v>1748</v>
      </c>
      <c r="H300">
        <v>22</v>
      </c>
      <c r="I300">
        <v>12</v>
      </c>
      <c r="J300">
        <f t="shared" si="4"/>
        <v>10</v>
      </c>
      <c r="K300" t="s">
        <v>1813</v>
      </c>
      <c r="L300" t="s">
        <v>1675</v>
      </c>
      <c r="M300" t="s">
        <v>1723</v>
      </c>
      <c r="N300" t="s">
        <v>1757</v>
      </c>
      <c r="O300" t="s">
        <v>1748</v>
      </c>
      <c r="P300" t="s">
        <v>30</v>
      </c>
      <c r="T300" s="90"/>
      <c r="U300" s="94"/>
    </row>
    <row r="301" spans="1:21" x14ac:dyDescent="0.25">
      <c r="A301" t="s">
        <v>1746</v>
      </c>
      <c r="B301" t="s">
        <v>1747</v>
      </c>
      <c r="C301">
        <v>1952</v>
      </c>
      <c r="D301">
        <v>19520920</v>
      </c>
      <c r="E301" t="s">
        <v>1748</v>
      </c>
      <c r="F301" t="s">
        <v>4</v>
      </c>
      <c r="G301" t="s">
        <v>1757</v>
      </c>
      <c r="H301">
        <v>12</v>
      </c>
      <c r="I301">
        <v>22</v>
      </c>
      <c r="J301">
        <f t="shared" si="4"/>
        <v>-10</v>
      </c>
      <c r="K301" t="s">
        <v>1813</v>
      </c>
      <c r="L301" t="s">
        <v>1675</v>
      </c>
      <c r="M301" t="s">
        <v>1723</v>
      </c>
      <c r="N301" t="s">
        <v>1748</v>
      </c>
      <c r="O301" t="s">
        <v>1757</v>
      </c>
      <c r="T301" s="90"/>
      <c r="U301" s="94"/>
    </row>
    <row r="302" spans="1:21" x14ac:dyDescent="0.25">
      <c r="A302" t="s">
        <v>1745</v>
      </c>
      <c r="B302" t="s">
        <v>1727</v>
      </c>
      <c r="C302">
        <v>1951</v>
      </c>
      <c r="D302">
        <v>19510929</v>
      </c>
      <c r="E302" t="s">
        <v>1685</v>
      </c>
      <c r="F302" t="s">
        <v>3</v>
      </c>
      <c r="G302" t="s">
        <v>1687</v>
      </c>
      <c r="H302">
        <v>81</v>
      </c>
      <c r="I302">
        <v>70</v>
      </c>
      <c r="J302">
        <f t="shared" si="4"/>
        <v>11</v>
      </c>
      <c r="K302" t="s">
        <v>1736</v>
      </c>
      <c r="L302" t="s">
        <v>1681</v>
      </c>
      <c r="M302" t="s">
        <v>1718</v>
      </c>
      <c r="N302" t="s">
        <v>1685</v>
      </c>
      <c r="O302" t="s">
        <v>1687</v>
      </c>
      <c r="P302" t="s">
        <v>30</v>
      </c>
      <c r="T302" s="90"/>
      <c r="U302" s="94"/>
    </row>
    <row r="303" spans="1:21" x14ac:dyDescent="0.25">
      <c r="A303" t="s">
        <v>1745</v>
      </c>
      <c r="B303" t="s">
        <v>1727</v>
      </c>
      <c r="C303">
        <v>1951</v>
      </c>
      <c r="D303">
        <v>19510929</v>
      </c>
      <c r="E303" t="s">
        <v>1687</v>
      </c>
      <c r="F303" t="s">
        <v>4</v>
      </c>
      <c r="G303" t="s">
        <v>1685</v>
      </c>
      <c r="H303">
        <v>70</v>
      </c>
      <c r="I303">
        <v>81</v>
      </c>
      <c r="J303">
        <f t="shared" si="4"/>
        <v>-11</v>
      </c>
      <c r="K303" t="s">
        <v>1736</v>
      </c>
      <c r="L303" t="s">
        <v>1681</v>
      </c>
      <c r="M303" t="s">
        <v>1718</v>
      </c>
      <c r="N303" t="s">
        <v>1687</v>
      </c>
      <c r="O303" t="s">
        <v>1685</v>
      </c>
      <c r="T303" s="90"/>
      <c r="U303" s="94"/>
    </row>
    <row r="304" spans="1:21" x14ac:dyDescent="0.25">
      <c r="A304" t="s">
        <v>1746</v>
      </c>
      <c r="B304" t="s">
        <v>1747</v>
      </c>
      <c r="C304">
        <v>1951</v>
      </c>
      <c r="D304">
        <v>19510923</v>
      </c>
      <c r="E304" t="s">
        <v>1748</v>
      </c>
      <c r="F304" t="s">
        <v>3</v>
      </c>
      <c r="G304" t="s">
        <v>1765</v>
      </c>
      <c r="H304">
        <v>42</v>
      </c>
      <c r="I304">
        <v>14</v>
      </c>
      <c r="J304">
        <f t="shared" si="4"/>
        <v>28</v>
      </c>
      <c r="K304" t="s">
        <v>1814</v>
      </c>
      <c r="L304" t="s">
        <v>1675</v>
      </c>
      <c r="M304" t="s">
        <v>1723</v>
      </c>
      <c r="N304" t="s">
        <v>1748</v>
      </c>
      <c r="O304" t="s">
        <v>1765</v>
      </c>
      <c r="P304" t="s">
        <v>30</v>
      </c>
      <c r="T304" s="90"/>
      <c r="U304" s="94"/>
    </row>
    <row r="305" spans="1:21" x14ac:dyDescent="0.25">
      <c r="A305" t="s">
        <v>1746</v>
      </c>
      <c r="B305" t="s">
        <v>1747</v>
      </c>
      <c r="C305">
        <v>1951</v>
      </c>
      <c r="D305">
        <v>19510923</v>
      </c>
      <c r="E305" t="s">
        <v>1765</v>
      </c>
      <c r="F305" t="s">
        <v>4</v>
      </c>
      <c r="G305" t="s">
        <v>1748</v>
      </c>
      <c r="H305">
        <v>14</v>
      </c>
      <c r="I305">
        <v>42</v>
      </c>
      <c r="J305">
        <f t="shared" si="4"/>
        <v>-28</v>
      </c>
      <c r="K305" t="s">
        <v>1814</v>
      </c>
      <c r="L305" t="s">
        <v>1675</v>
      </c>
      <c r="M305" t="s">
        <v>1723</v>
      </c>
      <c r="N305" t="s">
        <v>1765</v>
      </c>
      <c r="O305" t="s">
        <v>1748</v>
      </c>
      <c r="T305" s="90"/>
      <c r="U305" s="94"/>
    </row>
    <row r="306" spans="1:21" x14ac:dyDescent="0.25">
      <c r="A306" t="s">
        <v>1745</v>
      </c>
      <c r="B306" t="s">
        <v>1727</v>
      </c>
      <c r="C306">
        <v>1950</v>
      </c>
      <c r="D306">
        <v>19500923</v>
      </c>
      <c r="E306" t="s">
        <v>1687</v>
      </c>
      <c r="F306" t="s">
        <v>3</v>
      </c>
      <c r="G306" t="s">
        <v>1680</v>
      </c>
      <c r="H306">
        <v>92</v>
      </c>
      <c r="I306">
        <v>54</v>
      </c>
      <c r="J306">
        <f t="shared" si="4"/>
        <v>38</v>
      </c>
      <c r="K306" t="s">
        <v>1736</v>
      </c>
      <c r="L306" t="s">
        <v>1681</v>
      </c>
      <c r="M306" t="s">
        <v>1718</v>
      </c>
      <c r="N306" t="s">
        <v>1687</v>
      </c>
      <c r="O306" t="s">
        <v>1680</v>
      </c>
      <c r="P306" t="s">
        <v>30</v>
      </c>
      <c r="T306" s="90"/>
      <c r="U306" s="94"/>
    </row>
    <row r="307" spans="1:21" x14ac:dyDescent="0.25">
      <c r="A307" t="s">
        <v>1745</v>
      </c>
      <c r="B307" t="s">
        <v>1727</v>
      </c>
      <c r="C307">
        <v>1950</v>
      </c>
      <c r="D307">
        <v>19500923</v>
      </c>
      <c r="E307" t="s">
        <v>1680</v>
      </c>
      <c r="F307" t="s">
        <v>4</v>
      </c>
      <c r="G307" t="s">
        <v>1687</v>
      </c>
      <c r="H307">
        <v>54</v>
      </c>
      <c r="I307">
        <v>92</v>
      </c>
      <c r="J307">
        <f t="shared" si="4"/>
        <v>-38</v>
      </c>
      <c r="K307" t="s">
        <v>1736</v>
      </c>
      <c r="L307" t="s">
        <v>1681</v>
      </c>
      <c r="M307" t="s">
        <v>1718</v>
      </c>
      <c r="N307" t="s">
        <v>1680</v>
      </c>
      <c r="O307" t="s">
        <v>1687</v>
      </c>
      <c r="T307" s="90"/>
      <c r="U307" s="94"/>
    </row>
    <row r="308" spans="1:21" x14ac:dyDescent="0.25">
      <c r="A308" t="s">
        <v>1746</v>
      </c>
      <c r="B308" t="s">
        <v>1747</v>
      </c>
      <c r="C308">
        <v>1950</v>
      </c>
      <c r="D308">
        <v>19500916</v>
      </c>
      <c r="E308" t="s">
        <v>1748</v>
      </c>
      <c r="F308" t="s">
        <v>3</v>
      </c>
      <c r="G308" t="s">
        <v>1757</v>
      </c>
      <c r="H308">
        <v>21</v>
      </c>
      <c r="I308">
        <v>15</v>
      </c>
      <c r="J308">
        <f t="shared" si="4"/>
        <v>6</v>
      </c>
      <c r="K308" t="s">
        <v>1814</v>
      </c>
      <c r="L308" t="s">
        <v>1675</v>
      </c>
      <c r="M308" t="s">
        <v>1723</v>
      </c>
      <c r="N308" t="s">
        <v>1748</v>
      </c>
      <c r="O308" t="s">
        <v>1757</v>
      </c>
      <c r="P308" t="s">
        <v>30</v>
      </c>
      <c r="T308" s="90"/>
      <c r="U308" s="94"/>
    </row>
    <row r="309" spans="1:21" x14ac:dyDescent="0.25">
      <c r="A309" t="s">
        <v>1746</v>
      </c>
      <c r="B309" t="s">
        <v>1747</v>
      </c>
      <c r="C309">
        <v>1950</v>
      </c>
      <c r="D309">
        <v>19500916</v>
      </c>
      <c r="E309" t="s">
        <v>1757</v>
      </c>
      <c r="F309" t="s">
        <v>4</v>
      </c>
      <c r="G309" t="s">
        <v>1748</v>
      </c>
      <c r="H309">
        <v>15</v>
      </c>
      <c r="I309">
        <v>21</v>
      </c>
      <c r="J309">
        <f t="shared" si="4"/>
        <v>-6</v>
      </c>
      <c r="K309" t="s">
        <v>1814</v>
      </c>
      <c r="L309" t="s">
        <v>1675</v>
      </c>
      <c r="M309" t="s">
        <v>1723</v>
      </c>
      <c r="N309" t="s">
        <v>1757</v>
      </c>
      <c r="O309" t="s">
        <v>1748</v>
      </c>
      <c r="T309" s="90"/>
      <c r="U309" s="94"/>
    </row>
    <row r="310" spans="1:21" x14ac:dyDescent="0.25">
      <c r="A310" t="s">
        <v>1745</v>
      </c>
      <c r="B310" t="s">
        <v>1727</v>
      </c>
      <c r="C310">
        <v>1949</v>
      </c>
      <c r="D310">
        <v>19490924</v>
      </c>
      <c r="E310" t="s">
        <v>1687</v>
      </c>
      <c r="F310" t="s">
        <v>3</v>
      </c>
      <c r="G310" t="s">
        <v>1689</v>
      </c>
      <c r="H310">
        <v>125</v>
      </c>
      <c r="I310">
        <v>52</v>
      </c>
      <c r="J310">
        <f t="shared" si="4"/>
        <v>73</v>
      </c>
      <c r="K310" t="s">
        <v>1736</v>
      </c>
      <c r="L310" t="s">
        <v>1681</v>
      </c>
      <c r="M310" t="s">
        <v>1718</v>
      </c>
      <c r="N310" t="s">
        <v>1687</v>
      </c>
      <c r="O310" t="s">
        <v>1689</v>
      </c>
      <c r="P310" t="s">
        <v>30</v>
      </c>
      <c r="T310" s="90"/>
      <c r="U310" s="94"/>
    </row>
    <row r="311" spans="1:21" x14ac:dyDescent="0.25">
      <c r="A311" t="s">
        <v>1745</v>
      </c>
      <c r="B311" t="s">
        <v>1727</v>
      </c>
      <c r="C311">
        <v>1949</v>
      </c>
      <c r="D311">
        <v>19490924</v>
      </c>
      <c r="E311" t="s">
        <v>1689</v>
      </c>
      <c r="F311" t="s">
        <v>4</v>
      </c>
      <c r="G311" t="s">
        <v>1687</v>
      </c>
      <c r="H311">
        <v>52</v>
      </c>
      <c r="I311">
        <v>125</v>
      </c>
      <c r="J311">
        <f t="shared" si="4"/>
        <v>-73</v>
      </c>
      <c r="K311" t="s">
        <v>1736</v>
      </c>
      <c r="L311" t="s">
        <v>1681</v>
      </c>
      <c r="M311" t="s">
        <v>1718</v>
      </c>
      <c r="N311" t="s">
        <v>1689</v>
      </c>
      <c r="O311" t="s">
        <v>1687</v>
      </c>
      <c r="T311" s="90"/>
      <c r="U311" s="94"/>
    </row>
    <row r="312" spans="1:21" x14ac:dyDescent="0.25">
      <c r="A312" t="s">
        <v>1746</v>
      </c>
      <c r="B312" t="s">
        <v>1747</v>
      </c>
      <c r="C312">
        <v>1949</v>
      </c>
      <c r="D312">
        <v>19490910</v>
      </c>
      <c r="E312" t="s">
        <v>1763</v>
      </c>
      <c r="F312" t="s">
        <v>3</v>
      </c>
      <c r="G312" t="s">
        <v>1748</v>
      </c>
      <c r="H312">
        <v>19</v>
      </c>
      <c r="I312">
        <v>12</v>
      </c>
      <c r="J312">
        <f t="shared" si="4"/>
        <v>7</v>
      </c>
      <c r="K312" t="s">
        <v>1813</v>
      </c>
      <c r="L312" t="s">
        <v>1675</v>
      </c>
      <c r="M312" t="s">
        <v>1723</v>
      </c>
      <c r="N312" t="s">
        <v>1763</v>
      </c>
      <c r="O312" t="s">
        <v>1748</v>
      </c>
      <c r="P312" t="s">
        <v>30</v>
      </c>
      <c r="T312" s="90"/>
      <c r="U312" s="94"/>
    </row>
    <row r="313" spans="1:21" x14ac:dyDescent="0.25">
      <c r="A313" t="s">
        <v>1746</v>
      </c>
      <c r="B313" t="s">
        <v>1747</v>
      </c>
      <c r="C313">
        <v>1949</v>
      </c>
      <c r="D313">
        <v>19490910</v>
      </c>
      <c r="E313" t="s">
        <v>1748</v>
      </c>
      <c r="F313" t="s">
        <v>4</v>
      </c>
      <c r="G313" t="s">
        <v>1763</v>
      </c>
      <c r="H313">
        <v>12</v>
      </c>
      <c r="I313">
        <v>19</v>
      </c>
      <c r="J313">
        <f t="shared" si="4"/>
        <v>-7</v>
      </c>
      <c r="K313" t="s">
        <v>1813</v>
      </c>
      <c r="L313" t="s">
        <v>1675</v>
      </c>
      <c r="M313" t="s">
        <v>1723</v>
      </c>
      <c r="N313" t="s">
        <v>1748</v>
      </c>
      <c r="O313" t="s">
        <v>1763</v>
      </c>
      <c r="T313" s="90"/>
      <c r="U313" s="94"/>
    </row>
    <row r="314" spans="1:21" x14ac:dyDescent="0.25">
      <c r="A314" t="s">
        <v>1745</v>
      </c>
      <c r="B314" t="s">
        <v>1727</v>
      </c>
      <c r="C314">
        <v>1948</v>
      </c>
      <c r="D314">
        <v>19481009</v>
      </c>
      <c r="E314" t="s">
        <v>1681</v>
      </c>
      <c r="F314" t="s">
        <v>3</v>
      </c>
      <c r="G314" t="s">
        <v>1687</v>
      </c>
      <c r="H314">
        <v>89</v>
      </c>
      <c r="I314">
        <v>50</v>
      </c>
      <c r="J314">
        <f t="shared" si="4"/>
        <v>39</v>
      </c>
      <c r="K314" t="s">
        <v>1736</v>
      </c>
      <c r="L314" t="s">
        <v>1681</v>
      </c>
      <c r="M314" t="s">
        <v>1718</v>
      </c>
      <c r="N314" t="s">
        <v>1681</v>
      </c>
      <c r="O314" t="s">
        <v>1687</v>
      </c>
      <c r="P314" t="s">
        <v>30</v>
      </c>
      <c r="T314" s="90"/>
      <c r="U314" s="94"/>
    </row>
    <row r="315" spans="1:21" x14ac:dyDescent="0.25">
      <c r="A315" t="s">
        <v>1745</v>
      </c>
      <c r="B315" t="s">
        <v>1727</v>
      </c>
      <c r="C315">
        <v>1948</v>
      </c>
      <c r="D315">
        <v>19481009</v>
      </c>
      <c r="E315" t="s">
        <v>1687</v>
      </c>
      <c r="F315" t="s">
        <v>4</v>
      </c>
      <c r="G315" t="s">
        <v>1681</v>
      </c>
      <c r="H315">
        <v>50</v>
      </c>
      <c r="I315">
        <v>89</v>
      </c>
      <c r="J315">
        <f t="shared" si="4"/>
        <v>-39</v>
      </c>
      <c r="K315" t="s">
        <v>1736</v>
      </c>
      <c r="L315" t="s">
        <v>1681</v>
      </c>
      <c r="M315" t="s">
        <v>1718</v>
      </c>
      <c r="N315" t="s">
        <v>1687</v>
      </c>
      <c r="O315" t="s">
        <v>1681</v>
      </c>
      <c r="T315" s="90"/>
      <c r="U315" s="94"/>
    </row>
    <row r="316" spans="1:21" x14ac:dyDescent="0.25">
      <c r="A316" t="s">
        <v>1745</v>
      </c>
      <c r="B316" t="s">
        <v>1727</v>
      </c>
      <c r="C316">
        <v>1948</v>
      </c>
      <c r="D316">
        <v>19481002</v>
      </c>
      <c r="E316" t="s">
        <v>1681</v>
      </c>
      <c r="F316" t="s">
        <v>1014</v>
      </c>
      <c r="G316" t="s">
        <v>1687</v>
      </c>
      <c r="H316">
        <v>69</v>
      </c>
      <c r="I316">
        <v>69</v>
      </c>
      <c r="J316">
        <f t="shared" si="4"/>
        <v>0</v>
      </c>
      <c r="K316" t="s">
        <v>1736</v>
      </c>
      <c r="L316" t="s">
        <v>1681</v>
      </c>
      <c r="M316" t="s">
        <v>1718</v>
      </c>
      <c r="N316" t="s">
        <v>1681</v>
      </c>
      <c r="O316" t="s">
        <v>1687</v>
      </c>
      <c r="P316" s="94"/>
      <c r="T316" s="90"/>
      <c r="U316" s="94"/>
    </row>
    <row r="317" spans="1:21" x14ac:dyDescent="0.25">
      <c r="A317" t="s">
        <v>1745</v>
      </c>
      <c r="B317" t="s">
        <v>1727</v>
      </c>
      <c r="C317">
        <v>1948</v>
      </c>
      <c r="D317">
        <v>19481002</v>
      </c>
      <c r="E317" t="s">
        <v>1687</v>
      </c>
      <c r="F317" t="s">
        <v>1014</v>
      </c>
      <c r="G317" t="s">
        <v>1681</v>
      </c>
      <c r="H317">
        <v>69</v>
      </c>
      <c r="I317">
        <v>69</v>
      </c>
      <c r="J317">
        <f t="shared" si="4"/>
        <v>0</v>
      </c>
      <c r="K317" t="s">
        <v>1736</v>
      </c>
      <c r="L317" t="s">
        <v>1681</v>
      </c>
      <c r="M317" t="s">
        <v>1718</v>
      </c>
      <c r="N317" t="s">
        <v>1687</v>
      </c>
      <c r="O317" t="s">
        <v>1681</v>
      </c>
      <c r="T317" s="90"/>
      <c r="U317" s="94"/>
    </row>
    <row r="318" spans="1:21" x14ac:dyDescent="0.25">
      <c r="A318" t="s">
        <v>1746</v>
      </c>
      <c r="B318" t="s">
        <v>1747</v>
      </c>
      <c r="C318">
        <v>1948</v>
      </c>
      <c r="D318">
        <v>19480918</v>
      </c>
      <c r="E318" t="s">
        <v>1757</v>
      </c>
      <c r="F318" t="s">
        <v>3</v>
      </c>
      <c r="G318" t="s">
        <v>1755</v>
      </c>
      <c r="H318">
        <v>8</v>
      </c>
      <c r="I318">
        <v>5</v>
      </c>
      <c r="J318">
        <f t="shared" si="4"/>
        <v>3</v>
      </c>
      <c r="K318" t="s">
        <v>1814</v>
      </c>
      <c r="L318" t="s">
        <v>1675</v>
      </c>
      <c r="M318" t="s">
        <v>1723</v>
      </c>
      <c r="N318" t="s">
        <v>1757</v>
      </c>
      <c r="O318" t="s">
        <v>1755</v>
      </c>
      <c r="P318" t="s">
        <v>30</v>
      </c>
      <c r="T318" s="90"/>
      <c r="U318" s="94"/>
    </row>
    <row r="319" spans="1:21" x14ac:dyDescent="0.25">
      <c r="A319" t="s">
        <v>1746</v>
      </c>
      <c r="B319" t="s">
        <v>1747</v>
      </c>
      <c r="C319">
        <v>1948</v>
      </c>
      <c r="D319">
        <v>19480918</v>
      </c>
      <c r="E319" t="s">
        <v>1755</v>
      </c>
      <c r="F319" t="s">
        <v>4</v>
      </c>
      <c r="G319" t="s">
        <v>1757</v>
      </c>
      <c r="H319">
        <v>5</v>
      </c>
      <c r="I319">
        <v>8</v>
      </c>
      <c r="J319">
        <f t="shared" si="4"/>
        <v>-3</v>
      </c>
      <c r="K319" t="s">
        <v>1814</v>
      </c>
      <c r="L319" t="s">
        <v>1675</v>
      </c>
      <c r="M319" t="s">
        <v>1723</v>
      </c>
      <c r="N319" t="s">
        <v>1755</v>
      </c>
      <c r="O319" t="s">
        <v>1757</v>
      </c>
      <c r="T319" s="90"/>
      <c r="U319" s="94"/>
    </row>
    <row r="320" spans="1:21" x14ac:dyDescent="0.25">
      <c r="A320" t="s">
        <v>1745</v>
      </c>
      <c r="B320" t="s">
        <v>1727</v>
      </c>
      <c r="C320">
        <v>1947</v>
      </c>
      <c r="D320">
        <v>19470927</v>
      </c>
      <c r="E320" t="s">
        <v>1689</v>
      </c>
      <c r="F320" t="s">
        <v>3</v>
      </c>
      <c r="G320" t="s">
        <v>1687</v>
      </c>
      <c r="H320">
        <v>86</v>
      </c>
      <c r="I320">
        <v>85</v>
      </c>
      <c r="J320">
        <f t="shared" si="4"/>
        <v>1</v>
      </c>
      <c r="K320" t="s">
        <v>1736</v>
      </c>
      <c r="L320" t="s">
        <v>1681</v>
      </c>
      <c r="M320" t="s">
        <v>1718</v>
      </c>
      <c r="N320" t="s">
        <v>1689</v>
      </c>
      <c r="O320" t="s">
        <v>1687</v>
      </c>
      <c r="P320" t="s">
        <v>30</v>
      </c>
      <c r="T320" s="90"/>
      <c r="U320" s="94"/>
    </row>
    <row r="321" spans="1:21" x14ac:dyDescent="0.25">
      <c r="A321" t="s">
        <v>1745</v>
      </c>
      <c r="B321" t="s">
        <v>1727</v>
      </c>
      <c r="C321">
        <v>1947</v>
      </c>
      <c r="D321">
        <v>19470927</v>
      </c>
      <c r="E321" t="s">
        <v>1687</v>
      </c>
      <c r="F321" t="s">
        <v>4</v>
      </c>
      <c r="G321" t="s">
        <v>1689</v>
      </c>
      <c r="H321">
        <v>85</v>
      </c>
      <c r="I321">
        <v>86</v>
      </c>
      <c r="J321">
        <f t="shared" si="4"/>
        <v>-1</v>
      </c>
      <c r="K321" t="s">
        <v>1736</v>
      </c>
      <c r="L321" t="s">
        <v>1681</v>
      </c>
      <c r="M321" t="s">
        <v>1718</v>
      </c>
      <c r="N321" t="s">
        <v>1687</v>
      </c>
      <c r="O321" t="s">
        <v>1689</v>
      </c>
      <c r="T321" s="90"/>
      <c r="U321" s="94"/>
    </row>
    <row r="322" spans="1:21" x14ac:dyDescent="0.25">
      <c r="A322" t="s">
        <v>1746</v>
      </c>
      <c r="B322" t="s">
        <v>1747</v>
      </c>
      <c r="C322">
        <v>1947</v>
      </c>
      <c r="D322">
        <v>19470920</v>
      </c>
      <c r="E322" t="s">
        <v>1755</v>
      </c>
      <c r="F322" t="s">
        <v>3</v>
      </c>
      <c r="G322" t="s">
        <v>1764</v>
      </c>
      <c r="H322">
        <v>13</v>
      </c>
      <c r="I322">
        <v>9</v>
      </c>
      <c r="J322">
        <f t="shared" ref="J322:J385" si="5">H322-I322</f>
        <v>4</v>
      </c>
      <c r="K322" t="s">
        <v>1814</v>
      </c>
      <c r="L322" t="s">
        <v>1675</v>
      </c>
      <c r="M322" t="s">
        <v>1723</v>
      </c>
      <c r="N322" t="s">
        <v>1755</v>
      </c>
      <c r="O322" t="s">
        <v>1764</v>
      </c>
      <c r="P322" t="s">
        <v>30</v>
      </c>
      <c r="T322" s="90"/>
      <c r="U322" s="94"/>
    </row>
    <row r="323" spans="1:21" x14ac:dyDescent="0.25">
      <c r="A323" t="s">
        <v>1746</v>
      </c>
      <c r="B323" t="s">
        <v>1747</v>
      </c>
      <c r="C323">
        <v>1947</v>
      </c>
      <c r="D323">
        <v>19470920</v>
      </c>
      <c r="E323" t="s">
        <v>1764</v>
      </c>
      <c r="F323" t="s">
        <v>4</v>
      </c>
      <c r="G323" t="s">
        <v>1755</v>
      </c>
      <c r="H323">
        <v>9</v>
      </c>
      <c r="I323">
        <v>13</v>
      </c>
      <c r="J323">
        <f t="shared" si="5"/>
        <v>-4</v>
      </c>
      <c r="K323" t="s">
        <v>1814</v>
      </c>
      <c r="L323" t="s">
        <v>1675</v>
      </c>
      <c r="M323" t="s">
        <v>1723</v>
      </c>
      <c r="N323" t="s">
        <v>1764</v>
      </c>
      <c r="O323" t="s">
        <v>1755</v>
      </c>
      <c r="T323" s="90"/>
      <c r="U323" s="94"/>
    </row>
    <row r="324" spans="1:21" x14ac:dyDescent="0.25">
      <c r="A324" t="s">
        <v>1745</v>
      </c>
      <c r="B324" t="s">
        <v>1727</v>
      </c>
      <c r="C324">
        <v>1946</v>
      </c>
      <c r="D324">
        <v>19461005</v>
      </c>
      <c r="E324" t="s">
        <v>1687</v>
      </c>
      <c r="F324" t="s">
        <v>3</v>
      </c>
      <c r="G324" t="s">
        <v>1681</v>
      </c>
      <c r="H324">
        <v>150</v>
      </c>
      <c r="I324">
        <v>87</v>
      </c>
      <c r="J324">
        <f t="shared" si="5"/>
        <v>63</v>
      </c>
      <c r="K324" t="s">
        <v>1736</v>
      </c>
      <c r="L324" t="s">
        <v>1681</v>
      </c>
      <c r="M324" t="s">
        <v>1718</v>
      </c>
      <c r="N324" t="s">
        <v>1687</v>
      </c>
      <c r="O324" t="s">
        <v>1681</v>
      </c>
      <c r="P324" t="s">
        <v>30</v>
      </c>
      <c r="T324" s="90"/>
      <c r="U324" s="94"/>
    </row>
    <row r="325" spans="1:21" x14ac:dyDescent="0.25">
      <c r="A325" t="s">
        <v>1745</v>
      </c>
      <c r="B325" t="s">
        <v>1727</v>
      </c>
      <c r="C325">
        <v>1946</v>
      </c>
      <c r="D325">
        <v>19461005</v>
      </c>
      <c r="E325" t="s">
        <v>1681</v>
      </c>
      <c r="F325" t="s">
        <v>4</v>
      </c>
      <c r="G325" t="s">
        <v>1687</v>
      </c>
      <c r="H325">
        <v>87</v>
      </c>
      <c r="I325">
        <v>150</v>
      </c>
      <c r="J325">
        <f t="shared" si="5"/>
        <v>-63</v>
      </c>
      <c r="K325" t="s">
        <v>1736</v>
      </c>
      <c r="L325" t="s">
        <v>1681</v>
      </c>
      <c r="M325" t="s">
        <v>1718</v>
      </c>
      <c r="N325" t="s">
        <v>1681</v>
      </c>
      <c r="O325" t="s">
        <v>1687</v>
      </c>
      <c r="T325" s="90"/>
      <c r="U325" s="94"/>
    </row>
    <row r="326" spans="1:21" x14ac:dyDescent="0.25">
      <c r="A326" t="s">
        <v>1746</v>
      </c>
      <c r="B326" t="s">
        <v>1747</v>
      </c>
      <c r="C326">
        <v>1946</v>
      </c>
      <c r="D326">
        <v>19460914</v>
      </c>
      <c r="E326" t="s">
        <v>1755</v>
      </c>
      <c r="F326" t="s">
        <v>3</v>
      </c>
      <c r="G326" t="s">
        <v>1763</v>
      </c>
      <c r="H326">
        <v>13</v>
      </c>
      <c r="I326">
        <v>12</v>
      </c>
      <c r="J326">
        <f t="shared" si="5"/>
        <v>1</v>
      </c>
      <c r="K326" t="s">
        <v>1814</v>
      </c>
      <c r="L326" t="s">
        <v>1675</v>
      </c>
      <c r="M326" t="s">
        <v>1723</v>
      </c>
      <c r="N326" t="s">
        <v>1755</v>
      </c>
      <c r="O326" t="s">
        <v>1763</v>
      </c>
      <c r="P326" t="s">
        <v>30</v>
      </c>
      <c r="T326" s="90"/>
      <c r="U326" s="94"/>
    </row>
    <row r="327" spans="1:21" x14ac:dyDescent="0.25">
      <c r="A327" t="s">
        <v>1746</v>
      </c>
      <c r="B327" t="s">
        <v>1747</v>
      </c>
      <c r="C327">
        <v>1946</v>
      </c>
      <c r="D327">
        <v>19460914</v>
      </c>
      <c r="E327" t="s">
        <v>1763</v>
      </c>
      <c r="F327" t="s">
        <v>4</v>
      </c>
      <c r="G327" t="s">
        <v>1755</v>
      </c>
      <c r="H327">
        <v>12</v>
      </c>
      <c r="I327">
        <v>13</v>
      </c>
      <c r="J327">
        <f t="shared" si="5"/>
        <v>-1</v>
      </c>
      <c r="K327" t="s">
        <v>1814</v>
      </c>
      <c r="L327" t="s">
        <v>1675</v>
      </c>
      <c r="M327" t="s">
        <v>1723</v>
      </c>
      <c r="N327" t="s">
        <v>1763</v>
      </c>
      <c r="O327" t="s">
        <v>1755</v>
      </c>
      <c r="T327" s="90"/>
      <c r="U327" s="94"/>
    </row>
    <row r="328" spans="1:21" x14ac:dyDescent="0.25">
      <c r="A328" t="s">
        <v>1745</v>
      </c>
      <c r="B328" t="s">
        <v>1727</v>
      </c>
      <c r="C328">
        <v>1945</v>
      </c>
      <c r="D328">
        <v>19450929</v>
      </c>
      <c r="E328" t="s">
        <v>1689</v>
      </c>
      <c r="F328" t="s">
        <v>3</v>
      </c>
      <c r="G328" t="s">
        <v>1697</v>
      </c>
      <c r="H328">
        <v>103</v>
      </c>
      <c r="I328">
        <v>75</v>
      </c>
      <c r="J328">
        <f t="shared" si="5"/>
        <v>28</v>
      </c>
      <c r="K328" t="s">
        <v>1732</v>
      </c>
      <c r="L328" t="s">
        <v>1681</v>
      </c>
      <c r="M328" t="s">
        <v>1718</v>
      </c>
      <c r="N328" t="s">
        <v>1689</v>
      </c>
      <c r="O328" t="s">
        <v>1676</v>
      </c>
      <c r="P328" t="s">
        <v>30</v>
      </c>
      <c r="T328" s="90"/>
      <c r="U328" s="94"/>
    </row>
    <row r="329" spans="1:21" x14ac:dyDescent="0.25">
      <c r="A329" t="s">
        <v>1745</v>
      </c>
      <c r="B329" t="s">
        <v>1727</v>
      </c>
      <c r="C329">
        <v>1945</v>
      </c>
      <c r="D329">
        <v>19450929</v>
      </c>
      <c r="E329" t="s">
        <v>1697</v>
      </c>
      <c r="F329" t="s">
        <v>4</v>
      </c>
      <c r="G329" t="s">
        <v>1689</v>
      </c>
      <c r="H329">
        <v>75</v>
      </c>
      <c r="I329">
        <v>103</v>
      </c>
      <c r="J329">
        <f t="shared" si="5"/>
        <v>-28</v>
      </c>
      <c r="K329" t="s">
        <v>1732</v>
      </c>
      <c r="L329" t="s">
        <v>1681</v>
      </c>
      <c r="M329" t="s">
        <v>1718</v>
      </c>
      <c r="N329" t="s">
        <v>1676</v>
      </c>
      <c r="O329" t="s">
        <v>1689</v>
      </c>
      <c r="T329" s="90"/>
      <c r="U329" s="94"/>
    </row>
    <row r="330" spans="1:21" x14ac:dyDescent="0.25">
      <c r="A330" t="s">
        <v>1746</v>
      </c>
      <c r="B330" t="s">
        <v>1747</v>
      </c>
      <c r="C330">
        <v>1945</v>
      </c>
      <c r="D330">
        <v>19450901</v>
      </c>
      <c r="E330" t="s">
        <v>1749</v>
      </c>
      <c r="F330" t="s">
        <v>3</v>
      </c>
      <c r="G330" t="s">
        <v>1755</v>
      </c>
      <c r="H330">
        <v>22</v>
      </c>
      <c r="I330">
        <v>18</v>
      </c>
      <c r="J330">
        <f t="shared" si="5"/>
        <v>4</v>
      </c>
      <c r="K330" t="s">
        <v>1813</v>
      </c>
      <c r="L330" t="s">
        <v>1675</v>
      </c>
      <c r="M330" t="s">
        <v>1723</v>
      </c>
      <c r="N330" t="s">
        <v>1750</v>
      </c>
      <c r="O330" t="s">
        <v>1755</v>
      </c>
      <c r="P330" t="s">
        <v>30</v>
      </c>
      <c r="T330" s="90"/>
      <c r="U330" s="94"/>
    </row>
    <row r="331" spans="1:21" x14ac:dyDescent="0.25">
      <c r="A331" t="s">
        <v>1746</v>
      </c>
      <c r="B331" t="s">
        <v>1747</v>
      </c>
      <c r="C331">
        <v>1945</v>
      </c>
      <c r="D331">
        <v>19450901</v>
      </c>
      <c r="E331" t="s">
        <v>1755</v>
      </c>
      <c r="F331" t="s">
        <v>4</v>
      </c>
      <c r="G331" t="s">
        <v>1749</v>
      </c>
      <c r="H331">
        <v>18</v>
      </c>
      <c r="I331">
        <v>22</v>
      </c>
      <c r="J331">
        <f t="shared" si="5"/>
        <v>-4</v>
      </c>
      <c r="K331" t="s">
        <v>1813</v>
      </c>
      <c r="L331" t="s">
        <v>1675</v>
      </c>
      <c r="M331" t="s">
        <v>1723</v>
      </c>
      <c r="N331" t="s">
        <v>1755</v>
      </c>
      <c r="O331" t="s">
        <v>1750</v>
      </c>
      <c r="T331" s="90"/>
      <c r="U331" s="94"/>
    </row>
    <row r="332" spans="1:21" x14ac:dyDescent="0.25">
      <c r="A332" t="s">
        <v>1745</v>
      </c>
      <c r="B332" t="s">
        <v>1727</v>
      </c>
      <c r="C332">
        <v>1944</v>
      </c>
      <c r="D332">
        <v>19440930</v>
      </c>
      <c r="E332" t="s">
        <v>1694</v>
      </c>
      <c r="F332" t="s">
        <v>3</v>
      </c>
      <c r="G332" t="s">
        <v>1678</v>
      </c>
      <c r="H332">
        <v>66</v>
      </c>
      <c r="I332">
        <v>51</v>
      </c>
      <c r="J332">
        <f t="shared" si="5"/>
        <v>15</v>
      </c>
      <c r="K332" t="s">
        <v>1729</v>
      </c>
      <c r="L332" t="s">
        <v>1681</v>
      </c>
      <c r="M332" t="s">
        <v>1718</v>
      </c>
      <c r="N332" t="s">
        <v>1694</v>
      </c>
      <c r="O332" t="s">
        <v>1678</v>
      </c>
      <c r="P332" t="s">
        <v>30</v>
      </c>
      <c r="T332" s="90"/>
      <c r="U332" s="94"/>
    </row>
    <row r="333" spans="1:21" x14ac:dyDescent="0.25">
      <c r="A333" t="s">
        <v>1745</v>
      </c>
      <c r="B333" t="s">
        <v>1727</v>
      </c>
      <c r="C333">
        <v>1944</v>
      </c>
      <c r="D333">
        <v>19440930</v>
      </c>
      <c r="E333" t="s">
        <v>1678</v>
      </c>
      <c r="F333" t="s">
        <v>4</v>
      </c>
      <c r="G333" t="s">
        <v>1694</v>
      </c>
      <c r="H333">
        <v>51</v>
      </c>
      <c r="I333">
        <v>66</v>
      </c>
      <c r="J333">
        <f t="shared" si="5"/>
        <v>-15</v>
      </c>
      <c r="K333" t="s">
        <v>1729</v>
      </c>
      <c r="L333" t="s">
        <v>1681</v>
      </c>
      <c r="M333" t="s">
        <v>1718</v>
      </c>
      <c r="N333" t="s">
        <v>1678</v>
      </c>
      <c r="O333" t="s">
        <v>1694</v>
      </c>
      <c r="T333" s="90"/>
      <c r="U333" s="94"/>
    </row>
    <row r="334" spans="1:21" x14ac:dyDescent="0.25">
      <c r="A334" t="s">
        <v>1746</v>
      </c>
      <c r="B334" t="s">
        <v>1747</v>
      </c>
      <c r="C334">
        <v>1944</v>
      </c>
      <c r="D334">
        <v>19440916</v>
      </c>
      <c r="E334" t="s">
        <v>1755</v>
      </c>
      <c r="F334" t="s">
        <v>3</v>
      </c>
      <c r="G334" t="s">
        <v>1756</v>
      </c>
      <c r="H334">
        <v>12</v>
      </c>
      <c r="I334">
        <v>8</v>
      </c>
      <c r="J334">
        <f t="shared" si="5"/>
        <v>4</v>
      </c>
      <c r="K334" t="s">
        <v>1813</v>
      </c>
      <c r="L334" t="s">
        <v>1675</v>
      </c>
      <c r="M334" t="s">
        <v>1723</v>
      </c>
      <c r="N334" t="s">
        <v>1755</v>
      </c>
      <c r="O334" t="s">
        <v>1756</v>
      </c>
      <c r="P334" t="s">
        <v>30</v>
      </c>
      <c r="T334" s="90"/>
      <c r="U334" s="94"/>
    </row>
    <row r="335" spans="1:21" x14ac:dyDescent="0.25">
      <c r="A335" t="s">
        <v>1746</v>
      </c>
      <c r="B335" t="s">
        <v>1747</v>
      </c>
      <c r="C335">
        <v>1944</v>
      </c>
      <c r="D335">
        <v>19440916</v>
      </c>
      <c r="E335" t="s">
        <v>1756</v>
      </c>
      <c r="F335" t="s">
        <v>4</v>
      </c>
      <c r="G335" t="s">
        <v>1755</v>
      </c>
      <c r="H335">
        <v>8</v>
      </c>
      <c r="I335">
        <v>12</v>
      </c>
      <c r="J335">
        <f t="shared" si="5"/>
        <v>-4</v>
      </c>
      <c r="K335" t="s">
        <v>1813</v>
      </c>
      <c r="L335" t="s">
        <v>1675</v>
      </c>
      <c r="M335" t="s">
        <v>1723</v>
      </c>
      <c r="N335" t="s">
        <v>1756</v>
      </c>
      <c r="O335" t="s">
        <v>1755</v>
      </c>
      <c r="T335" s="90"/>
      <c r="U335" s="94"/>
    </row>
    <row r="336" spans="1:21" x14ac:dyDescent="0.25">
      <c r="A336" t="s">
        <v>1745</v>
      </c>
      <c r="B336" t="s">
        <v>1727</v>
      </c>
      <c r="C336">
        <v>1943</v>
      </c>
      <c r="D336">
        <v>19430925</v>
      </c>
      <c r="E336" t="s">
        <v>1678</v>
      </c>
      <c r="F336" t="s">
        <v>3</v>
      </c>
      <c r="G336" t="s">
        <v>1687</v>
      </c>
      <c r="H336">
        <v>86</v>
      </c>
      <c r="I336">
        <v>81</v>
      </c>
      <c r="J336">
        <f t="shared" si="5"/>
        <v>5</v>
      </c>
      <c r="K336" t="s">
        <v>1732</v>
      </c>
      <c r="L336" t="s">
        <v>1681</v>
      </c>
      <c r="M336" t="s">
        <v>1718</v>
      </c>
      <c r="N336" t="s">
        <v>1678</v>
      </c>
      <c r="O336" t="s">
        <v>1687</v>
      </c>
      <c r="P336" t="s">
        <v>30</v>
      </c>
      <c r="T336" s="90"/>
      <c r="U336" s="94"/>
    </row>
    <row r="337" spans="1:21" x14ac:dyDescent="0.25">
      <c r="A337" t="s">
        <v>1745</v>
      </c>
      <c r="B337" t="s">
        <v>1727</v>
      </c>
      <c r="C337">
        <v>1943</v>
      </c>
      <c r="D337">
        <v>19430925</v>
      </c>
      <c r="E337" t="s">
        <v>1687</v>
      </c>
      <c r="F337" t="s">
        <v>4</v>
      </c>
      <c r="G337" t="s">
        <v>1678</v>
      </c>
      <c r="H337">
        <v>81</v>
      </c>
      <c r="I337">
        <v>86</v>
      </c>
      <c r="J337">
        <f t="shared" si="5"/>
        <v>-5</v>
      </c>
      <c r="K337" t="s">
        <v>1732</v>
      </c>
      <c r="L337" t="s">
        <v>1681</v>
      </c>
      <c r="M337" t="s">
        <v>1718</v>
      </c>
      <c r="N337" t="s">
        <v>1687</v>
      </c>
      <c r="O337" t="s">
        <v>1678</v>
      </c>
      <c r="T337" s="90"/>
      <c r="U337" s="94"/>
    </row>
    <row r="338" spans="1:21" x14ac:dyDescent="0.25">
      <c r="A338" t="s">
        <v>1746</v>
      </c>
      <c r="B338" t="s">
        <v>1747</v>
      </c>
      <c r="C338">
        <v>1943</v>
      </c>
      <c r="D338">
        <v>19430904</v>
      </c>
      <c r="E338" t="s">
        <v>1756</v>
      </c>
      <c r="F338" t="s">
        <v>3</v>
      </c>
      <c r="G338" t="s">
        <v>1752</v>
      </c>
      <c r="H338">
        <v>34</v>
      </c>
      <c r="I338">
        <v>7</v>
      </c>
      <c r="J338">
        <f t="shared" si="5"/>
        <v>27</v>
      </c>
      <c r="K338" t="s">
        <v>1813</v>
      </c>
      <c r="L338" t="s">
        <v>1675</v>
      </c>
      <c r="M338" t="s">
        <v>1723</v>
      </c>
      <c r="N338" t="s">
        <v>1756</v>
      </c>
      <c r="O338" t="s">
        <v>1752</v>
      </c>
      <c r="P338" t="s">
        <v>30</v>
      </c>
      <c r="T338" s="90"/>
      <c r="U338" s="94"/>
    </row>
    <row r="339" spans="1:21" x14ac:dyDescent="0.25">
      <c r="A339" t="s">
        <v>1746</v>
      </c>
      <c r="B339" t="s">
        <v>1747</v>
      </c>
      <c r="C339">
        <v>1943</v>
      </c>
      <c r="D339">
        <v>19430904</v>
      </c>
      <c r="E339" t="s">
        <v>1752</v>
      </c>
      <c r="F339" t="s">
        <v>4</v>
      </c>
      <c r="G339" t="s">
        <v>1756</v>
      </c>
      <c r="H339">
        <v>7</v>
      </c>
      <c r="I339">
        <v>34</v>
      </c>
      <c r="J339">
        <f t="shared" si="5"/>
        <v>-27</v>
      </c>
      <c r="K339" t="s">
        <v>1813</v>
      </c>
      <c r="L339" t="s">
        <v>1675</v>
      </c>
      <c r="M339" t="s">
        <v>1723</v>
      </c>
      <c r="N339" t="s">
        <v>1752</v>
      </c>
      <c r="O339" t="s">
        <v>1756</v>
      </c>
      <c r="T339" s="90"/>
      <c r="U339" s="94"/>
    </row>
    <row r="340" spans="1:21" x14ac:dyDescent="0.25">
      <c r="A340" t="s">
        <v>1745</v>
      </c>
      <c r="B340" t="s">
        <v>1727</v>
      </c>
      <c r="C340">
        <v>1942</v>
      </c>
      <c r="D340">
        <v>19420919</v>
      </c>
      <c r="E340" t="s">
        <v>1687</v>
      </c>
      <c r="F340" t="s">
        <v>3</v>
      </c>
      <c r="G340" t="s">
        <v>1678</v>
      </c>
      <c r="H340">
        <v>132</v>
      </c>
      <c r="I340">
        <v>79</v>
      </c>
      <c r="J340">
        <f t="shared" si="5"/>
        <v>53</v>
      </c>
      <c r="K340" t="s">
        <v>1732</v>
      </c>
      <c r="L340" t="s">
        <v>1681</v>
      </c>
      <c r="M340" t="s">
        <v>1718</v>
      </c>
      <c r="N340" t="s">
        <v>1687</v>
      </c>
      <c r="O340" t="s">
        <v>1678</v>
      </c>
      <c r="P340" t="s">
        <v>30</v>
      </c>
      <c r="T340" s="90"/>
      <c r="U340" s="94"/>
    </row>
    <row r="341" spans="1:21" x14ac:dyDescent="0.25">
      <c r="A341" t="s">
        <v>1745</v>
      </c>
      <c r="B341" t="s">
        <v>1727</v>
      </c>
      <c r="C341">
        <v>1942</v>
      </c>
      <c r="D341">
        <v>19420919</v>
      </c>
      <c r="E341" t="s">
        <v>1678</v>
      </c>
      <c r="F341" t="s">
        <v>4</v>
      </c>
      <c r="G341" t="s">
        <v>1687</v>
      </c>
      <c r="H341">
        <v>79</v>
      </c>
      <c r="I341">
        <v>132</v>
      </c>
      <c r="J341">
        <f t="shared" si="5"/>
        <v>-53</v>
      </c>
      <c r="K341" t="s">
        <v>1732</v>
      </c>
      <c r="L341" t="s">
        <v>1681</v>
      </c>
      <c r="M341" t="s">
        <v>1718</v>
      </c>
      <c r="N341" t="s">
        <v>1678</v>
      </c>
      <c r="O341" t="s">
        <v>1687</v>
      </c>
      <c r="T341" s="90"/>
      <c r="U341" s="94"/>
    </row>
    <row r="342" spans="1:21" x14ac:dyDescent="0.25">
      <c r="A342" t="s">
        <v>1746</v>
      </c>
      <c r="B342" t="s">
        <v>1747</v>
      </c>
      <c r="C342">
        <v>1942</v>
      </c>
      <c r="D342">
        <v>19420912</v>
      </c>
      <c r="E342" t="s">
        <v>1764</v>
      </c>
      <c r="F342" t="s">
        <v>3</v>
      </c>
      <c r="G342" t="s">
        <v>1763</v>
      </c>
      <c r="H342">
        <v>11</v>
      </c>
      <c r="I342">
        <v>9</v>
      </c>
      <c r="J342">
        <f t="shared" si="5"/>
        <v>2</v>
      </c>
      <c r="K342" t="s">
        <v>1813</v>
      </c>
      <c r="L342" t="s">
        <v>1675</v>
      </c>
      <c r="M342" t="s">
        <v>1723</v>
      </c>
      <c r="N342" t="s">
        <v>1764</v>
      </c>
      <c r="O342" t="s">
        <v>1763</v>
      </c>
      <c r="P342" t="s">
        <v>30</v>
      </c>
      <c r="T342" s="90"/>
      <c r="U342" s="94"/>
    </row>
    <row r="343" spans="1:21" x14ac:dyDescent="0.25">
      <c r="A343" t="s">
        <v>1746</v>
      </c>
      <c r="B343" t="s">
        <v>1747</v>
      </c>
      <c r="C343">
        <v>1942</v>
      </c>
      <c r="D343">
        <v>19420912</v>
      </c>
      <c r="E343" t="s">
        <v>1763</v>
      </c>
      <c r="F343" t="s">
        <v>4</v>
      </c>
      <c r="G343" t="s">
        <v>1764</v>
      </c>
      <c r="H343">
        <v>9</v>
      </c>
      <c r="I343">
        <v>11</v>
      </c>
      <c r="J343">
        <f t="shared" si="5"/>
        <v>-2</v>
      </c>
      <c r="K343" t="s">
        <v>1813</v>
      </c>
      <c r="L343" t="s">
        <v>1675</v>
      </c>
      <c r="M343" t="s">
        <v>1723</v>
      </c>
      <c r="N343" t="s">
        <v>1763</v>
      </c>
      <c r="O343" t="s">
        <v>1764</v>
      </c>
      <c r="T343" s="90"/>
      <c r="U343" s="94"/>
    </row>
    <row r="344" spans="1:21" x14ac:dyDescent="0.25">
      <c r="A344" t="s">
        <v>1745</v>
      </c>
      <c r="B344" t="s">
        <v>1727</v>
      </c>
      <c r="C344">
        <v>1941</v>
      </c>
      <c r="D344">
        <v>19410927</v>
      </c>
      <c r="E344" t="s">
        <v>1681</v>
      </c>
      <c r="F344" t="s">
        <v>3</v>
      </c>
      <c r="G344" t="s">
        <v>1687</v>
      </c>
      <c r="H344">
        <v>127</v>
      </c>
      <c r="I344">
        <v>98</v>
      </c>
      <c r="J344">
        <f t="shared" si="5"/>
        <v>29</v>
      </c>
      <c r="K344" t="s">
        <v>1736</v>
      </c>
      <c r="L344" t="s">
        <v>1681</v>
      </c>
      <c r="M344" t="s">
        <v>1718</v>
      </c>
      <c r="N344" t="s">
        <v>1681</v>
      </c>
      <c r="O344" t="s">
        <v>1687</v>
      </c>
      <c r="P344" t="s">
        <v>30</v>
      </c>
      <c r="T344" s="90"/>
      <c r="U344" s="94"/>
    </row>
    <row r="345" spans="1:21" x14ac:dyDescent="0.25">
      <c r="A345" t="s">
        <v>1745</v>
      </c>
      <c r="B345" t="s">
        <v>1727</v>
      </c>
      <c r="C345">
        <v>1941</v>
      </c>
      <c r="D345">
        <v>19410927</v>
      </c>
      <c r="E345" t="s">
        <v>1687</v>
      </c>
      <c r="F345" t="s">
        <v>4</v>
      </c>
      <c r="G345" t="s">
        <v>1681</v>
      </c>
      <c r="H345">
        <v>98</v>
      </c>
      <c r="I345">
        <v>127</v>
      </c>
      <c r="J345">
        <f t="shared" si="5"/>
        <v>-29</v>
      </c>
      <c r="K345" t="s">
        <v>1736</v>
      </c>
      <c r="L345" t="s">
        <v>1681</v>
      </c>
      <c r="M345" t="s">
        <v>1718</v>
      </c>
      <c r="N345" t="s">
        <v>1687</v>
      </c>
      <c r="O345" t="s">
        <v>1681</v>
      </c>
      <c r="T345" s="90"/>
      <c r="U345" s="94"/>
    </row>
    <row r="346" spans="1:21" x14ac:dyDescent="0.25">
      <c r="A346" t="s">
        <v>1746</v>
      </c>
      <c r="B346" t="s">
        <v>1747</v>
      </c>
      <c r="C346">
        <v>1941</v>
      </c>
      <c r="D346">
        <v>19410830</v>
      </c>
      <c r="E346" t="s">
        <v>1763</v>
      </c>
      <c r="F346" t="s">
        <v>3</v>
      </c>
      <c r="G346" t="s">
        <v>1749</v>
      </c>
      <c r="H346">
        <v>31</v>
      </c>
      <c r="I346">
        <v>14</v>
      </c>
      <c r="J346">
        <f t="shared" si="5"/>
        <v>17</v>
      </c>
      <c r="K346" t="s">
        <v>1813</v>
      </c>
      <c r="L346" t="s">
        <v>1675</v>
      </c>
      <c r="M346" t="s">
        <v>1723</v>
      </c>
      <c r="N346" t="s">
        <v>1763</v>
      </c>
      <c r="O346" t="s">
        <v>1750</v>
      </c>
      <c r="P346" t="s">
        <v>30</v>
      </c>
      <c r="T346" s="90"/>
      <c r="U346" s="94"/>
    </row>
    <row r="347" spans="1:21" x14ac:dyDescent="0.25">
      <c r="A347" t="s">
        <v>1746</v>
      </c>
      <c r="B347" t="s">
        <v>1747</v>
      </c>
      <c r="C347">
        <v>1941</v>
      </c>
      <c r="D347">
        <v>19410830</v>
      </c>
      <c r="E347" t="s">
        <v>1749</v>
      </c>
      <c r="F347" t="s">
        <v>4</v>
      </c>
      <c r="G347" t="s">
        <v>1763</v>
      </c>
      <c r="H347">
        <v>14</v>
      </c>
      <c r="I347">
        <v>31</v>
      </c>
      <c r="J347">
        <f t="shared" si="5"/>
        <v>-17</v>
      </c>
      <c r="K347" t="s">
        <v>1813</v>
      </c>
      <c r="L347" t="s">
        <v>1675</v>
      </c>
      <c r="M347" t="s">
        <v>1723</v>
      </c>
      <c r="N347" t="s">
        <v>1750</v>
      </c>
      <c r="O347" t="s">
        <v>1763</v>
      </c>
      <c r="T347" s="90"/>
      <c r="U347" s="94"/>
    </row>
    <row r="348" spans="1:21" x14ac:dyDescent="0.25">
      <c r="A348" t="s">
        <v>1745</v>
      </c>
      <c r="B348" t="s">
        <v>1727</v>
      </c>
      <c r="C348">
        <v>1940</v>
      </c>
      <c r="D348">
        <v>19400928</v>
      </c>
      <c r="E348" t="s">
        <v>1681</v>
      </c>
      <c r="F348" t="s">
        <v>3</v>
      </c>
      <c r="G348" t="s">
        <v>1678</v>
      </c>
      <c r="H348">
        <v>107</v>
      </c>
      <c r="I348">
        <v>68</v>
      </c>
      <c r="J348">
        <f t="shared" si="5"/>
        <v>39</v>
      </c>
      <c r="K348" t="s">
        <v>1736</v>
      </c>
      <c r="L348" t="s">
        <v>1681</v>
      </c>
      <c r="M348" t="s">
        <v>1718</v>
      </c>
      <c r="N348" t="s">
        <v>1681</v>
      </c>
      <c r="O348" t="s">
        <v>1678</v>
      </c>
      <c r="P348" t="s">
        <v>30</v>
      </c>
      <c r="T348" s="90"/>
      <c r="U348" s="94"/>
    </row>
    <row r="349" spans="1:21" x14ac:dyDescent="0.25">
      <c r="A349" t="s">
        <v>1745</v>
      </c>
      <c r="B349" t="s">
        <v>1727</v>
      </c>
      <c r="C349">
        <v>1940</v>
      </c>
      <c r="D349">
        <v>19400928</v>
      </c>
      <c r="E349" t="s">
        <v>1678</v>
      </c>
      <c r="F349" t="s">
        <v>4</v>
      </c>
      <c r="G349" t="s">
        <v>1681</v>
      </c>
      <c r="H349">
        <v>68</v>
      </c>
      <c r="I349">
        <v>107</v>
      </c>
      <c r="J349">
        <f t="shared" si="5"/>
        <v>-39</v>
      </c>
      <c r="K349" t="s">
        <v>1736</v>
      </c>
      <c r="L349" t="s">
        <v>1681</v>
      </c>
      <c r="M349" t="s">
        <v>1718</v>
      </c>
      <c r="N349" t="s">
        <v>1678</v>
      </c>
      <c r="O349" t="s">
        <v>1681</v>
      </c>
      <c r="T349" s="90"/>
      <c r="U349" s="94"/>
    </row>
    <row r="350" spans="1:21" x14ac:dyDescent="0.25">
      <c r="A350" t="s">
        <v>1746</v>
      </c>
      <c r="B350" t="s">
        <v>1747</v>
      </c>
      <c r="C350">
        <v>1940</v>
      </c>
      <c r="D350">
        <v>19400831</v>
      </c>
      <c r="E350" t="s">
        <v>1749</v>
      </c>
      <c r="F350" t="s">
        <v>3</v>
      </c>
      <c r="G350" t="s">
        <v>1764</v>
      </c>
      <c r="H350">
        <v>24</v>
      </c>
      <c r="I350">
        <v>14</v>
      </c>
      <c r="J350">
        <f t="shared" si="5"/>
        <v>10</v>
      </c>
      <c r="K350" t="s">
        <v>1813</v>
      </c>
      <c r="L350" t="s">
        <v>1675</v>
      </c>
      <c r="M350" t="s">
        <v>1723</v>
      </c>
      <c r="N350" t="s">
        <v>1750</v>
      </c>
      <c r="O350" t="s">
        <v>1764</v>
      </c>
      <c r="P350" t="s">
        <v>30</v>
      </c>
      <c r="T350" s="90"/>
      <c r="U350" s="94"/>
    </row>
    <row r="351" spans="1:21" x14ac:dyDescent="0.25">
      <c r="A351" t="s">
        <v>1746</v>
      </c>
      <c r="B351" t="s">
        <v>1747</v>
      </c>
      <c r="C351">
        <v>1940</v>
      </c>
      <c r="D351">
        <v>19400831</v>
      </c>
      <c r="E351" t="s">
        <v>1764</v>
      </c>
      <c r="F351" t="s">
        <v>4</v>
      </c>
      <c r="G351" t="s">
        <v>1749</v>
      </c>
      <c r="H351">
        <v>14</v>
      </c>
      <c r="I351">
        <v>24</v>
      </c>
      <c r="J351">
        <f t="shared" si="5"/>
        <v>-10</v>
      </c>
      <c r="K351" t="s">
        <v>1813</v>
      </c>
      <c r="L351" t="s">
        <v>1675</v>
      </c>
      <c r="M351" t="s">
        <v>1723</v>
      </c>
      <c r="N351" t="s">
        <v>1764</v>
      </c>
      <c r="O351" t="s">
        <v>1750</v>
      </c>
      <c r="T351" s="90"/>
      <c r="U351" s="94"/>
    </row>
    <row r="352" spans="1:21" x14ac:dyDescent="0.25">
      <c r="A352" t="s">
        <v>1745</v>
      </c>
      <c r="B352" t="s">
        <v>1727</v>
      </c>
      <c r="C352">
        <v>1939</v>
      </c>
      <c r="D352">
        <v>19390930</v>
      </c>
      <c r="E352" t="s">
        <v>1681</v>
      </c>
      <c r="F352" t="s">
        <v>3</v>
      </c>
      <c r="G352" t="s">
        <v>1688</v>
      </c>
      <c r="H352">
        <v>148</v>
      </c>
      <c r="I352">
        <v>95</v>
      </c>
      <c r="J352">
        <f t="shared" si="5"/>
        <v>53</v>
      </c>
      <c r="K352" t="s">
        <v>1736</v>
      </c>
      <c r="L352" t="s">
        <v>1681</v>
      </c>
      <c r="M352" t="s">
        <v>1718</v>
      </c>
      <c r="N352" t="s">
        <v>1681</v>
      </c>
      <c r="O352" t="s">
        <v>1688</v>
      </c>
      <c r="P352" t="s">
        <v>30</v>
      </c>
      <c r="T352" s="90"/>
      <c r="U352" s="94"/>
    </row>
    <row r="353" spans="1:21" x14ac:dyDescent="0.25">
      <c r="A353" t="s">
        <v>1745</v>
      </c>
      <c r="B353" t="s">
        <v>1727</v>
      </c>
      <c r="C353">
        <v>1939</v>
      </c>
      <c r="D353">
        <v>19390930</v>
      </c>
      <c r="E353" t="s">
        <v>1688</v>
      </c>
      <c r="F353" t="s">
        <v>4</v>
      </c>
      <c r="G353" t="s">
        <v>1681</v>
      </c>
      <c r="H353">
        <v>95</v>
      </c>
      <c r="I353">
        <v>148</v>
      </c>
      <c r="J353">
        <f t="shared" si="5"/>
        <v>-53</v>
      </c>
      <c r="K353" t="s">
        <v>1736</v>
      </c>
      <c r="L353" t="s">
        <v>1681</v>
      </c>
      <c r="M353" t="s">
        <v>1718</v>
      </c>
      <c r="N353" t="s">
        <v>1688</v>
      </c>
      <c r="O353" t="s">
        <v>1681</v>
      </c>
      <c r="T353" s="90"/>
      <c r="U353" s="94"/>
    </row>
    <row r="354" spans="1:21" x14ac:dyDescent="0.25">
      <c r="A354" t="s">
        <v>1746</v>
      </c>
      <c r="B354" t="s">
        <v>1747</v>
      </c>
      <c r="C354">
        <v>1939</v>
      </c>
      <c r="D354">
        <v>19390902</v>
      </c>
      <c r="E354" t="s">
        <v>1755</v>
      </c>
      <c r="F354" t="s">
        <v>3</v>
      </c>
      <c r="G354" t="s">
        <v>1748</v>
      </c>
      <c r="H354">
        <v>33</v>
      </c>
      <c r="I354">
        <v>4</v>
      </c>
      <c r="J354">
        <f t="shared" si="5"/>
        <v>29</v>
      </c>
      <c r="K354" t="s">
        <v>1813</v>
      </c>
      <c r="L354" t="s">
        <v>1675</v>
      </c>
      <c r="M354" t="s">
        <v>1723</v>
      </c>
      <c r="N354" t="s">
        <v>1755</v>
      </c>
      <c r="O354" t="s">
        <v>1748</v>
      </c>
      <c r="P354" t="s">
        <v>30</v>
      </c>
      <c r="T354" s="90"/>
      <c r="U354" s="94"/>
    </row>
    <row r="355" spans="1:21" x14ac:dyDescent="0.25">
      <c r="A355" t="s">
        <v>1746</v>
      </c>
      <c r="B355" t="s">
        <v>1747</v>
      </c>
      <c r="C355">
        <v>1939</v>
      </c>
      <c r="D355">
        <v>19390902</v>
      </c>
      <c r="E355" t="s">
        <v>1748</v>
      </c>
      <c r="F355" t="s">
        <v>4</v>
      </c>
      <c r="G355" t="s">
        <v>1755</v>
      </c>
      <c r="H355">
        <v>4</v>
      </c>
      <c r="I355">
        <v>33</v>
      </c>
      <c r="J355">
        <f t="shared" si="5"/>
        <v>-29</v>
      </c>
      <c r="K355" t="s">
        <v>1813</v>
      </c>
      <c r="L355" t="s">
        <v>1675</v>
      </c>
      <c r="M355" t="s">
        <v>1723</v>
      </c>
      <c r="N355" t="s">
        <v>1748</v>
      </c>
      <c r="O355" t="s">
        <v>1755</v>
      </c>
      <c r="T355" s="90"/>
      <c r="U355" s="94"/>
    </row>
    <row r="356" spans="1:21" x14ac:dyDescent="0.25">
      <c r="A356" t="s">
        <v>1745</v>
      </c>
      <c r="B356" t="s">
        <v>1727</v>
      </c>
      <c r="C356">
        <v>1938</v>
      </c>
      <c r="D356">
        <v>19380924</v>
      </c>
      <c r="E356" t="s">
        <v>1689</v>
      </c>
      <c r="F356" t="s">
        <v>3</v>
      </c>
      <c r="G356" t="s">
        <v>1688</v>
      </c>
      <c r="H356">
        <v>100</v>
      </c>
      <c r="I356">
        <v>85</v>
      </c>
      <c r="J356">
        <f t="shared" si="5"/>
        <v>15</v>
      </c>
      <c r="K356" t="s">
        <v>1736</v>
      </c>
      <c r="L356" t="s">
        <v>1681</v>
      </c>
      <c r="M356" t="s">
        <v>1718</v>
      </c>
      <c r="N356" t="s">
        <v>1689</v>
      </c>
      <c r="O356" t="s">
        <v>1688</v>
      </c>
      <c r="P356" t="s">
        <v>30</v>
      </c>
      <c r="T356" s="90"/>
      <c r="U356" s="94"/>
    </row>
    <row r="357" spans="1:21" x14ac:dyDescent="0.25">
      <c r="A357" t="s">
        <v>1745</v>
      </c>
      <c r="B357" t="s">
        <v>1727</v>
      </c>
      <c r="C357">
        <v>1938</v>
      </c>
      <c r="D357">
        <v>19380924</v>
      </c>
      <c r="E357" t="s">
        <v>1688</v>
      </c>
      <c r="F357" t="s">
        <v>4</v>
      </c>
      <c r="G357" t="s">
        <v>1689</v>
      </c>
      <c r="H357">
        <v>85</v>
      </c>
      <c r="I357">
        <v>100</v>
      </c>
      <c r="J357">
        <f t="shared" si="5"/>
        <v>-15</v>
      </c>
      <c r="K357" t="s">
        <v>1736</v>
      </c>
      <c r="L357" t="s">
        <v>1681</v>
      </c>
      <c r="M357" t="s">
        <v>1718</v>
      </c>
      <c r="N357" t="s">
        <v>1688</v>
      </c>
      <c r="O357" t="s">
        <v>1689</v>
      </c>
      <c r="T357" s="90"/>
      <c r="U357" s="94"/>
    </row>
    <row r="358" spans="1:21" x14ac:dyDescent="0.25">
      <c r="A358" t="s">
        <v>1746</v>
      </c>
      <c r="B358" t="s">
        <v>1747</v>
      </c>
      <c r="C358">
        <v>1938</v>
      </c>
      <c r="D358">
        <v>19380903</v>
      </c>
      <c r="E358" t="s">
        <v>1764</v>
      </c>
      <c r="F358" t="s">
        <v>3</v>
      </c>
      <c r="G358" t="s">
        <v>1749</v>
      </c>
      <c r="H358">
        <v>19</v>
      </c>
      <c r="I358">
        <v>6</v>
      </c>
      <c r="J358">
        <f t="shared" si="5"/>
        <v>13</v>
      </c>
      <c r="K358" t="s">
        <v>1813</v>
      </c>
      <c r="L358" t="s">
        <v>1675</v>
      </c>
      <c r="M358" t="s">
        <v>1723</v>
      </c>
      <c r="N358" t="s">
        <v>1764</v>
      </c>
      <c r="O358" t="s">
        <v>1750</v>
      </c>
      <c r="P358" t="s">
        <v>30</v>
      </c>
    </row>
    <row r="359" spans="1:21" x14ac:dyDescent="0.25">
      <c r="A359" t="s">
        <v>1746</v>
      </c>
      <c r="B359" t="s">
        <v>1747</v>
      </c>
      <c r="C359">
        <v>1938</v>
      </c>
      <c r="D359">
        <v>19380903</v>
      </c>
      <c r="E359" t="s">
        <v>1749</v>
      </c>
      <c r="F359" t="s">
        <v>4</v>
      </c>
      <c r="G359" t="s">
        <v>1764</v>
      </c>
      <c r="H359">
        <v>6</v>
      </c>
      <c r="I359">
        <v>19</v>
      </c>
      <c r="J359">
        <f t="shared" si="5"/>
        <v>-13</v>
      </c>
      <c r="K359" t="s">
        <v>1813</v>
      </c>
      <c r="L359" t="s">
        <v>1675</v>
      </c>
      <c r="M359" t="s">
        <v>1723</v>
      </c>
      <c r="N359" t="s">
        <v>1750</v>
      </c>
      <c r="O359" t="s">
        <v>1764</v>
      </c>
      <c r="R359" t="s">
        <v>1739</v>
      </c>
      <c r="S359" t="s">
        <v>1736</v>
      </c>
      <c r="T359" s="90">
        <v>98944</v>
      </c>
      <c r="U359" s="94">
        <v>33152</v>
      </c>
    </row>
    <row r="360" spans="1:21" x14ac:dyDescent="0.25">
      <c r="A360" t="s">
        <v>1745</v>
      </c>
      <c r="B360" t="s">
        <v>1727</v>
      </c>
      <c r="C360">
        <v>1937</v>
      </c>
      <c r="D360">
        <v>19370925</v>
      </c>
      <c r="E360" t="s">
        <v>1685</v>
      </c>
      <c r="F360" t="s">
        <v>3</v>
      </c>
      <c r="G360" t="s">
        <v>1688</v>
      </c>
      <c r="H360">
        <v>122</v>
      </c>
      <c r="I360">
        <v>90</v>
      </c>
      <c r="J360">
        <f t="shared" si="5"/>
        <v>32</v>
      </c>
      <c r="K360" t="s">
        <v>1736</v>
      </c>
      <c r="L360" t="s">
        <v>1681</v>
      </c>
      <c r="M360" t="s">
        <v>1718</v>
      </c>
      <c r="N360" t="s">
        <v>1685</v>
      </c>
      <c r="O360" t="s">
        <v>1688</v>
      </c>
      <c r="P360" t="s">
        <v>30</v>
      </c>
      <c r="R360" t="s">
        <v>1739</v>
      </c>
      <c r="S360" t="s">
        <v>1740</v>
      </c>
      <c r="T360" s="90">
        <v>75230</v>
      </c>
      <c r="U360" s="94">
        <v>33509</v>
      </c>
    </row>
    <row r="361" spans="1:21" x14ac:dyDescent="0.25">
      <c r="A361" t="s">
        <v>1745</v>
      </c>
      <c r="B361" t="s">
        <v>1727</v>
      </c>
      <c r="C361">
        <v>1937</v>
      </c>
      <c r="D361">
        <v>19370925</v>
      </c>
      <c r="E361" t="s">
        <v>1688</v>
      </c>
      <c r="F361" t="s">
        <v>4</v>
      </c>
      <c r="G361" t="s">
        <v>1685</v>
      </c>
      <c r="H361">
        <v>90</v>
      </c>
      <c r="I361">
        <v>122</v>
      </c>
      <c r="J361">
        <f t="shared" si="5"/>
        <v>-32</v>
      </c>
      <c r="K361" t="s">
        <v>1736</v>
      </c>
      <c r="L361" t="s">
        <v>1681</v>
      </c>
      <c r="M361" t="s">
        <v>1718</v>
      </c>
      <c r="N361" t="s">
        <v>1688</v>
      </c>
      <c r="O361" t="s">
        <v>1685</v>
      </c>
      <c r="R361" t="s">
        <v>1739</v>
      </c>
      <c r="S361" t="s">
        <v>1736</v>
      </c>
      <c r="T361" s="90">
        <v>95007</v>
      </c>
      <c r="U361" s="94">
        <v>33873</v>
      </c>
    </row>
    <row r="362" spans="1:21" x14ac:dyDescent="0.25">
      <c r="A362" t="s">
        <v>1745</v>
      </c>
      <c r="B362" t="s">
        <v>1727</v>
      </c>
      <c r="C362">
        <v>1936</v>
      </c>
      <c r="D362">
        <v>19361003</v>
      </c>
      <c r="E362" t="s">
        <v>1688</v>
      </c>
      <c r="F362" t="s">
        <v>3</v>
      </c>
      <c r="G362" t="s">
        <v>1697</v>
      </c>
      <c r="H362">
        <v>89</v>
      </c>
      <c r="I362">
        <v>78</v>
      </c>
      <c r="J362">
        <f t="shared" si="5"/>
        <v>11</v>
      </c>
      <c r="K362" t="s">
        <v>1736</v>
      </c>
      <c r="L362" t="s">
        <v>1681</v>
      </c>
      <c r="M362" t="s">
        <v>1718</v>
      </c>
      <c r="N362" t="s">
        <v>1688</v>
      </c>
      <c r="O362" t="s">
        <v>1676</v>
      </c>
      <c r="P362" t="s">
        <v>30</v>
      </c>
      <c r="R362" t="s">
        <v>1739</v>
      </c>
      <c r="S362" t="s">
        <v>1736</v>
      </c>
      <c r="T362" s="90">
        <v>96862</v>
      </c>
      <c r="U362" s="94">
        <v>34237</v>
      </c>
    </row>
    <row r="363" spans="1:21" x14ac:dyDescent="0.25">
      <c r="A363" t="s">
        <v>1745</v>
      </c>
      <c r="B363" t="s">
        <v>1727</v>
      </c>
      <c r="C363">
        <v>1936</v>
      </c>
      <c r="D363">
        <v>19361003</v>
      </c>
      <c r="E363" t="s">
        <v>1697</v>
      </c>
      <c r="F363" t="s">
        <v>4</v>
      </c>
      <c r="G363" t="s">
        <v>1688</v>
      </c>
      <c r="H363">
        <v>78</v>
      </c>
      <c r="I363">
        <v>89</v>
      </c>
      <c r="J363">
        <f t="shared" si="5"/>
        <v>-11</v>
      </c>
      <c r="K363" t="s">
        <v>1736</v>
      </c>
      <c r="L363" t="s">
        <v>1681</v>
      </c>
      <c r="M363" t="s">
        <v>1718</v>
      </c>
      <c r="N363" t="s">
        <v>1676</v>
      </c>
      <c r="O363" t="s">
        <v>1688</v>
      </c>
      <c r="R363" t="s">
        <v>1739</v>
      </c>
      <c r="S363" t="s">
        <v>1736</v>
      </c>
      <c r="T363" s="90">
        <v>93860</v>
      </c>
      <c r="U363" s="94">
        <v>34608</v>
      </c>
    </row>
    <row r="364" spans="1:21" x14ac:dyDescent="0.25">
      <c r="A364" t="s">
        <v>1746</v>
      </c>
      <c r="B364" t="s">
        <v>1747</v>
      </c>
      <c r="C364">
        <v>1936</v>
      </c>
      <c r="D364">
        <v>19360912</v>
      </c>
      <c r="E364" t="s">
        <v>1749</v>
      </c>
      <c r="F364" t="s">
        <v>3</v>
      </c>
      <c r="G364" t="s">
        <v>1755</v>
      </c>
      <c r="H364">
        <v>32</v>
      </c>
      <c r="I364">
        <v>12</v>
      </c>
      <c r="J364">
        <f t="shared" si="5"/>
        <v>20</v>
      </c>
      <c r="K364" t="s">
        <v>1813</v>
      </c>
      <c r="L364" t="s">
        <v>1675</v>
      </c>
      <c r="M364" t="s">
        <v>1723</v>
      </c>
      <c r="N364" t="s">
        <v>1750</v>
      </c>
      <c r="O364" t="s">
        <v>1755</v>
      </c>
      <c r="P364" t="s">
        <v>30</v>
      </c>
      <c r="R364" t="s">
        <v>1739</v>
      </c>
      <c r="S364" t="s">
        <v>1736</v>
      </c>
      <c r="T364" s="90">
        <v>93670</v>
      </c>
      <c r="U364" s="94">
        <v>34972</v>
      </c>
    </row>
    <row r="365" spans="1:21" x14ac:dyDescent="0.25">
      <c r="A365" t="s">
        <v>1746</v>
      </c>
      <c r="B365" t="s">
        <v>1747</v>
      </c>
      <c r="C365">
        <v>1936</v>
      </c>
      <c r="D365">
        <v>19360912</v>
      </c>
      <c r="E365" t="s">
        <v>1755</v>
      </c>
      <c r="F365" t="s">
        <v>4</v>
      </c>
      <c r="G365" t="s">
        <v>1749</v>
      </c>
      <c r="H365">
        <v>12</v>
      </c>
      <c r="I365">
        <v>32</v>
      </c>
      <c r="J365">
        <f t="shared" si="5"/>
        <v>-20</v>
      </c>
      <c r="K365" t="s">
        <v>1813</v>
      </c>
      <c r="L365" t="s">
        <v>1675</v>
      </c>
      <c r="M365" t="s">
        <v>1723</v>
      </c>
      <c r="N365" t="s">
        <v>1755</v>
      </c>
      <c r="O365" t="s">
        <v>1750</v>
      </c>
      <c r="R365" t="s">
        <v>1739</v>
      </c>
      <c r="S365" t="s">
        <v>1736</v>
      </c>
      <c r="T365" s="90">
        <v>93102</v>
      </c>
      <c r="U365" s="94">
        <v>35336</v>
      </c>
    </row>
    <row r="366" spans="1:21" x14ac:dyDescent="0.25">
      <c r="A366" t="s">
        <v>1745</v>
      </c>
      <c r="B366" t="s">
        <v>1727</v>
      </c>
      <c r="C366">
        <v>1935</v>
      </c>
      <c r="D366">
        <v>19351005</v>
      </c>
      <c r="E366" t="s">
        <v>1688</v>
      </c>
      <c r="F366" t="s">
        <v>3</v>
      </c>
      <c r="G366" t="s">
        <v>1697</v>
      </c>
      <c r="H366">
        <v>78</v>
      </c>
      <c r="I366">
        <v>58</v>
      </c>
      <c r="J366">
        <f t="shared" si="5"/>
        <v>20</v>
      </c>
      <c r="K366" t="s">
        <v>1736</v>
      </c>
      <c r="L366" t="s">
        <v>1681</v>
      </c>
      <c r="M366" t="s">
        <v>1718</v>
      </c>
      <c r="N366" t="s">
        <v>1688</v>
      </c>
      <c r="O366" t="s">
        <v>1676</v>
      </c>
      <c r="P366" t="s">
        <v>30</v>
      </c>
      <c r="R366" t="s">
        <v>1739</v>
      </c>
      <c r="S366" t="s">
        <v>1736</v>
      </c>
      <c r="T366" s="90">
        <v>99645</v>
      </c>
      <c r="U366" s="94">
        <v>35700</v>
      </c>
    </row>
    <row r="367" spans="1:21" x14ac:dyDescent="0.25">
      <c r="A367" t="s">
        <v>1745</v>
      </c>
      <c r="B367" t="s">
        <v>1727</v>
      </c>
      <c r="C367">
        <v>1935</v>
      </c>
      <c r="D367">
        <v>19351005</v>
      </c>
      <c r="E367" t="s">
        <v>1697</v>
      </c>
      <c r="F367" t="s">
        <v>4</v>
      </c>
      <c r="G367" t="s">
        <v>1688</v>
      </c>
      <c r="H367">
        <v>58</v>
      </c>
      <c r="I367">
        <v>78</v>
      </c>
      <c r="J367">
        <f t="shared" si="5"/>
        <v>-20</v>
      </c>
      <c r="K367" t="s">
        <v>1736</v>
      </c>
      <c r="L367" t="s">
        <v>1681</v>
      </c>
      <c r="M367" t="s">
        <v>1718</v>
      </c>
      <c r="N367" t="s">
        <v>1676</v>
      </c>
      <c r="O367" t="s">
        <v>1688</v>
      </c>
      <c r="R367" t="s">
        <v>1739</v>
      </c>
      <c r="S367" t="s">
        <v>1736</v>
      </c>
      <c r="T367" s="90">
        <v>94431</v>
      </c>
      <c r="U367" s="94">
        <v>36064</v>
      </c>
    </row>
    <row r="368" spans="1:21" x14ac:dyDescent="0.25">
      <c r="A368" t="s">
        <v>1746</v>
      </c>
      <c r="B368" t="s">
        <v>1747</v>
      </c>
      <c r="C368">
        <v>1935</v>
      </c>
      <c r="D368">
        <v>19350914</v>
      </c>
      <c r="E368" t="s">
        <v>1749</v>
      </c>
      <c r="F368" t="s">
        <v>3</v>
      </c>
      <c r="G368" t="s">
        <v>1748</v>
      </c>
      <c r="H368">
        <v>19</v>
      </c>
      <c r="I368">
        <v>3</v>
      </c>
      <c r="J368">
        <f t="shared" si="5"/>
        <v>16</v>
      </c>
      <c r="K368" t="s">
        <v>1813</v>
      </c>
      <c r="L368" t="s">
        <v>1675</v>
      </c>
      <c r="M368" t="s">
        <v>1723</v>
      </c>
      <c r="N368" t="s">
        <v>1750</v>
      </c>
      <c r="O368" t="s">
        <v>1748</v>
      </c>
      <c r="P368" t="s">
        <v>30</v>
      </c>
      <c r="R368" t="s">
        <v>1739</v>
      </c>
      <c r="S368" t="s">
        <v>1736</v>
      </c>
      <c r="T368" s="90">
        <v>94228</v>
      </c>
      <c r="U368" s="94">
        <v>36428</v>
      </c>
    </row>
    <row r="369" spans="1:21" x14ac:dyDescent="0.25">
      <c r="A369" t="s">
        <v>1746</v>
      </c>
      <c r="B369" t="s">
        <v>1747</v>
      </c>
      <c r="C369">
        <v>1935</v>
      </c>
      <c r="D369">
        <v>19350914</v>
      </c>
      <c r="E369" t="s">
        <v>1748</v>
      </c>
      <c r="F369" t="s">
        <v>4</v>
      </c>
      <c r="G369" t="s">
        <v>1749</v>
      </c>
      <c r="H369">
        <v>3</v>
      </c>
      <c r="I369">
        <v>19</v>
      </c>
      <c r="J369">
        <f t="shared" si="5"/>
        <v>-16</v>
      </c>
      <c r="K369" t="s">
        <v>1813</v>
      </c>
      <c r="L369" t="s">
        <v>1675</v>
      </c>
      <c r="M369" t="s">
        <v>1723</v>
      </c>
      <c r="N369" t="s">
        <v>1748</v>
      </c>
      <c r="O369" t="s">
        <v>1750</v>
      </c>
      <c r="R369" t="s">
        <v>1739</v>
      </c>
      <c r="S369" t="s">
        <v>1736</v>
      </c>
      <c r="T369" s="90">
        <v>96249</v>
      </c>
      <c r="U369" s="94">
        <v>36771</v>
      </c>
    </row>
    <row r="370" spans="1:21" x14ac:dyDescent="0.25">
      <c r="A370" t="s">
        <v>1745</v>
      </c>
      <c r="B370" t="s">
        <v>1727</v>
      </c>
      <c r="C370">
        <v>1934</v>
      </c>
      <c r="D370">
        <v>19341013</v>
      </c>
      <c r="E370" t="s">
        <v>1678</v>
      </c>
      <c r="F370" t="s">
        <v>3</v>
      </c>
      <c r="G370" t="s">
        <v>1697</v>
      </c>
      <c r="H370">
        <v>128</v>
      </c>
      <c r="I370">
        <v>89</v>
      </c>
      <c r="J370">
        <f t="shared" si="5"/>
        <v>39</v>
      </c>
      <c r="K370" t="s">
        <v>1736</v>
      </c>
      <c r="L370" t="s">
        <v>1681</v>
      </c>
      <c r="M370" t="s">
        <v>1718</v>
      </c>
      <c r="N370" t="s">
        <v>1678</v>
      </c>
      <c r="O370" t="s">
        <v>1676</v>
      </c>
      <c r="P370" t="s">
        <v>30</v>
      </c>
      <c r="R370" t="s">
        <v>1739</v>
      </c>
      <c r="S370" t="s">
        <v>1736</v>
      </c>
      <c r="T370" s="90">
        <v>91482</v>
      </c>
      <c r="U370" s="94">
        <v>37163</v>
      </c>
    </row>
    <row r="371" spans="1:21" x14ac:dyDescent="0.25">
      <c r="A371" t="s">
        <v>1745</v>
      </c>
      <c r="B371" t="s">
        <v>1727</v>
      </c>
      <c r="C371">
        <v>1934</v>
      </c>
      <c r="D371">
        <v>19341013</v>
      </c>
      <c r="E371" t="s">
        <v>1697</v>
      </c>
      <c r="F371" t="s">
        <v>4</v>
      </c>
      <c r="G371" t="s">
        <v>1678</v>
      </c>
      <c r="H371">
        <v>89</v>
      </c>
      <c r="I371">
        <v>128</v>
      </c>
      <c r="J371">
        <f t="shared" si="5"/>
        <v>-39</v>
      </c>
      <c r="K371" t="s">
        <v>1736</v>
      </c>
      <c r="L371" t="s">
        <v>1681</v>
      </c>
      <c r="M371" t="s">
        <v>1718</v>
      </c>
      <c r="N371" t="s">
        <v>1676</v>
      </c>
      <c r="O371" t="s">
        <v>1678</v>
      </c>
      <c r="R371" t="s">
        <v>1739</v>
      </c>
      <c r="S371" t="s">
        <v>1736</v>
      </c>
      <c r="T371" s="90">
        <v>91817</v>
      </c>
      <c r="U371" s="94">
        <v>37527</v>
      </c>
    </row>
    <row r="372" spans="1:21" x14ac:dyDescent="0.25">
      <c r="A372" t="s">
        <v>1746</v>
      </c>
      <c r="B372" t="s">
        <v>1747</v>
      </c>
      <c r="C372">
        <v>1934</v>
      </c>
      <c r="D372">
        <v>19340908</v>
      </c>
      <c r="E372" t="s">
        <v>1757</v>
      </c>
      <c r="F372" t="s">
        <v>3</v>
      </c>
      <c r="G372" t="s">
        <v>1749</v>
      </c>
      <c r="H372">
        <v>15</v>
      </c>
      <c r="I372">
        <v>12</v>
      </c>
      <c r="J372">
        <f t="shared" si="5"/>
        <v>3</v>
      </c>
      <c r="K372" t="s">
        <v>1814</v>
      </c>
      <c r="L372" t="s">
        <v>1675</v>
      </c>
      <c r="M372" t="s">
        <v>1723</v>
      </c>
      <c r="N372" t="s">
        <v>1757</v>
      </c>
      <c r="O372" t="s">
        <v>1750</v>
      </c>
      <c r="P372" t="s">
        <v>30</v>
      </c>
      <c r="R372" t="s">
        <v>1739</v>
      </c>
      <c r="S372" t="s">
        <v>1736</v>
      </c>
      <c r="T372" s="90">
        <v>79451</v>
      </c>
      <c r="U372" s="94">
        <v>37891</v>
      </c>
    </row>
    <row r="373" spans="1:21" x14ac:dyDescent="0.25">
      <c r="A373" t="s">
        <v>1746</v>
      </c>
      <c r="B373" t="s">
        <v>1747</v>
      </c>
      <c r="C373">
        <v>1934</v>
      </c>
      <c r="D373">
        <v>19340908</v>
      </c>
      <c r="E373" t="s">
        <v>1749</v>
      </c>
      <c r="F373" t="s">
        <v>4</v>
      </c>
      <c r="G373" t="s">
        <v>1757</v>
      </c>
      <c r="H373">
        <v>12</v>
      </c>
      <c r="I373">
        <v>15</v>
      </c>
      <c r="J373">
        <f t="shared" si="5"/>
        <v>-3</v>
      </c>
      <c r="K373" t="s">
        <v>1814</v>
      </c>
      <c r="L373" t="s">
        <v>1675</v>
      </c>
      <c r="M373" t="s">
        <v>1723</v>
      </c>
      <c r="N373" t="s">
        <v>1750</v>
      </c>
      <c r="O373" t="s">
        <v>1757</v>
      </c>
      <c r="R373" t="s">
        <v>1739</v>
      </c>
      <c r="S373" t="s">
        <v>1736</v>
      </c>
      <c r="T373" s="90">
        <v>77671</v>
      </c>
      <c r="U373" s="94">
        <v>38255</v>
      </c>
    </row>
    <row r="374" spans="1:21" x14ac:dyDescent="0.25">
      <c r="A374" t="s">
        <v>1745</v>
      </c>
      <c r="B374" t="s">
        <v>1727</v>
      </c>
      <c r="C374">
        <v>1933</v>
      </c>
      <c r="D374">
        <v>19330930</v>
      </c>
      <c r="E374" t="s">
        <v>1697</v>
      </c>
      <c r="F374" t="s">
        <v>3</v>
      </c>
      <c r="G374" t="s">
        <v>1678</v>
      </c>
      <c r="H374">
        <v>71</v>
      </c>
      <c r="I374">
        <v>29</v>
      </c>
      <c r="J374">
        <f t="shared" si="5"/>
        <v>42</v>
      </c>
      <c r="K374" t="s">
        <v>1736</v>
      </c>
      <c r="L374" t="s">
        <v>1681</v>
      </c>
      <c r="M374" t="s">
        <v>1718</v>
      </c>
      <c r="N374" t="s">
        <v>1676</v>
      </c>
      <c r="O374" t="s">
        <v>1678</v>
      </c>
      <c r="P374" t="s">
        <v>30</v>
      </c>
      <c r="R374" t="s">
        <v>1739</v>
      </c>
      <c r="S374" t="s">
        <v>1736</v>
      </c>
      <c r="T374" s="90">
        <v>91828</v>
      </c>
      <c r="U374" s="94">
        <v>38619</v>
      </c>
    </row>
    <row r="375" spans="1:21" x14ac:dyDescent="0.25">
      <c r="A375" t="s">
        <v>1745</v>
      </c>
      <c r="B375" t="s">
        <v>1727</v>
      </c>
      <c r="C375">
        <v>1933</v>
      </c>
      <c r="D375">
        <v>19330930</v>
      </c>
      <c r="E375" t="s">
        <v>1678</v>
      </c>
      <c r="F375" t="s">
        <v>4</v>
      </c>
      <c r="G375" t="s">
        <v>1697</v>
      </c>
      <c r="H375">
        <v>29</v>
      </c>
      <c r="I375">
        <v>71</v>
      </c>
      <c r="J375">
        <f t="shared" si="5"/>
        <v>-42</v>
      </c>
      <c r="K375" t="s">
        <v>1736</v>
      </c>
      <c r="L375" t="s">
        <v>1681</v>
      </c>
      <c r="M375" t="s">
        <v>1718</v>
      </c>
      <c r="N375" t="s">
        <v>1678</v>
      </c>
      <c r="O375" t="s">
        <v>1676</v>
      </c>
      <c r="R375" t="s">
        <v>1739</v>
      </c>
      <c r="S375" t="s">
        <v>1736</v>
      </c>
      <c r="T375" s="90">
        <v>97431</v>
      </c>
      <c r="U375" s="94">
        <v>38990</v>
      </c>
    </row>
    <row r="376" spans="1:21" x14ac:dyDescent="0.25">
      <c r="A376" t="s">
        <v>1746</v>
      </c>
      <c r="B376" t="s">
        <v>1747</v>
      </c>
      <c r="C376">
        <v>1933</v>
      </c>
      <c r="D376">
        <v>19330909</v>
      </c>
      <c r="E376" t="s">
        <v>1756</v>
      </c>
      <c r="F376" t="s">
        <v>3</v>
      </c>
      <c r="G376" t="s">
        <v>1763</v>
      </c>
      <c r="H376">
        <v>18</v>
      </c>
      <c r="I376">
        <v>5</v>
      </c>
      <c r="J376">
        <f t="shared" si="5"/>
        <v>13</v>
      </c>
      <c r="K376" t="s">
        <v>1814</v>
      </c>
      <c r="L376" t="s">
        <v>1675</v>
      </c>
      <c r="M376" t="s">
        <v>1723</v>
      </c>
      <c r="N376" t="s">
        <v>1756</v>
      </c>
      <c r="O376" t="s">
        <v>1763</v>
      </c>
      <c r="P376" t="s">
        <v>30</v>
      </c>
      <c r="R376" t="s">
        <v>1739</v>
      </c>
      <c r="S376" t="s">
        <v>1736</v>
      </c>
      <c r="T376" s="90">
        <v>97302</v>
      </c>
      <c r="U376" s="94">
        <v>39354</v>
      </c>
    </row>
    <row r="377" spans="1:21" x14ac:dyDescent="0.25">
      <c r="A377" t="s">
        <v>1746</v>
      </c>
      <c r="B377" t="s">
        <v>1747</v>
      </c>
      <c r="C377">
        <v>1933</v>
      </c>
      <c r="D377">
        <v>19330909</v>
      </c>
      <c r="E377" t="s">
        <v>1763</v>
      </c>
      <c r="F377" t="s">
        <v>4</v>
      </c>
      <c r="G377" t="s">
        <v>1756</v>
      </c>
      <c r="H377">
        <v>5</v>
      </c>
      <c r="I377">
        <v>18</v>
      </c>
      <c r="J377">
        <f t="shared" si="5"/>
        <v>-13</v>
      </c>
      <c r="K377" t="s">
        <v>1814</v>
      </c>
      <c r="L377" t="s">
        <v>1675</v>
      </c>
      <c r="M377" t="s">
        <v>1723</v>
      </c>
      <c r="N377" t="s">
        <v>1763</v>
      </c>
      <c r="O377" t="s">
        <v>1756</v>
      </c>
      <c r="R377" t="s">
        <v>1739</v>
      </c>
      <c r="S377" t="s">
        <v>1736</v>
      </c>
      <c r="T377" s="90">
        <v>100012</v>
      </c>
      <c r="U377" s="94">
        <v>39718</v>
      </c>
    </row>
    <row r="378" spans="1:21" x14ac:dyDescent="0.25">
      <c r="A378" t="s">
        <v>1745</v>
      </c>
      <c r="B378" t="s">
        <v>1727</v>
      </c>
      <c r="C378">
        <v>1932</v>
      </c>
      <c r="D378">
        <v>19321001</v>
      </c>
      <c r="E378" t="s">
        <v>1678</v>
      </c>
      <c r="F378" t="s">
        <v>3</v>
      </c>
      <c r="G378" t="s">
        <v>1689</v>
      </c>
      <c r="H378">
        <v>92</v>
      </c>
      <c r="I378">
        <v>83</v>
      </c>
      <c r="J378">
        <f t="shared" si="5"/>
        <v>9</v>
      </c>
      <c r="K378" t="s">
        <v>1736</v>
      </c>
      <c r="L378" t="s">
        <v>1681</v>
      </c>
      <c r="M378" t="s">
        <v>1718</v>
      </c>
      <c r="N378" t="s">
        <v>1678</v>
      </c>
      <c r="O378" t="s">
        <v>1689</v>
      </c>
      <c r="P378" t="s">
        <v>30</v>
      </c>
      <c r="R378" t="s">
        <v>1739</v>
      </c>
      <c r="S378" t="s">
        <v>1736</v>
      </c>
      <c r="T378" s="90">
        <v>99251</v>
      </c>
      <c r="U378" s="94">
        <v>40082</v>
      </c>
    </row>
    <row r="379" spans="1:21" x14ac:dyDescent="0.25">
      <c r="A379" t="s">
        <v>1745</v>
      </c>
      <c r="B379" t="s">
        <v>1727</v>
      </c>
      <c r="C379">
        <v>1932</v>
      </c>
      <c r="D379">
        <v>19321001</v>
      </c>
      <c r="E379" t="s">
        <v>1689</v>
      </c>
      <c r="F379" t="s">
        <v>4</v>
      </c>
      <c r="G379" t="s">
        <v>1678</v>
      </c>
      <c r="H379">
        <v>83</v>
      </c>
      <c r="I379">
        <v>92</v>
      </c>
      <c r="J379">
        <f t="shared" si="5"/>
        <v>-9</v>
      </c>
      <c r="K379" t="s">
        <v>1736</v>
      </c>
      <c r="L379" t="s">
        <v>1681</v>
      </c>
      <c r="M379" t="s">
        <v>1718</v>
      </c>
      <c r="N379" t="s">
        <v>1689</v>
      </c>
      <c r="O379" t="s">
        <v>1678</v>
      </c>
      <c r="R379" t="s">
        <v>1739</v>
      </c>
      <c r="S379" t="s">
        <v>1736</v>
      </c>
      <c r="T379" s="90">
        <v>100016</v>
      </c>
      <c r="U379" s="94">
        <v>40446</v>
      </c>
    </row>
    <row r="380" spans="1:21" x14ac:dyDescent="0.25">
      <c r="A380" t="s">
        <v>1746</v>
      </c>
      <c r="B380" t="s">
        <v>1747</v>
      </c>
      <c r="C380">
        <v>1932</v>
      </c>
      <c r="D380">
        <v>19320924</v>
      </c>
      <c r="E380" t="s">
        <v>1748</v>
      </c>
      <c r="F380" t="s">
        <v>3</v>
      </c>
      <c r="G380" t="s">
        <v>1757</v>
      </c>
      <c r="H380">
        <v>19</v>
      </c>
      <c r="I380">
        <v>12</v>
      </c>
      <c r="J380">
        <f t="shared" si="5"/>
        <v>7</v>
      </c>
      <c r="K380" t="s">
        <v>1814</v>
      </c>
      <c r="L380" t="s">
        <v>1675</v>
      </c>
      <c r="M380" t="s">
        <v>1723</v>
      </c>
      <c r="N380" t="s">
        <v>1748</v>
      </c>
      <c r="O380" t="s">
        <v>1757</v>
      </c>
      <c r="P380" t="s">
        <v>30</v>
      </c>
      <c r="R380" t="s">
        <v>1738</v>
      </c>
      <c r="S380" t="s">
        <v>1736</v>
      </c>
      <c r="T380" s="90">
        <v>93853</v>
      </c>
      <c r="U380" s="94">
        <v>40453</v>
      </c>
    </row>
    <row r="381" spans="1:21" x14ac:dyDescent="0.25">
      <c r="A381" t="s">
        <v>1746</v>
      </c>
      <c r="B381" t="s">
        <v>1747</v>
      </c>
      <c r="C381">
        <v>1932</v>
      </c>
      <c r="D381">
        <v>19320924</v>
      </c>
      <c r="E381" t="s">
        <v>1757</v>
      </c>
      <c r="F381" t="s">
        <v>4</v>
      </c>
      <c r="G381" t="s">
        <v>1748</v>
      </c>
      <c r="H381">
        <v>12</v>
      </c>
      <c r="I381">
        <v>19</v>
      </c>
      <c r="J381">
        <f t="shared" si="5"/>
        <v>-7</v>
      </c>
      <c r="K381" t="s">
        <v>1814</v>
      </c>
      <c r="L381" t="s">
        <v>1675</v>
      </c>
      <c r="M381" t="s">
        <v>1723</v>
      </c>
      <c r="N381" t="s">
        <v>1757</v>
      </c>
      <c r="O381" t="s">
        <v>1748</v>
      </c>
      <c r="R381" t="s">
        <v>1739</v>
      </c>
      <c r="S381" t="s">
        <v>1736</v>
      </c>
      <c r="T381" s="90">
        <v>99537</v>
      </c>
      <c r="U381" s="94">
        <v>40817</v>
      </c>
    </row>
    <row r="382" spans="1:21" x14ac:dyDescent="0.25">
      <c r="A382" t="s">
        <v>1745</v>
      </c>
      <c r="B382" t="s">
        <v>1727</v>
      </c>
      <c r="C382">
        <v>1931</v>
      </c>
      <c r="D382">
        <v>19311010</v>
      </c>
      <c r="E382" t="s">
        <v>1685</v>
      </c>
      <c r="F382" t="s">
        <v>3</v>
      </c>
      <c r="G382" t="s">
        <v>1678</v>
      </c>
      <c r="H382">
        <v>68</v>
      </c>
      <c r="I382">
        <v>48</v>
      </c>
      <c r="J382">
        <f t="shared" si="5"/>
        <v>20</v>
      </c>
      <c r="K382" t="s">
        <v>1736</v>
      </c>
      <c r="L382" t="s">
        <v>1681</v>
      </c>
      <c r="M382" t="s">
        <v>1718</v>
      </c>
      <c r="N382" t="s">
        <v>1685</v>
      </c>
      <c r="O382" t="s">
        <v>1678</v>
      </c>
      <c r="P382" t="s">
        <v>30</v>
      </c>
      <c r="R382" t="s">
        <v>1739</v>
      </c>
      <c r="S382" t="s">
        <v>1736</v>
      </c>
      <c r="T382" s="90">
        <v>99683</v>
      </c>
      <c r="U382" s="94">
        <v>41181</v>
      </c>
    </row>
    <row r="383" spans="1:21" x14ac:dyDescent="0.25">
      <c r="A383" t="s">
        <v>1745</v>
      </c>
      <c r="B383" t="s">
        <v>1727</v>
      </c>
      <c r="C383">
        <v>1931</v>
      </c>
      <c r="D383">
        <v>19311010</v>
      </c>
      <c r="E383" t="s">
        <v>1678</v>
      </c>
      <c r="F383" t="s">
        <v>4</v>
      </c>
      <c r="G383" t="s">
        <v>1685</v>
      </c>
      <c r="H383">
        <v>48</v>
      </c>
      <c r="I383">
        <v>68</v>
      </c>
      <c r="J383">
        <f t="shared" si="5"/>
        <v>-20</v>
      </c>
      <c r="K383" t="s">
        <v>1736</v>
      </c>
      <c r="L383" t="s">
        <v>1681</v>
      </c>
      <c r="M383" t="s">
        <v>1718</v>
      </c>
      <c r="N383" t="s">
        <v>1678</v>
      </c>
      <c r="O383" t="s">
        <v>1685</v>
      </c>
      <c r="R383" t="s">
        <v>1739</v>
      </c>
      <c r="S383" t="s">
        <v>1736</v>
      </c>
      <c r="T383" s="90">
        <v>100007</v>
      </c>
      <c r="U383" s="94">
        <v>41545</v>
      </c>
    </row>
    <row r="384" spans="1:21" x14ac:dyDescent="0.25">
      <c r="A384" t="s">
        <v>1746</v>
      </c>
      <c r="B384" t="s">
        <v>1747</v>
      </c>
      <c r="C384">
        <v>1931</v>
      </c>
      <c r="D384">
        <v>19310912</v>
      </c>
      <c r="E384" t="s">
        <v>1748</v>
      </c>
      <c r="F384" t="s">
        <v>3</v>
      </c>
      <c r="G384" t="s">
        <v>1749</v>
      </c>
      <c r="H384">
        <v>12</v>
      </c>
      <c r="I384">
        <v>7</v>
      </c>
      <c r="J384">
        <f t="shared" si="5"/>
        <v>5</v>
      </c>
      <c r="K384" t="s">
        <v>1814</v>
      </c>
      <c r="L384" t="s">
        <v>1675</v>
      </c>
      <c r="M384" t="s">
        <v>1723</v>
      </c>
      <c r="N384" t="s">
        <v>1748</v>
      </c>
      <c r="O384" t="s">
        <v>1750</v>
      </c>
      <c r="P384" t="s">
        <v>30</v>
      </c>
      <c r="R384" t="s">
        <v>1739</v>
      </c>
      <c r="S384" t="s">
        <v>1736</v>
      </c>
      <c r="T384" s="90">
        <v>99454</v>
      </c>
      <c r="U384" s="94">
        <v>41909</v>
      </c>
    </row>
    <row r="385" spans="1:21" x14ac:dyDescent="0.25">
      <c r="A385" t="s">
        <v>1746</v>
      </c>
      <c r="B385" t="s">
        <v>1747</v>
      </c>
      <c r="C385">
        <v>1931</v>
      </c>
      <c r="D385">
        <v>19310912</v>
      </c>
      <c r="E385" t="s">
        <v>1749</v>
      </c>
      <c r="F385" t="s">
        <v>4</v>
      </c>
      <c r="G385" t="s">
        <v>1748</v>
      </c>
      <c r="H385">
        <v>7</v>
      </c>
      <c r="I385">
        <v>12</v>
      </c>
      <c r="J385">
        <f t="shared" si="5"/>
        <v>-5</v>
      </c>
      <c r="K385" t="s">
        <v>1814</v>
      </c>
      <c r="L385" t="s">
        <v>1675</v>
      </c>
      <c r="M385" t="s">
        <v>1723</v>
      </c>
      <c r="N385" t="s">
        <v>1750</v>
      </c>
      <c r="O385" t="s">
        <v>1748</v>
      </c>
      <c r="R385" t="s">
        <v>1739</v>
      </c>
      <c r="S385" t="s">
        <v>1736</v>
      </c>
      <c r="T385" s="90">
        <v>98633</v>
      </c>
      <c r="U385" s="94">
        <v>42280</v>
      </c>
    </row>
    <row r="386" spans="1:21" x14ac:dyDescent="0.25">
      <c r="A386" t="s">
        <v>1745</v>
      </c>
      <c r="B386" t="s">
        <v>1727</v>
      </c>
      <c r="C386">
        <v>1930</v>
      </c>
      <c r="D386">
        <v>19301011</v>
      </c>
      <c r="E386" t="s">
        <v>1688</v>
      </c>
      <c r="F386" t="s">
        <v>3</v>
      </c>
      <c r="G386" t="s">
        <v>1685</v>
      </c>
      <c r="H386">
        <v>100</v>
      </c>
      <c r="I386">
        <v>70</v>
      </c>
      <c r="J386">
        <f t="shared" ref="J386:J449" si="6">H386-I386</f>
        <v>30</v>
      </c>
      <c r="K386" t="s">
        <v>1736</v>
      </c>
      <c r="L386" t="s">
        <v>1681</v>
      </c>
      <c r="M386" t="s">
        <v>1718</v>
      </c>
      <c r="N386" t="s">
        <v>1688</v>
      </c>
      <c r="O386" t="s">
        <v>1685</v>
      </c>
      <c r="P386" t="s">
        <v>30</v>
      </c>
      <c r="R386" t="s">
        <v>1739</v>
      </c>
      <c r="S386" t="s">
        <v>1736</v>
      </c>
      <c r="T386" s="90">
        <v>99981</v>
      </c>
      <c r="U386" s="94">
        <v>42644</v>
      </c>
    </row>
    <row r="387" spans="1:21" x14ac:dyDescent="0.25">
      <c r="A387" t="s">
        <v>1745</v>
      </c>
      <c r="B387" t="s">
        <v>1727</v>
      </c>
      <c r="C387">
        <v>1930</v>
      </c>
      <c r="D387">
        <v>19301011</v>
      </c>
      <c r="E387" t="s">
        <v>1685</v>
      </c>
      <c r="F387" t="s">
        <v>4</v>
      </c>
      <c r="G387" t="s">
        <v>1688</v>
      </c>
      <c r="H387">
        <v>70</v>
      </c>
      <c r="I387">
        <v>100</v>
      </c>
      <c r="J387">
        <f t="shared" si="6"/>
        <v>-30</v>
      </c>
      <c r="K387" t="s">
        <v>1736</v>
      </c>
      <c r="L387" t="s">
        <v>1681</v>
      </c>
      <c r="M387" t="s">
        <v>1718</v>
      </c>
      <c r="N387" t="s">
        <v>1685</v>
      </c>
      <c r="O387" t="s">
        <v>1688</v>
      </c>
      <c r="R387" t="s">
        <v>1739</v>
      </c>
      <c r="S387" t="s">
        <v>1736</v>
      </c>
      <c r="T387" s="90">
        <v>100021</v>
      </c>
      <c r="U387" s="94">
        <v>43008</v>
      </c>
    </row>
    <row r="388" spans="1:21" x14ac:dyDescent="0.25">
      <c r="A388" t="s">
        <v>1746</v>
      </c>
      <c r="B388" t="s">
        <v>1747</v>
      </c>
      <c r="C388">
        <v>1930</v>
      </c>
      <c r="D388">
        <v>19301004</v>
      </c>
      <c r="E388" t="s">
        <v>1757</v>
      </c>
      <c r="F388" t="s">
        <v>3</v>
      </c>
      <c r="G388" t="s">
        <v>1763</v>
      </c>
      <c r="H388">
        <v>27</v>
      </c>
      <c r="I388">
        <v>2</v>
      </c>
      <c r="J388">
        <f t="shared" si="6"/>
        <v>25</v>
      </c>
      <c r="K388" t="s">
        <v>1814</v>
      </c>
      <c r="L388" t="s">
        <v>1675</v>
      </c>
      <c r="M388" t="s">
        <v>1723</v>
      </c>
      <c r="N388" t="s">
        <v>1757</v>
      </c>
      <c r="O388" t="s">
        <v>1763</v>
      </c>
      <c r="P388" t="s">
        <v>30</v>
      </c>
      <c r="R388" t="s">
        <v>1739</v>
      </c>
      <c r="S388" t="s">
        <v>1736</v>
      </c>
      <c r="T388" s="90">
        <v>100022</v>
      </c>
      <c r="U388" s="94">
        <v>43372</v>
      </c>
    </row>
    <row r="389" spans="1:21" x14ac:dyDescent="0.25">
      <c r="A389" t="s">
        <v>1746</v>
      </c>
      <c r="B389" t="s">
        <v>1747</v>
      </c>
      <c r="C389">
        <v>1930</v>
      </c>
      <c r="D389">
        <v>19301004</v>
      </c>
      <c r="E389" t="s">
        <v>1763</v>
      </c>
      <c r="F389" t="s">
        <v>4</v>
      </c>
      <c r="G389" t="s">
        <v>1757</v>
      </c>
      <c r="H389">
        <v>2</v>
      </c>
      <c r="I389">
        <v>27</v>
      </c>
      <c r="J389">
        <f t="shared" si="6"/>
        <v>-25</v>
      </c>
      <c r="K389" t="s">
        <v>1814</v>
      </c>
      <c r="L389" t="s">
        <v>1675</v>
      </c>
      <c r="M389" t="s">
        <v>1723</v>
      </c>
      <c r="N389" t="s">
        <v>1763</v>
      </c>
      <c r="O389" t="s">
        <v>1757</v>
      </c>
      <c r="R389" t="s">
        <v>1739</v>
      </c>
      <c r="S389" t="s">
        <v>1736</v>
      </c>
      <c r="T389" s="90">
        <v>100014</v>
      </c>
      <c r="U389" s="94">
        <v>43736</v>
      </c>
    </row>
    <row r="390" spans="1:21" x14ac:dyDescent="0.25">
      <c r="A390" t="s">
        <v>1745</v>
      </c>
      <c r="B390" t="s">
        <v>1727</v>
      </c>
      <c r="C390">
        <v>1929</v>
      </c>
      <c r="D390">
        <v>19290928</v>
      </c>
      <c r="E390" t="s">
        <v>1688</v>
      </c>
      <c r="F390" t="s">
        <v>3</v>
      </c>
      <c r="G390" t="s">
        <v>1678</v>
      </c>
      <c r="H390">
        <v>79</v>
      </c>
      <c r="I390">
        <v>50</v>
      </c>
      <c r="J390">
        <f t="shared" si="6"/>
        <v>29</v>
      </c>
      <c r="K390" t="s">
        <v>1736</v>
      </c>
      <c r="L390" t="s">
        <v>1681</v>
      </c>
      <c r="M390" t="s">
        <v>1718</v>
      </c>
      <c r="N390" t="s">
        <v>1688</v>
      </c>
      <c r="O390" t="s">
        <v>1678</v>
      </c>
      <c r="P390" t="s">
        <v>30</v>
      </c>
      <c r="R390" t="s">
        <v>1739</v>
      </c>
      <c r="S390" t="s">
        <v>1737</v>
      </c>
      <c r="T390" s="90">
        <v>29707</v>
      </c>
      <c r="U390" s="94">
        <v>44128</v>
      </c>
    </row>
    <row r="391" spans="1:21" x14ac:dyDescent="0.25">
      <c r="A391" t="s">
        <v>1745</v>
      </c>
      <c r="B391" t="s">
        <v>1727</v>
      </c>
      <c r="C391">
        <v>1929</v>
      </c>
      <c r="D391">
        <v>19290928</v>
      </c>
      <c r="E391" t="s">
        <v>1678</v>
      </c>
      <c r="F391" t="s">
        <v>4</v>
      </c>
      <c r="G391" t="s">
        <v>1688</v>
      </c>
      <c r="H391">
        <v>50</v>
      </c>
      <c r="I391">
        <v>79</v>
      </c>
      <c r="J391">
        <f t="shared" si="6"/>
        <v>-29</v>
      </c>
      <c r="K391" t="s">
        <v>1736</v>
      </c>
      <c r="L391" t="s">
        <v>1681</v>
      </c>
      <c r="M391" t="s">
        <v>1718</v>
      </c>
      <c r="N391" t="s">
        <v>1678</v>
      </c>
      <c r="O391" t="s">
        <v>1688</v>
      </c>
      <c r="R391" t="s">
        <v>1739</v>
      </c>
      <c r="S391" t="s">
        <v>1741</v>
      </c>
      <c r="T391" s="90">
        <v>61118</v>
      </c>
      <c r="U391" s="94">
        <v>44464</v>
      </c>
    </row>
    <row r="392" spans="1:21" x14ac:dyDescent="0.25">
      <c r="A392" t="s">
        <v>1746</v>
      </c>
      <c r="B392" t="s">
        <v>1747</v>
      </c>
      <c r="C392">
        <v>1929</v>
      </c>
      <c r="D392">
        <v>19290914</v>
      </c>
      <c r="E392" t="s">
        <v>1748</v>
      </c>
      <c r="F392" t="s">
        <v>3</v>
      </c>
      <c r="G392" t="s">
        <v>1756</v>
      </c>
      <c r="H392">
        <v>30</v>
      </c>
      <c r="I392">
        <v>10</v>
      </c>
      <c r="J392">
        <f t="shared" si="6"/>
        <v>20</v>
      </c>
      <c r="K392" t="s">
        <v>1814</v>
      </c>
      <c r="L392" t="s">
        <v>1675</v>
      </c>
      <c r="M392" t="s">
        <v>1723</v>
      </c>
      <c r="N392" t="s">
        <v>1748</v>
      </c>
      <c r="O392" t="s">
        <v>1756</v>
      </c>
      <c r="P392" t="s">
        <v>30</v>
      </c>
      <c r="R392" t="s">
        <v>1739</v>
      </c>
      <c r="S392" t="s">
        <v>1736</v>
      </c>
      <c r="T392" s="90">
        <v>100024</v>
      </c>
      <c r="U392" s="94">
        <v>44828</v>
      </c>
    </row>
    <row r="393" spans="1:21" x14ac:dyDescent="0.25">
      <c r="A393" t="s">
        <v>1746</v>
      </c>
      <c r="B393" t="s">
        <v>1747</v>
      </c>
      <c r="C393">
        <v>1929</v>
      </c>
      <c r="D393">
        <v>19290914</v>
      </c>
      <c r="E393" t="s">
        <v>1756</v>
      </c>
      <c r="F393" t="s">
        <v>4</v>
      </c>
      <c r="G393" t="s">
        <v>1748</v>
      </c>
      <c r="H393">
        <v>10</v>
      </c>
      <c r="I393">
        <v>30</v>
      </c>
      <c r="J393">
        <f t="shared" si="6"/>
        <v>-20</v>
      </c>
      <c r="K393" t="s">
        <v>1814</v>
      </c>
      <c r="L393" t="s">
        <v>1675</v>
      </c>
      <c r="M393" t="s">
        <v>1723</v>
      </c>
      <c r="N393" t="s">
        <v>1756</v>
      </c>
      <c r="O393" t="s">
        <v>1748</v>
      </c>
      <c r="R393" t="s">
        <v>1739</v>
      </c>
      <c r="S393" t="s">
        <v>1736</v>
      </c>
      <c r="T393" s="90">
        <v>100024</v>
      </c>
      <c r="U393" s="94">
        <v>45199</v>
      </c>
    </row>
    <row r="394" spans="1:21" x14ac:dyDescent="0.25">
      <c r="A394" t="s">
        <v>1745</v>
      </c>
      <c r="B394" t="s">
        <v>1727</v>
      </c>
      <c r="C394">
        <v>1928</v>
      </c>
      <c r="D394">
        <v>19280929</v>
      </c>
      <c r="E394" t="s">
        <v>1688</v>
      </c>
      <c r="F394" t="s">
        <v>3</v>
      </c>
      <c r="G394" t="s">
        <v>1678</v>
      </c>
      <c r="H394">
        <v>96</v>
      </c>
      <c r="I394">
        <v>63</v>
      </c>
      <c r="J394">
        <f t="shared" si="6"/>
        <v>33</v>
      </c>
      <c r="K394" t="s">
        <v>1736</v>
      </c>
      <c r="L394" t="s">
        <v>1681</v>
      </c>
      <c r="M394" t="s">
        <v>1718</v>
      </c>
      <c r="N394" t="s">
        <v>1688</v>
      </c>
      <c r="O394" t="s">
        <v>1678</v>
      </c>
      <c r="P394" t="s">
        <v>30</v>
      </c>
      <c r="R394" t="s">
        <v>1739</v>
      </c>
      <c r="S394" t="s">
        <v>1736</v>
      </c>
      <c r="T394" s="90">
        <v>100013</v>
      </c>
      <c r="U394" s="94">
        <v>45563</v>
      </c>
    </row>
    <row r="395" spans="1:21" x14ac:dyDescent="0.25">
      <c r="A395" t="s">
        <v>1745</v>
      </c>
      <c r="B395" t="s">
        <v>1727</v>
      </c>
      <c r="C395">
        <v>1928</v>
      </c>
      <c r="D395">
        <v>19280929</v>
      </c>
      <c r="E395" t="s">
        <v>1678</v>
      </c>
      <c r="F395" t="s">
        <v>4</v>
      </c>
      <c r="G395" t="s">
        <v>1688</v>
      </c>
      <c r="H395">
        <v>63</v>
      </c>
      <c r="I395">
        <v>96</v>
      </c>
      <c r="J395">
        <f t="shared" si="6"/>
        <v>-33</v>
      </c>
      <c r="K395" t="s">
        <v>1736</v>
      </c>
      <c r="L395" t="s">
        <v>1681</v>
      </c>
      <c r="M395" t="s">
        <v>1718</v>
      </c>
      <c r="N395" t="s">
        <v>1678</v>
      </c>
      <c r="O395" t="s">
        <v>1688</v>
      </c>
      <c r="R395" t="s">
        <v>1739</v>
      </c>
      <c r="S395" t="s">
        <v>1736</v>
      </c>
      <c r="T395" s="90">
        <v>100022</v>
      </c>
      <c r="U395" s="94">
        <v>45927</v>
      </c>
    </row>
    <row r="396" spans="1:21" x14ac:dyDescent="0.25">
      <c r="A396" t="s">
        <v>1746</v>
      </c>
      <c r="B396" t="s">
        <v>1747</v>
      </c>
      <c r="C396">
        <v>1928</v>
      </c>
      <c r="D396">
        <v>19280915</v>
      </c>
      <c r="E396" t="s">
        <v>1748</v>
      </c>
      <c r="F396" t="s">
        <v>3</v>
      </c>
      <c r="G396" t="s">
        <v>1749</v>
      </c>
      <c r="H396">
        <v>26</v>
      </c>
      <c r="I396">
        <v>5</v>
      </c>
      <c r="J396">
        <f t="shared" si="6"/>
        <v>21</v>
      </c>
      <c r="K396" t="s">
        <v>1815</v>
      </c>
      <c r="L396" t="s">
        <v>1675</v>
      </c>
      <c r="M396" t="s">
        <v>1723</v>
      </c>
      <c r="N396" t="s">
        <v>1748</v>
      </c>
      <c r="O396" t="s">
        <v>1750</v>
      </c>
      <c r="P396" t="s">
        <v>30</v>
      </c>
    </row>
    <row r="397" spans="1:21" x14ac:dyDescent="0.25">
      <c r="A397" t="s">
        <v>1746</v>
      </c>
      <c r="B397" t="s">
        <v>1747</v>
      </c>
      <c r="C397">
        <v>1928</v>
      </c>
      <c r="D397">
        <v>19280915</v>
      </c>
      <c r="E397" t="s">
        <v>1749</v>
      </c>
      <c r="F397" t="s">
        <v>4</v>
      </c>
      <c r="G397" t="s">
        <v>1748</v>
      </c>
      <c r="H397">
        <v>5</v>
      </c>
      <c r="I397">
        <v>26</v>
      </c>
      <c r="J397">
        <f t="shared" si="6"/>
        <v>-21</v>
      </c>
      <c r="K397" t="s">
        <v>1815</v>
      </c>
      <c r="L397" t="s">
        <v>1675</v>
      </c>
      <c r="M397" t="s">
        <v>1723</v>
      </c>
      <c r="N397" t="s">
        <v>1750</v>
      </c>
      <c r="O397" t="s">
        <v>1748</v>
      </c>
    </row>
    <row r="398" spans="1:21" x14ac:dyDescent="0.25">
      <c r="A398" t="s">
        <v>1745</v>
      </c>
      <c r="B398" t="s">
        <v>1727</v>
      </c>
      <c r="C398">
        <v>1927</v>
      </c>
      <c r="D398">
        <v>19271001</v>
      </c>
      <c r="E398" t="s">
        <v>1688</v>
      </c>
      <c r="F398" t="s">
        <v>3</v>
      </c>
      <c r="G398" t="s">
        <v>1678</v>
      </c>
      <c r="H398">
        <v>25</v>
      </c>
      <c r="I398">
        <v>13</v>
      </c>
      <c r="J398">
        <f t="shared" si="6"/>
        <v>12</v>
      </c>
      <c r="K398" t="s">
        <v>1736</v>
      </c>
      <c r="L398" t="s">
        <v>1681</v>
      </c>
      <c r="M398" t="s">
        <v>1718</v>
      </c>
      <c r="N398" t="s">
        <v>1688</v>
      </c>
      <c r="O398" t="s">
        <v>1678</v>
      </c>
      <c r="P398" t="s">
        <v>30</v>
      </c>
    </row>
    <row r="399" spans="1:21" x14ac:dyDescent="0.25">
      <c r="A399" t="s">
        <v>1745</v>
      </c>
      <c r="B399" t="s">
        <v>1727</v>
      </c>
      <c r="C399">
        <v>1927</v>
      </c>
      <c r="D399">
        <v>19271001</v>
      </c>
      <c r="E399" t="s">
        <v>1678</v>
      </c>
      <c r="F399" t="s">
        <v>4</v>
      </c>
      <c r="G399" t="s">
        <v>1688</v>
      </c>
      <c r="H399">
        <v>13</v>
      </c>
      <c r="I399">
        <v>25</v>
      </c>
      <c r="J399">
        <f t="shared" si="6"/>
        <v>-12</v>
      </c>
      <c r="K399" t="s">
        <v>1736</v>
      </c>
      <c r="L399" t="s">
        <v>1681</v>
      </c>
      <c r="M399" t="s">
        <v>1718</v>
      </c>
      <c r="N399" t="s">
        <v>1678</v>
      </c>
      <c r="O399" t="s">
        <v>1688</v>
      </c>
    </row>
    <row r="400" spans="1:21" x14ac:dyDescent="0.25">
      <c r="A400" t="s">
        <v>1746</v>
      </c>
      <c r="B400" t="s">
        <v>1747</v>
      </c>
      <c r="C400">
        <v>1927</v>
      </c>
      <c r="D400">
        <v>19270917</v>
      </c>
      <c r="E400" t="s">
        <v>1748</v>
      </c>
      <c r="F400" t="s">
        <v>3</v>
      </c>
      <c r="G400" t="s">
        <v>1763</v>
      </c>
      <c r="H400">
        <v>20</v>
      </c>
      <c r="I400">
        <v>11</v>
      </c>
      <c r="J400">
        <f t="shared" si="6"/>
        <v>9</v>
      </c>
      <c r="K400" t="s">
        <v>1815</v>
      </c>
      <c r="L400" t="s">
        <v>1675</v>
      </c>
      <c r="M400" t="s">
        <v>1723</v>
      </c>
      <c r="N400" t="s">
        <v>1748</v>
      </c>
      <c r="O400" t="s">
        <v>1763</v>
      </c>
      <c r="P400" t="s">
        <v>30</v>
      </c>
    </row>
    <row r="401" spans="1:16" x14ac:dyDescent="0.25">
      <c r="A401" t="s">
        <v>1746</v>
      </c>
      <c r="B401" t="s">
        <v>1747</v>
      </c>
      <c r="C401">
        <v>1927</v>
      </c>
      <c r="D401">
        <v>19270917</v>
      </c>
      <c r="E401" t="s">
        <v>1763</v>
      </c>
      <c r="F401" t="s">
        <v>4</v>
      </c>
      <c r="G401" t="s">
        <v>1748</v>
      </c>
      <c r="H401">
        <v>11</v>
      </c>
      <c r="I401">
        <v>20</v>
      </c>
      <c r="J401">
        <f t="shared" si="6"/>
        <v>-9</v>
      </c>
      <c r="K401" t="s">
        <v>1815</v>
      </c>
      <c r="L401" t="s">
        <v>1675</v>
      </c>
      <c r="M401" t="s">
        <v>1723</v>
      </c>
      <c r="N401" t="s">
        <v>1763</v>
      </c>
      <c r="O401" t="s">
        <v>1748</v>
      </c>
    </row>
    <row r="402" spans="1:16" x14ac:dyDescent="0.25">
      <c r="A402" t="s">
        <v>1745</v>
      </c>
      <c r="B402" t="s">
        <v>1727</v>
      </c>
      <c r="C402">
        <v>1926</v>
      </c>
      <c r="D402">
        <v>19261009</v>
      </c>
      <c r="E402" t="s">
        <v>1681</v>
      </c>
      <c r="F402" t="s">
        <v>3</v>
      </c>
      <c r="G402" t="s">
        <v>1688</v>
      </c>
      <c r="H402">
        <v>119</v>
      </c>
      <c r="I402">
        <v>62</v>
      </c>
      <c r="J402">
        <f t="shared" si="6"/>
        <v>57</v>
      </c>
      <c r="K402" t="s">
        <v>1736</v>
      </c>
      <c r="L402" t="s">
        <v>1681</v>
      </c>
      <c r="M402" t="s">
        <v>1718</v>
      </c>
      <c r="N402" t="s">
        <v>1681</v>
      </c>
      <c r="O402" t="s">
        <v>1688</v>
      </c>
      <c r="P402" t="s">
        <v>30</v>
      </c>
    </row>
    <row r="403" spans="1:16" x14ac:dyDescent="0.25">
      <c r="A403" t="s">
        <v>1745</v>
      </c>
      <c r="B403" t="s">
        <v>1727</v>
      </c>
      <c r="C403">
        <v>1926</v>
      </c>
      <c r="D403">
        <v>19261009</v>
      </c>
      <c r="E403" t="s">
        <v>1688</v>
      </c>
      <c r="F403" t="s">
        <v>4</v>
      </c>
      <c r="G403" t="s">
        <v>1681</v>
      </c>
      <c r="H403">
        <v>62</v>
      </c>
      <c r="I403">
        <v>119</v>
      </c>
      <c r="J403">
        <f t="shared" si="6"/>
        <v>-57</v>
      </c>
      <c r="K403" t="s">
        <v>1736</v>
      </c>
      <c r="L403" t="s">
        <v>1681</v>
      </c>
      <c r="M403" t="s">
        <v>1718</v>
      </c>
      <c r="N403" t="s">
        <v>1688</v>
      </c>
      <c r="O403" t="s">
        <v>1681</v>
      </c>
    </row>
    <row r="404" spans="1:16" x14ac:dyDescent="0.25">
      <c r="A404" t="s">
        <v>1746</v>
      </c>
      <c r="B404" t="s">
        <v>1747</v>
      </c>
      <c r="C404">
        <v>1926</v>
      </c>
      <c r="D404">
        <v>19260918</v>
      </c>
      <c r="E404" t="s">
        <v>1748</v>
      </c>
      <c r="F404" t="s">
        <v>3</v>
      </c>
      <c r="G404" t="s">
        <v>1762</v>
      </c>
      <c r="H404">
        <v>11</v>
      </c>
      <c r="I404">
        <v>5</v>
      </c>
      <c r="J404">
        <f t="shared" si="6"/>
        <v>6</v>
      </c>
      <c r="K404" t="s">
        <v>1815</v>
      </c>
      <c r="L404" t="s">
        <v>1675</v>
      </c>
      <c r="M404" t="s">
        <v>1723</v>
      </c>
      <c r="N404" t="s">
        <v>1748</v>
      </c>
      <c r="O404" t="s">
        <v>1762</v>
      </c>
      <c r="P404" t="s">
        <v>30</v>
      </c>
    </row>
    <row r="405" spans="1:16" x14ac:dyDescent="0.25">
      <c r="A405" t="s">
        <v>1746</v>
      </c>
      <c r="B405" t="s">
        <v>1747</v>
      </c>
      <c r="C405">
        <v>1926</v>
      </c>
      <c r="D405">
        <v>19260918</v>
      </c>
      <c r="E405" t="s">
        <v>1762</v>
      </c>
      <c r="F405" t="s">
        <v>4</v>
      </c>
      <c r="G405" t="s">
        <v>1748</v>
      </c>
      <c r="H405">
        <v>5</v>
      </c>
      <c r="I405">
        <v>11</v>
      </c>
      <c r="J405">
        <f t="shared" si="6"/>
        <v>-6</v>
      </c>
      <c r="K405" t="s">
        <v>1815</v>
      </c>
      <c r="L405" t="s">
        <v>1675</v>
      </c>
      <c r="M405" t="s">
        <v>1723</v>
      </c>
      <c r="N405" t="s">
        <v>1762</v>
      </c>
      <c r="O405" t="s">
        <v>1748</v>
      </c>
    </row>
    <row r="406" spans="1:16" x14ac:dyDescent="0.25">
      <c r="A406" t="s">
        <v>1745</v>
      </c>
      <c r="B406" t="s">
        <v>1727</v>
      </c>
      <c r="C406">
        <v>1925</v>
      </c>
      <c r="D406">
        <v>19251010</v>
      </c>
      <c r="E406" t="s">
        <v>1685</v>
      </c>
      <c r="F406" t="s">
        <v>3</v>
      </c>
      <c r="G406" t="s">
        <v>1688</v>
      </c>
      <c r="H406">
        <v>79</v>
      </c>
      <c r="I406">
        <v>69</v>
      </c>
      <c r="J406">
        <f t="shared" si="6"/>
        <v>10</v>
      </c>
      <c r="K406" t="s">
        <v>1736</v>
      </c>
      <c r="L406" t="s">
        <v>1681</v>
      </c>
      <c r="M406" t="s">
        <v>1718</v>
      </c>
      <c r="N406" t="s">
        <v>1685</v>
      </c>
      <c r="O406" t="s">
        <v>1688</v>
      </c>
      <c r="P406" t="s">
        <v>30</v>
      </c>
    </row>
    <row r="407" spans="1:16" x14ac:dyDescent="0.25">
      <c r="A407" t="s">
        <v>1745</v>
      </c>
      <c r="B407" t="s">
        <v>1727</v>
      </c>
      <c r="C407">
        <v>1925</v>
      </c>
      <c r="D407">
        <v>19251010</v>
      </c>
      <c r="E407" t="s">
        <v>1688</v>
      </c>
      <c r="F407" t="s">
        <v>4</v>
      </c>
      <c r="G407" t="s">
        <v>1685</v>
      </c>
      <c r="H407">
        <v>69</v>
      </c>
      <c r="I407">
        <v>79</v>
      </c>
      <c r="J407">
        <f t="shared" si="6"/>
        <v>-10</v>
      </c>
      <c r="K407" t="s">
        <v>1736</v>
      </c>
      <c r="L407" t="s">
        <v>1681</v>
      </c>
      <c r="M407" t="s">
        <v>1718</v>
      </c>
      <c r="N407" t="s">
        <v>1688</v>
      </c>
      <c r="O407" t="s">
        <v>1685</v>
      </c>
    </row>
    <row r="408" spans="1:16" x14ac:dyDescent="0.25">
      <c r="A408" t="s">
        <v>1746</v>
      </c>
      <c r="B408" t="s">
        <v>1747</v>
      </c>
      <c r="C408">
        <v>1924</v>
      </c>
      <c r="D408">
        <v>19240729</v>
      </c>
      <c r="E408" t="s">
        <v>1755</v>
      </c>
      <c r="F408" t="s">
        <v>3</v>
      </c>
      <c r="G408" t="s">
        <v>1748</v>
      </c>
      <c r="H408">
        <v>3</v>
      </c>
      <c r="I408">
        <v>0</v>
      </c>
      <c r="J408">
        <f t="shared" si="6"/>
        <v>3</v>
      </c>
      <c r="K408" t="s">
        <v>1813</v>
      </c>
      <c r="L408" t="s">
        <v>1675</v>
      </c>
      <c r="M408" t="s">
        <v>1723</v>
      </c>
      <c r="N408" t="s">
        <v>1755</v>
      </c>
      <c r="O408" t="s">
        <v>1748</v>
      </c>
      <c r="P408" t="s">
        <v>30</v>
      </c>
    </row>
    <row r="409" spans="1:16" x14ac:dyDescent="0.25">
      <c r="A409" t="s">
        <v>1746</v>
      </c>
      <c r="B409" t="s">
        <v>1747</v>
      </c>
      <c r="C409">
        <v>1924</v>
      </c>
      <c r="D409">
        <v>19240729</v>
      </c>
      <c r="E409" t="s">
        <v>1748</v>
      </c>
      <c r="F409" t="s">
        <v>4</v>
      </c>
      <c r="G409" t="s">
        <v>1755</v>
      </c>
      <c r="H409">
        <v>0</v>
      </c>
      <c r="I409">
        <v>3</v>
      </c>
      <c r="J409">
        <f t="shared" si="6"/>
        <v>-3</v>
      </c>
      <c r="K409" t="s">
        <v>1813</v>
      </c>
      <c r="L409" t="s">
        <v>1675</v>
      </c>
      <c r="M409" t="s">
        <v>1723</v>
      </c>
      <c r="N409" t="s">
        <v>1748</v>
      </c>
      <c r="O409" t="s">
        <v>1755</v>
      </c>
    </row>
    <row r="410" spans="1:16" x14ac:dyDescent="0.25">
      <c r="A410" t="s">
        <v>1745</v>
      </c>
      <c r="B410" t="s">
        <v>1727</v>
      </c>
      <c r="C410">
        <v>1923</v>
      </c>
      <c r="D410">
        <v>19231020</v>
      </c>
      <c r="E410" t="s">
        <v>1687</v>
      </c>
      <c r="F410" t="s">
        <v>3</v>
      </c>
      <c r="G410" t="s">
        <v>1694</v>
      </c>
      <c r="H410">
        <v>63</v>
      </c>
      <c r="I410">
        <v>46</v>
      </c>
      <c r="J410">
        <f t="shared" si="6"/>
        <v>17</v>
      </c>
      <c r="K410" t="s">
        <v>1736</v>
      </c>
      <c r="L410" t="s">
        <v>1681</v>
      </c>
      <c r="M410" t="s">
        <v>1718</v>
      </c>
      <c r="N410" t="s">
        <v>1687</v>
      </c>
      <c r="O410" t="s">
        <v>1694</v>
      </c>
      <c r="P410" t="s">
        <v>30</v>
      </c>
    </row>
    <row r="411" spans="1:16" x14ac:dyDescent="0.25">
      <c r="A411" t="s">
        <v>1745</v>
      </c>
      <c r="B411" t="s">
        <v>1727</v>
      </c>
      <c r="C411">
        <v>1923</v>
      </c>
      <c r="D411">
        <v>19231020</v>
      </c>
      <c r="E411" t="s">
        <v>1694</v>
      </c>
      <c r="F411" t="s">
        <v>4</v>
      </c>
      <c r="G411" t="s">
        <v>1687</v>
      </c>
      <c r="H411">
        <v>46</v>
      </c>
      <c r="I411">
        <v>63</v>
      </c>
      <c r="J411">
        <f t="shared" si="6"/>
        <v>-17</v>
      </c>
      <c r="K411" t="s">
        <v>1736</v>
      </c>
      <c r="L411" t="s">
        <v>1681</v>
      </c>
      <c r="M411" t="s">
        <v>1718</v>
      </c>
      <c r="N411" t="s">
        <v>1694</v>
      </c>
      <c r="O411" t="s">
        <v>1687</v>
      </c>
    </row>
    <row r="412" spans="1:16" x14ac:dyDescent="0.25">
      <c r="A412" t="s">
        <v>1746</v>
      </c>
      <c r="B412" t="s">
        <v>1747</v>
      </c>
      <c r="C412">
        <v>1923</v>
      </c>
      <c r="D412">
        <v>19230912</v>
      </c>
      <c r="E412" t="s">
        <v>1749</v>
      </c>
      <c r="F412" t="s">
        <v>3</v>
      </c>
      <c r="G412" t="s">
        <v>1748</v>
      </c>
      <c r="H412">
        <v>15</v>
      </c>
      <c r="I412">
        <v>12</v>
      </c>
      <c r="J412">
        <f t="shared" si="6"/>
        <v>3</v>
      </c>
      <c r="K412" t="s">
        <v>1813</v>
      </c>
      <c r="L412" t="s">
        <v>1675</v>
      </c>
      <c r="M412" t="s">
        <v>1723</v>
      </c>
      <c r="N412" t="s">
        <v>1750</v>
      </c>
      <c r="O412" t="s">
        <v>1748</v>
      </c>
      <c r="P412" t="s">
        <v>30</v>
      </c>
    </row>
    <row r="413" spans="1:16" x14ac:dyDescent="0.25">
      <c r="A413" t="s">
        <v>1746</v>
      </c>
      <c r="B413" t="s">
        <v>1747</v>
      </c>
      <c r="C413">
        <v>1923</v>
      </c>
      <c r="D413">
        <v>19230912</v>
      </c>
      <c r="E413" t="s">
        <v>1748</v>
      </c>
      <c r="F413" t="s">
        <v>4</v>
      </c>
      <c r="G413" t="s">
        <v>1749</v>
      </c>
      <c r="H413">
        <v>12</v>
      </c>
      <c r="I413">
        <v>15</v>
      </c>
      <c r="J413">
        <f t="shared" si="6"/>
        <v>-3</v>
      </c>
      <c r="K413" t="s">
        <v>1813</v>
      </c>
      <c r="L413" t="s">
        <v>1675</v>
      </c>
      <c r="M413" t="s">
        <v>1723</v>
      </c>
      <c r="N413" t="s">
        <v>1748</v>
      </c>
      <c r="O413" t="s">
        <v>1750</v>
      </c>
    </row>
    <row r="414" spans="1:16" x14ac:dyDescent="0.25">
      <c r="A414" t="s">
        <v>1745</v>
      </c>
      <c r="B414" t="s">
        <v>1727</v>
      </c>
      <c r="C414">
        <v>1922</v>
      </c>
      <c r="D414">
        <v>19221014</v>
      </c>
      <c r="E414" t="s">
        <v>1694</v>
      </c>
      <c r="F414" t="s">
        <v>3</v>
      </c>
      <c r="G414" t="s">
        <v>1688</v>
      </c>
      <c r="H414">
        <v>79</v>
      </c>
      <c r="I414">
        <v>68</v>
      </c>
      <c r="J414">
        <f t="shared" si="6"/>
        <v>11</v>
      </c>
      <c r="K414" t="s">
        <v>1736</v>
      </c>
      <c r="L414" t="s">
        <v>1681</v>
      </c>
      <c r="M414" t="s">
        <v>1718</v>
      </c>
      <c r="N414" t="s">
        <v>1694</v>
      </c>
      <c r="O414" t="s">
        <v>1688</v>
      </c>
      <c r="P414" t="s">
        <v>30</v>
      </c>
    </row>
    <row r="415" spans="1:16" x14ac:dyDescent="0.25">
      <c r="A415" t="s">
        <v>1745</v>
      </c>
      <c r="B415" t="s">
        <v>1727</v>
      </c>
      <c r="C415">
        <v>1922</v>
      </c>
      <c r="D415">
        <v>19221014</v>
      </c>
      <c r="E415" t="s">
        <v>1688</v>
      </c>
      <c r="F415" t="s">
        <v>4</v>
      </c>
      <c r="G415" t="s">
        <v>1694</v>
      </c>
      <c r="H415">
        <v>68</v>
      </c>
      <c r="I415">
        <v>79</v>
      </c>
      <c r="J415">
        <f t="shared" si="6"/>
        <v>-11</v>
      </c>
      <c r="K415" t="s">
        <v>1736</v>
      </c>
      <c r="L415" t="s">
        <v>1681</v>
      </c>
      <c r="M415" t="s">
        <v>1718</v>
      </c>
      <c r="N415" t="s">
        <v>1688</v>
      </c>
      <c r="O415" t="s">
        <v>1694</v>
      </c>
    </row>
    <row r="416" spans="1:16" x14ac:dyDescent="0.25">
      <c r="A416" t="s">
        <v>1746</v>
      </c>
      <c r="B416" t="s">
        <v>1747</v>
      </c>
      <c r="C416">
        <v>1922</v>
      </c>
      <c r="D416">
        <v>19220906</v>
      </c>
      <c r="E416" t="s">
        <v>1752</v>
      </c>
      <c r="F416" t="s">
        <v>3</v>
      </c>
      <c r="G416" t="s">
        <v>1751</v>
      </c>
      <c r="H416">
        <v>35</v>
      </c>
      <c r="I416">
        <v>3</v>
      </c>
      <c r="J416">
        <f t="shared" si="6"/>
        <v>32</v>
      </c>
      <c r="K416" t="s">
        <v>1813</v>
      </c>
      <c r="L416" t="s">
        <v>1675</v>
      </c>
      <c r="M416" t="s">
        <v>1723</v>
      </c>
      <c r="N416" t="s">
        <v>1752</v>
      </c>
      <c r="O416" t="s">
        <v>1751</v>
      </c>
      <c r="P416" t="s">
        <v>30</v>
      </c>
    </row>
    <row r="417" spans="1:16" x14ac:dyDescent="0.25">
      <c r="A417" t="s">
        <v>1746</v>
      </c>
      <c r="B417" t="s">
        <v>1747</v>
      </c>
      <c r="C417">
        <v>1922</v>
      </c>
      <c r="D417">
        <v>19220906</v>
      </c>
      <c r="E417" t="s">
        <v>1751</v>
      </c>
      <c r="F417" t="s">
        <v>4</v>
      </c>
      <c r="G417" t="s">
        <v>1752</v>
      </c>
      <c r="H417">
        <v>3</v>
      </c>
      <c r="I417">
        <v>35</v>
      </c>
      <c r="J417">
        <f t="shared" si="6"/>
        <v>-32</v>
      </c>
      <c r="K417" t="s">
        <v>1813</v>
      </c>
      <c r="L417" t="s">
        <v>1675</v>
      </c>
      <c r="M417" t="s">
        <v>1723</v>
      </c>
      <c r="N417" t="s">
        <v>1751</v>
      </c>
      <c r="O417" t="s">
        <v>1752</v>
      </c>
    </row>
    <row r="418" spans="1:16" x14ac:dyDescent="0.25">
      <c r="A418" t="s">
        <v>1745</v>
      </c>
      <c r="B418" t="s">
        <v>1727</v>
      </c>
      <c r="C418">
        <v>1921</v>
      </c>
      <c r="D418">
        <v>19211015</v>
      </c>
      <c r="E418" t="s">
        <v>1678</v>
      </c>
      <c r="F418" t="s">
        <v>3</v>
      </c>
      <c r="G418" t="s">
        <v>1689</v>
      </c>
      <c r="H418">
        <v>36</v>
      </c>
      <c r="I418">
        <v>32</v>
      </c>
      <c r="J418">
        <f t="shared" si="6"/>
        <v>4</v>
      </c>
      <c r="K418" t="s">
        <v>1736</v>
      </c>
      <c r="L418" t="s">
        <v>1681</v>
      </c>
      <c r="M418" t="s">
        <v>1718</v>
      </c>
      <c r="N418" t="s">
        <v>1678</v>
      </c>
      <c r="O418" t="s">
        <v>1689</v>
      </c>
      <c r="P418" t="s">
        <v>30</v>
      </c>
    </row>
    <row r="419" spans="1:16" x14ac:dyDescent="0.25">
      <c r="A419" t="s">
        <v>1745</v>
      </c>
      <c r="B419" t="s">
        <v>1727</v>
      </c>
      <c r="C419">
        <v>1921</v>
      </c>
      <c r="D419">
        <v>19211015</v>
      </c>
      <c r="E419" t="s">
        <v>1689</v>
      </c>
      <c r="F419" t="s">
        <v>4</v>
      </c>
      <c r="G419" t="s">
        <v>1678</v>
      </c>
      <c r="H419">
        <v>32</v>
      </c>
      <c r="I419">
        <v>36</v>
      </c>
      <c r="J419">
        <f t="shared" si="6"/>
        <v>-4</v>
      </c>
      <c r="K419" t="s">
        <v>1736</v>
      </c>
      <c r="L419" t="s">
        <v>1681</v>
      </c>
      <c r="M419" t="s">
        <v>1718</v>
      </c>
      <c r="N419" t="s">
        <v>1689</v>
      </c>
      <c r="O419" t="s">
        <v>1678</v>
      </c>
    </row>
    <row r="420" spans="1:16" x14ac:dyDescent="0.25">
      <c r="A420" t="s">
        <v>1745</v>
      </c>
      <c r="B420" t="s">
        <v>1727</v>
      </c>
      <c r="C420">
        <v>1920</v>
      </c>
      <c r="D420">
        <v>19201002</v>
      </c>
      <c r="E420" t="s">
        <v>1678</v>
      </c>
      <c r="F420" t="s">
        <v>3</v>
      </c>
      <c r="G420" t="s">
        <v>1688</v>
      </c>
      <c r="H420">
        <v>52</v>
      </c>
      <c r="I420">
        <v>35</v>
      </c>
      <c r="J420">
        <f t="shared" si="6"/>
        <v>17</v>
      </c>
      <c r="K420" t="s">
        <v>1736</v>
      </c>
      <c r="L420" t="s">
        <v>1681</v>
      </c>
      <c r="M420" t="s">
        <v>1718</v>
      </c>
      <c r="N420" t="s">
        <v>1678</v>
      </c>
      <c r="O420" t="s">
        <v>1688</v>
      </c>
      <c r="P420" t="s">
        <v>30</v>
      </c>
    </row>
    <row r="421" spans="1:16" x14ac:dyDescent="0.25">
      <c r="A421" t="s">
        <v>1745</v>
      </c>
      <c r="B421" t="s">
        <v>1727</v>
      </c>
      <c r="C421">
        <v>1920</v>
      </c>
      <c r="D421">
        <v>19201002</v>
      </c>
      <c r="E421" t="s">
        <v>1688</v>
      </c>
      <c r="F421" t="s">
        <v>4</v>
      </c>
      <c r="G421" t="s">
        <v>1678</v>
      </c>
      <c r="H421">
        <v>35</v>
      </c>
      <c r="I421">
        <v>52</v>
      </c>
      <c r="J421">
        <f t="shared" si="6"/>
        <v>-17</v>
      </c>
      <c r="K421" t="s">
        <v>1736</v>
      </c>
      <c r="L421" t="s">
        <v>1681</v>
      </c>
      <c r="M421" t="s">
        <v>1718</v>
      </c>
      <c r="N421" t="s">
        <v>1688</v>
      </c>
      <c r="O421" t="s">
        <v>1678</v>
      </c>
    </row>
    <row r="422" spans="1:16" x14ac:dyDescent="0.25">
      <c r="A422" t="s">
        <v>1745</v>
      </c>
      <c r="B422" t="s">
        <v>1727</v>
      </c>
      <c r="C422">
        <v>1919</v>
      </c>
      <c r="D422">
        <v>19191011</v>
      </c>
      <c r="E422" t="s">
        <v>1688</v>
      </c>
      <c r="F422" t="s">
        <v>3</v>
      </c>
      <c r="G422" t="s">
        <v>1678</v>
      </c>
      <c r="H422">
        <v>78</v>
      </c>
      <c r="I422">
        <v>53</v>
      </c>
      <c r="J422">
        <f t="shared" si="6"/>
        <v>25</v>
      </c>
      <c r="K422" t="s">
        <v>1736</v>
      </c>
      <c r="L422" t="s">
        <v>1681</v>
      </c>
      <c r="M422" t="s">
        <v>1718</v>
      </c>
      <c r="N422" t="s">
        <v>1688</v>
      </c>
      <c r="O422" t="s">
        <v>1678</v>
      </c>
      <c r="P422" t="s">
        <v>30</v>
      </c>
    </row>
    <row r="423" spans="1:16" x14ac:dyDescent="0.25">
      <c r="A423" t="s">
        <v>1745</v>
      </c>
      <c r="B423" t="s">
        <v>1727</v>
      </c>
      <c r="C423">
        <v>1919</v>
      </c>
      <c r="D423">
        <v>19191011</v>
      </c>
      <c r="E423" t="s">
        <v>1678</v>
      </c>
      <c r="F423" t="s">
        <v>4</v>
      </c>
      <c r="G423" t="s">
        <v>1688</v>
      </c>
      <c r="H423">
        <v>53</v>
      </c>
      <c r="I423">
        <v>78</v>
      </c>
      <c r="J423">
        <f t="shared" si="6"/>
        <v>-25</v>
      </c>
      <c r="K423" t="s">
        <v>1736</v>
      </c>
      <c r="L423" t="s">
        <v>1681</v>
      </c>
      <c r="M423" t="s">
        <v>1718</v>
      </c>
      <c r="N423" t="s">
        <v>1678</v>
      </c>
      <c r="O423" t="s">
        <v>1688</v>
      </c>
    </row>
    <row r="424" spans="1:16" x14ac:dyDescent="0.25">
      <c r="A424" t="s">
        <v>1745</v>
      </c>
      <c r="B424" t="s">
        <v>1727</v>
      </c>
      <c r="C424">
        <v>1918</v>
      </c>
      <c r="D424">
        <v>19180907</v>
      </c>
      <c r="E424" t="s">
        <v>1697</v>
      </c>
      <c r="F424" t="s">
        <v>3</v>
      </c>
      <c r="G424" t="s">
        <v>1688</v>
      </c>
      <c r="H424">
        <v>62</v>
      </c>
      <c r="I424">
        <v>57</v>
      </c>
      <c r="J424">
        <f t="shared" si="6"/>
        <v>5</v>
      </c>
      <c r="K424" t="s">
        <v>1736</v>
      </c>
      <c r="L424" t="s">
        <v>1681</v>
      </c>
      <c r="M424" t="s">
        <v>1718</v>
      </c>
      <c r="N424" t="s">
        <v>1676</v>
      </c>
      <c r="O424" t="s">
        <v>1688</v>
      </c>
      <c r="P424" t="s">
        <v>30</v>
      </c>
    </row>
    <row r="425" spans="1:16" x14ac:dyDescent="0.25">
      <c r="A425" t="s">
        <v>1745</v>
      </c>
      <c r="B425" t="s">
        <v>1727</v>
      </c>
      <c r="C425">
        <v>1918</v>
      </c>
      <c r="D425">
        <v>19180907</v>
      </c>
      <c r="E425" t="s">
        <v>1688</v>
      </c>
      <c r="F425" t="s">
        <v>4</v>
      </c>
      <c r="G425" t="s">
        <v>1697</v>
      </c>
      <c r="H425">
        <v>57</v>
      </c>
      <c r="I425">
        <v>62</v>
      </c>
      <c r="J425">
        <f t="shared" si="6"/>
        <v>-5</v>
      </c>
      <c r="K425" t="s">
        <v>1736</v>
      </c>
      <c r="L425" t="s">
        <v>1681</v>
      </c>
      <c r="M425" t="s">
        <v>1718</v>
      </c>
      <c r="N425" t="s">
        <v>1688</v>
      </c>
      <c r="O425" t="s">
        <v>1676</v>
      </c>
    </row>
    <row r="426" spans="1:16" x14ac:dyDescent="0.25">
      <c r="A426" t="s">
        <v>1745</v>
      </c>
      <c r="B426" t="s">
        <v>1727</v>
      </c>
      <c r="C426">
        <v>1917</v>
      </c>
      <c r="D426">
        <v>19170922</v>
      </c>
      <c r="E426" t="s">
        <v>1688</v>
      </c>
      <c r="F426" t="s">
        <v>3</v>
      </c>
      <c r="G426" t="s">
        <v>1694</v>
      </c>
      <c r="H426">
        <v>74</v>
      </c>
      <c r="I426">
        <v>39</v>
      </c>
      <c r="J426">
        <f t="shared" si="6"/>
        <v>35</v>
      </c>
      <c r="K426" t="s">
        <v>1736</v>
      </c>
      <c r="L426" t="s">
        <v>1681</v>
      </c>
      <c r="M426" t="s">
        <v>1718</v>
      </c>
      <c r="N426" t="s">
        <v>1688</v>
      </c>
      <c r="O426" t="s">
        <v>1694</v>
      </c>
      <c r="P426" t="s">
        <v>30</v>
      </c>
    </row>
    <row r="427" spans="1:16" x14ac:dyDescent="0.25">
      <c r="A427" t="s">
        <v>1745</v>
      </c>
      <c r="B427" t="s">
        <v>1727</v>
      </c>
      <c r="C427">
        <v>1917</v>
      </c>
      <c r="D427">
        <v>19170922</v>
      </c>
      <c r="E427" t="s">
        <v>1694</v>
      </c>
      <c r="F427" t="s">
        <v>4</v>
      </c>
      <c r="G427" t="s">
        <v>1688</v>
      </c>
      <c r="H427">
        <v>39</v>
      </c>
      <c r="I427">
        <v>74</v>
      </c>
      <c r="J427">
        <f t="shared" si="6"/>
        <v>-35</v>
      </c>
      <c r="K427" t="s">
        <v>1736</v>
      </c>
      <c r="L427" t="s">
        <v>1681</v>
      </c>
      <c r="M427" t="s">
        <v>1718</v>
      </c>
      <c r="N427" t="s">
        <v>1694</v>
      </c>
      <c r="O427" t="s">
        <v>1688</v>
      </c>
    </row>
    <row r="428" spans="1:16" x14ac:dyDescent="0.25">
      <c r="A428" t="s">
        <v>1745</v>
      </c>
      <c r="B428" t="s">
        <v>1727</v>
      </c>
      <c r="C428">
        <v>1916</v>
      </c>
      <c r="D428">
        <v>19160902</v>
      </c>
      <c r="E428" t="s">
        <v>1694</v>
      </c>
      <c r="F428" t="s">
        <v>3</v>
      </c>
      <c r="G428" t="s">
        <v>1689</v>
      </c>
      <c r="H428">
        <v>85</v>
      </c>
      <c r="I428">
        <v>56</v>
      </c>
      <c r="J428">
        <f t="shared" si="6"/>
        <v>29</v>
      </c>
      <c r="K428" t="s">
        <v>1736</v>
      </c>
      <c r="L428" t="s">
        <v>1681</v>
      </c>
      <c r="M428" t="s">
        <v>1718</v>
      </c>
      <c r="N428" t="s">
        <v>1694</v>
      </c>
      <c r="O428" t="s">
        <v>1689</v>
      </c>
      <c r="P428" t="s">
        <v>30</v>
      </c>
    </row>
    <row r="429" spans="1:16" x14ac:dyDescent="0.25">
      <c r="A429" t="s">
        <v>1745</v>
      </c>
      <c r="B429" t="s">
        <v>1727</v>
      </c>
      <c r="C429">
        <v>1916</v>
      </c>
      <c r="D429">
        <v>19160902</v>
      </c>
      <c r="E429" t="s">
        <v>1689</v>
      </c>
      <c r="F429" t="s">
        <v>4</v>
      </c>
      <c r="G429" t="s">
        <v>1694</v>
      </c>
      <c r="H429">
        <v>56</v>
      </c>
      <c r="I429">
        <v>85</v>
      </c>
      <c r="J429">
        <f t="shared" si="6"/>
        <v>-29</v>
      </c>
      <c r="K429" t="s">
        <v>1736</v>
      </c>
      <c r="L429" t="s">
        <v>1681</v>
      </c>
      <c r="M429" t="s">
        <v>1718</v>
      </c>
      <c r="N429" t="s">
        <v>1689</v>
      </c>
      <c r="O429" t="s">
        <v>1694</v>
      </c>
    </row>
    <row r="430" spans="1:16" x14ac:dyDescent="0.25">
      <c r="A430" t="s">
        <v>1746</v>
      </c>
      <c r="B430" t="s">
        <v>1747</v>
      </c>
      <c r="C430">
        <v>1916</v>
      </c>
      <c r="D430">
        <v>19160726</v>
      </c>
      <c r="E430" t="s">
        <v>1755</v>
      </c>
      <c r="F430" t="s">
        <v>3</v>
      </c>
      <c r="G430" t="s">
        <v>1748</v>
      </c>
      <c r="H430">
        <v>5</v>
      </c>
      <c r="I430">
        <v>3</v>
      </c>
      <c r="J430">
        <f t="shared" si="6"/>
        <v>2</v>
      </c>
      <c r="K430" t="s">
        <v>1813</v>
      </c>
      <c r="L430" t="s">
        <v>1675</v>
      </c>
      <c r="M430" t="s">
        <v>1723</v>
      </c>
      <c r="N430" t="s">
        <v>1755</v>
      </c>
      <c r="O430" t="s">
        <v>1748</v>
      </c>
      <c r="P430" t="s">
        <v>30</v>
      </c>
    </row>
    <row r="431" spans="1:16" x14ac:dyDescent="0.25">
      <c r="A431" t="s">
        <v>1746</v>
      </c>
      <c r="B431" t="s">
        <v>1747</v>
      </c>
      <c r="C431">
        <v>1916</v>
      </c>
      <c r="D431">
        <v>19160726</v>
      </c>
      <c r="E431" t="s">
        <v>1748</v>
      </c>
      <c r="F431" t="s">
        <v>4</v>
      </c>
      <c r="G431" t="s">
        <v>1755</v>
      </c>
      <c r="H431">
        <v>3</v>
      </c>
      <c r="I431">
        <v>5</v>
      </c>
      <c r="J431">
        <f t="shared" si="6"/>
        <v>-2</v>
      </c>
      <c r="K431" t="s">
        <v>1813</v>
      </c>
      <c r="L431" t="s">
        <v>1675</v>
      </c>
      <c r="M431" t="s">
        <v>1723</v>
      </c>
      <c r="N431" t="s">
        <v>1748</v>
      </c>
      <c r="O431" t="s">
        <v>1755</v>
      </c>
    </row>
    <row r="432" spans="1:16" x14ac:dyDescent="0.25">
      <c r="A432" t="s">
        <v>1745</v>
      </c>
      <c r="B432" t="s">
        <v>1727</v>
      </c>
      <c r="C432">
        <v>1915</v>
      </c>
      <c r="D432">
        <v>19150918</v>
      </c>
      <c r="E432" t="s">
        <v>1689</v>
      </c>
      <c r="F432" t="s">
        <v>3</v>
      </c>
      <c r="G432" t="s">
        <v>1688</v>
      </c>
      <c r="H432">
        <v>78</v>
      </c>
      <c r="I432">
        <v>45</v>
      </c>
      <c r="J432">
        <f t="shared" si="6"/>
        <v>33</v>
      </c>
      <c r="K432" t="s">
        <v>1736</v>
      </c>
      <c r="L432" t="s">
        <v>1681</v>
      </c>
      <c r="M432" t="s">
        <v>1718</v>
      </c>
      <c r="N432" t="s">
        <v>1689</v>
      </c>
      <c r="O432" t="s">
        <v>1688</v>
      </c>
      <c r="P432" t="s">
        <v>30</v>
      </c>
    </row>
    <row r="433" spans="1:16" x14ac:dyDescent="0.25">
      <c r="A433" t="s">
        <v>1745</v>
      </c>
      <c r="B433" t="s">
        <v>1727</v>
      </c>
      <c r="C433">
        <v>1915</v>
      </c>
      <c r="D433">
        <v>19150918</v>
      </c>
      <c r="E433" t="s">
        <v>1688</v>
      </c>
      <c r="F433" t="s">
        <v>4</v>
      </c>
      <c r="G433" t="s">
        <v>1689</v>
      </c>
      <c r="H433">
        <v>45</v>
      </c>
      <c r="I433">
        <v>78</v>
      </c>
      <c r="J433">
        <f t="shared" si="6"/>
        <v>-33</v>
      </c>
      <c r="K433" t="s">
        <v>1736</v>
      </c>
      <c r="L433" t="s">
        <v>1681</v>
      </c>
      <c r="M433" t="s">
        <v>1718</v>
      </c>
      <c r="N433" t="s">
        <v>1688</v>
      </c>
      <c r="O433" t="s">
        <v>1689</v>
      </c>
    </row>
    <row r="434" spans="1:16" x14ac:dyDescent="0.25">
      <c r="A434" t="s">
        <v>1745</v>
      </c>
      <c r="B434" t="s">
        <v>1727</v>
      </c>
      <c r="C434">
        <v>1914</v>
      </c>
      <c r="D434">
        <v>19140926</v>
      </c>
      <c r="E434" t="s">
        <v>1689</v>
      </c>
      <c r="F434" t="s">
        <v>3</v>
      </c>
      <c r="G434" t="s">
        <v>1697</v>
      </c>
      <c r="H434">
        <v>45</v>
      </c>
      <c r="I434">
        <v>39</v>
      </c>
      <c r="J434">
        <f t="shared" si="6"/>
        <v>6</v>
      </c>
      <c r="K434" t="s">
        <v>1736</v>
      </c>
      <c r="L434" t="s">
        <v>1681</v>
      </c>
      <c r="M434" t="s">
        <v>1718</v>
      </c>
      <c r="N434" t="s">
        <v>1689</v>
      </c>
      <c r="O434" t="s">
        <v>1676</v>
      </c>
      <c r="P434" t="s">
        <v>30</v>
      </c>
    </row>
    <row r="435" spans="1:16" x14ac:dyDescent="0.25">
      <c r="A435" t="s">
        <v>1745</v>
      </c>
      <c r="B435" t="s">
        <v>1727</v>
      </c>
      <c r="C435">
        <v>1914</v>
      </c>
      <c r="D435">
        <v>19140926</v>
      </c>
      <c r="E435" t="s">
        <v>1697</v>
      </c>
      <c r="F435" t="s">
        <v>4</v>
      </c>
      <c r="G435" t="s">
        <v>1689</v>
      </c>
      <c r="H435">
        <v>39</v>
      </c>
      <c r="I435">
        <v>45</v>
      </c>
      <c r="J435">
        <f t="shared" si="6"/>
        <v>-6</v>
      </c>
      <c r="K435" t="s">
        <v>1736</v>
      </c>
      <c r="L435" t="s">
        <v>1681</v>
      </c>
      <c r="M435" t="s">
        <v>1718</v>
      </c>
      <c r="N435" t="s">
        <v>1676</v>
      </c>
      <c r="O435" t="s">
        <v>1689</v>
      </c>
    </row>
    <row r="436" spans="1:16" x14ac:dyDescent="0.25">
      <c r="A436" t="s">
        <v>1745</v>
      </c>
      <c r="B436" t="s">
        <v>1727</v>
      </c>
      <c r="C436">
        <v>1913</v>
      </c>
      <c r="D436">
        <v>19130927</v>
      </c>
      <c r="E436" t="s">
        <v>1694</v>
      </c>
      <c r="F436" t="s">
        <v>3</v>
      </c>
      <c r="G436" t="s">
        <v>1677</v>
      </c>
      <c r="H436">
        <v>56</v>
      </c>
      <c r="I436">
        <v>43</v>
      </c>
      <c r="J436">
        <f t="shared" si="6"/>
        <v>13</v>
      </c>
      <c r="K436" t="s">
        <v>1736</v>
      </c>
      <c r="L436" t="s">
        <v>1681</v>
      </c>
      <c r="M436" t="s">
        <v>1718</v>
      </c>
      <c r="N436" t="s">
        <v>1694</v>
      </c>
      <c r="O436" t="s">
        <v>1677</v>
      </c>
      <c r="P436" t="s">
        <v>30</v>
      </c>
    </row>
    <row r="437" spans="1:16" x14ac:dyDescent="0.25">
      <c r="A437" t="s">
        <v>1745</v>
      </c>
      <c r="B437" t="s">
        <v>1727</v>
      </c>
      <c r="C437">
        <v>1913</v>
      </c>
      <c r="D437">
        <v>19130927</v>
      </c>
      <c r="E437" t="s">
        <v>1677</v>
      </c>
      <c r="F437" t="s">
        <v>4</v>
      </c>
      <c r="G437" t="s">
        <v>1694</v>
      </c>
      <c r="H437">
        <v>43</v>
      </c>
      <c r="I437">
        <v>56</v>
      </c>
      <c r="J437">
        <f t="shared" si="6"/>
        <v>-13</v>
      </c>
      <c r="K437" t="s">
        <v>1736</v>
      </c>
      <c r="L437" t="s">
        <v>1681</v>
      </c>
      <c r="M437" t="s">
        <v>1718</v>
      </c>
      <c r="N437" t="s">
        <v>1677</v>
      </c>
      <c r="O437" t="s">
        <v>1694</v>
      </c>
    </row>
    <row r="438" spans="1:16" x14ac:dyDescent="0.25">
      <c r="A438" t="s">
        <v>1745</v>
      </c>
      <c r="B438" t="s">
        <v>1727</v>
      </c>
      <c r="C438">
        <v>1912</v>
      </c>
      <c r="D438">
        <v>19120928</v>
      </c>
      <c r="E438" t="s">
        <v>1687</v>
      </c>
      <c r="F438" t="s">
        <v>3</v>
      </c>
      <c r="G438" t="s">
        <v>1697</v>
      </c>
      <c r="H438">
        <v>47</v>
      </c>
      <c r="I438">
        <v>33</v>
      </c>
      <c r="J438">
        <f t="shared" si="6"/>
        <v>14</v>
      </c>
      <c r="K438" t="s">
        <v>1736</v>
      </c>
      <c r="L438" t="s">
        <v>1681</v>
      </c>
      <c r="M438" t="s">
        <v>1718</v>
      </c>
      <c r="N438" t="s">
        <v>1687</v>
      </c>
      <c r="O438" t="s">
        <v>1676</v>
      </c>
      <c r="P438" t="s">
        <v>30</v>
      </c>
    </row>
    <row r="439" spans="1:16" x14ac:dyDescent="0.25">
      <c r="A439" t="s">
        <v>1745</v>
      </c>
      <c r="B439" t="s">
        <v>1727</v>
      </c>
      <c r="C439">
        <v>1912</v>
      </c>
      <c r="D439">
        <v>19120928</v>
      </c>
      <c r="E439" t="s">
        <v>1697</v>
      </c>
      <c r="F439" t="s">
        <v>4</v>
      </c>
      <c r="G439" t="s">
        <v>1687</v>
      </c>
      <c r="H439">
        <v>33</v>
      </c>
      <c r="I439">
        <v>47</v>
      </c>
      <c r="J439">
        <f t="shared" si="6"/>
        <v>-14</v>
      </c>
      <c r="K439" t="s">
        <v>1736</v>
      </c>
      <c r="L439" t="s">
        <v>1681</v>
      </c>
      <c r="M439" t="s">
        <v>1718</v>
      </c>
      <c r="N439" t="s">
        <v>1676</v>
      </c>
      <c r="O439" t="s">
        <v>1687</v>
      </c>
    </row>
    <row r="440" spans="1:16" x14ac:dyDescent="0.25">
      <c r="A440" t="s">
        <v>1745</v>
      </c>
      <c r="B440" t="s">
        <v>1727</v>
      </c>
      <c r="C440">
        <v>1911</v>
      </c>
      <c r="D440">
        <v>19110923</v>
      </c>
      <c r="E440" t="s">
        <v>1687</v>
      </c>
      <c r="F440" t="s">
        <v>3</v>
      </c>
      <c r="G440" t="s">
        <v>1688</v>
      </c>
      <c r="H440">
        <v>41</v>
      </c>
      <c r="I440">
        <v>35</v>
      </c>
      <c r="J440">
        <f t="shared" si="6"/>
        <v>6</v>
      </c>
      <c r="K440" t="s">
        <v>1736</v>
      </c>
      <c r="L440" t="s">
        <v>1681</v>
      </c>
      <c r="M440" t="s">
        <v>1718</v>
      </c>
      <c r="N440" t="s">
        <v>1687</v>
      </c>
      <c r="O440" t="s">
        <v>1688</v>
      </c>
      <c r="P440" t="s">
        <v>30</v>
      </c>
    </row>
    <row r="441" spans="1:16" x14ac:dyDescent="0.25">
      <c r="A441" t="s">
        <v>1745</v>
      </c>
      <c r="B441" t="s">
        <v>1727</v>
      </c>
      <c r="C441">
        <v>1911</v>
      </c>
      <c r="D441">
        <v>19110923</v>
      </c>
      <c r="E441" t="s">
        <v>1688</v>
      </c>
      <c r="F441" t="s">
        <v>4</v>
      </c>
      <c r="G441" t="s">
        <v>1687</v>
      </c>
      <c r="H441">
        <v>35</v>
      </c>
      <c r="I441">
        <v>41</v>
      </c>
      <c r="J441">
        <f t="shared" si="6"/>
        <v>-6</v>
      </c>
      <c r="K441" t="s">
        <v>1736</v>
      </c>
      <c r="L441" t="s">
        <v>1681</v>
      </c>
      <c r="M441" t="s">
        <v>1718</v>
      </c>
      <c r="N441" t="s">
        <v>1688</v>
      </c>
      <c r="O441" t="s">
        <v>1687</v>
      </c>
    </row>
    <row r="442" spans="1:16" x14ac:dyDescent="0.25">
      <c r="A442" t="s">
        <v>1746</v>
      </c>
      <c r="B442" t="s">
        <v>1747</v>
      </c>
      <c r="C442">
        <v>1911</v>
      </c>
      <c r="D442">
        <v>19110916</v>
      </c>
      <c r="E442" t="s">
        <v>1749</v>
      </c>
      <c r="F442" t="s">
        <v>3</v>
      </c>
      <c r="G442" t="s">
        <v>1751</v>
      </c>
      <c r="H442">
        <v>11</v>
      </c>
      <c r="I442">
        <v>8</v>
      </c>
      <c r="J442">
        <f t="shared" si="6"/>
        <v>3</v>
      </c>
      <c r="K442" t="s">
        <v>1815</v>
      </c>
      <c r="L442" t="s">
        <v>1675</v>
      </c>
      <c r="M442" t="s">
        <v>1723</v>
      </c>
      <c r="N442" t="s">
        <v>1750</v>
      </c>
      <c r="O442" t="s">
        <v>1751</v>
      </c>
      <c r="P442" t="s">
        <v>30</v>
      </c>
    </row>
    <row r="443" spans="1:16" x14ac:dyDescent="0.25">
      <c r="A443" t="s">
        <v>1746</v>
      </c>
      <c r="B443" t="s">
        <v>1747</v>
      </c>
      <c r="C443">
        <v>1911</v>
      </c>
      <c r="D443">
        <v>19110916</v>
      </c>
      <c r="E443" t="s">
        <v>1751</v>
      </c>
      <c r="F443" t="s">
        <v>4</v>
      </c>
      <c r="G443" t="s">
        <v>1749</v>
      </c>
      <c r="H443">
        <v>8</v>
      </c>
      <c r="I443">
        <v>11</v>
      </c>
      <c r="J443">
        <f t="shared" si="6"/>
        <v>-3</v>
      </c>
      <c r="K443" t="s">
        <v>1815</v>
      </c>
      <c r="L443" t="s">
        <v>1675</v>
      </c>
      <c r="M443" t="s">
        <v>1723</v>
      </c>
      <c r="N443" t="s">
        <v>1751</v>
      </c>
      <c r="O443" t="s">
        <v>1750</v>
      </c>
    </row>
    <row r="444" spans="1:16" x14ac:dyDescent="0.25">
      <c r="A444" t="s">
        <v>1745</v>
      </c>
      <c r="B444" t="s">
        <v>1727</v>
      </c>
      <c r="C444">
        <v>1910</v>
      </c>
      <c r="D444">
        <v>19101001</v>
      </c>
      <c r="E444" t="s">
        <v>1688</v>
      </c>
      <c r="F444" t="s">
        <v>3</v>
      </c>
      <c r="G444" t="s">
        <v>1689</v>
      </c>
      <c r="H444">
        <v>61</v>
      </c>
      <c r="I444">
        <v>47</v>
      </c>
      <c r="J444">
        <f t="shared" si="6"/>
        <v>14</v>
      </c>
      <c r="K444" t="s">
        <v>1736</v>
      </c>
      <c r="L444" t="s">
        <v>1681</v>
      </c>
      <c r="M444" t="s">
        <v>1718</v>
      </c>
      <c r="N444" t="s">
        <v>1688</v>
      </c>
      <c r="O444" t="s">
        <v>1689</v>
      </c>
      <c r="P444" t="s">
        <v>30</v>
      </c>
    </row>
    <row r="445" spans="1:16" x14ac:dyDescent="0.25">
      <c r="A445" t="s">
        <v>1745</v>
      </c>
      <c r="B445" t="s">
        <v>1727</v>
      </c>
      <c r="C445">
        <v>1910</v>
      </c>
      <c r="D445">
        <v>19101001</v>
      </c>
      <c r="E445" t="s">
        <v>1689</v>
      </c>
      <c r="F445" t="s">
        <v>4</v>
      </c>
      <c r="G445" t="s">
        <v>1688</v>
      </c>
      <c r="H445">
        <v>47</v>
      </c>
      <c r="I445">
        <v>61</v>
      </c>
      <c r="J445">
        <f t="shared" si="6"/>
        <v>-14</v>
      </c>
      <c r="K445" t="s">
        <v>1736</v>
      </c>
      <c r="L445" t="s">
        <v>1681</v>
      </c>
      <c r="M445" t="s">
        <v>1718</v>
      </c>
      <c r="N445" t="s">
        <v>1689</v>
      </c>
      <c r="O445" t="s">
        <v>1688</v>
      </c>
    </row>
    <row r="446" spans="1:16" x14ac:dyDescent="0.25">
      <c r="A446" t="s">
        <v>1746</v>
      </c>
      <c r="B446" t="s">
        <v>1747</v>
      </c>
      <c r="C446">
        <v>1910</v>
      </c>
      <c r="D446">
        <v>19100917</v>
      </c>
      <c r="E446" t="s">
        <v>1756</v>
      </c>
      <c r="F446" t="s">
        <v>207</v>
      </c>
      <c r="G446" t="s">
        <v>1748</v>
      </c>
      <c r="H446">
        <v>4</v>
      </c>
      <c r="I446">
        <v>4</v>
      </c>
      <c r="J446">
        <f t="shared" si="6"/>
        <v>0</v>
      </c>
      <c r="K446" t="s">
        <v>1815</v>
      </c>
      <c r="L446" t="s">
        <v>1675</v>
      </c>
      <c r="M446" t="s">
        <v>1723</v>
      </c>
      <c r="N446" t="s">
        <v>1756</v>
      </c>
      <c r="O446" t="s">
        <v>1748</v>
      </c>
    </row>
    <row r="447" spans="1:16" x14ac:dyDescent="0.25">
      <c r="A447" t="s">
        <v>1746</v>
      </c>
      <c r="B447" t="s">
        <v>1747</v>
      </c>
      <c r="C447">
        <v>1910</v>
      </c>
      <c r="D447">
        <v>19100917</v>
      </c>
      <c r="E447" t="s">
        <v>1748</v>
      </c>
      <c r="F447" t="s">
        <v>207</v>
      </c>
      <c r="G447" t="s">
        <v>1756</v>
      </c>
      <c r="H447">
        <v>4</v>
      </c>
      <c r="I447">
        <v>4</v>
      </c>
      <c r="J447">
        <f t="shared" si="6"/>
        <v>0</v>
      </c>
      <c r="K447" t="s">
        <v>1815</v>
      </c>
      <c r="L447" t="s">
        <v>1675</v>
      </c>
      <c r="M447" t="s">
        <v>1723</v>
      </c>
      <c r="N447" t="s">
        <v>1748</v>
      </c>
      <c r="O447" t="s">
        <v>1756</v>
      </c>
    </row>
    <row r="448" spans="1:16" x14ac:dyDescent="0.25">
      <c r="A448" t="s">
        <v>1745</v>
      </c>
      <c r="B448" t="s">
        <v>1727</v>
      </c>
      <c r="C448">
        <v>1909</v>
      </c>
      <c r="D448">
        <v>19091002</v>
      </c>
      <c r="E448" t="s">
        <v>1697</v>
      </c>
      <c r="F448" t="s">
        <v>3</v>
      </c>
      <c r="G448" t="s">
        <v>1689</v>
      </c>
      <c r="H448">
        <v>38</v>
      </c>
      <c r="I448">
        <v>36</v>
      </c>
      <c r="J448">
        <f t="shared" si="6"/>
        <v>2</v>
      </c>
      <c r="K448" t="s">
        <v>1736</v>
      </c>
      <c r="L448" t="s">
        <v>1681</v>
      </c>
      <c r="M448" t="s">
        <v>1718</v>
      </c>
      <c r="N448" t="s">
        <v>1676</v>
      </c>
      <c r="O448" t="s">
        <v>1689</v>
      </c>
      <c r="P448" t="s">
        <v>30</v>
      </c>
    </row>
    <row r="449" spans="1:16" x14ac:dyDescent="0.25">
      <c r="A449" t="s">
        <v>1745</v>
      </c>
      <c r="B449" t="s">
        <v>1727</v>
      </c>
      <c r="C449">
        <v>1909</v>
      </c>
      <c r="D449">
        <v>19091002</v>
      </c>
      <c r="E449" t="s">
        <v>1689</v>
      </c>
      <c r="F449" t="s">
        <v>4</v>
      </c>
      <c r="G449" t="s">
        <v>1697</v>
      </c>
      <c r="H449">
        <v>36</v>
      </c>
      <c r="I449">
        <v>38</v>
      </c>
      <c r="J449">
        <f t="shared" si="6"/>
        <v>-2</v>
      </c>
      <c r="K449" t="s">
        <v>1736</v>
      </c>
      <c r="L449" t="s">
        <v>1681</v>
      </c>
      <c r="M449" t="s">
        <v>1718</v>
      </c>
      <c r="N449" t="s">
        <v>1689</v>
      </c>
      <c r="O449" t="s">
        <v>1676</v>
      </c>
    </row>
    <row r="450" spans="1:16" x14ac:dyDescent="0.25">
      <c r="A450" t="s">
        <v>1746</v>
      </c>
      <c r="B450" t="s">
        <v>1747</v>
      </c>
      <c r="C450">
        <v>1909</v>
      </c>
      <c r="D450">
        <v>19090814</v>
      </c>
      <c r="E450" t="s">
        <v>1748</v>
      </c>
      <c r="F450" t="s">
        <v>3</v>
      </c>
      <c r="G450" t="s">
        <v>1227</v>
      </c>
      <c r="H450">
        <v>20</v>
      </c>
      <c r="I450">
        <v>0</v>
      </c>
      <c r="J450">
        <f t="shared" ref="J450:J475" si="7">H450-I450</f>
        <v>20</v>
      </c>
      <c r="K450" t="s">
        <v>1815</v>
      </c>
      <c r="L450" t="s">
        <v>1675</v>
      </c>
      <c r="M450" t="s">
        <v>1723</v>
      </c>
      <c r="N450" t="s">
        <v>1748</v>
      </c>
      <c r="O450" t="s">
        <v>1753</v>
      </c>
      <c r="P450" t="s">
        <v>30</v>
      </c>
    </row>
    <row r="451" spans="1:16" x14ac:dyDescent="0.25">
      <c r="A451" t="s">
        <v>1746</v>
      </c>
      <c r="B451" t="s">
        <v>1747</v>
      </c>
      <c r="C451">
        <v>1909</v>
      </c>
      <c r="D451">
        <v>19090814</v>
      </c>
      <c r="E451" t="s">
        <v>1227</v>
      </c>
      <c r="F451" t="s">
        <v>4</v>
      </c>
      <c r="G451" t="s">
        <v>1748</v>
      </c>
      <c r="H451">
        <v>0</v>
      </c>
      <c r="I451">
        <v>20</v>
      </c>
      <c r="J451">
        <f t="shared" si="7"/>
        <v>-20</v>
      </c>
      <c r="K451" t="s">
        <v>1815</v>
      </c>
      <c r="L451" t="s">
        <v>1675</v>
      </c>
      <c r="M451" t="s">
        <v>1723</v>
      </c>
      <c r="N451" t="s">
        <v>1753</v>
      </c>
      <c r="O451" t="s">
        <v>1748</v>
      </c>
    </row>
    <row r="452" spans="1:16" x14ac:dyDescent="0.25">
      <c r="A452" t="s">
        <v>1745</v>
      </c>
      <c r="B452" t="s">
        <v>1727</v>
      </c>
      <c r="C452">
        <v>1908</v>
      </c>
      <c r="D452">
        <v>19080926</v>
      </c>
      <c r="E452" t="s">
        <v>1689</v>
      </c>
      <c r="F452" t="s">
        <v>3</v>
      </c>
      <c r="G452" t="s">
        <v>1687</v>
      </c>
      <c r="H452">
        <v>35</v>
      </c>
      <c r="I452">
        <v>26</v>
      </c>
      <c r="J452">
        <f t="shared" si="7"/>
        <v>9</v>
      </c>
      <c r="K452" t="s">
        <v>1736</v>
      </c>
      <c r="L452" t="s">
        <v>1681</v>
      </c>
      <c r="M452" t="s">
        <v>1718</v>
      </c>
      <c r="N452" t="s">
        <v>1689</v>
      </c>
      <c r="O452" t="s">
        <v>1687</v>
      </c>
      <c r="P452" t="s">
        <v>30</v>
      </c>
    </row>
    <row r="453" spans="1:16" x14ac:dyDescent="0.25">
      <c r="A453" t="s">
        <v>1745</v>
      </c>
      <c r="B453" t="s">
        <v>1727</v>
      </c>
      <c r="C453">
        <v>1908</v>
      </c>
      <c r="D453">
        <v>19080926</v>
      </c>
      <c r="E453" t="s">
        <v>1687</v>
      </c>
      <c r="F453" t="s">
        <v>4</v>
      </c>
      <c r="G453" t="s">
        <v>1689</v>
      </c>
      <c r="H453">
        <v>26</v>
      </c>
      <c r="I453">
        <v>35</v>
      </c>
      <c r="J453">
        <f t="shared" si="7"/>
        <v>-9</v>
      </c>
      <c r="K453" t="s">
        <v>1736</v>
      </c>
      <c r="L453" t="s">
        <v>1681</v>
      </c>
      <c r="M453" t="s">
        <v>1718</v>
      </c>
      <c r="N453" t="s">
        <v>1687</v>
      </c>
      <c r="O453" t="s">
        <v>1689</v>
      </c>
    </row>
    <row r="454" spans="1:16" x14ac:dyDescent="0.25">
      <c r="A454" t="s">
        <v>1746</v>
      </c>
      <c r="B454" t="s">
        <v>1747</v>
      </c>
      <c r="C454">
        <v>1908</v>
      </c>
      <c r="D454">
        <v>19080829</v>
      </c>
      <c r="E454" t="s">
        <v>1748</v>
      </c>
      <c r="F454" t="s">
        <v>3</v>
      </c>
      <c r="G454" t="s">
        <v>1749</v>
      </c>
      <c r="H454">
        <v>14</v>
      </c>
      <c r="I454">
        <v>12</v>
      </c>
      <c r="J454">
        <f t="shared" si="7"/>
        <v>2</v>
      </c>
      <c r="K454" t="s">
        <v>1815</v>
      </c>
      <c r="L454" t="s">
        <v>1675</v>
      </c>
      <c r="M454" t="s">
        <v>1723</v>
      </c>
      <c r="N454" t="s">
        <v>1748</v>
      </c>
      <c r="O454" t="s">
        <v>1750</v>
      </c>
      <c r="P454" t="s">
        <v>30</v>
      </c>
    </row>
    <row r="455" spans="1:16" x14ac:dyDescent="0.25">
      <c r="A455" t="s">
        <v>1746</v>
      </c>
      <c r="B455" t="s">
        <v>1747</v>
      </c>
      <c r="C455">
        <v>1908</v>
      </c>
      <c r="D455">
        <v>19080829</v>
      </c>
      <c r="E455" t="s">
        <v>1749</v>
      </c>
      <c r="F455" t="s">
        <v>4</v>
      </c>
      <c r="G455" t="s">
        <v>1748</v>
      </c>
      <c r="H455">
        <v>12</v>
      </c>
      <c r="I455">
        <v>14</v>
      </c>
      <c r="J455">
        <f t="shared" si="7"/>
        <v>-2</v>
      </c>
      <c r="K455" t="s">
        <v>1815</v>
      </c>
      <c r="L455" t="s">
        <v>1675</v>
      </c>
      <c r="M455" t="s">
        <v>1723</v>
      </c>
      <c r="N455" t="s">
        <v>1750</v>
      </c>
      <c r="O455" t="s">
        <v>1748</v>
      </c>
    </row>
    <row r="456" spans="1:16" x14ac:dyDescent="0.25">
      <c r="A456" t="s">
        <v>1745</v>
      </c>
      <c r="B456" t="s">
        <v>1727</v>
      </c>
      <c r="C456">
        <v>1907</v>
      </c>
      <c r="D456">
        <v>19070921</v>
      </c>
      <c r="E456" t="s">
        <v>1689</v>
      </c>
      <c r="F456" t="s">
        <v>3</v>
      </c>
      <c r="G456" t="s">
        <v>1697</v>
      </c>
      <c r="H456">
        <v>50</v>
      </c>
      <c r="I456">
        <v>45</v>
      </c>
      <c r="J456">
        <f t="shared" si="7"/>
        <v>5</v>
      </c>
      <c r="K456" t="s">
        <v>1736</v>
      </c>
      <c r="L456" t="s">
        <v>1681</v>
      </c>
      <c r="M456" t="s">
        <v>1718</v>
      </c>
      <c r="N456" t="s">
        <v>1689</v>
      </c>
      <c r="O456" t="s">
        <v>1676</v>
      </c>
      <c r="P456" t="s">
        <v>30</v>
      </c>
    </row>
    <row r="457" spans="1:16" x14ac:dyDescent="0.25">
      <c r="A457" t="s">
        <v>1745</v>
      </c>
      <c r="B457" t="s">
        <v>1727</v>
      </c>
      <c r="C457">
        <v>1907</v>
      </c>
      <c r="D457">
        <v>19070921</v>
      </c>
      <c r="E457" t="s">
        <v>1697</v>
      </c>
      <c r="F457" t="s">
        <v>4</v>
      </c>
      <c r="G457" t="s">
        <v>1689</v>
      </c>
      <c r="H457">
        <v>45</v>
      </c>
      <c r="I457">
        <v>50</v>
      </c>
      <c r="J457">
        <f t="shared" si="7"/>
        <v>-5</v>
      </c>
      <c r="K457" t="s">
        <v>1736</v>
      </c>
      <c r="L457" t="s">
        <v>1681</v>
      </c>
      <c r="M457" t="s">
        <v>1718</v>
      </c>
      <c r="N457" t="s">
        <v>1676</v>
      </c>
      <c r="O457" t="s">
        <v>1689</v>
      </c>
    </row>
    <row r="458" spans="1:16" x14ac:dyDescent="0.25">
      <c r="A458" t="s">
        <v>1745</v>
      </c>
      <c r="B458" t="s">
        <v>1727</v>
      </c>
      <c r="C458">
        <v>1906</v>
      </c>
      <c r="D458">
        <v>19060922</v>
      </c>
      <c r="E458" t="s">
        <v>1689</v>
      </c>
      <c r="F458" t="s">
        <v>3</v>
      </c>
      <c r="G458" t="s">
        <v>1694</v>
      </c>
      <c r="H458">
        <v>94</v>
      </c>
      <c r="I458">
        <v>45</v>
      </c>
      <c r="J458">
        <f t="shared" si="7"/>
        <v>49</v>
      </c>
      <c r="K458" t="s">
        <v>1736</v>
      </c>
      <c r="L458" t="s">
        <v>1681</v>
      </c>
      <c r="M458" t="s">
        <v>1718</v>
      </c>
      <c r="N458" t="s">
        <v>1689</v>
      </c>
      <c r="O458" t="s">
        <v>1694</v>
      </c>
      <c r="P458" t="s">
        <v>30</v>
      </c>
    </row>
    <row r="459" spans="1:16" x14ac:dyDescent="0.25">
      <c r="A459" t="s">
        <v>1745</v>
      </c>
      <c r="B459" t="s">
        <v>1727</v>
      </c>
      <c r="C459">
        <v>1906</v>
      </c>
      <c r="D459">
        <v>19060922</v>
      </c>
      <c r="E459" t="s">
        <v>1694</v>
      </c>
      <c r="F459" t="s">
        <v>4</v>
      </c>
      <c r="G459" t="s">
        <v>1689</v>
      </c>
      <c r="H459">
        <v>45</v>
      </c>
      <c r="I459">
        <v>94</v>
      </c>
      <c r="J459">
        <f t="shared" si="7"/>
        <v>-49</v>
      </c>
      <c r="K459" t="s">
        <v>1736</v>
      </c>
      <c r="L459" t="s">
        <v>1681</v>
      </c>
      <c r="M459" t="s">
        <v>1718</v>
      </c>
      <c r="N459" t="s">
        <v>1694</v>
      </c>
      <c r="O459" t="s">
        <v>1689</v>
      </c>
    </row>
    <row r="460" spans="1:16" x14ac:dyDescent="0.25">
      <c r="A460" t="s">
        <v>1745</v>
      </c>
      <c r="B460" t="s">
        <v>1727</v>
      </c>
      <c r="C460">
        <v>1905</v>
      </c>
      <c r="D460">
        <v>19050930</v>
      </c>
      <c r="E460" t="s">
        <v>1694</v>
      </c>
      <c r="F460" t="s">
        <v>3</v>
      </c>
      <c r="G460" t="s">
        <v>1688</v>
      </c>
      <c r="H460">
        <v>30</v>
      </c>
      <c r="I460">
        <v>17</v>
      </c>
      <c r="J460">
        <f t="shared" si="7"/>
        <v>13</v>
      </c>
      <c r="K460" t="s">
        <v>1736</v>
      </c>
      <c r="L460" t="s">
        <v>1681</v>
      </c>
      <c r="M460" t="s">
        <v>1718</v>
      </c>
      <c r="N460" t="s">
        <v>1694</v>
      </c>
      <c r="O460" t="s">
        <v>1688</v>
      </c>
      <c r="P460" t="s">
        <v>30</v>
      </c>
    </row>
    <row r="461" spans="1:16" x14ac:dyDescent="0.25">
      <c r="A461" t="s">
        <v>1745</v>
      </c>
      <c r="B461" t="s">
        <v>1727</v>
      </c>
      <c r="C461">
        <v>1905</v>
      </c>
      <c r="D461">
        <v>19050930</v>
      </c>
      <c r="E461" t="s">
        <v>1688</v>
      </c>
      <c r="F461" t="s">
        <v>4</v>
      </c>
      <c r="G461" t="s">
        <v>1694</v>
      </c>
      <c r="H461">
        <v>17</v>
      </c>
      <c r="I461">
        <v>30</v>
      </c>
      <c r="J461">
        <f t="shared" si="7"/>
        <v>-13</v>
      </c>
      <c r="K461" t="s">
        <v>1736</v>
      </c>
      <c r="L461" t="s">
        <v>1681</v>
      </c>
      <c r="M461" t="s">
        <v>1718</v>
      </c>
      <c r="N461" t="s">
        <v>1688</v>
      </c>
      <c r="O461" t="s">
        <v>1694</v>
      </c>
    </row>
    <row r="462" spans="1:16" x14ac:dyDescent="0.25">
      <c r="A462" t="s">
        <v>1745</v>
      </c>
      <c r="B462" t="s">
        <v>1727</v>
      </c>
      <c r="C462">
        <v>1904</v>
      </c>
      <c r="D462">
        <v>19040917</v>
      </c>
      <c r="E462" t="s">
        <v>1694</v>
      </c>
      <c r="F462" t="s">
        <v>3</v>
      </c>
      <c r="G462" t="s">
        <v>1689</v>
      </c>
      <c r="H462">
        <v>61</v>
      </c>
      <c r="I462">
        <v>37</v>
      </c>
      <c r="J462">
        <f t="shared" si="7"/>
        <v>24</v>
      </c>
      <c r="K462" t="s">
        <v>1736</v>
      </c>
      <c r="L462" t="s">
        <v>1681</v>
      </c>
      <c r="M462" t="s">
        <v>1718</v>
      </c>
      <c r="N462" t="s">
        <v>1694</v>
      </c>
      <c r="O462" t="s">
        <v>1689</v>
      </c>
      <c r="P462" t="s">
        <v>30</v>
      </c>
    </row>
    <row r="463" spans="1:16" x14ac:dyDescent="0.25">
      <c r="A463" t="s">
        <v>1745</v>
      </c>
      <c r="B463" t="s">
        <v>1727</v>
      </c>
      <c r="C463">
        <v>1904</v>
      </c>
      <c r="D463">
        <v>19040917</v>
      </c>
      <c r="E463" t="s">
        <v>1689</v>
      </c>
      <c r="F463" t="s">
        <v>4</v>
      </c>
      <c r="G463" t="s">
        <v>1694</v>
      </c>
      <c r="H463">
        <v>37</v>
      </c>
      <c r="I463">
        <v>61</v>
      </c>
      <c r="J463">
        <f t="shared" si="7"/>
        <v>-24</v>
      </c>
      <c r="K463" t="s">
        <v>1736</v>
      </c>
      <c r="L463" t="s">
        <v>1681</v>
      </c>
      <c r="M463" t="s">
        <v>1718</v>
      </c>
      <c r="N463" t="s">
        <v>1689</v>
      </c>
      <c r="O463" t="s">
        <v>1694</v>
      </c>
    </row>
    <row r="464" spans="1:16" x14ac:dyDescent="0.25">
      <c r="A464" t="s">
        <v>1745</v>
      </c>
      <c r="B464" t="s">
        <v>1727</v>
      </c>
      <c r="C464">
        <v>1903</v>
      </c>
      <c r="D464">
        <v>19030912</v>
      </c>
      <c r="E464" t="s">
        <v>1688</v>
      </c>
      <c r="F464" t="s">
        <v>3</v>
      </c>
      <c r="G464" t="s">
        <v>1694</v>
      </c>
      <c r="H464">
        <v>31</v>
      </c>
      <c r="I464">
        <v>29</v>
      </c>
      <c r="J464">
        <f t="shared" si="7"/>
        <v>2</v>
      </c>
      <c r="K464" t="s">
        <v>1736</v>
      </c>
      <c r="L464" t="s">
        <v>1681</v>
      </c>
      <c r="M464" t="s">
        <v>1718</v>
      </c>
      <c r="N464" t="s">
        <v>1688</v>
      </c>
      <c r="O464" t="s">
        <v>1694</v>
      </c>
      <c r="P464" t="s">
        <v>30</v>
      </c>
    </row>
    <row r="465" spans="1:16" x14ac:dyDescent="0.25">
      <c r="A465" t="s">
        <v>1745</v>
      </c>
      <c r="B465" t="s">
        <v>1727</v>
      </c>
      <c r="C465">
        <v>1903</v>
      </c>
      <c r="D465">
        <v>19030912</v>
      </c>
      <c r="E465" t="s">
        <v>1694</v>
      </c>
      <c r="F465" t="s">
        <v>4</v>
      </c>
      <c r="G465" t="s">
        <v>1688</v>
      </c>
      <c r="H465">
        <v>29</v>
      </c>
      <c r="I465">
        <v>31</v>
      </c>
      <c r="J465">
        <f t="shared" si="7"/>
        <v>-2</v>
      </c>
      <c r="K465" t="s">
        <v>1736</v>
      </c>
      <c r="L465" t="s">
        <v>1681</v>
      </c>
      <c r="M465" t="s">
        <v>1718</v>
      </c>
      <c r="N465" t="s">
        <v>1694</v>
      </c>
      <c r="O465" t="s">
        <v>1688</v>
      </c>
    </row>
    <row r="466" spans="1:16" x14ac:dyDescent="0.25">
      <c r="A466" t="s">
        <v>1745</v>
      </c>
      <c r="B466" t="s">
        <v>1727</v>
      </c>
      <c r="C466">
        <v>1902</v>
      </c>
      <c r="D466">
        <v>19020920</v>
      </c>
      <c r="E466" t="s">
        <v>1688</v>
      </c>
      <c r="F466" t="s">
        <v>3</v>
      </c>
      <c r="G466" t="s">
        <v>1687</v>
      </c>
      <c r="H466">
        <v>60</v>
      </c>
      <c r="I466">
        <v>27</v>
      </c>
      <c r="J466">
        <f t="shared" si="7"/>
        <v>33</v>
      </c>
      <c r="K466" t="s">
        <v>1736</v>
      </c>
      <c r="L466" t="s">
        <v>1681</v>
      </c>
      <c r="M466" t="s">
        <v>1718</v>
      </c>
      <c r="N466" t="s">
        <v>1688</v>
      </c>
      <c r="O466" t="s">
        <v>1687</v>
      </c>
      <c r="P466" t="s">
        <v>30</v>
      </c>
    </row>
    <row r="467" spans="1:16" x14ac:dyDescent="0.25">
      <c r="A467" t="s">
        <v>1745</v>
      </c>
      <c r="B467" t="s">
        <v>1727</v>
      </c>
      <c r="C467">
        <v>1902</v>
      </c>
      <c r="D467">
        <v>19020920</v>
      </c>
      <c r="E467" t="s">
        <v>1687</v>
      </c>
      <c r="F467" t="s">
        <v>4</v>
      </c>
      <c r="G467" t="s">
        <v>1688</v>
      </c>
      <c r="H467">
        <v>27</v>
      </c>
      <c r="I467">
        <v>60</v>
      </c>
      <c r="J467">
        <f t="shared" si="7"/>
        <v>-33</v>
      </c>
      <c r="K467" t="s">
        <v>1736</v>
      </c>
      <c r="L467" t="s">
        <v>1681</v>
      </c>
      <c r="M467" t="s">
        <v>1718</v>
      </c>
      <c r="N467" t="s">
        <v>1687</v>
      </c>
      <c r="O467" t="s">
        <v>1688</v>
      </c>
    </row>
    <row r="468" spans="1:16" x14ac:dyDescent="0.25">
      <c r="A468" t="s">
        <v>1745</v>
      </c>
      <c r="B468" t="s">
        <v>1727</v>
      </c>
      <c r="C468">
        <v>1901</v>
      </c>
      <c r="D468">
        <v>19010907</v>
      </c>
      <c r="E468" t="s">
        <v>1687</v>
      </c>
      <c r="F468" t="s">
        <v>3</v>
      </c>
      <c r="G468" t="s">
        <v>1688</v>
      </c>
      <c r="H468">
        <v>43</v>
      </c>
      <c r="I468">
        <v>16</v>
      </c>
      <c r="J468">
        <f t="shared" si="7"/>
        <v>27</v>
      </c>
      <c r="K468" t="s">
        <v>1731</v>
      </c>
      <c r="L468" t="s">
        <v>1681</v>
      </c>
      <c r="M468" t="s">
        <v>1718</v>
      </c>
      <c r="N468" t="s">
        <v>1687</v>
      </c>
      <c r="O468" t="s">
        <v>1688</v>
      </c>
      <c r="P468" t="s">
        <v>30</v>
      </c>
    </row>
    <row r="469" spans="1:16" x14ac:dyDescent="0.25">
      <c r="A469" t="s">
        <v>1745</v>
      </c>
      <c r="B469" t="s">
        <v>1727</v>
      </c>
      <c r="C469">
        <v>1901</v>
      </c>
      <c r="D469">
        <v>19010907</v>
      </c>
      <c r="E469" t="s">
        <v>1688</v>
      </c>
      <c r="F469" t="s">
        <v>4</v>
      </c>
      <c r="G469" t="s">
        <v>1687</v>
      </c>
      <c r="H469">
        <v>16</v>
      </c>
      <c r="I469">
        <v>43</v>
      </c>
      <c r="J469">
        <f t="shared" si="7"/>
        <v>-27</v>
      </c>
      <c r="K469" t="s">
        <v>1731</v>
      </c>
      <c r="L469" t="s">
        <v>1681</v>
      </c>
      <c r="M469" t="s">
        <v>1718</v>
      </c>
      <c r="N469" t="s">
        <v>1688</v>
      </c>
      <c r="O469" t="s">
        <v>1687</v>
      </c>
    </row>
    <row r="470" spans="1:16" x14ac:dyDescent="0.25">
      <c r="A470" t="s">
        <v>1745</v>
      </c>
      <c r="B470" t="s">
        <v>1727</v>
      </c>
      <c r="C470">
        <v>1900</v>
      </c>
      <c r="D470">
        <v>19000922</v>
      </c>
      <c r="E470" t="s">
        <v>1681</v>
      </c>
      <c r="F470" t="s">
        <v>3</v>
      </c>
      <c r="G470" t="s">
        <v>1694</v>
      </c>
      <c r="H470">
        <v>34</v>
      </c>
      <c r="I470">
        <v>30</v>
      </c>
      <c r="J470">
        <f t="shared" si="7"/>
        <v>4</v>
      </c>
      <c r="K470" t="s">
        <v>1730</v>
      </c>
      <c r="L470" t="s">
        <v>1681</v>
      </c>
      <c r="M470" t="s">
        <v>1718</v>
      </c>
      <c r="N470" t="s">
        <v>1681</v>
      </c>
      <c r="O470" t="s">
        <v>1694</v>
      </c>
      <c r="P470" t="s">
        <v>30</v>
      </c>
    </row>
    <row r="471" spans="1:16" x14ac:dyDescent="0.25">
      <c r="A471" t="s">
        <v>1745</v>
      </c>
      <c r="B471" t="s">
        <v>1727</v>
      </c>
      <c r="C471">
        <v>1900</v>
      </c>
      <c r="D471">
        <v>19000922</v>
      </c>
      <c r="E471" t="s">
        <v>1694</v>
      </c>
      <c r="F471" t="s">
        <v>4</v>
      </c>
      <c r="G471" t="s">
        <v>1681</v>
      </c>
      <c r="H471">
        <v>30</v>
      </c>
      <c r="I471">
        <v>34</v>
      </c>
      <c r="J471">
        <f t="shared" si="7"/>
        <v>-4</v>
      </c>
      <c r="K471" t="s">
        <v>1730</v>
      </c>
      <c r="L471" t="s">
        <v>1681</v>
      </c>
      <c r="M471" t="s">
        <v>1718</v>
      </c>
      <c r="N471" t="s">
        <v>1694</v>
      </c>
      <c r="O471" t="s">
        <v>1681</v>
      </c>
    </row>
    <row r="472" spans="1:16" x14ac:dyDescent="0.25">
      <c r="A472" t="s">
        <v>1745</v>
      </c>
      <c r="B472" t="s">
        <v>1727</v>
      </c>
      <c r="C472">
        <v>1899</v>
      </c>
      <c r="D472">
        <v>18990916</v>
      </c>
      <c r="E472" t="s">
        <v>1694</v>
      </c>
      <c r="F472" t="s">
        <v>3</v>
      </c>
      <c r="G472" t="s">
        <v>1697</v>
      </c>
      <c r="H472">
        <v>27</v>
      </c>
      <c r="I472">
        <v>26</v>
      </c>
      <c r="J472">
        <f t="shared" si="7"/>
        <v>1</v>
      </c>
      <c r="K472" t="s">
        <v>1729</v>
      </c>
      <c r="L472" t="s">
        <v>1681</v>
      </c>
      <c r="M472" t="s">
        <v>1718</v>
      </c>
      <c r="N472" t="s">
        <v>1694</v>
      </c>
      <c r="O472" t="s">
        <v>1676</v>
      </c>
      <c r="P472" t="s">
        <v>30</v>
      </c>
    </row>
    <row r="473" spans="1:16" x14ac:dyDescent="0.25">
      <c r="A473" t="s">
        <v>1745</v>
      </c>
      <c r="B473" t="s">
        <v>1727</v>
      </c>
      <c r="C473">
        <v>1899</v>
      </c>
      <c r="D473">
        <v>18990916</v>
      </c>
      <c r="E473" t="s">
        <v>1697</v>
      </c>
      <c r="F473" t="s">
        <v>4</v>
      </c>
      <c r="G473" t="s">
        <v>1694</v>
      </c>
      <c r="H473">
        <v>26</v>
      </c>
      <c r="I473">
        <v>27</v>
      </c>
      <c r="J473">
        <f t="shared" si="7"/>
        <v>-1</v>
      </c>
      <c r="K473" t="s">
        <v>1729</v>
      </c>
      <c r="L473" t="s">
        <v>1681</v>
      </c>
      <c r="M473" t="s">
        <v>1718</v>
      </c>
      <c r="N473" t="s">
        <v>1676</v>
      </c>
      <c r="O473" t="s">
        <v>1694</v>
      </c>
    </row>
    <row r="474" spans="1:16" x14ac:dyDescent="0.25">
      <c r="A474" t="s">
        <v>1745</v>
      </c>
      <c r="B474" t="s">
        <v>1727</v>
      </c>
      <c r="C474">
        <v>1898</v>
      </c>
      <c r="D474">
        <v>18980924</v>
      </c>
      <c r="E474" t="s">
        <v>1694</v>
      </c>
      <c r="F474" t="s">
        <v>3</v>
      </c>
      <c r="G474" t="s">
        <v>1687</v>
      </c>
      <c r="H474">
        <v>38</v>
      </c>
      <c r="I474">
        <v>23</v>
      </c>
      <c r="J474">
        <f t="shared" si="7"/>
        <v>15</v>
      </c>
      <c r="K474" t="s">
        <v>1729</v>
      </c>
      <c r="L474" t="s">
        <v>1681</v>
      </c>
      <c r="M474" t="s">
        <v>1718</v>
      </c>
      <c r="N474" t="s">
        <v>1694</v>
      </c>
      <c r="O474" t="s">
        <v>1687</v>
      </c>
      <c r="P474" t="s">
        <v>30</v>
      </c>
    </row>
    <row r="475" spans="1:16" x14ac:dyDescent="0.25">
      <c r="A475" t="s">
        <v>1745</v>
      </c>
      <c r="B475" t="s">
        <v>1727</v>
      </c>
      <c r="C475">
        <v>1898</v>
      </c>
      <c r="D475">
        <v>18980924</v>
      </c>
      <c r="E475" t="s">
        <v>1687</v>
      </c>
      <c r="F475" t="s">
        <v>4</v>
      </c>
      <c r="G475" t="s">
        <v>1694</v>
      </c>
      <c r="H475">
        <v>23</v>
      </c>
      <c r="I475">
        <v>38</v>
      </c>
      <c r="J475">
        <f t="shared" si="7"/>
        <v>-15</v>
      </c>
      <c r="K475" t="s">
        <v>1729</v>
      </c>
      <c r="L475" t="s">
        <v>1681</v>
      </c>
      <c r="M475" t="s">
        <v>1718</v>
      </c>
      <c r="N475" t="s">
        <v>1687</v>
      </c>
      <c r="O475" t="s">
        <v>1694</v>
      </c>
    </row>
  </sheetData>
  <sortState xmlns:xlrd2="http://schemas.microsoft.com/office/spreadsheetml/2017/richdata2" ref="A2:P475">
    <sortCondition descending="1" ref="D2:D475"/>
    <sortCondition ref="A2:A475"/>
    <sortCondition descending="1" ref="F2:F475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CACCE-F55A-44C1-8E32-A4D5A29217A7}">
  <dimension ref="A1:W6393"/>
  <sheetViews>
    <sheetView workbookViewId="0">
      <pane ySplit="1" topLeftCell="A6165" activePane="bottomLeft" state="frozen"/>
      <selection pane="bottomLeft" activeCell="G6393" sqref="G6393"/>
    </sheetView>
  </sheetViews>
  <sheetFormatPr defaultRowHeight="15" x14ac:dyDescent="0.25"/>
  <cols>
    <col min="1" max="1" width="14.5703125" customWidth="1"/>
    <col min="2" max="2" width="14.85546875" bestFit="1" customWidth="1"/>
    <col min="3" max="3" width="6.7109375" bestFit="1" customWidth="1"/>
    <col min="4" max="4" width="14.85546875" bestFit="1" customWidth="1"/>
    <col min="5" max="5" width="5.7109375" style="1" customWidth="1"/>
    <col min="6" max="6" width="5" style="1" customWidth="1"/>
    <col min="7" max="7" width="5" customWidth="1"/>
    <col min="8" max="8" width="65.5703125" customWidth="1"/>
    <col min="9" max="9" width="20.28515625" bestFit="1" customWidth="1"/>
    <col min="10" max="10" width="5" bestFit="1" customWidth="1"/>
    <col min="11" max="11" width="40.85546875" bestFit="1" customWidth="1"/>
    <col min="12" max="12" width="20.140625" bestFit="1" customWidth="1"/>
    <col min="13" max="13" width="12.42578125" bestFit="1" customWidth="1"/>
    <col min="21" max="23" width="9.140625" style="95"/>
  </cols>
  <sheetData>
    <row r="1" spans="1:23" s="1" customFormat="1" x14ac:dyDescent="0.25">
      <c r="A1" s="1" t="s">
        <v>2956</v>
      </c>
      <c r="B1" s="1" t="s">
        <v>1</v>
      </c>
      <c r="C1" s="1" t="s">
        <v>2955</v>
      </c>
      <c r="D1" s="1" t="s">
        <v>952</v>
      </c>
      <c r="E1" s="1" t="s">
        <v>1650</v>
      </c>
      <c r="F1" s="1" t="s">
        <v>1649</v>
      </c>
      <c r="G1" s="1" t="s">
        <v>965</v>
      </c>
      <c r="H1" s="1" t="s">
        <v>2954</v>
      </c>
      <c r="I1" s="1" t="s">
        <v>2953</v>
      </c>
      <c r="J1" s="1" t="s">
        <v>2629</v>
      </c>
      <c r="K1" s="1" t="s">
        <v>2952</v>
      </c>
      <c r="L1" s="1" t="s">
        <v>2951</v>
      </c>
      <c r="M1" s="1" t="s">
        <v>2950</v>
      </c>
      <c r="N1" s="1" t="s">
        <v>2949</v>
      </c>
      <c r="O1" s="1" t="s">
        <v>2948</v>
      </c>
      <c r="P1" s="1" t="s">
        <v>2947</v>
      </c>
      <c r="Q1" s="1" t="s">
        <v>2946</v>
      </c>
      <c r="R1" s="1" t="s">
        <v>2945</v>
      </c>
      <c r="S1" s="1" t="s">
        <v>2447</v>
      </c>
      <c r="T1" s="1" t="s">
        <v>32</v>
      </c>
      <c r="U1" s="96" t="s">
        <v>2944</v>
      </c>
      <c r="V1" s="96"/>
      <c r="W1" s="96"/>
    </row>
    <row r="2" spans="1:23" x14ac:dyDescent="0.25">
      <c r="A2">
        <v>18710327</v>
      </c>
      <c r="B2" t="s">
        <v>503</v>
      </c>
      <c r="C2" t="str">
        <f t="shared" ref="C2:C65" si="0">IF(E2-F2&gt;0,"W",IF(E2-F2&lt;0,"L","D"))</f>
        <v>W</v>
      </c>
      <c r="D2" t="s">
        <v>376</v>
      </c>
      <c r="E2" s="1">
        <v>1</v>
      </c>
      <c r="F2" s="1">
        <v>0</v>
      </c>
      <c r="G2">
        <f t="shared" ref="G2:G65" si="1">E2-F2</f>
        <v>1</v>
      </c>
      <c r="H2" t="s">
        <v>2623</v>
      </c>
      <c r="K2" t="s">
        <v>2599</v>
      </c>
      <c r="L2" t="s">
        <v>1120</v>
      </c>
      <c r="M2" t="s">
        <v>503</v>
      </c>
      <c r="N2" t="s">
        <v>1033</v>
      </c>
      <c r="S2" t="s">
        <v>30</v>
      </c>
      <c r="U2">
        <f t="shared" ref="U2:U65" si="2">IF(C2="L",IF(G2&gt;-8,1,0),0)</f>
        <v>0</v>
      </c>
    </row>
    <row r="3" spans="1:23" x14ac:dyDescent="0.25">
      <c r="A3">
        <v>18710327</v>
      </c>
      <c r="B3" t="s">
        <v>376</v>
      </c>
      <c r="C3" t="str">
        <f t="shared" si="0"/>
        <v>L</v>
      </c>
      <c r="D3" t="s">
        <v>503</v>
      </c>
      <c r="E3" s="1">
        <v>0</v>
      </c>
      <c r="F3" s="1">
        <v>1</v>
      </c>
      <c r="G3">
        <f t="shared" si="1"/>
        <v>-1</v>
      </c>
      <c r="H3" t="s">
        <v>2623</v>
      </c>
      <c r="K3" t="s">
        <v>2599</v>
      </c>
      <c r="L3" t="s">
        <v>1120</v>
      </c>
      <c r="M3" t="s">
        <v>503</v>
      </c>
      <c r="N3" t="s">
        <v>1037</v>
      </c>
      <c r="S3" t="s">
        <v>30</v>
      </c>
      <c r="U3">
        <f t="shared" si="2"/>
        <v>1</v>
      </c>
    </row>
    <row r="4" spans="1:23" x14ac:dyDescent="0.25">
      <c r="A4">
        <v>18720205</v>
      </c>
      <c r="B4" t="s">
        <v>376</v>
      </c>
      <c r="C4" t="str">
        <f t="shared" si="0"/>
        <v>W</v>
      </c>
      <c r="D4" t="s">
        <v>503</v>
      </c>
      <c r="E4" s="1">
        <v>2</v>
      </c>
      <c r="F4" s="1">
        <v>1</v>
      </c>
      <c r="G4">
        <f t="shared" si="1"/>
        <v>1</v>
      </c>
      <c r="H4" t="s">
        <v>2622</v>
      </c>
      <c r="K4" t="s">
        <v>2607</v>
      </c>
      <c r="L4" t="s">
        <v>1017</v>
      </c>
      <c r="M4" t="s">
        <v>376</v>
      </c>
      <c r="N4" t="s">
        <v>1033</v>
      </c>
      <c r="S4" t="s">
        <v>30</v>
      </c>
      <c r="U4">
        <f t="shared" si="2"/>
        <v>0</v>
      </c>
    </row>
    <row r="5" spans="1:23" x14ac:dyDescent="0.25">
      <c r="A5">
        <v>18720205</v>
      </c>
      <c r="B5" t="s">
        <v>503</v>
      </c>
      <c r="C5" t="str">
        <f t="shared" si="0"/>
        <v>L</v>
      </c>
      <c r="D5" t="s">
        <v>376</v>
      </c>
      <c r="E5" s="1">
        <v>1</v>
      </c>
      <c r="F5" s="1">
        <v>2</v>
      </c>
      <c r="G5">
        <f t="shared" si="1"/>
        <v>-1</v>
      </c>
      <c r="H5" t="s">
        <v>2622</v>
      </c>
      <c r="K5" t="s">
        <v>2607</v>
      </c>
      <c r="L5" t="s">
        <v>1017</v>
      </c>
      <c r="M5" t="s">
        <v>376</v>
      </c>
      <c r="N5" t="s">
        <v>1037</v>
      </c>
      <c r="S5" t="s">
        <v>30</v>
      </c>
      <c r="U5">
        <f t="shared" si="2"/>
        <v>1</v>
      </c>
    </row>
    <row r="6" spans="1:23" x14ac:dyDescent="0.25">
      <c r="A6">
        <v>18730303</v>
      </c>
      <c r="B6" t="s">
        <v>503</v>
      </c>
      <c r="C6" t="str">
        <f t="shared" si="0"/>
        <v>D</v>
      </c>
      <c r="D6" t="s">
        <v>376</v>
      </c>
      <c r="E6" s="1">
        <v>0</v>
      </c>
      <c r="F6" s="1">
        <v>0</v>
      </c>
      <c r="G6">
        <f t="shared" si="1"/>
        <v>0</v>
      </c>
      <c r="H6" t="s">
        <v>2621</v>
      </c>
      <c r="K6" t="s">
        <v>2620</v>
      </c>
      <c r="L6" t="s">
        <v>1022</v>
      </c>
      <c r="M6" t="s">
        <v>503</v>
      </c>
      <c r="N6" t="s">
        <v>1033</v>
      </c>
      <c r="S6" t="s">
        <v>30</v>
      </c>
      <c r="U6">
        <f t="shared" si="2"/>
        <v>0</v>
      </c>
    </row>
    <row r="7" spans="1:23" x14ac:dyDescent="0.25">
      <c r="A7">
        <v>18730303</v>
      </c>
      <c r="B7" t="s">
        <v>376</v>
      </c>
      <c r="C7" t="str">
        <f t="shared" si="0"/>
        <v>D</v>
      </c>
      <c r="D7" t="s">
        <v>503</v>
      </c>
      <c r="E7" s="1">
        <v>0</v>
      </c>
      <c r="F7" s="1">
        <v>0</v>
      </c>
      <c r="G7">
        <f t="shared" si="1"/>
        <v>0</v>
      </c>
      <c r="H7" t="s">
        <v>2621</v>
      </c>
      <c r="K7" t="s">
        <v>2620</v>
      </c>
      <c r="L7" t="s">
        <v>1022</v>
      </c>
      <c r="M7" t="s">
        <v>503</v>
      </c>
      <c r="N7" t="s">
        <v>1037</v>
      </c>
      <c r="S7" t="s">
        <v>30</v>
      </c>
      <c r="U7">
        <f t="shared" si="2"/>
        <v>0</v>
      </c>
    </row>
    <row r="8" spans="1:23" x14ac:dyDescent="0.25">
      <c r="A8">
        <v>18740223</v>
      </c>
      <c r="B8" t="s">
        <v>376</v>
      </c>
      <c r="C8" t="str">
        <f t="shared" si="0"/>
        <v>W</v>
      </c>
      <c r="D8" t="s">
        <v>503</v>
      </c>
      <c r="E8" s="1">
        <v>1</v>
      </c>
      <c r="F8" s="1">
        <v>0</v>
      </c>
      <c r="G8">
        <f t="shared" si="1"/>
        <v>1</v>
      </c>
      <c r="H8" t="s">
        <v>2619</v>
      </c>
      <c r="K8" t="s">
        <v>2607</v>
      </c>
      <c r="L8" t="s">
        <v>1017</v>
      </c>
      <c r="M8" t="s">
        <v>376</v>
      </c>
      <c r="N8" t="s">
        <v>1033</v>
      </c>
      <c r="S8" t="s">
        <v>30</v>
      </c>
      <c r="U8">
        <f t="shared" si="2"/>
        <v>0</v>
      </c>
    </row>
    <row r="9" spans="1:23" x14ac:dyDescent="0.25">
      <c r="A9">
        <v>18740223</v>
      </c>
      <c r="B9" t="s">
        <v>503</v>
      </c>
      <c r="C9" t="str">
        <f t="shared" si="0"/>
        <v>L</v>
      </c>
      <c r="D9" t="s">
        <v>376</v>
      </c>
      <c r="E9" s="1">
        <v>0</v>
      </c>
      <c r="F9" s="1">
        <v>1</v>
      </c>
      <c r="G9">
        <f t="shared" si="1"/>
        <v>-1</v>
      </c>
      <c r="H9" t="s">
        <v>2619</v>
      </c>
      <c r="K9" t="s">
        <v>2607</v>
      </c>
      <c r="L9" t="s">
        <v>1017</v>
      </c>
      <c r="M9" t="s">
        <v>376</v>
      </c>
      <c r="N9" t="s">
        <v>1037</v>
      </c>
      <c r="S9" t="s">
        <v>30</v>
      </c>
      <c r="U9">
        <f t="shared" si="2"/>
        <v>1</v>
      </c>
    </row>
    <row r="10" spans="1:23" x14ac:dyDescent="0.25">
      <c r="A10">
        <v>18750215</v>
      </c>
      <c r="B10" t="s">
        <v>376</v>
      </c>
      <c r="C10" t="str">
        <f t="shared" si="0"/>
        <v>W</v>
      </c>
      <c r="D10" t="s">
        <v>1825</v>
      </c>
      <c r="E10" s="1">
        <v>2</v>
      </c>
      <c r="F10" s="1">
        <v>0</v>
      </c>
      <c r="G10">
        <f t="shared" si="1"/>
        <v>2</v>
      </c>
      <c r="H10" t="s">
        <v>2618</v>
      </c>
      <c r="K10" t="s">
        <v>2607</v>
      </c>
      <c r="L10" t="s">
        <v>1017</v>
      </c>
      <c r="M10" t="s">
        <v>376</v>
      </c>
      <c r="N10" t="s">
        <v>1033</v>
      </c>
      <c r="S10" t="s">
        <v>30</v>
      </c>
      <c r="U10">
        <f t="shared" si="2"/>
        <v>0</v>
      </c>
    </row>
    <row r="11" spans="1:23" x14ac:dyDescent="0.25">
      <c r="A11">
        <v>18750215</v>
      </c>
      <c r="B11" t="s">
        <v>1825</v>
      </c>
      <c r="C11" t="str">
        <f t="shared" si="0"/>
        <v>L</v>
      </c>
      <c r="D11" t="s">
        <v>376</v>
      </c>
      <c r="E11" s="1">
        <v>0</v>
      </c>
      <c r="F11" s="1">
        <v>2</v>
      </c>
      <c r="G11">
        <f t="shared" si="1"/>
        <v>-2</v>
      </c>
      <c r="H11" t="s">
        <v>2618</v>
      </c>
      <c r="K11" t="s">
        <v>2607</v>
      </c>
      <c r="L11" t="s">
        <v>1017</v>
      </c>
      <c r="M11" t="s">
        <v>376</v>
      </c>
      <c r="N11" t="s">
        <v>1037</v>
      </c>
      <c r="S11" t="s">
        <v>30</v>
      </c>
      <c r="U11">
        <f t="shared" si="2"/>
        <v>1</v>
      </c>
    </row>
    <row r="12" spans="1:23" x14ac:dyDescent="0.25">
      <c r="A12">
        <v>18750308</v>
      </c>
      <c r="B12" t="s">
        <v>503</v>
      </c>
      <c r="C12" t="str">
        <f t="shared" si="0"/>
        <v>D</v>
      </c>
      <c r="D12" t="s">
        <v>376</v>
      </c>
      <c r="E12" s="1">
        <v>0</v>
      </c>
      <c r="F12" s="1">
        <v>0</v>
      </c>
      <c r="G12">
        <f t="shared" si="1"/>
        <v>0</v>
      </c>
      <c r="H12" t="s">
        <v>2617</v>
      </c>
      <c r="K12" t="s">
        <v>2599</v>
      </c>
      <c r="L12" t="s">
        <v>1120</v>
      </c>
      <c r="M12" t="s">
        <v>503</v>
      </c>
      <c r="N12" t="s">
        <v>1033</v>
      </c>
      <c r="S12" t="s">
        <v>30</v>
      </c>
      <c r="U12">
        <f t="shared" si="2"/>
        <v>0</v>
      </c>
    </row>
    <row r="13" spans="1:23" x14ac:dyDescent="0.25">
      <c r="A13">
        <v>18750308</v>
      </c>
      <c r="B13" t="s">
        <v>376</v>
      </c>
      <c r="C13" t="str">
        <f t="shared" si="0"/>
        <v>D</v>
      </c>
      <c r="D13" t="s">
        <v>503</v>
      </c>
      <c r="E13" s="1">
        <v>0</v>
      </c>
      <c r="F13" s="1">
        <v>0</v>
      </c>
      <c r="G13">
        <f t="shared" si="1"/>
        <v>0</v>
      </c>
      <c r="H13" t="s">
        <v>2617</v>
      </c>
      <c r="K13" t="s">
        <v>2599</v>
      </c>
      <c r="L13" t="s">
        <v>1120</v>
      </c>
      <c r="M13" t="s">
        <v>503</v>
      </c>
      <c r="N13" t="s">
        <v>1037</v>
      </c>
      <c r="S13" t="s">
        <v>30</v>
      </c>
      <c r="U13">
        <f t="shared" si="2"/>
        <v>0</v>
      </c>
    </row>
    <row r="14" spans="1:23" x14ac:dyDescent="0.25">
      <c r="A14">
        <v>18751213</v>
      </c>
      <c r="B14" t="s">
        <v>1825</v>
      </c>
      <c r="C14" t="str">
        <f t="shared" si="0"/>
        <v>L</v>
      </c>
      <c r="D14" t="s">
        <v>376</v>
      </c>
      <c r="E14" s="1">
        <v>0</v>
      </c>
      <c r="F14" s="1">
        <v>1</v>
      </c>
      <c r="G14">
        <f t="shared" si="1"/>
        <v>-1</v>
      </c>
      <c r="H14" t="s">
        <v>2616</v>
      </c>
      <c r="K14" t="s">
        <v>2615</v>
      </c>
      <c r="L14" t="s">
        <v>1826</v>
      </c>
      <c r="M14" t="s">
        <v>1825</v>
      </c>
      <c r="N14" t="s">
        <v>1033</v>
      </c>
      <c r="S14" t="s">
        <v>30</v>
      </c>
      <c r="U14">
        <f t="shared" si="2"/>
        <v>1</v>
      </c>
    </row>
    <row r="15" spans="1:23" x14ac:dyDescent="0.25">
      <c r="A15">
        <v>18751213</v>
      </c>
      <c r="B15" t="s">
        <v>376</v>
      </c>
      <c r="C15" t="str">
        <f t="shared" si="0"/>
        <v>W</v>
      </c>
      <c r="D15" t="s">
        <v>1825</v>
      </c>
      <c r="E15" s="1">
        <v>1</v>
      </c>
      <c r="F15" s="1">
        <v>0</v>
      </c>
      <c r="G15">
        <f t="shared" si="1"/>
        <v>1</v>
      </c>
      <c r="H15" t="s">
        <v>2616</v>
      </c>
      <c r="K15" t="s">
        <v>2615</v>
      </c>
      <c r="L15" t="s">
        <v>1826</v>
      </c>
      <c r="M15" t="s">
        <v>1825</v>
      </c>
      <c r="N15" t="s">
        <v>1037</v>
      </c>
      <c r="S15" t="s">
        <v>30</v>
      </c>
      <c r="U15">
        <f t="shared" si="2"/>
        <v>0</v>
      </c>
    </row>
    <row r="16" spans="1:23" x14ac:dyDescent="0.25">
      <c r="A16">
        <v>18760306</v>
      </c>
      <c r="B16" t="s">
        <v>376</v>
      </c>
      <c r="C16" t="str">
        <f t="shared" si="0"/>
        <v>W</v>
      </c>
      <c r="D16" t="s">
        <v>503</v>
      </c>
      <c r="E16" s="1">
        <v>1</v>
      </c>
      <c r="F16" s="1">
        <v>0</v>
      </c>
      <c r="G16">
        <f t="shared" si="1"/>
        <v>1</v>
      </c>
      <c r="H16" t="s">
        <v>2614</v>
      </c>
      <c r="K16" t="s">
        <v>2607</v>
      </c>
      <c r="L16" t="s">
        <v>1017</v>
      </c>
      <c r="M16" t="s">
        <v>376</v>
      </c>
      <c r="N16" t="s">
        <v>1033</v>
      </c>
      <c r="S16" t="s">
        <v>30</v>
      </c>
      <c r="U16">
        <f t="shared" si="2"/>
        <v>0</v>
      </c>
    </row>
    <row r="17" spans="1:21" x14ac:dyDescent="0.25">
      <c r="A17">
        <v>18760306</v>
      </c>
      <c r="B17" t="s">
        <v>503</v>
      </c>
      <c r="C17" t="str">
        <f t="shared" si="0"/>
        <v>L</v>
      </c>
      <c r="D17" t="s">
        <v>376</v>
      </c>
      <c r="E17" s="1">
        <v>0</v>
      </c>
      <c r="F17" s="1">
        <v>1</v>
      </c>
      <c r="G17">
        <f t="shared" si="1"/>
        <v>-1</v>
      </c>
      <c r="H17" t="s">
        <v>2614</v>
      </c>
      <c r="K17" t="s">
        <v>2607</v>
      </c>
      <c r="L17" t="s">
        <v>1017</v>
      </c>
      <c r="M17" t="s">
        <v>376</v>
      </c>
      <c r="N17" t="s">
        <v>1037</v>
      </c>
      <c r="S17" t="s">
        <v>30</v>
      </c>
      <c r="U17">
        <f t="shared" si="2"/>
        <v>1</v>
      </c>
    </row>
    <row r="18" spans="1:21" x14ac:dyDescent="0.25">
      <c r="A18">
        <v>18770205</v>
      </c>
      <c r="B18" t="s">
        <v>376</v>
      </c>
      <c r="C18" t="str">
        <f t="shared" si="0"/>
        <v>W</v>
      </c>
      <c r="D18" t="s">
        <v>1825</v>
      </c>
      <c r="E18" s="1">
        <v>2</v>
      </c>
      <c r="F18" s="1">
        <v>0</v>
      </c>
      <c r="G18">
        <f t="shared" si="1"/>
        <v>2</v>
      </c>
      <c r="H18" t="s">
        <v>2613</v>
      </c>
      <c r="K18" t="s">
        <v>2607</v>
      </c>
      <c r="L18" t="s">
        <v>1017</v>
      </c>
      <c r="M18" t="s">
        <v>376</v>
      </c>
      <c r="N18" t="s">
        <v>1033</v>
      </c>
      <c r="S18" t="s">
        <v>30</v>
      </c>
      <c r="U18">
        <f t="shared" si="2"/>
        <v>0</v>
      </c>
    </row>
    <row r="19" spans="1:21" x14ac:dyDescent="0.25">
      <c r="A19">
        <v>18770205</v>
      </c>
      <c r="B19" t="s">
        <v>1825</v>
      </c>
      <c r="C19" t="str">
        <f t="shared" si="0"/>
        <v>L</v>
      </c>
      <c r="D19" t="s">
        <v>376</v>
      </c>
      <c r="E19" s="1">
        <v>0</v>
      </c>
      <c r="F19" s="1">
        <v>2</v>
      </c>
      <c r="G19">
        <f t="shared" si="1"/>
        <v>-2</v>
      </c>
      <c r="H19" t="s">
        <v>2613</v>
      </c>
      <c r="K19" t="s">
        <v>2607</v>
      </c>
      <c r="L19" t="s">
        <v>1017</v>
      </c>
      <c r="M19" t="s">
        <v>376</v>
      </c>
      <c r="N19" t="s">
        <v>1037</v>
      </c>
      <c r="S19" t="s">
        <v>30</v>
      </c>
      <c r="U19">
        <f t="shared" si="2"/>
        <v>1</v>
      </c>
    </row>
    <row r="20" spans="1:21" x14ac:dyDescent="0.25">
      <c r="A20">
        <v>18770219</v>
      </c>
      <c r="B20" t="s">
        <v>1825</v>
      </c>
      <c r="C20" t="str">
        <f t="shared" si="0"/>
        <v>L</v>
      </c>
      <c r="D20" t="s">
        <v>503</v>
      </c>
      <c r="E20" s="1">
        <v>0</v>
      </c>
      <c r="F20" s="1">
        <v>6</v>
      </c>
      <c r="G20">
        <f t="shared" si="1"/>
        <v>-6</v>
      </c>
      <c r="H20" t="s">
        <v>2613</v>
      </c>
      <c r="K20" t="s">
        <v>2603</v>
      </c>
      <c r="L20" t="s">
        <v>2122</v>
      </c>
      <c r="M20" t="s">
        <v>1825</v>
      </c>
      <c r="N20" t="s">
        <v>1033</v>
      </c>
      <c r="S20" t="s">
        <v>30</v>
      </c>
      <c r="U20">
        <f t="shared" si="2"/>
        <v>1</v>
      </c>
    </row>
    <row r="21" spans="1:21" x14ac:dyDescent="0.25">
      <c r="A21">
        <v>18770219</v>
      </c>
      <c r="B21" t="s">
        <v>503</v>
      </c>
      <c r="C21" t="str">
        <f t="shared" si="0"/>
        <v>W</v>
      </c>
      <c r="D21" t="s">
        <v>1825</v>
      </c>
      <c r="E21" s="1">
        <v>6</v>
      </c>
      <c r="F21" s="1">
        <v>0</v>
      </c>
      <c r="G21">
        <f t="shared" si="1"/>
        <v>6</v>
      </c>
      <c r="H21" t="s">
        <v>2613</v>
      </c>
      <c r="K21" t="s">
        <v>2603</v>
      </c>
      <c r="L21" t="s">
        <v>2122</v>
      </c>
      <c r="M21" t="s">
        <v>1825</v>
      </c>
      <c r="N21" t="s">
        <v>1037</v>
      </c>
      <c r="S21" t="s">
        <v>30</v>
      </c>
      <c r="U21">
        <f t="shared" si="2"/>
        <v>0</v>
      </c>
    </row>
    <row r="22" spans="1:21" x14ac:dyDescent="0.25">
      <c r="A22">
        <v>18770305</v>
      </c>
      <c r="B22" t="s">
        <v>503</v>
      </c>
      <c r="C22" t="str">
        <f t="shared" si="0"/>
        <v>W</v>
      </c>
      <c r="D22" t="s">
        <v>376</v>
      </c>
      <c r="E22" s="1">
        <v>1</v>
      </c>
      <c r="F22" s="1">
        <v>0</v>
      </c>
      <c r="G22">
        <f t="shared" si="1"/>
        <v>1</v>
      </c>
      <c r="H22" t="s">
        <v>2612</v>
      </c>
      <c r="K22" t="s">
        <v>2599</v>
      </c>
      <c r="L22" t="s">
        <v>1120</v>
      </c>
      <c r="M22" t="s">
        <v>503</v>
      </c>
      <c r="N22" t="s">
        <v>1033</v>
      </c>
      <c r="S22" t="s">
        <v>30</v>
      </c>
      <c r="U22">
        <f t="shared" si="2"/>
        <v>0</v>
      </c>
    </row>
    <row r="23" spans="1:21" x14ac:dyDescent="0.25">
      <c r="A23">
        <v>18770305</v>
      </c>
      <c r="B23" t="s">
        <v>376</v>
      </c>
      <c r="C23" t="str">
        <f t="shared" si="0"/>
        <v>L</v>
      </c>
      <c r="D23" t="s">
        <v>503</v>
      </c>
      <c r="E23" s="1">
        <v>0</v>
      </c>
      <c r="F23" s="1">
        <v>1</v>
      </c>
      <c r="G23">
        <f t="shared" si="1"/>
        <v>-1</v>
      </c>
      <c r="H23" t="s">
        <v>2612</v>
      </c>
      <c r="K23" t="s">
        <v>2599</v>
      </c>
      <c r="L23" t="s">
        <v>1120</v>
      </c>
      <c r="M23" t="s">
        <v>503</v>
      </c>
      <c r="N23" t="s">
        <v>1037</v>
      </c>
      <c r="S23" t="s">
        <v>30</v>
      </c>
      <c r="U23">
        <f t="shared" si="2"/>
        <v>1</v>
      </c>
    </row>
    <row r="24" spans="1:21" x14ac:dyDescent="0.25">
      <c r="A24">
        <v>18780304</v>
      </c>
      <c r="B24" t="s">
        <v>376</v>
      </c>
      <c r="C24" t="str">
        <f t="shared" si="0"/>
        <v>D</v>
      </c>
      <c r="D24" t="s">
        <v>503</v>
      </c>
      <c r="E24" s="1">
        <v>0</v>
      </c>
      <c r="F24" s="1">
        <v>0</v>
      </c>
      <c r="G24">
        <f t="shared" si="1"/>
        <v>0</v>
      </c>
      <c r="H24" t="s">
        <v>2611</v>
      </c>
      <c r="K24" t="s">
        <v>2607</v>
      </c>
      <c r="L24" t="s">
        <v>1017</v>
      </c>
      <c r="M24" t="s">
        <v>376</v>
      </c>
      <c r="N24" t="s">
        <v>1033</v>
      </c>
      <c r="S24" t="s">
        <v>30</v>
      </c>
      <c r="U24">
        <f t="shared" si="2"/>
        <v>0</v>
      </c>
    </row>
    <row r="25" spans="1:21" x14ac:dyDescent="0.25">
      <c r="A25">
        <v>18780304</v>
      </c>
      <c r="B25" t="s">
        <v>503</v>
      </c>
      <c r="C25" t="str">
        <f t="shared" si="0"/>
        <v>D</v>
      </c>
      <c r="D25" t="s">
        <v>376</v>
      </c>
      <c r="E25" s="1">
        <v>0</v>
      </c>
      <c r="F25" s="1">
        <v>0</v>
      </c>
      <c r="G25">
        <f t="shared" si="1"/>
        <v>0</v>
      </c>
      <c r="H25" t="s">
        <v>2611</v>
      </c>
      <c r="K25" t="s">
        <v>2607</v>
      </c>
      <c r="L25" t="s">
        <v>1017</v>
      </c>
      <c r="M25" t="s">
        <v>376</v>
      </c>
      <c r="N25" t="s">
        <v>1037</v>
      </c>
      <c r="S25" t="s">
        <v>30</v>
      </c>
      <c r="U25">
        <f t="shared" si="2"/>
        <v>0</v>
      </c>
    </row>
    <row r="26" spans="1:21" x14ac:dyDescent="0.25">
      <c r="A26">
        <v>18780311</v>
      </c>
      <c r="B26" t="s">
        <v>1825</v>
      </c>
      <c r="C26" t="str">
        <f t="shared" si="0"/>
        <v>L</v>
      </c>
      <c r="D26" t="s">
        <v>376</v>
      </c>
      <c r="E26" s="1">
        <v>0</v>
      </c>
      <c r="F26" s="1">
        <v>2</v>
      </c>
      <c r="G26">
        <f t="shared" si="1"/>
        <v>-2</v>
      </c>
      <c r="H26" t="s">
        <v>2610</v>
      </c>
      <c r="K26" t="s">
        <v>1995</v>
      </c>
      <c r="L26" t="s">
        <v>1826</v>
      </c>
      <c r="M26" t="s">
        <v>1825</v>
      </c>
      <c r="N26" t="s">
        <v>1033</v>
      </c>
      <c r="S26" t="s">
        <v>30</v>
      </c>
      <c r="U26">
        <f t="shared" si="2"/>
        <v>1</v>
      </c>
    </row>
    <row r="27" spans="1:21" x14ac:dyDescent="0.25">
      <c r="A27">
        <v>18780311</v>
      </c>
      <c r="B27" t="s">
        <v>376</v>
      </c>
      <c r="C27" t="str">
        <f t="shared" si="0"/>
        <v>W</v>
      </c>
      <c r="D27" t="s">
        <v>1825</v>
      </c>
      <c r="E27" s="1">
        <v>2</v>
      </c>
      <c r="F27" s="1">
        <v>0</v>
      </c>
      <c r="G27">
        <f t="shared" si="1"/>
        <v>2</v>
      </c>
      <c r="H27" t="s">
        <v>2610</v>
      </c>
      <c r="K27" t="s">
        <v>1995</v>
      </c>
      <c r="L27" t="s">
        <v>1826</v>
      </c>
      <c r="M27" t="s">
        <v>1825</v>
      </c>
      <c r="N27" t="s">
        <v>1037</v>
      </c>
      <c r="S27" t="s">
        <v>30</v>
      </c>
      <c r="U27">
        <f t="shared" si="2"/>
        <v>0</v>
      </c>
    </row>
    <row r="28" spans="1:21" x14ac:dyDescent="0.25">
      <c r="A28">
        <v>18790217</v>
      </c>
      <c r="B28" t="s">
        <v>1825</v>
      </c>
      <c r="C28" t="str">
        <f t="shared" si="0"/>
        <v>L</v>
      </c>
      <c r="D28" t="s">
        <v>503</v>
      </c>
      <c r="E28" s="1">
        <v>0</v>
      </c>
      <c r="F28" s="1">
        <v>2</v>
      </c>
      <c r="G28">
        <f t="shared" si="1"/>
        <v>-2</v>
      </c>
      <c r="H28" t="s">
        <v>2608</v>
      </c>
      <c r="K28" t="s">
        <v>2603</v>
      </c>
      <c r="L28" t="s">
        <v>2122</v>
      </c>
      <c r="M28" t="s">
        <v>1825</v>
      </c>
      <c r="N28" t="s">
        <v>1033</v>
      </c>
      <c r="S28" t="s">
        <v>30</v>
      </c>
      <c r="U28">
        <f t="shared" si="2"/>
        <v>1</v>
      </c>
    </row>
    <row r="29" spans="1:21" x14ac:dyDescent="0.25">
      <c r="A29">
        <v>18790217</v>
      </c>
      <c r="B29" t="s">
        <v>503</v>
      </c>
      <c r="C29" t="str">
        <f t="shared" si="0"/>
        <v>W</v>
      </c>
      <c r="D29" t="s">
        <v>1825</v>
      </c>
      <c r="E29" s="1">
        <v>2</v>
      </c>
      <c r="F29" s="1">
        <v>0</v>
      </c>
      <c r="G29">
        <f t="shared" si="1"/>
        <v>2</v>
      </c>
      <c r="H29" t="s">
        <v>2608</v>
      </c>
      <c r="K29" t="s">
        <v>2603</v>
      </c>
      <c r="L29" t="s">
        <v>2122</v>
      </c>
      <c r="M29" t="s">
        <v>1825</v>
      </c>
      <c r="N29" t="s">
        <v>1037</v>
      </c>
      <c r="S29" t="s">
        <v>30</v>
      </c>
      <c r="U29">
        <f t="shared" si="2"/>
        <v>0</v>
      </c>
    </row>
    <row r="30" spans="1:21" x14ac:dyDescent="0.25">
      <c r="A30">
        <v>18790310</v>
      </c>
      <c r="B30" t="s">
        <v>503</v>
      </c>
      <c r="C30" t="str">
        <f t="shared" si="0"/>
        <v>D</v>
      </c>
      <c r="D30" t="s">
        <v>376</v>
      </c>
      <c r="E30" s="1">
        <v>1</v>
      </c>
      <c r="F30" s="1">
        <v>1</v>
      </c>
      <c r="G30">
        <f t="shared" si="1"/>
        <v>0</v>
      </c>
      <c r="H30" t="s">
        <v>2609</v>
      </c>
      <c r="K30" t="s">
        <v>2599</v>
      </c>
      <c r="L30" t="s">
        <v>1120</v>
      </c>
      <c r="M30" t="s">
        <v>503</v>
      </c>
      <c r="N30" t="s">
        <v>1033</v>
      </c>
      <c r="S30" t="s">
        <v>30</v>
      </c>
      <c r="U30">
        <f t="shared" si="2"/>
        <v>0</v>
      </c>
    </row>
    <row r="31" spans="1:21" x14ac:dyDescent="0.25">
      <c r="A31">
        <v>18790310</v>
      </c>
      <c r="B31" t="s">
        <v>376</v>
      </c>
      <c r="C31" t="str">
        <f t="shared" si="0"/>
        <v>D</v>
      </c>
      <c r="D31" t="s">
        <v>503</v>
      </c>
      <c r="E31" s="1">
        <v>1</v>
      </c>
      <c r="F31" s="1">
        <v>1</v>
      </c>
      <c r="G31">
        <f t="shared" si="1"/>
        <v>0</v>
      </c>
      <c r="H31" t="s">
        <v>2609</v>
      </c>
      <c r="K31" t="s">
        <v>2599</v>
      </c>
      <c r="L31" t="s">
        <v>1120</v>
      </c>
      <c r="M31" t="s">
        <v>503</v>
      </c>
      <c r="N31" t="s">
        <v>1037</v>
      </c>
      <c r="S31" t="s">
        <v>30</v>
      </c>
      <c r="U31">
        <f t="shared" si="2"/>
        <v>0</v>
      </c>
    </row>
    <row r="32" spans="1:21" x14ac:dyDescent="0.25">
      <c r="A32">
        <v>18790324</v>
      </c>
      <c r="B32" t="s">
        <v>376</v>
      </c>
      <c r="C32" t="str">
        <f t="shared" si="0"/>
        <v>W</v>
      </c>
      <c r="D32" t="s">
        <v>1825</v>
      </c>
      <c r="E32" s="1">
        <v>3</v>
      </c>
      <c r="F32" s="1">
        <v>0</v>
      </c>
      <c r="G32">
        <f t="shared" si="1"/>
        <v>3</v>
      </c>
      <c r="H32" t="s">
        <v>2608</v>
      </c>
      <c r="K32" t="s">
        <v>2607</v>
      </c>
      <c r="L32" t="s">
        <v>1017</v>
      </c>
      <c r="M32" t="s">
        <v>376</v>
      </c>
      <c r="N32" t="s">
        <v>1033</v>
      </c>
      <c r="S32" t="s">
        <v>30</v>
      </c>
      <c r="U32">
        <f t="shared" si="2"/>
        <v>0</v>
      </c>
    </row>
    <row r="33" spans="1:21" x14ac:dyDescent="0.25">
      <c r="A33">
        <v>18790324</v>
      </c>
      <c r="B33" t="s">
        <v>1825</v>
      </c>
      <c r="C33" t="str">
        <f t="shared" si="0"/>
        <v>L</v>
      </c>
      <c r="D33" t="s">
        <v>376</v>
      </c>
      <c r="E33" s="1">
        <v>0</v>
      </c>
      <c r="F33" s="1">
        <v>3</v>
      </c>
      <c r="G33">
        <f t="shared" si="1"/>
        <v>-3</v>
      </c>
      <c r="H33" t="s">
        <v>2608</v>
      </c>
      <c r="K33" t="s">
        <v>2607</v>
      </c>
      <c r="L33" t="s">
        <v>1017</v>
      </c>
      <c r="M33" t="s">
        <v>376</v>
      </c>
      <c r="N33" t="s">
        <v>1037</v>
      </c>
      <c r="S33" t="s">
        <v>30</v>
      </c>
      <c r="U33">
        <f t="shared" si="2"/>
        <v>1</v>
      </c>
    </row>
    <row r="34" spans="1:21" x14ac:dyDescent="0.25">
      <c r="A34">
        <v>18800130</v>
      </c>
      <c r="B34" t="s">
        <v>1825</v>
      </c>
      <c r="C34" t="str">
        <f t="shared" si="0"/>
        <v>L</v>
      </c>
      <c r="D34" t="s">
        <v>376</v>
      </c>
      <c r="E34" s="1">
        <v>0</v>
      </c>
      <c r="F34" s="1">
        <v>1</v>
      </c>
      <c r="G34">
        <f t="shared" si="1"/>
        <v>-1</v>
      </c>
      <c r="H34" t="s">
        <v>2606</v>
      </c>
      <c r="K34" t="s">
        <v>1995</v>
      </c>
      <c r="L34" t="s">
        <v>1826</v>
      </c>
      <c r="M34" t="s">
        <v>1825</v>
      </c>
      <c r="N34" t="s">
        <v>1033</v>
      </c>
      <c r="S34" t="s">
        <v>30</v>
      </c>
      <c r="U34">
        <f t="shared" si="2"/>
        <v>1</v>
      </c>
    </row>
    <row r="35" spans="1:21" x14ac:dyDescent="0.25">
      <c r="A35">
        <v>18800130</v>
      </c>
      <c r="B35" t="s">
        <v>376</v>
      </c>
      <c r="C35" t="str">
        <f t="shared" si="0"/>
        <v>W</v>
      </c>
      <c r="D35" t="s">
        <v>1825</v>
      </c>
      <c r="E35" s="1">
        <v>1</v>
      </c>
      <c r="F35" s="1">
        <v>0</v>
      </c>
      <c r="G35">
        <f t="shared" si="1"/>
        <v>1</v>
      </c>
      <c r="H35" t="s">
        <v>2606</v>
      </c>
      <c r="K35" t="s">
        <v>1995</v>
      </c>
      <c r="L35" t="s">
        <v>1826</v>
      </c>
      <c r="M35" t="s">
        <v>1825</v>
      </c>
      <c r="N35" t="s">
        <v>1037</v>
      </c>
      <c r="S35" t="s">
        <v>30</v>
      </c>
      <c r="U35">
        <f t="shared" si="2"/>
        <v>0</v>
      </c>
    </row>
    <row r="36" spans="1:21" x14ac:dyDescent="0.25">
      <c r="A36">
        <v>18800214</v>
      </c>
      <c r="B36" t="s">
        <v>503</v>
      </c>
      <c r="C36" t="str">
        <f t="shared" si="0"/>
        <v>W</v>
      </c>
      <c r="D36" t="s">
        <v>1825</v>
      </c>
      <c r="E36" s="1">
        <v>3</v>
      </c>
      <c r="F36" s="1">
        <v>0</v>
      </c>
      <c r="G36">
        <f t="shared" si="1"/>
        <v>3</v>
      </c>
      <c r="H36" t="s">
        <v>2606</v>
      </c>
      <c r="K36" t="s">
        <v>2597</v>
      </c>
      <c r="L36" t="s">
        <v>1022</v>
      </c>
      <c r="M36" t="s">
        <v>503</v>
      </c>
      <c r="N36" t="s">
        <v>1033</v>
      </c>
      <c r="S36" t="s">
        <v>30</v>
      </c>
      <c r="U36">
        <f t="shared" si="2"/>
        <v>0</v>
      </c>
    </row>
    <row r="37" spans="1:21" x14ac:dyDescent="0.25">
      <c r="A37">
        <v>18800214</v>
      </c>
      <c r="B37" t="s">
        <v>1825</v>
      </c>
      <c r="C37" t="str">
        <f t="shared" si="0"/>
        <v>L</v>
      </c>
      <c r="D37" t="s">
        <v>503</v>
      </c>
      <c r="E37" s="1">
        <v>0</v>
      </c>
      <c r="F37" s="1">
        <v>3</v>
      </c>
      <c r="G37">
        <f t="shared" si="1"/>
        <v>-3</v>
      </c>
      <c r="H37" t="s">
        <v>2606</v>
      </c>
      <c r="K37" t="s">
        <v>2597</v>
      </c>
      <c r="L37" t="s">
        <v>1022</v>
      </c>
      <c r="M37" t="s">
        <v>503</v>
      </c>
      <c r="N37" t="s">
        <v>1037</v>
      </c>
      <c r="S37" t="s">
        <v>30</v>
      </c>
      <c r="U37">
        <f t="shared" si="2"/>
        <v>1</v>
      </c>
    </row>
    <row r="38" spans="1:21" x14ac:dyDescent="0.25">
      <c r="A38">
        <v>18800228</v>
      </c>
      <c r="B38" t="s">
        <v>376</v>
      </c>
      <c r="C38" t="str">
        <f t="shared" si="0"/>
        <v>W</v>
      </c>
      <c r="D38" t="s">
        <v>503</v>
      </c>
      <c r="E38" s="1">
        <v>2</v>
      </c>
      <c r="F38" s="1">
        <v>1</v>
      </c>
      <c r="G38">
        <f t="shared" si="1"/>
        <v>1</v>
      </c>
      <c r="H38" t="s">
        <v>2605</v>
      </c>
      <c r="K38" t="s">
        <v>1100</v>
      </c>
      <c r="L38" t="s">
        <v>1101</v>
      </c>
      <c r="M38" t="s">
        <v>376</v>
      </c>
      <c r="N38" t="s">
        <v>1033</v>
      </c>
      <c r="S38" t="s">
        <v>30</v>
      </c>
      <c r="U38">
        <f t="shared" si="2"/>
        <v>0</v>
      </c>
    </row>
    <row r="39" spans="1:21" x14ac:dyDescent="0.25">
      <c r="A39">
        <v>18800228</v>
      </c>
      <c r="B39" t="s">
        <v>503</v>
      </c>
      <c r="C39" t="str">
        <f t="shared" si="0"/>
        <v>L</v>
      </c>
      <c r="D39" t="s">
        <v>376</v>
      </c>
      <c r="E39" s="1">
        <v>1</v>
      </c>
      <c r="F39" s="1">
        <v>2</v>
      </c>
      <c r="G39">
        <f t="shared" si="1"/>
        <v>-1</v>
      </c>
      <c r="H39" t="s">
        <v>2605</v>
      </c>
      <c r="K39" t="s">
        <v>1100</v>
      </c>
      <c r="L39" t="s">
        <v>1101</v>
      </c>
      <c r="M39" t="s">
        <v>376</v>
      </c>
      <c r="N39" t="s">
        <v>1037</v>
      </c>
      <c r="S39" t="s">
        <v>30</v>
      </c>
      <c r="U39">
        <f t="shared" si="2"/>
        <v>1</v>
      </c>
    </row>
    <row r="40" spans="1:21" x14ac:dyDescent="0.25">
      <c r="A40">
        <v>18810210</v>
      </c>
      <c r="B40" t="s">
        <v>376</v>
      </c>
      <c r="C40" t="str">
        <f t="shared" si="0"/>
        <v>W</v>
      </c>
      <c r="D40" t="s">
        <v>1825</v>
      </c>
      <c r="E40" s="1">
        <v>2</v>
      </c>
      <c r="F40" s="1">
        <v>0</v>
      </c>
      <c r="G40">
        <f t="shared" si="1"/>
        <v>2</v>
      </c>
      <c r="H40" t="s">
        <v>2604</v>
      </c>
      <c r="K40" t="s">
        <v>1100</v>
      </c>
      <c r="L40" t="s">
        <v>1101</v>
      </c>
      <c r="M40" t="s">
        <v>376</v>
      </c>
      <c r="N40" t="s">
        <v>1033</v>
      </c>
      <c r="S40" t="s">
        <v>30</v>
      </c>
      <c r="U40">
        <f t="shared" si="2"/>
        <v>0</v>
      </c>
    </row>
    <row r="41" spans="1:21" x14ac:dyDescent="0.25">
      <c r="A41">
        <v>18810210</v>
      </c>
      <c r="B41" t="s">
        <v>1825</v>
      </c>
      <c r="C41" t="str">
        <f t="shared" si="0"/>
        <v>L</v>
      </c>
      <c r="D41" t="s">
        <v>376</v>
      </c>
      <c r="E41" s="1">
        <v>0</v>
      </c>
      <c r="F41" s="1">
        <v>2</v>
      </c>
      <c r="G41">
        <f t="shared" si="1"/>
        <v>-2</v>
      </c>
      <c r="H41" t="s">
        <v>2604</v>
      </c>
      <c r="K41" t="s">
        <v>1100</v>
      </c>
      <c r="L41" t="s">
        <v>1101</v>
      </c>
      <c r="M41" t="s">
        <v>376</v>
      </c>
      <c r="N41" t="s">
        <v>1037</v>
      </c>
      <c r="S41" t="s">
        <v>30</v>
      </c>
      <c r="U41">
        <f t="shared" si="2"/>
        <v>1</v>
      </c>
    </row>
    <row r="42" spans="1:21" x14ac:dyDescent="0.25">
      <c r="A42">
        <v>18810219</v>
      </c>
      <c r="B42" t="s">
        <v>1825</v>
      </c>
      <c r="C42" t="str">
        <f t="shared" si="0"/>
        <v>W</v>
      </c>
      <c r="D42" t="s">
        <v>503</v>
      </c>
      <c r="E42" s="1">
        <v>1</v>
      </c>
      <c r="F42" s="1">
        <v>0</v>
      </c>
      <c r="G42">
        <f t="shared" si="1"/>
        <v>1</v>
      </c>
      <c r="H42" t="s">
        <v>2604</v>
      </c>
      <c r="K42" t="s">
        <v>2603</v>
      </c>
      <c r="L42" t="s">
        <v>2122</v>
      </c>
      <c r="M42" t="s">
        <v>1825</v>
      </c>
      <c r="N42" t="s">
        <v>1033</v>
      </c>
      <c r="S42" t="s">
        <v>30</v>
      </c>
      <c r="U42">
        <f t="shared" si="2"/>
        <v>0</v>
      </c>
    </row>
    <row r="43" spans="1:21" x14ac:dyDescent="0.25">
      <c r="A43">
        <v>18810219</v>
      </c>
      <c r="B43" t="s">
        <v>503</v>
      </c>
      <c r="C43" t="str">
        <f t="shared" si="0"/>
        <v>L</v>
      </c>
      <c r="D43" t="s">
        <v>1825</v>
      </c>
      <c r="E43" s="1">
        <v>0</v>
      </c>
      <c r="F43" s="1">
        <v>1</v>
      </c>
      <c r="G43">
        <f t="shared" si="1"/>
        <v>-1</v>
      </c>
      <c r="H43" t="s">
        <v>2604</v>
      </c>
      <c r="K43" t="s">
        <v>2603</v>
      </c>
      <c r="L43" t="s">
        <v>2122</v>
      </c>
      <c r="M43" t="s">
        <v>1825</v>
      </c>
      <c r="N43" t="s">
        <v>1037</v>
      </c>
      <c r="S43" t="s">
        <v>30</v>
      </c>
      <c r="U43">
        <f t="shared" si="2"/>
        <v>1</v>
      </c>
    </row>
    <row r="44" spans="1:21" x14ac:dyDescent="0.25">
      <c r="A44">
        <v>18810219</v>
      </c>
      <c r="B44" t="s">
        <v>376</v>
      </c>
      <c r="C44" t="str">
        <f t="shared" si="0"/>
        <v>W</v>
      </c>
      <c r="D44" t="s">
        <v>1264</v>
      </c>
      <c r="E44" s="1">
        <v>8</v>
      </c>
      <c r="F44" s="1">
        <v>0</v>
      </c>
      <c r="G44">
        <f t="shared" si="1"/>
        <v>8</v>
      </c>
      <c r="H44" t="s">
        <v>2602</v>
      </c>
      <c r="K44" t="s">
        <v>2601</v>
      </c>
      <c r="L44" t="s">
        <v>2582</v>
      </c>
      <c r="M44" t="s">
        <v>376</v>
      </c>
      <c r="N44" t="s">
        <v>1033</v>
      </c>
      <c r="S44" t="s">
        <v>30</v>
      </c>
      <c r="U44">
        <f t="shared" si="2"/>
        <v>0</v>
      </c>
    </row>
    <row r="45" spans="1:21" x14ac:dyDescent="0.25">
      <c r="A45">
        <v>18810219</v>
      </c>
      <c r="B45" t="s">
        <v>1264</v>
      </c>
      <c r="C45" t="str">
        <f t="shared" si="0"/>
        <v>L</v>
      </c>
      <c r="D45" t="s">
        <v>376</v>
      </c>
      <c r="E45" s="1">
        <v>0</v>
      </c>
      <c r="F45" s="1">
        <v>8</v>
      </c>
      <c r="G45">
        <f t="shared" si="1"/>
        <v>-8</v>
      </c>
      <c r="H45" t="s">
        <v>2602</v>
      </c>
      <c r="K45" t="s">
        <v>2601</v>
      </c>
      <c r="L45" t="s">
        <v>2582</v>
      </c>
      <c r="M45" t="s">
        <v>376</v>
      </c>
      <c r="N45" t="s">
        <v>1037</v>
      </c>
      <c r="S45" t="s">
        <v>30</v>
      </c>
      <c r="U45">
        <f t="shared" si="2"/>
        <v>0</v>
      </c>
    </row>
    <row r="46" spans="1:21" x14ac:dyDescent="0.25">
      <c r="A46">
        <v>18810319</v>
      </c>
      <c r="B46" t="s">
        <v>503</v>
      </c>
      <c r="C46" t="str">
        <f t="shared" si="0"/>
        <v>D</v>
      </c>
      <c r="D46" t="s">
        <v>376</v>
      </c>
      <c r="E46" s="1">
        <v>1</v>
      </c>
      <c r="F46" s="1">
        <v>1</v>
      </c>
      <c r="G46">
        <f t="shared" si="1"/>
        <v>0</v>
      </c>
      <c r="H46" t="s">
        <v>2600</v>
      </c>
      <c r="K46" t="s">
        <v>2599</v>
      </c>
      <c r="L46" t="s">
        <v>1120</v>
      </c>
      <c r="M46" t="s">
        <v>503</v>
      </c>
      <c r="N46" t="s">
        <v>1033</v>
      </c>
      <c r="S46" t="s">
        <v>30</v>
      </c>
      <c r="U46">
        <f t="shared" si="2"/>
        <v>0</v>
      </c>
    </row>
    <row r="47" spans="1:21" x14ac:dyDescent="0.25">
      <c r="A47">
        <v>18810319</v>
      </c>
      <c r="B47" t="s">
        <v>376</v>
      </c>
      <c r="C47" t="str">
        <f t="shared" si="0"/>
        <v>D</v>
      </c>
      <c r="D47" t="s">
        <v>503</v>
      </c>
      <c r="E47" s="1">
        <v>1</v>
      </c>
      <c r="F47" s="1">
        <v>1</v>
      </c>
      <c r="G47">
        <f t="shared" si="1"/>
        <v>0</v>
      </c>
      <c r="H47" t="s">
        <v>2600</v>
      </c>
      <c r="K47" t="s">
        <v>2599</v>
      </c>
      <c r="L47" t="s">
        <v>1120</v>
      </c>
      <c r="M47" t="s">
        <v>503</v>
      </c>
      <c r="N47" t="s">
        <v>1037</v>
      </c>
      <c r="S47" t="s">
        <v>30</v>
      </c>
      <c r="U47">
        <f t="shared" si="2"/>
        <v>0</v>
      </c>
    </row>
    <row r="48" spans="1:21" x14ac:dyDescent="0.25">
      <c r="A48">
        <v>18820128</v>
      </c>
      <c r="B48" t="s">
        <v>1825</v>
      </c>
      <c r="C48" t="str">
        <f t="shared" si="0"/>
        <v>L</v>
      </c>
      <c r="D48" t="s">
        <v>1264</v>
      </c>
      <c r="E48" s="1">
        <v>0</v>
      </c>
      <c r="F48" s="1">
        <v>2</v>
      </c>
      <c r="G48">
        <f t="shared" si="1"/>
        <v>-2</v>
      </c>
      <c r="H48" t="s">
        <v>2598</v>
      </c>
      <c r="K48" t="s">
        <v>1995</v>
      </c>
      <c r="L48" t="s">
        <v>1826</v>
      </c>
      <c r="M48" t="s">
        <v>1825</v>
      </c>
      <c r="N48" t="s">
        <v>1033</v>
      </c>
      <c r="S48" t="s">
        <v>30</v>
      </c>
      <c r="U48">
        <f t="shared" si="2"/>
        <v>1</v>
      </c>
    </row>
    <row r="49" spans="1:21" x14ac:dyDescent="0.25">
      <c r="A49">
        <v>18820128</v>
      </c>
      <c r="B49" t="s">
        <v>1264</v>
      </c>
      <c r="C49" t="str">
        <f t="shared" si="0"/>
        <v>W</v>
      </c>
      <c r="D49" t="s">
        <v>1825</v>
      </c>
      <c r="E49" s="1">
        <v>2</v>
      </c>
      <c r="F49" s="1">
        <v>0</v>
      </c>
      <c r="G49">
        <f t="shared" si="1"/>
        <v>2</v>
      </c>
      <c r="H49" t="s">
        <v>2598</v>
      </c>
      <c r="K49" t="s">
        <v>1995</v>
      </c>
      <c r="L49" t="s">
        <v>1826</v>
      </c>
      <c r="M49" t="s">
        <v>1825</v>
      </c>
      <c r="N49" t="s">
        <v>1037</v>
      </c>
      <c r="S49" t="s">
        <v>30</v>
      </c>
      <c r="U49">
        <f t="shared" si="2"/>
        <v>0</v>
      </c>
    </row>
    <row r="50" spans="1:21" x14ac:dyDescent="0.25">
      <c r="A50">
        <v>18820206</v>
      </c>
      <c r="B50" t="s">
        <v>1825</v>
      </c>
      <c r="C50" t="str">
        <f t="shared" si="0"/>
        <v>D</v>
      </c>
      <c r="D50" t="s">
        <v>376</v>
      </c>
      <c r="E50" s="1">
        <v>0</v>
      </c>
      <c r="F50" s="1">
        <v>0</v>
      </c>
      <c r="G50">
        <f t="shared" si="1"/>
        <v>0</v>
      </c>
      <c r="H50" t="s">
        <v>2598</v>
      </c>
      <c r="K50" t="s">
        <v>1995</v>
      </c>
      <c r="L50" t="s">
        <v>1826</v>
      </c>
      <c r="M50" t="s">
        <v>1825</v>
      </c>
      <c r="N50" t="s">
        <v>1033</v>
      </c>
      <c r="S50" t="s">
        <v>30</v>
      </c>
      <c r="U50">
        <f t="shared" si="2"/>
        <v>0</v>
      </c>
    </row>
    <row r="51" spans="1:21" x14ac:dyDescent="0.25">
      <c r="A51">
        <v>18820206</v>
      </c>
      <c r="B51" t="s">
        <v>376</v>
      </c>
      <c r="C51" t="str">
        <f t="shared" si="0"/>
        <v>D</v>
      </c>
      <c r="D51" t="s">
        <v>1825</v>
      </c>
      <c r="E51" s="1">
        <v>0</v>
      </c>
      <c r="F51" s="1">
        <v>0</v>
      </c>
      <c r="G51">
        <f t="shared" si="1"/>
        <v>0</v>
      </c>
      <c r="H51" t="s">
        <v>2598</v>
      </c>
      <c r="K51" t="s">
        <v>1995</v>
      </c>
      <c r="L51" t="s">
        <v>1826</v>
      </c>
      <c r="M51" t="s">
        <v>1825</v>
      </c>
      <c r="N51" t="s">
        <v>1037</v>
      </c>
      <c r="S51" t="s">
        <v>30</v>
      </c>
      <c r="U51">
        <f t="shared" si="2"/>
        <v>0</v>
      </c>
    </row>
    <row r="52" spans="1:21" x14ac:dyDescent="0.25">
      <c r="A52">
        <v>18820218</v>
      </c>
      <c r="B52" t="s">
        <v>503</v>
      </c>
      <c r="C52" t="str">
        <f t="shared" si="0"/>
        <v>W</v>
      </c>
      <c r="D52" t="s">
        <v>1825</v>
      </c>
      <c r="E52" s="1">
        <v>1</v>
      </c>
      <c r="F52" s="1">
        <v>0</v>
      </c>
      <c r="G52">
        <f t="shared" si="1"/>
        <v>1</v>
      </c>
      <c r="H52" t="s">
        <v>2598</v>
      </c>
      <c r="K52" t="s">
        <v>2597</v>
      </c>
      <c r="L52" t="s">
        <v>1022</v>
      </c>
      <c r="M52" t="s">
        <v>503</v>
      </c>
      <c r="N52" t="s">
        <v>1033</v>
      </c>
      <c r="S52" t="s">
        <v>30</v>
      </c>
      <c r="U52">
        <f t="shared" si="2"/>
        <v>0</v>
      </c>
    </row>
    <row r="53" spans="1:21" x14ac:dyDescent="0.25">
      <c r="A53">
        <v>18820218</v>
      </c>
      <c r="B53" t="s">
        <v>1825</v>
      </c>
      <c r="C53" t="str">
        <f t="shared" si="0"/>
        <v>L</v>
      </c>
      <c r="D53" t="s">
        <v>503</v>
      </c>
      <c r="E53" s="1">
        <v>0</v>
      </c>
      <c r="F53" s="1">
        <v>1</v>
      </c>
      <c r="G53">
        <f t="shared" si="1"/>
        <v>-1</v>
      </c>
      <c r="H53" t="s">
        <v>2598</v>
      </c>
      <c r="K53" t="s">
        <v>2597</v>
      </c>
      <c r="L53" t="s">
        <v>1022</v>
      </c>
      <c r="M53" t="s">
        <v>503</v>
      </c>
      <c r="N53" t="s">
        <v>1037</v>
      </c>
      <c r="S53" t="s">
        <v>30</v>
      </c>
      <c r="U53">
        <f t="shared" si="2"/>
        <v>1</v>
      </c>
    </row>
    <row r="54" spans="1:21" x14ac:dyDescent="0.25">
      <c r="A54">
        <v>18820304</v>
      </c>
      <c r="B54" t="s">
        <v>376</v>
      </c>
      <c r="C54" t="str">
        <f t="shared" si="0"/>
        <v>L</v>
      </c>
      <c r="D54" t="s">
        <v>503</v>
      </c>
      <c r="E54" s="1">
        <v>0</v>
      </c>
      <c r="F54" s="1">
        <v>1</v>
      </c>
      <c r="G54">
        <f t="shared" si="1"/>
        <v>-1</v>
      </c>
      <c r="H54" t="s">
        <v>2596</v>
      </c>
      <c r="K54" t="s">
        <v>1100</v>
      </c>
      <c r="L54" t="s">
        <v>1101</v>
      </c>
      <c r="M54" t="s">
        <v>376</v>
      </c>
      <c r="N54" t="s">
        <v>1033</v>
      </c>
      <c r="S54" t="s">
        <v>30</v>
      </c>
      <c r="U54">
        <f t="shared" si="2"/>
        <v>1</v>
      </c>
    </row>
    <row r="55" spans="1:21" x14ac:dyDescent="0.25">
      <c r="A55">
        <v>18820304</v>
      </c>
      <c r="B55" t="s">
        <v>503</v>
      </c>
      <c r="C55" t="str">
        <f t="shared" si="0"/>
        <v>W</v>
      </c>
      <c r="D55" t="s">
        <v>376</v>
      </c>
      <c r="E55" s="1">
        <v>1</v>
      </c>
      <c r="F55" s="1">
        <v>0</v>
      </c>
      <c r="G55">
        <f t="shared" si="1"/>
        <v>1</v>
      </c>
      <c r="H55" t="s">
        <v>2596</v>
      </c>
      <c r="K55" t="s">
        <v>1100</v>
      </c>
      <c r="L55" t="s">
        <v>1101</v>
      </c>
      <c r="M55" t="s">
        <v>376</v>
      </c>
      <c r="N55" t="s">
        <v>1037</v>
      </c>
      <c r="S55" t="s">
        <v>30</v>
      </c>
      <c r="U55">
        <f t="shared" si="2"/>
        <v>0</v>
      </c>
    </row>
    <row r="56" spans="1:21" x14ac:dyDescent="0.25">
      <c r="A56">
        <v>18821216</v>
      </c>
      <c r="B56" t="s">
        <v>1264</v>
      </c>
      <c r="C56" t="str">
        <f t="shared" si="0"/>
        <v>L</v>
      </c>
      <c r="D56" t="s">
        <v>376</v>
      </c>
      <c r="E56" s="1">
        <v>0</v>
      </c>
      <c r="F56" s="1">
        <v>2</v>
      </c>
      <c r="G56">
        <f t="shared" si="1"/>
        <v>-2</v>
      </c>
      <c r="H56" t="s">
        <v>2943</v>
      </c>
      <c r="K56" t="s">
        <v>2572</v>
      </c>
      <c r="L56" t="s">
        <v>1274</v>
      </c>
      <c r="M56" t="s">
        <v>1264</v>
      </c>
      <c r="N56" t="s">
        <v>1033</v>
      </c>
      <c r="O56" t="s">
        <v>30</v>
      </c>
      <c r="U56">
        <f t="shared" si="2"/>
        <v>1</v>
      </c>
    </row>
    <row r="57" spans="1:21" x14ac:dyDescent="0.25">
      <c r="A57">
        <v>18821216</v>
      </c>
      <c r="B57" t="s">
        <v>376</v>
      </c>
      <c r="C57" t="str">
        <f t="shared" si="0"/>
        <v>W</v>
      </c>
      <c r="D57" t="s">
        <v>1264</v>
      </c>
      <c r="E57" s="1">
        <v>2</v>
      </c>
      <c r="F57" s="1">
        <v>0</v>
      </c>
      <c r="G57">
        <f t="shared" si="1"/>
        <v>2</v>
      </c>
      <c r="H57" t="s">
        <v>2943</v>
      </c>
      <c r="K57" t="s">
        <v>2572</v>
      </c>
      <c r="L57" t="s">
        <v>1274</v>
      </c>
      <c r="M57" t="s">
        <v>1264</v>
      </c>
      <c r="N57" t="s">
        <v>1037</v>
      </c>
      <c r="O57" t="s">
        <v>30</v>
      </c>
      <c r="U57">
        <f t="shared" si="2"/>
        <v>0</v>
      </c>
    </row>
    <row r="58" spans="1:21" x14ac:dyDescent="0.25">
      <c r="A58">
        <v>18830108</v>
      </c>
      <c r="B58" t="s">
        <v>503</v>
      </c>
      <c r="C58" t="str">
        <f t="shared" si="0"/>
        <v>W</v>
      </c>
      <c r="D58" t="s">
        <v>1264</v>
      </c>
      <c r="E58" s="1">
        <v>3</v>
      </c>
      <c r="F58" s="1">
        <v>1</v>
      </c>
      <c r="G58">
        <f t="shared" si="1"/>
        <v>2</v>
      </c>
      <c r="H58" t="s">
        <v>2943</v>
      </c>
      <c r="K58" t="s">
        <v>2599</v>
      </c>
      <c r="L58" t="s">
        <v>1120</v>
      </c>
      <c r="M58" t="s">
        <v>503</v>
      </c>
      <c r="N58" t="s">
        <v>1033</v>
      </c>
      <c r="O58" t="s">
        <v>30</v>
      </c>
      <c r="U58">
        <f t="shared" si="2"/>
        <v>0</v>
      </c>
    </row>
    <row r="59" spans="1:21" x14ac:dyDescent="0.25">
      <c r="A59">
        <v>18830108</v>
      </c>
      <c r="B59" t="s">
        <v>1264</v>
      </c>
      <c r="C59" t="str">
        <f t="shared" si="0"/>
        <v>L</v>
      </c>
      <c r="D59" t="s">
        <v>503</v>
      </c>
      <c r="E59" s="1">
        <v>1</v>
      </c>
      <c r="F59" s="1">
        <v>3</v>
      </c>
      <c r="G59">
        <f t="shared" si="1"/>
        <v>-2</v>
      </c>
      <c r="H59" t="s">
        <v>2943</v>
      </c>
      <c r="K59" t="s">
        <v>2599</v>
      </c>
      <c r="L59" t="s">
        <v>1120</v>
      </c>
      <c r="M59" t="s">
        <v>503</v>
      </c>
      <c r="N59" t="s">
        <v>1037</v>
      </c>
      <c r="O59" t="s">
        <v>30</v>
      </c>
      <c r="U59">
        <f t="shared" si="2"/>
        <v>1</v>
      </c>
    </row>
    <row r="60" spans="1:21" x14ac:dyDescent="0.25">
      <c r="A60">
        <v>18830210</v>
      </c>
      <c r="B60" t="s">
        <v>376</v>
      </c>
      <c r="C60" t="str">
        <f t="shared" si="0"/>
        <v>W</v>
      </c>
      <c r="D60" t="s">
        <v>1825</v>
      </c>
      <c r="E60" s="1">
        <v>1</v>
      </c>
      <c r="F60" s="1">
        <v>0</v>
      </c>
      <c r="G60">
        <f t="shared" si="1"/>
        <v>1</v>
      </c>
      <c r="H60" t="s">
        <v>2943</v>
      </c>
      <c r="K60" t="s">
        <v>1100</v>
      </c>
      <c r="L60" t="s">
        <v>1101</v>
      </c>
      <c r="M60" t="s">
        <v>376</v>
      </c>
      <c r="N60" t="s">
        <v>1033</v>
      </c>
      <c r="O60" t="s">
        <v>30</v>
      </c>
      <c r="U60">
        <f t="shared" si="2"/>
        <v>0</v>
      </c>
    </row>
    <row r="61" spans="1:21" x14ac:dyDescent="0.25">
      <c r="A61">
        <v>18830210</v>
      </c>
      <c r="B61" t="s">
        <v>1825</v>
      </c>
      <c r="C61" t="str">
        <f t="shared" si="0"/>
        <v>L</v>
      </c>
      <c r="D61" t="s">
        <v>376</v>
      </c>
      <c r="E61" s="1">
        <v>0</v>
      </c>
      <c r="F61" s="1">
        <v>1</v>
      </c>
      <c r="G61">
        <f t="shared" si="1"/>
        <v>-1</v>
      </c>
      <c r="H61" t="s">
        <v>2943</v>
      </c>
      <c r="K61" t="s">
        <v>1100</v>
      </c>
      <c r="L61" t="s">
        <v>1101</v>
      </c>
      <c r="M61" t="s">
        <v>376</v>
      </c>
      <c r="N61" t="s">
        <v>1037</v>
      </c>
      <c r="O61" t="s">
        <v>30</v>
      </c>
      <c r="U61">
        <f t="shared" si="2"/>
        <v>1</v>
      </c>
    </row>
    <row r="62" spans="1:21" x14ac:dyDescent="0.25">
      <c r="A62">
        <v>18830217</v>
      </c>
      <c r="B62" t="s">
        <v>1825</v>
      </c>
      <c r="C62" t="str">
        <f t="shared" si="0"/>
        <v>L</v>
      </c>
      <c r="D62" t="s">
        <v>503</v>
      </c>
      <c r="E62" s="1">
        <v>0</v>
      </c>
      <c r="F62" s="1">
        <v>1</v>
      </c>
      <c r="G62">
        <f t="shared" si="1"/>
        <v>-1</v>
      </c>
      <c r="H62" t="s">
        <v>2943</v>
      </c>
      <c r="K62" t="s">
        <v>2603</v>
      </c>
      <c r="L62" t="s">
        <v>2122</v>
      </c>
      <c r="M62" t="s">
        <v>1825</v>
      </c>
      <c r="N62" t="s">
        <v>1033</v>
      </c>
      <c r="O62" t="s">
        <v>30</v>
      </c>
      <c r="U62">
        <f t="shared" si="2"/>
        <v>1</v>
      </c>
    </row>
    <row r="63" spans="1:21" x14ac:dyDescent="0.25">
      <c r="A63">
        <v>18830217</v>
      </c>
      <c r="B63" t="s">
        <v>503</v>
      </c>
      <c r="C63" t="str">
        <f t="shared" si="0"/>
        <v>W</v>
      </c>
      <c r="D63" t="s">
        <v>1825</v>
      </c>
      <c r="E63" s="1">
        <v>1</v>
      </c>
      <c r="F63" s="1">
        <v>0</v>
      </c>
      <c r="G63">
        <f t="shared" si="1"/>
        <v>1</v>
      </c>
      <c r="H63" t="s">
        <v>2943</v>
      </c>
      <c r="K63" t="s">
        <v>2603</v>
      </c>
      <c r="L63" t="s">
        <v>2122</v>
      </c>
      <c r="M63" t="s">
        <v>1825</v>
      </c>
      <c r="N63" t="s">
        <v>1037</v>
      </c>
      <c r="O63" t="s">
        <v>30</v>
      </c>
      <c r="U63">
        <f t="shared" si="2"/>
        <v>0</v>
      </c>
    </row>
    <row r="64" spans="1:21" x14ac:dyDescent="0.25">
      <c r="A64">
        <v>18830303</v>
      </c>
      <c r="B64" t="s">
        <v>503</v>
      </c>
      <c r="C64" t="str">
        <f t="shared" si="0"/>
        <v>L</v>
      </c>
      <c r="D64" t="s">
        <v>376</v>
      </c>
      <c r="E64" s="1">
        <v>0</v>
      </c>
      <c r="F64" s="1">
        <v>1</v>
      </c>
      <c r="G64">
        <f t="shared" si="1"/>
        <v>-1</v>
      </c>
      <c r="H64" t="s">
        <v>2943</v>
      </c>
      <c r="K64" t="s">
        <v>2599</v>
      </c>
      <c r="L64" t="s">
        <v>1120</v>
      </c>
      <c r="M64" t="s">
        <v>503</v>
      </c>
      <c r="N64" t="s">
        <v>1033</v>
      </c>
      <c r="O64" t="s">
        <v>30</v>
      </c>
      <c r="U64">
        <f t="shared" si="2"/>
        <v>1</v>
      </c>
    </row>
    <row r="65" spans="1:21" x14ac:dyDescent="0.25">
      <c r="A65">
        <v>18830303</v>
      </c>
      <c r="B65" t="s">
        <v>376</v>
      </c>
      <c r="C65" t="str">
        <f t="shared" si="0"/>
        <v>W</v>
      </c>
      <c r="D65" t="s">
        <v>503</v>
      </c>
      <c r="E65" s="1">
        <v>1</v>
      </c>
      <c r="F65" s="1">
        <v>0</v>
      </c>
      <c r="G65">
        <f t="shared" si="1"/>
        <v>1</v>
      </c>
      <c r="H65" t="s">
        <v>2943</v>
      </c>
      <c r="K65" t="s">
        <v>2599</v>
      </c>
      <c r="L65" t="s">
        <v>1120</v>
      </c>
      <c r="M65" t="s">
        <v>503</v>
      </c>
      <c r="N65" t="s">
        <v>1037</v>
      </c>
      <c r="O65" t="s">
        <v>30</v>
      </c>
      <c r="U65">
        <f t="shared" si="2"/>
        <v>0</v>
      </c>
    </row>
    <row r="66" spans="1:21" x14ac:dyDescent="0.25">
      <c r="A66">
        <v>18840105</v>
      </c>
      <c r="B66" t="s">
        <v>376</v>
      </c>
      <c r="C66" t="str">
        <f t="shared" ref="C66:C129" si="3">IF(E66-F66&gt;0,"W",IF(E66-F66&lt;0,"L","D"))</f>
        <v>W</v>
      </c>
      <c r="D66" t="s">
        <v>1264</v>
      </c>
      <c r="E66" s="1">
        <v>2</v>
      </c>
      <c r="F66" s="1">
        <v>1</v>
      </c>
      <c r="G66">
        <f t="shared" ref="G66:G129" si="4">E66-F66</f>
        <v>1</v>
      </c>
      <c r="H66" t="s">
        <v>2941</v>
      </c>
      <c r="K66" t="s">
        <v>2942</v>
      </c>
      <c r="L66" t="s">
        <v>1241</v>
      </c>
      <c r="M66" t="s">
        <v>376</v>
      </c>
      <c r="N66" t="s">
        <v>1033</v>
      </c>
      <c r="O66" t="s">
        <v>30</v>
      </c>
      <c r="U66">
        <f t="shared" ref="U66:U129" si="5">IF(C66="L",IF(G66&gt;-8,1,0),0)</f>
        <v>0</v>
      </c>
    </row>
    <row r="67" spans="1:21" x14ac:dyDescent="0.25">
      <c r="A67">
        <v>18840105</v>
      </c>
      <c r="B67" t="s">
        <v>1264</v>
      </c>
      <c r="C67" t="str">
        <f t="shared" si="3"/>
        <v>L</v>
      </c>
      <c r="D67" t="s">
        <v>376</v>
      </c>
      <c r="E67" s="1">
        <v>1</v>
      </c>
      <c r="F67" s="1">
        <v>2</v>
      </c>
      <c r="G67">
        <f t="shared" si="4"/>
        <v>-1</v>
      </c>
      <c r="H67" t="s">
        <v>2941</v>
      </c>
      <c r="K67" t="s">
        <v>2942</v>
      </c>
      <c r="L67" t="s">
        <v>1241</v>
      </c>
      <c r="M67" t="s">
        <v>376</v>
      </c>
      <c r="N67" t="s">
        <v>1037</v>
      </c>
      <c r="O67" t="s">
        <v>30</v>
      </c>
      <c r="U67">
        <f t="shared" si="5"/>
        <v>1</v>
      </c>
    </row>
    <row r="68" spans="1:21" x14ac:dyDescent="0.25">
      <c r="A68">
        <v>18840112</v>
      </c>
      <c r="B68" t="s">
        <v>1264</v>
      </c>
      <c r="C68" t="str">
        <f t="shared" si="3"/>
        <v>L</v>
      </c>
      <c r="D68" t="s">
        <v>503</v>
      </c>
      <c r="E68" s="1">
        <v>0</v>
      </c>
      <c r="F68" s="1">
        <v>1</v>
      </c>
      <c r="G68">
        <f t="shared" si="4"/>
        <v>-1</v>
      </c>
      <c r="H68" t="s">
        <v>2941</v>
      </c>
      <c r="K68" t="s">
        <v>2901</v>
      </c>
      <c r="L68" t="s">
        <v>2900</v>
      </c>
      <c r="M68" t="s">
        <v>1264</v>
      </c>
      <c r="N68" t="s">
        <v>1033</v>
      </c>
      <c r="O68" t="s">
        <v>30</v>
      </c>
      <c r="U68">
        <f t="shared" si="5"/>
        <v>1</v>
      </c>
    </row>
    <row r="69" spans="1:21" x14ac:dyDescent="0.25">
      <c r="A69">
        <v>18840112</v>
      </c>
      <c r="B69" t="s">
        <v>503</v>
      </c>
      <c r="C69" t="str">
        <f t="shared" si="3"/>
        <v>W</v>
      </c>
      <c r="D69" t="s">
        <v>1264</v>
      </c>
      <c r="E69" s="1">
        <v>1</v>
      </c>
      <c r="F69" s="1">
        <v>0</v>
      </c>
      <c r="G69">
        <f t="shared" si="4"/>
        <v>1</v>
      </c>
      <c r="H69" t="s">
        <v>2941</v>
      </c>
      <c r="K69" t="s">
        <v>2901</v>
      </c>
      <c r="L69" t="s">
        <v>2900</v>
      </c>
      <c r="M69" t="s">
        <v>1264</v>
      </c>
      <c r="N69" t="s">
        <v>1037</v>
      </c>
      <c r="O69" t="s">
        <v>30</v>
      </c>
      <c r="U69">
        <f t="shared" si="5"/>
        <v>0</v>
      </c>
    </row>
    <row r="70" spans="1:21" x14ac:dyDescent="0.25">
      <c r="A70">
        <v>18840204</v>
      </c>
      <c r="B70" t="s">
        <v>1825</v>
      </c>
      <c r="C70" t="str">
        <f t="shared" si="3"/>
        <v>L</v>
      </c>
      <c r="D70" t="s">
        <v>376</v>
      </c>
      <c r="E70" s="1">
        <v>0</v>
      </c>
      <c r="F70" s="1">
        <v>1</v>
      </c>
      <c r="G70">
        <f t="shared" si="4"/>
        <v>-1</v>
      </c>
      <c r="H70" t="s">
        <v>2941</v>
      </c>
      <c r="K70" t="s">
        <v>1995</v>
      </c>
      <c r="L70" t="s">
        <v>1826</v>
      </c>
      <c r="M70" t="s">
        <v>1825</v>
      </c>
      <c r="N70" t="s">
        <v>1033</v>
      </c>
      <c r="O70" t="s">
        <v>30</v>
      </c>
      <c r="U70">
        <f t="shared" si="5"/>
        <v>1</v>
      </c>
    </row>
    <row r="71" spans="1:21" x14ac:dyDescent="0.25">
      <c r="A71">
        <v>18840204</v>
      </c>
      <c r="B71" t="s">
        <v>376</v>
      </c>
      <c r="C71" t="str">
        <f t="shared" si="3"/>
        <v>W</v>
      </c>
      <c r="D71" t="s">
        <v>1825</v>
      </c>
      <c r="E71" s="1">
        <v>1</v>
      </c>
      <c r="F71" s="1">
        <v>0</v>
      </c>
      <c r="G71">
        <f t="shared" si="4"/>
        <v>1</v>
      </c>
      <c r="H71" t="s">
        <v>2941</v>
      </c>
      <c r="K71" t="s">
        <v>1995</v>
      </c>
      <c r="L71" t="s">
        <v>1826</v>
      </c>
      <c r="M71" t="s">
        <v>1825</v>
      </c>
      <c r="N71" t="s">
        <v>1037</v>
      </c>
      <c r="O71" t="s">
        <v>30</v>
      </c>
      <c r="U71">
        <f t="shared" si="5"/>
        <v>0</v>
      </c>
    </row>
    <row r="72" spans="1:21" x14ac:dyDescent="0.25">
      <c r="A72">
        <v>18840216</v>
      </c>
      <c r="B72" t="s">
        <v>503</v>
      </c>
      <c r="C72" t="str">
        <f t="shared" si="3"/>
        <v>W</v>
      </c>
      <c r="D72" t="s">
        <v>1825</v>
      </c>
      <c r="E72" s="1">
        <v>2</v>
      </c>
      <c r="F72" s="1">
        <v>0</v>
      </c>
      <c r="G72">
        <f t="shared" si="4"/>
        <v>2</v>
      </c>
      <c r="H72" t="s">
        <v>2941</v>
      </c>
      <c r="K72" t="s">
        <v>2597</v>
      </c>
      <c r="L72" t="s">
        <v>1022</v>
      </c>
      <c r="M72" t="s">
        <v>503</v>
      </c>
      <c r="N72" t="s">
        <v>1033</v>
      </c>
      <c r="O72" t="s">
        <v>30</v>
      </c>
      <c r="U72">
        <f t="shared" si="5"/>
        <v>0</v>
      </c>
    </row>
    <row r="73" spans="1:21" x14ac:dyDescent="0.25">
      <c r="A73">
        <v>18840216</v>
      </c>
      <c r="B73" t="s">
        <v>1825</v>
      </c>
      <c r="C73" t="str">
        <f t="shared" si="3"/>
        <v>L</v>
      </c>
      <c r="D73" t="s">
        <v>503</v>
      </c>
      <c r="E73" s="1">
        <v>0</v>
      </c>
      <c r="F73" s="1">
        <v>2</v>
      </c>
      <c r="G73">
        <f t="shared" si="4"/>
        <v>-2</v>
      </c>
      <c r="H73" t="s">
        <v>2941</v>
      </c>
      <c r="K73" t="s">
        <v>2597</v>
      </c>
      <c r="L73" t="s">
        <v>1022</v>
      </c>
      <c r="M73" t="s">
        <v>503</v>
      </c>
      <c r="N73" t="s">
        <v>1037</v>
      </c>
      <c r="O73" t="s">
        <v>30</v>
      </c>
      <c r="U73">
        <f t="shared" si="5"/>
        <v>1</v>
      </c>
    </row>
    <row r="74" spans="1:21" x14ac:dyDescent="0.25">
      <c r="A74">
        <v>18840301</v>
      </c>
      <c r="B74" t="s">
        <v>376</v>
      </c>
      <c r="C74" t="str">
        <f t="shared" si="3"/>
        <v>W</v>
      </c>
      <c r="D74" t="s">
        <v>503</v>
      </c>
      <c r="E74" s="1">
        <v>1</v>
      </c>
      <c r="F74" s="1">
        <v>0</v>
      </c>
      <c r="G74">
        <f t="shared" si="4"/>
        <v>1</v>
      </c>
      <c r="H74" t="s">
        <v>2941</v>
      </c>
      <c r="K74" t="s">
        <v>2583</v>
      </c>
      <c r="L74" t="s">
        <v>2582</v>
      </c>
      <c r="M74" t="s">
        <v>376</v>
      </c>
      <c r="N74" t="s">
        <v>1033</v>
      </c>
      <c r="O74" t="s">
        <v>30</v>
      </c>
      <c r="U74">
        <f t="shared" si="5"/>
        <v>0</v>
      </c>
    </row>
    <row r="75" spans="1:21" x14ac:dyDescent="0.25">
      <c r="A75">
        <v>18840301</v>
      </c>
      <c r="B75" t="s">
        <v>503</v>
      </c>
      <c r="C75" t="str">
        <f t="shared" si="3"/>
        <v>L</v>
      </c>
      <c r="D75" t="s">
        <v>376</v>
      </c>
      <c r="E75" s="1">
        <v>0</v>
      </c>
      <c r="F75" s="1">
        <v>1</v>
      </c>
      <c r="G75">
        <f t="shared" si="4"/>
        <v>-1</v>
      </c>
      <c r="H75" t="s">
        <v>2941</v>
      </c>
      <c r="K75" t="s">
        <v>2583</v>
      </c>
      <c r="L75" t="s">
        <v>2582</v>
      </c>
      <c r="M75" t="s">
        <v>376</v>
      </c>
      <c r="N75" t="s">
        <v>1037</v>
      </c>
      <c r="O75" t="s">
        <v>30</v>
      </c>
      <c r="U75">
        <f t="shared" si="5"/>
        <v>1</v>
      </c>
    </row>
    <row r="76" spans="1:21" x14ac:dyDescent="0.25">
      <c r="A76">
        <v>18840412</v>
      </c>
      <c r="B76" t="s">
        <v>1264</v>
      </c>
      <c r="C76" t="str">
        <f t="shared" si="3"/>
        <v>W</v>
      </c>
      <c r="D76" t="s">
        <v>1825</v>
      </c>
      <c r="E76" s="1">
        <v>1</v>
      </c>
      <c r="F76" s="1">
        <v>0</v>
      </c>
      <c r="G76">
        <f t="shared" si="4"/>
        <v>1</v>
      </c>
      <c r="H76" t="s">
        <v>2941</v>
      </c>
      <c r="K76" t="s">
        <v>1988</v>
      </c>
      <c r="L76" t="s">
        <v>1263</v>
      </c>
      <c r="M76" t="s">
        <v>1264</v>
      </c>
      <c r="N76" t="s">
        <v>1033</v>
      </c>
      <c r="O76" t="s">
        <v>30</v>
      </c>
      <c r="U76">
        <f t="shared" si="5"/>
        <v>0</v>
      </c>
    </row>
    <row r="77" spans="1:21" x14ac:dyDescent="0.25">
      <c r="A77">
        <v>18840412</v>
      </c>
      <c r="B77" t="s">
        <v>1825</v>
      </c>
      <c r="C77" t="str">
        <f t="shared" si="3"/>
        <v>L</v>
      </c>
      <c r="D77" t="s">
        <v>1264</v>
      </c>
      <c r="E77" s="1">
        <v>0</v>
      </c>
      <c r="F77" s="1">
        <v>1</v>
      </c>
      <c r="G77">
        <f t="shared" si="4"/>
        <v>-1</v>
      </c>
      <c r="H77" t="s">
        <v>2941</v>
      </c>
      <c r="K77" t="s">
        <v>1988</v>
      </c>
      <c r="L77" t="s">
        <v>1263</v>
      </c>
      <c r="M77" t="s">
        <v>1264</v>
      </c>
      <c r="N77" t="s">
        <v>1037</v>
      </c>
      <c r="O77" t="s">
        <v>30</v>
      </c>
      <c r="U77">
        <f t="shared" si="5"/>
        <v>1</v>
      </c>
    </row>
    <row r="78" spans="1:21" x14ac:dyDescent="0.25">
      <c r="A78">
        <v>18850103</v>
      </c>
      <c r="B78" t="s">
        <v>1264</v>
      </c>
      <c r="C78" t="str">
        <f t="shared" si="3"/>
        <v>L</v>
      </c>
      <c r="D78" t="s">
        <v>376</v>
      </c>
      <c r="E78" s="1">
        <v>1</v>
      </c>
      <c r="F78" s="1">
        <v>2</v>
      </c>
      <c r="G78">
        <f t="shared" si="4"/>
        <v>-1</v>
      </c>
      <c r="H78" t="s">
        <v>2940</v>
      </c>
      <c r="K78" t="s">
        <v>2572</v>
      </c>
      <c r="L78" t="s">
        <v>1274</v>
      </c>
      <c r="M78" t="s">
        <v>1264</v>
      </c>
      <c r="N78" t="s">
        <v>1033</v>
      </c>
      <c r="O78" t="s">
        <v>30</v>
      </c>
      <c r="U78">
        <f t="shared" si="5"/>
        <v>1</v>
      </c>
    </row>
    <row r="79" spans="1:21" x14ac:dyDescent="0.25">
      <c r="A79">
        <v>18850103</v>
      </c>
      <c r="B79" t="s">
        <v>376</v>
      </c>
      <c r="C79" t="str">
        <f t="shared" si="3"/>
        <v>W</v>
      </c>
      <c r="D79" t="s">
        <v>1264</v>
      </c>
      <c r="E79" s="1">
        <v>2</v>
      </c>
      <c r="F79" s="1">
        <v>1</v>
      </c>
      <c r="G79">
        <f t="shared" si="4"/>
        <v>1</v>
      </c>
      <c r="H79" t="s">
        <v>2940</v>
      </c>
      <c r="K79" t="s">
        <v>2572</v>
      </c>
      <c r="L79" t="s">
        <v>1274</v>
      </c>
      <c r="M79" t="s">
        <v>1264</v>
      </c>
      <c r="N79" t="s">
        <v>1037</v>
      </c>
      <c r="O79" t="s">
        <v>30</v>
      </c>
      <c r="U79">
        <f t="shared" si="5"/>
        <v>0</v>
      </c>
    </row>
    <row r="80" spans="1:21" x14ac:dyDescent="0.25">
      <c r="A80">
        <v>18850110</v>
      </c>
      <c r="B80" t="s">
        <v>503</v>
      </c>
      <c r="C80" t="str">
        <f t="shared" si="3"/>
        <v>D</v>
      </c>
      <c r="D80" t="s">
        <v>1264</v>
      </c>
      <c r="E80" s="1">
        <v>0</v>
      </c>
      <c r="F80" s="1">
        <v>0</v>
      </c>
      <c r="G80">
        <f t="shared" si="4"/>
        <v>0</v>
      </c>
      <c r="H80" t="s">
        <v>2940</v>
      </c>
      <c r="K80" t="s">
        <v>2597</v>
      </c>
      <c r="L80" t="s">
        <v>1022</v>
      </c>
      <c r="M80" t="s">
        <v>503</v>
      </c>
      <c r="N80" t="s">
        <v>1033</v>
      </c>
      <c r="O80" t="s">
        <v>30</v>
      </c>
      <c r="U80">
        <f t="shared" si="5"/>
        <v>0</v>
      </c>
    </row>
    <row r="81" spans="1:21" x14ac:dyDescent="0.25">
      <c r="A81">
        <v>18850110</v>
      </c>
      <c r="B81" t="s">
        <v>1264</v>
      </c>
      <c r="C81" t="str">
        <f t="shared" si="3"/>
        <v>D</v>
      </c>
      <c r="D81" t="s">
        <v>503</v>
      </c>
      <c r="E81" s="1">
        <v>0</v>
      </c>
      <c r="F81" s="1">
        <v>0</v>
      </c>
      <c r="G81">
        <f t="shared" si="4"/>
        <v>0</v>
      </c>
      <c r="H81" t="s">
        <v>2940</v>
      </c>
      <c r="K81" t="s">
        <v>2597</v>
      </c>
      <c r="L81" t="s">
        <v>1022</v>
      </c>
      <c r="M81" t="s">
        <v>503</v>
      </c>
      <c r="N81" t="s">
        <v>1037</v>
      </c>
      <c r="O81" t="s">
        <v>30</v>
      </c>
      <c r="U81">
        <f t="shared" si="5"/>
        <v>0</v>
      </c>
    </row>
    <row r="82" spans="1:21" x14ac:dyDescent="0.25">
      <c r="A82">
        <v>18850207</v>
      </c>
      <c r="B82" t="s">
        <v>376</v>
      </c>
      <c r="C82" t="str">
        <f t="shared" si="3"/>
        <v>W</v>
      </c>
      <c r="D82" t="s">
        <v>1825</v>
      </c>
      <c r="E82" s="1">
        <v>1</v>
      </c>
      <c r="F82" s="1">
        <v>0</v>
      </c>
      <c r="G82">
        <f t="shared" si="4"/>
        <v>1</v>
      </c>
      <c r="H82" t="s">
        <v>2940</v>
      </c>
      <c r="K82" t="s">
        <v>1100</v>
      </c>
      <c r="L82" t="s">
        <v>1101</v>
      </c>
      <c r="M82" t="s">
        <v>376</v>
      </c>
      <c r="N82" t="s">
        <v>1033</v>
      </c>
      <c r="O82" t="s">
        <v>30</v>
      </c>
      <c r="U82">
        <f t="shared" si="5"/>
        <v>0</v>
      </c>
    </row>
    <row r="83" spans="1:21" x14ac:dyDescent="0.25">
      <c r="A83">
        <v>18850207</v>
      </c>
      <c r="B83" t="s">
        <v>1825</v>
      </c>
      <c r="C83" t="str">
        <f t="shared" si="3"/>
        <v>L</v>
      </c>
      <c r="D83" t="s">
        <v>376</v>
      </c>
      <c r="E83" s="1">
        <v>0</v>
      </c>
      <c r="F83" s="1">
        <v>1</v>
      </c>
      <c r="G83">
        <f t="shared" si="4"/>
        <v>-1</v>
      </c>
      <c r="H83" t="s">
        <v>2940</v>
      </c>
      <c r="K83" t="s">
        <v>1100</v>
      </c>
      <c r="L83" t="s">
        <v>1101</v>
      </c>
      <c r="M83" t="s">
        <v>376</v>
      </c>
      <c r="N83" t="s">
        <v>1037</v>
      </c>
      <c r="O83" t="s">
        <v>30</v>
      </c>
      <c r="U83">
        <f t="shared" si="5"/>
        <v>1</v>
      </c>
    </row>
    <row r="84" spans="1:21" x14ac:dyDescent="0.25">
      <c r="A84">
        <v>18850307</v>
      </c>
      <c r="B84" t="s">
        <v>503</v>
      </c>
      <c r="C84" t="str">
        <f t="shared" si="3"/>
        <v>W</v>
      </c>
      <c r="D84" t="s">
        <v>1825</v>
      </c>
      <c r="E84" s="1">
        <v>1</v>
      </c>
      <c r="F84" s="1">
        <v>0</v>
      </c>
      <c r="G84">
        <f t="shared" si="4"/>
        <v>1</v>
      </c>
      <c r="H84" t="s">
        <v>2940</v>
      </c>
      <c r="K84" t="s">
        <v>2599</v>
      </c>
      <c r="L84" t="s">
        <v>1120</v>
      </c>
      <c r="M84" t="s">
        <v>503</v>
      </c>
      <c r="N84" t="s">
        <v>1033</v>
      </c>
      <c r="O84" t="s">
        <v>30</v>
      </c>
      <c r="U84">
        <f t="shared" si="5"/>
        <v>0</v>
      </c>
    </row>
    <row r="85" spans="1:21" x14ac:dyDescent="0.25">
      <c r="A85">
        <v>18850307</v>
      </c>
      <c r="B85" t="s">
        <v>1825</v>
      </c>
      <c r="C85" t="str">
        <f t="shared" si="3"/>
        <v>L</v>
      </c>
      <c r="D85" t="s">
        <v>503</v>
      </c>
      <c r="E85" s="1">
        <v>0</v>
      </c>
      <c r="F85" s="1">
        <v>1</v>
      </c>
      <c r="G85">
        <f t="shared" si="4"/>
        <v>-1</v>
      </c>
      <c r="H85" t="s">
        <v>2940</v>
      </c>
      <c r="K85" t="s">
        <v>2599</v>
      </c>
      <c r="L85" t="s">
        <v>1120</v>
      </c>
      <c r="M85" t="s">
        <v>503</v>
      </c>
      <c r="N85" t="s">
        <v>1037</v>
      </c>
      <c r="O85" t="s">
        <v>30</v>
      </c>
      <c r="U85">
        <f t="shared" si="5"/>
        <v>1</v>
      </c>
    </row>
    <row r="86" spans="1:21" x14ac:dyDescent="0.25">
      <c r="A86">
        <v>18860102</v>
      </c>
      <c r="B86" t="s">
        <v>376</v>
      </c>
      <c r="C86" t="str">
        <f t="shared" si="3"/>
        <v>W</v>
      </c>
      <c r="D86" t="s">
        <v>1264</v>
      </c>
      <c r="E86" s="1">
        <v>2</v>
      </c>
      <c r="F86" s="1">
        <v>1</v>
      </c>
      <c r="G86">
        <f t="shared" si="4"/>
        <v>1</v>
      </c>
      <c r="H86" t="s">
        <v>2939</v>
      </c>
      <c r="K86" t="s">
        <v>2583</v>
      </c>
      <c r="L86" t="s">
        <v>2582</v>
      </c>
      <c r="M86" t="s">
        <v>376</v>
      </c>
      <c r="N86" t="s">
        <v>1033</v>
      </c>
      <c r="O86" t="s">
        <v>30</v>
      </c>
      <c r="U86">
        <f t="shared" si="5"/>
        <v>0</v>
      </c>
    </row>
    <row r="87" spans="1:21" x14ac:dyDescent="0.25">
      <c r="A87">
        <v>18860102</v>
      </c>
      <c r="B87" t="s">
        <v>1264</v>
      </c>
      <c r="C87" t="str">
        <f t="shared" si="3"/>
        <v>L</v>
      </c>
      <c r="D87" t="s">
        <v>376</v>
      </c>
      <c r="E87" s="1">
        <v>1</v>
      </c>
      <c r="F87" s="1">
        <v>2</v>
      </c>
      <c r="G87">
        <f t="shared" si="4"/>
        <v>-1</v>
      </c>
      <c r="H87" t="s">
        <v>2939</v>
      </c>
      <c r="K87" t="s">
        <v>2583</v>
      </c>
      <c r="L87" t="s">
        <v>2582</v>
      </c>
      <c r="M87" t="s">
        <v>376</v>
      </c>
      <c r="N87" t="s">
        <v>1037</v>
      </c>
      <c r="O87" t="s">
        <v>30</v>
      </c>
      <c r="U87">
        <f t="shared" si="5"/>
        <v>1</v>
      </c>
    </row>
    <row r="88" spans="1:21" x14ac:dyDescent="0.25">
      <c r="A88">
        <v>18860109</v>
      </c>
      <c r="B88" t="s">
        <v>1264</v>
      </c>
      <c r="C88" t="str">
        <f t="shared" si="3"/>
        <v>L</v>
      </c>
      <c r="D88" t="s">
        <v>503</v>
      </c>
      <c r="E88" s="1">
        <v>0</v>
      </c>
      <c r="F88" s="1">
        <v>2</v>
      </c>
      <c r="G88">
        <f t="shared" si="4"/>
        <v>-2</v>
      </c>
      <c r="H88" t="s">
        <v>2939</v>
      </c>
      <c r="K88" t="s">
        <v>1988</v>
      </c>
      <c r="L88" t="s">
        <v>1263</v>
      </c>
      <c r="M88" t="s">
        <v>1264</v>
      </c>
      <c r="N88" t="s">
        <v>1033</v>
      </c>
      <c r="O88" t="s">
        <v>30</v>
      </c>
      <c r="U88">
        <f t="shared" si="5"/>
        <v>1</v>
      </c>
    </row>
    <row r="89" spans="1:21" x14ac:dyDescent="0.25">
      <c r="A89">
        <v>18860109</v>
      </c>
      <c r="B89" t="s">
        <v>503</v>
      </c>
      <c r="C89" t="str">
        <f t="shared" si="3"/>
        <v>W</v>
      </c>
      <c r="D89" t="s">
        <v>1264</v>
      </c>
      <c r="E89" s="1">
        <v>2</v>
      </c>
      <c r="F89" s="1">
        <v>0</v>
      </c>
      <c r="G89">
        <f t="shared" si="4"/>
        <v>2</v>
      </c>
      <c r="H89" t="s">
        <v>2939</v>
      </c>
      <c r="K89" t="s">
        <v>1988</v>
      </c>
      <c r="L89" t="s">
        <v>1263</v>
      </c>
      <c r="M89" t="s">
        <v>1264</v>
      </c>
      <c r="N89" t="s">
        <v>1037</v>
      </c>
      <c r="O89" t="s">
        <v>30</v>
      </c>
      <c r="U89">
        <f t="shared" si="5"/>
        <v>0</v>
      </c>
    </row>
    <row r="90" spans="1:21" x14ac:dyDescent="0.25">
      <c r="A90">
        <v>18860206</v>
      </c>
      <c r="B90" t="s">
        <v>1825</v>
      </c>
      <c r="C90" t="str">
        <f t="shared" si="3"/>
        <v>L</v>
      </c>
      <c r="D90" t="s">
        <v>376</v>
      </c>
      <c r="E90" s="1">
        <v>0</v>
      </c>
      <c r="F90" s="1">
        <v>1</v>
      </c>
      <c r="G90">
        <f t="shared" si="4"/>
        <v>-1</v>
      </c>
      <c r="H90" t="s">
        <v>2939</v>
      </c>
      <c r="K90" t="s">
        <v>1995</v>
      </c>
      <c r="L90" t="s">
        <v>1826</v>
      </c>
      <c r="M90" t="s">
        <v>1825</v>
      </c>
      <c r="N90" t="s">
        <v>1033</v>
      </c>
      <c r="O90" t="s">
        <v>30</v>
      </c>
      <c r="U90">
        <f t="shared" si="5"/>
        <v>1</v>
      </c>
    </row>
    <row r="91" spans="1:21" x14ac:dyDescent="0.25">
      <c r="A91">
        <v>18860206</v>
      </c>
      <c r="B91" t="s">
        <v>376</v>
      </c>
      <c r="C91" t="str">
        <f t="shared" si="3"/>
        <v>W</v>
      </c>
      <c r="D91" t="s">
        <v>1825</v>
      </c>
      <c r="E91" s="1">
        <v>1</v>
      </c>
      <c r="F91" s="1">
        <v>0</v>
      </c>
      <c r="G91">
        <f t="shared" si="4"/>
        <v>1</v>
      </c>
      <c r="H91" t="s">
        <v>2939</v>
      </c>
      <c r="K91" t="s">
        <v>1995</v>
      </c>
      <c r="L91" t="s">
        <v>1826</v>
      </c>
      <c r="M91" t="s">
        <v>1825</v>
      </c>
      <c r="N91" t="s">
        <v>1037</v>
      </c>
      <c r="O91" t="s">
        <v>30</v>
      </c>
      <c r="U91">
        <f t="shared" si="5"/>
        <v>0</v>
      </c>
    </row>
    <row r="92" spans="1:21" x14ac:dyDescent="0.25">
      <c r="A92">
        <v>18860220</v>
      </c>
      <c r="B92" t="s">
        <v>503</v>
      </c>
      <c r="C92" t="str">
        <f t="shared" si="3"/>
        <v>W</v>
      </c>
      <c r="D92" t="s">
        <v>1825</v>
      </c>
      <c r="E92" s="1">
        <v>4</v>
      </c>
      <c r="F92" s="1">
        <v>0</v>
      </c>
      <c r="G92">
        <f t="shared" si="4"/>
        <v>4</v>
      </c>
      <c r="H92" t="s">
        <v>2939</v>
      </c>
      <c r="K92" t="s">
        <v>2599</v>
      </c>
      <c r="L92" t="s">
        <v>1120</v>
      </c>
      <c r="M92" t="s">
        <v>503</v>
      </c>
      <c r="N92" t="s">
        <v>1033</v>
      </c>
      <c r="O92" t="s">
        <v>30</v>
      </c>
      <c r="U92">
        <f t="shared" si="5"/>
        <v>0</v>
      </c>
    </row>
    <row r="93" spans="1:21" x14ac:dyDescent="0.25">
      <c r="A93">
        <v>18860220</v>
      </c>
      <c r="B93" t="s">
        <v>1825</v>
      </c>
      <c r="C93" t="str">
        <f t="shared" si="3"/>
        <v>L</v>
      </c>
      <c r="D93" t="s">
        <v>503</v>
      </c>
      <c r="E93" s="1">
        <v>0</v>
      </c>
      <c r="F93" s="1">
        <v>4</v>
      </c>
      <c r="G93">
        <f t="shared" si="4"/>
        <v>-4</v>
      </c>
      <c r="H93" t="s">
        <v>2939</v>
      </c>
      <c r="K93" t="s">
        <v>2599</v>
      </c>
      <c r="L93" t="s">
        <v>1120</v>
      </c>
      <c r="M93" t="s">
        <v>503</v>
      </c>
      <c r="N93" t="s">
        <v>1037</v>
      </c>
      <c r="O93" t="s">
        <v>30</v>
      </c>
      <c r="U93">
        <f t="shared" si="5"/>
        <v>1</v>
      </c>
    </row>
    <row r="94" spans="1:21" x14ac:dyDescent="0.25">
      <c r="A94">
        <v>18860313</v>
      </c>
      <c r="B94" t="s">
        <v>503</v>
      </c>
      <c r="C94" t="str">
        <f t="shared" si="3"/>
        <v>D</v>
      </c>
      <c r="D94" t="s">
        <v>376</v>
      </c>
      <c r="E94" s="1">
        <v>0</v>
      </c>
      <c r="F94" s="1">
        <v>0</v>
      </c>
      <c r="G94">
        <f t="shared" si="4"/>
        <v>0</v>
      </c>
      <c r="H94" t="s">
        <v>2939</v>
      </c>
      <c r="K94" t="s">
        <v>2599</v>
      </c>
      <c r="L94" t="s">
        <v>1120</v>
      </c>
      <c r="M94" t="s">
        <v>503</v>
      </c>
      <c r="N94" t="s">
        <v>1033</v>
      </c>
      <c r="O94" t="s">
        <v>30</v>
      </c>
      <c r="U94">
        <f t="shared" si="5"/>
        <v>0</v>
      </c>
    </row>
    <row r="95" spans="1:21" x14ac:dyDescent="0.25">
      <c r="A95">
        <v>18860313</v>
      </c>
      <c r="B95" t="s">
        <v>376</v>
      </c>
      <c r="C95" t="str">
        <f t="shared" si="3"/>
        <v>D</v>
      </c>
      <c r="D95" t="s">
        <v>503</v>
      </c>
      <c r="E95" s="1">
        <v>0</v>
      </c>
      <c r="F95" s="1">
        <v>0</v>
      </c>
      <c r="G95">
        <f t="shared" si="4"/>
        <v>0</v>
      </c>
      <c r="H95" t="s">
        <v>2939</v>
      </c>
      <c r="K95" t="s">
        <v>2599</v>
      </c>
      <c r="L95" t="s">
        <v>1120</v>
      </c>
      <c r="M95" t="s">
        <v>503</v>
      </c>
      <c r="N95" t="s">
        <v>1037</v>
      </c>
      <c r="O95" t="s">
        <v>30</v>
      </c>
      <c r="U95">
        <f t="shared" si="5"/>
        <v>0</v>
      </c>
    </row>
    <row r="96" spans="1:21" x14ac:dyDescent="0.25">
      <c r="A96">
        <v>18870108</v>
      </c>
      <c r="B96" t="s">
        <v>1264</v>
      </c>
      <c r="C96" t="str">
        <f t="shared" si="3"/>
        <v>D</v>
      </c>
      <c r="D96" t="s">
        <v>376</v>
      </c>
      <c r="E96" s="1">
        <v>0</v>
      </c>
      <c r="F96" s="1">
        <v>0</v>
      </c>
      <c r="G96">
        <f t="shared" si="4"/>
        <v>0</v>
      </c>
      <c r="H96" t="s">
        <v>2938</v>
      </c>
      <c r="K96" t="s">
        <v>2246</v>
      </c>
      <c r="L96" t="s">
        <v>1936</v>
      </c>
      <c r="M96" t="s">
        <v>1264</v>
      </c>
      <c r="N96" t="s">
        <v>1033</v>
      </c>
      <c r="O96" t="s">
        <v>30</v>
      </c>
      <c r="U96">
        <f t="shared" si="5"/>
        <v>0</v>
      </c>
    </row>
    <row r="97" spans="1:21" x14ac:dyDescent="0.25">
      <c r="A97">
        <v>18870108</v>
      </c>
      <c r="B97" t="s">
        <v>376</v>
      </c>
      <c r="C97" t="str">
        <f t="shared" si="3"/>
        <v>D</v>
      </c>
      <c r="D97" t="s">
        <v>1264</v>
      </c>
      <c r="E97" s="1">
        <v>0</v>
      </c>
      <c r="F97" s="1">
        <v>0</v>
      </c>
      <c r="G97">
        <f t="shared" si="4"/>
        <v>0</v>
      </c>
      <c r="H97" t="s">
        <v>2938</v>
      </c>
      <c r="K97" t="s">
        <v>2246</v>
      </c>
      <c r="L97" t="s">
        <v>1936</v>
      </c>
      <c r="M97" t="s">
        <v>1264</v>
      </c>
      <c r="N97" t="s">
        <v>1037</v>
      </c>
      <c r="O97" t="s">
        <v>30</v>
      </c>
      <c r="U97">
        <f t="shared" si="5"/>
        <v>0</v>
      </c>
    </row>
    <row r="98" spans="1:21" x14ac:dyDescent="0.25">
      <c r="A98">
        <v>18870205</v>
      </c>
      <c r="B98" t="s">
        <v>1825</v>
      </c>
      <c r="C98" t="str">
        <f t="shared" si="3"/>
        <v>W</v>
      </c>
      <c r="D98" t="s">
        <v>376</v>
      </c>
      <c r="E98" s="1">
        <v>2</v>
      </c>
      <c r="F98" s="1">
        <v>0</v>
      </c>
      <c r="G98">
        <f t="shared" si="4"/>
        <v>2</v>
      </c>
      <c r="H98" t="s">
        <v>2938</v>
      </c>
      <c r="K98" t="s">
        <v>1995</v>
      </c>
      <c r="L98" t="s">
        <v>1826</v>
      </c>
      <c r="M98" t="s">
        <v>1825</v>
      </c>
      <c r="N98" t="s">
        <v>1033</v>
      </c>
      <c r="O98" t="s">
        <v>30</v>
      </c>
      <c r="U98">
        <f t="shared" si="5"/>
        <v>0</v>
      </c>
    </row>
    <row r="99" spans="1:21" x14ac:dyDescent="0.25">
      <c r="A99">
        <v>18870205</v>
      </c>
      <c r="B99" t="s">
        <v>376</v>
      </c>
      <c r="C99" t="str">
        <f t="shared" si="3"/>
        <v>L</v>
      </c>
      <c r="D99" t="s">
        <v>1825</v>
      </c>
      <c r="E99" s="1">
        <v>0</v>
      </c>
      <c r="F99" s="1">
        <v>2</v>
      </c>
      <c r="G99">
        <f t="shared" si="4"/>
        <v>-2</v>
      </c>
      <c r="H99" t="s">
        <v>2938</v>
      </c>
      <c r="K99" t="s">
        <v>1995</v>
      </c>
      <c r="L99" t="s">
        <v>1826</v>
      </c>
      <c r="M99" t="s">
        <v>1825</v>
      </c>
      <c r="N99" t="s">
        <v>1037</v>
      </c>
      <c r="O99" t="s">
        <v>30</v>
      </c>
      <c r="U99">
        <f t="shared" si="5"/>
        <v>1</v>
      </c>
    </row>
    <row r="100" spans="1:21" x14ac:dyDescent="0.25">
      <c r="A100">
        <v>18870219</v>
      </c>
      <c r="B100" t="s">
        <v>1825</v>
      </c>
      <c r="C100" t="str">
        <f t="shared" si="3"/>
        <v>L</v>
      </c>
      <c r="D100" t="s">
        <v>503</v>
      </c>
      <c r="E100" s="1">
        <v>0</v>
      </c>
      <c r="F100" s="1">
        <v>2</v>
      </c>
      <c r="G100">
        <f t="shared" si="4"/>
        <v>-2</v>
      </c>
      <c r="H100" t="s">
        <v>2938</v>
      </c>
      <c r="K100" t="s">
        <v>2603</v>
      </c>
      <c r="L100" t="s">
        <v>2122</v>
      </c>
      <c r="M100" t="s">
        <v>1825</v>
      </c>
      <c r="N100" t="s">
        <v>1033</v>
      </c>
      <c r="O100" t="s">
        <v>30</v>
      </c>
      <c r="U100">
        <f t="shared" si="5"/>
        <v>1</v>
      </c>
    </row>
    <row r="101" spans="1:21" x14ac:dyDescent="0.25">
      <c r="A101">
        <v>18870219</v>
      </c>
      <c r="B101" t="s">
        <v>503</v>
      </c>
      <c r="C101" t="str">
        <f t="shared" si="3"/>
        <v>W</v>
      </c>
      <c r="D101" t="s">
        <v>1825</v>
      </c>
      <c r="E101" s="1">
        <v>2</v>
      </c>
      <c r="F101" s="1">
        <v>0</v>
      </c>
      <c r="G101">
        <f t="shared" si="4"/>
        <v>2</v>
      </c>
      <c r="H101" t="s">
        <v>2938</v>
      </c>
      <c r="K101" t="s">
        <v>2603</v>
      </c>
      <c r="L101" t="s">
        <v>2122</v>
      </c>
      <c r="M101" t="s">
        <v>1825</v>
      </c>
      <c r="N101" t="s">
        <v>1037</v>
      </c>
      <c r="O101" t="s">
        <v>30</v>
      </c>
      <c r="U101">
        <f t="shared" si="5"/>
        <v>0</v>
      </c>
    </row>
    <row r="102" spans="1:21" x14ac:dyDescent="0.25">
      <c r="A102">
        <v>18870226</v>
      </c>
      <c r="B102" t="s">
        <v>503</v>
      </c>
      <c r="C102" t="str">
        <f t="shared" si="3"/>
        <v>W</v>
      </c>
      <c r="D102" t="s">
        <v>1264</v>
      </c>
      <c r="E102" s="1">
        <v>4</v>
      </c>
      <c r="F102" s="1">
        <v>0</v>
      </c>
      <c r="G102">
        <f t="shared" si="4"/>
        <v>4</v>
      </c>
      <c r="H102" t="s">
        <v>2938</v>
      </c>
      <c r="K102" t="s">
        <v>2599</v>
      </c>
      <c r="L102" t="s">
        <v>1120</v>
      </c>
      <c r="M102" t="s">
        <v>503</v>
      </c>
      <c r="N102" t="s">
        <v>1033</v>
      </c>
      <c r="O102" t="s">
        <v>30</v>
      </c>
      <c r="U102">
        <f t="shared" si="5"/>
        <v>0</v>
      </c>
    </row>
    <row r="103" spans="1:21" x14ac:dyDescent="0.25">
      <c r="A103">
        <v>18870226</v>
      </c>
      <c r="B103" t="s">
        <v>1264</v>
      </c>
      <c r="C103" t="str">
        <f t="shared" si="3"/>
        <v>L</v>
      </c>
      <c r="D103" t="s">
        <v>503</v>
      </c>
      <c r="E103" s="1">
        <v>0</v>
      </c>
      <c r="F103" s="1">
        <v>4</v>
      </c>
      <c r="G103">
        <f t="shared" si="4"/>
        <v>-4</v>
      </c>
      <c r="H103" t="s">
        <v>2938</v>
      </c>
      <c r="K103" t="s">
        <v>2599</v>
      </c>
      <c r="L103" t="s">
        <v>1120</v>
      </c>
      <c r="M103" t="s">
        <v>503</v>
      </c>
      <c r="N103" t="s">
        <v>1037</v>
      </c>
      <c r="O103" t="s">
        <v>30</v>
      </c>
      <c r="U103">
        <f t="shared" si="5"/>
        <v>1</v>
      </c>
    </row>
    <row r="104" spans="1:21" x14ac:dyDescent="0.25">
      <c r="A104">
        <v>18870305</v>
      </c>
      <c r="B104" t="s">
        <v>376</v>
      </c>
      <c r="C104" t="str">
        <f t="shared" si="3"/>
        <v>D</v>
      </c>
      <c r="D104" t="s">
        <v>503</v>
      </c>
      <c r="E104" s="1">
        <v>0</v>
      </c>
      <c r="F104" s="1">
        <v>0</v>
      </c>
      <c r="G104">
        <f t="shared" si="4"/>
        <v>0</v>
      </c>
      <c r="H104" t="s">
        <v>2938</v>
      </c>
      <c r="K104" t="s">
        <v>1100</v>
      </c>
      <c r="L104" t="s">
        <v>1101</v>
      </c>
      <c r="M104" t="s">
        <v>376</v>
      </c>
      <c r="N104" t="s">
        <v>1033</v>
      </c>
      <c r="O104" t="s">
        <v>30</v>
      </c>
      <c r="U104">
        <f t="shared" si="5"/>
        <v>0</v>
      </c>
    </row>
    <row r="105" spans="1:21" x14ac:dyDescent="0.25">
      <c r="A105">
        <v>18870305</v>
      </c>
      <c r="B105" t="s">
        <v>503</v>
      </c>
      <c r="C105" t="str">
        <f t="shared" si="3"/>
        <v>D</v>
      </c>
      <c r="D105" t="s">
        <v>376</v>
      </c>
      <c r="E105" s="1">
        <v>0</v>
      </c>
      <c r="F105" s="1">
        <v>0</v>
      </c>
      <c r="G105">
        <f t="shared" si="4"/>
        <v>0</v>
      </c>
      <c r="H105" t="s">
        <v>2938</v>
      </c>
      <c r="K105" t="s">
        <v>1100</v>
      </c>
      <c r="L105" t="s">
        <v>1101</v>
      </c>
      <c r="M105" t="s">
        <v>376</v>
      </c>
      <c r="N105" t="s">
        <v>1037</v>
      </c>
      <c r="O105" t="s">
        <v>30</v>
      </c>
      <c r="U105">
        <f t="shared" si="5"/>
        <v>0</v>
      </c>
    </row>
    <row r="106" spans="1:21" x14ac:dyDescent="0.25">
      <c r="A106">
        <v>18870312</v>
      </c>
      <c r="B106" t="s">
        <v>1264</v>
      </c>
      <c r="C106" t="str">
        <f t="shared" si="3"/>
        <v>L</v>
      </c>
      <c r="D106" t="s">
        <v>1825</v>
      </c>
      <c r="E106" s="1">
        <v>0</v>
      </c>
      <c r="F106" s="1">
        <v>1</v>
      </c>
      <c r="G106">
        <f t="shared" si="4"/>
        <v>-1</v>
      </c>
      <c r="H106" t="s">
        <v>2938</v>
      </c>
      <c r="K106" t="s">
        <v>2937</v>
      </c>
      <c r="L106" t="s">
        <v>2926</v>
      </c>
      <c r="M106" t="s">
        <v>376</v>
      </c>
      <c r="N106" t="s">
        <v>1839</v>
      </c>
      <c r="O106" t="s">
        <v>30</v>
      </c>
      <c r="U106">
        <f t="shared" si="5"/>
        <v>1</v>
      </c>
    </row>
    <row r="107" spans="1:21" x14ac:dyDescent="0.25">
      <c r="A107">
        <v>18870312</v>
      </c>
      <c r="B107" t="s">
        <v>1825</v>
      </c>
      <c r="C107" t="str">
        <f t="shared" si="3"/>
        <v>W</v>
      </c>
      <c r="D107" t="s">
        <v>1264</v>
      </c>
      <c r="E107" s="1">
        <v>1</v>
      </c>
      <c r="F107" s="1">
        <v>0</v>
      </c>
      <c r="G107">
        <f t="shared" si="4"/>
        <v>1</v>
      </c>
      <c r="H107" t="s">
        <v>2938</v>
      </c>
      <c r="K107" t="s">
        <v>2937</v>
      </c>
      <c r="L107" t="s">
        <v>2926</v>
      </c>
      <c r="M107" t="s">
        <v>376</v>
      </c>
      <c r="N107" t="s">
        <v>1839</v>
      </c>
      <c r="O107" t="s">
        <v>30</v>
      </c>
      <c r="U107">
        <f t="shared" si="5"/>
        <v>0</v>
      </c>
    </row>
    <row r="108" spans="1:21" x14ac:dyDescent="0.25">
      <c r="A108">
        <v>18880204</v>
      </c>
      <c r="B108" t="s">
        <v>1264</v>
      </c>
      <c r="C108" t="str">
        <f t="shared" si="3"/>
        <v>W</v>
      </c>
      <c r="D108" t="s">
        <v>503</v>
      </c>
      <c r="E108" s="1">
        <v>1</v>
      </c>
      <c r="F108" s="1">
        <v>0</v>
      </c>
      <c r="G108">
        <f t="shared" si="4"/>
        <v>1</v>
      </c>
      <c r="H108" t="s">
        <v>2936</v>
      </c>
      <c r="K108" t="s">
        <v>2901</v>
      </c>
      <c r="L108" t="s">
        <v>2900</v>
      </c>
      <c r="M108" t="s">
        <v>1264</v>
      </c>
      <c r="N108" t="s">
        <v>1033</v>
      </c>
      <c r="O108" t="s">
        <v>30</v>
      </c>
      <c r="U108">
        <f t="shared" si="5"/>
        <v>0</v>
      </c>
    </row>
    <row r="109" spans="1:21" x14ac:dyDescent="0.25">
      <c r="A109">
        <v>18880204</v>
      </c>
      <c r="B109" t="s">
        <v>503</v>
      </c>
      <c r="C109" t="str">
        <f t="shared" si="3"/>
        <v>L</v>
      </c>
      <c r="D109" t="s">
        <v>1264</v>
      </c>
      <c r="E109" s="1">
        <v>0</v>
      </c>
      <c r="F109" s="1">
        <v>1</v>
      </c>
      <c r="G109">
        <f t="shared" si="4"/>
        <v>-1</v>
      </c>
      <c r="H109" t="s">
        <v>2936</v>
      </c>
      <c r="K109" t="s">
        <v>2901</v>
      </c>
      <c r="L109" t="s">
        <v>2900</v>
      </c>
      <c r="M109" t="s">
        <v>1264</v>
      </c>
      <c r="N109" t="s">
        <v>1037</v>
      </c>
      <c r="O109" t="s">
        <v>30</v>
      </c>
      <c r="U109">
        <f t="shared" si="5"/>
        <v>1</v>
      </c>
    </row>
    <row r="110" spans="1:21" x14ac:dyDescent="0.25">
      <c r="A110">
        <v>18880303</v>
      </c>
      <c r="B110" t="s">
        <v>1825</v>
      </c>
      <c r="C110" t="str">
        <f t="shared" si="3"/>
        <v>W</v>
      </c>
      <c r="D110" t="s">
        <v>1264</v>
      </c>
      <c r="E110" s="1">
        <v>2</v>
      </c>
      <c r="F110" s="1">
        <v>0</v>
      </c>
      <c r="G110">
        <f t="shared" si="4"/>
        <v>2</v>
      </c>
      <c r="H110" t="s">
        <v>2936</v>
      </c>
      <c r="K110" t="s">
        <v>1995</v>
      </c>
      <c r="L110" t="s">
        <v>1826</v>
      </c>
      <c r="M110" t="s">
        <v>1825</v>
      </c>
      <c r="N110" t="s">
        <v>1033</v>
      </c>
      <c r="O110" t="s">
        <v>30</v>
      </c>
      <c r="U110">
        <f t="shared" si="5"/>
        <v>0</v>
      </c>
    </row>
    <row r="111" spans="1:21" x14ac:dyDescent="0.25">
      <c r="A111">
        <v>18880303</v>
      </c>
      <c r="B111" t="s">
        <v>1264</v>
      </c>
      <c r="C111" t="str">
        <f t="shared" si="3"/>
        <v>L</v>
      </c>
      <c r="D111" t="s">
        <v>1825</v>
      </c>
      <c r="E111" s="1">
        <v>0</v>
      </c>
      <c r="F111" s="1">
        <v>2</v>
      </c>
      <c r="G111">
        <f t="shared" si="4"/>
        <v>-2</v>
      </c>
      <c r="H111" t="s">
        <v>2936</v>
      </c>
      <c r="K111" t="s">
        <v>1995</v>
      </c>
      <c r="L111" t="s">
        <v>1826</v>
      </c>
      <c r="M111" t="s">
        <v>1825</v>
      </c>
      <c r="N111" t="s">
        <v>1037</v>
      </c>
      <c r="O111" t="s">
        <v>30</v>
      </c>
      <c r="U111">
        <f t="shared" si="5"/>
        <v>1</v>
      </c>
    </row>
    <row r="112" spans="1:21" x14ac:dyDescent="0.25">
      <c r="A112">
        <v>18880310</v>
      </c>
      <c r="B112" t="s">
        <v>503</v>
      </c>
      <c r="C112" t="str">
        <f t="shared" si="3"/>
        <v>W</v>
      </c>
      <c r="D112" t="s">
        <v>1825</v>
      </c>
      <c r="E112" s="1">
        <v>1</v>
      </c>
      <c r="F112" s="1">
        <v>0</v>
      </c>
      <c r="G112">
        <f t="shared" si="4"/>
        <v>1</v>
      </c>
      <c r="H112" t="s">
        <v>2936</v>
      </c>
      <c r="K112" t="s">
        <v>2599</v>
      </c>
      <c r="L112" t="s">
        <v>1120</v>
      </c>
      <c r="M112" t="s">
        <v>503</v>
      </c>
      <c r="N112" t="s">
        <v>1033</v>
      </c>
      <c r="O112" t="s">
        <v>30</v>
      </c>
      <c r="U112">
        <f t="shared" si="5"/>
        <v>0</v>
      </c>
    </row>
    <row r="113" spans="1:21" x14ac:dyDescent="0.25">
      <c r="A113">
        <v>18880310</v>
      </c>
      <c r="B113" t="s">
        <v>1825</v>
      </c>
      <c r="C113" t="str">
        <f t="shared" si="3"/>
        <v>L</v>
      </c>
      <c r="D113" t="s">
        <v>503</v>
      </c>
      <c r="E113" s="1">
        <v>0</v>
      </c>
      <c r="F113" s="1">
        <v>1</v>
      </c>
      <c r="G113">
        <f t="shared" si="4"/>
        <v>-1</v>
      </c>
      <c r="H113" t="s">
        <v>2936</v>
      </c>
      <c r="K113" t="s">
        <v>2599</v>
      </c>
      <c r="L113" t="s">
        <v>1120</v>
      </c>
      <c r="M113" t="s">
        <v>503</v>
      </c>
      <c r="N113" t="s">
        <v>1037</v>
      </c>
      <c r="O113" t="s">
        <v>30</v>
      </c>
      <c r="U113">
        <f t="shared" si="5"/>
        <v>1</v>
      </c>
    </row>
    <row r="114" spans="1:21" x14ac:dyDescent="0.25">
      <c r="A114">
        <v>18890202</v>
      </c>
      <c r="B114" t="s">
        <v>503</v>
      </c>
      <c r="C114" t="str">
        <f t="shared" si="3"/>
        <v>W</v>
      </c>
      <c r="D114" t="s">
        <v>1264</v>
      </c>
      <c r="E114" s="1">
        <v>1</v>
      </c>
      <c r="F114" s="1">
        <v>0</v>
      </c>
      <c r="G114">
        <f t="shared" si="4"/>
        <v>1</v>
      </c>
      <c r="H114" t="s">
        <v>2935</v>
      </c>
      <c r="K114" t="s">
        <v>2599</v>
      </c>
      <c r="L114" t="s">
        <v>1120</v>
      </c>
      <c r="M114" t="s">
        <v>503</v>
      </c>
      <c r="N114" t="s">
        <v>1033</v>
      </c>
      <c r="O114" t="s">
        <v>30</v>
      </c>
      <c r="U114">
        <f t="shared" si="5"/>
        <v>0</v>
      </c>
    </row>
    <row r="115" spans="1:21" x14ac:dyDescent="0.25">
      <c r="A115">
        <v>18890202</v>
      </c>
      <c r="B115" t="s">
        <v>1264</v>
      </c>
      <c r="C115" t="str">
        <f t="shared" si="3"/>
        <v>L</v>
      </c>
      <c r="D115" t="s">
        <v>503</v>
      </c>
      <c r="E115" s="1">
        <v>0</v>
      </c>
      <c r="F115" s="1">
        <v>1</v>
      </c>
      <c r="G115">
        <f t="shared" si="4"/>
        <v>-1</v>
      </c>
      <c r="H115" t="s">
        <v>2935</v>
      </c>
      <c r="K115" t="s">
        <v>2599</v>
      </c>
      <c r="L115" t="s">
        <v>1120</v>
      </c>
      <c r="M115" t="s">
        <v>503</v>
      </c>
      <c r="N115" t="s">
        <v>1037</v>
      </c>
      <c r="O115" t="s">
        <v>30</v>
      </c>
      <c r="U115">
        <f t="shared" si="5"/>
        <v>1</v>
      </c>
    </row>
    <row r="116" spans="1:21" x14ac:dyDescent="0.25">
      <c r="A116">
        <v>18890216</v>
      </c>
      <c r="B116" t="s">
        <v>1825</v>
      </c>
      <c r="C116" t="str">
        <f t="shared" si="3"/>
        <v>L</v>
      </c>
      <c r="D116" t="s">
        <v>503</v>
      </c>
      <c r="E116" s="1">
        <v>0</v>
      </c>
      <c r="F116" s="1">
        <v>1</v>
      </c>
      <c r="G116">
        <f t="shared" si="4"/>
        <v>-1</v>
      </c>
      <c r="H116" t="s">
        <v>2935</v>
      </c>
      <c r="K116" t="s">
        <v>2603</v>
      </c>
      <c r="L116" t="s">
        <v>2122</v>
      </c>
      <c r="M116" t="s">
        <v>1825</v>
      </c>
      <c r="N116" t="s">
        <v>1033</v>
      </c>
      <c r="O116" t="s">
        <v>30</v>
      </c>
      <c r="U116">
        <f t="shared" si="5"/>
        <v>1</v>
      </c>
    </row>
    <row r="117" spans="1:21" x14ac:dyDescent="0.25">
      <c r="A117">
        <v>18890216</v>
      </c>
      <c r="B117" t="s">
        <v>503</v>
      </c>
      <c r="C117" t="str">
        <f t="shared" si="3"/>
        <v>W</v>
      </c>
      <c r="D117" t="s">
        <v>1825</v>
      </c>
      <c r="E117" s="1">
        <v>1</v>
      </c>
      <c r="F117" s="1">
        <v>0</v>
      </c>
      <c r="G117">
        <f t="shared" si="4"/>
        <v>1</v>
      </c>
      <c r="H117" t="s">
        <v>2935</v>
      </c>
      <c r="K117" t="s">
        <v>2603</v>
      </c>
      <c r="L117" t="s">
        <v>2122</v>
      </c>
      <c r="M117" t="s">
        <v>1825</v>
      </c>
      <c r="N117" t="s">
        <v>1037</v>
      </c>
      <c r="O117" t="s">
        <v>30</v>
      </c>
      <c r="U117">
        <f t="shared" si="5"/>
        <v>0</v>
      </c>
    </row>
    <row r="118" spans="1:21" x14ac:dyDescent="0.25">
      <c r="A118">
        <v>18890302</v>
      </c>
      <c r="B118" t="s">
        <v>1264</v>
      </c>
      <c r="C118" t="str">
        <f t="shared" si="3"/>
        <v>L</v>
      </c>
      <c r="D118" t="s">
        <v>1825</v>
      </c>
      <c r="E118" s="1">
        <v>0</v>
      </c>
      <c r="F118" s="1">
        <v>1</v>
      </c>
      <c r="G118">
        <f t="shared" si="4"/>
        <v>-1</v>
      </c>
      <c r="H118" t="s">
        <v>2935</v>
      </c>
      <c r="K118" t="s">
        <v>639</v>
      </c>
      <c r="L118" t="s">
        <v>1274</v>
      </c>
      <c r="M118" t="s">
        <v>1264</v>
      </c>
      <c r="N118" t="s">
        <v>1033</v>
      </c>
      <c r="O118" t="s">
        <v>30</v>
      </c>
      <c r="U118">
        <f t="shared" si="5"/>
        <v>1</v>
      </c>
    </row>
    <row r="119" spans="1:21" x14ac:dyDescent="0.25">
      <c r="A119">
        <v>18890302</v>
      </c>
      <c r="B119" t="s">
        <v>1825</v>
      </c>
      <c r="C119" t="str">
        <f t="shared" si="3"/>
        <v>W</v>
      </c>
      <c r="D119" t="s">
        <v>1264</v>
      </c>
      <c r="E119" s="1">
        <v>1</v>
      </c>
      <c r="F119" s="1">
        <v>0</v>
      </c>
      <c r="G119">
        <f t="shared" si="4"/>
        <v>1</v>
      </c>
      <c r="H119" t="s">
        <v>2935</v>
      </c>
      <c r="K119" t="s">
        <v>639</v>
      </c>
      <c r="L119" t="s">
        <v>1274</v>
      </c>
      <c r="M119" t="s">
        <v>1264</v>
      </c>
      <c r="N119" t="s">
        <v>1037</v>
      </c>
      <c r="O119" t="s">
        <v>30</v>
      </c>
      <c r="U119">
        <f t="shared" si="5"/>
        <v>0</v>
      </c>
    </row>
    <row r="120" spans="1:21" x14ac:dyDescent="0.25">
      <c r="A120">
        <v>18900201</v>
      </c>
      <c r="B120" t="s">
        <v>1264</v>
      </c>
      <c r="C120" t="str">
        <f t="shared" si="3"/>
        <v>L</v>
      </c>
      <c r="D120" t="s">
        <v>503</v>
      </c>
      <c r="E120" s="1">
        <v>2</v>
      </c>
      <c r="F120" s="1">
        <v>8</v>
      </c>
      <c r="G120">
        <f t="shared" si="4"/>
        <v>-6</v>
      </c>
      <c r="H120" t="s">
        <v>2932</v>
      </c>
      <c r="K120" t="s">
        <v>1988</v>
      </c>
      <c r="L120" t="s">
        <v>1263</v>
      </c>
      <c r="M120" t="s">
        <v>1264</v>
      </c>
      <c r="N120" t="s">
        <v>1033</v>
      </c>
      <c r="O120" t="s">
        <v>30</v>
      </c>
      <c r="U120">
        <f t="shared" si="5"/>
        <v>1</v>
      </c>
    </row>
    <row r="121" spans="1:21" x14ac:dyDescent="0.25">
      <c r="A121">
        <v>18900201</v>
      </c>
      <c r="B121" t="s">
        <v>503</v>
      </c>
      <c r="C121" t="str">
        <f t="shared" si="3"/>
        <v>W</v>
      </c>
      <c r="D121" t="s">
        <v>1264</v>
      </c>
      <c r="E121" s="1">
        <v>8</v>
      </c>
      <c r="F121" s="1">
        <v>2</v>
      </c>
      <c r="G121">
        <f t="shared" si="4"/>
        <v>6</v>
      </c>
      <c r="H121" t="s">
        <v>2932</v>
      </c>
      <c r="K121" t="s">
        <v>1988</v>
      </c>
      <c r="L121" t="s">
        <v>1263</v>
      </c>
      <c r="M121" t="s">
        <v>1264</v>
      </c>
      <c r="N121" t="s">
        <v>1037</v>
      </c>
      <c r="O121" t="s">
        <v>30</v>
      </c>
      <c r="U121">
        <f t="shared" si="5"/>
        <v>0</v>
      </c>
    </row>
    <row r="122" spans="1:21" x14ac:dyDescent="0.25">
      <c r="A122">
        <v>18900215</v>
      </c>
      <c r="B122" t="s">
        <v>376</v>
      </c>
      <c r="C122" t="str">
        <f t="shared" si="3"/>
        <v>L</v>
      </c>
      <c r="D122" t="s">
        <v>1264</v>
      </c>
      <c r="E122" s="1">
        <v>0</v>
      </c>
      <c r="F122" s="1">
        <v>1</v>
      </c>
      <c r="G122">
        <f t="shared" si="4"/>
        <v>-1</v>
      </c>
      <c r="H122" t="s">
        <v>2932</v>
      </c>
      <c r="K122" t="s">
        <v>2934</v>
      </c>
      <c r="L122" t="s">
        <v>2933</v>
      </c>
      <c r="M122" t="s">
        <v>376</v>
      </c>
      <c r="N122" t="s">
        <v>1033</v>
      </c>
      <c r="O122" t="s">
        <v>30</v>
      </c>
      <c r="U122">
        <f t="shared" si="5"/>
        <v>1</v>
      </c>
    </row>
    <row r="123" spans="1:21" x14ac:dyDescent="0.25">
      <c r="A123">
        <v>18900215</v>
      </c>
      <c r="B123" t="s">
        <v>1264</v>
      </c>
      <c r="C123" t="str">
        <f t="shared" si="3"/>
        <v>W</v>
      </c>
      <c r="D123" t="s">
        <v>376</v>
      </c>
      <c r="E123" s="1">
        <v>1</v>
      </c>
      <c r="F123" s="1">
        <v>0</v>
      </c>
      <c r="G123">
        <f t="shared" si="4"/>
        <v>1</v>
      </c>
      <c r="H123" t="s">
        <v>2932</v>
      </c>
      <c r="K123" t="s">
        <v>2934</v>
      </c>
      <c r="L123" t="s">
        <v>2933</v>
      </c>
      <c r="M123" t="s">
        <v>376</v>
      </c>
      <c r="N123" t="s">
        <v>1037</v>
      </c>
      <c r="O123" t="s">
        <v>30</v>
      </c>
      <c r="U123">
        <f t="shared" si="5"/>
        <v>0</v>
      </c>
    </row>
    <row r="124" spans="1:21" x14ac:dyDescent="0.25">
      <c r="A124">
        <v>18900222</v>
      </c>
      <c r="B124" t="s">
        <v>503</v>
      </c>
      <c r="C124" t="str">
        <f t="shared" si="3"/>
        <v>W</v>
      </c>
      <c r="D124" t="s">
        <v>1825</v>
      </c>
      <c r="E124" s="1">
        <v>5</v>
      </c>
      <c r="F124" s="1">
        <v>0</v>
      </c>
      <c r="G124">
        <f t="shared" si="4"/>
        <v>5</v>
      </c>
      <c r="H124" t="s">
        <v>2932</v>
      </c>
      <c r="K124" t="s">
        <v>2599</v>
      </c>
      <c r="L124" t="s">
        <v>1120</v>
      </c>
      <c r="M124" t="s">
        <v>503</v>
      </c>
      <c r="N124" t="s">
        <v>1033</v>
      </c>
      <c r="O124" t="s">
        <v>30</v>
      </c>
      <c r="U124">
        <f t="shared" si="5"/>
        <v>0</v>
      </c>
    </row>
    <row r="125" spans="1:21" x14ac:dyDescent="0.25">
      <c r="A125">
        <v>18900222</v>
      </c>
      <c r="B125" t="s">
        <v>1825</v>
      </c>
      <c r="C125" t="str">
        <f t="shared" si="3"/>
        <v>L</v>
      </c>
      <c r="D125" t="s">
        <v>503</v>
      </c>
      <c r="E125" s="1">
        <v>0</v>
      </c>
      <c r="F125" s="1">
        <v>5</v>
      </c>
      <c r="G125">
        <f t="shared" si="4"/>
        <v>-5</v>
      </c>
      <c r="H125" t="s">
        <v>2932</v>
      </c>
      <c r="K125" t="s">
        <v>2599</v>
      </c>
      <c r="L125" t="s">
        <v>1120</v>
      </c>
      <c r="M125" t="s">
        <v>503</v>
      </c>
      <c r="N125" t="s">
        <v>1037</v>
      </c>
      <c r="O125" t="s">
        <v>30</v>
      </c>
      <c r="U125">
        <f t="shared" si="5"/>
        <v>1</v>
      </c>
    </row>
    <row r="126" spans="1:21" x14ac:dyDescent="0.25">
      <c r="A126">
        <v>18900301</v>
      </c>
      <c r="B126" t="s">
        <v>1825</v>
      </c>
      <c r="C126" t="str">
        <f t="shared" si="3"/>
        <v>D</v>
      </c>
      <c r="D126" t="s">
        <v>1264</v>
      </c>
      <c r="E126" s="1">
        <v>3</v>
      </c>
      <c r="F126" s="1">
        <v>3</v>
      </c>
      <c r="G126">
        <f t="shared" si="4"/>
        <v>0</v>
      </c>
      <c r="H126" t="s">
        <v>2932</v>
      </c>
      <c r="K126" t="s">
        <v>1995</v>
      </c>
      <c r="L126" t="s">
        <v>1826</v>
      </c>
      <c r="M126" t="s">
        <v>1825</v>
      </c>
      <c r="N126" t="s">
        <v>1033</v>
      </c>
      <c r="O126" t="s">
        <v>30</v>
      </c>
      <c r="U126">
        <f t="shared" si="5"/>
        <v>0</v>
      </c>
    </row>
    <row r="127" spans="1:21" x14ac:dyDescent="0.25">
      <c r="A127">
        <v>18900301</v>
      </c>
      <c r="B127" t="s">
        <v>1264</v>
      </c>
      <c r="C127" t="str">
        <f t="shared" si="3"/>
        <v>D</v>
      </c>
      <c r="D127" t="s">
        <v>1825</v>
      </c>
      <c r="E127" s="1">
        <v>3</v>
      </c>
      <c r="F127" s="1">
        <v>3</v>
      </c>
      <c r="G127">
        <f t="shared" si="4"/>
        <v>0</v>
      </c>
      <c r="H127" t="s">
        <v>2932</v>
      </c>
      <c r="K127" t="s">
        <v>1995</v>
      </c>
      <c r="L127" t="s">
        <v>1826</v>
      </c>
      <c r="M127" t="s">
        <v>1825</v>
      </c>
      <c r="N127" t="s">
        <v>1037</v>
      </c>
      <c r="O127" t="s">
        <v>30</v>
      </c>
      <c r="U127">
        <f t="shared" si="5"/>
        <v>0</v>
      </c>
    </row>
    <row r="128" spans="1:21" x14ac:dyDescent="0.25">
      <c r="A128">
        <v>18900301</v>
      </c>
      <c r="B128" t="s">
        <v>503</v>
      </c>
      <c r="C128" t="str">
        <f t="shared" si="3"/>
        <v>L</v>
      </c>
      <c r="D128" t="s">
        <v>376</v>
      </c>
      <c r="E128" s="1">
        <v>0</v>
      </c>
      <c r="F128" s="1">
        <v>6</v>
      </c>
      <c r="G128">
        <f t="shared" si="4"/>
        <v>-6</v>
      </c>
      <c r="H128" t="s">
        <v>2932</v>
      </c>
      <c r="K128" t="s">
        <v>2599</v>
      </c>
      <c r="L128" t="s">
        <v>1120</v>
      </c>
      <c r="M128" t="s">
        <v>503</v>
      </c>
      <c r="N128" t="s">
        <v>1033</v>
      </c>
      <c r="O128" t="s">
        <v>30</v>
      </c>
      <c r="U128">
        <f t="shared" si="5"/>
        <v>1</v>
      </c>
    </row>
    <row r="129" spans="1:21" x14ac:dyDescent="0.25">
      <c r="A129">
        <v>18900301</v>
      </c>
      <c r="B129" t="s">
        <v>376</v>
      </c>
      <c r="C129" t="str">
        <f t="shared" si="3"/>
        <v>W</v>
      </c>
      <c r="D129" t="s">
        <v>503</v>
      </c>
      <c r="E129" s="1">
        <v>6</v>
      </c>
      <c r="F129" s="1">
        <v>0</v>
      </c>
      <c r="G129">
        <f t="shared" si="4"/>
        <v>6</v>
      </c>
      <c r="H129" t="s">
        <v>2932</v>
      </c>
      <c r="K129" t="s">
        <v>2599</v>
      </c>
      <c r="L129" t="s">
        <v>1120</v>
      </c>
      <c r="M129" t="s">
        <v>503</v>
      </c>
      <c r="N129" t="s">
        <v>1037</v>
      </c>
      <c r="O129" t="s">
        <v>30</v>
      </c>
      <c r="U129">
        <f t="shared" si="5"/>
        <v>0</v>
      </c>
    </row>
    <row r="130" spans="1:21" x14ac:dyDescent="0.25">
      <c r="A130">
        <v>18900315</v>
      </c>
      <c r="B130" t="s">
        <v>376</v>
      </c>
      <c r="C130" t="str">
        <f t="shared" ref="C130:C193" si="6">IF(E130-F130&gt;0,"W",IF(E130-F130&lt;0,"L","D"))</f>
        <v>W</v>
      </c>
      <c r="D130" t="s">
        <v>1825</v>
      </c>
      <c r="E130" s="1">
        <v>3</v>
      </c>
      <c r="F130" s="1">
        <v>0</v>
      </c>
      <c r="G130">
        <f t="shared" ref="G130:G193" si="7">E130-F130</f>
        <v>3</v>
      </c>
      <c r="H130" t="s">
        <v>2932</v>
      </c>
      <c r="K130" t="s">
        <v>2583</v>
      </c>
      <c r="L130" t="s">
        <v>2582</v>
      </c>
      <c r="M130" t="s">
        <v>376</v>
      </c>
      <c r="N130" t="s">
        <v>1033</v>
      </c>
      <c r="O130" t="s">
        <v>30</v>
      </c>
      <c r="U130">
        <f t="shared" ref="U130:U193" si="8">IF(C130="L",IF(G130&gt;-8,1,0),0)</f>
        <v>0</v>
      </c>
    </row>
    <row r="131" spans="1:21" x14ac:dyDescent="0.25">
      <c r="A131">
        <v>18900315</v>
      </c>
      <c r="B131" t="s">
        <v>1825</v>
      </c>
      <c r="C131" t="str">
        <f t="shared" si="6"/>
        <v>L</v>
      </c>
      <c r="D131" t="s">
        <v>376</v>
      </c>
      <c r="E131" s="1">
        <v>0</v>
      </c>
      <c r="F131" s="1">
        <v>3</v>
      </c>
      <c r="G131">
        <f t="shared" si="7"/>
        <v>-3</v>
      </c>
      <c r="H131" t="s">
        <v>2932</v>
      </c>
      <c r="K131" t="s">
        <v>2583</v>
      </c>
      <c r="L131" t="s">
        <v>2582</v>
      </c>
      <c r="M131" t="s">
        <v>376</v>
      </c>
      <c r="N131" t="s">
        <v>1037</v>
      </c>
      <c r="O131" t="s">
        <v>30</v>
      </c>
      <c r="U131">
        <f t="shared" si="8"/>
        <v>1</v>
      </c>
    </row>
    <row r="132" spans="1:21" x14ac:dyDescent="0.25">
      <c r="A132">
        <v>18910103</v>
      </c>
      <c r="B132" t="s">
        <v>1264</v>
      </c>
      <c r="C132" t="str">
        <f t="shared" si="6"/>
        <v>L</v>
      </c>
      <c r="D132" t="s">
        <v>376</v>
      </c>
      <c r="E132" s="1">
        <v>3</v>
      </c>
      <c r="F132" s="1">
        <v>7</v>
      </c>
      <c r="G132">
        <f t="shared" si="7"/>
        <v>-4</v>
      </c>
      <c r="H132" t="s">
        <v>2931</v>
      </c>
      <c r="K132" t="s">
        <v>2901</v>
      </c>
      <c r="L132" t="s">
        <v>2900</v>
      </c>
      <c r="M132" t="s">
        <v>1264</v>
      </c>
      <c r="N132" t="s">
        <v>1033</v>
      </c>
      <c r="O132" t="s">
        <v>30</v>
      </c>
      <c r="U132">
        <f t="shared" si="8"/>
        <v>1</v>
      </c>
    </row>
    <row r="133" spans="1:21" x14ac:dyDescent="0.25">
      <c r="A133">
        <v>18910103</v>
      </c>
      <c r="B133" t="s">
        <v>376</v>
      </c>
      <c r="C133" t="str">
        <f t="shared" si="6"/>
        <v>W</v>
      </c>
      <c r="D133" t="s">
        <v>1264</v>
      </c>
      <c r="E133" s="1">
        <v>7</v>
      </c>
      <c r="F133" s="1">
        <v>3</v>
      </c>
      <c r="G133">
        <f t="shared" si="7"/>
        <v>4</v>
      </c>
      <c r="H133" t="s">
        <v>2931</v>
      </c>
      <c r="K133" t="s">
        <v>2901</v>
      </c>
      <c r="L133" t="s">
        <v>2900</v>
      </c>
      <c r="M133" t="s">
        <v>1264</v>
      </c>
      <c r="N133" t="s">
        <v>1037</v>
      </c>
      <c r="O133" t="s">
        <v>30</v>
      </c>
      <c r="U133">
        <f t="shared" si="8"/>
        <v>0</v>
      </c>
    </row>
    <row r="134" spans="1:21" x14ac:dyDescent="0.25">
      <c r="A134">
        <v>18910207</v>
      </c>
      <c r="B134" t="s">
        <v>1825</v>
      </c>
      <c r="C134" t="str">
        <f t="shared" si="6"/>
        <v>L</v>
      </c>
      <c r="D134" t="s">
        <v>376</v>
      </c>
      <c r="E134" s="1">
        <v>0</v>
      </c>
      <c r="F134" s="1">
        <v>9</v>
      </c>
      <c r="G134">
        <f t="shared" si="7"/>
        <v>-9</v>
      </c>
      <c r="H134" t="s">
        <v>2931</v>
      </c>
      <c r="K134" t="s">
        <v>1995</v>
      </c>
      <c r="L134" t="s">
        <v>1826</v>
      </c>
      <c r="M134" t="s">
        <v>1825</v>
      </c>
      <c r="N134" t="s">
        <v>1033</v>
      </c>
      <c r="O134" t="s">
        <v>30</v>
      </c>
      <c r="U134">
        <f t="shared" si="8"/>
        <v>0</v>
      </c>
    </row>
    <row r="135" spans="1:21" x14ac:dyDescent="0.25">
      <c r="A135">
        <v>18910207</v>
      </c>
      <c r="B135" t="s">
        <v>376</v>
      </c>
      <c r="C135" t="str">
        <f t="shared" si="6"/>
        <v>W</v>
      </c>
      <c r="D135" t="s">
        <v>1825</v>
      </c>
      <c r="E135" s="1">
        <v>9</v>
      </c>
      <c r="F135" s="1">
        <v>0</v>
      </c>
      <c r="G135">
        <f t="shared" si="7"/>
        <v>9</v>
      </c>
      <c r="H135" t="s">
        <v>2931</v>
      </c>
      <c r="K135" t="s">
        <v>1995</v>
      </c>
      <c r="L135" t="s">
        <v>1826</v>
      </c>
      <c r="M135" t="s">
        <v>1825</v>
      </c>
      <c r="N135" t="s">
        <v>1037</v>
      </c>
      <c r="O135" t="s">
        <v>30</v>
      </c>
      <c r="U135">
        <f t="shared" si="8"/>
        <v>0</v>
      </c>
    </row>
    <row r="136" spans="1:21" x14ac:dyDescent="0.25">
      <c r="A136">
        <v>18910207</v>
      </c>
      <c r="B136" t="s">
        <v>503</v>
      </c>
      <c r="C136" t="str">
        <f t="shared" si="6"/>
        <v>W</v>
      </c>
      <c r="D136" t="s">
        <v>1264</v>
      </c>
      <c r="E136" s="1">
        <v>15</v>
      </c>
      <c r="F136" s="1">
        <v>0</v>
      </c>
      <c r="G136">
        <f t="shared" si="7"/>
        <v>15</v>
      </c>
      <c r="H136" t="s">
        <v>2931</v>
      </c>
      <c r="K136" t="s">
        <v>2599</v>
      </c>
      <c r="L136" t="s">
        <v>1120</v>
      </c>
      <c r="M136" t="s">
        <v>503</v>
      </c>
      <c r="N136" t="s">
        <v>1033</v>
      </c>
      <c r="O136" t="s">
        <v>30</v>
      </c>
      <c r="U136">
        <f t="shared" si="8"/>
        <v>0</v>
      </c>
    </row>
    <row r="137" spans="1:21" x14ac:dyDescent="0.25">
      <c r="A137">
        <v>18910207</v>
      </c>
      <c r="B137" t="s">
        <v>1264</v>
      </c>
      <c r="C137" t="str">
        <f t="shared" si="6"/>
        <v>L</v>
      </c>
      <c r="D137" t="s">
        <v>503</v>
      </c>
      <c r="E137" s="1">
        <v>0</v>
      </c>
      <c r="F137" s="1">
        <v>15</v>
      </c>
      <c r="G137">
        <f t="shared" si="7"/>
        <v>-15</v>
      </c>
      <c r="H137" t="s">
        <v>2931</v>
      </c>
      <c r="K137" t="s">
        <v>2599</v>
      </c>
      <c r="L137" t="s">
        <v>1120</v>
      </c>
      <c r="M137" t="s">
        <v>503</v>
      </c>
      <c r="N137" t="s">
        <v>1037</v>
      </c>
      <c r="O137" t="s">
        <v>30</v>
      </c>
      <c r="U137">
        <f t="shared" si="8"/>
        <v>0</v>
      </c>
    </row>
    <row r="138" spans="1:21" x14ac:dyDescent="0.25">
      <c r="A138">
        <v>18910221</v>
      </c>
      <c r="B138" t="s">
        <v>1825</v>
      </c>
      <c r="C138" t="str">
        <f t="shared" si="6"/>
        <v>L</v>
      </c>
      <c r="D138" t="s">
        <v>503</v>
      </c>
      <c r="E138" s="1">
        <v>0</v>
      </c>
      <c r="F138" s="1">
        <v>14</v>
      </c>
      <c r="G138">
        <f t="shared" si="7"/>
        <v>-14</v>
      </c>
      <c r="H138" t="s">
        <v>2931</v>
      </c>
      <c r="K138" t="s">
        <v>2603</v>
      </c>
      <c r="L138" t="s">
        <v>2122</v>
      </c>
      <c r="M138" t="s">
        <v>1825</v>
      </c>
      <c r="N138" t="s">
        <v>1033</v>
      </c>
      <c r="O138" t="s">
        <v>30</v>
      </c>
      <c r="U138">
        <f t="shared" si="8"/>
        <v>0</v>
      </c>
    </row>
    <row r="139" spans="1:21" x14ac:dyDescent="0.25">
      <c r="A139">
        <v>18910221</v>
      </c>
      <c r="B139" t="s">
        <v>503</v>
      </c>
      <c r="C139" t="str">
        <f t="shared" si="6"/>
        <v>W</v>
      </c>
      <c r="D139" t="s">
        <v>1825</v>
      </c>
      <c r="E139" s="1">
        <v>14</v>
      </c>
      <c r="F139" s="1">
        <v>0</v>
      </c>
      <c r="G139">
        <f t="shared" si="7"/>
        <v>14</v>
      </c>
      <c r="H139" t="s">
        <v>2931</v>
      </c>
      <c r="K139" t="s">
        <v>2603</v>
      </c>
      <c r="L139" t="s">
        <v>2122</v>
      </c>
      <c r="M139" t="s">
        <v>1825</v>
      </c>
      <c r="N139" t="s">
        <v>1037</v>
      </c>
      <c r="O139" t="s">
        <v>30</v>
      </c>
      <c r="U139">
        <f t="shared" si="8"/>
        <v>0</v>
      </c>
    </row>
    <row r="140" spans="1:21" x14ac:dyDescent="0.25">
      <c r="A140">
        <v>18910307</v>
      </c>
      <c r="B140" t="s">
        <v>376</v>
      </c>
      <c r="C140" t="str">
        <f t="shared" si="6"/>
        <v>L</v>
      </c>
      <c r="D140" t="s">
        <v>503</v>
      </c>
      <c r="E140" s="1">
        <v>3</v>
      </c>
      <c r="F140" s="1">
        <v>9</v>
      </c>
      <c r="G140">
        <f t="shared" si="7"/>
        <v>-6</v>
      </c>
      <c r="H140" t="s">
        <v>2931</v>
      </c>
      <c r="K140" t="s">
        <v>2586</v>
      </c>
      <c r="L140" t="s">
        <v>1678</v>
      </c>
      <c r="M140" t="s">
        <v>376</v>
      </c>
      <c r="N140" t="s">
        <v>1033</v>
      </c>
      <c r="O140" t="s">
        <v>30</v>
      </c>
      <c r="U140">
        <f t="shared" si="8"/>
        <v>1</v>
      </c>
    </row>
    <row r="141" spans="1:21" x14ac:dyDescent="0.25">
      <c r="A141">
        <v>18910307</v>
      </c>
      <c r="B141" t="s">
        <v>503</v>
      </c>
      <c r="C141" t="str">
        <f t="shared" si="6"/>
        <v>W</v>
      </c>
      <c r="D141" t="s">
        <v>376</v>
      </c>
      <c r="E141" s="1">
        <v>9</v>
      </c>
      <c r="F141" s="1">
        <v>3</v>
      </c>
      <c r="G141">
        <f t="shared" si="7"/>
        <v>6</v>
      </c>
      <c r="H141" t="s">
        <v>2931</v>
      </c>
      <c r="K141" t="s">
        <v>2586</v>
      </c>
      <c r="L141" t="s">
        <v>1678</v>
      </c>
      <c r="M141" t="s">
        <v>376</v>
      </c>
      <c r="N141" t="s">
        <v>1037</v>
      </c>
      <c r="O141" t="s">
        <v>30</v>
      </c>
      <c r="U141">
        <f t="shared" si="8"/>
        <v>0</v>
      </c>
    </row>
    <row r="142" spans="1:21" x14ac:dyDescent="0.25">
      <c r="A142">
        <v>18910307</v>
      </c>
      <c r="B142" t="s">
        <v>1264</v>
      </c>
      <c r="C142" t="str">
        <f t="shared" si="6"/>
        <v>W</v>
      </c>
      <c r="D142" t="s">
        <v>1825</v>
      </c>
      <c r="E142" s="1">
        <v>6</v>
      </c>
      <c r="F142" s="1">
        <v>4</v>
      </c>
      <c r="G142">
        <f t="shared" si="7"/>
        <v>2</v>
      </c>
      <c r="H142" t="s">
        <v>2931</v>
      </c>
      <c r="K142" t="s">
        <v>2246</v>
      </c>
      <c r="L142" t="s">
        <v>1936</v>
      </c>
      <c r="M142" t="s">
        <v>1264</v>
      </c>
      <c r="N142" t="s">
        <v>1033</v>
      </c>
      <c r="O142" t="s">
        <v>30</v>
      </c>
      <c r="U142">
        <f t="shared" si="8"/>
        <v>0</v>
      </c>
    </row>
    <row r="143" spans="1:21" x14ac:dyDescent="0.25">
      <c r="A143">
        <v>18910307</v>
      </c>
      <c r="B143" t="s">
        <v>1825</v>
      </c>
      <c r="C143" t="str">
        <f t="shared" si="6"/>
        <v>L</v>
      </c>
      <c r="D143" t="s">
        <v>1264</v>
      </c>
      <c r="E143" s="1">
        <v>4</v>
      </c>
      <c r="F143" s="1">
        <v>6</v>
      </c>
      <c r="G143">
        <f t="shared" si="7"/>
        <v>-2</v>
      </c>
      <c r="H143" t="s">
        <v>2931</v>
      </c>
      <c r="K143" t="s">
        <v>2246</v>
      </c>
      <c r="L143" t="s">
        <v>1936</v>
      </c>
      <c r="M143" t="s">
        <v>1264</v>
      </c>
      <c r="N143" t="s">
        <v>1037</v>
      </c>
      <c r="O143" t="s">
        <v>30</v>
      </c>
      <c r="U143">
        <f t="shared" si="8"/>
        <v>1</v>
      </c>
    </row>
    <row r="144" spans="1:21" x14ac:dyDescent="0.25">
      <c r="A144">
        <v>18920102</v>
      </c>
      <c r="B144" t="s">
        <v>376</v>
      </c>
      <c r="C144" t="str">
        <f t="shared" si="6"/>
        <v>W</v>
      </c>
      <c r="D144" t="s">
        <v>1264</v>
      </c>
      <c r="E144" s="1">
        <v>17</v>
      </c>
      <c r="F144" s="1">
        <v>0</v>
      </c>
      <c r="G144">
        <f t="shared" si="7"/>
        <v>17</v>
      </c>
      <c r="H144" t="s">
        <v>2930</v>
      </c>
      <c r="K144" t="s">
        <v>2583</v>
      </c>
      <c r="L144" t="s">
        <v>2582</v>
      </c>
      <c r="M144" t="s">
        <v>376</v>
      </c>
      <c r="N144" t="s">
        <v>1033</v>
      </c>
      <c r="O144" t="s">
        <v>30</v>
      </c>
      <c r="U144">
        <f t="shared" si="8"/>
        <v>0</v>
      </c>
    </row>
    <row r="145" spans="1:21" x14ac:dyDescent="0.25">
      <c r="A145">
        <v>18920102</v>
      </c>
      <c r="B145" t="s">
        <v>1264</v>
      </c>
      <c r="C145" t="str">
        <f t="shared" si="6"/>
        <v>L</v>
      </c>
      <c r="D145" t="s">
        <v>376</v>
      </c>
      <c r="E145" s="1">
        <v>0</v>
      </c>
      <c r="F145" s="1">
        <v>17</v>
      </c>
      <c r="G145">
        <f t="shared" si="7"/>
        <v>-17</v>
      </c>
      <c r="H145" t="s">
        <v>2930</v>
      </c>
      <c r="K145" t="s">
        <v>2583</v>
      </c>
      <c r="L145" t="s">
        <v>2582</v>
      </c>
      <c r="M145" t="s">
        <v>376</v>
      </c>
      <c r="N145" t="s">
        <v>1037</v>
      </c>
      <c r="O145" t="s">
        <v>30</v>
      </c>
      <c r="U145">
        <f t="shared" si="8"/>
        <v>0</v>
      </c>
    </row>
    <row r="146" spans="1:21" x14ac:dyDescent="0.25">
      <c r="A146">
        <v>18920206</v>
      </c>
      <c r="B146" t="s">
        <v>1264</v>
      </c>
      <c r="C146" t="str">
        <f t="shared" si="6"/>
        <v>L</v>
      </c>
      <c r="D146" t="s">
        <v>503</v>
      </c>
      <c r="E146" s="1">
        <v>2</v>
      </c>
      <c r="F146" s="1">
        <v>7</v>
      </c>
      <c r="G146">
        <f t="shared" si="7"/>
        <v>-5</v>
      </c>
      <c r="H146" t="s">
        <v>2930</v>
      </c>
      <c r="K146" t="s">
        <v>2572</v>
      </c>
      <c r="L146" t="s">
        <v>1274</v>
      </c>
      <c r="M146" t="s">
        <v>1264</v>
      </c>
      <c r="N146" t="s">
        <v>1033</v>
      </c>
      <c r="O146" t="s">
        <v>30</v>
      </c>
      <c r="U146">
        <f t="shared" si="8"/>
        <v>1</v>
      </c>
    </row>
    <row r="147" spans="1:21" x14ac:dyDescent="0.25">
      <c r="A147">
        <v>18920206</v>
      </c>
      <c r="B147" t="s">
        <v>503</v>
      </c>
      <c r="C147" t="str">
        <f t="shared" si="6"/>
        <v>W</v>
      </c>
      <c r="D147" t="s">
        <v>1264</v>
      </c>
      <c r="E147" s="1">
        <v>7</v>
      </c>
      <c r="F147" s="1">
        <v>2</v>
      </c>
      <c r="G147">
        <f t="shared" si="7"/>
        <v>5</v>
      </c>
      <c r="H147" t="s">
        <v>2930</v>
      </c>
      <c r="K147" t="s">
        <v>2572</v>
      </c>
      <c r="L147" t="s">
        <v>1274</v>
      </c>
      <c r="M147" t="s">
        <v>1264</v>
      </c>
      <c r="N147" t="s">
        <v>1037</v>
      </c>
      <c r="O147" t="s">
        <v>30</v>
      </c>
      <c r="U147">
        <f t="shared" si="8"/>
        <v>0</v>
      </c>
    </row>
    <row r="148" spans="1:21" x14ac:dyDescent="0.25">
      <c r="A148">
        <v>18920206</v>
      </c>
      <c r="B148" t="s">
        <v>376</v>
      </c>
      <c r="C148" t="str">
        <f t="shared" si="6"/>
        <v>W</v>
      </c>
      <c r="D148" t="s">
        <v>1825</v>
      </c>
      <c r="E148" s="1">
        <v>7</v>
      </c>
      <c r="F148" s="1">
        <v>0</v>
      </c>
      <c r="G148">
        <f t="shared" si="7"/>
        <v>7</v>
      </c>
      <c r="H148" t="s">
        <v>2930</v>
      </c>
      <c r="K148" t="s">
        <v>1100</v>
      </c>
      <c r="L148" t="s">
        <v>1101</v>
      </c>
      <c r="M148" t="s">
        <v>376</v>
      </c>
      <c r="N148" t="s">
        <v>1033</v>
      </c>
      <c r="O148" t="s">
        <v>30</v>
      </c>
      <c r="U148">
        <f t="shared" si="8"/>
        <v>0</v>
      </c>
    </row>
    <row r="149" spans="1:21" x14ac:dyDescent="0.25">
      <c r="A149">
        <v>18920206</v>
      </c>
      <c r="B149" t="s">
        <v>1825</v>
      </c>
      <c r="C149" t="str">
        <f t="shared" si="6"/>
        <v>L</v>
      </c>
      <c r="D149" t="s">
        <v>376</v>
      </c>
      <c r="E149" s="1">
        <v>0</v>
      </c>
      <c r="F149" s="1">
        <v>7</v>
      </c>
      <c r="G149">
        <f t="shared" si="7"/>
        <v>-7</v>
      </c>
      <c r="H149" t="s">
        <v>2930</v>
      </c>
      <c r="K149" t="s">
        <v>1100</v>
      </c>
      <c r="L149" t="s">
        <v>1101</v>
      </c>
      <c r="M149" t="s">
        <v>376</v>
      </c>
      <c r="N149" t="s">
        <v>1037</v>
      </c>
      <c r="O149" t="s">
        <v>30</v>
      </c>
      <c r="U149">
        <f t="shared" si="8"/>
        <v>1</v>
      </c>
    </row>
    <row r="150" spans="1:21" x14ac:dyDescent="0.25">
      <c r="A150">
        <v>18920220</v>
      </c>
      <c r="B150" t="s">
        <v>503</v>
      </c>
      <c r="C150" t="str">
        <f t="shared" si="6"/>
        <v>W</v>
      </c>
      <c r="D150" t="s">
        <v>1825</v>
      </c>
      <c r="E150" s="1">
        <v>2</v>
      </c>
      <c r="F150" s="1">
        <v>0</v>
      </c>
      <c r="G150">
        <f t="shared" si="7"/>
        <v>2</v>
      </c>
      <c r="H150" t="s">
        <v>2930</v>
      </c>
      <c r="K150" t="s">
        <v>2599</v>
      </c>
      <c r="L150" t="s">
        <v>1120</v>
      </c>
      <c r="M150" t="s">
        <v>503</v>
      </c>
      <c r="N150" t="s">
        <v>1033</v>
      </c>
      <c r="O150" t="s">
        <v>30</v>
      </c>
      <c r="U150">
        <f t="shared" si="8"/>
        <v>0</v>
      </c>
    </row>
    <row r="151" spans="1:21" x14ac:dyDescent="0.25">
      <c r="A151">
        <v>18920220</v>
      </c>
      <c r="B151" t="s">
        <v>1825</v>
      </c>
      <c r="C151" t="str">
        <f t="shared" si="6"/>
        <v>L</v>
      </c>
      <c r="D151" t="s">
        <v>503</v>
      </c>
      <c r="E151" s="1">
        <v>0</v>
      </c>
      <c r="F151" s="1">
        <v>2</v>
      </c>
      <c r="G151">
        <f t="shared" si="7"/>
        <v>-2</v>
      </c>
      <c r="H151" t="s">
        <v>2930</v>
      </c>
      <c r="K151" t="s">
        <v>2599</v>
      </c>
      <c r="L151" t="s">
        <v>1120</v>
      </c>
      <c r="M151" t="s">
        <v>503</v>
      </c>
      <c r="N151" t="s">
        <v>1037</v>
      </c>
      <c r="O151" t="s">
        <v>30</v>
      </c>
      <c r="U151">
        <f t="shared" si="8"/>
        <v>1</v>
      </c>
    </row>
    <row r="152" spans="1:21" x14ac:dyDescent="0.25">
      <c r="A152">
        <v>18920305</v>
      </c>
      <c r="B152" t="s">
        <v>1825</v>
      </c>
      <c r="C152" t="str">
        <f t="shared" si="6"/>
        <v>W</v>
      </c>
      <c r="D152" t="s">
        <v>1264</v>
      </c>
      <c r="E152" s="1">
        <v>9</v>
      </c>
      <c r="F152" s="1">
        <v>0</v>
      </c>
      <c r="G152">
        <f t="shared" si="7"/>
        <v>9</v>
      </c>
      <c r="H152" t="s">
        <v>2930</v>
      </c>
      <c r="K152" t="s">
        <v>1995</v>
      </c>
      <c r="L152" t="s">
        <v>1826</v>
      </c>
      <c r="M152" t="s">
        <v>1825</v>
      </c>
      <c r="N152" t="s">
        <v>1033</v>
      </c>
      <c r="O152" t="s">
        <v>30</v>
      </c>
      <c r="U152">
        <f t="shared" si="8"/>
        <v>0</v>
      </c>
    </row>
    <row r="153" spans="1:21" x14ac:dyDescent="0.25">
      <c r="A153">
        <v>18920305</v>
      </c>
      <c r="B153" t="s">
        <v>1264</v>
      </c>
      <c r="C153" t="str">
        <f t="shared" si="6"/>
        <v>L</v>
      </c>
      <c r="D153" t="s">
        <v>1825</v>
      </c>
      <c r="E153" s="1">
        <v>0</v>
      </c>
      <c r="F153" s="1">
        <v>9</v>
      </c>
      <c r="G153">
        <f t="shared" si="7"/>
        <v>-9</v>
      </c>
      <c r="H153" t="s">
        <v>2930</v>
      </c>
      <c r="K153" t="s">
        <v>1995</v>
      </c>
      <c r="L153" t="s">
        <v>1826</v>
      </c>
      <c r="M153" t="s">
        <v>1825</v>
      </c>
      <c r="N153" t="s">
        <v>1037</v>
      </c>
      <c r="O153" t="s">
        <v>30</v>
      </c>
      <c r="U153">
        <f t="shared" si="8"/>
        <v>0</v>
      </c>
    </row>
    <row r="154" spans="1:21" x14ac:dyDescent="0.25">
      <c r="A154">
        <v>18920306</v>
      </c>
      <c r="B154" t="s">
        <v>503</v>
      </c>
      <c r="C154" t="str">
        <f t="shared" si="6"/>
        <v>L</v>
      </c>
      <c r="D154" t="s">
        <v>376</v>
      </c>
      <c r="E154" s="1">
        <v>0</v>
      </c>
      <c r="F154" s="1">
        <v>5</v>
      </c>
      <c r="G154">
        <f t="shared" si="7"/>
        <v>-5</v>
      </c>
      <c r="H154" t="s">
        <v>2930</v>
      </c>
      <c r="K154" t="s">
        <v>2599</v>
      </c>
      <c r="L154" t="s">
        <v>1120</v>
      </c>
      <c r="M154" t="s">
        <v>503</v>
      </c>
      <c r="N154" t="s">
        <v>1033</v>
      </c>
      <c r="O154" t="s">
        <v>30</v>
      </c>
      <c r="U154">
        <f t="shared" si="8"/>
        <v>1</v>
      </c>
    </row>
    <row r="155" spans="1:21" x14ac:dyDescent="0.25">
      <c r="A155">
        <v>18920306</v>
      </c>
      <c r="B155" t="s">
        <v>376</v>
      </c>
      <c r="C155" t="str">
        <f t="shared" si="6"/>
        <v>W</v>
      </c>
      <c r="D155" t="s">
        <v>503</v>
      </c>
      <c r="E155" s="1">
        <v>5</v>
      </c>
      <c r="F155" s="1">
        <v>0</v>
      </c>
      <c r="G155">
        <f t="shared" si="7"/>
        <v>5</v>
      </c>
      <c r="H155" t="s">
        <v>2930</v>
      </c>
      <c r="K155" t="s">
        <v>2599</v>
      </c>
      <c r="L155" t="s">
        <v>1120</v>
      </c>
      <c r="M155" t="s">
        <v>503</v>
      </c>
      <c r="N155" t="s">
        <v>1037</v>
      </c>
      <c r="O155" t="s">
        <v>30</v>
      </c>
      <c r="U155">
        <f t="shared" si="8"/>
        <v>0</v>
      </c>
    </row>
    <row r="156" spans="1:21" x14ac:dyDescent="0.25">
      <c r="A156">
        <v>18930107</v>
      </c>
      <c r="B156" t="s">
        <v>1264</v>
      </c>
      <c r="C156" t="str">
        <f t="shared" si="6"/>
        <v>W</v>
      </c>
      <c r="D156" t="s">
        <v>376</v>
      </c>
      <c r="E156" s="1">
        <v>12</v>
      </c>
      <c r="F156" s="1">
        <v>11</v>
      </c>
      <c r="G156">
        <f t="shared" si="7"/>
        <v>1</v>
      </c>
      <c r="H156" t="s">
        <v>2928</v>
      </c>
      <c r="K156" t="s">
        <v>2533</v>
      </c>
      <c r="L156" t="s">
        <v>1263</v>
      </c>
      <c r="M156" t="s">
        <v>1264</v>
      </c>
      <c r="N156" t="s">
        <v>1033</v>
      </c>
      <c r="O156" t="s">
        <v>30</v>
      </c>
      <c r="U156">
        <f t="shared" si="8"/>
        <v>0</v>
      </c>
    </row>
    <row r="157" spans="1:21" x14ac:dyDescent="0.25">
      <c r="A157">
        <v>18930107</v>
      </c>
      <c r="B157" t="s">
        <v>376</v>
      </c>
      <c r="C157" t="str">
        <f t="shared" si="6"/>
        <v>L</v>
      </c>
      <c r="D157" t="s">
        <v>1264</v>
      </c>
      <c r="E157" s="1">
        <v>11</v>
      </c>
      <c r="F157" s="1">
        <v>12</v>
      </c>
      <c r="G157">
        <f t="shared" si="7"/>
        <v>-1</v>
      </c>
      <c r="H157" t="s">
        <v>2928</v>
      </c>
      <c r="K157" t="s">
        <v>2533</v>
      </c>
      <c r="L157" t="s">
        <v>1263</v>
      </c>
      <c r="M157" t="s">
        <v>1264</v>
      </c>
      <c r="N157" t="s">
        <v>1037</v>
      </c>
      <c r="O157" t="s">
        <v>30</v>
      </c>
      <c r="U157">
        <f t="shared" si="8"/>
        <v>1</v>
      </c>
    </row>
    <row r="158" spans="1:21" x14ac:dyDescent="0.25">
      <c r="A158">
        <v>18930204</v>
      </c>
      <c r="B158" t="s">
        <v>1825</v>
      </c>
      <c r="C158" t="str">
        <f t="shared" si="6"/>
        <v>L</v>
      </c>
      <c r="D158" t="s">
        <v>376</v>
      </c>
      <c r="E158" s="1">
        <v>0</v>
      </c>
      <c r="F158" s="1">
        <v>4</v>
      </c>
      <c r="G158">
        <f t="shared" si="7"/>
        <v>-4</v>
      </c>
      <c r="H158" t="s">
        <v>2928</v>
      </c>
      <c r="K158" t="s">
        <v>1995</v>
      </c>
      <c r="L158" t="s">
        <v>1826</v>
      </c>
      <c r="M158" t="s">
        <v>1825</v>
      </c>
      <c r="N158" t="s">
        <v>1033</v>
      </c>
      <c r="O158" t="s">
        <v>30</v>
      </c>
      <c r="U158">
        <f t="shared" si="8"/>
        <v>1</v>
      </c>
    </row>
    <row r="159" spans="1:21" x14ac:dyDescent="0.25">
      <c r="A159">
        <v>18930204</v>
      </c>
      <c r="B159" t="s">
        <v>376</v>
      </c>
      <c r="C159" t="str">
        <f t="shared" si="6"/>
        <v>W</v>
      </c>
      <c r="D159" t="s">
        <v>1825</v>
      </c>
      <c r="E159" s="1">
        <v>4</v>
      </c>
      <c r="F159" s="1">
        <v>0</v>
      </c>
      <c r="G159">
        <f t="shared" si="7"/>
        <v>4</v>
      </c>
      <c r="H159" t="s">
        <v>2928</v>
      </c>
      <c r="K159" t="s">
        <v>1995</v>
      </c>
      <c r="L159" t="s">
        <v>1826</v>
      </c>
      <c r="M159" t="s">
        <v>1825</v>
      </c>
      <c r="N159" t="s">
        <v>1037</v>
      </c>
      <c r="O159" t="s">
        <v>30</v>
      </c>
      <c r="U159">
        <f t="shared" si="8"/>
        <v>0</v>
      </c>
    </row>
    <row r="160" spans="1:21" x14ac:dyDescent="0.25">
      <c r="A160">
        <v>18930204</v>
      </c>
      <c r="B160" t="s">
        <v>503</v>
      </c>
      <c r="C160" t="str">
        <f t="shared" si="6"/>
        <v>L</v>
      </c>
      <c r="D160" t="s">
        <v>1264</v>
      </c>
      <c r="E160" s="1">
        <v>0</v>
      </c>
      <c r="F160" s="1">
        <v>9</v>
      </c>
      <c r="G160">
        <f t="shared" si="7"/>
        <v>-9</v>
      </c>
      <c r="H160" t="s">
        <v>2928</v>
      </c>
      <c r="K160" t="s">
        <v>2599</v>
      </c>
      <c r="L160" t="s">
        <v>1120</v>
      </c>
      <c r="M160" t="s">
        <v>503</v>
      </c>
      <c r="N160" t="s">
        <v>1033</v>
      </c>
      <c r="O160" t="s">
        <v>30</v>
      </c>
      <c r="U160">
        <f t="shared" si="8"/>
        <v>0</v>
      </c>
    </row>
    <row r="161" spans="1:21" x14ac:dyDescent="0.25">
      <c r="A161">
        <v>18930204</v>
      </c>
      <c r="B161" t="s">
        <v>1264</v>
      </c>
      <c r="C161" t="str">
        <f t="shared" si="6"/>
        <v>W</v>
      </c>
      <c r="D161" t="s">
        <v>503</v>
      </c>
      <c r="E161" s="1">
        <v>9</v>
      </c>
      <c r="F161" s="1">
        <v>0</v>
      </c>
      <c r="G161">
        <f t="shared" si="7"/>
        <v>9</v>
      </c>
      <c r="H161" t="s">
        <v>2928</v>
      </c>
      <c r="K161" t="s">
        <v>2599</v>
      </c>
      <c r="L161" t="s">
        <v>1120</v>
      </c>
      <c r="M161" t="s">
        <v>503</v>
      </c>
      <c r="N161" t="s">
        <v>1037</v>
      </c>
      <c r="O161" t="s">
        <v>30</v>
      </c>
      <c r="U161">
        <f t="shared" si="8"/>
        <v>0</v>
      </c>
    </row>
    <row r="162" spans="1:21" x14ac:dyDescent="0.25">
      <c r="A162">
        <v>18930218</v>
      </c>
      <c r="B162" t="s">
        <v>1825</v>
      </c>
      <c r="C162" t="str">
        <f t="shared" si="6"/>
        <v>D</v>
      </c>
      <c r="D162" t="s">
        <v>503</v>
      </c>
      <c r="E162" s="1">
        <v>0</v>
      </c>
      <c r="F162" s="1">
        <v>0</v>
      </c>
      <c r="G162">
        <f t="shared" si="7"/>
        <v>0</v>
      </c>
      <c r="H162" t="s">
        <v>2928</v>
      </c>
      <c r="K162" t="s">
        <v>2603</v>
      </c>
      <c r="L162" t="s">
        <v>2122</v>
      </c>
      <c r="M162" t="s">
        <v>1825</v>
      </c>
      <c r="N162" t="s">
        <v>1033</v>
      </c>
      <c r="O162" t="s">
        <v>30</v>
      </c>
      <c r="U162">
        <f t="shared" si="8"/>
        <v>0</v>
      </c>
    </row>
    <row r="163" spans="1:21" x14ac:dyDescent="0.25">
      <c r="A163">
        <v>18930218</v>
      </c>
      <c r="B163" t="s">
        <v>503</v>
      </c>
      <c r="C163" t="str">
        <f t="shared" si="6"/>
        <v>D</v>
      </c>
      <c r="D163" t="s">
        <v>1825</v>
      </c>
      <c r="E163" s="1">
        <v>0</v>
      </c>
      <c r="F163" s="1">
        <v>0</v>
      </c>
      <c r="G163">
        <f t="shared" si="7"/>
        <v>0</v>
      </c>
      <c r="H163" t="s">
        <v>2928</v>
      </c>
      <c r="K163" t="s">
        <v>2603</v>
      </c>
      <c r="L163" t="s">
        <v>2122</v>
      </c>
      <c r="M163" t="s">
        <v>1825</v>
      </c>
      <c r="N163" t="s">
        <v>1037</v>
      </c>
      <c r="O163" t="s">
        <v>30</v>
      </c>
      <c r="U163">
        <f t="shared" si="8"/>
        <v>0</v>
      </c>
    </row>
    <row r="164" spans="1:21" x14ac:dyDescent="0.25">
      <c r="A164">
        <v>18930304</v>
      </c>
      <c r="B164" t="s">
        <v>376</v>
      </c>
      <c r="C164" t="str">
        <f t="shared" si="6"/>
        <v>L</v>
      </c>
      <c r="D164" t="s">
        <v>503</v>
      </c>
      <c r="E164" s="1">
        <v>0</v>
      </c>
      <c r="F164" s="1">
        <v>8</v>
      </c>
      <c r="G164">
        <f t="shared" si="7"/>
        <v>-8</v>
      </c>
      <c r="H164" t="s">
        <v>2928</v>
      </c>
      <c r="K164" t="s">
        <v>2929</v>
      </c>
      <c r="L164" t="s">
        <v>1241</v>
      </c>
      <c r="M164" t="s">
        <v>376</v>
      </c>
      <c r="N164" t="s">
        <v>1033</v>
      </c>
      <c r="O164" t="s">
        <v>30</v>
      </c>
      <c r="U164">
        <f t="shared" si="8"/>
        <v>0</v>
      </c>
    </row>
    <row r="165" spans="1:21" x14ac:dyDescent="0.25">
      <c r="A165">
        <v>18930304</v>
      </c>
      <c r="B165" t="s">
        <v>503</v>
      </c>
      <c r="C165" t="str">
        <f t="shared" si="6"/>
        <v>W</v>
      </c>
      <c r="D165" t="s">
        <v>376</v>
      </c>
      <c r="E165" s="1">
        <v>8</v>
      </c>
      <c r="F165" s="1">
        <v>0</v>
      </c>
      <c r="G165">
        <f t="shared" si="7"/>
        <v>8</v>
      </c>
      <c r="H165" t="s">
        <v>2928</v>
      </c>
      <c r="K165" t="s">
        <v>2929</v>
      </c>
      <c r="L165" t="s">
        <v>1241</v>
      </c>
      <c r="M165" t="s">
        <v>376</v>
      </c>
      <c r="N165" t="s">
        <v>1037</v>
      </c>
      <c r="O165" t="s">
        <v>30</v>
      </c>
      <c r="U165">
        <f t="shared" si="8"/>
        <v>0</v>
      </c>
    </row>
    <row r="166" spans="1:21" x14ac:dyDescent="0.25">
      <c r="A166">
        <v>18930311</v>
      </c>
      <c r="B166" t="s">
        <v>1264</v>
      </c>
      <c r="C166" t="str">
        <f t="shared" si="6"/>
        <v>W</v>
      </c>
      <c r="D166" t="s">
        <v>1825</v>
      </c>
      <c r="E166" s="1">
        <v>2</v>
      </c>
      <c r="F166" s="1">
        <v>0</v>
      </c>
      <c r="G166">
        <f t="shared" si="7"/>
        <v>2</v>
      </c>
      <c r="H166" t="s">
        <v>2928</v>
      </c>
      <c r="K166" t="s">
        <v>2246</v>
      </c>
      <c r="L166" t="s">
        <v>1936</v>
      </c>
      <c r="M166" t="s">
        <v>1264</v>
      </c>
      <c r="N166" t="s">
        <v>1033</v>
      </c>
      <c r="O166" t="s">
        <v>30</v>
      </c>
      <c r="U166">
        <f t="shared" si="8"/>
        <v>0</v>
      </c>
    </row>
    <row r="167" spans="1:21" x14ac:dyDescent="0.25">
      <c r="A167">
        <v>18930311</v>
      </c>
      <c r="B167" t="s">
        <v>1825</v>
      </c>
      <c r="C167" t="str">
        <f t="shared" si="6"/>
        <v>L</v>
      </c>
      <c r="D167" t="s">
        <v>1264</v>
      </c>
      <c r="E167" s="1">
        <v>0</v>
      </c>
      <c r="F167" s="1">
        <v>2</v>
      </c>
      <c r="G167">
        <f t="shared" si="7"/>
        <v>-2</v>
      </c>
      <c r="H167" t="s">
        <v>2928</v>
      </c>
      <c r="K167" t="s">
        <v>2246</v>
      </c>
      <c r="L167" t="s">
        <v>1936</v>
      </c>
      <c r="M167" t="s">
        <v>1264</v>
      </c>
      <c r="N167" t="s">
        <v>1037</v>
      </c>
      <c r="O167" t="s">
        <v>30</v>
      </c>
      <c r="U167">
        <f t="shared" si="8"/>
        <v>1</v>
      </c>
    </row>
    <row r="168" spans="1:21" x14ac:dyDescent="0.25">
      <c r="A168">
        <v>18940104</v>
      </c>
      <c r="B168" t="s">
        <v>376</v>
      </c>
      <c r="C168" t="str">
        <f t="shared" si="6"/>
        <v>W</v>
      </c>
      <c r="D168" t="s">
        <v>1264</v>
      </c>
      <c r="E168" s="1">
        <v>24</v>
      </c>
      <c r="F168" s="1">
        <v>3</v>
      </c>
      <c r="G168">
        <f t="shared" si="7"/>
        <v>21</v>
      </c>
      <c r="H168" t="s">
        <v>2924</v>
      </c>
      <c r="K168" t="s">
        <v>2927</v>
      </c>
      <c r="L168" t="s">
        <v>2926</v>
      </c>
      <c r="M168" t="s">
        <v>376</v>
      </c>
      <c r="N168" t="s">
        <v>1033</v>
      </c>
      <c r="O168" t="s">
        <v>30</v>
      </c>
      <c r="U168">
        <f t="shared" si="8"/>
        <v>0</v>
      </c>
    </row>
    <row r="169" spans="1:21" x14ac:dyDescent="0.25">
      <c r="A169">
        <v>18940104</v>
      </c>
      <c r="B169" t="s">
        <v>1264</v>
      </c>
      <c r="C169" t="str">
        <f t="shared" si="6"/>
        <v>L</v>
      </c>
      <c r="D169" t="s">
        <v>376</v>
      </c>
      <c r="E169" s="1">
        <v>3</v>
      </c>
      <c r="F169" s="1">
        <v>24</v>
      </c>
      <c r="G169">
        <f t="shared" si="7"/>
        <v>-21</v>
      </c>
      <c r="H169" t="s">
        <v>2924</v>
      </c>
      <c r="K169" t="s">
        <v>2927</v>
      </c>
      <c r="L169" t="s">
        <v>2926</v>
      </c>
      <c r="M169" t="s">
        <v>376</v>
      </c>
      <c r="N169" t="s">
        <v>1037</v>
      </c>
      <c r="O169" t="s">
        <v>30</v>
      </c>
      <c r="U169">
        <f t="shared" si="8"/>
        <v>0</v>
      </c>
    </row>
    <row r="170" spans="1:21" x14ac:dyDescent="0.25">
      <c r="A170">
        <v>18940203</v>
      </c>
      <c r="B170" t="s">
        <v>376</v>
      </c>
      <c r="C170" t="str">
        <f t="shared" si="6"/>
        <v>L</v>
      </c>
      <c r="D170" t="s">
        <v>1825</v>
      </c>
      <c r="E170" s="1">
        <v>5</v>
      </c>
      <c r="F170" s="1">
        <v>7</v>
      </c>
      <c r="G170">
        <f t="shared" si="7"/>
        <v>-2</v>
      </c>
      <c r="H170" t="s">
        <v>2924</v>
      </c>
      <c r="K170" t="s">
        <v>2583</v>
      </c>
      <c r="L170" t="s">
        <v>2582</v>
      </c>
      <c r="M170" t="s">
        <v>376</v>
      </c>
      <c r="N170" t="s">
        <v>1033</v>
      </c>
      <c r="O170" t="s">
        <v>30</v>
      </c>
      <c r="U170">
        <f t="shared" si="8"/>
        <v>1</v>
      </c>
    </row>
    <row r="171" spans="1:21" x14ac:dyDescent="0.25">
      <c r="A171">
        <v>18940203</v>
      </c>
      <c r="B171" t="s">
        <v>1825</v>
      </c>
      <c r="C171" t="str">
        <f t="shared" si="6"/>
        <v>W</v>
      </c>
      <c r="D171" t="s">
        <v>376</v>
      </c>
      <c r="E171" s="1">
        <v>7</v>
      </c>
      <c r="F171" s="1">
        <v>5</v>
      </c>
      <c r="G171">
        <f t="shared" si="7"/>
        <v>2</v>
      </c>
      <c r="H171" t="s">
        <v>2924</v>
      </c>
      <c r="K171" t="s">
        <v>2583</v>
      </c>
      <c r="L171" t="s">
        <v>2582</v>
      </c>
      <c r="M171" t="s">
        <v>376</v>
      </c>
      <c r="N171" t="s">
        <v>1037</v>
      </c>
      <c r="O171" t="s">
        <v>30</v>
      </c>
      <c r="U171">
        <f t="shared" si="8"/>
        <v>0</v>
      </c>
    </row>
    <row r="172" spans="1:21" x14ac:dyDescent="0.25">
      <c r="A172">
        <v>18940203</v>
      </c>
      <c r="B172" t="s">
        <v>1264</v>
      </c>
      <c r="C172" t="str">
        <f t="shared" si="6"/>
        <v>W</v>
      </c>
      <c r="D172" t="s">
        <v>503</v>
      </c>
      <c r="E172" s="1">
        <v>7</v>
      </c>
      <c r="F172" s="1">
        <v>0</v>
      </c>
      <c r="G172">
        <f t="shared" si="7"/>
        <v>7</v>
      </c>
      <c r="H172" t="s">
        <v>2924</v>
      </c>
      <c r="K172" t="s">
        <v>2901</v>
      </c>
      <c r="L172" t="s">
        <v>2900</v>
      </c>
      <c r="M172" t="s">
        <v>1264</v>
      </c>
      <c r="N172" t="s">
        <v>1033</v>
      </c>
      <c r="O172" t="s">
        <v>30</v>
      </c>
      <c r="U172">
        <f t="shared" si="8"/>
        <v>0</v>
      </c>
    </row>
    <row r="173" spans="1:21" x14ac:dyDescent="0.25">
      <c r="A173">
        <v>18940203</v>
      </c>
      <c r="B173" t="s">
        <v>503</v>
      </c>
      <c r="C173" t="str">
        <f t="shared" si="6"/>
        <v>L</v>
      </c>
      <c r="D173" t="s">
        <v>1264</v>
      </c>
      <c r="E173" s="1">
        <v>0</v>
      </c>
      <c r="F173" s="1">
        <v>7</v>
      </c>
      <c r="G173">
        <f t="shared" si="7"/>
        <v>-7</v>
      </c>
      <c r="H173" t="s">
        <v>2924</v>
      </c>
      <c r="K173" t="s">
        <v>2901</v>
      </c>
      <c r="L173" t="s">
        <v>2900</v>
      </c>
      <c r="M173" t="s">
        <v>1264</v>
      </c>
      <c r="N173" t="s">
        <v>1037</v>
      </c>
      <c r="O173" t="s">
        <v>30</v>
      </c>
      <c r="U173">
        <f t="shared" si="8"/>
        <v>1</v>
      </c>
    </row>
    <row r="174" spans="1:21" x14ac:dyDescent="0.25">
      <c r="A174">
        <v>18940224</v>
      </c>
      <c r="B174" t="s">
        <v>1825</v>
      </c>
      <c r="C174" t="str">
        <f t="shared" si="6"/>
        <v>W</v>
      </c>
      <c r="D174" t="s">
        <v>503</v>
      </c>
      <c r="E174" s="1">
        <v>5</v>
      </c>
      <c r="F174" s="1">
        <v>0</v>
      </c>
      <c r="G174">
        <f t="shared" si="7"/>
        <v>5</v>
      </c>
      <c r="H174" t="s">
        <v>2924</v>
      </c>
      <c r="K174" t="s">
        <v>1995</v>
      </c>
      <c r="L174" t="s">
        <v>1826</v>
      </c>
      <c r="M174" t="s">
        <v>1825</v>
      </c>
      <c r="N174" t="s">
        <v>1033</v>
      </c>
      <c r="O174" t="s">
        <v>30</v>
      </c>
      <c r="U174">
        <f t="shared" si="8"/>
        <v>0</v>
      </c>
    </row>
    <row r="175" spans="1:21" x14ac:dyDescent="0.25">
      <c r="A175">
        <v>18940224</v>
      </c>
      <c r="B175" t="s">
        <v>503</v>
      </c>
      <c r="C175" t="str">
        <f t="shared" si="6"/>
        <v>L</v>
      </c>
      <c r="D175" t="s">
        <v>1825</v>
      </c>
      <c r="E175" s="1">
        <v>0</v>
      </c>
      <c r="F175" s="1">
        <v>5</v>
      </c>
      <c r="G175">
        <f t="shared" si="7"/>
        <v>-5</v>
      </c>
      <c r="H175" t="s">
        <v>2924</v>
      </c>
      <c r="K175" t="s">
        <v>1995</v>
      </c>
      <c r="L175" t="s">
        <v>1826</v>
      </c>
      <c r="M175" t="s">
        <v>1825</v>
      </c>
      <c r="N175" t="s">
        <v>1037</v>
      </c>
      <c r="O175" t="s">
        <v>30</v>
      </c>
      <c r="U175">
        <f t="shared" si="8"/>
        <v>1</v>
      </c>
    </row>
    <row r="176" spans="1:21" x14ac:dyDescent="0.25">
      <c r="A176">
        <v>18940310</v>
      </c>
      <c r="B176" t="s">
        <v>1825</v>
      </c>
      <c r="C176" t="str">
        <f t="shared" si="6"/>
        <v>W</v>
      </c>
      <c r="D176" t="s">
        <v>1264</v>
      </c>
      <c r="E176" s="1">
        <v>3</v>
      </c>
      <c r="F176" s="1">
        <v>0</v>
      </c>
      <c r="G176">
        <f t="shared" si="7"/>
        <v>3</v>
      </c>
      <c r="H176" t="s">
        <v>2924</v>
      </c>
      <c r="K176" t="s">
        <v>2925</v>
      </c>
      <c r="L176" t="s">
        <v>2122</v>
      </c>
      <c r="M176" t="s">
        <v>1825</v>
      </c>
      <c r="N176" t="s">
        <v>1033</v>
      </c>
      <c r="O176" t="s">
        <v>30</v>
      </c>
      <c r="U176">
        <f t="shared" si="8"/>
        <v>0</v>
      </c>
    </row>
    <row r="177" spans="1:21" x14ac:dyDescent="0.25">
      <c r="A177">
        <v>18940310</v>
      </c>
      <c r="B177" t="s">
        <v>1264</v>
      </c>
      <c r="C177" t="str">
        <f t="shared" si="6"/>
        <v>L</v>
      </c>
      <c r="D177" t="s">
        <v>1825</v>
      </c>
      <c r="E177" s="1">
        <v>0</v>
      </c>
      <c r="F177" s="1">
        <v>3</v>
      </c>
      <c r="G177">
        <f t="shared" si="7"/>
        <v>-3</v>
      </c>
      <c r="H177" t="s">
        <v>2924</v>
      </c>
      <c r="K177" t="s">
        <v>2925</v>
      </c>
      <c r="L177" t="s">
        <v>2122</v>
      </c>
      <c r="M177" t="s">
        <v>1825</v>
      </c>
      <c r="N177" t="s">
        <v>1037</v>
      </c>
      <c r="O177" t="s">
        <v>30</v>
      </c>
      <c r="U177">
        <f t="shared" si="8"/>
        <v>1</v>
      </c>
    </row>
    <row r="178" spans="1:21" x14ac:dyDescent="0.25">
      <c r="A178">
        <v>18940317</v>
      </c>
      <c r="B178" t="s">
        <v>503</v>
      </c>
      <c r="C178" t="str">
        <f t="shared" si="6"/>
        <v>W</v>
      </c>
      <c r="D178" t="s">
        <v>376</v>
      </c>
      <c r="E178" s="1">
        <v>6</v>
      </c>
      <c r="F178" s="1">
        <v>0</v>
      </c>
      <c r="G178">
        <f t="shared" si="7"/>
        <v>6</v>
      </c>
      <c r="H178" t="s">
        <v>2924</v>
      </c>
      <c r="K178" t="s">
        <v>2599</v>
      </c>
      <c r="L178" t="s">
        <v>1120</v>
      </c>
      <c r="M178" t="s">
        <v>503</v>
      </c>
      <c r="N178" t="s">
        <v>1033</v>
      </c>
      <c r="O178" t="s">
        <v>30</v>
      </c>
      <c r="U178">
        <f t="shared" si="8"/>
        <v>0</v>
      </c>
    </row>
    <row r="179" spans="1:21" x14ac:dyDescent="0.25">
      <c r="A179">
        <v>18940317</v>
      </c>
      <c r="B179" t="s">
        <v>376</v>
      </c>
      <c r="C179" t="str">
        <f t="shared" si="6"/>
        <v>L</v>
      </c>
      <c r="D179" t="s">
        <v>503</v>
      </c>
      <c r="E179" s="1">
        <v>0</v>
      </c>
      <c r="F179" s="1">
        <v>6</v>
      </c>
      <c r="G179">
        <f t="shared" si="7"/>
        <v>-6</v>
      </c>
      <c r="H179" t="s">
        <v>2924</v>
      </c>
      <c r="K179" t="s">
        <v>2599</v>
      </c>
      <c r="L179" t="s">
        <v>1120</v>
      </c>
      <c r="M179" t="s">
        <v>503</v>
      </c>
      <c r="N179" t="s">
        <v>1037</v>
      </c>
      <c r="O179" t="s">
        <v>30</v>
      </c>
      <c r="U179">
        <f t="shared" si="8"/>
        <v>1</v>
      </c>
    </row>
    <row r="180" spans="1:21" x14ac:dyDescent="0.25">
      <c r="A180">
        <v>18950105</v>
      </c>
      <c r="B180" t="s">
        <v>1264</v>
      </c>
      <c r="C180" t="str">
        <f t="shared" si="6"/>
        <v>L</v>
      </c>
      <c r="D180" t="s">
        <v>376</v>
      </c>
      <c r="E180" s="1">
        <v>6</v>
      </c>
      <c r="F180" s="1">
        <v>14</v>
      </c>
      <c r="G180">
        <f t="shared" si="7"/>
        <v>-8</v>
      </c>
      <c r="H180" t="s">
        <v>2923</v>
      </c>
      <c r="K180" t="s">
        <v>2572</v>
      </c>
      <c r="L180" t="s">
        <v>1274</v>
      </c>
      <c r="M180" t="s">
        <v>1264</v>
      </c>
      <c r="N180" t="s">
        <v>1033</v>
      </c>
      <c r="O180" t="s">
        <v>30</v>
      </c>
      <c r="U180">
        <f t="shared" si="8"/>
        <v>0</v>
      </c>
    </row>
    <row r="181" spans="1:21" x14ac:dyDescent="0.25">
      <c r="A181">
        <v>18950105</v>
      </c>
      <c r="B181" t="s">
        <v>376</v>
      </c>
      <c r="C181" t="str">
        <f t="shared" si="6"/>
        <v>W</v>
      </c>
      <c r="D181" t="s">
        <v>1264</v>
      </c>
      <c r="E181" s="1">
        <v>14</v>
      </c>
      <c r="F181" s="1">
        <v>6</v>
      </c>
      <c r="G181">
        <f t="shared" si="7"/>
        <v>8</v>
      </c>
      <c r="H181" t="s">
        <v>2923</v>
      </c>
      <c r="K181" t="s">
        <v>2572</v>
      </c>
      <c r="L181" t="s">
        <v>1274</v>
      </c>
      <c r="M181" t="s">
        <v>1264</v>
      </c>
      <c r="N181" t="s">
        <v>1037</v>
      </c>
      <c r="O181" t="s">
        <v>30</v>
      </c>
      <c r="U181">
        <f t="shared" si="8"/>
        <v>0</v>
      </c>
    </row>
    <row r="182" spans="1:21" x14ac:dyDescent="0.25">
      <c r="A182">
        <v>18950126</v>
      </c>
      <c r="B182" t="s">
        <v>503</v>
      </c>
      <c r="C182" t="str">
        <f t="shared" si="6"/>
        <v>W</v>
      </c>
      <c r="D182" t="s">
        <v>1264</v>
      </c>
      <c r="E182" s="1">
        <v>5</v>
      </c>
      <c r="F182" s="1">
        <v>4</v>
      </c>
      <c r="G182">
        <f t="shared" si="7"/>
        <v>1</v>
      </c>
      <c r="H182" t="s">
        <v>2923</v>
      </c>
      <c r="K182" t="s">
        <v>2599</v>
      </c>
      <c r="L182" t="s">
        <v>1120</v>
      </c>
      <c r="M182" t="s">
        <v>503</v>
      </c>
      <c r="N182" t="s">
        <v>1033</v>
      </c>
      <c r="O182" t="s">
        <v>30</v>
      </c>
      <c r="U182">
        <f t="shared" si="8"/>
        <v>0</v>
      </c>
    </row>
    <row r="183" spans="1:21" x14ac:dyDescent="0.25">
      <c r="A183">
        <v>18950126</v>
      </c>
      <c r="B183" t="s">
        <v>1264</v>
      </c>
      <c r="C183" t="str">
        <f t="shared" si="6"/>
        <v>L</v>
      </c>
      <c r="D183" t="s">
        <v>503</v>
      </c>
      <c r="E183" s="1">
        <v>4</v>
      </c>
      <c r="F183" s="1">
        <v>5</v>
      </c>
      <c r="G183">
        <f t="shared" si="7"/>
        <v>-1</v>
      </c>
      <c r="H183" t="s">
        <v>2923</v>
      </c>
      <c r="K183" t="s">
        <v>2599</v>
      </c>
      <c r="L183" t="s">
        <v>1120</v>
      </c>
      <c r="M183" t="s">
        <v>503</v>
      </c>
      <c r="N183" t="s">
        <v>1037</v>
      </c>
      <c r="O183" t="s">
        <v>30</v>
      </c>
      <c r="U183">
        <f t="shared" si="8"/>
        <v>1</v>
      </c>
    </row>
    <row r="184" spans="1:21" x14ac:dyDescent="0.25">
      <c r="A184">
        <v>18950202</v>
      </c>
      <c r="B184" t="s">
        <v>1825</v>
      </c>
      <c r="C184" t="str">
        <f t="shared" si="6"/>
        <v>L</v>
      </c>
      <c r="D184" t="s">
        <v>376</v>
      </c>
      <c r="E184" s="1">
        <v>3</v>
      </c>
      <c r="F184" s="1">
        <v>6</v>
      </c>
      <c r="G184">
        <f t="shared" si="7"/>
        <v>-3</v>
      </c>
      <c r="H184" t="s">
        <v>2923</v>
      </c>
      <c r="K184" t="s">
        <v>1995</v>
      </c>
      <c r="L184" t="s">
        <v>1826</v>
      </c>
      <c r="M184" t="s">
        <v>1825</v>
      </c>
      <c r="N184" t="s">
        <v>1033</v>
      </c>
      <c r="O184" t="s">
        <v>30</v>
      </c>
      <c r="U184">
        <f t="shared" si="8"/>
        <v>1</v>
      </c>
    </row>
    <row r="185" spans="1:21" x14ac:dyDescent="0.25">
      <c r="A185">
        <v>18950202</v>
      </c>
      <c r="B185" t="s">
        <v>376</v>
      </c>
      <c r="C185" t="str">
        <f t="shared" si="6"/>
        <v>W</v>
      </c>
      <c r="D185" t="s">
        <v>1825</v>
      </c>
      <c r="E185" s="1">
        <v>6</v>
      </c>
      <c r="F185" s="1">
        <v>3</v>
      </c>
      <c r="G185">
        <f t="shared" si="7"/>
        <v>3</v>
      </c>
      <c r="H185" t="s">
        <v>2923</v>
      </c>
      <c r="K185" t="s">
        <v>1995</v>
      </c>
      <c r="L185" t="s">
        <v>1826</v>
      </c>
      <c r="M185" t="s">
        <v>1825</v>
      </c>
      <c r="N185" t="s">
        <v>1037</v>
      </c>
      <c r="O185" t="s">
        <v>30</v>
      </c>
      <c r="U185">
        <f t="shared" si="8"/>
        <v>0</v>
      </c>
    </row>
    <row r="186" spans="1:21" x14ac:dyDescent="0.25">
      <c r="A186">
        <v>18950302</v>
      </c>
      <c r="B186" t="s">
        <v>503</v>
      </c>
      <c r="C186" t="str">
        <f t="shared" si="6"/>
        <v>W</v>
      </c>
      <c r="D186" t="s">
        <v>1825</v>
      </c>
      <c r="E186" s="1">
        <v>6</v>
      </c>
      <c r="F186" s="1">
        <v>0</v>
      </c>
      <c r="G186">
        <f t="shared" si="7"/>
        <v>6</v>
      </c>
      <c r="H186" t="s">
        <v>2923</v>
      </c>
      <c r="K186" t="s">
        <v>2599</v>
      </c>
      <c r="L186" t="s">
        <v>1120</v>
      </c>
      <c r="M186" t="s">
        <v>503</v>
      </c>
      <c r="N186" t="s">
        <v>1033</v>
      </c>
      <c r="O186" t="s">
        <v>30</v>
      </c>
      <c r="U186">
        <f t="shared" si="8"/>
        <v>0</v>
      </c>
    </row>
    <row r="187" spans="1:21" x14ac:dyDescent="0.25">
      <c r="A187">
        <v>18950302</v>
      </c>
      <c r="B187" t="s">
        <v>1825</v>
      </c>
      <c r="C187" t="str">
        <f t="shared" si="6"/>
        <v>L</v>
      </c>
      <c r="D187" t="s">
        <v>503</v>
      </c>
      <c r="E187" s="1">
        <v>0</v>
      </c>
      <c r="F187" s="1">
        <v>6</v>
      </c>
      <c r="G187">
        <f t="shared" si="7"/>
        <v>-6</v>
      </c>
      <c r="H187" t="s">
        <v>2923</v>
      </c>
      <c r="K187" t="s">
        <v>2599</v>
      </c>
      <c r="L187" t="s">
        <v>1120</v>
      </c>
      <c r="M187" t="s">
        <v>503</v>
      </c>
      <c r="N187" t="s">
        <v>1037</v>
      </c>
      <c r="O187" t="s">
        <v>30</v>
      </c>
      <c r="U187">
        <f t="shared" si="8"/>
        <v>1</v>
      </c>
    </row>
    <row r="188" spans="1:21" x14ac:dyDescent="0.25">
      <c r="A188">
        <v>18950309</v>
      </c>
      <c r="B188" t="s">
        <v>376</v>
      </c>
      <c r="C188" t="str">
        <f t="shared" si="6"/>
        <v>L</v>
      </c>
      <c r="D188" t="s">
        <v>503</v>
      </c>
      <c r="E188" s="1">
        <v>3</v>
      </c>
      <c r="F188" s="1">
        <v>6</v>
      </c>
      <c r="G188">
        <f t="shared" si="7"/>
        <v>-3</v>
      </c>
      <c r="H188" t="s">
        <v>2923</v>
      </c>
      <c r="K188" t="s">
        <v>2586</v>
      </c>
      <c r="L188" t="s">
        <v>1678</v>
      </c>
      <c r="M188" t="s">
        <v>376</v>
      </c>
      <c r="N188" t="s">
        <v>1033</v>
      </c>
      <c r="O188" t="s">
        <v>30</v>
      </c>
      <c r="U188">
        <f t="shared" si="8"/>
        <v>1</v>
      </c>
    </row>
    <row r="189" spans="1:21" x14ac:dyDescent="0.25">
      <c r="A189">
        <v>18950309</v>
      </c>
      <c r="B189" t="s">
        <v>503</v>
      </c>
      <c r="C189" t="str">
        <f t="shared" si="6"/>
        <v>W</v>
      </c>
      <c r="D189" t="s">
        <v>376</v>
      </c>
      <c r="E189" s="1">
        <v>6</v>
      </c>
      <c r="F189" s="1">
        <v>3</v>
      </c>
      <c r="G189">
        <f t="shared" si="7"/>
        <v>3</v>
      </c>
      <c r="H189" t="s">
        <v>2923</v>
      </c>
      <c r="K189" t="s">
        <v>2586</v>
      </c>
      <c r="L189" t="s">
        <v>1678</v>
      </c>
      <c r="M189" t="s">
        <v>376</v>
      </c>
      <c r="N189" t="s">
        <v>1037</v>
      </c>
      <c r="O189" t="s">
        <v>30</v>
      </c>
      <c r="U189">
        <f t="shared" si="8"/>
        <v>0</v>
      </c>
    </row>
    <row r="190" spans="1:21" x14ac:dyDescent="0.25">
      <c r="A190">
        <v>18950316</v>
      </c>
      <c r="B190" t="s">
        <v>1264</v>
      </c>
      <c r="C190" t="str">
        <f t="shared" si="6"/>
        <v>W</v>
      </c>
      <c r="D190" t="s">
        <v>1825</v>
      </c>
      <c r="E190" s="1">
        <v>5</v>
      </c>
      <c r="F190" s="1">
        <v>3</v>
      </c>
      <c r="G190">
        <f t="shared" si="7"/>
        <v>2</v>
      </c>
      <c r="H190" t="s">
        <v>2923</v>
      </c>
      <c r="K190" t="s">
        <v>1988</v>
      </c>
      <c r="L190" t="s">
        <v>1263</v>
      </c>
      <c r="M190" t="s">
        <v>1264</v>
      </c>
      <c r="N190" t="s">
        <v>1033</v>
      </c>
      <c r="O190" t="s">
        <v>30</v>
      </c>
      <c r="U190">
        <f t="shared" si="8"/>
        <v>0</v>
      </c>
    </row>
    <row r="191" spans="1:21" x14ac:dyDescent="0.25">
      <c r="A191">
        <v>18950316</v>
      </c>
      <c r="B191" t="s">
        <v>1825</v>
      </c>
      <c r="C191" t="str">
        <f t="shared" si="6"/>
        <v>L</v>
      </c>
      <c r="D191" t="s">
        <v>1264</v>
      </c>
      <c r="E191" s="1">
        <v>3</v>
      </c>
      <c r="F191" s="1">
        <v>5</v>
      </c>
      <c r="G191">
        <f t="shared" si="7"/>
        <v>-2</v>
      </c>
      <c r="H191" t="s">
        <v>2923</v>
      </c>
      <c r="K191" t="s">
        <v>1988</v>
      </c>
      <c r="L191" t="s">
        <v>1263</v>
      </c>
      <c r="M191" t="s">
        <v>1264</v>
      </c>
      <c r="N191" t="s">
        <v>1037</v>
      </c>
      <c r="O191" t="s">
        <v>30</v>
      </c>
      <c r="U191">
        <f t="shared" si="8"/>
        <v>1</v>
      </c>
    </row>
    <row r="192" spans="1:21" x14ac:dyDescent="0.25">
      <c r="A192">
        <v>18960104</v>
      </c>
      <c r="B192" t="s">
        <v>376</v>
      </c>
      <c r="C192" t="str">
        <f t="shared" si="6"/>
        <v>W</v>
      </c>
      <c r="D192" t="s">
        <v>1264</v>
      </c>
      <c r="E192" s="1">
        <v>25</v>
      </c>
      <c r="F192" s="1">
        <v>0</v>
      </c>
      <c r="G192">
        <f t="shared" si="7"/>
        <v>25</v>
      </c>
      <c r="H192" t="s">
        <v>2921</v>
      </c>
      <c r="K192" t="s">
        <v>2583</v>
      </c>
      <c r="L192" t="s">
        <v>2582</v>
      </c>
      <c r="M192" t="s">
        <v>376</v>
      </c>
      <c r="N192" t="s">
        <v>1033</v>
      </c>
      <c r="O192" t="s">
        <v>30</v>
      </c>
      <c r="U192">
        <f t="shared" si="8"/>
        <v>0</v>
      </c>
    </row>
    <row r="193" spans="1:21" x14ac:dyDescent="0.25">
      <c r="A193">
        <v>18960104</v>
      </c>
      <c r="B193" t="s">
        <v>1264</v>
      </c>
      <c r="C193" t="str">
        <f t="shared" si="6"/>
        <v>L</v>
      </c>
      <c r="D193" t="s">
        <v>376</v>
      </c>
      <c r="E193" s="1">
        <v>0</v>
      </c>
      <c r="F193" s="1">
        <v>25</v>
      </c>
      <c r="G193">
        <f t="shared" si="7"/>
        <v>-25</v>
      </c>
      <c r="H193" t="s">
        <v>2921</v>
      </c>
      <c r="K193" t="s">
        <v>2583</v>
      </c>
      <c r="L193" t="s">
        <v>2582</v>
      </c>
      <c r="M193" t="s">
        <v>376</v>
      </c>
      <c r="N193" t="s">
        <v>1037</v>
      </c>
      <c r="O193" t="s">
        <v>30</v>
      </c>
      <c r="U193">
        <f t="shared" si="8"/>
        <v>0</v>
      </c>
    </row>
    <row r="194" spans="1:21" x14ac:dyDescent="0.25">
      <c r="A194">
        <v>18960125</v>
      </c>
      <c r="B194" t="s">
        <v>1264</v>
      </c>
      <c r="C194" t="str">
        <f t="shared" ref="C194:C257" si="9">IF(E194-F194&gt;0,"W",IF(E194-F194&lt;0,"L","D"))</f>
        <v>W</v>
      </c>
      <c r="D194" t="s">
        <v>503</v>
      </c>
      <c r="E194" s="1">
        <v>6</v>
      </c>
      <c r="F194" s="1">
        <v>0</v>
      </c>
      <c r="G194">
        <f t="shared" ref="G194:G257" si="10">E194-F194</f>
        <v>6</v>
      </c>
      <c r="H194" t="s">
        <v>2921</v>
      </c>
      <c r="K194" t="s">
        <v>1988</v>
      </c>
      <c r="L194" t="s">
        <v>1263</v>
      </c>
      <c r="M194" t="s">
        <v>1264</v>
      </c>
      <c r="N194" t="s">
        <v>1033</v>
      </c>
      <c r="O194" t="s">
        <v>30</v>
      </c>
      <c r="U194">
        <f t="shared" ref="U194:U257" si="11">IF(C194="L",IF(G194&gt;-8,1,0),0)</f>
        <v>0</v>
      </c>
    </row>
    <row r="195" spans="1:21" x14ac:dyDescent="0.25">
      <c r="A195">
        <v>18960125</v>
      </c>
      <c r="B195" t="s">
        <v>503</v>
      </c>
      <c r="C195" t="str">
        <f t="shared" si="9"/>
        <v>L</v>
      </c>
      <c r="D195" t="s">
        <v>1264</v>
      </c>
      <c r="E195" s="1">
        <v>0</v>
      </c>
      <c r="F195" s="1">
        <v>6</v>
      </c>
      <c r="G195">
        <f t="shared" si="10"/>
        <v>-6</v>
      </c>
      <c r="H195" t="s">
        <v>2921</v>
      </c>
      <c r="K195" t="s">
        <v>1988</v>
      </c>
      <c r="L195" t="s">
        <v>1263</v>
      </c>
      <c r="M195" t="s">
        <v>1264</v>
      </c>
      <c r="N195" t="s">
        <v>1037</v>
      </c>
      <c r="O195" t="s">
        <v>30</v>
      </c>
      <c r="U195">
        <f t="shared" si="11"/>
        <v>1</v>
      </c>
    </row>
    <row r="196" spans="1:21" x14ac:dyDescent="0.25">
      <c r="A196">
        <v>18960201</v>
      </c>
      <c r="B196" t="s">
        <v>376</v>
      </c>
      <c r="C196" t="str">
        <f t="shared" si="9"/>
        <v>L</v>
      </c>
      <c r="D196" t="s">
        <v>1825</v>
      </c>
      <c r="E196" s="1">
        <v>4</v>
      </c>
      <c r="F196" s="1">
        <v>10</v>
      </c>
      <c r="G196">
        <f t="shared" si="10"/>
        <v>-6</v>
      </c>
      <c r="H196" t="s">
        <v>2921</v>
      </c>
      <c r="K196" t="s">
        <v>2922</v>
      </c>
      <c r="L196" t="s">
        <v>1241</v>
      </c>
      <c r="M196" t="s">
        <v>376</v>
      </c>
      <c r="N196" t="s">
        <v>1033</v>
      </c>
      <c r="O196" t="s">
        <v>30</v>
      </c>
      <c r="U196">
        <f t="shared" si="11"/>
        <v>1</v>
      </c>
    </row>
    <row r="197" spans="1:21" x14ac:dyDescent="0.25">
      <c r="A197">
        <v>18960201</v>
      </c>
      <c r="B197" t="s">
        <v>1825</v>
      </c>
      <c r="C197" t="str">
        <f t="shared" si="9"/>
        <v>W</v>
      </c>
      <c r="D197" t="s">
        <v>376</v>
      </c>
      <c r="E197" s="1">
        <v>10</v>
      </c>
      <c r="F197" s="1">
        <v>4</v>
      </c>
      <c r="G197">
        <f t="shared" si="10"/>
        <v>6</v>
      </c>
      <c r="H197" t="s">
        <v>2921</v>
      </c>
      <c r="K197" t="s">
        <v>2922</v>
      </c>
      <c r="L197" t="s">
        <v>1241</v>
      </c>
      <c r="M197" t="s">
        <v>376</v>
      </c>
      <c r="N197" t="s">
        <v>1037</v>
      </c>
      <c r="O197" t="s">
        <v>30</v>
      </c>
      <c r="U197">
        <f t="shared" si="11"/>
        <v>0</v>
      </c>
    </row>
    <row r="198" spans="1:21" x14ac:dyDescent="0.25">
      <c r="A198">
        <v>18960215</v>
      </c>
      <c r="B198" t="s">
        <v>1825</v>
      </c>
      <c r="C198" t="str">
        <f t="shared" si="9"/>
        <v>D</v>
      </c>
      <c r="D198" t="s">
        <v>503</v>
      </c>
      <c r="E198" s="1">
        <v>0</v>
      </c>
      <c r="F198" s="1">
        <v>0</v>
      </c>
      <c r="G198">
        <f t="shared" si="10"/>
        <v>0</v>
      </c>
      <c r="H198" t="s">
        <v>2921</v>
      </c>
      <c r="K198" t="s">
        <v>1995</v>
      </c>
      <c r="L198" t="s">
        <v>1826</v>
      </c>
      <c r="M198" t="s">
        <v>1825</v>
      </c>
      <c r="N198" t="s">
        <v>1033</v>
      </c>
      <c r="O198" t="s">
        <v>30</v>
      </c>
      <c r="U198">
        <f t="shared" si="11"/>
        <v>0</v>
      </c>
    </row>
    <row r="199" spans="1:21" x14ac:dyDescent="0.25">
      <c r="A199">
        <v>18960215</v>
      </c>
      <c r="B199" t="s">
        <v>503</v>
      </c>
      <c r="C199" t="str">
        <f t="shared" si="9"/>
        <v>D</v>
      </c>
      <c r="D199" t="s">
        <v>1825</v>
      </c>
      <c r="E199" s="1">
        <v>0</v>
      </c>
      <c r="F199" s="1">
        <v>0</v>
      </c>
      <c r="G199">
        <f t="shared" si="10"/>
        <v>0</v>
      </c>
      <c r="H199" t="s">
        <v>2921</v>
      </c>
      <c r="K199" t="s">
        <v>1995</v>
      </c>
      <c r="L199" t="s">
        <v>1826</v>
      </c>
      <c r="M199" t="s">
        <v>1825</v>
      </c>
      <c r="N199" t="s">
        <v>1037</v>
      </c>
      <c r="O199" t="s">
        <v>30</v>
      </c>
      <c r="U199">
        <f t="shared" si="11"/>
        <v>0</v>
      </c>
    </row>
    <row r="200" spans="1:21" x14ac:dyDescent="0.25">
      <c r="A200">
        <v>18960314</v>
      </c>
      <c r="B200" t="s">
        <v>503</v>
      </c>
      <c r="C200" t="str">
        <f t="shared" si="9"/>
        <v>W</v>
      </c>
      <c r="D200" t="s">
        <v>376</v>
      </c>
      <c r="E200" s="1">
        <v>11</v>
      </c>
      <c r="F200" s="1">
        <v>0</v>
      </c>
      <c r="G200">
        <f t="shared" si="10"/>
        <v>11</v>
      </c>
      <c r="H200" t="s">
        <v>2921</v>
      </c>
      <c r="K200" t="s">
        <v>2170</v>
      </c>
      <c r="L200" t="s">
        <v>1022</v>
      </c>
      <c r="M200" t="s">
        <v>503</v>
      </c>
      <c r="N200" t="s">
        <v>1033</v>
      </c>
      <c r="O200" t="s">
        <v>30</v>
      </c>
      <c r="U200">
        <f t="shared" si="11"/>
        <v>0</v>
      </c>
    </row>
    <row r="201" spans="1:21" x14ac:dyDescent="0.25">
      <c r="A201">
        <v>18960314</v>
      </c>
      <c r="B201" t="s">
        <v>376</v>
      </c>
      <c r="C201" t="str">
        <f t="shared" si="9"/>
        <v>L</v>
      </c>
      <c r="D201" t="s">
        <v>503</v>
      </c>
      <c r="E201" s="1">
        <v>0</v>
      </c>
      <c r="F201" s="1">
        <v>11</v>
      </c>
      <c r="G201">
        <f t="shared" si="10"/>
        <v>-11</v>
      </c>
      <c r="H201" t="s">
        <v>2921</v>
      </c>
      <c r="K201" t="s">
        <v>2170</v>
      </c>
      <c r="L201" t="s">
        <v>1022</v>
      </c>
      <c r="M201" t="s">
        <v>503</v>
      </c>
      <c r="N201" t="s">
        <v>1037</v>
      </c>
      <c r="O201" t="s">
        <v>30</v>
      </c>
      <c r="U201">
        <f t="shared" si="11"/>
        <v>0</v>
      </c>
    </row>
    <row r="202" spans="1:21" x14ac:dyDescent="0.25">
      <c r="A202">
        <v>18960317</v>
      </c>
      <c r="B202" t="s">
        <v>1825</v>
      </c>
      <c r="C202" t="str">
        <f t="shared" si="9"/>
        <v>W</v>
      </c>
      <c r="D202" t="s">
        <v>1264</v>
      </c>
      <c r="E202" s="1">
        <v>8</v>
      </c>
      <c r="F202" s="1">
        <v>4</v>
      </c>
      <c r="G202">
        <f t="shared" si="10"/>
        <v>4</v>
      </c>
      <c r="H202" t="s">
        <v>2921</v>
      </c>
      <c r="K202" t="s">
        <v>1995</v>
      </c>
      <c r="L202" t="s">
        <v>1826</v>
      </c>
      <c r="M202" t="s">
        <v>1825</v>
      </c>
      <c r="N202" t="s">
        <v>1033</v>
      </c>
      <c r="O202" t="s">
        <v>30</v>
      </c>
      <c r="U202">
        <f t="shared" si="11"/>
        <v>0</v>
      </c>
    </row>
    <row r="203" spans="1:21" x14ac:dyDescent="0.25">
      <c r="A203">
        <v>18960317</v>
      </c>
      <c r="B203" t="s">
        <v>1264</v>
      </c>
      <c r="C203" t="str">
        <f t="shared" si="9"/>
        <v>L</v>
      </c>
      <c r="D203" t="s">
        <v>1825</v>
      </c>
      <c r="E203" s="1">
        <v>4</v>
      </c>
      <c r="F203" s="1">
        <v>8</v>
      </c>
      <c r="G203">
        <f t="shared" si="10"/>
        <v>-4</v>
      </c>
      <c r="H203" t="s">
        <v>2921</v>
      </c>
      <c r="K203" t="s">
        <v>1995</v>
      </c>
      <c r="L203" t="s">
        <v>1826</v>
      </c>
      <c r="M203" t="s">
        <v>1825</v>
      </c>
      <c r="N203" t="s">
        <v>1037</v>
      </c>
      <c r="O203" t="s">
        <v>30</v>
      </c>
      <c r="U203">
        <f t="shared" si="11"/>
        <v>1</v>
      </c>
    </row>
    <row r="204" spans="1:21" x14ac:dyDescent="0.25">
      <c r="A204">
        <v>18970109</v>
      </c>
      <c r="B204" t="s">
        <v>1264</v>
      </c>
      <c r="C204" t="str">
        <f t="shared" si="9"/>
        <v>W</v>
      </c>
      <c r="D204" t="s">
        <v>376</v>
      </c>
      <c r="E204" s="1">
        <v>11</v>
      </c>
      <c r="F204" s="1">
        <v>0</v>
      </c>
      <c r="G204">
        <f t="shared" si="10"/>
        <v>11</v>
      </c>
      <c r="H204" t="s">
        <v>2919</v>
      </c>
      <c r="K204" t="s">
        <v>2901</v>
      </c>
      <c r="L204" t="s">
        <v>2900</v>
      </c>
      <c r="M204" t="s">
        <v>1264</v>
      </c>
      <c r="N204" t="s">
        <v>1033</v>
      </c>
      <c r="O204" t="s">
        <v>30</v>
      </c>
      <c r="U204">
        <f t="shared" si="11"/>
        <v>0</v>
      </c>
    </row>
    <row r="205" spans="1:21" x14ac:dyDescent="0.25">
      <c r="A205">
        <v>18970109</v>
      </c>
      <c r="B205" t="s">
        <v>376</v>
      </c>
      <c r="C205" t="str">
        <f t="shared" si="9"/>
        <v>L</v>
      </c>
      <c r="D205" t="s">
        <v>1264</v>
      </c>
      <c r="E205" s="1">
        <v>0</v>
      </c>
      <c r="F205" s="1">
        <v>11</v>
      </c>
      <c r="G205">
        <f t="shared" si="10"/>
        <v>-11</v>
      </c>
      <c r="H205" t="s">
        <v>2919</v>
      </c>
      <c r="K205" t="s">
        <v>2901</v>
      </c>
      <c r="L205" t="s">
        <v>2900</v>
      </c>
      <c r="M205" t="s">
        <v>1264</v>
      </c>
      <c r="N205" t="s">
        <v>1037</v>
      </c>
      <c r="O205" t="s">
        <v>30</v>
      </c>
      <c r="U205">
        <f t="shared" si="11"/>
        <v>0</v>
      </c>
    </row>
    <row r="206" spans="1:21" x14ac:dyDescent="0.25">
      <c r="A206">
        <v>18970206</v>
      </c>
      <c r="B206" t="s">
        <v>1825</v>
      </c>
      <c r="C206" t="str">
        <f t="shared" si="9"/>
        <v>W</v>
      </c>
      <c r="D206" t="s">
        <v>376</v>
      </c>
      <c r="E206" s="1">
        <v>13</v>
      </c>
      <c r="F206" s="1">
        <v>9</v>
      </c>
      <c r="G206">
        <f t="shared" si="10"/>
        <v>4</v>
      </c>
      <c r="H206" t="s">
        <v>2919</v>
      </c>
      <c r="K206" t="s">
        <v>1995</v>
      </c>
      <c r="L206" t="s">
        <v>1826</v>
      </c>
      <c r="M206" t="s">
        <v>1825</v>
      </c>
      <c r="N206" t="s">
        <v>1033</v>
      </c>
      <c r="O206" t="s">
        <v>30</v>
      </c>
      <c r="U206">
        <f t="shared" si="11"/>
        <v>0</v>
      </c>
    </row>
    <row r="207" spans="1:21" x14ac:dyDescent="0.25">
      <c r="A207">
        <v>18970206</v>
      </c>
      <c r="B207" t="s">
        <v>376</v>
      </c>
      <c r="C207" t="str">
        <f t="shared" si="9"/>
        <v>L</v>
      </c>
      <c r="D207" t="s">
        <v>1825</v>
      </c>
      <c r="E207" s="1">
        <v>9</v>
      </c>
      <c r="F207" s="1">
        <v>13</v>
      </c>
      <c r="G207">
        <f t="shared" si="10"/>
        <v>-4</v>
      </c>
      <c r="H207" t="s">
        <v>2919</v>
      </c>
      <c r="K207" t="s">
        <v>1995</v>
      </c>
      <c r="L207" t="s">
        <v>1826</v>
      </c>
      <c r="M207" t="s">
        <v>1825</v>
      </c>
      <c r="N207" t="s">
        <v>1037</v>
      </c>
      <c r="O207" t="s">
        <v>30</v>
      </c>
      <c r="U207">
        <f t="shared" si="11"/>
        <v>1</v>
      </c>
    </row>
    <row r="208" spans="1:21" x14ac:dyDescent="0.25">
      <c r="A208">
        <v>18970220</v>
      </c>
      <c r="B208" t="s">
        <v>503</v>
      </c>
      <c r="C208" t="str">
        <f t="shared" si="9"/>
        <v>W</v>
      </c>
      <c r="D208" t="s">
        <v>1825</v>
      </c>
      <c r="E208" s="1">
        <v>8</v>
      </c>
      <c r="F208" s="1">
        <v>3</v>
      </c>
      <c r="G208">
        <f t="shared" si="10"/>
        <v>5</v>
      </c>
      <c r="H208" t="s">
        <v>2919</v>
      </c>
      <c r="K208" t="s">
        <v>2920</v>
      </c>
      <c r="L208" t="s">
        <v>1120</v>
      </c>
      <c r="M208" t="s">
        <v>503</v>
      </c>
      <c r="N208" t="s">
        <v>1033</v>
      </c>
      <c r="O208" t="s">
        <v>30</v>
      </c>
      <c r="U208">
        <f t="shared" si="11"/>
        <v>0</v>
      </c>
    </row>
    <row r="209" spans="1:21" x14ac:dyDescent="0.25">
      <c r="A209">
        <v>18970220</v>
      </c>
      <c r="B209" t="s">
        <v>1825</v>
      </c>
      <c r="C209" t="str">
        <f t="shared" si="9"/>
        <v>L</v>
      </c>
      <c r="D209" t="s">
        <v>503</v>
      </c>
      <c r="E209" s="1">
        <v>3</v>
      </c>
      <c r="F209" s="1">
        <v>8</v>
      </c>
      <c r="G209">
        <f t="shared" si="10"/>
        <v>-5</v>
      </c>
      <c r="H209" t="s">
        <v>2919</v>
      </c>
      <c r="K209" t="s">
        <v>2920</v>
      </c>
      <c r="L209" t="s">
        <v>1120</v>
      </c>
      <c r="M209" t="s">
        <v>503</v>
      </c>
      <c r="N209" t="s">
        <v>1037</v>
      </c>
      <c r="O209" t="s">
        <v>30</v>
      </c>
      <c r="U209">
        <f t="shared" si="11"/>
        <v>1</v>
      </c>
    </row>
    <row r="210" spans="1:21" x14ac:dyDescent="0.25">
      <c r="A210">
        <v>18970313</v>
      </c>
      <c r="B210" t="s">
        <v>376</v>
      </c>
      <c r="C210" t="str">
        <f t="shared" si="9"/>
        <v>W</v>
      </c>
      <c r="D210" t="s">
        <v>503</v>
      </c>
      <c r="E210" s="1">
        <v>12</v>
      </c>
      <c r="F210" s="1">
        <v>3</v>
      </c>
      <c r="G210">
        <f t="shared" si="10"/>
        <v>9</v>
      </c>
      <c r="H210" t="s">
        <v>2919</v>
      </c>
      <c r="K210" t="s">
        <v>2918</v>
      </c>
      <c r="L210" t="s">
        <v>1101</v>
      </c>
      <c r="M210" t="s">
        <v>376</v>
      </c>
      <c r="N210" t="s">
        <v>1033</v>
      </c>
      <c r="O210" t="s">
        <v>30</v>
      </c>
      <c r="U210">
        <f t="shared" si="11"/>
        <v>0</v>
      </c>
    </row>
    <row r="211" spans="1:21" x14ac:dyDescent="0.25">
      <c r="A211">
        <v>18970313</v>
      </c>
      <c r="B211" t="s">
        <v>503</v>
      </c>
      <c r="C211" t="str">
        <f t="shared" si="9"/>
        <v>L</v>
      </c>
      <c r="D211" t="s">
        <v>376</v>
      </c>
      <c r="E211" s="1">
        <v>3</v>
      </c>
      <c r="F211" s="1">
        <v>12</v>
      </c>
      <c r="G211">
        <f t="shared" si="10"/>
        <v>-9</v>
      </c>
      <c r="H211" t="s">
        <v>2919</v>
      </c>
      <c r="K211" t="s">
        <v>2918</v>
      </c>
      <c r="L211" t="s">
        <v>1101</v>
      </c>
      <c r="M211" t="s">
        <v>376</v>
      </c>
      <c r="N211" t="s">
        <v>1037</v>
      </c>
      <c r="O211" t="s">
        <v>30</v>
      </c>
      <c r="U211">
        <f t="shared" si="11"/>
        <v>0</v>
      </c>
    </row>
    <row r="212" spans="1:21" x14ac:dyDescent="0.25">
      <c r="A212">
        <v>18980205</v>
      </c>
      <c r="B212" t="s">
        <v>376</v>
      </c>
      <c r="C212" t="str">
        <f t="shared" si="9"/>
        <v>L</v>
      </c>
      <c r="D212" t="s">
        <v>1825</v>
      </c>
      <c r="E212" s="1">
        <v>6</v>
      </c>
      <c r="F212" s="1">
        <v>9</v>
      </c>
      <c r="G212">
        <f t="shared" si="10"/>
        <v>-3</v>
      </c>
      <c r="H212" t="s">
        <v>2916</v>
      </c>
      <c r="K212" t="s">
        <v>2586</v>
      </c>
      <c r="L212" t="s">
        <v>1678</v>
      </c>
      <c r="M212" t="s">
        <v>376</v>
      </c>
      <c r="N212" t="s">
        <v>1033</v>
      </c>
      <c r="O212" t="s">
        <v>30</v>
      </c>
      <c r="U212">
        <f t="shared" si="11"/>
        <v>1</v>
      </c>
    </row>
    <row r="213" spans="1:21" x14ac:dyDescent="0.25">
      <c r="A213">
        <v>18980205</v>
      </c>
      <c r="B213" t="s">
        <v>1825</v>
      </c>
      <c r="C213" t="str">
        <f t="shared" si="9"/>
        <v>W</v>
      </c>
      <c r="D213" t="s">
        <v>376</v>
      </c>
      <c r="E213" s="1">
        <v>9</v>
      </c>
      <c r="F213" s="1">
        <v>6</v>
      </c>
      <c r="G213">
        <f t="shared" si="10"/>
        <v>3</v>
      </c>
      <c r="H213" t="s">
        <v>2916</v>
      </c>
      <c r="K213" t="s">
        <v>2586</v>
      </c>
      <c r="L213" t="s">
        <v>1678</v>
      </c>
      <c r="M213" t="s">
        <v>376</v>
      </c>
      <c r="N213" t="s">
        <v>1037</v>
      </c>
      <c r="O213" t="s">
        <v>30</v>
      </c>
      <c r="U213">
        <f t="shared" si="11"/>
        <v>0</v>
      </c>
    </row>
    <row r="214" spans="1:21" x14ac:dyDescent="0.25">
      <c r="A214">
        <v>18980219</v>
      </c>
      <c r="B214" t="s">
        <v>1825</v>
      </c>
      <c r="C214" t="str">
        <f t="shared" si="9"/>
        <v>L</v>
      </c>
      <c r="D214" t="s">
        <v>503</v>
      </c>
      <c r="E214" s="1">
        <v>0</v>
      </c>
      <c r="F214" s="1">
        <v>8</v>
      </c>
      <c r="G214">
        <f t="shared" si="10"/>
        <v>-8</v>
      </c>
      <c r="H214" t="s">
        <v>2916</v>
      </c>
      <c r="K214" t="s">
        <v>1995</v>
      </c>
      <c r="L214" t="s">
        <v>1826</v>
      </c>
      <c r="M214" t="s">
        <v>1825</v>
      </c>
      <c r="N214" t="s">
        <v>1033</v>
      </c>
      <c r="O214" t="s">
        <v>30</v>
      </c>
      <c r="U214">
        <f t="shared" si="11"/>
        <v>0</v>
      </c>
    </row>
    <row r="215" spans="1:21" x14ac:dyDescent="0.25">
      <c r="A215">
        <v>18980219</v>
      </c>
      <c r="B215" t="s">
        <v>503</v>
      </c>
      <c r="C215" t="str">
        <f t="shared" si="9"/>
        <v>W</v>
      </c>
      <c r="D215" t="s">
        <v>1825</v>
      </c>
      <c r="E215" s="1">
        <v>8</v>
      </c>
      <c r="F215" s="1">
        <v>0</v>
      </c>
      <c r="G215">
        <f t="shared" si="10"/>
        <v>8</v>
      </c>
      <c r="H215" t="s">
        <v>2916</v>
      </c>
      <c r="K215" t="s">
        <v>1995</v>
      </c>
      <c r="L215" t="s">
        <v>1826</v>
      </c>
      <c r="M215" t="s">
        <v>1825</v>
      </c>
      <c r="N215" t="s">
        <v>1037</v>
      </c>
      <c r="O215" t="s">
        <v>30</v>
      </c>
      <c r="U215">
        <f t="shared" si="11"/>
        <v>0</v>
      </c>
    </row>
    <row r="216" spans="1:21" x14ac:dyDescent="0.25">
      <c r="A216">
        <v>18980312</v>
      </c>
      <c r="B216" t="s">
        <v>503</v>
      </c>
      <c r="C216" t="str">
        <f t="shared" si="9"/>
        <v>D</v>
      </c>
      <c r="D216" t="s">
        <v>376</v>
      </c>
      <c r="E216" s="1">
        <v>3</v>
      </c>
      <c r="F216" s="1">
        <v>3</v>
      </c>
      <c r="G216">
        <f t="shared" si="10"/>
        <v>0</v>
      </c>
      <c r="H216" t="s">
        <v>2916</v>
      </c>
      <c r="K216" t="s">
        <v>2917</v>
      </c>
      <c r="L216" t="s">
        <v>1120</v>
      </c>
      <c r="M216" t="s">
        <v>503</v>
      </c>
      <c r="N216" t="s">
        <v>1033</v>
      </c>
      <c r="O216" t="s">
        <v>30</v>
      </c>
      <c r="U216">
        <f t="shared" si="11"/>
        <v>0</v>
      </c>
    </row>
    <row r="217" spans="1:21" x14ac:dyDescent="0.25">
      <c r="A217">
        <v>18980312</v>
      </c>
      <c r="B217" t="s">
        <v>376</v>
      </c>
      <c r="C217" t="str">
        <f t="shared" si="9"/>
        <v>D</v>
      </c>
      <c r="D217" t="s">
        <v>503</v>
      </c>
      <c r="E217" s="1">
        <v>3</v>
      </c>
      <c r="F217" s="1">
        <v>3</v>
      </c>
      <c r="G217">
        <f t="shared" si="10"/>
        <v>0</v>
      </c>
      <c r="H217" t="s">
        <v>2916</v>
      </c>
      <c r="K217" t="s">
        <v>2917</v>
      </c>
      <c r="L217" t="s">
        <v>1120</v>
      </c>
      <c r="M217" t="s">
        <v>503</v>
      </c>
      <c r="N217" t="s">
        <v>1037</v>
      </c>
      <c r="O217" t="s">
        <v>30</v>
      </c>
      <c r="U217">
        <f t="shared" si="11"/>
        <v>0</v>
      </c>
    </row>
    <row r="218" spans="1:21" x14ac:dyDescent="0.25">
      <c r="A218">
        <v>18980319</v>
      </c>
      <c r="B218" t="s">
        <v>1825</v>
      </c>
      <c r="C218" t="str">
        <f t="shared" si="9"/>
        <v>L</v>
      </c>
      <c r="D218" t="s">
        <v>1264</v>
      </c>
      <c r="E218" s="1">
        <v>3</v>
      </c>
      <c r="F218" s="1">
        <v>11</v>
      </c>
      <c r="G218">
        <f t="shared" si="10"/>
        <v>-8</v>
      </c>
      <c r="H218" t="s">
        <v>2916</v>
      </c>
      <c r="K218" t="s">
        <v>2183</v>
      </c>
      <c r="L218" t="s">
        <v>2182</v>
      </c>
      <c r="M218" t="s">
        <v>1825</v>
      </c>
      <c r="N218" t="s">
        <v>1033</v>
      </c>
      <c r="O218" t="s">
        <v>30</v>
      </c>
      <c r="U218">
        <f t="shared" si="11"/>
        <v>0</v>
      </c>
    </row>
    <row r="219" spans="1:21" x14ac:dyDescent="0.25">
      <c r="A219">
        <v>18980319</v>
      </c>
      <c r="B219" t="s">
        <v>1264</v>
      </c>
      <c r="C219" t="str">
        <f t="shared" si="9"/>
        <v>W</v>
      </c>
      <c r="D219" t="s">
        <v>1825</v>
      </c>
      <c r="E219" s="1">
        <v>11</v>
      </c>
      <c r="F219" s="1">
        <v>3</v>
      </c>
      <c r="G219">
        <f t="shared" si="10"/>
        <v>8</v>
      </c>
      <c r="H219" t="s">
        <v>2916</v>
      </c>
      <c r="K219" t="s">
        <v>2183</v>
      </c>
      <c r="L219" t="s">
        <v>2182</v>
      </c>
      <c r="M219" t="s">
        <v>1825</v>
      </c>
      <c r="N219" t="s">
        <v>1037</v>
      </c>
      <c r="O219" t="s">
        <v>30</v>
      </c>
      <c r="U219">
        <f t="shared" si="11"/>
        <v>0</v>
      </c>
    </row>
    <row r="220" spans="1:21" x14ac:dyDescent="0.25">
      <c r="A220">
        <v>18980402</v>
      </c>
      <c r="B220" t="s">
        <v>376</v>
      </c>
      <c r="C220" t="str">
        <f t="shared" si="9"/>
        <v>W</v>
      </c>
      <c r="D220" t="s">
        <v>1264</v>
      </c>
      <c r="E220" s="1">
        <v>14</v>
      </c>
      <c r="F220" s="1">
        <v>7</v>
      </c>
      <c r="G220">
        <f t="shared" si="10"/>
        <v>7</v>
      </c>
      <c r="H220" t="s">
        <v>2916</v>
      </c>
      <c r="K220" t="s">
        <v>2583</v>
      </c>
      <c r="L220" t="s">
        <v>2582</v>
      </c>
      <c r="M220" t="s">
        <v>376</v>
      </c>
      <c r="N220" t="s">
        <v>1033</v>
      </c>
      <c r="O220" t="s">
        <v>30</v>
      </c>
      <c r="U220">
        <f t="shared" si="11"/>
        <v>0</v>
      </c>
    </row>
    <row r="221" spans="1:21" x14ac:dyDescent="0.25">
      <c r="A221">
        <v>18980402</v>
      </c>
      <c r="B221" t="s">
        <v>1264</v>
      </c>
      <c r="C221" t="str">
        <f t="shared" si="9"/>
        <v>L</v>
      </c>
      <c r="D221" t="s">
        <v>376</v>
      </c>
      <c r="E221" s="1">
        <v>7</v>
      </c>
      <c r="F221" s="1">
        <v>14</v>
      </c>
      <c r="G221">
        <f t="shared" si="10"/>
        <v>-7</v>
      </c>
      <c r="H221" t="s">
        <v>2916</v>
      </c>
      <c r="K221" t="s">
        <v>2583</v>
      </c>
      <c r="L221" t="s">
        <v>2582</v>
      </c>
      <c r="M221" t="s">
        <v>376</v>
      </c>
      <c r="N221" t="s">
        <v>1037</v>
      </c>
      <c r="O221" t="s">
        <v>30</v>
      </c>
      <c r="U221">
        <f t="shared" si="11"/>
        <v>1</v>
      </c>
    </row>
    <row r="222" spans="1:21" x14ac:dyDescent="0.25">
      <c r="A222">
        <v>18990107</v>
      </c>
      <c r="B222" t="s">
        <v>1264</v>
      </c>
      <c r="C222" t="str">
        <f t="shared" si="9"/>
        <v>W</v>
      </c>
      <c r="D222" t="s">
        <v>376</v>
      </c>
      <c r="E222" s="1">
        <v>26</v>
      </c>
      <c r="F222" s="1">
        <v>3</v>
      </c>
      <c r="G222">
        <f t="shared" si="10"/>
        <v>23</v>
      </c>
      <c r="H222" t="s">
        <v>2915</v>
      </c>
      <c r="K222" t="s">
        <v>2572</v>
      </c>
      <c r="L222" t="s">
        <v>1274</v>
      </c>
      <c r="M222" t="s">
        <v>1264</v>
      </c>
      <c r="N222" t="s">
        <v>1033</v>
      </c>
      <c r="O222" t="s">
        <v>30</v>
      </c>
      <c r="U222">
        <f t="shared" si="11"/>
        <v>0</v>
      </c>
    </row>
    <row r="223" spans="1:21" x14ac:dyDescent="0.25">
      <c r="A223">
        <v>18990107</v>
      </c>
      <c r="B223" t="s">
        <v>376</v>
      </c>
      <c r="C223" t="str">
        <f t="shared" si="9"/>
        <v>L</v>
      </c>
      <c r="D223" t="s">
        <v>1264</v>
      </c>
      <c r="E223" s="1">
        <v>3</v>
      </c>
      <c r="F223" s="1">
        <v>26</v>
      </c>
      <c r="G223">
        <f t="shared" si="10"/>
        <v>-23</v>
      </c>
      <c r="H223" t="s">
        <v>2915</v>
      </c>
      <c r="K223" t="s">
        <v>2572</v>
      </c>
      <c r="L223" t="s">
        <v>1274</v>
      </c>
      <c r="M223" t="s">
        <v>1264</v>
      </c>
      <c r="N223" t="s">
        <v>1037</v>
      </c>
      <c r="O223" t="s">
        <v>30</v>
      </c>
      <c r="U223">
        <f t="shared" si="11"/>
        <v>0</v>
      </c>
    </row>
    <row r="224" spans="1:21" x14ac:dyDescent="0.25">
      <c r="A224">
        <v>18990204</v>
      </c>
      <c r="B224" t="s">
        <v>1825</v>
      </c>
      <c r="C224" t="str">
        <f t="shared" si="9"/>
        <v>W</v>
      </c>
      <c r="D224" t="s">
        <v>376</v>
      </c>
      <c r="E224" s="1">
        <v>6</v>
      </c>
      <c r="F224" s="1">
        <v>0</v>
      </c>
      <c r="G224">
        <f t="shared" si="10"/>
        <v>6</v>
      </c>
      <c r="H224" t="s">
        <v>2915</v>
      </c>
      <c r="K224" t="s">
        <v>1995</v>
      </c>
      <c r="L224" t="s">
        <v>1826</v>
      </c>
      <c r="M224" t="s">
        <v>1825</v>
      </c>
      <c r="N224" t="s">
        <v>1033</v>
      </c>
      <c r="O224" t="s">
        <v>30</v>
      </c>
      <c r="U224">
        <f t="shared" si="11"/>
        <v>0</v>
      </c>
    </row>
    <row r="225" spans="1:21" x14ac:dyDescent="0.25">
      <c r="A225">
        <v>18990204</v>
      </c>
      <c r="B225" t="s">
        <v>376</v>
      </c>
      <c r="C225" t="str">
        <f t="shared" si="9"/>
        <v>L</v>
      </c>
      <c r="D225" t="s">
        <v>1825</v>
      </c>
      <c r="E225" s="1">
        <v>0</v>
      </c>
      <c r="F225" s="1">
        <v>6</v>
      </c>
      <c r="G225">
        <f t="shared" si="10"/>
        <v>-6</v>
      </c>
      <c r="H225" t="s">
        <v>2915</v>
      </c>
      <c r="K225" t="s">
        <v>1995</v>
      </c>
      <c r="L225" t="s">
        <v>1826</v>
      </c>
      <c r="M225" t="s">
        <v>1825</v>
      </c>
      <c r="N225" t="s">
        <v>1037</v>
      </c>
      <c r="O225" t="s">
        <v>30</v>
      </c>
      <c r="U225">
        <f t="shared" si="11"/>
        <v>1</v>
      </c>
    </row>
    <row r="226" spans="1:21" x14ac:dyDescent="0.25">
      <c r="A226">
        <v>18990218</v>
      </c>
      <c r="B226" t="s">
        <v>503</v>
      </c>
      <c r="C226" t="str">
        <f t="shared" si="9"/>
        <v>L</v>
      </c>
      <c r="D226" t="s">
        <v>1825</v>
      </c>
      <c r="E226" s="1">
        <v>3</v>
      </c>
      <c r="F226" s="1">
        <v>9</v>
      </c>
      <c r="G226">
        <f t="shared" si="10"/>
        <v>-6</v>
      </c>
      <c r="H226" t="s">
        <v>2915</v>
      </c>
      <c r="K226" t="s">
        <v>2579</v>
      </c>
      <c r="L226" t="s">
        <v>1120</v>
      </c>
      <c r="M226" t="s">
        <v>503</v>
      </c>
      <c r="N226" t="s">
        <v>1033</v>
      </c>
      <c r="O226" t="s">
        <v>30</v>
      </c>
      <c r="U226">
        <f t="shared" si="11"/>
        <v>1</v>
      </c>
    </row>
    <row r="227" spans="1:21" x14ac:dyDescent="0.25">
      <c r="A227">
        <v>18990218</v>
      </c>
      <c r="B227" t="s">
        <v>1825</v>
      </c>
      <c r="C227" t="str">
        <f t="shared" si="9"/>
        <v>W</v>
      </c>
      <c r="D227" t="s">
        <v>503</v>
      </c>
      <c r="E227" s="1">
        <v>9</v>
      </c>
      <c r="F227" s="1">
        <v>3</v>
      </c>
      <c r="G227">
        <f t="shared" si="10"/>
        <v>6</v>
      </c>
      <c r="H227" t="s">
        <v>2915</v>
      </c>
      <c r="K227" t="s">
        <v>2579</v>
      </c>
      <c r="L227" t="s">
        <v>1120</v>
      </c>
      <c r="M227" t="s">
        <v>503</v>
      </c>
      <c r="N227" t="s">
        <v>1037</v>
      </c>
      <c r="O227" t="s">
        <v>30</v>
      </c>
      <c r="U227">
        <f t="shared" si="11"/>
        <v>0</v>
      </c>
    </row>
    <row r="228" spans="1:21" x14ac:dyDescent="0.25">
      <c r="A228">
        <v>18990304</v>
      </c>
      <c r="B228" t="s">
        <v>503</v>
      </c>
      <c r="C228" t="str">
        <f t="shared" si="9"/>
        <v>W</v>
      </c>
      <c r="D228" t="s">
        <v>1264</v>
      </c>
      <c r="E228" s="1">
        <v>21</v>
      </c>
      <c r="F228" s="1">
        <v>10</v>
      </c>
      <c r="G228">
        <f t="shared" si="10"/>
        <v>11</v>
      </c>
      <c r="H228" t="s">
        <v>2915</v>
      </c>
      <c r="K228" t="s">
        <v>2579</v>
      </c>
      <c r="L228" t="s">
        <v>1120</v>
      </c>
      <c r="M228" t="s">
        <v>503</v>
      </c>
      <c r="N228" t="s">
        <v>1033</v>
      </c>
      <c r="O228" t="s">
        <v>30</v>
      </c>
      <c r="U228">
        <f t="shared" si="11"/>
        <v>0</v>
      </c>
    </row>
    <row r="229" spans="1:21" x14ac:dyDescent="0.25">
      <c r="A229">
        <v>18990304</v>
      </c>
      <c r="B229" t="s">
        <v>1264</v>
      </c>
      <c r="C229" t="str">
        <f t="shared" si="9"/>
        <v>L</v>
      </c>
      <c r="D229" t="s">
        <v>503</v>
      </c>
      <c r="E229" s="1">
        <v>10</v>
      </c>
      <c r="F229" s="1">
        <v>21</v>
      </c>
      <c r="G229">
        <f t="shared" si="10"/>
        <v>-11</v>
      </c>
      <c r="H229" t="s">
        <v>2915</v>
      </c>
      <c r="K229" t="s">
        <v>2579</v>
      </c>
      <c r="L229" t="s">
        <v>1120</v>
      </c>
      <c r="M229" t="s">
        <v>503</v>
      </c>
      <c r="N229" t="s">
        <v>1037</v>
      </c>
      <c r="O229" t="s">
        <v>30</v>
      </c>
      <c r="U229">
        <f t="shared" si="11"/>
        <v>0</v>
      </c>
    </row>
    <row r="230" spans="1:21" x14ac:dyDescent="0.25">
      <c r="A230">
        <v>18990311</v>
      </c>
      <c r="B230" t="s">
        <v>376</v>
      </c>
      <c r="C230" t="str">
        <f t="shared" si="9"/>
        <v>L</v>
      </c>
      <c r="D230" t="s">
        <v>503</v>
      </c>
      <c r="E230" s="1">
        <v>0</v>
      </c>
      <c r="F230" s="1">
        <v>5</v>
      </c>
      <c r="G230">
        <f t="shared" si="10"/>
        <v>-5</v>
      </c>
      <c r="H230" t="s">
        <v>2915</v>
      </c>
      <c r="K230" t="s">
        <v>2583</v>
      </c>
      <c r="L230" t="s">
        <v>2582</v>
      </c>
      <c r="M230" t="s">
        <v>376</v>
      </c>
      <c r="N230" t="s">
        <v>1033</v>
      </c>
      <c r="O230" t="s">
        <v>30</v>
      </c>
      <c r="U230">
        <f t="shared" si="11"/>
        <v>1</v>
      </c>
    </row>
    <row r="231" spans="1:21" x14ac:dyDescent="0.25">
      <c r="A231">
        <v>18990311</v>
      </c>
      <c r="B231" t="s">
        <v>503</v>
      </c>
      <c r="C231" t="str">
        <f t="shared" si="9"/>
        <v>W</v>
      </c>
      <c r="D231" t="s">
        <v>376</v>
      </c>
      <c r="E231" s="1">
        <v>5</v>
      </c>
      <c r="F231" s="1">
        <v>0</v>
      </c>
      <c r="G231">
        <f t="shared" si="10"/>
        <v>5</v>
      </c>
      <c r="H231" t="s">
        <v>2915</v>
      </c>
      <c r="K231" t="s">
        <v>2583</v>
      </c>
      <c r="L231" t="s">
        <v>2582</v>
      </c>
      <c r="M231" t="s">
        <v>376</v>
      </c>
      <c r="N231" t="s">
        <v>1037</v>
      </c>
      <c r="O231" t="s">
        <v>30</v>
      </c>
      <c r="U231">
        <f t="shared" si="11"/>
        <v>0</v>
      </c>
    </row>
    <row r="232" spans="1:21" x14ac:dyDescent="0.25">
      <c r="A232">
        <v>18990318</v>
      </c>
      <c r="B232" t="s">
        <v>1264</v>
      </c>
      <c r="C232" t="str">
        <f t="shared" si="9"/>
        <v>L</v>
      </c>
      <c r="D232" t="s">
        <v>1825</v>
      </c>
      <c r="E232" s="1">
        <v>0</v>
      </c>
      <c r="F232" s="1">
        <v>3</v>
      </c>
      <c r="G232">
        <f t="shared" si="10"/>
        <v>-3</v>
      </c>
      <c r="H232" t="s">
        <v>2915</v>
      </c>
      <c r="K232" t="s">
        <v>1988</v>
      </c>
      <c r="L232" t="s">
        <v>1263</v>
      </c>
      <c r="M232" t="s">
        <v>1264</v>
      </c>
      <c r="N232" t="s">
        <v>1033</v>
      </c>
      <c r="O232" t="s">
        <v>30</v>
      </c>
      <c r="U232">
        <f t="shared" si="11"/>
        <v>1</v>
      </c>
    </row>
    <row r="233" spans="1:21" x14ac:dyDescent="0.25">
      <c r="A233">
        <v>18990318</v>
      </c>
      <c r="B233" t="s">
        <v>1825</v>
      </c>
      <c r="C233" t="str">
        <f t="shared" si="9"/>
        <v>W</v>
      </c>
      <c r="D233" t="s">
        <v>1264</v>
      </c>
      <c r="E233" s="1">
        <v>3</v>
      </c>
      <c r="F233" s="1">
        <v>0</v>
      </c>
      <c r="G233">
        <f t="shared" si="10"/>
        <v>3</v>
      </c>
      <c r="H233" t="s">
        <v>2915</v>
      </c>
      <c r="K233" t="s">
        <v>1988</v>
      </c>
      <c r="L233" t="s">
        <v>1263</v>
      </c>
      <c r="M233" t="s">
        <v>1264</v>
      </c>
      <c r="N233" t="s">
        <v>1037</v>
      </c>
      <c r="O233" t="s">
        <v>30</v>
      </c>
      <c r="U233">
        <f t="shared" si="11"/>
        <v>0</v>
      </c>
    </row>
    <row r="234" spans="1:21" x14ac:dyDescent="0.25">
      <c r="A234">
        <v>19000106</v>
      </c>
      <c r="B234" t="s">
        <v>376</v>
      </c>
      <c r="C234" t="str">
        <f t="shared" si="9"/>
        <v>L</v>
      </c>
      <c r="D234" t="s">
        <v>1264</v>
      </c>
      <c r="E234" s="1">
        <v>3</v>
      </c>
      <c r="F234" s="1">
        <v>13</v>
      </c>
      <c r="G234">
        <f t="shared" si="10"/>
        <v>-10</v>
      </c>
      <c r="H234" t="s">
        <v>2913</v>
      </c>
      <c r="K234" t="s">
        <v>2914</v>
      </c>
      <c r="L234" t="s">
        <v>2667</v>
      </c>
      <c r="M234" t="s">
        <v>376</v>
      </c>
      <c r="N234" t="s">
        <v>1033</v>
      </c>
      <c r="O234" t="s">
        <v>30</v>
      </c>
      <c r="U234">
        <f t="shared" si="11"/>
        <v>0</v>
      </c>
    </row>
    <row r="235" spans="1:21" x14ac:dyDescent="0.25">
      <c r="A235">
        <v>19000106</v>
      </c>
      <c r="B235" t="s">
        <v>1264</v>
      </c>
      <c r="C235" t="str">
        <f t="shared" si="9"/>
        <v>W</v>
      </c>
      <c r="D235" t="s">
        <v>376</v>
      </c>
      <c r="E235" s="1">
        <v>13</v>
      </c>
      <c r="F235" s="1">
        <v>3</v>
      </c>
      <c r="G235">
        <f t="shared" si="10"/>
        <v>10</v>
      </c>
      <c r="H235" t="s">
        <v>2913</v>
      </c>
      <c r="K235" t="s">
        <v>2914</v>
      </c>
      <c r="L235" t="s">
        <v>2667</v>
      </c>
      <c r="M235" t="s">
        <v>376</v>
      </c>
      <c r="N235" t="s">
        <v>1037</v>
      </c>
      <c r="O235" t="s">
        <v>30</v>
      </c>
      <c r="U235">
        <f t="shared" si="11"/>
        <v>0</v>
      </c>
    </row>
    <row r="236" spans="1:21" x14ac:dyDescent="0.25">
      <c r="A236">
        <v>19000127</v>
      </c>
      <c r="B236" t="s">
        <v>1264</v>
      </c>
      <c r="C236" t="str">
        <f t="shared" si="9"/>
        <v>W</v>
      </c>
      <c r="D236" t="s">
        <v>503</v>
      </c>
      <c r="E236" s="1">
        <v>12</v>
      </c>
      <c r="F236" s="1">
        <v>3</v>
      </c>
      <c r="G236">
        <f t="shared" si="10"/>
        <v>9</v>
      </c>
      <c r="H236" t="s">
        <v>2913</v>
      </c>
      <c r="K236" t="s">
        <v>2572</v>
      </c>
      <c r="L236" t="s">
        <v>1274</v>
      </c>
      <c r="M236" t="s">
        <v>1264</v>
      </c>
      <c r="N236" t="s">
        <v>1033</v>
      </c>
      <c r="O236" t="s">
        <v>30</v>
      </c>
      <c r="U236">
        <f t="shared" si="11"/>
        <v>0</v>
      </c>
    </row>
    <row r="237" spans="1:21" x14ac:dyDescent="0.25">
      <c r="A237">
        <v>19000127</v>
      </c>
      <c r="B237" t="s">
        <v>503</v>
      </c>
      <c r="C237" t="str">
        <f t="shared" si="9"/>
        <v>L</v>
      </c>
      <c r="D237" t="s">
        <v>1264</v>
      </c>
      <c r="E237" s="1">
        <v>3</v>
      </c>
      <c r="F237" s="1">
        <v>12</v>
      </c>
      <c r="G237">
        <f t="shared" si="10"/>
        <v>-9</v>
      </c>
      <c r="H237" t="s">
        <v>2913</v>
      </c>
      <c r="K237" t="s">
        <v>2572</v>
      </c>
      <c r="L237" t="s">
        <v>1274</v>
      </c>
      <c r="M237" t="s">
        <v>1264</v>
      </c>
      <c r="N237" t="s">
        <v>1037</v>
      </c>
      <c r="O237" t="s">
        <v>30</v>
      </c>
      <c r="U237">
        <f t="shared" si="11"/>
        <v>0</v>
      </c>
    </row>
    <row r="238" spans="1:21" x14ac:dyDescent="0.25">
      <c r="A238">
        <v>19000203</v>
      </c>
      <c r="B238" t="s">
        <v>376</v>
      </c>
      <c r="C238" t="str">
        <f t="shared" si="9"/>
        <v>W</v>
      </c>
      <c r="D238" t="s">
        <v>1825</v>
      </c>
      <c r="E238" s="1">
        <v>15</v>
      </c>
      <c r="F238" s="1">
        <v>4</v>
      </c>
      <c r="G238">
        <f t="shared" si="10"/>
        <v>11</v>
      </c>
      <c r="H238" t="s">
        <v>2913</v>
      </c>
      <c r="K238" t="s">
        <v>2586</v>
      </c>
      <c r="L238" t="s">
        <v>1678</v>
      </c>
      <c r="M238" t="s">
        <v>376</v>
      </c>
      <c r="N238" t="s">
        <v>1033</v>
      </c>
      <c r="O238" t="s">
        <v>30</v>
      </c>
      <c r="U238">
        <f t="shared" si="11"/>
        <v>0</v>
      </c>
    </row>
    <row r="239" spans="1:21" x14ac:dyDescent="0.25">
      <c r="A239">
        <v>19000203</v>
      </c>
      <c r="B239" t="s">
        <v>1825</v>
      </c>
      <c r="C239" t="str">
        <f t="shared" si="9"/>
        <v>L</v>
      </c>
      <c r="D239" t="s">
        <v>376</v>
      </c>
      <c r="E239" s="1">
        <v>4</v>
      </c>
      <c r="F239" s="1">
        <v>15</v>
      </c>
      <c r="G239">
        <f t="shared" si="10"/>
        <v>-11</v>
      </c>
      <c r="H239" t="s">
        <v>2913</v>
      </c>
      <c r="K239" t="s">
        <v>2586</v>
      </c>
      <c r="L239" t="s">
        <v>1678</v>
      </c>
      <c r="M239" t="s">
        <v>376</v>
      </c>
      <c r="N239" t="s">
        <v>1037</v>
      </c>
      <c r="O239" t="s">
        <v>30</v>
      </c>
      <c r="U239">
        <f t="shared" si="11"/>
        <v>0</v>
      </c>
    </row>
    <row r="240" spans="1:21" x14ac:dyDescent="0.25">
      <c r="A240">
        <v>19000224</v>
      </c>
      <c r="B240" t="s">
        <v>1825</v>
      </c>
      <c r="C240" t="str">
        <f t="shared" si="9"/>
        <v>D</v>
      </c>
      <c r="D240" t="s">
        <v>503</v>
      </c>
      <c r="E240" s="1">
        <v>0</v>
      </c>
      <c r="F240" s="1">
        <v>0</v>
      </c>
      <c r="G240">
        <f t="shared" si="10"/>
        <v>0</v>
      </c>
      <c r="H240" t="s">
        <v>2913</v>
      </c>
      <c r="K240" t="s">
        <v>1995</v>
      </c>
      <c r="L240" t="s">
        <v>1826</v>
      </c>
      <c r="M240" t="s">
        <v>1825</v>
      </c>
      <c r="N240" t="s">
        <v>1033</v>
      </c>
      <c r="O240" t="s">
        <v>30</v>
      </c>
      <c r="U240">
        <f t="shared" si="11"/>
        <v>0</v>
      </c>
    </row>
    <row r="241" spans="1:21" x14ac:dyDescent="0.25">
      <c r="A241">
        <v>19000224</v>
      </c>
      <c r="B241" t="s">
        <v>503</v>
      </c>
      <c r="C241" t="str">
        <f t="shared" si="9"/>
        <v>D</v>
      </c>
      <c r="D241" t="s">
        <v>1825</v>
      </c>
      <c r="E241" s="1">
        <v>0</v>
      </c>
      <c r="F241" s="1">
        <v>0</v>
      </c>
      <c r="G241">
        <f t="shared" si="10"/>
        <v>0</v>
      </c>
      <c r="H241" t="s">
        <v>2913</v>
      </c>
      <c r="K241" t="s">
        <v>1995</v>
      </c>
      <c r="L241" t="s">
        <v>1826</v>
      </c>
      <c r="M241" t="s">
        <v>1825</v>
      </c>
      <c r="N241" t="s">
        <v>1037</v>
      </c>
      <c r="O241" t="s">
        <v>30</v>
      </c>
      <c r="U241">
        <f t="shared" si="11"/>
        <v>0</v>
      </c>
    </row>
    <row r="242" spans="1:21" x14ac:dyDescent="0.25">
      <c r="A242">
        <v>19000310</v>
      </c>
      <c r="B242" t="s">
        <v>503</v>
      </c>
      <c r="C242" t="str">
        <f t="shared" si="9"/>
        <v>D</v>
      </c>
      <c r="D242" t="s">
        <v>376</v>
      </c>
      <c r="E242" s="1">
        <v>0</v>
      </c>
      <c r="F242" s="1">
        <v>0</v>
      </c>
      <c r="G242">
        <f t="shared" si="10"/>
        <v>0</v>
      </c>
      <c r="H242" t="s">
        <v>2913</v>
      </c>
      <c r="K242" t="s">
        <v>2579</v>
      </c>
      <c r="L242" t="s">
        <v>1120</v>
      </c>
      <c r="M242" t="s">
        <v>503</v>
      </c>
      <c r="N242" t="s">
        <v>1033</v>
      </c>
      <c r="O242" t="s">
        <v>30</v>
      </c>
      <c r="U242">
        <f t="shared" si="11"/>
        <v>0</v>
      </c>
    </row>
    <row r="243" spans="1:21" x14ac:dyDescent="0.25">
      <c r="A243">
        <v>19000310</v>
      </c>
      <c r="B243" t="s">
        <v>376</v>
      </c>
      <c r="C243" t="str">
        <f t="shared" si="9"/>
        <v>D</v>
      </c>
      <c r="D243" t="s">
        <v>503</v>
      </c>
      <c r="E243" s="1">
        <v>0</v>
      </c>
      <c r="F243" s="1">
        <v>0</v>
      </c>
      <c r="G243">
        <f t="shared" si="10"/>
        <v>0</v>
      </c>
      <c r="H243" t="s">
        <v>2913</v>
      </c>
      <c r="K243" t="s">
        <v>2579</v>
      </c>
      <c r="L243" t="s">
        <v>1120</v>
      </c>
      <c r="M243" t="s">
        <v>503</v>
      </c>
      <c r="N243" t="s">
        <v>1037</v>
      </c>
      <c r="O243" t="s">
        <v>30</v>
      </c>
      <c r="U243">
        <f t="shared" si="11"/>
        <v>0</v>
      </c>
    </row>
    <row r="244" spans="1:21" x14ac:dyDescent="0.25">
      <c r="A244">
        <v>19000317</v>
      </c>
      <c r="B244" t="s">
        <v>1825</v>
      </c>
      <c r="C244" t="str">
        <f t="shared" si="9"/>
        <v>L</v>
      </c>
      <c r="D244" t="s">
        <v>1264</v>
      </c>
      <c r="E244" s="1">
        <v>0</v>
      </c>
      <c r="F244" s="1">
        <v>3</v>
      </c>
      <c r="G244">
        <f t="shared" si="10"/>
        <v>-3</v>
      </c>
      <c r="H244" t="s">
        <v>2913</v>
      </c>
      <c r="K244" t="s">
        <v>2589</v>
      </c>
      <c r="L244" t="s">
        <v>2893</v>
      </c>
      <c r="M244" t="s">
        <v>1825</v>
      </c>
      <c r="N244" t="s">
        <v>1033</v>
      </c>
      <c r="O244" t="s">
        <v>30</v>
      </c>
      <c r="U244">
        <f t="shared" si="11"/>
        <v>1</v>
      </c>
    </row>
    <row r="245" spans="1:21" x14ac:dyDescent="0.25">
      <c r="A245">
        <v>19000317</v>
      </c>
      <c r="B245" t="s">
        <v>1264</v>
      </c>
      <c r="C245" t="str">
        <f t="shared" si="9"/>
        <v>W</v>
      </c>
      <c r="D245" t="s">
        <v>1825</v>
      </c>
      <c r="E245" s="1">
        <v>3</v>
      </c>
      <c r="F245" s="1">
        <v>0</v>
      </c>
      <c r="G245">
        <f t="shared" si="10"/>
        <v>3</v>
      </c>
      <c r="H245" t="s">
        <v>2913</v>
      </c>
      <c r="K245" t="s">
        <v>2589</v>
      </c>
      <c r="L245" t="s">
        <v>2893</v>
      </c>
      <c r="M245" t="s">
        <v>1825</v>
      </c>
      <c r="N245" t="s">
        <v>1037</v>
      </c>
      <c r="O245" t="s">
        <v>30</v>
      </c>
      <c r="U245">
        <f t="shared" si="11"/>
        <v>0</v>
      </c>
    </row>
    <row r="246" spans="1:21" x14ac:dyDescent="0.25">
      <c r="A246">
        <v>19010105</v>
      </c>
      <c r="B246" t="s">
        <v>1264</v>
      </c>
      <c r="C246" t="str">
        <f t="shared" si="9"/>
        <v>W</v>
      </c>
      <c r="D246" t="s">
        <v>376</v>
      </c>
      <c r="E246" s="1">
        <v>13</v>
      </c>
      <c r="F246" s="1">
        <v>0</v>
      </c>
      <c r="G246">
        <f t="shared" si="10"/>
        <v>13</v>
      </c>
      <c r="H246" t="s">
        <v>2912</v>
      </c>
      <c r="K246" t="s">
        <v>2533</v>
      </c>
      <c r="L246" t="s">
        <v>1263</v>
      </c>
      <c r="M246" t="s">
        <v>1264</v>
      </c>
      <c r="N246" t="s">
        <v>1033</v>
      </c>
      <c r="O246" t="s">
        <v>30</v>
      </c>
      <c r="U246">
        <f t="shared" si="11"/>
        <v>0</v>
      </c>
    </row>
    <row r="247" spans="1:21" x14ac:dyDescent="0.25">
      <c r="A247">
        <v>19010105</v>
      </c>
      <c r="B247" t="s">
        <v>376</v>
      </c>
      <c r="C247" t="str">
        <f t="shared" si="9"/>
        <v>L</v>
      </c>
      <c r="D247" t="s">
        <v>1264</v>
      </c>
      <c r="E247" s="1">
        <v>0</v>
      </c>
      <c r="F247" s="1">
        <v>13</v>
      </c>
      <c r="G247">
        <f t="shared" si="10"/>
        <v>-13</v>
      </c>
      <c r="H247" t="s">
        <v>2912</v>
      </c>
      <c r="K247" t="s">
        <v>2533</v>
      </c>
      <c r="L247" t="s">
        <v>1263</v>
      </c>
      <c r="M247" t="s">
        <v>1264</v>
      </c>
      <c r="N247" t="s">
        <v>1037</v>
      </c>
      <c r="O247" t="s">
        <v>30</v>
      </c>
      <c r="U247">
        <f t="shared" si="11"/>
        <v>0</v>
      </c>
    </row>
    <row r="248" spans="1:21" x14ac:dyDescent="0.25">
      <c r="A248">
        <v>19010209</v>
      </c>
      <c r="B248" t="s">
        <v>503</v>
      </c>
      <c r="C248" t="str">
        <f t="shared" si="9"/>
        <v>W</v>
      </c>
      <c r="D248" t="s">
        <v>1264</v>
      </c>
      <c r="E248" s="1">
        <v>18</v>
      </c>
      <c r="F248" s="1">
        <v>8</v>
      </c>
      <c r="G248">
        <f t="shared" si="10"/>
        <v>10</v>
      </c>
      <c r="H248" t="s">
        <v>2912</v>
      </c>
      <c r="K248" t="s">
        <v>2579</v>
      </c>
      <c r="L248" t="s">
        <v>1120</v>
      </c>
      <c r="M248" t="s">
        <v>503</v>
      </c>
      <c r="N248" t="s">
        <v>1033</v>
      </c>
      <c r="O248" t="s">
        <v>30</v>
      </c>
      <c r="U248">
        <f t="shared" si="11"/>
        <v>0</v>
      </c>
    </row>
    <row r="249" spans="1:21" x14ac:dyDescent="0.25">
      <c r="A249">
        <v>19010209</v>
      </c>
      <c r="B249" t="s">
        <v>1264</v>
      </c>
      <c r="C249" t="str">
        <f t="shared" si="9"/>
        <v>L</v>
      </c>
      <c r="D249" t="s">
        <v>503</v>
      </c>
      <c r="E249" s="1">
        <v>8</v>
      </c>
      <c r="F249" s="1">
        <v>18</v>
      </c>
      <c r="G249">
        <f t="shared" si="10"/>
        <v>-10</v>
      </c>
      <c r="H249" t="s">
        <v>2912</v>
      </c>
      <c r="K249" t="s">
        <v>2579</v>
      </c>
      <c r="L249" t="s">
        <v>1120</v>
      </c>
      <c r="M249" t="s">
        <v>503</v>
      </c>
      <c r="N249" t="s">
        <v>1037</v>
      </c>
      <c r="O249" t="s">
        <v>30</v>
      </c>
      <c r="U249">
        <f t="shared" si="11"/>
        <v>0</v>
      </c>
    </row>
    <row r="250" spans="1:21" x14ac:dyDescent="0.25">
      <c r="A250">
        <v>19010209</v>
      </c>
      <c r="B250" t="s">
        <v>1825</v>
      </c>
      <c r="C250" t="str">
        <f t="shared" si="9"/>
        <v>W</v>
      </c>
      <c r="D250" t="s">
        <v>376</v>
      </c>
      <c r="E250" s="1">
        <v>10</v>
      </c>
      <c r="F250" s="1">
        <v>6</v>
      </c>
      <c r="G250">
        <f t="shared" si="10"/>
        <v>4</v>
      </c>
      <c r="H250" t="s">
        <v>2912</v>
      </c>
      <c r="K250" t="s">
        <v>1995</v>
      </c>
      <c r="L250" t="s">
        <v>1826</v>
      </c>
      <c r="M250" t="s">
        <v>1825</v>
      </c>
      <c r="N250" t="s">
        <v>1033</v>
      </c>
      <c r="O250" t="s">
        <v>30</v>
      </c>
      <c r="U250">
        <f t="shared" si="11"/>
        <v>0</v>
      </c>
    </row>
    <row r="251" spans="1:21" x14ac:dyDescent="0.25">
      <c r="A251">
        <v>19010209</v>
      </c>
      <c r="B251" t="s">
        <v>376</v>
      </c>
      <c r="C251" t="str">
        <f t="shared" si="9"/>
        <v>L</v>
      </c>
      <c r="D251" t="s">
        <v>1825</v>
      </c>
      <c r="E251" s="1">
        <v>6</v>
      </c>
      <c r="F251" s="1">
        <v>10</v>
      </c>
      <c r="G251">
        <f t="shared" si="10"/>
        <v>-4</v>
      </c>
      <c r="H251" t="s">
        <v>2912</v>
      </c>
      <c r="K251" t="s">
        <v>1995</v>
      </c>
      <c r="L251" t="s">
        <v>1826</v>
      </c>
      <c r="M251" t="s">
        <v>1825</v>
      </c>
      <c r="N251" t="s">
        <v>1037</v>
      </c>
      <c r="O251" t="s">
        <v>30</v>
      </c>
      <c r="U251">
        <f t="shared" si="11"/>
        <v>1</v>
      </c>
    </row>
    <row r="252" spans="1:21" x14ac:dyDescent="0.25">
      <c r="A252">
        <v>19010223</v>
      </c>
      <c r="B252" t="s">
        <v>503</v>
      </c>
      <c r="C252" t="str">
        <f t="shared" si="9"/>
        <v>W</v>
      </c>
      <c r="D252" t="s">
        <v>1825</v>
      </c>
      <c r="E252" s="1">
        <v>9</v>
      </c>
      <c r="F252" s="1">
        <v>5</v>
      </c>
      <c r="G252">
        <f t="shared" si="10"/>
        <v>4</v>
      </c>
      <c r="H252" t="s">
        <v>2912</v>
      </c>
      <c r="K252" t="s">
        <v>2579</v>
      </c>
      <c r="L252" t="s">
        <v>1120</v>
      </c>
      <c r="M252" t="s">
        <v>503</v>
      </c>
      <c r="N252" t="s">
        <v>1033</v>
      </c>
      <c r="O252" t="s">
        <v>30</v>
      </c>
      <c r="U252">
        <f t="shared" si="11"/>
        <v>0</v>
      </c>
    </row>
    <row r="253" spans="1:21" x14ac:dyDescent="0.25">
      <c r="A253">
        <v>19010223</v>
      </c>
      <c r="B253" t="s">
        <v>1825</v>
      </c>
      <c r="C253" t="str">
        <f t="shared" si="9"/>
        <v>L</v>
      </c>
      <c r="D253" t="s">
        <v>503</v>
      </c>
      <c r="E253" s="1">
        <v>5</v>
      </c>
      <c r="F253" s="1">
        <v>9</v>
      </c>
      <c r="G253">
        <f t="shared" si="10"/>
        <v>-4</v>
      </c>
      <c r="H253" t="s">
        <v>2912</v>
      </c>
      <c r="K253" t="s">
        <v>2579</v>
      </c>
      <c r="L253" t="s">
        <v>1120</v>
      </c>
      <c r="M253" t="s">
        <v>503</v>
      </c>
      <c r="N253" t="s">
        <v>1037</v>
      </c>
      <c r="O253" t="s">
        <v>30</v>
      </c>
      <c r="U253">
        <f t="shared" si="11"/>
        <v>1</v>
      </c>
    </row>
    <row r="254" spans="1:21" x14ac:dyDescent="0.25">
      <c r="A254">
        <v>19010309</v>
      </c>
      <c r="B254" t="s">
        <v>376</v>
      </c>
      <c r="C254" t="str">
        <f t="shared" si="9"/>
        <v>L</v>
      </c>
      <c r="D254" t="s">
        <v>503</v>
      </c>
      <c r="E254" s="1">
        <v>3</v>
      </c>
      <c r="F254" s="1">
        <v>18</v>
      </c>
      <c r="G254">
        <f t="shared" si="10"/>
        <v>-15</v>
      </c>
      <c r="H254" t="s">
        <v>2912</v>
      </c>
      <c r="K254" t="s">
        <v>2583</v>
      </c>
      <c r="L254" t="s">
        <v>2582</v>
      </c>
      <c r="M254" t="s">
        <v>376</v>
      </c>
      <c r="N254" t="s">
        <v>1033</v>
      </c>
      <c r="O254" t="s">
        <v>30</v>
      </c>
      <c r="U254">
        <f t="shared" si="11"/>
        <v>0</v>
      </c>
    </row>
    <row r="255" spans="1:21" x14ac:dyDescent="0.25">
      <c r="A255">
        <v>19010309</v>
      </c>
      <c r="B255" t="s">
        <v>503</v>
      </c>
      <c r="C255" t="str">
        <f t="shared" si="9"/>
        <v>W</v>
      </c>
      <c r="D255" t="s">
        <v>376</v>
      </c>
      <c r="E255" s="1">
        <v>18</v>
      </c>
      <c r="F255" s="1">
        <v>3</v>
      </c>
      <c r="G255">
        <f t="shared" si="10"/>
        <v>15</v>
      </c>
      <c r="H255" t="s">
        <v>2912</v>
      </c>
      <c r="K255" t="s">
        <v>2583</v>
      </c>
      <c r="L255" t="s">
        <v>2582</v>
      </c>
      <c r="M255" t="s">
        <v>376</v>
      </c>
      <c r="N255" t="s">
        <v>1037</v>
      </c>
      <c r="O255" t="s">
        <v>30</v>
      </c>
      <c r="U255">
        <f t="shared" si="11"/>
        <v>0</v>
      </c>
    </row>
    <row r="256" spans="1:21" x14ac:dyDescent="0.25">
      <c r="A256">
        <v>19010316</v>
      </c>
      <c r="B256" t="s">
        <v>1264</v>
      </c>
      <c r="C256" t="str">
        <f t="shared" si="9"/>
        <v>W</v>
      </c>
      <c r="D256" t="s">
        <v>1825</v>
      </c>
      <c r="E256" s="1">
        <v>10</v>
      </c>
      <c r="F256" s="1">
        <v>9</v>
      </c>
      <c r="G256">
        <f t="shared" si="10"/>
        <v>1</v>
      </c>
      <c r="H256" t="s">
        <v>2912</v>
      </c>
      <c r="K256" t="s">
        <v>2572</v>
      </c>
      <c r="L256" t="s">
        <v>1274</v>
      </c>
      <c r="M256" t="s">
        <v>1264</v>
      </c>
      <c r="N256" t="s">
        <v>1033</v>
      </c>
      <c r="O256" t="s">
        <v>30</v>
      </c>
      <c r="U256">
        <f t="shared" si="11"/>
        <v>0</v>
      </c>
    </row>
    <row r="257" spans="1:21" x14ac:dyDescent="0.25">
      <c r="A257">
        <v>19010316</v>
      </c>
      <c r="B257" t="s">
        <v>1825</v>
      </c>
      <c r="C257" t="str">
        <f t="shared" si="9"/>
        <v>L</v>
      </c>
      <c r="D257" t="s">
        <v>1264</v>
      </c>
      <c r="E257" s="1">
        <v>9</v>
      </c>
      <c r="F257" s="1">
        <v>10</v>
      </c>
      <c r="G257">
        <f t="shared" si="10"/>
        <v>-1</v>
      </c>
      <c r="H257" t="s">
        <v>2912</v>
      </c>
      <c r="K257" t="s">
        <v>2572</v>
      </c>
      <c r="L257" t="s">
        <v>1274</v>
      </c>
      <c r="M257" t="s">
        <v>1264</v>
      </c>
      <c r="N257" t="s">
        <v>1037</v>
      </c>
      <c r="O257" t="s">
        <v>30</v>
      </c>
      <c r="U257">
        <f t="shared" si="11"/>
        <v>1</v>
      </c>
    </row>
    <row r="258" spans="1:21" x14ac:dyDescent="0.25">
      <c r="A258">
        <v>19020111</v>
      </c>
      <c r="B258" t="s">
        <v>376</v>
      </c>
      <c r="C258" t="str">
        <f t="shared" ref="C258:C321" si="12">IF(E258-F258&gt;0,"W",IF(E258-F258&lt;0,"L","D"))</f>
        <v>L</v>
      </c>
      <c r="D258" t="s">
        <v>1264</v>
      </c>
      <c r="E258" s="1">
        <v>8</v>
      </c>
      <c r="F258" s="1">
        <v>9</v>
      </c>
      <c r="G258">
        <f t="shared" ref="G258:G321" si="13">E258-F258</f>
        <v>-1</v>
      </c>
      <c r="H258" t="s">
        <v>2911</v>
      </c>
      <c r="K258" t="s">
        <v>2583</v>
      </c>
      <c r="L258" t="s">
        <v>2582</v>
      </c>
      <c r="M258" t="s">
        <v>376</v>
      </c>
      <c r="N258" t="s">
        <v>1033</v>
      </c>
      <c r="O258" t="s">
        <v>30</v>
      </c>
      <c r="U258">
        <f t="shared" ref="U258:U321" si="14">IF(C258="L",IF(G258&gt;-8,1,0),0)</f>
        <v>1</v>
      </c>
    </row>
    <row r="259" spans="1:21" x14ac:dyDescent="0.25">
      <c r="A259">
        <v>19020111</v>
      </c>
      <c r="B259" t="s">
        <v>1264</v>
      </c>
      <c r="C259" t="str">
        <f t="shared" si="12"/>
        <v>W</v>
      </c>
      <c r="D259" t="s">
        <v>376</v>
      </c>
      <c r="E259" s="1">
        <v>9</v>
      </c>
      <c r="F259" s="1">
        <v>8</v>
      </c>
      <c r="G259">
        <f t="shared" si="13"/>
        <v>1</v>
      </c>
      <c r="H259" t="s">
        <v>2911</v>
      </c>
      <c r="K259" t="s">
        <v>2583</v>
      </c>
      <c r="L259" t="s">
        <v>2582</v>
      </c>
      <c r="M259" t="s">
        <v>376</v>
      </c>
      <c r="N259" t="s">
        <v>1037</v>
      </c>
      <c r="O259" t="s">
        <v>30</v>
      </c>
      <c r="U259">
        <f t="shared" si="14"/>
        <v>0</v>
      </c>
    </row>
    <row r="260" spans="1:21" x14ac:dyDescent="0.25">
      <c r="A260">
        <v>19020201</v>
      </c>
      <c r="B260" t="s">
        <v>1264</v>
      </c>
      <c r="C260" t="str">
        <f t="shared" si="12"/>
        <v>W</v>
      </c>
      <c r="D260" t="s">
        <v>503</v>
      </c>
      <c r="E260" s="1">
        <v>14</v>
      </c>
      <c r="F260" s="1">
        <v>5</v>
      </c>
      <c r="G260">
        <f t="shared" si="13"/>
        <v>9</v>
      </c>
      <c r="H260" t="s">
        <v>2911</v>
      </c>
      <c r="K260" t="s">
        <v>1988</v>
      </c>
      <c r="L260" t="s">
        <v>1263</v>
      </c>
      <c r="M260" t="s">
        <v>1264</v>
      </c>
      <c r="N260" t="s">
        <v>1033</v>
      </c>
      <c r="O260" t="s">
        <v>30</v>
      </c>
      <c r="U260">
        <f t="shared" si="14"/>
        <v>0</v>
      </c>
    </row>
    <row r="261" spans="1:21" x14ac:dyDescent="0.25">
      <c r="A261">
        <v>19020201</v>
      </c>
      <c r="B261" t="s">
        <v>503</v>
      </c>
      <c r="C261" t="str">
        <f t="shared" si="12"/>
        <v>L</v>
      </c>
      <c r="D261" t="s">
        <v>1264</v>
      </c>
      <c r="E261" s="1">
        <v>5</v>
      </c>
      <c r="F261" s="1">
        <v>14</v>
      </c>
      <c r="G261">
        <f t="shared" si="13"/>
        <v>-9</v>
      </c>
      <c r="H261" t="s">
        <v>2911</v>
      </c>
      <c r="K261" t="s">
        <v>1988</v>
      </c>
      <c r="L261" t="s">
        <v>1263</v>
      </c>
      <c r="M261" t="s">
        <v>1264</v>
      </c>
      <c r="N261" t="s">
        <v>1037</v>
      </c>
      <c r="O261" t="s">
        <v>30</v>
      </c>
      <c r="U261">
        <f t="shared" si="14"/>
        <v>0</v>
      </c>
    </row>
    <row r="262" spans="1:21" x14ac:dyDescent="0.25">
      <c r="A262">
        <v>19020208</v>
      </c>
      <c r="B262" t="s">
        <v>376</v>
      </c>
      <c r="C262" t="str">
        <f t="shared" si="12"/>
        <v>W</v>
      </c>
      <c r="D262" t="s">
        <v>1825</v>
      </c>
      <c r="E262" s="1">
        <v>6</v>
      </c>
      <c r="F262" s="1">
        <v>3</v>
      </c>
      <c r="G262">
        <f t="shared" si="13"/>
        <v>3</v>
      </c>
      <c r="H262" t="s">
        <v>2911</v>
      </c>
      <c r="K262" t="s">
        <v>2581</v>
      </c>
      <c r="L262" t="s">
        <v>1278</v>
      </c>
      <c r="M262" t="s">
        <v>376</v>
      </c>
      <c r="N262" t="s">
        <v>1033</v>
      </c>
      <c r="O262" t="s">
        <v>30</v>
      </c>
      <c r="U262">
        <f t="shared" si="14"/>
        <v>0</v>
      </c>
    </row>
    <row r="263" spans="1:21" x14ac:dyDescent="0.25">
      <c r="A263">
        <v>19020208</v>
      </c>
      <c r="B263" t="s">
        <v>1825</v>
      </c>
      <c r="C263" t="str">
        <f t="shared" si="12"/>
        <v>L</v>
      </c>
      <c r="D263" t="s">
        <v>376</v>
      </c>
      <c r="E263" s="1">
        <v>3</v>
      </c>
      <c r="F263" s="1">
        <v>6</v>
      </c>
      <c r="G263">
        <f t="shared" si="13"/>
        <v>-3</v>
      </c>
      <c r="H263" t="s">
        <v>2911</v>
      </c>
      <c r="K263" t="s">
        <v>2581</v>
      </c>
      <c r="L263" t="s">
        <v>1278</v>
      </c>
      <c r="M263" t="s">
        <v>376</v>
      </c>
      <c r="N263" t="s">
        <v>1037</v>
      </c>
      <c r="O263" t="s">
        <v>30</v>
      </c>
      <c r="U263">
        <f t="shared" si="14"/>
        <v>1</v>
      </c>
    </row>
    <row r="264" spans="1:21" x14ac:dyDescent="0.25">
      <c r="A264">
        <v>19020222</v>
      </c>
      <c r="B264" t="s">
        <v>1825</v>
      </c>
      <c r="C264" t="str">
        <f t="shared" si="12"/>
        <v>W</v>
      </c>
      <c r="D264" t="s">
        <v>503</v>
      </c>
      <c r="E264" s="1">
        <v>5</v>
      </c>
      <c r="F264" s="1">
        <v>0</v>
      </c>
      <c r="G264">
        <f t="shared" si="13"/>
        <v>5</v>
      </c>
      <c r="H264" t="s">
        <v>2911</v>
      </c>
      <c r="K264" t="s">
        <v>2589</v>
      </c>
      <c r="L264" t="s">
        <v>2122</v>
      </c>
      <c r="M264" t="s">
        <v>1825</v>
      </c>
      <c r="N264" t="s">
        <v>1033</v>
      </c>
      <c r="O264" t="s">
        <v>30</v>
      </c>
      <c r="U264">
        <f t="shared" si="14"/>
        <v>0</v>
      </c>
    </row>
    <row r="265" spans="1:21" x14ac:dyDescent="0.25">
      <c r="A265">
        <v>19020222</v>
      </c>
      <c r="B265" t="s">
        <v>503</v>
      </c>
      <c r="C265" t="str">
        <f t="shared" si="12"/>
        <v>L</v>
      </c>
      <c r="D265" t="s">
        <v>1825</v>
      </c>
      <c r="E265" s="1">
        <v>0</v>
      </c>
      <c r="F265" s="1">
        <v>5</v>
      </c>
      <c r="G265">
        <f t="shared" si="13"/>
        <v>-5</v>
      </c>
      <c r="H265" t="s">
        <v>2911</v>
      </c>
      <c r="K265" t="s">
        <v>2589</v>
      </c>
      <c r="L265" t="s">
        <v>2122</v>
      </c>
      <c r="M265" t="s">
        <v>1825</v>
      </c>
      <c r="N265" t="s">
        <v>1037</v>
      </c>
      <c r="O265" t="s">
        <v>30</v>
      </c>
      <c r="U265">
        <f t="shared" si="14"/>
        <v>1</v>
      </c>
    </row>
    <row r="266" spans="1:21" x14ac:dyDescent="0.25">
      <c r="A266">
        <v>19020306</v>
      </c>
      <c r="B266" t="s">
        <v>1825</v>
      </c>
      <c r="C266" t="str">
        <f t="shared" si="12"/>
        <v>L</v>
      </c>
      <c r="D266" t="s">
        <v>1264</v>
      </c>
      <c r="E266" s="1">
        <v>0</v>
      </c>
      <c r="F266" s="1">
        <v>15</v>
      </c>
      <c r="G266">
        <f t="shared" si="13"/>
        <v>-15</v>
      </c>
      <c r="H266" t="s">
        <v>2911</v>
      </c>
      <c r="K266" t="s">
        <v>1995</v>
      </c>
      <c r="L266" t="s">
        <v>1826</v>
      </c>
      <c r="M266" t="s">
        <v>1825</v>
      </c>
      <c r="N266" t="s">
        <v>1033</v>
      </c>
      <c r="O266" t="s">
        <v>30</v>
      </c>
      <c r="U266">
        <f t="shared" si="14"/>
        <v>0</v>
      </c>
    </row>
    <row r="267" spans="1:21" x14ac:dyDescent="0.25">
      <c r="A267">
        <v>19020306</v>
      </c>
      <c r="B267" t="s">
        <v>1264</v>
      </c>
      <c r="C267" t="str">
        <f t="shared" si="12"/>
        <v>W</v>
      </c>
      <c r="D267" t="s">
        <v>1825</v>
      </c>
      <c r="E267" s="1">
        <v>15</v>
      </c>
      <c r="F267" s="1">
        <v>0</v>
      </c>
      <c r="G267">
        <f t="shared" si="13"/>
        <v>15</v>
      </c>
      <c r="H267" t="s">
        <v>2911</v>
      </c>
      <c r="K267" t="s">
        <v>1995</v>
      </c>
      <c r="L267" t="s">
        <v>1826</v>
      </c>
      <c r="M267" t="s">
        <v>1825</v>
      </c>
      <c r="N267" t="s">
        <v>1037</v>
      </c>
      <c r="O267" t="s">
        <v>30</v>
      </c>
      <c r="U267">
        <f t="shared" si="14"/>
        <v>0</v>
      </c>
    </row>
    <row r="268" spans="1:21" x14ac:dyDescent="0.25">
      <c r="A268">
        <v>19020315</v>
      </c>
      <c r="B268" t="s">
        <v>503</v>
      </c>
      <c r="C268" t="str">
        <f t="shared" si="12"/>
        <v>L</v>
      </c>
      <c r="D268" t="s">
        <v>376</v>
      </c>
      <c r="E268" s="1">
        <v>3</v>
      </c>
      <c r="F268" s="1">
        <v>6</v>
      </c>
      <c r="G268">
        <f t="shared" si="13"/>
        <v>-3</v>
      </c>
      <c r="H268" t="s">
        <v>2911</v>
      </c>
      <c r="K268" t="s">
        <v>2579</v>
      </c>
      <c r="L268" t="s">
        <v>1120</v>
      </c>
      <c r="M268" t="s">
        <v>503</v>
      </c>
      <c r="N268" t="s">
        <v>1033</v>
      </c>
      <c r="O268" t="s">
        <v>30</v>
      </c>
      <c r="U268">
        <f t="shared" si="14"/>
        <v>1</v>
      </c>
    </row>
    <row r="269" spans="1:21" x14ac:dyDescent="0.25">
      <c r="A269">
        <v>19020315</v>
      </c>
      <c r="B269" t="s">
        <v>376</v>
      </c>
      <c r="C269" t="str">
        <f t="shared" si="12"/>
        <v>W</v>
      </c>
      <c r="D269" t="s">
        <v>503</v>
      </c>
      <c r="E269" s="1">
        <v>6</v>
      </c>
      <c r="F269" s="1">
        <v>3</v>
      </c>
      <c r="G269">
        <f t="shared" si="13"/>
        <v>3</v>
      </c>
      <c r="H269" t="s">
        <v>2911</v>
      </c>
      <c r="K269" t="s">
        <v>2579</v>
      </c>
      <c r="L269" t="s">
        <v>1120</v>
      </c>
      <c r="M269" t="s">
        <v>503</v>
      </c>
      <c r="N269" t="s">
        <v>1037</v>
      </c>
      <c r="O269" t="s">
        <v>30</v>
      </c>
      <c r="U269">
        <f t="shared" si="14"/>
        <v>0</v>
      </c>
    </row>
    <row r="270" spans="1:21" x14ac:dyDescent="0.25">
      <c r="A270">
        <v>19030110</v>
      </c>
      <c r="B270" t="s">
        <v>1264</v>
      </c>
      <c r="C270" t="str">
        <f t="shared" si="12"/>
        <v>W</v>
      </c>
      <c r="D270" t="s">
        <v>376</v>
      </c>
      <c r="E270" s="1">
        <v>21</v>
      </c>
      <c r="F270" s="1">
        <v>5</v>
      </c>
      <c r="G270">
        <f t="shared" si="13"/>
        <v>16</v>
      </c>
      <c r="H270" t="s">
        <v>2910</v>
      </c>
      <c r="K270" t="s">
        <v>2572</v>
      </c>
      <c r="L270" t="s">
        <v>1274</v>
      </c>
      <c r="M270" t="s">
        <v>1264</v>
      </c>
      <c r="N270" t="s">
        <v>1033</v>
      </c>
      <c r="O270" t="s">
        <v>30</v>
      </c>
      <c r="U270">
        <f t="shared" si="14"/>
        <v>0</v>
      </c>
    </row>
    <row r="271" spans="1:21" x14ac:dyDescent="0.25">
      <c r="A271">
        <v>19030110</v>
      </c>
      <c r="B271" t="s">
        <v>376</v>
      </c>
      <c r="C271" t="str">
        <f t="shared" si="12"/>
        <v>L</v>
      </c>
      <c r="D271" t="s">
        <v>1264</v>
      </c>
      <c r="E271" s="1">
        <v>5</v>
      </c>
      <c r="F271" s="1">
        <v>21</v>
      </c>
      <c r="G271">
        <f t="shared" si="13"/>
        <v>-16</v>
      </c>
      <c r="H271" t="s">
        <v>2910</v>
      </c>
      <c r="K271" t="s">
        <v>2572</v>
      </c>
      <c r="L271" t="s">
        <v>1274</v>
      </c>
      <c r="M271" t="s">
        <v>1264</v>
      </c>
      <c r="N271" t="s">
        <v>1037</v>
      </c>
      <c r="O271" t="s">
        <v>30</v>
      </c>
      <c r="U271">
        <f t="shared" si="14"/>
        <v>0</v>
      </c>
    </row>
    <row r="272" spans="1:21" x14ac:dyDescent="0.25">
      <c r="A272">
        <v>19030207</v>
      </c>
      <c r="B272" t="s">
        <v>503</v>
      </c>
      <c r="C272" t="str">
        <f t="shared" si="12"/>
        <v>W</v>
      </c>
      <c r="D272" t="s">
        <v>1264</v>
      </c>
      <c r="E272" s="1">
        <v>6</v>
      </c>
      <c r="F272" s="1">
        <v>0</v>
      </c>
      <c r="G272">
        <f t="shared" si="13"/>
        <v>6</v>
      </c>
      <c r="H272" t="s">
        <v>2910</v>
      </c>
      <c r="K272" t="s">
        <v>2579</v>
      </c>
      <c r="L272" t="s">
        <v>1120</v>
      </c>
      <c r="M272" t="s">
        <v>503</v>
      </c>
      <c r="N272" t="s">
        <v>1033</v>
      </c>
      <c r="O272" t="s">
        <v>30</v>
      </c>
      <c r="U272">
        <f t="shared" si="14"/>
        <v>0</v>
      </c>
    </row>
    <row r="273" spans="1:21" x14ac:dyDescent="0.25">
      <c r="A273">
        <v>19030207</v>
      </c>
      <c r="B273" t="s">
        <v>1264</v>
      </c>
      <c r="C273" t="str">
        <f t="shared" si="12"/>
        <v>L</v>
      </c>
      <c r="D273" t="s">
        <v>503</v>
      </c>
      <c r="E273" s="1">
        <v>0</v>
      </c>
      <c r="F273" s="1">
        <v>6</v>
      </c>
      <c r="G273">
        <f t="shared" si="13"/>
        <v>-6</v>
      </c>
      <c r="H273" t="s">
        <v>2910</v>
      </c>
      <c r="K273" t="s">
        <v>2579</v>
      </c>
      <c r="L273" t="s">
        <v>1120</v>
      </c>
      <c r="M273" t="s">
        <v>503</v>
      </c>
      <c r="N273" t="s">
        <v>1037</v>
      </c>
      <c r="O273" t="s">
        <v>30</v>
      </c>
      <c r="U273">
        <f t="shared" si="14"/>
        <v>1</v>
      </c>
    </row>
    <row r="274" spans="1:21" x14ac:dyDescent="0.25">
      <c r="A274">
        <v>19030214</v>
      </c>
      <c r="B274" t="s">
        <v>1825</v>
      </c>
      <c r="C274" t="str">
        <f t="shared" si="12"/>
        <v>W</v>
      </c>
      <c r="D274" t="s">
        <v>376</v>
      </c>
      <c r="E274" s="1">
        <v>6</v>
      </c>
      <c r="F274" s="1">
        <v>0</v>
      </c>
      <c r="G274">
        <f t="shared" si="13"/>
        <v>6</v>
      </c>
      <c r="H274" t="s">
        <v>2910</v>
      </c>
      <c r="K274" t="s">
        <v>1995</v>
      </c>
      <c r="L274" t="s">
        <v>1826</v>
      </c>
      <c r="M274" t="s">
        <v>1825</v>
      </c>
      <c r="N274" t="s">
        <v>1033</v>
      </c>
      <c r="O274" t="s">
        <v>30</v>
      </c>
      <c r="U274">
        <f t="shared" si="14"/>
        <v>0</v>
      </c>
    </row>
    <row r="275" spans="1:21" x14ac:dyDescent="0.25">
      <c r="A275">
        <v>19030214</v>
      </c>
      <c r="B275" t="s">
        <v>376</v>
      </c>
      <c r="C275" t="str">
        <f t="shared" si="12"/>
        <v>L</v>
      </c>
      <c r="D275" t="s">
        <v>1825</v>
      </c>
      <c r="E275" s="1">
        <v>0</v>
      </c>
      <c r="F275" s="1">
        <v>6</v>
      </c>
      <c r="G275">
        <f t="shared" si="13"/>
        <v>-6</v>
      </c>
      <c r="H275" t="s">
        <v>2910</v>
      </c>
      <c r="K275" t="s">
        <v>1995</v>
      </c>
      <c r="L275" t="s">
        <v>1826</v>
      </c>
      <c r="M275" t="s">
        <v>1825</v>
      </c>
      <c r="N275" t="s">
        <v>1037</v>
      </c>
      <c r="O275" t="s">
        <v>30</v>
      </c>
      <c r="U275">
        <f t="shared" si="14"/>
        <v>1</v>
      </c>
    </row>
    <row r="276" spans="1:21" x14ac:dyDescent="0.25">
      <c r="A276">
        <v>19030228</v>
      </c>
      <c r="B276" t="s">
        <v>503</v>
      </c>
      <c r="C276" t="str">
        <f t="shared" si="12"/>
        <v>W</v>
      </c>
      <c r="D276" t="s">
        <v>1825</v>
      </c>
      <c r="E276" s="1">
        <v>3</v>
      </c>
      <c r="F276" s="1">
        <v>0</v>
      </c>
      <c r="G276">
        <f t="shared" si="13"/>
        <v>3</v>
      </c>
      <c r="H276" t="s">
        <v>2910</v>
      </c>
      <c r="K276" t="s">
        <v>2579</v>
      </c>
      <c r="L276" t="s">
        <v>1120</v>
      </c>
      <c r="M276" t="s">
        <v>503</v>
      </c>
      <c r="N276" t="s">
        <v>1033</v>
      </c>
      <c r="O276" t="s">
        <v>30</v>
      </c>
      <c r="U276">
        <f t="shared" si="14"/>
        <v>0</v>
      </c>
    </row>
    <row r="277" spans="1:21" x14ac:dyDescent="0.25">
      <c r="A277">
        <v>19030228</v>
      </c>
      <c r="B277" t="s">
        <v>1825</v>
      </c>
      <c r="C277" t="str">
        <f t="shared" si="12"/>
        <v>L</v>
      </c>
      <c r="D277" t="s">
        <v>503</v>
      </c>
      <c r="E277" s="1">
        <v>0</v>
      </c>
      <c r="F277" s="1">
        <v>3</v>
      </c>
      <c r="G277">
        <f t="shared" si="13"/>
        <v>-3</v>
      </c>
      <c r="H277" t="s">
        <v>2910</v>
      </c>
      <c r="K277" t="s">
        <v>2579</v>
      </c>
      <c r="L277" t="s">
        <v>1120</v>
      </c>
      <c r="M277" t="s">
        <v>503</v>
      </c>
      <c r="N277" t="s">
        <v>1037</v>
      </c>
      <c r="O277" t="s">
        <v>30</v>
      </c>
      <c r="U277">
        <f t="shared" si="14"/>
        <v>1</v>
      </c>
    </row>
    <row r="278" spans="1:21" x14ac:dyDescent="0.25">
      <c r="A278">
        <v>19030314</v>
      </c>
      <c r="B278" t="s">
        <v>1264</v>
      </c>
      <c r="C278" t="str">
        <f t="shared" si="12"/>
        <v>W</v>
      </c>
      <c r="D278" t="s">
        <v>1825</v>
      </c>
      <c r="E278" s="1">
        <v>18</v>
      </c>
      <c r="F278" s="1">
        <v>0</v>
      </c>
      <c r="G278">
        <f t="shared" si="13"/>
        <v>18</v>
      </c>
      <c r="H278" t="s">
        <v>2910</v>
      </c>
      <c r="K278" t="s">
        <v>1988</v>
      </c>
      <c r="L278" t="s">
        <v>1263</v>
      </c>
      <c r="M278" t="s">
        <v>1264</v>
      </c>
      <c r="N278" t="s">
        <v>1033</v>
      </c>
      <c r="O278" t="s">
        <v>30</v>
      </c>
      <c r="U278">
        <f t="shared" si="14"/>
        <v>0</v>
      </c>
    </row>
    <row r="279" spans="1:21" x14ac:dyDescent="0.25">
      <c r="A279">
        <v>19030314</v>
      </c>
      <c r="B279" t="s">
        <v>1825</v>
      </c>
      <c r="C279" t="str">
        <f t="shared" si="12"/>
        <v>L</v>
      </c>
      <c r="D279" t="s">
        <v>1264</v>
      </c>
      <c r="E279" s="1">
        <v>0</v>
      </c>
      <c r="F279" s="1">
        <v>18</v>
      </c>
      <c r="G279">
        <f t="shared" si="13"/>
        <v>-18</v>
      </c>
      <c r="H279" t="s">
        <v>2910</v>
      </c>
      <c r="K279" t="s">
        <v>1988</v>
      </c>
      <c r="L279" t="s">
        <v>1263</v>
      </c>
      <c r="M279" t="s">
        <v>1264</v>
      </c>
      <c r="N279" t="s">
        <v>1037</v>
      </c>
      <c r="O279" t="s">
        <v>30</v>
      </c>
      <c r="U279">
        <f t="shared" si="14"/>
        <v>0</v>
      </c>
    </row>
    <row r="280" spans="1:21" x14ac:dyDescent="0.25">
      <c r="A280">
        <v>19030321</v>
      </c>
      <c r="B280" t="s">
        <v>376</v>
      </c>
      <c r="C280" t="str">
        <f t="shared" si="12"/>
        <v>L</v>
      </c>
      <c r="D280" t="s">
        <v>503</v>
      </c>
      <c r="E280" s="1">
        <v>6</v>
      </c>
      <c r="F280" s="1">
        <v>10</v>
      </c>
      <c r="G280">
        <f t="shared" si="13"/>
        <v>-4</v>
      </c>
      <c r="H280" t="s">
        <v>2910</v>
      </c>
      <c r="K280" t="s">
        <v>2586</v>
      </c>
      <c r="L280" t="s">
        <v>1678</v>
      </c>
      <c r="M280" t="s">
        <v>376</v>
      </c>
      <c r="N280" t="s">
        <v>1033</v>
      </c>
      <c r="O280" t="s">
        <v>30</v>
      </c>
      <c r="U280">
        <f t="shared" si="14"/>
        <v>1</v>
      </c>
    </row>
    <row r="281" spans="1:21" x14ac:dyDescent="0.25">
      <c r="A281">
        <v>19030321</v>
      </c>
      <c r="B281" t="s">
        <v>503</v>
      </c>
      <c r="C281" t="str">
        <f t="shared" si="12"/>
        <v>W</v>
      </c>
      <c r="D281" t="s">
        <v>376</v>
      </c>
      <c r="E281" s="1">
        <v>10</v>
      </c>
      <c r="F281" s="1">
        <v>6</v>
      </c>
      <c r="G281">
        <f t="shared" si="13"/>
        <v>4</v>
      </c>
      <c r="H281" t="s">
        <v>2910</v>
      </c>
      <c r="K281" t="s">
        <v>2586</v>
      </c>
      <c r="L281" t="s">
        <v>1678</v>
      </c>
      <c r="M281" t="s">
        <v>376</v>
      </c>
      <c r="N281" t="s">
        <v>1037</v>
      </c>
      <c r="O281" t="s">
        <v>30</v>
      </c>
      <c r="U281">
        <f t="shared" si="14"/>
        <v>0</v>
      </c>
    </row>
    <row r="282" spans="1:21" x14ac:dyDescent="0.25">
      <c r="A282">
        <v>19030815</v>
      </c>
      <c r="B282" t="s">
        <v>1824</v>
      </c>
      <c r="C282" t="str">
        <f t="shared" si="12"/>
        <v>L</v>
      </c>
      <c r="D282" t="s">
        <v>1787</v>
      </c>
      <c r="E282" s="1">
        <v>3</v>
      </c>
      <c r="F282" s="1">
        <v>22</v>
      </c>
      <c r="G282">
        <f t="shared" si="13"/>
        <v>-19</v>
      </c>
      <c r="H282" t="s">
        <v>2595</v>
      </c>
      <c r="K282" t="s">
        <v>1813</v>
      </c>
      <c r="L282" t="s">
        <v>1675</v>
      </c>
      <c r="M282" t="s">
        <v>1824</v>
      </c>
      <c r="N282" t="s">
        <v>1033</v>
      </c>
      <c r="S282" t="s">
        <v>30</v>
      </c>
      <c r="U282">
        <f t="shared" si="14"/>
        <v>0</v>
      </c>
    </row>
    <row r="283" spans="1:21" x14ac:dyDescent="0.25">
      <c r="A283">
        <v>19030815</v>
      </c>
      <c r="B283" t="s">
        <v>1787</v>
      </c>
      <c r="C283" t="str">
        <f t="shared" si="12"/>
        <v>W</v>
      </c>
      <c r="D283" t="s">
        <v>1824</v>
      </c>
      <c r="E283" s="1">
        <v>22</v>
      </c>
      <c r="F283" s="1">
        <v>3</v>
      </c>
      <c r="G283">
        <f t="shared" si="13"/>
        <v>19</v>
      </c>
      <c r="H283" t="s">
        <v>2595</v>
      </c>
      <c r="K283" t="s">
        <v>1813</v>
      </c>
      <c r="L283" t="s">
        <v>1675</v>
      </c>
      <c r="M283" t="s">
        <v>1824</v>
      </c>
      <c r="N283" t="s">
        <v>1037</v>
      </c>
      <c r="S283" t="s">
        <v>30</v>
      </c>
      <c r="U283">
        <f t="shared" si="14"/>
        <v>0</v>
      </c>
    </row>
    <row r="284" spans="1:21" x14ac:dyDescent="0.25">
      <c r="A284">
        <v>19040109</v>
      </c>
      <c r="B284" t="s">
        <v>376</v>
      </c>
      <c r="C284" t="str">
        <f t="shared" si="12"/>
        <v>D</v>
      </c>
      <c r="D284" t="s">
        <v>1264</v>
      </c>
      <c r="E284" s="1">
        <v>14</v>
      </c>
      <c r="F284" s="1">
        <v>14</v>
      </c>
      <c r="G284">
        <f t="shared" si="13"/>
        <v>0</v>
      </c>
      <c r="H284" t="s">
        <v>2909</v>
      </c>
      <c r="K284" t="s">
        <v>2581</v>
      </c>
      <c r="L284" t="s">
        <v>1278</v>
      </c>
      <c r="M284" t="s">
        <v>376</v>
      </c>
      <c r="N284" t="s">
        <v>1033</v>
      </c>
      <c r="O284" t="s">
        <v>30</v>
      </c>
      <c r="U284">
        <f t="shared" si="14"/>
        <v>0</v>
      </c>
    </row>
    <row r="285" spans="1:21" x14ac:dyDescent="0.25">
      <c r="A285">
        <v>19040109</v>
      </c>
      <c r="B285" t="s">
        <v>1264</v>
      </c>
      <c r="C285" t="str">
        <f t="shared" si="12"/>
        <v>D</v>
      </c>
      <c r="D285" t="s">
        <v>376</v>
      </c>
      <c r="E285" s="1">
        <v>14</v>
      </c>
      <c r="F285" s="1">
        <v>14</v>
      </c>
      <c r="G285">
        <f t="shared" si="13"/>
        <v>0</v>
      </c>
      <c r="H285" t="s">
        <v>2909</v>
      </c>
      <c r="K285" t="s">
        <v>2581</v>
      </c>
      <c r="L285" t="s">
        <v>1278</v>
      </c>
      <c r="M285" t="s">
        <v>376</v>
      </c>
      <c r="N285" t="s">
        <v>1037</v>
      </c>
      <c r="O285" t="s">
        <v>30</v>
      </c>
      <c r="U285">
        <f t="shared" si="14"/>
        <v>0</v>
      </c>
    </row>
    <row r="286" spans="1:21" x14ac:dyDescent="0.25">
      <c r="A286">
        <v>19040206</v>
      </c>
      <c r="B286" t="s">
        <v>1264</v>
      </c>
      <c r="C286" t="str">
        <f t="shared" si="12"/>
        <v>W</v>
      </c>
      <c r="D286" t="s">
        <v>503</v>
      </c>
      <c r="E286" s="1">
        <v>21</v>
      </c>
      <c r="F286" s="1">
        <v>3</v>
      </c>
      <c r="G286">
        <f t="shared" si="13"/>
        <v>18</v>
      </c>
      <c r="H286" t="s">
        <v>2909</v>
      </c>
      <c r="K286" t="s">
        <v>2572</v>
      </c>
      <c r="L286" t="s">
        <v>1274</v>
      </c>
      <c r="M286" t="s">
        <v>1264</v>
      </c>
      <c r="N286" t="s">
        <v>1033</v>
      </c>
      <c r="O286" t="s">
        <v>30</v>
      </c>
      <c r="U286">
        <f t="shared" si="14"/>
        <v>0</v>
      </c>
    </row>
    <row r="287" spans="1:21" x14ac:dyDescent="0.25">
      <c r="A287">
        <v>19040206</v>
      </c>
      <c r="B287" t="s">
        <v>503</v>
      </c>
      <c r="C287" t="str">
        <f t="shared" si="12"/>
        <v>L</v>
      </c>
      <c r="D287" t="s">
        <v>1264</v>
      </c>
      <c r="E287" s="1">
        <v>3</v>
      </c>
      <c r="F287" s="1">
        <v>21</v>
      </c>
      <c r="G287">
        <f t="shared" si="13"/>
        <v>-18</v>
      </c>
      <c r="H287" t="s">
        <v>2909</v>
      </c>
      <c r="K287" t="s">
        <v>2572</v>
      </c>
      <c r="L287" t="s">
        <v>1274</v>
      </c>
      <c r="M287" t="s">
        <v>1264</v>
      </c>
      <c r="N287" t="s">
        <v>1037</v>
      </c>
      <c r="O287" t="s">
        <v>30</v>
      </c>
      <c r="U287">
        <f t="shared" si="14"/>
        <v>0</v>
      </c>
    </row>
    <row r="288" spans="1:21" x14ac:dyDescent="0.25">
      <c r="A288">
        <v>19040213</v>
      </c>
      <c r="B288" t="s">
        <v>376</v>
      </c>
      <c r="C288" t="str">
        <f t="shared" si="12"/>
        <v>W</v>
      </c>
      <c r="D288" t="s">
        <v>1825</v>
      </c>
      <c r="E288" s="1">
        <v>19</v>
      </c>
      <c r="F288" s="1">
        <v>0</v>
      </c>
      <c r="G288">
        <f t="shared" si="13"/>
        <v>19</v>
      </c>
      <c r="H288" t="s">
        <v>2909</v>
      </c>
      <c r="K288" t="s">
        <v>2583</v>
      </c>
      <c r="L288" t="s">
        <v>2582</v>
      </c>
      <c r="M288" t="s">
        <v>376</v>
      </c>
      <c r="N288" t="s">
        <v>1033</v>
      </c>
      <c r="O288" t="s">
        <v>30</v>
      </c>
      <c r="U288">
        <f t="shared" si="14"/>
        <v>0</v>
      </c>
    </row>
    <row r="289" spans="1:21" x14ac:dyDescent="0.25">
      <c r="A289">
        <v>19040213</v>
      </c>
      <c r="B289" t="s">
        <v>1825</v>
      </c>
      <c r="C289" t="str">
        <f t="shared" si="12"/>
        <v>L</v>
      </c>
      <c r="D289" t="s">
        <v>376</v>
      </c>
      <c r="E289" s="1">
        <v>0</v>
      </c>
      <c r="F289" s="1">
        <v>19</v>
      </c>
      <c r="G289">
        <f t="shared" si="13"/>
        <v>-19</v>
      </c>
      <c r="H289" t="s">
        <v>2909</v>
      </c>
      <c r="K289" t="s">
        <v>2583</v>
      </c>
      <c r="L289" t="s">
        <v>2582</v>
      </c>
      <c r="M289" t="s">
        <v>376</v>
      </c>
      <c r="N289" t="s">
        <v>1037</v>
      </c>
      <c r="O289" t="s">
        <v>30</v>
      </c>
      <c r="U289">
        <f t="shared" si="14"/>
        <v>0</v>
      </c>
    </row>
    <row r="290" spans="1:21" x14ac:dyDescent="0.25">
      <c r="A290">
        <v>19040227</v>
      </c>
      <c r="B290" t="s">
        <v>1825</v>
      </c>
      <c r="C290" t="str">
        <f t="shared" si="12"/>
        <v>L</v>
      </c>
      <c r="D290" t="s">
        <v>503</v>
      </c>
      <c r="E290" s="1">
        <v>3</v>
      </c>
      <c r="F290" s="1">
        <v>19</v>
      </c>
      <c r="G290">
        <f t="shared" si="13"/>
        <v>-16</v>
      </c>
      <c r="H290" t="s">
        <v>2909</v>
      </c>
      <c r="K290" t="s">
        <v>1995</v>
      </c>
      <c r="L290" t="s">
        <v>1826</v>
      </c>
      <c r="M290" t="s">
        <v>1825</v>
      </c>
      <c r="N290" t="s">
        <v>1033</v>
      </c>
      <c r="O290" t="s">
        <v>30</v>
      </c>
      <c r="U290">
        <f t="shared" si="14"/>
        <v>0</v>
      </c>
    </row>
    <row r="291" spans="1:21" x14ac:dyDescent="0.25">
      <c r="A291">
        <v>19040227</v>
      </c>
      <c r="B291" t="s">
        <v>503</v>
      </c>
      <c r="C291" t="str">
        <f t="shared" si="12"/>
        <v>W</v>
      </c>
      <c r="D291" t="s">
        <v>1825</v>
      </c>
      <c r="E291" s="1">
        <v>19</v>
      </c>
      <c r="F291" s="1">
        <v>3</v>
      </c>
      <c r="G291">
        <f t="shared" si="13"/>
        <v>16</v>
      </c>
      <c r="H291" t="s">
        <v>2909</v>
      </c>
      <c r="K291" t="s">
        <v>1995</v>
      </c>
      <c r="L291" t="s">
        <v>1826</v>
      </c>
      <c r="M291" t="s">
        <v>1825</v>
      </c>
      <c r="N291" t="s">
        <v>1037</v>
      </c>
      <c r="O291" t="s">
        <v>30</v>
      </c>
      <c r="U291">
        <f t="shared" si="14"/>
        <v>0</v>
      </c>
    </row>
    <row r="292" spans="1:21" x14ac:dyDescent="0.25">
      <c r="A292">
        <v>19040312</v>
      </c>
      <c r="B292" t="s">
        <v>1825</v>
      </c>
      <c r="C292" t="str">
        <f t="shared" si="12"/>
        <v>W</v>
      </c>
      <c r="D292" t="s">
        <v>1264</v>
      </c>
      <c r="E292" s="1">
        <v>14</v>
      </c>
      <c r="F292" s="1">
        <v>12</v>
      </c>
      <c r="G292">
        <f t="shared" si="13"/>
        <v>2</v>
      </c>
      <c r="H292" t="s">
        <v>2909</v>
      </c>
      <c r="K292" t="s">
        <v>2589</v>
      </c>
      <c r="L292" t="s">
        <v>2893</v>
      </c>
      <c r="M292" t="s">
        <v>1825</v>
      </c>
      <c r="N292" t="s">
        <v>1033</v>
      </c>
      <c r="O292" t="s">
        <v>30</v>
      </c>
      <c r="U292">
        <f t="shared" si="14"/>
        <v>0</v>
      </c>
    </row>
    <row r="293" spans="1:21" x14ac:dyDescent="0.25">
      <c r="A293">
        <v>19040312</v>
      </c>
      <c r="B293" t="s">
        <v>1264</v>
      </c>
      <c r="C293" t="str">
        <f t="shared" si="12"/>
        <v>L</v>
      </c>
      <c r="D293" t="s">
        <v>1825</v>
      </c>
      <c r="E293" s="1">
        <v>12</v>
      </c>
      <c r="F293" s="1">
        <v>14</v>
      </c>
      <c r="G293">
        <f t="shared" si="13"/>
        <v>-2</v>
      </c>
      <c r="H293" t="s">
        <v>2909</v>
      </c>
      <c r="K293" t="s">
        <v>2589</v>
      </c>
      <c r="L293" t="s">
        <v>2893</v>
      </c>
      <c r="M293" t="s">
        <v>1825</v>
      </c>
      <c r="N293" t="s">
        <v>1037</v>
      </c>
      <c r="O293" t="s">
        <v>30</v>
      </c>
      <c r="U293">
        <f t="shared" si="14"/>
        <v>1</v>
      </c>
    </row>
    <row r="294" spans="1:21" x14ac:dyDescent="0.25">
      <c r="A294">
        <v>19040319</v>
      </c>
      <c r="B294" t="s">
        <v>503</v>
      </c>
      <c r="C294" t="str">
        <f t="shared" si="12"/>
        <v>W</v>
      </c>
      <c r="D294" t="s">
        <v>376</v>
      </c>
      <c r="E294" s="1">
        <v>6</v>
      </c>
      <c r="F294" s="1">
        <v>3</v>
      </c>
      <c r="G294">
        <f t="shared" si="13"/>
        <v>3</v>
      </c>
      <c r="H294" t="s">
        <v>2909</v>
      </c>
      <c r="K294" t="s">
        <v>2579</v>
      </c>
      <c r="L294" t="s">
        <v>1120</v>
      </c>
      <c r="M294" t="s">
        <v>503</v>
      </c>
      <c r="N294" t="s">
        <v>1033</v>
      </c>
      <c r="O294" t="s">
        <v>30</v>
      </c>
      <c r="U294">
        <f t="shared" si="14"/>
        <v>0</v>
      </c>
    </row>
    <row r="295" spans="1:21" x14ac:dyDescent="0.25">
      <c r="A295">
        <v>19040319</v>
      </c>
      <c r="B295" t="s">
        <v>376</v>
      </c>
      <c r="C295" t="str">
        <f t="shared" si="12"/>
        <v>L</v>
      </c>
      <c r="D295" t="s">
        <v>503</v>
      </c>
      <c r="E295" s="1">
        <v>3</v>
      </c>
      <c r="F295" s="1">
        <v>6</v>
      </c>
      <c r="G295">
        <f t="shared" si="13"/>
        <v>-3</v>
      </c>
      <c r="H295" t="s">
        <v>2909</v>
      </c>
      <c r="K295" t="s">
        <v>2579</v>
      </c>
      <c r="L295" t="s">
        <v>1120</v>
      </c>
      <c r="M295" t="s">
        <v>503</v>
      </c>
      <c r="N295" t="s">
        <v>1037</v>
      </c>
      <c r="O295" t="s">
        <v>30</v>
      </c>
      <c r="U295">
        <f t="shared" si="14"/>
        <v>1</v>
      </c>
    </row>
    <row r="296" spans="1:21" x14ac:dyDescent="0.25">
      <c r="A296">
        <v>19050114</v>
      </c>
      <c r="B296" t="s">
        <v>1264</v>
      </c>
      <c r="C296" t="str">
        <f t="shared" si="12"/>
        <v>W</v>
      </c>
      <c r="D296" t="s">
        <v>376</v>
      </c>
      <c r="E296" s="1">
        <v>25</v>
      </c>
      <c r="F296" s="1">
        <v>0</v>
      </c>
      <c r="G296">
        <f t="shared" si="13"/>
        <v>25</v>
      </c>
      <c r="H296" t="s">
        <v>2908</v>
      </c>
      <c r="K296" t="s">
        <v>2533</v>
      </c>
      <c r="L296" t="s">
        <v>1263</v>
      </c>
      <c r="M296" t="s">
        <v>1264</v>
      </c>
      <c r="N296" t="s">
        <v>1033</v>
      </c>
      <c r="O296" t="s">
        <v>30</v>
      </c>
      <c r="U296">
        <f t="shared" si="14"/>
        <v>0</v>
      </c>
    </row>
    <row r="297" spans="1:21" x14ac:dyDescent="0.25">
      <c r="A297">
        <v>19050114</v>
      </c>
      <c r="B297" t="s">
        <v>376</v>
      </c>
      <c r="C297" t="str">
        <f t="shared" si="12"/>
        <v>L</v>
      </c>
      <c r="D297" t="s">
        <v>1264</v>
      </c>
      <c r="E297" s="1">
        <v>0</v>
      </c>
      <c r="F297" s="1">
        <v>25</v>
      </c>
      <c r="G297">
        <f t="shared" si="13"/>
        <v>-25</v>
      </c>
      <c r="H297" t="s">
        <v>2908</v>
      </c>
      <c r="K297" t="s">
        <v>2533</v>
      </c>
      <c r="L297" t="s">
        <v>1263</v>
      </c>
      <c r="M297" t="s">
        <v>1264</v>
      </c>
      <c r="N297" t="s">
        <v>1037</v>
      </c>
      <c r="O297" t="s">
        <v>30</v>
      </c>
      <c r="U297">
        <f t="shared" si="14"/>
        <v>0</v>
      </c>
    </row>
    <row r="298" spans="1:21" x14ac:dyDescent="0.25">
      <c r="A298">
        <v>19050204</v>
      </c>
      <c r="B298" t="s">
        <v>503</v>
      </c>
      <c r="C298" t="str">
        <f t="shared" si="12"/>
        <v>L</v>
      </c>
      <c r="D298" t="s">
        <v>1264</v>
      </c>
      <c r="E298" s="1">
        <v>3</v>
      </c>
      <c r="F298" s="1">
        <v>6</v>
      </c>
      <c r="G298">
        <f t="shared" si="13"/>
        <v>-3</v>
      </c>
      <c r="H298" t="s">
        <v>2908</v>
      </c>
      <c r="K298" t="s">
        <v>2579</v>
      </c>
      <c r="L298" t="s">
        <v>1120</v>
      </c>
      <c r="M298" t="s">
        <v>503</v>
      </c>
      <c r="N298" t="s">
        <v>1033</v>
      </c>
      <c r="O298" t="s">
        <v>30</v>
      </c>
      <c r="U298">
        <f t="shared" si="14"/>
        <v>1</v>
      </c>
    </row>
    <row r="299" spans="1:21" x14ac:dyDescent="0.25">
      <c r="A299">
        <v>19050204</v>
      </c>
      <c r="B299" t="s">
        <v>1264</v>
      </c>
      <c r="C299" t="str">
        <f t="shared" si="12"/>
        <v>W</v>
      </c>
      <c r="D299" t="s">
        <v>503</v>
      </c>
      <c r="E299" s="1">
        <v>6</v>
      </c>
      <c r="F299" s="1">
        <v>3</v>
      </c>
      <c r="G299">
        <f t="shared" si="13"/>
        <v>3</v>
      </c>
      <c r="H299" t="s">
        <v>2908</v>
      </c>
      <c r="K299" t="s">
        <v>2579</v>
      </c>
      <c r="L299" t="s">
        <v>1120</v>
      </c>
      <c r="M299" t="s">
        <v>503</v>
      </c>
      <c r="N299" t="s">
        <v>1037</v>
      </c>
      <c r="O299" t="s">
        <v>30</v>
      </c>
      <c r="U299">
        <f t="shared" si="14"/>
        <v>0</v>
      </c>
    </row>
    <row r="300" spans="1:21" x14ac:dyDescent="0.25">
      <c r="A300">
        <v>19050211</v>
      </c>
      <c r="B300" t="s">
        <v>1825</v>
      </c>
      <c r="C300" t="str">
        <f t="shared" si="12"/>
        <v>W</v>
      </c>
      <c r="D300" t="s">
        <v>376</v>
      </c>
      <c r="E300" s="1">
        <v>17</v>
      </c>
      <c r="F300" s="1">
        <v>3</v>
      </c>
      <c r="G300">
        <f t="shared" si="13"/>
        <v>14</v>
      </c>
      <c r="H300" t="s">
        <v>2908</v>
      </c>
      <c r="K300" t="s">
        <v>2897</v>
      </c>
      <c r="L300" t="s">
        <v>2896</v>
      </c>
      <c r="M300" t="s">
        <v>1825</v>
      </c>
      <c r="N300" t="s">
        <v>1033</v>
      </c>
      <c r="O300" t="s">
        <v>30</v>
      </c>
      <c r="U300">
        <f t="shared" si="14"/>
        <v>0</v>
      </c>
    </row>
    <row r="301" spans="1:21" x14ac:dyDescent="0.25">
      <c r="A301">
        <v>19050211</v>
      </c>
      <c r="B301" t="s">
        <v>376</v>
      </c>
      <c r="C301" t="str">
        <f t="shared" si="12"/>
        <v>L</v>
      </c>
      <c r="D301" t="s">
        <v>1825</v>
      </c>
      <c r="E301" s="1">
        <v>3</v>
      </c>
      <c r="F301" s="1">
        <v>17</v>
      </c>
      <c r="G301">
        <f t="shared" si="13"/>
        <v>-14</v>
      </c>
      <c r="H301" t="s">
        <v>2908</v>
      </c>
      <c r="K301" t="s">
        <v>2897</v>
      </c>
      <c r="L301" t="s">
        <v>2896</v>
      </c>
      <c r="M301" t="s">
        <v>1825</v>
      </c>
      <c r="N301" t="s">
        <v>1037</v>
      </c>
      <c r="O301" t="s">
        <v>30</v>
      </c>
      <c r="U301">
        <f t="shared" si="14"/>
        <v>0</v>
      </c>
    </row>
    <row r="302" spans="1:21" x14ac:dyDescent="0.25">
      <c r="A302">
        <v>19050225</v>
      </c>
      <c r="B302" t="s">
        <v>503</v>
      </c>
      <c r="C302" t="str">
        <f t="shared" si="12"/>
        <v>L</v>
      </c>
      <c r="D302" t="s">
        <v>1825</v>
      </c>
      <c r="E302" s="1">
        <v>5</v>
      </c>
      <c r="F302" s="1">
        <v>11</v>
      </c>
      <c r="G302">
        <f t="shared" si="13"/>
        <v>-6</v>
      </c>
      <c r="H302" t="s">
        <v>2908</v>
      </c>
      <c r="K302" t="s">
        <v>2579</v>
      </c>
      <c r="L302" t="s">
        <v>1120</v>
      </c>
      <c r="M302" t="s">
        <v>503</v>
      </c>
      <c r="N302" t="s">
        <v>1033</v>
      </c>
      <c r="O302" t="s">
        <v>30</v>
      </c>
      <c r="U302">
        <f t="shared" si="14"/>
        <v>1</v>
      </c>
    </row>
    <row r="303" spans="1:21" x14ac:dyDescent="0.25">
      <c r="A303">
        <v>19050225</v>
      </c>
      <c r="B303" t="s">
        <v>1825</v>
      </c>
      <c r="C303" t="str">
        <f t="shared" si="12"/>
        <v>W</v>
      </c>
      <c r="D303" t="s">
        <v>503</v>
      </c>
      <c r="E303" s="1">
        <v>11</v>
      </c>
      <c r="F303" s="1">
        <v>5</v>
      </c>
      <c r="G303">
        <f t="shared" si="13"/>
        <v>6</v>
      </c>
      <c r="H303" t="s">
        <v>2908</v>
      </c>
      <c r="K303" t="s">
        <v>2579</v>
      </c>
      <c r="L303" t="s">
        <v>1120</v>
      </c>
      <c r="M303" t="s">
        <v>503</v>
      </c>
      <c r="N303" t="s">
        <v>1037</v>
      </c>
      <c r="O303" t="s">
        <v>30</v>
      </c>
      <c r="U303">
        <f t="shared" si="14"/>
        <v>0</v>
      </c>
    </row>
    <row r="304" spans="1:21" x14ac:dyDescent="0.25">
      <c r="A304">
        <v>19050311</v>
      </c>
      <c r="B304" t="s">
        <v>1264</v>
      </c>
      <c r="C304" t="str">
        <f t="shared" si="12"/>
        <v>W</v>
      </c>
      <c r="D304" t="s">
        <v>1825</v>
      </c>
      <c r="E304" s="1">
        <v>10</v>
      </c>
      <c r="F304" s="1">
        <v>3</v>
      </c>
      <c r="G304">
        <f t="shared" si="13"/>
        <v>7</v>
      </c>
      <c r="H304" t="s">
        <v>2908</v>
      </c>
      <c r="K304" t="s">
        <v>2572</v>
      </c>
      <c r="L304" t="s">
        <v>1274</v>
      </c>
      <c r="M304" t="s">
        <v>1264</v>
      </c>
      <c r="N304" t="s">
        <v>1033</v>
      </c>
      <c r="O304" t="s">
        <v>30</v>
      </c>
      <c r="U304">
        <f t="shared" si="14"/>
        <v>0</v>
      </c>
    </row>
    <row r="305" spans="1:21" x14ac:dyDescent="0.25">
      <c r="A305">
        <v>19050311</v>
      </c>
      <c r="B305" t="s">
        <v>1825</v>
      </c>
      <c r="C305" t="str">
        <f t="shared" si="12"/>
        <v>L</v>
      </c>
      <c r="D305" t="s">
        <v>1264</v>
      </c>
      <c r="E305" s="1">
        <v>3</v>
      </c>
      <c r="F305" s="1">
        <v>10</v>
      </c>
      <c r="G305">
        <f t="shared" si="13"/>
        <v>-7</v>
      </c>
      <c r="H305" t="s">
        <v>2908</v>
      </c>
      <c r="K305" t="s">
        <v>2572</v>
      </c>
      <c r="L305" t="s">
        <v>1274</v>
      </c>
      <c r="M305" t="s">
        <v>1264</v>
      </c>
      <c r="N305" t="s">
        <v>1037</v>
      </c>
      <c r="O305" t="s">
        <v>30</v>
      </c>
      <c r="U305">
        <f t="shared" si="14"/>
        <v>1</v>
      </c>
    </row>
    <row r="306" spans="1:21" x14ac:dyDescent="0.25">
      <c r="A306">
        <v>19050318</v>
      </c>
      <c r="B306" t="s">
        <v>376</v>
      </c>
      <c r="C306" t="str">
        <f t="shared" si="12"/>
        <v>L</v>
      </c>
      <c r="D306" t="s">
        <v>503</v>
      </c>
      <c r="E306" s="1">
        <v>0</v>
      </c>
      <c r="F306" s="1">
        <v>8</v>
      </c>
      <c r="G306">
        <f t="shared" si="13"/>
        <v>-8</v>
      </c>
      <c r="H306" t="s">
        <v>2908</v>
      </c>
      <c r="K306" t="s">
        <v>2586</v>
      </c>
      <c r="L306" t="s">
        <v>1678</v>
      </c>
      <c r="M306" t="s">
        <v>376</v>
      </c>
      <c r="N306" t="s">
        <v>1033</v>
      </c>
      <c r="O306" t="s">
        <v>30</v>
      </c>
      <c r="U306">
        <f t="shared" si="14"/>
        <v>0</v>
      </c>
    </row>
    <row r="307" spans="1:21" x14ac:dyDescent="0.25">
      <c r="A307">
        <v>19050318</v>
      </c>
      <c r="B307" t="s">
        <v>503</v>
      </c>
      <c r="C307" t="str">
        <f t="shared" si="12"/>
        <v>W</v>
      </c>
      <c r="D307" t="s">
        <v>376</v>
      </c>
      <c r="E307" s="1">
        <v>8</v>
      </c>
      <c r="F307" s="1">
        <v>0</v>
      </c>
      <c r="G307">
        <f t="shared" si="13"/>
        <v>8</v>
      </c>
      <c r="H307" t="s">
        <v>2908</v>
      </c>
      <c r="K307" t="s">
        <v>2586</v>
      </c>
      <c r="L307" t="s">
        <v>1678</v>
      </c>
      <c r="M307" t="s">
        <v>376</v>
      </c>
      <c r="N307" t="s">
        <v>1037</v>
      </c>
      <c r="O307" t="s">
        <v>30</v>
      </c>
      <c r="U307">
        <f t="shared" si="14"/>
        <v>0</v>
      </c>
    </row>
    <row r="308" spans="1:21" x14ac:dyDescent="0.25">
      <c r="A308">
        <v>19050902</v>
      </c>
      <c r="B308" t="s">
        <v>1787</v>
      </c>
      <c r="C308" t="str">
        <f t="shared" si="12"/>
        <v>W</v>
      </c>
      <c r="D308" t="s">
        <v>1824</v>
      </c>
      <c r="E308" s="1">
        <v>14</v>
      </c>
      <c r="F308" s="1">
        <v>3</v>
      </c>
      <c r="G308">
        <f t="shared" si="13"/>
        <v>11</v>
      </c>
      <c r="H308" t="s">
        <v>2594</v>
      </c>
      <c r="K308" t="s">
        <v>2593</v>
      </c>
      <c r="L308" t="s">
        <v>1877</v>
      </c>
      <c r="M308" t="s">
        <v>1787</v>
      </c>
      <c r="N308" t="s">
        <v>1033</v>
      </c>
      <c r="S308" t="s">
        <v>30</v>
      </c>
      <c r="U308">
        <f t="shared" si="14"/>
        <v>0</v>
      </c>
    </row>
    <row r="309" spans="1:21" x14ac:dyDescent="0.25">
      <c r="A309">
        <v>19050902</v>
      </c>
      <c r="B309" t="s">
        <v>1824</v>
      </c>
      <c r="C309" t="str">
        <f t="shared" si="12"/>
        <v>L</v>
      </c>
      <c r="D309" t="s">
        <v>1787</v>
      </c>
      <c r="E309" s="1">
        <v>3</v>
      </c>
      <c r="F309" s="1">
        <v>14</v>
      </c>
      <c r="G309">
        <f t="shared" si="13"/>
        <v>-11</v>
      </c>
      <c r="H309" t="s">
        <v>2594</v>
      </c>
      <c r="K309" t="s">
        <v>2593</v>
      </c>
      <c r="L309" t="s">
        <v>1877</v>
      </c>
      <c r="M309" t="s">
        <v>1787</v>
      </c>
      <c r="N309" t="s">
        <v>1037</v>
      </c>
      <c r="S309" t="s">
        <v>30</v>
      </c>
      <c r="U309">
        <f t="shared" si="14"/>
        <v>0</v>
      </c>
    </row>
    <row r="310" spans="1:21" x14ac:dyDescent="0.25">
      <c r="A310">
        <v>19051118</v>
      </c>
      <c r="B310" t="s">
        <v>503</v>
      </c>
      <c r="C310" t="str">
        <f t="shared" si="12"/>
        <v>L</v>
      </c>
      <c r="D310" t="s">
        <v>1787</v>
      </c>
      <c r="E310" s="1">
        <v>7</v>
      </c>
      <c r="F310" s="1">
        <v>12</v>
      </c>
      <c r="G310">
        <f t="shared" si="13"/>
        <v>-5</v>
      </c>
      <c r="H310" t="s">
        <v>2592</v>
      </c>
      <c r="K310" t="s">
        <v>2579</v>
      </c>
      <c r="L310" t="s">
        <v>1120</v>
      </c>
      <c r="M310" t="s">
        <v>503</v>
      </c>
      <c r="N310" t="s">
        <v>1033</v>
      </c>
      <c r="S310" t="s">
        <v>30</v>
      </c>
      <c r="U310">
        <f t="shared" si="14"/>
        <v>1</v>
      </c>
    </row>
    <row r="311" spans="1:21" x14ac:dyDescent="0.25">
      <c r="A311">
        <v>19051118</v>
      </c>
      <c r="B311" t="s">
        <v>1787</v>
      </c>
      <c r="C311" t="str">
        <f t="shared" si="12"/>
        <v>W</v>
      </c>
      <c r="D311" t="s">
        <v>503</v>
      </c>
      <c r="E311" s="1">
        <v>12</v>
      </c>
      <c r="F311" s="1">
        <v>7</v>
      </c>
      <c r="G311">
        <f t="shared" si="13"/>
        <v>5</v>
      </c>
      <c r="H311" t="s">
        <v>2592</v>
      </c>
      <c r="K311" t="s">
        <v>2579</v>
      </c>
      <c r="L311" t="s">
        <v>1120</v>
      </c>
      <c r="M311" t="s">
        <v>503</v>
      </c>
      <c r="N311" t="s">
        <v>1037</v>
      </c>
      <c r="S311" t="s">
        <v>30</v>
      </c>
      <c r="U311">
        <f t="shared" si="14"/>
        <v>0</v>
      </c>
    </row>
    <row r="312" spans="1:21" x14ac:dyDescent="0.25">
      <c r="A312">
        <v>19051125</v>
      </c>
      <c r="B312" t="s">
        <v>1825</v>
      </c>
      <c r="C312" t="str">
        <f t="shared" si="12"/>
        <v>L</v>
      </c>
      <c r="D312" t="s">
        <v>1787</v>
      </c>
      <c r="E312" s="1">
        <v>0</v>
      </c>
      <c r="F312" s="1">
        <v>15</v>
      </c>
      <c r="G312">
        <f t="shared" si="13"/>
        <v>-15</v>
      </c>
      <c r="H312" t="s">
        <v>2590</v>
      </c>
      <c r="K312" t="s">
        <v>1995</v>
      </c>
      <c r="L312" t="s">
        <v>1826</v>
      </c>
      <c r="M312" t="s">
        <v>1825</v>
      </c>
      <c r="N312" t="s">
        <v>1033</v>
      </c>
      <c r="S312" t="s">
        <v>30</v>
      </c>
      <c r="U312">
        <f t="shared" si="14"/>
        <v>0</v>
      </c>
    </row>
    <row r="313" spans="1:21" x14ac:dyDescent="0.25">
      <c r="A313">
        <v>19051125</v>
      </c>
      <c r="B313" t="s">
        <v>1787</v>
      </c>
      <c r="C313" t="str">
        <f t="shared" si="12"/>
        <v>W</v>
      </c>
      <c r="D313" t="s">
        <v>1825</v>
      </c>
      <c r="E313" s="1">
        <v>15</v>
      </c>
      <c r="F313" s="1">
        <v>0</v>
      </c>
      <c r="G313">
        <f t="shared" si="13"/>
        <v>15</v>
      </c>
      <c r="H313" t="s">
        <v>2590</v>
      </c>
      <c r="K313" t="s">
        <v>1995</v>
      </c>
      <c r="L313" t="s">
        <v>1826</v>
      </c>
      <c r="M313" t="s">
        <v>1825</v>
      </c>
      <c r="N313" t="s">
        <v>1037</v>
      </c>
      <c r="S313" t="s">
        <v>30</v>
      </c>
      <c r="U313">
        <f t="shared" si="14"/>
        <v>0</v>
      </c>
    </row>
    <row r="314" spans="1:21" x14ac:dyDescent="0.25">
      <c r="A314">
        <v>19051202</v>
      </c>
      <c r="B314" t="s">
        <v>376</v>
      </c>
      <c r="C314" t="str">
        <f t="shared" si="12"/>
        <v>L</v>
      </c>
      <c r="D314" t="s">
        <v>1787</v>
      </c>
      <c r="E314" s="1">
        <v>0</v>
      </c>
      <c r="F314" s="1">
        <v>15</v>
      </c>
      <c r="G314">
        <f t="shared" si="13"/>
        <v>-15</v>
      </c>
      <c r="H314" t="s">
        <v>2591</v>
      </c>
      <c r="K314" t="s">
        <v>798</v>
      </c>
      <c r="L314" t="s">
        <v>1017</v>
      </c>
      <c r="M314" t="s">
        <v>376</v>
      </c>
      <c r="N314" t="s">
        <v>1033</v>
      </c>
      <c r="S314" t="s">
        <v>30</v>
      </c>
      <c r="U314">
        <f t="shared" si="14"/>
        <v>0</v>
      </c>
    </row>
    <row r="315" spans="1:21" x14ac:dyDescent="0.25">
      <c r="A315">
        <v>19051202</v>
      </c>
      <c r="B315" t="s">
        <v>1787</v>
      </c>
      <c r="C315" t="str">
        <f t="shared" si="12"/>
        <v>W</v>
      </c>
      <c r="D315" t="s">
        <v>376</v>
      </c>
      <c r="E315" s="1">
        <v>15</v>
      </c>
      <c r="F315" s="1">
        <v>0</v>
      </c>
      <c r="G315">
        <f t="shared" si="13"/>
        <v>15</v>
      </c>
      <c r="H315" t="s">
        <v>2591</v>
      </c>
      <c r="K315" t="s">
        <v>798</v>
      </c>
      <c r="L315" t="s">
        <v>1017</v>
      </c>
      <c r="M315" t="s">
        <v>376</v>
      </c>
      <c r="N315" t="s">
        <v>1037</v>
      </c>
      <c r="S315" t="s">
        <v>30</v>
      </c>
      <c r="U315">
        <f t="shared" si="14"/>
        <v>0</v>
      </c>
    </row>
    <row r="316" spans="1:21" x14ac:dyDescent="0.25">
      <c r="A316">
        <v>19051216</v>
      </c>
      <c r="B316" t="s">
        <v>1264</v>
      </c>
      <c r="C316" t="str">
        <f t="shared" si="12"/>
        <v>W</v>
      </c>
      <c r="D316" t="s">
        <v>1787</v>
      </c>
      <c r="E316" s="1">
        <v>3</v>
      </c>
      <c r="F316" s="1">
        <v>0</v>
      </c>
      <c r="G316">
        <f t="shared" si="13"/>
        <v>3</v>
      </c>
      <c r="H316" t="s">
        <v>2591</v>
      </c>
      <c r="K316" t="s">
        <v>2533</v>
      </c>
      <c r="L316" t="s">
        <v>1263</v>
      </c>
      <c r="M316" t="s">
        <v>1264</v>
      </c>
      <c r="N316" t="s">
        <v>1033</v>
      </c>
      <c r="S316" t="s">
        <v>30</v>
      </c>
      <c r="U316">
        <f t="shared" si="14"/>
        <v>0</v>
      </c>
    </row>
    <row r="317" spans="1:21" x14ac:dyDescent="0.25">
      <c r="A317">
        <v>19051216</v>
      </c>
      <c r="B317" t="s">
        <v>1787</v>
      </c>
      <c r="C317" t="str">
        <f t="shared" si="12"/>
        <v>L</v>
      </c>
      <c r="D317" t="s">
        <v>1264</v>
      </c>
      <c r="E317" s="1">
        <v>0</v>
      </c>
      <c r="F317" s="1">
        <v>3</v>
      </c>
      <c r="G317">
        <f t="shared" si="13"/>
        <v>-3</v>
      </c>
      <c r="H317" t="s">
        <v>2591</v>
      </c>
      <c r="K317" t="s">
        <v>2533</v>
      </c>
      <c r="L317" t="s">
        <v>1263</v>
      </c>
      <c r="M317" t="s">
        <v>1264</v>
      </c>
      <c r="N317" t="s">
        <v>1037</v>
      </c>
      <c r="S317" t="s">
        <v>30</v>
      </c>
      <c r="U317">
        <f t="shared" si="14"/>
        <v>1</v>
      </c>
    </row>
    <row r="318" spans="1:21" x14ac:dyDescent="0.25">
      <c r="A318">
        <v>19060101</v>
      </c>
      <c r="B318" t="s">
        <v>164</v>
      </c>
      <c r="C318" t="str">
        <f t="shared" si="12"/>
        <v>L</v>
      </c>
      <c r="D318" t="s">
        <v>1787</v>
      </c>
      <c r="E318" s="1">
        <v>8</v>
      </c>
      <c r="F318" s="1">
        <v>38</v>
      </c>
      <c r="G318">
        <f t="shared" si="13"/>
        <v>-30</v>
      </c>
      <c r="H318" t="s">
        <v>2590</v>
      </c>
      <c r="K318" t="s">
        <v>2268</v>
      </c>
      <c r="L318" t="s">
        <v>1939</v>
      </c>
      <c r="M318" t="s">
        <v>164</v>
      </c>
      <c r="N318" t="s">
        <v>1033</v>
      </c>
      <c r="S318" t="s">
        <v>30</v>
      </c>
      <c r="U318">
        <f t="shared" si="14"/>
        <v>0</v>
      </c>
    </row>
    <row r="319" spans="1:21" x14ac:dyDescent="0.25">
      <c r="A319">
        <v>19060101</v>
      </c>
      <c r="B319" t="s">
        <v>1787</v>
      </c>
      <c r="C319" t="str">
        <f t="shared" si="12"/>
        <v>W</v>
      </c>
      <c r="D319" t="s">
        <v>164</v>
      </c>
      <c r="E319" s="1">
        <v>38</v>
      </c>
      <c r="F319" s="1">
        <v>8</v>
      </c>
      <c r="G319">
        <f t="shared" si="13"/>
        <v>30</v>
      </c>
      <c r="H319" t="s">
        <v>2590</v>
      </c>
      <c r="K319" t="s">
        <v>2268</v>
      </c>
      <c r="L319" t="s">
        <v>1939</v>
      </c>
      <c r="M319" t="s">
        <v>164</v>
      </c>
      <c r="N319" t="s">
        <v>1037</v>
      </c>
      <c r="S319" t="s">
        <v>30</v>
      </c>
      <c r="U319">
        <f t="shared" si="14"/>
        <v>0</v>
      </c>
    </row>
    <row r="320" spans="1:21" x14ac:dyDescent="0.25">
      <c r="A320">
        <v>19060113</v>
      </c>
      <c r="B320" t="s">
        <v>376</v>
      </c>
      <c r="C320" t="str">
        <f t="shared" si="12"/>
        <v>L</v>
      </c>
      <c r="D320" t="s">
        <v>1264</v>
      </c>
      <c r="E320" s="1">
        <v>3</v>
      </c>
      <c r="F320" s="1">
        <v>16</v>
      </c>
      <c r="G320">
        <f t="shared" si="13"/>
        <v>-13</v>
      </c>
      <c r="H320" t="s">
        <v>2907</v>
      </c>
      <c r="K320" t="s">
        <v>2586</v>
      </c>
      <c r="L320" t="s">
        <v>1678</v>
      </c>
      <c r="M320" t="s">
        <v>376</v>
      </c>
      <c r="N320" t="s">
        <v>1033</v>
      </c>
      <c r="O320" t="s">
        <v>30</v>
      </c>
      <c r="U320">
        <f t="shared" si="14"/>
        <v>0</v>
      </c>
    </row>
    <row r="321" spans="1:21" x14ac:dyDescent="0.25">
      <c r="A321">
        <v>19060113</v>
      </c>
      <c r="B321" t="s">
        <v>1264</v>
      </c>
      <c r="C321" t="str">
        <f t="shared" si="12"/>
        <v>W</v>
      </c>
      <c r="D321" t="s">
        <v>376</v>
      </c>
      <c r="E321" s="1">
        <v>16</v>
      </c>
      <c r="F321" s="1">
        <v>3</v>
      </c>
      <c r="G321">
        <f t="shared" si="13"/>
        <v>13</v>
      </c>
      <c r="H321" t="s">
        <v>2907</v>
      </c>
      <c r="K321" t="s">
        <v>2586</v>
      </c>
      <c r="L321" t="s">
        <v>1678</v>
      </c>
      <c r="M321" t="s">
        <v>376</v>
      </c>
      <c r="N321" t="s">
        <v>1037</v>
      </c>
      <c r="O321" t="s">
        <v>30</v>
      </c>
      <c r="U321">
        <f t="shared" si="14"/>
        <v>0</v>
      </c>
    </row>
    <row r="322" spans="1:21" x14ac:dyDescent="0.25">
      <c r="A322">
        <v>19060203</v>
      </c>
      <c r="B322" t="s">
        <v>1264</v>
      </c>
      <c r="C322" t="str">
        <f t="shared" ref="C322:C385" si="15">IF(E322-F322&gt;0,"W",IF(E322-F322&lt;0,"L","D"))</f>
        <v>W</v>
      </c>
      <c r="D322" t="s">
        <v>503</v>
      </c>
      <c r="E322" s="1">
        <v>9</v>
      </c>
      <c r="F322" s="1">
        <v>3</v>
      </c>
      <c r="G322">
        <f t="shared" ref="G322:G385" si="16">E322-F322</f>
        <v>6</v>
      </c>
      <c r="H322" t="s">
        <v>2907</v>
      </c>
      <c r="K322" t="s">
        <v>1988</v>
      </c>
      <c r="L322" t="s">
        <v>1263</v>
      </c>
      <c r="M322" t="s">
        <v>1264</v>
      </c>
      <c r="N322" t="s">
        <v>1033</v>
      </c>
      <c r="O322" t="s">
        <v>30</v>
      </c>
      <c r="U322">
        <f t="shared" ref="U322:U385" si="17">IF(C322="L",IF(G322&gt;-8,1,0),0)</f>
        <v>0</v>
      </c>
    </row>
    <row r="323" spans="1:21" x14ac:dyDescent="0.25">
      <c r="A323">
        <v>19060203</v>
      </c>
      <c r="B323" t="s">
        <v>503</v>
      </c>
      <c r="C323" t="str">
        <f t="shared" si="15"/>
        <v>L</v>
      </c>
      <c r="D323" t="s">
        <v>1264</v>
      </c>
      <c r="E323" s="1">
        <v>3</v>
      </c>
      <c r="F323" s="1">
        <v>9</v>
      </c>
      <c r="G323">
        <f t="shared" si="16"/>
        <v>-6</v>
      </c>
      <c r="H323" t="s">
        <v>2907</v>
      </c>
      <c r="K323" t="s">
        <v>1988</v>
      </c>
      <c r="L323" t="s">
        <v>1263</v>
      </c>
      <c r="M323" t="s">
        <v>1264</v>
      </c>
      <c r="N323" t="s">
        <v>1037</v>
      </c>
      <c r="O323" t="s">
        <v>30</v>
      </c>
      <c r="U323">
        <f t="shared" si="17"/>
        <v>1</v>
      </c>
    </row>
    <row r="324" spans="1:21" x14ac:dyDescent="0.25">
      <c r="A324">
        <v>19060210</v>
      </c>
      <c r="B324" t="s">
        <v>376</v>
      </c>
      <c r="C324" t="str">
        <f t="shared" si="15"/>
        <v>L</v>
      </c>
      <c r="D324" t="s">
        <v>1825</v>
      </c>
      <c r="E324" s="1">
        <v>6</v>
      </c>
      <c r="F324" s="1">
        <v>16</v>
      </c>
      <c r="G324">
        <f t="shared" si="16"/>
        <v>-10</v>
      </c>
      <c r="H324" t="s">
        <v>2907</v>
      </c>
      <c r="K324" t="s">
        <v>2581</v>
      </c>
      <c r="L324" t="s">
        <v>1278</v>
      </c>
      <c r="M324" t="s">
        <v>376</v>
      </c>
      <c r="N324" t="s">
        <v>1033</v>
      </c>
      <c r="O324" t="s">
        <v>30</v>
      </c>
      <c r="U324">
        <f t="shared" si="17"/>
        <v>0</v>
      </c>
    </row>
    <row r="325" spans="1:21" x14ac:dyDescent="0.25">
      <c r="A325">
        <v>19060210</v>
      </c>
      <c r="B325" t="s">
        <v>1825</v>
      </c>
      <c r="C325" t="str">
        <f t="shared" si="15"/>
        <v>W</v>
      </c>
      <c r="D325" t="s">
        <v>376</v>
      </c>
      <c r="E325" s="1">
        <v>16</v>
      </c>
      <c r="F325" s="1">
        <v>6</v>
      </c>
      <c r="G325">
        <f t="shared" si="16"/>
        <v>10</v>
      </c>
      <c r="H325" t="s">
        <v>2907</v>
      </c>
      <c r="K325" t="s">
        <v>2581</v>
      </c>
      <c r="L325" t="s">
        <v>1278</v>
      </c>
      <c r="M325" t="s">
        <v>376</v>
      </c>
      <c r="N325" t="s">
        <v>1037</v>
      </c>
      <c r="O325" t="s">
        <v>30</v>
      </c>
      <c r="U325">
        <f t="shared" si="17"/>
        <v>0</v>
      </c>
    </row>
    <row r="326" spans="1:21" x14ac:dyDescent="0.25">
      <c r="A326">
        <v>19060224</v>
      </c>
      <c r="B326" t="s">
        <v>1825</v>
      </c>
      <c r="C326" t="str">
        <f t="shared" si="15"/>
        <v>L</v>
      </c>
      <c r="D326" t="s">
        <v>503</v>
      </c>
      <c r="E326" s="1">
        <v>6</v>
      </c>
      <c r="F326" s="1">
        <v>13</v>
      </c>
      <c r="G326">
        <f t="shared" si="16"/>
        <v>-7</v>
      </c>
      <c r="H326" t="s">
        <v>2907</v>
      </c>
      <c r="K326" t="s">
        <v>1995</v>
      </c>
      <c r="L326" t="s">
        <v>1826</v>
      </c>
      <c r="M326" t="s">
        <v>1825</v>
      </c>
      <c r="N326" t="s">
        <v>1033</v>
      </c>
      <c r="O326" t="s">
        <v>30</v>
      </c>
      <c r="U326">
        <f t="shared" si="17"/>
        <v>1</v>
      </c>
    </row>
    <row r="327" spans="1:21" x14ac:dyDescent="0.25">
      <c r="A327">
        <v>19060224</v>
      </c>
      <c r="B327" t="s">
        <v>503</v>
      </c>
      <c r="C327" t="str">
        <f t="shared" si="15"/>
        <v>W</v>
      </c>
      <c r="D327" t="s">
        <v>1825</v>
      </c>
      <c r="E327" s="1">
        <v>13</v>
      </c>
      <c r="F327" s="1">
        <v>6</v>
      </c>
      <c r="G327">
        <f t="shared" si="16"/>
        <v>7</v>
      </c>
      <c r="H327" t="s">
        <v>2907</v>
      </c>
      <c r="K327" t="s">
        <v>1995</v>
      </c>
      <c r="L327" t="s">
        <v>1826</v>
      </c>
      <c r="M327" t="s">
        <v>1825</v>
      </c>
      <c r="N327" t="s">
        <v>1037</v>
      </c>
      <c r="O327" t="s">
        <v>30</v>
      </c>
      <c r="U327">
        <f t="shared" si="17"/>
        <v>0</v>
      </c>
    </row>
    <row r="328" spans="1:21" x14ac:dyDescent="0.25">
      <c r="A328">
        <v>19060310</v>
      </c>
      <c r="B328" t="s">
        <v>1825</v>
      </c>
      <c r="C328" t="str">
        <f t="shared" si="15"/>
        <v>W</v>
      </c>
      <c r="D328" t="s">
        <v>1264</v>
      </c>
      <c r="E328" s="1">
        <v>11</v>
      </c>
      <c r="F328" s="1">
        <v>6</v>
      </c>
      <c r="G328">
        <f t="shared" si="16"/>
        <v>5</v>
      </c>
      <c r="H328" t="s">
        <v>2907</v>
      </c>
      <c r="K328" t="s">
        <v>2589</v>
      </c>
      <c r="L328" t="s">
        <v>2893</v>
      </c>
      <c r="M328" t="s">
        <v>1825</v>
      </c>
      <c r="N328" t="s">
        <v>1033</v>
      </c>
      <c r="O328" t="s">
        <v>30</v>
      </c>
      <c r="U328">
        <f t="shared" si="17"/>
        <v>0</v>
      </c>
    </row>
    <row r="329" spans="1:21" x14ac:dyDescent="0.25">
      <c r="A329">
        <v>19060310</v>
      </c>
      <c r="B329" t="s">
        <v>1264</v>
      </c>
      <c r="C329" t="str">
        <f t="shared" si="15"/>
        <v>L</v>
      </c>
      <c r="D329" t="s">
        <v>1825</v>
      </c>
      <c r="E329" s="1">
        <v>6</v>
      </c>
      <c r="F329" s="1">
        <v>11</v>
      </c>
      <c r="G329">
        <f t="shared" si="16"/>
        <v>-5</v>
      </c>
      <c r="H329" t="s">
        <v>2907</v>
      </c>
      <c r="K329" t="s">
        <v>2589</v>
      </c>
      <c r="L329" t="s">
        <v>2893</v>
      </c>
      <c r="M329" t="s">
        <v>1825</v>
      </c>
      <c r="N329" t="s">
        <v>1037</v>
      </c>
      <c r="O329" t="s">
        <v>30</v>
      </c>
      <c r="U329">
        <f t="shared" si="17"/>
        <v>1</v>
      </c>
    </row>
    <row r="330" spans="1:21" x14ac:dyDescent="0.25">
      <c r="A330">
        <v>19060317</v>
      </c>
      <c r="B330" t="s">
        <v>503</v>
      </c>
      <c r="C330" t="str">
        <f t="shared" si="15"/>
        <v>L</v>
      </c>
      <c r="D330" t="s">
        <v>376</v>
      </c>
      <c r="E330" s="1">
        <v>3</v>
      </c>
      <c r="F330" s="1">
        <v>9</v>
      </c>
      <c r="G330">
        <f t="shared" si="16"/>
        <v>-6</v>
      </c>
      <c r="H330" t="s">
        <v>2907</v>
      </c>
      <c r="K330" t="s">
        <v>2579</v>
      </c>
      <c r="L330" t="s">
        <v>1120</v>
      </c>
      <c r="M330" t="s">
        <v>503</v>
      </c>
      <c r="N330" t="s">
        <v>1033</v>
      </c>
      <c r="O330" t="s">
        <v>30</v>
      </c>
      <c r="U330">
        <f t="shared" si="17"/>
        <v>1</v>
      </c>
    </row>
    <row r="331" spans="1:21" x14ac:dyDescent="0.25">
      <c r="A331">
        <v>19060317</v>
      </c>
      <c r="B331" t="s">
        <v>376</v>
      </c>
      <c r="C331" t="str">
        <f t="shared" si="15"/>
        <v>W</v>
      </c>
      <c r="D331" t="s">
        <v>503</v>
      </c>
      <c r="E331" s="1">
        <v>9</v>
      </c>
      <c r="F331" s="1">
        <v>3</v>
      </c>
      <c r="G331">
        <f t="shared" si="16"/>
        <v>6</v>
      </c>
      <c r="H331" t="s">
        <v>2907</v>
      </c>
      <c r="K331" t="s">
        <v>2579</v>
      </c>
      <c r="L331" t="s">
        <v>1120</v>
      </c>
      <c r="M331" t="s">
        <v>503</v>
      </c>
      <c r="N331" t="s">
        <v>1037</v>
      </c>
      <c r="O331" t="s">
        <v>30</v>
      </c>
      <c r="U331">
        <f t="shared" si="17"/>
        <v>0</v>
      </c>
    </row>
    <row r="332" spans="1:21" x14ac:dyDescent="0.25">
      <c r="A332">
        <v>19060322</v>
      </c>
      <c r="B332" t="s">
        <v>164</v>
      </c>
      <c r="C332" t="str">
        <f t="shared" si="15"/>
        <v>L</v>
      </c>
      <c r="D332" t="s">
        <v>376</v>
      </c>
      <c r="E332" s="1">
        <v>8</v>
      </c>
      <c r="F332" s="1">
        <v>35</v>
      </c>
      <c r="G332">
        <f t="shared" si="16"/>
        <v>-27</v>
      </c>
      <c r="K332" t="s">
        <v>2268</v>
      </c>
      <c r="L332" t="s">
        <v>1939</v>
      </c>
      <c r="M332" t="s">
        <v>164</v>
      </c>
      <c r="N332" t="s">
        <v>1033</v>
      </c>
      <c r="S332" t="s">
        <v>30</v>
      </c>
      <c r="U332">
        <f t="shared" si="17"/>
        <v>0</v>
      </c>
    </row>
    <row r="333" spans="1:21" x14ac:dyDescent="0.25">
      <c r="A333">
        <v>19060322</v>
      </c>
      <c r="B333" t="s">
        <v>376</v>
      </c>
      <c r="C333" t="str">
        <f t="shared" si="15"/>
        <v>W</v>
      </c>
      <c r="D333" t="s">
        <v>164</v>
      </c>
      <c r="E333" s="1">
        <v>35</v>
      </c>
      <c r="F333" s="1">
        <v>8</v>
      </c>
      <c r="G333">
        <f t="shared" si="16"/>
        <v>27</v>
      </c>
      <c r="K333" t="s">
        <v>2268</v>
      </c>
      <c r="L333" t="s">
        <v>1939</v>
      </c>
      <c r="M333" t="s">
        <v>164</v>
      </c>
      <c r="N333" t="s">
        <v>1037</v>
      </c>
      <c r="S333" t="s">
        <v>30</v>
      </c>
      <c r="U333">
        <f t="shared" si="17"/>
        <v>0</v>
      </c>
    </row>
    <row r="334" spans="1:21" x14ac:dyDescent="0.25">
      <c r="A334">
        <v>19061117</v>
      </c>
      <c r="B334" t="s">
        <v>503</v>
      </c>
      <c r="C334" t="str">
        <f t="shared" si="15"/>
        <v>W</v>
      </c>
      <c r="D334" t="s">
        <v>1828</v>
      </c>
      <c r="E334" s="1">
        <v>6</v>
      </c>
      <c r="F334" s="1">
        <v>0</v>
      </c>
      <c r="G334">
        <f t="shared" si="16"/>
        <v>6</v>
      </c>
      <c r="H334" t="s">
        <v>2587</v>
      </c>
      <c r="K334" t="s">
        <v>2170</v>
      </c>
      <c r="L334" t="s">
        <v>1022</v>
      </c>
      <c r="M334" t="s">
        <v>503</v>
      </c>
      <c r="N334" t="s">
        <v>1033</v>
      </c>
      <c r="S334" t="s">
        <v>30</v>
      </c>
      <c r="U334">
        <f t="shared" si="17"/>
        <v>0</v>
      </c>
    </row>
    <row r="335" spans="1:21" x14ac:dyDescent="0.25">
      <c r="A335">
        <v>19061117</v>
      </c>
      <c r="B335" t="s">
        <v>1828</v>
      </c>
      <c r="C335" t="str">
        <f t="shared" si="15"/>
        <v>L</v>
      </c>
      <c r="D335" t="s">
        <v>503</v>
      </c>
      <c r="E335" s="1">
        <v>0</v>
      </c>
      <c r="F335" s="1">
        <v>6</v>
      </c>
      <c r="G335">
        <f t="shared" si="16"/>
        <v>-6</v>
      </c>
      <c r="H335" t="s">
        <v>2587</v>
      </c>
      <c r="K335" t="s">
        <v>2170</v>
      </c>
      <c r="L335" t="s">
        <v>1022</v>
      </c>
      <c r="M335" t="s">
        <v>503</v>
      </c>
      <c r="N335" t="s">
        <v>1037</v>
      </c>
      <c r="S335" t="s">
        <v>30</v>
      </c>
      <c r="U335">
        <f t="shared" si="17"/>
        <v>1</v>
      </c>
    </row>
    <row r="336" spans="1:21" x14ac:dyDescent="0.25">
      <c r="A336">
        <v>19061124</v>
      </c>
      <c r="B336" t="s">
        <v>1825</v>
      </c>
      <c r="C336" t="str">
        <f t="shared" si="15"/>
        <v>L</v>
      </c>
      <c r="D336" t="s">
        <v>1828</v>
      </c>
      <c r="E336" s="1">
        <v>12</v>
      </c>
      <c r="F336" s="1">
        <v>15</v>
      </c>
      <c r="G336">
        <f t="shared" si="16"/>
        <v>-3</v>
      </c>
      <c r="H336" t="s">
        <v>2587</v>
      </c>
      <c r="K336" t="s">
        <v>2589</v>
      </c>
      <c r="L336" t="s">
        <v>2122</v>
      </c>
      <c r="M336" t="s">
        <v>1825</v>
      </c>
      <c r="N336" t="s">
        <v>1033</v>
      </c>
      <c r="S336" t="s">
        <v>30</v>
      </c>
      <c r="U336">
        <f t="shared" si="17"/>
        <v>1</v>
      </c>
    </row>
    <row r="337" spans="1:21" x14ac:dyDescent="0.25">
      <c r="A337">
        <v>19061124</v>
      </c>
      <c r="B337" t="s">
        <v>1828</v>
      </c>
      <c r="C337" t="str">
        <f t="shared" si="15"/>
        <v>W</v>
      </c>
      <c r="D337" t="s">
        <v>1825</v>
      </c>
      <c r="E337" s="1">
        <v>15</v>
      </c>
      <c r="F337" s="1">
        <v>12</v>
      </c>
      <c r="G337">
        <f t="shared" si="16"/>
        <v>3</v>
      </c>
      <c r="H337" t="s">
        <v>2587</v>
      </c>
      <c r="K337" t="s">
        <v>2589</v>
      </c>
      <c r="L337" t="s">
        <v>2122</v>
      </c>
      <c r="M337" t="s">
        <v>1825</v>
      </c>
      <c r="N337" t="s">
        <v>1037</v>
      </c>
      <c r="S337" t="s">
        <v>30</v>
      </c>
      <c r="U337">
        <f t="shared" si="17"/>
        <v>0</v>
      </c>
    </row>
    <row r="338" spans="1:21" x14ac:dyDescent="0.25">
      <c r="A338">
        <v>19061201</v>
      </c>
      <c r="B338" t="s">
        <v>1264</v>
      </c>
      <c r="C338" t="str">
        <f t="shared" si="15"/>
        <v>L</v>
      </c>
      <c r="D338" t="s">
        <v>1828</v>
      </c>
      <c r="E338" s="1">
        <v>0</v>
      </c>
      <c r="F338" s="1">
        <v>11</v>
      </c>
      <c r="G338">
        <f t="shared" si="16"/>
        <v>-11</v>
      </c>
      <c r="H338" t="s">
        <v>2588</v>
      </c>
      <c r="K338" t="s">
        <v>2561</v>
      </c>
      <c r="L338" t="s">
        <v>1274</v>
      </c>
      <c r="M338" t="s">
        <v>1264</v>
      </c>
      <c r="N338" t="s">
        <v>1033</v>
      </c>
      <c r="S338" t="s">
        <v>30</v>
      </c>
      <c r="U338">
        <f t="shared" si="17"/>
        <v>0</v>
      </c>
    </row>
    <row r="339" spans="1:21" x14ac:dyDescent="0.25">
      <c r="A339">
        <v>19061201</v>
      </c>
      <c r="B339" t="s">
        <v>1828</v>
      </c>
      <c r="C339" t="str">
        <f t="shared" si="15"/>
        <v>W</v>
      </c>
      <c r="D339" t="s">
        <v>1264</v>
      </c>
      <c r="E339" s="1">
        <v>11</v>
      </c>
      <c r="F339" s="1">
        <v>0</v>
      </c>
      <c r="G339">
        <f t="shared" si="16"/>
        <v>11</v>
      </c>
      <c r="H339" t="s">
        <v>2588</v>
      </c>
      <c r="K339" t="s">
        <v>2561</v>
      </c>
      <c r="L339" t="s">
        <v>1274</v>
      </c>
      <c r="M339" t="s">
        <v>1264</v>
      </c>
      <c r="N339" t="s">
        <v>1037</v>
      </c>
      <c r="S339" t="s">
        <v>30</v>
      </c>
      <c r="U339">
        <f t="shared" si="17"/>
        <v>0</v>
      </c>
    </row>
    <row r="340" spans="1:21" x14ac:dyDescent="0.25">
      <c r="A340">
        <v>19061208</v>
      </c>
      <c r="B340" t="s">
        <v>376</v>
      </c>
      <c r="C340" t="str">
        <f t="shared" si="15"/>
        <v>D</v>
      </c>
      <c r="D340" t="s">
        <v>1828</v>
      </c>
      <c r="E340" s="1">
        <v>3</v>
      </c>
      <c r="F340" s="1">
        <v>3</v>
      </c>
      <c r="G340">
        <f t="shared" si="16"/>
        <v>0</v>
      </c>
      <c r="H340" t="s">
        <v>2587</v>
      </c>
      <c r="K340" t="s">
        <v>798</v>
      </c>
      <c r="L340" t="s">
        <v>1017</v>
      </c>
      <c r="M340" t="s">
        <v>376</v>
      </c>
      <c r="N340" t="s">
        <v>1033</v>
      </c>
      <c r="S340" t="s">
        <v>30</v>
      </c>
      <c r="U340">
        <f t="shared" si="17"/>
        <v>0</v>
      </c>
    </row>
    <row r="341" spans="1:21" x14ac:dyDescent="0.25">
      <c r="A341">
        <v>19061208</v>
      </c>
      <c r="B341" t="s">
        <v>1828</v>
      </c>
      <c r="C341" t="str">
        <f t="shared" si="15"/>
        <v>D</v>
      </c>
      <c r="D341" t="s">
        <v>376</v>
      </c>
      <c r="E341" s="1">
        <v>3</v>
      </c>
      <c r="F341" s="1">
        <v>3</v>
      </c>
      <c r="G341">
        <f t="shared" si="16"/>
        <v>0</v>
      </c>
      <c r="H341" t="s">
        <v>2587</v>
      </c>
      <c r="K341" t="s">
        <v>798</v>
      </c>
      <c r="L341" t="s">
        <v>1017</v>
      </c>
      <c r="M341" t="s">
        <v>376</v>
      </c>
      <c r="N341" t="s">
        <v>1037</v>
      </c>
      <c r="S341" t="s">
        <v>30</v>
      </c>
      <c r="U341">
        <f t="shared" si="17"/>
        <v>0</v>
      </c>
    </row>
    <row r="342" spans="1:21" x14ac:dyDescent="0.25">
      <c r="A342">
        <v>19070105</v>
      </c>
      <c r="B342" t="s">
        <v>376</v>
      </c>
      <c r="C342" t="str">
        <f t="shared" si="15"/>
        <v>W</v>
      </c>
      <c r="D342" t="s">
        <v>164</v>
      </c>
      <c r="E342" s="1">
        <v>41</v>
      </c>
      <c r="F342" s="1">
        <v>13</v>
      </c>
      <c r="G342">
        <f t="shared" si="16"/>
        <v>28</v>
      </c>
      <c r="K342" t="s">
        <v>2586</v>
      </c>
      <c r="L342" t="s">
        <v>1678</v>
      </c>
      <c r="M342" t="s">
        <v>376</v>
      </c>
      <c r="N342" t="s">
        <v>1033</v>
      </c>
      <c r="S342" t="s">
        <v>30</v>
      </c>
      <c r="U342">
        <f t="shared" si="17"/>
        <v>0</v>
      </c>
    </row>
    <row r="343" spans="1:21" x14ac:dyDescent="0.25">
      <c r="A343">
        <v>19070105</v>
      </c>
      <c r="B343" t="s">
        <v>164</v>
      </c>
      <c r="C343" t="str">
        <f t="shared" si="15"/>
        <v>L</v>
      </c>
      <c r="D343" t="s">
        <v>376</v>
      </c>
      <c r="E343" s="1">
        <v>13</v>
      </c>
      <c r="F343" s="1">
        <v>41</v>
      </c>
      <c r="G343">
        <f t="shared" si="16"/>
        <v>-28</v>
      </c>
      <c r="K343" t="s">
        <v>2586</v>
      </c>
      <c r="L343" t="s">
        <v>1678</v>
      </c>
      <c r="M343" t="s">
        <v>376</v>
      </c>
      <c r="N343" t="s">
        <v>1037</v>
      </c>
      <c r="S343" t="s">
        <v>30</v>
      </c>
      <c r="U343">
        <f t="shared" si="17"/>
        <v>0</v>
      </c>
    </row>
    <row r="344" spans="1:21" x14ac:dyDescent="0.25">
      <c r="A344">
        <v>19070112</v>
      </c>
      <c r="B344" t="s">
        <v>1264</v>
      </c>
      <c r="C344" t="str">
        <f t="shared" si="15"/>
        <v>W</v>
      </c>
      <c r="D344" t="s">
        <v>376</v>
      </c>
      <c r="E344" s="1">
        <v>22</v>
      </c>
      <c r="F344" s="1">
        <v>0</v>
      </c>
      <c r="G344">
        <f t="shared" si="16"/>
        <v>22</v>
      </c>
      <c r="H344" t="s">
        <v>2906</v>
      </c>
      <c r="K344" t="s">
        <v>2572</v>
      </c>
      <c r="L344" t="s">
        <v>1274</v>
      </c>
      <c r="M344" t="s">
        <v>1264</v>
      </c>
      <c r="N344" t="s">
        <v>1033</v>
      </c>
      <c r="O344" t="s">
        <v>30</v>
      </c>
      <c r="U344">
        <f t="shared" si="17"/>
        <v>0</v>
      </c>
    </row>
    <row r="345" spans="1:21" x14ac:dyDescent="0.25">
      <c r="A345">
        <v>19070112</v>
      </c>
      <c r="B345" t="s">
        <v>376</v>
      </c>
      <c r="C345" t="str">
        <f t="shared" si="15"/>
        <v>L</v>
      </c>
      <c r="D345" t="s">
        <v>1264</v>
      </c>
      <c r="E345" s="1">
        <v>0</v>
      </c>
      <c r="F345" s="1">
        <v>22</v>
      </c>
      <c r="G345">
        <f t="shared" si="16"/>
        <v>-22</v>
      </c>
      <c r="H345" t="s">
        <v>2906</v>
      </c>
      <c r="K345" t="s">
        <v>2572</v>
      </c>
      <c r="L345" t="s">
        <v>1274</v>
      </c>
      <c r="M345" t="s">
        <v>1264</v>
      </c>
      <c r="N345" t="s">
        <v>1037</v>
      </c>
      <c r="O345" t="s">
        <v>30</v>
      </c>
      <c r="U345">
        <f t="shared" si="17"/>
        <v>0</v>
      </c>
    </row>
    <row r="346" spans="1:21" x14ac:dyDescent="0.25">
      <c r="A346">
        <v>19070202</v>
      </c>
      <c r="B346" t="s">
        <v>503</v>
      </c>
      <c r="C346" t="str">
        <f t="shared" si="15"/>
        <v>W</v>
      </c>
      <c r="D346" t="s">
        <v>1264</v>
      </c>
      <c r="E346" s="1">
        <v>6</v>
      </c>
      <c r="F346" s="1">
        <v>3</v>
      </c>
      <c r="G346">
        <f t="shared" si="16"/>
        <v>3</v>
      </c>
      <c r="H346" t="s">
        <v>2906</v>
      </c>
      <c r="K346" t="s">
        <v>2579</v>
      </c>
      <c r="L346" t="s">
        <v>1120</v>
      </c>
      <c r="M346" t="s">
        <v>503</v>
      </c>
      <c r="N346" t="s">
        <v>1033</v>
      </c>
      <c r="O346" t="s">
        <v>30</v>
      </c>
      <c r="U346">
        <f t="shared" si="17"/>
        <v>0</v>
      </c>
    </row>
    <row r="347" spans="1:21" x14ac:dyDescent="0.25">
      <c r="A347">
        <v>19070202</v>
      </c>
      <c r="B347" t="s">
        <v>1264</v>
      </c>
      <c r="C347" t="str">
        <f t="shared" si="15"/>
        <v>L</v>
      </c>
      <c r="D347" t="s">
        <v>503</v>
      </c>
      <c r="E347" s="1">
        <v>3</v>
      </c>
      <c r="F347" s="1">
        <v>6</v>
      </c>
      <c r="G347">
        <f t="shared" si="16"/>
        <v>-3</v>
      </c>
      <c r="H347" t="s">
        <v>2906</v>
      </c>
      <c r="K347" t="s">
        <v>2579</v>
      </c>
      <c r="L347" t="s">
        <v>1120</v>
      </c>
      <c r="M347" t="s">
        <v>503</v>
      </c>
      <c r="N347" t="s">
        <v>1037</v>
      </c>
      <c r="O347" t="s">
        <v>30</v>
      </c>
      <c r="U347">
        <f t="shared" si="17"/>
        <v>1</v>
      </c>
    </row>
    <row r="348" spans="1:21" x14ac:dyDescent="0.25">
      <c r="A348">
        <v>19070209</v>
      </c>
      <c r="B348" t="s">
        <v>1825</v>
      </c>
      <c r="C348" t="str">
        <f t="shared" si="15"/>
        <v>W</v>
      </c>
      <c r="D348" t="s">
        <v>376</v>
      </c>
      <c r="E348" s="1">
        <v>17</v>
      </c>
      <c r="F348" s="1">
        <v>9</v>
      </c>
      <c r="G348">
        <f t="shared" si="16"/>
        <v>8</v>
      </c>
      <c r="H348" t="s">
        <v>2906</v>
      </c>
      <c r="K348" t="s">
        <v>1995</v>
      </c>
      <c r="L348" t="s">
        <v>1826</v>
      </c>
      <c r="M348" t="s">
        <v>1825</v>
      </c>
      <c r="N348" t="s">
        <v>1033</v>
      </c>
      <c r="O348" t="s">
        <v>30</v>
      </c>
      <c r="U348">
        <f t="shared" si="17"/>
        <v>0</v>
      </c>
    </row>
    <row r="349" spans="1:21" x14ac:dyDescent="0.25">
      <c r="A349">
        <v>19070209</v>
      </c>
      <c r="B349" t="s">
        <v>376</v>
      </c>
      <c r="C349" t="str">
        <f t="shared" si="15"/>
        <v>L</v>
      </c>
      <c r="D349" t="s">
        <v>1825</v>
      </c>
      <c r="E349" s="1">
        <v>9</v>
      </c>
      <c r="F349" s="1">
        <v>17</v>
      </c>
      <c r="G349">
        <f t="shared" si="16"/>
        <v>-8</v>
      </c>
      <c r="H349" t="s">
        <v>2906</v>
      </c>
      <c r="K349" t="s">
        <v>1995</v>
      </c>
      <c r="L349" t="s">
        <v>1826</v>
      </c>
      <c r="M349" t="s">
        <v>1825</v>
      </c>
      <c r="N349" t="s">
        <v>1037</v>
      </c>
      <c r="O349" t="s">
        <v>30</v>
      </c>
      <c r="U349">
        <f t="shared" si="17"/>
        <v>0</v>
      </c>
    </row>
    <row r="350" spans="1:21" x14ac:dyDescent="0.25">
      <c r="A350">
        <v>19070223</v>
      </c>
      <c r="B350" t="s">
        <v>503</v>
      </c>
      <c r="C350" t="str">
        <f t="shared" si="15"/>
        <v>W</v>
      </c>
      <c r="D350" t="s">
        <v>1825</v>
      </c>
      <c r="E350" s="1">
        <v>15</v>
      </c>
      <c r="F350" s="1">
        <v>3</v>
      </c>
      <c r="G350">
        <f t="shared" si="16"/>
        <v>12</v>
      </c>
      <c r="H350" t="s">
        <v>2906</v>
      </c>
      <c r="K350" t="s">
        <v>2579</v>
      </c>
      <c r="L350" t="s">
        <v>1120</v>
      </c>
      <c r="M350" t="s">
        <v>503</v>
      </c>
      <c r="N350" t="s">
        <v>1033</v>
      </c>
      <c r="O350" t="s">
        <v>30</v>
      </c>
      <c r="U350">
        <f t="shared" si="17"/>
        <v>0</v>
      </c>
    </row>
    <row r="351" spans="1:21" x14ac:dyDescent="0.25">
      <c r="A351">
        <v>19070223</v>
      </c>
      <c r="B351" t="s">
        <v>1825</v>
      </c>
      <c r="C351" t="str">
        <f t="shared" si="15"/>
        <v>L</v>
      </c>
      <c r="D351" t="s">
        <v>503</v>
      </c>
      <c r="E351" s="1">
        <v>3</v>
      </c>
      <c r="F351" s="1">
        <v>15</v>
      </c>
      <c r="G351">
        <f t="shared" si="16"/>
        <v>-12</v>
      </c>
      <c r="H351" t="s">
        <v>2906</v>
      </c>
      <c r="K351" t="s">
        <v>2579</v>
      </c>
      <c r="L351" t="s">
        <v>1120</v>
      </c>
      <c r="M351" t="s">
        <v>503</v>
      </c>
      <c r="N351" t="s">
        <v>1037</v>
      </c>
      <c r="O351" t="s">
        <v>30</v>
      </c>
      <c r="U351">
        <f t="shared" si="17"/>
        <v>0</v>
      </c>
    </row>
    <row r="352" spans="1:21" x14ac:dyDescent="0.25">
      <c r="A352">
        <v>19070309</v>
      </c>
      <c r="B352" t="s">
        <v>1264</v>
      </c>
      <c r="C352" t="str">
        <f t="shared" si="15"/>
        <v>W</v>
      </c>
      <c r="D352" t="s">
        <v>1825</v>
      </c>
      <c r="E352" s="1">
        <v>29</v>
      </c>
      <c r="F352" s="1">
        <v>0</v>
      </c>
      <c r="G352">
        <f t="shared" si="16"/>
        <v>29</v>
      </c>
      <c r="H352" t="s">
        <v>2906</v>
      </c>
      <c r="K352" t="s">
        <v>1988</v>
      </c>
      <c r="L352" t="s">
        <v>1263</v>
      </c>
      <c r="M352" t="s">
        <v>1264</v>
      </c>
      <c r="N352" t="s">
        <v>1033</v>
      </c>
      <c r="O352" t="s">
        <v>30</v>
      </c>
      <c r="U352">
        <f t="shared" si="17"/>
        <v>0</v>
      </c>
    </row>
    <row r="353" spans="1:21" x14ac:dyDescent="0.25">
      <c r="A353">
        <v>19070309</v>
      </c>
      <c r="B353" t="s">
        <v>1825</v>
      </c>
      <c r="C353" t="str">
        <f t="shared" si="15"/>
        <v>L</v>
      </c>
      <c r="D353" t="s">
        <v>1264</v>
      </c>
      <c r="E353" s="1">
        <v>0</v>
      </c>
      <c r="F353" s="1">
        <v>29</v>
      </c>
      <c r="G353">
        <f t="shared" si="16"/>
        <v>-29</v>
      </c>
      <c r="H353" t="s">
        <v>2906</v>
      </c>
      <c r="K353" t="s">
        <v>1988</v>
      </c>
      <c r="L353" t="s">
        <v>1263</v>
      </c>
      <c r="M353" t="s">
        <v>1264</v>
      </c>
      <c r="N353" t="s">
        <v>1037</v>
      </c>
      <c r="O353" t="s">
        <v>30</v>
      </c>
      <c r="U353">
        <f t="shared" si="17"/>
        <v>0</v>
      </c>
    </row>
    <row r="354" spans="1:21" x14ac:dyDescent="0.25">
      <c r="A354">
        <v>19070316</v>
      </c>
      <c r="B354" t="s">
        <v>376</v>
      </c>
      <c r="C354" t="str">
        <f t="shared" si="15"/>
        <v>L</v>
      </c>
      <c r="D354" t="s">
        <v>503</v>
      </c>
      <c r="E354" s="1">
        <v>3</v>
      </c>
      <c r="F354" s="1">
        <v>8</v>
      </c>
      <c r="G354">
        <f t="shared" si="16"/>
        <v>-5</v>
      </c>
      <c r="H354" t="s">
        <v>2906</v>
      </c>
      <c r="K354" t="s">
        <v>2583</v>
      </c>
      <c r="L354" t="s">
        <v>2582</v>
      </c>
      <c r="M354" t="s">
        <v>376</v>
      </c>
      <c r="N354" t="s">
        <v>1033</v>
      </c>
      <c r="O354" t="s">
        <v>30</v>
      </c>
      <c r="U354">
        <f t="shared" si="17"/>
        <v>1</v>
      </c>
    </row>
    <row r="355" spans="1:21" x14ac:dyDescent="0.25">
      <c r="A355">
        <v>19070316</v>
      </c>
      <c r="B355" t="s">
        <v>503</v>
      </c>
      <c r="C355" t="str">
        <f t="shared" si="15"/>
        <v>W</v>
      </c>
      <c r="D355" t="s">
        <v>376</v>
      </c>
      <c r="E355" s="1">
        <v>8</v>
      </c>
      <c r="F355" s="1">
        <v>3</v>
      </c>
      <c r="G355">
        <f t="shared" si="16"/>
        <v>5</v>
      </c>
      <c r="H355" t="s">
        <v>2906</v>
      </c>
      <c r="K355" t="s">
        <v>2583</v>
      </c>
      <c r="L355" t="s">
        <v>2582</v>
      </c>
      <c r="M355" t="s">
        <v>376</v>
      </c>
      <c r="N355" t="s">
        <v>1037</v>
      </c>
      <c r="O355" t="s">
        <v>30</v>
      </c>
      <c r="U355">
        <f t="shared" si="17"/>
        <v>0</v>
      </c>
    </row>
    <row r="356" spans="1:21" x14ac:dyDescent="0.25">
      <c r="A356">
        <v>19070720</v>
      </c>
      <c r="B356" t="s">
        <v>1824</v>
      </c>
      <c r="C356" t="str">
        <f t="shared" si="15"/>
        <v>L</v>
      </c>
      <c r="D356" t="s">
        <v>1787</v>
      </c>
      <c r="E356" s="1">
        <v>6</v>
      </c>
      <c r="F356" s="1">
        <v>26</v>
      </c>
      <c r="G356">
        <f t="shared" si="16"/>
        <v>-20</v>
      </c>
      <c r="H356" t="s">
        <v>2585</v>
      </c>
      <c r="K356" t="s">
        <v>1813</v>
      </c>
      <c r="L356" t="s">
        <v>1675</v>
      </c>
      <c r="M356" t="s">
        <v>1824</v>
      </c>
      <c r="N356" t="s">
        <v>1033</v>
      </c>
      <c r="S356" t="s">
        <v>30</v>
      </c>
      <c r="U356">
        <f t="shared" si="17"/>
        <v>0</v>
      </c>
    </row>
    <row r="357" spans="1:21" x14ac:dyDescent="0.25">
      <c r="A357">
        <v>19070720</v>
      </c>
      <c r="B357" t="s">
        <v>1787</v>
      </c>
      <c r="C357" t="str">
        <f t="shared" si="15"/>
        <v>W</v>
      </c>
      <c r="D357" t="s">
        <v>1824</v>
      </c>
      <c r="E357" s="1">
        <v>26</v>
      </c>
      <c r="F357" s="1">
        <v>6</v>
      </c>
      <c r="G357">
        <f t="shared" si="16"/>
        <v>20</v>
      </c>
      <c r="H357" t="s">
        <v>2585</v>
      </c>
      <c r="K357" t="s">
        <v>1813</v>
      </c>
      <c r="L357" t="s">
        <v>1675</v>
      </c>
      <c r="M357" t="s">
        <v>1824</v>
      </c>
      <c r="N357" t="s">
        <v>1037</v>
      </c>
      <c r="S357" t="s">
        <v>30</v>
      </c>
      <c r="U357">
        <f t="shared" si="17"/>
        <v>0</v>
      </c>
    </row>
    <row r="358" spans="1:21" x14ac:dyDescent="0.25">
      <c r="A358">
        <v>19070803</v>
      </c>
      <c r="B358" t="s">
        <v>1824</v>
      </c>
      <c r="C358" t="str">
        <f t="shared" si="15"/>
        <v>L</v>
      </c>
      <c r="D358" t="s">
        <v>1787</v>
      </c>
      <c r="E358" s="1">
        <v>5</v>
      </c>
      <c r="F358" s="1">
        <v>14</v>
      </c>
      <c r="G358">
        <f t="shared" si="16"/>
        <v>-9</v>
      </c>
      <c r="H358" t="s">
        <v>2585</v>
      </c>
      <c r="K358" t="s">
        <v>2535</v>
      </c>
      <c r="L358" t="s">
        <v>1715</v>
      </c>
      <c r="M358" t="s">
        <v>1824</v>
      </c>
      <c r="N358" t="s">
        <v>1033</v>
      </c>
      <c r="S358" t="s">
        <v>30</v>
      </c>
      <c r="U358">
        <f t="shared" si="17"/>
        <v>0</v>
      </c>
    </row>
    <row r="359" spans="1:21" x14ac:dyDescent="0.25">
      <c r="A359">
        <v>19070803</v>
      </c>
      <c r="B359" t="s">
        <v>1787</v>
      </c>
      <c r="C359" t="str">
        <f t="shared" si="15"/>
        <v>W</v>
      </c>
      <c r="D359" t="s">
        <v>1824</v>
      </c>
      <c r="E359" s="1">
        <v>14</v>
      </c>
      <c r="F359" s="1">
        <v>5</v>
      </c>
      <c r="G359">
        <f t="shared" si="16"/>
        <v>9</v>
      </c>
      <c r="H359" t="s">
        <v>2585</v>
      </c>
      <c r="K359" t="s">
        <v>2535</v>
      </c>
      <c r="L359" t="s">
        <v>1715</v>
      </c>
      <c r="M359" t="s">
        <v>1824</v>
      </c>
      <c r="N359" t="s">
        <v>1037</v>
      </c>
      <c r="S359" t="s">
        <v>30</v>
      </c>
      <c r="U359">
        <f t="shared" si="17"/>
        <v>0</v>
      </c>
    </row>
    <row r="360" spans="1:21" x14ac:dyDescent="0.25">
      <c r="A360">
        <v>19070810</v>
      </c>
      <c r="B360" t="s">
        <v>1824</v>
      </c>
      <c r="C360" t="str">
        <f t="shared" si="15"/>
        <v>D</v>
      </c>
      <c r="D360" t="s">
        <v>1787</v>
      </c>
      <c r="E360" s="1">
        <v>5</v>
      </c>
      <c r="F360" s="1">
        <v>5</v>
      </c>
      <c r="G360">
        <f t="shared" si="16"/>
        <v>0</v>
      </c>
      <c r="H360" t="s">
        <v>2585</v>
      </c>
      <c r="K360" t="s">
        <v>1813</v>
      </c>
      <c r="L360" t="s">
        <v>1675</v>
      </c>
      <c r="M360" t="s">
        <v>1824</v>
      </c>
      <c r="N360" t="s">
        <v>1033</v>
      </c>
      <c r="S360" t="s">
        <v>30</v>
      </c>
      <c r="U360">
        <f t="shared" si="17"/>
        <v>0</v>
      </c>
    </row>
    <row r="361" spans="1:21" x14ac:dyDescent="0.25">
      <c r="A361">
        <v>19070810</v>
      </c>
      <c r="B361" t="s">
        <v>1787</v>
      </c>
      <c r="C361" t="str">
        <f t="shared" si="15"/>
        <v>D</v>
      </c>
      <c r="D361" t="s">
        <v>1824</v>
      </c>
      <c r="E361" s="1">
        <v>5</v>
      </c>
      <c r="F361" s="1">
        <v>5</v>
      </c>
      <c r="G361">
        <f t="shared" si="16"/>
        <v>0</v>
      </c>
      <c r="H361" t="s">
        <v>2585</v>
      </c>
      <c r="K361" t="s">
        <v>1813</v>
      </c>
      <c r="L361" t="s">
        <v>1675</v>
      </c>
      <c r="M361" t="s">
        <v>1824</v>
      </c>
      <c r="N361" t="s">
        <v>1037</v>
      </c>
      <c r="S361" t="s">
        <v>30</v>
      </c>
      <c r="U361">
        <f t="shared" si="17"/>
        <v>0</v>
      </c>
    </row>
    <row r="362" spans="1:21" x14ac:dyDescent="0.25">
      <c r="A362">
        <v>19080101</v>
      </c>
      <c r="B362" t="s">
        <v>164</v>
      </c>
      <c r="C362" t="str">
        <f t="shared" si="15"/>
        <v>L</v>
      </c>
      <c r="D362" t="s">
        <v>376</v>
      </c>
      <c r="E362" s="1">
        <v>0</v>
      </c>
      <c r="F362" s="1">
        <v>19</v>
      </c>
      <c r="G362">
        <f t="shared" si="16"/>
        <v>-19</v>
      </c>
      <c r="K362" t="s">
        <v>2449</v>
      </c>
      <c r="L362" t="s">
        <v>2448</v>
      </c>
      <c r="M362" t="s">
        <v>164</v>
      </c>
      <c r="N362" t="s">
        <v>1033</v>
      </c>
      <c r="S362" t="s">
        <v>30</v>
      </c>
      <c r="U362">
        <f t="shared" si="17"/>
        <v>0</v>
      </c>
    </row>
    <row r="363" spans="1:21" x14ac:dyDescent="0.25">
      <c r="A363">
        <v>19080101</v>
      </c>
      <c r="B363" t="s">
        <v>376</v>
      </c>
      <c r="C363" t="str">
        <f t="shared" si="15"/>
        <v>W</v>
      </c>
      <c r="D363" t="s">
        <v>164</v>
      </c>
      <c r="E363" s="1">
        <v>19</v>
      </c>
      <c r="F363" s="1">
        <v>0</v>
      </c>
      <c r="G363">
        <f t="shared" si="16"/>
        <v>19</v>
      </c>
      <c r="K363" t="s">
        <v>2449</v>
      </c>
      <c r="L363" t="s">
        <v>2448</v>
      </c>
      <c r="M363" t="s">
        <v>164</v>
      </c>
      <c r="N363" t="s">
        <v>1037</v>
      </c>
      <c r="S363" t="s">
        <v>30</v>
      </c>
      <c r="U363">
        <f t="shared" si="17"/>
        <v>0</v>
      </c>
    </row>
    <row r="364" spans="1:21" x14ac:dyDescent="0.25">
      <c r="A364">
        <v>19080118</v>
      </c>
      <c r="B364" t="s">
        <v>376</v>
      </c>
      <c r="C364" t="str">
        <f t="shared" si="15"/>
        <v>L</v>
      </c>
      <c r="D364" t="s">
        <v>1264</v>
      </c>
      <c r="E364" s="1">
        <v>18</v>
      </c>
      <c r="F364" s="1">
        <v>28</v>
      </c>
      <c r="G364">
        <f t="shared" si="16"/>
        <v>-10</v>
      </c>
      <c r="H364" t="s">
        <v>2905</v>
      </c>
      <c r="K364" t="s">
        <v>1358</v>
      </c>
      <c r="L364" t="s">
        <v>1237</v>
      </c>
      <c r="M364" t="s">
        <v>376</v>
      </c>
      <c r="N364" t="s">
        <v>1033</v>
      </c>
      <c r="O364" t="s">
        <v>30</v>
      </c>
      <c r="U364">
        <f t="shared" si="17"/>
        <v>0</v>
      </c>
    </row>
    <row r="365" spans="1:21" x14ac:dyDescent="0.25">
      <c r="A365">
        <v>19080118</v>
      </c>
      <c r="B365" t="s">
        <v>1264</v>
      </c>
      <c r="C365" t="str">
        <f t="shared" si="15"/>
        <v>W</v>
      </c>
      <c r="D365" t="s">
        <v>376</v>
      </c>
      <c r="E365" s="1">
        <v>28</v>
      </c>
      <c r="F365" s="1">
        <v>18</v>
      </c>
      <c r="G365">
        <f t="shared" si="16"/>
        <v>10</v>
      </c>
      <c r="H365" t="s">
        <v>2905</v>
      </c>
      <c r="K365" t="s">
        <v>1358</v>
      </c>
      <c r="L365" t="s">
        <v>1237</v>
      </c>
      <c r="M365" t="s">
        <v>376</v>
      </c>
      <c r="N365" t="s">
        <v>1037</v>
      </c>
      <c r="O365" t="s">
        <v>30</v>
      </c>
      <c r="U365">
        <f t="shared" si="17"/>
        <v>0</v>
      </c>
    </row>
    <row r="366" spans="1:21" x14ac:dyDescent="0.25">
      <c r="A366">
        <v>19080201</v>
      </c>
      <c r="B366" t="s">
        <v>1264</v>
      </c>
      <c r="C366" t="str">
        <f t="shared" si="15"/>
        <v>W</v>
      </c>
      <c r="D366" t="s">
        <v>503</v>
      </c>
      <c r="E366" s="1">
        <v>6</v>
      </c>
      <c r="F366" s="1">
        <v>5</v>
      </c>
      <c r="G366">
        <f t="shared" si="16"/>
        <v>1</v>
      </c>
      <c r="H366" t="s">
        <v>2905</v>
      </c>
      <c r="K366" t="s">
        <v>2572</v>
      </c>
      <c r="L366" t="s">
        <v>1274</v>
      </c>
      <c r="M366" t="s">
        <v>1264</v>
      </c>
      <c r="N366" t="s">
        <v>1033</v>
      </c>
      <c r="O366" t="s">
        <v>30</v>
      </c>
      <c r="U366">
        <f t="shared" si="17"/>
        <v>0</v>
      </c>
    </row>
    <row r="367" spans="1:21" x14ac:dyDescent="0.25">
      <c r="A367">
        <v>19080201</v>
      </c>
      <c r="B367" t="s">
        <v>503</v>
      </c>
      <c r="C367" t="str">
        <f t="shared" si="15"/>
        <v>L</v>
      </c>
      <c r="D367" t="s">
        <v>1264</v>
      </c>
      <c r="E367" s="1">
        <v>5</v>
      </c>
      <c r="F367" s="1">
        <v>6</v>
      </c>
      <c r="G367">
        <f t="shared" si="16"/>
        <v>-1</v>
      </c>
      <c r="H367" t="s">
        <v>2905</v>
      </c>
      <c r="K367" t="s">
        <v>2572</v>
      </c>
      <c r="L367" t="s">
        <v>1274</v>
      </c>
      <c r="M367" t="s">
        <v>1264</v>
      </c>
      <c r="N367" t="s">
        <v>1037</v>
      </c>
      <c r="O367" t="s">
        <v>30</v>
      </c>
      <c r="U367">
        <f t="shared" si="17"/>
        <v>1</v>
      </c>
    </row>
    <row r="368" spans="1:21" x14ac:dyDescent="0.25">
      <c r="A368">
        <v>19080208</v>
      </c>
      <c r="B368" t="s">
        <v>376</v>
      </c>
      <c r="C368" t="str">
        <f t="shared" si="15"/>
        <v>W</v>
      </c>
      <c r="D368" t="s">
        <v>1825</v>
      </c>
      <c r="E368" s="1">
        <v>13</v>
      </c>
      <c r="F368" s="1">
        <v>3</v>
      </c>
      <c r="G368">
        <f t="shared" si="16"/>
        <v>10</v>
      </c>
      <c r="H368" t="s">
        <v>2905</v>
      </c>
      <c r="K368" t="s">
        <v>2586</v>
      </c>
      <c r="L368" t="s">
        <v>1678</v>
      </c>
      <c r="M368" t="s">
        <v>376</v>
      </c>
      <c r="N368" t="s">
        <v>1033</v>
      </c>
      <c r="O368" t="s">
        <v>30</v>
      </c>
      <c r="U368">
        <f t="shared" si="17"/>
        <v>0</v>
      </c>
    </row>
    <row r="369" spans="1:21" x14ac:dyDescent="0.25">
      <c r="A369">
        <v>19080208</v>
      </c>
      <c r="B369" t="s">
        <v>1825</v>
      </c>
      <c r="C369" t="str">
        <f t="shared" si="15"/>
        <v>L</v>
      </c>
      <c r="D369" t="s">
        <v>376</v>
      </c>
      <c r="E369" s="1">
        <v>3</v>
      </c>
      <c r="F369" s="1">
        <v>13</v>
      </c>
      <c r="G369">
        <f t="shared" si="16"/>
        <v>-10</v>
      </c>
      <c r="H369" t="s">
        <v>2905</v>
      </c>
      <c r="K369" t="s">
        <v>2586</v>
      </c>
      <c r="L369" t="s">
        <v>1678</v>
      </c>
      <c r="M369" t="s">
        <v>376</v>
      </c>
      <c r="N369" t="s">
        <v>1037</v>
      </c>
      <c r="O369" t="s">
        <v>30</v>
      </c>
      <c r="U369">
        <f t="shared" si="17"/>
        <v>0</v>
      </c>
    </row>
    <row r="370" spans="1:21" x14ac:dyDescent="0.25">
      <c r="A370">
        <v>19080229</v>
      </c>
      <c r="B370" t="s">
        <v>1825</v>
      </c>
      <c r="C370" t="str">
        <f t="shared" si="15"/>
        <v>W</v>
      </c>
      <c r="D370" t="s">
        <v>503</v>
      </c>
      <c r="E370" s="1">
        <v>16</v>
      </c>
      <c r="F370" s="1">
        <v>11</v>
      </c>
      <c r="G370">
        <f t="shared" si="16"/>
        <v>5</v>
      </c>
      <c r="H370" t="s">
        <v>2905</v>
      </c>
      <c r="K370" t="s">
        <v>1995</v>
      </c>
      <c r="L370" t="s">
        <v>1826</v>
      </c>
      <c r="M370" t="s">
        <v>1825</v>
      </c>
      <c r="N370" t="s">
        <v>1033</v>
      </c>
      <c r="O370" t="s">
        <v>30</v>
      </c>
      <c r="U370">
        <f t="shared" si="17"/>
        <v>0</v>
      </c>
    </row>
    <row r="371" spans="1:21" x14ac:dyDescent="0.25">
      <c r="A371">
        <v>19080229</v>
      </c>
      <c r="B371" t="s">
        <v>503</v>
      </c>
      <c r="C371" t="str">
        <f t="shared" si="15"/>
        <v>L</v>
      </c>
      <c r="D371" t="s">
        <v>1825</v>
      </c>
      <c r="E371" s="1">
        <v>11</v>
      </c>
      <c r="F371" s="1">
        <v>16</v>
      </c>
      <c r="G371">
        <f t="shared" si="16"/>
        <v>-5</v>
      </c>
      <c r="H371" t="s">
        <v>2905</v>
      </c>
      <c r="K371" t="s">
        <v>1995</v>
      </c>
      <c r="L371" t="s">
        <v>1826</v>
      </c>
      <c r="M371" t="s">
        <v>1825</v>
      </c>
      <c r="N371" t="s">
        <v>1037</v>
      </c>
      <c r="O371" t="s">
        <v>30</v>
      </c>
      <c r="U371">
        <f t="shared" si="17"/>
        <v>1</v>
      </c>
    </row>
    <row r="372" spans="1:21" x14ac:dyDescent="0.25">
      <c r="A372">
        <v>19080302</v>
      </c>
      <c r="B372" t="s">
        <v>1264</v>
      </c>
      <c r="C372" t="str">
        <f t="shared" si="15"/>
        <v>W</v>
      </c>
      <c r="D372" t="s">
        <v>164</v>
      </c>
      <c r="E372" s="1">
        <v>36</v>
      </c>
      <c r="F372" s="1">
        <v>4</v>
      </c>
      <c r="G372">
        <f t="shared" si="16"/>
        <v>32</v>
      </c>
      <c r="H372" t="s">
        <v>2905</v>
      </c>
      <c r="K372" t="s">
        <v>1988</v>
      </c>
      <c r="L372" t="s">
        <v>1263</v>
      </c>
      <c r="M372" t="s">
        <v>1264</v>
      </c>
      <c r="N372" t="s">
        <v>1033</v>
      </c>
      <c r="O372" t="s">
        <v>30</v>
      </c>
      <c r="U372">
        <f t="shared" si="17"/>
        <v>0</v>
      </c>
    </row>
    <row r="373" spans="1:21" x14ac:dyDescent="0.25">
      <c r="A373">
        <v>19080302</v>
      </c>
      <c r="B373" t="s">
        <v>164</v>
      </c>
      <c r="C373" t="str">
        <f t="shared" si="15"/>
        <v>L</v>
      </c>
      <c r="D373" t="s">
        <v>1264</v>
      </c>
      <c r="E373" s="1">
        <v>4</v>
      </c>
      <c r="F373" s="1">
        <v>36</v>
      </c>
      <c r="G373">
        <f t="shared" si="16"/>
        <v>-32</v>
      </c>
      <c r="H373" t="s">
        <v>2905</v>
      </c>
      <c r="K373" t="s">
        <v>1988</v>
      </c>
      <c r="L373" t="s">
        <v>1263</v>
      </c>
      <c r="M373" t="s">
        <v>1264</v>
      </c>
      <c r="N373" t="s">
        <v>1037</v>
      </c>
      <c r="O373" t="s">
        <v>30</v>
      </c>
      <c r="U373">
        <f t="shared" si="17"/>
        <v>0</v>
      </c>
    </row>
    <row r="374" spans="1:21" x14ac:dyDescent="0.25">
      <c r="A374">
        <v>19080314</v>
      </c>
      <c r="B374" t="s">
        <v>1825</v>
      </c>
      <c r="C374" t="str">
        <f t="shared" si="15"/>
        <v>L</v>
      </c>
      <c r="D374" t="s">
        <v>1264</v>
      </c>
      <c r="E374" s="1">
        <v>5</v>
      </c>
      <c r="F374" s="1">
        <v>11</v>
      </c>
      <c r="G374">
        <f t="shared" si="16"/>
        <v>-6</v>
      </c>
      <c r="H374" t="s">
        <v>2905</v>
      </c>
      <c r="K374" t="s">
        <v>2589</v>
      </c>
      <c r="L374" t="s">
        <v>2893</v>
      </c>
      <c r="M374" t="s">
        <v>1825</v>
      </c>
      <c r="N374" t="s">
        <v>1033</v>
      </c>
      <c r="O374" t="s">
        <v>30</v>
      </c>
      <c r="U374">
        <f t="shared" si="17"/>
        <v>1</v>
      </c>
    </row>
    <row r="375" spans="1:21" x14ac:dyDescent="0.25">
      <c r="A375">
        <v>19080314</v>
      </c>
      <c r="B375" t="s">
        <v>1264</v>
      </c>
      <c r="C375" t="str">
        <f t="shared" si="15"/>
        <v>W</v>
      </c>
      <c r="D375" t="s">
        <v>1825</v>
      </c>
      <c r="E375" s="1">
        <v>11</v>
      </c>
      <c r="F375" s="1">
        <v>5</v>
      </c>
      <c r="G375">
        <f t="shared" si="16"/>
        <v>6</v>
      </c>
      <c r="H375" t="s">
        <v>2905</v>
      </c>
      <c r="K375" t="s">
        <v>2589</v>
      </c>
      <c r="L375" t="s">
        <v>2893</v>
      </c>
      <c r="M375" t="s">
        <v>1825</v>
      </c>
      <c r="N375" t="s">
        <v>1037</v>
      </c>
      <c r="O375" t="s">
        <v>30</v>
      </c>
      <c r="U375">
        <f t="shared" si="17"/>
        <v>0</v>
      </c>
    </row>
    <row r="376" spans="1:21" x14ac:dyDescent="0.25">
      <c r="A376">
        <v>19080321</v>
      </c>
      <c r="B376" t="s">
        <v>503</v>
      </c>
      <c r="C376" t="str">
        <f t="shared" si="15"/>
        <v>W</v>
      </c>
      <c r="D376" t="s">
        <v>376</v>
      </c>
      <c r="E376" s="1">
        <v>16</v>
      </c>
      <c r="F376" s="1">
        <v>10</v>
      </c>
      <c r="G376">
        <f t="shared" si="16"/>
        <v>6</v>
      </c>
      <c r="H376" t="s">
        <v>2905</v>
      </c>
      <c r="K376" t="s">
        <v>2579</v>
      </c>
      <c r="L376" t="s">
        <v>1120</v>
      </c>
      <c r="M376" t="s">
        <v>503</v>
      </c>
      <c r="N376" t="s">
        <v>1033</v>
      </c>
      <c r="O376" t="s">
        <v>30</v>
      </c>
      <c r="U376">
        <f t="shared" si="17"/>
        <v>0</v>
      </c>
    </row>
    <row r="377" spans="1:21" x14ac:dyDescent="0.25">
      <c r="A377">
        <v>19080321</v>
      </c>
      <c r="B377" t="s">
        <v>376</v>
      </c>
      <c r="C377" t="str">
        <f t="shared" si="15"/>
        <v>L</v>
      </c>
      <c r="D377" t="s">
        <v>503</v>
      </c>
      <c r="E377" s="1">
        <v>10</v>
      </c>
      <c r="F377" s="1">
        <v>16</v>
      </c>
      <c r="G377">
        <f t="shared" si="16"/>
        <v>-6</v>
      </c>
      <c r="H377" t="s">
        <v>2905</v>
      </c>
      <c r="K377" t="s">
        <v>2579</v>
      </c>
      <c r="L377" t="s">
        <v>1120</v>
      </c>
      <c r="M377" t="s">
        <v>503</v>
      </c>
      <c r="N377" t="s">
        <v>1037</v>
      </c>
      <c r="O377" t="s">
        <v>30</v>
      </c>
      <c r="U377">
        <f t="shared" si="17"/>
        <v>1</v>
      </c>
    </row>
    <row r="378" spans="1:21" x14ac:dyDescent="0.25">
      <c r="A378">
        <v>19081212</v>
      </c>
      <c r="B378" t="s">
        <v>1264</v>
      </c>
      <c r="C378" t="str">
        <f t="shared" si="15"/>
        <v>W</v>
      </c>
      <c r="D378" t="s">
        <v>1824</v>
      </c>
      <c r="E378" s="1">
        <v>9</v>
      </c>
      <c r="F378" s="1">
        <v>6</v>
      </c>
      <c r="G378">
        <f t="shared" si="16"/>
        <v>3</v>
      </c>
      <c r="H378" t="s">
        <v>2584</v>
      </c>
      <c r="K378" t="s">
        <v>1988</v>
      </c>
      <c r="L378" t="s">
        <v>1263</v>
      </c>
      <c r="M378" t="s">
        <v>1264</v>
      </c>
      <c r="N378" t="s">
        <v>1033</v>
      </c>
      <c r="S378" t="s">
        <v>30</v>
      </c>
      <c r="U378">
        <f t="shared" si="17"/>
        <v>0</v>
      </c>
    </row>
    <row r="379" spans="1:21" x14ac:dyDescent="0.25">
      <c r="A379">
        <v>19081212</v>
      </c>
      <c r="B379" t="s">
        <v>1824</v>
      </c>
      <c r="C379" t="str">
        <f t="shared" si="15"/>
        <v>L</v>
      </c>
      <c r="D379" t="s">
        <v>1264</v>
      </c>
      <c r="E379" s="1">
        <v>6</v>
      </c>
      <c r="F379" s="1">
        <v>9</v>
      </c>
      <c r="G379">
        <f t="shared" si="16"/>
        <v>-3</v>
      </c>
      <c r="H379" t="s">
        <v>2584</v>
      </c>
      <c r="K379" t="s">
        <v>1988</v>
      </c>
      <c r="L379" t="s">
        <v>1263</v>
      </c>
      <c r="M379" t="s">
        <v>1264</v>
      </c>
      <c r="N379" t="s">
        <v>1037</v>
      </c>
      <c r="S379" t="s">
        <v>30</v>
      </c>
      <c r="U379">
        <f t="shared" si="17"/>
        <v>1</v>
      </c>
    </row>
    <row r="380" spans="1:21" x14ac:dyDescent="0.25">
      <c r="A380">
        <v>19090109</v>
      </c>
      <c r="B380" t="s">
        <v>376</v>
      </c>
      <c r="C380" t="str">
        <f t="shared" si="15"/>
        <v>L</v>
      </c>
      <c r="D380" t="s">
        <v>1824</v>
      </c>
      <c r="E380" s="1">
        <v>3</v>
      </c>
      <c r="F380" s="1">
        <v>9</v>
      </c>
      <c r="G380">
        <f t="shared" si="16"/>
        <v>-6</v>
      </c>
      <c r="H380" t="s">
        <v>2584</v>
      </c>
      <c r="K380" t="s">
        <v>2583</v>
      </c>
      <c r="L380" t="s">
        <v>2582</v>
      </c>
      <c r="M380" t="s">
        <v>376</v>
      </c>
      <c r="N380" t="s">
        <v>1033</v>
      </c>
      <c r="S380" t="s">
        <v>30</v>
      </c>
      <c r="U380">
        <f t="shared" si="17"/>
        <v>1</v>
      </c>
    </row>
    <row r="381" spans="1:21" x14ac:dyDescent="0.25">
      <c r="A381">
        <v>19090109</v>
      </c>
      <c r="B381" t="s">
        <v>1824</v>
      </c>
      <c r="C381" t="str">
        <f t="shared" si="15"/>
        <v>W</v>
      </c>
      <c r="D381" t="s">
        <v>376</v>
      </c>
      <c r="E381" s="1">
        <v>9</v>
      </c>
      <c r="F381" s="1">
        <v>3</v>
      </c>
      <c r="G381">
        <f t="shared" si="16"/>
        <v>6</v>
      </c>
      <c r="H381" t="s">
        <v>2584</v>
      </c>
      <c r="K381" t="s">
        <v>2583</v>
      </c>
      <c r="L381" t="s">
        <v>2582</v>
      </c>
      <c r="M381" t="s">
        <v>376</v>
      </c>
      <c r="N381" t="s">
        <v>1037</v>
      </c>
      <c r="S381" t="s">
        <v>30</v>
      </c>
      <c r="U381">
        <f t="shared" si="17"/>
        <v>0</v>
      </c>
    </row>
    <row r="382" spans="1:21" x14ac:dyDescent="0.25">
      <c r="A382">
        <v>19090116</v>
      </c>
      <c r="B382" t="s">
        <v>1264</v>
      </c>
      <c r="C382" t="str">
        <f t="shared" si="15"/>
        <v>W</v>
      </c>
      <c r="D382" t="s">
        <v>376</v>
      </c>
      <c r="E382" s="1">
        <v>8</v>
      </c>
      <c r="F382" s="1">
        <v>0</v>
      </c>
      <c r="G382">
        <f t="shared" si="16"/>
        <v>8</v>
      </c>
      <c r="H382" t="s">
        <v>2904</v>
      </c>
      <c r="K382" t="s">
        <v>2533</v>
      </c>
      <c r="L382" t="s">
        <v>1263</v>
      </c>
      <c r="M382" t="s">
        <v>1264</v>
      </c>
      <c r="N382" t="s">
        <v>1033</v>
      </c>
      <c r="O382" t="s">
        <v>30</v>
      </c>
      <c r="U382">
        <f t="shared" si="17"/>
        <v>0</v>
      </c>
    </row>
    <row r="383" spans="1:21" x14ac:dyDescent="0.25">
      <c r="A383">
        <v>19090116</v>
      </c>
      <c r="B383" t="s">
        <v>376</v>
      </c>
      <c r="C383" t="str">
        <f t="shared" si="15"/>
        <v>L</v>
      </c>
      <c r="D383" t="s">
        <v>1264</v>
      </c>
      <c r="E383" s="1">
        <v>0</v>
      </c>
      <c r="F383" s="1">
        <v>8</v>
      </c>
      <c r="G383">
        <f t="shared" si="16"/>
        <v>-8</v>
      </c>
      <c r="H383" t="s">
        <v>2904</v>
      </c>
      <c r="K383" t="s">
        <v>2533</v>
      </c>
      <c r="L383" t="s">
        <v>1263</v>
      </c>
      <c r="M383" t="s">
        <v>1264</v>
      </c>
      <c r="N383" t="s">
        <v>1037</v>
      </c>
      <c r="O383" t="s">
        <v>30</v>
      </c>
      <c r="U383">
        <f t="shared" si="17"/>
        <v>0</v>
      </c>
    </row>
    <row r="384" spans="1:21" x14ac:dyDescent="0.25">
      <c r="A384">
        <v>19090130</v>
      </c>
      <c r="B384" t="s">
        <v>376</v>
      </c>
      <c r="C384" t="str">
        <f t="shared" si="15"/>
        <v>W</v>
      </c>
      <c r="D384" t="s">
        <v>164</v>
      </c>
      <c r="E384" s="1">
        <v>22</v>
      </c>
      <c r="F384" s="1">
        <v>0</v>
      </c>
      <c r="G384">
        <f t="shared" si="16"/>
        <v>22</v>
      </c>
      <c r="K384" t="s">
        <v>2581</v>
      </c>
      <c r="L384" t="s">
        <v>1278</v>
      </c>
      <c r="M384" t="s">
        <v>376</v>
      </c>
      <c r="N384" t="s">
        <v>1033</v>
      </c>
      <c r="S384" t="s">
        <v>30</v>
      </c>
      <c r="U384">
        <f t="shared" si="17"/>
        <v>0</v>
      </c>
    </row>
    <row r="385" spans="1:21" x14ac:dyDescent="0.25">
      <c r="A385">
        <v>19090130</v>
      </c>
      <c r="B385" t="s">
        <v>164</v>
      </c>
      <c r="C385" t="str">
        <f t="shared" si="15"/>
        <v>L</v>
      </c>
      <c r="D385" t="s">
        <v>376</v>
      </c>
      <c r="E385" s="1">
        <v>0</v>
      </c>
      <c r="F385" s="1">
        <v>22</v>
      </c>
      <c r="G385">
        <f t="shared" si="16"/>
        <v>-22</v>
      </c>
      <c r="K385" t="s">
        <v>2581</v>
      </c>
      <c r="L385" t="s">
        <v>1278</v>
      </c>
      <c r="M385" t="s">
        <v>376</v>
      </c>
      <c r="N385" t="s">
        <v>1037</v>
      </c>
      <c r="S385" t="s">
        <v>30</v>
      </c>
      <c r="U385">
        <f t="shared" si="17"/>
        <v>0</v>
      </c>
    </row>
    <row r="386" spans="1:21" x14ac:dyDescent="0.25">
      <c r="A386">
        <v>19090206</v>
      </c>
      <c r="B386" t="s">
        <v>503</v>
      </c>
      <c r="C386" t="str">
        <f t="shared" ref="C386:C449" si="18">IF(E386-F386&gt;0,"W",IF(E386-F386&lt;0,"L","D"))</f>
        <v>L</v>
      </c>
      <c r="D386" t="s">
        <v>1264</v>
      </c>
      <c r="E386" s="1">
        <v>3</v>
      </c>
      <c r="F386" s="1">
        <v>5</v>
      </c>
      <c r="G386">
        <f t="shared" ref="G386:G449" si="19">E386-F386</f>
        <v>-2</v>
      </c>
      <c r="H386" t="s">
        <v>2904</v>
      </c>
      <c r="K386" t="s">
        <v>2579</v>
      </c>
      <c r="L386" t="s">
        <v>1120</v>
      </c>
      <c r="M386" t="s">
        <v>503</v>
      </c>
      <c r="N386" t="s">
        <v>1033</v>
      </c>
      <c r="O386" t="s">
        <v>30</v>
      </c>
      <c r="U386">
        <f t="shared" ref="U386:U449" si="20">IF(C386="L",IF(G386&gt;-8,1,0),0)</f>
        <v>1</v>
      </c>
    </row>
    <row r="387" spans="1:21" x14ac:dyDescent="0.25">
      <c r="A387">
        <v>19090206</v>
      </c>
      <c r="B387" t="s">
        <v>1264</v>
      </c>
      <c r="C387" t="str">
        <f t="shared" si="18"/>
        <v>W</v>
      </c>
      <c r="D387" t="s">
        <v>503</v>
      </c>
      <c r="E387" s="1">
        <v>5</v>
      </c>
      <c r="F387" s="1">
        <v>3</v>
      </c>
      <c r="G387">
        <f t="shared" si="19"/>
        <v>2</v>
      </c>
      <c r="H387" t="s">
        <v>2904</v>
      </c>
      <c r="K387" t="s">
        <v>2579</v>
      </c>
      <c r="L387" t="s">
        <v>1120</v>
      </c>
      <c r="M387" t="s">
        <v>503</v>
      </c>
      <c r="N387" t="s">
        <v>1037</v>
      </c>
      <c r="O387" t="s">
        <v>30</v>
      </c>
      <c r="U387">
        <f t="shared" si="20"/>
        <v>0</v>
      </c>
    </row>
    <row r="388" spans="1:21" x14ac:dyDescent="0.25">
      <c r="A388">
        <v>19090213</v>
      </c>
      <c r="B388" t="s">
        <v>1825</v>
      </c>
      <c r="C388" t="str">
        <f t="shared" si="18"/>
        <v>L</v>
      </c>
      <c r="D388" t="s">
        <v>376</v>
      </c>
      <c r="E388" s="1">
        <v>5</v>
      </c>
      <c r="F388" s="1">
        <v>11</v>
      </c>
      <c r="G388">
        <f t="shared" si="19"/>
        <v>-6</v>
      </c>
      <c r="H388" t="s">
        <v>2904</v>
      </c>
      <c r="K388" t="s">
        <v>1995</v>
      </c>
      <c r="L388" t="s">
        <v>1826</v>
      </c>
      <c r="M388" t="s">
        <v>1825</v>
      </c>
      <c r="N388" t="s">
        <v>1033</v>
      </c>
      <c r="O388" t="s">
        <v>30</v>
      </c>
      <c r="U388">
        <f t="shared" si="20"/>
        <v>1</v>
      </c>
    </row>
    <row r="389" spans="1:21" x14ac:dyDescent="0.25">
      <c r="A389">
        <v>19090213</v>
      </c>
      <c r="B389" t="s">
        <v>376</v>
      </c>
      <c r="C389" t="str">
        <f t="shared" si="18"/>
        <v>W</v>
      </c>
      <c r="D389" t="s">
        <v>1825</v>
      </c>
      <c r="E389" s="1">
        <v>11</v>
      </c>
      <c r="F389" s="1">
        <v>5</v>
      </c>
      <c r="G389">
        <f t="shared" si="19"/>
        <v>6</v>
      </c>
      <c r="H389" t="s">
        <v>2904</v>
      </c>
      <c r="K389" t="s">
        <v>1995</v>
      </c>
      <c r="L389" t="s">
        <v>1826</v>
      </c>
      <c r="M389" t="s">
        <v>1825</v>
      </c>
      <c r="N389" t="s">
        <v>1037</v>
      </c>
      <c r="O389" t="s">
        <v>30</v>
      </c>
      <c r="U389">
        <f t="shared" si="20"/>
        <v>0</v>
      </c>
    </row>
    <row r="390" spans="1:21" x14ac:dyDescent="0.25">
      <c r="A390">
        <v>19090223</v>
      </c>
      <c r="B390" t="s">
        <v>164</v>
      </c>
      <c r="C390" t="str">
        <f t="shared" si="18"/>
        <v>L</v>
      </c>
      <c r="D390" t="s">
        <v>1264</v>
      </c>
      <c r="E390" s="1">
        <v>5</v>
      </c>
      <c r="F390" s="1">
        <v>47</v>
      </c>
      <c r="G390">
        <f t="shared" si="19"/>
        <v>-42</v>
      </c>
      <c r="H390" t="s">
        <v>2904</v>
      </c>
      <c r="K390" t="s">
        <v>2845</v>
      </c>
      <c r="L390" t="s">
        <v>1939</v>
      </c>
      <c r="M390" t="s">
        <v>164</v>
      </c>
      <c r="N390" t="s">
        <v>1033</v>
      </c>
      <c r="O390" t="s">
        <v>30</v>
      </c>
      <c r="U390">
        <f t="shared" si="20"/>
        <v>0</v>
      </c>
    </row>
    <row r="391" spans="1:21" x14ac:dyDescent="0.25">
      <c r="A391">
        <v>19090223</v>
      </c>
      <c r="B391" t="s">
        <v>1264</v>
      </c>
      <c r="C391" t="str">
        <f t="shared" si="18"/>
        <v>W</v>
      </c>
      <c r="D391" t="s">
        <v>164</v>
      </c>
      <c r="E391" s="1">
        <v>47</v>
      </c>
      <c r="F391" s="1">
        <v>5</v>
      </c>
      <c r="G391">
        <f t="shared" si="19"/>
        <v>42</v>
      </c>
      <c r="H391" t="s">
        <v>2904</v>
      </c>
      <c r="K391" t="s">
        <v>2845</v>
      </c>
      <c r="L391" t="s">
        <v>1939</v>
      </c>
      <c r="M391" t="s">
        <v>164</v>
      </c>
      <c r="N391" t="s">
        <v>1037</v>
      </c>
      <c r="O391" t="s">
        <v>30</v>
      </c>
      <c r="U391">
        <f t="shared" si="20"/>
        <v>0</v>
      </c>
    </row>
    <row r="392" spans="1:21" x14ac:dyDescent="0.25">
      <c r="A392">
        <v>19090227</v>
      </c>
      <c r="B392" t="s">
        <v>503</v>
      </c>
      <c r="C392" t="str">
        <f t="shared" si="18"/>
        <v>W</v>
      </c>
      <c r="D392" t="s">
        <v>1825</v>
      </c>
      <c r="E392" s="1">
        <v>9</v>
      </c>
      <c r="F392" s="1">
        <v>3</v>
      </c>
      <c r="G392">
        <f t="shared" si="19"/>
        <v>6</v>
      </c>
      <c r="H392" t="s">
        <v>2904</v>
      </c>
      <c r="K392" t="s">
        <v>2579</v>
      </c>
      <c r="L392" t="s">
        <v>1120</v>
      </c>
      <c r="M392" t="s">
        <v>503</v>
      </c>
      <c r="N392" t="s">
        <v>1033</v>
      </c>
      <c r="O392" t="s">
        <v>30</v>
      </c>
      <c r="U392">
        <f t="shared" si="20"/>
        <v>0</v>
      </c>
    </row>
    <row r="393" spans="1:21" x14ac:dyDescent="0.25">
      <c r="A393">
        <v>19090227</v>
      </c>
      <c r="B393" t="s">
        <v>1825</v>
      </c>
      <c r="C393" t="str">
        <f t="shared" si="18"/>
        <v>L</v>
      </c>
      <c r="D393" t="s">
        <v>503</v>
      </c>
      <c r="E393" s="1">
        <v>3</v>
      </c>
      <c r="F393" s="1">
        <v>9</v>
      </c>
      <c r="G393">
        <f t="shared" si="19"/>
        <v>-6</v>
      </c>
      <c r="H393" t="s">
        <v>2904</v>
      </c>
      <c r="K393" t="s">
        <v>2579</v>
      </c>
      <c r="L393" t="s">
        <v>1120</v>
      </c>
      <c r="M393" t="s">
        <v>503</v>
      </c>
      <c r="N393" t="s">
        <v>1037</v>
      </c>
      <c r="O393" t="s">
        <v>30</v>
      </c>
      <c r="U393">
        <f t="shared" si="20"/>
        <v>1</v>
      </c>
    </row>
    <row r="394" spans="1:21" x14ac:dyDescent="0.25">
      <c r="A394">
        <v>19090313</v>
      </c>
      <c r="B394" t="s">
        <v>1264</v>
      </c>
      <c r="C394" t="str">
        <f t="shared" si="18"/>
        <v>W</v>
      </c>
      <c r="D394" t="s">
        <v>1825</v>
      </c>
      <c r="E394" s="1">
        <v>18</v>
      </c>
      <c r="F394" s="1">
        <v>5</v>
      </c>
      <c r="G394">
        <f t="shared" si="19"/>
        <v>13</v>
      </c>
      <c r="H394" t="s">
        <v>2904</v>
      </c>
      <c r="K394" t="s">
        <v>2572</v>
      </c>
      <c r="L394" t="s">
        <v>1274</v>
      </c>
      <c r="M394" t="s">
        <v>1264</v>
      </c>
      <c r="N394" t="s">
        <v>1033</v>
      </c>
      <c r="O394" t="s">
        <v>30</v>
      </c>
      <c r="U394">
        <f t="shared" si="20"/>
        <v>0</v>
      </c>
    </row>
    <row r="395" spans="1:21" x14ac:dyDescent="0.25">
      <c r="A395">
        <v>19090313</v>
      </c>
      <c r="B395" t="s">
        <v>1825</v>
      </c>
      <c r="C395" t="str">
        <f t="shared" si="18"/>
        <v>L</v>
      </c>
      <c r="D395" t="s">
        <v>1264</v>
      </c>
      <c r="E395" s="1">
        <v>5</v>
      </c>
      <c r="F395" s="1">
        <v>18</v>
      </c>
      <c r="G395">
        <f t="shared" si="19"/>
        <v>-13</v>
      </c>
      <c r="H395" t="s">
        <v>2904</v>
      </c>
      <c r="K395" t="s">
        <v>2572</v>
      </c>
      <c r="L395" t="s">
        <v>1274</v>
      </c>
      <c r="M395" t="s">
        <v>1264</v>
      </c>
      <c r="N395" t="s">
        <v>1037</v>
      </c>
      <c r="O395" t="s">
        <v>30</v>
      </c>
      <c r="U395">
        <f t="shared" si="20"/>
        <v>0</v>
      </c>
    </row>
    <row r="396" spans="1:21" x14ac:dyDescent="0.25">
      <c r="A396">
        <v>19090320</v>
      </c>
      <c r="B396" t="s">
        <v>376</v>
      </c>
      <c r="C396" t="str">
        <f t="shared" si="18"/>
        <v>L</v>
      </c>
      <c r="D396" t="s">
        <v>503</v>
      </c>
      <c r="E396" s="1">
        <v>8</v>
      </c>
      <c r="F396" s="1">
        <v>18</v>
      </c>
      <c r="G396">
        <f t="shared" si="19"/>
        <v>-10</v>
      </c>
      <c r="H396" t="s">
        <v>2904</v>
      </c>
      <c r="K396" t="s">
        <v>2586</v>
      </c>
      <c r="L396" t="s">
        <v>1678</v>
      </c>
      <c r="M396" t="s">
        <v>376</v>
      </c>
      <c r="N396" t="s">
        <v>1033</v>
      </c>
      <c r="O396" t="s">
        <v>30</v>
      </c>
      <c r="U396">
        <f t="shared" si="20"/>
        <v>0</v>
      </c>
    </row>
    <row r="397" spans="1:21" x14ac:dyDescent="0.25">
      <c r="A397">
        <v>19090320</v>
      </c>
      <c r="B397" t="s">
        <v>503</v>
      </c>
      <c r="C397" t="str">
        <f t="shared" si="18"/>
        <v>W</v>
      </c>
      <c r="D397" t="s">
        <v>376</v>
      </c>
      <c r="E397" s="1">
        <v>18</v>
      </c>
      <c r="F397" s="1">
        <v>8</v>
      </c>
      <c r="G397">
        <f t="shared" si="19"/>
        <v>10</v>
      </c>
      <c r="H397" t="s">
        <v>2904</v>
      </c>
      <c r="K397" t="s">
        <v>2586</v>
      </c>
      <c r="L397" t="s">
        <v>1678</v>
      </c>
      <c r="M397" t="s">
        <v>376</v>
      </c>
      <c r="N397" t="s">
        <v>1037</v>
      </c>
      <c r="O397" t="s">
        <v>30</v>
      </c>
      <c r="U397">
        <f t="shared" si="20"/>
        <v>0</v>
      </c>
    </row>
    <row r="398" spans="1:21" x14ac:dyDescent="0.25">
      <c r="A398">
        <v>19090320</v>
      </c>
      <c r="B398" t="s">
        <v>1825</v>
      </c>
      <c r="C398" t="str">
        <f t="shared" si="18"/>
        <v>W</v>
      </c>
      <c r="D398" t="s">
        <v>164</v>
      </c>
      <c r="E398" s="1">
        <v>19</v>
      </c>
      <c r="F398" s="1">
        <v>8</v>
      </c>
      <c r="G398">
        <f t="shared" si="19"/>
        <v>11</v>
      </c>
      <c r="H398" t="s">
        <v>2447</v>
      </c>
      <c r="K398" t="s">
        <v>1995</v>
      </c>
      <c r="L398" t="s">
        <v>1826</v>
      </c>
      <c r="M398" t="s">
        <v>1825</v>
      </c>
      <c r="N398" t="s">
        <v>1033</v>
      </c>
      <c r="S398" t="s">
        <v>30</v>
      </c>
      <c r="U398">
        <f t="shared" si="20"/>
        <v>0</v>
      </c>
    </row>
    <row r="399" spans="1:21" x14ac:dyDescent="0.25">
      <c r="A399">
        <v>19090320</v>
      </c>
      <c r="B399" t="s">
        <v>164</v>
      </c>
      <c r="C399" t="str">
        <f t="shared" si="18"/>
        <v>L</v>
      </c>
      <c r="D399" t="s">
        <v>1825</v>
      </c>
      <c r="E399" s="1">
        <v>8</v>
      </c>
      <c r="F399" s="1">
        <v>19</v>
      </c>
      <c r="G399">
        <f t="shared" si="19"/>
        <v>-11</v>
      </c>
      <c r="H399" t="s">
        <v>2447</v>
      </c>
      <c r="K399" t="s">
        <v>1995</v>
      </c>
      <c r="L399" t="s">
        <v>1826</v>
      </c>
      <c r="M399" t="s">
        <v>1825</v>
      </c>
      <c r="N399" t="s">
        <v>1037</v>
      </c>
      <c r="S399" t="s">
        <v>30</v>
      </c>
      <c r="U399">
        <f t="shared" si="20"/>
        <v>0</v>
      </c>
    </row>
    <row r="400" spans="1:21" x14ac:dyDescent="0.25">
      <c r="A400">
        <v>19100101</v>
      </c>
      <c r="B400" t="s">
        <v>1264</v>
      </c>
      <c r="C400" t="str">
        <f t="shared" si="18"/>
        <v>W</v>
      </c>
      <c r="D400" t="s">
        <v>164</v>
      </c>
      <c r="E400" s="1">
        <v>49</v>
      </c>
      <c r="F400" s="1">
        <v>14</v>
      </c>
      <c r="G400">
        <f t="shared" si="19"/>
        <v>35</v>
      </c>
      <c r="H400" t="s">
        <v>2903</v>
      </c>
      <c r="K400" t="s">
        <v>2572</v>
      </c>
      <c r="L400" t="s">
        <v>1274</v>
      </c>
      <c r="M400" t="s">
        <v>1264</v>
      </c>
      <c r="N400" t="s">
        <v>1033</v>
      </c>
      <c r="O400" t="s">
        <v>30</v>
      </c>
      <c r="U400">
        <f t="shared" si="20"/>
        <v>0</v>
      </c>
    </row>
    <row r="401" spans="1:21" x14ac:dyDescent="0.25">
      <c r="A401">
        <v>19100101</v>
      </c>
      <c r="B401" t="s">
        <v>164</v>
      </c>
      <c r="C401" t="str">
        <f t="shared" si="18"/>
        <v>L</v>
      </c>
      <c r="D401" t="s">
        <v>1264</v>
      </c>
      <c r="E401" s="1">
        <v>14</v>
      </c>
      <c r="F401" s="1">
        <v>49</v>
      </c>
      <c r="G401">
        <f t="shared" si="19"/>
        <v>-35</v>
      </c>
      <c r="H401" t="s">
        <v>2903</v>
      </c>
      <c r="K401" t="s">
        <v>2572</v>
      </c>
      <c r="L401" t="s">
        <v>1274</v>
      </c>
      <c r="M401" t="s">
        <v>1264</v>
      </c>
      <c r="N401" t="s">
        <v>1037</v>
      </c>
      <c r="O401" t="s">
        <v>30</v>
      </c>
      <c r="U401">
        <f t="shared" si="20"/>
        <v>0</v>
      </c>
    </row>
    <row r="402" spans="1:21" x14ac:dyDescent="0.25">
      <c r="A402">
        <v>19100115</v>
      </c>
      <c r="B402" t="s">
        <v>376</v>
      </c>
      <c r="C402" t="str">
        <f t="shared" si="18"/>
        <v>W</v>
      </c>
      <c r="D402" t="s">
        <v>1264</v>
      </c>
      <c r="E402" s="1">
        <v>11</v>
      </c>
      <c r="F402" s="1">
        <v>6</v>
      </c>
      <c r="G402">
        <f t="shared" si="19"/>
        <v>5</v>
      </c>
      <c r="H402" t="s">
        <v>2903</v>
      </c>
      <c r="K402" t="s">
        <v>1894</v>
      </c>
      <c r="L402" t="s">
        <v>1017</v>
      </c>
      <c r="M402" t="s">
        <v>376</v>
      </c>
      <c r="N402" t="s">
        <v>1033</v>
      </c>
      <c r="O402" t="s">
        <v>30</v>
      </c>
      <c r="U402">
        <f t="shared" si="20"/>
        <v>0</v>
      </c>
    </row>
    <row r="403" spans="1:21" x14ac:dyDescent="0.25">
      <c r="A403">
        <v>19100115</v>
      </c>
      <c r="B403" t="s">
        <v>1264</v>
      </c>
      <c r="C403" t="str">
        <f t="shared" si="18"/>
        <v>L</v>
      </c>
      <c r="D403" t="s">
        <v>376</v>
      </c>
      <c r="E403" s="1">
        <v>6</v>
      </c>
      <c r="F403" s="1">
        <v>11</v>
      </c>
      <c r="G403">
        <f t="shared" si="19"/>
        <v>-5</v>
      </c>
      <c r="H403" t="s">
        <v>2903</v>
      </c>
      <c r="K403" t="s">
        <v>1894</v>
      </c>
      <c r="L403" t="s">
        <v>1017</v>
      </c>
      <c r="M403" t="s">
        <v>376</v>
      </c>
      <c r="N403" t="s">
        <v>1037</v>
      </c>
      <c r="O403" t="s">
        <v>30</v>
      </c>
      <c r="U403">
        <f t="shared" si="20"/>
        <v>1</v>
      </c>
    </row>
    <row r="404" spans="1:21" x14ac:dyDescent="0.25">
      <c r="A404">
        <v>19100122</v>
      </c>
      <c r="B404" t="s">
        <v>503</v>
      </c>
      <c r="C404" t="str">
        <f t="shared" si="18"/>
        <v>W</v>
      </c>
      <c r="D404" t="s">
        <v>164</v>
      </c>
      <c r="E404" s="1">
        <v>27</v>
      </c>
      <c r="F404" s="1">
        <v>0</v>
      </c>
      <c r="G404">
        <f t="shared" si="19"/>
        <v>27</v>
      </c>
      <c r="H404" t="s">
        <v>2903</v>
      </c>
      <c r="K404" t="s">
        <v>2579</v>
      </c>
      <c r="L404" t="s">
        <v>1120</v>
      </c>
      <c r="M404" t="s">
        <v>503</v>
      </c>
      <c r="N404" t="s">
        <v>1033</v>
      </c>
      <c r="O404" t="s">
        <v>30</v>
      </c>
      <c r="U404">
        <f t="shared" si="20"/>
        <v>0</v>
      </c>
    </row>
    <row r="405" spans="1:21" x14ac:dyDescent="0.25">
      <c r="A405">
        <v>19100122</v>
      </c>
      <c r="B405" t="s">
        <v>164</v>
      </c>
      <c r="C405" t="str">
        <f t="shared" si="18"/>
        <v>L</v>
      </c>
      <c r="D405" t="s">
        <v>503</v>
      </c>
      <c r="E405" s="1">
        <v>0</v>
      </c>
      <c r="F405" s="1">
        <v>27</v>
      </c>
      <c r="G405">
        <f t="shared" si="19"/>
        <v>-27</v>
      </c>
      <c r="H405" t="s">
        <v>2903</v>
      </c>
      <c r="K405" t="s">
        <v>2579</v>
      </c>
      <c r="L405" t="s">
        <v>1120</v>
      </c>
      <c r="M405" t="s">
        <v>503</v>
      </c>
      <c r="N405" t="s">
        <v>1037</v>
      </c>
      <c r="O405" t="s">
        <v>30</v>
      </c>
      <c r="U405">
        <f t="shared" si="20"/>
        <v>0</v>
      </c>
    </row>
    <row r="406" spans="1:21" x14ac:dyDescent="0.25">
      <c r="A406">
        <v>19100205</v>
      </c>
      <c r="B406" t="s">
        <v>1264</v>
      </c>
      <c r="C406" t="str">
        <f t="shared" si="18"/>
        <v>W</v>
      </c>
      <c r="D406" t="s">
        <v>503</v>
      </c>
      <c r="E406" s="1">
        <v>14</v>
      </c>
      <c r="F406" s="1">
        <v>0</v>
      </c>
      <c r="G406">
        <f t="shared" si="19"/>
        <v>14</v>
      </c>
      <c r="H406" t="s">
        <v>2903</v>
      </c>
      <c r="K406" t="s">
        <v>1988</v>
      </c>
      <c r="L406" t="s">
        <v>1263</v>
      </c>
      <c r="M406" t="s">
        <v>1264</v>
      </c>
      <c r="N406" t="s">
        <v>1033</v>
      </c>
      <c r="O406" t="s">
        <v>30</v>
      </c>
      <c r="U406">
        <f t="shared" si="20"/>
        <v>0</v>
      </c>
    </row>
    <row r="407" spans="1:21" x14ac:dyDescent="0.25">
      <c r="A407">
        <v>19100205</v>
      </c>
      <c r="B407" t="s">
        <v>503</v>
      </c>
      <c r="C407" t="str">
        <f t="shared" si="18"/>
        <v>L</v>
      </c>
      <c r="D407" t="s">
        <v>1264</v>
      </c>
      <c r="E407" s="1">
        <v>0</v>
      </c>
      <c r="F407" s="1">
        <v>14</v>
      </c>
      <c r="G407">
        <f t="shared" si="19"/>
        <v>-14</v>
      </c>
      <c r="H407" t="s">
        <v>2903</v>
      </c>
      <c r="K407" t="s">
        <v>1988</v>
      </c>
      <c r="L407" t="s">
        <v>1263</v>
      </c>
      <c r="M407" t="s">
        <v>1264</v>
      </c>
      <c r="N407" t="s">
        <v>1037</v>
      </c>
      <c r="O407" t="s">
        <v>30</v>
      </c>
      <c r="U407">
        <f t="shared" si="20"/>
        <v>0</v>
      </c>
    </row>
    <row r="408" spans="1:21" x14ac:dyDescent="0.25">
      <c r="A408">
        <v>19100211</v>
      </c>
      <c r="B408" t="s">
        <v>376</v>
      </c>
      <c r="C408" t="str">
        <f t="shared" si="18"/>
        <v>D</v>
      </c>
      <c r="D408" t="s">
        <v>1825</v>
      </c>
      <c r="E408" s="1">
        <v>0</v>
      </c>
      <c r="F408" s="1">
        <v>0</v>
      </c>
      <c r="G408">
        <f t="shared" si="19"/>
        <v>0</v>
      </c>
      <c r="H408" t="s">
        <v>2903</v>
      </c>
      <c r="K408" t="s">
        <v>1894</v>
      </c>
      <c r="L408" t="s">
        <v>1017</v>
      </c>
      <c r="M408" t="s">
        <v>376</v>
      </c>
      <c r="N408" t="s">
        <v>1033</v>
      </c>
      <c r="O408" t="s">
        <v>30</v>
      </c>
      <c r="U408">
        <f t="shared" si="20"/>
        <v>0</v>
      </c>
    </row>
    <row r="409" spans="1:21" x14ac:dyDescent="0.25">
      <c r="A409">
        <v>19100211</v>
      </c>
      <c r="B409" t="s">
        <v>1825</v>
      </c>
      <c r="C409" t="str">
        <f t="shared" si="18"/>
        <v>D</v>
      </c>
      <c r="D409" t="s">
        <v>376</v>
      </c>
      <c r="E409" s="1">
        <v>0</v>
      </c>
      <c r="F409" s="1">
        <v>0</v>
      </c>
      <c r="G409">
        <f t="shared" si="19"/>
        <v>0</v>
      </c>
      <c r="H409" t="s">
        <v>2903</v>
      </c>
      <c r="K409" t="s">
        <v>1894</v>
      </c>
      <c r="L409" t="s">
        <v>1017</v>
      </c>
      <c r="M409" t="s">
        <v>376</v>
      </c>
      <c r="N409" t="s">
        <v>1037</v>
      </c>
      <c r="O409" t="s">
        <v>30</v>
      </c>
      <c r="U409">
        <f t="shared" si="20"/>
        <v>0</v>
      </c>
    </row>
    <row r="410" spans="1:21" x14ac:dyDescent="0.25">
      <c r="A410">
        <v>19100226</v>
      </c>
      <c r="B410" t="s">
        <v>1825</v>
      </c>
      <c r="C410" t="str">
        <f t="shared" si="18"/>
        <v>L</v>
      </c>
      <c r="D410" t="s">
        <v>503</v>
      </c>
      <c r="E410" s="1">
        <v>0</v>
      </c>
      <c r="F410" s="1">
        <v>14</v>
      </c>
      <c r="G410">
        <f t="shared" si="19"/>
        <v>-14</v>
      </c>
      <c r="H410" t="s">
        <v>2903</v>
      </c>
      <c r="K410" t="s">
        <v>2589</v>
      </c>
      <c r="L410" t="s">
        <v>2122</v>
      </c>
      <c r="M410" t="s">
        <v>1825</v>
      </c>
      <c r="N410" t="s">
        <v>1033</v>
      </c>
      <c r="O410" t="s">
        <v>30</v>
      </c>
      <c r="U410">
        <f t="shared" si="20"/>
        <v>0</v>
      </c>
    </row>
    <row r="411" spans="1:21" x14ac:dyDescent="0.25">
      <c r="A411">
        <v>19100226</v>
      </c>
      <c r="B411" t="s">
        <v>503</v>
      </c>
      <c r="C411" t="str">
        <f t="shared" si="18"/>
        <v>W</v>
      </c>
      <c r="D411" t="s">
        <v>1825</v>
      </c>
      <c r="E411" s="1">
        <v>14</v>
      </c>
      <c r="F411" s="1">
        <v>0</v>
      </c>
      <c r="G411">
        <f t="shared" si="19"/>
        <v>14</v>
      </c>
      <c r="H411" t="s">
        <v>2903</v>
      </c>
      <c r="K411" t="s">
        <v>2589</v>
      </c>
      <c r="L411" t="s">
        <v>2122</v>
      </c>
      <c r="M411" t="s">
        <v>1825</v>
      </c>
      <c r="N411" t="s">
        <v>1037</v>
      </c>
      <c r="O411" t="s">
        <v>30</v>
      </c>
      <c r="U411">
        <f t="shared" si="20"/>
        <v>0</v>
      </c>
    </row>
    <row r="412" spans="1:21" x14ac:dyDescent="0.25">
      <c r="A412">
        <v>19100303</v>
      </c>
      <c r="B412" t="s">
        <v>164</v>
      </c>
      <c r="C412" t="str">
        <f t="shared" si="18"/>
        <v>L</v>
      </c>
      <c r="D412" t="s">
        <v>376</v>
      </c>
      <c r="E412" s="1">
        <v>3</v>
      </c>
      <c r="F412" s="1">
        <v>11</v>
      </c>
      <c r="G412">
        <f t="shared" si="19"/>
        <v>-8</v>
      </c>
      <c r="H412" t="s">
        <v>2903</v>
      </c>
      <c r="K412" t="s">
        <v>2268</v>
      </c>
      <c r="L412" t="s">
        <v>1939</v>
      </c>
      <c r="M412" t="s">
        <v>164</v>
      </c>
      <c r="N412" t="s">
        <v>1033</v>
      </c>
      <c r="O412" t="s">
        <v>30</v>
      </c>
      <c r="U412">
        <f t="shared" si="20"/>
        <v>0</v>
      </c>
    </row>
    <row r="413" spans="1:21" x14ac:dyDescent="0.25">
      <c r="A413">
        <v>19100303</v>
      </c>
      <c r="B413" t="s">
        <v>376</v>
      </c>
      <c r="C413" t="str">
        <f t="shared" si="18"/>
        <v>W</v>
      </c>
      <c r="D413" t="s">
        <v>164</v>
      </c>
      <c r="E413" s="1">
        <v>11</v>
      </c>
      <c r="F413" s="1">
        <v>3</v>
      </c>
      <c r="G413">
        <f t="shared" si="19"/>
        <v>8</v>
      </c>
      <c r="H413" t="s">
        <v>2903</v>
      </c>
      <c r="K413" t="s">
        <v>2268</v>
      </c>
      <c r="L413" t="s">
        <v>1939</v>
      </c>
      <c r="M413" t="s">
        <v>164</v>
      </c>
      <c r="N413" t="s">
        <v>1037</v>
      </c>
      <c r="O413" t="s">
        <v>30</v>
      </c>
      <c r="U413">
        <f t="shared" si="20"/>
        <v>0</v>
      </c>
    </row>
    <row r="414" spans="1:21" x14ac:dyDescent="0.25">
      <c r="A414">
        <v>19100312</v>
      </c>
      <c r="B414" t="s">
        <v>1825</v>
      </c>
      <c r="C414" t="str">
        <f t="shared" si="18"/>
        <v>L</v>
      </c>
      <c r="D414" t="s">
        <v>1264</v>
      </c>
      <c r="E414" s="1">
        <v>3</v>
      </c>
      <c r="F414" s="1">
        <v>19</v>
      </c>
      <c r="G414">
        <f t="shared" si="19"/>
        <v>-16</v>
      </c>
      <c r="H414" t="s">
        <v>2903</v>
      </c>
      <c r="K414" t="s">
        <v>1995</v>
      </c>
      <c r="L414" t="s">
        <v>1826</v>
      </c>
      <c r="M414" t="s">
        <v>1825</v>
      </c>
      <c r="N414" t="s">
        <v>1033</v>
      </c>
      <c r="O414" t="s">
        <v>30</v>
      </c>
      <c r="U414">
        <f t="shared" si="20"/>
        <v>0</v>
      </c>
    </row>
    <row r="415" spans="1:21" x14ac:dyDescent="0.25">
      <c r="A415">
        <v>19100312</v>
      </c>
      <c r="B415" t="s">
        <v>1264</v>
      </c>
      <c r="C415" t="str">
        <f t="shared" si="18"/>
        <v>W</v>
      </c>
      <c r="D415" t="s">
        <v>1825</v>
      </c>
      <c r="E415" s="1">
        <v>19</v>
      </c>
      <c r="F415" s="1">
        <v>3</v>
      </c>
      <c r="G415">
        <f t="shared" si="19"/>
        <v>16</v>
      </c>
      <c r="H415" t="s">
        <v>2903</v>
      </c>
      <c r="K415" t="s">
        <v>1995</v>
      </c>
      <c r="L415" t="s">
        <v>1826</v>
      </c>
      <c r="M415" t="s">
        <v>1825</v>
      </c>
      <c r="N415" t="s">
        <v>1037</v>
      </c>
      <c r="O415" t="s">
        <v>30</v>
      </c>
      <c r="U415">
        <f t="shared" si="20"/>
        <v>0</v>
      </c>
    </row>
    <row r="416" spans="1:21" x14ac:dyDescent="0.25">
      <c r="A416">
        <v>19100319</v>
      </c>
      <c r="B416" t="s">
        <v>503</v>
      </c>
      <c r="C416" t="str">
        <f t="shared" si="18"/>
        <v>L</v>
      </c>
      <c r="D416" t="s">
        <v>376</v>
      </c>
      <c r="E416" s="1">
        <v>5</v>
      </c>
      <c r="F416" s="1">
        <v>14</v>
      </c>
      <c r="G416">
        <f t="shared" si="19"/>
        <v>-9</v>
      </c>
      <c r="H416" t="s">
        <v>2903</v>
      </c>
      <c r="K416" t="s">
        <v>2579</v>
      </c>
      <c r="L416" t="s">
        <v>1120</v>
      </c>
      <c r="M416" t="s">
        <v>503</v>
      </c>
      <c r="N416" t="s">
        <v>1033</v>
      </c>
      <c r="O416" t="s">
        <v>30</v>
      </c>
      <c r="U416">
        <f t="shared" si="20"/>
        <v>0</v>
      </c>
    </row>
    <row r="417" spans="1:21" x14ac:dyDescent="0.25">
      <c r="A417">
        <v>19100319</v>
      </c>
      <c r="B417" t="s">
        <v>376</v>
      </c>
      <c r="C417" t="str">
        <f t="shared" si="18"/>
        <v>W</v>
      </c>
      <c r="D417" t="s">
        <v>503</v>
      </c>
      <c r="E417" s="1">
        <v>14</v>
      </c>
      <c r="F417" s="1">
        <v>5</v>
      </c>
      <c r="G417">
        <f t="shared" si="19"/>
        <v>9</v>
      </c>
      <c r="H417" t="s">
        <v>2903</v>
      </c>
      <c r="K417" t="s">
        <v>2579</v>
      </c>
      <c r="L417" t="s">
        <v>1120</v>
      </c>
      <c r="M417" t="s">
        <v>503</v>
      </c>
      <c r="N417" t="s">
        <v>1037</v>
      </c>
      <c r="O417" t="s">
        <v>30</v>
      </c>
      <c r="U417">
        <f t="shared" si="20"/>
        <v>0</v>
      </c>
    </row>
    <row r="418" spans="1:21" x14ac:dyDescent="0.25">
      <c r="A418">
        <v>19100328</v>
      </c>
      <c r="B418" t="s">
        <v>164</v>
      </c>
      <c r="C418" t="str">
        <f t="shared" si="18"/>
        <v>L</v>
      </c>
      <c r="D418" t="s">
        <v>1825</v>
      </c>
      <c r="E418" s="1">
        <v>3</v>
      </c>
      <c r="F418" s="1">
        <v>8</v>
      </c>
      <c r="G418">
        <f t="shared" si="19"/>
        <v>-5</v>
      </c>
      <c r="H418" t="s">
        <v>2903</v>
      </c>
      <c r="K418" t="s">
        <v>2268</v>
      </c>
      <c r="L418" t="s">
        <v>1939</v>
      </c>
      <c r="M418" t="s">
        <v>164</v>
      </c>
      <c r="N418" t="s">
        <v>1033</v>
      </c>
      <c r="O418" t="s">
        <v>30</v>
      </c>
      <c r="U418">
        <f t="shared" si="20"/>
        <v>1</v>
      </c>
    </row>
    <row r="419" spans="1:21" x14ac:dyDescent="0.25">
      <c r="A419">
        <v>19100328</v>
      </c>
      <c r="B419" t="s">
        <v>1825</v>
      </c>
      <c r="C419" t="str">
        <f t="shared" si="18"/>
        <v>W</v>
      </c>
      <c r="D419" t="s">
        <v>164</v>
      </c>
      <c r="E419" s="1">
        <v>8</v>
      </c>
      <c r="F419" s="1">
        <v>3</v>
      </c>
      <c r="G419">
        <f t="shared" si="19"/>
        <v>5</v>
      </c>
      <c r="H419" t="s">
        <v>2903</v>
      </c>
      <c r="K419" t="s">
        <v>2268</v>
      </c>
      <c r="L419" t="s">
        <v>1939</v>
      </c>
      <c r="M419" t="s">
        <v>164</v>
      </c>
      <c r="N419" t="s">
        <v>1037</v>
      </c>
      <c r="O419" t="s">
        <v>30</v>
      </c>
      <c r="U419">
        <f t="shared" si="20"/>
        <v>0</v>
      </c>
    </row>
    <row r="420" spans="1:21" x14ac:dyDescent="0.25">
      <c r="A420">
        <v>19100625</v>
      </c>
      <c r="B420" t="s">
        <v>1824</v>
      </c>
      <c r="C420" t="str">
        <f t="shared" si="18"/>
        <v>L</v>
      </c>
      <c r="D420" t="s">
        <v>1787</v>
      </c>
      <c r="E420" s="1">
        <v>0</v>
      </c>
      <c r="F420" s="1">
        <v>6</v>
      </c>
      <c r="G420">
        <f t="shared" si="19"/>
        <v>-6</v>
      </c>
      <c r="H420" t="s">
        <v>2580</v>
      </c>
      <c r="K420" t="s">
        <v>1813</v>
      </c>
      <c r="L420" t="s">
        <v>1675</v>
      </c>
      <c r="M420" t="s">
        <v>1824</v>
      </c>
      <c r="N420" t="s">
        <v>1033</v>
      </c>
      <c r="S420" t="s">
        <v>30</v>
      </c>
      <c r="U420">
        <f t="shared" si="20"/>
        <v>1</v>
      </c>
    </row>
    <row r="421" spans="1:21" x14ac:dyDescent="0.25">
      <c r="A421">
        <v>19100625</v>
      </c>
      <c r="B421" t="s">
        <v>1787</v>
      </c>
      <c r="C421" t="str">
        <f t="shared" si="18"/>
        <v>W</v>
      </c>
      <c r="D421" t="s">
        <v>1824</v>
      </c>
      <c r="E421" s="1">
        <v>6</v>
      </c>
      <c r="F421" s="1">
        <v>0</v>
      </c>
      <c r="G421">
        <f t="shared" si="19"/>
        <v>6</v>
      </c>
      <c r="H421" t="s">
        <v>2580</v>
      </c>
      <c r="K421" t="s">
        <v>1813</v>
      </c>
      <c r="L421" t="s">
        <v>1675</v>
      </c>
      <c r="M421" t="s">
        <v>1824</v>
      </c>
      <c r="N421" t="s">
        <v>1037</v>
      </c>
      <c r="S421" t="s">
        <v>30</v>
      </c>
      <c r="U421">
        <f t="shared" si="20"/>
        <v>0</v>
      </c>
    </row>
    <row r="422" spans="1:21" x14ac:dyDescent="0.25">
      <c r="A422">
        <v>19100627</v>
      </c>
      <c r="B422" t="s">
        <v>1824</v>
      </c>
      <c r="C422" t="str">
        <f t="shared" si="18"/>
        <v>W</v>
      </c>
      <c r="D422" t="s">
        <v>1787</v>
      </c>
      <c r="E422" s="1">
        <v>11</v>
      </c>
      <c r="F422" s="1">
        <v>0</v>
      </c>
      <c r="G422">
        <f t="shared" si="19"/>
        <v>11</v>
      </c>
      <c r="H422" t="s">
        <v>2580</v>
      </c>
      <c r="K422" t="s">
        <v>1813</v>
      </c>
      <c r="L422" t="s">
        <v>1675</v>
      </c>
      <c r="M422" t="s">
        <v>1824</v>
      </c>
      <c r="N422" t="s">
        <v>1033</v>
      </c>
      <c r="S422" t="s">
        <v>30</v>
      </c>
      <c r="U422">
        <f t="shared" si="20"/>
        <v>0</v>
      </c>
    </row>
    <row r="423" spans="1:21" x14ac:dyDescent="0.25">
      <c r="A423">
        <v>19100627</v>
      </c>
      <c r="B423" t="s">
        <v>1787</v>
      </c>
      <c r="C423" t="str">
        <f t="shared" si="18"/>
        <v>L</v>
      </c>
      <c r="D423" t="s">
        <v>1824</v>
      </c>
      <c r="E423" s="1">
        <v>0</v>
      </c>
      <c r="F423" s="1">
        <v>11</v>
      </c>
      <c r="G423">
        <f t="shared" si="19"/>
        <v>-11</v>
      </c>
      <c r="H423" t="s">
        <v>2580</v>
      </c>
      <c r="K423" t="s">
        <v>1813</v>
      </c>
      <c r="L423" t="s">
        <v>1675</v>
      </c>
      <c r="M423" t="s">
        <v>1824</v>
      </c>
      <c r="N423" t="s">
        <v>1037</v>
      </c>
      <c r="S423" t="s">
        <v>30</v>
      </c>
      <c r="U423">
        <f t="shared" si="20"/>
        <v>0</v>
      </c>
    </row>
    <row r="424" spans="1:21" x14ac:dyDescent="0.25">
      <c r="A424">
        <v>19100702</v>
      </c>
      <c r="B424" t="s">
        <v>1824</v>
      </c>
      <c r="C424" t="str">
        <f t="shared" si="18"/>
        <v>L</v>
      </c>
      <c r="D424" t="s">
        <v>1787</v>
      </c>
      <c r="E424" s="1">
        <v>13</v>
      </c>
      <c r="F424" s="1">
        <v>28</v>
      </c>
      <c r="G424">
        <f t="shared" si="19"/>
        <v>-15</v>
      </c>
      <c r="H424" t="s">
        <v>2580</v>
      </c>
      <c r="K424" t="s">
        <v>1813</v>
      </c>
      <c r="L424" t="s">
        <v>1675</v>
      </c>
      <c r="M424" t="s">
        <v>1824</v>
      </c>
      <c r="N424" t="s">
        <v>1033</v>
      </c>
      <c r="S424" t="s">
        <v>30</v>
      </c>
      <c r="U424">
        <f t="shared" si="20"/>
        <v>0</v>
      </c>
    </row>
    <row r="425" spans="1:21" x14ac:dyDescent="0.25">
      <c r="A425">
        <v>19100702</v>
      </c>
      <c r="B425" t="s">
        <v>1787</v>
      </c>
      <c r="C425" t="str">
        <f t="shared" si="18"/>
        <v>W</v>
      </c>
      <c r="D425" t="s">
        <v>1824</v>
      </c>
      <c r="E425" s="1">
        <v>28</v>
      </c>
      <c r="F425" s="1">
        <v>13</v>
      </c>
      <c r="G425">
        <f t="shared" si="19"/>
        <v>15</v>
      </c>
      <c r="H425" t="s">
        <v>2580</v>
      </c>
      <c r="K425" t="s">
        <v>1813</v>
      </c>
      <c r="L425" t="s">
        <v>1675</v>
      </c>
      <c r="M425" t="s">
        <v>1824</v>
      </c>
      <c r="N425" t="s">
        <v>1037</v>
      </c>
      <c r="S425" t="s">
        <v>30</v>
      </c>
      <c r="U425">
        <f t="shared" si="20"/>
        <v>0</v>
      </c>
    </row>
    <row r="426" spans="1:21" x14ac:dyDescent="0.25">
      <c r="A426">
        <v>19110102</v>
      </c>
      <c r="B426" t="s">
        <v>164</v>
      </c>
      <c r="C426" t="str">
        <f t="shared" si="18"/>
        <v>W</v>
      </c>
      <c r="D426" t="s">
        <v>503</v>
      </c>
      <c r="E426" s="1">
        <v>16</v>
      </c>
      <c r="F426" s="1">
        <v>15</v>
      </c>
      <c r="G426">
        <f t="shared" si="19"/>
        <v>1</v>
      </c>
      <c r="H426" t="s">
        <v>2902</v>
      </c>
      <c r="K426" t="s">
        <v>2449</v>
      </c>
      <c r="L426" t="s">
        <v>2448</v>
      </c>
      <c r="M426" t="s">
        <v>164</v>
      </c>
      <c r="N426" t="s">
        <v>1033</v>
      </c>
      <c r="O426" t="s">
        <v>30</v>
      </c>
      <c r="U426">
        <f t="shared" si="20"/>
        <v>0</v>
      </c>
    </row>
    <row r="427" spans="1:21" x14ac:dyDescent="0.25">
      <c r="A427">
        <v>19110102</v>
      </c>
      <c r="B427" t="s">
        <v>503</v>
      </c>
      <c r="C427" t="str">
        <f t="shared" si="18"/>
        <v>L</v>
      </c>
      <c r="D427" t="s">
        <v>164</v>
      </c>
      <c r="E427" s="1">
        <v>15</v>
      </c>
      <c r="F427" s="1">
        <v>16</v>
      </c>
      <c r="G427">
        <f t="shared" si="19"/>
        <v>-1</v>
      </c>
      <c r="H427" t="s">
        <v>2902</v>
      </c>
      <c r="K427" t="s">
        <v>2449</v>
      </c>
      <c r="L427" t="s">
        <v>2448</v>
      </c>
      <c r="M427" t="s">
        <v>164</v>
      </c>
      <c r="N427" t="s">
        <v>1037</v>
      </c>
      <c r="O427" t="s">
        <v>30</v>
      </c>
      <c r="U427">
        <f t="shared" si="20"/>
        <v>1</v>
      </c>
    </row>
    <row r="428" spans="1:21" x14ac:dyDescent="0.25">
      <c r="A428">
        <v>19110121</v>
      </c>
      <c r="B428" t="s">
        <v>1264</v>
      </c>
      <c r="C428" t="str">
        <f t="shared" si="18"/>
        <v>W</v>
      </c>
      <c r="D428" t="s">
        <v>376</v>
      </c>
      <c r="E428" s="1">
        <v>15</v>
      </c>
      <c r="F428" s="1">
        <v>11</v>
      </c>
      <c r="G428">
        <f t="shared" si="19"/>
        <v>4</v>
      </c>
      <c r="H428" t="s">
        <v>2902</v>
      </c>
      <c r="K428" t="s">
        <v>2572</v>
      </c>
      <c r="L428" t="s">
        <v>1274</v>
      </c>
      <c r="M428" t="s">
        <v>1264</v>
      </c>
      <c r="N428" t="s">
        <v>1033</v>
      </c>
      <c r="O428" t="s">
        <v>30</v>
      </c>
      <c r="U428">
        <f t="shared" si="20"/>
        <v>0</v>
      </c>
    </row>
    <row r="429" spans="1:21" x14ac:dyDescent="0.25">
      <c r="A429">
        <v>19110121</v>
      </c>
      <c r="B429" t="s">
        <v>376</v>
      </c>
      <c r="C429" t="str">
        <f t="shared" si="18"/>
        <v>L</v>
      </c>
      <c r="D429" t="s">
        <v>1264</v>
      </c>
      <c r="E429" s="1">
        <v>11</v>
      </c>
      <c r="F429" s="1">
        <v>15</v>
      </c>
      <c r="G429">
        <f t="shared" si="19"/>
        <v>-4</v>
      </c>
      <c r="H429" t="s">
        <v>2902</v>
      </c>
      <c r="K429" t="s">
        <v>2572</v>
      </c>
      <c r="L429" t="s">
        <v>1274</v>
      </c>
      <c r="M429" t="s">
        <v>1264</v>
      </c>
      <c r="N429" t="s">
        <v>1037</v>
      </c>
      <c r="O429" t="s">
        <v>30</v>
      </c>
      <c r="U429">
        <f t="shared" si="20"/>
        <v>1</v>
      </c>
    </row>
    <row r="430" spans="1:21" x14ac:dyDescent="0.25">
      <c r="A430">
        <v>19110128</v>
      </c>
      <c r="B430" t="s">
        <v>376</v>
      </c>
      <c r="C430" t="str">
        <f t="shared" si="18"/>
        <v>W</v>
      </c>
      <c r="D430" t="s">
        <v>164</v>
      </c>
      <c r="E430" s="1">
        <v>37</v>
      </c>
      <c r="F430" s="1">
        <v>0</v>
      </c>
      <c r="G430">
        <f t="shared" si="19"/>
        <v>37</v>
      </c>
      <c r="H430" t="s">
        <v>2902</v>
      </c>
      <c r="K430" t="s">
        <v>1894</v>
      </c>
      <c r="L430" t="s">
        <v>1017</v>
      </c>
      <c r="M430" t="s">
        <v>376</v>
      </c>
      <c r="N430" t="s">
        <v>1033</v>
      </c>
      <c r="O430" t="s">
        <v>30</v>
      </c>
      <c r="U430">
        <f t="shared" si="20"/>
        <v>0</v>
      </c>
    </row>
    <row r="431" spans="1:21" x14ac:dyDescent="0.25">
      <c r="A431">
        <v>19110128</v>
      </c>
      <c r="B431" t="s">
        <v>164</v>
      </c>
      <c r="C431" t="str">
        <f t="shared" si="18"/>
        <v>L</v>
      </c>
      <c r="D431" t="s">
        <v>376</v>
      </c>
      <c r="E431" s="1">
        <v>0</v>
      </c>
      <c r="F431" s="1">
        <v>37</v>
      </c>
      <c r="G431">
        <f t="shared" si="19"/>
        <v>-37</v>
      </c>
      <c r="H431" t="s">
        <v>2902</v>
      </c>
      <c r="K431" t="s">
        <v>1894</v>
      </c>
      <c r="L431" t="s">
        <v>1017</v>
      </c>
      <c r="M431" t="s">
        <v>376</v>
      </c>
      <c r="N431" t="s">
        <v>1037</v>
      </c>
      <c r="O431" t="s">
        <v>30</v>
      </c>
      <c r="U431">
        <f t="shared" si="20"/>
        <v>0</v>
      </c>
    </row>
    <row r="432" spans="1:21" x14ac:dyDescent="0.25">
      <c r="A432">
        <v>19110204</v>
      </c>
      <c r="B432" t="s">
        <v>503</v>
      </c>
      <c r="C432" t="str">
        <f t="shared" si="18"/>
        <v>L</v>
      </c>
      <c r="D432" t="s">
        <v>1264</v>
      </c>
      <c r="E432" s="1">
        <v>10</v>
      </c>
      <c r="F432" s="1">
        <v>32</v>
      </c>
      <c r="G432">
        <f t="shared" si="19"/>
        <v>-22</v>
      </c>
      <c r="H432" t="s">
        <v>2902</v>
      </c>
      <c r="K432" t="s">
        <v>2579</v>
      </c>
      <c r="L432" t="s">
        <v>1120</v>
      </c>
      <c r="M432" t="s">
        <v>503</v>
      </c>
      <c r="N432" t="s">
        <v>1033</v>
      </c>
      <c r="O432" t="s">
        <v>30</v>
      </c>
      <c r="U432">
        <f t="shared" si="20"/>
        <v>0</v>
      </c>
    </row>
    <row r="433" spans="1:21" x14ac:dyDescent="0.25">
      <c r="A433">
        <v>19110204</v>
      </c>
      <c r="B433" t="s">
        <v>1264</v>
      </c>
      <c r="C433" t="str">
        <f t="shared" si="18"/>
        <v>W</v>
      </c>
      <c r="D433" t="s">
        <v>503</v>
      </c>
      <c r="E433" s="1">
        <v>32</v>
      </c>
      <c r="F433" s="1">
        <v>10</v>
      </c>
      <c r="G433">
        <f t="shared" si="19"/>
        <v>22</v>
      </c>
      <c r="H433" t="s">
        <v>2902</v>
      </c>
      <c r="K433" t="s">
        <v>2579</v>
      </c>
      <c r="L433" t="s">
        <v>1120</v>
      </c>
      <c r="M433" t="s">
        <v>503</v>
      </c>
      <c r="N433" t="s">
        <v>1037</v>
      </c>
      <c r="O433" t="s">
        <v>30</v>
      </c>
      <c r="U433">
        <f t="shared" si="20"/>
        <v>0</v>
      </c>
    </row>
    <row r="434" spans="1:21" x14ac:dyDescent="0.25">
      <c r="A434">
        <v>19110211</v>
      </c>
      <c r="B434" t="s">
        <v>1825</v>
      </c>
      <c r="C434" t="str">
        <f t="shared" si="18"/>
        <v>W</v>
      </c>
      <c r="D434" t="s">
        <v>376</v>
      </c>
      <c r="E434" s="1">
        <v>3</v>
      </c>
      <c r="F434" s="1">
        <v>0</v>
      </c>
      <c r="G434">
        <f t="shared" si="19"/>
        <v>3</v>
      </c>
      <c r="H434" t="s">
        <v>2902</v>
      </c>
      <c r="K434" t="s">
        <v>1995</v>
      </c>
      <c r="L434" t="s">
        <v>1826</v>
      </c>
      <c r="M434" t="s">
        <v>1825</v>
      </c>
      <c r="N434" t="s">
        <v>1033</v>
      </c>
      <c r="O434" t="s">
        <v>30</v>
      </c>
      <c r="U434">
        <f t="shared" si="20"/>
        <v>0</v>
      </c>
    </row>
    <row r="435" spans="1:21" x14ac:dyDescent="0.25">
      <c r="A435">
        <v>19110211</v>
      </c>
      <c r="B435" t="s">
        <v>376</v>
      </c>
      <c r="C435" t="str">
        <f t="shared" si="18"/>
        <v>L</v>
      </c>
      <c r="D435" t="s">
        <v>1825</v>
      </c>
      <c r="E435" s="1">
        <v>0</v>
      </c>
      <c r="F435" s="1">
        <v>3</v>
      </c>
      <c r="G435">
        <f t="shared" si="19"/>
        <v>-3</v>
      </c>
      <c r="H435" t="s">
        <v>2902</v>
      </c>
      <c r="K435" t="s">
        <v>1995</v>
      </c>
      <c r="L435" t="s">
        <v>1826</v>
      </c>
      <c r="M435" t="s">
        <v>1825</v>
      </c>
      <c r="N435" t="s">
        <v>1037</v>
      </c>
      <c r="O435" t="s">
        <v>30</v>
      </c>
      <c r="U435">
        <f t="shared" si="20"/>
        <v>1</v>
      </c>
    </row>
    <row r="436" spans="1:21" x14ac:dyDescent="0.25">
      <c r="A436">
        <v>19110225</v>
      </c>
      <c r="B436" t="s">
        <v>503</v>
      </c>
      <c r="C436" t="str">
        <f t="shared" si="18"/>
        <v>L</v>
      </c>
      <c r="D436" t="s">
        <v>1825</v>
      </c>
      <c r="E436" s="1">
        <v>10</v>
      </c>
      <c r="F436" s="1">
        <v>16</v>
      </c>
      <c r="G436">
        <f t="shared" si="19"/>
        <v>-6</v>
      </c>
      <c r="H436" t="s">
        <v>2902</v>
      </c>
      <c r="K436" t="s">
        <v>2579</v>
      </c>
      <c r="L436" t="s">
        <v>1120</v>
      </c>
      <c r="M436" t="s">
        <v>503</v>
      </c>
      <c r="N436" t="s">
        <v>1033</v>
      </c>
      <c r="O436" t="s">
        <v>30</v>
      </c>
      <c r="U436">
        <f t="shared" si="20"/>
        <v>1</v>
      </c>
    </row>
    <row r="437" spans="1:21" x14ac:dyDescent="0.25">
      <c r="A437">
        <v>19110225</v>
      </c>
      <c r="B437" t="s">
        <v>1825</v>
      </c>
      <c r="C437" t="str">
        <f t="shared" si="18"/>
        <v>W</v>
      </c>
      <c r="D437" t="s">
        <v>503</v>
      </c>
      <c r="E437" s="1">
        <v>16</v>
      </c>
      <c r="F437" s="1">
        <v>10</v>
      </c>
      <c r="G437">
        <f t="shared" si="19"/>
        <v>6</v>
      </c>
      <c r="H437" t="s">
        <v>2902</v>
      </c>
      <c r="K437" t="s">
        <v>2579</v>
      </c>
      <c r="L437" t="s">
        <v>1120</v>
      </c>
      <c r="M437" t="s">
        <v>503</v>
      </c>
      <c r="N437" t="s">
        <v>1037</v>
      </c>
      <c r="O437" t="s">
        <v>30</v>
      </c>
      <c r="U437">
        <f t="shared" si="20"/>
        <v>0</v>
      </c>
    </row>
    <row r="438" spans="1:21" x14ac:dyDescent="0.25">
      <c r="A438">
        <v>19110228</v>
      </c>
      <c r="B438" t="s">
        <v>164</v>
      </c>
      <c r="C438" t="str">
        <f t="shared" si="18"/>
        <v>L</v>
      </c>
      <c r="D438" t="s">
        <v>1264</v>
      </c>
      <c r="E438" s="1">
        <v>0</v>
      </c>
      <c r="F438" s="1">
        <v>15</v>
      </c>
      <c r="G438">
        <f t="shared" si="19"/>
        <v>-15</v>
      </c>
      <c r="H438" t="s">
        <v>2902</v>
      </c>
      <c r="K438" t="s">
        <v>2268</v>
      </c>
      <c r="L438" t="s">
        <v>1939</v>
      </c>
      <c r="M438" t="s">
        <v>164</v>
      </c>
      <c r="N438" t="s">
        <v>1033</v>
      </c>
      <c r="O438" t="s">
        <v>30</v>
      </c>
      <c r="U438">
        <f t="shared" si="20"/>
        <v>0</v>
      </c>
    </row>
    <row r="439" spans="1:21" x14ac:dyDescent="0.25">
      <c r="A439">
        <v>19110228</v>
      </c>
      <c r="B439" t="s">
        <v>1264</v>
      </c>
      <c r="C439" t="str">
        <f t="shared" si="18"/>
        <v>W</v>
      </c>
      <c r="D439" t="s">
        <v>164</v>
      </c>
      <c r="E439" s="1">
        <v>15</v>
      </c>
      <c r="F439" s="1">
        <v>0</v>
      </c>
      <c r="G439">
        <f t="shared" si="19"/>
        <v>15</v>
      </c>
      <c r="H439" t="s">
        <v>2902</v>
      </c>
      <c r="K439" t="s">
        <v>2268</v>
      </c>
      <c r="L439" t="s">
        <v>1939</v>
      </c>
      <c r="M439" t="s">
        <v>164</v>
      </c>
      <c r="N439" t="s">
        <v>1037</v>
      </c>
      <c r="O439" t="s">
        <v>30</v>
      </c>
      <c r="U439">
        <f t="shared" si="20"/>
        <v>0</v>
      </c>
    </row>
    <row r="440" spans="1:21" x14ac:dyDescent="0.25">
      <c r="A440">
        <v>19110311</v>
      </c>
      <c r="B440" t="s">
        <v>1264</v>
      </c>
      <c r="C440" t="str">
        <f t="shared" si="18"/>
        <v>W</v>
      </c>
      <c r="D440" t="s">
        <v>1825</v>
      </c>
      <c r="E440" s="1">
        <v>16</v>
      </c>
      <c r="F440" s="1">
        <v>0</v>
      </c>
      <c r="G440">
        <f t="shared" si="19"/>
        <v>16</v>
      </c>
      <c r="H440" t="s">
        <v>2902</v>
      </c>
      <c r="K440" t="s">
        <v>1988</v>
      </c>
      <c r="L440" t="s">
        <v>1263</v>
      </c>
      <c r="M440" t="s">
        <v>1264</v>
      </c>
      <c r="N440" t="s">
        <v>1033</v>
      </c>
      <c r="O440" t="s">
        <v>30</v>
      </c>
      <c r="U440">
        <f t="shared" si="20"/>
        <v>0</v>
      </c>
    </row>
    <row r="441" spans="1:21" x14ac:dyDescent="0.25">
      <c r="A441">
        <v>19110311</v>
      </c>
      <c r="B441" t="s">
        <v>1825</v>
      </c>
      <c r="C441" t="str">
        <f t="shared" si="18"/>
        <v>L</v>
      </c>
      <c r="D441" t="s">
        <v>1264</v>
      </c>
      <c r="E441" s="1">
        <v>0</v>
      </c>
      <c r="F441" s="1">
        <v>16</v>
      </c>
      <c r="G441">
        <f t="shared" si="19"/>
        <v>-16</v>
      </c>
      <c r="H441" t="s">
        <v>2902</v>
      </c>
      <c r="K441" t="s">
        <v>1988</v>
      </c>
      <c r="L441" t="s">
        <v>1263</v>
      </c>
      <c r="M441" t="s">
        <v>1264</v>
      </c>
      <c r="N441" t="s">
        <v>1037</v>
      </c>
      <c r="O441" t="s">
        <v>30</v>
      </c>
      <c r="U441">
        <f t="shared" si="20"/>
        <v>0</v>
      </c>
    </row>
    <row r="442" spans="1:21" x14ac:dyDescent="0.25">
      <c r="A442">
        <v>19110318</v>
      </c>
      <c r="B442" t="s">
        <v>376</v>
      </c>
      <c r="C442" t="str">
        <f t="shared" si="18"/>
        <v>W</v>
      </c>
      <c r="D442" t="s">
        <v>503</v>
      </c>
      <c r="E442" s="1">
        <v>13</v>
      </c>
      <c r="F442" s="1">
        <v>8</v>
      </c>
      <c r="G442">
        <f t="shared" si="19"/>
        <v>5</v>
      </c>
      <c r="H442" t="s">
        <v>2902</v>
      </c>
      <c r="K442" t="s">
        <v>1818</v>
      </c>
      <c r="L442" t="s">
        <v>1017</v>
      </c>
      <c r="M442" t="s">
        <v>376</v>
      </c>
      <c r="N442" t="s">
        <v>1033</v>
      </c>
      <c r="O442" t="s">
        <v>30</v>
      </c>
      <c r="U442">
        <f t="shared" si="20"/>
        <v>0</v>
      </c>
    </row>
    <row r="443" spans="1:21" x14ac:dyDescent="0.25">
      <c r="A443">
        <v>19110318</v>
      </c>
      <c r="B443" t="s">
        <v>503</v>
      </c>
      <c r="C443" t="str">
        <f t="shared" si="18"/>
        <v>L</v>
      </c>
      <c r="D443" t="s">
        <v>376</v>
      </c>
      <c r="E443" s="1">
        <v>8</v>
      </c>
      <c r="F443" s="1">
        <v>13</v>
      </c>
      <c r="G443">
        <f t="shared" si="19"/>
        <v>-5</v>
      </c>
      <c r="H443" t="s">
        <v>2902</v>
      </c>
      <c r="K443" t="s">
        <v>1818</v>
      </c>
      <c r="L443" t="s">
        <v>1017</v>
      </c>
      <c r="M443" t="s">
        <v>376</v>
      </c>
      <c r="N443" t="s">
        <v>1037</v>
      </c>
      <c r="O443" t="s">
        <v>30</v>
      </c>
      <c r="U443">
        <f t="shared" si="20"/>
        <v>1</v>
      </c>
    </row>
    <row r="444" spans="1:21" x14ac:dyDescent="0.25">
      <c r="A444">
        <v>19110325</v>
      </c>
      <c r="B444" t="s">
        <v>1825</v>
      </c>
      <c r="C444" t="str">
        <f t="shared" si="18"/>
        <v>W</v>
      </c>
      <c r="D444" t="s">
        <v>164</v>
      </c>
      <c r="E444" s="1">
        <v>25</v>
      </c>
      <c r="F444" s="1">
        <v>5</v>
      </c>
      <c r="G444">
        <f t="shared" si="19"/>
        <v>20</v>
      </c>
      <c r="H444" t="s">
        <v>2902</v>
      </c>
      <c r="K444" t="s">
        <v>2897</v>
      </c>
      <c r="L444" t="s">
        <v>2896</v>
      </c>
      <c r="M444" t="s">
        <v>1825</v>
      </c>
      <c r="N444" t="s">
        <v>1033</v>
      </c>
      <c r="O444" t="s">
        <v>30</v>
      </c>
      <c r="U444">
        <f t="shared" si="20"/>
        <v>0</v>
      </c>
    </row>
    <row r="445" spans="1:21" x14ac:dyDescent="0.25">
      <c r="A445">
        <v>19110325</v>
      </c>
      <c r="B445" t="s">
        <v>164</v>
      </c>
      <c r="C445" t="str">
        <f t="shared" si="18"/>
        <v>L</v>
      </c>
      <c r="D445" t="s">
        <v>1825</v>
      </c>
      <c r="E445" s="1">
        <v>5</v>
      </c>
      <c r="F445" s="1">
        <v>25</v>
      </c>
      <c r="G445">
        <f t="shared" si="19"/>
        <v>-20</v>
      </c>
      <c r="H445" t="s">
        <v>2902</v>
      </c>
      <c r="K445" t="s">
        <v>2897</v>
      </c>
      <c r="L445" t="s">
        <v>2896</v>
      </c>
      <c r="M445" t="s">
        <v>1825</v>
      </c>
      <c r="N445" t="s">
        <v>1037</v>
      </c>
      <c r="O445" t="s">
        <v>30</v>
      </c>
      <c r="U445">
        <f t="shared" si="20"/>
        <v>0</v>
      </c>
    </row>
    <row r="446" spans="1:21" x14ac:dyDescent="0.25">
      <c r="A446">
        <v>19120101</v>
      </c>
      <c r="B446" t="s">
        <v>164</v>
      </c>
      <c r="C446" t="str">
        <f t="shared" si="18"/>
        <v>L</v>
      </c>
      <c r="D446" t="s">
        <v>1825</v>
      </c>
      <c r="E446" s="1">
        <v>6</v>
      </c>
      <c r="F446" s="1">
        <v>11</v>
      </c>
      <c r="G446">
        <f t="shared" si="19"/>
        <v>-5</v>
      </c>
      <c r="H446" t="s">
        <v>2899</v>
      </c>
      <c r="K446" t="s">
        <v>2268</v>
      </c>
      <c r="L446" t="s">
        <v>1939</v>
      </c>
      <c r="M446" t="s">
        <v>164</v>
      </c>
      <c r="N446" t="s">
        <v>1033</v>
      </c>
      <c r="O446" t="s">
        <v>30</v>
      </c>
      <c r="U446">
        <f t="shared" si="20"/>
        <v>1</v>
      </c>
    </row>
    <row r="447" spans="1:21" x14ac:dyDescent="0.25">
      <c r="A447">
        <v>19120101</v>
      </c>
      <c r="B447" t="s">
        <v>1825</v>
      </c>
      <c r="C447" t="str">
        <f t="shared" si="18"/>
        <v>W</v>
      </c>
      <c r="D447" t="s">
        <v>164</v>
      </c>
      <c r="E447" s="1">
        <v>11</v>
      </c>
      <c r="F447" s="1">
        <v>6</v>
      </c>
      <c r="G447">
        <f t="shared" si="19"/>
        <v>5</v>
      </c>
      <c r="H447" t="s">
        <v>2899</v>
      </c>
      <c r="K447" t="s">
        <v>2268</v>
      </c>
      <c r="L447" t="s">
        <v>1939</v>
      </c>
      <c r="M447" t="s">
        <v>164</v>
      </c>
      <c r="N447" t="s">
        <v>1037</v>
      </c>
      <c r="O447" t="s">
        <v>30</v>
      </c>
      <c r="U447">
        <f t="shared" si="20"/>
        <v>0</v>
      </c>
    </row>
    <row r="448" spans="1:21" x14ac:dyDescent="0.25">
      <c r="A448">
        <v>19120120</v>
      </c>
      <c r="B448" t="s">
        <v>503</v>
      </c>
      <c r="C448" t="str">
        <f t="shared" si="18"/>
        <v>W</v>
      </c>
      <c r="D448" t="s">
        <v>164</v>
      </c>
      <c r="E448" s="1">
        <v>31</v>
      </c>
      <c r="F448" s="1">
        <v>3</v>
      </c>
      <c r="G448">
        <f t="shared" si="19"/>
        <v>28</v>
      </c>
      <c r="H448" t="s">
        <v>2899</v>
      </c>
      <c r="K448" t="s">
        <v>2579</v>
      </c>
      <c r="L448" t="s">
        <v>1120</v>
      </c>
      <c r="M448" t="s">
        <v>503</v>
      </c>
      <c r="N448" t="s">
        <v>1033</v>
      </c>
      <c r="O448" t="s">
        <v>30</v>
      </c>
      <c r="U448">
        <f t="shared" si="20"/>
        <v>0</v>
      </c>
    </row>
    <row r="449" spans="1:21" x14ac:dyDescent="0.25">
      <c r="A449">
        <v>19120120</v>
      </c>
      <c r="B449" t="s">
        <v>164</v>
      </c>
      <c r="C449" t="str">
        <f t="shared" si="18"/>
        <v>L</v>
      </c>
      <c r="D449" t="s">
        <v>503</v>
      </c>
      <c r="E449" s="1">
        <v>3</v>
      </c>
      <c r="F449" s="1">
        <v>31</v>
      </c>
      <c r="G449">
        <f t="shared" si="19"/>
        <v>-28</v>
      </c>
      <c r="H449" t="s">
        <v>2899</v>
      </c>
      <c r="K449" t="s">
        <v>2579</v>
      </c>
      <c r="L449" t="s">
        <v>1120</v>
      </c>
      <c r="M449" t="s">
        <v>503</v>
      </c>
      <c r="N449" t="s">
        <v>1037</v>
      </c>
      <c r="O449" t="s">
        <v>30</v>
      </c>
      <c r="U449">
        <f t="shared" si="20"/>
        <v>0</v>
      </c>
    </row>
    <row r="450" spans="1:21" x14ac:dyDescent="0.25">
      <c r="A450">
        <v>19120120</v>
      </c>
      <c r="B450" t="s">
        <v>376</v>
      </c>
      <c r="C450" t="str">
        <f t="shared" ref="C450:C513" si="21">IF(E450-F450&gt;0,"W",IF(E450-F450&lt;0,"L","D"))</f>
        <v>W</v>
      </c>
      <c r="D450" t="s">
        <v>1264</v>
      </c>
      <c r="E450" s="1">
        <v>8</v>
      </c>
      <c r="F450" s="1">
        <v>0</v>
      </c>
      <c r="G450">
        <f t="shared" ref="G450:G513" si="22">E450-F450</f>
        <v>8</v>
      </c>
      <c r="H450" t="s">
        <v>2899</v>
      </c>
      <c r="K450" t="s">
        <v>1894</v>
      </c>
      <c r="L450" t="s">
        <v>1017</v>
      </c>
      <c r="M450" t="s">
        <v>376</v>
      </c>
      <c r="N450" t="s">
        <v>1033</v>
      </c>
      <c r="O450" t="s">
        <v>30</v>
      </c>
      <c r="U450">
        <f t="shared" ref="U450:U513" si="23">IF(C450="L",IF(G450&gt;-8,1,0),0)</f>
        <v>0</v>
      </c>
    </row>
    <row r="451" spans="1:21" x14ac:dyDescent="0.25">
      <c r="A451">
        <v>19120120</v>
      </c>
      <c r="B451" t="s">
        <v>1264</v>
      </c>
      <c r="C451" t="str">
        <f t="shared" si="21"/>
        <v>L</v>
      </c>
      <c r="D451" t="s">
        <v>376</v>
      </c>
      <c r="E451" s="1">
        <v>0</v>
      </c>
      <c r="F451" s="1">
        <v>8</v>
      </c>
      <c r="G451">
        <f t="shared" si="22"/>
        <v>-8</v>
      </c>
      <c r="H451" t="s">
        <v>2899</v>
      </c>
      <c r="K451" t="s">
        <v>1894</v>
      </c>
      <c r="L451" t="s">
        <v>1017</v>
      </c>
      <c r="M451" t="s">
        <v>376</v>
      </c>
      <c r="N451" t="s">
        <v>1037</v>
      </c>
      <c r="O451" t="s">
        <v>30</v>
      </c>
      <c r="U451">
        <f t="shared" si="23"/>
        <v>0</v>
      </c>
    </row>
    <row r="452" spans="1:21" x14ac:dyDescent="0.25">
      <c r="A452">
        <v>19120203</v>
      </c>
      <c r="B452" t="s">
        <v>1264</v>
      </c>
      <c r="C452" t="str">
        <f t="shared" si="21"/>
        <v>W</v>
      </c>
      <c r="D452" t="s">
        <v>503</v>
      </c>
      <c r="E452" s="1">
        <v>21</v>
      </c>
      <c r="F452" s="1">
        <v>6</v>
      </c>
      <c r="G452">
        <f t="shared" si="22"/>
        <v>15</v>
      </c>
      <c r="H452" t="s">
        <v>2899</v>
      </c>
      <c r="K452" t="s">
        <v>2572</v>
      </c>
      <c r="L452" t="s">
        <v>1274</v>
      </c>
      <c r="M452" t="s">
        <v>1264</v>
      </c>
      <c r="N452" t="s">
        <v>1033</v>
      </c>
      <c r="O452" t="s">
        <v>30</v>
      </c>
      <c r="U452">
        <f t="shared" si="23"/>
        <v>0</v>
      </c>
    </row>
    <row r="453" spans="1:21" x14ac:dyDescent="0.25">
      <c r="A453">
        <v>19120203</v>
      </c>
      <c r="B453" t="s">
        <v>503</v>
      </c>
      <c r="C453" t="str">
        <f t="shared" si="21"/>
        <v>L</v>
      </c>
      <c r="D453" t="s">
        <v>1264</v>
      </c>
      <c r="E453" s="1">
        <v>6</v>
      </c>
      <c r="F453" s="1">
        <v>21</v>
      </c>
      <c r="G453">
        <f t="shared" si="22"/>
        <v>-15</v>
      </c>
      <c r="H453" t="s">
        <v>2899</v>
      </c>
      <c r="K453" t="s">
        <v>2572</v>
      </c>
      <c r="L453" t="s">
        <v>1274</v>
      </c>
      <c r="M453" t="s">
        <v>1264</v>
      </c>
      <c r="N453" t="s">
        <v>1037</v>
      </c>
      <c r="O453" t="s">
        <v>30</v>
      </c>
      <c r="U453">
        <f t="shared" si="23"/>
        <v>0</v>
      </c>
    </row>
    <row r="454" spans="1:21" x14ac:dyDescent="0.25">
      <c r="A454">
        <v>19120210</v>
      </c>
      <c r="B454" t="s">
        <v>376</v>
      </c>
      <c r="C454" t="str">
        <f t="shared" si="21"/>
        <v>W</v>
      </c>
      <c r="D454" t="s">
        <v>1825</v>
      </c>
      <c r="E454" s="1">
        <v>15</v>
      </c>
      <c r="F454" s="1">
        <v>0</v>
      </c>
      <c r="G454">
        <f t="shared" si="22"/>
        <v>15</v>
      </c>
      <c r="H454" t="s">
        <v>2899</v>
      </c>
      <c r="K454" t="s">
        <v>1894</v>
      </c>
      <c r="L454" t="s">
        <v>1017</v>
      </c>
      <c r="M454" t="s">
        <v>376</v>
      </c>
      <c r="N454" t="s">
        <v>1033</v>
      </c>
      <c r="O454" t="s">
        <v>30</v>
      </c>
      <c r="U454">
        <f t="shared" si="23"/>
        <v>0</v>
      </c>
    </row>
    <row r="455" spans="1:21" x14ac:dyDescent="0.25">
      <c r="A455">
        <v>19120210</v>
      </c>
      <c r="B455" t="s">
        <v>1825</v>
      </c>
      <c r="C455" t="str">
        <f t="shared" si="21"/>
        <v>L</v>
      </c>
      <c r="D455" t="s">
        <v>376</v>
      </c>
      <c r="E455" s="1">
        <v>0</v>
      </c>
      <c r="F455" s="1">
        <v>15</v>
      </c>
      <c r="G455">
        <f t="shared" si="22"/>
        <v>-15</v>
      </c>
      <c r="H455" t="s">
        <v>2899</v>
      </c>
      <c r="K455" t="s">
        <v>1894</v>
      </c>
      <c r="L455" t="s">
        <v>1017</v>
      </c>
      <c r="M455" t="s">
        <v>376</v>
      </c>
      <c r="N455" t="s">
        <v>1037</v>
      </c>
      <c r="O455" t="s">
        <v>30</v>
      </c>
      <c r="U455">
        <f t="shared" si="23"/>
        <v>0</v>
      </c>
    </row>
    <row r="456" spans="1:21" x14ac:dyDescent="0.25">
      <c r="A456">
        <v>19120224</v>
      </c>
      <c r="B456" t="s">
        <v>1825</v>
      </c>
      <c r="C456" t="str">
        <f t="shared" si="21"/>
        <v>W</v>
      </c>
      <c r="D456" t="s">
        <v>503</v>
      </c>
      <c r="E456" s="1">
        <v>10</v>
      </c>
      <c r="F456" s="1">
        <v>8</v>
      </c>
      <c r="G456">
        <f t="shared" si="22"/>
        <v>2</v>
      </c>
      <c r="H456" t="s">
        <v>2899</v>
      </c>
      <c r="K456" t="s">
        <v>1995</v>
      </c>
      <c r="L456" t="s">
        <v>1826</v>
      </c>
      <c r="M456" t="s">
        <v>1825</v>
      </c>
      <c r="N456" t="s">
        <v>1033</v>
      </c>
      <c r="O456" t="s">
        <v>30</v>
      </c>
      <c r="U456">
        <f t="shared" si="23"/>
        <v>0</v>
      </c>
    </row>
    <row r="457" spans="1:21" x14ac:dyDescent="0.25">
      <c r="A457">
        <v>19120224</v>
      </c>
      <c r="B457" t="s">
        <v>503</v>
      </c>
      <c r="C457" t="str">
        <f t="shared" si="21"/>
        <v>L</v>
      </c>
      <c r="D457" t="s">
        <v>1825</v>
      </c>
      <c r="E457" s="1">
        <v>8</v>
      </c>
      <c r="F457" s="1">
        <v>10</v>
      </c>
      <c r="G457">
        <f t="shared" si="22"/>
        <v>-2</v>
      </c>
      <c r="H457" t="s">
        <v>2899</v>
      </c>
      <c r="K457" t="s">
        <v>1995</v>
      </c>
      <c r="L457" t="s">
        <v>1826</v>
      </c>
      <c r="M457" t="s">
        <v>1825</v>
      </c>
      <c r="N457" t="s">
        <v>1037</v>
      </c>
      <c r="O457" t="s">
        <v>30</v>
      </c>
      <c r="U457">
        <f t="shared" si="23"/>
        <v>1</v>
      </c>
    </row>
    <row r="458" spans="1:21" x14ac:dyDescent="0.25">
      <c r="A458">
        <v>19120309</v>
      </c>
      <c r="B458" t="s">
        <v>1825</v>
      </c>
      <c r="C458" t="str">
        <f t="shared" si="21"/>
        <v>W</v>
      </c>
      <c r="D458" t="s">
        <v>1264</v>
      </c>
      <c r="E458" s="1">
        <v>12</v>
      </c>
      <c r="F458" s="1">
        <v>5</v>
      </c>
      <c r="G458">
        <f t="shared" si="22"/>
        <v>7</v>
      </c>
      <c r="H458" t="s">
        <v>2899</v>
      </c>
      <c r="K458" t="s">
        <v>2589</v>
      </c>
      <c r="L458" t="s">
        <v>2893</v>
      </c>
      <c r="M458" t="s">
        <v>1825</v>
      </c>
      <c r="N458" t="s">
        <v>1033</v>
      </c>
      <c r="O458" t="s">
        <v>30</v>
      </c>
      <c r="U458">
        <f t="shared" si="23"/>
        <v>0</v>
      </c>
    </row>
    <row r="459" spans="1:21" x14ac:dyDescent="0.25">
      <c r="A459">
        <v>19120309</v>
      </c>
      <c r="B459" t="s">
        <v>1264</v>
      </c>
      <c r="C459" t="str">
        <f t="shared" si="21"/>
        <v>L</v>
      </c>
      <c r="D459" t="s">
        <v>1825</v>
      </c>
      <c r="E459" s="1">
        <v>5</v>
      </c>
      <c r="F459" s="1">
        <v>12</v>
      </c>
      <c r="G459">
        <f t="shared" si="22"/>
        <v>-7</v>
      </c>
      <c r="H459" t="s">
        <v>2899</v>
      </c>
      <c r="K459" t="s">
        <v>2589</v>
      </c>
      <c r="L459" t="s">
        <v>2893</v>
      </c>
      <c r="M459" t="s">
        <v>1825</v>
      </c>
      <c r="N459" t="s">
        <v>1037</v>
      </c>
      <c r="O459" t="s">
        <v>30</v>
      </c>
      <c r="U459">
        <f t="shared" si="23"/>
        <v>1</v>
      </c>
    </row>
    <row r="460" spans="1:21" x14ac:dyDescent="0.25">
      <c r="A460">
        <v>19120316</v>
      </c>
      <c r="B460" t="s">
        <v>503</v>
      </c>
      <c r="C460" t="str">
        <f t="shared" si="21"/>
        <v>W</v>
      </c>
      <c r="D460" t="s">
        <v>376</v>
      </c>
      <c r="E460" s="1">
        <v>8</v>
      </c>
      <c r="F460" s="1">
        <v>3</v>
      </c>
      <c r="G460">
        <f t="shared" si="22"/>
        <v>5</v>
      </c>
      <c r="H460" t="s">
        <v>2899</v>
      </c>
      <c r="K460" t="s">
        <v>2579</v>
      </c>
      <c r="L460" t="s">
        <v>1120</v>
      </c>
      <c r="M460" t="s">
        <v>503</v>
      </c>
      <c r="N460" t="s">
        <v>1033</v>
      </c>
      <c r="O460" t="s">
        <v>30</v>
      </c>
      <c r="U460">
        <f t="shared" si="23"/>
        <v>0</v>
      </c>
    </row>
    <row r="461" spans="1:21" x14ac:dyDescent="0.25">
      <c r="A461">
        <v>19120316</v>
      </c>
      <c r="B461" t="s">
        <v>376</v>
      </c>
      <c r="C461" t="str">
        <f t="shared" si="21"/>
        <v>L</v>
      </c>
      <c r="D461" t="s">
        <v>503</v>
      </c>
      <c r="E461" s="1">
        <v>3</v>
      </c>
      <c r="F461" s="1">
        <v>8</v>
      </c>
      <c r="G461">
        <f t="shared" si="22"/>
        <v>-5</v>
      </c>
      <c r="H461" t="s">
        <v>2899</v>
      </c>
      <c r="K461" t="s">
        <v>2579</v>
      </c>
      <c r="L461" t="s">
        <v>1120</v>
      </c>
      <c r="M461" t="s">
        <v>503</v>
      </c>
      <c r="N461" t="s">
        <v>1037</v>
      </c>
      <c r="O461" t="s">
        <v>30</v>
      </c>
      <c r="U461">
        <f t="shared" si="23"/>
        <v>1</v>
      </c>
    </row>
    <row r="462" spans="1:21" x14ac:dyDescent="0.25">
      <c r="A462">
        <v>19120325</v>
      </c>
      <c r="B462" t="s">
        <v>1264</v>
      </c>
      <c r="C462" t="str">
        <f t="shared" si="21"/>
        <v>W</v>
      </c>
      <c r="D462" t="s">
        <v>164</v>
      </c>
      <c r="E462" s="1">
        <v>14</v>
      </c>
      <c r="F462" s="1">
        <v>8</v>
      </c>
      <c r="G462">
        <f t="shared" si="22"/>
        <v>6</v>
      </c>
      <c r="H462" t="s">
        <v>2899</v>
      </c>
      <c r="K462" t="s">
        <v>2901</v>
      </c>
      <c r="L462" t="s">
        <v>2900</v>
      </c>
      <c r="M462" t="s">
        <v>1264</v>
      </c>
      <c r="N462" t="s">
        <v>1033</v>
      </c>
      <c r="O462" t="s">
        <v>30</v>
      </c>
      <c r="U462">
        <f t="shared" si="23"/>
        <v>0</v>
      </c>
    </row>
    <row r="463" spans="1:21" x14ac:dyDescent="0.25">
      <c r="A463">
        <v>19120325</v>
      </c>
      <c r="B463" t="s">
        <v>164</v>
      </c>
      <c r="C463" t="str">
        <f t="shared" si="21"/>
        <v>L</v>
      </c>
      <c r="D463" t="s">
        <v>1264</v>
      </c>
      <c r="E463" s="1">
        <v>8</v>
      </c>
      <c r="F463" s="1">
        <v>14</v>
      </c>
      <c r="G463">
        <f t="shared" si="22"/>
        <v>-6</v>
      </c>
      <c r="H463" t="s">
        <v>2899</v>
      </c>
      <c r="K463" t="s">
        <v>2901</v>
      </c>
      <c r="L463" t="s">
        <v>2900</v>
      </c>
      <c r="M463" t="s">
        <v>1264</v>
      </c>
      <c r="N463" t="s">
        <v>1037</v>
      </c>
      <c r="O463" t="s">
        <v>30</v>
      </c>
      <c r="U463">
        <f t="shared" si="23"/>
        <v>1</v>
      </c>
    </row>
    <row r="464" spans="1:21" x14ac:dyDescent="0.25">
      <c r="A464">
        <v>19120408</v>
      </c>
      <c r="B464" t="s">
        <v>164</v>
      </c>
      <c r="C464" t="str">
        <f t="shared" si="21"/>
        <v>L</v>
      </c>
      <c r="D464" t="s">
        <v>376</v>
      </c>
      <c r="E464" s="1">
        <v>8</v>
      </c>
      <c r="F464" s="1">
        <v>18</v>
      </c>
      <c r="G464">
        <f t="shared" si="22"/>
        <v>-10</v>
      </c>
      <c r="H464" t="s">
        <v>2899</v>
      </c>
      <c r="K464" t="s">
        <v>2268</v>
      </c>
      <c r="L464" t="s">
        <v>1939</v>
      </c>
      <c r="M464" t="s">
        <v>164</v>
      </c>
      <c r="N464" t="s">
        <v>1033</v>
      </c>
      <c r="O464" t="s">
        <v>30</v>
      </c>
      <c r="U464">
        <f t="shared" si="23"/>
        <v>0</v>
      </c>
    </row>
    <row r="465" spans="1:21" x14ac:dyDescent="0.25">
      <c r="A465">
        <v>19120408</v>
      </c>
      <c r="B465" t="s">
        <v>376</v>
      </c>
      <c r="C465" t="str">
        <f t="shared" si="21"/>
        <v>W</v>
      </c>
      <c r="D465" t="s">
        <v>164</v>
      </c>
      <c r="E465" s="1">
        <v>18</v>
      </c>
      <c r="F465" s="1">
        <v>8</v>
      </c>
      <c r="G465">
        <f t="shared" si="22"/>
        <v>10</v>
      </c>
      <c r="H465" t="s">
        <v>2899</v>
      </c>
      <c r="K465" t="s">
        <v>2268</v>
      </c>
      <c r="L465" t="s">
        <v>1939</v>
      </c>
      <c r="M465" t="s">
        <v>164</v>
      </c>
      <c r="N465" t="s">
        <v>1037</v>
      </c>
      <c r="O465" t="s">
        <v>30</v>
      </c>
      <c r="U465">
        <f t="shared" si="23"/>
        <v>0</v>
      </c>
    </row>
    <row r="466" spans="1:21" x14ac:dyDescent="0.25">
      <c r="A466">
        <v>19121123</v>
      </c>
      <c r="B466" t="s">
        <v>503</v>
      </c>
      <c r="C466" t="str">
        <f t="shared" si="21"/>
        <v>L</v>
      </c>
      <c r="D466" t="s">
        <v>1828</v>
      </c>
      <c r="E466" s="1">
        <v>0</v>
      </c>
      <c r="F466" s="1">
        <v>16</v>
      </c>
      <c r="G466">
        <f t="shared" si="22"/>
        <v>-16</v>
      </c>
      <c r="H466" t="s">
        <v>2577</v>
      </c>
      <c r="K466" t="s">
        <v>2579</v>
      </c>
      <c r="L466" t="s">
        <v>1120</v>
      </c>
      <c r="M466" t="s">
        <v>503</v>
      </c>
      <c r="N466" t="s">
        <v>1033</v>
      </c>
      <c r="S466" t="s">
        <v>30</v>
      </c>
      <c r="U466">
        <f t="shared" si="23"/>
        <v>0</v>
      </c>
    </row>
    <row r="467" spans="1:21" x14ac:dyDescent="0.25">
      <c r="A467">
        <v>19121123</v>
      </c>
      <c r="B467" t="s">
        <v>1828</v>
      </c>
      <c r="C467" t="str">
        <f t="shared" si="21"/>
        <v>W</v>
      </c>
      <c r="D467" t="s">
        <v>503</v>
      </c>
      <c r="E467" s="1">
        <v>16</v>
      </c>
      <c r="F467" s="1">
        <v>0</v>
      </c>
      <c r="G467">
        <f t="shared" si="22"/>
        <v>16</v>
      </c>
      <c r="H467" t="s">
        <v>2577</v>
      </c>
      <c r="K467" t="s">
        <v>2579</v>
      </c>
      <c r="L467" t="s">
        <v>1120</v>
      </c>
      <c r="M467" t="s">
        <v>503</v>
      </c>
      <c r="N467" t="s">
        <v>1037</v>
      </c>
      <c r="S467" t="s">
        <v>30</v>
      </c>
      <c r="U467">
        <f t="shared" si="23"/>
        <v>0</v>
      </c>
    </row>
    <row r="468" spans="1:21" x14ac:dyDescent="0.25">
      <c r="A468">
        <v>19121130</v>
      </c>
      <c r="B468" t="s">
        <v>1825</v>
      </c>
      <c r="C468" t="str">
        <f t="shared" si="21"/>
        <v>L</v>
      </c>
      <c r="D468" t="s">
        <v>1828</v>
      </c>
      <c r="E468" s="1">
        <v>0</v>
      </c>
      <c r="F468" s="1">
        <v>38</v>
      </c>
      <c r="G468">
        <f t="shared" si="22"/>
        <v>-38</v>
      </c>
      <c r="H468" t="s">
        <v>2577</v>
      </c>
      <c r="K468" t="s">
        <v>1995</v>
      </c>
      <c r="L468" t="s">
        <v>1826</v>
      </c>
      <c r="M468" t="s">
        <v>1825</v>
      </c>
      <c r="N468" t="s">
        <v>1033</v>
      </c>
      <c r="S468" t="s">
        <v>30</v>
      </c>
      <c r="U468">
        <f t="shared" si="23"/>
        <v>0</v>
      </c>
    </row>
    <row r="469" spans="1:21" x14ac:dyDescent="0.25">
      <c r="A469">
        <v>19121130</v>
      </c>
      <c r="B469" t="s">
        <v>1828</v>
      </c>
      <c r="C469" t="str">
        <f t="shared" si="21"/>
        <v>W</v>
      </c>
      <c r="D469" t="s">
        <v>1825</v>
      </c>
      <c r="E469" s="1">
        <v>38</v>
      </c>
      <c r="F469" s="1">
        <v>0</v>
      </c>
      <c r="G469">
        <f t="shared" si="22"/>
        <v>38</v>
      </c>
      <c r="H469" t="s">
        <v>2577</v>
      </c>
      <c r="K469" t="s">
        <v>1995</v>
      </c>
      <c r="L469" t="s">
        <v>1826</v>
      </c>
      <c r="M469" t="s">
        <v>1825</v>
      </c>
      <c r="N469" t="s">
        <v>1037</v>
      </c>
      <c r="S469" t="s">
        <v>30</v>
      </c>
      <c r="U469">
        <f t="shared" si="23"/>
        <v>0</v>
      </c>
    </row>
    <row r="470" spans="1:21" x14ac:dyDescent="0.25">
      <c r="A470">
        <v>19121214</v>
      </c>
      <c r="B470" t="s">
        <v>1264</v>
      </c>
      <c r="C470" t="str">
        <f t="shared" si="21"/>
        <v>L</v>
      </c>
      <c r="D470" t="s">
        <v>1828</v>
      </c>
      <c r="E470" s="1">
        <v>0</v>
      </c>
      <c r="F470" s="1">
        <v>3</v>
      </c>
      <c r="G470">
        <f t="shared" si="22"/>
        <v>-3</v>
      </c>
      <c r="H470" t="s">
        <v>2578</v>
      </c>
      <c r="K470" t="s">
        <v>2533</v>
      </c>
      <c r="L470" t="s">
        <v>1263</v>
      </c>
      <c r="M470" t="s">
        <v>1264</v>
      </c>
      <c r="N470" t="s">
        <v>1033</v>
      </c>
      <c r="S470" t="s">
        <v>30</v>
      </c>
      <c r="U470">
        <f t="shared" si="23"/>
        <v>1</v>
      </c>
    </row>
    <row r="471" spans="1:21" x14ac:dyDescent="0.25">
      <c r="A471">
        <v>19121214</v>
      </c>
      <c r="B471" t="s">
        <v>1828</v>
      </c>
      <c r="C471" t="str">
        <f t="shared" si="21"/>
        <v>W</v>
      </c>
      <c r="D471" t="s">
        <v>1264</v>
      </c>
      <c r="E471" s="1">
        <v>3</v>
      </c>
      <c r="F471" s="1">
        <v>0</v>
      </c>
      <c r="G471">
        <f t="shared" si="22"/>
        <v>3</v>
      </c>
      <c r="H471" t="s">
        <v>2578</v>
      </c>
      <c r="K471" t="s">
        <v>2533</v>
      </c>
      <c r="L471" t="s">
        <v>1263</v>
      </c>
      <c r="M471" t="s">
        <v>1264</v>
      </c>
      <c r="N471" t="s">
        <v>1037</v>
      </c>
      <c r="S471" t="s">
        <v>30</v>
      </c>
      <c r="U471">
        <f t="shared" si="23"/>
        <v>0</v>
      </c>
    </row>
    <row r="472" spans="1:21" x14ac:dyDescent="0.25">
      <c r="A472">
        <v>19130101</v>
      </c>
      <c r="B472" t="s">
        <v>164</v>
      </c>
      <c r="C472" t="str">
        <f t="shared" si="21"/>
        <v>L</v>
      </c>
      <c r="D472" t="s">
        <v>503</v>
      </c>
      <c r="E472" s="1">
        <v>3</v>
      </c>
      <c r="F472" s="1">
        <v>21</v>
      </c>
      <c r="G472">
        <f t="shared" si="22"/>
        <v>-18</v>
      </c>
      <c r="H472" t="s">
        <v>2898</v>
      </c>
      <c r="K472" t="s">
        <v>2268</v>
      </c>
      <c r="L472" t="s">
        <v>1939</v>
      </c>
      <c r="M472" t="s">
        <v>164</v>
      </c>
      <c r="N472" t="s">
        <v>1033</v>
      </c>
      <c r="O472" t="s">
        <v>30</v>
      </c>
      <c r="U472">
        <f t="shared" si="23"/>
        <v>0</v>
      </c>
    </row>
    <row r="473" spans="1:21" x14ac:dyDescent="0.25">
      <c r="A473">
        <v>19130101</v>
      </c>
      <c r="B473" t="s">
        <v>503</v>
      </c>
      <c r="C473" t="str">
        <f t="shared" si="21"/>
        <v>W</v>
      </c>
      <c r="D473" t="s">
        <v>164</v>
      </c>
      <c r="E473" s="1">
        <v>21</v>
      </c>
      <c r="F473" s="1">
        <v>3</v>
      </c>
      <c r="G473">
        <f t="shared" si="22"/>
        <v>18</v>
      </c>
      <c r="H473" t="s">
        <v>2898</v>
      </c>
      <c r="K473" t="s">
        <v>2268</v>
      </c>
      <c r="L473" t="s">
        <v>1939</v>
      </c>
      <c r="M473" t="s">
        <v>164</v>
      </c>
      <c r="N473" t="s">
        <v>1037</v>
      </c>
      <c r="O473" t="s">
        <v>30</v>
      </c>
      <c r="U473">
        <f t="shared" si="23"/>
        <v>0</v>
      </c>
    </row>
    <row r="474" spans="1:21" x14ac:dyDescent="0.25">
      <c r="A474">
        <v>19130104</v>
      </c>
      <c r="B474" t="s">
        <v>376</v>
      </c>
      <c r="C474" t="str">
        <f t="shared" si="21"/>
        <v>L</v>
      </c>
      <c r="D474" t="s">
        <v>1828</v>
      </c>
      <c r="E474" s="1">
        <v>3</v>
      </c>
      <c r="F474" s="1">
        <v>9</v>
      </c>
      <c r="G474">
        <f t="shared" si="22"/>
        <v>-6</v>
      </c>
      <c r="H474" t="s">
        <v>2577</v>
      </c>
      <c r="K474" t="s">
        <v>1894</v>
      </c>
      <c r="L474" t="s">
        <v>1017</v>
      </c>
      <c r="M474" t="s">
        <v>376</v>
      </c>
      <c r="N474" t="s">
        <v>1033</v>
      </c>
      <c r="S474" t="s">
        <v>30</v>
      </c>
      <c r="U474">
        <f t="shared" si="23"/>
        <v>1</v>
      </c>
    </row>
    <row r="475" spans="1:21" x14ac:dyDescent="0.25">
      <c r="A475">
        <v>19130104</v>
      </c>
      <c r="B475" t="s">
        <v>1828</v>
      </c>
      <c r="C475" t="str">
        <f t="shared" si="21"/>
        <v>W</v>
      </c>
      <c r="D475" t="s">
        <v>376</v>
      </c>
      <c r="E475" s="1">
        <v>9</v>
      </c>
      <c r="F475" s="1">
        <v>3</v>
      </c>
      <c r="G475">
        <f t="shared" si="22"/>
        <v>6</v>
      </c>
      <c r="H475" t="s">
        <v>2577</v>
      </c>
      <c r="K475" t="s">
        <v>1894</v>
      </c>
      <c r="L475" t="s">
        <v>1017</v>
      </c>
      <c r="M475" t="s">
        <v>376</v>
      </c>
      <c r="N475" t="s">
        <v>1037</v>
      </c>
      <c r="S475" t="s">
        <v>30</v>
      </c>
      <c r="U475">
        <f t="shared" si="23"/>
        <v>0</v>
      </c>
    </row>
    <row r="476" spans="1:21" x14ac:dyDescent="0.25">
      <c r="A476">
        <v>19130111</v>
      </c>
      <c r="B476" t="s">
        <v>164</v>
      </c>
      <c r="C476" t="str">
        <f t="shared" si="21"/>
        <v>L</v>
      </c>
      <c r="D476" t="s">
        <v>1828</v>
      </c>
      <c r="E476" s="1">
        <v>5</v>
      </c>
      <c r="F476" s="1">
        <v>38</v>
      </c>
      <c r="G476">
        <f t="shared" si="22"/>
        <v>-33</v>
      </c>
      <c r="H476" t="s">
        <v>2577</v>
      </c>
      <c r="K476" t="s">
        <v>2293</v>
      </c>
      <c r="L476" t="s">
        <v>1854</v>
      </c>
      <c r="M476" t="s">
        <v>164</v>
      </c>
      <c r="N476" t="s">
        <v>1033</v>
      </c>
      <c r="S476" t="s">
        <v>30</v>
      </c>
      <c r="U476">
        <f t="shared" si="23"/>
        <v>0</v>
      </c>
    </row>
    <row r="477" spans="1:21" x14ac:dyDescent="0.25">
      <c r="A477">
        <v>19130111</v>
      </c>
      <c r="B477" t="s">
        <v>1828</v>
      </c>
      <c r="C477" t="str">
        <f t="shared" si="21"/>
        <v>W</v>
      </c>
      <c r="D477" t="s">
        <v>164</v>
      </c>
      <c r="E477" s="1">
        <v>38</v>
      </c>
      <c r="F477" s="1">
        <v>5</v>
      </c>
      <c r="G477">
        <f t="shared" si="22"/>
        <v>33</v>
      </c>
      <c r="H477" t="s">
        <v>2577</v>
      </c>
      <c r="K477" t="s">
        <v>2293</v>
      </c>
      <c r="L477" t="s">
        <v>1854</v>
      </c>
      <c r="M477" t="s">
        <v>164</v>
      </c>
      <c r="N477" t="s">
        <v>1037</v>
      </c>
      <c r="S477" t="s">
        <v>30</v>
      </c>
      <c r="U477">
        <f t="shared" si="23"/>
        <v>0</v>
      </c>
    </row>
    <row r="478" spans="1:21" x14ac:dyDescent="0.25">
      <c r="A478">
        <v>19130118</v>
      </c>
      <c r="B478" t="s">
        <v>1264</v>
      </c>
      <c r="C478" t="str">
        <f t="shared" si="21"/>
        <v>L</v>
      </c>
      <c r="D478" t="s">
        <v>376</v>
      </c>
      <c r="E478" s="1">
        <v>0</v>
      </c>
      <c r="F478" s="1">
        <v>12</v>
      </c>
      <c r="G478">
        <f t="shared" si="22"/>
        <v>-12</v>
      </c>
      <c r="H478" t="s">
        <v>2898</v>
      </c>
      <c r="K478" t="s">
        <v>2533</v>
      </c>
      <c r="L478" t="s">
        <v>1263</v>
      </c>
      <c r="M478" t="s">
        <v>1264</v>
      </c>
      <c r="N478" t="s">
        <v>1033</v>
      </c>
      <c r="O478" t="s">
        <v>30</v>
      </c>
      <c r="U478">
        <f t="shared" si="23"/>
        <v>0</v>
      </c>
    </row>
    <row r="479" spans="1:21" x14ac:dyDescent="0.25">
      <c r="A479">
        <v>19130118</v>
      </c>
      <c r="B479" t="s">
        <v>376</v>
      </c>
      <c r="C479" t="str">
        <f t="shared" si="21"/>
        <v>W</v>
      </c>
      <c r="D479" t="s">
        <v>1264</v>
      </c>
      <c r="E479" s="1">
        <v>12</v>
      </c>
      <c r="F479" s="1">
        <v>0</v>
      </c>
      <c r="G479">
        <f t="shared" si="22"/>
        <v>12</v>
      </c>
      <c r="H479" t="s">
        <v>2898</v>
      </c>
      <c r="K479" t="s">
        <v>2533</v>
      </c>
      <c r="L479" t="s">
        <v>1263</v>
      </c>
      <c r="M479" t="s">
        <v>1264</v>
      </c>
      <c r="N479" t="s">
        <v>1037</v>
      </c>
      <c r="O479" t="s">
        <v>30</v>
      </c>
      <c r="U479">
        <f t="shared" si="23"/>
        <v>0</v>
      </c>
    </row>
    <row r="480" spans="1:21" x14ac:dyDescent="0.25">
      <c r="A480">
        <v>19130125</v>
      </c>
      <c r="B480" t="s">
        <v>376</v>
      </c>
      <c r="C480" t="str">
        <f t="shared" si="21"/>
        <v>W</v>
      </c>
      <c r="D480" t="s">
        <v>164</v>
      </c>
      <c r="E480" s="1">
        <v>20</v>
      </c>
      <c r="F480" s="1">
        <v>0</v>
      </c>
      <c r="G480">
        <f t="shared" si="22"/>
        <v>20</v>
      </c>
      <c r="H480" t="s">
        <v>2898</v>
      </c>
      <c r="K480" t="s">
        <v>1894</v>
      </c>
      <c r="L480" t="s">
        <v>1017</v>
      </c>
      <c r="M480" t="s">
        <v>376</v>
      </c>
      <c r="N480" t="s">
        <v>1033</v>
      </c>
      <c r="O480" t="s">
        <v>30</v>
      </c>
      <c r="U480">
        <f t="shared" si="23"/>
        <v>0</v>
      </c>
    </row>
    <row r="481" spans="1:21" x14ac:dyDescent="0.25">
      <c r="A481">
        <v>19130125</v>
      </c>
      <c r="B481" t="s">
        <v>164</v>
      </c>
      <c r="C481" t="str">
        <f t="shared" si="21"/>
        <v>L</v>
      </c>
      <c r="D481" t="s">
        <v>376</v>
      </c>
      <c r="E481" s="1">
        <v>0</v>
      </c>
      <c r="F481" s="1">
        <v>20</v>
      </c>
      <c r="G481">
        <f t="shared" si="22"/>
        <v>-20</v>
      </c>
      <c r="H481" t="s">
        <v>2898</v>
      </c>
      <c r="K481" t="s">
        <v>1894</v>
      </c>
      <c r="L481" t="s">
        <v>1017</v>
      </c>
      <c r="M481" t="s">
        <v>376</v>
      </c>
      <c r="N481" t="s">
        <v>1037</v>
      </c>
      <c r="O481" t="s">
        <v>30</v>
      </c>
      <c r="U481">
        <f t="shared" si="23"/>
        <v>0</v>
      </c>
    </row>
    <row r="482" spans="1:21" x14ac:dyDescent="0.25">
      <c r="A482">
        <v>19130201</v>
      </c>
      <c r="B482" t="s">
        <v>503</v>
      </c>
      <c r="C482" t="str">
        <f t="shared" si="21"/>
        <v>L</v>
      </c>
      <c r="D482" t="s">
        <v>1264</v>
      </c>
      <c r="E482" s="1">
        <v>0</v>
      </c>
      <c r="F482" s="1">
        <v>8</v>
      </c>
      <c r="G482">
        <f t="shared" si="22"/>
        <v>-8</v>
      </c>
      <c r="H482" t="s">
        <v>2898</v>
      </c>
      <c r="K482" t="s">
        <v>2579</v>
      </c>
      <c r="L482" t="s">
        <v>1120</v>
      </c>
      <c r="M482" t="s">
        <v>503</v>
      </c>
      <c r="N482" t="s">
        <v>1033</v>
      </c>
      <c r="O482" t="s">
        <v>30</v>
      </c>
      <c r="U482">
        <f t="shared" si="23"/>
        <v>0</v>
      </c>
    </row>
    <row r="483" spans="1:21" x14ac:dyDescent="0.25">
      <c r="A483">
        <v>19130201</v>
      </c>
      <c r="B483" t="s">
        <v>1264</v>
      </c>
      <c r="C483" t="str">
        <f t="shared" si="21"/>
        <v>W</v>
      </c>
      <c r="D483" t="s">
        <v>503</v>
      </c>
      <c r="E483" s="1">
        <v>8</v>
      </c>
      <c r="F483" s="1">
        <v>0</v>
      </c>
      <c r="G483">
        <f t="shared" si="22"/>
        <v>8</v>
      </c>
      <c r="H483" t="s">
        <v>2898</v>
      </c>
      <c r="K483" t="s">
        <v>2579</v>
      </c>
      <c r="L483" t="s">
        <v>1120</v>
      </c>
      <c r="M483" t="s">
        <v>503</v>
      </c>
      <c r="N483" t="s">
        <v>1037</v>
      </c>
      <c r="O483" t="s">
        <v>30</v>
      </c>
      <c r="U483">
        <f t="shared" si="23"/>
        <v>0</v>
      </c>
    </row>
    <row r="484" spans="1:21" x14ac:dyDescent="0.25">
      <c r="A484">
        <v>19130209</v>
      </c>
      <c r="B484" t="s">
        <v>1825</v>
      </c>
      <c r="C484" t="str">
        <f t="shared" si="21"/>
        <v>L</v>
      </c>
      <c r="D484" t="s">
        <v>376</v>
      </c>
      <c r="E484" s="1">
        <v>4</v>
      </c>
      <c r="F484" s="1">
        <v>15</v>
      </c>
      <c r="G484">
        <f t="shared" si="22"/>
        <v>-11</v>
      </c>
      <c r="H484" t="s">
        <v>2898</v>
      </c>
      <c r="K484" t="s">
        <v>1995</v>
      </c>
      <c r="L484" t="s">
        <v>1826</v>
      </c>
      <c r="M484" t="s">
        <v>1825</v>
      </c>
      <c r="N484" t="s">
        <v>1033</v>
      </c>
      <c r="O484" t="s">
        <v>30</v>
      </c>
      <c r="U484">
        <f t="shared" si="23"/>
        <v>0</v>
      </c>
    </row>
    <row r="485" spans="1:21" x14ac:dyDescent="0.25">
      <c r="A485">
        <v>19130209</v>
      </c>
      <c r="B485" t="s">
        <v>376</v>
      </c>
      <c r="C485" t="str">
        <f t="shared" si="21"/>
        <v>W</v>
      </c>
      <c r="D485" t="s">
        <v>1825</v>
      </c>
      <c r="E485" s="1">
        <v>15</v>
      </c>
      <c r="F485" s="1">
        <v>4</v>
      </c>
      <c r="G485">
        <f t="shared" si="22"/>
        <v>11</v>
      </c>
      <c r="H485" t="s">
        <v>2898</v>
      </c>
      <c r="K485" t="s">
        <v>1995</v>
      </c>
      <c r="L485" t="s">
        <v>1826</v>
      </c>
      <c r="M485" t="s">
        <v>1825</v>
      </c>
      <c r="N485" t="s">
        <v>1037</v>
      </c>
      <c r="O485" t="s">
        <v>30</v>
      </c>
      <c r="U485">
        <f t="shared" si="23"/>
        <v>0</v>
      </c>
    </row>
    <row r="486" spans="1:21" x14ac:dyDescent="0.25">
      <c r="A486">
        <v>19130222</v>
      </c>
      <c r="B486" t="s">
        <v>503</v>
      </c>
      <c r="C486" t="str">
        <f t="shared" si="21"/>
        <v>W</v>
      </c>
      <c r="D486" t="s">
        <v>1825</v>
      </c>
      <c r="E486" s="1">
        <v>29</v>
      </c>
      <c r="F486" s="1">
        <v>14</v>
      </c>
      <c r="G486">
        <f t="shared" si="22"/>
        <v>15</v>
      </c>
      <c r="H486" t="s">
        <v>2898</v>
      </c>
      <c r="K486" t="s">
        <v>2579</v>
      </c>
      <c r="L486" t="s">
        <v>1120</v>
      </c>
      <c r="M486" t="s">
        <v>503</v>
      </c>
      <c r="N486" t="s">
        <v>1033</v>
      </c>
      <c r="O486" t="s">
        <v>30</v>
      </c>
      <c r="U486">
        <f t="shared" si="23"/>
        <v>0</v>
      </c>
    </row>
    <row r="487" spans="1:21" x14ac:dyDescent="0.25">
      <c r="A487">
        <v>19130222</v>
      </c>
      <c r="B487" t="s">
        <v>1825</v>
      </c>
      <c r="C487" t="str">
        <f t="shared" si="21"/>
        <v>L</v>
      </c>
      <c r="D487" t="s">
        <v>503</v>
      </c>
      <c r="E487" s="1">
        <v>14</v>
      </c>
      <c r="F487" s="1">
        <v>29</v>
      </c>
      <c r="G487">
        <f t="shared" si="22"/>
        <v>-15</v>
      </c>
      <c r="H487" t="s">
        <v>2898</v>
      </c>
      <c r="K487" t="s">
        <v>2579</v>
      </c>
      <c r="L487" t="s">
        <v>1120</v>
      </c>
      <c r="M487" t="s">
        <v>503</v>
      </c>
      <c r="N487" t="s">
        <v>1037</v>
      </c>
      <c r="O487" t="s">
        <v>30</v>
      </c>
      <c r="U487">
        <f t="shared" si="23"/>
        <v>0</v>
      </c>
    </row>
    <row r="488" spans="1:21" x14ac:dyDescent="0.25">
      <c r="A488">
        <v>19130227</v>
      </c>
      <c r="B488" t="s">
        <v>164</v>
      </c>
      <c r="C488" t="str">
        <f t="shared" si="21"/>
        <v>L</v>
      </c>
      <c r="D488" t="s">
        <v>1264</v>
      </c>
      <c r="E488" s="1">
        <v>8</v>
      </c>
      <c r="F488" s="1">
        <v>11</v>
      </c>
      <c r="G488">
        <f t="shared" si="22"/>
        <v>-3</v>
      </c>
      <c r="H488" t="s">
        <v>2898</v>
      </c>
      <c r="K488" t="s">
        <v>2268</v>
      </c>
      <c r="L488" t="s">
        <v>1939</v>
      </c>
      <c r="M488" t="s">
        <v>164</v>
      </c>
      <c r="N488" t="s">
        <v>1033</v>
      </c>
      <c r="O488" t="s">
        <v>30</v>
      </c>
      <c r="U488">
        <f t="shared" si="23"/>
        <v>1</v>
      </c>
    </row>
    <row r="489" spans="1:21" x14ac:dyDescent="0.25">
      <c r="A489">
        <v>19130227</v>
      </c>
      <c r="B489" t="s">
        <v>1264</v>
      </c>
      <c r="C489" t="str">
        <f t="shared" si="21"/>
        <v>W</v>
      </c>
      <c r="D489" t="s">
        <v>164</v>
      </c>
      <c r="E489" s="1">
        <v>11</v>
      </c>
      <c r="F489" s="1">
        <v>8</v>
      </c>
      <c r="G489">
        <f t="shared" si="22"/>
        <v>3</v>
      </c>
      <c r="H489" t="s">
        <v>2898</v>
      </c>
      <c r="K489" t="s">
        <v>2268</v>
      </c>
      <c r="L489" t="s">
        <v>1939</v>
      </c>
      <c r="M489" t="s">
        <v>164</v>
      </c>
      <c r="N489" t="s">
        <v>1037</v>
      </c>
      <c r="O489" t="s">
        <v>30</v>
      </c>
      <c r="U489">
        <f t="shared" si="23"/>
        <v>0</v>
      </c>
    </row>
    <row r="490" spans="1:21" x14ac:dyDescent="0.25">
      <c r="A490">
        <v>19130308</v>
      </c>
      <c r="B490" t="s">
        <v>1264</v>
      </c>
      <c r="C490" t="str">
        <f t="shared" si="21"/>
        <v>W</v>
      </c>
      <c r="D490" t="s">
        <v>1825</v>
      </c>
      <c r="E490" s="1">
        <v>16</v>
      </c>
      <c r="F490" s="1">
        <v>13</v>
      </c>
      <c r="G490">
        <f t="shared" si="22"/>
        <v>3</v>
      </c>
      <c r="H490" t="s">
        <v>2898</v>
      </c>
      <c r="K490" t="s">
        <v>2572</v>
      </c>
      <c r="L490" t="s">
        <v>1274</v>
      </c>
      <c r="M490" t="s">
        <v>1264</v>
      </c>
      <c r="N490" t="s">
        <v>1033</v>
      </c>
      <c r="O490" t="s">
        <v>30</v>
      </c>
      <c r="U490">
        <f t="shared" si="23"/>
        <v>0</v>
      </c>
    </row>
    <row r="491" spans="1:21" x14ac:dyDescent="0.25">
      <c r="A491">
        <v>19130308</v>
      </c>
      <c r="B491" t="s">
        <v>1825</v>
      </c>
      <c r="C491" t="str">
        <f t="shared" si="21"/>
        <v>L</v>
      </c>
      <c r="D491" t="s">
        <v>1264</v>
      </c>
      <c r="E491" s="1">
        <v>13</v>
      </c>
      <c r="F491" s="1">
        <v>16</v>
      </c>
      <c r="G491">
        <f t="shared" si="22"/>
        <v>-3</v>
      </c>
      <c r="H491" t="s">
        <v>2898</v>
      </c>
      <c r="K491" t="s">
        <v>2572</v>
      </c>
      <c r="L491" t="s">
        <v>1274</v>
      </c>
      <c r="M491" t="s">
        <v>1264</v>
      </c>
      <c r="N491" t="s">
        <v>1037</v>
      </c>
      <c r="O491" t="s">
        <v>30</v>
      </c>
      <c r="U491">
        <f t="shared" si="23"/>
        <v>1</v>
      </c>
    </row>
    <row r="492" spans="1:21" x14ac:dyDescent="0.25">
      <c r="A492">
        <v>19130315</v>
      </c>
      <c r="B492" t="s">
        <v>376</v>
      </c>
      <c r="C492" t="str">
        <f t="shared" si="21"/>
        <v>W</v>
      </c>
      <c r="D492" t="s">
        <v>503</v>
      </c>
      <c r="E492" s="1">
        <v>3</v>
      </c>
      <c r="F492" s="1">
        <v>0</v>
      </c>
      <c r="G492">
        <f t="shared" si="22"/>
        <v>3</v>
      </c>
      <c r="H492" t="s">
        <v>2898</v>
      </c>
      <c r="K492" t="s">
        <v>1818</v>
      </c>
      <c r="L492" t="s">
        <v>1017</v>
      </c>
      <c r="M492" t="s">
        <v>376</v>
      </c>
      <c r="N492" t="s">
        <v>1033</v>
      </c>
      <c r="O492" t="s">
        <v>30</v>
      </c>
      <c r="U492">
        <f t="shared" si="23"/>
        <v>0</v>
      </c>
    </row>
    <row r="493" spans="1:21" x14ac:dyDescent="0.25">
      <c r="A493">
        <v>19130315</v>
      </c>
      <c r="B493" t="s">
        <v>503</v>
      </c>
      <c r="C493" t="str">
        <f t="shared" si="21"/>
        <v>L</v>
      </c>
      <c r="D493" t="s">
        <v>376</v>
      </c>
      <c r="E493" s="1">
        <v>0</v>
      </c>
      <c r="F493" s="1">
        <v>3</v>
      </c>
      <c r="G493">
        <f t="shared" si="22"/>
        <v>-3</v>
      </c>
      <c r="H493" t="s">
        <v>2898</v>
      </c>
      <c r="K493" t="s">
        <v>1818</v>
      </c>
      <c r="L493" t="s">
        <v>1017</v>
      </c>
      <c r="M493" t="s">
        <v>376</v>
      </c>
      <c r="N493" t="s">
        <v>1037</v>
      </c>
      <c r="O493" t="s">
        <v>30</v>
      </c>
      <c r="U493">
        <f t="shared" si="23"/>
        <v>1</v>
      </c>
    </row>
    <row r="494" spans="1:21" x14ac:dyDescent="0.25">
      <c r="A494">
        <v>19130324</v>
      </c>
      <c r="B494" t="s">
        <v>1825</v>
      </c>
      <c r="C494" t="str">
        <f t="shared" si="21"/>
        <v>W</v>
      </c>
      <c r="D494" t="s">
        <v>164</v>
      </c>
      <c r="E494" s="1">
        <v>24</v>
      </c>
      <c r="F494" s="1">
        <v>0</v>
      </c>
      <c r="G494">
        <f t="shared" si="22"/>
        <v>24</v>
      </c>
      <c r="H494" t="s">
        <v>2898</v>
      </c>
      <c r="K494" t="s">
        <v>2897</v>
      </c>
      <c r="L494" t="s">
        <v>2896</v>
      </c>
      <c r="M494" t="s">
        <v>1825</v>
      </c>
      <c r="N494" t="s">
        <v>1033</v>
      </c>
      <c r="O494" t="s">
        <v>30</v>
      </c>
      <c r="U494">
        <f t="shared" si="23"/>
        <v>0</v>
      </c>
    </row>
    <row r="495" spans="1:21" x14ac:dyDescent="0.25">
      <c r="A495">
        <v>19130324</v>
      </c>
      <c r="B495" t="s">
        <v>164</v>
      </c>
      <c r="C495" t="str">
        <f t="shared" si="21"/>
        <v>L</v>
      </c>
      <c r="D495" t="s">
        <v>1825</v>
      </c>
      <c r="E495" s="1">
        <v>0</v>
      </c>
      <c r="F495" s="1">
        <v>24</v>
      </c>
      <c r="G495">
        <f t="shared" si="22"/>
        <v>-24</v>
      </c>
      <c r="H495" t="s">
        <v>2898</v>
      </c>
      <c r="K495" t="s">
        <v>2897</v>
      </c>
      <c r="L495" t="s">
        <v>2896</v>
      </c>
      <c r="M495" t="s">
        <v>1825</v>
      </c>
      <c r="N495" t="s">
        <v>1037</v>
      </c>
      <c r="O495" t="s">
        <v>30</v>
      </c>
      <c r="U495">
        <f t="shared" si="23"/>
        <v>0</v>
      </c>
    </row>
    <row r="496" spans="1:21" x14ac:dyDescent="0.25">
      <c r="A496">
        <v>19130906</v>
      </c>
      <c r="B496" t="s">
        <v>1787</v>
      </c>
      <c r="C496" t="str">
        <f t="shared" si="21"/>
        <v>W</v>
      </c>
      <c r="D496" t="s">
        <v>1824</v>
      </c>
      <c r="E496" s="1">
        <v>30</v>
      </c>
      <c r="F496" s="1">
        <v>5</v>
      </c>
      <c r="G496">
        <f t="shared" si="22"/>
        <v>25</v>
      </c>
      <c r="H496" t="s">
        <v>2576</v>
      </c>
      <c r="K496" t="s">
        <v>2239</v>
      </c>
      <c r="L496" t="s">
        <v>1837</v>
      </c>
      <c r="M496" t="s">
        <v>1787</v>
      </c>
      <c r="N496" t="s">
        <v>1033</v>
      </c>
      <c r="S496" t="s">
        <v>30</v>
      </c>
      <c r="U496">
        <f t="shared" si="23"/>
        <v>0</v>
      </c>
    </row>
    <row r="497" spans="1:21" x14ac:dyDescent="0.25">
      <c r="A497">
        <v>19130906</v>
      </c>
      <c r="B497" t="s">
        <v>1824</v>
      </c>
      <c r="C497" t="str">
        <f t="shared" si="21"/>
        <v>L</v>
      </c>
      <c r="D497" t="s">
        <v>1787</v>
      </c>
      <c r="E497" s="1">
        <v>5</v>
      </c>
      <c r="F497" s="1">
        <v>30</v>
      </c>
      <c r="G497">
        <f t="shared" si="22"/>
        <v>-25</v>
      </c>
      <c r="H497" t="s">
        <v>2576</v>
      </c>
      <c r="K497" t="s">
        <v>2239</v>
      </c>
      <c r="L497" t="s">
        <v>1837</v>
      </c>
      <c r="M497" t="s">
        <v>1787</v>
      </c>
      <c r="N497" t="s">
        <v>1037</v>
      </c>
      <c r="S497" t="s">
        <v>30</v>
      </c>
      <c r="U497">
        <f t="shared" si="23"/>
        <v>0</v>
      </c>
    </row>
    <row r="498" spans="1:21" x14ac:dyDescent="0.25">
      <c r="A498">
        <v>19130913</v>
      </c>
      <c r="B498" t="s">
        <v>1787</v>
      </c>
      <c r="C498" t="str">
        <f t="shared" si="21"/>
        <v>W</v>
      </c>
      <c r="D498" t="s">
        <v>1824</v>
      </c>
      <c r="E498" s="1">
        <v>25</v>
      </c>
      <c r="F498" s="1">
        <v>13</v>
      </c>
      <c r="G498">
        <f t="shared" si="22"/>
        <v>12</v>
      </c>
      <c r="H498" t="s">
        <v>2576</v>
      </c>
      <c r="K498" t="s">
        <v>2082</v>
      </c>
      <c r="L498" t="s">
        <v>1877</v>
      </c>
      <c r="M498" t="s">
        <v>1787</v>
      </c>
      <c r="N498" t="s">
        <v>1033</v>
      </c>
      <c r="S498" t="s">
        <v>30</v>
      </c>
      <c r="U498">
        <f t="shared" si="23"/>
        <v>0</v>
      </c>
    </row>
    <row r="499" spans="1:21" x14ac:dyDescent="0.25">
      <c r="A499">
        <v>19130913</v>
      </c>
      <c r="B499" t="s">
        <v>1824</v>
      </c>
      <c r="C499" t="str">
        <f t="shared" si="21"/>
        <v>L</v>
      </c>
      <c r="D499" t="s">
        <v>1787</v>
      </c>
      <c r="E499" s="1">
        <v>13</v>
      </c>
      <c r="F499" s="1">
        <v>25</v>
      </c>
      <c r="G499">
        <f t="shared" si="22"/>
        <v>-12</v>
      </c>
      <c r="H499" t="s">
        <v>2576</v>
      </c>
      <c r="K499" t="s">
        <v>2082</v>
      </c>
      <c r="L499" t="s">
        <v>1877</v>
      </c>
      <c r="M499" t="s">
        <v>1787</v>
      </c>
      <c r="N499" t="s">
        <v>1037</v>
      </c>
      <c r="S499" t="s">
        <v>30</v>
      </c>
      <c r="U499">
        <f t="shared" si="23"/>
        <v>0</v>
      </c>
    </row>
    <row r="500" spans="1:21" x14ac:dyDescent="0.25">
      <c r="A500">
        <v>19130920</v>
      </c>
      <c r="B500" t="s">
        <v>1787</v>
      </c>
      <c r="C500" t="str">
        <f t="shared" si="21"/>
        <v>L</v>
      </c>
      <c r="D500" t="s">
        <v>1824</v>
      </c>
      <c r="E500" s="1">
        <v>5</v>
      </c>
      <c r="F500" s="1">
        <v>16</v>
      </c>
      <c r="G500">
        <f t="shared" si="22"/>
        <v>-11</v>
      </c>
      <c r="H500" t="s">
        <v>2576</v>
      </c>
      <c r="K500" t="s">
        <v>2280</v>
      </c>
      <c r="L500" t="s">
        <v>1846</v>
      </c>
      <c r="M500" t="s">
        <v>1787</v>
      </c>
      <c r="N500" t="s">
        <v>1033</v>
      </c>
      <c r="S500" t="s">
        <v>30</v>
      </c>
      <c r="U500">
        <f t="shared" si="23"/>
        <v>0</v>
      </c>
    </row>
    <row r="501" spans="1:21" x14ac:dyDescent="0.25">
      <c r="A501">
        <v>19130920</v>
      </c>
      <c r="B501" t="s">
        <v>1824</v>
      </c>
      <c r="C501" t="str">
        <f t="shared" si="21"/>
        <v>W</v>
      </c>
      <c r="D501" t="s">
        <v>1787</v>
      </c>
      <c r="E501" s="1">
        <v>16</v>
      </c>
      <c r="F501" s="1">
        <v>5</v>
      </c>
      <c r="G501">
        <f t="shared" si="22"/>
        <v>11</v>
      </c>
      <c r="H501" t="s">
        <v>2576</v>
      </c>
      <c r="K501" t="s">
        <v>2280</v>
      </c>
      <c r="L501" t="s">
        <v>1846</v>
      </c>
      <c r="M501" t="s">
        <v>1787</v>
      </c>
      <c r="N501" t="s">
        <v>1037</v>
      </c>
      <c r="S501" t="s">
        <v>30</v>
      </c>
      <c r="U501">
        <f t="shared" si="23"/>
        <v>0</v>
      </c>
    </row>
    <row r="502" spans="1:21" x14ac:dyDescent="0.25">
      <c r="A502">
        <v>19140101</v>
      </c>
      <c r="B502" t="s">
        <v>164</v>
      </c>
      <c r="C502" t="str">
        <f t="shared" si="21"/>
        <v>L</v>
      </c>
      <c r="D502" t="s">
        <v>1825</v>
      </c>
      <c r="E502" s="1">
        <v>6</v>
      </c>
      <c r="F502" s="1">
        <v>8</v>
      </c>
      <c r="G502">
        <f t="shared" si="22"/>
        <v>-2</v>
      </c>
      <c r="H502" t="s">
        <v>2895</v>
      </c>
      <c r="K502" t="s">
        <v>2268</v>
      </c>
      <c r="L502" t="s">
        <v>1939</v>
      </c>
      <c r="M502" t="s">
        <v>164</v>
      </c>
      <c r="N502" t="s">
        <v>1033</v>
      </c>
      <c r="O502" t="s">
        <v>30</v>
      </c>
      <c r="U502">
        <f t="shared" si="23"/>
        <v>1</v>
      </c>
    </row>
    <row r="503" spans="1:21" x14ac:dyDescent="0.25">
      <c r="A503">
        <v>19140101</v>
      </c>
      <c r="B503" t="s">
        <v>1825</v>
      </c>
      <c r="C503" t="str">
        <f t="shared" si="21"/>
        <v>W</v>
      </c>
      <c r="D503" t="s">
        <v>164</v>
      </c>
      <c r="E503" s="1">
        <v>8</v>
      </c>
      <c r="F503" s="1">
        <v>6</v>
      </c>
      <c r="G503">
        <f t="shared" si="22"/>
        <v>2</v>
      </c>
      <c r="H503" t="s">
        <v>2895</v>
      </c>
      <c r="K503" t="s">
        <v>2268</v>
      </c>
      <c r="L503" t="s">
        <v>1939</v>
      </c>
      <c r="M503" t="s">
        <v>164</v>
      </c>
      <c r="N503" t="s">
        <v>1037</v>
      </c>
      <c r="O503" t="s">
        <v>30</v>
      </c>
      <c r="U503">
        <f t="shared" si="23"/>
        <v>0</v>
      </c>
    </row>
    <row r="504" spans="1:21" x14ac:dyDescent="0.25">
      <c r="A504">
        <v>19140117</v>
      </c>
      <c r="B504" t="s">
        <v>376</v>
      </c>
      <c r="C504" t="str">
        <f t="shared" si="21"/>
        <v>W</v>
      </c>
      <c r="D504" t="s">
        <v>1264</v>
      </c>
      <c r="E504" s="1">
        <v>10</v>
      </c>
      <c r="F504" s="1">
        <v>9</v>
      </c>
      <c r="G504">
        <f t="shared" si="22"/>
        <v>1</v>
      </c>
      <c r="H504" t="s">
        <v>2895</v>
      </c>
      <c r="K504" t="s">
        <v>1894</v>
      </c>
      <c r="L504" t="s">
        <v>1017</v>
      </c>
      <c r="M504" t="s">
        <v>376</v>
      </c>
      <c r="N504" t="s">
        <v>1033</v>
      </c>
      <c r="O504" t="s">
        <v>30</v>
      </c>
      <c r="U504">
        <f t="shared" si="23"/>
        <v>0</v>
      </c>
    </row>
    <row r="505" spans="1:21" x14ac:dyDescent="0.25">
      <c r="A505">
        <v>19140117</v>
      </c>
      <c r="B505" t="s">
        <v>1264</v>
      </c>
      <c r="C505" t="str">
        <f t="shared" si="21"/>
        <v>L</v>
      </c>
      <c r="D505" t="s">
        <v>376</v>
      </c>
      <c r="E505" s="1">
        <v>9</v>
      </c>
      <c r="F505" s="1">
        <v>10</v>
      </c>
      <c r="G505">
        <f t="shared" si="22"/>
        <v>-1</v>
      </c>
      <c r="H505" t="s">
        <v>2895</v>
      </c>
      <c r="K505" t="s">
        <v>1894</v>
      </c>
      <c r="L505" t="s">
        <v>1017</v>
      </c>
      <c r="M505" t="s">
        <v>376</v>
      </c>
      <c r="N505" t="s">
        <v>1037</v>
      </c>
      <c r="O505" t="s">
        <v>30</v>
      </c>
      <c r="U505">
        <f t="shared" si="23"/>
        <v>1</v>
      </c>
    </row>
    <row r="506" spans="1:21" x14ac:dyDescent="0.25">
      <c r="A506">
        <v>19140207</v>
      </c>
      <c r="B506" t="s">
        <v>1264</v>
      </c>
      <c r="C506" t="str">
        <f t="shared" si="21"/>
        <v>W</v>
      </c>
      <c r="D506" t="s">
        <v>503</v>
      </c>
      <c r="E506" s="1">
        <v>24</v>
      </c>
      <c r="F506" s="1">
        <v>5</v>
      </c>
      <c r="G506">
        <f t="shared" si="22"/>
        <v>19</v>
      </c>
      <c r="H506" t="s">
        <v>2895</v>
      </c>
      <c r="K506" t="s">
        <v>1988</v>
      </c>
      <c r="L506" t="s">
        <v>1263</v>
      </c>
      <c r="M506" t="s">
        <v>1264</v>
      </c>
      <c r="N506" t="s">
        <v>1033</v>
      </c>
      <c r="O506" t="s">
        <v>30</v>
      </c>
      <c r="U506">
        <f t="shared" si="23"/>
        <v>0</v>
      </c>
    </row>
    <row r="507" spans="1:21" x14ac:dyDescent="0.25">
      <c r="A507">
        <v>19140207</v>
      </c>
      <c r="B507" t="s">
        <v>503</v>
      </c>
      <c r="C507" t="str">
        <f t="shared" si="21"/>
        <v>L</v>
      </c>
      <c r="D507" t="s">
        <v>1264</v>
      </c>
      <c r="E507" s="1">
        <v>5</v>
      </c>
      <c r="F507" s="1">
        <v>24</v>
      </c>
      <c r="G507">
        <f t="shared" si="22"/>
        <v>-19</v>
      </c>
      <c r="H507" t="s">
        <v>2895</v>
      </c>
      <c r="K507" t="s">
        <v>1988</v>
      </c>
      <c r="L507" t="s">
        <v>1263</v>
      </c>
      <c r="M507" t="s">
        <v>1264</v>
      </c>
      <c r="N507" t="s">
        <v>1037</v>
      </c>
      <c r="O507" t="s">
        <v>30</v>
      </c>
      <c r="U507">
        <f t="shared" si="23"/>
        <v>0</v>
      </c>
    </row>
    <row r="508" spans="1:21" x14ac:dyDescent="0.25">
      <c r="A508">
        <v>19140214</v>
      </c>
      <c r="B508" t="s">
        <v>376</v>
      </c>
      <c r="C508" t="str">
        <f t="shared" si="21"/>
        <v>W</v>
      </c>
      <c r="D508" t="s">
        <v>1825</v>
      </c>
      <c r="E508" s="1">
        <v>17</v>
      </c>
      <c r="F508" s="1">
        <v>12</v>
      </c>
      <c r="G508">
        <f t="shared" si="22"/>
        <v>5</v>
      </c>
      <c r="H508" t="s">
        <v>2895</v>
      </c>
      <c r="K508" t="s">
        <v>1894</v>
      </c>
      <c r="L508" t="s">
        <v>1017</v>
      </c>
      <c r="M508" t="s">
        <v>376</v>
      </c>
      <c r="N508" t="s">
        <v>1033</v>
      </c>
      <c r="O508" t="s">
        <v>30</v>
      </c>
      <c r="U508">
        <f t="shared" si="23"/>
        <v>0</v>
      </c>
    </row>
    <row r="509" spans="1:21" x14ac:dyDescent="0.25">
      <c r="A509">
        <v>19140214</v>
      </c>
      <c r="B509" t="s">
        <v>1825</v>
      </c>
      <c r="C509" t="str">
        <f t="shared" si="21"/>
        <v>L</v>
      </c>
      <c r="D509" t="s">
        <v>376</v>
      </c>
      <c r="E509" s="1">
        <v>12</v>
      </c>
      <c r="F509" s="1">
        <v>17</v>
      </c>
      <c r="G509">
        <f t="shared" si="22"/>
        <v>-5</v>
      </c>
      <c r="H509" t="s">
        <v>2895</v>
      </c>
      <c r="K509" t="s">
        <v>1894</v>
      </c>
      <c r="L509" t="s">
        <v>1017</v>
      </c>
      <c r="M509" t="s">
        <v>376</v>
      </c>
      <c r="N509" t="s">
        <v>1037</v>
      </c>
      <c r="O509" t="s">
        <v>30</v>
      </c>
      <c r="U509">
        <f t="shared" si="23"/>
        <v>1</v>
      </c>
    </row>
    <row r="510" spans="1:21" x14ac:dyDescent="0.25">
      <c r="A510">
        <v>19140228</v>
      </c>
      <c r="B510" t="s">
        <v>1825</v>
      </c>
      <c r="C510" t="str">
        <f t="shared" si="21"/>
        <v>W</v>
      </c>
      <c r="D510" t="s">
        <v>503</v>
      </c>
      <c r="E510" s="1">
        <v>6</v>
      </c>
      <c r="F510" s="1">
        <v>0</v>
      </c>
      <c r="G510">
        <f t="shared" si="22"/>
        <v>6</v>
      </c>
      <c r="H510" t="s">
        <v>2895</v>
      </c>
      <c r="K510" t="s">
        <v>1995</v>
      </c>
      <c r="L510" t="s">
        <v>1826</v>
      </c>
      <c r="M510" t="s">
        <v>1825</v>
      </c>
      <c r="N510" t="s">
        <v>1033</v>
      </c>
      <c r="O510" t="s">
        <v>30</v>
      </c>
      <c r="U510">
        <f t="shared" si="23"/>
        <v>0</v>
      </c>
    </row>
    <row r="511" spans="1:21" x14ac:dyDescent="0.25">
      <c r="A511">
        <v>19140228</v>
      </c>
      <c r="B511" t="s">
        <v>503</v>
      </c>
      <c r="C511" t="str">
        <f t="shared" si="21"/>
        <v>L</v>
      </c>
      <c r="D511" t="s">
        <v>1825</v>
      </c>
      <c r="E511" s="1">
        <v>0</v>
      </c>
      <c r="F511" s="1">
        <v>6</v>
      </c>
      <c r="G511">
        <f t="shared" si="22"/>
        <v>-6</v>
      </c>
      <c r="H511" t="s">
        <v>2895</v>
      </c>
      <c r="K511" t="s">
        <v>1995</v>
      </c>
      <c r="L511" t="s">
        <v>1826</v>
      </c>
      <c r="M511" t="s">
        <v>1825</v>
      </c>
      <c r="N511" t="s">
        <v>1037</v>
      </c>
      <c r="O511" t="s">
        <v>30</v>
      </c>
      <c r="U511">
        <f t="shared" si="23"/>
        <v>1</v>
      </c>
    </row>
    <row r="512" spans="1:21" x14ac:dyDescent="0.25">
      <c r="A512">
        <v>19140302</v>
      </c>
      <c r="B512" t="s">
        <v>1264</v>
      </c>
      <c r="C512" t="str">
        <f t="shared" si="21"/>
        <v>W</v>
      </c>
      <c r="D512" t="s">
        <v>164</v>
      </c>
      <c r="E512" s="1">
        <v>31</v>
      </c>
      <c r="F512" s="1">
        <v>0</v>
      </c>
      <c r="G512">
        <f t="shared" si="22"/>
        <v>31</v>
      </c>
      <c r="H512" t="s">
        <v>2895</v>
      </c>
      <c r="K512" t="s">
        <v>2572</v>
      </c>
      <c r="L512" t="s">
        <v>1274</v>
      </c>
      <c r="M512" t="s">
        <v>1264</v>
      </c>
      <c r="N512" t="s">
        <v>1033</v>
      </c>
      <c r="O512" t="s">
        <v>30</v>
      </c>
      <c r="U512">
        <f t="shared" si="23"/>
        <v>0</v>
      </c>
    </row>
    <row r="513" spans="1:21" x14ac:dyDescent="0.25">
      <c r="A513">
        <v>19140302</v>
      </c>
      <c r="B513" t="s">
        <v>164</v>
      </c>
      <c r="C513" t="str">
        <f t="shared" si="21"/>
        <v>L</v>
      </c>
      <c r="D513" t="s">
        <v>1264</v>
      </c>
      <c r="E513" s="1">
        <v>0</v>
      </c>
      <c r="F513" s="1">
        <v>31</v>
      </c>
      <c r="G513">
        <f t="shared" si="22"/>
        <v>-31</v>
      </c>
      <c r="H513" t="s">
        <v>2895</v>
      </c>
      <c r="K513" t="s">
        <v>2572</v>
      </c>
      <c r="L513" t="s">
        <v>1274</v>
      </c>
      <c r="M513" t="s">
        <v>1264</v>
      </c>
      <c r="N513" t="s">
        <v>1037</v>
      </c>
      <c r="O513" t="s">
        <v>30</v>
      </c>
      <c r="U513">
        <f t="shared" si="23"/>
        <v>0</v>
      </c>
    </row>
    <row r="514" spans="1:21" x14ac:dyDescent="0.25">
      <c r="A514">
        <v>19140314</v>
      </c>
      <c r="B514" t="s">
        <v>1825</v>
      </c>
      <c r="C514" t="str">
        <f t="shared" ref="C514:C577" si="24">IF(E514-F514&gt;0,"W",IF(E514-F514&lt;0,"L","D"))</f>
        <v>L</v>
      </c>
      <c r="D514" t="s">
        <v>1264</v>
      </c>
      <c r="E514" s="1">
        <v>3</v>
      </c>
      <c r="F514" s="1">
        <v>11</v>
      </c>
      <c r="G514">
        <f t="shared" ref="G514:G577" si="25">E514-F514</f>
        <v>-8</v>
      </c>
      <c r="H514" t="s">
        <v>2895</v>
      </c>
      <c r="K514" t="s">
        <v>2589</v>
      </c>
      <c r="L514" t="s">
        <v>2893</v>
      </c>
      <c r="M514" t="s">
        <v>1825</v>
      </c>
      <c r="N514" t="s">
        <v>1033</v>
      </c>
      <c r="O514" t="s">
        <v>30</v>
      </c>
      <c r="U514">
        <f t="shared" ref="U514:U577" si="26">IF(C514="L",IF(G514&gt;-8,1,0),0)</f>
        <v>0</v>
      </c>
    </row>
    <row r="515" spans="1:21" x14ac:dyDescent="0.25">
      <c r="A515">
        <v>19140314</v>
      </c>
      <c r="B515" t="s">
        <v>1264</v>
      </c>
      <c r="C515" t="str">
        <f t="shared" si="24"/>
        <v>W</v>
      </c>
      <c r="D515" t="s">
        <v>1825</v>
      </c>
      <c r="E515" s="1">
        <v>11</v>
      </c>
      <c r="F515" s="1">
        <v>3</v>
      </c>
      <c r="G515">
        <f t="shared" si="25"/>
        <v>8</v>
      </c>
      <c r="H515" t="s">
        <v>2895</v>
      </c>
      <c r="K515" t="s">
        <v>2589</v>
      </c>
      <c r="L515" t="s">
        <v>2893</v>
      </c>
      <c r="M515" t="s">
        <v>1825</v>
      </c>
      <c r="N515" t="s">
        <v>1037</v>
      </c>
      <c r="O515" t="s">
        <v>30</v>
      </c>
      <c r="U515">
        <f t="shared" si="26"/>
        <v>0</v>
      </c>
    </row>
    <row r="516" spans="1:21" x14ac:dyDescent="0.25">
      <c r="A516">
        <v>19140321</v>
      </c>
      <c r="B516" t="s">
        <v>503</v>
      </c>
      <c r="C516" t="str">
        <f t="shared" si="24"/>
        <v>L</v>
      </c>
      <c r="D516" t="s">
        <v>376</v>
      </c>
      <c r="E516" s="1">
        <v>15</v>
      </c>
      <c r="F516" s="1">
        <v>16</v>
      </c>
      <c r="G516">
        <f t="shared" si="25"/>
        <v>-1</v>
      </c>
      <c r="H516" t="s">
        <v>2895</v>
      </c>
      <c r="K516" t="s">
        <v>2579</v>
      </c>
      <c r="L516" t="s">
        <v>1120</v>
      </c>
      <c r="M516" t="s">
        <v>503</v>
      </c>
      <c r="N516" t="s">
        <v>1033</v>
      </c>
      <c r="O516" t="s">
        <v>30</v>
      </c>
      <c r="U516">
        <f t="shared" si="26"/>
        <v>1</v>
      </c>
    </row>
    <row r="517" spans="1:21" x14ac:dyDescent="0.25">
      <c r="A517">
        <v>19140321</v>
      </c>
      <c r="B517" t="s">
        <v>376</v>
      </c>
      <c r="C517" t="str">
        <f t="shared" si="24"/>
        <v>W</v>
      </c>
      <c r="D517" t="s">
        <v>503</v>
      </c>
      <c r="E517" s="1">
        <v>16</v>
      </c>
      <c r="F517" s="1">
        <v>15</v>
      </c>
      <c r="G517">
        <f t="shared" si="25"/>
        <v>1</v>
      </c>
      <c r="H517" t="s">
        <v>2895</v>
      </c>
      <c r="K517" t="s">
        <v>2579</v>
      </c>
      <c r="L517" t="s">
        <v>1120</v>
      </c>
      <c r="M517" t="s">
        <v>503</v>
      </c>
      <c r="N517" t="s">
        <v>1037</v>
      </c>
      <c r="O517" t="s">
        <v>30</v>
      </c>
      <c r="U517">
        <f t="shared" si="26"/>
        <v>0</v>
      </c>
    </row>
    <row r="518" spans="1:21" x14ac:dyDescent="0.25">
      <c r="A518">
        <v>19140413</v>
      </c>
      <c r="B518" t="s">
        <v>164</v>
      </c>
      <c r="C518" t="str">
        <f t="shared" si="24"/>
        <v>L</v>
      </c>
      <c r="D518" t="s">
        <v>376</v>
      </c>
      <c r="E518" s="1">
        <v>13</v>
      </c>
      <c r="F518" s="1">
        <v>39</v>
      </c>
      <c r="G518">
        <f t="shared" si="25"/>
        <v>-26</v>
      </c>
      <c r="H518" t="s">
        <v>2895</v>
      </c>
      <c r="K518" t="s">
        <v>2449</v>
      </c>
      <c r="L518" t="s">
        <v>2448</v>
      </c>
      <c r="M518" t="s">
        <v>164</v>
      </c>
      <c r="N518" t="s">
        <v>1033</v>
      </c>
      <c r="O518" t="s">
        <v>30</v>
      </c>
      <c r="U518">
        <f t="shared" si="26"/>
        <v>0</v>
      </c>
    </row>
    <row r="519" spans="1:21" x14ac:dyDescent="0.25">
      <c r="A519">
        <v>19140413</v>
      </c>
      <c r="B519" t="s">
        <v>376</v>
      </c>
      <c r="C519" t="str">
        <f t="shared" si="24"/>
        <v>W</v>
      </c>
      <c r="D519" t="s">
        <v>164</v>
      </c>
      <c r="E519" s="1">
        <v>39</v>
      </c>
      <c r="F519" s="1">
        <v>13</v>
      </c>
      <c r="G519">
        <f t="shared" si="25"/>
        <v>26</v>
      </c>
      <c r="H519" t="s">
        <v>2895</v>
      </c>
      <c r="K519" t="s">
        <v>2449</v>
      </c>
      <c r="L519" t="s">
        <v>2448</v>
      </c>
      <c r="M519" t="s">
        <v>164</v>
      </c>
      <c r="N519" t="s">
        <v>1037</v>
      </c>
      <c r="O519" t="s">
        <v>30</v>
      </c>
      <c r="U519">
        <f t="shared" si="26"/>
        <v>0</v>
      </c>
    </row>
    <row r="520" spans="1:21" x14ac:dyDescent="0.25">
      <c r="A520">
        <v>19140718</v>
      </c>
      <c r="B520" t="s">
        <v>1824</v>
      </c>
      <c r="C520" t="str">
        <f t="shared" si="24"/>
        <v>L</v>
      </c>
      <c r="D520" t="s">
        <v>1787</v>
      </c>
      <c r="E520" s="1">
        <v>0</v>
      </c>
      <c r="F520" s="1">
        <v>5</v>
      </c>
      <c r="G520">
        <f t="shared" si="25"/>
        <v>-5</v>
      </c>
      <c r="H520" t="s">
        <v>2575</v>
      </c>
      <c r="K520" t="s">
        <v>1814</v>
      </c>
      <c r="L520" t="s">
        <v>1675</v>
      </c>
      <c r="M520" t="s">
        <v>1824</v>
      </c>
      <c r="N520" t="s">
        <v>1033</v>
      </c>
      <c r="S520" t="s">
        <v>30</v>
      </c>
      <c r="U520">
        <f t="shared" si="26"/>
        <v>1</v>
      </c>
    </row>
    <row r="521" spans="1:21" x14ac:dyDescent="0.25">
      <c r="A521">
        <v>19140718</v>
      </c>
      <c r="B521" t="s">
        <v>1787</v>
      </c>
      <c r="C521" t="str">
        <f t="shared" si="24"/>
        <v>W</v>
      </c>
      <c r="D521" t="s">
        <v>1824</v>
      </c>
      <c r="E521" s="1">
        <v>5</v>
      </c>
      <c r="F521" s="1">
        <v>0</v>
      </c>
      <c r="G521">
        <f t="shared" si="25"/>
        <v>5</v>
      </c>
      <c r="H521" t="s">
        <v>2575</v>
      </c>
      <c r="K521" t="s">
        <v>1814</v>
      </c>
      <c r="L521" t="s">
        <v>1675</v>
      </c>
      <c r="M521" t="s">
        <v>1824</v>
      </c>
      <c r="N521" t="s">
        <v>1037</v>
      </c>
      <c r="S521" t="s">
        <v>30</v>
      </c>
      <c r="U521">
        <f t="shared" si="26"/>
        <v>0</v>
      </c>
    </row>
    <row r="522" spans="1:21" x14ac:dyDescent="0.25">
      <c r="A522">
        <v>19140801</v>
      </c>
      <c r="B522" t="s">
        <v>1824</v>
      </c>
      <c r="C522" t="str">
        <f t="shared" si="24"/>
        <v>L</v>
      </c>
      <c r="D522" t="s">
        <v>1787</v>
      </c>
      <c r="E522" s="1">
        <v>0</v>
      </c>
      <c r="F522" s="1">
        <v>17</v>
      </c>
      <c r="G522">
        <f t="shared" si="25"/>
        <v>-17</v>
      </c>
      <c r="H522" t="s">
        <v>2575</v>
      </c>
      <c r="K522" t="s">
        <v>2535</v>
      </c>
      <c r="L522" t="s">
        <v>1715</v>
      </c>
      <c r="M522" t="s">
        <v>1824</v>
      </c>
      <c r="N522" t="s">
        <v>1033</v>
      </c>
      <c r="S522" t="s">
        <v>30</v>
      </c>
      <c r="U522">
        <f t="shared" si="26"/>
        <v>0</v>
      </c>
    </row>
    <row r="523" spans="1:21" x14ac:dyDescent="0.25">
      <c r="A523">
        <v>19140801</v>
      </c>
      <c r="B523" t="s">
        <v>1787</v>
      </c>
      <c r="C523" t="str">
        <f t="shared" si="24"/>
        <v>W</v>
      </c>
      <c r="D523" t="s">
        <v>1824</v>
      </c>
      <c r="E523" s="1">
        <v>17</v>
      </c>
      <c r="F523" s="1">
        <v>0</v>
      </c>
      <c r="G523">
        <f t="shared" si="25"/>
        <v>17</v>
      </c>
      <c r="H523" t="s">
        <v>2575</v>
      </c>
      <c r="K523" t="s">
        <v>2535</v>
      </c>
      <c r="L523" t="s">
        <v>1715</v>
      </c>
      <c r="M523" t="s">
        <v>1824</v>
      </c>
      <c r="N523" t="s">
        <v>1037</v>
      </c>
      <c r="S523" t="s">
        <v>30</v>
      </c>
      <c r="U523">
        <f t="shared" si="26"/>
        <v>0</v>
      </c>
    </row>
    <row r="524" spans="1:21" x14ac:dyDescent="0.25">
      <c r="A524">
        <v>19140815</v>
      </c>
      <c r="B524" t="s">
        <v>1824</v>
      </c>
      <c r="C524" t="str">
        <f t="shared" si="24"/>
        <v>L</v>
      </c>
      <c r="D524" t="s">
        <v>1787</v>
      </c>
      <c r="E524" s="1">
        <v>7</v>
      </c>
      <c r="F524" s="1">
        <v>22</v>
      </c>
      <c r="G524">
        <f t="shared" si="25"/>
        <v>-15</v>
      </c>
      <c r="H524" t="s">
        <v>2575</v>
      </c>
      <c r="K524" t="s">
        <v>1814</v>
      </c>
      <c r="L524" t="s">
        <v>1675</v>
      </c>
      <c r="M524" t="s">
        <v>1824</v>
      </c>
      <c r="N524" t="s">
        <v>1033</v>
      </c>
      <c r="S524" t="s">
        <v>30</v>
      </c>
      <c r="U524">
        <f t="shared" si="26"/>
        <v>0</v>
      </c>
    </row>
    <row r="525" spans="1:21" x14ac:dyDescent="0.25">
      <c r="A525">
        <v>19140815</v>
      </c>
      <c r="B525" t="s">
        <v>1787</v>
      </c>
      <c r="C525" t="str">
        <f t="shared" si="24"/>
        <v>W</v>
      </c>
      <c r="D525" t="s">
        <v>1824</v>
      </c>
      <c r="E525" s="1">
        <v>22</v>
      </c>
      <c r="F525" s="1">
        <v>7</v>
      </c>
      <c r="G525">
        <f t="shared" si="25"/>
        <v>15</v>
      </c>
      <c r="H525" t="s">
        <v>2575</v>
      </c>
      <c r="K525" t="s">
        <v>1814</v>
      </c>
      <c r="L525" t="s">
        <v>1675</v>
      </c>
      <c r="M525" t="s">
        <v>1824</v>
      </c>
      <c r="N525" t="s">
        <v>1037</v>
      </c>
      <c r="S525" t="s">
        <v>30</v>
      </c>
      <c r="U525">
        <f t="shared" si="26"/>
        <v>0</v>
      </c>
    </row>
    <row r="526" spans="1:21" x14ac:dyDescent="0.25">
      <c r="A526">
        <v>19200101</v>
      </c>
      <c r="B526" t="s">
        <v>164</v>
      </c>
      <c r="C526" t="str">
        <f t="shared" si="24"/>
        <v>L</v>
      </c>
      <c r="D526" t="s">
        <v>503</v>
      </c>
      <c r="E526" s="1">
        <v>0</v>
      </c>
      <c r="F526" s="1">
        <v>5</v>
      </c>
      <c r="G526">
        <f t="shared" si="25"/>
        <v>-5</v>
      </c>
      <c r="H526" t="s">
        <v>2894</v>
      </c>
      <c r="K526" t="s">
        <v>2268</v>
      </c>
      <c r="L526" t="s">
        <v>1939</v>
      </c>
      <c r="M526" t="s">
        <v>164</v>
      </c>
      <c r="N526" t="s">
        <v>1033</v>
      </c>
      <c r="O526" t="s">
        <v>30</v>
      </c>
      <c r="U526">
        <f t="shared" si="26"/>
        <v>1</v>
      </c>
    </row>
    <row r="527" spans="1:21" x14ac:dyDescent="0.25">
      <c r="A527">
        <v>19200101</v>
      </c>
      <c r="B527" t="s">
        <v>503</v>
      </c>
      <c r="C527" t="str">
        <f t="shared" si="24"/>
        <v>W</v>
      </c>
      <c r="D527" t="s">
        <v>164</v>
      </c>
      <c r="E527" s="1">
        <v>5</v>
      </c>
      <c r="F527" s="1">
        <v>0</v>
      </c>
      <c r="G527">
        <f t="shared" si="25"/>
        <v>5</v>
      </c>
      <c r="H527" t="s">
        <v>2894</v>
      </c>
      <c r="K527" t="s">
        <v>2268</v>
      </c>
      <c r="L527" t="s">
        <v>1939</v>
      </c>
      <c r="M527" t="s">
        <v>164</v>
      </c>
      <c r="N527" t="s">
        <v>1037</v>
      </c>
      <c r="O527" t="s">
        <v>30</v>
      </c>
      <c r="U527">
        <f t="shared" si="26"/>
        <v>0</v>
      </c>
    </row>
    <row r="528" spans="1:21" x14ac:dyDescent="0.25">
      <c r="A528">
        <v>19200117</v>
      </c>
      <c r="B528" t="s">
        <v>1264</v>
      </c>
      <c r="C528" t="str">
        <f t="shared" si="24"/>
        <v>W</v>
      </c>
      <c r="D528" t="s">
        <v>376</v>
      </c>
      <c r="E528" s="1">
        <v>19</v>
      </c>
      <c r="F528" s="1">
        <v>5</v>
      </c>
      <c r="G528">
        <f t="shared" si="25"/>
        <v>14</v>
      </c>
      <c r="H528" t="s">
        <v>2894</v>
      </c>
      <c r="K528" t="s">
        <v>2572</v>
      </c>
      <c r="L528" t="s">
        <v>1274</v>
      </c>
      <c r="M528" t="s">
        <v>1264</v>
      </c>
      <c r="N528" t="s">
        <v>1033</v>
      </c>
      <c r="O528" t="s">
        <v>30</v>
      </c>
      <c r="U528">
        <f t="shared" si="26"/>
        <v>0</v>
      </c>
    </row>
    <row r="529" spans="1:21" x14ac:dyDescent="0.25">
      <c r="A529">
        <v>19200117</v>
      </c>
      <c r="B529" t="s">
        <v>376</v>
      </c>
      <c r="C529" t="str">
        <f t="shared" si="24"/>
        <v>L</v>
      </c>
      <c r="D529" t="s">
        <v>1264</v>
      </c>
      <c r="E529" s="1">
        <v>5</v>
      </c>
      <c r="F529" s="1">
        <v>19</v>
      </c>
      <c r="G529">
        <f t="shared" si="25"/>
        <v>-14</v>
      </c>
      <c r="H529" t="s">
        <v>2894</v>
      </c>
      <c r="K529" t="s">
        <v>2572</v>
      </c>
      <c r="L529" t="s">
        <v>1274</v>
      </c>
      <c r="M529" t="s">
        <v>1264</v>
      </c>
      <c r="N529" t="s">
        <v>1037</v>
      </c>
      <c r="O529" t="s">
        <v>30</v>
      </c>
      <c r="U529">
        <f t="shared" si="26"/>
        <v>0</v>
      </c>
    </row>
    <row r="530" spans="1:21" x14ac:dyDescent="0.25">
      <c r="A530">
        <v>19200131</v>
      </c>
      <c r="B530" t="s">
        <v>376</v>
      </c>
      <c r="C530" t="str">
        <f t="shared" si="24"/>
        <v>W</v>
      </c>
      <c r="D530" t="s">
        <v>164</v>
      </c>
      <c r="E530" s="1">
        <v>8</v>
      </c>
      <c r="F530" s="1">
        <v>3</v>
      </c>
      <c r="G530">
        <f t="shared" si="25"/>
        <v>5</v>
      </c>
      <c r="H530" t="s">
        <v>2894</v>
      </c>
      <c r="K530" t="s">
        <v>1894</v>
      </c>
      <c r="L530" t="s">
        <v>1017</v>
      </c>
      <c r="M530" t="s">
        <v>376</v>
      </c>
      <c r="N530" t="s">
        <v>1033</v>
      </c>
      <c r="O530" t="s">
        <v>30</v>
      </c>
      <c r="U530">
        <f t="shared" si="26"/>
        <v>0</v>
      </c>
    </row>
    <row r="531" spans="1:21" x14ac:dyDescent="0.25">
      <c r="A531">
        <v>19200131</v>
      </c>
      <c r="B531" t="s">
        <v>164</v>
      </c>
      <c r="C531" t="str">
        <f t="shared" si="24"/>
        <v>L</v>
      </c>
      <c r="D531" t="s">
        <v>376</v>
      </c>
      <c r="E531" s="1">
        <v>3</v>
      </c>
      <c r="F531" s="1">
        <v>8</v>
      </c>
      <c r="G531">
        <f t="shared" si="25"/>
        <v>-5</v>
      </c>
      <c r="H531" t="s">
        <v>2894</v>
      </c>
      <c r="K531" t="s">
        <v>1894</v>
      </c>
      <c r="L531" t="s">
        <v>1017</v>
      </c>
      <c r="M531" t="s">
        <v>376</v>
      </c>
      <c r="N531" t="s">
        <v>1037</v>
      </c>
      <c r="O531" t="s">
        <v>30</v>
      </c>
      <c r="U531">
        <f t="shared" si="26"/>
        <v>1</v>
      </c>
    </row>
    <row r="532" spans="1:21" x14ac:dyDescent="0.25">
      <c r="A532">
        <v>19200207</v>
      </c>
      <c r="B532" t="s">
        <v>503</v>
      </c>
      <c r="C532" t="str">
        <f t="shared" si="24"/>
        <v>W</v>
      </c>
      <c r="D532" t="s">
        <v>1264</v>
      </c>
      <c r="E532" s="1">
        <v>9</v>
      </c>
      <c r="F532" s="1">
        <v>5</v>
      </c>
      <c r="G532">
        <f t="shared" si="25"/>
        <v>4</v>
      </c>
      <c r="H532" t="s">
        <v>2894</v>
      </c>
      <c r="K532" t="s">
        <v>2579</v>
      </c>
      <c r="L532" t="s">
        <v>1120</v>
      </c>
      <c r="M532" t="s">
        <v>503</v>
      </c>
      <c r="N532" t="s">
        <v>1033</v>
      </c>
      <c r="O532" t="s">
        <v>30</v>
      </c>
      <c r="U532">
        <f t="shared" si="26"/>
        <v>0</v>
      </c>
    </row>
    <row r="533" spans="1:21" x14ac:dyDescent="0.25">
      <c r="A533">
        <v>19200207</v>
      </c>
      <c r="B533" t="s">
        <v>1264</v>
      </c>
      <c r="C533" t="str">
        <f t="shared" si="24"/>
        <v>L</v>
      </c>
      <c r="D533" t="s">
        <v>503</v>
      </c>
      <c r="E533" s="1">
        <v>5</v>
      </c>
      <c r="F533" s="1">
        <v>9</v>
      </c>
      <c r="G533">
        <f t="shared" si="25"/>
        <v>-4</v>
      </c>
      <c r="H533" t="s">
        <v>2894</v>
      </c>
      <c r="K533" t="s">
        <v>2579</v>
      </c>
      <c r="L533" t="s">
        <v>1120</v>
      </c>
      <c r="M533" t="s">
        <v>503</v>
      </c>
      <c r="N533" t="s">
        <v>1037</v>
      </c>
      <c r="O533" t="s">
        <v>30</v>
      </c>
      <c r="U533">
        <f t="shared" si="26"/>
        <v>1</v>
      </c>
    </row>
    <row r="534" spans="1:21" x14ac:dyDescent="0.25">
      <c r="A534">
        <v>19200214</v>
      </c>
      <c r="B534" t="s">
        <v>1825</v>
      </c>
      <c r="C534" t="str">
        <f t="shared" si="24"/>
        <v>L</v>
      </c>
      <c r="D534" t="s">
        <v>376</v>
      </c>
      <c r="E534" s="1">
        <v>11</v>
      </c>
      <c r="F534" s="1">
        <v>14</v>
      </c>
      <c r="G534">
        <f t="shared" si="25"/>
        <v>-3</v>
      </c>
      <c r="H534" t="s">
        <v>2894</v>
      </c>
      <c r="K534" t="s">
        <v>1995</v>
      </c>
      <c r="L534" t="s">
        <v>1826</v>
      </c>
      <c r="M534" t="s">
        <v>1825</v>
      </c>
      <c r="N534" t="s">
        <v>1033</v>
      </c>
      <c r="O534" t="s">
        <v>30</v>
      </c>
      <c r="U534">
        <f t="shared" si="26"/>
        <v>1</v>
      </c>
    </row>
    <row r="535" spans="1:21" x14ac:dyDescent="0.25">
      <c r="A535">
        <v>19200214</v>
      </c>
      <c r="B535" t="s">
        <v>376</v>
      </c>
      <c r="C535" t="str">
        <f t="shared" si="24"/>
        <v>W</v>
      </c>
      <c r="D535" t="s">
        <v>1825</v>
      </c>
      <c r="E535" s="1">
        <v>14</v>
      </c>
      <c r="F535" s="1">
        <v>11</v>
      </c>
      <c r="G535">
        <f t="shared" si="25"/>
        <v>3</v>
      </c>
      <c r="H535" t="s">
        <v>2894</v>
      </c>
      <c r="K535" t="s">
        <v>1995</v>
      </c>
      <c r="L535" t="s">
        <v>1826</v>
      </c>
      <c r="M535" t="s">
        <v>1825</v>
      </c>
      <c r="N535" t="s">
        <v>1037</v>
      </c>
      <c r="O535" t="s">
        <v>30</v>
      </c>
      <c r="U535">
        <f t="shared" si="26"/>
        <v>0</v>
      </c>
    </row>
    <row r="536" spans="1:21" x14ac:dyDescent="0.25">
      <c r="A536">
        <v>19200217</v>
      </c>
      <c r="B536" t="s">
        <v>164</v>
      </c>
      <c r="C536" t="str">
        <f t="shared" si="24"/>
        <v>L</v>
      </c>
      <c r="D536" t="s">
        <v>1264</v>
      </c>
      <c r="E536" s="1">
        <v>5</v>
      </c>
      <c r="F536" s="1">
        <v>6</v>
      </c>
      <c r="G536">
        <f t="shared" si="25"/>
        <v>-1</v>
      </c>
      <c r="H536" t="s">
        <v>2894</v>
      </c>
      <c r="K536" t="s">
        <v>2845</v>
      </c>
      <c r="L536" t="s">
        <v>1939</v>
      </c>
      <c r="M536" t="s">
        <v>164</v>
      </c>
      <c r="N536" t="s">
        <v>1033</v>
      </c>
      <c r="O536" t="s">
        <v>30</v>
      </c>
      <c r="U536">
        <f t="shared" si="26"/>
        <v>1</v>
      </c>
    </row>
    <row r="537" spans="1:21" x14ac:dyDescent="0.25">
      <c r="A537">
        <v>19200217</v>
      </c>
      <c r="B537" t="s">
        <v>1264</v>
      </c>
      <c r="C537" t="str">
        <f t="shared" si="24"/>
        <v>W</v>
      </c>
      <c r="D537" t="s">
        <v>164</v>
      </c>
      <c r="E537" s="1">
        <v>6</v>
      </c>
      <c r="F537" s="1">
        <v>5</v>
      </c>
      <c r="G537">
        <f t="shared" si="25"/>
        <v>1</v>
      </c>
      <c r="H537" t="s">
        <v>2894</v>
      </c>
      <c r="K537" t="s">
        <v>2845</v>
      </c>
      <c r="L537" t="s">
        <v>1939</v>
      </c>
      <c r="M537" t="s">
        <v>164</v>
      </c>
      <c r="N537" t="s">
        <v>1037</v>
      </c>
      <c r="O537" t="s">
        <v>30</v>
      </c>
      <c r="U537">
        <f t="shared" si="26"/>
        <v>0</v>
      </c>
    </row>
    <row r="538" spans="1:21" x14ac:dyDescent="0.25">
      <c r="A538">
        <v>19200228</v>
      </c>
      <c r="B538" t="s">
        <v>503</v>
      </c>
      <c r="C538" t="str">
        <f t="shared" si="24"/>
        <v>W</v>
      </c>
      <c r="D538" t="s">
        <v>1825</v>
      </c>
      <c r="E538" s="1">
        <v>19</v>
      </c>
      <c r="F538" s="1">
        <v>0</v>
      </c>
      <c r="G538">
        <f t="shared" si="25"/>
        <v>19</v>
      </c>
      <c r="H538" t="s">
        <v>2894</v>
      </c>
      <c r="K538" t="s">
        <v>2579</v>
      </c>
      <c r="L538" t="s">
        <v>1120</v>
      </c>
      <c r="M538" t="s">
        <v>503</v>
      </c>
      <c r="N538" t="s">
        <v>1033</v>
      </c>
      <c r="O538" t="s">
        <v>30</v>
      </c>
      <c r="U538">
        <f t="shared" si="26"/>
        <v>0</v>
      </c>
    </row>
    <row r="539" spans="1:21" x14ac:dyDescent="0.25">
      <c r="A539">
        <v>19200228</v>
      </c>
      <c r="B539" t="s">
        <v>1825</v>
      </c>
      <c r="C539" t="str">
        <f t="shared" si="24"/>
        <v>L</v>
      </c>
      <c r="D539" t="s">
        <v>503</v>
      </c>
      <c r="E539" s="1">
        <v>0</v>
      </c>
      <c r="F539" s="1">
        <v>19</v>
      </c>
      <c r="G539">
        <f t="shared" si="25"/>
        <v>-19</v>
      </c>
      <c r="H539" t="s">
        <v>2894</v>
      </c>
      <c r="K539" t="s">
        <v>2579</v>
      </c>
      <c r="L539" t="s">
        <v>1120</v>
      </c>
      <c r="M539" t="s">
        <v>503</v>
      </c>
      <c r="N539" t="s">
        <v>1037</v>
      </c>
      <c r="O539" t="s">
        <v>30</v>
      </c>
      <c r="U539">
        <f t="shared" si="26"/>
        <v>0</v>
      </c>
    </row>
    <row r="540" spans="1:21" x14ac:dyDescent="0.25">
      <c r="A540">
        <v>19200313</v>
      </c>
      <c r="B540" t="s">
        <v>1264</v>
      </c>
      <c r="C540" t="str">
        <f t="shared" si="24"/>
        <v>W</v>
      </c>
      <c r="D540" t="s">
        <v>1825</v>
      </c>
      <c r="E540" s="1">
        <v>28</v>
      </c>
      <c r="F540" s="1">
        <v>4</v>
      </c>
      <c r="G540">
        <f t="shared" si="25"/>
        <v>24</v>
      </c>
      <c r="H540" t="s">
        <v>2894</v>
      </c>
      <c r="K540" t="s">
        <v>1988</v>
      </c>
      <c r="L540" t="s">
        <v>1263</v>
      </c>
      <c r="M540" t="s">
        <v>1264</v>
      </c>
      <c r="N540" t="s">
        <v>1033</v>
      </c>
      <c r="O540" t="s">
        <v>30</v>
      </c>
      <c r="U540">
        <f t="shared" si="26"/>
        <v>0</v>
      </c>
    </row>
    <row r="541" spans="1:21" x14ac:dyDescent="0.25">
      <c r="A541">
        <v>19200313</v>
      </c>
      <c r="B541" t="s">
        <v>1825</v>
      </c>
      <c r="C541" t="str">
        <f t="shared" si="24"/>
        <v>L</v>
      </c>
      <c r="D541" t="s">
        <v>1264</v>
      </c>
      <c r="E541" s="1">
        <v>4</v>
      </c>
      <c r="F541" s="1">
        <v>28</v>
      </c>
      <c r="G541">
        <f t="shared" si="25"/>
        <v>-24</v>
      </c>
      <c r="H541" t="s">
        <v>2894</v>
      </c>
      <c r="K541" t="s">
        <v>1988</v>
      </c>
      <c r="L541" t="s">
        <v>1263</v>
      </c>
      <c r="M541" t="s">
        <v>1264</v>
      </c>
      <c r="N541" t="s">
        <v>1037</v>
      </c>
      <c r="O541" t="s">
        <v>30</v>
      </c>
      <c r="U541">
        <f t="shared" si="26"/>
        <v>0</v>
      </c>
    </row>
    <row r="542" spans="1:21" x14ac:dyDescent="0.25">
      <c r="A542">
        <v>19200320</v>
      </c>
      <c r="B542" t="s">
        <v>376</v>
      </c>
      <c r="C542" t="str">
        <f t="shared" si="24"/>
        <v>W</v>
      </c>
      <c r="D542" t="s">
        <v>503</v>
      </c>
      <c r="E542" s="1">
        <v>13</v>
      </c>
      <c r="F542" s="1">
        <v>4</v>
      </c>
      <c r="G542">
        <f t="shared" si="25"/>
        <v>9</v>
      </c>
      <c r="H542" t="s">
        <v>2894</v>
      </c>
      <c r="K542" t="s">
        <v>1818</v>
      </c>
      <c r="L542" t="s">
        <v>1017</v>
      </c>
      <c r="M542" t="s">
        <v>376</v>
      </c>
      <c r="N542" t="s">
        <v>1033</v>
      </c>
      <c r="O542" t="s">
        <v>30</v>
      </c>
      <c r="U542">
        <f t="shared" si="26"/>
        <v>0</v>
      </c>
    </row>
    <row r="543" spans="1:21" x14ac:dyDescent="0.25">
      <c r="A543">
        <v>19200320</v>
      </c>
      <c r="B543" t="s">
        <v>503</v>
      </c>
      <c r="C543" t="str">
        <f t="shared" si="24"/>
        <v>L</v>
      </c>
      <c r="D543" t="s">
        <v>376</v>
      </c>
      <c r="E543" s="1">
        <v>4</v>
      </c>
      <c r="F543" s="1">
        <v>13</v>
      </c>
      <c r="G543">
        <f t="shared" si="25"/>
        <v>-9</v>
      </c>
      <c r="H543" t="s">
        <v>2894</v>
      </c>
      <c r="K543" t="s">
        <v>1818</v>
      </c>
      <c r="L543" t="s">
        <v>1017</v>
      </c>
      <c r="M543" t="s">
        <v>376</v>
      </c>
      <c r="N543" t="s">
        <v>1037</v>
      </c>
      <c r="O543" t="s">
        <v>30</v>
      </c>
      <c r="U543">
        <f t="shared" si="26"/>
        <v>0</v>
      </c>
    </row>
    <row r="544" spans="1:21" x14ac:dyDescent="0.25">
      <c r="A544">
        <v>19200403</v>
      </c>
      <c r="B544" t="s">
        <v>1825</v>
      </c>
      <c r="C544" t="str">
        <f t="shared" si="24"/>
        <v>L</v>
      </c>
      <c r="D544" t="s">
        <v>164</v>
      </c>
      <c r="E544" s="1">
        <v>7</v>
      </c>
      <c r="F544" s="1">
        <v>15</v>
      </c>
      <c r="G544">
        <f t="shared" si="25"/>
        <v>-8</v>
      </c>
      <c r="H544" t="s">
        <v>2894</v>
      </c>
      <c r="K544" t="s">
        <v>1995</v>
      </c>
      <c r="L544" t="s">
        <v>1826</v>
      </c>
      <c r="M544" t="s">
        <v>1825</v>
      </c>
      <c r="N544" t="s">
        <v>1033</v>
      </c>
      <c r="O544" t="s">
        <v>30</v>
      </c>
      <c r="U544">
        <f t="shared" si="26"/>
        <v>0</v>
      </c>
    </row>
    <row r="545" spans="1:21" x14ac:dyDescent="0.25">
      <c r="A545">
        <v>19200403</v>
      </c>
      <c r="B545" t="s">
        <v>164</v>
      </c>
      <c r="C545" t="str">
        <f t="shared" si="24"/>
        <v>W</v>
      </c>
      <c r="D545" t="s">
        <v>1825</v>
      </c>
      <c r="E545" s="1">
        <v>15</v>
      </c>
      <c r="F545" s="1">
        <v>7</v>
      </c>
      <c r="G545">
        <f t="shared" si="25"/>
        <v>8</v>
      </c>
      <c r="H545" t="s">
        <v>2894</v>
      </c>
      <c r="K545" t="s">
        <v>1995</v>
      </c>
      <c r="L545" t="s">
        <v>1826</v>
      </c>
      <c r="M545" t="s">
        <v>1825</v>
      </c>
      <c r="N545" t="s">
        <v>1037</v>
      </c>
      <c r="O545" t="s">
        <v>30</v>
      </c>
      <c r="U545">
        <f t="shared" si="26"/>
        <v>0</v>
      </c>
    </row>
    <row r="546" spans="1:21" x14ac:dyDescent="0.25">
      <c r="A546">
        <v>19210115</v>
      </c>
      <c r="B546" t="s">
        <v>376</v>
      </c>
      <c r="C546" t="str">
        <f t="shared" si="24"/>
        <v>W</v>
      </c>
      <c r="D546" t="s">
        <v>1264</v>
      </c>
      <c r="E546" s="1">
        <v>18</v>
      </c>
      <c r="F546" s="1">
        <v>3</v>
      </c>
      <c r="G546">
        <f t="shared" si="25"/>
        <v>15</v>
      </c>
      <c r="H546" t="s">
        <v>2892</v>
      </c>
      <c r="K546" t="s">
        <v>1894</v>
      </c>
      <c r="L546" t="s">
        <v>1017</v>
      </c>
      <c r="M546" t="s">
        <v>376</v>
      </c>
      <c r="N546" t="s">
        <v>1033</v>
      </c>
      <c r="O546" t="s">
        <v>30</v>
      </c>
      <c r="U546">
        <f t="shared" si="26"/>
        <v>0</v>
      </c>
    </row>
    <row r="547" spans="1:21" x14ac:dyDescent="0.25">
      <c r="A547">
        <v>19210115</v>
      </c>
      <c r="B547" t="s">
        <v>1264</v>
      </c>
      <c r="C547" t="str">
        <f t="shared" si="24"/>
        <v>L</v>
      </c>
      <c r="D547" t="s">
        <v>376</v>
      </c>
      <c r="E547" s="1">
        <v>3</v>
      </c>
      <c r="F547" s="1">
        <v>18</v>
      </c>
      <c r="G547">
        <f t="shared" si="25"/>
        <v>-15</v>
      </c>
      <c r="H547" t="s">
        <v>2892</v>
      </c>
      <c r="K547" t="s">
        <v>1894</v>
      </c>
      <c r="L547" t="s">
        <v>1017</v>
      </c>
      <c r="M547" t="s">
        <v>376</v>
      </c>
      <c r="N547" t="s">
        <v>1037</v>
      </c>
      <c r="O547" t="s">
        <v>30</v>
      </c>
      <c r="U547">
        <f t="shared" si="26"/>
        <v>0</v>
      </c>
    </row>
    <row r="548" spans="1:21" x14ac:dyDescent="0.25">
      <c r="A548">
        <v>19210122</v>
      </c>
      <c r="B548" t="s">
        <v>503</v>
      </c>
      <c r="C548" t="str">
        <f t="shared" si="24"/>
        <v>L</v>
      </c>
      <c r="D548" t="s">
        <v>164</v>
      </c>
      <c r="E548" s="1">
        <v>0</v>
      </c>
      <c r="F548" s="1">
        <v>3</v>
      </c>
      <c r="G548">
        <f t="shared" si="25"/>
        <v>-3</v>
      </c>
      <c r="H548" t="s">
        <v>2892</v>
      </c>
      <c r="K548" t="s">
        <v>2579</v>
      </c>
      <c r="L548" t="s">
        <v>1120</v>
      </c>
      <c r="M548" t="s">
        <v>503</v>
      </c>
      <c r="N548" t="s">
        <v>1033</v>
      </c>
      <c r="O548" t="s">
        <v>30</v>
      </c>
      <c r="U548">
        <f t="shared" si="26"/>
        <v>1</v>
      </c>
    </row>
    <row r="549" spans="1:21" x14ac:dyDescent="0.25">
      <c r="A549">
        <v>19210122</v>
      </c>
      <c r="B549" t="s">
        <v>164</v>
      </c>
      <c r="C549" t="str">
        <f t="shared" si="24"/>
        <v>W</v>
      </c>
      <c r="D549" t="s">
        <v>503</v>
      </c>
      <c r="E549" s="1">
        <v>3</v>
      </c>
      <c r="F549" s="1">
        <v>0</v>
      </c>
      <c r="G549">
        <f t="shared" si="25"/>
        <v>3</v>
      </c>
      <c r="H549" t="s">
        <v>2892</v>
      </c>
      <c r="K549" t="s">
        <v>2579</v>
      </c>
      <c r="L549" t="s">
        <v>1120</v>
      </c>
      <c r="M549" t="s">
        <v>503</v>
      </c>
      <c r="N549" t="s">
        <v>1037</v>
      </c>
      <c r="O549" t="s">
        <v>30</v>
      </c>
      <c r="U549">
        <f t="shared" si="26"/>
        <v>0</v>
      </c>
    </row>
    <row r="550" spans="1:21" x14ac:dyDescent="0.25">
      <c r="A550">
        <v>19210205</v>
      </c>
      <c r="B550" t="s">
        <v>1264</v>
      </c>
      <c r="C550" t="str">
        <f t="shared" si="24"/>
        <v>L</v>
      </c>
      <c r="D550" t="s">
        <v>503</v>
      </c>
      <c r="E550" s="1">
        <v>8</v>
      </c>
      <c r="F550" s="1">
        <v>14</v>
      </c>
      <c r="G550">
        <f t="shared" si="25"/>
        <v>-6</v>
      </c>
      <c r="H550" t="s">
        <v>2892</v>
      </c>
      <c r="K550" t="s">
        <v>2572</v>
      </c>
      <c r="L550" t="s">
        <v>1274</v>
      </c>
      <c r="M550" t="s">
        <v>1264</v>
      </c>
      <c r="N550" t="s">
        <v>1033</v>
      </c>
      <c r="O550" t="s">
        <v>30</v>
      </c>
      <c r="U550">
        <f t="shared" si="26"/>
        <v>1</v>
      </c>
    </row>
    <row r="551" spans="1:21" x14ac:dyDescent="0.25">
      <c r="A551">
        <v>19210205</v>
      </c>
      <c r="B551" t="s">
        <v>503</v>
      </c>
      <c r="C551" t="str">
        <f t="shared" si="24"/>
        <v>W</v>
      </c>
      <c r="D551" t="s">
        <v>1264</v>
      </c>
      <c r="E551" s="1">
        <v>14</v>
      </c>
      <c r="F551" s="1">
        <v>8</v>
      </c>
      <c r="G551">
        <f t="shared" si="25"/>
        <v>6</v>
      </c>
      <c r="H551" t="s">
        <v>2892</v>
      </c>
      <c r="K551" t="s">
        <v>2572</v>
      </c>
      <c r="L551" t="s">
        <v>1274</v>
      </c>
      <c r="M551" t="s">
        <v>1264</v>
      </c>
      <c r="N551" t="s">
        <v>1037</v>
      </c>
      <c r="O551" t="s">
        <v>30</v>
      </c>
      <c r="U551">
        <f t="shared" si="26"/>
        <v>0</v>
      </c>
    </row>
    <row r="552" spans="1:21" x14ac:dyDescent="0.25">
      <c r="A552">
        <v>19210212</v>
      </c>
      <c r="B552" t="s">
        <v>376</v>
      </c>
      <c r="C552" t="str">
        <f t="shared" si="24"/>
        <v>W</v>
      </c>
      <c r="D552" t="s">
        <v>1825</v>
      </c>
      <c r="E552" s="1">
        <v>15</v>
      </c>
      <c r="F552" s="1">
        <v>0</v>
      </c>
      <c r="G552">
        <f t="shared" si="25"/>
        <v>15</v>
      </c>
      <c r="H552" t="s">
        <v>2892</v>
      </c>
      <c r="K552" t="s">
        <v>1894</v>
      </c>
      <c r="L552" t="s">
        <v>1017</v>
      </c>
      <c r="M552" t="s">
        <v>376</v>
      </c>
      <c r="N552" t="s">
        <v>1033</v>
      </c>
      <c r="O552" t="s">
        <v>30</v>
      </c>
      <c r="U552">
        <f t="shared" si="26"/>
        <v>0</v>
      </c>
    </row>
    <row r="553" spans="1:21" x14ac:dyDescent="0.25">
      <c r="A553">
        <v>19210212</v>
      </c>
      <c r="B553" t="s">
        <v>1825</v>
      </c>
      <c r="C553" t="str">
        <f t="shared" si="24"/>
        <v>L</v>
      </c>
      <c r="D553" t="s">
        <v>376</v>
      </c>
      <c r="E553" s="1">
        <v>0</v>
      </c>
      <c r="F553" s="1">
        <v>15</v>
      </c>
      <c r="G553">
        <f t="shared" si="25"/>
        <v>-15</v>
      </c>
      <c r="H553" t="s">
        <v>2892</v>
      </c>
      <c r="K553" t="s">
        <v>1894</v>
      </c>
      <c r="L553" t="s">
        <v>1017</v>
      </c>
      <c r="M553" t="s">
        <v>376</v>
      </c>
      <c r="N553" t="s">
        <v>1037</v>
      </c>
      <c r="O553" t="s">
        <v>30</v>
      </c>
      <c r="U553">
        <f t="shared" si="26"/>
        <v>0</v>
      </c>
    </row>
    <row r="554" spans="1:21" x14ac:dyDescent="0.25">
      <c r="A554">
        <v>19210226</v>
      </c>
      <c r="B554" t="s">
        <v>1825</v>
      </c>
      <c r="C554" t="str">
        <f t="shared" si="24"/>
        <v>W</v>
      </c>
      <c r="D554" t="s">
        <v>503</v>
      </c>
      <c r="E554" s="1">
        <v>9</v>
      </c>
      <c r="F554" s="1">
        <v>8</v>
      </c>
      <c r="G554">
        <f t="shared" si="25"/>
        <v>1</v>
      </c>
      <c r="H554" t="s">
        <v>2892</v>
      </c>
      <c r="K554" t="s">
        <v>1995</v>
      </c>
      <c r="L554" t="s">
        <v>1826</v>
      </c>
      <c r="M554" t="s">
        <v>1825</v>
      </c>
      <c r="N554" t="s">
        <v>1033</v>
      </c>
      <c r="O554" t="s">
        <v>30</v>
      </c>
      <c r="U554">
        <f t="shared" si="26"/>
        <v>0</v>
      </c>
    </row>
    <row r="555" spans="1:21" x14ac:dyDescent="0.25">
      <c r="A555">
        <v>19210226</v>
      </c>
      <c r="B555" t="s">
        <v>503</v>
      </c>
      <c r="C555" t="str">
        <f t="shared" si="24"/>
        <v>L</v>
      </c>
      <c r="D555" t="s">
        <v>1825</v>
      </c>
      <c r="E555" s="1">
        <v>8</v>
      </c>
      <c r="F555" s="1">
        <v>9</v>
      </c>
      <c r="G555">
        <f t="shared" si="25"/>
        <v>-1</v>
      </c>
      <c r="H555" t="s">
        <v>2892</v>
      </c>
      <c r="K555" t="s">
        <v>1995</v>
      </c>
      <c r="L555" t="s">
        <v>1826</v>
      </c>
      <c r="M555" t="s">
        <v>1825</v>
      </c>
      <c r="N555" t="s">
        <v>1037</v>
      </c>
      <c r="O555" t="s">
        <v>30</v>
      </c>
      <c r="U555">
        <f t="shared" si="26"/>
        <v>1</v>
      </c>
    </row>
    <row r="556" spans="1:21" x14ac:dyDescent="0.25">
      <c r="A556">
        <v>19210226</v>
      </c>
      <c r="B556" t="s">
        <v>1264</v>
      </c>
      <c r="C556" t="str">
        <f t="shared" si="24"/>
        <v>W</v>
      </c>
      <c r="D556" t="s">
        <v>164</v>
      </c>
      <c r="E556" s="1">
        <v>12</v>
      </c>
      <c r="F556" s="1">
        <v>4</v>
      </c>
      <c r="G556">
        <f t="shared" si="25"/>
        <v>8</v>
      </c>
      <c r="H556" t="s">
        <v>2892</v>
      </c>
      <c r="K556" t="s">
        <v>1988</v>
      </c>
      <c r="L556" t="s">
        <v>1263</v>
      </c>
      <c r="M556" t="s">
        <v>1264</v>
      </c>
      <c r="N556" t="s">
        <v>1033</v>
      </c>
      <c r="O556" t="s">
        <v>30</v>
      </c>
      <c r="U556">
        <f t="shared" si="26"/>
        <v>0</v>
      </c>
    </row>
    <row r="557" spans="1:21" x14ac:dyDescent="0.25">
      <c r="A557">
        <v>19210226</v>
      </c>
      <c r="B557" t="s">
        <v>164</v>
      </c>
      <c r="C557" t="str">
        <f t="shared" si="24"/>
        <v>L</v>
      </c>
      <c r="D557" t="s">
        <v>1264</v>
      </c>
      <c r="E557" s="1">
        <v>4</v>
      </c>
      <c r="F557" s="1">
        <v>12</v>
      </c>
      <c r="G557">
        <f t="shared" si="25"/>
        <v>-8</v>
      </c>
      <c r="H557" t="s">
        <v>2892</v>
      </c>
      <c r="K557" t="s">
        <v>1988</v>
      </c>
      <c r="L557" t="s">
        <v>1263</v>
      </c>
      <c r="M557" t="s">
        <v>1264</v>
      </c>
      <c r="N557" t="s">
        <v>1037</v>
      </c>
      <c r="O557" t="s">
        <v>30</v>
      </c>
      <c r="U557">
        <f t="shared" si="26"/>
        <v>0</v>
      </c>
    </row>
    <row r="558" spans="1:21" x14ac:dyDescent="0.25">
      <c r="A558">
        <v>19210312</v>
      </c>
      <c r="B558" t="s">
        <v>1825</v>
      </c>
      <c r="C558" t="str">
        <f t="shared" si="24"/>
        <v>L</v>
      </c>
      <c r="D558" t="s">
        <v>1264</v>
      </c>
      <c r="E558" s="1">
        <v>0</v>
      </c>
      <c r="F558" s="1">
        <v>6</v>
      </c>
      <c r="G558">
        <f t="shared" si="25"/>
        <v>-6</v>
      </c>
      <c r="H558" t="s">
        <v>2892</v>
      </c>
      <c r="K558" t="s">
        <v>2589</v>
      </c>
      <c r="L558" t="s">
        <v>2893</v>
      </c>
      <c r="M558" t="s">
        <v>1825</v>
      </c>
      <c r="N558" t="s">
        <v>1033</v>
      </c>
      <c r="O558" t="s">
        <v>30</v>
      </c>
      <c r="U558">
        <f t="shared" si="26"/>
        <v>1</v>
      </c>
    </row>
    <row r="559" spans="1:21" x14ac:dyDescent="0.25">
      <c r="A559">
        <v>19210312</v>
      </c>
      <c r="B559" t="s">
        <v>1264</v>
      </c>
      <c r="C559" t="str">
        <f t="shared" si="24"/>
        <v>W</v>
      </c>
      <c r="D559" t="s">
        <v>1825</v>
      </c>
      <c r="E559" s="1">
        <v>6</v>
      </c>
      <c r="F559" s="1">
        <v>0</v>
      </c>
      <c r="G559">
        <f t="shared" si="25"/>
        <v>6</v>
      </c>
      <c r="H559" t="s">
        <v>2892</v>
      </c>
      <c r="K559" t="s">
        <v>2589</v>
      </c>
      <c r="L559" t="s">
        <v>2893</v>
      </c>
      <c r="M559" t="s">
        <v>1825</v>
      </c>
      <c r="N559" t="s">
        <v>1037</v>
      </c>
      <c r="O559" t="s">
        <v>30</v>
      </c>
      <c r="U559">
        <f t="shared" si="26"/>
        <v>0</v>
      </c>
    </row>
    <row r="560" spans="1:21" x14ac:dyDescent="0.25">
      <c r="A560">
        <v>19210319</v>
      </c>
      <c r="B560" t="s">
        <v>503</v>
      </c>
      <c r="C560" t="str">
        <f t="shared" si="24"/>
        <v>L</v>
      </c>
      <c r="D560" t="s">
        <v>376</v>
      </c>
      <c r="E560" s="1">
        <v>0</v>
      </c>
      <c r="F560" s="1">
        <v>18</v>
      </c>
      <c r="G560">
        <f t="shared" si="25"/>
        <v>-18</v>
      </c>
      <c r="H560" t="s">
        <v>2892</v>
      </c>
      <c r="K560" t="s">
        <v>2579</v>
      </c>
      <c r="L560" t="s">
        <v>1120</v>
      </c>
      <c r="M560" t="s">
        <v>503</v>
      </c>
      <c r="N560" t="s">
        <v>1033</v>
      </c>
      <c r="O560" t="s">
        <v>30</v>
      </c>
      <c r="U560">
        <f t="shared" si="26"/>
        <v>0</v>
      </c>
    </row>
    <row r="561" spans="1:21" x14ac:dyDescent="0.25">
      <c r="A561">
        <v>19210319</v>
      </c>
      <c r="B561" t="s">
        <v>376</v>
      </c>
      <c r="C561" t="str">
        <f t="shared" si="24"/>
        <v>W</v>
      </c>
      <c r="D561" t="s">
        <v>503</v>
      </c>
      <c r="E561" s="1">
        <v>18</v>
      </c>
      <c r="F561" s="1">
        <v>0</v>
      </c>
      <c r="G561">
        <f t="shared" si="25"/>
        <v>18</v>
      </c>
      <c r="H561" t="s">
        <v>2892</v>
      </c>
      <c r="K561" t="s">
        <v>2579</v>
      </c>
      <c r="L561" t="s">
        <v>1120</v>
      </c>
      <c r="M561" t="s">
        <v>503</v>
      </c>
      <c r="N561" t="s">
        <v>1037</v>
      </c>
      <c r="O561" t="s">
        <v>30</v>
      </c>
      <c r="U561">
        <f t="shared" si="26"/>
        <v>0</v>
      </c>
    </row>
    <row r="562" spans="1:21" x14ac:dyDescent="0.25">
      <c r="A562">
        <v>19210328</v>
      </c>
      <c r="B562" t="s">
        <v>164</v>
      </c>
      <c r="C562" t="str">
        <f t="shared" si="24"/>
        <v>L</v>
      </c>
      <c r="D562" t="s">
        <v>376</v>
      </c>
      <c r="E562" s="1">
        <v>6</v>
      </c>
      <c r="F562" s="1">
        <v>10</v>
      </c>
      <c r="G562">
        <f t="shared" si="25"/>
        <v>-4</v>
      </c>
      <c r="H562" t="s">
        <v>2892</v>
      </c>
      <c r="K562" t="s">
        <v>2449</v>
      </c>
      <c r="L562" t="s">
        <v>2448</v>
      </c>
      <c r="M562" t="s">
        <v>164</v>
      </c>
      <c r="N562" t="s">
        <v>1033</v>
      </c>
      <c r="O562" t="s">
        <v>30</v>
      </c>
      <c r="U562">
        <f t="shared" si="26"/>
        <v>1</v>
      </c>
    </row>
    <row r="563" spans="1:21" x14ac:dyDescent="0.25">
      <c r="A563">
        <v>19210328</v>
      </c>
      <c r="B563" t="s">
        <v>376</v>
      </c>
      <c r="C563" t="str">
        <f t="shared" si="24"/>
        <v>W</v>
      </c>
      <c r="D563" t="s">
        <v>164</v>
      </c>
      <c r="E563" s="1">
        <v>10</v>
      </c>
      <c r="F563" s="1">
        <v>6</v>
      </c>
      <c r="G563">
        <f t="shared" si="25"/>
        <v>4</v>
      </c>
      <c r="H563" t="s">
        <v>2892</v>
      </c>
      <c r="K563" t="s">
        <v>2449</v>
      </c>
      <c r="L563" t="s">
        <v>2448</v>
      </c>
      <c r="M563" t="s">
        <v>164</v>
      </c>
      <c r="N563" t="s">
        <v>1037</v>
      </c>
      <c r="O563" t="s">
        <v>30</v>
      </c>
      <c r="U563">
        <f t="shared" si="26"/>
        <v>0</v>
      </c>
    </row>
    <row r="564" spans="1:21" x14ac:dyDescent="0.25">
      <c r="A564">
        <v>19210409</v>
      </c>
      <c r="B564" t="s">
        <v>164</v>
      </c>
      <c r="C564" t="str">
        <f t="shared" si="24"/>
        <v>W</v>
      </c>
      <c r="D564" t="s">
        <v>1825</v>
      </c>
      <c r="E564" s="1">
        <v>20</v>
      </c>
      <c r="F564" s="1">
        <v>10</v>
      </c>
      <c r="G564">
        <f t="shared" si="25"/>
        <v>10</v>
      </c>
      <c r="H564" t="s">
        <v>2892</v>
      </c>
      <c r="K564" t="s">
        <v>2448</v>
      </c>
      <c r="L564" t="s">
        <v>1939</v>
      </c>
      <c r="M564" t="s">
        <v>164</v>
      </c>
      <c r="N564" t="s">
        <v>1033</v>
      </c>
      <c r="O564" t="s">
        <v>30</v>
      </c>
      <c r="U564">
        <f t="shared" si="26"/>
        <v>0</v>
      </c>
    </row>
    <row r="565" spans="1:21" x14ac:dyDescent="0.25">
      <c r="A565">
        <v>19210409</v>
      </c>
      <c r="B565" t="s">
        <v>1825</v>
      </c>
      <c r="C565" t="str">
        <f t="shared" si="24"/>
        <v>L</v>
      </c>
      <c r="D565" t="s">
        <v>164</v>
      </c>
      <c r="E565" s="1">
        <v>10</v>
      </c>
      <c r="F565" s="1">
        <v>20</v>
      </c>
      <c r="G565">
        <f t="shared" si="25"/>
        <v>-10</v>
      </c>
      <c r="H565" t="s">
        <v>2892</v>
      </c>
      <c r="K565" t="s">
        <v>2448</v>
      </c>
      <c r="L565" t="s">
        <v>1939</v>
      </c>
      <c r="M565" t="s">
        <v>164</v>
      </c>
      <c r="N565" t="s">
        <v>1037</v>
      </c>
      <c r="O565" t="s">
        <v>30</v>
      </c>
      <c r="U565">
        <f t="shared" si="26"/>
        <v>0</v>
      </c>
    </row>
    <row r="566" spans="1:21" x14ac:dyDescent="0.25">
      <c r="A566">
        <v>19210813</v>
      </c>
      <c r="B566" t="s">
        <v>1787</v>
      </c>
      <c r="C566" t="str">
        <f t="shared" si="24"/>
        <v>W</v>
      </c>
      <c r="D566" t="s">
        <v>1828</v>
      </c>
      <c r="E566" s="1">
        <v>13</v>
      </c>
      <c r="F566" s="1">
        <v>5</v>
      </c>
      <c r="G566">
        <f t="shared" si="25"/>
        <v>8</v>
      </c>
      <c r="H566" t="s">
        <v>2574</v>
      </c>
      <c r="K566" t="s">
        <v>2082</v>
      </c>
      <c r="L566" t="s">
        <v>1877</v>
      </c>
      <c r="M566" t="s">
        <v>1787</v>
      </c>
      <c r="N566" t="s">
        <v>1033</v>
      </c>
      <c r="S566" t="s">
        <v>30</v>
      </c>
      <c r="U566">
        <f t="shared" si="26"/>
        <v>0</v>
      </c>
    </row>
    <row r="567" spans="1:21" x14ac:dyDescent="0.25">
      <c r="A567">
        <v>19210813</v>
      </c>
      <c r="B567" t="s">
        <v>1828</v>
      </c>
      <c r="C567" t="str">
        <f t="shared" si="24"/>
        <v>L</v>
      </c>
      <c r="D567" t="s">
        <v>1787</v>
      </c>
      <c r="E567" s="1">
        <v>5</v>
      </c>
      <c r="F567" s="1">
        <v>13</v>
      </c>
      <c r="G567">
        <f t="shared" si="25"/>
        <v>-8</v>
      </c>
      <c r="H567" t="s">
        <v>2574</v>
      </c>
      <c r="K567" t="s">
        <v>2082</v>
      </c>
      <c r="L567" t="s">
        <v>1877</v>
      </c>
      <c r="M567" t="s">
        <v>1787</v>
      </c>
      <c r="N567" t="s">
        <v>1037</v>
      </c>
      <c r="S567" t="s">
        <v>30</v>
      </c>
      <c r="U567">
        <f t="shared" si="26"/>
        <v>0</v>
      </c>
    </row>
    <row r="568" spans="1:21" x14ac:dyDescent="0.25">
      <c r="A568">
        <v>19210827</v>
      </c>
      <c r="B568" t="s">
        <v>1787</v>
      </c>
      <c r="C568" t="str">
        <f t="shared" si="24"/>
        <v>L</v>
      </c>
      <c r="D568" t="s">
        <v>1828</v>
      </c>
      <c r="E568" s="1">
        <v>5</v>
      </c>
      <c r="F568" s="1">
        <v>9</v>
      </c>
      <c r="G568">
        <f t="shared" si="25"/>
        <v>-4</v>
      </c>
      <c r="H568" t="s">
        <v>2574</v>
      </c>
      <c r="K568" t="s">
        <v>1836</v>
      </c>
      <c r="L568" t="s">
        <v>1786</v>
      </c>
      <c r="M568" t="s">
        <v>1787</v>
      </c>
      <c r="N568" t="s">
        <v>1033</v>
      </c>
      <c r="S568" t="s">
        <v>30</v>
      </c>
      <c r="U568">
        <f t="shared" si="26"/>
        <v>1</v>
      </c>
    </row>
    <row r="569" spans="1:21" x14ac:dyDescent="0.25">
      <c r="A569">
        <v>19210827</v>
      </c>
      <c r="B569" t="s">
        <v>1828</v>
      </c>
      <c r="C569" t="str">
        <f t="shared" si="24"/>
        <v>W</v>
      </c>
      <c r="D569" t="s">
        <v>1787</v>
      </c>
      <c r="E569" s="1">
        <v>9</v>
      </c>
      <c r="F569" s="1">
        <v>5</v>
      </c>
      <c r="G569">
        <f t="shared" si="25"/>
        <v>4</v>
      </c>
      <c r="H569" t="s">
        <v>2574</v>
      </c>
      <c r="K569" t="s">
        <v>1836</v>
      </c>
      <c r="L569" t="s">
        <v>1786</v>
      </c>
      <c r="M569" t="s">
        <v>1787</v>
      </c>
      <c r="N569" t="s">
        <v>1037</v>
      </c>
      <c r="S569" t="s">
        <v>30</v>
      </c>
      <c r="U569">
        <f t="shared" si="26"/>
        <v>0</v>
      </c>
    </row>
    <row r="570" spans="1:21" x14ac:dyDescent="0.25">
      <c r="A570">
        <v>19210917</v>
      </c>
      <c r="B570" t="s">
        <v>1787</v>
      </c>
      <c r="C570" t="str">
        <f t="shared" si="24"/>
        <v>D</v>
      </c>
      <c r="D570" t="s">
        <v>1828</v>
      </c>
      <c r="E570" s="1">
        <v>0</v>
      </c>
      <c r="F570" s="1">
        <v>0</v>
      </c>
      <c r="G570">
        <f t="shared" si="25"/>
        <v>0</v>
      </c>
      <c r="H570" t="s">
        <v>2574</v>
      </c>
      <c r="K570" t="s">
        <v>2239</v>
      </c>
      <c r="L570" t="s">
        <v>1837</v>
      </c>
      <c r="M570" t="s">
        <v>1787</v>
      </c>
      <c r="N570" t="s">
        <v>1033</v>
      </c>
      <c r="S570" t="s">
        <v>30</v>
      </c>
      <c r="U570">
        <f t="shared" si="26"/>
        <v>0</v>
      </c>
    </row>
    <row r="571" spans="1:21" x14ac:dyDescent="0.25">
      <c r="A571">
        <v>19210917</v>
      </c>
      <c r="B571" t="s">
        <v>1828</v>
      </c>
      <c r="C571" t="str">
        <f t="shared" si="24"/>
        <v>D</v>
      </c>
      <c r="D571" t="s">
        <v>1787</v>
      </c>
      <c r="E571" s="1">
        <v>0</v>
      </c>
      <c r="F571" s="1">
        <v>0</v>
      </c>
      <c r="G571">
        <f t="shared" si="25"/>
        <v>0</v>
      </c>
      <c r="H571" t="s">
        <v>2574</v>
      </c>
      <c r="K571" t="s">
        <v>2239</v>
      </c>
      <c r="L571" t="s">
        <v>1837</v>
      </c>
      <c r="M571" t="s">
        <v>1787</v>
      </c>
      <c r="N571" t="s">
        <v>1037</v>
      </c>
      <c r="S571" t="s">
        <v>30</v>
      </c>
      <c r="U571">
        <f t="shared" si="26"/>
        <v>0</v>
      </c>
    </row>
    <row r="572" spans="1:21" x14ac:dyDescent="0.25">
      <c r="A572">
        <v>19220102</v>
      </c>
      <c r="B572" t="s">
        <v>164</v>
      </c>
      <c r="C572" t="str">
        <f t="shared" si="24"/>
        <v>D</v>
      </c>
      <c r="D572" t="s">
        <v>503</v>
      </c>
      <c r="E572" s="1">
        <v>3</v>
      </c>
      <c r="F572" s="1">
        <v>3</v>
      </c>
      <c r="G572">
        <f t="shared" si="25"/>
        <v>0</v>
      </c>
      <c r="H572" t="s">
        <v>2891</v>
      </c>
      <c r="K572" t="s">
        <v>2449</v>
      </c>
      <c r="L572" t="s">
        <v>2448</v>
      </c>
      <c r="M572" t="s">
        <v>164</v>
      </c>
      <c r="N572" t="s">
        <v>1033</v>
      </c>
      <c r="O572" t="s">
        <v>30</v>
      </c>
      <c r="U572">
        <f t="shared" si="26"/>
        <v>0</v>
      </c>
    </row>
    <row r="573" spans="1:21" x14ac:dyDescent="0.25">
      <c r="A573">
        <v>19220102</v>
      </c>
      <c r="B573" t="s">
        <v>503</v>
      </c>
      <c r="C573" t="str">
        <f t="shared" si="24"/>
        <v>D</v>
      </c>
      <c r="D573" t="s">
        <v>164</v>
      </c>
      <c r="E573" s="1">
        <v>3</v>
      </c>
      <c r="F573" s="1">
        <v>3</v>
      </c>
      <c r="G573">
        <f t="shared" si="25"/>
        <v>0</v>
      </c>
      <c r="H573" t="s">
        <v>2891</v>
      </c>
      <c r="K573" t="s">
        <v>2449</v>
      </c>
      <c r="L573" t="s">
        <v>2448</v>
      </c>
      <c r="M573" t="s">
        <v>164</v>
      </c>
      <c r="N573" t="s">
        <v>1037</v>
      </c>
      <c r="O573" t="s">
        <v>30</v>
      </c>
      <c r="U573">
        <f t="shared" si="26"/>
        <v>0</v>
      </c>
    </row>
    <row r="574" spans="1:21" x14ac:dyDescent="0.25">
      <c r="A574">
        <v>19220121</v>
      </c>
      <c r="B574" t="s">
        <v>1264</v>
      </c>
      <c r="C574" t="str">
        <f t="shared" si="24"/>
        <v>W</v>
      </c>
      <c r="D574" t="s">
        <v>376</v>
      </c>
      <c r="E574" s="1">
        <v>28</v>
      </c>
      <c r="F574" s="1">
        <v>6</v>
      </c>
      <c r="G574">
        <f t="shared" si="25"/>
        <v>22</v>
      </c>
      <c r="H574" t="s">
        <v>2891</v>
      </c>
      <c r="K574" t="s">
        <v>2533</v>
      </c>
      <c r="L574" t="s">
        <v>1263</v>
      </c>
      <c r="M574" t="s">
        <v>1264</v>
      </c>
      <c r="N574" t="s">
        <v>1033</v>
      </c>
      <c r="O574" t="s">
        <v>30</v>
      </c>
      <c r="U574">
        <f t="shared" si="26"/>
        <v>0</v>
      </c>
    </row>
    <row r="575" spans="1:21" x14ac:dyDescent="0.25">
      <c r="A575">
        <v>19220121</v>
      </c>
      <c r="B575" t="s">
        <v>376</v>
      </c>
      <c r="C575" t="str">
        <f t="shared" si="24"/>
        <v>L</v>
      </c>
      <c r="D575" t="s">
        <v>1264</v>
      </c>
      <c r="E575" s="1">
        <v>6</v>
      </c>
      <c r="F575" s="1">
        <v>28</v>
      </c>
      <c r="G575">
        <f t="shared" si="25"/>
        <v>-22</v>
      </c>
      <c r="H575" t="s">
        <v>2891</v>
      </c>
      <c r="K575" t="s">
        <v>2533</v>
      </c>
      <c r="L575" t="s">
        <v>1263</v>
      </c>
      <c r="M575" t="s">
        <v>1264</v>
      </c>
      <c r="N575" t="s">
        <v>1037</v>
      </c>
      <c r="O575" t="s">
        <v>30</v>
      </c>
      <c r="U575">
        <f t="shared" si="26"/>
        <v>0</v>
      </c>
    </row>
    <row r="576" spans="1:21" x14ac:dyDescent="0.25">
      <c r="A576">
        <v>19220204</v>
      </c>
      <c r="B576" t="s">
        <v>503</v>
      </c>
      <c r="C576" t="str">
        <f t="shared" si="24"/>
        <v>D</v>
      </c>
      <c r="D576" t="s">
        <v>1264</v>
      </c>
      <c r="E576" s="1">
        <v>9</v>
      </c>
      <c r="F576" s="1">
        <v>9</v>
      </c>
      <c r="G576">
        <f t="shared" si="25"/>
        <v>0</v>
      </c>
      <c r="H576" t="s">
        <v>2891</v>
      </c>
      <c r="K576" t="s">
        <v>2579</v>
      </c>
      <c r="L576" t="s">
        <v>1120</v>
      </c>
      <c r="M576" t="s">
        <v>503</v>
      </c>
      <c r="N576" t="s">
        <v>1033</v>
      </c>
      <c r="O576" t="s">
        <v>30</v>
      </c>
      <c r="U576">
        <f t="shared" si="26"/>
        <v>0</v>
      </c>
    </row>
    <row r="577" spans="1:21" x14ac:dyDescent="0.25">
      <c r="A577">
        <v>19220204</v>
      </c>
      <c r="B577" t="s">
        <v>1264</v>
      </c>
      <c r="C577" t="str">
        <f t="shared" si="24"/>
        <v>D</v>
      </c>
      <c r="D577" t="s">
        <v>503</v>
      </c>
      <c r="E577" s="1">
        <v>9</v>
      </c>
      <c r="F577" s="1">
        <v>9</v>
      </c>
      <c r="G577">
        <f t="shared" si="25"/>
        <v>0</v>
      </c>
      <c r="H577" t="s">
        <v>2891</v>
      </c>
      <c r="K577" t="s">
        <v>2579</v>
      </c>
      <c r="L577" t="s">
        <v>1120</v>
      </c>
      <c r="M577" t="s">
        <v>503</v>
      </c>
      <c r="N577" t="s">
        <v>1037</v>
      </c>
      <c r="O577" t="s">
        <v>30</v>
      </c>
      <c r="U577">
        <f t="shared" si="26"/>
        <v>0</v>
      </c>
    </row>
    <row r="578" spans="1:21" x14ac:dyDescent="0.25">
      <c r="A578">
        <v>19220211</v>
      </c>
      <c r="B578" t="s">
        <v>1825</v>
      </c>
      <c r="C578" t="str">
        <f t="shared" ref="C578:C641" si="27">IF(E578-F578&gt;0,"W",IF(E578-F578&lt;0,"L","D"))</f>
        <v>L</v>
      </c>
      <c r="D578" t="s">
        <v>376</v>
      </c>
      <c r="E578" s="1">
        <v>3</v>
      </c>
      <c r="F578" s="1">
        <v>12</v>
      </c>
      <c r="G578">
        <f t="shared" ref="G578:G641" si="28">E578-F578</f>
        <v>-9</v>
      </c>
      <c r="H578" t="s">
        <v>2891</v>
      </c>
      <c r="K578" t="s">
        <v>1995</v>
      </c>
      <c r="L578" t="s">
        <v>1826</v>
      </c>
      <c r="M578" t="s">
        <v>1825</v>
      </c>
      <c r="N578" t="s">
        <v>1033</v>
      </c>
      <c r="O578" t="s">
        <v>30</v>
      </c>
      <c r="U578">
        <f t="shared" ref="U578:U641" si="29">IF(C578="L",IF(G578&gt;-8,1,0),0)</f>
        <v>0</v>
      </c>
    </row>
    <row r="579" spans="1:21" x14ac:dyDescent="0.25">
      <c r="A579">
        <v>19220211</v>
      </c>
      <c r="B579" t="s">
        <v>376</v>
      </c>
      <c r="C579" t="str">
        <f t="shared" si="27"/>
        <v>W</v>
      </c>
      <c r="D579" t="s">
        <v>1825</v>
      </c>
      <c r="E579" s="1">
        <v>12</v>
      </c>
      <c r="F579" s="1">
        <v>3</v>
      </c>
      <c r="G579">
        <f t="shared" si="28"/>
        <v>9</v>
      </c>
      <c r="H579" t="s">
        <v>2891</v>
      </c>
      <c r="K579" t="s">
        <v>1995</v>
      </c>
      <c r="L579" t="s">
        <v>1826</v>
      </c>
      <c r="M579" t="s">
        <v>1825</v>
      </c>
      <c r="N579" t="s">
        <v>1037</v>
      </c>
      <c r="O579" t="s">
        <v>30</v>
      </c>
      <c r="U579">
        <f t="shared" si="29"/>
        <v>0</v>
      </c>
    </row>
    <row r="580" spans="1:21" x14ac:dyDescent="0.25">
      <c r="A580">
        <v>19220225</v>
      </c>
      <c r="B580" t="s">
        <v>503</v>
      </c>
      <c r="C580" t="str">
        <f t="shared" si="27"/>
        <v>W</v>
      </c>
      <c r="D580" t="s">
        <v>1825</v>
      </c>
      <c r="E580" s="1">
        <v>6</v>
      </c>
      <c r="F580" s="1">
        <v>3</v>
      </c>
      <c r="G580">
        <f t="shared" si="28"/>
        <v>3</v>
      </c>
      <c r="H580" t="s">
        <v>2891</v>
      </c>
      <c r="K580" t="s">
        <v>2579</v>
      </c>
      <c r="L580" t="s">
        <v>1120</v>
      </c>
      <c r="M580" t="s">
        <v>503</v>
      </c>
      <c r="N580" t="s">
        <v>1033</v>
      </c>
      <c r="O580" t="s">
        <v>30</v>
      </c>
      <c r="U580">
        <f t="shared" si="29"/>
        <v>0</v>
      </c>
    </row>
    <row r="581" spans="1:21" x14ac:dyDescent="0.25">
      <c r="A581">
        <v>19220225</v>
      </c>
      <c r="B581" t="s">
        <v>1825</v>
      </c>
      <c r="C581" t="str">
        <f t="shared" si="27"/>
        <v>L</v>
      </c>
      <c r="D581" t="s">
        <v>503</v>
      </c>
      <c r="E581" s="1">
        <v>3</v>
      </c>
      <c r="F581" s="1">
        <v>6</v>
      </c>
      <c r="G581">
        <f t="shared" si="28"/>
        <v>-3</v>
      </c>
      <c r="H581" t="s">
        <v>2891</v>
      </c>
      <c r="K581" t="s">
        <v>2579</v>
      </c>
      <c r="L581" t="s">
        <v>1120</v>
      </c>
      <c r="M581" t="s">
        <v>503</v>
      </c>
      <c r="N581" t="s">
        <v>1037</v>
      </c>
      <c r="O581" t="s">
        <v>30</v>
      </c>
      <c r="U581">
        <f t="shared" si="29"/>
        <v>1</v>
      </c>
    </row>
    <row r="582" spans="1:21" x14ac:dyDescent="0.25">
      <c r="A582">
        <v>19220225</v>
      </c>
      <c r="B582" t="s">
        <v>376</v>
      </c>
      <c r="C582" t="str">
        <f t="shared" si="27"/>
        <v>D</v>
      </c>
      <c r="D582" t="s">
        <v>164</v>
      </c>
      <c r="E582" s="1">
        <v>11</v>
      </c>
      <c r="F582" s="1">
        <v>11</v>
      </c>
      <c r="G582">
        <f t="shared" si="28"/>
        <v>0</v>
      </c>
      <c r="H582" t="s">
        <v>2891</v>
      </c>
      <c r="K582" t="s">
        <v>1894</v>
      </c>
      <c r="L582" t="s">
        <v>1017</v>
      </c>
      <c r="M582" t="s">
        <v>376</v>
      </c>
      <c r="N582" t="s">
        <v>1033</v>
      </c>
      <c r="O582" t="s">
        <v>30</v>
      </c>
      <c r="U582">
        <f t="shared" si="29"/>
        <v>0</v>
      </c>
    </row>
    <row r="583" spans="1:21" x14ac:dyDescent="0.25">
      <c r="A583">
        <v>19220225</v>
      </c>
      <c r="B583" t="s">
        <v>164</v>
      </c>
      <c r="C583" t="str">
        <f t="shared" si="27"/>
        <v>D</v>
      </c>
      <c r="D583" t="s">
        <v>376</v>
      </c>
      <c r="E583" s="1">
        <v>11</v>
      </c>
      <c r="F583" s="1">
        <v>11</v>
      </c>
      <c r="G583">
        <f t="shared" si="28"/>
        <v>0</v>
      </c>
      <c r="H583" t="s">
        <v>2891</v>
      </c>
      <c r="K583" t="s">
        <v>1894</v>
      </c>
      <c r="L583" t="s">
        <v>1017</v>
      </c>
      <c r="M583" t="s">
        <v>376</v>
      </c>
      <c r="N583" t="s">
        <v>1037</v>
      </c>
      <c r="O583" t="s">
        <v>30</v>
      </c>
      <c r="U583">
        <f t="shared" si="29"/>
        <v>0</v>
      </c>
    </row>
    <row r="584" spans="1:21" x14ac:dyDescent="0.25">
      <c r="A584">
        <v>19220311</v>
      </c>
      <c r="B584" t="s">
        <v>1264</v>
      </c>
      <c r="C584" t="str">
        <f t="shared" si="27"/>
        <v>W</v>
      </c>
      <c r="D584" t="s">
        <v>1825</v>
      </c>
      <c r="E584" s="1">
        <v>11</v>
      </c>
      <c r="F584" s="1">
        <v>5</v>
      </c>
      <c r="G584">
        <f t="shared" si="28"/>
        <v>6</v>
      </c>
      <c r="H584" t="s">
        <v>2891</v>
      </c>
      <c r="K584" t="s">
        <v>2572</v>
      </c>
      <c r="L584" t="s">
        <v>1274</v>
      </c>
      <c r="M584" t="s">
        <v>1264</v>
      </c>
      <c r="N584" t="s">
        <v>1033</v>
      </c>
      <c r="O584" t="s">
        <v>30</v>
      </c>
      <c r="U584">
        <f t="shared" si="29"/>
        <v>0</v>
      </c>
    </row>
    <row r="585" spans="1:21" x14ac:dyDescent="0.25">
      <c r="A585">
        <v>19220311</v>
      </c>
      <c r="B585" t="s">
        <v>1825</v>
      </c>
      <c r="C585" t="str">
        <f t="shared" si="27"/>
        <v>L</v>
      </c>
      <c r="D585" t="s">
        <v>1264</v>
      </c>
      <c r="E585" s="1">
        <v>5</v>
      </c>
      <c r="F585" s="1">
        <v>11</v>
      </c>
      <c r="G585">
        <f t="shared" si="28"/>
        <v>-6</v>
      </c>
      <c r="H585" t="s">
        <v>2891</v>
      </c>
      <c r="K585" t="s">
        <v>2572</v>
      </c>
      <c r="L585" t="s">
        <v>1274</v>
      </c>
      <c r="M585" t="s">
        <v>1264</v>
      </c>
      <c r="N585" t="s">
        <v>1037</v>
      </c>
      <c r="O585" t="s">
        <v>30</v>
      </c>
      <c r="U585">
        <f t="shared" si="29"/>
        <v>1</v>
      </c>
    </row>
    <row r="586" spans="1:21" x14ac:dyDescent="0.25">
      <c r="A586">
        <v>19220318</v>
      </c>
      <c r="B586" t="s">
        <v>376</v>
      </c>
      <c r="C586" t="str">
        <f t="shared" si="27"/>
        <v>W</v>
      </c>
      <c r="D586" t="s">
        <v>503</v>
      </c>
      <c r="E586" s="1">
        <v>11</v>
      </c>
      <c r="F586" s="1">
        <v>5</v>
      </c>
      <c r="G586">
        <f t="shared" si="28"/>
        <v>6</v>
      </c>
      <c r="H586" t="s">
        <v>2891</v>
      </c>
      <c r="K586" t="s">
        <v>1818</v>
      </c>
      <c r="L586" t="s">
        <v>1017</v>
      </c>
      <c r="M586" t="s">
        <v>376</v>
      </c>
      <c r="N586" t="s">
        <v>1033</v>
      </c>
      <c r="O586" t="s">
        <v>30</v>
      </c>
      <c r="U586">
        <f t="shared" si="29"/>
        <v>0</v>
      </c>
    </row>
    <row r="587" spans="1:21" x14ac:dyDescent="0.25">
      <c r="A587">
        <v>19220318</v>
      </c>
      <c r="B587" t="s">
        <v>503</v>
      </c>
      <c r="C587" t="str">
        <f t="shared" si="27"/>
        <v>L</v>
      </c>
      <c r="D587" t="s">
        <v>376</v>
      </c>
      <c r="E587" s="1">
        <v>5</v>
      </c>
      <c r="F587" s="1">
        <v>11</v>
      </c>
      <c r="G587">
        <f t="shared" si="28"/>
        <v>-6</v>
      </c>
      <c r="H587" t="s">
        <v>2891</v>
      </c>
      <c r="K587" t="s">
        <v>1818</v>
      </c>
      <c r="L587" t="s">
        <v>1017</v>
      </c>
      <c r="M587" t="s">
        <v>376</v>
      </c>
      <c r="N587" t="s">
        <v>1037</v>
      </c>
      <c r="O587" t="s">
        <v>30</v>
      </c>
      <c r="U587">
        <f t="shared" si="29"/>
        <v>1</v>
      </c>
    </row>
    <row r="588" spans="1:21" x14ac:dyDescent="0.25">
      <c r="A588">
        <v>19220323</v>
      </c>
      <c r="B588" t="s">
        <v>164</v>
      </c>
      <c r="C588" t="str">
        <f t="shared" si="27"/>
        <v>L</v>
      </c>
      <c r="D588" t="s">
        <v>1264</v>
      </c>
      <c r="E588" s="1">
        <v>3</v>
      </c>
      <c r="F588" s="1">
        <v>11</v>
      </c>
      <c r="G588">
        <f t="shared" si="28"/>
        <v>-8</v>
      </c>
      <c r="H588" t="s">
        <v>2891</v>
      </c>
      <c r="K588" t="s">
        <v>2845</v>
      </c>
      <c r="L588" t="s">
        <v>1939</v>
      </c>
      <c r="M588" t="s">
        <v>164</v>
      </c>
      <c r="N588" t="s">
        <v>1033</v>
      </c>
      <c r="O588" t="s">
        <v>30</v>
      </c>
      <c r="U588">
        <f t="shared" si="29"/>
        <v>0</v>
      </c>
    </row>
    <row r="589" spans="1:21" x14ac:dyDescent="0.25">
      <c r="A589">
        <v>19220323</v>
      </c>
      <c r="B589" t="s">
        <v>1264</v>
      </c>
      <c r="C589" t="str">
        <f t="shared" si="27"/>
        <v>W</v>
      </c>
      <c r="D589" t="s">
        <v>164</v>
      </c>
      <c r="E589" s="1">
        <v>11</v>
      </c>
      <c r="F589" s="1">
        <v>3</v>
      </c>
      <c r="G589">
        <f t="shared" si="28"/>
        <v>8</v>
      </c>
      <c r="H589" t="s">
        <v>2891</v>
      </c>
      <c r="K589" t="s">
        <v>2845</v>
      </c>
      <c r="L589" t="s">
        <v>1939</v>
      </c>
      <c r="M589" t="s">
        <v>164</v>
      </c>
      <c r="N589" t="s">
        <v>1037</v>
      </c>
      <c r="O589" t="s">
        <v>30</v>
      </c>
      <c r="U589">
        <f t="shared" si="29"/>
        <v>0</v>
      </c>
    </row>
    <row r="590" spans="1:21" x14ac:dyDescent="0.25">
      <c r="A590">
        <v>19220408</v>
      </c>
      <c r="B590" t="s">
        <v>1825</v>
      </c>
      <c r="C590" t="str">
        <f t="shared" si="27"/>
        <v>W</v>
      </c>
      <c r="D590" t="s">
        <v>164</v>
      </c>
      <c r="E590" s="1">
        <v>8</v>
      </c>
      <c r="F590" s="1">
        <v>3</v>
      </c>
      <c r="G590">
        <f t="shared" si="28"/>
        <v>5</v>
      </c>
      <c r="H590" t="s">
        <v>2891</v>
      </c>
      <c r="K590" t="s">
        <v>1995</v>
      </c>
      <c r="L590" t="s">
        <v>1826</v>
      </c>
      <c r="M590" t="s">
        <v>1825</v>
      </c>
      <c r="N590" t="s">
        <v>1033</v>
      </c>
      <c r="O590" t="s">
        <v>30</v>
      </c>
      <c r="U590">
        <f t="shared" si="29"/>
        <v>0</v>
      </c>
    </row>
    <row r="591" spans="1:21" x14ac:dyDescent="0.25">
      <c r="A591">
        <v>19220408</v>
      </c>
      <c r="B591" t="s">
        <v>164</v>
      </c>
      <c r="C591" t="str">
        <f t="shared" si="27"/>
        <v>L</v>
      </c>
      <c r="D591" t="s">
        <v>1825</v>
      </c>
      <c r="E591" s="1">
        <v>3</v>
      </c>
      <c r="F591" s="1">
        <v>8</v>
      </c>
      <c r="G591">
        <f t="shared" si="28"/>
        <v>-5</v>
      </c>
      <c r="H591" t="s">
        <v>2891</v>
      </c>
      <c r="K591" t="s">
        <v>1995</v>
      </c>
      <c r="L591" t="s">
        <v>1826</v>
      </c>
      <c r="M591" t="s">
        <v>1825</v>
      </c>
      <c r="N591" t="s">
        <v>1037</v>
      </c>
      <c r="O591" t="s">
        <v>30</v>
      </c>
      <c r="U591">
        <f t="shared" si="29"/>
        <v>1</v>
      </c>
    </row>
    <row r="592" spans="1:21" x14ac:dyDescent="0.25">
      <c r="A592">
        <v>19230120</v>
      </c>
      <c r="B592" t="s">
        <v>503</v>
      </c>
      <c r="C592" t="str">
        <f t="shared" si="27"/>
        <v>W</v>
      </c>
      <c r="D592" t="s">
        <v>164</v>
      </c>
      <c r="E592" s="1">
        <v>16</v>
      </c>
      <c r="F592" s="1">
        <v>3</v>
      </c>
      <c r="G592">
        <f t="shared" si="28"/>
        <v>13</v>
      </c>
      <c r="H592" t="s">
        <v>2890</v>
      </c>
      <c r="K592" t="s">
        <v>2579</v>
      </c>
      <c r="L592" t="s">
        <v>1120</v>
      </c>
      <c r="M592" t="s">
        <v>503</v>
      </c>
      <c r="N592" t="s">
        <v>1033</v>
      </c>
      <c r="O592" t="s">
        <v>30</v>
      </c>
      <c r="U592">
        <f t="shared" si="29"/>
        <v>0</v>
      </c>
    </row>
    <row r="593" spans="1:21" x14ac:dyDescent="0.25">
      <c r="A593">
        <v>19230120</v>
      </c>
      <c r="B593" t="s">
        <v>164</v>
      </c>
      <c r="C593" t="str">
        <f t="shared" si="27"/>
        <v>L</v>
      </c>
      <c r="D593" t="s">
        <v>503</v>
      </c>
      <c r="E593" s="1">
        <v>3</v>
      </c>
      <c r="F593" s="1">
        <v>16</v>
      </c>
      <c r="G593">
        <f t="shared" si="28"/>
        <v>-13</v>
      </c>
      <c r="H593" t="s">
        <v>2890</v>
      </c>
      <c r="K593" t="s">
        <v>2579</v>
      </c>
      <c r="L593" t="s">
        <v>1120</v>
      </c>
      <c r="M593" t="s">
        <v>503</v>
      </c>
      <c r="N593" t="s">
        <v>1037</v>
      </c>
      <c r="O593" t="s">
        <v>30</v>
      </c>
      <c r="U593">
        <f t="shared" si="29"/>
        <v>0</v>
      </c>
    </row>
    <row r="594" spans="1:21" x14ac:dyDescent="0.25">
      <c r="A594">
        <v>19230120</v>
      </c>
      <c r="B594" t="s">
        <v>376</v>
      </c>
      <c r="C594" t="str">
        <f t="shared" si="27"/>
        <v>W</v>
      </c>
      <c r="D594" t="s">
        <v>1264</v>
      </c>
      <c r="E594" s="1">
        <v>7</v>
      </c>
      <c r="F594" s="1">
        <v>3</v>
      </c>
      <c r="G594">
        <f t="shared" si="28"/>
        <v>4</v>
      </c>
      <c r="H594" t="s">
        <v>2890</v>
      </c>
      <c r="K594" t="s">
        <v>1894</v>
      </c>
      <c r="L594" t="s">
        <v>1017</v>
      </c>
      <c r="M594" t="s">
        <v>376</v>
      </c>
      <c r="N594" t="s">
        <v>1033</v>
      </c>
      <c r="O594" t="s">
        <v>30</v>
      </c>
      <c r="U594">
        <f t="shared" si="29"/>
        <v>0</v>
      </c>
    </row>
    <row r="595" spans="1:21" x14ac:dyDescent="0.25">
      <c r="A595">
        <v>19230120</v>
      </c>
      <c r="B595" t="s">
        <v>1264</v>
      </c>
      <c r="C595" t="str">
        <f t="shared" si="27"/>
        <v>L</v>
      </c>
      <c r="D595" t="s">
        <v>376</v>
      </c>
      <c r="E595" s="1">
        <v>3</v>
      </c>
      <c r="F595" s="1">
        <v>7</v>
      </c>
      <c r="G595">
        <f t="shared" si="28"/>
        <v>-4</v>
      </c>
      <c r="H595" t="s">
        <v>2890</v>
      </c>
      <c r="K595" t="s">
        <v>1894</v>
      </c>
      <c r="L595" t="s">
        <v>1017</v>
      </c>
      <c r="M595" t="s">
        <v>376</v>
      </c>
      <c r="N595" t="s">
        <v>1037</v>
      </c>
      <c r="O595" t="s">
        <v>30</v>
      </c>
      <c r="U595">
        <f t="shared" si="29"/>
        <v>1</v>
      </c>
    </row>
    <row r="596" spans="1:21" x14ac:dyDescent="0.25">
      <c r="A596">
        <v>19230203</v>
      </c>
      <c r="B596" t="s">
        <v>1264</v>
      </c>
      <c r="C596" t="str">
        <f t="shared" si="27"/>
        <v>L</v>
      </c>
      <c r="D596" t="s">
        <v>503</v>
      </c>
      <c r="E596" s="1">
        <v>8</v>
      </c>
      <c r="F596" s="1">
        <v>11</v>
      </c>
      <c r="G596">
        <f t="shared" si="28"/>
        <v>-3</v>
      </c>
      <c r="H596" t="s">
        <v>2890</v>
      </c>
      <c r="K596" t="s">
        <v>1988</v>
      </c>
      <c r="L596" t="s">
        <v>1263</v>
      </c>
      <c r="M596" t="s">
        <v>1264</v>
      </c>
      <c r="N596" t="s">
        <v>1033</v>
      </c>
      <c r="O596" t="s">
        <v>30</v>
      </c>
      <c r="U596">
        <f t="shared" si="29"/>
        <v>1</v>
      </c>
    </row>
    <row r="597" spans="1:21" x14ac:dyDescent="0.25">
      <c r="A597">
        <v>19230203</v>
      </c>
      <c r="B597" t="s">
        <v>503</v>
      </c>
      <c r="C597" t="str">
        <f t="shared" si="27"/>
        <v>W</v>
      </c>
      <c r="D597" t="s">
        <v>1264</v>
      </c>
      <c r="E597" s="1">
        <v>11</v>
      </c>
      <c r="F597" s="1">
        <v>8</v>
      </c>
      <c r="G597">
        <f t="shared" si="28"/>
        <v>3</v>
      </c>
      <c r="H597" t="s">
        <v>2890</v>
      </c>
      <c r="K597" t="s">
        <v>1988</v>
      </c>
      <c r="L597" t="s">
        <v>1263</v>
      </c>
      <c r="M597" t="s">
        <v>1264</v>
      </c>
      <c r="N597" t="s">
        <v>1037</v>
      </c>
      <c r="O597" t="s">
        <v>30</v>
      </c>
      <c r="U597">
        <f t="shared" si="29"/>
        <v>0</v>
      </c>
    </row>
    <row r="598" spans="1:21" x14ac:dyDescent="0.25">
      <c r="A598">
        <v>19230210</v>
      </c>
      <c r="B598" t="s">
        <v>376</v>
      </c>
      <c r="C598" t="str">
        <f t="shared" si="27"/>
        <v>W</v>
      </c>
      <c r="D598" t="s">
        <v>1825</v>
      </c>
      <c r="E598" s="1">
        <v>23</v>
      </c>
      <c r="F598" s="1">
        <v>5</v>
      </c>
      <c r="G598">
        <f t="shared" si="28"/>
        <v>18</v>
      </c>
      <c r="H598" t="s">
        <v>2890</v>
      </c>
      <c r="K598" t="s">
        <v>2581</v>
      </c>
      <c r="L598" t="s">
        <v>1278</v>
      </c>
      <c r="M598" t="s">
        <v>376</v>
      </c>
      <c r="N598" t="s">
        <v>1033</v>
      </c>
      <c r="O598" t="s">
        <v>30</v>
      </c>
      <c r="U598">
        <f t="shared" si="29"/>
        <v>0</v>
      </c>
    </row>
    <row r="599" spans="1:21" x14ac:dyDescent="0.25">
      <c r="A599">
        <v>19230210</v>
      </c>
      <c r="B599" t="s">
        <v>1825</v>
      </c>
      <c r="C599" t="str">
        <f t="shared" si="27"/>
        <v>L</v>
      </c>
      <c r="D599" t="s">
        <v>376</v>
      </c>
      <c r="E599" s="1">
        <v>5</v>
      </c>
      <c r="F599" s="1">
        <v>23</v>
      </c>
      <c r="G599">
        <f t="shared" si="28"/>
        <v>-18</v>
      </c>
      <c r="H599" t="s">
        <v>2890</v>
      </c>
      <c r="K599" t="s">
        <v>2581</v>
      </c>
      <c r="L599" t="s">
        <v>1278</v>
      </c>
      <c r="M599" t="s">
        <v>376</v>
      </c>
      <c r="N599" t="s">
        <v>1037</v>
      </c>
      <c r="O599" t="s">
        <v>30</v>
      </c>
      <c r="U599">
        <f t="shared" si="29"/>
        <v>0</v>
      </c>
    </row>
    <row r="600" spans="1:21" x14ac:dyDescent="0.25">
      <c r="A600">
        <v>19230224</v>
      </c>
      <c r="B600" t="s">
        <v>1825</v>
      </c>
      <c r="C600" t="str">
        <f t="shared" si="27"/>
        <v>L</v>
      </c>
      <c r="D600" t="s">
        <v>503</v>
      </c>
      <c r="E600" s="1">
        <v>3</v>
      </c>
      <c r="F600" s="1">
        <v>13</v>
      </c>
      <c r="G600">
        <f t="shared" si="28"/>
        <v>-10</v>
      </c>
      <c r="H600" t="s">
        <v>2890</v>
      </c>
      <c r="K600" t="s">
        <v>1995</v>
      </c>
      <c r="L600" t="s">
        <v>1826</v>
      </c>
      <c r="M600" t="s">
        <v>1825</v>
      </c>
      <c r="N600" t="s">
        <v>1033</v>
      </c>
      <c r="O600" t="s">
        <v>30</v>
      </c>
      <c r="U600">
        <f t="shared" si="29"/>
        <v>0</v>
      </c>
    </row>
    <row r="601" spans="1:21" x14ac:dyDescent="0.25">
      <c r="A601">
        <v>19230224</v>
      </c>
      <c r="B601" t="s">
        <v>503</v>
      </c>
      <c r="C601" t="str">
        <f t="shared" si="27"/>
        <v>W</v>
      </c>
      <c r="D601" t="s">
        <v>1825</v>
      </c>
      <c r="E601" s="1">
        <v>13</v>
      </c>
      <c r="F601" s="1">
        <v>3</v>
      </c>
      <c r="G601">
        <f t="shared" si="28"/>
        <v>10</v>
      </c>
      <c r="H601" t="s">
        <v>2890</v>
      </c>
      <c r="K601" t="s">
        <v>1995</v>
      </c>
      <c r="L601" t="s">
        <v>1826</v>
      </c>
      <c r="M601" t="s">
        <v>1825</v>
      </c>
      <c r="N601" t="s">
        <v>1037</v>
      </c>
      <c r="O601" t="s">
        <v>30</v>
      </c>
      <c r="U601">
        <f t="shared" si="29"/>
        <v>0</v>
      </c>
    </row>
    <row r="602" spans="1:21" x14ac:dyDescent="0.25">
      <c r="A602">
        <v>19230224</v>
      </c>
      <c r="B602" t="s">
        <v>1264</v>
      </c>
      <c r="C602" t="str">
        <f t="shared" si="27"/>
        <v>W</v>
      </c>
      <c r="D602" t="s">
        <v>164</v>
      </c>
      <c r="E602" s="1">
        <v>16</v>
      </c>
      <c r="F602" s="1">
        <v>8</v>
      </c>
      <c r="G602">
        <f t="shared" si="28"/>
        <v>8</v>
      </c>
      <c r="H602" t="s">
        <v>2890</v>
      </c>
      <c r="K602" t="s">
        <v>2572</v>
      </c>
      <c r="L602" t="s">
        <v>1274</v>
      </c>
      <c r="M602" t="s">
        <v>1264</v>
      </c>
      <c r="N602" t="s">
        <v>1033</v>
      </c>
      <c r="O602" t="s">
        <v>30</v>
      </c>
      <c r="U602">
        <f t="shared" si="29"/>
        <v>0</v>
      </c>
    </row>
    <row r="603" spans="1:21" x14ac:dyDescent="0.25">
      <c r="A603">
        <v>19230224</v>
      </c>
      <c r="B603" t="s">
        <v>164</v>
      </c>
      <c r="C603" t="str">
        <f t="shared" si="27"/>
        <v>L</v>
      </c>
      <c r="D603" t="s">
        <v>1264</v>
      </c>
      <c r="E603" s="1">
        <v>8</v>
      </c>
      <c r="F603" s="1">
        <v>16</v>
      </c>
      <c r="G603">
        <f t="shared" si="28"/>
        <v>-8</v>
      </c>
      <c r="H603" t="s">
        <v>2890</v>
      </c>
      <c r="K603" t="s">
        <v>2572</v>
      </c>
      <c r="L603" t="s">
        <v>1274</v>
      </c>
      <c r="M603" t="s">
        <v>1264</v>
      </c>
      <c r="N603" t="s">
        <v>1037</v>
      </c>
      <c r="O603" t="s">
        <v>30</v>
      </c>
      <c r="U603">
        <f t="shared" si="29"/>
        <v>0</v>
      </c>
    </row>
    <row r="604" spans="1:21" x14ac:dyDescent="0.25">
      <c r="A604">
        <v>19230310</v>
      </c>
      <c r="B604" t="s">
        <v>1825</v>
      </c>
      <c r="C604" t="str">
        <f t="shared" si="27"/>
        <v>W</v>
      </c>
      <c r="D604" t="s">
        <v>1264</v>
      </c>
      <c r="E604" s="1">
        <v>5</v>
      </c>
      <c r="F604" s="1">
        <v>4</v>
      </c>
      <c r="G604">
        <f t="shared" si="28"/>
        <v>1</v>
      </c>
      <c r="H604" t="s">
        <v>2890</v>
      </c>
      <c r="K604" t="s">
        <v>1995</v>
      </c>
      <c r="L604" t="s">
        <v>1826</v>
      </c>
      <c r="M604" t="s">
        <v>1825</v>
      </c>
      <c r="N604" t="s">
        <v>1033</v>
      </c>
      <c r="O604" t="s">
        <v>30</v>
      </c>
      <c r="U604">
        <f t="shared" si="29"/>
        <v>0</v>
      </c>
    </row>
    <row r="605" spans="1:21" x14ac:dyDescent="0.25">
      <c r="A605">
        <v>19230310</v>
      </c>
      <c r="B605" t="s">
        <v>1264</v>
      </c>
      <c r="C605" t="str">
        <f t="shared" si="27"/>
        <v>L</v>
      </c>
      <c r="D605" t="s">
        <v>1825</v>
      </c>
      <c r="E605" s="1">
        <v>4</v>
      </c>
      <c r="F605" s="1">
        <v>5</v>
      </c>
      <c r="G605">
        <f t="shared" si="28"/>
        <v>-1</v>
      </c>
      <c r="H605" t="s">
        <v>2890</v>
      </c>
      <c r="K605" t="s">
        <v>1995</v>
      </c>
      <c r="L605" t="s">
        <v>1826</v>
      </c>
      <c r="M605" t="s">
        <v>1825</v>
      </c>
      <c r="N605" t="s">
        <v>1037</v>
      </c>
      <c r="O605" t="s">
        <v>30</v>
      </c>
      <c r="U605">
        <f t="shared" si="29"/>
        <v>1</v>
      </c>
    </row>
    <row r="606" spans="1:21" x14ac:dyDescent="0.25">
      <c r="A606">
        <v>19230317</v>
      </c>
      <c r="B606" t="s">
        <v>503</v>
      </c>
      <c r="C606" t="str">
        <f t="shared" si="27"/>
        <v>L</v>
      </c>
      <c r="D606" t="s">
        <v>376</v>
      </c>
      <c r="E606" s="1">
        <v>6</v>
      </c>
      <c r="F606" s="1">
        <v>8</v>
      </c>
      <c r="G606">
        <f t="shared" si="28"/>
        <v>-2</v>
      </c>
      <c r="H606" t="s">
        <v>2890</v>
      </c>
      <c r="K606" t="s">
        <v>2579</v>
      </c>
      <c r="L606" t="s">
        <v>1120</v>
      </c>
      <c r="M606" t="s">
        <v>503</v>
      </c>
      <c r="N606" t="s">
        <v>1033</v>
      </c>
      <c r="O606" t="s">
        <v>30</v>
      </c>
      <c r="U606">
        <f t="shared" si="29"/>
        <v>1</v>
      </c>
    </row>
    <row r="607" spans="1:21" x14ac:dyDescent="0.25">
      <c r="A607">
        <v>19230317</v>
      </c>
      <c r="B607" t="s">
        <v>376</v>
      </c>
      <c r="C607" t="str">
        <f t="shared" si="27"/>
        <v>W</v>
      </c>
      <c r="D607" t="s">
        <v>503</v>
      </c>
      <c r="E607" s="1">
        <v>8</v>
      </c>
      <c r="F607" s="1">
        <v>6</v>
      </c>
      <c r="G607">
        <f t="shared" si="28"/>
        <v>2</v>
      </c>
      <c r="H607" t="s">
        <v>2890</v>
      </c>
      <c r="K607" t="s">
        <v>2579</v>
      </c>
      <c r="L607" t="s">
        <v>1120</v>
      </c>
      <c r="M607" t="s">
        <v>503</v>
      </c>
      <c r="N607" t="s">
        <v>1037</v>
      </c>
      <c r="O607" t="s">
        <v>30</v>
      </c>
      <c r="U607">
        <f t="shared" si="29"/>
        <v>0</v>
      </c>
    </row>
    <row r="608" spans="1:21" x14ac:dyDescent="0.25">
      <c r="A608">
        <v>19230402</v>
      </c>
      <c r="B608" t="s">
        <v>164</v>
      </c>
      <c r="C608" t="str">
        <f t="shared" si="27"/>
        <v>L</v>
      </c>
      <c r="D608" t="s">
        <v>376</v>
      </c>
      <c r="E608" s="1">
        <v>3</v>
      </c>
      <c r="F608" s="1">
        <v>12</v>
      </c>
      <c r="G608">
        <f t="shared" si="28"/>
        <v>-9</v>
      </c>
      <c r="H608" t="s">
        <v>2890</v>
      </c>
      <c r="K608" t="s">
        <v>2449</v>
      </c>
      <c r="L608" t="s">
        <v>2448</v>
      </c>
      <c r="M608" t="s">
        <v>164</v>
      </c>
      <c r="N608" t="s">
        <v>1033</v>
      </c>
      <c r="O608" t="s">
        <v>30</v>
      </c>
      <c r="U608">
        <f t="shared" si="29"/>
        <v>0</v>
      </c>
    </row>
    <row r="609" spans="1:21" x14ac:dyDescent="0.25">
      <c r="A609">
        <v>19230402</v>
      </c>
      <c r="B609" t="s">
        <v>376</v>
      </c>
      <c r="C609" t="str">
        <f t="shared" si="27"/>
        <v>W</v>
      </c>
      <c r="D609" t="s">
        <v>164</v>
      </c>
      <c r="E609" s="1">
        <v>12</v>
      </c>
      <c r="F609" s="1">
        <v>3</v>
      </c>
      <c r="G609">
        <f t="shared" si="28"/>
        <v>9</v>
      </c>
      <c r="H609" t="s">
        <v>2890</v>
      </c>
      <c r="K609" t="s">
        <v>2449</v>
      </c>
      <c r="L609" t="s">
        <v>2448</v>
      </c>
      <c r="M609" t="s">
        <v>164</v>
      </c>
      <c r="N609" t="s">
        <v>1037</v>
      </c>
      <c r="O609" t="s">
        <v>30</v>
      </c>
      <c r="U609">
        <f t="shared" si="29"/>
        <v>0</v>
      </c>
    </row>
    <row r="610" spans="1:21" x14ac:dyDescent="0.25">
      <c r="A610">
        <v>19230414</v>
      </c>
      <c r="B610" t="s">
        <v>164</v>
      </c>
      <c r="C610" t="str">
        <f t="shared" si="27"/>
        <v>W</v>
      </c>
      <c r="D610" t="s">
        <v>1825</v>
      </c>
      <c r="E610" s="1">
        <v>14</v>
      </c>
      <c r="F610" s="1">
        <v>8</v>
      </c>
      <c r="G610">
        <f t="shared" si="28"/>
        <v>6</v>
      </c>
      <c r="H610" t="s">
        <v>2890</v>
      </c>
      <c r="K610" t="s">
        <v>2448</v>
      </c>
      <c r="L610" t="s">
        <v>1939</v>
      </c>
      <c r="M610" t="s">
        <v>164</v>
      </c>
      <c r="N610" t="s">
        <v>1033</v>
      </c>
      <c r="O610" t="s">
        <v>30</v>
      </c>
      <c r="U610">
        <f t="shared" si="29"/>
        <v>0</v>
      </c>
    </row>
    <row r="611" spans="1:21" x14ac:dyDescent="0.25">
      <c r="A611">
        <v>19230414</v>
      </c>
      <c r="B611" t="s">
        <v>1825</v>
      </c>
      <c r="C611" t="str">
        <f t="shared" si="27"/>
        <v>L</v>
      </c>
      <c r="D611" t="s">
        <v>164</v>
      </c>
      <c r="E611" s="1">
        <v>8</v>
      </c>
      <c r="F611" s="1">
        <v>14</v>
      </c>
      <c r="G611">
        <f t="shared" si="28"/>
        <v>-6</v>
      </c>
      <c r="H611" t="s">
        <v>2890</v>
      </c>
      <c r="K611" t="s">
        <v>2448</v>
      </c>
      <c r="L611" t="s">
        <v>1939</v>
      </c>
      <c r="M611" t="s">
        <v>164</v>
      </c>
      <c r="N611" t="s">
        <v>1037</v>
      </c>
      <c r="O611" t="s">
        <v>30</v>
      </c>
      <c r="U611">
        <f t="shared" si="29"/>
        <v>1</v>
      </c>
    </row>
    <row r="612" spans="1:21" x14ac:dyDescent="0.25">
      <c r="A612">
        <v>19240101</v>
      </c>
      <c r="B612" t="s">
        <v>164</v>
      </c>
      <c r="C612" t="str">
        <f t="shared" si="27"/>
        <v>W</v>
      </c>
      <c r="D612" t="s">
        <v>503</v>
      </c>
      <c r="E612" s="1">
        <v>12</v>
      </c>
      <c r="F612" s="1">
        <v>10</v>
      </c>
      <c r="G612">
        <f t="shared" si="28"/>
        <v>2</v>
      </c>
      <c r="H612" t="s">
        <v>2887</v>
      </c>
      <c r="K612" t="s">
        <v>2889</v>
      </c>
      <c r="L612" t="s">
        <v>2888</v>
      </c>
      <c r="M612" t="s">
        <v>164</v>
      </c>
      <c r="N612" t="s">
        <v>1033</v>
      </c>
      <c r="O612" t="s">
        <v>30</v>
      </c>
      <c r="U612">
        <f t="shared" si="29"/>
        <v>0</v>
      </c>
    </row>
    <row r="613" spans="1:21" x14ac:dyDescent="0.25">
      <c r="A613">
        <v>19240101</v>
      </c>
      <c r="B613" t="s">
        <v>503</v>
      </c>
      <c r="C613" t="str">
        <f t="shared" si="27"/>
        <v>L</v>
      </c>
      <c r="D613" t="s">
        <v>164</v>
      </c>
      <c r="E613" s="1">
        <v>10</v>
      </c>
      <c r="F613" s="1">
        <v>12</v>
      </c>
      <c r="G613">
        <f t="shared" si="28"/>
        <v>-2</v>
      </c>
      <c r="H613" t="s">
        <v>2887</v>
      </c>
      <c r="K613" t="s">
        <v>2889</v>
      </c>
      <c r="L613" t="s">
        <v>2888</v>
      </c>
      <c r="M613" t="s">
        <v>164</v>
      </c>
      <c r="N613" t="s">
        <v>1037</v>
      </c>
      <c r="O613" t="s">
        <v>30</v>
      </c>
      <c r="U613">
        <f t="shared" si="29"/>
        <v>1</v>
      </c>
    </row>
    <row r="614" spans="1:21" x14ac:dyDescent="0.25">
      <c r="A614">
        <v>19240119</v>
      </c>
      <c r="B614" t="s">
        <v>1264</v>
      </c>
      <c r="C614" t="str">
        <f t="shared" si="27"/>
        <v>L</v>
      </c>
      <c r="D614" t="s">
        <v>376</v>
      </c>
      <c r="E614" s="1">
        <v>9</v>
      </c>
      <c r="F614" s="1">
        <v>17</v>
      </c>
      <c r="G614">
        <f t="shared" si="28"/>
        <v>-8</v>
      </c>
      <c r="H614" t="s">
        <v>2887</v>
      </c>
      <c r="K614" t="s">
        <v>2572</v>
      </c>
      <c r="L614" t="s">
        <v>1274</v>
      </c>
      <c r="M614" t="s">
        <v>1264</v>
      </c>
      <c r="N614" t="s">
        <v>1033</v>
      </c>
      <c r="O614" t="s">
        <v>30</v>
      </c>
      <c r="U614">
        <f t="shared" si="29"/>
        <v>0</v>
      </c>
    </row>
    <row r="615" spans="1:21" x14ac:dyDescent="0.25">
      <c r="A615">
        <v>19240119</v>
      </c>
      <c r="B615" t="s">
        <v>376</v>
      </c>
      <c r="C615" t="str">
        <f t="shared" si="27"/>
        <v>W</v>
      </c>
      <c r="D615" t="s">
        <v>1264</v>
      </c>
      <c r="E615" s="1">
        <v>17</v>
      </c>
      <c r="F615" s="1">
        <v>9</v>
      </c>
      <c r="G615">
        <f t="shared" si="28"/>
        <v>8</v>
      </c>
      <c r="H615" t="s">
        <v>2887</v>
      </c>
      <c r="K615" t="s">
        <v>2572</v>
      </c>
      <c r="L615" t="s">
        <v>1274</v>
      </c>
      <c r="M615" t="s">
        <v>1264</v>
      </c>
      <c r="N615" t="s">
        <v>1037</v>
      </c>
      <c r="O615" t="s">
        <v>30</v>
      </c>
      <c r="U615">
        <f t="shared" si="29"/>
        <v>0</v>
      </c>
    </row>
    <row r="616" spans="1:21" x14ac:dyDescent="0.25">
      <c r="A616">
        <v>19240126</v>
      </c>
      <c r="B616" t="s">
        <v>1825</v>
      </c>
      <c r="C616" t="str">
        <f t="shared" si="27"/>
        <v>W</v>
      </c>
      <c r="D616" t="s">
        <v>164</v>
      </c>
      <c r="E616" s="1">
        <v>6</v>
      </c>
      <c r="F616" s="1">
        <v>0</v>
      </c>
      <c r="G616">
        <f t="shared" si="28"/>
        <v>6</v>
      </c>
      <c r="H616" t="s">
        <v>2887</v>
      </c>
      <c r="K616" t="s">
        <v>1995</v>
      </c>
      <c r="L616" t="s">
        <v>1826</v>
      </c>
      <c r="M616" t="s">
        <v>1825</v>
      </c>
      <c r="N616" t="s">
        <v>1033</v>
      </c>
      <c r="O616" t="s">
        <v>30</v>
      </c>
      <c r="U616">
        <f t="shared" si="29"/>
        <v>0</v>
      </c>
    </row>
    <row r="617" spans="1:21" x14ac:dyDescent="0.25">
      <c r="A617">
        <v>19240126</v>
      </c>
      <c r="B617" t="s">
        <v>164</v>
      </c>
      <c r="C617" t="str">
        <f t="shared" si="27"/>
        <v>L</v>
      </c>
      <c r="D617" t="s">
        <v>1825</v>
      </c>
      <c r="E617" s="1">
        <v>0</v>
      </c>
      <c r="F617" s="1">
        <v>6</v>
      </c>
      <c r="G617">
        <f t="shared" si="28"/>
        <v>-6</v>
      </c>
      <c r="H617" t="s">
        <v>2887</v>
      </c>
      <c r="K617" t="s">
        <v>1995</v>
      </c>
      <c r="L617" t="s">
        <v>1826</v>
      </c>
      <c r="M617" t="s">
        <v>1825</v>
      </c>
      <c r="N617" t="s">
        <v>1037</v>
      </c>
      <c r="O617" t="s">
        <v>30</v>
      </c>
      <c r="U617">
        <f t="shared" si="29"/>
        <v>1</v>
      </c>
    </row>
    <row r="618" spans="1:21" x14ac:dyDescent="0.25">
      <c r="A618">
        <v>19240202</v>
      </c>
      <c r="B618" t="s">
        <v>503</v>
      </c>
      <c r="C618" t="str">
        <f t="shared" si="27"/>
        <v>W</v>
      </c>
      <c r="D618" t="s">
        <v>1264</v>
      </c>
      <c r="E618" s="1">
        <v>35</v>
      </c>
      <c r="F618" s="1">
        <v>10</v>
      </c>
      <c r="G618">
        <f t="shared" si="28"/>
        <v>25</v>
      </c>
      <c r="H618" t="s">
        <v>2887</v>
      </c>
      <c r="K618" t="s">
        <v>2579</v>
      </c>
      <c r="L618" t="s">
        <v>1120</v>
      </c>
      <c r="M618" t="s">
        <v>503</v>
      </c>
      <c r="N618" t="s">
        <v>1033</v>
      </c>
      <c r="O618" t="s">
        <v>30</v>
      </c>
      <c r="U618">
        <f t="shared" si="29"/>
        <v>0</v>
      </c>
    </row>
    <row r="619" spans="1:21" x14ac:dyDescent="0.25">
      <c r="A619">
        <v>19240202</v>
      </c>
      <c r="B619" t="s">
        <v>1264</v>
      </c>
      <c r="C619" t="str">
        <f t="shared" si="27"/>
        <v>L</v>
      </c>
      <c r="D619" t="s">
        <v>503</v>
      </c>
      <c r="E619" s="1">
        <v>10</v>
      </c>
      <c r="F619" s="1">
        <v>35</v>
      </c>
      <c r="G619">
        <f t="shared" si="28"/>
        <v>-25</v>
      </c>
      <c r="H619" t="s">
        <v>2887</v>
      </c>
      <c r="K619" t="s">
        <v>2579</v>
      </c>
      <c r="L619" t="s">
        <v>1120</v>
      </c>
      <c r="M619" t="s">
        <v>503</v>
      </c>
      <c r="N619" t="s">
        <v>1037</v>
      </c>
      <c r="O619" t="s">
        <v>30</v>
      </c>
      <c r="U619">
        <f t="shared" si="29"/>
        <v>0</v>
      </c>
    </row>
    <row r="620" spans="1:21" x14ac:dyDescent="0.25">
      <c r="A620">
        <v>19240209</v>
      </c>
      <c r="B620" t="s">
        <v>1825</v>
      </c>
      <c r="C620" t="str">
        <f t="shared" si="27"/>
        <v>L</v>
      </c>
      <c r="D620" t="s">
        <v>376</v>
      </c>
      <c r="E620" s="1">
        <v>3</v>
      </c>
      <c r="F620" s="1">
        <v>14</v>
      </c>
      <c r="G620">
        <f t="shared" si="28"/>
        <v>-11</v>
      </c>
      <c r="H620" t="s">
        <v>2887</v>
      </c>
      <c r="K620" t="s">
        <v>2868</v>
      </c>
      <c r="L620" t="s">
        <v>2122</v>
      </c>
      <c r="M620" t="s">
        <v>1825</v>
      </c>
      <c r="N620" t="s">
        <v>1033</v>
      </c>
      <c r="O620" t="s">
        <v>30</v>
      </c>
      <c r="U620">
        <f t="shared" si="29"/>
        <v>0</v>
      </c>
    </row>
    <row r="621" spans="1:21" x14ac:dyDescent="0.25">
      <c r="A621">
        <v>19240209</v>
      </c>
      <c r="B621" t="s">
        <v>376</v>
      </c>
      <c r="C621" t="str">
        <f t="shared" si="27"/>
        <v>W</v>
      </c>
      <c r="D621" t="s">
        <v>1825</v>
      </c>
      <c r="E621" s="1">
        <v>14</v>
      </c>
      <c r="F621" s="1">
        <v>3</v>
      </c>
      <c r="G621">
        <f t="shared" si="28"/>
        <v>11</v>
      </c>
      <c r="H621" t="s">
        <v>2887</v>
      </c>
      <c r="K621" t="s">
        <v>2868</v>
      </c>
      <c r="L621" t="s">
        <v>2122</v>
      </c>
      <c r="M621" t="s">
        <v>1825</v>
      </c>
      <c r="N621" t="s">
        <v>1037</v>
      </c>
      <c r="O621" t="s">
        <v>30</v>
      </c>
      <c r="U621">
        <f t="shared" si="29"/>
        <v>0</v>
      </c>
    </row>
    <row r="622" spans="1:21" x14ac:dyDescent="0.25">
      <c r="A622">
        <v>19240223</v>
      </c>
      <c r="B622" t="s">
        <v>503</v>
      </c>
      <c r="C622" t="str">
        <f t="shared" si="27"/>
        <v>W</v>
      </c>
      <c r="D622" t="s">
        <v>1825</v>
      </c>
      <c r="E622" s="1">
        <v>13</v>
      </c>
      <c r="F622" s="1">
        <v>8</v>
      </c>
      <c r="G622">
        <f t="shared" si="28"/>
        <v>5</v>
      </c>
      <c r="H622" t="s">
        <v>2887</v>
      </c>
      <c r="K622" t="s">
        <v>2579</v>
      </c>
      <c r="L622" t="s">
        <v>1120</v>
      </c>
      <c r="M622" t="s">
        <v>503</v>
      </c>
      <c r="N622" t="s">
        <v>1033</v>
      </c>
      <c r="O622" t="s">
        <v>30</v>
      </c>
      <c r="U622">
        <f t="shared" si="29"/>
        <v>0</v>
      </c>
    </row>
    <row r="623" spans="1:21" x14ac:dyDescent="0.25">
      <c r="A623">
        <v>19240223</v>
      </c>
      <c r="B623" t="s">
        <v>1825</v>
      </c>
      <c r="C623" t="str">
        <f t="shared" si="27"/>
        <v>L</v>
      </c>
      <c r="D623" t="s">
        <v>503</v>
      </c>
      <c r="E623" s="1">
        <v>8</v>
      </c>
      <c r="F623" s="1">
        <v>13</v>
      </c>
      <c r="G623">
        <f t="shared" si="28"/>
        <v>-5</v>
      </c>
      <c r="H623" t="s">
        <v>2887</v>
      </c>
      <c r="K623" t="s">
        <v>2579</v>
      </c>
      <c r="L623" t="s">
        <v>1120</v>
      </c>
      <c r="M623" t="s">
        <v>503</v>
      </c>
      <c r="N623" t="s">
        <v>1037</v>
      </c>
      <c r="O623" t="s">
        <v>30</v>
      </c>
      <c r="U623">
        <f t="shared" si="29"/>
        <v>1</v>
      </c>
    </row>
    <row r="624" spans="1:21" x14ac:dyDescent="0.25">
      <c r="A624">
        <v>19240223</v>
      </c>
      <c r="B624" t="s">
        <v>376</v>
      </c>
      <c r="C624" t="str">
        <f t="shared" si="27"/>
        <v>W</v>
      </c>
      <c r="D624" t="s">
        <v>164</v>
      </c>
      <c r="E624" s="1">
        <v>19</v>
      </c>
      <c r="F624" s="1">
        <v>7</v>
      </c>
      <c r="G624">
        <f t="shared" si="28"/>
        <v>12</v>
      </c>
      <c r="H624" t="s">
        <v>2887</v>
      </c>
      <c r="K624" t="s">
        <v>1894</v>
      </c>
      <c r="L624" t="s">
        <v>1017</v>
      </c>
      <c r="M624" t="s">
        <v>376</v>
      </c>
      <c r="N624" t="s">
        <v>1033</v>
      </c>
      <c r="O624" t="s">
        <v>30</v>
      </c>
      <c r="U624">
        <f t="shared" si="29"/>
        <v>0</v>
      </c>
    </row>
    <row r="625" spans="1:21" x14ac:dyDescent="0.25">
      <c r="A625">
        <v>19240223</v>
      </c>
      <c r="B625" t="s">
        <v>164</v>
      </c>
      <c r="C625" t="str">
        <f t="shared" si="27"/>
        <v>L</v>
      </c>
      <c r="D625" t="s">
        <v>376</v>
      </c>
      <c r="E625" s="1">
        <v>7</v>
      </c>
      <c r="F625" s="1">
        <v>19</v>
      </c>
      <c r="G625">
        <f t="shared" si="28"/>
        <v>-12</v>
      </c>
      <c r="H625" t="s">
        <v>2887</v>
      </c>
      <c r="K625" t="s">
        <v>1894</v>
      </c>
      <c r="L625" t="s">
        <v>1017</v>
      </c>
      <c r="M625" t="s">
        <v>376</v>
      </c>
      <c r="N625" t="s">
        <v>1037</v>
      </c>
      <c r="O625" t="s">
        <v>30</v>
      </c>
      <c r="U625">
        <f t="shared" si="29"/>
        <v>0</v>
      </c>
    </row>
    <row r="626" spans="1:21" x14ac:dyDescent="0.25">
      <c r="A626">
        <v>19240308</v>
      </c>
      <c r="B626" t="s">
        <v>1264</v>
      </c>
      <c r="C626" t="str">
        <f t="shared" si="27"/>
        <v>L</v>
      </c>
      <c r="D626" t="s">
        <v>1825</v>
      </c>
      <c r="E626" s="1">
        <v>10</v>
      </c>
      <c r="F626" s="1">
        <v>13</v>
      </c>
      <c r="G626">
        <f t="shared" si="28"/>
        <v>-3</v>
      </c>
      <c r="H626" t="s">
        <v>2887</v>
      </c>
      <c r="K626" t="s">
        <v>1988</v>
      </c>
      <c r="L626" t="s">
        <v>1263</v>
      </c>
      <c r="M626" t="s">
        <v>1264</v>
      </c>
      <c r="N626" t="s">
        <v>1033</v>
      </c>
      <c r="O626" t="s">
        <v>30</v>
      </c>
      <c r="U626">
        <f t="shared" si="29"/>
        <v>1</v>
      </c>
    </row>
    <row r="627" spans="1:21" x14ac:dyDescent="0.25">
      <c r="A627">
        <v>19240308</v>
      </c>
      <c r="B627" t="s">
        <v>1825</v>
      </c>
      <c r="C627" t="str">
        <f t="shared" si="27"/>
        <v>W</v>
      </c>
      <c r="D627" t="s">
        <v>1264</v>
      </c>
      <c r="E627" s="1">
        <v>13</v>
      </c>
      <c r="F627" s="1">
        <v>10</v>
      </c>
      <c r="G627">
        <f t="shared" si="28"/>
        <v>3</v>
      </c>
      <c r="H627" t="s">
        <v>2887</v>
      </c>
      <c r="K627" t="s">
        <v>1988</v>
      </c>
      <c r="L627" t="s">
        <v>1263</v>
      </c>
      <c r="M627" t="s">
        <v>1264</v>
      </c>
      <c r="N627" t="s">
        <v>1037</v>
      </c>
      <c r="O627" t="s">
        <v>30</v>
      </c>
      <c r="U627">
        <f t="shared" si="29"/>
        <v>0</v>
      </c>
    </row>
    <row r="628" spans="1:21" x14ac:dyDescent="0.25">
      <c r="A628">
        <v>19240315</v>
      </c>
      <c r="B628" t="s">
        <v>376</v>
      </c>
      <c r="C628" t="str">
        <f t="shared" si="27"/>
        <v>W</v>
      </c>
      <c r="D628" t="s">
        <v>503</v>
      </c>
      <c r="E628" s="1">
        <v>19</v>
      </c>
      <c r="F628" s="1">
        <v>0</v>
      </c>
      <c r="G628">
        <f t="shared" si="28"/>
        <v>19</v>
      </c>
      <c r="H628" t="s">
        <v>2887</v>
      </c>
      <c r="K628" t="s">
        <v>1818</v>
      </c>
      <c r="L628" t="s">
        <v>1017</v>
      </c>
      <c r="M628" t="s">
        <v>376</v>
      </c>
      <c r="N628" t="s">
        <v>1033</v>
      </c>
      <c r="O628" t="s">
        <v>30</v>
      </c>
      <c r="U628">
        <f t="shared" si="29"/>
        <v>0</v>
      </c>
    </row>
    <row r="629" spans="1:21" x14ac:dyDescent="0.25">
      <c r="A629">
        <v>19240315</v>
      </c>
      <c r="B629" t="s">
        <v>503</v>
      </c>
      <c r="C629" t="str">
        <f t="shared" si="27"/>
        <v>L</v>
      </c>
      <c r="D629" t="s">
        <v>376</v>
      </c>
      <c r="E629" s="1">
        <v>0</v>
      </c>
      <c r="F629" s="1">
        <v>19</v>
      </c>
      <c r="G629">
        <f t="shared" si="28"/>
        <v>-19</v>
      </c>
      <c r="H629" t="s">
        <v>2887</v>
      </c>
      <c r="K629" t="s">
        <v>1818</v>
      </c>
      <c r="L629" t="s">
        <v>1017</v>
      </c>
      <c r="M629" t="s">
        <v>376</v>
      </c>
      <c r="N629" t="s">
        <v>1037</v>
      </c>
      <c r="O629" t="s">
        <v>30</v>
      </c>
      <c r="U629">
        <f t="shared" si="29"/>
        <v>0</v>
      </c>
    </row>
    <row r="630" spans="1:21" x14ac:dyDescent="0.25">
      <c r="A630">
        <v>19240327</v>
      </c>
      <c r="B630" t="s">
        <v>164</v>
      </c>
      <c r="C630" t="str">
        <f t="shared" si="27"/>
        <v>L</v>
      </c>
      <c r="D630" t="s">
        <v>1264</v>
      </c>
      <c r="E630" s="1">
        <v>6</v>
      </c>
      <c r="F630" s="1">
        <v>10</v>
      </c>
      <c r="G630">
        <f t="shared" si="28"/>
        <v>-4</v>
      </c>
      <c r="H630" t="s">
        <v>2887</v>
      </c>
      <c r="K630" t="s">
        <v>2845</v>
      </c>
      <c r="L630" t="s">
        <v>1939</v>
      </c>
      <c r="M630" t="s">
        <v>164</v>
      </c>
      <c r="N630" t="s">
        <v>1033</v>
      </c>
      <c r="O630" t="s">
        <v>30</v>
      </c>
      <c r="U630">
        <f t="shared" si="29"/>
        <v>1</v>
      </c>
    </row>
    <row r="631" spans="1:21" x14ac:dyDescent="0.25">
      <c r="A631">
        <v>19240327</v>
      </c>
      <c r="B631" t="s">
        <v>1264</v>
      </c>
      <c r="C631" t="str">
        <f t="shared" si="27"/>
        <v>W</v>
      </c>
      <c r="D631" t="s">
        <v>164</v>
      </c>
      <c r="E631" s="1">
        <v>10</v>
      </c>
      <c r="F631" s="1">
        <v>6</v>
      </c>
      <c r="G631">
        <f t="shared" si="28"/>
        <v>4</v>
      </c>
      <c r="H631" t="s">
        <v>2887</v>
      </c>
      <c r="K631" t="s">
        <v>2845</v>
      </c>
      <c r="L631" t="s">
        <v>1939</v>
      </c>
      <c r="M631" t="s">
        <v>164</v>
      </c>
      <c r="N631" t="s">
        <v>1037</v>
      </c>
      <c r="O631" t="s">
        <v>30</v>
      </c>
      <c r="U631">
        <f t="shared" si="29"/>
        <v>0</v>
      </c>
    </row>
    <row r="632" spans="1:21" x14ac:dyDescent="0.25">
      <c r="A632">
        <v>19241101</v>
      </c>
      <c r="B632" t="s">
        <v>1825</v>
      </c>
      <c r="C632" t="str">
        <f t="shared" si="27"/>
        <v>L</v>
      </c>
      <c r="D632" t="s">
        <v>1787</v>
      </c>
      <c r="E632" s="1">
        <v>0</v>
      </c>
      <c r="F632" s="1">
        <v>6</v>
      </c>
      <c r="G632">
        <f t="shared" si="28"/>
        <v>-6</v>
      </c>
      <c r="H632" t="s">
        <v>2571</v>
      </c>
      <c r="K632" t="s">
        <v>1995</v>
      </c>
      <c r="L632" t="s">
        <v>1826</v>
      </c>
      <c r="M632" t="s">
        <v>1825</v>
      </c>
      <c r="N632" t="s">
        <v>1033</v>
      </c>
      <c r="S632" t="s">
        <v>30</v>
      </c>
      <c r="U632">
        <f t="shared" si="29"/>
        <v>1</v>
      </c>
    </row>
    <row r="633" spans="1:21" x14ac:dyDescent="0.25">
      <c r="A633">
        <v>19241101</v>
      </c>
      <c r="B633" t="s">
        <v>1787</v>
      </c>
      <c r="C633" t="str">
        <f t="shared" si="27"/>
        <v>W</v>
      </c>
      <c r="D633" t="s">
        <v>1825</v>
      </c>
      <c r="E633" s="1">
        <v>6</v>
      </c>
      <c r="F633" s="1">
        <v>0</v>
      </c>
      <c r="G633">
        <f t="shared" si="28"/>
        <v>6</v>
      </c>
      <c r="H633" t="s">
        <v>2571</v>
      </c>
      <c r="K633" t="s">
        <v>1995</v>
      </c>
      <c r="L633" t="s">
        <v>1826</v>
      </c>
      <c r="M633" t="s">
        <v>1825</v>
      </c>
      <c r="N633" t="s">
        <v>1037</v>
      </c>
      <c r="S633" t="s">
        <v>30</v>
      </c>
      <c r="U633">
        <f t="shared" si="29"/>
        <v>0</v>
      </c>
    </row>
    <row r="634" spans="1:21" x14ac:dyDescent="0.25">
      <c r="A634">
        <v>19241129</v>
      </c>
      <c r="B634" t="s">
        <v>1264</v>
      </c>
      <c r="C634" t="str">
        <f t="shared" si="27"/>
        <v>L</v>
      </c>
      <c r="D634" t="s">
        <v>1787</v>
      </c>
      <c r="E634" s="1">
        <v>0</v>
      </c>
      <c r="F634" s="1">
        <v>19</v>
      </c>
      <c r="G634">
        <f t="shared" si="28"/>
        <v>-19</v>
      </c>
      <c r="H634" t="s">
        <v>2573</v>
      </c>
      <c r="K634" t="s">
        <v>2572</v>
      </c>
      <c r="L634" t="s">
        <v>1274</v>
      </c>
      <c r="M634" t="s">
        <v>1264</v>
      </c>
      <c r="N634" t="s">
        <v>1033</v>
      </c>
      <c r="S634" t="s">
        <v>30</v>
      </c>
      <c r="U634">
        <f t="shared" si="29"/>
        <v>0</v>
      </c>
    </row>
    <row r="635" spans="1:21" x14ac:dyDescent="0.25">
      <c r="A635">
        <v>19241129</v>
      </c>
      <c r="B635" t="s">
        <v>1787</v>
      </c>
      <c r="C635" t="str">
        <f t="shared" si="27"/>
        <v>W</v>
      </c>
      <c r="D635" t="s">
        <v>1264</v>
      </c>
      <c r="E635" s="1">
        <v>19</v>
      </c>
      <c r="F635" s="1">
        <v>0</v>
      </c>
      <c r="G635">
        <f t="shared" si="28"/>
        <v>19</v>
      </c>
      <c r="H635" t="s">
        <v>2573</v>
      </c>
      <c r="K635" t="s">
        <v>2572</v>
      </c>
      <c r="L635" t="s">
        <v>1274</v>
      </c>
      <c r="M635" t="s">
        <v>1264</v>
      </c>
      <c r="N635" t="s">
        <v>1037</v>
      </c>
      <c r="S635" t="s">
        <v>30</v>
      </c>
      <c r="U635">
        <f t="shared" si="29"/>
        <v>0</v>
      </c>
    </row>
    <row r="636" spans="1:21" x14ac:dyDescent="0.25">
      <c r="A636">
        <v>19250101</v>
      </c>
      <c r="B636" t="s">
        <v>164</v>
      </c>
      <c r="C636" t="str">
        <f t="shared" si="27"/>
        <v>L</v>
      </c>
      <c r="D636" t="s">
        <v>1825</v>
      </c>
      <c r="E636" s="1">
        <v>3</v>
      </c>
      <c r="F636" s="1">
        <v>9</v>
      </c>
      <c r="G636">
        <f t="shared" si="28"/>
        <v>-6</v>
      </c>
      <c r="H636" t="s">
        <v>2886</v>
      </c>
      <c r="K636" t="s">
        <v>2448</v>
      </c>
      <c r="L636" t="s">
        <v>1939</v>
      </c>
      <c r="M636" t="s">
        <v>164</v>
      </c>
      <c r="N636" t="s">
        <v>1033</v>
      </c>
      <c r="O636" t="s">
        <v>30</v>
      </c>
      <c r="U636">
        <f t="shared" si="29"/>
        <v>1</v>
      </c>
    </row>
    <row r="637" spans="1:21" x14ac:dyDescent="0.25">
      <c r="A637">
        <v>19250101</v>
      </c>
      <c r="B637" t="s">
        <v>1825</v>
      </c>
      <c r="C637" t="str">
        <f t="shared" si="27"/>
        <v>W</v>
      </c>
      <c r="D637" t="s">
        <v>164</v>
      </c>
      <c r="E637" s="1">
        <v>9</v>
      </c>
      <c r="F637" s="1">
        <v>3</v>
      </c>
      <c r="G637">
        <f t="shared" si="28"/>
        <v>6</v>
      </c>
      <c r="H637" t="s">
        <v>2886</v>
      </c>
      <c r="K637" t="s">
        <v>2448</v>
      </c>
      <c r="L637" t="s">
        <v>1939</v>
      </c>
      <c r="M637" t="s">
        <v>164</v>
      </c>
      <c r="N637" t="s">
        <v>1037</v>
      </c>
      <c r="O637" t="s">
        <v>30</v>
      </c>
      <c r="U637">
        <f t="shared" si="29"/>
        <v>0</v>
      </c>
    </row>
    <row r="638" spans="1:21" x14ac:dyDescent="0.25">
      <c r="A638">
        <v>19250103</v>
      </c>
      <c r="B638" t="s">
        <v>376</v>
      </c>
      <c r="C638" t="str">
        <f t="shared" si="27"/>
        <v>L</v>
      </c>
      <c r="D638" t="s">
        <v>1787</v>
      </c>
      <c r="E638" s="1">
        <v>11</v>
      </c>
      <c r="F638" s="1">
        <v>17</v>
      </c>
      <c r="G638">
        <f t="shared" si="28"/>
        <v>-6</v>
      </c>
      <c r="H638" t="s">
        <v>2571</v>
      </c>
      <c r="K638" t="s">
        <v>1894</v>
      </c>
      <c r="L638" t="s">
        <v>1017</v>
      </c>
      <c r="M638" t="s">
        <v>376</v>
      </c>
      <c r="N638" t="s">
        <v>1033</v>
      </c>
      <c r="S638" t="s">
        <v>30</v>
      </c>
      <c r="U638">
        <f t="shared" si="29"/>
        <v>1</v>
      </c>
    </row>
    <row r="639" spans="1:21" x14ac:dyDescent="0.25">
      <c r="A639">
        <v>19250103</v>
      </c>
      <c r="B639" t="s">
        <v>1787</v>
      </c>
      <c r="C639" t="str">
        <f t="shared" si="27"/>
        <v>W</v>
      </c>
      <c r="D639" t="s">
        <v>376</v>
      </c>
      <c r="E639" s="1">
        <v>17</v>
      </c>
      <c r="F639" s="1">
        <v>11</v>
      </c>
      <c r="G639">
        <f t="shared" si="28"/>
        <v>6</v>
      </c>
      <c r="H639" t="s">
        <v>2571</v>
      </c>
      <c r="K639" t="s">
        <v>1894</v>
      </c>
      <c r="L639" t="s">
        <v>1017</v>
      </c>
      <c r="M639" t="s">
        <v>376</v>
      </c>
      <c r="N639" t="s">
        <v>1037</v>
      </c>
      <c r="S639" t="s">
        <v>30</v>
      </c>
      <c r="U639">
        <f t="shared" si="29"/>
        <v>0</v>
      </c>
    </row>
    <row r="640" spans="1:21" x14ac:dyDescent="0.25">
      <c r="A640">
        <v>19250117</v>
      </c>
      <c r="B640" t="s">
        <v>376</v>
      </c>
      <c r="C640" t="str">
        <f t="shared" si="27"/>
        <v>W</v>
      </c>
      <c r="D640" t="s">
        <v>1264</v>
      </c>
      <c r="E640" s="1">
        <v>12</v>
      </c>
      <c r="F640" s="1">
        <v>6</v>
      </c>
      <c r="G640">
        <f t="shared" si="28"/>
        <v>6</v>
      </c>
      <c r="H640" t="s">
        <v>2886</v>
      </c>
      <c r="K640" t="s">
        <v>1894</v>
      </c>
      <c r="L640" t="s">
        <v>1017</v>
      </c>
      <c r="M640" t="s">
        <v>376</v>
      </c>
      <c r="N640" t="s">
        <v>1033</v>
      </c>
      <c r="O640" t="s">
        <v>30</v>
      </c>
      <c r="U640">
        <f t="shared" si="29"/>
        <v>0</v>
      </c>
    </row>
    <row r="641" spans="1:21" x14ac:dyDescent="0.25">
      <c r="A641">
        <v>19250117</v>
      </c>
      <c r="B641" t="s">
        <v>1264</v>
      </c>
      <c r="C641" t="str">
        <f t="shared" si="27"/>
        <v>L</v>
      </c>
      <c r="D641" t="s">
        <v>376</v>
      </c>
      <c r="E641" s="1">
        <v>6</v>
      </c>
      <c r="F641" s="1">
        <v>12</v>
      </c>
      <c r="G641">
        <f t="shared" si="28"/>
        <v>-6</v>
      </c>
      <c r="H641" t="s">
        <v>2886</v>
      </c>
      <c r="K641" t="s">
        <v>1894</v>
      </c>
      <c r="L641" t="s">
        <v>1017</v>
      </c>
      <c r="M641" t="s">
        <v>376</v>
      </c>
      <c r="N641" t="s">
        <v>1037</v>
      </c>
      <c r="O641" t="s">
        <v>30</v>
      </c>
      <c r="U641">
        <f t="shared" si="29"/>
        <v>1</v>
      </c>
    </row>
    <row r="642" spans="1:21" x14ac:dyDescent="0.25">
      <c r="A642">
        <v>19250118</v>
      </c>
      <c r="B642" t="s">
        <v>164</v>
      </c>
      <c r="C642" t="str">
        <f t="shared" ref="C642:C705" si="30">IF(E642-F642&gt;0,"W",IF(E642-F642&lt;0,"L","D"))</f>
        <v>L</v>
      </c>
      <c r="D642" t="s">
        <v>1787</v>
      </c>
      <c r="E642" s="1">
        <v>6</v>
      </c>
      <c r="F642" s="1">
        <v>30</v>
      </c>
      <c r="G642">
        <f t="shared" ref="G642:G705" si="31">E642-F642</f>
        <v>-24</v>
      </c>
      <c r="H642" t="s">
        <v>2570</v>
      </c>
      <c r="K642" t="s">
        <v>2569</v>
      </c>
      <c r="L642" t="s">
        <v>2093</v>
      </c>
      <c r="M642" t="s">
        <v>164</v>
      </c>
      <c r="N642" t="s">
        <v>1033</v>
      </c>
      <c r="S642" t="s">
        <v>30</v>
      </c>
      <c r="U642">
        <f t="shared" ref="U642:U705" si="32">IF(C642="L",IF(G642&gt;-8,1,0),0)</f>
        <v>0</v>
      </c>
    </row>
    <row r="643" spans="1:21" x14ac:dyDescent="0.25">
      <c r="A643">
        <v>19250118</v>
      </c>
      <c r="B643" t="s">
        <v>1787</v>
      </c>
      <c r="C643" t="str">
        <f t="shared" si="30"/>
        <v>W</v>
      </c>
      <c r="D643" t="s">
        <v>164</v>
      </c>
      <c r="E643" s="1">
        <v>30</v>
      </c>
      <c r="F643" s="1">
        <v>6</v>
      </c>
      <c r="G643">
        <f t="shared" si="31"/>
        <v>24</v>
      </c>
      <c r="H643" t="s">
        <v>2570</v>
      </c>
      <c r="K643" t="s">
        <v>2569</v>
      </c>
      <c r="L643" t="s">
        <v>2093</v>
      </c>
      <c r="M643" t="s">
        <v>164</v>
      </c>
      <c r="N643" t="s">
        <v>1037</v>
      </c>
      <c r="S643" t="s">
        <v>30</v>
      </c>
      <c r="U643">
        <f t="shared" si="32"/>
        <v>0</v>
      </c>
    </row>
    <row r="644" spans="1:21" x14ac:dyDescent="0.25">
      <c r="A644">
        <v>19250207</v>
      </c>
      <c r="B644" t="s">
        <v>1264</v>
      </c>
      <c r="C644" t="str">
        <f t="shared" si="30"/>
        <v>L</v>
      </c>
      <c r="D644" t="s">
        <v>503</v>
      </c>
      <c r="E644" s="1">
        <v>14</v>
      </c>
      <c r="F644" s="1">
        <v>24</v>
      </c>
      <c r="G644">
        <f t="shared" si="31"/>
        <v>-10</v>
      </c>
      <c r="H644" t="s">
        <v>2886</v>
      </c>
      <c r="K644" t="s">
        <v>2572</v>
      </c>
      <c r="L644" t="s">
        <v>1274</v>
      </c>
      <c r="M644" t="s">
        <v>1264</v>
      </c>
      <c r="N644" t="s">
        <v>1033</v>
      </c>
      <c r="O644" t="s">
        <v>30</v>
      </c>
      <c r="U644">
        <f t="shared" si="32"/>
        <v>0</v>
      </c>
    </row>
    <row r="645" spans="1:21" x14ac:dyDescent="0.25">
      <c r="A645">
        <v>19250207</v>
      </c>
      <c r="B645" t="s">
        <v>503</v>
      </c>
      <c r="C645" t="str">
        <f t="shared" si="30"/>
        <v>W</v>
      </c>
      <c r="D645" t="s">
        <v>1264</v>
      </c>
      <c r="E645" s="1">
        <v>24</v>
      </c>
      <c r="F645" s="1">
        <v>14</v>
      </c>
      <c r="G645">
        <f t="shared" si="31"/>
        <v>10</v>
      </c>
      <c r="H645" t="s">
        <v>2886</v>
      </c>
      <c r="K645" t="s">
        <v>2572</v>
      </c>
      <c r="L645" t="s">
        <v>1274</v>
      </c>
      <c r="M645" t="s">
        <v>1264</v>
      </c>
      <c r="N645" t="s">
        <v>1037</v>
      </c>
      <c r="O645" t="s">
        <v>30</v>
      </c>
      <c r="U645">
        <f t="shared" si="32"/>
        <v>0</v>
      </c>
    </row>
    <row r="646" spans="1:21" x14ac:dyDescent="0.25">
      <c r="A646">
        <v>19250214</v>
      </c>
      <c r="B646" t="s">
        <v>376</v>
      </c>
      <c r="C646" t="str">
        <f t="shared" si="30"/>
        <v>D</v>
      </c>
      <c r="D646" t="s">
        <v>1825</v>
      </c>
      <c r="E646" s="1">
        <v>6</v>
      </c>
      <c r="F646" s="1">
        <v>6</v>
      </c>
      <c r="G646">
        <f t="shared" si="31"/>
        <v>0</v>
      </c>
      <c r="H646" t="s">
        <v>2886</v>
      </c>
      <c r="K646" t="s">
        <v>1894</v>
      </c>
      <c r="L646" t="s">
        <v>1017</v>
      </c>
      <c r="M646" t="s">
        <v>376</v>
      </c>
      <c r="N646" t="s">
        <v>1033</v>
      </c>
      <c r="O646" t="s">
        <v>30</v>
      </c>
      <c r="U646">
        <f t="shared" si="32"/>
        <v>0</v>
      </c>
    </row>
    <row r="647" spans="1:21" x14ac:dyDescent="0.25">
      <c r="A647">
        <v>19250214</v>
      </c>
      <c r="B647" t="s">
        <v>1825</v>
      </c>
      <c r="C647" t="str">
        <f t="shared" si="30"/>
        <v>D</v>
      </c>
      <c r="D647" t="s">
        <v>376</v>
      </c>
      <c r="E647" s="1">
        <v>6</v>
      </c>
      <c r="F647" s="1">
        <v>6</v>
      </c>
      <c r="G647">
        <f t="shared" si="31"/>
        <v>0</v>
      </c>
      <c r="H647" t="s">
        <v>2886</v>
      </c>
      <c r="K647" t="s">
        <v>1894</v>
      </c>
      <c r="L647" t="s">
        <v>1017</v>
      </c>
      <c r="M647" t="s">
        <v>376</v>
      </c>
      <c r="N647" t="s">
        <v>1037</v>
      </c>
      <c r="O647" t="s">
        <v>30</v>
      </c>
      <c r="U647">
        <f t="shared" si="32"/>
        <v>0</v>
      </c>
    </row>
    <row r="648" spans="1:21" x14ac:dyDescent="0.25">
      <c r="A648">
        <v>19250221</v>
      </c>
      <c r="B648" t="s">
        <v>503</v>
      </c>
      <c r="C648" t="str">
        <f t="shared" si="30"/>
        <v>W</v>
      </c>
      <c r="D648" t="s">
        <v>164</v>
      </c>
      <c r="E648" s="1">
        <v>25</v>
      </c>
      <c r="F648" s="1">
        <v>4</v>
      </c>
      <c r="G648">
        <f t="shared" si="31"/>
        <v>21</v>
      </c>
      <c r="H648" t="s">
        <v>2886</v>
      </c>
      <c r="K648" t="s">
        <v>2579</v>
      </c>
      <c r="L648" t="s">
        <v>1120</v>
      </c>
      <c r="M648" t="s">
        <v>503</v>
      </c>
      <c r="N648" t="s">
        <v>1033</v>
      </c>
      <c r="O648" t="s">
        <v>30</v>
      </c>
      <c r="U648">
        <f t="shared" si="32"/>
        <v>0</v>
      </c>
    </row>
    <row r="649" spans="1:21" x14ac:dyDescent="0.25">
      <c r="A649">
        <v>19250221</v>
      </c>
      <c r="B649" t="s">
        <v>164</v>
      </c>
      <c r="C649" t="str">
        <f t="shared" si="30"/>
        <v>L</v>
      </c>
      <c r="D649" t="s">
        <v>503</v>
      </c>
      <c r="E649" s="1">
        <v>4</v>
      </c>
      <c r="F649" s="1">
        <v>25</v>
      </c>
      <c r="G649">
        <f t="shared" si="31"/>
        <v>-21</v>
      </c>
      <c r="H649" t="s">
        <v>2886</v>
      </c>
      <c r="K649" t="s">
        <v>2579</v>
      </c>
      <c r="L649" t="s">
        <v>1120</v>
      </c>
      <c r="M649" t="s">
        <v>503</v>
      </c>
      <c r="N649" t="s">
        <v>1037</v>
      </c>
      <c r="O649" t="s">
        <v>30</v>
      </c>
      <c r="U649">
        <f t="shared" si="32"/>
        <v>0</v>
      </c>
    </row>
    <row r="650" spans="1:21" x14ac:dyDescent="0.25">
      <c r="A650">
        <v>19250228</v>
      </c>
      <c r="B650" t="s">
        <v>1825</v>
      </c>
      <c r="C650" t="str">
        <f t="shared" si="30"/>
        <v>L</v>
      </c>
      <c r="D650" t="s">
        <v>503</v>
      </c>
      <c r="E650" s="1">
        <v>8</v>
      </c>
      <c r="F650" s="1">
        <v>14</v>
      </c>
      <c r="G650">
        <f t="shared" si="31"/>
        <v>-6</v>
      </c>
      <c r="H650" t="s">
        <v>2886</v>
      </c>
      <c r="K650" t="s">
        <v>1995</v>
      </c>
      <c r="L650" t="s">
        <v>1826</v>
      </c>
      <c r="M650" t="s">
        <v>1825</v>
      </c>
      <c r="N650" t="s">
        <v>1033</v>
      </c>
      <c r="O650" t="s">
        <v>30</v>
      </c>
      <c r="U650">
        <f t="shared" si="32"/>
        <v>1</v>
      </c>
    </row>
    <row r="651" spans="1:21" x14ac:dyDescent="0.25">
      <c r="A651">
        <v>19250228</v>
      </c>
      <c r="B651" t="s">
        <v>503</v>
      </c>
      <c r="C651" t="str">
        <f t="shared" si="30"/>
        <v>W</v>
      </c>
      <c r="D651" t="s">
        <v>1825</v>
      </c>
      <c r="E651" s="1">
        <v>14</v>
      </c>
      <c r="F651" s="1">
        <v>8</v>
      </c>
      <c r="G651">
        <f t="shared" si="31"/>
        <v>6</v>
      </c>
      <c r="H651" t="s">
        <v>2886</v>
      </c>
      <c r="K651" t="s">
        <v>1995</v>
      </c>
      <c r="L651" t="s">
        <v>1826</v>
      </c>
      <c r="M651" t="s">
        <v>1825</v>
      </c>
      <c r="N651" t="s">
        <v>1037</v>
      </c>
      <c r="O651" t="s">
        <v>30</v>
      </c>
      <c r="U651">
        <f t="shared" si="32"/>
        <v>0</v>
      </c>
    </row>
    <row r="652" spans="1:21" x14ac:dyDescent="0.25">
      <c r="A652">
        <v>19250228</v>
      </c>
      <c r="B652" t="s">
        <v>1264</v>
      </c>
      <c r="C652" t="str">
        <f t="shared" si="30"/>
        <v>W</v>
      </c>
      <c r="D652" t="s">
        <v>164</v>
      </c>
      <c r="E652" s="1">
        <v>11</v>
      </c>
      <c r="F652" s="1">
        <v>5</v>
      </c>
      <c r="G652">
        <f t="shared" si="31"/>
        <v>6</v>
      </c>
      <c r="H652" t="s">
        <v>2886</v>
      </c>
      <c r="K652" t="s">
        <v>1988</v>
      </c>
      <c r="L652" t="s">
        <v>1263</v>
      </c>
      <c r="M652" t="s">
        <v>1264</v>
      </c>
      <c r="N652" t="s">
        <v>1033</v>
      </c>
      <c r="O652" t="s">
        <v>30</v>
      </c>
      <c r="U652">
        <f t="shared" si="32"/>
        <v>0</v>
      </c>
    </row>
    <row r="653" spans="1:21" x14ac:dyDescent="0.25">
      <c r="A653">
        <v>19250228</v>
      </c>
      <c r="B653" t="s">
        <v>164</v>
      </c>
      <c r="C653" t="str">
        <f t="shared" si="30"/>
        <v>L</v>
      </c>
      <c r="D653" t="s">
        <v>1264</v>
      </c>
      <c r="E653" s="1">
        <v>5</v>
      </c>
      <c r="F653" s="1">
        <v>11</v>
      </c>
      <c r="G653">
        <f t="shared" si="31"/>
        <v>-6</v>
      </c>
      <c r="H653" t="s">
        <v>2886</v>
      </c>
      <c r="K653" t="s">
        <v>1988</v>
      </c>
      <c r="L653" t="s">
        <v>1263</v>
      </c>
      <c r="M653" t="s">
        <v>1264</v>
      </c>
      <c r="N653" t="s">
        <v>1037</v>
      </c>
      <c r="O653" t="s">
        <v>30</v>
      </c>
      <c r="U653">
        <f t="shared" si="32"/>
        <v>1</v>
      </c>
    </row>
    <row r="654" spans="1:21" x14ac:dyDescent="0.25">
      <c r="A654">
        <v>19250314</v>
      </c>
      <c r="B654" t="s">
        <v>1825</v>
      </c>
      <c r="C654" t="str">
        <f t="shared" si="30"/>
        <v>W</v>
      </c>
      <c r="D654" t="s">
        <v>1264</v>
      </c>
      <c r="E654" s="1">
        <v>19</v>
      </c>
      <c r="F654" s="1">
        <v>3</v>
      </c>
      <c r="G654">
        <f t="shared" si="31"/>
        <v>16</v>
      </c>
      <c r="H654" t="s">
        <v>2886</v>
      </c>
      <c r="K654" t="s">
        <v>2868</v>
      </c>
      <c r="L654" t="s">
        <v>2122</v>
      </c>
      <c r="M654" t="s">
        <v>1825</v>
      </c>
      <c r="N654" t="s">
        <v>1033</v>
      </c>
      <c r="O654" t="s">
        <v>30</v>
      </c>
      <c r="U654">
        <f t="shared" si="32"/>
        <v>0</v>
      </c>
    </row>
    <row r="655" spans="1:21" x14ac:dyDescent="0.25">
      <c r="A655">
        <v>19250314</v>
      </c>
      <c r="B655" t="s">
        <v>1264</v>
      </c>
      <c r="C655" t="str">
        <f t="shared" si="30"/>
        <v>L</v>
      </c>
      <c r="D655" t="s">
        <v>1825</v>
      </c>
      <c r="E655" s="1">
        <v>3</v>
      </c>
      <c r="F655" s="1">
        <v>19</v>
      </c>
      <c r="G655">
        <f t="shared" si="31"/>
        <v>-16</v>
      </c>
      <c r="H655" t="s">
        <v>2886</v>
      </c>
      <c r="K655" t="s">
        <v>2868</v>
      </c>
      <c r="L655" t="s">
        <v>2122</v>
      </c>
      <c r="M655" t="s">
        <v>1825</v>
      </c>
      <c r="N655" t="s">
        <v>1037</v>
      </c>
      <c r="O655" t="s">
        <v>30</v>
      </c>
      <c r="U655">
        <f t="shared" si="32"/>
        <v>0</v>
      </c>
    </row>
    <row r="656" spans="1:21" x14ac:dyDescent="0.25">
      <c r="A656">
        <v>19250321</v>
      </c>
      <c r="B656" t="s">
        <v>503</v>
      </c>
      <c r="C656" t="str">
        <f t="shared" si="30"/>
        <v>W</v>
      </c>
      <c r="D656" t="s">
        <v>376</v>
      </c>
      <c r="E656" s="1">
        <v>14</v>
      </c>
      <c r="F656" s="1">
        <v>11</v>
      </c>
      <c r="G656">
        <f t="shared" si="31"/>
        <v>3</v>
      </c>
      <c r="H656" t="s">
        <v>2886</v>
      </c>
      <c r="K656" t="s">
        <v>1822</v>
      </c>
      <c r="L656" t="s">
        <v>1120</v>
      </c>
      <c r="M656" t="s">
        <v>503</v>
      </c>
      <c r="N656" t="s">
        <v>1033</v>
      </c>
      <c r="O656" t="s">
        <v>30</v>
      </c>
      <c r="U656">
        <f t="shared" si="32"/>
        <v>0</v>
      </c>
    </row>
    <row r="657" spans="1:21" x14ac:dyDescent="0.25">
      <c r="A657">
        <v>19250321</v>
      </c>
      <c r="B657" t="s">
        <v>376</v>
      </c>
      <c r="C657" t="str">
        <f t="shared" si="30"/>
        <v>L</v>
      </c>
      <c r="D657" t="s">
        <v>503</v>
      </c>
      <c r="E657" s="1">
        <v>11</v>
      </c>
      <c r="F657" s="1">
        <v>14</v>
      </c>
      <c r="G657">
        <f t="shared" si="31"/>
        <v>-3</v>
      </c>
      <c r="H657" t="s">
        <v>2886</v>
      </c>
      <c r="K657" t="s">
        <v>1822</v>
      </c>
      <c r="L657" t="s">
        <v>1120</v>
      </c>
      <c r="M657" t="s">
        <v>503</v>
      </c>
      <c r="N657" t="s">
        <v>1037</v>
      </c>
      <c r="O657" t="s">
        <v>30</v>
      </c>
      <c r="U657">
        <f t="shared" si="32"/>
        <v>1</v>
      </c>
    </row>
    <row r="658" spans="1:21" x14ac:dyDescent="0.25">
      <c r="A658">
        <v>19250413</v>
      </c>
      <c r="B658" t="s">
        <v>164</v>
      </c>
      <c r="C658" t="str">
        <f t="shared" si="30"/>
        <v>L</v>
      </c>
      <c r="D658" t="s">
        <v>376</v>
      </c>
      <c r="E658" s="1">
        <v>11</v>
      </c>
      <c r="F658" s="1">
        <v>13</v>
      </c>
      <c r="G658">
        <f t="shared" si="31"/>
        <v>-2</v>
      </c>
      <c r="H658" t="s">
        <v>2886</v>
      </c>
      <c r="K658" t="s">
        <v>2449</v>
      </c>
      <c r="L658" t="s">
        <v>2448</v>
      </c>
      <c r="M658" t="s">
        <v>164</v>
      </c>
      <c r="N658" t="s">
        <v>1033</v>
      </c>
      <c r="O658" t="s">
        <v>30</v>
      </c>
      <c r="U658">
        <f t="shared" si="32"/>
        <v>1</v>
      </c>
    </row>
    <row r="659" spans="1:21" x14ac:dyDescent="0.25">
      <c r="A659">
        <v>19250413</v>
      </c>
      <c r="B659" t="s">
        <v>376</v>
      </c>
      <c r="C659" t="str">
        <f t="shared" si="30"/>
        <v>W</v>
      </c>
      <c r="D659" t="s">
        <v>164</v>
      </c>
      <c r="E659" s="1">
        <v>13</v>
      </c>
      <c r="F659" s="1">
        <v>11</v>
      </c>
      <c r="G659">
        <f t="shared" si="31"/>
        <v>2</v>
      </c>
      <c r="H659" t="s">
        <v>2886</v>
      </c>
      <c r="K659" t="s">
        <v>2449</v>
      </c>
      <c r="L659" t="s">
        <v>2448</v>
      </c>
      <c r="M659" t="s">
        <v>164</v>
      </c>
      <c r="N659" t="s">
        <v>1037</v>
      </c>
      <c r="O659" t="s">
        <v>30</v>
      </c>
      <c r="U659">
        <f t="shared" si="32"/>
        <v>0</v>
      </c>
    </row>
    <row r="660" spans="1:21" x14ac:dyDescent="0.25">
      <c r="A660">
        <v>19260101</v>
      </c>
      <c r="B660" t="s">
        <v>1825</v>
      </c>
      <c r="C660" t="str">
        <f t="shared" si="30"/>
        <v>W</v>
      </c>
      <c r="D660" t="s">
        <v>164</v>
      </c>
      <c r="E660" s="1">
        <v>11</v>
      </c>
      <c r="F660" s="1">
        <v>0</v>
      </c>
      <c r="G660">
        <f t="shared" si="31"/>
        <v>11</v>
      </c>
      <c r="H660" t="s">
        <v>2885</v>
      </c>
      <c r="K660" t="s">
        <v>2123</v>
      </c>
      <c r="L660" t="s">
        <v>2122</v>
      </c>
      <c r="M660" t="s">
        <v>1825</v>
      </c>
      <c r="N660" t="s">
        <v>1033</v>
      </c>
      <c r="O660" t="s">
        <v>30</v>
      </c>
      <c r="U660">
        <f t="shared" si="32"/>
        <v>0</v>
      </c>
    </row>
    <row r="661" spans="1:21" x14ac:dyDescent="0.25">
      <c r="A661">
        <v>19260101</v>
      </c>
      <c r="B661" t="s">
        <v>164</v>
      </c>
      <c r="C661" t="str">
        <f t="shared" si="30"/>
        <v>L</v>
      </c>
      <c r="D661" t="s">
        <v>1825</v>
      </c>
      <c r="E661" s="1">
        <v>0</v>
      </c>
      <c r="F661" s="1">
        <v>11</v>
      </c>
      <c r="G661">
        <f t="shared" si="31"/>
        <v>-11</v>
      </c>
      <c r="H661" t="s">
        <v>2885</v>
      </c>
      <c r="K661" t="s">
        <v>2123</v>
      </c>
      <c r="L661" t="s">
        <v>2122</v>
      </c>
      <c r="M661" t="s">
        <v>1825</v>
      </c>
      <c r="N661" t="s">
        <v>1037</v>
      </c>
      <c r="O661" t="s">
        <v>30</v>
      </c>
      <c r="U661">
        <f t="shared" si="32"/>
        <v>0</v>
      </c>
    </row>
    <row r="662" spans="1:21" x14ac:dyDescent="0.25">
      <c r="A662">
        <v>19260102</v>
      </c>
      <c r="B662" t="s">
        <v>164</v>
      </c>
      <c r="C662" t="str">
        <f t="shared" si="30"/>
        <v>L</v>
      </c>
      <c r="D662" t="s">
        <v>503</v>
      </c>
      <c r="E662" s="1">
        <v>6</v>
      </c>
      <c r="F662" s="1">
        <v>20</v>
      </c>
      <c r="G662">
        <f t="shared" si="31"/>
        <v>-14</v>
      </c>
      <c r="H662" t="s">
        <v>2885</v>
      </c>
      <c r="K662" t="s">
        <v>2449</v>
      </c>
      <c r="L662" t="s">
        <v>2448</v>
      </c>
      <c r="M662" t="s">
        <v>164</v>
      </c>
      <c r="N662" t="s">
        <v>1033</v>
      </c>
      <c r="O662" t="s">
        <v>30</v>
      </c>
      <c r="U662">
        <f t="shared" si="32"/>
        <v>0</v>
      </c>
    </row>
    <row r="663" spans="1:21" x14ac:dyDescent="0.25">
      <c r="A663">
        <v>19260102</v>
      </c>
      <c r="B663" t="s">
        <v>503</v>
      </c>
      <c r="C663" t="str">
        <f t="shared" si="30"/>
        <v>W</v>
      </c>
      <c r="D663" t="s">
        <v>164</v>
      </c>
      <c r="E663" s="1">
        <v>20</v>
      </c>
      <c r="F663" s="1">
        <v>6</v>
      </c>
      <c r="G663">
        <f t="shared" si="31"/>
        <v>14</v>
      </c>
      <c r="H663" t="s">
        <v>2885</v>
      </c>
      <c r="K663" t="s">
        <v>2449</v>
      </c>
      <c r="L663" t="s">
        <v>2448</v>
      </c>
      <c r="M663" t="s">
        <v>164</v>
      </c>
      <c r="N663" t="s">
        <v>1037</v>
      </c>
      <c r="O663" t="s">
        <v>30</v>
      </c>
      <c r="U663">
        <f t="shared" si="32"/>
        <v>0</v>
      </c>
    </row>
    <row r="664" spans="1:21" x14ac:dyDescent="0.25">
      <c r="A664">
        <v>19260116</v>
      </c>
      <c r="B664" t="s">
        <v>1264</v>
      </c>
      <c r="C664" t="str">
        <f t="shared" si="30"/>
        <v>D</v>
      </c>
      <c r="D664" t="s">
        <v>376</v>
      </c>
      <c r="E664" s="1">
        <v>3</v>
      </c>
      <c r="F664" s="1">
        <v>3</v>
      </c>
      <c r="G664">
        <f t="shared" si="31"/>
        <v>0</v>
      </c>
      <c r="H664" t="s">
        <v>2885</v>
      </c>
      <c r="K664" t="s">
        <v>2533</v>
      </c>
      <c r="L664" t="s">
        <v>1263</v>
      </c>
      <c r="M664" t="s">
        <v>1264</v>
      </c>
      <c r="N664" t="s">
        <v>1033</v>
      </c>
      <c r="O664" t="s">
        <v>30</v>
      </c>
      <c r="U664">
        <f t="shared" si="32"/>
        <v>0</v>
      </c>
    </row>
    <row r="665" spans="1:21" x14ac:dyDescent="0.25">
      <c r="A665">
        <v>19260116</v>
      </c>
      <c r="B665" t="s">
        <v>376</v>
      </c>
      <c r="C665" t="str">
        <f t="shared" si="30"/>
        <v>D</v>
      </c>
      <c r="D665" t="s">
        <v>1264</v>
      </c>
      <c r="E665" s="1">
        <v>3</v>
      </c>
      <c r="F665" s="1">
        <v>3</v>
      </c>
      <c r="G665">
        <f t="shared" si="31"/>
        <v>0</v>
      </c>
      <c r="H665" t="s">
        <v>2885</v>
      </c>
      <c r="K665" t="s">
        <v>2533</v>
      </c>
      <c r="L665" t="s">
        <v>1263</v>
      </c>
      <c r="M665" t="s">
        <v>1264</v>
      </c>
      <c r="N665" t="s">
        <v>1037</v>
      </c>
      <c r="O665" t="s">
        <v>30</v>
      </c>
      <c r="U665">
        <f t="shared" si="32"/>
        <v>0</v>
      </c>
    </row>
    <row r="666" spans="1:21" x14ac:dyDescent="0.25">
      <c r="A666">
        <v>19260206</v>
      </c>
      <c r="B666" t="s">
        <v>503</v>
      </c>
      <c r="C666" t="str">
        <f t="shared" si="30"/>
        <v>W</v>
      </c>
      <c r="D666" t="s">
        <v>1264</v>
      </c>
      <c r="E666" s="1">
        <v>8</v>
      </c>
      <c r="F666" s="1">
        <v>5</v>
      </c>
      <c r="G666">
        <f t="shared" si="31"/>
        <v>3</v>
      </c>
      <c r="H666" t="s">
        <v>2885</v>
      </c>
      <c r="K666" t="s">
        <v>1822</v>
      </c>
      <c r="L666" t="s">
        <v>1120</v>
      </c>
      <c r="M666" t="s">
        <v>503</v>
      </c>
      <c r="N666" t="s">
        <v>1033</v>
      </c>
      <c r="O666" t="s">
        <v>30</v>
      </c>
      <c r="U666">
        <f t="shared" si="32"/>
        <v>0</v>
      </c>
    </row>
    <row r="667" spans="1:21" x14ac:dyDescent="0.25">
      <c r="A667">
        <v>19260206</v>
      </c>
      <c r="B667" t="s">
        <v>1264</v>
      </c>
      <c r="C667" t="str">
        <f t="shared" si="30"/>
        <v>L</v>
      </c>
      <c r="D667" t="s">
        <v>503</v>
      </c>
      <c r="E667" s="1">
        <v>5</v>
      </c>
      <c r="F667" s="1">
        <v>8</v>
      </c>
      <c r="G667">
        <f t="shared" si="31"/>
        <v>-3</v>
      </c>
      <c r="H667" t="s">
        <v>2885</v>
      </c>
      <c r="K667" t="s">
        <v>1822</v>
      </c>
      <c r="L667" t="s">
        <v>1120</v>
      </c>
      <c r="M667" t="s">
        <v>503</v>
      </c>
      <c r="N667" t="s">
        <v>1037</v>
      </c>
      <c r="O667" t="s">
        <v>30</v>
      </c>
      <c r="U667">
        <f t="shared" si="32"/>
        <v>1</v>
      </c>
    </row>
    <row r="668" spans="1:21" x14ac:dyDescent="0.25">
      <c r="A668">
        <v>19260213</v>
      </c>
      <c r="B668" t="s">
        <v>1825</v>
      </c>
      <c r="C668" t="str">
        <f t="shared" si="30"/>
        <v>W</v>
      </c>
      <c r="D668" t="s">
        <v>376</v>
      </c>
      <c r="E668" s="1">
        <v>19</v>
      </c>
      <c r="F668" s="1">
        <v>15</v>
      </c>
      <c r="G668">
        <f t="shared" si="31"/>
        <v>4</v>
      </c>
      <c r="H668" t="s">
        <v>2885</v>
      </c>
      <c r="K668" t="s">
        <v>1995</v>
      </c>
      <c r="L668" t="s">
        <v>1826</v>
      </c>
      <c r="M668" t="s">
        <v>1825</v>
      </c>
      <c r="N668" t="s">
        <v>1033</v>
      </c>
      <c r="O668" t="s">
        <v>30</v>
      </c>
      <c r="U668">
        <f t="shared" si="32"/>
        <v>0</v>
      </c>
    </row>
    <row r="669" spans="1:21" x14ac:dyDescent="0.25">
      <c r="A669">
        <v>19260213</v>
      </c>
      <c r="B669" t="s">
        <v>376</v>
      </c>
      <c r="C669" t="str">
        <f t="shared" si="30"/>
        <v>L</v>
      </c>
      <c r="D669" t="s">
        <v>1825</v>
      </c>
      <c r="E669" s="1">
        <v>15</v>
      </c>
      <c r="F669" s="1">
        <v>19</v>
      </c>
      <c r="G669">
        <f t="shared" si="31"/>
        <v>-4</v>
      </c>
      <c r="H669" t="s">
        <v>2885</v>
      </c>
      <c r="K669" t="s">
        <v>1995</v>
      </c>
      <c r="L669" t="s">
        <v>1826</v>
      </c>
      <c r="M669" t="s">
        <v>1825</v>
      </c>
      <c r="N669" t="s">
        <v>1037</v>
      </c>
      <c r="O669" t="s">
        <v>30</v>
      </c>
      <c r="U669">
        <f t="shared" si="32"/>
        <v>1</v>
      </c>
    </row>
    <row r="670" spans="1:21" x14ac:dyDescent="0.25">
      <c r="A670">
        <v>19260227</v>
      </c>
      <c r="B670" t="s">
        <v>503</v>
      </c>
      <c r="C670" t="str">
        <f t="shared" si="30"/>
        <v>L</v>
      </c>
      <c r="D670" t="s">
        <v>1825</v>
      </c>
      <c r="E670" s="1">
        <v>0</v>
      </c>
      <c r="F670" s="1">
        <v>3</v>
      </c>
      <c r="G670">
        <f t="shared" si="31"/>
        <v>-3</v>
      </c>
      <c r="H670" t="s">
        <v>2885</v>
      </c>
      <c r="K670" t="s">
        <v>1822</v>
      </c>
      <c r="L670" t="s">
        <v>1120</v>
      </c>
      <c r="M670" t="s">
        <v>503</v>
      </c>
      <c r="N670" t="s">
        <v>1033</v>
      </c>
      <c r="O670" t="s">
        <v>30</v>
      </c>
      <c r="U670">
        <f t="shared" si="32"/>
        <v>1</v>
      </c>
    </row>
    <row r="671" spans="1:21" x14ac:dyDescent="0.25">
      <c r="A671">
        <v>19260227</v>
      </c>
      <c r="B671" t="s">
        <v>1825</v>
      </c>
      <c r="C671" t="str">
        <f t="shared" si="30"/>
        <v>W</v>
      </c>
      <c r="D671" t="s">
        <v>503</v>
      </c>
      <c r="E671" s="1">
        <v>3</v>
      </c>
      <c r="F671" s="1">
        <v>0</v>
      </c>
      <c r="G671">
        <f t="shared" si="31"/>
        <v>3</v>
      </c>
      <c r="H671" t="s">
        <v>2885</v>
      </c>
      <c r="K671" t="s">
        <v>1822</v>
      </c>
      <c r="L671" t="s">
        <v>1120</v>
      </c>
      <c r="M671" t="s">
        <v>503</v>
      </c>
      <c r="N671" t="s">
        <v>1037</v>
      </c>
      <c r="O671" t="s">
        <v>30</v>
      </c>
      <c r="U671">
        <f t="shared" si="32"/>
        <v>0</v>
      </c>
    </row>
    <row r="672" spans="1:21" x14ac:dyDescent="0.25">
      <c r="A672">
        <v>19260227</v>
      </c>
      <c r="B672" t="s">
        <v>376</v>
      </c>
      <c r="C672" t="str">
        <f t="shared" si="30"/>
        <v>W</v>
      </c>
      <c r="D672" t="s">
        <v>164</v>
      </c>
      <c r="E672" s="1">
        <v>11</v>
      </c>
      <c r="F672" s="1">
        <v>0</v>
      </c>
      <c r="G672">
        <f t="shared" si="31"/>
        <v>11</v>
      </c>
      <c r="H672" t="s">
        <v>2885</v>
      </c>
      <c r="K672" t="s">
        <v>1894</v>
      </c>
      <c r="L672" t="s">
        <v>1017</v>
      </c>
      <c r="M672" t="s">
        <v>376</v>
      </c>
      <c r="N672" t="s">
        <v>1033</v>
      </c>
      <c r="O672" t="s">
        <v>30</v>
      </c>
      <c r="U672">
        <f t="shared" si="32"/>
        <v>0</v>
      </c>
    </row>
    <row r="673" spans="1:21" x14ac:dyDescent="0.25">
      <c r="A673">
        <v>19260227</v>
      </c>
      <c r="B673" t="s">
        <v>164</v>
      </c>
      <c r="C673" t="str">
        <f t="shared" si="30"/>
        <v>L</v>
      </c>
      <c r="D673" t="s">
        <v>376</v>
      </c>
      <c r="E673" s="1">
        <v>0</v>
      </c>
      <c r="F673" s="1">
        <v>11</v>
      </c>
      <c r="G673">
        <f t="shared" si="31"/>
        <v>-11</v>
      </c>
      <c r="H673" t="s">
        <v>2885</v>
      </c>
      <c r="K673" t="s">
        <v>1894</v>
      </c>
      <c r="L673" t="s">
        <v>1017</v>
      </c>
      <c r="M673" t="s">
        <v>376</v>
      </c>
      <c r="N673" t="s">
        <v>1037</v>
      </c>
      <c r="O673" t="s">
        <v>30</v>
      </c>
      <c r="U673">
        <f t="shared" si="32"/>
        <v>0</v>
      </c>
    </row>
    <row r="674" spans="1:21" x14ac:dyDescent="0.25">
      <c r="A674">
        <v>19260313</v>
      </c>
      <c r="B674" t="s">
        <v>1264</v>
      </c>
      <c r="C674" t="str">
        <f t="shared" si="30"/>
        <v>W</v>
      </c>
      <c r="D674" t="s">
        <v>1825</v>
      </c>
      <c r="E674" s="1">
        <v>11</v>
      </c>
      <c r="F674" s="1">
        <v>8</v>
      </c>
      <c r="G674">
        <f t="shared" si="31"/>
        <v>3</v>
      </c>
      <c r="H674" t="s">
        <v>2885</v>
      </c>
      <c r="K674" t="s">
        <v>2572</v>
      </c>
      <c r="L674" t="s">
        <v>1274</v>
      </c>
      <c r="M674" t="s">
        <v>1264</v>
      </c>
      <c r="N674" t="s">
        <v>1033</v>
      </c>
      <c r="O674" t="s">
        <v>30</v>
      </c>
      <c r="U674">
        <f t="shared" si="32"/>
        <v>0</v>
      </c>
    </row>
    <row r="675" spans="1:21" x14ac:dyDescent="0.25">
      <c r="A675">
        <v>19260313</v>
      </c>
      <c r="B675" t="s">
        <v>1825</v>
      </c>
      <c r="C675" t="str">
        <f t="shared" si="30"/>
        <v>L</v>
      </c>
      <c r="D675" t="s">
        <v>1264</v>
      </c>
      <c r="E675" s="1">
        <v>8</v>
      </c>
      <c r="F675" s="1">
        <v>11</v>
      </c>
      <c r="G675">
        <f t="shared" si="31"/>
        <v>-3</v>
      </c>
      <c r="H675" t="s">
        <v>2885</v>
      </c>
      <c r="K675" t="s">
        <v>2572</v>
      </c>
      <c r="L675" t="s">
        <v>1274</v>
      </c>
      <c r="M675" t="s">
        <v>1264</v>
      </c>
      <c r="N675" t="s">
        <v>1037</v>
      </c>
      <c r="O675" t="s">
        <v>30</v>
      </c>
      <c r="U675">
        <f t="shared" si="32"/>
        <v>1</v>
      </c>
    </row>
    <row r="676" spans="1:21" x14ac:dyDescent="0.25">
      <c r="A676">
        <v>19260320</v>
      </c>
      <c r="B676" t="s">
        <v>376</v>
      </c>
      <c r="C676" t="str">
        <f t="shared" si="30"/>
        <v>L</v>
      </c>
      <c r="D676" t="s">
        <v>503</v>
      </c>
      <c r="E676" s="1">
        <v>9</v>
      </c>
      <c r="F676" s="1">
        <v>17</v>
      </c>
      <c r="G676">
        <f t="shared" si="31"/>
        <v>-8</v>
      </c>
      <c r="H676" t="s">
        <v>2885</v>
      </c>
      <c r="K676" t="s">
        <v>1818</v>
      </c>
      <c r="L676" t="s">
        <v>1017</v>
      </c>
      <c r="M676" t="s">
        <v>376</v>
      </c>
      <c r="N676" t="s">
        <v>1033</v>
      </c>
      <c r="O676" t="s">
        <v>30</v>
      </c>
      <c r="U676">
        <f t="shared" si="32"/>
        <v>0</v>
      </c>
    </row>
    <row r="677" spans="1:21" x14ac:dyDescent="0.25">
      <c r="A677">
        <v>19260320</v>
      </c>
      <c r="B677" t="s">
        <v>503</v>
      </c>
      <c r="C677" t="str">
        <f t="shared" si="30"/>
        <v>W</v>
      </c>
      <c r="D677" t="s">
        <v>376</v>
      </c>
      <c r="E677" s="1">
        <v>17</v>
      </c>
      <c r="F677" s="1">
        <v>9</v>
      </c>
      <c r="G677">
        <f t="shared" si="31"/>
        <v>8</v>
      </c>
      <c r="H677" t="s">
        <v>2885</v>
      </c>
      <c r="K677" t="s">
        <v>1818</v>
      </c>
      <c r="L677" t="s">
        <v>1017</v>
      </c>
      <c r="M677" t="s">
        <v>376</v>
      </c>
      <c r="N677" t="s">
        <v>1037</v>
      </c>
      <c r="O677" t="s">
        <v>30</v>
      </c>
      <c r="U677">
        <f t="shared" si="32"/>
        <v>0</v>
      </c>
    </row>
    <row r="678" spans="1:21" x14ac:dyDescent="0.25">
      <c r="A678">
        <v>19260405</v>
      </c>
      <c r="B678" t="s">
        <v>164</v>
      </c>
      <c r="C678" t="str">
        <f t="shared" si="30"/>
        <v>L</v>
      </c>
      <c r="D678" t="s">
        <v>1264</v>
      </c>
      <c r="E678" s="1">
        <v>5</v>
      </c>
      <c r="F678" s="1">
        <v>7</v>
      </c>
      <c r="G678">
        <f t="shared" si="31"/>
        <v>-2</v>
      </c>
      <c r="H678" t="s">
        <v>2885</v>
      </c>
      <c r="K678" t="s">
        <v>2845</v>
      </c>
      <c r="L678" t="s">
        <v>1939</v>
      </c>
      <c r="M678" t="s">
        <v>164</v>
      </c>
      <c r="N678" t="s">
        <v>1033</v>
      </c>
      <c r="O678" t="s">
        <v>30</v>
      </c>
      <c r="U678">
        <f t="shared" si="32"/>
        <v>1</v>
      </c>
    </row>
    <row r="679" spans="1:21" x14ac:dyDescent="0.25">
      <c r="A679">
        <v>19260405</v>
      </c>
      <c r="B679" t="s">
        <v>1264</v>
      </c>
      <c r="C679" t="str">
        <f t="shared" si="30"/>
        <v>W</v>
      </c>
      <c r="D679" t="s">
        <v>164</v>
      </c>
      <c r="E679" s="1">
        <v>7</v>
      </c>
      <c r="F679" s="1">
        <v>5</v>
      </c>
      <c r="G679">
        <f t="shared" si="31"/>
        <v>2</v>
      </c>
      <c r="H679" t="s">
        <v>2885</v>
      </c>
      <c r="K679" t="s">
        <v>2845</v>
      </c>
      <c r="L679" t="s">
        <v>1939</v>
      </c>
      <c r="M679" t="s">
        <v>164</v>
      </c>
      <c r="N679" t="s">
        <v>1037</v>
      </c>
      <c r="O679" t="s">
        <v>30</v>
      </c>
      <c r="U679">
        <f t="shared" si="32"/>
        <v>0</v>
      </c>
    </row>
    <row r="680" spans="1:21" x14ac:dyDescent="0.25">
      <c r="A680">
        <v>19270101</v>
      </c>
      <c r="B680" t="s">
        <v>164</v>
      </c>
      <c r="C680" t="str">
        <f t="shared" si="30"/>
        <v>L</v>
      </c>
      <c r="D680" t="s">
        <v>1825</v>
      </c>
      <c r="E680" s="1">
        <v>3</v>
      </c>
      <c r="F680" s="1">
        <v>8</v>
      </c>
      <c r="G680">
        <f t="shared" si="31"/>
        <v>-5</v>
      </c>
      <c r="H680" t="s">
        <v>2884</v>
      </c>
      <c r="K680" t="s">
        <v>2448</v>
      </c>
      <c r="L680" t="s">
        <v>1939</v>
      </c>
      <c r="M680" t="s">
        <v>164</v>
      </c>
      <c r="N680" t="s">
        <v>1033</v>
      </c>
      <c r="O680" t="s">
        <v>30</v>
      </c>
      <c r="U680">
        <f t="shared" si="32"/>
        <v>1</v>
      </c>
    </row>
    <row r="681" spans="1:21" x14ac:dyDescent="0.25">
      <c r="A681">
        <v>19270101</v>
      </c>
      <c r="B681" t="s">
        <v>1825</v>
      </c>
      <c r="C681" t="str">
        <f t="shared" si="30"/>
        <v>W</v>
      </c>
      <c r="D681" t="s">
        <v>164</v>
      </c>
      <c r="E681" s="1">
        <v>8</v>
      </c>
      <c r="F681" s="1">
        <v>3</v>
      </c>
      <c r="G681">
        <f t="shared" si="31"/>
        <v>5</v>
      </c>
      <c r="H681" t="s">
        <v>2884</v>
      </c>
      <c r="K681" t="s">
        <v>2448</v>
      </c>
      <c r="L681" t="s">
        <v>1939</v>
      </c>
      <c r="M681" t="s">
        <v>164</v>
      </c>
      <c r="N681" t="s">
        <v>1037</v>
      </c>
      <c r="O681" t="s">
        <v>30</v>
      </c>
      <c r="U681">
        <f t="shared" si="32"/>
        <v>0</v>
      </c>
    </row>
    <row r="682" spans="1:21" x14ac:dyDescent="0.25">
      <c r="A682">
        <v>19270115</v>
      </c>
      <c r="B682" t="s">
        <v>376</v>
      </c>
      <c r="C682" t="str">
        <f t="shared" si="30"/>
        <v>W</v>
      </c>
      <c r="D682" t="s">
        <v>1264</v>
      </c>
      <c r="E682" s="1">
        <v>11</v>
      </c>
      <c r="F682" s="1">
        <v>9</v>
      </c>
      <c r="G682">
        <f t="shared" si="31"/>
        <v>2</v>
      </c>
      <c r="H682" t="s">
        <v>2884</v>
      </c>
      <c r="K682" t="s">
        <v>1894</v>
      </c>
      <c r="L682" t="s">
        <v>1017</v>
      </c>
      <c r="M682" t="s">
        <v>376</v>
      </c>
      <c r="N682" t="s">
        <v>1033</v>
      </c>
      <c r="O682" t="s">
        <v>30</v>
      </c>
      <c r="U682">
        <f t="shared" si="32"/>
        <v>0</v>
      </c>
    </row>
    <row r="683" spans="1:21" x14ac:dyDescent="0.25">
      <c r="A683">
        <v>19270115</v>
      </c>
      <c r="B683" t="s">
        <v>1264</v>
      </c>
      <c r="C683" t="str">
        <f t="shared" si="30"/>
        <v>L</v>
      </c>
      <c r="D683" t="s">
        <v>376</v>
      </c>
      <c r="E683" s="1">
        <v>9</v>
      </c>
      <c r="F683" s="1">
        <v>11</v>
      </c>
      <c r="G683">
        <f t="shared" si="31"/>
        <v>-2</v>
      </c>
      <c r="H683" t="s">
        <v>2884</v>
      </c>
      <c r="K683" t="s">
        <v>1894</v>
      </c>
      <c r="L683" t="s">
        <v>1017</v>
      </c>
      <c r="M683" t="s">
        <v>376</v>
      </c>
      <c r="N683" t="s">
        <v>1037</v>
      </c>
      <c r="O683" t="s">
        <v>30</v>
      </c>
      <c r="U683">
        <f t="shared" si="32"/>
        <v>1</v>
      </c>
    </row>
    <row r="684" spans="1:21" x14ac:dyDescent="0.25">
      <c r="A684">
        <v>19270122</v>
      </c>
      <c r="B684" t="s">
        <v>503</v>
      </c>
      <c r="C684" t="str">
        <f t="shared" si="30"/>
        <v>W</v>
      </c>
      <c r="D684" t="s">
        <v>164</v>
      </c>
      <c r="E684" s="1">
        <v>23</v>
      </c>
      <c r="F684" s="1">
        <v>6</v>
      </c>
      <c r="G684">
        <f t="shared" si="31"/>
        <v>17</v>
      </c>
      <c r="H684" t="s">
        <v>2884</v>
      </c>
      <c r="K684" t="s">
        <v>1903</v>
      </c>
      <c r="L684" t="s">
        <v>1120</v>
      </c>
      <c r="M684" t="s">
        <v>503</v>
      </c>
      <c r="N684" t="s">
        <v>1033</v>
      </c>
      <c r="O684" t="s">
        <v>30</v>
      </c>
      <c r="U684">
        <f t="shared" si="32"/>
        <v>0</v>
      </c>
    </row>
    <row r="685" spans="1:21" x14ac:dyDescent="0.25">
      <c r="A685">
        <v>19270122</v>
      </c>
      <c r="B685" t="s">
        <v>164</v>
      </c>
      <c r="C685" t="str">
        <f t="shared" si="30"/>
        <v>L</v>
      </c>
      <c r="D685" t="s">
        <v>503</v>
      </c>
      <c r="E685" s="1">
        <v>6</v>
      </c>
      <c r="F685" s="1">
        <v>23</v>
      </c>
      <c r="G685">
        <f t="shared" si="31"/>
        <v>-17</v>
      </c>
      <c r="H685" t="s">
        <v>2884</v>
      </c>
      <c r="K685" t="s">
        <v>1903</v>
      </c>
      <c r="L685" t="s">
        <v>1120</v>
      </c>
      <c r="M685" t="s">
        <v>503</v>
      </c>
      <c r="N685" t="s">
        <v>1037</v>
      </c>
      <c r="O685" t="s">
        <v>30</v>
      </c>
      <c r="U685">
        <f t="shared" si="32"/>
        <v>0</v>
      </c>
    </row>
    <row r="686" spans="1:21" x14ac:dyDescent="0.25">
      <c r="A686">
        <v>19270205</v>
      </c>
      <c r="B686" t="s">
        <v>1264</v>
      </c>
      <c r="C686" t="str">
        <f t="shared" si="30"/>
        <v>L</v>
      </c>
      <c r="D686" t="s">
        <v>503</v>
      </c>
      <c r="E686" s="1">
        <v>0</v>
      </c>
      <c r="F686" s="1">
        <v>5</v>
      </c>
      <c r="G686">
        <f t="shared" si="31"/>
        <v>-5</v>
      </c>
      <c r="H686" t="s">
        <v>2884</v>
      </c>
      <c r="K686" t="s">
        <v>1988</v>
      </c>
      <c r="L686" t="s">
        <v>1263</v>
      </c>
      <c r="M686" t="s">
        <v>1264</v>
      </c>
      <c r="N686" t="s">
        <v>1033</v>
      </c>
      <c r="O686" t="s">
        <v>30</v>
      </c>
      <c r="U686">
        <f t="shared" si="32"/>
        <v>1</v>
      </c>
    </row>
    <row r="687" spans="1:21" x14ac:dyDescent="0.25">
      <c r="A687">
        <v>19270205</v>
      </c>
      <c r="B687" t="s">
        <v>503</v>
      </c>
      <c r="C687" t="str">
        <f t="shared" si="30"/>
        <v>W</v>
      </c>
      <c r="D687" t="s">
        <v>1264</v>
      </c>
      <c r="E687" s="1">
        <v>5</v>
      </c>
      <c r="F687" s="1">
        <v>0</v>
      </c>
      <c r="G687">
        <f t="shared" si="31"/>
        <v>5</v>
      </c>
      <c r="H687" t="s">
        <v>2884</v>
      </c>
      <c r="K687" t="s">
        <v>1988</v>
      </c>
      <c r="L687" t="s">
        <v>1263</v>
      </c>
      <c r="M687" t="s">
        <v>1264</v>
      </c>
      <c r="N687" t="s">
        <v>1037</v>
      </c>
      <c r="O687" t="s">
        <v>30</v>
      </c>
      <c r="U687">
        <f t="shared" si="32"/>
        <v>0</v>
      </c>
    </row>
    <row r="688" spans="1:21" x14ac:dyDescent="0.25">
      <c r="A688">
        <v>19270212</v>
      </c>
      <c r="B688" t="s">
        <v>376</v>
      </c>
      <c r="C688" t="str">
        <f t="shared" si="30"/>
        <v>W</v>
      </c>
      <c r="D688" t="s">
        <v>1825</v>
      </c>
      <c r="E688" s="1">
        <v>8</v>
      </c>
      <c r="F688" s="1">
        <v>6</v>
      </c>
      <c r="G688">
        <f t="shared" si="31"/>
        <v>2</v>
      </c>
      <c r="H688" t="s">
        <v>2884</v>
      </c>
      <c r="K688" t="s">
        <v>1894</v>
      </c>
      <c r="L688" t="s">
        <v>1017</v>
      </c>
      <c r="M688" t="s">
        <v>376</v>
      </c>
      <c r="N688" t="s">
        <v>1033</v>
      </c>
      <c r="O688" t="s">
        <v>30</v>
      </c>
      <c r="U688">
        <f t="shared" si="32"/>
        <v>0</v>
      </c>
    </row>
    <row r="689" spans="1:21" x14ac:dyDescent="0.25">
      <c r="A689">
        <v>19270212</v>
      </c>
      <c r="B689" t="s">
        <v>1825</v>
      </c>
      <c r="C689" t="str">
        <f t="shared" si="30"/>
        <v>L</v>
      </c>
      <c r="D689" t="s">
        <v>376</v>
      </c>
      <c r="E689" s="1">
        <v>6</v>
      </c>
      <c r="F689" s="1">
        <v>8</v>
      </c>
      <c r="G689">
        <f t="shared" si="31"/>
        <v>-2</v>
      </c>
      <c r="H689" t="s">
        <v>2884</v>
      </c>
      <c r="K689" t="s">
        <v>1894</v>
      </c>
      <c r="L689" t="s">
        <v>1017</v>
      </c>
      <c r="M689" t="s">
        <v>376</v>
      </c>
      <c r="N689" t="s">
        <v>1037</v>
      </c>
      <c r="O689" t="s">
        <v>30</v>
      </c>
      <c r="U689">
        <f t="shared" si="32"/>
        <v>1</v>
      </c>
    </row>
    <row r="690" spans="1:21" x14ac:dyDescent="0.25">
      <c r="A690">
        <v>19270226</v>
      </c>
      <c r="B690" t="s">
        <v>1825</v>
      </c>
      <c r="C690" t="str">
        <f t="shared" si="30"/>
        <v>W</v>
      </c>
      <c r="D690" t="s">
        <v>503</v>
      </c>
      <c r="E690" s="1">
        <v>6</v>
      </c>
      <c r="F690" s="1">
        <v>0</v>
      </c>
      <c r="G690">
        <f t="shared" si="31"/>
        <v>6</v>
      </c>
      <c r="H690" t="s">
        <v>2884</v>
      </c>
      <c r="K690" t="s">
        <v>1995</v>
      </c>
      <c r="L690" t="s">
        <v>1826</v>
      </c>
      <c r="M690" t="s">
        <v>1825</v>
      </c>
      <c r="N690" t="s">
        <v>1033</v>
      </c>
      <c r="O690" t="s">
        <v>30</v>
      </c>
      <c r="U690">
        <f t="shared" si="32"/>
        <v>0</v>
      </c>
    </row>
    <row r="691" spans="1:21" x14ac:dyDescent="0.25">
      <c r="A691">
        <v>19270226</v>
      </c>
      <c r="B691" t="s">
        <v>503</v>
      </c>
      <c r="C691" t="str">
        <f t="shared" si="30"/>
        <v>L</v>
      </c>
      <c r="D691" t="s">
        <v>1825</v>
      </c>
      <c r="E691" s="1">
        <v>0</v>
      </c>
      <c r="F691" s="1">
        <v>6</v>
      </c>
      <c r="G691">
        <f t="shared" si="31"/>
        <v>-6</v>
      </c>
      <c r="H691" t="s">
        <v>2884</v>
      </c>
      <c r="K691" t="s">
        <v>1995</v>
      </c>
      <c r="L691" t="s">
        <v>1826</v>
      </c>
      <c r="M691" t="s">
        <v>1825</v>
      </c>
      <c r="N691" t="s">
        <v>1037</v>
      </c>
      <c r="O691" t="s">
        <v>30</v>
      </c>
      <c r="U691">
        <f t="shared" si="32"/>
        <v>1</v>
      </c>
    </row>
    <row r="692" spans="1:21" x14ac:dyDescent="0.25">
      <c r="A692">
        <v>19270226</v>
      </c>
      <c r="B692" t="s">
        <v>1264</v>
      </c>
      <c r="C692" t="str">
        <f t="shared" si="30"/>
        <v>W</v>
      </c>
      <c r="D692" t="s">
        <v>164</v>
      </c>
      <c r="E692" s="1">
        <v>25</v>
      </c>
      <c r="F692" s="1">
        <v>7</v>
      </c>
      <c r="G692">
        <f t="shared" si="31"/>
        <v>18</v>
      </c>
      <c r="H692" t="s">
        <v>2884</v>
      </c>
      <c r="K692" t="s">
        <v>2572</v>
      </c>
      <c r="L692" t="s">
        <v>1274</v>
      </c>
      <c r="M692" t="s">
        <v>1264</v>
      </c>
      <c r="N692" t="s">
        <v>1033</v>
      </c>
      <c r="O692" t="s">
        <v>30</v>
      </c>
      <c r="U692">
        <f t="shared" si="32"/>
        <v>0</v>
      </c>
    </row>
    <row r="693" spans="1:21" x14ac:dyDescent="0.25">
      <c r="A693">
        <v>19270226</v>
      </c>
      <c r="B693" t="s">
        <v>164</v>
      </c>
      <c r="C693" t="str">
        <f t="shared" si="30"/>
        <v>L</v>
      </c>
      <c r="D693" t="s">
        <v>1264</v>
      </c>
      <c r="E693" s="1">
        <v>7</v>
      </c>
      <c r="F693" s="1">
        <v>25</v>
      </c>
      <c r="G693">
        <f t="shared" si="31"/>
        <v>-18</v>
      </c>
      <c r="H693" t="s">
        <v>2884</v>
      </c>
      <c r="K693" t="s">
        <v>2572</v>
      </c>
      <c r="L693" t="s">
        <v>1274</v>
      </c>
      <c r="M693" t="s">
        <v>1264</v>
      </c>
      <c r="N693" t="s">
        <v>1037</v>
      </c>
      <c r="O693" t="s">
        <v>30</v>
      </c>
      <c r="U693">
        <f t="shared" si="32"/>
        <v>0</v>
      </c>
    </row>
    <row r="694" spans="1:21" x14ac:dyDescent="0.25">
      <c r="A694">
        <v>19270312</v>
      </c>
      <c r="B694" t="s">
        <v>1825</v>
      </c>
      <c r="C694" t="str">
        <f t="shared" si="30"/>
        <v>W</v>
      </c>
      <c r="D694" t="s">
        <v>1264</v>
      </c>
      <c r="E694" s="1">
        <v>19</v>
      </c>
      <c r="F694" s="1">
        <v>9</v>
      </c>
      <c r="G694">
        <f t="shared" si="31"/>
        <v>10</v>
      </c>
      <c r="H694" t="s">
        <v>2884</v>
      </c>
      <c r="K694" t="s">
        <v>1995</v>
      </c>
      <c r="L694" t="s">
        <v>1826</v>
      </c>
      <c r="M694" t="s">
        <v>1825</v>
      </c>
      <c r="N694" t="s">
        <v>1033</v>
      </c>
      <c r="O694" t="s">
        <v>30</v>
      </c>
      <c r="U694">
        <f t="shared" si="32"/>
        <v>0</v>
      </c>
    </row>
    <row r="695" spans="1:21" x14ac:dyDescent="0.25">
      <c r="A695">
        <v>19270312</v>
      </c>
      <c r="B695" t="s">
        <v>1264</v>
      </c>
      <c r="C695" t="str">
        <f t="shared" si="30"/>
        <v>L</v>
      </c>
      <c r="D695" t="s">
        <v>1825</v>
      </c>
      <c r="E695" s="1">
        <v>9</v>
      </c>
      <c r="F695" s="1">
        <v>19</v>
      </c>
      <c r="G695">
        <f t="shared" si="31"/>
        <v>-10</v>
      </c>
      <c r="H695" t="s">
        <v>2884</v>
      </c>
      <c r="K695" t="s">
        <v>1995</v>
      </c>
      <c r="L695" t="s">
        <v>1826</v>
      </c>
      <c r="M695" t="s">
        <v>1825</v>
      </c>
      <c r="N695" t="s">
        <v>1037</v>
      </c>
      <c r="O695" t="s">
        <v>30</v>
      </c>
      <c r="U695">
        <f t="shared" si="32"/>
        <v>0</v>
      </c>
    </row>
    <row r="696" spans="1:21" x14ac:dyDescent="0.25">
      <c r="A696">
        <v>19270319</v>
      </c>
      <c r="B696" t="s">
        <v>503</v>
      </c>
      <c r="C696" t="str">
        <f t="shared" si="30"/>
        <v>W</v>
      </c>
      <c r="D696" t="s">
        <v>376</v>
      </c>
      <c r="E696" s="1">
        <v>21</v>
      </c>
      <c r="F696" s="1">
        <v>13</v>
      </c>
      <c r="G696">
        <f t="shared" si="31"/>
        <v>8</v>
      </c>
      <c r="H696" t="s">
        <v>2884</v>
      </c>
      <c r="K696" t="s">
        <v>1822</v>
      </c>
      <c r="L696" t="s">
        <v>1120</v>
      </c>
      <c r="M696" t="s">
        <v>503</v>
      </c>
      <c r="N696" t="s">
        <v>1033</v>
      </c>
      <c r="O696" t="s">
        <v>30</v>
      </c>
      <c r="U696">
        <f t="shared" si="32"/>
        <v>0</v>
      </c>
    </row>
    <row r="697" spans="1:21" x14ac:dyDescent="0.25">
      <c r="A697">
        <v>19270319</v>
      </c>
      <c r="B697" t="s">
        <v>376</v>
      </c>
      <c r="C697" t="str">
        <f t="shared" si="30"/>
        <v>L</v>
      </c>
      <c r="D697" t="s">
        <v>503</v>
      </c>
      <c r="E697" s="1">
        <v>13</v>
      </c>
      <c r="F697" s="1">
        <v>21</v>
      </c>
      <c r="G697">
        <f t="shared" si="31"/>
        <v>-8</v>
      </c>
      <c r="H697" t="s">
        <v>2884</v>
      </c>
      <c r="K697" t="s">
        <v>1822</v>
      </c>
      <c r="L697" t="s">
        <v>1120</v>
      </c>
      <c r="M697" t="s">
        <v>503</v>
      </c>
      <c r="N697" t="s">
        <v>1037</v>
      </c>
      <c r="O697" t="s">
        <v>30</v>
      </c>
      <c r="U697">
        <f t="shared" si="32"/>
        <v>0</v>
      </c>
    </row>
    <row r="698" spans="1:21" x14ac:dyDescent="0.25">
      <c r="A698">
        <v>19270402</v>
      </c>
      <c r="B698" t="s">
        <v>164</v>
      </c>
      <c r="C698" t="str">
        <f t="shared" si="30"/>
        <v>W</v>
      </c>
      <c r="D698" t="s">
        <v>376</v>
      </c>
      <c r="E698" s="1">
        <v>3</v>
      </c>
      <c r="F698" s="1">
        <v>0</v>
      </c>
      <c r="G698">
        <f t="shared" si="31"/>
        <v>3</v>
      </c>
      <c r="H698" t="s">
        <v>2884</v>
      </c>
      <c r="K698" t="s">
        <v>2449</v>
      </c>
      <c r="L698" t="s">
        <v>2448</v>
      </c>
      <c r="M698" t="s">
        <v>164</v>
      </c>
      <c r="N698" t="s">
        <v>1033</v>
      </c>
      <c r="O698" t="s">
        <v>30</v>
      </c>
      <c r="U698">
        <f t="shared" si="32"/>
        <v>0</v>
      </c>
    </row>
    <row r="699" spans="1:21" x14ac:dyDescent="0.25">
      <c r="A699">
        <v>19270402</v>
      </c>
      <c r="B699" t="s">
        <v>376</v>
      </c>
      <c r="C699" t="str">
        <f t="shared" si="30"/>
        <v>L</v>
      </c>
      <c r="D699" t="s">
        <v>164</v>
      </c>
      <c r="E699" s="1">
        <v>0</v>
      </c>
      <c r="F699" s="1">
        <v>3</v>
      </c>
      <c r="G699">
        <f t="shared" si="31"/>
        <v>-3</v>
      </c>
      <c r="H699" t="s">
        <v>2884</v>
      </c>
      <c r="K699" t="s">
        <v>2449</v>
      </c>
      <c r="L699" t="s">
        <v>2448</v>
      </c>
      <c r="M699" t="s">
        <v>164</v>
      </c>
      <c r="N699" t="s">
        <v>1037</v>
      </c>
      <c r="O699" t="s">
        <v>30</v>
      </c>
      <c r="U699">
        <f t="shared" si="32"/>
        <v>1</v>
      </c>
    </row>
    <row r="700" spans="1:21" x14ac:dyDescent="0.25">
      <c r="A700">
        <v>19271112</v>
      </c>
      <c r="B700" t="s">
        <v>1825</v>
      </c>
      <c r="C700" t="str">
        <f t="shared" si="30"/>
        <v>L</v>
      </c>
      <c r="D700" t="s">
        <v>1824</v>
      </c>
      <c r="E700" s="1">
        <v>3</v>
      </c>
      <c r="F700" s="1">
        <v>5</v>
      </c>
      <c r="G700">
        <f t="shared" si="31"/>
        <v>-2</v>
      </c>
      <c r="H700" t="s">
        <v>2568</v>
      </c>
      <c r="K700" t="s">
        <v>1995</v>
      </c>
      <c r="L700" t="s">
        <v>1826</v>
      </c>
      <c r="M700" t="s">
        <v>1825</v>
      </c>
      <c r="N700" t="s">
        <v>1033</v>
      </c>
      <c r="S700" t="s">
        <v>30</v>
      </c>
      <c r="U700">
        <f t="shared" si="32"/>
        <v>1</v>
      </c>
    </row>
    <row r="701" spans="1:21" x14ac:dyDescent="0.25">
      <c r="A701">
        <v>19271112</v>
      </c>
      <c r="B701" t="s">
        <v>1824</v>
      </c>
      <c r="C701" t="str">
        <f t="shared" si="30"/>
        <v>W</v>
      </c>
      <c r="D701" t="s">
        <v>1825</v>
      </c>
      <c r="E701" s="1">
        <v>5</v>
      </c>
      <c r="F701" s="1">
        <v>3</v>
      </c>
      <c r="G701">
        <f t="shared" si="31"/>
        <v>2</v>
      </c>
      <c r="H701" t="s">
        <v>2568</v>
      </c>
      <c r="K701" t="s">
        <v>1995</v>
      </c>
      <c r="L701" t="s">
        <v>1826</v>
      </c>
      <c r="M701" t="s">
        <v>1825</v>
      </c>
      <c r="N701" t="s">
        <v>1037</v>
      </c>
      <c r="S701" t="s">
        <v>30</v>
      </c>
      <c r="U701">
        <f t="shared" si="32"/>
        <v>0</v>
      </c>
    </row>
    <row r="702" spans="1:21" x14ac:dyDescent="0.25">
      <c r="A702">
        <v>19271126</v>
      </c>
      <c r="B702" t="s">
        <v>1264</v>
      </c>
      <c r="C702" t="str">
        <f t="shared" si="30"/>
        <v>L</v>
      </c>
      <c r="D702" t="s">
        <v>1824</v>
      </c>
      <c r="E702" s="1">
        <v>8</v>
      </c>
      <c r="F702" s="1">
        <v>18</v>
      </c>
      <c r="G702">
        <f t="shared" si="31"/>
        <v>-10</v>
      </c>
      <c r="H702" t="s">
        <v>2567</v>
      </c>
      <c r="K702" t="s">
        <v>1988</v>
      </c>
      <c r="L702" t="s">
        <v>1263</v>
      </c>
      <c r="M702" t="s">
        <v>1264</v>
      </c>
      <c r="N702" t="s">
        <v>1033</v>
      </c>
      <c r="S702" t="s">
        <v>30</v>
      </c>
      <c r="U702">
        <f t="shared" si="32"/>
        <v>0</v>
      </c>
    </row>
    <row r="703" spans="1:21" x14ac:dyDescent="0.25">
      <c r="A703">
        <v>19271126</v>
      </c>
      <c r="B703" t="s">
        <v>1824</v>
      </c>
      <c r="C703" t="str">
        <f t="shared" si="30"/>
        <v>W</v>
      </c>
      <c r="D703" t="s">
        <v>1264</v>
      </c>
      <c r="E703" s="1">
        <v>18</v>
      </c>
      <c r="F703" s="1">
        <v>8</v>
      </c>
      <c r="G703">
        <f t="shared" si="31"/>
        <v>10</v>
      </c>
      <c r="H703" t="s">
        <v>2567</v>
      </c>
      <c r="K703" t="s">
        <v>1988</v>
      </c>
      <c r="L703" t="s">
        <v>1263</v>
      </c>
      <c r="M703" t="s">
        <v>1264</v>
      </c>
      <c r="N703" t="s">
        <v>1037</v>
      </c>
      <c r="S703" t="s">
        <v>30</v>
      </c>
      <c r="U703">
        <f t="shared" si="32"/>
        <v>0</v>
      </c>
    </row>
    <row r="704" spans="1:21" x14ac:dyDescent="0.25">
      <c r="A704">
        <v>19271217</v>
      </c>
      <c r="B704" t="s">
        <v>503</v>
      </c>
      <c r="C704" t="str">
        <f t="shared" si="30"/>
        <v>W</v>
      </c>
      <c r="D704" t="s">
        <v>1824</v>
      </c>
      <c r="E704" s="1">
        <v>10</v>
      </c>
      <c r="F704" s="1">
        <v>8</v>
      </c>
      <c r="G704">
        <f t="shared" si="31"/>
        <v>2</v>
      </c>
      <c r="H704" t="s">
        <v>2566</v>
      </c>
      <c r="K704" t="s">
        <v>1822</v>
      </c>
      <c r="L704" t="s">
        <v>1120</v>
      </c>
      <c r="M704" t="s">
        <v>503</v>
      </c>
      <c r="N704" t="s">
        <v>1033</v>
      </c>
      <c r="S704" t="s">
        <v>30</v>
      </c>
      <c r="U704">
        <f t="shared" si="32"/>
        <v>0</v>
      </c>
    </row>
    <row r="705" spans="1:21" x14ac:dyDescent="0.25">
      <c r="A705">
        <v>19271217</v>
      </c>
      <c r="B705" t="s">
        <v>1824</v>
      </c>
      <c r="C705" t="str">
        <f t="shared" si="30"/>
        <v>L</v>
      </c>
      <c r="D705" t="s">
        <v>503</v>
      </c>
      <c r="E705" s="1">
        <v>8</v>
      </c>
      <c r="F705" s="1">
        <v>10</v>
      </c>
      <c r="G705">
        <f t="shared" si="31"/>
        <v>-2</v>
      </c>
      <c r="H705" t="s">
        <v>2566</v>
      </c>
      <c r="K705" t="s">
        <v>1822</v>
      </c>
      <c r="L705" t="s">
        <v>1120</v>
      </c>
      <c r="M705" t="s">
        <v>503</v>
      </c>
      <c r="N705" t="s">
        <v>1037</v>
      </c>
      <c r="S705" t="s">
        <v>30</v>
      </c>
      <c r="U705">
        <f t="shared" si="32"/>
        <v>1</v>
      </c>
    </row>
    <row r="706" spans="1:21" x14ac:dyDescent="0.25">
      <c r="A706">
        <v>19280102</v>
      </c>
      <c r="B706" t="s">
        <v>164</v>
      </c>
      <c r="C706" t="str">
        <f t="shared" ref="C706:C769" si="33">IF(E706-F706&gt;0,"W",IF(E706-F706&lt;0,"L","D"))</f>
        <v>L</v>
      </c>
      <c r="D706" t="s">
        <v>503</v>
      </c>
      <c r="E706" s="1">
        <v>6</v>
      </c>
      <c r="F706" s="1">
        <v>15</v>
      </c>
      <c r="G706">
        <f t="shared" ref="G706:G769" si="34">E706-F706</f>
        <v>-9</v>
      </c>
      <c r="H706" t="s">
        <v>2883</v>
      </c>
      <c r="K706" t="s">
        <v>2449</v>
      </c>
      <c r="L706" t="s">
        <v>2448</v>
      </c>
      <c r="M706" t="s">
        <v>164</v>
      </c>
      <c r="N706" t="s">
        <v>1033</v>
      </c>
      <c r="O706" t="s">
        <v>30</v>
      </c>
      <c r="U706">
        <f t="shared" ref="U706:U769" si="35">IF(C706="L",IF(G706&gt;-8,1,0),0)</f>
        <v>0</v>
      </c>
    </row>
    <row r="707" spans="1:21" x14ac:dyDescent="0.25">
      <c r="A707">
        <v>19280102</v>
      </c>
      <c r="B707" t="s">
        <v>503</v>
      </c>
      <c r="C707" t="str">
        <f t="shared" si="33"/>
        <v>W</v>
      </c>
      <c r="D707" t="s">
        <v>164</v>
      </c>
      <c r="E707" s="1">
        <v>15</v>
      </c>
      <c r="F707" s="1">
        <v>6</v>
      </c>
      <c r="G707">
        <f t="shared" si="34"/>
        <v>9</v>
      </c>
      <c r="H707" t="s">
        <v>2883</v>
      </c>
      <c r="K707" t="s">
        <v>2449</v>
      </c>
      <c r="L707" t="s">
        <v>2448</v>
      </c>
      <c r="M707" t="s">
        <v>164</v>
      </c>
      <c r="N707" t="s">
        <v>1037</v>
      </c>
      <c r="O707" t="s">
        <v>30</v>
      </c>
      <c r="U707">
        <f t="shared" si="35"/>
        <v>0</v>
      </c>
    </row>
    <row r="708" spans="1:21" x14ac:dyDescent="0.25">
      <c r="A708">
        <v>19280107</v>
      </c>
      <c r="B708" t="s">
        <v>376</v>
      </c>
      <c r="C708" t="str">
        <f t="shared" si="33"/>
        <v>W</v>
      </c>
      <c r="D708" t="s">
        <v>1824</v>
      </c>
      <c r="E708" s="1">
        <v>18</v>
      </c>
      <c r="F708" s="1">
        <v>11</v>
      </c>
      <c r="G708">
        <f t="shared" si="34"/>
        <v>7</v>
      </c>
      <c r="H708" t="s">
        <v>2566</v>
      </c>
      <c r="K708" t="s">
        <v>1818</v>
      </c>
      <c r="L708" t="s">
        <v>1017</v>
      </c>
      <c r="M708" t="s">
        <v>376</v>
      </c>
      <c r="N708" t="s">
        <v>1033</v>
      </c>
      <c r="S708" t="s">
        <v>30</v>
      </c>
      <c r="U708">
        <f t="shared" si="35"/>
        <v>0</v>
      </c>
    </row>
    <row r="709" spans="1:21" x14ac:dyDescent="0.25">
      <c r="A709">
        <v>19280107</v>
      </c>
      <c r="B709" t="s">
        <v>1824</v>
      </c>
      <c r="C709" t="str">
        <f t="shared" si="33"/>
        <v>L</v>
      </c>
      <c r="D709" t="s">
        <v>376</v>
      </c>
      <c r="E709" s="1">
        <v>11</v>
      </c>
      <c r="F709" s="1">
        <v>18</v>
      </c>
      <c r="G709">
        <f t="shared" si="34"/>
        <v>-7</v>
      </c>
      <c r="H709" t="s">
        <v>2566</v>
      </c>
      <c r="K709" t="s">
        <v>1818</v>
      </c>
      <c r="L709" t="s">
        <v>1017</v>
      </c>
      <c r="M709" t="s">
        <v>376</v>
      </c>
      <c r="N709" t="s">
        <v>1037</v>
      </c>
      <c r="S709" t="s">
        <v>30</v>
      </c>
      <c r="U709">
        <f t="shared" si="35"/>
        <v>1</v>
      </c>
    </row>
    <row r="710" spans="1:21" x14ac:dyDescent="0.25">
      <c r="A710">
        <v>19280121</v>
      </c>
      <c r="B710" t="s">
        <v>1264</v>
      </c>
      <c r="C710" t="str">
        <f t="shared" si="33"/>
        <v>L</v>
      </c>
      <c r="D710" t="s">
        <v>376</v>
      </c>
      <c r="E710" s="1">
        <v>8</v>
      </c>
      <c r="F710" s="1">
        <v>10</v>
      </c>
      <c r="G710">
        <f t="shared" si="34"/>
        <v>-2</v>
      </c>
      <c r="H710" t="s">
        <v>2883</v>
      </c>
      <c r="K710" t="s">
        <v>2572</v>
      </c>
      <c r="L710" t="s">
        <v>1274</v>
      </c>
      <c r="M710" t="s">
        <v>1264</v>
      </c>
      <c r="N710" t="s">
        <v>1033</v>
      </c>
      <c r="O710" t="s">
        <v>30</v>
      </c>
      <c r="U710">
        <f t="shared" si="35"/>
        <v>1</v>
      </c>
    </row>
    <row r="711" spans="1:21" x14ac:dyDescent="0.25">
      <c r="A711">
        <v>19280121</v>
      </c>
      <c r="B711" t="s">
        <v>376</v>
      </c>
      <c r="C711" t="str">
        <f t="shared" si="33"/>
        <v>W</v>
      </c>
      <c r="D711" t="s">
        <v>1264</v>
      </c>
      <c r="E711" s="1">
        <v>10</v>
      </c>
      <c r="F711" s="1">
        <v>8</v>
      </c>
      <c r="G711">
        <f t="shared" si="34"/>
        <v>2</v>
      </c>
      <c r="H711" t="s">
        <v>2883</v>
      </c>
      <c r="K711" t="s">
        <v>2572</v>
      </c>
      <c r="L711" t="s">
        <v>1274</v>
      </c>
      <c r="M711" t="s">
        <v>1264</v>
      </c>
      <c r="N711" t="s">
        <v>1037</v>
      </c>
      <c r="O711" t="s">
        <v>30</v>
      </c>
      <c r="U711">
        <f t="shared" si="35"/>
        <v>0</v>
      </c>
    </row>
    <row r="712" spans="1:21" x14ac:dyDescent="0.25">
      <c r="A712">
        <v>19280122</v>
      </c>
      <c r="B712" t="s">
        <v>164</v>
      </c>
      <c r="C712" t="str">
        <f t="shared" si="33"/>
        <v>L</v>
      </c>
      <c r="D712" t="s">
        <v>1824</v>
      </c>
      <c r="E712" s="1">
        <v>8</v>
      </c>
      <c r="F712" s="1">
        <v>11</v>
      </c>
      <c r="G712">
        <f t="shared" si="34"/>
        <v>-3</v>
      </c>
      <c r="H712" t="s">
        <v>2566</v>
      </c>
      <c r="K712" t="s">
        <v>2449</v>
      </c>
      <c r="L712" t="s">
        <v>2448</v>
      </c>
      <c r="M712" t="s">
        <v>164</v>
      </c>
      <c r="N712" t="s">
        <v>1033</v>
      </c>
      <c r="S712" t="s">
        <v>30</v>
      </c>
      <c r="U712">
        <f t="shared" si="35"/>
        <v>1</v>
      </c>
    </row>
    <row r="713" spans="1:21" x14ac:dyDescent="0.25">
      <c r="A713">
        <v>19280122</v>
      </c>
      <c r="B713" t="s">
        <v>1824</v>
      </c>
      <c r="C713" t="str">
        <f t="shared" si="33"/>
        <v>W</v>
      </c>
      <c r="D713" t="s">
        <v>164</v>
      </c>
      <c r="E713" s="1">
        <v>11</v>
      </c>
      <c r="F713" s="1">
        <v>8</v>
      </c>
      <c r="G713">
        <f t="shared" si="34"/>
        <v>3</v>
      </c>
      <c r="H713" t="s">
        <v>2566</v>
      </c>
      <c r="K713" t="s">
        <v>2449</v>
      </c>
      <c r="L713" t="s">
        <v>2448</v>
      </c>
      <c r="M713" t="s">
        <v>164</v>
      </c>
      <c r="N713" t="s">
        <v>1037</v>
      </c>
      <c r="S713" t="s">
        <v>30</v>
      </c>
      <c r="U713">
        <f t="shared" si="35"/>
        <v>0</v>
      </c>
    </row>
    <row r="714" spans="1:21" x14ac:dyDescent="0.25">
      <c r="A714">
        <v>19280128</v>
      </c>
      <c r="B714" t="s">
        <v>1825</v>
      </c>
      <c r="C714" t="str">
        <f t="shared" si="33"/>
        <v>W</v>
      </c>
      <c r="D714" t="s">
        <v>164</v>
      </c>
      <c r="E714" s="1">
        <v>12</v>
      </c>
      <c r="F714" s="1">
        <v>8</v>
      </c>
      <c r="G714">
        <f t="shared" si="34"/>
        <v>4</v>
      </c>
      <c r="H714" t="s">
        <v>2883</v>
      </c>
      <c r="K714" t="s">
        <v>2123</v>
      </c>
      <c r="L714" t="s">
        <v>2122</v>
      </c>
      <c r="M714" t="s">
        <v>1825</v>
      </c>
      <c r="N714" t="s">
        <v>1033</v>
      </c>
      <c r="O714" t="s">
        <v>30</v>
      </c>
      <c r="U714">
        <f t="shared" si="35"/>
        <v>0</v>
      </c>
    </row>
    <row r="715" spans="1:21" x14ac:dyDescent="0.25">
      <c r="A715">
        <v>19280128</v>
      </c>
      <c r="B715" t="s">
        <v>164</v>
      </c>
      <c r="C715" t="str">
        <f t="shared" si="33"/>
        <v>L</v>
      </c>
      <c r="D715" t="s">
        <v>1825</v>
      </c>
      <c r="E715" s="1">
        <v>8</v>
      </c>
      <c r="F715" s="1">
        <v>12</v>
      </c>
      <c r="G715">
        <f t="shared" si="34"/>
        <v>-4</v>
      </c>
      <c r="H715" t="s">
        <v>2883</v>
      </c>
      <c r="K715" t="s">
        <v>2123</v>
      </c>
      <c r="L715" t="s">
        <v>2122</v>
      </c>
      <c r="M715" t="s">
        <v>1825</v>
      </c>
      <c r="N715" t="s">
        <v>1037</v>
      </c>
      <c r="O715" t="s">
        <v>30</v>
      </c>
      <c r="U715">
        <f t="shared" si="35"/>
        <v>1</v>
      </c>
    </row>
    <row r="716" spans="1:21" x14ac:dyDescent="0.25">
      <c r="A716">
        <v>19280204</v>
      </c>
      <c r="B716" t="s">
        <v>503</v>
      </c>
      <c r="C716" t="str">
        <f t="shared" si="33"/>
        <v>L</v>
      </c>
      <c r="D716" t="s">
        <v>1264</v>
      </c>
      <c r="E716" s="1">
        <v>0</v>
      </c>
      <c r="F716" s="1">
        <v>13</v>
      </c>
      <c r="G716">
        <f t="shared" si="34"/>
        <v>-13</v>
      </c>
      <c r="H716" t="s">
        <v>2883</v>
      </c>
      <c r="K716" t="s">
        <v>1822</v>
      </c>
      <c r="L716" t="s">
        <v>1120</v>
      </c>
      <c r="M716" t="s">
        <v>503</v>
      </c>
      <c r="N716" t="s">
        <v>1033</v>
      </c>
      <c r="O716" t="s">
        <v>30</v>
      </c>
      <c r="U716">
        <f t="shared" si="35"/>
        <v>0</v>
      </c>
    </row>
    <row r="717" spans="1:21" x14ac:dyDescent="0.25">
      <c r="A717">
        <v>19280204</v>
      </c>
      <c r="B717" t="s">
        <v>1264</v>
      </c>
      <c r="C717" t="str">
        <f t="shared" si="33"/>
        <v>W</v>
      </c>
      <c r="D717" t="s">
        <v>503</v>
      </c>
      <c r="E717" s="1">
        <v>13</v>
      </c>
      <c r="F717" s="1">
        <v>0</v>
      </c>
      <c r="G717">
        <f t="shared" si="34"/>
        <v>13</v>
      </c>
      <c r="H717" t="s">
        <v>2883</v>
      </c>
      <c r="K717" t="s">
        <v>1822</v>
      </c>
      <c r="L717" t="s">
        <v>1120</v>
      </c>
      <c r="M717" t="s">
        <v>503</v>
      </c>
      <c r="N717" t="s">
        <v>1037</v>
      </c>
      <c r="O717" t="s">
        <v>30</v>
      </c>
      <c r="U717">
        <f t="shared" si="35"/>
        <v>0</v>
      </c>
    </row>
    <row r="718" spans="1:21" x14ac:dyDescent="0.25">
      <c r="A718">
        <v>19280211</v>
      </c>
      <c r="B718" t="s">
        <v>1825</v>
      </c>
      <c r="C718" t="str">
        <f t="shared" si="33"/>
        <v>L</v>
      </c>
      <c r="D718" t="s">
        <v>376</v>
      </c>
      <c r="E718" s="1">
        <v>6</v>
      </c>
      <c r="F718" s="1">
        <v>7</v>
      </c>
      <c r="G718">
        <f t="shared" si="34"/>
        <v>-1</v>
      </c>
      <c r="H718" t="s">
        <v>2883</v>
      </c>
      <c r="K718" t="s">
        <v>1995</v>
      </c>
      <c r="L718" t="s">
        <v>1826</v>
      </c>
      <c r="M718" t="s">
        <v>1825</v>
      </c>
      <c r="N718" t="s">
        <v>1033</v>
      </c>
      <c r="O718" t="s">
        <v>30</v>
      </c>
      <c r="U718">
        <f t="shared" si="35"/>
        <v>1</v>
      </c>
    </row>
    <row r="719" spans="1:21" x14ac:dyDescent="0.25">
      <c r="A719">
        <v>19280211</v>
      </c>
      <c r="B719" t="s">
        <v>376</v>
      </c>
      <c r="C719" t="str">
        <f t="shared" si="33"/>
        <v>W</v>
      </c>
      <c r="D719" t="s">
        <v>1825</v>
      </c>
      <c r="E719" s="1">
        <v>7</v>
      </c>
      <c r="F719" s="1">
        <v>6</v>
      </c>
      <c r="G719">
        <f t="shared" si="34"/>
        <v>1</v>
      </c>
      <c r="H719" t="s">
        <v>2883</v>
      </c>
      <c r="K719" t="s">
        <v>1995</v>
      </c>
      <c r="L719" t="s">
        <v>1826</v>
      </c>
      <c r="M719" t="s">
        <v>1825</v>
      </c>
      <c r="N719" t="s">
        <v>1037</v>
      </c>
      <c r="O719" t="s">
        <v>30</v>
      </c>
      <c r="U719">
        <f t="shared" si="35"/>
        <v>0</v>
      </c>
    </row>
    <row r="720" spans="1:21" x14ac:dyDescent="0.25">
      <c r="A720">
        <v>19280225</v>
      </c>
      <c r="B720" t="s">
        <v>503</v>
      </c>
      <c r="C720" t="str">
        <f t="shared" si="33"/>
        <v>L</v>
      </c>
      <c r="D720" t="s">
        <v>1825</v>
      </c>
      <c r="E720" s="1">
        <v>5</v>
      </c>
      <c r="F720" s="1">
        <v>13</v>
      </c>
      <c r="G720">
        <f t="shared" si="34"/>
        <v>-8</v>
      </c>
      <c r="H720" t="s">
        <v>2883</v>
      </c>
      <c r="K720" t="s">
        <v>1822</v>
      </c>
      <c r="L720" t="s">
        <v>1120</v>
      </c>
      <c r="M720" t="s">
        <v>503</v>
      </c>
      <c r="N720" t="s">
        <v>1033</v>
      </c>
      <c r="O720" t="s">
        <v>30</v>
      </c>
      <c r="U720">
        <f t="shared" si="35"/>
        <v>0</v>
      </c>
    </row>
    <row r="721" spans="1:21" x14ac:dyDescent="0.25">
      <c r="A721">
        <v>19280225</v>
      </c>
      <c r="B721" t="s">
        <v>1825</v>
      </c>
      <c r="C721" t="str">
        <f t="shared" si="33"/>
        <v>W</v>
      </c>
      <c r="D721" t="s">
        <v>503</v>
      </c>
      <c r="E721" s="1">
        <v>13</v>
      </c>
      <c r="F721" s="1">
        <v>5</v>
      </c>
      <c r="G721">
        <f t="shared" si="34"/>
        <v>8</v>
      </c>
      <c r="H721" t="s">
        <v>2883</v>
      </c>
      <c r="K721" t="s">
        <v>1822</v>
      </c>
      <c r="L721" t="s">
        <v>1120</v>
      </c>
      <c r="M721" t="s">
        <v>503</v>
      </c>
      <c r="N721" t="s">
        <v>1037</v>
      </c>
      <c r="O721" t="s">
        <v>30</v>
      </c>
      <c r="U721">
        <f t="shared" si="35"/>
        <v>0</v>
      </c>
    </row>
    <row r="722" spans="1:21" x14ac:dyDescent="0.25">
      <c r="A722">
        <v>19280225</v>
      </c>
      <c r="B722" t="s">
        <v>376</v>
      </c>
      <c r="C722" t="str">
        <f t="shared" si="33"/>
        <v>W</v>
      </c>
      <c r="D722" t="s">
        <v>164</v>
      </c>
      <c r="E722" s="1">
        <v>18</v>
      </c>
      <c r="F722" s="1">
        <v>8</v>
      </c>
      <c r="G722">
        <f t="shared" si="34"/>
        <v>10</v>
      </c>
      <c r="H722" t="s">
        <v>2883</v>
      </c>
      <c r="K722" t="s">
        <v>1894</v>
      </c>
      <c r="L722" t="s">
        <v>1017</v>
      </c>
      <c r="M722" t="s">
        <v>376</v>
      </c>
      <c r="N722" t="s">
        <v>1033</v>
      </c>
      <c r="O722" t="s">
        <v>30</v>
      </c>
      <c r="U722">
        <f t="shared" si="35"/>
        <v>0</v>
      </c>
    </row>
    <row r="723" spans="1:21" x14ac:dyDescent="0.25">
      <c r="A723">
        <v>19280225</v>
      </c>
      <c r="B723" t="s">
        <v>164</v>
      </c>
      <c r="C723" t="str">
        <f t="shared" si="33"/>
        <v>L</v>
      </c>
      <c r="D723" t="s">
        <v>376</v>
      </c>
      <c r="E723" s="1">
        <v>8</v>
      </c>
      <c r="F723" s="1">
        <v>18</v>
      </c>
      <c r="G723">
        <f t="shared" si="34"/>
        <v>-10</v>
      </c>
      <c r="H723" t="s">
        <v>2883</v>
      </c>
      <c r="K723" t="s">
        <v>1894</v>
      </c>
      <c r="L723" t="s">
        <v>1017</v>
      </c>
      <c r="M723" t="s">
        <v>376</v>
      </c>
      <c r="N723" t="s">
        <v>1037</v>
      </c>
      <c r="O723" t="s">
        <v>30</v>
      </c>
      <c r="U723">
        <f t="shared" si="35"/>
        <v>0</v>
      </c>
    </row>
    <row r="724" spans="1:21" x14ac:dyDescent="0.25">
      <c r="A724">
        <v>19280310</v>
      </c>
      <c r="B724" t="s">
        <v>1264</v>
      </c>
      <c r="C724" t="str">
        <f t="shared" si="33"/>
        <v>L</v>
      </c>
      <c r="D724" t="s">
        <v>1825</v>
      </c>
      <c r="E724" s="1">
        <v>10</v>
      </c>
      <c r="F724" s="1">
        <v>13</v>
      </c>
      <c r="G724">
        <f t="shared" si="34"/>
        <v>-3</v>
      </c>
      <c r="H724" t="s">
        <v>2883</v>
      </c>
      <c r="K724" t="s">
        <v>1988</v>
      </c>
      <c r="L724" t="s">
        <v>1263</v>
      </c>
      <c r="M724" t="s">
        <v>1264</v>
      </c>
      <c r="N724" t="s">
        <v>1033</v>
      </c>
      <c r="O724" t="s">
        <v>30</v>
      </c>
      <c r="U724">
        <f t="shared" si="35"/>
        <v>1</v>
      </c>
    </row>
    <row r="725" spans="1:21" x14ac:dyDescent="0.25">
      <c r="A725">
        <v>19280310</v>
      </c>
      <c r="B725" t="s">
        <v>1825</v>
      </c>
      <c r="C725" t="str">
        <f t="shared" si="33"/>
        <v>W</v>
      </c>
      <c r="D725" t="s">
        <v>1264</v>
      </c>
      <c r="E725" s="1">
        <v>13</v>
      </c>
      <c r="F725" s="1">
        <v>10</v>
      </c>
      <c r="G725">
        <f t="shared" si="34"/>
        <v>3</v>
      </c>
      <c r="H725" t="s">
        <v>2883</v>
      </c>
      <c r="K725" t="s">
        <v>1988</v>
      </c>
      <c r="L725" t="s">
        <v>1263</v>
      </c>
      <c r="M725" t="s">
        <v>1264</v>
      </c>
      <c r="N725" t="s">
        <v>1037</v>
      </c>
      <c r="O725" t="s">
        <v>30</v>
      </c>
      <c r="U725">
        <f t="shared" si="35"/>
        <v>0</v>
      </c>
    </row>
    <row r="726" spans="1:21" x14ac:dyDescent="0.25">
      <c r="A726">
        <v>19280317</v>
      </c>
      <c r="B726" t="s">
        <v>376</v>
      </c>
      <c r="C726" t="str">
        <f t="shared" si="33"/>
        <v>W</v>
      </c>
      <c r="D726" t="s">
        <v>503</v>
      </c>
      <c r="E726" s="1">
        <v>6</v>
      </c>
      <c r="F726" s="1">
        <v>0</v>
      </c>
      <c r="G726">
        <f t="shared" si="34"/>
        <v>6</v>
      </c>
      <c r="H726" t="s">
        <v>2883</v>
      </c>
      <c r="K726" t="s">
        <v>1818</v>
      </c>
      <c r="L726" t="s">
        <v>1017</v>
      </c>
      <c r="M726" t="s">
        <v>376</v>
      </c>
      <c r="N726" t="s">
        <v>1033</v>
      </c>
      <c r="O726" t="s">
        <v>30</v>
      </c>
      <c r="U726">
        <f t="shared" si="35"/>
        <v>0</v>
      </c>
    </row>
    <row r="727" spans="1:21" x14ac:dyDescent="0.25">
      <c r="A727">
        <v>19280317</v>
      </c>
      <c r="B727" t="s">
        <v>503</v>
      </c>
      <c r="C727" t="str">
        <f t="shared" si="33"/>
        <v>L</v>
      </c>
      <c r="D727" t="s">
        <v>376</v>
      </c>
      <c r="E727" s="1">
        <v>0</v>
      </c>
      <c r="F727" s="1">
        <v>6</v>
      </c>
      <c r="G727">
        <f t="shared" si="34"/>
        <v>-6</v>
      </c>
      <c r="H727" t="s">
        <v>2883</v>
      </c>
      <c r="K727" t="s">
        <v>1818</v>
      </c>
      <c r="L727" t="s">
        <v>1017</v>
      </c>
      <c r="M727" t="s">
        <v>376</v>
      </c>
      <c r="N727" t="s">
        <v>1037</v>
      </c>
      <c r="O727" t="s">
        <v>30</v>
      </c>
      <c r="U727">
        <f t="shared" si="35"/>
        <v>1</v>
      </c>
    </row>
    <row r="728" spans="1:21" x14ac:dyDescent="0.25">
      <c r="A728">
        <v>19280409</v>
      </c>
      <c r="B728" t="s">
        <v>164</v>
      </c>
      <c r="C728" t="str">
        <f t="shared" si="33"/>
        <v>W</v>
      </c>
      <c r="D728" t="s">
        <v>1264</v>
      </c>
      <c r="E728" s="1">
        <v>8</v>
      </c>
      <c r="F728" s="1">
        <v>3</v>
      </c>
      <c r="G728">
        <f t="shared" si="34"/>
        <v>5</v>
      </c>
      <c r="H728" t="s">
        <v>2883</v>
      </c>
      <c r="K728" t="s">
        <v>2845</v>
      </c>
      <c r="L728" t="s">
        <v>1939</v>
      </c>
      <c r="M728" t="s">
        <v>164</v>
      </c>
      <c r="N728" t="s">
        <v>1033</v>
      </c>
      <c r="O728" t="s">
        <v>30</v>
      </c>
      <c r="U728">
        <f t="shared" si="35"/>
        <v>0</v>
      </c>
    </row>
    <row r="729" spans="1:21" x14ac:dyDescent="0.25">
      <c r="A729">
        <v>19280409</v>
      </c>
      <c r="B729" t="s">
        <v>1264</v>
      </c>
      <c r="C729" t="str">
        <f t="shared" si="33"/>
        <v>L</v>
      </c>
      <c r="D729" t="s">
        <v>164</v>
      </c>
      <c r="E729" s="1">
        <v>3</v>
      </c>
      <c r="F729" s="1">
        <v>8</v>
      </c>
      <c r="G729">
        <f t="shared" si="34"/>
        <v>-5</v>
      </c>
      <c r="H729" t="s">
        <v>2883</v>
      </c>
      <c r="K729" t="s">
        <v>2845</v>
      </c>
      <c r="L729" t="s">
        <v>1939</v>
      </c>
      <c r="M729" t="s">
        <v>164</v>
      </c>
      <c r="N729" t="s">
        <v>1037</v>
      </c>
      <c r="O729" t="s">
        <v>30</v>
      </c>
      <c r="U729">
        <f t="shared" si="35"/>
        <v>1</v>
      </c>
    </row>
    <row r="730" spans="1:21" x14ac:dyDescent="0.25">
      <c r="A730">
        <v>19280630</v>
      </c>
      <c r="B730" t="s">
        <v>1828</v>
      </c>
      <c r="C730" t="str">
        <f t="shared" si="33"/>
        <v>W</v>
      </c>
      <c r="D730" t="s">
        <v>1787</v>
      </c>
      <c r="E730" s="1">
        <v>17</v>
      </c>
      <c r="F730" s="1">
        <v>0</v>
      </c>
      <c r="G730">
        <f t="shared" si="34"/>
        <v>17</v>
      </c>
      <c r="H730" t="s">
        <v>2565</v>
      </c>
      <c r="K730" t="s">
        <v>2528</v>
      </c>
      <c r="L730" t="s">
        <v>1829</v>
      </c>
      <c r="M730" t="s">
        <v>1828</v>
      </c>
      <c r="N730" t="s">
        <v>1033</v>
      </c>
      <c r="S730" t="s">
        <v>30</v>
      </c>
      <c r="U730">
        <f t="shared" si="35"/>
        <v>0</v>
      </c>
    </row>
    <row r="731" spans="1:21" x14ac:dyDescent="0.25">
      <c r="A731">
        <v>19280630</v>
      </c>
      <c r="B731" t="s">
        <v>1787</v>
      </c>
      <c r="C731" t="str">
        <f t="shared" si="33"/>
        <v>L</v>
      </c>
      <c r="D731" t="s">
        <v>1828</v>
      </c>
      <c r="E731" s="1">
        <v>0</v>
      </c>
      <c r="F731" s="1">
        <v>17</v>
      </c>
      <c r="G731">
        <f t="shared" si="34"/>
        <v>-17</v>
      </c>
      <c r="H731" t="s">
        <v>2565</v>
      </c>
      <c r="K731" t="s">
        <v>2528</v>
      </c>
      <c r="L731" t="s">
        <v>1829</v>
      </c>
      <c r="M731" t="s">
        <v>1828</v>
      </c>
      <c r="N731" t="s">
        <v>1037</v>
      </c>
      <c r="S731" t="s">
        <v>30</v>
      </c>
      <c r="U731">
        <f t="shared" si="35"/>
        <v>0</v>
      </c>
    </row>
    <row r="732" spans="1:21" x14ac:dyDescent="0.25">
      <c r="A732">
        <v>19280721</v>
      </c>
      <c r="B732" t="s">
        <v>1828</v>
      </c>
      <c r="C732" t="str">
        <f t="shared" si="33"/>
        <v>L</v>
      </c>
      <c r="D732" t="s">
        <v>1787</v>
      </c>
      <c r="E732" s="1">
        <v>6</v>
      </c>
      <c r="F732" s="1">
        <v>7</v>
      </c>
      <c r="G732">
        <f t="shared" si="34"/>
        <v>-1</v>
      </c>
      <c r="H732" t="s">
        <v>2565</v>
      </c>
      <c r="K732" t="s">
        <v>1971</v>
      </c>
      <c r="L732" t="s">
        <v>1850</v>
      </c>
      <c r="M732" t="s">
        <v>1828</v>
      </c>
      <c r="N732" t="s">
        <v>1033</v>
      </c>
      <c r="S732" t="s">
        <v>30</v>
      </c>
      <c r="U732">
        <f t="shared" si="35"/>
        <v>1</v>
      </c>
    </row>
    <row r="733" spans="1:21" x14ac:dyDescent="0.25">
      <c r="A733">
        <v>19280721</v>
      </c>
      <c r="B733" t="s">
        <v>1787</v>
      </c>
      <c r="C733" t="str">
        <f t="shared" si="33"/>
        <v>W</v>
      </c>
      <c r="D733" t="s">
        <v>1828</v>
      </c>
      <c r="E733" s="1">
        <v>7</v>
      </c>
      <c r="F733" s="1">
        <v>6</v>
      </c>
      <c r="G733">
        <f t="shared" si="34"/>
        <v>1</v>
      </c>
      <c r="H733" t="s">
        <v>2565</v>
      </c>
      <c r="K733" t="s">
        <v>1971</v>
      </c>
      <c r="L733" t="s">
        <v>1850</v>
      </c>
      <c r="M733" t="s">
        <v>1828</v>
      </c>
      <c r="N733" t="s">
        <v>1037</v>
      </c>
      <c r="S733" t="s">
        <v>30</v>
      </c>
      <c r="U733">
        <f t="shared" si="35"/>
        <v>0</v>
      </c>
    </row>
    <row r="734" spans="1:21" x14ac:dyDescent="0.25">
      <c r="A734">
        <v>19280818</v>
      </c>
      <c r="B734" t="s">
        <v>1828</v>
      </c>
      <c r="C734" t="str">
        <f t="shared" si="33"/>
        <v>W</v>
      </c>
      <c r="D734" t="s">
        <v>1787</v>
      </c>
      <c r="E734" s="1">
        <v>11</v>
      </c>
      <c r="F734" s="1">
        <v>6</v>
      </c>
      <c r="G734">
        <f t="shared" si="34"/>
        <v>5</v>
      </c>
      <c r="H734" t="s">
        <v>2565</v>
      </c>
      <c r="K734" t="s">
        <v>2538</v>
      </c>
      <c r="L734" t="s">
        <v>1998</v>
      </c>
      <c r="M734" t="s">
        <v>1828</v>
      </c>
      <c r="N734" t="s">
        <v>1033</v>
      </c>
      <c r="S734" t="s">
        <v>30</v>
      </c>
      <c r="U734">
        <f t="shared" si="35"/>
        <v>0</v>
      </c>
    </row>
    <row r="735" spans="1:21" x14ac:dyDescent="0.25">
      <c r="A735">
        <v>19280818</v>
      </c>
      <c r="B735" t="s">
        <v>1787</v>
      </c>
      <c r="C735" t="str">
        <f t="shared" si="33"/>
        <v>L</v>
      </c>
      <c r="D735" t="s">
        <v>1828</v>
      </c>
      <c r="E735" s="1">
        <v>6</v>
      </c>
      <c r="F735" s="1">
        <v>11</v>
      </c>
      <c r="G735">
        <f t="shared" si="34"/>
        <v>-5</v>
      </c>
      <c r="H735" t="s">
        <v>2565</v>
      </c>
      <c r="K735" t="s">
        <v>2538</v>
      </c>
      <c r="L735" t="s">
        <v>1998</v>
      </c>
      <c r="M735" t="s">
        <v>1828</v>
      </c>
      <c r="N735" t="s">
        <v>1037</v>
      </c>
      <c r="S735" t="s">
        <v>30</v>
      </c>
      <c r="U735">
        <f t="shared" si="35"/>
        <v>1</v>
      </c>
    </row>
    <row r="736" spans="1:21" x14ac:dyDescent="0.25">
      <c r="A736">
        <v>19280901</v>
      </c>
      <c r="B736" t="s">
        <v>1828</v>
      </c>
      <c r="C736" t="str">
        <f t="shared" si="33"/>
        <v>L</v>
      </c>
      <c r="D736" t="s">
        <v>1787</v>
      </c>
      <c r="E736" s="1">
        <v>5</v>
      </c>
      <c r="F736" s="1">
        <v>13</v>
      </c>
      <c r="G736">
        <f t="shared" si="34"/>
        <v>-8</v>
      </c>
      <c r="H736" t="s">
        <v>2565</v>
      </c>
      <c r="K736" t="s">
        <v>1962</v>
      </c>
      <c r="L736" t="s">
        <v>1913</v>
      </c>
      <c r="M736" t="s">
        <v>1828</v>
      </c>
      <c r="N736" t="s">
        <v>1033</v>
      </c>
      <c r="S736" t="s">
        <v>30</v>
      </c>
      <c r="U736">
        <f t="shared" si="35"/>
        <v>0</v>
      </c>
    </row>
    <row r="737" spans="1:21" x14ac:dyDescent="0.25">
      <c r="A737">
        <v>19280901</v>
      </c>
      <c r="B737" t="s">
        <v>1787</v>
      </c>
      <c r="C737" t="str">
        <f t="shared" si="33"/>
        <v>W</v>
      </c>
      <c r="D737" t="s">
        <v>1828</v>
      </c>
      <c r="E737" s="1">
        <v>13</v>
      </c>
      <c r="F737" s="1">
        <v>5</v>
      </c>
      <c r="G737">
        <f t="shared" si="34"/>
        <v>8</v>
      </c>
      <c r="H737" t="s">
        <v>2565</v>
      </c>
      <c r="K737" t="s">
        <v>1962</v>
      </c>
      <c r="L737" t="s">
        <v>1913</v>
      </c>
      <c r="M737" t="s">
        <v>1828</v>
      </c>
      <c r="N737" t="s">
        <v>1037</v>
      </c>
      <c r="S737" t="s">
        <v>30</v>
      </c>
      <c r="U737">
        <f t="shared" si="35"/>
        <v>0</v>
      </c>
    </row>
    <row r="738" spans="1:21" x14ac:dyDescent="0.25">
      <c r="A738">
        <v>19281231</v>
      </c>
      <c r="B738" t="s">
        <v>164</v>
      </c>
      <c r="C738" t="str">
        <f t="shared" si="33"/>
        <v>L</v>
      </c>
      <c r="D738" t="s">
        <v>1825</v>
      </c>
      <c r="E738" s="1">
        <v>0</v>
      </c>
      <c r="F738" s="1">
        <v>6</v>
      </c>
      <c r="G738">
        <f t="shared" si="34"/>
        <v>-6</v>
      </c>
      <c r="H738" t="s">
        <v>2882</v>
      </c>
      <c r="K738" t="s">
        <v>2448</v>
      </c>
      <c r="L738" t="s">
        <v>1939</v>
      </c>
      <c r="M738" t="s">
        <v>164</v>
      </c>
      <c r="N738" t="s">
        <v>1033</v>
      </c>
      <c r="O738" t="s">
        <v>30</v>
      </c>
      <c r="U738">
        <f t="shared" si="35"/>
        <v>1</v>
      </c>
    </row>
    <row r="739" spans="1:21" x14ac:dyDescent="0.25">
      <c r="A739">
        <v>19281231</v>
      </c>
      <c r="B739" t="s">
        <v>1825</v>
      </c>
      <c r="C739" t="str">
        <f t="shared" si="33"/>
        <v>W</v>
      </c>
      <c r="D739" t="s">
        <v>164</v>
      </c>
      <c r="E739" s="1">
        <v>6</v>
      </c>
      <c r="F739" s="1">
        <v>0</v>
      </c>
      <c r="G739">
        <f t="shared" si="34"/>
        <v>6</v>
      </c>
      <c r="H739" t="s">
        <v>2882</v>
      </c>
      <c r="K739" t="s">
        <v>2448</v>
      </c>
      <c r="L739" t="s">
        <v>1939</v>
      </c>
      <c r="M739" t="s">
        <v>164</v>
      </c>
      <c r="N739" t="s">
        <v>1037</v>
      </c>
      <c r="O739" t="s">
        <v>30</v>
      </c>
      <c r="U739">
        <f t="shared" si="35"/>
        <v>0</v>
      </c>
    </row>
    <row r="740" spans="1:21" x14ac:dyDescent="0.25">
      <c r="A740">
        <v>19290119</v>
      </c>
      <c r="B740" t="s">
        <v>503</v>
      </c>
      <c r="C740" t="str">
        <f t="shared" si="33"/>
        <v>W</v>
      </c>
      <c r="D740" t="s">
        <v>164</v>
      </c>
      <c r="E740" s="1">
        <v>6</v>
      </c>
      <c r="F740" s="1">
        <v>3</v>
      </c>
      <c r="G740">
        <f t="shared" si="34"/>
        <v>3</v>
      </c>
      <c r="H740" t="s">
        <v>2882</v>
      </c>
      <c r="K740" t="s">
        <v>1903</v>
      </c>
      <c r="L740" t="s">
        <v>1120</v>
      </c>
      <c r="M740" t="s">
        <v>503</v>
      </c>
      <c r="N740" t="s">
        <v>1033</v>
      </c>
      <c r="O740" t="s">
        <v>30</v>
      </c>
      <c r="U740">
        <f t="shared" si="35"/>
        <v>0</v>
      </c>
    </row>
    <row r="741" spans="1:21" x14ac:dyDescent="0.25">
      <c r="A741">
        <v>19290119</v>
      </c>
      <c r="B741" t="s">
        <v>164</v>
      </c>
      <c r="C741" t="str">
        <f t="shared" si="33"/>
        <v>L</v>
      </c>
      <c r="D741" t="s">
        <v>503</v>
      </c>
      <c r="E741" s="1">
        <v>3</v>
      </c>
      <c r="F741" s="1">
        <v>6</v>
      </c>
      <c r="G741">
        <f t="shared" si="34"/>
        <v>-3</v>
      </c>
      <c r="H741" t="s">
        <v>2882</v>
      </c>
      <c r="K741" t="s">
        <v>1903</v>
      </c>
      <c r="L741" t="s">
        <v>1120</v>
      </c>
      <c r="M741" t="s">
        <v>503</v>
      </c>
      <c r="N741" t="s">
        <v>1037</v>
      </c>
      <c r="O741" t="s">
        <v>30</v>
      </c>
      <c r="U741">
        <f t="shared" si="35"/>
        <v>1</v>
      </c>
    </row>
    <row r="742" spans="1:21" x14ac:dyDescent="0.25">
      <c r="A742">
        <v>19290119</v>
      </c>
      <c r="B742" t="s">
        <v>376</v>
      </c>
      <c r="C742" t="str">
        <f t="shared" si="33"/>
        <v>W</v>
      </c>
      <c r="D742" t="s">
        <v>1264</v>
      </c>
      <c r="E742" s="1">
        <v>8</v>
      </c>
      <c r="F742" s="1">
        <v>3</v>
      </c>
      <c r="G742">
        <f t="shared" si="34"/>
        <v>5</v>
      </c>
      <c r="H742" t="s">
        <v>2882</v>
      </c>
      <c r="K742" t="s">
        <v>1894</v>
      </c>
      <c r="L742" t="s">
        <v>1017</v>
      </c>
      <c r="M742" t="s">
        <v>376</v>
      </c>
      <c r="N742" t="s">
        <v>1033</v>
      </c>
      <c r="O742" t="s">
        <v>30</v>
      </c>
      <c r="U742">
        <f t="shared" si="35"/>
        <v>0</v>
      </c>
    </row>
    <row r="743" spans="1:21" x14ac:dyDescent="0.25">
      <c r="A743">
        <v>19290119</v>
      </c>
      <c r="B743" t="s">
        <v>1264</v>
      </c>
      <c r="C743" t="str">
        <f t="shared" si="33"/>
        <v>L</v>
      </c>
      <c r="D743" t="s">
        <v>376</v>
      </c>
      <c r="E743" s="1">
        <v>3</v>
      </c>
      <c r="F743" s="1">
        <v>8</v>
      </c>
      <c r="G743">
        <f t="shared" si="34"/>
        <v>-5</v>
      </c>
      <c r="H743" t="s">
        <v>2882</v>
      </c>
      <c r="K743" t="s">
        <v>1894</v>
      </c>
      <c r="L743" t="s">
        <v>1017</v>
      </c>
      <c r="M743" t="s">
        <v>376</v>
      </c>
      <c r="N743" t="s">
        <v>1037</v>
      </c>
      <c r="O743" t="s">
        <v>30</v>
      </c>
      <c r="U743">
        <f t="shared" si="35"/>
        <v>1</v>
      </c>
    </row>
    <row r="744" spans="1:21" x14ac:dyDescent="0.25">
      <c r="A744">
        <v>19290202</v>
      </c>
      <c r="B744" t="s">
        <v>1264</v>
      </c>
      <c r="C744" t="str">
        <f t="shared" si="33"/>
        <v>W</v>
      </c>
      <c r="D744" t="s">
        <v>503</v>
      </c>
      <c r="E744" s="1">
        <v>14</v>
      </c>
      <c r="F744" s="1">
        <v>7</v>
      </c>
      <c r="G744">
        <f t="shared" si="34"/>
        <v>7</v>
      </c>
      <c r="H744" t="s">
        <v>2882</v>
      </c>
      <c r="K744" t="s">
        <v>2572</v>
      </c>
      <c r="L744" t="s">
        <v>1274</v>
      </c>
      <c r="M744" t="s">
        <v>1264</v>
      </c>
      <c r="N744" t="s">
        <v>1033</v>
      </c>
      <c r="O744" t="s">
        <v>30</v>
      </c>
      <c r="U744">
        <f t="shared" si="35"/>
        <v>0</v>
      </c>
    </row>
    <row r="745" spans="1:21" x14ac:dyDescent="0.25">
      <c r="A745">
        <v>19290202</v>
      </c>
      <c r="B745" t="s">
        <v>503</v>
      </c>
      <c r="C745" t="str">
        <f t="shared" si="33"/>
        <v>L</v>
      </c>
      <c r="D745" t="s">
        <v>1264</v>
      </c>
      <c r="E745" s="1">
        <v>7</v>
      </c>
      <c r="F745" s="1">
        <v>14</v>
      </c>
      <c r="G745">
        <f t="shared" si="34"/>
        <v>-7</v>
      </c>
      <c r="H745" t="s">
        <v>2882</v>
      </c>
      <c r="K745" t="s">
        <v>2572</v>
      </c>
      <c r="L745" t="s">
        <v>1274</v>
      </c>
      <c r="M745" t="s">
        <v>1264</v>
      </c>
      <c r="N745" t="s">
        <v>1037</v>
      </c>
      <c r="O745" t="s">
        <v>30</v>
      </c>
      <c r="U745">
        <f t="shared" si="35"/>
        <v>1</v>
      </c>
    </row>
    <row r="746" spans="1:21" x14ac:dyDescent="0.25">
      <c r="A746">
        <v>19290209</v>
      </c>
      <c r="B746" t="s">
        <v>376</v>
      </c>
      <c r="C746" t="str">
        <f t="shared" si="33"/>
        <v>L</v>
      </c>
      <c r="D746" t="s">
        <v>1825</v>
      </c>
      <c r="E746" s="1">
        <v>5</v>
      </c>
      <c r="F746" s="1">
        <v>6</v>
      </c>
      <c r="G746">
        <f t="shared" si="34"/>
        <v>-1</v>
      </c>
      <c r="H746" t="s">
        <v>2882</v>
      </c>
      <c r="K746" t="s">
        <v>1894</v>
      </c>
      <c r="L746" t="s">
        <v>1017</v>
      </c>
      <c r="M746" t="s">
        <v>376</v>
      </c>
      <c r="N746" t="s">
        <v>1033</v>
      </c>
      <c r="O746" t="s">
        <v>30</v>
      </c>
      <c r="U746">
        <f t="shared" si="35"/>
        <v>1</v>
      </c>
    </row>
    <row r="747" spans="1:21" x14ac:dyDescent="0.25">
      <c r="A747">
        <v>19290209</v>
      </c>
      <c r="B747" t="s">
        <v>1825</v>
      </c>
      <c r="C747" t="str">
        <f t="shared" si="33"/>
        <v>W</v>
      </c>
      <c r="D747" t="s">
        <v>376</v>
      </c>
      <c r="E747" s="1">
        <v>6</v>
      </c>
      <c r="F747" s="1">
        <v>5</v>
      </c>
      <c r="G747">
        <f t="shared" si="34"/>
        <v>1</v>
      </c>
      <c r="H747" t="s">
        <v>2882</v>
      </c>
      <c r="K747" t="s">
        <v>1894</v>
      </c>
      <c r="L747" t="s">
        <v>1017</v>
      </c>
      <c r="M747" t="s">
        <v>376</v>
      </c>
      <c r="N747" t="s">
        <v>1037</v>
      </c>
      <c r="O747" t="s">
        <v>30</v>
      </c>
      <c r="U747">
        <f t="shared" si="35"/>
        <v>0</v>
      </c>
    </row>
    <row r="748" spans="1:21" x14ac:dyDescent="0.25">
      <c r="A748">
        <v>19290223</v>
      </c>
      <c r="B748" t="s">
        <v>1825</v>
      </c>
      <c r="C748" t="str">
        <f t="shared" si="33"/>
        <v>L</v>
      </c>
      <c r="D748" t="s">
        <v>503</v>
      </c>
      <c r="E748" s="1">
        <v>7</v>
      </c>
      <c r="F748" s="1">
        <v>16</v>
      </c>
      <c r="G748">
        <f t="shared" si="34"/>
        <v>-9</v>
      </c>
      <c r="H748" t="s">
        <v>2882</v>
      </c>
      <c r="K748" t="s">
        <v>1995</v>
      </c>
      <c r="L748" t="s">
        <v>1826</v>
      </c>
      <c r="M748" t="s">
        <v>1825</v>
      </c>
      <c r="N748" t="s">
        <v>1033</v>
      </c>
      <c r="O748" t="s">
        <v>30</v>
      </c>
      <c r="U748">
        <f t="shared" si="35"/>
        <v>0</v>
      </c>
    </row>
    <row r="749" spans="1:21" x14ac:dyDescent="0.25">
      <c r="A749">
        <v>19290223</v>
      </c>
      <c r="B749" t="s">
        <v>503</v>
      </c>
      <c r="C749" t="str">
        <f t="shared" si="33"/>
        <v>W</v>
      </c>
      <c r="D749" t="s">
        <v>1825</v>
      </c>
      <c r="E749" s="1">
        <v>16</v>
      </c>
      <c r="F749" s="1">
        <v>7</v>
      </c>
      <c r="G749">
        <f t="shared" si="34"/>
        <v>9</v>
      </c>
      <c r="H749" t="s">
        <v>2882</v>
      </c>
      <c r="K749" t="s">
        <v>1995</v>
      </c>
      <c r="L749" t="s">
        <v>1826</v>
      </c>
      <c r="M749" t="s">
        <v>1825</v>
      </c>
      <c r="N749" t="s">
        <v>1037</v>
      </c>
      <c r="O749" t="s">
        <v>30</v>
      </c>
      <c r="U749">
        <f t="shared" si="35"/>
        <v>0</v>
      </c>
    </row>
    <row r="750" spans="1:21" x14ac:dyDescent="0.25">
      <c r="A750">
        <v>19290223</v>
      </c>
      <c r="B750" t="s">
        <v>1264</v>
      </c>
      <c r="C750" t="str">
        <f t="shared" si="33"/>
        <v>W</v>
      </c>
      <c r="D750" t="s">
        <v>164</v>
      </c>
      <c r="E750" s="1">
        <v>8</v>
      </c>
      <c r="F750" s="1">
        <v>3</v>
      </c>
      <c r="G750">
        <f t="shared" si="34"/>
        <v>5</v>
      </c>
      <c r="H750" t="s">
        <v>2882</v>
      </c>
      <c r="K750" t="s">
        <v>1988</v>
      </c>
      <c r="L750" t="s">
        <v>1263</v>
      </c>
      <c r="M750" t="s">
        <v>1264</v>
      </c>
      <c r="N750" t="s">
        <v>1033</v>
      </c>
      <c r="O750" t="s">
        <v>30</v>
      </c>
      <c r="U750">
        <f t="shared" si="35"/>
        <v>0</v>
      </c>
    </row>
    <row r="751" spans="1:21" x14ac:dyDescent="0.25">
      <c r="A751">
        <v>19290223</v>
      </c>
      <c r="B751" t="s">
        <v>164</v>
      </c>
      <c r="C751" t="str">
        <f t="shared" si="33"/>
        <v>L</v>
      </c>
      <c r="D751" t="s">
        <v>1264</v>
      </c>
      <c r="E751" s="1">
        <v>3</v>
      </c>
      <c r="F751" s="1">
        <v>8</v>
      </c>
      <c r="G751">
        <f t="shared" si="34"/>
        <v>-5</v>
      </c>
      <c r="H751" t="s">
        <v>2882</v>
      </c>
      <c r="K751" t="s">
        <v>1988</v>
      </c>
      <c r="L751" t="s">
        <v>1263</v>
      </c>
      <c r="M751" t="s">
        <v>1264</v>
      </c>
      <c r="N751" t="s">
        <v>1037</v>
      </c>
      <c r="O751" t="s">
        <v>30</v>
      </c>
      <c r="U751">
        <f t="shared" si="35"/>
        <v>1</v>
      </c>
    </row>
    <row r="752" spans="1:21" x14ac:dyDescent="0.25">
      <c r="A752">
        <v>19290309</v>
      </c>
      <c r="B752" t="s">
        <v>1825</v>
      </c>
      <c r="C752" t="str">
        <f t="shared" si="33"/>
        <v>D</v>
      </c>
      <c r="D752" t="s">
        <v>1264</v>
      </c>
      <c r="E752" s="1">
        <v>5</v>
      </c>
      <c r="F752" s="1">
        <v>5</v>
      </c>
      <c r="G752">
        <f t="shared" si="34"/>
        <v>0</v>
      </c>
      <c r="H752" t="s">
        <v>2882</v>
      </c>
      <c r="K752" t="s">
        <v>2868</v>
      </c>
      <c r="L752" t="s">
        <v>2122</v>
      </c>
      <c r="M752" t="s">
        <v>1825</v>
      </c>
      <c r="N752" t="s">
        <v>1033</v>
      </c>
      <c r="O752" t="s">
        <v>30</v>
      </c>
      <c r="U752">
        <f t="shared" si="35"/>
        <v>0</v>
      </c>
    </row>
    <row r="753" spans="1:21" x14ac:dyDescent="0.25">
      <c r="A753">
        <v>19290309</v>
      </c>
      <c r="B753" t="s">
        <v>1264</v>
      </c>
      <c r="C753" t="str">
        <f t="shared" si="33"/>
        <v>D</v>
      </c>
      <c r="D753" t="s">
        <v>1825</v>
      </c>
      <c r="E753" s="1">
        <v>5</v>
      </c>
      <c r="F753" s="1">
        <v>5</v>
      </c>
      <c r="G753">
        <f t="shared" si="34"/>
        <v>0</v>
      </c>
      <c r="H753" t="s">
        <v>2882</v>
      </c>
      <c r="K753" t="s">
        <v>2868</v>
      </c>
      <c r="L753" t="s">
        <v>2122</v>
      </c>
      <c r="M753" t="s">
        <v>1825</v>
      </c>
      <c r="N753" t="s">
        <v>1037</v>
      </c>
      <c r="O753" t="s">
        <v>30</v>
      </c>
      <c r="U753">
        <f t="shared" si="35"/>
        <v>0</v>
      </c>
    </row>
    <row r="754" spans="1:21" x14ac:dyDescent="0.25">
      <c r="A754">
        <v>19290316</v>
      </c>
      <c r="B754" t="s">
        <v>503</v>
      </c>
      <c r="C754" t="str">
        <f t="shared" si="33"/>
        <v>W</v>
      </c>
      <c r="D754" t="s">
        <v>376</v>
      </c>
      <c r="E754" s="1">
        <v>12</v>
      </c>
      <c r="F754" s="1">
        <v>6</v>
      </c>
      <c r="G754">
        <f t="shared" si="34"/>
        <v>6</v>
      </c>
      <c r="H754" t="s">
        <v>2882</v>
      </c>
      <c r="K754" t="s">
        <v>1822</v>
      </c>
      <c r="L754" t="s">
        <v>1120</v>
      </c>
      <c r="M754" t="s">
        <v>503</v>
      </c>
      <c r="N754" t="s">
        <v>1033</v>
      </c>
      <c r="O754" t="s">
        <v>30</v>
      </c>
      <c r="U754">
        <f t="shared" si="35"/>
        <v>0</v>
      </c>
    </row>
    <row r="755" spans="1:21" x14ac:dyDescent="0.25">
      <c r="A755">
        <v>19290316</v>
      </c>
      <c r="B755" t="s">
        <v>376</v>
      </c>
      <c r="C755" t="str">
        <f t="shared" si="33"/>
        <v>L</v>
      </c>
      <c r="D755" t="s">
        <v>503</v>
      </c>
      <c r="E755" s="1">
        <v>6</v>
      </c>
      <c r="F755" s="1">
        <v>12</v>
      </c>
      <c r="G755">
        <f t="shared" si="34"/>
        <v>-6</v>
      </c>
      <c r="H755" t="s">
        <v>2882</v>
      </c>
      <c r="K755" t="s">
        <v>1822</v>
      </c>
      <c r="L755" t="s">
        <v>1120</v>
      </c>
      <c r="M755" t="s">
        <v>503</v>
      </c>
      <c r="N755" t="s">
        <v>1037</v>
      </c>
      <c r="O755" t="s">
        <v>30</v>
      </c>
      <c r="U755">
        <f t="shared" si="35"/>
        <v>1</v>
      </c>
    </row>
    <row r="756" spans="1:21" x14ac:dyDescent="0.25">
      <c r="A756">
        <v>19290401</v>
      </c>
      <c r="B756" t="s">
        <v>164</v>
      </c>
      <c r="C756" t="str">
        <f t="shared" si="33"/>
        <v>L</v>
      </c>
      <c r="D756" t="s">
        <v>376</v>
      </c>
      <c r="E756" s="1">
        <v>6</v>
      </c>
      <c r="F756" s="1">
        <v>16</v>
      </c>
      <c r="G756">
        <f t="shared" si="34"/>
        <v>-10</v>
      </c>
      <c r="H756" t="s">
        <v>2882</v>
      </c>
      <c r="K756" t="s">
        <v>2449</v>
      </c>
      <c r="L756" t="s">
        <v>2448</v>
      </c>
      <c r="M756" t="s">
        <v>164</v>
      </c>
      <c r="N756" t="s">
        <v>1033</v>
      </c>
      <c r="O756" t="s">
        <v>30</v>
      </c>
      <c r="U756">
        <f t="shared" si="35"/>
        <v>0</v>
      </c>
    </row>
    <row r="757" spans="1:21" x14ac:dyDescent="0.25">
      <c r="A757">
        <v>19290401</v>
      </c>
      <c r="B757" t="s">
        <v>376</v>
      </c>
      <c r="C757" t="str">
        <f t="shared" si="33"/>
        <v>W</v>
      </c>
      <c r="D757" t="s">
        <v>164</v>
      </c>
      <c r="E757" s="1">
        <v>16</v>
      </c>
      <c r="F757" s="1">
        <v>6</v>
      </c>
      <c r="G757">
        <f t="shared" si="34"/>
        <v>10</v>
      </c>
      <c r="H757" t="s">
        <v>2882</v>
      </c>
      <c r="K757" t="s">
        <v>2449</v>
      </c>
      <c r="L757" t="s">
        <v>2448</v>
      </c>
      <c r="M757" t="s">
        <v>164</v>
      </c>
      <c r="N757" t="s">
        <v>1037</v>
      </c>
      <c r="O757" t="s">
        <v>30</v>
      </c>
      <c r="U757">
        <f t="shared" si="35"/>
        <v>0</v>
      </c>
    </row>
    <row r="758" spans="1:21" x14ac:dyDescent="0.25">
      <c r="A758">
        <v>19290706</v>
      </c>
      <c r="B758" t="s">
        <v>1824</v>
      </c>
      <c r="C758" t="str">
        <f t="shared" si="33"/>
        <v>L</v>
      </c>
      <c r="D758" t="s">
        <v>1787</v>
      </c>
      <c r="E758" s="1">
        <v>8</v>
      </c>
      <c r="F758" s="1">
        <v>9</v>
      </c>
      <c r="G758">
        <f t="shared" si="34"/>
        <v>-1</v>
      </c>
      <c r="H758" t="s">
        <v>2564</v>
      </c>
      <c r="K758" t="s">
        <v>1813</v>
      </c>
      <c r="L758" t="s">
        <v>1675</v>
      </c>
      <c r="M758" t="s">
        <v>1824</v>
      </c>
      <c r="N758" t="s">
        <v>1033</v>
      </c>
      <c r="S758" t="s">
        <v>30</v>
      </c>
      <c r="U758">
        <f t="shared" si="35"/>
        <v>1</v>
      </c>
    </row>
    <row r="759" spans="1:21" x14ac:dyDescent="0.25">
      <c r="A759">
        <v>19290706</v>
      </c>
      <c r="B759" t="s">
        <v>1787</v>
      </c>
      <c r="C759" t="str">
        <f t="shared" si="33"/>
        <v>W</v>
      </c>
      <c r="D759" t="s">
        <v>1824</v>
      </c>
      <c r="E759" s="1">
        <v>9</v>
      </c>
      <c r="F759" s="1">
        <v>8</v>
      </c>
      <c r="G759">
        <f t="shared" si="34"/>
        <v>1</v>
      </c>
      <c r="H759" t="s">
        <v>2564</v>
      </c>
      <c r="K759" t="s">
        <v>1813</v>
      </c>
      <c r="L759" t="s">
        <v>1675</v>
      </c>
      <c r="M759" t="s">
        <v>1824</v>
      </c>
      <c r="N759" t="s">
        <v>1037</v>
      </c>
      <c r="S759" t="s">
        <v>30</v>
      </c>
      <c r="U759">
        <f t="shared" si="35"/>
        <v>0</v>
      </c>
    </row>
    <row r="760" spans="1:21" x14ac:dyDescent="0.25">
      <c r="A760">
        <v>19290720</v>
      </c>
      <c r="B760" t="s">
        <v>1824</v>
      </c>
      <c r="C760" t="str">
        <f t="shared" si="33"/>
        <v>W</v>
      </c>
      <c r="D760" t="s">
        <v>1787</v>
      </c>
      <c r="E760" s="1">
        <v>17</v>
      </c>
      <c r="F760" s="1">
        <v>9</v>
      </c>
      <c r="G760">
        <f t="shared" si="34"/>
        <v>8</v>
      </c>
      <c r="H760" t="s">
        <v>2564</v>
      </c>
      <c r="K760" t="s">
        <v>2452</v>
      </c>
      <c r="L760" t="s">
        <v>1715</v>
      </c>
      <c r="M760" t="s">
        <v>1824</v>
      </c>
      <c r="N760" t="s">
        <v>1033</v>
      </c>
      <c r="S760" t="s">
        <v>30</v>
      </c>
      <c r="U760">
        <f t="shared" si="35"/>
        <v>0</v>
      </c>
    </row>
    <row r="761" spans="1:21" x14ac:dyDescent="0.25">
      <c r="A761">
        <v>19290720</v>
      </c>
      <c r="B761" t="s">
        <v>1787</v>
      </c>
      <c r="C761" t="str">
        <f t="shared" si="33"/>
        <v>L</v>
      </c>
      <c r="D761" t="s">
        <v>1824</v>
      </c>
      <c r="E761" s="1">
        <v>9</v>
      </c>
      <c r="F761" s="1">
        <v>17</v>
      </c>
      <c r="G761">
        <f t="shared" si="34"/>
        <v>-8</v>
      </c>
      <c r="H761" t="s">
        <v>2564</v>
      </c>
      <c r="K761" t="s">
        <v>2452</v>
      </c>
      <c r="L761" t="s">
        <v>1715</v>
      </c>
      <c r="M761" t="s">
        <v>1824</v>
      </c>
      <c r="N761" t="s">
        <v>1037</v>
      </c>
      <c r="S761" t="s">
        <v>30</v>
      </c>
      <c r="U761">
        <f t="shared" si="35"/>
        <v>0</v>
      </c>
    </row>
    <row r="762" spans="1:21" x14ac:dyDescent="0.25">
      <c r="A762">
        <v>19290727</v>
      </c>
      <c r="B762" t="s">
        <v>1824</v>
      </c>
      <c r="C762" t="str">
        <f t="shared" si="33"/>
        <v>W</v>
      </c>
      <c r="D762" t="s">
        <v>1787</v>
      </c>
      <c r="E762" s="1">
        <v>15</v>
      </c>
      <c r="F762" s="1">
        <v>13</v>
      </c>
      <c r="G762">
        <f t="shared" si="34"/>
        <v>2</v>
      </c>
      <c r="H762" t="s">
        <v>2564</v>
      </c>
      <c r="K762" t="s">
        <v>1813</v>
      </c>
      <c r="L762" t="s">
        <v>1675</v>
      </c>
      <c r="M762" t="s">
        <v>1824</v>
      </c>
      <c r="N762" t="s">
        <v>1033</v>
      </c>
      <c r="S762" t="s">
        <v>30</v>
      </c>
      <c r="U762">
        <f t="shared" si="35"/>
        <v>0</v>
      </c>
    </row>
    <row r="763" spans="1:21" x14ac:dyDescent="0.25">
      <c r="A763">
        <v>19290727</v>
      </c>
      <c r="B763" t="s">
        <v>1787</v>
      </c>
      <c r="C763" t="str">
        <f t="shared" si="33"/>
        <v>L</v>
      </c>
      <c r="D763" t="s">
        <v>1824</v>
      </c>
      <c r="E763" s="1">
        <v>13</v>
      </c>
      <c r="F763" s="1">
        <v>15</v>
      </c>
      <c r="G763">
        <f t="shared" si="34"/>
        <v>-2</v>
      </c>
      <c r="H763" t="s">
        <v>2564</v>
      </c>
      <c r="K763" t="s">
        <v>1813</v>
      </c>
      <c r="L763" t="s">
        <v>1675</v>
      </c>
      <c r="M763" t="s">
        <v>1824</v>
      </c>
      <c r="N763" t="s">
        <v>1037</v>
      </c>
      <c r="S763" t="s">
        <v>30</v>
      </c>
      <c r="U763">
        <f t="shared" si="35"/>
        <v>1</v>
      </c>
    </row>
    <row r="764" spans="1:21" x14ac:dyDescent="0.25">
      <c r="A764">
        <v>19300101</v>
      </c>
      <c r="B764" t="s">
        <v>164</v>
      </c>
      <c r="C764" t="str">
        <f t="shared" si="33"/>
        <v>W</v>
      </c>
      <c r="D764" t="s">
        <v>503</v>
      </c>
      <c r="E764" s="1">
        <v>7</v>
      </c>
      <c r="F764" s="1">
        <v>3</v>
      </c>
      <c r="G764">
        <f t="shared" si="34"/>
        <v>4</v>
      </c>
      <c r="H764" t="s">
        <v>2881</v>
      </c>
      <c r="K764" t="s">
        <v>2449</v>
      </c>
      <c r="L764" t="s">
        <v>2448</v>
      </c>
      <c r="M764" t="s">
        <v>164</v>
      </c>
      <c r="N764" t="s">
        <v>1033</v>
      </c>
      <c r="O764" t="s">
        <v>30</v>
      </c>
      <c r="U764">
        <f t="shared" si="35"/>
        <v>0</v>
      </c>
    </row>
    <row r="765" spans="1:21" x14ac:dyDescent="0.25">
      <c r="A765">
        <v>19300101</v>
      </c>
      <c r="B765" t="s">
        <v>503</v>
      </c>
      <c r="C765" t="str">
        <f t="shared" si="33"/>
        <v>L</v>
      </c>
      <c r="D765" t="s">
        <v>164</v>
      </c>
      <c r="E765" s="1">
        <v>3</v>
      </c>
      <c r="F765" s="1">
        <v>7</v>
      </c>
      <c r="G765">
        <f t="shared" si="34"/>
        <v>-4</v>
      </c>
      <c r="H765" t="s">
        <v>2881</v>
      </c>
      <c r="K765" t="s">
        <v>2449</v>
      </c>
      <c r="L765" t="s">
        <v>2448</v>
      </c>
      <c r="M765" t="s">
        <v>164</v>
      </c>
      <c r="N765" t="s">
        <v>1037</v>
      </c>
      <c r="O765" t="s">
        <v>30</v>
      </c>
      <c r="U765">
        <f t="shared" si="35"/>
        <v>1</v>
      </c>
    </row>
    <row r="766" spans="1:21" x14ac:dyDescent="0.25">
      <c r="A766">
        <v>19300118</v>
      </c>
      <c r="B766" t="s">
        <v>1264</v>
      </c>
      <c r="C766" t="str">
        <f t="shared" si="33"/>
        <v>L</v>
      </c>
      <c r="D766" t="s">
        <v>376</v>
      </c>
      <c r="E766" s="1">
        <v>3</v>
      </c>
      <c r="F766" s="1">
        <v>11</v>
      </c>
      <c r="G766">
        <f t="shared" si="34"/>
        <v>-8</v>
      </c>
      <c r="H766" t="s">
        <v>2881</v>
      </c>
      <c r="K766" t="s">
        <v>2533</v>
      </c>
      <c r="L766" t="s">
        <v>1263</v>
      </c>
      <c r="M766" t="s">
        <v>1264</v>
      </c>
      <c r="N766" t="s">
        <v>1033</v>
      </c>
      <c r="O766" t="s">
        <v>30</v>
      </c>
      <c r="U766">
        <f t="shared" si="35"/>
        <v>0</v>
      </c>
    </row>
    <row r="767" spans="1:21" x14ac:dyDescent="0.25">
      <c r="A767">
        <v>19300118</v>
      </c>
      <c r="B767" t="s">
        <v>376</v>
      </c>
      <c r="C767" t="str">
        <f t="shared" si="33"/>
        <v>W</v>
      </c>
      <c r="D767" t="s">
        <v>1264</v>
      </c>
      <c r="E767" s="1">
        <v>11</v>
      </c>
      <c r="F767" s="1">
        <v>3</v>
      </c>
      <c r="G767">
        <f t="shared" si="34"/>
        <v>8</v>
      </c>
      <c r="H767" t="s">
        <v>2881</v>
      </c>
      <c r="K767" t="s">
        <v>2533</v>
      </c>
      <c r="L767" t="s">
        <v>1263</v>
      </c>
      <c r="M767" t="s">
        <v>1264</v>
      </c>
      <c r="N767" t="s">
        <v>1037</v>
      </c>
      <c r="O767" t="s">
        <v>30</v>
      </c>
      <c r="U767">
        <f t="shared" si="35"/>
        <v>0</v>
      </c>
    </row>
    <row r="768" spans="1:21" x14ac:dyDescent="0.25">
      <c r="A768">
        <v>19300125</v>
      </c>
      <c r="B768" t="s">
        <v>1825</v>
      </c>
      <c r="C768" t="str">
        <f t="shared" si="33"/>
        <v>L</v>
      </c>
      <c r="D768" t="s">
        <v>164</v>
      </c>
      <c r="E768" s="1">
        <v>0</v>
      </c>
      <c r="F768" s="1">
        <v>5</v>
      </c>
      <c r="G768">
        <f t="shared" si="34"/>
        <v>-5</v>
      </c>
      <c r="H768" t="s">
        <v>2881</v>
      </c>
      <c r="K768" t="s">
        <v>2123</v>
      </c>
      <c r="L768" t="s">
        <v>2122</v>
      </c>
      <c r="M768" t="s">
        <v>1825</v>
      </c>
      <c r="N768" t="s">
        <v>1033</v>
      </c>
      <c r="O768" t="s">
        <v>30</v>
      </c>
      <c r="U768">
        <f t="shared" si="35"/>
        <v>1</v>
      </c>
    </row>
    <row r="769" spans="1:21" x14ac:dyDescent="0.25">
      <c r="A769">
        <v>19300125</v>
      </c>
      <c r="B769" t="s">
        <v>164</v>
      </c>
      <c r="C769" t="str">
        <f t="shared" si="33"/>
        <v>W</v>
      </c>
      <c r="D769" t="s">
        <v>1825</v>
      </c>
      <c r="E769" s="1">
        <v>5</v>
      </c>
      <c r="F769" s="1">
        <v>0</v>
      </c>
      <c r="G769">
        <f t="shared" si="34"/>
        <v>5</v>
      </c>
      <c r="H769" t="s">
        <v>2881</v>
      </c>
      <c r="K769" t="s">
        <v>2123</v>
      </c>
      <c r="L769" t="s">
        <v>2122</v>
      </c>
      <c r="M769" t="s">
        <v>1825</v>
      </c>
      <c r="N769" t="s">
        <v>1037</v>
      </c>
      <c r="O769" t="s">
        <v>30</v>
      </c>
      <c r="U769">
        <f t="shared" si="35"/>
        <v>0</v>
      </c>
    </row>
    <row r="770" spans="1:21" x14ac:dyDescent="0.25">
      <c r="A770">
        <v>19300201</v>
      </c>
      <c r="B770" t="s">
        <v>503</v>
      </c>
      <c r="C770" t="str">
        <f t="shared" ref="C770:C833" si="36">IF(E770-F770&gt;0,"W",IF(E770-F770&lt;0,"L","D"))</f>
        <v>W</v>
      </c>
      <c r="D770" t="s">
        <v>1264</v>
      </c>
      <c r="E770" s="1">
        <v>12</v>
      </c>
      <c r="F770" s="1">
        <v>9</v>
      </c>
      <c r="G770">
        <f t="shared" ref="G770:G833" si="37">E770-F770</f>
        <v>3</v>
      </c>
      <c r="H770" t="s">
        <v>2881</v>
      </c>
      <c r="K770" t="s">
        <v>1822</v>
      </c>
      <c r="L770" t="s">
        <v>1120</v>
      </c>
      <c r="M770" t="s">
        <v>503</v>
      </c>
      <c r="N770" t="s">
        <v>1033</v>
      </c>
      <c r="O770" t="s">
        <v>30</v>
      </c>
      <c r="U770">
        <f t="shared" ref="U770:U833" si="38">IF(C770="L",IF(G770&gt;-8,1,0),0)</f>
        <v>0</v>
      </c>
    </row>
    <row r="771" spans="1:21" x14ac:dyDescent="0.25">
      <c r="A771">
        <v>19300201</v>
      </c>
      <c r="B771" t="s">
        <v>1264</v>
      </c>
      <c r="C771" t="str">
        <f t="shared" si="36"/>
        <v>L</v>
      </c>
      <c r="D771" t="s">
        <v>503</v>
      </c>
      <c r="E771" s="1">
        <v>9</v>
      </c>
      <c r="F771" s="1">
        <v>12</v>
      </c>
      <c r="G771">
        <f t="shared" si="37"/>
        <v>-3</v>
      </c>
      <c r="H771" t="s">
        <v>2881</v>
      </c>
      <c r="K771" t="s">
        <v>1822</v>
      </c>
      <c r="L771" t="s">
        <v>1120</v>
      </c>
      <c r="M771" t="s">
        <v>503</v>
      </c>
      <c r="N771" t="s">
        <v>1037</v>
      </c>
      <c r="O771" t="s">
        <v>30</v>
      </c>
      <c r="U771">
        <f t="shared" si="38"/>
        <v>1</v>
      </c>
    </row>
    <row r="772" spans="1:21" x14ac:dyDescent="0.25">
      <c r="A772">
        <v>19300208</v>
      </c>
      <c r="B772" t="s">
        <v>1825</v>
      </c>
      <c r="C772" t="str">
        <f t="shared" si="36"/>
        <v>W</v>
      </c>
      <c r="D772" t="s">
        <v>376</v>
      </c>
      <c r="E772" s="1">
        <v>4</v>
      </c>
      <c r="F772" s="1">
        <v>3</v>
      </c>
      <c r="G772">
        <f t="shared" si="37"/>
        <v>1</v>
      </c>
      <c r="H772" t="s">
        <v>2881</v>
      </c>
      <c r="K772" t="s">
        <v>1995</v>
      </c>
      <c r="L772" t="s">
        <v>1826</v>
      </c>
      <c r="M772" t="s">
        <v>1825</v>
      </c>
      <c r="N772" t="s">
        <v>1033</v>
      </c>
      <c r="O772" t="s">
        <v>30</v>
      </c>
      <c r="U772">
        <f t="shared" si="38"/>
        <v>0</v>
      </c>
    </row>
    <row r="773" spans="1:21" x14ac:dyDescent="0.25">
      <c r="A773">
        <v>19300208</v>
      </c>
      <c r="B773" t="s">
        <v>376</v>
      </c>
      <c r="C773" t="str">
        <f t="shared" si="36"/>
        <v>L</v>
      </c>
      <c r="D773" t="s">
        <v>1825</v>
      </c>
      <c r="E773" s="1">
        <v>3</v>
      </c>
      <c r="F773" s="1">
        <v>4</v>
      </c>
      <c r="G773">
        <f t="shared" si="37"/>
        <v>-1</v>
      </c>
      <c r="H773" t="s">
        <v>2881</v>
      </c>
      <c r="K773" t="s">
        <v>1995</v>
      </c>
      <c r="L773" t="s">
        <v>1826</v>
      </c>
      <c r="M773" t="s">
        <v>1825</v>
      </c>
      <c r="N773" t="s">
        <v>1037</v>
      </c>
      <c r="O773" t="s">
        <v>30</v>
      </c>
      <c r="U773">
        <f t="shared" si="38"/>
        <v>1</v>
      </c>
    </row>
    <row r="774" spans="1:21" x14ac:dyDescent="0.25">
      <c r="A774">
        <v>19300222</v>
      </c>
      <c r="B774" t="s">
        <v>503</v>
      </c>
      <c r="C774" t="str">
        <f t="shared" si="36"/>
        <v>L</v>
      </c>
      <c r="D774" t="s">
        <v>1825</v>
      </c>
      <c r="E774" s="1">
        <v>11</v>
      </c>
      <c r="F774" s="1">
        <v>14</v>
      </c>
      <c r="G774">
        <f t="shared" si="37"/>
        <v>-3</v>
      </c>
      <c r="H774" t="s">
        <v>2881</v>
      </c>
      <c r="K774" t="s">
        <v>1822</v>
      </c>
      <c r="L774" t="s">
        <v>1120</v>
      </c>
      <c r="M774" t="s">
        <v>503</v>
      </c>
      <c r="N774" t="s">
        <v>1033</v>
      </c>
      <c r="O774" t="s">
        <v>30</v>
      </c>
      <c r="U774">
        <f t="shared" si="38"/>
        <v>1</v>
      </c>
    </row>
    <row r="775" spans="1:21" x14ac:dyDescent="0.25">
      <c r="A775">
        <v>19300222</v>
      </c>
      <c r="B775" t="s">
        <v>1825</v>
      </c>
      <c r="C775" t="str">
        <f t="shared" si="36"/>
        <v>W</v>
      </c>
      <c r="D775" t="s">
        <v>503</v>
      </c>
      <c r="E775" s="1">
        <v>14</v>
      </c>
      <c r="F775" s="1">
        <v>11</v>
      </c>
      <c r="G775">
        <f t="shared" si="37"/>
        <v>3</v>
      </c>
      <c r="H775" t="s">
        <v>2881</v>
      </c>
      <c r="K775" t="s">
        <v>1822</v>
      </c>
      <c r="L775" t="s">
        <v>1120</v>
      </c>
      <c r="M775" t="s">
        <v>503</v>
      </c>
      <c r="N775" t="s">
        <v>1037</v>
      </c>
      <c r="O775" t="s">
        <v>30</v>
      </c>
      <c r="U775">
        <f t="shared" si="38"/>
        <v>0</v>
      </c>
    </row>
    <row r="776" spans="1:21" x14ac:dyDescent="0.25">
      <c r="A776">
        <v>19300222</v>
      </c>
      <c r="B776" t="s">
        <v>376</v>
      </c>
      <c r="C776" t="str">
        <f t="shared" si="36"/>
        <v>W</v>
      </c>
      <c r="D776" t="s">
        <v>164</v>
      </c>
      <c r="E776" s="1">
        <v>11</v>
      </c>
      <c r="F776" s="1">
        <v>5</v>
      </c>
      <c r="G776">
        <f t="shared" si="37"/>
        <v>6</v>
      </c>
      <c r="H776" t="s">
        <v>2881</v>
      </c>
      <c r="K776" t="s">
        <v>1894</v>
      </c>
      <c r="L776" t="s">
        <v>1017</v>
      </c>
      <c r="M776" t="s">
        <v>376</v>
      </c>
      <c r="N776" t="s">
        <v>1033</v>
      </c>
      <c r="O776" t="s">
        <v>30</v>
      </c>
      <c r="U776">
        <f t="shared" si="38"/>
        <v>0</v>
      </c>
    </row>
    <row r="777" spans="1:21" x14ac:dyDescent="0.25">
      <c r="A777">
        <v>19300222</v>
      </c>
      <c r="B777" t="s">
        <v>164</v>
      </c>
      <c r="C777" t="str">
        <f t="shared" si="36"/>
        <v>L</v>
      </c>
      <c r="D777" t="s">
        <v>376</v>
      </c>
      <c r="E777" s="1">
        <v>5</v>
      </c>
      <c r="F777" s="1">
        <v>11</v>
      </c>
      <c r="G777">
        <f t="shared" si="37"/>
        <v>-6</v>
      </c>
      <c r="H777" t="s">
        <v>2881</v>
      </c>
      <c r="K777" t="s">
        <v>1894</v>
      </c>
      <c r="L777" t="s">
        <v>1017</v>
      </c>
      <c r="M777" t="s">
        <v>376</v>
      </c>
      <c r="N777" t="s">
        <v>1037</v>
      </c>
      <c r="O777" t="s">
        <v>30</v>
      </c>
      <c r="U777">
        <f t="shared" si="38"/>
        <v>1</v>
      </c>
    </row>
    <row r="778" spans="1:21" x14ac:dyDescent="0.25">
      <c r="A778">
        <v>19300308</v>
      </c>
      <c r="B778" t="s">
        <v>1264</v>
      </c>
      <c r="C778" t="str">
        <f t="shared" si="36"/>
        <v>W</v>
      </c>
      <c r="D778" t="s">
        <v>1825</v>
      </c>
      <c r="E778" s="1">
        <v>12</v>
      </c>
      <c r="F778" s="1">
        <v>7</v>
      </c>
      <c r="G778">
        <f t="shared" si="37"/>
        <v>5</v>
      </c>
      <c r="H778" t="s">
        <v>2881</v>
      </c>
      <c r="K778" t="s">
        <v>2572</v>
      </c>
      <c r="L778" t="s">
        <v>1274</v>
      </c>
      <c r="M778" t="s">
        <v>1264</v>
      </c>
      <c r="N778" t="s">
        <v>1033</v>
      </c>
      <c r="O778" t="s">
        <v>30</v>
      </c>
      <c r="U778">
        <f t="shared" si="38"/>
        <v>0</v>
      </c>
    </row>
    <row r="779" spans="1:21" x14ac:dyDescent="0.25">
      <c r="A779">
        <v>19300308</v>
      </c>
      <c r="B779" t="s">
        <v>1825</v>
      </c>
      <c r="C779" t="str">
        <f t="shared" si="36"/>
        <v>L</v>
      </c>
      <c r="D779" t="s">
        <v>1264</v>
      </c>
      <c r="E779" s="1">
        <v>7</v>
      </c>
      <c r="F779" s="1">
        <v>12</v>
      </c>
      <c r="G779">
        <f t="shared" si="37"/>
        <v>-5</v>
      </c>
      <c r="H779" t="s">
        <v>2881</v>
      </c>
      <c r="K779" t="s">
        <v>2572</v>
      </c>
      <c r="L779" t="s">
        <v>1274</v>
      </c>
      <c r="M779" t="s">
        <v>1264</v>
      </c>
      <c r="N779" t="s">
        <v>1037</v>
      </c>
      <c r="O779" t="s">
        <v>30</v>
      </c>
      <c r="U779">
        <f t="shared" si="38"/>
        <v>1</v>
      </c>
    </row>
    <row r="780" spans="1:21" x14ac:dyDescent="0.25">
      <c r="A780">
        <v>19300315</v>
      </c>
      <c r="B780" t="s">
        <v>376</v>
      </c>
      <c r="C780" t="str">
        <f t="shared" si="36"/>
        <v>D</v>
      </c>
      <c r="D780" t="s">
        <v>503</v>
      </c>
      <c r="E780" s="1">
        <v>0</v>
      </c>
      <c r="F780" s="1">
        <v>0</v>
      </c>
      <c r="G780">
        <f t="shared" si="37"/>
        <v>0</v>
      </c>
      <c r="H780" t="s">
        <v>2881</v>
      </c>
      <c r="K780" t="s">
        <v>1818</v>
      </c>
      <c r="L780" t="s">
        <v>1017</v>
      </c>
      <c r="M780" t="s">
        <v>376</v>
      </c>
      <c r="N780" t="s">
        <v>1033</v>
      </c>
      <c r="O780" t="s">
        <v>30</v>
      </c>
      <c r="U780">
        <f t="shared" si="38"/>
        <v>0</v>
      </c>
    </row>
    <row r="781" spans="1:21" x14ac:dyDescent="0.25">
      <c r="A781">
        <v>19300315</v>
      </c>
      <c r="B781" t="s">
        <v>503</v>
      </c>
      <c r="C781" t="str">
        <f t="shared" si="36"/>
        <v>D</v>
      </c>
      <c r="D781" t="s">
        <v>376</v>
      </c>
      <c r="E781" s="1">
        <v>0</v>
      </c>
      <c r="F781" s="1">
        <v>0</v>
      </c>
      <c r="G781">
        <f t="shared" si="37"/>
        <v>0</v>
      </c>
      <c r="H781" t="s">
        <v>2881</v>
      </c>
      <c r="K781" t="s">
        <v>1818</v>
      </c>
      <c r="L781" t="s">
        <v>1017</v>
      </c>
      <c r="M781" t="s">
        <v>376</v>
      </c>
      <c r="N781" t="s">
        <v>1037</v>
      </c>
      <c r="O781" t="s">
        <v>30</v>
      </c>
      <c r="U781">
        <f t="shared" si="38"/>
        <v>0</v>
      </c>
    </row>
    <row r="782" spans="1:21" x14ac:dyDescent="0.25">
      <c r="A782">
        <v>19300421</v>
      </c>
      <c r="B782" t="s">
        <v>164</v>
      </c>
      <c r="C782" t="str">
        <f t="shared" si="36"/>
        <v>L</v>
      </c>
      <c r="D782" t="s">
        <v>1264</v>
      </c>
      <c r="E782" s="1">
        <v>0</v>
      </c>
      <c r="F782" s="1">
        <v>11</v>
      </c>
      <c r="G782">
        <f t="shared" si="37"/>
        <v>-11</v>
      </c>
      <c r="H782" t="s">
        <v>2881</v>
      </c>
      <c r="K782" t="s">
        <v>2845</v>
      </c>
      <c r="L782" t="s">
        <v>1939</v>
      </c>
      <c r="M782" t="s">
        <v>164</v>
      </c>
      <c r="N782" t="s">
        <v>1033</v>
      </c>
      <c r="O782" t="s">
        <v>30</v>
      </c>
      <c r="U782">
        <f t="shared" si="38"/>
        <v>0</v>
      </c>
    </row>
    <row r="783" spans="1:21" x14ac:dyDescent="0.25">
      <c r="A783">
        <v>19300421</v>
      </c>
      <c r="B783" t="s">
        <v>1264</v>
      </c>
      <c r="C783" t="str">
        <f t="shared" si="36"/>
        <v>W</v>
      </c>
      <c r="D783" t="s">
        <v>164</v>
      </c>
      <c r="E783" s="1">
        <v>11</v>
      </c>
      <c r="F783" s="1">
        <v>0</v>
      </c>
      <c r="G783">
        <f t="shared" si="37"/>
        <v>11</v>
      </c>
      <c r="H783" t="s">
        <v>2881</v>
      </c>
      <c r="K783" t="s">
        <v>2845</v>
      </c>
      <c r="L783" t="s">
        <v>1939</v>
      </c>
      <c r="M783" t="s">
        <v>164</v>
      </c>
      <c r="N783" t="s">
        <v>1037</v>
      </c>
      <c r="O783" t="s">
        <v>30</v>
      </c>
      <c r="U783">
        <f t="shared" si="38"/>
        <v>0</v>
      </c>
    </row>
    <row r="784" spans="1:21" x14ac:dyDescent="0.25">
      <c r="A784">
        <v>19310101</v>
      </c>
      <c r="B784" t="s">
        <v>164</v>
      </c>
      <c r="C784" t="str">
        <f t="shared" si="36"/>
        <v>W</v>
      </c>
      <c r="D784" t="s">
        <v>1825</v>
      </c>
      <c r="E784" s="1">
        <v>3</v>
      </c>
      <c r="F784" s="1">
        <v>0</v>
      </c>
      <c r="G784">
        <f t="shared" si="37"/>
        <v>3</v>
      </c>
      <c r="H784" t="s">
        <v>2880</v>
      </c>
      <c r="K784" t="s">
        <v>2448</v>
      </c>
      <c r="L784" t="s">
        <v>1939</v>
      </c>
      <c r="M784" t="s">
        <v>164</v>
      </c>
      <c r="N784" t="s">
        <v>1033</v>
      </c>
      <c r="O784" t="s">
        <v>30</v>
      </c>
      <c r="U784">
        <f t="shared" si="38"/>
        <v>0</v>
      </c>
    </row>
    <row r="785" spans="1:21" x14ac:dyDescent="0.25">
      <c r="A785">
        <v>19310101</v>
      </c>
      <c r="B785" t="s">
        <v>1825</v>
      </c>
      <c r="C785" t="str">
        <f t="shared" si="36"/>
        <v>L</v>
      </c>
      <c r="D785" t="s">
        <v>164</v>
      </c>
      <c r="E785" s="1">
        <v>0</v>
      </c>
      <c r="F785" s="1">
        <v>3</v>
      </c>
      <c r="G785">
        <f t="shared" si="37"/>
        <v>-3</v>
      </c>
      <c r="H785" t="s">
        <v>2880</v>
      </c>
      <c r="K785" t="s">
        <v>2448</v>
      </c>
      <c r="L785" t="s">
        <v>1939</v>
      </c>
      <c r="M785" t="s">
        <v>164</v>
      </c>
      <c r="N785" t="s">
        <v>1037</v>
      </c>
      <c r="O785" t="s">
        <v>30</v>
      </c>
      <c r="U785">
        <f t="shared" si="38"/>
        <v>1</v>
      </c>
    </row>
    <row r="786" spans="1:21" x14ac:dyDescent="0.25">
      <c r="A786">
        <v>19310117</v>
      </c>
      <c r="B786" t="s">
        <v>376</v>
      </c>
      <c r="C786" t="str">
        <f t="shared" si="36"/>
        <v>D</v>
      </c>
      <c r="D786" t="s">
        <v>1264</v>
      </c>
      <c r="E786" s="1">
        <v>11</v>
      </c>
      <c r="F786" s="1">
        <v>11</v>
      </c>
      <c r="G786">
        <f t="shared" si="37"/>
        <v>0</v>
      </c>
      <c r="H786" t="s">
        <v>2880</v>
      </c>
      <c r="K786" t="s">
        <v>1894</v>
      </c>
      <c r="L786" t="s">
        <v>1017</v>
      </c>
      <c r="M786" t="s">
        <v>376</v>
      </c>
      <c r="N786" t="s">
        <v>1033</v>
      </c>
      <c r="O786" t="s">
        <v>30</v>
      </c>
      <c r="U786">
        <f t="shared" si="38"/>
        <v>0</v>
      </c>
    </row>
    <row r="787" spans="1:21" x14ac:dyDescent="0.25">
      <c r="A787">
        <v>19310117</v>
      </c>
      <c r="B787" t="s">
        <v>1264</v>
      </c>
      <c r="C787" t="str">
        <f t="shared" si="36"/>
        <v>D</v>
      </c>
      <c r="D787" t="s">
        <v>376</v>
      </c>
      <c r="E787" s="1">
        <v>11</v>
      </c>
      <c r="F787" s="1">
        <v>11</v>
      </c>
      <c r="G787">
        <f t="shared" si="37"/>
        <v>0</v>
      </c>
      <c r="H787" t="s">
        <v>2880</v>
      </c>
      <c r="K787" t="s">
        <v>1894</v>
      </c>
      <c r="L787" t="s">
        <v>1017</v>
      </c>
      <c r="M787" t="s">
        <v>376</v>
      </c>
      <c r="N787" t="s">
        <v>1037</v>
      </c>
      <c r="O787" t="s">
        <v>30</v>
      </c>
      <c r="U787">
        <f t="shared" si="38"/>
        <v>0</v>
      </c>
    </row>
    <row r="788" spans="1:21" x14ac:dyDescent="0.25">
      <c r="A788">
        <v>19310124</v>
      </c>
      <c r="B788" t="s">
        <v>503</v>
      </c>
      <c r="C788" t="str">
        <f t="shared" si="36"/>
        <v>W</v>
      </c>
      <c r="D788" t="s">
        <v>164</v>
      </c>
      <c r="E788" s="1">
        <v>6</v>
      </c>
      <c r="F788" s="1">
        <v>4</v>
      </c>
      <c r="G788">
        <f t="shared" si="37"/>
        <v>2</v>
      </c>
      <c r="H788" t="s">
        <v>2880</v>
      </c>
      <c r="K788" t="s">
        <v>1903</v>
      </c>
      <c r="L788" t="s">
        <v>1120</v>
      </c>
      <c r="M788" t="s">
        <v>503</v>
      </c>
      <c r="N788" t="s">
        <v>1033</v>
      </c>
      <c r="O788" t="s">
        <v>30</v>
      </c>
      <c r="U788">
        <f t="shared" si="38"/>
        <v>0</v>
      </c>
    </row>
    <row r="789" spans="1:21" x14ac:dyDescent="0.25">
      <c r="A789">
        <v>19310124</v>
      </c>
      <c r="B789" t="s">
        <v>164</v>
      </c>
      <c r="C789" t="str">
        <f t="shared" si="36"/>
        <v>L</v>
      </c>
      <c r="D789" t="s">
        <v>503</v>
      </c>
      <c r="E789" s="1">
        <v>4</v>
      </c>
      <c r="F789" s="1">
        <v>6</v>
      </c>
      <c r="G789">
        <f t="shared" si="37"/>
        <v>-2</v>
      </c>
      <c r="H789" t="s">
        <v>2880</v>
      </c>
      <c r="K789" t="s">
        <v>1903</v>
      </c>
      <c r="L789" t="s">
        <v>1120</v>
      </c>
      <c r="M789" t="s">
        <v>503</v>
      </c>
      <c r="N789" t="s">
        <v>1037</v>
      </c>
      <c r="O789" t="s">
        <v>30</v>
      </c>
      <c r="U789">
        <f t="shared" si="38"/>
        <v>1</v>
      </c>
    </row>
    <row r="790" spans="1:21" x14ac:dyDescent="0.25">
      <c r="A790">
        <v>19310207</v>
      </c>
      <c r="B790" t="s">
        <v>1264</v>
      </c>
      <c r="C790" t="str">
        <f t="shared" si="36"/>
        <v>W</v>
      </c>
      <c r="D790" t="s">
        <v>503</v>
      </c>
      <c r="E790" s="1">
        <v>13</v>
      </c>
      <c r="F790" s="1">
        <v>8</v>
      </c>
      <c r="G790">
        <f t="shared" si="37"/>
        <v>5</v>
      </c>
      <c r="H790" t="s">
        <v>2880</v>
      </c>
      <c r="K790" t="s">
        <v>1988</v>
      </c>
      <c r="L790" t="s">
        <v>1263</v>
      </c>
      <c r="M790" t="s">
        <v>1264</v>
      </c>
      <c r="N790" t="s">
        <v>1033</v>
      </c>
      <c r="O790" t="s">
        <v>30</v>
      </c>
      <c r="U790">
        <f t="shared" si="38"/>
        <v>0</v>
      </c>
    </row>
    <row r="791" spans="1:21" x14ac:dyDescent="0.25">
      <c r="A791">
        <v>19310207</v>
      </c>
      <c r="B791" t="s">
        <v>503</v>
      </c>
      <c r="C791" t="str">
        <f t="shared" si="36"/>
        <v>L</v>
      </c>
      <c r="D791" t="s">
        <v>1264</v>
      </c>
      <c r="E791" s="1">
        <v>8</v>
      </c>
      <c r="F791" s="1">
        <v>13</v>
      </c>
      <c r="G791">
        <f t="shared" si="37"/>
        <v>-5</v>
      </c>
      <c r="H791" t="s">
        <v>2880</v>
      </c>
      <c r="K791" t="s">
        <v>1988</v>
      </c>
      <c r="L791" t="s">
        <v>1263</v>
      </c>
      <c r="M791" t="s">
        <v>1264</v>
      </c>
      <c r="N791" t="s">
        <v>1037</v>
      </c>
      <c r="O791" t="s">
        <v>30</v>
      </c>
      <c r="U791">
        <f t="shared" si="38"/>
        <v>1</v>
      </c>
    </row>
    <row r="792" spans="1:21" x14ac:dyDescent="0.25">
      <c r="A792">
        <v>19310214</v>
      </c>
      <c r="B792" t="s">
        <v>376</v>
      </c>
      <c r="C792" t="str">
        <f t="shared" si="36"/>
        <v>L</v>
      </c>
      <c r="D792" t="s">
        <v>1825</v>
      </c>
      <c r="E792" s="1">
        <v>5</v>
      </c>
      <c r="F792" s="1">
        <v>6</v>
      </c>
      <c r="G792">
        <f t="shared" si="37"/>
        <v>-1</v>
      </c>
      <c r="H792" t="s">
        <v>2880</v>
      </c>
      <c r="K792" t="s">
        <v>1894</v>
      </c>
      <c r="L792" t="s">
        <v>1017</v>
      </c>
      <c r="M792" t="s">
        <v>376</v>
      </c>
      <c r="N792" t="s">
        <v>1033</v>
      </c>
      <c r="O792" t="s">
        <v>30</v>
      </c>
      <c r="U792">
        <f t="shared" si="38"/>
        <v>1</v>
      </c>
    </row>
    <row r="793" spans="1:21" x14ac:dyDescent="0.25">
      <c r="A793">
        <v>19310214</v>
      </c>
      <c r="B793" t="s">
        <v>1825</v>
      </c>
      <c r="C793" t="str">
        <f t="shared" si="36"/>
        <v>W</v>
      </c>
      <c r="D793" t="s">
        <v>376</v>
      </c>
      <c r="E793" s="1">
        <v>6</v>
      </c>
      <c r="F793" s="1">
        <v>5</v>
      </c>
      <c r="G793">
        <f t="shared" si="37"/>
        <v>1</v>
      </c>
      <c r="H793" t="s">
        <v>2880</v>
      </c>
      <c r="K793" t="s">
        <v>1894</v>
      </c>
      <c r="L793" t="s">
        <v>1017</v>
      </c>
      <c r="M793" t="s">
        <v>376</v>
      </c>
      <c r="N793" t="s">
        <v>1037</v>
      </c>
      <c r="O793" t="s">
        <v>30</v>
      </c>
      <c r="U793">
        <f t="shared" si="38"/>
        <v>0</v>
      </c>
    </row>
    <row r="794" spans="1:21" x14ac:dyDescent="0.25">
      <c r="A794">
        <v>19310228</v>
      </c>
      <c r="B794" t="s">
        <v>1825</v>
      </c>
      <c r="C794" t="str">
        <f t="shared" si="36"/>
        <v>W</v>
      </c>
      <c r="D794" t="s">
        <v>503</v>
      </c>
      <c r="E794" s="1">
        <v>8</v>
      </c>
      <c r="F794" s="1">
        <v>5</v>
      </c>
      <c r="G794">
        <f t="shared" si="37"/>
        <v>3</v>
      </c>
      <c r="H794" t="s">
        <v>2880</v>
      </c>
      <c r="K794" t="s">
        <v>1995</v>
      </c>
      <c r="L794" t="s">
        <v>1826</v>
      </c>
      <c r="M794" t="s">
        <v>1825</v>
      </c>
      <c r="N794" t="s">
        <v>1033</v>
      </c>
      <c r="O794" t="s">
        <v>30</v>
      </c>
      <c r="U794">
        <f t="shared" si="38"/>
        <v>0</v>
      </c>
    </row>
    <row r="795" spans="1:21" x14ac:dyDescent="0.25">
      <c r="A795">
        <v>19310228</v>
      </c>
      <c r="B795" t="s">
        <v>503</v>
      </c>
      <c r="C795" t="str">
        <f t="shared" si="36"/>
        <v>L</v>
      </c>
      <c r="D795" t="s">
        <v>1825</v>
      </c>
      <c r="E795" s="1">
        <v>5</v>
      </c>
      <c r="F795" s="1">
        <v>8</v>
      </c>
      <c r="G795">
        <f t="shared" si="37"/>
        <v>-3</v>
      </c>
      <c r="H795" t="s">
        <v>2880</v>
      </c>
      <c r="K795" t="s">
        <v>1995</v>
      </c>
      <c r="L795" t="s">
        <v>1826</v>
      </c>
      <c r="M795" t="s">
        <v>1825</v>
      </c>
      <c r="N795" t="s">
        <v>1037</v>
      </c>
      <c r="O795" t="s">
        <v>30</v>
      </c>
      <c r="U795">
        <f t="shared" si="38"/>
        <v>1</v>
      </c>
    </row>
    <row r="796" spans="1:21" x14ac:dyDescent="0.25">
      <c r="A796">
        <v>19310228</v>
      </c>
      <c r="B796" t="s">
        <v>1264</v>
      </c>
      <c r="C796" t="str">
        <f t="shared" si="36"/>
        <v>W</v>
      </c>
      <c r="D796" t="s">
        <v>164</v>
      </c>
      <c r="E796" s="1">
        <v>35</v>
      </c>
      <c r="F796" s="1">
        <v>3</v>
      </c>
      <c r="G796">
        <f t="shared" si="37"/>
        <v>32</v>
      </c>
      <c r="H796" t="s">
        <v>2880</v>
      </c>
      <c r="K796" t="s">
        <v>2572</v>
      </c>
      <c r="L796" t="s">
        <v>1274</v>
      </c>
      <c r="M796" t="s">
        <v>1264</v>
      </c>
      <c r="N796" t="s">
        <v>1033</v>
      </c>
      <c r="O796" t="s">
        <v>30</v>
      </c>
      <c r="U796">
        <f t="shared" si="38"/>
        <v>0</v>
      </c>
    </row>
    <row r="797" spans="1:21" x14ac:dyDescent="0.25">
      <c r="A797">
        <v>19310228</v>
      </c>
      <c r="B797" t="s">
        <v>164</v>
      </c>
      <c r="C797" t="str">
        <f t="shared" si="36"/>
        <v>L</v>
      </c>
      <c r="D797" t="s">
        <v>1264</v>
      </c>
      <c r="E797" s="1">
        <v>3</v>
      </c>
      <c r="F797" s="1">
        <v>35</v>
      </c>
      <c r="G797">
        <f t="shared" si="37"/>
        <v>-32</v>
      </c>
      <c r="H797" t="s">
        <v>2880</v>
      </c>
      <c r="K797" t="s">
        <v>2572</v>
      </c>
      <c r="L797" t="s">
        <v>1274</v>
      </c>
      <c r="M797" t="s">
        <v>1264</v>
      </c>
      <c r="N797" t="s">
        <v>1037</v>
      </c>
      <c r="O797" t="s">
        <v>30</v>
      </c>
      <c r="U797">
        <f t="shared" si="38"/>
        <v>0</v>
      </c>
    </row>
    <row r="798" spans="1:21" x14ac:dyDescent="0.25">
      <c r="A798">
        <v>19310314</v>
      </c>
      <c r="B798" t="s">
        <v>1825</v>
      </c>
      <c r="C798" t="str">
        <f t="shared" si="36"/>
        <v>L</v>
      </c>
      <c r="D798" t="s">
        <v>1264</v>
      </c>
      <c r="E798" s="1">
        <v>3</v>
      </c>
      <c r="F798" s="1">
        <v>15</v>
      </c>
      <c r="G798">
        <f t="shared" si="37"/>
        <v>-12</v>
      </c>
      <c r="H798" t="s">
        <v>2880</v>
      </c>
      <c r="K798" t="s">
        <v>2868</v>
      </c>
      <c r="L798" t="s">
        <v>2122</v>
      </c>
      <c r="M798" t="s">
        <v>1825</v>
      </c>
      <c r="N798" t="s">
        <v>1033</v>
      </c>
      <c r="O798" t="s">
        <v>30</v>
      </c>
      <c r="U798">
        <f t="shared" si="38"/>
        <v>0</v>
      </c>
    </row>
    <row r="799" spans="1:21" x14ac:dyDescent="0.25">
      <c r="A799">
        <v>19310314</v>
      </c>
      <c r="B799" t="s">
        <v>1264</v>
      </c>
      <c r="C799" t="str">
        <f t="shared" si="36"/>
        <v>W</v>
      </c>
      <c r="D799" t="s">
        <v>1825</v>
      </c>
      <c r="E799" s="1">
        <v>15</v>
      </c>
      <c r="F799" s="1">
        <v>3</v>
      </c>
      <c r="G799">
        <f t="shared" si="37"/>
        <v>12</v>
      </c>
      <c r="H799" t="s">
        <v>2880</v>
      </c>
      <c r="K799" t="s">
        <v>2868</v>
      </c>
      <c r="L799" t="s">
        <v>2122</v>
      </c>
      <c r="M799" t="s">
        <v>1825</v>
      </c>
      <c r="N799" t="s">
        <v>1037</v>
      </c>
      <c r="O799" t="s">
        <v>30</v>
      </c>
      <c r="U799">
        <f t="shared" si="38"/>
        <v>0</v>
      </c>
    </row>
    <row r="800" spans="1:21" x14ac:dyDescent="0.25">
      <c r="A800">
        <v>19310321</v>
      </c>
      <c r="B800" t="s">
        <v>503</v>
      </c>
      <c r="C800" t="str">
        <f t="shared" si="36"/>
        <v>W</v>
      </c>
      <c r="D800" t="s">
        <v>376</v>
      </c>
      <c r="E800" s="1">
        <v>28</v>
      </c>
      <c r="F800" s="1">
        <v>19</v>
      </c>
      <c r="G800">
        <f t="shared" si="37"/>
        <v>9</v>
      </c>
      <c r="H800" t="s">
        <v>2880</v>
      </c>
      <c r="K800" t="s">
        <v>1822</v>
      </c>
      <c r="L800" t="s">
        <v>1120</v>
      </c>
      <c r="M800" t="s">
        <v>503</v>
      </c>
      <c r="N800" t="s">
        <v>1033</v>
      </c>
      <c r="O800" t="s">
        <v>30</v>
      </c>
      <c r="U800">
        <f t="shared" si="38"/>
        <v>0</v>
      </c>
    </row>
    <row r="801" spans="1:21" x14ac:dyDescent="0.25">
      <c r="A801">
        <v>19310321</v>
      </c>
      <c r="B801" t="s">
        <v>376</v>
      </c>
      <c r="C801" t="str">
        <f t="shared" si="36"/>
        <v>L</v>
      </c>
      <c r="D801" t="s">
        <v>503</v>
      </c>
      <c r="E801" s="1">
        <v>19</v>
      </c>
      <c r="F801" s="1">
        <v>28</v>
      </c>
      <c r="G801">
        <f t="shared" si="37"/>
        <v>-9</v>
      </c>
      <c r="H801" t="s">
        <v>2880</v>
      </c>
      <c r="K801" t="s">
        <v>1822</v>
      </c>
      <c r="L801" t="s">
        <v>1120</v>
      </c>
      <c r="M801" t="s">
        <v>503</v>
      </c>
      <c r="N801" t="s">
        <v>1037</v>
      </c>
      <c r="O801" t="s">
        <v>30</v>
      </c>
      <c r="U801">
        <f t="shared" si="38"/>
        <v>0</v>
      </c>
    </row>
    <row r="802" spans="1:21" x14ac:dyDescent="0.25">
      <c r="A802">
        <v>19310406</v>
      </c>
      <c r="B802" t="s">
        <v>164</v>
      </c>
      <c r="C802" t="str">
        <f t="shared" si="36"/>
        <v>W</v>
      </c>
      <c r="D802" t="s">
        <v>376</v>
      </c>
      <c r="E802" s="1">
        <v>14</v>
      </c>
      <c r="F802" s="1">
        <v>13</v>
      </c>
      <c r="G802">
        <f t="shared" si="37"/>
        <v>1</v>
      </c>
      <c r="H802" t="s">
        <v>2880</v>
      </c>
      <c r="K802" t="s">
        <v>2449</v>
      </c>
      <c r="L802" t="s">
        <v>2448</v>
      </c>
      <c r="M802" t="s">
        <v>164</v>
      </c>
      <c r="N802" t="s">
        <v>1033</v>
      </c>
      <c r="O802" t="s">
        <v>30</v>
      </c>
      <c r="U802">
        <f t="shared" si="38"/>
        <v>0</v>
      </c>
    </row>
    <row r="803" spans="1:21" x14ac:dyDescent="0.25">
      <c r="A803">
        <v>19310406</v>
      </c>
      <c r="B803" t="s">
        <v>376</v>
      </c>
      <c r="C803" t="str">
        <f t="shared" si="36"/>
        <v>L</v>
      </c>
      <c r="D803" t="s">
        <v>164</v>
      </c>
      <c r="E803" s="1">
        <v>13</v>
      </c>
      <c r="F803" s="1">
        <v>14</v>
      </c>
      <c r="G803">
        <f t="shared" si="37"/>
        <v>-1</v>
      </c>
      <c r="H803" t="s">
        <v>2880</v>
      </c>
      <c r="K803" t="s">
        <v>2449</v>
      </c>
      <c r="L803" t="s">
        <v>2448</v>
      </c>
      <c r="M803" t="s">
        <v>164</v>
      </c>
      <c r="N803" t="s">
        <v>1037</v>
      </c>
      <c r="O803" t="s">
        <v>30</v>
      </c>
      <c r="U803">
        <f t="shared" si="38"/>
        <v>1</v>
      </c>
    </row>
    <row r="804" spans="1:21" x14ac:dyDescent="0.25">
      <c r="A804">
        <v>19310912</v>
      </c>
      <c r="B804" t="s">
        <v>1787</v>
      </c>
      <c r="C804" t="str">
        <f t="shared" si="36"/>
        <v>W</v>
      </c>
      <c r="D804" t="s">
        <v>1824</v>
      </c>
      <c r="E804" s="1">
        <v>20</v>
      </c>
      <c r="F804" s="1">
        <v>13</v>
      </c>
      <c r="G804">
        <f t="shared" si="37"/>
        <v>7</v>
      </c>
      <c r="H804" t="s">
        <v>2563</v>
      </c>
      <c r="K804" t="s">
        <v>1836</v>
      </c>
      <c r="L804" t="s">
        <v>1786</v>
      </c>
      <c r="M804" t="s">
        <v>1787</v>
      </c>
      <c r="N804" t="s">
        <v>1033</v>
      </c>
      <c r="S804" t="s">
        <v>30</v>
      </c>
      <c r="U804">
        <f t="shared" si="38"/>
        <v>0</v>
      </c>
    </row>
    <row r="805" spans="1:21" x14ac:dyDescent="0.25">
      <c r="A805">
        <v>19310912</v>
      </c>
      <c r="B805" t="s">
        <v>1824</v>
      </c>
      <c r="C805" t="str">
        <f t="shared" si="36"/>
        <v>L</v>
      </c>
      <c r="D805" t="s">
        <v>1787</v>
      </c>
      <c r="E805" s="1">
        <v>13</v>
      </c>
      <c r="F805" s="1">
        <v>20</v>
      </c>
      <c r="G805">
        <f t="shared" si="37"/>
        <v>-7</v>
      </c>
      <c r="H805" t="s">
        <v>2563</v>
      </c>
      <c r="K805" t="s">
        <v>1836</v>
      </c>
      <c r="L805" t="s">
        <v>1786</v>
      </c>
      <c r="M805" t="s">
        <v>1787</v>
      </c>
      <c r="N805" t="s">
        <v>1037</v>
      </c>
      <c r="S805" t="s">
        <v>30</v>
      </c>
      <c r="U805">
        <f t="shared" si="38"/>
        <v>1</v>
      </c>
    </row>
    <row r="806" spans="1:21" x14ac:dyDescent="0.25">
      <c r="A806">
        <v>19311205</v>
      </c>
      <c r="B806" t="s">
        <v>1264</v>
      </c>
      <c r="C806" t="str">
        <f t="shared" si="36"/>
        <v>L</v>
      </c>
      <c r="D806" t="s">
        <v>1828</v>
      </c>
      <c r="E806" s="1">
        <v>3</v>
      </c>
      <c r="F806" s="1">
        <v>8</v>
      </c>
      <c r="G806">
        <f t="shared" si="37"/>
        <v>-5</v>
      </c>
      <c r="H806" t="s">
        <v>2562</v>
      </c>
      <c r="K806" t="s">
        <v>2561</v>
      </c>
      <c r="L806" t="s">
        <v>1274</v>
      </c>
      <c r="M806" t="s">
        <v>1264</v>
      </c>
      <c r="N806" t="s">
        <v>1033</v>
      </c>
      <c r="S806" t="s">
        <v>30</v>
      </c>
      <c r="U806">
        <f t="shared" si="38"/>
        <v>1</v>
      </c>
    </row>
    <row r="807" spans="1:21" x14ac:dyDescent="0.25">
      <c r="A807">
        <v>19311205</v>
      </c>
      <c r="B807" t="s">
        <v>1828</v>
      </c>
      <c r="C807" t="str">
        <f t="shared" si="36"/>
        <v>W</v>
      </c>
      <c r="D807" t="s">
        <v>1264</v>
      </c>
      <c r="E807" s="1">
        <v>8</v>
      </c>
      <c r="F807" s="1">
        <v>3</v>
      </c>
      <c r="G807">
        <f t="shared" si="37"/>
        <v>5</v>
      </c>
      <c r="H807" t="s">
        <v>2562</v>
      </c>
      <c r="K807" t="s">
        <v>2561</v>
      </c>
      <c r="L807" t="s">
        <v>1274</v>
      </c>
      <c r="M807" t="s">
        <v>1264</v>
      </c>
      <c r="N807" t="s">
        <v>1037</v>
      </c>
      <c r="S807" t="s">
        <v>30</v>
      </c>
      <c r="U807">
        <f t="shared" si="38"/>
        <v>0</v>
      </c>
    </row>
    <row r="808" spans="1:21" x14ac:dyDescent="0.25">
      <c r="A808">
        <v>19311219</v>
      </c>
      <c r="B808" t="s">
        <v>1825</v>
      </c>
      <c r="C808" t="str">
        <f t="shared" si="36"/>
        <v>L</v>
      </c>
      <c r="D808" t="s">
        <v>1828</v>
      </c>
      <c r="E808" s="1">
        <v>3</v>
      </c>
      <c r="F808" s="1">
        <v>8</v>
      </c>
      <c r="G808">
        <f t="shared" si="37"/>
        <v>-5</v>
      </c>
      <c r="H808" t="s">
        <v>2560</v>
      </c>
      <c r="K808" t="s">
        <v>1995</v>
      </c>
      <c r="L808" t="s">
        <v>1826</v>
      </c>
      <c r="M808" t="s">
        <v>1825</v>
      </c>
      <c r="N808" t="s">
        <v>1033</v>
      </c>
      <c r="S808" t="s">
        <v>30</v>
      </c>
      <c r="U808">
        <f t="shared" si="38"/>
        <v>1</v>
      </c>
    </row>
    <row r="809" spans="1:21" x14ac:dyDescent="0.25">
      <c r="A809">
        <v>19311219</v>
      </c>
      <c r="B809" t="s">
        <v>1828</v>
      </c>
      <c r="C809" t="str">
        <f t="shared" si="36"/>
        <v>W</v>
      </c>
      <c r="D809" t="s">
        <v>1825</v>
      </c>
      <c r="E809" s="1">
        <v>8</v>
      </c>
      <c r="F809" s="1">
        <v>3</v>
      </c>
      <c r="G809">
        <f t="shared" si="37"/>
        <v>5</v>
      </c>
      <c r="H809" t="s">
        <v>2560</v>
      </c>
      <c r="K809" t="s">
        <v>1995</v>
      </c>
      <c r="L809" t="s">
        <v>1826</v>
      </c>
      <c r="M809" t="s">
        <v>1825</v>
      </c>
      <c r="N809" t="s">
        <v>1037</v>
      </c>
      <c r="S809" t="s">
        <v>30</v>
      </c>
      <c r="U809">
        <f t="shared" si="38"/>
        <v>0</v>
      </c>
    </row>
    <row r="810" spans="1:21" x14ac:dyDescent="0.25">
      <c r="A810">
        <v>19320102</v>
      </c>
      <c r="B810" t="s">
        <v>376</v>
      </c>
      <c r="C810" t="str">
        <f t="shared" si="36"/>
        <v>L</v>
      </c>
      <c r="D810" t="s">
        <v>1828</v>
      </c>
      <c r="E810" s="1">
        <v>0</v>
      </c>
      <c r="F810" s="1">
        <v>7</v>
      </c>
      <c r="G810">
        <f t="shared" si="37"/>
        <v>-7</v>
      </c>
      <c r="H810" t="s">
        <v>2560</v>
      </c>
      <c r="K810" t="s">
        <v>1894</v>
      </c>
      <c r="L810" t="s">
        <v>1017</v>
      </c>
      <c r="M810" t="s">
        <v>376</v>
      </c>
      <c r="N810" t="s">
        <v>1033</v>
      </c>
      <c r="S810" t="s">
        <v>30</v>
      </c>
      <c r="U810">
        <f t="shared" si="38"/>
        <v>1</v>
      </c>
    </row>
    <row r="811" spans="1:21" x14ac:dyDescent="0.25">
      <c r="A811">
        <v>19320102</v>
      </c>
      <c r="B811" t="s">
        <v>1828</v>
      </c>
      <c r="C811" t="str">
        <f t="shared" si="36"/>
        <v>W</v>
      </c>
      <c r="D811" t="s">
        <v>376</v>
      </c>
      <c r="E811" s="1">
        <v>7</v>
      </c>
      <c r="F811" s="1">
        <v>0</v>
      </c>
      <c r="G811">
        <f t="shared" si="37"/>
        <v>7</v>
      </c>
      <c r="H811" t="s">
        <v>2560</v>
      </c>
      <c r="K811" t="s">
        <v>1894</v>
      </c>
      <c r="L811" t="s">
        <v>1017</v>
      </c>
      <c r="M811" t="s">
        <v>376</v>
      </c>
      <c r="N811" t="s">
        <v>1037</v>
      </c>
      <c r="S811" t="s">
        <v>30</v>
      </c>
      <c r="U811">
        <f t="shared" si="38"/>
        <v>0</v>
      </c>
    </row>
    <row r="812" spans="1:21" x14ac:dyDescent="0.25">
      <c r="A812">
        <v>19320116</v>
      </c>
      <c r="B812" t="s">
        <v>503</v>
      </c>
      <c r="C812" t="str">
        <f t="shared" si="36"/>
        <v>L</v>
      </c>
      <c r="D812" t="s">
        <v>1828</v>
      </c>
      <c r="E812" s="1">
        <v>3</v>
      </c>
      <c r="F812" s="1">
        <v>6</v>
      </c>
      <c r="G812">
        <f t="shared" si="37"/>
        <v>-3</v>
      </c>
      <c r="H812" t="s">
        <v>2560</v>
      </c>
      <c r="K812" t="s">
        <v>1903</v>
      </c>
      <c r="L812" t="s">
        <v>1120</v>
      </c>
      <c r="M812" t="s">
        <v>503</v>
      </c>
      <c r="N812" t="s">
        <v>1033</v>
      </c>
      <c r="S812" t="s">
        <v>30</v>
      </c>
      <c r="U812">
        <f t="shared" si="38"/>
        <v>1</v>
      </c>
    </row>
    <row r="813" spans="1:21" x14ac:dyDescent="0.25">
      <c r="A813">
        <v>19320116</v>
      </c>
      <c r="B813" t="s">
        <v>1828</v>
      </c>
      <c r="C813" t="str">
        <f t="shared" si="36"/>
        <v>W</v>
      </c>
      <c r="D813" t="s">
        <v>503</v>
      </c>
      <c r="E813" s="1">
        <v>6</v>
      </c>
      <c r="F813" s="1">
        <v>3</v>
      </c>
      <c r="G813">
        <f t="shared" si="37"/>
        <v>3</v>
      </c>
      <c r="H813" t="s">
        <v>2560</v>
      </c>
      <c r="K813" t="s">
        <v>1903</v>
      </c>
      <c r="L813" t="s">
        <v>1120</v>
      </c>
      <c r="M813" t="s">
        <v>503</v>
      </c>
      <c r="N813" t="s">
        <v>1037</v>
      </c>
      <c r="S813" t="s">
        <v>30</v>
      </c>
      <c r="U813">
        <f t="shared" si="38"/>
        <v>0</v>
      </c>
    </row>
    <row r="814" spans="1:21" x14ac:dyDescent="0.25">
      <c r="A814">
        <v>19320116</v>
      </c>
      <c r="B814" t="s">
        <v>1264</v>
      </c>
      <c r="C814" t="str">
        <f t="shared" si="36"/>
        <v>W</v>
      </c>
      <c r="D814" t="s">
        <v>376</v>
      </c>
      <c r="E814" s="1">
        <v>12</v>
      </c>
      <c r="F814" s="1">
        <v>5</v>
      </c>
      <c r="G814">
        <f t="shared" si="37"/>
        <v>7</v>
      </c>
      <c r="H814" t="s">
        <v>2879</v>
      </c>
      <c r="K814" t="s">
        <v>2572</v>
      </c>
      <c r="L814" t="s">
        <v>1274</v>
      </c>
      <c r="M814" t="s">
        <v>1264</v>
      </c>
      <c r="N814" t="s">
        <v>1033</v>
      </c>
      <c r="O814" t="s">
        <v>30</v>
      </c>
      <c r="U814">
        <f t="shared" si="38"/>
        <v>0</v>
      </c>
    </row>
    <row r="815" spans="1:21" x14ac:dyDescent="0.25">
      <c r="A815">
        <v>19320116</v>
      </c>
      <c r="B815" t="s">
        <v>376</v>
      </c>
      <c r="C815" t="str">
        <f t="shared" si="36"/>
        <v>L</v>
      </c>
      <c r="D815" t="s">
        <v>1264</v>
      </c>
      <c r="E815" s="1">
        <v>5</v>
      </c>
      <c r="F815" s="1">
        <v>12</v>
      </c>
      <c r="G815">
        <f t="shared" si="37"/>
        <v>-7</v>
      </c>
      <c r="H815" t="s">
        <v>2879</v>
      </c>
      <c r="K815" t="s">
        <v>2572</v>
      </c>
      <c r="L815" t="s">
        <v>1274</v>
      </c>
      <c r="M815" t="s">
        <v>1264</v>
      </c>
      <c r="N815" t="s">
        <v>1037</v>
      </c>
      <c r="O815" t="s">
        <v>30</v>
      </c>
      <c r="U815">
        <f t="shared" si="38"/>
        <v>1</v>
      </c>
    </row>
    <row r="816" spans="1:21" x14ac:dyDescent="0.25">
      <c r="A816">
        <v>19320206</v>
      </c>
      <c r="B816" t="s">
        <v>503</v>
      </c>
      <c r="C816" t="str">
        <f t="shared" si="36"/>
        <v>L</v>
      </c>
      <c r="D816" t="s">
        <v>1264</v>
      </c>
      <c r="E816" s="1">
        <v>0</v>
      </c>
      <c r="F816" s="1">
        <v>6</v>
      </c>
      <c r="G816">
        <f t="shared" si="37"/>
        <v>-6</v>
      </c>
      <c r="H816" t="s">
        <v>2879</v>
      </c>
      <c r="K816" t="s">
        <v>1822</v>
      </c>
      <c r="L816" t="s">
        <v>1120</v>
      </c>
      <c r="M816" t="s">
        <v>503</v>
      </c>
      <c r="N816" t="s">
        <v>1033</v>
      </c>
      <c r="O816" t="s">
        <v>30</v>
      </c>
      <c r="U816">
        <f t="shared" si="38"/>
        <v>1</v>
      </c>
    </row>
    <row r="817" spans="1:21" x14ac:dyDescent="0.25">
      <c r="A817">
        <v>19320206</v>
      </c>
      <c r="B817" t="s">
        <v>1264</v>
      </c>
      <c r="C817" t="str">
        <f t="shared" si="36"/>
        <v>W</v>
      </c>
      <c r="D817" t="s">
        <v>503</v>
      </c>
      <c r="E817" s="1">
        <v>6</v>
      </c>
      <c r="F817" s="1">
        <v>0</v>
      </c>
      <c r="G817">
        <f t="shared" si="37"/>
        <v>6</v>
      </c>
      <c r="H817" t="s">
        <v>2879</v>
      </c>
      <c r="K817" t="s">
        <v>1822</v>
      </c>
      <c r="L817" t="s">
        <v>1120</v>
      </c>
      <c r="M817" t="s">
        <v>503</v>
      </c>
      <c r="N817" t="s">
        <v>1037</v>
      </c>
      <c r="O817" t="s">
        <v>30</v>
      </c>
      <c r="U817">
        <f t="shared" si="38"/>
        <v>0</v>
      </c>
    </row>
    <row r="818" spans="1:21" x14ac:dyDescent="0.25">
      <c r="A818">
        <v>19320213</v>
      </c>
      <c r="B818" t="s">
        <v>1825</v>
      </c>
      <c r="C818" t="str">
        <f t="shared" si="36"/>
        <v>L</v>
      </c>
      <c r="D818" t="s">
        <v>376</v>
      </c>
      <c r="E818" s="1">
        <v>8</v>
      </c>
      <c r="F818" s="1">
        <v>11</v>
      </c>
      <c r="G818">
        <f t="shared" si="37"/>
        <v>-3</v>
      </c>
      <c r="H818" t="s">
        <v>2879</v>
      </c>
      <c r="K818" t="s">
        <v>1995</v>
      </c>
      <c r="L818" t="s">
        <v>1826</v>
      </c>
      <c r="M818" t="s">
        <v>1825</v>
      </c>
      <c r="N818" t="s">
        <v>1033</v>
      </c>
      <c r="O818" t="s">
        <v>30</v>
      </c>
      <c r="U818">
        <f t="shared" si="38"/>
        <v>1</v>
      </c>
    </row>
    <row r="819" spans="1:21" x14ac:dyDescent="0.25">
      <c r="A819">
        <v>19320213</v>
      </c>
      <c r="B819" t="s">
        <v>376</v>
      </c>
      <c r="C819" t="str">
        <f t="shared" si="36"/>
        <v>W</v>
      </c>
      <c r="D819" t="s">
        <v>1825</v>
      </c>
      <c r="E819" s="1">
        <v>11</v>
      </c>
      <c r="F819" s="1">
        <v>8</v>
      </c>
      <c r="G819">
        <f t="shared" si="37"/>
        <v>3</v>
      </c>
      <c r="H819" t="s">
        <v>2879</v>
      </c>
      <c r="K819" t="s">
        <v>1995</v>
      </c>
      <c r="L819" t="s">
        <v>1826</v>
      </c>
      <c r="M819" t="s">
        <v>1825</v>
      </c>
      <c r="N819" t="s">
        <v>1037</v>
      </c>
      <c r="O819" t="s">
        <v>30</v>
      </c>
      <c r="U819">
        <f t="shared" si="38"/>
        <v>0</v>
      </c>
    </row>
    <row r="820" spans="1:21" x14ac:dyDescent="0.25">
      <c r="A820">
        <v>19320227</v>
      </c>
      <c r="B820" t="s">
        <v>503</v>
      </c>
      <c r="C820" t="str">
        <f t="shared" si="36"/>
        <v>L</v>
      </c>
      <c r="D820" t="s">
        <v>1825</v>
      </c>
      <c r="E820" s="1">
        <v>8</v>
      </c>
      <c r="F820" s="1">
        <v>20</v>
      </c>
      <c r="G820">
        <f t="shared" si="37"/>
        <v>-12</v>
      </c>
      <c r="H820" t="s">
        <v>2879</v>
      </c>
      <c r="K820" t="s">
        <v>1822</v>
      </c>
      <c r="L820" t="s">
        <v>1120</v>
      </c>
      <c r="M820" t="s">
        <v>503</v>
      </c>
      <c r="N820" t="s">
        <v>1033</v>
      </c>
      <c r="O820" t="s">
        <v>30</v>
      </c>
      <c r="U820">
        <f t="shared" si="38"/>
        <v>0</v>
      </c>
    </row>
    <row r="821" spans="1:21" x14ac:dyDescent="0.25">
      <c r="A821">
        <v>19320227</v>
      </c>
      <c r="B821" t="s">
        <v>1825</v>
      </c>
      <c r="C821" t="str">
        <f t="shared" si="36"/>
        <v>W</v>
      </c>
      <c r="D821" t="s">
        <v>503</v>
      </c>
      <c r="E821" s="1">
        <v>20</v>
      </c>
      <c r="F821" s="1">
        <v>8</v>
      </c>
      <c r="G821">
        <f t="shared" si="37"/>
        <v>12</v>
      </c>
      <c r="H821" t="s">
        <v>2879</v>
      </c>
      <c r="K821" t="s">
        <v>1822</v>
      </c>
      <c r="L821" t="s">
        <v>1120</v>
      </c>
      <c r="M821" t="s">
        <v>503</v>
      </c>
      <c r="N821" t="s">
        <v>1037</v>
      </c>
      <c r="O821" t="s">
        <v>30</v>
      </c>
      <c r="U821">
        <f t="shared" si="38"/>
        <v>0</v>
      </c>
    </row>
    <row r="822" spans="1:21" x14ac:dyDescent="0.25">
      <c r="A822">
        <v>19320312</v>
      </c>
      <c r="B822" t="s">
        <v>1264</v>
      </c>
      <c r="C822" t="str">
        <f t="shared" si="36"/>
        <v>L</v>
      </c>
      <c r="D822" t="s">
        <v>1825</v>
      </c>
      <c r="E822" s="1">
        <v>10</v>
      </c>
      <c r="F822" s="1">
        <v>12</v>
      </c>
      <c r="G822">
        <f t="shared" si="37"/>
        <v>-2</v>
      </c>
      <c r="H822" t="s">
        <v>2879</v>
      </c>
      <c r="K822" t="s">
        <v>1988</v>
      </c>
      <c r="L822" t="s">
        <v>1263</v>
      </c>
      <c r="M822" t="s">
        <v>1264</v>
      </c>
      <c r="N822" t="s">
        <v>1033</v>
      </c>
      <c r="O822" t="s">
        <v>30</v>
      </c>
      <c r="U822">
        <f t="shared" si="38"/>
        <v>1</v>
      </c>
    </row>
    <row r="823" spans="1:21" x14ac:dyDescent="0.25">
      <c r="A823">
        <v>19320312</v>
      </c>
      <c r="B823" t="s">
        <v>1825</v>
      </c>
      <c r="C823" t="str">
        <f t="shared" si="36"/>
        <v>W</v>
      </c>
      <c r="D823" t="s">
        <v>1264</v>
      </c>
      <c r="E823" s="1">
        <v>12</v>
      </c>
      <c r="F823" s="1">
        <v>10</v>
      </c>
      <c r="G823">
        <f t="shared" si="37"/>
        <v>2</v>
      </c>
      <c r="H823" t="s">
        <v>2879</v>
      </c>
      <c r="K823" t="s">
        <v>1988</v>
      </c>
      <c r="L823" t="s">
        <v>1263</v>
      </c>
      <c r="M823" t="s">
        <v>1264</v>
      </c>
      <c r="N823" t="s">
        <v>1037</v>
      </c>
      <c r="O823" t="s">
        <v>30</v>
      </c>
      <c r="U823">
        <f t="shared" si="38"/>
        <v>0</v>
      </c>
    </row>
    <row r="824" spans="1:21" x14ac:dyDescent="0.25">
      <c r="A824">
        <v>19320319</v>
      </c>
      <c r="B824" t="s">
        <v>376</v>
      </c>
      <c r="C824" t="str">
        <f t="shared" si="36"/>
        <v>W</v>
      </c>
      <c r="D824" t="s">
        <v>503</v>
      </c>
      <c r="E824" s="1">
        <v>16</v>
      </c>
      <c r="F824" s="1">
        <v>3</v>
      </c>
      <c r="G824">
        <f t="shared" si="37"/>
        <v>13</v>
      </c>
      <c r="H824" t="s">
        <v>2879</v>
      </c>
      <c r="K824" t="s">
        <v>1818</v>
      </c>
      <c r="L824" t="s">
        <v>1017</v>
      </c>
      <c r="M824" t="s">
        <v>376</v>
      </c>
      <c r="N824" t="s">
        <v>1033</v>
      </c>
      <c r="O824" t="s">
        <v>30</v>
      </c>
      <c r="U824">
        <f t="shared" si="38"/>
        <v>0</v>
      </c>
    </row>
    <row r="825" spans="1:21" x14ac:dyDescent="0.25">
      <c r="A825">
        <v>19320319</v>
      </c>
      <c r="B825" t="s">
        <v>503</v>
      </c>
      <c r="C825" t="str">
        <f t="shared" si="36"/>
        <v>L</v>
      </c>
      <c r="D825" t="s">
        <v>376</v>
      </c>
      <c r="E825" s="1">
        <v>3</v>
      </c>
      <c r="F825" s="1">
        <v>16</v>
      </c>
      <c r="G825">
        <f t="shared" si="37"/>
        <v>-13</v>
      </c>
      <c r="H825" t="s">
        <v>2879</v>
      </c>
      <c r="K825" t="s">
        <v>1818</v>
      </c>
      <c r="L825" t="s">
        <v>1017</v>
      </c>
      <c r="M825" t="s">
        <v>376</v>
      </c>
      <c r="N825" t="s">
        <v>1037</v>
      </c>
      <c r="O825" t="s">
        <v>30</v>
      </c>
      <c r="U825">
        <f t="shared" si="38"/>
        <v>0</v>
      </c>
    </row>
    <row r="826" spans="1:21" x14ac:dyDescent="0.25">
      <c r="A826">
        <v>19320702</v>
      </c>
      <c r="B826" t="s">
        <v>1824</v>
      </c>
      <c r="C826" t="str">
        <f t="shared" si="36"/>
        <v>W</v>
      </c>
      <c r="D826" t="s">
        <v>1787</v>
      </c>
      <c r="E826" s="1">
        <v>22</v>
      </c>
      <c r="F826" s="1">
        <v>17</v>
      </c>
      <c r="G826">
        <f t="shared" si="37"/>
        <v>5</v>
      </c>
      <c r="H826" t="s">
        <v>2559</v>
      </c>
      <c r="K826" t="s">
        <v>1813</v>
      </c>
      <c r="L826" t="s">
        <v>1675</v>
      </c>
      <c r="M826" t="s">
        <v>1824</v>
      </c>
      <c r="N826" t="s">
        <v>1033</v>
      </c>
      <c r="S826" t="s">
        <v>30</v>
      </c>
      <c r="U826">
        <f t="shared" si="38"/>
        <v>0</v>
      </c>
    </row>
    <row r="827" spans="1:21" x14ac:dyDescent="0.25">
      <c r="A827">
        <v>19320702</v>
      </c>
      <c r="B827" t="s">
        <v>1787</v>
      </c>
      <c r="C827" t="str">
        <f t="shared" si="36"/>
        <v>L</v>
      </c>
      <c r="D827" t="s">
        <v>1824</v>
      </c>
      <c r="E827" s="1">
        <v>17</v>
      </c>
      <c r="F827" s="1">
        <v>22</v>
      </c>
      <c r="G827">
        <f t="shared" si="37"/>
        <v>-5</v>
      </c>
      <c r="H827" t="s">
        <v>2559</v>
      </c>
      <c r="K827" t="s">
        <v>1813</v>
      </c>
      <c r="L827" t="s">
        <v>1675</v>
      </c>
      <c r="M827" t="s">
        <v>1824</v>
      </c>
      <c r="N827" t="s">
        <v>1037</v>
      </c>
      <c r="S827" t="s">
        <v>30</v>
      </c>
      <c r="U827">
        <f t="shared" si="38"/>
        <v>1</v>
      </c>
    </row>
    <row r="828" spans="1:21" x14ac:dyDescent="0.25">
      <c r="A828">
        <v>19320716</v>
      </c>
      <c r="B828" t="s">
        <v>1824</v>
      </c>
      <c r="C828" t="str">
        <f t="shared" si="36"/>
        <v>L</v>
      </c>
      <c r="D828" t="s">
        <v>1787</v>
      </c>
      <c r="E828" s="1">
        <v>3</v>
      </c>
      <c r="F828" s="1">
        <v>21</v>
      </c>
      <c r="G828">
        <f t="shared" si="37"/>
        <v>-18</v>
      </c>
      <c r="H828" t="s">
        <v>2559</v>
      </c>
      <c r="K828" t="s">
        <v>2452</v>
      </c>
      <c r="L828" t="s">
        <v>1715</v>
      </c>
      <c r="M828" t="s">
        <v>1824</v>
      </c>
      <c r="N828" t="s">
        <v>1033</v>
      </c>
      <c r="S828" t="s">
        <v>30</v>
      </c>
      <c r="U828">
        <f t="shared" si="38"/>
        <v>0</v>
      </c>
    </row>
    <row r="829" spans="1:21" x14ac:dyDescent="0.25">
      <c r="A829">
        <v>19320716</v>
      </c>
      <c r="B829" t="s">
        <v>1787</v>
      </c>
      <c r="C829" t="str">
        <f t="shared" si="36"/>
        <v>W</v>
      </c>
      <c r="D829" t="s">
        <v>1824</v>
      </c>
      <c r="E829" s="1">
        <v>21</v>
      </c>
      <c r="F829" s="1">
        <v>3</v>
      </c>
      <c r="G829">
        <f t="shared" si="37"/>
        <v>18</v>
      </c>
      <c r="H829" t="s">
        <v>2559</v>
      </c>
      <c r="K829" t="s">
        <v>2452</v>
      </c>
      <c r="L829" t="s">
        <v>1715</v>
      </c>
      <c r="M829" t="s">
        <v>1824</v>
      </c>
      <c r="N829" t="s">
        <v>1037</v>
      </c>
      <c r="S829" t="s">
        <v>30</v>
      </c>
      <c r="U829">
        <f t="shared" si="38"/>
        <v>0</v>
      </c>
    </row>
    <row r="830" spans="1:21" x14ac:dyDescent="0.25">
      <c r="A830">
        <v>19320723</v>
      </c>
      <c r="B830" t="s">
        <v>1824</v>
      </c>
      <c r="C830" t="str">
        <f t="shared" si="36"/>
        <v>L</v>
      </c>
      <c r="D830" t="s">
        <v>1787</v>
      </c>
      <c r="E830" s="1">
        <v>13</v>
      </c>
      <c r="F830" s="1">
        <v>21</v>
      </c>
      <c r="G830">
        <f t="shared" si="37"/>
        <v>-8</v>
      </c>
      <c r="H830" t="s">
        <v>2559</v>
      </c>
      <c r="K830" t="s">
        <v>1813</v>
      </c>
      <c r="L830" t="s">
        <v>1675</v>
      </c>
      <c r="M830" t="s">
        <v>1824</v>
      </c>
      <c r="N830" t="s">
        <v>1033</v>
      </c>
      <c r="S830" t="s">
        <v>30</v>
      </c>
      <c r="U830">
        <f t="shared" si="38"/>
        <v>0</v>
      </c>
    </row>
    <row r="831" spans="1:21" x14ac:dyDescent="0.25">
      <c r="A831">
        <v>19320723</v>
      </c>
      <c r="B831" t="s">
        <v>1787</v>
      </c>
      <c r="C831" t="str">
        <f t="shared" si="36"/>
        <v>W</v>
      </c>
      <c r="D831" t="s">
        <v>1824</v>
      </c>
      <c r="E831" s="1">
        <v>21</v>
      </c>
      <c r="F831" s="1">
        <v>13</v>
      </c>
      <c r="G831">
        <f t="shared" si="37"/>
        <v>8</v>
      </c>
      <c r="H831" t="s">
        <v>2559</v>
      </c>
      <c r="K831" t="s">
        <v>1813</v>
      </c>
      <c r="L831" t="s">
        <v>1675</v>
      </c>
      <c r="M831" t="s">
        <v>1824</v>
      </c>
      <c r="N831" t="s">
        <v>1037</v>
      </c>
      <c r="S831" t="s">
        <v>30</v>
      </c>
      <c r="U831">
        <f t="shared" si="38"/>
        <v>0</v>
      </c>
    </row>
    <row r="832" spans="1:21" x14ac:dyDescent="0.25">
      <c r="A832">
        <v>19330121</v>
      </c>
      <c r="B832" t="s">
        <v>376</v>
      </c>
      <c r="C832" t="str">
        <f t="shared" si="36"/>
        <v>L</v>
      </c>
      <c r="D832" t="s">
        <v>1264</v>
      </c>
      <c r="E832" s="1">
        <v>3</v>
      </c>
      <c r="F832" s="1">
        <v>7</v>
      </c>
      <c r="G832">
        <f t="shared" si="37"/>
        <v>-4</v>
      </c>
      <c r="H832" t="s">
        <v>2878</v>
      </c>
      <c r="K832" t="s">
        <v>1894</v>
      </c>
      <c r="L832" t="s">
        <v>1017</v>
      </c>
      <c r="M832" t="s">
        <v>376</v>
      </c>
      <c r="N832" t="s">
        <v>1033</v>
      </c>
      <c r="O832" t="s">
        <v>30</v>
      </c>
      <c r="U832">
        <f t="shared" si="38"/>
        <v>1</v>
      </c>
    </row>
    <row r="833" spans="1:21" x14ac:dyDescent="0.25">
      <c r="A833">
        <v>19330121</v>
      </c>
      <c r="B833" t="s">
        <v>1264</v>
      </c>
      <c r="C833" t="str">
        <f t="shared" si="36"/>
        <v>W</v>
      </c>
      <c r="D833" t="s">
        <v>376</v>
      </c>
      <c r="E833" s="1">
        <v>7</v>
      </c>
      <c r="F833" s="1">
        <v>3</v>
      </c>
      <c r="G833">
        <f t="shared" si="37"/>
        <v>4</v>
      </c>
      <c r="H833" t="s">
        <v>2878</v>
      </c>
      <c r="K833" t="s">
        <v>1894</v>
      </c>
      <c r="L833" t="s">
        <v>1017</v>
      </c>
      <c r="M833" t="s">
        <v>376</v>
      </c>
      <c r="N833" t="s">
        <v>1037</v>
      </c>
      <c r="O833" t="s">
        <v>30</v>
      </c>
      <c r="U833">
        <f t="shared" si="38"/>
        <v>0</v>
      </c>
    </row>
    <row r="834" spans="1:21" x14ac:dyDescent="0.25">
      <c r="A834">
        <v>19330204</v>
      </c>
      <c r="B834" t="s">
        <v>1264</v>
      </c>
      <c r="C834" t="str">
        <f t="shared" ref="C834:C897" si="39">IF(E834-F834&gt;0,"W",IF(E834-F834&lt;0,"L","D"))</f>
        <v>L</v>
      </c>
      <c r="D834" t="s">
        <v>503</v>
      </c>
      <c r="E834" s="1">
        <v>3</v>
      </c>
      <c r="F834" s="1">
        <v>11</v>
      </c>
      <c r="G834">
        <f t="shared" ref="G834:G897" si="40">E834-F834</f>
        <v>-8</v>
      </c>
      <c r="H834" t="s">
        <v>2878</v>
      </c>
      <c r="K834" t="s">
        <v>2572</v>
      </c>
      <c r="L834" t="s">
        <v>1274</v>
      </c>
      <c r="M834" t="s">
        <v>1264</v>
      </c>
      <c r="N834" t="s">
        <v>1033</v>
      </c>
      <c r="O834" t="s">
        <v>30</v>
      </c>
      <c r="U834">
        <f t="shared" ref="U834:U897" si="41">IF(C834="L",IF(G834&gt;-8,1,0),0)</f>
        <v>0</v>
      </c>
    </row>
    <row r="835" spans="1:21" x14ac:dyDescent="0.25">
      <c r="A835">
        <v>19330204</v>
      </c>
      <c r="B835" t="s">
        <v>503</v>
      </c>
      <c r="C835" t="str">
        <f t="shared" si="39"/>
        <v>W</v>
      </c>
      <c r="D835" t="s">
        <v>1264</v>
      </c>
      <c r="E835" s="1">
        <v>11</v>
      </c>
      <c r="F835" s="1">
        <v>3</v>
      </c>
      <c r="G835">
        <f t="shared" si="40"/>
        <v>8</v>
      </c>
      <c r="H835" t="s">
        <v>2878</v>
      </c>
      <c r="K835" t="s">
        <v>2572</v>
      </c>
      <c r="L835" t="s">
        <v>1274</v>
      </c>
      <c r="M835" t="s">
        <v>1264</v>
      </c>
      <c r="N835" t="s">
        <v>1037</v>
      </c>
      <c r="O835" t="s">
        <v>30</v>
      </c>
      <c r="U835">
        <f t="shared" si="41"/>
        <v>0</v>
      </c>
    </row>
    <row r="836" spans="1:21" x14ac:dyDescent="0.25">
      <c r="A836">
        <v>19330211</v>
      </c>
      <c r="B836" t="s">
        <v>376</v>
      </c>
      <c r="C836" t="str">
        <f t="shared" si="39"/>
        <v>W</v>
      </c>
      <c r="D836" t="s">
        <v>1825</v>
      </c>
      <c r="E836" s="1">
        <v>17</v>
      </c>
      <c r="F836" s="1">
        <v>6</v>
      </c>
      <c r="G836">
        <f t="shared" si="40"/>
        <v>11</v>
      </c>
      <c r="H836" t="s">
        <v>2878</v>
      </c>
      <c r="K836" t="s">
        <v>1894</v>
      </c>
      <c r="L836" t="s">
        <v>1017</v>
      </c>
      <c r="M836" t="s">
        <v>376</v>
      </c>
      <c r="N836" t="s">
        <v>1033</v>
      </c>
      <c r="O836" t="s">
        <v>30</v>
      </c>
      <c r="U836">
        <f t="shared" si="41"/>
        <v>0</v>
      </c>
    </row>
    <row r="837" spans="1:21" x14ac:dyDescent="0.25">
      <c r="A837">
        <v>19330211</v>
      </c>
      <c r="B837" t="s">
        <v>1825</v>
      </c>
      <c r="C837" t="str">
        <f t="shared" si="39"/>
        <v>L</v>
      </c>
      <c r="D837" t="s">
        <v>376</v>
      </c>
      <c r="E837" s="1">
        <v>6</v>
      </c>
      <c r="F837" s="1">
        <v>17</v>
      </c>
      <c r="G837">
        <f t="shared" si="40"/>
        <v>-11</v>
      </c>
      <c r="H837" t="s">
        <v>2878</v>
      </c>
      <c r="K837" t="s">
        <v>1894</v>
      </c>
      <c r="L837" t="s">
        <v>1017</v>
      </c>
      <c r="M837" t="s">
        <v>376</v>
      </c>
      <c r="N837" t="s">
        <v>1037</v>
      </c>
      <c r="O837" t="s">
        <v>30</v>
      </c>
      <c r="U837">
        <f t="shared" si="41"/>
        <v>0</v>
      </c>
    </row>
    <row r="838" spans="1:21" x14ac:dyDescent="0.25">
      <c r="A838">
        <v>19330311</v>
      </c>
      <c r="B838" t="s">
        <v>1825</v>
      </c>
      <c r="C838" t="str">
        <f t="shared" si="39"/>
        <v>W</v>
      </c>
      <c r="D838" t="s">
        <v>1264</v>
      </c>
      <c r="E838" s="1">
        <v>10</v>
      </c>
      <c r="F838" s="1">
        <v>5</v>
      </c>
      <c r="G838">
        <f t="shared" si="40"/>
        <v>5</v>
      </c>
      <c r="H838" t="s">
        <v>2878</v>
      </c>
      <c r="K838" t="s">
        <v>2868</v>
      </c>
      <c r="L838" t="s">
        <v>2122</v>
      </c>
      <c r="M838" t="s">
        <v>1825</v>
      </c>
      <c r="N838" t="s">
        <v>1033</v>
      </c>
      <c r="O838" t="s">
        <v>30</v>
      </c>
      <c r="U838">
        <f t="shared" si="41"/>
        <v>0</v>
      </c>
    </row>
    <row r="839" spans="1:21" x14ac:dyDescent="0.25">
      <c r="A839">
        <v>19330311</v>
      </c>
      <c r="B839" t="s">
        <v>1264</v>
      </c>
      <c r="C839" t="str">
        <f t="shared" si="39"/>
        <v>L</v>
      </c>
      <c r="D839" t="s">
        <v>1825</v>
      </c>
      <c r="E839" s="1">
        <v>5</v>
      </c>
      <c r="F839" s="1">
        <v>10</v>
      </c>
      <c r="G839">
        <f t="shared" si="40"/>
        <v>-5</v>
      </c>
      <c r="H839" t="s">
        <v>2878</v>
      </c>
      <c r="K839" t="s">
        <v>2868</v>
      </c>
      <c r="L839" t="s">
        <v>2122</v>
      </c>
      <c r="M839" t="s">
        <v>1825</v>
      </c>
      <c r="N839" t="s">
        <v>1037</v>
      </c>
      <c r="O839" t="s">
        <v>30</v>
      </c>
      <c r="U839">
        <f t="shared" si="41"/>
        <v>1</v>
      </c>
    </row>
    <row r="840" spans="1:21" x14ac:dyDescent="0.25">
      <c r="A840">
        <v>19330318</v>
      </c>
      <c r="B840" t="s">
        <v>503</v>
      </c>
      <c r="C840" t="str">
        <f t="shared" si="39"/>
        <v>W</v>
      </c>
      <c r="D840" t="s">
        <v>376</v>
      </c>
      <c r="E840" s="1">
        <v>3</v>
      </c>
      <c r="F840" s="1">
        <v>0</v>
      </c>
      <c r="G840">
        <f t="shared" si="40"/>
        <v>3</v>
      </c>
      <c r="H840" t="s">
        <v>2878</v>
      </c>
      <c r="K840" t="s">
        <v>1822</v>
      </c>
      <c r="L840" t="s">
        <v>1120</v>
      </c>
      <c r="M840" t="s">
        <v>503</v>
      </c>
      <c r="N840" t="s">
        <v>1033</v>
      </c>
      <c r="O840" t="s">
        <v>30</v>
      </c>
      <c r="U840">
        <f t="shared" si="41"/>
        <v>0</v>
      </c>
    </row>
    <row r="841" spans="1:21" x14ac:dyDescent="0.25">
      <c r="A841">
        <v>19330318</v>
      </c>
      <c r="B841" t="s">
        <v>376</v>
      </c>
      <c r="C841" t="str">
        <f t="shared" si="39"/>
        <v>L</v>
      </c>
      <c r="D841" t="s">
        <v>503</v>
      </c>
      <c r="E841" s="1">
        <v>0</v>
      </c>
      <c r="F841" s="1">
        <v>3</v>
      </c>
      <c r="G841">
        <f t="shared" si="40"/>
        <v>-3</v>
      </c>
      <c r="H841" t="s">
        <v>2878</v>
      </c>
      <c r="K841" t="s">
        <v>1822</v>
      </c>
      <c r="L841" t="s">
        <v>1120</v>
      </c>
      <c r="M841" t="s">
        <v>503</v>
      </c>
      <c r="N841" t="s">
        <v>1037</v>
      </c>
      <c r="O841" t="s">
        <v>30</v>
      </c>
      <c r="U841">
        <f t="shared" si="41"/>
        <v>1</v>
      </c>
    </row>
    <row r="842" spans="1:21" x14ac:dyDescent="0.25">
      <c r="A842">
        <v>19330401</v>
      </c>
      <c r="B842" t="s">
        <v>1825</v>
      </c>
      <c r="C842" t="str">
        <f t="shared" si="39"/>
        <v>L</v>
      </c>
      <c r="D842" t="s">
        <v>503</v>
      </c>
      <c r="E842" s="1">
        <v>6</v>
      </c>
      <c r="F842" s="1">
        <v>8</v>
      </c>
      <c r="G842">
        <f t="shared" si="40"/>
        <v>-2</v>
      </c>
      <c r="H842" t="s">
        <v>2878</v>
      </c>
      <c r="K842" t="s">
        <v>1995</v>
      </c>
      <c r="L842" t="s">
        <v>1826</v>
      </c>
      <c r="M842" t="s">
        <v>1825</v>
      </c>
      <c r="N842" t="s">
        <v>1033</v>
      </c>
      <c r="O842" t="s">
        <v>30</v>
      </c>
      <c r="U842">
        <f t="shared" si="41"/>
        <v>1</v>
      </c>
    </row>
    <row r="843" spans="1:21" x14ac:dyDescent="0.25">
      <c r="A843">
        <v>19330401</v>
      </c>
      <c r="B843" t="s">
        <v>503</v>
      </c>
      <c r="C843" t="str">
        <f t="shared" si="39"/>
        <v>W</v>
      </c>
      <c r="D843" t="s">
        <v>1825</v>
      </c>
      <c r="E843" s="1">
        <v>8</v>
      </c>
      <c r="F843" s="1">
        <v>6</v>
      </c>
      <c r="G843">
        <f t="shared" si="40"/>
        <v>2</v>
      </c>
      <c r="H843" t="s">
        <v>2878</v>
      </c>
      <c r="K843" t="s">
        <v>1995</v>
      </c>
      <c r="L843" t="s">
        <v>1826</v>
      </c>
      <c r="M843" t="s">
        <v>1825</v>
      </c>
      <c r="N843" t="s">
        <v>1037</v>
      </c>
      <c r="O843" t="s">
        <v>30</v>
      </c>
      <c r="U843">
        <f t="shared" si="41"/>
        <v>0</v>
      </c>
    </row>
    <row r="844" spans="1:21" x14ac:dyDescent="0.25">
      <c r="A844">
        <v>19330708</v>
      </c>
      <c r="B844" t="s">
        <v>1828</v>
      </c>
      <c r="C844" t="str">
        <f t="shared" si="39"/>
        <v>W</v>
      </c>
      <c r="D844" t="s">
        <v>1824</v>
      </c>
      <c r="E844" s="1">
        <v>17</v>
      </c>
      <c r="F844" s="1">
        <v>3</v>
      </c>
      <c r="G844">
        <f t="shared" si="40"/>
        <v>14</v>
      </c>
      <c r="H844" t="s">
        <v>2557</v>
      </c>
      <c r="K844" t="s">
        <v>2111</v>
      </c>
      <c r="L844" t="s">
        <v>1913</v>
      </c>
      <c r="M844" t="s">
        <v>1828</v>
      </c>
      <c r="N844" t="s">
        <v>1033</v>
      </c>
      <c r="S844" t="s">
        <v>30</v>
      </c>
      <c r="U844">
        <f t="shared" si="41"/>
        <v>0</v>
      </c>
    </row>
    <row r="845" spans="1:21" x14ac:dyDescent="0.25">
      <c r="A845">
        <v>19330708</v>
      </c>
      <c r="B845" t="s">
        <v>1824</v>
      </c>
      <c r="C845" t="str">
        <f t="shared" si="39"/>
        <v>L</v>
      </c>
      <c r="D845" t="s">
        <v>1828</v>
      </c>
      <c r="E845" s="1">
        <v>3</v>
      </c>
      <c r="F845" s="1">
        <v>17</v>
      </c>
      <c r="G845">
        <f t="shared" si="40"/>
        <v>-14</v>
      </c>
      <c r="H845" t="s">
        <v>2557</v>
      </c>
      <c r="K845" t="s">
        <v>2111</v>
      </c>
      <c r="L845" t="s">
        <v>1913</v>
      </c>
      <c r="M845" t="s">
        <v>1828</v>
      </c>
      <c r="N845" t="s">
        <v>1037</v>
      </c>
      <c r="S845" t="s">
        <v>30</v>
      </c>
      <c r="U845">
        <f t="shared" si="41"/>
        <v>0</v>
      </c>
    </row>
    <row r="846" spans="1:21" x14ac:dyDescent="0.25">
      <c r="A846">
        <v>19330722</v>
      </c>
      <c r="B846" t="s">
        <v>1828</v>
      </c>
      <c r="C846" t="str">
        <f t="shared" si="39"/>
        <v>L</v>
      </c>
      <c r="D846" t="s">
        <v>1824</v>
      </c>
      <c r="E846" s="1">
        <v>6</v>
      </c>
      <c r="F846" s="1">
        <v>21</v>
      </c>
      <c r="G846">
        <f t="shared" si="40"/>
        <v>-15</v>
      </c>
      <c r="H846" t="s">
        <v>2557</v>
      </c>
      <c r="K846" t="s">
        <v>2558</v>
      </c>
      <c r="L846" t="s">
        <v>1829</v>
      </c>
      <c r="M846" t="s">
        <v>1828</v>
      </c>
      <c r="N846" t="s">
        <v>1033</v>
      </c>
      <c r="S846" t="s">
        <v>30</v>
      </c>
      <c r="U846">
        <f t="shared" si="41"/>
        <v>0</v>
      </c>
    </row>
    <row r="847" spans="1:21" x14ac:dyDescent="0.25">
      <c r="A847">
        <v>19330722</v>
      </c>
      <c r="B847" t="s">
        <v>1824</v>
      </c>
      <c r="C847" t="str">
        <f t="shared" si="39"/>
        <v>W</v>
      </c>
      <c r="D847" t="s">
        <v>1828</v>
      </c>
      <c r="E847" s="1">
        <v>21</v>
      </c>
      <c r="F847" s="1">
        <v>6</v>
      </c>
      <c r="G847">
        <f t="shared" si="40"/>
        <v>15</v>
      </c>
      <c r="H847" t="s">
        <v>2557</v>
      </c>
      <c r="K847" t="s">
        <v>2558</v>
      </c>
      <c r="L847" t="s">
        <v>1829</v>
      </c>
      <c r="M847" t="s">
        <v>1828</v>
      </c>
      <c r="N847" t="s">
        <v>1037</v>
      </c>
      <c r="S847" t="s">
        <v>30</v>
      </c>
      <c r="U847">
        <f t="shared" si="41"/>
        <v>0</v>
      </c>
    </row>
    <row r="848" spans="1:21" x14ac:dyDescent="0.25">
      <c r="A848">
        <v>19330812</v>
      </c>
      <c r="B848" t="s">
        <v>1828</v>
      </c>
      <c r="C848" t="str">
        <f t="shared" si="39"/>
        <v>W</v>
      </c>
      <c r="D848" t="s">
        <v>1824</v>
      </c>
      <c r="E848" s="1">
        <v>12</v>
      </c>
      <c r="F848" s="1">
        <v>3</v>
      </c>
      <c r="G848">
        <f t="shared" si="40"/>
        <v>9</v>
      </c>
      <c r="H848" t="s">
        <v>2557</v>
      </c>
      <c r="K848" t="s">
        <v>1851</v>
      </c>
      <c r="L848" t="s">
        <v>1850</v>
      </c>
      <c r="M848" t="s">
        <v>1828</v>
      </c>
      <c r="N848" t="s">
        <v>1033</v>
      </c>
      <c r="S848" t="s">
        <v>30</v>
      </c>
      <c r="U848">
        <f t="shared" si="41"/>
        <v>0</v>
      </c>
    </row>
    <row r="849" spans="1:21" x14ac:dyDescent="0.25">
      <c r="A849">
        <v>19330812</v>
      </c>
      <c r="B849" t="s">
        <v>1824</v>
      </c>
      <c r="C849" t="str">
        <f t="shared" si="39"/>
        <v>L</v>
      </c>
      <c r="D849" t="s">
        <v>1828</v>
      </c>
      <c r="E849" s="1">
        <v>3</v>
      </c>
      <c r="F849" s="1">
        <v>12</v>
      </c>
      <c r="G849">
        <f t="shared" si="40"/>
        <v>-9</v>
      </c>
      <c r="H849" t="s">
        <v>2557</v>
      </c>
      <c r="K849" t="s">
        <v>1851</v>
      </c>
      <c r="L849" t="s">
        <v>1850</v>
      </c>
      <c r="M849" t="s">
        <v>1828</v>
      </c>
      <c r="N849" t="s">
        <v>1037</v>
      </c>
      <c r="S849" t="s">
        <v>30</v>
      </c>
      <c r="U849">
        <f t="shared" si="41"/>
        <v>0</v>
      </c>
    </row>
    <row r="850" spans="1:21" x14ac:dyDescent="0.25">
      <c r="A850">
        <v>19330826</v>
      </c>
      <c r="B850" t="s">
        <v>1828</v>
      </c>
      <c r="C850" t="str">
        <f t="shared" si="39"/>
        <v>W</v>
      </c>
      <c r="D850" t="s">
        <v>1824</v>
      </c>
      <c r="E850" s="1">
        <v>11</v>
      </c>
      <c r="F850" s="1">
        <v>0</v>
      </c>
      <c r="G850">
        <f t="shared" si="40"/>
        <v>11</v>
      </c>
      <c r="H850" t="s">
        <v>2557</v>
      </c>
      <c r="K850" t="s">
        <v>2526</v>
      </c>
      <c r="L850" t="s">
        <v>1998</v>
      </c>
      <c r="M850" t="s">
        <v>1828</v>
      </c>
      <c r="N850" t="s">
        <v>1033</v>
      </c>
      <c r="S850" t="s">
        <v>30</v>
      </c>
      <c r="U850">
        <f t="shared" si="41"/>
        <v>0</v>
      </c>
    </row>
    <row r="851" spans="1:21" x14ac:dyDescent="0.25">
      <c r="A851">
        <v>19330826</v>
      </c>
      <c r="B851" t="s">
        <v>1824</v>
      </c>
      <c r="C851" t="str">
        <f t="shared" si="39"/>
        <v>L</v>
      </c>
      <c r="D851" t="s">
        <v>1828</v>
      </c>
      <c r="E851" s="1">
        <v>0</v>
      </c>
      <c r="F851" s="1">
        <v>11</v>
      </c>
      <c r="G851">
        <f t="shared" si="40"/>
        <v>-11</v>
      </c>
      <c r="H851" t="s">
        <v>2557</v>
      </c>
      <c r="K851" t="s">
        <v>2526</v>
      </c>
      <c r="L851" t="s">
        <v>1998</v>
      </c>
      <c r="M851" t="s">
        <v>1828</v>
      </c>
      <c r="N851" t="s">
        <v>1037</v>
      </c>
      <c r="S851" t="s">
        <v>30</v>
      </c>
      <c r="U851">
        <f t="shared" si="41"/>
        <v>0</v>
      </c>
    </row>
    <row r="852" spans="1:21" x14ac:dyDescent="0.25">
      <c r="A852">
        <v>19330902</v>
      </c>
      <c r="B852" t="s">
        <v>1828</v>
      </c>
      <c r="C852" t="str">
        <f t="shared" si="39"/>
        <v>L</v>
      </c>
      <c r="D852" t="s">
        <v>1824</v>
      </c>
      <c r="E852" s="1">
        <v>4</v>
      </c>
      <c r="F852" s="1">
        <v>15</v>
      </c>
      <c r="G852">
        <f t="shared" si="40"/>
        <v>-11</v>
      </c>
      <c r="H852" t="s">
        <v>2557</v>
      </c>
      <c r="K852" t="s">
        <v>2556</v>
      </c>
      <c r="L852" t="s">
        <v>1917</v>
      </c>
      <c r="M852" t="s">
        <v>1828</v>
      </c>
      <c r="N852" t="s">
        <v>1033</v>
      </c>
      <c r="S852" t="s">
        <v>30</v>
      </c>
      <c r="U852">
        <f t="shared" si="41"/>
        <v>0</v>
      </c>
    </row>
    <row r="853" spans="1:21" x14ac:dyDescent="0.25">
      <c r="A853">
        <v>19330902</v>
      </c>
      <c r="B853" t="s">
        <v>1824</v>
      </c>
      <c r="C853" t="str">
        <f t="shared" si="39"/>
        <v>W</v>
      </c>
      <c r="D853" t="s">
        <v>1828</v>
      </c>
      <c r="E853" s="1">
        <v>15</v>
      </c>
      <c r="F853" s="1">
        <v>4</v>
      </c>
      <c r="G853">
        <f t="shared" si="40"/>
        <v>11</v>
      </c>
      <c r="H853" t="s">
        <v>2557</v>
      </c>
      <c r="K853" t="s">
        <v>2556</v>
      </c>
      <c r="L853" t="s">
        <v>1917</v>
      </c>
      <c r="M853" t="s">
        <v>1828</v>
      </c>
      <c r="N853" t="s">
        <v>1037</v>
      </c>
      <c r="S853" t="s">
        <v>30</v>
      </c>
      <c r="U853">
        <f t="shared" si="41"/>
        <v>0</v>
      </c>
    </row>
    <row r="854" spans="1:21" x14ac:dyDescent="0.25">
      <c r="A854">
        <v>19340120</v>
      </c>
      <c r="B854" t="s">
        <v>1264</v>
      </c>
      <c r="C854" t="str">
        <f t="shared" si="39"/>
        <v>L</v>
      </c>
      <c r="D854" t="s">
        <v>376</v>
      </c>
      <c r="E854" s="1">
        <v>0</v>
      </c>
      <c r="F854" s="1">
        <v>9</v>
      </c>
      <c r="G854">
        <f t="shared" si="40"/>
        <v>-9</v>
      </c>
      <c r="H854" t="s">
        <v>2877</v>
      </c>
      <c r="K854" t="s">
        <v>2533</v>
      </c>
      <c r="L854" t="s">
        <v>1263</v>
      </c>
      <c r="M854" t="s">
        <v>1264</v>
      </c>
      <c r="N854" t="s">
        <v>1033</v>
      </c>
      <c r="O854" t="s">
        <v>30</v>
      </c>
      <c r="U854">
        <f t="shared" si="41"/>
        <v>0</v>
      </c>
    </row>
    <row r="855" spans="1:21" x14ac:dyDescent="0.25">
      <c r="A855">
        <v>19340120</v>
      </c>
      <c r="B855" t="s">
        <v>376</v>
      </c>
      <c r="C855" t="str">
        <f t="shared" si="39"/>
        <v>W</v>
      </c>
      <c r="D855" t="s">
        <v>1264</v>
      </c>
      <c r="E855" s="1">
        <v>9</v>
      </c>
      <c r="F855" s="1">
        <v>0</v>
      </c>
      <c r="G855">
        <f t="shared" si="40"/>
        <v>9</v>
      </c>
      <c r="H855" t="s">
        <v>2877</v>
      </c>
      <c r="K855" t="s">
        <v>2533</v>
      </c>
      <c r="L855" t="s">
        <v>1263</v>
      </c>
      <c r="M855" t="s">
        <v>1264</v>
      </c>
      <c r="N855" t="s">
        <v>1037</v>
      </c>
      <c r="O855" t="s">
        <v>30</v>
      </c>
      <c r="U855">
        <f t="shared" si="41"/>
        <v>0</v>
      </c>
    </row>
    <row r="856" spans="1:21" x14ac:dyDescent="0.25">
      <c r="A856">
        <v>19340203</v>
      </c>
      <c r="B856" t="s">
        <v>503</v>
      </c>
      <c r="C856" t="str">
        <f t="shared" si="39"/>
        <v>L</v>
      </c>
      <c r="D856" t="s">
        <v>1264</v>
      </c>
      <c r="E856" s="1">
        <v>6</v>
      </c>
      <c r="F856" s="1">
        <v>13</v>
      </c>
      <c r="G856">
        <f t="shared" si="40"/>
        <v>-7</v>
      </c>
      <c r="H856" t="s">
        <v>2877</v>
      </c>
      <c r="K856" t="s">
        <v>1822</v>
      </c>
      <c r="L856" t="s">
        <v>1120</v>
      </c>
      <c r="M856" t="s">
        <v>503</v>
      </c>
      <c r="N856" t="s">
        <v>1033</v>
      </c>
      <c r="O856" t="s">
        <v>30</v>
      </c>
      <c r="U856">
        <f t="shared" si="41"/>
        <v>1</v>
      </c>
    </row>
    <row r="857" spans="1:21" x14ac:dyDescent="0.25">
      <c r="A857">
        <v>19340203</v>
      </c>
      <c r="B857" t="s">
        <v>1264</v>
      </c>
      <c r="C857" t="str">
        <f t="shared" si="39"/>
        <v>W</v>
      </c>
      <c r="D857" t="s">
        <v>503</v>
      </c>
      <c r="E857" s="1">
        <v>13</v>
      </c>
      <c r="F857" s="1">
        <v>6</v>
      </c>
      <c r="G857">
        <f t="shared" si="40"/>
        <v>7</v>
      </c>
      <c r="H857" t="s">
        <v>2877</v>
      </c>
      <c r="K857" t="s">
        <v>1822</v>
      </c>
      <c r="L857" t="s">
        <v>1120</v>
      </c>
      <c r="M857" t="s">
        <v>503</v>
      </c>
      <c r="N857" t="s">
        <v>1037</v>
      </c>
      <c r="O857" t="s">
        <v>30</v>
      </c>
      <c r="U857">
        <f t="shared" si="41"/>
        <v>0</v>
      </c>
    </row>
    <row r="858" spans="1:21" x14ac:dyDescent="0.25">
      <c r="A858">
        <v>19340210</v>
      </c>
      <c r="B858" t="s">
        <v>1825</v>
      </c>
      <c r="C858" t="str">
        <f t="shared" si="39"/>
        <v>L</v>
      </c>
      <c r="D858" t="s">
        <v>376</v>
      </c>
      <c r="E858" s="1">
        <v>3</v>
      </c>
      <c r="F858" s="1">
        <v>13</v>
      </c>
      <c r="G858">
        <f t="shared" si="40"/>
        <v>-10</v>
      </c>
      <c r="H858" t="s">
        <v>2877</v>
      </c>
      <c r="K858" t="s">
        <v>1995</v>
      </c>
      <c r="L858" t="s">
        <v>1826</v>
      </c>
      <c r="M858" t="s">
        <v>1825</v>
      </c>
      <c r="N858" t="s">
        <v>1033</v>
      </c>
      <c r="O858" t="s">
        <v>30</v>
      </c>
      <c r="U858">
        <f t="shared" si="41"/>
        <v>0</v>
      </c>
    </row>
    <row r="859" spans="1:21" x14ac:dyDescent="0.25">
      <c r="A859">
        <v>19340210</v>
      </c>
      <c r="B859" t="s">
        <v>376</v>
      </c>
      <c r="C859" t="str">
        <f t="shared" si="39"/>
        <v>W</v>
      </c>
      <c r="D859" t="s">
        <v>1825</v>
      </c>
      <c r="E859" s="1">
        <v>13</v>
      </c>
      <c r="F859" s="1">
        <v>3</v>
      </c>
      <c r="G859">
        <f t="shared" si="40"/>
        <v>10</v>
      </c>
      <c r="H859" t="s">
        <v>2877</v>
      </c>
      <c r="K859" t="s">
        <v>1995</v>
      </c>
      <c r="L859" t="s">
        <v>1826</v>
      </c>
      <c r="M859" t="s">
        <v>1825</v>
      </c>
      <c r="N859" t="s">
        <v>1037</v>
      </c>
      <c r="O859" t="s">
        <v>30</v>
      </c>
      <c r="U859">
        <f t="shared" si="41"/>
        <v>0</v>
      </c>
    </row>
    <row r="860" spans="1:21" x14ac:dyDescent="0.25">
      <c r="A860">
        <v>19340224</v>
      </c>
      <c r="B860" t="s">
        <v>503</v>
      </c>
      <c r="C860" t="str">
        <f t="shared" si="39"/>
        <v>W</v>
      </c>
      <c r="D860" t="s">
        <v>1825</v>
      </c>
      <c r="E860" s="1">
        <v>16</v>
      </c>
      <c r="F860" s="1">
        <v>9</v>
      </c>
      <c r="G860">
        <f t="shared" si="40"/>
        <v>7</v>
      </c>
      <c r="H860" t="s">
        <v>2877</v>
      </c>
      <c r="K860" t="s">
        <v>1822</v>
      </c>
      <c r="L860" t="s">
        <v>1120</v>
      </c>
      <c r="M860" t="s">
        <v>503</v>
      </c>
      <c r="N860" t="s">
        <v>1033</v>
      </c>
      <c r="O860" t="s">
        <v>30</v>
      </c>
      <c r="U860">
        <f t="shared" si="41"/>
        <v>0</v>
      </c>
    </row>
    <row r="861" spans="1:21" x14ac:dyDescent="0.25">
      <c r="A861">
        <v>19340224</v>
      </c>
      <c r="B861" t="s">
        <v>1825</v>
      </c>
      <c r="C861" t="str">
        <f t="shared" si="39"/>
        <v>L</v>
      </c>
      <c r="D861" t="s">
        <v>503</v>
      </c>
      <c r="E861" s="1">
        <v>9</v>
      </c>
      <c r="F861" s="1">
        <v>16</v>
      </c>
      <c r="G861">
        <f t="shared" si="40"/>
        <v>-7</v>
      </c>
      <c r="H861" t="s">
        <v>2877</v>
      </c>
      <c r="K861" t="s">
        <v>1822</v>
      </c>
      <c r="L861" t="s">
        <v>1120</v>
      </c>
      <c r="M861" t="s">
        <v>503</v>
      </c>
      <c r="N861" t="s">
        <v>1037</v>
      </c>
      <c r="O861" t="s">
        <v>30</v>
      </c>
      <c r="U861">
        <f t="shared" si="41"/>
        <v>1</v>
      </c>
    </row>
    <row r="862" spans="1:21" x14ac:dyDescent="0.25">
      <c r="A862">
        <v>19340310</v>
      </c>
      <c r="B862" t="s">
        <v>1264</v>
      </c>
      <c r="C862" t="str">
        <f t="shared" si="39"/>
        <v>W</v>
      </c>
      <c r="D862" t="s">
        <v>1825</v>
      </c>
      <c r="E862" s="1">
        <v>13</v>
      </c>
      <c r="F862" s="1">
        <v>0</v>
      </c>
      <c r="G862">
        <f t="shared" si="40"/>
        <v>13</v>
      </c>
      <c r="H862" t="s">
        <v>2877</v>
      </c>
      <c r="K862" t="s">
        <v>2572</v>
      </c>
      <c r="L862" t="s">
        <v>1274</v>
      </c>
      <c r="M862" t="s">
        <v>1264</v>
      </c>
      <c r="N862" t="s">
        <v>1033</v>
      </c>
      <c r="O862" t="s">
        <v>30</v>
      </c>
      <c r="U862">
        <f t="shared" si="41"/>
        <v>0</v>
      </c>
    </row>
    <row r="863" spans="1:21" x14ac:dyDescent="0.25">
      <c r="A863">
        <v>19340310</v>
      </c>
      <c r="B863" t="s">
        <v>1825</v>
      </c>
      <c r="C863" t="str">
        <f t="shared" si="39"/>
        <v>L</v>
      </c>
      <c r="D863" t="s">
        <v>1264</v>
      </c>
      <c r="E863" s="1">
        <v>0</v>
      </c>
      <c r="F863" s="1">
        <v>13</v>
      </c>
      <c r="G863">
        <f t="shared" si="40"/>
        <v>-13</v>
      </c>
      <c r="H863" t="s">
        <v>2877</v>
      </c>
      <c r="K863" t="s">
        <v>2572</v>
      </c>
      <c r="L863" t="s">
        <v>1274</v>
      </c>
      <c r="M863" t="s">
        <v>1264</v>
      </c>
      <c r="N863" t="s">
        <v>1037</v>
      </c>
      <c r="O863" t="s">
        <v>30</v>
      </c>
      <c r="U863">
        <f t="shared" si="41"/>
        <v>0</v>
      </c>
    </row>
    <row r="864" spans="1:21" x14ac:dyDescent="0.25">
      <c r="A864">
        <v>19340317</v>
      </c>
      <c r="B864" t="s">
        <v>376</v>
      </c>
      <c r="C864" t="str">
        <f t="shared" si="39"/>
        <v>W</v>
      </c>
      <c r="D864" t="s">
        <v>503</v>
      </c>
      <c r="E864" s="1">
        <v>6</v>
      </c>
      <c r="F864" s="1">
        <v>3</v>
      </c>
      <c r="G864">
        <f t="shared" si="40"/>
        <v>3</v>
      </c>
      <c r="H864" t="s">
        <v>2877</v>
      </c>
      <c r="K864" t="s">
        <v>1818</v>
      </c>
      <c r="L864" t="s">
        <v>1017</v>
      </c>
      <c r="M864" t="s">
        <v>376</v>
      </c>
      <c r="N864" t="s">
        <v>1033</v>
      </c>
      <c r="O864" t="s">
        <v>30</v>
      </c>
      <c r="U864">
        <f t="shared" si="41"/>
        <v>0</v>
      </c>
    </row>
    <row r="865" spans="1:21" x14ac:dyDescent="0.25">
      <c r="A865">
        <v>19340317</v>
      </c>
      <c r="B865" t="s">
        <v>503</v>
      </c>
      <c r="C865" t="str">
        <f t="shared" si="39"/>
        <v>L</v>
      </c>
      <c r="D865" t="s">
        <v>376</v>
      </c>
      <c r="E865" s="1">
        <v>3</v>
      </c>
      <c r="F865" s="1">
        <v>6</v>
      </c>
      <c r="G865">
        <f t="shared" si="40"/>
        <v>-3</v>
      </c>
      <c r="H865" t="s">
        <v>2877</v>
      </c>
      <c r="K865" t="s">
        <v>1818</v>
      </c>
      <c r="L865" t="s">
        <v>1017</v>
      </c>
      <c r="M865" t="s">
        <v>376</v>
      </c>
      <c r="N865" t="s">
        <v>1037</v>
      </c>
      <c r="O865" t="s">
        <v>30</v>
      </c>
      <c r="U865">
        <f t="shared" si="41"/>
        <v>1</v>
      </c>
    </row>
    <row r="866" spans="1:21" x14ac:dyDescent="0.25">
      <c r="A866">
        <v>19340811</v>
      </c>
      <c r="B866" t="s">
        <v>1824</v>
      </c>
      <c r="C866" t="str">
        <f t="shared" si="39"/>
        <v>W</v>
      </c>
      <c r="D866" t="s">
        <v>1787</v>
      </c>
      <c r="E866" s="1">
        <v>25</v>
      </c>
      <c r="F866" s="1">
        <v>11</v>
      </c>
      <c r="G866">
        <f t="shared" si="40"/>
        <v>14</v>
      </c>
      <c r="H866" t="s">
        <v>2555</v>
      </c>
      <c r="K866" t="s">
        <v>1813</v>
      </c>
      <c r="L866" t="s">
        <v>1675</v>
      </c>
      <c r="M866" t="s">
        <v>1824</v>
      </c>
      <c r="N866" t="s">
        <v>1033</v>
      </c>
      <c r="S866" t="s">
        <v>30</v>
      </c>
      <c r="U866">
        <f t="shared" si="41"/>
        <v>0</v>
      </c>
    </row>
    <row r="867" spans="1:21" x14ac:dyDescent="0.25">
      <c r="A867">
        <v>19340811</v>
      </c>
      <c r="B867" t="s">
        <v>1787</v>
      </c>
      <c r="C867" t="str">
        <f t="shared" si="39"/>
        <v>L</v>
      </c>
      <c r="D867" t="s">
        <v>1824</v>
      </c>
      <c r="E867" s="1">
        <v>11</v>
      </c>
      <c r="F867" s="1">
        <v>25</v>
      </c>
      <c r="G867">
        <f t="shared" si="40"/>
        <v>-14</v>
      </c>
      <c r="H867" t="s">
        <v>2555</v>
      </c>
      <c r="K867" t="s">
        <v>1813</v>
      </c>
      <c r="L867" t="s">
        <v>1675</v>
      </c>
      <c r="M867" t="s">
        <v>1824</v>
      </c>
      <c r="N867" t="s">
        <v>1037</v>
      </c>
      <c r="S867" t="s">
        <v>30</v>
      </c>
      <c r="U867">
        <f t="shared" si="41"/>
        <v>0</v>
      </c>
    </row>
    <row r="868" spans="1:21" x14ac:dyDescent="0.25">
      <c r="A868">
        <v>19340825</v>
      </c>
      <c r="B868" t="s">
        <v>1824</v>
      </c>
      <c r="C868" t="str">
        <f t="shared" si="39"/>
        <v>D</v>
      </c>
      <c r="D868" t="s">
        <v>1787</v>
      </c>
      <c r="E868" s="1">
        <v>3</v>
      </c>
      <c r="F868" s="1">
        <v>3</v>
      </c>
      <c r="G868">
        <f t="shared" si="40"/>
        <v>0</v>
      </c>
      <c r="H868" t="s">
        <v>2555</v>
      </c>
      <c r="K868" t="s">
        <v>1813</v>
      </c>
      <c r="L868" t="s">
        <v>1675</v>
      </c>
      <c r="M868" t="s">
        <v>1824</v>
      </c>
      <c r="N868" t="s">
        <v>1033</v>
      </c>
      <c r="S868" t="s">
        <v>30</v>
      </c>
      <c r="U868">
        <f t="shared" si="41"/>
        <v>0</v>
      </c>
    </row>
    <row r="869" spans="1:21" x14ac:dyDescent="0.25">
      <c r="A869">
        <v>19340825</v>
      </c>
      <c r="B869" t="s">
        <v>1787</v>
      </c>
      <c r="C869" t="str">
        <f t="shared" si="39"/>
        <v>D</v>
      </c>
      <c r="D869" t="s">
        <v>1824</v>
      </c>
      <c r="E869" s="1">
        <v>3</v>
      </c>
      <c r="F869" s="1">
        <v>3</v>
      </c>
      <c r="G869">
        <f t="shared" si="40"/>
        <v>0</v>
      </c>
      <c r="H869" t="s">
        <v>2555</v>
      </c>
      <c r="K869" t="s">
        <v>1813</v>
      </c>
      <c r="L869" t="s">
        <v>1675</v>
      </c>
      <c r="M869" t="s">
        <v>1824</v>
      </c>
      <c r="N869" t="s">
        <v>1037</v>
      </c>
      <c r="S869" t="s">
        <v>30</v>
      </c>
      <c r="U869">
        <f t="shared" si="41"/>
        <v>0</v>
      </c>
    </row>
    <row r="870" spans="1:21" x14ac:dyDescent="0.25">
      <c r="A870">
        <v>19350119</v>
      </c>
      <c r="B870" t="s">
        <v>376</v>
      </c>
      <c r="C870" t="str">
        <f t="shared" si="39"/>
        <v>D</v>
      </c>
      <c r="D870" t="s">
        <v>1264</v>
      </c>
      <c r="E870" s="1">
        <v>3</v>
      </c>
      <c r="F870" s="1">
        <v>3</v>
      </c>
      <c r="G870">
        <f t="shared" si="40"/>
        <v>0</v>
      </c>
      <c r="H870" t="s">
        <v>2876</v>
      </c>
      <c r="K870" t="s">
        <v>1894</v>
      </c>
      <c r="L870" t="s">
        <v>1017</v>
      </c>
      <c r="M870" t="s">
        <v>376</v>
      </c>
      <c r="N870" t="s">
        <v>1033</v>
      </c>
      <c r="O870" t="s">
        <v>30</v>
      </c>
      <c r="U870">
        <f t="shared" si="41"/>
        <v>0</v>
      </c>
    </row>
    <row r="871" spans="1:21" x14ac:dyDescent="0.25">
      <c r="A871">
        <v>19350119</v>
      </c>
      <c r="B871" t="s">
        <v>1264</v>
      </c>
      <c r="C871" t="str">
        <f t="shared" si="39"/>
        <v>D</v>
      </c>
      <c r="D871" t="s">
        <v>376</v>
      </c>
      <c r="E871" s="1">
        <v>3</v>
      </c>
      <c r="F871" s="1">
        <v>3</v>
      </c>
      <c r="G871">
        <f t="shared" si="40"/>
        <v>0</v>
      </c>
      <c r="H871" t="s">
        <v>2876</v>
      </c>
      <c r="K871" t="s">
        <v>1894</v>
      </c>
      <c r="L871" t="s">
        <v>1017</v>
      </c>
      <c r="M871" t="s">
        <v>376</v>
      </c>
      <c r="N871" t="s">
        <v>1037</v>
      </c>
      <c r="O871" t="s">
        <v>30</v>
      </c>
      <c r="U871">
        <f t="shared" si="41"/>
        <v>0</v>
      </c>
    </row>
    <row r="872" spans="1:21" x14ac:dyDescent="0.25">
      <c r="A872">
        <v>19350202</v>
      </c>
      <c r="B872" t="s">
        <v>1264</v>
      </c>
      <c r="C872" t="str">
        <f t="shared" si="39"/>
        <v>W</v>
      </c>
      <c r="D872" t="s">
        <v>503</v>
      </c>
      <c r="E872" s="1">
        <v>10</v>
      </c>
      <c r="F872" s="1">
        <v>6</v>
      </c>
      <c r="G872">
        <f t="shared" si="40"/>
        <v>4</v>
      </c>
      <c r="H872" t="s">
        <v>2876</v>
      </c>
      <c r="K872" t="s">
        <v>1988</v>
      </c>
      <c r="L872" t="s">
        <v>1263</v>
      </c>
      <c r="M872" t="s">
        <v>1264</v>
      </c>
      <c r="N872" t="s">
        <v>1033</v>
      </c>
      <c r="O872" t="s">
        <v>30</v>
      </c>
      <c r="U872">
        <f t="shared" si="41"/>
        <v>0</v>
      </c>
    </row>
    <row r="873" spans="1:21" x14ac:dyDescent="0.25">
      <c r="A873">
        <v>19350202</v>
      </c>
      <c r="B873" t="s">
        <v>503</v>
      </c>
      <c r="C873" t="str">
        <f t="shared" si="39"/>
        <v>L</v>
      </c>
      <c r="D873" t="s">
        <v>1264</v>
      </c>
      <c r="E873" s="1">
        <v>6</v>
      </c>
      <c r="F873" s="1">
        <v>10</v>
      </c>
      <c r="G873">
        <f t="shared" si="40"/>
        <v>-4</v>
      </c>
      <c r="H873" t="s">
        <v>2876</v>
      </c>
      <c r="K873" t="s">
        <v>1988</v>
      </c>
      <c r="L873" t="s">
        <v>1263</v>
      </c>
      <c r="M873" t="s">
        <v>1264</v>
      </c>
      <c r="N873" t="s">
        <v>1037</v>
      </c>
      <c r="O873" t="s">
        <v>30</v>
      </c>
      <c r="U873">
        <f t="shared" si="41"/>
        <v>1</v>
      </c>
    </row>
    <row r="874" spans="1:21" x14ac:dyDescent="0.25">
      <c r="A874">
        <v>19350209</v>
      </c>
      <c r="B874" t="s">
        <v>376</v>
      </c>
      <c r="C874" t="str">
        <f t="shared" si="39"/>
        <v>W</v>
      </c>
      <c r="D874" t="s">
        <v>1825</v>
      </c>
      <c r="E874" s="1">
        <v>14</v>
      </c>
      <c r="F874" s="1">
        <v>3</v>
      </c>
      <c r="G874">
        <f t="shared" si="40"/>
        <v>11</v>
      </c>
      <c r="H874" t="s">
        <v>2876</v>
      </c>
      <c r="K874" t="s">
        <v>1894</v>
      </c>
      <c r="L874" t="s">
        <v>1017</v>
      </c>
      <c r="M874" t="s">
        <v>376</v>
      </c>
      <c r="N874" t="s">
        <v>1033</v>
      </c>
      <c r="O874" t="s">
        <v>30</v>
      </c>
      <c r="U874">
        <f t="shared" si="41"/>
        <v>0</v>
      </c>
    </row>
    <row r="875" spans="1:21" x14ac:dyDescent="0.25">
      <c r="A875">
        <v>19350209</v>
      </c>
      <c r="B875" t="s">
        <v>1825</v>
      </c>
      <c r="C875" t="str">
        <f t="shared" si="39"/>
        <v>L</v>
      </c>
      <c r="D875" t="s">
        <v>376</v>
      </c>
      <c r="E875" s="1">
        <v>3</v>
      </c>
      <c r="F875" s="1">
        <v>14</v>
      </c>
      <c r="G875">
        <f t="shared" si="40"/>
        <v>-11</v>
      </c>
      <c r="H875" t="s">
        <v>2876</v>
      </c>
      <c r="K875" t="s">
        <v>1894</v>
      </c>
      <c r="L875" t="s">
        <v>1017</v>
      </c>
      <c r="M875" t="s">
        <v>376</v>
      </c>
      <c r="N875" t="s">
        <v>1037</v>
      </c>
      <c r="O875" t="s">
        <v>30</v>
      </c>
      <c r="U875">
        <f t="shared" si="41"/>
        <v>0</v>
      </c>
    </row>
    <row r="876" spans="1:21" x14ac:dyDescent="0.25">
      <c r="A876">
        <v>19350223</v>
      </c>
      <c r="B876" t="s">
        <v>1825</v>
      </c>
      <c r="C876" t="str">
        <f t="shared" si="39"/>
        <v>W</v>
      </c>
      <c r="D876" t="s">
        <v>503</v>
      </c>
      <c r="E876" s="1">
        <v>12</v>
      </c>
      <c r="F876" s="1">
        <v>5</v>
      </c>
      <c r="G876">
        <f t="shared" si="40"/>
        <v>7</v>
      </c>
      <c r="H876" t="s">
        <v>2876</v>
      </c>
      <c r="K876" t="s">
        <v>1995</v>
      </c>
      <c r="L876" t="s">
        <v>1826</v>
      </c>
      <c r="M876" t="s">
        <v>1825</v>
      </c>
      <c r="N876" t="s">
        <v>1033</v>
      </c>
      <c r="O876" t="s">
        <v>30</v>
      </c>
      <c r="U876">
        <f t="shared" si="41"/>
        <v>0</v>
      </c>
    </row>
    <row r="877" spans="1:21" x14ac:dyDescent="0.25">
      <c r="A877">
        <v>19350223</v>
      </c>
      <c r="B877" t="s">
        <v>503</v>
      </c>
      <c r="C877" t="str">
        <f t="shared" si="39"/>
        <v>L</v>
      </c>
      <c r="D877" t="s">
        <v>1825</v>
      </c>
      <c r="E877" s="1">
        <v>5</v>
      </c>
      <c r="F877" s="1">
        <v>12</v>
      </c>
      <c r="G877">
        <f t="shared" si="40"/>
        <v>-7</v>
      </c>
      <c r="H877" t="s">
        <v>2876</v>
      </c>
      <c r="K877" t="s">
        <v>1995</v>
      </c>
      <c r="L877" t="s">
        <v>1826</v>
      </c>
      <c r="M877" t="s">
        <v>1825</v>
      </c>
      <c r="N877" t="s">
        <v>1037</v>
      </c>
      <c r="O877" t="s">
        <v>30</v>
      </c>
      <c r="U877">
        <f t="shared" si="41"/>
        <v>1</v>
      </c>
    </row>
    <row r="878" spans="1:21" x14ac:dyDescent="0.25">
      <c r="A878">
        <v>19350309</v>
      </c>
      <c r="B878" t="s">
        <v>1825</v>
      </c>
      <c r="C878" t="str">
        <f t="shared" si="39"/>
        <v>W</v>
      </c>
      <c r="D878" t="s">
        <v>1264</v>
      </c>
      <c r="E878" s="1">
        <v>9</v>
      </c>
      <c r="F878" s="1">
        <v>3</v>
      </c>
      <c r="G878">
        <f t="shared" si="40"/>
        <v>6</v>
      </c>
      <c r="H878" t="s">
        <v>2876</v>
      </c>
      <c r="K878" t="s">
        <v>2868</v>
      </c>
      <c r="L878" t="s">
        <v>2122</v>
      </c>
      <c r="M878" t="s">
        <v>1825</v>
      </c>
      <c r="N878" t="s">
        <v>1033</v>
      </c>
      <c r="O878" t="s">
        <v>30</v>
      </c>
      <c r="U878">
        <f t="shared" si="41"/>
        <v>0</v>
      </c>
    </row>
    <row r="879" spans="1:21" x14ac:dyDescent="0.25">
      <c r="A879">
        <v>19350309</v>
      </c>
      <c r="B879" t="s">
        <v>1264</v>
      </c>
      <c r="C879" t="str">
        <f t="shared" si="39"/>
        <v>L</v>
      </c>
      <c r="D879" t="s">
        <v>1825</v>
      </c>
      <c r="E879" s="1">
        <v>3</v>
      </c>
      <c r="F879" s="1">
        <v>9</v>
      </c>
      <c r="G879">
        <f t="shared" si="40"/>
        <v>-6</v>
      </c>
      <c r="H879" t="s">
        <v>2876</v>
      </c>
      <c r="K879" t="s">
        <v>2868</v>
      </c>
      <c r="L879" t="s">
        <v>2122</v>
      </c>
      <c r="M879" t="s">
        <v>1825</v>
      </c>
      <c r="N879" t="s">
        <v>1037</v>
      </c>
      <c r="O879" t="s">
        <v>30</v>
      </c>
      <c r="U879">
        <f t="shared" si="41"/>
        <v>1</v>
      </c>
    </row>
    <row r="880" spans="1:21" x14ac:dyDescent="0.25">
      <c r="A880">
        <v>19350316</v>
      </c>
      <c r="B880" t="s">
        <v>503</v>
      </c>
      <c r="C880" t="str">
        <f t="shared" si="39"/>
        <v>W</v>
      </c>
      <c r="D880" t="s">
        <v>376</v>
      </c>
      <c r="E880" s="1">
        <v>10</v>
      </c>
      <c r="F880" s="1">
        <v>7</v>
      </c>
      <c r="G880">
        <f t="shared" si="40"/>
        <v>3</v>
      </c>
      <c r="H880" t="s">
        <v>2876</v>
      </c>
      <c r="K880" t="s">
        <v>1822</v>
      </c>
      <c r="L880" t="s">
        <v>1120</v>
      </c>
      <c r="M880" t="s">
        <v>503</v>
      </c>
      <c r="N880" t="s">
        <v>1033</v>
      </c>
      <c r="O880" t="s">
        <v>30</v>
      </c>
      <c r="U880">
        <f t="shared" si="41"/>
        <v>0</v>
      </c>
    </row>
    <row r="881" spans="1:21" x14ac:dyDescent="0.25">
      <c r="A881">
        <v>19350316</v>
      </c>
      <c r="B881" t="s">
        <v>376</v>
      </c>
      <c r="C881" t="str">
        <f t="shared" si="39"/>
        <v>L</v>
      </c>
      <c r="D881" t="s">
        <v>503</v>
      </c>
      <c r="E881" s="1">
        <v>7</v>
      </c>
      <c r="F881" s="1">
        <v>10</v>
      </c>
      <c r="G881">
        <f t="shared" si="40"/>
        <v>-3</v>
      </c>
      <c r="H881" t="s">
        <v>2876</v>
      </c>
      <c r="K881" t="s">
        <v>1822</v>
      </c>
      <c r="L881" t="s">
        <v>1120</v>
      </c>
      <c r="M881" t="s">
        <v>503</v>
      </c>
      <c r="N881" t="s">
        <v>1037</v>
      </c>
      <c r="O881" t="s">
        <v>30</v>
      </c>
      <c r="U881">
        <f t="shared" si="41"/>
        <v>1</v>
      </c>
    </row>
    <row r="882" spans="1:21" x14ac:dyDescent="0.25">
      <c r="A882">
        <v>19351123</v>
      </c>
      <c r="B882" t="s">
        <v>503</v>
      </c>
      <c r="C882" t="str">
        <f t="shared" si="39"/>
        <v>L</v>
      </c>
      <c r="D882" t="s">
        <v>1787</v>
      </c>
      <c r="E882" s="1">
        <v>8</v>
      </c>
      <c r="F882" s="1">
        <v>18</v>
      </c>
      <c r="G882">
        <f t="shared" si="40"/>
        <v>-10</v>
      </c>
      <c r="H882" t="s">
        <v>2554</v>
      </c>
      <c r="K882" t="s">
        <v>1903</v>
      </c>
      <c r="L882" t="s">
        <v>1120</v>
      </c>
      <c r="M882" t="s">
        <v>503</v>
      </c>
      <c r="N882" t="s">
        <v>1033</v>
      </c>
      <c r="S882" t="s">
        <v>30</v>
      </c>
      <c r="U882">
        <f t="shared" si="41"/>
        <v>0</v>
      </c>
    </row>
    <row r="883" spans="1:21" x14ac:dyDescent="0.25">
      <c r="A883">
        <v>19351123</v>
      </c>
      <c r="B883" t="s">
        <v>1787</v>
      </c>
      <c r="C883" t="str">
        <f t="shared" si="39"/>
        <v>W</v>
      </c>
      <c r="D883" t="s">
        <v>503</v>
      </c>
      <c r="E883" s="1">
        <v>18</v>
      </c>
      <c r="F883" s="1">
        <v>8</v>
      </c>
      <c r="G883">
        <f t="shared" si="40"/>
        <v>10</v>
      </c>
      <c r="H883" t="s">
        <v>2554</v>
      </c>
      <c r="K883" t="s">
        <v>1903</v>
      </c>
      <c r="L883" t="s">
        <v>1120</v>
      </c>
      <c r="M883" t="s">
        <v>503</v>
      </c>
      <c r="N883" t="s">
        <v>1037</v>
      </c>
      <c r="S883" t="s">
        <v>30</v>
      </c>
      <c r="U883">
        <f t="shared" si="41"/>
        <v>0</v>
      </c>
    </row>
    <row r="884" spans="1:21" x14ac:dyDescent="0.25">
      <c r="A884">
        <v>19351207</v>
      </c>
      <c r="B884" t="s">
        <v>1825</v>
      </c>
      <c r="C884" t="str">
        <f t="shared" si="39"/>
        <v>L</v>
      </c>
      <c r="D884" t="s">
        <v>1787</v>
      </c>
      <c r="E884" s="1">
        <v>9</v>
      </c>
      <c r="F884" s="1">
        <v>17</v>
      </c>
      <c r="G884">
        <f t="shared" si="40"/>
        <v>-8</v>
      </c>
      <c r="H884" t="s">
        <v>2552</v>
      </c>
      <c r="K884" t="s">
        <v>1995</v>
      </c>
      <c r="L884" t="s">
        <v>1826</v>
      </c>
      <c r="M884" t="s">
        <v>1825</v>
      </c>
      <c r="N884" t="s">
        <v>1033</v>
      </c>
      <c r="S884" t="s">
        <v>30</v>
      </c>
      <c r="U884">
        <f t="shared" si="41"/>
        <v>0</v>
      </c>
    </row>
    <row r="885" spans="1:21" x14ac:dyDescent="0.25">
      <c r="A885">
        <v>19351207</v>
      </c>
      <c r="B885" t="s">
        <v>1787</v>
      </c>
      <c r="C885" t="str">
        <f t="shared" si="39"/>
        <v>W</v>
      </c>
      <c r="D885" t="s">
        <v>1825</v>
      </c>
      <c r="E885" s="1">
        <v>17</v>
      </c>
      <c r="F885" s="1">
        <v>9</v>
      </c>
      <c r="G885">
        <f t="shared" si="40"/>
        <v>8</v>
      </c>
      <c r="H885" t="s">
        <v>2552</v>
      </c>
      <c r="K885" t="s">
        <v>1995</v>
      </c>
      <c r="L885" t="s">
        <v>1826</v>
      </c>
      <c r="M885" t="s">
        <v>1825</v>
      </c>
      <c r="N885" t="s">
        <v>1037</v>
      </c>
      <c r="S885" t="s">
        <v>30</v>
      </c>
      <c r="U885">
        <f t="shared" si="41"/>
        <v>0</v>
      </c>
    </row>
    <row r="886" spans="1:21" x14ac:dyDescent="0.25">
      <c r="A886">
        <v>19351221</v>
      </c>
      <c r="B886" t="s">
        <v>1264</v>
      </c>
      <c r="C886" t="str">
        <f t="shared" si="39"/>
        <v>W</v>
      </c>
      <c r="D886" t="s">
        <v>1787</v>
      </c>
      <c r="E886" s="1">
        <v>13</v>
      </c>
      <c r="F886" s="1">
        <v>12</v>
      </c>
      <c r="G886">
        <f t="shared" si="40"/>
        <v>1</v>
      </c>
      <c r="H886" t="s">
        <v>2553</v>
      </c>
      <c r="K886" t="s">
        <v>1988</v>
      </c>
      <c r="L886" t="s">
        <v>1263</v>
      </c>
      <c r="M886" t="s">
        <v>1264</v>
      </c>
      <c r="N886" t="s">
        <v>1033</v>
      </c>
      <c r="S886" t="s">
        <v>30</v>
      </c>
      <c r="U886">
        <f t="shared" si="41"/>
        <v>0</v>
      </c>
    </row>
    <row r="887" spans="1:21" x14ac:dyDescent="0.25">
      <c r="A887">
        <v>19351221</v>
      </c>
      <c r="B887" t="s">
        <v>1787</v>
      </c>
      <c r="C887" t="str">
        <f t="shared" si="39"/>
        <v>L</v>
      </c>
      <c r="D887" t="s">
        <v>1264</v>
      </c>
      <c r="E887" s="1">
        <v>12</v>
      </c>
      <c r="F887" s="1">
        <v>13</v>
      </c>
      <c r="G887">
        <f t="shared" si="40"/>
        <v>-1</v>
      </c>
      <c r="H887" t="s">
        <v>2553</v>
      </c>
      <c r="K887" t="s">
        <v>1988</v>
      </c>
      <c r="L887" t="s">
        <v>1263</v>
      </c>
      <c r="M887" t="s">
        <v>1264</v>
      </c>
      <c r="N887" t="s">
        <v>1037</v>
      </c>
      <c r="S887" t="s">
        <v>30</v>
      </c>
      <c r="U887">
        <f t="shared" si="41"/>
        <v>1</v>
      </c>
    </row>
    <row r="888" spans="1:21" x14ac:dyDescent="0.25">
      <c r="A888">
        <v>19360104</v>
      </c>
      <c r="B888" t="s">
        <v>376</v>
      </c>
      <c r="C888" t="str">
        <f t="shared" si="39"/>
        <v>W</v>
      </c>
      <c r="D888" t="s">
        <v>1787</v>
      </c>
      <c r="E888" s="1">
        <v>13</v>
      </c>
      <c r="F888" s="1">
        <v>0</v>
      </c>
      <c r="G888">
        <f t="shared" si="40"/>
        <v>13</v>
      </c>
      <c r="H888" t="s">
        <v>2552</v>
      </c>
      <c r="K888" t="s">
        <v>1894</v>
      </c>
      <c r="L888" t="s">
        <v>1017</v>
      </c>
      <c r="M888" t="s">
        <v>376</v>
      </c>
      <c r="N888" t="s">
        <v>1033</v>
      </c>
      <c r="S888" t="s">
        <v>30</v>
      </c>
      <c r="U888">
        <f t="shared" si="41"/>
        <v>0</v>
      </c>
    </row>
    <row r="889" spans="1:21" x14ac:dyDescent="0.25">
      <c r="A889">
        <v>19360104</v>
      </c>
      <c r="B889" t="s">
        <v>1787</v>
      </c>
      <c r="C889" t="str">
        <f t="shared" si="39"/>
        <v>L</v>
      </c>
      <c r="D889" t="s">
        <v>376</v>
      </c>
      <c r="E889" s="1">
        <v>0</v>
      </c>
      <c r="F889" s="1">
        <v>13</v>
      </c>
      <c r="G889">
        <f t="shared" si="40"/>
        <v>-13</v>
      </c>
      <c r="H889" t="s">
        <v>2552</v>
      </c>
      <c r="K889" t="s">
        <v>1894</v>
      </c>
      <c r="L889" t="s">
        <v>1017</v>
      </c>
      <c r="M889" t="s">
        <v>376</v>
      </c>
      <c r="N889" t="s">
        <v>1037</v>
      </c>
      <c r="S889" t="s">
        <v>30</v>
      </c>
      <c r="U889">
        <f t="shared" si="41"/>
        <v>0</v>
      </c>
    </row>
    <row r="890" spans="1:21" x14ac:dyDescent="0.25">
      <c r="A890">
        <v>19360118</v>
      </c>
      <c r="B890" t="s">
        <v>1264</v>
      </c>
      <c r="C890" t="str">
        <f t="shared" si="39"/>
        <v>D</v>
      </c>
      <c r="D890" t="s">
        <v>376</v>
      </c>
      <c r="E890" s="1">
        <v>0</v>
      </c>
      <c r="F890" s="1">
        <v>0</v>
      </c>
      <c r="G890">
        <f t="shared" si="40"/>
        <v>0</v>
      </c>
      <c r="H890" t="s">
        <v>2875</v>
      </c>
      <c r="K890" t="s">
        <v>2572</v>
      </c>
      <c r="L890" t="s">
        <v>1274</v>
      </c>
      <c r="M890" t="s">
        <v>1264</v>
      </c>
      <c r="N890" t="s">
        <v>1033</v>
      </c>
      <c r="O890" t="s">
        <v>30</v>
      </c>
      <c r="U890">
        <f t="shared" si="41"/>
        <v>0</v>
      </c>
    </row>
    <row r="891" spans="1:21" x14ac:dyDescent="0.25">
      <c r="A891">
        <v>19360118</v>
      </c>
      <c r="B891" t="s">
        <v>376</v>
      </c>
      <c r="C891" t="str">
        <f t="shared" si="39"/>
        <v>D</v>
      </c>
      <c r="D891" t="s">
        <v>1264</v>
      </c>
      <c r="E891" s="1">
        <v>0</v>
      </c>
      <c r="F891" s="1">
        <v>0</v>
      </c>
      <c r="G891">
        <f t="shared" si="40"/>
        <v>0</v>
      </c>
      <c r="H891" t="s">
        <v>2875</v>
      </c>
      <c r="K891" t="s">
        <v>2572</v>
      </c>
      <c r="L891" t="s">
        <v>1274</v>
      </c>
      <c r="M891" t="s">
        <v>1264</v>
      </c>
      <c r="N891" t="s">
        <v>1037</v>
      </c>
      <c r="O891" t="s">
        <v>30</v>
      </c>
      <c r="U891">
        <f t="shared" si="41"/>
        <v>0</v>
      </c>
    </row>
    <row r="892" spans="1:21" x14ac:dyDescent="0.25">
      <c r="A892">
        <v>19360201</v>
      </c>
      <c r="B892" t="s">
        <v>503</v>
      </c>
      <c r="C892" t="str">
        <f t="shared" si="39"/>
        <v>L</v>
      </c>
      <c r="D892" t="s">
        <v>1264</v>
      </c>
      <c r="E892" s="1">
        <v>3</v>
      </c>
      <c r="F892" s="1">
        <v>13</v>
      </c>
      <c r="G892">
        <f t="shared" si="40"/>
        <v>-10</v>
      </c>
      <c r="H892" t="s">
        <v>2875</v>
      </c>
      <c r="K892" t="s">
        <v>1822</v>
      </c>
      <c r="L892" t="s">
        <v>1120</v>
      </c>
      <c r="M892" t="s">
        <v>503</v>
      </c>
      <c r="N892" t="s">
        <v>1033</v>
      </c>
      <c r="O892" t="s">
        <v>30</v>
      </c>
      <c r="U892">
        <f t="shared" si="41"/>
        <v>0</v>
      </c>
    </row>
    <row r="893" spans="1:21" x14ac:dyDescent="0.25">
      <c r="A893">
        <v>19360201</v>
      </c>
      <c r="B893" t="s">
        <v>1264</v>
      </c>
      <c r="C893" t="str">
        <f t="shared" si="39"/>
        <v>W</v>
      </c>
      <c r="D893" t="s">
        <v>503</v>
      </c>
      <c r="E893" s="1">
        <v>13</v>
      </c>
      <c r="F893" s="1">
        <v>3</v>
      </c>
      <c r="G893">
        <f t="shared" si="40"/>
        <v>10</v>
      </c>
      <c r="H893" t="s">
        <v>2875</v>
      </c>
      <c r="K893" t="s">
        <v>1822</v>
      </c>
      <c r="L893" t="s">
        <v>1120</v>
      </c>
      <c r="M893" t="s">
        <v>503</v>
      </c>
      <c r="N893" t="s">
        <v>1037</v>
      </c>
      <c r="O893" t="s">
        <v>30</v>
      </c>
      <c r="U893">
        <f t="shared" si="41"/>
        <v>0</v>
      </c>
    </row>
    <row r="894" spans="1:21" x14ac:dyDescent="0.25">
      <c r="A894">
        <v>19360208</v>
      </c>
      <c r="B894" t="s">
        <v>1825</v>
      </c>
      <c r="C894" t="str">
        <f t="shared" si="39"/>
        <v>W</v>
      </c>
      <c r="D894" t="s">
        <v>376</v>
      </c>
      <c r="E894" s="1">
        <v>6</v>
      </c>
      <c r="F894" s="1">
        <v>3</v>
      </c>
      <c r="G894">
        <f t="shared" si="40"/>
        <v>3</v>
      </c>
      <c r="H894" t="s">
        <v>2875</v>
      </c>
      <c r="K894" t="s">
        <v>1995</v>
      </c>
      <c r="L894" t="s">
        <v>1826</v>
      </c>
      <c r="M894" t="s">
        <v>1825</v>
      </c>
      <c r="N894" t="s">
        <v>1033</v>
      </c>
      <c r="O894" t="s">
        <v>30</v>
      </c>
      <c r="U894">
        <f t="shared" si="41"/>
        <v>0</v>
      </c>
    </row>
    <row r="895" spans="1:21" x14ac:dyDescent="0.25">
      <c r="A895">
        <v>19360208</v>
      </c>
      <c r="B895" t="s">
        <v>376</v>
      </c>
      <c r="C895" t="str">
        <f t="shared" si="39"/>
        <v>L</v>
      </c>
      <c r="D895" t="s">
        <v>1825</v>
      </c>
      <c r="E895" s="1">
        <v>3</v>
      </c>
      <c r="F895" s="1">
        <v>6</v>
      </c>
      <c r="G895">
        <f t="shared" si="40"/>
        <v>-3</v>
      </c>
      <c r="H895" t="s">
        <v>2875</v>
      </c>
      <c r="K895" t="s">
        <v>1995</v>
      </c>
      <c r="L895" t="s">
        <v>1826</v>
      </c>
      <c r="M895" t="s">
        <v>1825</v>
      </c>
      <c r="N895" t="s">
        <v>1037</v>
      </c>
      <c r="O895" t="s">
        <v>30</v>
      </c>
      <c r="U895">
        <f t="shared" si="41"/>
        <v>1</v>
      </c>
    </row>
    <row r="896" spans="1:21" x14ac:dyDescent="0.25">
      <c r="A896">
        <v>19360222</v>
      </c>
      <c r="B896" t="s">
        <v>503</v>
      </c>
      <c r="C896" t="str">
        <f t="shared" si="39"/>
        <v>L</v>
      </c>
      <c r="D896" t="s">
        <v>1825</v>
      </c>
      <c r="E896" s="1">
        <v>4</v>
      </c>
      <c r="F896" s="1">
        <v>10</v>
      </c>
      <c r="G896">
        <f t="shared" si="40"/>
        <v>-6</v>
      </c>
      <c r="H896" t="s">
        <v>2875</v>
      </c>
      <c r="K896" t="s">
        <v>1822</v>
      </c>
      <c r="L896" t="s">
        <v>1120</v>
      </c>
      <c r="M896" t="s">
        <v>503</v>
      </c>
      <c r="N896" t="s">
        <v>1033</v>
      </c>
      <c r="O896" t="s">
        <v>30</v>
      </c>
      <c r="U896">
        <f t="shared" si="41"/>
        <v>1</v>
      </c>
    </row>
    <row r="897" spans="1:21" x14ac:dyDescent="0.25">
      <c r="A897">
        <v>19360222</v>
      </c>
      <c r="B897" t="s">
        <v>1825</v>
      </c>
      <c r="C897" t="str">
        <f t="shared" si="39"/>
        <v>W</v>
      </c>
      <c r="D897" t="s">
        <v>503</v>
      </c>
      <c r="E897" s="1">
        <v>10</v>
      </c>
      <c r="F897" s="1">
        <v>4</v>
      </c>
      <c r="G897">
        <f t="shared" si="40"/>
        <v>6</v>
      </c>
      <c r="H897" t="s">
        <v>2875</v>
      </c>
      <c r="K897" t="s">
        <v>1822</v>
      </c>
      <c r="L897" t="s">
        <v>1120</v>
      </c>
      <c r="M897" t="s">
        <v>503</v>
      </c>
      <c r="N897" t="s">
        <v>1037</v>
      </c>
      <c r="O897" t="s">
        <v>30</v>
      </c>
      <c r="U897">
        <f t="shared" si="41"/>
        <v>0</v>
      </c>
    </row>
    <row r="898" spans="1:21" x14ac:dyDescent="0.25">
      <c r="A898">
        <v>19360314</v>
      </c>
      <c r="B898" t="s">
        <v>1264</v>
      </c>
      <c r="C898" t="str">
        <f t="shared" ref="C898:C961" si="42">IF(E898-F898&gt;0,"W",IF(E898-F898&lt;0,"L","D"))</f>
        <v>W</v>
      </c>
      <c r="D898" t="s">
        <v>1825</v>
      </c>
      <c r="E898" s="1">
        <v>3</v>
      </c>
      <c r="F898" s="1">
        <v>0</v>
      </c>
      <c r="G898">
        <f t="shared" ref="G898:G961" si="43">E898-F898</f>
        <v>3</v>
      </c>
      <c r="H898" t="s">
        <v>2875</v>
      </c>
      <c r="K898" t="s">
        <v>1988</v>
      </c>
      <c r="L898" t="s">
        <v>1263</v>
      </c>
      <c r="M898" t="s">
        <v>1264</v>
      </c>
      <c r="N898" t="s">
        <v>1033</v>
      </c>
      <c r="O898" t="s">
        <v>30</v>
      </c>
      <c r="U898">
        <f t="shared" ref="U898:U961" si="44">IF(C898="L",IF(G898&gt;-8,1,0),0)</f>
        <v>0</v>
      </c>
    </row>
    <row r="899" spans="1:21" x14ac:dyDescent="0.25">
      <c r="A899">
        <v>19360314</v>
      </c>
      <c r="B899" t="s">
        <v>1825</v>
      </c>
      <c r="C899" t="str">
        <f t="shared" si="42"/>
        <v>L</v>
      </c>
      <c r="D899" t="s">
        <v>1264</v>
      </c>
      <c r="E899" s="1">
        <v>0</v>
      </c>
      <c r="F899" s="1">
        <v>3</v>
      </c>
      <c r="G899">
        <f t="shared" si="43"/>
        <v>-3</v>
      </c>
      <c r="H899" t="s">
        <v>2875</v>
      </c>
      <c r="K899" t="s">
        <v>1988</v>
      </c>
      <c r="L899" t="s">
        <v>1263</v>
      </c>
      <c r="M899" t="s">
        <v>1264</v>
      </c>
      <c r="N899" t="s">
        <v>1037</v>
      </c>
      <c r="O899" t="s">
        <v>30</v>
      </c>
      <c r="U899">
        <f t="shared" si="44"/>
        <v>1</v>
      </c>
    </row>
    <row r="900" spans="1:21" x14ac:dyDescent="0.25">
      <c r="A900">
        <v>19360321</v>
      </c>
      <c r="B900" t="s">
        <v>376</v>
      </c>
      <c r="C900" t="str">
        <f t="shared" si="42"/>
        <v>W</v>
      </c>
      <c r="D900" t="s">
        <v>503</v>
      </c>
      <c r="E900" s="1">
        <v>9</v>
      </c>
      <c r="F900" s="1">
        <v>8</v>
      </c>
      <c r="G900">
        <f t="shared" si="43"/>
        <v>1</v>
      </c>
      <c r="H900" t="s">
        <v>2875</v>
      </c>
      <c r="K900" t="s">
        <v>1818</v>
      </c>
      <c r="L900" t="s">
        <v>1017</v>
      </c>
      <c r="M900" t="s">
        <v>376</v>
      </c>
      <c r="N900" t="s">
        <v>1033</v>
      </c>
      <c r="O900" t="s">
        <v>30</v>
      </c>
      <c r="U900">
        <f t="shared" si="44"/>
        <v>0</v>
      </c>
    </row>
    <row r="901" spans="1:21" x14ac:dyDescent="0.25">
      <c r="A901">
        <v>19360321</v>
      </c>
      <c r="B901" t="s">
        <v>503</v>
      </c>
      <c r="C901" t="str">
        <f t="shared" si="42"/>
        <v>L</v>
      </c>
      <c r="D901" t="s">
        <v>376</v>
      </c>
      <c r="E901" s="1">
        <v>8</v>
      </c>
      <c r="F901" s="1">
        <v>9</v>
      </c>
      <c r="G901">
        <f t="shared" si="43"/>
        <v>-1</v>
      </c>
      <c r="H901" t="s">
        <v>2875</v>
      </c>
      <c r="K901" t="s">
        <v>1818</v>
      </c>
      <c r="L901" t="s">
        <v>1017</v>
      </c>
      <c r="M901" t="s">
        <v>376</v>
      </c>
      <c r="N901" t="s">
        <v>1037</v>
      </c>
      <c r="O901" t="s">
        <v>30</v>
      </c>
      <c r="U901">
        <f t="shared" si="44"/>
        <v>1</v>
      </c>
    </row>
    <row r="902" spans="1:21" x14ac:dyDescent="0.25">
      <c r="A902">
        <v>19360905</v>
      </c>
      <c r="B902" t="s">
        <v>1787</v>
      </c>
      <c r="C902" t="str">
        <f t="shared" si="42"/>
        <v>W</v>
      </c>
      <c r="D902" t="s">
        <v>1824</v>
      </c>
      <c r="E902" s="1">
        <v>11</v>
      </c>
      <c r="F902" s="1">
        <v>6</v>
      </c>
      <c r="G902">
        <f t="shared" si="43"/>
        <v>5</v>
      </c>
      <c r="H902" t="s">
        <v>2551</v>
      </c>
      <c r="K902" t="s">
        <v>2239</v>
      </c>
      <c r="L902" t="s">
        <v>1837</v>
      </c>
      <c r="M902" t="s">
        <v>1787</v>
      </c>
      <c r="N902" t="s">
        <v>1033</v>
      </c>
      <c r="S902" t="s">
        <v>30</v>
      </c>
      <c r="U902">
        <f t="shared" si="44"/>
        <v>0</v>
      </c>
    </row>
    <row r="903" spans="1:21" x14ac:dyDescent="0.25">
      <c r="A903">
        <v>19360905</v>
      </c>
      <c r="B903" t="s">
        <v>1824</v>
      </c>
      <c r="C903" t="str">
        <f t="shared" si="42"/>
        <v>L</v>
      </c>
      <c r="D903" t="s">
        <v>1787</v>
      </c>
      <c r="E903" s="1">
        <v>6</v>
      </c>
      <c r="F903" s="1">
        <v>11</v>
      </c>
      <c r="G903">
        <f t="shared" si="43"/>
        <v>-5</v>
      </c>
      <c r="H903" t="s">
        <v>2551</v>
      </c>
      <c r="K903" t="s">
        <v>2239</v>
      </c>
      <c r="L903" t="s">
        <v>1837</v>
      </c>
      <c r="M903" t="s">
        <v>1787</v>
      </c>
      <c r="N903" t="s">
        <v>1037</v>
      </c>
      <c r="S903" t="s">
        <v>30</v>
      </c>
      <c r="U903">
        <f t="shared" si="44"/>
        <v>1</v>
      </c>
    </row>
    <row r="904" spans="1:21" x14ac:dyDescent="0.25">
      <c r="A904">
        <v>19360912</v>
      </c>
      <c r="B904" t="s">
        <v>1787</v>
      </c>
      <c r="C904" t="str">
        <f t="shared" si="42"/>
        <v>W</v>
      </c>
      <c r="D904" t="s">
        <v>1824</v>
      </c>
      <c r="E904" s="1">
        <v>38</v>
      </c>
      <c r="F904" s="1">
        <v>13</v>
      </c>
      <c r="G904">
        <f t="shared" si="43"/>
        <v>25</v>
      </c>
      <c r="H904" t="s">
        <v>2551</v>
      </c>
      <c r="K904" t="s">
        <v>2082</v>
      </c>
      <c r="L904" t="s">
        <v>1877</v>
      </c>
      <c r="M904" t="s">
        <v>1787</v>
      </c>
      <c r="N904" t="s">
        <v>1033</v>
      </c>
      <c r="S904" t="s">
        <v>30</v>
      </c>
      <c r="U904">
        <f t="shared" si="44"/>
        <v>0</v>
      </c>
    </row>
    <row r="905" spans="1:21" x14ac:dyDescent="0.25">
      <c r="A905">
        <v>19360912</v>
      </c>
      <c r="B905" t="s">
        <v>1824</v>
      </c>
      <c r="C905" t="str">
        <f t="shared" si="42"/>
        <v>L</v>
      </c>
      <c r="D905" t="s">
        <v>1787</v>
      </c>
      <c r="E905" s="1">
        <v>13</v>
      </c>
      <c r="F905" s="1">
        <v>38</v>
      </c>
      <c r="G905">
        <f t="shared" si="43"/>
        <v>-25</v>
      </c>
      <c r="H905" t="s">
        <v>2551</v>
      </c>
      <c r="K905" t="s">
        <v>2082</v>
      </c>
      <c r="L905" t="s">
        <v>1877</v>
      </c>
      <c r="M905" t="s">
        <v>1787</v>
      </c>
      <c r="N905" t="s">
        <v>1037</v>
      </c>
      <c r="S905" t="s">
        <v>30</v>
      </c>
      <c r="U905">
        <f t="shared" si="44"/>
        <v>0</v>
      </c>
    </row>
    <row r="906" spans="1:21" x14ac:dyDescent="0.25">
      <c r="A906">
        <v>19370116</v>
      </c>
      <c r="B906" t="s">
        <v>376</v>
      </c>
      <c r="C906" t="str">
        <f t="shared" si="42"/>
        <v>W</v>
      </c>
      <c r="D906" t="s">
        <v>1264</v>
      </c>
      <c r="E906" s="1">
        <v>4</v>
      </c>
      <c r="F906" s="1">
        <v>3</v>
      </c>
      <c r="G906">
        <f t="shared" si="43"/>
        <v>1</v>
      </c>
      <c r="H906" t="s">
        <v>2874</v>
      </c>
      <c r="K906" t="s">
        <v>1894</v>
      </c>
      <c r="L906" t="s">
        <v>1017</v>
      </c>
      <c r="M906" t="s">
        <v>376</v>
      </c>
      <c r="N906" t="s">
        <v>1033</v>
      </c>
      <c r="O906" t="s">
        <v>30</v>
      </c>
      <c r="U906">
        <f t="shared" si="44"/>
        <v>0</v>
      </c>
    </row>
    <row r="907" spans="1:21" x14ac:dyDescent="0.25">
      <c r="A907">
        <v>19370116</v>
      </c>
      <c r="B907" t="s">
        <v>1264</v>
      </c>
      <c r="C907" t="str">
        <f t="shared" si="42"/>
        <v>L</v>
      </c>
      <c r="D907" t="s">
        <v>376</v>
      </c>
      <c r="E907" s="1">
        <v>3</v>
      </c>
      <c r="F907" s="1">
        <v>4</v>
      </c>
      <c r="G907">
        <f t="shared" si="43"/>
        <v>-1</v>
      </c>
      <c r="H907" t="s">
        <v>2874</v>
      </c>
      <c r="K907" t="s">
        <v>1894</v>
      </c>
      <c r="L907" t="s">
        <v>1017</v>
      </c>
      <c r="M907" t="s">
        <v>376</v>
      </c>
      <c r="N907" t="s">
        <v>1037</v>
      </c>
      <c r="O907" t="s">
        <v>30</v>
      </c>
      <c r="U907">
        <f t="shared" si="44"/>
        <v>1</v>
      </c>
    </row>
    <row r="908" spans="1:21" x14ac:dyDescent="0.25">
      <c r="A908">
        <v>19370206</v>
      </c>
      <c r="B908" t="s">
        <v>1264</v>
      </c>
      <c r="C908" t="str">
        <f t="shared" si="42"/>
        <v>L</v>
      </c>
      <c r="D908" t="s">
        <v>503</v>
      </c>
      <c r="E908" s="1">
        <v>6</v>
      </c>
      <c r="F908" s="1">
        <v>13</v>
      </c>
      <c r="G908">
        <f t="shared" si="43"/>
        <v>-7</v>
      </c>
      <c r="H908" t="s">
        <v>2874</v>
      </c>
      <c r="K908" t="s">
        <v>2572</v>
      </c>
      <c r="L908" t="s">
        <v>1274</v>
      </c>
      <c r="M908" t="s">
        <v>1264</v>
      </c>
      <c r="N908" t="s">
        <v>1033</v>
      </c>
      <c r="O908" t="s">
        <v>30</v>
      </c>
      <c r="U908">
        <f t="shared" si="44"/>
        <v>1</v>
      </c>
    </row>
    <row r="909" spans="1:21" x14ac:dyDescent="0.25">
      <c r="A909">
        <v>19370206</v>
      </c>
      <c r="B909" t="s">
        <v>503</v>
      </c>
      <c r="C909" t="str">
        <f t="shared" si="42"/>
        <v>W</v>
      </c>
      <c r="D909" t="s">
        <v>1264</v>
      </c>
      <c r="E909" s="1">
        <v>13</v>
      </c>
      <c r="F909" s="1">
        <v>6</v>
      </c>
      <c r="G909">
        <f t="shared" si="43"/>
        <v>7</v>
      </c>
      <c r="H909" t="s">
        <v>2874</v>
      </c>
      <c r="K909" t="s">
        <v>2572</v>
      </c>
      <c r="L909" t="s">
        <v>1274</v>
      </c>
      <c r="M909" t="s">
        <v>1264</v>
      </c>
      <c r="N909" t="s">
        <v>1037</v>
      </c>
      <c r="O909" t="s">
        <v>30</v>
      </c>
      <c r="U909">
        <f t="shared" si="44"/>
        <v>0</v>
      </c>
    </row>
    <row r="910" spans="1:21" x14ac:dyDescent="0.25">
      <c r="A910">
        <v>19370213</v>
      </c>
      <c r="B910" t="s">
        <v>376</v>
      </c>
      <c r="C910" t="str">
        <f t="shared" si="42"/>
        <v>W</v>
      </c>
      <c r="D910" t="s">
        <v>1825</v>
      </c>
      <c r="E910" s="1">
        <v>9</v>
      </c>
      <c r="F910" s="1">
        <v>8</v>
      </c>
      <c r="G910">
        <f t="shared" si="43"/>
        <v>1</v>
      </c>
      <c r="H910" t="s">
        <v>2874</v>
      </c>
      <c r="K910" t="s">
        <v>1894</v>
      </c>
      <c r="L910" t="s">
        <v>1017</v>
      </c>
      <c r="M910" t="s">
        <v>376</v>
      </c>
      <c r="N910" t="s">
        <v>1033</v>
      </c>
      <c r="O910" t="s">
        <v>30</v>
      </c>
      <c r="U910">
        <f t="shared" si="44"/>
        <v>0</v>
      </c>
    </row>
    <row r="911" spans="1:21" x14ac:dyDescent="0.25">
      <c r="A911">
        <v>19370213</v>
      </c>
      <c r="B911" t="s">
        <v>1825</v>
      </c>
      <c r="C911" t="str">
        <f t="shared" si="42"/>
        <v>L</v>
      </c>
      <c r="D911" t="s">
        <v>376</v>
      </c>
      <c r="E911" s="1">
        <v>8</v>
      </c>
      <c r="F911" s="1">
        <v>9</v>
      </c>
      <c r="G911">
        <f t="shared" si="43"/>
        <v>-1</v>
      </c>
      <c r="H911" t="s">
        <v>2874</v>
      </c>
      <c r="K911" t="s">
        <v>1894</v>
      </c>
      <c r="L911" t="s">
        <v>1017</v>
      </c>
      <c r="M911" t="s">
        <v>376</v>
      </c>
      <c r="N911" t="s">
        <v>1037</v>
      </c>
      <c r="O911" t="s">
        <v>30</v>
      </c>
      <c r="U911">
        <f t="shared" si="44"/>
        <v>1</v>
      </c>
    </row>
    <row r="912" spans="1:21" x14ac:dyDescent="0.25">
      <c r="A912">
        <v>19370227</v>
      </c>
      <c r="B912" t="s">
        <v>1825</v>
      </c>
      <c r="C912" t="str">
        <f t="shared" si="42"/>
        <v>W</v>
      </c>
      <c r="D912" t="s">
        <v>503</v>
      </c>
      <c r="E912" s="1">
        <v>11</v>
      </c>
      <c r="F912" s="1">
        <v>4</v>
      </c>
      <c r="G912">
        <f t="shared" si="43"/>
        <v>7</v>
      </c>
      <c r="H912" t="s">
        <v>2874</v>
      </c>
      <c r="K912" t="s">
        <v>1995</v>
      </c>
      <c r="L912" t="s">
        <v>1826</v>
      </c>
      <c r="M912" t="s">
        <v>1825</v>
      </c>
      <c r="N912" t="s">
        <v>1033</v>
      </c>
      <c r="O912" t="s">
        <v>30</v>
      </c>
      <c r="U912">
        <f t="shared" si="44"/>
        <v>0</v>
      </c>
    </row>
    <row r="913" spans="1:21" x14ac:dyDescent="0.25">
      <c r="A913">
        <v>19370227</v>
      </c>
      <c r="B913" t="s">
        <v>503</v>
      </c>
      <c r="C913" t="str">
        <f t="shared" si="42"/>
        <v>L</v>
      </c>
      <c r="D913" t="s">
        <v>1825</v>
      </c>
      <c r="E913" s="1">
        <v>4</v>
      </c>
      <c r="F913" s="1">
        <v>11</v>
      </c>
      <c r="G913">
        <f t="shared" si="43"/>
        <v>-7</v>
      </c>
      <c r="H913" t="s">
        <v>2874</v>
      </c>
      <c r="K913" t="s">
        <v>1995</v>
      </c>
      <c r="L913" t="s">
        <v>1826</v>
      </c>
      <c r="M913" t="s">
        <v>1825</v>
      </c>
      <c r="N913" t="s">
        <v>1037</v>
      </c>
      <c r="O913" t="s">
        <v>30</v>
      </c>
      <c r="U913">
        <f t="shared" si="44"/>
        <v>1</v>
      </c>
    </row>
    <row r="914" spans="1:21" x14ac:dyDescent="0.25">
      <c r="A914">
        <v>19370320</v>
      </c>
      <c r="B914" t="s">
        <v>503</v>
      </c>
      <c r="C914" t="str">
        <f t="shared" si="42"/>
        <v>L</v>
      </c>
      <c r="D914" t="s">
        <v>376</v>
      </c>
      <c r="E914" s="1">
        <v>3</v>
      </c>
      <c r="F914" s="1">
        <v>6</v>
      </c>
      <c r="G914">
        <f t="shared" si="43"/>
        <v>-3</v>
      </c>
      <c r="H914" t="s">
        <v>2874</v>
      </c>
      <c r="K914" t="s">
        <v>1822</v>
      </c>
      <c r="L914" t="s">
        <v>1120</v>
      </c>
      <c r="M914" t="s">
        <v>503</v>
      </c>
      <c r="N914" t="s">
        <v>1033</v>
      </c>
      <c r="O914" t="s">
        <v>30</v>
      </c>
      <c r="U914">
        <f t="shared" si="44"/>
        <v>1</v>
      </c>
    </row>
    <row r="915" spans="1:21" x14ac:dyDescent="0.25">
      <c r="A915">
        <v>19370320</v>
      </c>
      <c r="B915" t="s">
        <v>376</v>
      </c>
      <c r="C915" t="str">
        <f t="shared" si="42"/>
        <v>W</v>
      </c>
      <c r="D915" t="s">
        <v>503</v>
      </c>
      <c r="E915" s="1">
        <v>6</v>
      </c>
      <c r="F915" s="1">
        <v>3</v>
      </c>
      <c r="G915">
        <f t="shared" si="43"/>
        <v>3</v>
      </c>
      <c r="H915" t="s">
        <v>2874</v>
      </c>
      <c r="K915" t="s">
        <v>1822</v>
      </c>
      <c r="L915" t="s">
        <v>1120</v>
      </c>
      <c r="M915" t="s">
        <v>503</v>
      </c>
      <c r="N915" t="s">
        <v>1037</v>
      </c>
      <c r="O915" t="s">
        <v>30</v>
      </c>
      <c r="U915">
        <f t="shared" si="44"/>
        <v>0</v>
      </c>
    </row>
    <row r="916" spans="1:21" x14ac:dyDescent="0.25">
      <c r="A916">
        <v>19370403</v>
      </c>
      <c r="B916" t="s">
        <v>1825</v>
      </c>
      <c r="C916" t="str">
        <f t="shared" si="42"/>
        <v>W</v>
      </c>
      <c r="D916" t="s">
        <v>1264</v>
      </c>
      <c r="E916" s="1">
        <v>5</v>
      </c>
      <c r="F916" s="1">
        <v>3</v>
      </c>
      <c r="G916">
        <f t="shared" si="43"/>
        <v>2</v>
      </c>
      <c r="H916" t="s">
        <v>2874</v>
      </c>
      <c r="K916" t="s">
        <v>2868</v>
      </c>
      <c r="L916" t="s">
        <v>2122</v>
      </c>
      <c r="M916" t="s">
        <v>1825</v>
      </c>
      <c r="N916" t="s">
        <v>1033</v>
      </c>
      <c r="O916" t="s">
        <v>30</v>
      </c>
      <c r="U916">
        <f t="shared" si="44"/>
        <v>0</v>
      </c>
    </row>
    <row r="917" spans="1:21" x14ac:dyDescent="0.25">
      <c r="A917">
        <v>19370403</v>
      </c>
      <c r="B917" t="s">
        <v>1264</v>
      </c>
      <c r="C917" t="str">
        <f t="shared" si="42"/>
        <v>L</v>
      </c>
      <c r="D917" t="s">
        <v>1825</v>
      </c>
      <c r="E917" s="1">
        <v>3</v>
      </c>
      <c r="F917" s="1">
        <v>5</v>
      </c>
      <c r="G917">
        <f t="shared" si="43"/>
        <v>-2</v>
      </c>
      <c r="H917" t="s">
        <v>2874</v>
      </c>
      <c r="K917" t="s">
        <v>2868</v>
      </c>
      <c r="L917" t="s">
        <v>2122</v>
      </c>
      <c r="M917" t="s">
        <v>1825</v>
      </c>
      <c r="N917" t="s">
        <v>1037</v>
      </c>
      <c r="O917" t="s">
        <v>30</v>
      </c>
      <c r="U917">
        <f t="shared" si="44"/>
        <v>1</v>
      </c>
    </row>
    <row r="918" spans="1:21" x14ac:dyDescent="0.25">
      <c r="A918">
        <v>19370626</v>
      </c>
      <c r="B918" t="s">
        <v>1824</v>
      </c>
      <c r="C918" t="str">
        <f t="shared" si="42"/>
        <v>L</v>
      </c>
      <c r="D918" t="s">
        <v>1828</v>
      </c>
      <c r="E918" s="1">
        <v>5</v>
      </c>
      <c r="F918" s="1">
        <v>9</v>
      </c>
      <c r="G918">
        <f t="shared" si="43"/>
        <v>-4</v>
      </c>
      <c r="H918" t="s">
        <v>2550</v>
      </c>
      <c r="K918" t="s">
        <v>1813</v>
      </c>
      <c r="L918" t="s">
        <v>1675</v>
      </c>
      <c r="M918" t="s">
        <v>1824</v>
      </c>
      <c r="N918" t="s">
        <v>1033</v>
      </c>
      <c r="S918" t="s">
        <v>30</v>
      </c>
      <c r="U918">
        <f t="shared" si="44"/>
        <v>1</v>
      </c>
    </row>
    <row r="919" spans="1:21" x14ac:dyDescent="0.25">
      <c r="A919">
        <v>19370626</v>
      </c>
      <c r="B919" t="s">
        <v>1828</v>
      </c>
      <c r="C919" t="str">
        <f t="shared" si="42"/>
        <v>W</v>
      </c>
      <c r="D919" t="s">
        <v>1824</v>
      </c>
      <c r="E919" s="1">
        <v>9</v>
      </c>
      <c r="F919" s="1">
        <v>5</v>
      </c>
      <c r="G919">
        <f t="shared" si="43"/>
        <v>4</v>
      </c>
      <c r="H919" t="s">
        <v>2550</v>
      </c>
      <c r="K919" t="s">
        <v>1813</v>
      </c>
      <c r="L919" t="s">
        <v>1675</v>
      </c>
      <c r="M919" t="s">
        <v>1824</v>
      </c>
      <c r="N919" t="s">
        <v>1037</v>
      </c>
      <c r="S919" t="s">
        <v>30</v>
      </c>
      <c r="U919">
        <f t="shared" si="44"/>
        <v>0</v>
      </c>
    </row>
    <row r="920" spans="1:21" x14ac:dyDescent="0.25">
      <c r="A920">
        <v>19370717</v>
      </c>
      <c r="B920" t="s">
        <v>1824</v>
      </c>
      <c r="C920" t="str">
        <f t="shared" si="42"/>
        <v>L</v>
      </c>
      <c r="D920" t="s">
        <v>1828</v>
      </c>
      <c r="E920" s="1">
        <v>17</v>
      </c>
      <c r="F920" s="1">
        <v>26</v>
      </c>
      <c r="G920">
        <f t="shared" si="43"/>
        <v>-9</v>
      </c>
      <c r="H920" t="s">
        <v>2550</v>
      </c>
      <c r="K920" t="s">
        <v>1813</v>
      </c>
      <c r="L920" t="s">
        <v>1675</v>
      </c>
      <c r="M920" t="s">
        <v>1824</v>
      </c>
      <c r="N920" t="s">
        <v>1033</v>
      </c>
      <c r="S920" t="s">
        <v>30</v>
      </c>
      <c r="U920">
        <f t="shared" si="44"/>
        <v>0</v>
      </c>
    </row>
    <row r="921" spans="1:21" x14ac:dyDescent="0.25">
      <c r="A921">
        <v>19370717</v>
      </c>
      <c r="B921" t="s">
        <v>1828</v>
      </c>
      <c r="C921" t="str">
        <f t="shared" si="42"/>
        <v>W</v>
      </c>
      <c r="D921" t="s">
        <v>1824</v>
      </c>
      <c r="E921" s="1">
        <v>26</v>
      </c>
      <c r="F921" s="1">
        <v>17</v>
      </c>
      <c r="G921">
        <f t="shared" si="43"/>
        <v>9</v>
      </c>
      <c r="H921" t="s">
        <v>2550</v>
      </c>
      <c r="K921" t="s">
        <v>1813</v>
      </c>
      <c r="L921" t="s">
        <v>1675</v>
      </c>
      <c r="M921" t="s">
        <v>1824</v>
      </c>
      <c r="N921" t="s">
        <v>1037</v>
      </c>
      <c r="S921" t="s">
        <v>30</v>
      </c>
      <c r="U921">
        <f t="shared" si="44"/>
        <v>0</v>
      </c>
    </row>
    <row r="922" spans="1:21" x14ac:dyDescent="0.25">
      <c r="A922">
        <v>19370814</v>
      </c>
      <c r="B922" t="s">
        <v>1787</v>
      </c>
      <c r="C922" t="str">
        <f t="shared" si="42"/>
        <v>W</v>
      </c>
      <c r="D922" t="s">
        <v>1828</v>
      </c>
      <c r="E922" s="1">
        <v>13</v>
      </c>
      <c r="F922" s="1">
        <v>7</v>
      </c>
      <c r="G922">
        <f t="shared" si="43"/>
        <v>6</v>
      </c>
      <c r="H922" t="s">
        <v>2549</v>
      </c>
      <c r="K922" t="s">
        <v>2239</v>
      </c>
      <c r="L922" t="s">
        <v>1837</v>
      </c>
      <c r="M922" t="s">
        <v>1787</v>
      </c>
      <c r="N922" t="s">
        <v>1033</v>
      </c>
      <c r="S922" t="s">
        <v>30</v>
      </c>
      <c r="U922">
        <f t="shared" si="44"/>
        <v>0</v>
      </c>
    </row>
    <row r="923" spans="1:21" x14ac:dyDescent="0.25">
      <c r="A923">
        <v>19370814</v>
      </c>
      <c r="B923" t="s">
        <v>1828</v>
      </c>
      <c r="C923" t="str">
        <f t="shared" si="42"/>
        <v>L</v>
      </c>
      <c r="D923" t="s">
        <v>1787</v>
      </c>
      <c r="E923" s="1">
        <v>7</v>
      </c>
      <c r="F923" s="1">
        <v>13</v>
      </c>
      <c r="G923">
        <f t="shared" si="43"/>
        <v>-6</v>
      </c>
      <c r="H923" t="s">
        <v>2549</v>
      </c>
      <c r="K923" t="s">
        <v>2239</v>
      </c>
      <c r="L923" t="s">
        <v>1837</v>
      </c>
      <c r="M923" t="s">
        <v>1787</v>
      </c>
      <c r="N923" t="s">
        <v>1037</v>
      </c>
      <c r="S923" t="s">
        <v>30</v>
      </c>
      <c r="U923">
        <f t="shared" si="44"/>
        <v>1</v>
      </c>
    </row>
    <row r="924" spans="1:21" x14ac:dyDescent="0.25">
      <c r="A924">
        <v>19370904</v>
      </c>
      <c r="B924" t="s">
        <v>1787</v>
      </c>
      <c r="C924" t="str">
        <f t="shared" si="42"/>
        <v>L</v>
      </c>
      <c r="D924" t="s">
        <v>1828</v>
      </c>
      <c r="E924" s="1">
        <v>6</v>
      </c>
      <c r="F924" s="1">
        <v>13</v>
      </c>
      <c r="G924">
        <f t="shared" si="43"/>
        <v>-7</v>
      </c>
      <c r="H924" t="s">
        <v>2549</v>
      </c>
      <c r="K924" t="s">
        <v>2280</v>
      </c>
      <c r="L924" t="s">
        <v>1846</v>
      </c>
      <c r="M924" t="s">
        <v>1787</v>
      </c>
      <c r="N924" t="s">
        <v>1033</v>
      </c>
      <c r="S924" t="s">
        <v>30</v>
      </c>
      <c r="U924">
        <f t="shared" si="44"/>
        <v>1</v>
      </c>
    </row>
    <row r="925" spans="1:21" x14ac:dyDescent="0.25">
      <c r="A925">
        <v>19370904</v>
      </c>
      <c r="B925" t="s">
        <v>1828</v>
      </c>
      <c r="C925" t="str">
        <f t="shared" si="42"/>
        <v>W</v>
      </c>
      <c r="D925" t="s">
        <v>1787</v>
      </c>
      <c r="E925" s="1">
        <v>13</v>
      </c>
      <c r="F925" s="1">
        <v>6</v>
      </c>
      <c r="G925">
        <f t="shared" si="43"/>
        <v>7</v>
      </c>
      <c r="H925" t="s">
        <v>2549</v>
      </c>
      <c r="K925" t="s">
        <v>2280</v>
      </c>
      <c r="L925" t="s">
        <v>1846</v>
      </c>
      <c r="M925" t="s">
        <v>1787</v>
      </c>
      <c r="N925" t="s">
        <v>1037</v>
      </c>
      <c r="S925" t="s">
        <v>30</v>
      </c>
      <c r="U925">
        <f t="shared" si="44"/>
        <v>0</v>
      </c>
    </row>
    <row r="926" spans="1:21" x14ac:dyDescent="0.25">
      <c r="A926">
        <v>19370925</v>
      </c>
      <c r="B926" t="s">
        <v>1787</v>
      </c>
      <c r="C926" t="str">
        <f t="shared" si="42"/>
        <v>L</v>
      </c>
      <c r="D926" t="s">
        <v>1828</v>
      </c>
      <c r="E926" s="1">
        <v>6</v>
      </c>
      <c r="F926" s="1">
        <v>17</v>
      </c>
      <c r="G926">
        <f t="shared" si="43"/>
        <v>-11</v>
      </c>
      <c r="H926" t="s">
        <v>2549</v>
      </c>
      <c r="K926" t="s">
        <v>1836</v>
      </c>
      <c r="L926" t="s">
        <v>1786</v>
      </c>
      <c r="M926" t="s">
        <v>1787</v>
      </c>
      <c r="N926" t="s">
        <v>1033</v>
      </c>
      <c r="S926" t="s">
        <v>30</v>
      </c>
      <c r="U926">
        <f t="shared" si="44"/>
        <v>0</v>
      </c>
    </row>
    <row r="927" spans="1:21" x14ac:dyDescent="0.25">
      <c r="A927">
        <v>19370925</v>
      </c>
      <c r="B927" t="s">
        <v>1828</v>
      </c>
      <c r="C927" t="str">
        <f t="shared" si="42"/>
        <v>W</v>
      </c>
      <c r="D927" t="s">
        <v>1787</v>
      </c>
      <c r="E927" s="1">
        <v>17</v>
      </c>
      <c r="F927" s="1">
        <v>6</v>
      </c>
      <c r="G927">
        <f t="shared" si="43"/>
        <v>11</v>
      </c>
      <c r="H927" t="s">
        <v>2549</v>
      </c>
      <c r="K927" t="s">
        <v>1836</v>
      </c>
      <c r="L927" t="s">
        <v>1786</v>
      </c>
      <c r="M927" t="s">
        <v>1787</v>
      </c>
      <c r="N927" t="s">
        <v>1037</v>
      </c>
      <c r="S927" t="s">
        <v>30</v>
      </c>
      <c r="U927">
        <f t="shared" si="44"/>
        <v>0</v>
      </c>
    </row>
    <row r="928" spans="1:21" x14ac:dyDescent="0.25">
      <c r="A928">
        <v>19371017</v>
      </c>
      <c r="B928" t="s">
        <v>164</v>
      </c>
      <c r="C928" t="str">
        <f t="shared" si="42"/>
        <v>W</v>
      </c>
      <c r="D928" t="s">
        <v>171</v>
      </c>
      <c r="E928" s="1">
        <v>45</v>
      </c>
      <c r="F928" s="1">
        <v>5</v>
      </c>
      <c r="G928">
        <f t="shared" si="43"/>
        <v>40</v>
      </c>
      <c r="H928" t="s">
        <v>2548</v>
      </c>
      <c r="K928" t="s">
        <v>2268</v>
      </c>
      <c r="L928" t="s">
        <v>1939</v>
      </c>
      <c r="M928" t="s">
        <v>164</v>
      </c>
      <c r="N928" t="s">
        <v>1033</v>
      </c>
      <c r="S928" t="s">
        <v>30</v>
      </c>
      <c r="U928">
        <f t="shared" si="44"/>
        <v>0</v>
      </c>
    </row>
    <row r="929" spans="1:21" x14ac:dyDescent="0.25">
      <c r="A929">
        <v>19371017</v>
      </c>
      <c r="B929" t="s">
        <v>171</v>
      </c>
      <c r="C929" t="str">
        <f t="shared" si="42"/>
        <v>L</v>
      </c>
      <c r="D929" t="s">
        <v>164</v>
      </c>
      <c r="E929" s="1">
        <v>5</v>
      </c>
      <c r="F929" s="1">
        <v>45</v>
      </c>
      <c r="G929">
        <f t="shared" si="43"/>
        <v>-40</v>
      </c>
      <c r="H929" t="s">
        <v>2548</v>
      </c>
      <c r="K929" t="s">
        <v>2268</v>
      </c>
      <c r="L929" t="s">
        <v>1939</v>
      </c>
      <c r="M929" t="s">
        <v>164</v>
      </c>
      <c r="N929" t="s">
        <v>1037</v>
      </c>
      <c r="S929" t="s">
        <v>30</v>
      </c>
      <c r="U929">
        <f t="shared" si="44"/>
        <v>0</v>
      </c>
    </row>
    <row r="930" spans="1:21" x14ac:dyDescent="0.25">
      <c r="A930">
        <v>19380115</v>
      </c>
      <c r="B930" t="s">
        <v>1264</v>
      </c>
      <c r="C930" t="str">
        <f t="shared" si="42"/>
        <v>W</v>
      </c>
      <c r="D930" t="s">
        <v>376</v>
      </c>
      <c r="E930" s="1">
        <v>14</v>
      </c>
      <c r="F930" s="1">
        <v>8</v>
      </c>
      <c r="G930">
        <f t="shared" si="43"/>
        <v>6</v>
      </c>
      <c r="H930" t="s">
        <v>2873</v>
      </c>
      <c r="K930" t="s">
        <v>2533</v>
      </c>
      <c r="L930" t="s">
        <v>1263</v>
      </c>
      <c r="M930" t="s">
        <v>1264</v>
      </c>
      <c r="N930" t="s">
        <v>1033</v>
      </c>
      <c r="O930" t="s">
        <v>30</v>
      </c>
      <c r="U930">
        <f t="shared" si="44"/>
        <v>0</v>
      </c>
    </row>
    <row r="931" spans="1:21" x14ac:dyDescent="0.25">
      <c r="A931">
        <v>19380115</v>
      </c>
      <c r="B931" t="s">
        <v>376</v>
      </c>
      <c r="C931" t="str">
        <f t="shared" si="42"/>
        <v>L</v>
      </c>
      <c r="D931" t="s">
        <v>1264</v>
      </c>
      <c r="E931" s="1">
        <v>8</v>
      </c>
      <c r="F931" s="1">
        <v>14</v>
      </c>
      <c r="G931">
        <f t="shared" si="43"/>
        <v>-6</v>
      </c>
      <c r="H931" t="s">
        <v>2873</v>
      </c>
      <c r="K931" t="s">
        <v>2533</v>
      </c>
      <c r="L931" t="s">
        <v>1263</v>
      </c>
      <c r="M931" t="s">
        <v>1264</v>
      </c>
      <c r="N931" t="s">
        <v>1037</v>
      </c>
      <c r="O931" t="s">
        <v>30</v>
      </c>
      <c r="U931">
        <f t="shared" si="44"/>
        <v>1</v>
      </c>
    </row>
    <row r="932" spans="1:21" x14ac:dyDescent="0.25">
      <c r="A932">
        <v>19380205</v>
      </c>
      <c r="B932" t="s">
        <v>503</v>
      </c>
      <c r="C932" t="str">
        <f t="shared" si="42"/>
        <v>W</v>
      </c>
      <c r="D932" t="s">
        <v>1264</v>
      </c>
      <c r="E932" s="1">
        <v>8</v>
      </c>
      <c r="F932" s="1">
        <v>6</v>
      </c>
      <c r="G932">
        <f t="shared" si="43"/>
        <v>2</v>
      </c>
      <c r="H932" t="s">
        <v>2873</v>
      </c>
      <c r="K932" t="s">
        <v>1822</v>
      </c>
      <c r="L932" t="s">
        <v>1120</v>
      </c>
      <c r="M932" t="s">
        <v>503</v>
      </c>
      <c r="N932" t="s">
        <v>1033</v>
      </c>
      <c r="O932" t="s">
        <v>30</v>
      </c>
      <c r="U932">
        <f t="shared" si="44"/>
        <v>0</v>
      </c>
    </row>
    <row r="933" spans="1:21" x14ac:dyDescent="0.25">
      <c r="A933">
        <v>19380205</v>
      </c>
      <c r="B933" t="s">
        <v>1264</v>
      </c>
      <c r="C933" t="str">
        <f t="shared" si="42"/>
        <v>L</v>
      </c>
      <c r="D933" t="s">
        <v>503</v>
      </c>
      <c r="E933" s="1">
        <v>6</v>
      </c>
      <c r="F933" s="1">
        <v>8</v>
      </c>
      <c r="G933">
        <f t="shared" si="43"/>
        <v>-2</v>
      </c>
      <c r="H933" t="s">
        <v>2873</v>
      </c>
      <c r="K933" t="s">
        <v>1822</v>
      </c>
      <c r="L933" t="s">
        <v>1120</v>
      </c>
      <c r="M933" t="s">
        <v>503</v>
      </c>
      <c r="N933" t="s">
        <v>1037</v>
      </c>
      <c r="O933" t="s">
        <v>30</v>
      </c>
      <c r="U933">
        <f t="shared" si="44"/>
        <v>1</v>
      </c>
    </row>
    <row r="934" spans="1:21" x14ac:dyDescent="0.25">
      <c r="A934">
        <v>19380212</v>
      </c>
      <c r="B934" t="s">
        <v>1825</v>
      </c>
      <c r="C934" t="str">
        <f t="shared" si="42"/>
        <v>L</v>
      </c>
      <c r="D934" t="s">
        <v>376</v>
      </c>
      <c r="E934" s="1">
        <v>14</v>
      </c>
      <c r="F934" s="1">
        <v>36</v>
      </c>
      <c r="G934">
        <f t="shared" si="43"/>
        <v>-22</v>
      </c>
      <c r="H934" t="s">
        <v>2873</v>
      </c>
      <c r="K934" t="s">
        <v>1995</v>
      </c>
      <c r="L934" t="s">
        <v>1826</v>
      </c>
      <c r="M934" t="s">
        <v>1825</v>
      </c>
      <c r="N934" t="s">
        <v>1033</v>
      </c>
      <c r="O934" t="s">
        <v>30</v>
      </c>
      <c r="U934">
        <f t="shared" si="44"/>
        <v>0</v>
      </c>
    </row>
    <row r="935" spans="1:21" x14ac:dyDescent="0.25">
      <c r="A935">
        <v>19380212</v>
      </c>
      <c r="B935" t="s">
        <v>376</v>
      </c>
      <c r="C935" t="str">
        <f t="shared" si="42"/>
        <v>W</v>
      </c>
      <c r="D935" t="s">
        <v>1825</v>
      </c>
      <c r="E935" s="1">
        <v>36</v>
      </c>
      <c r="F935" s="1">
        <v>14</v>
      </c>
      <c r="G935">
        <f t="shared" si="43"/>
        <v>22</v>
      </c>
      <c r="H935" t="s">
        <v>2873</v>
      </c>
      <c r="K935" t="s">
        <v>1995</v>
      </c>
      <c r="L935" t="s">
        <v>1826</v>
      </c>
      <c r="M935" t="s">
        <v>1825</v>
      </c>
      <c r="N935" t="s">
        <v>1037</v>
      </c>
      <c r="O935" t="s">
        <v>30</v>
      </c>
      <c r="U935">
        <f t="shared" si="44"/>
        <v>0</v>
      </c>
    </row>
    <row r="936" spans="1:21" x14ac:dyDescent="0.25">
      <c r="A936">
        <v>19380226</v>
      </c>
      <c r="B936" t="s">
        <v>503</v>
      </c>
      <c r="C936" t="str">
        <f t="shared" si="42"/>
        <v>W</v>
      </c>
      <c r="D936" t="s">
        <v>1825</v>
      </c>
      <c r="E936" s="1">
        <v>23</v>
      </c>
      <c r="F936" s="1">
        <v>14</v>
      </c>
      <c r="G936">
        <f t="shared" si="43"/>
        <v>9</v>
      </c>
      <c r="H936" t="s">
        <v>2873</v>
      </c>
      <c r="K936" t="s">
        <v>1822</v>
      </c>
      <c r="L936" t="s">
        <v>1120</v>
      </c>
      <c r="M936" t="s">
        <v>503</v>
      </c>
      <c r="N936" t="s">
        <v>1033</v>
      </c>
      <c r="O936" t="s">
        <v>30</v>
      </c>
      <c r="U936">
        <f t="shared" si="44"/>
        <v>0</v>
      </c>
    </row>
    <row r="937" spans="1:21" x14ac:dyDescent="0.25">
      <c r="A937">
        <v>19380226</v>
      </c>
      <c r="B937" t="s">
        <v>1825</v>
      </c>
      <c r="C937" t="str">
        <f t="shared" si="42"/>
        <v>L</v>
      </c>
      <c r="D937" t="s">
        <v>503</v>
      </c>
      <c r="E937" s="1">
        <v>14</v>
      </c>
      <c r="F937" s="1">
        <v>23</v>
      </c>
      <c r="G937">
        <f t="shared" si="43"/>
        <v>-9</v>
      </c>
      <c r="H937" t="s">
        <v>2873</v>
      </c>
      <c r="K937" t="s">
        <v>1822</v>
      </c>
      <c r="L937" t="s">
        <v>1120</v>
      </c>
      <c r="M937" t="s">
        <v>503</v>
      </c>
      <c r="N937" t="s">
        <v>1037</v>
      </c>
      <c r="O937" t="s">
        <v>30</v>
      </c>
      <c r="U937">
        <f t="shared" si="44"/>
        <v>0</v>
      </c>
    </row>
    <row r="938" spans="1:21" x14ac:dyDescent="0.25">
      <c r="A938">
        <v>19380312</v>
      </c>
      <c r="B938" t="s">
        <v>1264</v>
      </c>
      <c r="C938" t="str">
        <f t="shared" si="42"/>
        <v>W</v>
      </c>
      <c r="D938" t="s">
        <v>1825</v>
      </c>
      <c r="E938" s="1">
        <v>11</v>
      </c>
      <c r="F938" s="1">
        <v>5</v>
      </c>
      <c r="G938">
        <f t="shared" si="43"/>
        <v>6</v>
      </c>
      <c r="H938" t="s">
        <v>2873</v>
      </c>
      <c r="K938" t="s">
        <v>2572</v>
      </c>
      <c r="L938" t="s">
        <v>1274</v>
      </c>
      <c r="M938" t="s">
        <v>1264</v>
      </c>
      <c r="N938" t="s">
        <v>1033</v>
      </c>
      <c r="O938" t="s">
        <v>30</v>
      </c>
      <c r="U938">
        <f t="shared" si="44"/>
        <v>0</v>
      </c>
    </row>
    <row r="939" spans="1:21" x14ac:dyDescent="0.25">
      <c r="A939">
        <v>19380312</v>
      </c>
      <c r="B939" t="s">
        <v>1825</v>
      </c>
      <c r="C939" t="str">
        <f t="shared" si="42"/>
        <v>L</v>
      </c>
      <c r="D939" t="s">
        <v>1264</v>
      </c>
      <c r="E939" s="1">
        <v>5</v>
      </c>
      <c r="F939" s="1">
        <v>11</v>
      </c>
      <c r="G939">
        <f t="shared" si="43"/>
        <v>-6</v>
      </c>
      <c r="H939" t="s">
        <v>2873</v>
      </c>
      <c r="K939" t="s">
        <v>2572</v>
      </c>
      <c r="L939" t="s">
        <v>1274</v>
      </c>
      <c r="M939" t="s">
        <v>1264</v>
      </c>
      <c r="N939" t="s">
        <v>1037</v>
      </c>
      <c r="O939" t="s">
        <v>30</v>
      </c>
      <c r="U939">
        <f t="shared" si="44"/>
        <v>1</v>
      </c>
    </row>
    <row r="940" spans="1:21" x14ac:dyDescent="0.25">
      <c r="A940">
        <v>19380319</v>
      </c>
      <c r="B940" t="s">
        <v>376</v>
      </c>
      <c r="C940" t="str">
        <f t="shared" si="42"/>
        <v>L</v>
      </c>
      <c r="D940" t="s">
        <v>503</v>
      </c>
      <c r="E940" s="1">
        <v>16</v>
      </c>
      <c r="F940" s="1">
        <v>21</v>
      </c>
      <c r="G940">
        <f t="shared" si="43"/>
        <v>-5</v>
      </c>
      <c r="H940" t="s">
        <v>2873</v>
      </c>
      <c r="K940" t="s">
        <v>1818</v>
      </c>
      <c r="L940" t="s">
        <v>1017</v>
      </c>
      <c r="M940" t="s">
        <v>376</v>
      </c>
      <c r="N940" t="s">
        <v>1033</v>
      </c>
      <c r="O940" t="s">
        <v>30</v>
      </c>
      <c r="U940">
        <f t="shared" si="44"/>
        <v>1</v>
      </c>
    </row>
    <row r="941" spans="1:21" x14ac:dyDescent="0.25">
      <c r="A941">
        <v>19380319</v>
      </c>
      <c r="B941" t="s">
        <v>503</v>
      </c>
      <c r="C941" t="str">
        <f t="shared" si="42"/>
        <v>W</v>
      </c>
      <c r="D941" t="s">
        <v>376</v>
      </c>
      <c r="E941" s="1">
        <v>21</v>
      </c>
      <c r="F941" s="1">
        <v>16</v>
      </c>
      <c r="G941">
        <f t="shared" si="43"/>
        <v>5</v>
      </c>
      <c r="H941" t="s">
        <v>2873</v>
      </c>
      <c r="K941" t="s">
        <v>1818</v>
      </c>
      <c r="L941" t="s">
        <v>1017</v>
      </c>
      <c r="M941" t="s">
        <v>376</v>
      </c>
      <c r="N941" t="s">
        <v>1037</v>
      </c>
      <c r="O941" t="s">
        <v>30</v>
      </c>
      <c r="U941">
        <f t="shared" si="44"/>
        <v>0</v>
      </c>
    </row>
    <row r="942" spans="1:21" x14ac:dyDescent="0.25">
      <c r="A942">
        <v>19380723</v>
      </c>
      <c r="B942" t="s">
        <v>1824</v>
      </c>
      <c r="C942" t="str">
        <f t="shared" si="42"/>
        <v>L</v>
      </c>
      <c r="D942" t="s">
        <v>1787</v>
      </c>
      <c r="E942" s="1">
        <v>9</v>
      </c>
      <c r="F942" s="1">
        <v>24</v>
      </c>
      <c r="G942">
        <f t="shared" si="43"/>
        <v>-15</v>
      </c>
      <c r="H942" t="s">
        <v>2547</v>
      </c>
      <c r="K942" t="s">
        <v>1813</v>
      </c>
      <c r="L942" t="s">
        <v>1675</v>
      </c>
      <c r="M942" t="s">
        <v>1824</v>
      </c>
      <c r="N942" t="s">
        <v>1033</v>
      </c>
      <c r="S942" t="s">
        <v>30</v>
      </c>
      <c r="U942">
        <f t="shared" si="44"/>
        <v>0</v>
      </c>
    </row>
    <row r="943" spans="1:21" x14ac:dyDescent="0.25">
      <c r="A943">
        <v>19380723</v>
      </c>
      <c r="B943" t="s">
        <v>1787</v>
      </c>
      <c r="C943" t="str">
        <f t="shared" si="42"/>
        <v>W</v>
      </c>
      <c r="D943" t="s">
        <v>1824</v>
      </c>
      <c r="E943" s="1">
        <v>24</v>
      </c>
      <c r="F943" s="1">
        <v>9</v>
      </c>
      <c r="G943">
        <f t="shared" si="43"/>
        <v>15</v>
      </c>
      <c r="H943" t="s">
        <v>2547</v>
      </c>
      <c r="K943" t="s">
        <v>1813</v>
      </c>
      <c r="L943" t="s">
        <v>1675</v>
      </c>
      <c r="M943" t="s">
        <v>1824</v>
      </c>
      <c r="N943" t="s">
        <v>1037</v>
      </c>
      <c r="S943" t="s">
        <v>30</v>
      </c>
      <c r="U943">
        <f t="shared" si="44"/>
        <v>0</v>
      </c>
    </row>
    <row r="944" spans="1:21" x14ac:dyDescent="0.25">
      <c r="A944">
        <v>19380806</v>
      </c>
      <c r="B944" t="s">
        <v>1824</v>
      </c>
      <c r="C944" t="str">
        <f t="shared" si="42"/>
        <v>L</v>
      </c>
      <c r="D944" t="s">
        <v>1787</v>
      </c>
      <c r="E944" s="1">
        <v>14</v>
      </c>
      <c r="F944" s="1">
        <v>20</v>
      </c>
      <c r="G944">
        <f t="shared" si="43"/>
        <v>-6</v>
      </c>
      <c r="H944" t="s">
        <v>2547</v>
      </c>
      <c r="K944" t="s">
        <v>2452</v>
      </c>
      <c r="L944" t="s">
        <v>1715</v>
      </c>
      <c r="M944" t="s">
        <v>1824</v>
      </c>
      <c r="N944" t="s">
        <v>1033</v>
      </c>
      <c r="S944" t="s">
        <v>30</v>
      </c>
      <c r="U944">
        <f t="shared" si="44"/>
        <v>1</v>
      </c>
    </row>
    <row r="945" spans="1:21" x14ac:dyDescent="0.25">
      <c r="A945">
        <v>19380806</v>
      </c>
      <c r="B945" t="s">
        <v>1787</v>
      </c>
      <c r="C945" t="str">
        <f t="shared" si="42"/>
        <v>W</v>
      </c>
      <c r="D945" t="s">
        <v>1824</v>
      </c>
      <c r="E945" s="1">
        <v>20</v>
      </c>
      <c r="F945" s="1">
        <v>14</v>
      </c>
      <c r="G945">
        <f t="shared" si="43"/>
        <v>6</v>
      </c>
      <c r="H945" t="s">
        <v>2547</v>
      </c>
      <c r="K945" t="s">
        <v>2452</v>
      </c>
      <c r="L945" t="s">
        <v>1715</v>
      </c>
      <c r="M945" t="s">
        <v>1824</v>
      </c>
      <c r="N945" t="s">
        <v>1037</v>
      </c>
      <c r="S945" t="s">
        <v>30</v>
      </c>
      <c r="U945">
        <f t="shared" si="44"/>
        <v>0</v>
      </c>
    </row>
    <row r="946" spans="1:21" x14ac:dyDescent="0.25">
      <c r="A946">
        <v>19380813</v>
      </c>
      <c r="B946" t="s">
        <v>1824</v>
      </c>
      <c r="C946" t="str">
        <f t="shared" si="42"/>
        <v>L</v>
      </c>
      <c r="D946" t="s">
        <v>1787</v>
      </c>
      <c r="E946" s="1">
        <v>6</v>
      </c>
      <c r="F946" s="1">
        <v>14</v>
      </c>
      <c r="G946">
        <f t="shared" si="43"/>
        <v>-8</v>
      </c>
      <c r="H946" t="s">
        <v>2547</v>
      </c>
      <c r="K946" t="s">
        <v>1813</v>
      </c>
      <c r="L946" t="s">
        <v>1675</v>
      </c>
      <c r="M946" t="s">
        <v>1824</v>
      </c>
      <c r="N946" t="s">
        <v>1033</v>
      </c>
      <c r="S946" t="s">
        <v>30</v>
      </c>
      <c r="U946">
        <f t="shared" si="44"/>
        <v>0</v>
      </c>
    </row>
    <row r="947" spans="1:21" x14ac:dyDescent="0.25">
      <c r="A947">
        <v>19380813</v>
      </c>
      <c r="B947" t="s">
        <v>1787</v>
      </c>
      <c r="C947" t="str">
        <f t="shared" si="42"/>
        <v>W</v>
      </c>
      <c r="D947" t="s">
        <v>1824</v>
      </c>
      <c r="E947" s="1">
        <v>14</v>
      </c>
      <c r="F947" s="1">
        <v>6</v>
      </c>
      <c r="G947">
        <f t="shared" si="43"/>
        <v>8</v>
      </c>
      <c r="H947" t="s">
        <v>2547</v>
      </c>
      <c r="K947" t="s">
        <v>1813</v>
      </c>
      <c r="L947" t="s">
        <v>1675</v>
      </c>
      <c r="M947" t="s">
        <v>1824</v>
      </c>
      <c r="N947" t="s">
        <v>1037</v>
      </c>
      <c r="S947" t="s">
        <v>30</v>
      </c>
      <c r="U947">
        <f t="shared" si="44"/>
        <v>0</v>
      </c>
    </row>
    <row r="948" spans="1:21" x14ac:dyDescent="0.25">
      <c r="A948">
        <v>19390121</v>
      </c>
      <c r="B948" t="s">
        <v>376</v>
      </c>
      <c r="C948" t="str">
        <f t="shared" si="42"/>
        <v>W</v>
      </c>
      <c r="D948" t="s">
        <v>1264</v>
      </c>
      <c r="E948" s="1">
        <v>3</v>
      </c>
      <c r="F948" s="1">
        <v>0</v>
      </c>
      <c r="G948">
        <f t="shared" si="43"/>
        <v>3</v>
      </c>
      <c r="H948" t="s">
        <v>2872</v>
      </c>
      <c r="K948" t="s">
        <v>1894</v>
      </c>
      <c r="L948" t="s">
        <v>1017</v>
      </c>
      <c r="M948" t="s">
        <v>376</v>
      </c>
      <c r="N948" t="s">
        <v>1033</v>
      </c>
      <c r="O948" t="s">
        <v>30</v>
      </c>
      <c r="U948">
        <f t="shared" si="44"/>
        <v>0</v>
      </c>
    </row>
    <row r="949" spans="1:21" x14ac:dyDescent="0.25">
      <c r="A949">
        <v>19390121</v>
      </c>
      <c r="B949" t="s">
        <v>1264</v>
      </c>
      <c r="C949" t="str">
        <f t="shared" si="42"/>
        <v>L</v>
      </c>
      <c r="D949" t="s">
        <v>376</v>
      </c>
      <c r="E949" s="1">
        <v>0</v>
      </c>
      <c r="F949" s="1">
        <v>3</v>
      </c>
      <c r="G949">
        <f t="shared" si="43"/>
        <v>-3</v>
      </c>
      <c r="H949" t="s">
        <v>2872</v>
      </c>
      <c r="K949" t="s">
        <v>1894</v>
      </c>
      <c r="L949" t="s">
        <v>1017</v>
      </c>
      <c r="M949" t="s">
        <v>376</v>
      </c>
      <c r="N949" t="s">
        <v>1037</v>
      </c>
      <c r="O949" t="s">
        <v>30</v>
      </c>
      <c r="U949">
        <f t="shared" si="44"/>
        <v>1</v>
      </c>
    </row>
    <row r="950" spans="1:21" x14ac:dyDescent="0.25">
      <c r="A950">
        <v>19390204</v>
      </c>
      <c r="B950" t="s">
        <v>1264</v>
      </c>
      <c r="C950" t="str">
        <f t="shared" si="42"/>
        <v>W</v>
      </c>
      <c r="D950" t="s">
        <v>503</v>
      </c>
      <c r="E950" s="1">
        <v>11</v>
      </c>
      <c r="F950" s="1">
        <v>3</v>
      </c>
      <c r="G950">
        <f t="shared" si="43"/>
        <v>8</v>
      </c>
      <c r="H950" t="s">
        <v>2872</v>
      </c>
      <c r="K950" t="s">
        <v>1988</v>
      </c>
      <c r="L950" t="s">
        <v>1263</v>
      </c>
      <c r="M950" t="s">
        <v>1264</v>
      </c>
      <c r="N950" t="s">
        <v>1033</v>
      </c>
      <c r="O950" t="s">
        <v>30</v>
      </c>
      <c r="U950">
        <f t="shared" si="44"/>
        <v>0</v>
      </c>
    </row>
    <row r="951" spans="1:21" x14ac:dyDescent="0.25">
      <c r="A951">
        <v>19390204</v>
      </c>
      <c r="B951" t="s">
        <v>503</v>
      </c>
      <c r="C951" t="str">
        <f t="shared" si="42"/>
        <v>L</v>
      </c>
      <c r="D951" t="s">
        <v>1264</v>
      </c>
      <c r="E951" s="1">
        <v>3</v>
      </c>
      <c r="F951" s="1">
        <v>11</v>
      </c>
      <c r="G951">
        <f t="shared" si="43"/>
        <v>-8</v>
      </c>
      <c r="H951" t="s">
        <v>2872</v>
      </c>
      <c r="K951" t="s">
        <v>1988</v>
      </c>
      <c r="L951" t="s">
        <v>1263</v>
      </c>
      <c r="M951" t="s">
        <v>1264</v>
      </c>
      <c r="N951" t="s">
        <v>1037</v>
      </c>
      <c r="O951" t="s">
        <v>30</v>
      </c>
      <c r="U951">
        <f t="shared" si="44"/>
        <v>0</v>
      </c>
    </row>
    <row r="952" spans="1:21" x14ac:dyDescent="0.25">
      <c r="A952">
        <v>19390211</v>
      </c>
      <c r="B952" t="s">
        <v>376</v>
      </c>
      <c r="C952" t="str">
        <f t="shared" si="42"/>
        <v>L</v>
      </c>
      <c r="D952" t="s">
        <v>1825</v>
      </c>
      <c r="E952" s="1">
        <v>0</v>
      </c>
      <c r="F952" s="1">
        <v>5</v>
      </c>
      <c r="G952">
        <f t="shared" si="43"/>
        <v>-5</v>
      </c>
      <c r="H952" t="s">
        <v>2872</v>
      </c>
      <c r="K952" t="s">
        <v>1894</v>
      </c>
      <c r="L952" t="s">
        <v>1017</v>
      </c>
      <c r="M952" t="s">
        <v>376</v>
      </c>
      <c r="N952" t="s">
        <v>1033</v>
      </c>
      <c r="O952" t="s">
        <v>30</v>
      </c>
      <c r="U952">
        <f t="shared" si="44"/>
        <v>1</v>
      </c>
    </row>
    <row r="953" spans="1:21" x14ac:dyDescent="0.25">
      <c r="A953">
        <v>19390211</v>
      </c>
      <c r="B953" t="s">
        <v>1825</v>
      </c>
      <c r="C953" t="str">
        <f t="shared" si="42"/>
        <v>W</v>
      </c>
      <c r="D953" t="s">
        <v>376</v>
      </c>
      <c r="E953" s="1">
        <v>5</v>
      </c>
      <c r="F953" s="1">
        <v>0</v>
      </c>
      <c r="G953">
        <f t="shared" si="43"/>
        <v>5</v>
      </c>
      <c r="H953" t="s">
        <v>2872</v>
      </c>
      <c r="K953" t="s">
        <v>1894</v>
      </c>
      <c r="L953" t="s">
        <v>1017</v>
      </c>
      <c r="M953" t="s">
        <v>376</v>
      </c>
      <c r="N953" t="s">
        <v>1037</v>
      </c>
      <c r="O953" t="s">
        <v>30</v>
      </c>
      <c r="U953">
        <f t="shared" si="44"/>
        <v>0</v>
      </c>
    </row>
    <row r="954" spans="1:21" x14ac:dyDescent="0.25">
      <c r="A954">
        <v>19390225</v>
      </c>
      <c r="B954" t="s">
        <v>1825</v>
      </c>
      <c r="C954" t="str">
        <f t="shared" si="42"/>
        <v>W</v>
      </c>
      <c r="D954" t="s">
        <v>503</v>
      </c>
      <c r="E954" s="1">
        <v>12</v>
      </c>
      <c r="F954" s="1">
        <v>3</v>
      </c>
      <c r="G954">
        <f t="shared" si="43"/>
        <v>9</v>
      </c>
      <c r="H954" t="s">
        <v>2872</v>
      </c>
      <c r="K954" t="s">
        <v>1995</v>
      </c>
      <c r="L954" t="s">
        <v>1826</v>
      </c>
      <c r="M954" t="s">
        <v>1825</v>
      </c>
      <c r="N954" t="s">
        <v>1033</v>
      </c>
      <c r="O954" t="s">
        <v>30</v>
      </c>
      <c r="U954">
        <f t="shared" si="44"/>
        <v>0</v>
      </c>
    </row>
    <row r="955" spans="1:21" x14ac:dyDescent="0.25">
      <c r="A955">
        <v>19390225</v>
      </c>
      <c r="B955" t="s">
        <v>503</v>
      </c>
      <c r="C955" t="str">
        <f t="shared" si="42"/>
        <v>L</v>
      </c>
      <c r="D955" t="s">
        <v>1825</v>
      </c>
      <c r="E955" s="1">
        <v>3</v>
      </c>
      <c r="F955" s="1">
        <v>12</v>
      </c>
      <c r="G955">
        <f t="shared" si="43"/>
        <v>-9</v>
      </c>
      <c r="H955" t="s">
        <v>2872</v>
      </c>
      <c r="K955" t="s">
        <v>1995</v>
      </c>
      <c r="L955" t="s">
        <v>1826</v>
      </c>
      <c r="M955" t="s">
        <v>1825</v>
      </c>
      <c r="N955" t="s">
        <v>1037</v>
      </c>
      <c r="O955" t="s">
        <v>30</v>
      </c>
      <c r="U955">
        <f t="shared" si="44"/>
        <v>0</v>
      </c>
    </row>
    <row r="956" spans="1:21" x14ac:dyDescent="0.25">
      <c r="A956">
        <v>19390311</v>
      </c>
      <c r="B956" t="s">
        <v>1825</v>
      </c>
      <c r="C956" t="str">
        <f t="shared" si="42"/>
        <v>L</v>
      </c>
      <c r="D956" t="s">
        <v>1264</v>
      </c>
      <c r="E956" s="1">
        <v>0</v>
      </c>
      <c r="F956" s="1">
        <v>7</v>
      </c>
      <c r="G956">
        <f t="shared" si="43"/>
        <v>-7</v>
      </c>
      <c r="H956" t="s">
        <v>2872</v>
      </c>
      <c r="K956" t="s">
        <v>2868</v>
      </c>
      <c r="L956" t="s">
        <v>2122</v>
      </c>
      <c r="M956" t="s">
        <v>1825</v>
      </c>
      <c r="N956" t="s">
        <v>1033</v>
      </c>
      <c r="O956" t="s">
        <v>30</v>
      </c>
      <c r="U956">
        <f t="shared" si="44"/>
        <v>1</v>
      </c>
    </row>
    <row r="957" spans="1:21" x14ac:dyDescent="0.25">
      <c r="A957">
        <v>19390311</v>
      </c>
      <c r="B957" t="s">
        <v>1264</v>
      </c>
      <c r="C957" t="str">
        <f t="shared" si="42"/>
        <v>W</v>
      </c>
      <c r="D957" t="s">
        <v>1825</v>
      </c>
      <c r="E957" s="1">
        <v>7</v>
      </c>
      <c r="F957" s="1">
        <v>0</v>
      </c>
      <c r="G957">
        <f t="shared" si="43"/>
        <v>7</v>
      </c>
      <c r="H957" t="s">
        <v>2872</v>
      </c>
      <c r="K957" t="s">
        <v>2868</v>
      </c>
      <c r="L957" t="s">
        <v>2122</v>
      </c>
      <c r="M957" t="s">
        <v>1825</v>
      </c>
      <c r="N957" t="s">
        <v>1037</v>
      </c>
      <c r="O957" t="s">
        <v>30</v>
      </c>
      <c r="U957">
        <f t="shared" si="44"/>
        <v>0</v>
      </c>
    </row>
    <row r="958" spans="1:21" x14ac:dyDescent="0.25">
      <c r="A958">
        <v>19390318</v>
      </c>
      <c r="B958" t="s">
        <v>503</v>
      </c>
      <c r="C958" t="str">
        <f t="shared" si="42"/>
        <v>L</v>
      </c>
      <c r="D958" t="s">
        <v>376</v>
      </c>
      <c r="E958" s="1">
        <v>6</v>
      </c>
      <c r="F958" s="1">
        <v>9</v>
      </c>
      <c r="G958">
        <f t="shared" si="43"/>
        <v>-3</v>
      </c>
      <c r="H958" t="s">
        <v>2872</v>
      </c>
      <c r="K958" t="s">
        <v>1822</v>
      </c>
      <c r="L958" t="s">
        <v>1120</v>
      </c>
      <c r="M958" t="s">
        <v>503</v>
      </c>
      <c r="N958" t="s">
        <v>1033</v>
      </c>
      <c r="O958" t="s">
        <v>30</v>
      </c>
      <c r="U958">
        <f t="shared" si="44"/>
        <v>1</v>
      </c>
    </row>
    <row r="959" spans="1:21" x14ac:dyDescent="0.25">
      <c r="A959">
        <v>19390318</v>
      </c>
      <c r="B959" t="s">
        <v>376</v>
      </c>
      <c r="C959" t="str">
        <f t="shared" si="42"/>
        <v>W</v>
      </c>
      <c r="D959" t="s">
        <v>503</v>
      </c>
      <c r="E959" s="1">
        <v>9</v>
      </c>
      <c r="F959" s="1">
        <v>6</v>
      </c>
      <c r="G959">
        <f t="shared" si="43"/>
        <v>3</v>
      </c>
      <c r="H959" t="s">
        <v>2872</v>
      </c>
      <c r="K959" t="s">
        <v>1822</v>
      </c>
      <c r="L959" t="s">
        <v>1120</v>
      </c>
      <c r="M959" t="s">
        <v>503</v>
      </c>
      <c r="N959" t="s">
        <v>1037</v>
      </c>
      <c r="O959" t="s">
        <v>30</v>
      </c>
      <c r="U959">
        <f t="shared" si="44"/>
        <v>0</v>
      </c>
    </row>
    <row r="960" spans="1:21" x14ac:dyDescent="0.25">
      <c r="A960">
        <v>19460914</v>
      </c>
      <c r="B960" t="s">
        <v>1787</v>
      </c>
      <c r="C960" t="str">
        <f t="shared" si="42"/>
        <v>W</v>
      </c>
      <c r="D960" t="s">
        <v>1824</v>
      </c>
      <c r="E960" s="1">
        <v>31</v>
      </c>
      <c r="F960" s="1">
        <v>8</v>
      </c>
      <c r="G960">
        <f t="shared" si="43"/>
        <v>23</v>
      </c>
      <c r="H960" t="s">
        <v>2546</v>
      </c>
      <c r="K960" t="s">
        <v>2082</v>
      </c>
      <c r="L960" t="s">
        <v>1877</v>
      </c>
      <c r="M960" t="s">
        <v>1787</v>
      </c>
      <c r="N960" t="s">
        <v>1033</v>
      </c>
      <c r="S960" t="s">
        <v>30</v>
      </c>
      <c r="U960">
        <f t="shared" si="44"/>
        <v>0</v>
      </c>
    </row>
    <row r="961" spans="1:21" x14ac:dyDescent="0.25">
      <c r="A961">
        <v>19460914</v>
      </c>
      <c r="B961" t="s">
        <v>1824</v>
      </c>
      <c r="C961" t="str">
        <f t="shared" si="42"/>
        <v>L</v>
      </c>
      <c r="D961" t="s">
        <v>1787</v>
      </c>
      <c r="E961" s="1">
        <v>8</v>
      </c>
      <c r="F961" s="1">
        <v>31</v>
      </c>
      <c r="G961">
        <f t="shared" si="43"/>
        <v>-23</v>
      </c>
      <c r="H961" t="s">
        <v>2546</v>
      </c>
      <c r="K961" t="s">
        <v>2082</v>
      </c>
      <c r="L961" t="s">
        <v>1877</v>
      </c>
      <c r="M961" t="s">
        <v>1787</v>
      </c>
      <c r="N961" t="s">
        <v>1037</v>
      </c>
      <c r="S961" t="s">
        <v>30</v>
      </c>
      <c r="U961">
        <f t="shared" si="44"/>
        <v>0</v>
      </c>
    </row>
    <row r="962" spans="1:21" x14ac:dyDescent="0.25">
      <c r="A962">
        <v>19460928</v>
      </c>
      <c r="B962" t="s">
        <v>1787</v>
      </c>
      <c r="C962" t="str">
        <f t="shared" ref="C962:C1025" si="45">IF(E962-F962&gt;0,"W",IF(E962-F962&lt;0,"L","D"))</f>
        <v>W</v>
      </c>
      <c r="D962" t="s">
        <v>1824</v>
      </c>
      <c r="E962" s="1">
        <v>14</v>
      </c>
      <c r="F962" s="1">
        <v>10</v>
      </c>
      <c r="G962">
        <f t="shared" ref="G962:G1025" si="46">E962-F962</f>
        <v>4</v>
      </c>
      <c r="H962" t="s">
        <v>2546</v>
      </c>
      <c r="K962" t="s">
        <v>1836</v>
      </c>
      <c r="L962" t="s">
        <v>1786</v>
      </c>
      <c r="M962" t="s">
        <v>1787</v>
      </c>
      <c r="N962" t="s">
        <v>1033</v>
      </c>
      <c r="S962" t="s">
        <v>30</v>
      </c>
      <c r="U962">
        <f t="shared" ref="U962:U1025" si="47">IF(C962="L",IF(G962&gt;-8,1,0),0)</f>
        <v>0</v>
      </c>
    </row>
    <row r="963" spans="1:21" x14ac:dyDescent="0.25">
      <c r="A963">
        <v>19460928</v>
      </c>
      <c r="B963" t="s">
        <v>1824</v>
      </c>
      <c r="C963" t="str">
        <f t="shared" si="45"/>
        <v>L</v>
      </c>
      <c r="D963" t="s">
        <v>1787</v>
      </c>
      <c r="E963" s="1">
        <v>10</v>
      </c>
      <c r="F963" s="1">
        <v>14</v>
      </c>
      <c r="G963">
        <f t="shared" si="46"/>
        <v>-4</v>
      </c>
      <c r="H963" t="s">
        <v>2546</v>
      </c>
      <c r="K963" t="s">
        <v>1836</v>
      </c>
      <c r="L963" t="s">
        <v>1786</v>
      </c>
      <c r="M963" t="s">
        <v>1787</v>
      </c>
      <c r="N963" t="s">
        <v>1037</v>
      </c>
      <c r="S963" t="s">
        <v>30</v>
      </c>
      <c r="U963">
        <f t="shared" si="47"/>
        <v>1</v>
      </c>
    </row>
    <row r="964" spans="1:21" x14ac:dyDescent="0.25">
      <c r="A964">
        <v>19470101</v>
      </c>
      <c r="B964" t="s">
        <v>164</v>
      </c>
      <c r="C964" t="str">
        <f t="shared" si="45"/>
        <v>W</v>
      </c>
      <c r="D964" t="s">
        <v>503</v>
      </c>
      <c r="E964" s="1">
        <v>8</v>
      </c>
      <c r="F964" s="1">
        <v>3</v>
      </c>
      <c r="G964">
        <f t="shared" si="46"/>
        <v>5</v>
      </c>
      <c r="H964" t="s">
        <v>2871</v>
      </c>
      <c r="K964" t="s">
        <v>2449</v>
      </c>
      <c r="L964" t="s">
        <v>2448</v>
      </c>
      <c r="M964" t="s">
        <v>164</v>
      </c>
      <c r="N964" t="s">
        <v>1033</v>
      </c>
      <c r="O964" t="s">
        <v>30</v>
      </c>
      <c r="U964">
        <f t="shared" si="47"/>
        <v>0</v>
      </c>
    </row>
    <row r="965" spans="1:21" x14ac:dyDescent="0.25">
      <c r="A965">
        <v>19470101</v>
      </c>
      <c r="B965" t="s">
        <v>503</v>
      </c>
      <c r="C965" t="str">
        <f t="shared" si="45"/>
        <v>L</v>
      </c>
      <c r="D965" t="s">
        <v>164</v>
      </c>
      <c r="E965" s="1">
        <v>3</v>
      </c>
      <c r="F965" s="1">
        <v>8</v>
      </c>
      <c r="G965">
        <f t="shared" si="46"/>
        <v>-5</v>
      </c>
      <c r="H965" t="s">
        <v>2871</v>
      </c>
      <c r="K965" t="s">
        <v>2449</v>
      </c>
      <c r="L965" t="s">
        <v>2448</v>
      </c>
      <c r="M965" t="s">
        <v>164</v>
      </c>
      <c r="N965" t="s">
        <v>1037</v>
      </c>
      <c r="O965" t="s">
        <v>30</v>
      </c>
      <c r="U965">
        <f t="shared" si="47"/>
        <v>1</v>
      </c>
    </row>
    <row r="966" spans="1:21" x14ac:dyDescent="0.25">
      <c r="A966">
        <v>19470118</v>
      </c>
      <c r="B966" t="s">
        <v>1264</v>
      </c>
      <c r="C966" t="str">
        <f t="shared" si="45"/>
        <v>L</v>
      </c>
      <c r="D966" t="s">
        <v>376</v>
      </c>
      <c r="E966" s="1">
        <v>6</v>
      </c>
      <c r="F966" s="1">
        <v>9</v>
      </c>
      <c r="G966">
        <f t="shared" si="46"/>
        <v>-3</v>
      </c>
      <c r="H966" t="s">
        <v>2871</v>
      </c>
      <c r="K966" t="s">
        <v>2533</v>
      </c>
      <c r="L966" t="s">
        <v>1263</v>
      </c>
      <c r="M966" t="s">
        <v>1264</v>
      </c>
      <c r="N966" t="s">
        <v>1033</v>
      </c>
      <c r="O966" t="s">
        <v>30</v>
      </c>
      <c r="U966">
        <f t="shared" si="47"/>
        <v>1</v>
      </c>
    </row>
    <row r="967" spans="1:21" x14ac:dyDescent="0.25">
      <c r="A967">
        <v>19470118</v>
      </c>
      <c r="B967" t="s">
        <v>376</v>
      </c>
      <c r="C967" t="str">
        <f t="shared" si="45"/>
        <v>W</v>
      </c>
      <c r="D967" t="s">
        <v>1264</v>
      </c>
      <c r="E967" s="1">
        <v>9</v>
      </c>
      <c r="F967" s="1">
        <v>6</v>
      </c>
      <c r="G967">
        <f t="shared" si="46"/>
        <v>3</v>
      </c>
      <c r="H967" t="s">
        <v>2871</v>
      </c>
      <c r="K967" t="s">
        <v>2533</v>
      </c>
      <c r="L967" t="s">
        <v>1263</v>
      </c>
      <c r="M967" t="s">
        <v>1264</v>
      </c>
      <c r="N967" t="s">
        <v>1037</v>
      </c>
      <c r="O967" t="s">
        <v>30</v>
      </c>
      <c r="U967">
        <f t="shared" si="47"/>
        <v>0</v>
      </c>
    </row>
    <row r="968" spans="1:21" x14ac:dyDescent="0.25">
      <c r="A968">
        <v>19470125</v>
      </c>
      <c r="B968" t="s">
        <v>1825</v>
      </c>
      <c r="C968" t="str">
        <f t="shared" si="45"/>
        <v>L</v>
      </c>
      <c r="D968" t="s">
        <v>164</v>
      </c>
      <c r="E968" s="1">
        <v>8</v>
      </c>
      <c r="F968" s="1">
        <v>12</v>
      </c>
      <c r="G968">
        <f t="shared" si="46"/>
        <v>-4</v>
      </c>
      <c r="H968" t="s">
        <v>2871</v>
      </c>
      <c r="K968" t="s">
        <v>1995</v>
      </c>
      <c r="L968" t="s">
        <v>1826</v>
      </c>
      <c r="M968" t="s">
        <v>1825</v>
      </c>
      <c r="N968" t="s">
        <v>1033</v>
      </c>
      <c r="O968" t="s">
        <v>30</v>
      </c>
      <c r="U968">
        <f t="shared" si="47"/>
        <v>1</v>
      </c>
    </row>
    <row r="969" spans="1:21" x14ac:dyDescent="0.25">
      <c r="A969">
        <v>19470125</v>
      </c>
      <c r="B969" t="s">
        <v>164</v>
      </c>
      <c r="C969" t="str">
        <f t="shared" si="45"/>
        <v>W</v>
      </c>
      <c r="D969" t="s">
        <v>1825</v>
      </c>
      <c r="E969" s="1">
        <v>12</v>
      </c>
      <c r="F969" s="1">
        <v>8</v>
      </c>
      <c r="G969">
        <f t="shared" si="46"/>
        <v>4</v>
      </c>
      <c r="H969" t="s">
        <v>2871</v>
      </c>
      <c r="K969" t="s">
        <v>1995</v>
      </c>
      <c r="L969" t="s">
        <v>1826</v>
      </c>
      <c r="M969" t="s">
        <v>1825</v>
      </c>
      <c r="N969" t="s">
        <v>1037</v>
      </c>
      <c r="O969" t="s">
        <v>30</v>
      </c>
      <c r="U969">
        <f t="shared" si="47"/>
        <v>0</v>
      </c>
    </row>
    <row r="970" spans="1:21" x14ac:dyDescent="0.25">
      <c r="A970">
        <v>19470201</v>
      </c>
      <c r="B970" t="s">
        <v>503</v>
      </c>
      <c r="C970" t="str">
        <f t="shared" si="45"/>
        <v>L</v>
      </c>
      <c r="D970" t="s">
        <v>1264</v>
      </c>
      <c r="E970" s="1">
        <v>8</v>
      </c>
      <c r="F970" s="1">
        <v>22</v>
      </c>
      <c r="G970">
        <f t="shared" si="46"/>
        <v>-14</v>
      </c>
      <c r="H970" t="s">
        <v>2871</v>
      </c>
      <c r="K970" t="s">
        <v>1822</v>
      </c>
      <c r="L970" t="s">
        <v>1120</v>
      </c>
      <c r="M970" t="s">
        <v>503</v>
      </c>
      <c r="N970" t="s">
        <v>1033</v>
      </c>
      <c r="O970" t="s">
        <v>30</v>
      </c>
      <c r="U970">
        <f t="shared" si="47"/>
        <v>0</v>
      </c>
    </row>
    <row r="971" spans="1:21" x14ac:dyDescent="0.25">
      <c r="A971">
        <v>19470201</v>
      </c>
      <c r="B971" t="s">
        <v>1264</v>
      </c>
      <c r="C971" t="str">
        <f t="shared" si="45"/>
        <v>W</v>
      </c>
      <c r="D971" t="s">
        <v>503</v>
      </c>
      <c r="E971" s="1">
        <v>22</v>
      </c>
      <c r="F971" s="1">
        <v>8</v>
      </c>
      <c r="G971">
        <f t="shared" si="46"/>
        <v>14</v>
      </c>
      <c r="H971" t="s">
        <v>2871</v>
      </c>
      <c r="K971" t="s">
        <v>1822</v>
      </c>
      <c r="L971" t="s">
        <v>1120</v>
      </c>
      <c r="M971" t="s">
        <v>503</v>
      </c>
      <c r="N971" t="s">
        <v>1037</v>
      </c>
      <c r="O971" t="s">
        <v>30</v>
      </c>
      <c r="U971">
        <f t="shared" si="47"/>
        <v>0</v>
      </c>
    </row>
    <row r="972" spans="1:21" x14ac:dyDescent="0.25">
      <c r="A972">
        <v>19470208</v>
      </c>
      <c r="B972" t="s">
        <v>1825</v>
      </c>
      <c r="C972" t="str">
        <f t="shared" si="45"/>
        <v>W</v>
      </c>
      <c r="D972" t="s">
        <v>376</v>
      </c>
      <c r="E972" s="1">
        <v>22</v>
      </c>
      <c r="F972" s="1">
        <v>0</v>
      </c>
      <c r="G972">
        <f t="shared" si="46"/>
        <v>22</v>
      </c>
      <c r="H972" t="s">
        <v>2871</v>
      </c>
      <c r="K972" t="s">
        <v>1995</v>
      </c>
      <c r="L972" t="s">
        <v>1826</v>
      </c>
      <c r="M972" t="s">
        <v>1825</v>
      </c>
      <c r="N972" t="s">
        <v>1033</v>
      </c>
      <c r="O972" t="s">
        <v>30</v>
      </c>
      <c r="U972">
        <f t="shared" si="47"/>
        <v>0</v>
      </c>
    </row>
    <row r="973" spans="1:21" x14ac:dyDescent="0.25">
      <c r="A973">
        <v>19470208</v>
      </c>
      <c r="B973" t="s">
        <v>376</v>
      </c>
      <c r="C973" t="str">
        <f t="shared" si="45"/>
        <v>L</v>
      </c>
      <c r="D973" t="s">
        <v>1825</v>
      </c>
      <c r="E973" s="1">
        <v>0</v>
      </c>
      <c r="F973" s="1">
        <v>22</v>
      </c>
      <c r="G973">
        <f t="shared" si="46"/>
        <v>-22</v>
      </c>
      <c r="H973" t="s">
        <v>2871</v>
      </c>
      <c r="K973" t="s">
        <v>1995</v>
      </c>
      <c r="L973" t="s">
        <v>1826</v>
      </c>
      <c r="M973" t="s">
        <v>1825</v>
      </c>
      <c r="N973" t="s">
        <v>1037</v>
      </c>
      <c r="O973" t="s">
        <v>30</v>
      </c>
      <c r="U973">
        <f t="shared" si="47"/>
        <v>0</v>
      </c>
    </row>
    <row r="974" spans="1:21" x14ac:dyDescent="0.25">
      <c r="A974">
        <v>19470222</v>
      </c>
      <c r="B974" t="s">
        <v>503</v>
      </c>
      <c r="C974" t="str">
        <f t="shared" si="45"/>
        <v>L</v>
      </c>
      <c r="D974" t="s">
        <v>1825</v>
      </c>
      <c r="E974" s="1">
        <v>0</v>
      </c>
      <c r="F974" s="1">
        <v>3</v>
      </c>
      <c r="G974">
        <f t="shared" si="46"/>
        <v>-3</v>
      </c>
      <c r="H974" t="s">
        <v>2871</v>
      </c>
      <c r="K974" t="s">
        <v>1822</v>
      </c>
      <c r="L974" t="s">
        <v>1120</v>
      </c>
      <c r="M974" t="s">
        <v>503</v>
      </c>
      <c r="N974" t="s">
        <v>1033</v>
      </c>
      <c r="O974" t="s">
        <v>30</v>
      </c>
      <c r="U974">
        <f t="shared" si="47"/>
        <v>1</v>
      </c>
    </row>
    <row r="975" spans="1:21" x14ac:dyDescent="0.25">
      <c r="A975">
        <v>19470222</v>
      </c>
      <c r="B975" t="s">
        <v>1825</v>
      </c>
      <c r="C975" t="str">
        <f t="shared" si="45"/>
        <v>W</v>
      </c>
      <c r="D975" t="s">
        <v>503</v>
      </c>
      <c r="E975" s="1">
        <v>3</v>
      </c>
      <c r="F975" s="1">
        <v>0</v>
      </c>
      <c r="G975">
        <f t="shared" si="46"/>
        <v>3</v>
      </c>
      <c r="H975" t="s">
        <v>2871</v>
      </c>
      <c r="K975" t="s">
        <v>1822</v>
      </c>
      <c r="L975" t="s">
        <v>1120</v>
      </c>
      <c r="M975" t="s">
        <v>503</v>
      </c>
      <c r="N975" t="s">
        <v>1037</v>
      </c>
      <c r="O975" t="s">
        <v>30</v>
      </c>
      <c r="U975">
        <f t="shared" si="47"/>
        <v>0</v>
      </c>
    </row>
    <row r="976" spans="1:21" x14ac:dyDescent="0.25">
      <c r="A976">
        <v>19470315</v>
      </c>
      <c r="B976" t="s">
        <v>376</v>
      </c>
      <c r="C976" t="str">
        <f t="shared" si="45"/>
        <v>W</v>
      </c>
      <c r="D976" t="s">
        <v>503</v>
      </c>
      <c r="E976" s="1">
        <v>24</v>
      </c>
      <c r="F976" s="1">
        <v>5</v>
      </c>
      <c r="G976">
        <f t="shared" si="46"/>
        <v>19</v>
      </c>
      <c r="H976" t="s">
        <v>2871</v>
      </c>
      <c r="K976" t="s">
        <v>1818</v>
      </c>
      <c r="L976" t="s">
        <v>1017</v>
      </c>
      <c r="M976" t="s">
        <v>376</v>
      </c>
      <c r="N976" t="s">
        <v>1033</v>
      </c>
      <c r="O976" t="s">
        <v>30</v>
      </c>
      <c r="U976">
        <f t="shared" si="47"/>
        <v>0</v>
      </c>
    </row>
    <row r="977" spans="1:21" x14ac:dyDescent="0.25">
      <c r="A977">
        <v>19470315</v>
      </c>
      <c r="B977" t="s">
        <v>503</v>
      </c>
      <c r="C977" t="str">
        <f t="shared" si="45"/>
        <v>L</v>
      </c>
      <c r="D977" t="s">
        <v>376</v>
      </c>
      <c r="E977" s="1">
        <v>5</v>
      </c>
      <c r="F977" s="1">
        <v>24</v>
      </c>
      <c r="G977">
        <f t="shared" si="46"/>
        <v>-19</v>
      </c>
      <c r="H977" t="s">
        <v>2871</v>
      </c>
      <c r="K977" t="s">
        <v>1818</v>
      </c>
      <c r="L977" t="s">
        <v>1017</v>
      </c>
      <c r="M977" t="s">
        <v>376</v>
      </c>
      <c r="N977" t="s">
        <v>1037</v>
      </c>
      <c r="O977" t="s">
        <v>30</v>
      </c>
      <c r="U977">
        <f t="shared" si="47"/>
        <v>0</v>
      </c>
    </row>
    <row r="978" spans="1:21" x14ac:dyDescent="0.25">
      <c r="A978">
        <v>19470322</v>
      </c>
      <c r="B978" t="s">
        <v>164</v>
      </c>
      <c r="C978" t="str">
        <f t="shared" si="45"/>
        <v>L</v>
      </c>
      <c r="D978" t="s">
        <v>1264</v>
      </c>
      <c r="E978" s="1">
        <v>0</v>
      </c>
      <c r="F978" s="1">
        <v>3</v>
      </c>
      <c r="G978">
        <f t="shared" si="46"/>
        <v>-3</v>
      </c>
      <c r="H978" t="s">
        <v>2871</v>
      </c>
      <c r="K978" t="s">
        <v>2845</v>
      </c>
      <c r="L978" t="s">
        <v>1939</v>
      </c>
      <c r="M978" t="s">
        <v>164</v>
      </c>
      <c r="N978" t="s">
        <v>1033</v>
      </c>
      <c r="O978" t="s">
        <v>30</v>
      </c>
      <c r="U978">
        <f t="shared" si="47"/>
        <v>1</v>
      </c>
    </row>
    <row r="979" spans="1:21" x14ac:dyDescent="0.25">
      <c r="A979">
        <v>19470322</v>
      </c>
      <c r="B979" t="s">
        <v>1264</v>
      </c>
      <c r="C979" t="str">
        <f t="shared" si="45"/>
        <v>W</v>
      </c>
      <c r="D979" t="s">
        <v>164</v>
      </c>
      <c r="E979" s="1">
        <v>3</v>
      </c>
      <c r="F979" s="1">
        <v>0</v>
      </c>
      <c r="G979">
        <f t="shared" si="46"/>
        <v>3</v>
      </c>
      <c r="H979" t="s">
        <v>2871</v>
      </c>
      <c r="K979" t="s">
        <v>2845</v>
      </c>
      <c r="L979" t="s">
        <v>1939</v>
      </c>
      <c r="M979" t="s">
        <v>164</v>
      </c>
      <c r="N979" t="s">
        <v>1037</v>
      </c>
      <c r="O979" t="s">
        <v>30</v>
      </c>
      <c r="U979">
        <f t="shared" si="47"/>
        <v>0</v>
      </c>
    </row>
    <row r="980" spans="1:21" x14ac:dyDescent="0.25">
      <c r="A980">
        <v>19470329</v>
      </c>
      <c r="B980" t="s">
        <v>1264</v>
      </c>
      <c r="C980" t="str">
        <f t="shared" si="45"/>
        <v>W</v>
      </c>
      <c r="D980" t="s">
        <v>1825</v>
      </c>
      <c r="E980" s="1">
        <v>6</v>
      </c>
      <c r="F980" s="1">
        <v>0</v>
      </c>
      <c r="G980">
        <f t="shared" si="46"/>
        <v>6</v>
      </c>
      <c r="H980" t="s">
        <v>2871</v>
      </c>
      <c r="K980" t="s">
        <v>2572</v>
      </c>
      <c r="L980" t="s">
        <v>1274</v>
      </c>
      <c r="M980" t="s">
        <v>1264</v>
      </c>
      <c r="N980" t="s">
        <v>1033</v>
      </c>
      <c r="O980" t="s">
        <v>30</v>
      </c>
      <c r="U980">
        <f t="shared" si="47"/>
        <v>0</v>
      </c>
    </row>
    <row r="981" spans="1:21" x14ac:dyDescent="0.25">
      <c r="A981">
        <v>19470329</v>
      </c>
      <c r="B981" t="s">
        <v>1825</v>
      </c>
      <c r="C981" t="str">
        <f t="shared" si="45"/>
        <v>L</v>
      </c>
      <c r="D981" t="s">
        <v>1264</v>
      </c>
      <c r="E981" s="1">
        <v>0</v>
      </c>
      <c r="F981" s="1">
        <v>6</v>
      </c>
      <c r="G981">
        <f t="shared" si="46"/>
        <v>-6</v>
      </c>
      <c r="H981" t="s">
        <v>2871</v>
      </c>
      <c r="K981" t="s">
        <v>2572</v>
      </c>
      <c r="L981" t="s">
        <v>1274</v>
      </c>
      <c r="M981" t="s">
        <v>1264</v>
      </c>
      <c r="N981" t="s">
        <v>1037</v>
      </c>
      <c r="O981" t="s">
        <v>30</v>
      </c>
      <c r="U981">
        <f t="shared" si="47"/>
        <v>1</v>
      </c>
    </row>
    <row r="982" spans="1:21" x14ac:dyDescent="0.25">
      <c r="A982">
        <v>19470419</v>
      </c>
      <c r="B982" t="s">
        <v>376</v>
      </c>
      <c r="C982" t="str">
        <f t="shared" si="45"/>
        <v>W</v>
      </c>
      <c r="D982" t="s">
        <v>164</v>
      </c>
      <c r="E982" s="1">
        <v>6</v>
      </c>
      <c r="F982" s="1">
        <v>3</v>
      </c>
      <c r="G982">
        <f t="shared" si="46"/>
        <v>3</v>
      </c>
      <c r="H982" t="s">
        <v>2871</v>
      </c>
      <c r="K982" t="s">
        <v>1894</v>
      </c>
      <c r="L982" t="s">
        <v>1017</v>
      </c>
      <c r="M982" t="s">
        <v>376</v>
      </c>
      <c r="N982" t="s">
        <v>1033</v>
      </c>
      <c r="O982" t="s">
        <v>30</v>
      </c>
      <c r="U982">
        <f t="shared" si="47"/>
        <v>0</v>
      </c>
    </row>
    <row r="983" spans="1:21" x14ac:dyDescent="0.25">
      <c r="A983">
        <v>19470419</v>
      </c>
      <c r="B983" t="s">
        <v>164</v>
      </c>
      <c r="C983" t="str">
        <f t="shared" si="45"/>
        <v>L</v>
      </c>
      <c r="D983" t="s">
        <v>376</v>
      </c>
      <c r="E983" s="1">
        <v>3</v>
      </c>
      <c r="F983" s="1">
        <v>6</v>
      </c>
      <c r="G983">
        <f t="shared" si="46"/>
        <v>-3</v>
      </c>
      <c r="H983" t="s">
        <v>2871</v>
      </c>
      <c r="K983" t="s">
        <v>1894</v>
      </c>
      <c r="L983" t="s">
        <v>1017</v>
      </c>
      <c r="M983" t="s">
        <v>376</v>
      </c>
      <c r="N983" t="s">
        <v>1037</v>
      </c>
      <c r="O983" t="s">
        <v>30</v>
      </c>
      <c r="U983">
        <f t="shared" si="47"/>
        <v>1</v>
      </c>
    </row>
    <row r="984" spans="1:21" x14ac:dyDescent="0.25">
      <c r="A984">
        <v>19470614</v>
      </c>
      <c r="B984" t="s">
        <v>1824</v>
      </c>
      <c r="C984" t="str">
        <f t="shared" si="45"/>
        <v>L</v>
      </c>
      <c r="D984" t="s">
        <v>1787</v>
      </c>
      <c r="E984" s="1">
        <v>5</v>
      </c>
      <c r="F984" s="1">
        <v>13</v>
      </c>
      <c r="G984">
        <f t="shared" si="46"/>
        <v>-8</v>
      </c>
      <c r="H984" t="s">
        <v>2544</v>
      </c>
      <c r="K984" t="s">
        <v>2545</v>
      </c>
      <c r="L984" t="s">
        <v>1715</v>
      </c>
      <c r="M984" t="s">
        <v>1824</v>
      </c>
      <c r="N984" t="s">
        <v>1033</v>
      </c>
      <c r="S984" t="s">
        <v>30</v>
      </c>
      <c r="U984">
        <f t="shared" si="47"/>
        <v>0</v>
      </c>
    </row>
    <row r="985" spans="1:21" x14ac:dyDescent="0.25">
      <c r="A985">
        <v>19470614</v>
      </c>
      <c r="B985" t="s">
        <v>1787</v>
      </c>
      <c r="C985" t="str">
        <f t="shared" si="45"/>
        <v>W</v>
      </c>
      <c r="D985" t="s">
        <v>1824</v>
      </c>
      <c r="E985" s="1">
        <v>13</v>
      </c>
      <c r="F985" s="1">
        <v>5</v>
      </c>
      <c r="G985">
        <f t="shared" si="46"/>
        <v>8</v>
      </c>
      <c r="H985" t="s">
        <v>2544</v>
      </c>
      <c r="K985" t="s">
        <v>2545</v>
      </c>
      <c r="L985" t="s">
        <v>1715</v>
      </c>
      <c r="M985" t="s">
        <v>1824</v>
      </c>
      <c r="N985" t="s">
        <v>1037</v>
      </c>
      <c r="S985" t="s">
        <v>30</v>
      </c>
      <c r="U985">
        <f t="shared" si="47"/>
        <v>0</v>
      </c>
    </row>
    <row r="986" spans="1:21" x14ac:dyDescent="0.25">
      <c r="A986">
        <v>19470628</v>
      </c>
      <c r="B986" t="s">
        <v>1824</v>
      </c>
      <c r="C986" t="str">
        <f t="shared" si="45"/>
        <v>L</v>
      </c>
      <c r="D986" t="s">
        <v>1787</v>
      </c>
      <c r="E986" s="1">
        <v>14</v>
      </c>
      <c r="F986" s="1">
        <v>27</v>
      </c>
      <c r="G986">
        <f t="shared" si="46"/>
        <v>-13</v>
      </c>
      <c r="H986" t="s">
        <v>2544</v>
      </c>
      <c r="K986" t="s">
        <v>1813</v>
      </c>
      <c r="L986" t="s">
        <v>1675</v>
      </c>
      <c r="M986" t="s">
        <v>1824</v>
      </c>
      <c r="N986" t="s">
        <v>1033</v>
      </c>
      <c r="S986" t="s">
        <v>30</v>
      </c>
      <c r="U986">
        <f t="shared" si="47"/>
        <v>0</v>
      </c>
    </row>
    <row r="987" spans="1:21" x14ac:dyDescent="0.25">
      <c r="A987">
        <v>19470628</v>
      </c>
      <c r="B987" t="s">
        <v>1787</v>
      </c>
      <c r="C987" t="str">
        <f t="shared" si="45"/>
        <v>W</v>
      </c>
      <c r="D987" t="s">
        <v>1824</v>
      </c>
      <c r="E987" s="1">
        <v>27</v>
      </c>
      <c r="F987" s="1">
        <v>14</v>
      </c>
      <c r="G987">
        <f t="shared" si="46"/>
        <v>13</v>
      </c>
      <c r="H987" t="s">
        <v>2544</v>
      </c>
      <c r="K987" t="s">
        <v>1813</v>
      </c>
      <c r="L987" t="s">
        <v>1675</v>
      </c>
      <c r="M987" t="s">
        <v>1824</v>
      </c>
      <c r="N987" t="s">
        <v>1037</v>
      </c>
      <c r="S987" t="s">
        <v>30</v>
      </c>
      <c r="U987">
        <f t="shared" si="47"/>
        <v>0</v>
      </c>
    </row>
    <row r="988" spans="1:21" x14ac:dyDescent="0.25">
      <c r="A988">
        <v>19471122</v>
      </c>
      <c r="B988" t="s">
        <v>503</v>
      </c>
      <c r="C988" t="str">
        <f t="shared" si="45"/>
        <v>L</v>
      </c>
      <c r="D988" t="s">
        <v>1824</v>
      </c>
      <c r="E988" s="1">
        <v>7</v>
      </c>
      <c r="F988" s="1">
        <v>16</v>
      </c>
      <c r="G988">
        <f t="shared" si="46"/>
        <v>-9</v>
      </c>
      <c r="H988" t="s">
        <v>2542</v>
      </c>
      <c r="K988" t="s">
        <v>1822</v>
      </c>
      <c r="L988" t="s">
        <v>1120</v>
      </c>
      <c r="M988" t="s">
        <v>503</v>
      </c>
      <c r="N988" t="s">
        <v>1033</v>
      </c>
      <c r="S988" t="s">
        <v>30</v>
      </c>
      <c r="U988">
        <f t="shared" si="47"/>
        <v>0</v>
      </c>
    </row>
    <row r="989" spans="1:21" x14ac:dyDescent="0.25">
      <c r="A989">
        <v>19471122</v>
      </c>
      <c r="B989" t="s">
        <v>1824</v>
      </c>
      <c r="C989" t="str">
        <f t="shared" si="45"/>
        <v>W</v>
      </c>
      <c r="D989" t="s">
        <v>503</v>
      </c>
      <c r="E989" s="1">
        <v>16</v>
      </c>
      <c r="F989" s="1">
        <v>7</v>
      </c>
      <c r="G989">
        <f t="shared" si="46"/>
        <v>9</v>
      </c>
      <c r="H989" t="s">
        <v>2542</v>
      </c>
      <c r="K989" t="s">
        <v>1822</v>
      </c>
      <c r="L989" t="s">
        <v>1120</v>
      </c>
      <c r="M989" t="s">
        <v>503</v>
      </c>
      <c r="N989" t="s">
        <v>1037</v>
      </c>
      <c r="S989" t="s">
        <v>30</v>
      </c>
      <c r="U989">
        <f t="shared" si="47"/>
        <v>0</v>
      </c>
    </row>
    <row r="990" spans="1:21" x14ac:dyDescent="0.25">
      <c r="A990">
        <v>19471206</v>
      </c>
      <c r="B990" t="s">
        <v>1825</v>
      </c>
      <c r="C990" t="str">
        <f t="shared" si="45"/>
        <v>L</v>
      </c>
      <c r="D990" t="s">
        <v>1824</v>
      </c>
      <c r="E990" s="1">
        <v>3</v>
      </c>
      <c r="F990" s="1">
        <v>16</v>
      </c>
      <c r="G990">
        <f t="shared" si="46"/>
        <v>-13</v>
      </c>
      <c r="H990" t="s">
        <v>2542</v>
      </c>
      <c r="K990" t="s">
        <v>1995</v>
      </c>
      <c r="L990" t="s">
        <v>1826</v>
      </c>
      <c r="M990" t="s">
        <v>1825</v>
      </c>
      <c r="N990" t="s">
        <v>1033</v>
      </c>
      <c r="S990" t="s">
        <v>30</v>
      </c>
      <c r="U990">
        <f t="shared" si="47"/>
        <v>0</v>
      </c>
    </row>
    <row r="991" spans="1:21" x14ac:dyDescent="0.25">
      <c r="A991">
        <v>19471206</v>
      </c>
      <c r="B991" t="s">
        <v>1824</v>
      </c>
      <c r="C991" t="str">
        <f t="shared" si="45"/>
        <v>W</v>
      </c>
      <c r="D991" t="s">
        <v>1825</v>
      </c>
      <c r="E991" s="1">
        <v>16</v>
      </c>
      <c r="F991" s="1">
        <v>3</v>
      </c>
      <c r="G991">
        <f t="shared" si="46"/>
        <v>13</v>
      </c>
      <c r="H991" t="s">
        <v>2542</v>
      </c>
      <c r="K991" t="s">
        <v>1995</v>
      </c>
      <c r="L991" t="s">
        <v>1826</v>
      </c>
      <c r="M991" t="s">
        <v>1825</v>
      </c>
      <c r="N991" t="s">
        <v>1037</v>
      </c>
      <c r="S991" t="s">
        <v>30</v>
      </c>
      <c r="U991">
        <f t="shared" si="47"/>
        <v>0</v>
      </c>
    </row>
    <row r="992" spans="1:21" x14ac:dyDescent="0.25">
      <c r="A992">
        <v>19471220</v>
      </c>
      <c r="B992" t="s">
        <v>1264</v>
      </c>
      <c r="C992" t="str">
        <f t="shared" si="45"/>
        <v>W</v>
      </c>
      <c r="D992" t="s">
        <v>1824</v>
      </c>
      <c r="E992" s="1">
        <v>6</v>
      </c>
      <c r="F992" s="1">
        <v>0</v>
      </c>
      <c r="G992">
        <f t="shared" si="46"/>
        <v>6</v>
      </c>
      <c r="H992" t="s">
        <v>2543</v>
      </c>
      <c r="K992" t="s">
        <v>1988</v>
      </c>
      <c r="L992" t="s">
        <v>1263</v>
      </c>
      <c r="M992" t="s">
        <v>1264</v>
      </c>
      <c r="N992" t="s">
        <v>1033</v>
      </c>
      <c r="S992" t="s">
        <v>30</v>
      </c>
      <c r="U992">
        <f t="shared" si="47"/>
        <v>0</v>
      </c>
    </row>
    <row r="993" spans="1:21" x14ac:dyDescent="0.25">
      <c r="A993">
        <v>19471220</v>
      </c>
      <c r="B993" t="s">
        <v>1824</v>
      </c>
      <c r="C993" t="str">
        <f t="shared" si="45"/>
        <v>L</v>
      </c>
      <c r="D993" t="s">
        <v>1264</v>
      </c>
      <c r="E993" s="1">
        <v>0</v>
      </c>
      <c r="F993" s="1">
        <v>6</v>
      </c>
      <c r="G993">
        <f t="shared" si="46"/>
        <v>-6</v>
      </c>
      <c r="H993" t="s">
        <v>2543</v>
      </c>
      <c r="K993" t="s">
        <v>1988</v>
      </c>
      <c r="L993" t="s">
        <v>1263</v>
      </c>
      <c r="M993" t="s">
        <v>1264</v>
      </c>
      <c r="N993" t="s">
        <v>1037</v>
      </c>
      <c r="S993" t="s">
        <v>30</v>
      </c>
      <c r="U993">
        <f t="shared" si="47"/>
        <v>1</v>
      </c>
    </row>
    <row r="994" spans="1:21" x14ac:dyDescent="0.25">
      <c r="A994">
        <v>19480101</v>
      </c>
      <c r="B994" t="s">
        <v>164</v>
      </c>
      <c r="C994" t="str">
        <f t="shared" si="45"/>
        <v>L</v>
      </c>
      <c r="D994" t="s">
        <v>1825</v>
      </c>
      <c r="E994" s="1">
        <v>6</v>
      </c>
      <c r="F994" s="1">
        <v>13</v>
      </c>
      <c r="G994">
        <f t="shared" si="46"/>
        <v>-7</v>
      </c>
      <c r="H994" t="s">
        <v>2870</v>
      </c>
      <c r="K994" t="s">
        <v>2448</v>
      </c>
      <c r="L994" t="s">
        <v>1939</v>
      </c>
      <c r="M994" t="s">
        <v>164</v>
      </c>
      <c r="N994" t="s">
        <v>1033</v>
      </c>
      <c r="O994" t="s">
        <v>30</v>
      </c>
      <c r="U994">
        <f t="shared" si="47"/>
        <v>1</v>
      </c>
    </row>
    <row r="995" spans="1:21" x14ac:dyDescent="0.25">
      <c r="A995">
        <v>19480101</v>
      </c>
      <c r="B995" t="s">
        <v>1825</v>
      </c>
      <c r="C995" t="str">
        <f t="shared" si="45"/>
        <v>W</v>
      </c>
      <c r="D995" t="s">
        <v>164</v>
      </c>
      <c r="E995" s="1">
        <v>13</v>
      </c>
      <c r="F995" s="1">
        <v>6</v>
      </c>
      <c r="G995">
        <f t="shared" si="46"/>
        <v>7</v>
      </c>
      <c r="H995" t="s">
        <v>2870</v>
      </c>
      <c r="K995" t="s">
        <v>2448</v>
      </c>
      <c r="L995" t="s">
        <v>1939</v>
      </c>
      <c r="M995" t="s">
        <v>164</v>
      </c>
      <c r="N995" t="s">
        <v>1037</v>
      </c>
      <c r="O995" t="s">
        <v>30</v>
      </c>
      <c r="U995">
        <f t="shared" si="47"/>
        <v>0</v>
      </c>
    </row>
    <row r="996" spans="1:21" x14ac:dyDescent="0.25">
      <c r="A996">
        <v>19480103</v>
      </c>
      <c r="B996" t="s">
        <v>376</v>
      </c>
      <c r="C996" t="str">
        <f t="shared" si="45"/>
        <v>L</v>
      </c>
      <c r="D996" t="s">
        <v>1824</v>
      </c>
      <c r="E996" s="1">
        <v>0</v>
      </c>
      <c r="F996" s="1">
        <v>11</v>
      </c>
      <c r="G996">
        <f t="shared" si="46"/>
        <v>-11</v>
      </c>
      <c r="H996" t="s">
        <v>2542</v>
      </c>
      <c r="K996" t="s">
        <v>1818</v>
      </c>
      <c r="L996" t="s">
        <v>1017</v>
      </c>
      <c r="M996" t="s">
        <v>376</v>
      </c>
      <c r="N996" t="s">
        <v>1033</v>
      </c>
      <c r="S996" t="s">
        <v>30</v>
      </c>
      <c r="U996">
        <f t="shared" si="47"/>
        <v>0</v>
      </c>
    </row>
    <row r="997" spans="1:21" x14ac:dyDescent="0.25">
      <c r="A997">
        <v>19480103</v>
      </c>
      <c r="B997" t="s">
        <v>1824</v>
      </c>
      <c r="C997" t="str">
        <f t="shared" si="45"/>
        <v>W</v>
      </c>
      <c r="D997" t="s">
        <v>376</v>
      </c>
      <c r="E997" s="1">
        <v>11</v>
      </c>
      <c r="F997" s="1">
        <v>0</v>
      </c>
      <c r="G997">
        <f t="shared" si="46"/>
        <v>11</v>
      </c>
      <c r="H997" t="s">
        <v>2542</v>
      </c>
      <c r="K997" t="s">
        <v>1818</v>
      </c>
      <c r="L997" t="s">
        <v>1017</v>
      </c>
      <c r="M997" t="s">
        <v>376</v>
      </c>
      <c r="N997" t="s">
        <v>1037</v>
      </c>
      <c r="S997" t="s">
        <v>30</v>
      </c>
      <c r="U997">
        <f t="shared" si="47"/>
        <v>0</v>
      </c>
    </row>
    <row r="998" spans="1:21" x14ac:dyDescent="0.25">
      <c r="A998">
        <v>19480111</v>
      </c>
      <c r="B998" t="s">
        <v>164</v>
      </c>
      <c r="C998" t="str">
        <f t="shared" si="45"/>
        <v>W</v>
      </c>
      <c r="D998" t="s">
        <v>1824</v>
      </c>
      <c r="E998" s="1">
        <v>13</v>
      </c>
      <c r="F998" s="1">
        <v>6</v>
      </c>
      <c r="G998">
        <f t="shared" si="46"/>
        <v>7</v>
      </c>
      <c r="H998" t="s">
        <v>2542</v>
      </c>
      <c r="K998" t="s">
        <v>2449</v>
      </c>
      <c r="L998" t="s">
        <v>2448</v>
      </c>
      <c r="M998" t="s">
        <v>164</v>
      </c>
      <c r="N998" t="s">
        <v>1033</v>
      </c>
      <c r="S998" t="s">
        <v>30</v>
      </c>
      <c r="U998">
        <f t="shared" si="47"/>
        <v>0</v>
      </c>
    </row>
    <row r="999" spans="1:21" x14ac:dyDescent="0.25">
      <c r="A999">
        <v>19480111</v>
      </c>
      <c r="B999" t="s">
        <v>1824</v>
      </c>
      <c r="C999" t="str">
        <f t="shared" si="45"/>
        <v>L</v>
      </c>
      <c r="D999" t="s">
        <v>164</v>
      </c>
      <c r="E999" s="1">
        <v>6</v>
      </c>
      <c r="F999" s="1">
        <v>13</v>
      </c>
      <c r="G999">
        <f t="shared" si="46"/>
        <v>-7</v>
      </c>
      <c r="H999" t="s">
        <v>2542</v>
      </c>
      <c r="K999" t="s">
        <v>2449</v>
      </c>
      <c r="L999" t="s">
        <v>2448</v>
      </c>
      <c r="M999" t="s">
        <v>164</v>
      </c>
      <c r="N999" t="s">
        <v>1037</v>
      </c>
      <c r="S999" t="s">
        <v>30</v>
      </c>
      <c r="U999">
        <f t="shared" si="47"/>
        <v>1</v>
      </c>
    </row>
    <row r="1000" spans="1:21" x14ac:dyDescent="0.25">
      <c r="A1000">
        <v>19480117</v>
      </c>
      <c r="B1000" t="s">
        <v>376</v>
      </c>
      <c r="C1000" t="str">
        <f t="shared" si="45"/>
        <v>D</v>
      </c>
      <c r="D1000" t="s">
        <v>1264</v>
      </c>
      <c r="E1000" s="1">
        <v>3</v>
      </c>
      <c r="F1000" s="1">
        <v>3</v>
      </c>
      <c r="G1000">
        <f t="shared" si="46"/>
        <v>0</v>
      </c>
      <c r="H1000" t="s">
        <v>2870</v>
      </c>
      <c r="K1000" t="s">
        <v>1894</v>
      </c>
      <c r="L1000" t="s">
        <v>1017</v>
      </c>
      <c r="M1000" t="s">
        <v>376</v>
      </c>
      <c r="N1000" t="s">
        <v>1033</v>
      </c>
      <c r="O1000" t="s">
        <v>30</v>
      </c>
      <c r="U1000">
        <f t="shared" si="47"/>
        <v>0</v>
      </c>
    </row>
    <row r="1001" spans="1:21" x14ac:dyDescent="0.25">
      <c r="A1001">
        <v>19480117</v>
      </c>
      <c r="B1001" t="s">
        <v>1264</v>
      </c>
      <c r="C1001" t="str">
        <f t="shared" si="45"/>
        <v>D</v>
      </c>
      <c r="D1001" t="s">
        <v>376</v>
      </c>
      <c r="E1001" s="1">
        <v>3</v>
      </c>
      <c r="F1001" s="1">
        <v>3</v>
      </c>
      <c r="G1001">
        <f t="shared" si="46"/>
        <v>0</v>
      </c>
      <c r="H1001" t="s">
        <v>2870</v>
      </c>
      <c r="K1001" t="s">
        <v>1894</v>
      </c>
      <c r="L1001" t="s">
        <v>1017</v>
      </c>
      <c r="M1001" t="s">
        <v>376</v>
      </c>
      <c r="N1001" t="s">
        <v>1037</v>
      </c>
      <c r="O1001" t="s">
        <v>30</v>
      </c>
      <c r="U1001">
        <f t="shared" si="47"/>
        <v>0</v>
      </c>
    </row>
    <row r="1002" spans="1:21" x14ac:dyDescent="0.25">
      <c r="A1002">
        <v>19480207</v>
      </c>
      <c r="B1002" t="s">
        <v>1264</v>
      </c>
      <c r="C1002" t="str">
        <f t="shared" si="45"/>
        <v>W</v>
      </c>
      <c r="D1002" t="s">
        <v>503</v>
      </c>
      <c r="E1002" s="1">
        <v>14</v>
      </c>
      <c r="F1002" s="1">
        <v>0</v>
      </c>
      <c r="G1002">
        <f t="shared" si="46"/>
        <v>14</v>
      </c>
      <c r="H1002" t="s">
        <v>2870</v>
      </c>
      <c r="K1002" t="s">
        <v>1988</v>
      </c>
      <c r="L1002" t="s">
        <v>1263</v>
      </c>
      <c r="M1002" t="s">
        <v>1264</v>
      </c>
      <c r="N1002" t="s">
        <v>1033</v>
      </c>
      <c r="O1002" t="s">
        <v>30</v>
      </c>
      <c r="U1002">
        <f t="shared" si="47"/>
        <v>0</v>
      </c>
    </row>
    <row r="1003" spans="1:21" x14ac:dyDescent="0.25">
      <c r="A1003">
        <v>19480207</v>
      </c>
      <c r="B1003" t="s">
        <v>503</v>
      </c>
      <c r="C1003" t="str">
        <f t="shared" si="45"/>
        <v>L</v>
      </c>
      <c r="D1003" t="s">
        <v>1264</v>
      </c>
      <c r="E1003" s="1">
        <v>0</v>
      </c>
      <c r="F1003" s="1">
        <v>14</v>
      </c>
      <c r="G1003">
        <f t="shared" si="46"/>
        <v>-14</v>
      </c>
      <c r="H1003" t="s">
        <v>2870</v>
      </c>
      <c r="K1003" t="s">
        <v>1988</v>
      </c>
      <c r="L1003" t="s">
        <v>1263</v>
      </c>
      <c r="M1003" t="s">
        <v>1264</v>
      </c>
      <c r="N1003" t="s">
        <v>1037</v>
      </c>
      <c r="O1003" t="s">
        <v>30</v>
      </c>
      <c r="U1003">
        <f t="shared" si="47"/>
        <v>0</v>
      </c>
    </row>
    <row r="1004" spans="1:21" x14ac:dyDescent="0.25">
      <c r="A1004">
        <v>19480214</v>
      </c>
      <c r="B1004" t="s">
        <v>376</v>
      </c>
      <c r="C1004" t="str">
        <f t="shared" si="45"/>
        <v>L</v>
      </c>
      <c r="D1004" t="s">
        <v>1825</v>
      </c>
      <c r="E1004" s="1">
        <v>10</v>
      </c>
      <c r="F1004" s="1">
        <v>11</v>
      </c>
      <c r="G1004">
        <f t="shared" si="46"/>
        <v>-1</v>
      </c>
      <c r="H1004" t="s">
        <v>2870</v>
      </c>
      <c r="K1004" t="s">
        <v>1894</v>
      </c>
      <c r="L1004" t="s">
        <v>1017</v>
      </c>
      <c r="M1004" t="s">
        <v>376</v>
      </c>
      <c r="N1004" t="s">
        <v>1033</v>
      </c>
      <c r="O1004" t="s">
        <v>30</v>
      </c>
      <c r="U1004">
        <f t="shared" si="47"/>
        <v>1</v>
      </c>
    </row>
    <row r="1005" spans="1:21" x14ac:dyDescent="0.25">
      <c r="A1005">
        <v>19480214</v>
      </c>
      <c r="B1005" t="s">
        <v>1825</v>
      </c>
      <c r="C1005" t="str">
        <f t="shared" si="45"/>
        <v>W</v>
      </c>
      <c r="D1005" t="s">
        <v>376</v>
      </c>
      <c r="E1005" s="1">
        <v>11</v>
      </c>
      <c r="F1005" s="1">
        <v>10</v>
      </c>
      <c r="G1005">
        <f t="shared" si="46"/>
        <v>1</v>
      </c>
      <c r="H1005" t="s">
        <v>2870</v>
      </c>
      <c r="K1005" t="s">
        <v>1894</v>
      </c>
      <c r="L1005" t="s">
        <v>1017</v>
      </c>
      <c r="M1005" t="s">
        <v>376</v>
      </c>
      <c r="N1005" t="s">
        <v>1037</v>
      </c>
      <c r="O1005" t="s">
        <v>30</v>
      </c>
      <c r="U1005">
        <f t="shared" si="47"/>
        <v>0</v>
      </c>
    </row>
    <row r="1006" spans="1:21" x14ac:dyDescent="0.25">
      <c r="A1006">
        <v>19480221</v>
      </c>
      <c r="B1006" t="s">
        <v>503</v>
      </c>
      <c r="C1006" t="str">
        <f t="shared" si="45"/>
        <v>W</v>
      </c>
      <c r="D1006" t="s">
        <v>164</v>
      </c>
      <c r="E1006" s="1">
        <v>9</v>
      </c>
      <c r="F1006" s="1">
        <v>8</v>
      </c>
      <c r="G1006">
        <f t="shared" si="46"/>
        <v>1</v>
      </c>
      <c r="H1006" t="s">
        <v>2870</v>
      </c>
      <c r="K1006" t="s">
        <v>1903</v>
      </c>
      <c r="L1006" t="s">
        <v>1120</v>
      </c>
      <c r="M1006" t="s">
        <v>503</v>
      </c>
      <c r="N1006" t="s">
        <v>1033</v>
      </c>
      <c r="O1006" t="s">
        <v>30</v>
      </c>
      <c r="U1006">
        <f t="shared" si="47"/>
        <v>0</v>
      </c>
    </row>
    <row r="1007" spans="1:21" x14ac:dyDescent="0.25">
      <c r="A1007">
        <v>19480221</v>
      </c>
      <c r="B1007" t="s">
        <v>164</v>
      </c>
      <c r="C1007" t="str">
        <f t="shared" si="45"/>
        <v>L</v>
      </c>
      <c r="D1007" t="s">
        <v>503</v>
      </c>
      <c r="E1007" s="1">
        <v>8</v>
      </c>
      <c r="F1007" s="1">
        <v>9</v>
      </c>
      <c r="G1007">
        <f t="shared" si="46"/>
        <v>-1</v>
      </c>
      <c r="H1007" t="s">
        <v>2870</v>
      </c>
      <c r="K1007" t="s">
        <v>1903</v>
      </c>
      <c r="L1007" t="s">
        <v>1120</v>
      </c>
      <c r="M1007" t="s">
        <v>503</v>
      </c>
      <c r="N1007" t="s">
        <v>1037</v>
      </c>
      <c r="O1007" t="s">
        <v>30</v>
      </c>
      <c r="U1007">
        <f t="shared" si="47"/>
        <v>1</v>
      </c>
    </row>
    <row r="1008" spans="1:21" x14ac:dyDescent="0.25">
      <c r="A1008">
        <v>19480221</v>
      </c>
      <c r="B1008" t="s">
        <v>1264</v>
      </c>
      <c r="C1008" t="str">
        <f t="shared" si="45"/>
        <v>L</v>
      </c>
      <c r="D1008" t="s">
        <v>164</v>
      </c>
      <c r="E1008" s="1">
        <v>3</v>
      </c>
      <c r="F1008" s="1">
        <v>11</v>
      </c>
      <c r="G1008">
        <f t="shared" si="46"/>
        <v>-8</v>
      </c>
      <c r="H1008" t="s">
        <v>2870</v>
      </c>
      <c r="K1008" t="s">
        <v>2572</v>
      </c>
      <c r="L1008" t="s">
        <v>1274</v>
      </c>
      <c r="M1008" t="s">
        <v>1264</v>
      </c>
      <c r="N1008" t="s">
        <v>1033</v>
      </c>
      <c r="O1008" t="s">
        <v>30</v>
      </c>
      <c r="U1008">
        <f t="shared" si="47"/>
        <v>0</v>
      </c>
    </row>
    <row r="1009" spans="1:21" x14ac:dyDescent="0.25">
      <c r="A1009">
        <v>19480221</v>
      </c>
      <c r="B1009" t="s">
        <v>164</v>
      </c>
      <c r="C1009" t="str">
        <f t="shared" si="45"/>
        <v>W</v>
      </c>
      <c r="D1009" t="s">
        <v>1264</v>
      </c>
      <c r="E1009" s="1">
        <v>11</v>
      </c>
      <c r="F1009" s="1">
        <v>3</v>
      </c>
      <c r="G1009">
        <f t="shared" si="46"/>
        <v>8</v>
      </c>
      <c r="H1009" t="s">
        <v>2870</v>
      </c>
      <c r="K1009" t="s">
        <v>2572</v>
      </c>
      <c r="L1009" t="s">
        <v>1274</v>
      </c>
      <c r="M1009" t="s">
        <v>1264</v>
      </c>
      <c r="N1009" t="s">
        <v>1037</v>
      </c>
      <c r="O1009" t="s">
        <v>30</v>
      </c>
      <c r="U1009">
        <f t="shared" si="47"/>
        <v>0</v>
      </c>
    </row>
    <row r="1010" spans="1:21" x14ac:dyDescent="0.25">
      <c r="A1010">
        <v>19480228</v>
      </c>
      <c r="B1010" t="s">
        <v>1825</v>
      </c>
      <c r="C1010" t="str">
        <f t="shared" si="45"/>
        <v>W</v>
      </c>
      <c r="D1010" t="s">
        <v>503</v>
      </c>
      <c r="E1010" s="1">
        <v>6</v>
      </c>
      <c r="F1010" s="1">
        <v>0</v>
      </c>
      <c r="G1010">
        <f t="shared" si="46"/>
        <v>6</v>
      </c>
      <c r="H1010" t="s">
        <v>2870</v>
      </c>
      <c r="K1010" t="s">
        <v>1995</v>
      </c>
      <c r="L1010" t="s">
        <v>1826</v>
      </c>
      <c r="M1010" t="s">
        <v>1825</v>
      </c>
      <c r="N1010" t="s">
        <v>1033</v>
      </c>
      <c r="O1010" t="s">
        <v>30</v>
      </c>
      <c r="U1010">
        <f t="shared" si="47"/>
        <v>0</v>
      </c>
    </row>
    <row r="1011" spans="1:21" x14ac:dyDescent="0.25">
      <c r="A1011">
        <v>19480228</v>
      </c>
      <c r="B1011" t="s">
        <v>503</v>
      </c>
      <c r="C1011" t="str">
        <f t="shared" si="45"/>
        <v>L</v>
      </c>
      <c r="D1011" t="s">
        <v>1825</v>
      </c>
      <c r="E1011" s="1">
        <v>0</v>
      </c>
      <c r="F1011" s="1">
        <v>6</v>
      </c>
      <c r="G1011">
        <f t="shared" si="46"/>
        <v>-6</v>
      </c>
      <c r="H1011" t="s">
        <v>2870</v>
      </c>
      <c r="K1011" t="s">
        <v>1995</v>
      </c>
      <c r="L1011" t="s">
        <v>1826</v>
      </c>
      <c r="M1011" t="s">
        <v>1825</v>
      </c>
      <c r="N1011" t="s">
        <v>1037</v>
      </c>
      <c r="O1011" t="s">
        <v>30</v>
      </c>
      <c r="U1011">
        <f t="shared" si="47"/>
        <v>1</v>
      </c>
    </row>
    <row r="1012" spans="1:21" x14ac:dyDescent="0.25">
      <c r="A1012">
        <v>19480313</v>
      </c>
      <c r="B1012" t="s">
        <v>1825</v>
      </c>
      <c r="C1012" t="str">
        <f t="shared" si="45"/>
        <v>W</v>
      </c>
      <c r="D1012" t="s">
        <v>1264</v>
      </c>
      <c r="E1012" s="1">
        <v>6</v>
      </c>
      <c r="F1012" s="1">
        <v>3</v>
      </c>
      <c r="G1012">
        <f t="shared" si="46"/>
        <v>3</v>
      </c>
      <c r="H1012" t="s">
        <v>2870</v>
      </c>
      <c r="K1012" t="s">
        <v>2868</v>
      </c>
      <c r="L1012" t="s">
        <v>2122</v>
      </c>
      <c r="M1012" t="s">
        <v>1825</v>
      </c>
      <c r="N1012" t="s">
        <v>1033</v>
      </c>
      <c r="O1012" t="s">
        <v>30</v>
      </c>
      <c r="U1012">
        <f t="shared" si="47"/>
        <v>0</v>
      </c>
    </row>
    <row r="1013" spans="1:21" x14ac:dyDescent="0.25">
      <c r="A1013">
        <v>19480313</v>
      </c>
      <c r="B1013" t="s">
        <v>1264</v>
      </c>
      <c r="C1013" t="str">
        <f t="shared" si="45"/>
        <v>L</v>
      </c>
      <c r="D1013" t="s">
        <v>1825</v>
      </c>
      <c r="E1013" s="1">
        <v>3</v>
      </c>
      <c r="F1013" s="1">
        <v>6</v>
      </c>
      <c r="G1013">
        <f t="shared" si="46"/>
        <v>-3</v>
      </c>
      <c r="H1013" t="s">
        <v>2870</v>
      </c>
      <c r="K1013" t="s">
        <v>2868</v>
      </c>
      <c r="L1013" t="s">
        <v>2122</v>
      </c>
      <c r="M1013" t="s">
        <v>1825</v>
      </c>
      <c r="N1013" t="s">
        <v>1037</v>
      </c>
      <c r="O1013" t="s">
        <v>30</v>
      </c>
      <c r="U1013">
        <f t="shared" si="47"/>
        <v>1</v>
      </c>
    </row>
    <row r="1014" spans="1:21" x14ac:dyDescent="0.25">
      <c r="A1014">
        <v>19480320</v>
      </c>
      <c r="B1014" t="s">
        <v>503</v>
      </c>
      <c r="C1014" t="str">
        <f t="shared" si="45"/>
        <v>W</v>
      </c>
      <c r="D1014" t="s">
        <v>376</v>
      </c>
      <c r="E1014" s="1">
        <v>6</v>
      </c>
      <c r="F1014" s="1">
        <v>3</v>
      </c>
      <c r="G1014">
        <f t="shared" si="46"/>
        <v>3</v>
      </c>
      <c r="H1014" t="s">
        <v>2870</v>
      </c>
      <c r="K1014" t="s">
        <v>1822</v>
      </c>
      <c r="L1014" t="s">
        <v>1120</v>
      </c>
      <c r="M1014" t="s">
        <v>503</v>
      </c>
      <c r="N1014" t="s">
        <v>1033</v>
      </c>
      <c r="O1014" t="s">
        <v>30</v>
      </c>
      <c r="U1014">
        <f t="shared" si="47"/>
        <v>0</v>
      </c>
    </row>
    <row r="1015" spans="1:21" x14ac:dyDescent="0.25">
      <c r="A1015">
        <v>19480320</v>
      </c>
      <c r="B1015" t="s">
        <v>376</v>
      </c>
      <c r="C1015" t="str">
        <f t="shared" si="45"/>
        <v>L</v>
      </c>
      <c r="D1015" t="s">
        <v>503</v>
      </c>
      <c r="E1015" s="1">
        <v>3</v>
      </c>
      <c r="F1015" s="1">
        <v>6</v>
      </c>
      <c r="G1015">
        <f t="shared" si="46"/>
        <v>-3</v>
      </c>
      <c r="H1015" t="s">
        <v>2870</v>
      </c>
      <c r="K1015" t="s">
        <v>1822</v>
      </c>
      <c r="L1015" t="s">
        <v>1120</v>
      </c>
      <c r="M1015" t="s">
        <v>503</v>
      </c>
      <c r="N1015" t="s">
        <v>1037</v>
      </c>
      <c r="O1015" t="s">
        <v>30</v>
      </c>
      <c r="U1015">
        <f t="shared" si="47"/>
        <v>1</v>
      </c>
    </row>
    <row r="1016" spans="1:21" x14ac:dyDescent="0.25">
      <c r="A1016">
        <v>19480329</v>
      </c>
      <c r="B1016" t="s">
        <v>164</v>
      </c>
      <c r="C1016" t="str">
        <f t="shared" si="45"/>
        <v>W</v>
      </c>
      <c r="D1016" t="s">
        <v>376</v>
      </c>
      <c r="E1016" s="1">
        <v>15</v>
      </c>
      <c r="F1016" s="1">
        <v>0</v>
      </c>
      <c r="G1016">
        <f t="shared" si="46"/>
        <v>15</v>
      </c>
      <c r="H1016" t="s">
        <v>2870</v>
      </c>
      <c r="K1016" t="s">
        <v>2449</v>
      </c>
      <c r="L1016" t="s">
        <v>2448</v>
      </c>
      <c r="M1016" t="s">
        <v>164</v>
      </c>
      <c r="N1016" t="s">
        <v>1033</v>
      </c>
      <c r="O1016" t="s">
        <v>30</v>
      </c>
      <c r="U1016">
        <f t="shared" si="47"/>
        <v>0</v>
      </c>
    </row>
    <row r="1017" spans="1:21" x14ac:dyDescent="0.25">
      <c r="A1017">
        <v>19480329</v>
      </c>
      <c r="B1017" t="s">
        <v>376</v>
      </c>
      <c r="C1017" t="str">
        <f t="shared" si="45"/>
        <v>L</v>
      </c>
      <c r="D1017" t="s">
        <v>164</v>
      </c>
      <c r="E1017" s="1">
        <v>0</v>
      </c>
      <c r="F1017" s="1">
        <v>15</v>
      </c>
      <c r="G1017">
        <f t="shared" si="46"/>
        <v>-15</v>
      </c>
      <c r="H1017" t="s">
        <v>2870</v>
      </c>
      <c r="K1017" t="s">
        <v>2449</v>
      </c>
      <c r="L1017" t="s">
        <v>2448</v>
      </c>
      <c r="M1017" t="s">
        <v>164</v>
      </c>
      <c r="N1017" t="s">
        <v>1037</v>
      </c>
      <c r="O1017" t="s">
        <v>30</v>
      </c>
      <c r="U1017">
        <f t="shared" si="47"/>
        <v>0</v>
      </c>
    </row>
    <row r="1018" spans="1:21" x14ac:dyDescent="0.25">
      <c r="A1018">
        <v>19490115</v>
      </c>
      <c r="B1018" t="s">
        <v>1264</v>
      </c>
      <c r="C1018" t="str">
        <f t="shared" si="45"/>
        <v>W</v>
      </c>
      <c r="D1018" t="s">
        <v>376</v>
      </c>
      <c r="E1018" s="1">
        <v>9</v>
      </c>
      <c r="F1018" s="1">
        <v>3</v>
      </c>
      <c r="G1018">
        <f t="shared" si="46"/>
        <v>6</v>
      </c>
      <c r="H1018" t="s">
        <v>2869</v>
      </c>
      <c r="K1018" t="s">
        <v>2533</v>
      </c>
      <c r="L1018" t="s">
        <v>1263</v>
      </c>
      <c r="M1018" t="s">
        <v>1264</v>
      </c>
      <c r="N1018" t="s">
        <v>1033</v>
      </c>
      <c r="O1018" t="s">
        <v>30</v>
      </c>
      <c r="U1018">
        <f t="shared" si="47"/>
        <v>0</v>
      </c>
    </row>
    <row r="1019" spans="1:21" x14ac:dyDescent="0.25">
      <c r="A1019">
        <v>19490115</v>
      </c>
      <c r="B1019" t="s">
        <v>376</v>
      </c>
      <c r="C1019" t="str">
        <f t="shared" si="45"/>
        <v>L</v>
      </c>
      <c r="D1019" t="s">
        <v>1264</v>
      </c>
      <c r="E1019" s="1">
        <v>3</v>
      </c>
      <c r="F1019" s="1">
        <v>9</v>
      </c>
      <c r="G1019">
        <f t="shared" si="46"/>
        <v>-6</v>
      </c>
      <c r="H1019" t="s">
        <v>2869</v>
      </c>
      <c r="K1019" t="s">
        <v>2533</v>
      </c>
      <c r="L1019" t="s">
        <v>1263</v>
      </c>
      <c r="M1019" t="s">
        <v>1264</v>
      </c>
      <c r="N1019" t="s">
        <v>1037</v>
      </c>
      <c r="O1019" t="s">
        <v>30</v>
      </c>
      <c r="U1019">
        <f t="shared" si="47"/>
        <v>1</v>
      </c>
    </row>
    <row r="1020" spans="1:21" x14ac:dyDescent="0.25">
      <c r="A1020">
        <v>19490115</v>
      </c>
      <c r="B1020" t="s">
        <v>164</v>
      </c>
      <c r="C1020" t="str">
        <f t="shared" si="45"/>
        <v>L</v>
      </c>
      <c r="D1020" t="s">
        <v>503</v>
      </c>
      <c r="E1020" s="1">
        <v>0</v>
      </c>
      <c r="F1020" s="1">
        <v>8</v>
      </c>
      <c r="G1020">
        <f t="shared" si="46"/>
        <v>-8</v>
      </c>
      <c r="H1020" t="s">
        <v>2869</v>
      </c>
      <c r="K1020" t="s">
        <v>2449</v>
      </c>
      <c r="L1020" t="s">
        <v>2448</v>
      </c>
      <c r="M1020" t="s">
        <v>164</v>
      </c>
      <c r="N1020" t="s">
        <v>1033</v>
      </c>
      <c r="O1020" t="s">
        <v>30</v>
      </c>
      <c r="U1020">
        <f t="shared" si="47"/>
        <v>0</v>
      </c>
    </row>
    <row r="1021" spans="1:21" x14ac:dyDescent="0.25">
      <c r="A1021">
        <v>19490115</v>
      </c>
      <c r="B1021" t="s">
        <v>503</v>
      </c>
      <c r="C1021" t="str">
        <f t="shared" si="45"/>
        <v>W</v>
      </c>
      <c r="D1021" t="s">
        <v>164</v>
      </c>
      <c r="E1021" s="1">
        <v>8</v>
      </c>
      <c r="F1021" s="1">
        <v>0</v>
      </c>
      <c r="G1021">
        <f t="shared" si="46"/>
        <v>8</v>
      </c>
      <c r="H1021" t="s">
        <v>2869</v>
      </c>
      <c r="K1021" t="s">
        <v>2449</v>
      </c>
      <c r="L1021" t="s">
        <v>2448</v>
      </c>
      <c r="M1021" t="s">
        <v>164</v>
      </c>
      <c r="N1021" t="s">
        <v>1037</v>
      </c>
      <c r="O1021" t="s">
        <v>30</v>
      </c>
      <c r="U1021">
        <f t="shared" si="47"/>
        <v>0</v>
      </c>
    </row>
    <row r="1022" spans="1:21" x14ac:dyDescent="0.25">
      <c r="A1022">
        <v>19490129</v>
      </c>
      <c r="B1022" t="s">
        <v>1825</v>
      </c>
      <c r="C1022" t="str">
        <f t="shared" si="45"/>
        <v>L</v>
      </c>
      <c r="D1022" t="s">
        <v>164</v>
      </c>
      <c r="E1022" s="1">
        <v>9</v>
      </c>
      <c r="F1022" s="1">
        <v>16</v>
      </c>
      <c r="G1022">
        <f t="shared" si="46"/>
        <v>-7</v>
      </c>
      <c r="H1022" t="s">
        <v>2869</v>
      </c>
      <c r="K1022" t="s">
        <v>1995</v>
      </c>
      <c r="L1022" t="s">
        <v>1826</v>
      </c>
      <c r="M1022" t="s">
        <v>1825</v>
      </c>
      <c r="N1022" t="s">
        <v>1033</v>
      </c>
      <c r="O1022" t="s">
        <v>30</v>
      </c>
      <c r="U1022">
        <f t="shared" si="47"/>
        <v>1</v>
      </c>
    </row>
    <row r="1023" spans="1:21" x14ac:dyDescent="0.25">
      <c r="A1023">
        <v>19490129</v>
      </c>
      <c r="B1023" t="s">
        <v>164</v>
      </c>
      <c r="C1023" t="str">
        <f t="shared" si="45"/>
        <v>W</v>
      </c>
      <c r="D1023" t="s">
        <v>1825</v>
      </c>
      <c r="E1023" s="1">
        <v>16</v>
      </c>
      <c r="F1023" s="1">
        <v>9</v>
      </c>
      <c r="G1023">
        <f t="shared" si="46"/>
        <v>7</v>
      </c>
      <c r="H1023" t="s">
        <v>2869</v>
      </c>
      <c r="K1023" t="s">
        <v>1995</v>
      </c>
      <c r="L1023" t="s">
        <v>1826</v>
      </c>
      <c r="M1023" t="s">
        <v>1825</v>
      </c>
      <c r="N1023" t="s">
        <v>1037</v>
      </c>
      <c r="O1023" t="s">
        <v>30</v>
      </c>
      <c r="U1023">
        <f t="shared" si="47"/>
        <v>0</v>
      </c>
    </row>
    <row r="1024" spans="1:21" x14ac:dyDescent="0.25">
      <c r="A1024">
        <v>19490205</v>
      </c>
      <c r="B1024" t="s">
        <v>503</v>
      </c>
      <c r="C1024" t="str">
        <f t="shared" si="45"/>
        <v>W</v>
      </c>
      <c r="D1024" t="s">
        <v>1264</v>
      </c>
      <c r="E1024" s="1">
        <v>6</v>
      </c>
      <c r="F1024" s="1">
        <v>5</v>
      </c>
      <c r="G1024">
        <f t="shared" si="46"/>
        <v>1</v>
      </c>
      <c r="H1024" t="s">
        <v>2869</v>
      </c>
      <c r="K1024" t="s">
        <v>1822</v>
      </c>
      <c r="L1024" t="s">
        <v>1120</v>
      </c>
      <c r="M1024" t="s">
        <v>503</v>
      </c>
      <c r="N1024" t="s">
        <v>1033</v>
      </c>
      <c r="O1024" t="s">
        <v>30</v>
      </c>
      <c r="U1024">
        <f t="shared" si="47"/>
        <v>0</v>
      </c>
    </row>
    <row r="1025" spans="1:21" x14ac:dyDescent="0.25">
      <c r="A1025">
        <v>19490205</v>
      </c>
      <c r="B1025" t="s">
        <v>1264</v>
      </c>
      <c r="C1025" t="str">
        <f t="shared" si="45"/>
        <v>L</v>
      </c>
      <c r="D1025" t="s">
        <v>503</v>
      </c>
      <c r="E1025" s="1">
        <v>5</v>
      </c>
      <c r="F1025" s="1">
        <v>6</v>
      </c>
      <c r="G1025">
        <f t="shared" si="46"/>
        <v>-1</v>
      </c>
      <c r="H1025" t="s">
        <v>2869</v>
      </c>
      <c r="K1025" t="s">
        <v>1822</v>
      </c>
      <c r="L1025" t="s">
        <v>1120</v>
      </c>
      <c r="M1025" t="s">
        <v>503</v>
      </c>
      <c r="N1025" t="s">
        <v>1037</v>
      </c>
      <c r="O1025" t="s">
        <v>30</v>
      </c>
      <c r="U1025">
        <f t="shared" si="47"/>
        <v>1</v>
      </c>
    </row>
    <row r="1026" spans="1:21" x14ac:dyDescent="0.25">
      <c r="A1026">
        <v>19490212</v>
      </c>
      <c r="B1026" t="s">
        <v>1825</v>
      </c>
      <c r="C1026" t="str">
        <f t="shared" ref="C1026:C1089" si="48">IF(E1026-F1026&gt;0,"W",IF(E1026-F1026&lt;0,"L","D"))</f>
        <v>W</v>
      </c>
      <c r="D1026" t="s">
        <v>376</v>
      </c>
      <c r="E1026" s="1">
        <v>14</v>
      </c>
      <c r="F1026" s="1">
        <v>5</v>
      </c>
      <c r="G1026">
        <f t="shared" ref="G1026:G1089" si="49">E1026-F1026</f>
        <v>9</v>
      </c>
      <c r="H1026" t="s">
        <v>2869</v>
      </c>
      <c r="K1026" t="s">
        <v>1995</v>
      </c>
      <c r="L1026" t="s">
        <v>1826</v>
      </c>
      <c r="M1026" t="s">
        <v>1825</v>
      </c>
      <c r="N1026" t="s">
        <v>1033</v>
      </c>
      <c r="O1026" t="s">
        <v>30</v>
      </c>
      <c r="U1026">
        <f t="shared" ref="U1026:U1089" si="50">IF(C1026="L",IF(G1026&gt;-8,1,0),0)</f>
        <v>0</v>
      </c>
    </row>
    <row r="1027" spans="1:21" x14ac:dyDescent="0.25">
      <c r="A1027">
        <v>19490212</v>
      </c>
      <c r="B1027" t="s">
        <v>376</v>
      </c>
      <c r="C1027" t="str">
        <f t="shared" si="48"/>
        <v>L</v>
      </c>
      <c r="D1027" t="s">
        <v>1825</v>
      </c>
      <c r="E1027" s="1">
        <v>5</v>
      </c>
      <c r="F1027" s="1">
        <v>14</v>
      </c>
      <c r="G1027">
        <f t="shared" si="49"/>
        <v>-9</v>
      </c>
      <c r="H1027" t="s">
        <v>2869</v>
      </c>
      <c r="K1027" t="s">
        <v>1995</v>
      </c>
      <c r="L1027" t="s">
        <v>1826</v>
      </c>
      <c r="M1027" t="s">
        <v>1825</v>
      </c>
      <c r="N1027" t="s">
        <v>1037</v>
      </c>
      <c r="O1027" t="s">
        <v>30</v>
      </c>
      <c r="U1027">
        <f t="shared" si="50"/>
        <v>0</v>
      </c>
    </row>
    <row r="1028" spans="1:21" x14ac:dyDescent="0.25">
      <c r="A1028">
        <v>19490226</v>
      </c>
      <c r="B1028" t="s">
        <v>503</v>
      </c>
      <c r="C1028" t="str">
        <f t="shared" si="48"/>
        <v>L</v>
      </c>
      <c r="D1028" t="s">
        <v>1825</v>
      </c>
      <c r="E1028" s="1">
        <v>3</v>
      </c>
      <c r="F1028" s="1">
        <v>13</v>
      </c>
      <c r="G1028">
        <f t="shared" si="49"/>
        <v>-10</v>
      </c>
      <c r="H1028" t="s">
        <v>2869</v>
      </c>
      <c r="K1028" t="s">
        <v>1822</v>
      </c>
      <c r="L1028" t="s">
        <v>1120</v>
      </c>
      <c r="M1028" t="s">
        <v>503</v>
      </c>
      <c r="N1028" t="s">
        <v>1033</v>
      </c>
      <c r="O1028" t="s">
        <v>30</v>
      </c>
      <c r="U1028">
        <f t="shared" si="50"/>
        <v>0</v>
      </c>
    </row>
    <row r="1029" spans="1:21" x14ac:dyDescent="0.25">
      <c r="A1029">
        <v>19490226</v>
      </c>
      <c r="B1029" t="s">
        <v>1825</v>
      </c>
      <c r="C1029" t="str">
        <f t="shared" si="48"/>
        <v>W</v>
      </c>
      <c r="D1029" t="s">
        <v>503</v>
      </c>
      <c r="E1029" s="1">
        <v>13</v>
      </c>
      <c r="F1029" s="1">
        <v>3</v>
      </c>
      <c r="G1029">
        <f t="shared" si="49"/>
        <v>10</v>
      </c>
      <c r="H1029" t="s">
        <v>2869</v>
      </c>
      <c r="K1029" t="s">
        <v>1822</v>
      </c>
      <c r="L1029" t="s">
        <v>1120</v>
      </c>
      <c r="M1029" t="s">
        <v>503</v>
      </c>
      <c r="N1029" t="s">
        <v>1037</v>
      </c>
      <c r="O1029" t="s">
        <v>30</v>
      </c>
      <c r="U1029">
        <f t="shared" si="50"/>
        <v>0</v>
      </c>
    </row>
    <row r="1030" spans="1:21" x14ac:dyDescent="0.25">
      <c r="A1030">
        <v>19490226</v>
      </c>
      <c r="B1030" t="s">
        <v>376</v>
      </c>
      <c r="C1030" t="str">
        <f t="shared" si="48"/>
        <v>W</v>
      </c>
      <c r="D1030" t="s">
        <v>164</v>
      </c>
      <c r="E1030" s="1">
        <v>8</v>
      </c>
      <c r="F1030" s="1">
        <v>3</v>
      </c>
      <c r="G1030">
        <f t="shared" si="49"/>
        <v>5</v>
      </c>
      <c r="H1030" t="s">
        <v>2869</v>
      </c>
      <c r="K1030" t="s">
        <v>1894</v>
      </c>
      <c r="L1030" t="s">
        <v>1017</v>
      </c>
      <c r="M1030" t="s">
        <v>376</v>
      </c>
      <c r="N1030" t="s">
        <v>1033</v>
      </c>
      <c r="O1030" t="s">
        <v>30</v>
      </c>
      <c r="U1030">
        <f t="shared" si="50"/>
        <v>0</v>
      </c>
    </row>
    <row r="1031" spans="1:21" x14ac:dyDescent="0.25">
      <c r="A1031">
        <v>19490226</v>
      </c>
      <c r="B1031" t="s">
        <v>164</v>
      </c>
      <c r="C1031" t="str">
        <f t="shared" si="48"/>
        <v>L</v>
      </c>
      <c r="D1031" t="s">
        <v>376</v>
      </c>
      <c r="E1031" s="1">
        <v>3</v>
      </c>
      <c r="F1031" s="1">
        <v>8</v>
      </c>
      <c r="G1031">
        <f t="shared" si="49"/>
        <v>-5</v>
      </c>
      <c r="H1031" t="s">
        <v>2869</v>
      </c>
      <c r="K1031" t="s">
        <v>1894</v>
      </c>
      <c r="L1031" t="s">
        <v>1017</v>
      </c>
      <c r="M1031" t="s">
        <v>376</v>
      </c>
      <c r="N1031" t="s">
        <v>1037</v>
      </c>
      <c r="O1031" t="s">
        <v>30</v>
      </c>
      <c r="U1031">
        <f t="shared" si="50"/>
        <v>1</v>
      </c>
    </row>
    <row r="1032" spans="1:21" x14ac:dyDescent="0.25">
      <c r="A1032">
        <v>19490312</v>
      </c>
      <c r="B1032" t="s">
        <v>1264</v>
      </c>
      <c r="C1032" t="str">
        <f t="shared" si="48"/>
        <v>L</v>
      </c>
      <c r="D1032" t="s">
        <v>1825</v>
      </c>
      <c r="E1032" s="1">
        <v>0</v>
      </c>
      <c r="F1032" s="1">
        <v>5</v>
      </c>
      <c r="G1032">
        <f t="shared" si="49"/>
        <v>-5</v>
      </c>
      <c r="H1032" t="s">
        <v>2869</v>
      </c>
      <c r="K1032" t="s">
        <v>2572</v>
      </c>
      <c r="L1032" t="s">
        <v>1274</v>
      </c>
      <c r="M1032" t="s">
        <v>1264</v>
      </c>
      <c r="N1032" t="s">
        <v>1033</v>
      </c>
      <c r="O1032" t="s">
        <v>30</v>
      </c>
      <c r="U1032">
        <f t="shared" si="50"/>
        <v>1</v>
      </c>
    </row>
    <row r="1033" spans="1:21" x14ac:dyDescent="0.25">
      <c r="A1033">
        <v>19490312</v>
      </c>
      <c r="B1033" t="s">
        <v>1825</v>
      </c>
      <c r="C1033" t="str">
        <f t="shared" si="48"/>
        <v>W</v>
      </c>
      <c r="D1033" t="s">
        <v>1264</v>
      </c>
      <c r="E1033" s="1">
        <v>5</v>
      </c>
      <c r="F1033" s="1">
        <v>0</v>
      </c>
      <c r="G1033">
        <f t="shared" si="49"/>
        <v>5</v>
      </c>
      <c r="H1033" t="s">
        <v>2869</v>
      </c>
      <c r="K1033" t="s">
        <v>2572</v>
      </c>
      <c r="L1033" t="s">
        <v>1274</v>
      </c>
      <c r="M1033" t="s">
        <v>1264</v>
      </c>
      <c r="N1033" t="s">
        <v>1037</v>
      </c>
      <c r="O1033" t="s">
        <v>30</v>
      </c>
      <c r="U1033">
        <f t="shared" si="50"/>
        <v>0</v>
      </c>
    </row>
    <row r="1034" spans="1:21" x14ac:dyDescent="0.25">
      <c r="A1034">
        <v>19490319</v>
      </c>
      <c r="B1034" t="s">
        <v>376</v>
      </c>
      <c r="C1034" t="str">
        <f t="shared" si="48"/>
        <v>W</v>
      </c>
      <c r="D1034" t="s">
        <v>503</v>
      </c>
      <c r="E1034" s="1">
        <v>19</v>
      </c>
      <c r="F1034" s="1">
        <v>3</v>
      </c>
      <c r="G1034">
        <f t="shared" si="49"/>
        <v>16</v>
      </c>
      <c r="H1034" t="s">
        <v>2869</v>
      </c>
      <c r="K1034" t="s">
        <v>1818</v>
      </c>
      <c r="L1034" t="s">
        <v>1017</v>
      </c>
      <c r="M1034" t="s">
        <v>376</v>
      </c>
      <c r="N1034" t="s">
        <v>1033</v>
      </c>
      <c r="O1034" t="s">
        <v>30</v>
      </c>
      <c r="U1034">
        <f t="shared" si="50"/>
        <v>0</v>
      </c>
    </row>
    <row r="1035" spans="1:21" x14ac:dyDescent="0.25">
      <c r="A1035">
        <v>19490319</v>
      </c>
      <c r="B1035" t="s">
        <v>503</v>
      </c>
      <c r="C1035" t="str">
        <f t="shared" si="48"/>
        <v>L</v>
      </c>
      <c r="D1035" t="s">
        <v>376</v>
      </c>
      <c r="E1035" s="1">
        <v>3</v>
      </c>
      <c r="F1035" s="1">
        <v>19</v>
      </c>
      <c r="G1035">
        <f t="shared" si="49"/>
        <v>-16</v>
      </c>
      <c r="H1035" t="s">
        <v>2869</v>
      </c>
      <c r="K1035" t="s">
        <v>1818</v>
      </c>
      <c r="L1035" t="s">
        <v>1017</v>
      </c>
      <c r="M1035" t="s">
        <v>376</v>
      </c>
      <c r="N1035" t="s">
        <v>1037</v>
      </c>
      <c r="O1035" t="s">
        <v>30</v>
      </c>
      <c r="U1035">
        <f t="shared" si="50"/>
        <v>0</v>
      </c>
    </row>
    <row r="1036" spans="1:21" x14ac:dyDescent="0.25">
      <c r="A1036">
        <v>19490326</v>
      </c>
      <c r="B1036" t="s">
        <v>164</v>
      </c>
      <c r="C1036" t="str">
        <f t="shared" si="48"/>
        <v>W</v>
      </c>
      <c r="D1036" t="s">
        <v>1264</v>
      </c>
      <c r="E1036" s="1">
        <v>5</v>
      </c>
      <c r="F1036" s="1">
        <v>3</v>
      </c>
      <c r="G1036">
        <f t="shared" si="49"/>
        <v>2</v>
      </c>
      <c r="H1036" t="s">
        <v>2869</v>
      </c>
      <c r="K1036" t="s">
        <v>2845</v>
      </c>
      <c r="L1036" t="s">
        <v>1939</v>
      </c>
      <c r="M1036" t="s">
        <v>164</v>
      </c>
      <c r="N1036" t="s">
        <v>1033</v>
      </c>
      <c r="O1036" t="s">
        <v>30</v>
      </c>
      <c r="U1036">
        <f t="shared" si="50"/>
        <v>0</v>
      </c>
    </row>
    <row r="1037" spans="1:21" x14ac:dyDescent="0.25">
      <c r="A1037">
        <v>19490326</v>
      </c>
      <c r="B1037" t="s">
        <v>1264</v>
      </c>
      <c r="C1037" t="str">
        <f t="shared" si="48"/>
        <v>L</v>
      </c>
      <c r="D1037" t="s">
        <v>164</v>
      </c>
      <c r="E1037" s="1">
        <v>3</v>
      </c>
      <c r="F1037" s="1">
        <v>5</v>
      </c>
      <c r="G1037">
        <f t="shared" si="49"/>
        <v>-2</v>
      </c>
      <c r="H1037" t="s">
        <v>2869</v>
      </c>
      <c r="K1037" t="s">
        <v>2845</v>
      </c>
      <c r="L1037" t="s">
        <v>1939</v>
      </c>
      <c r="M1037" t="s">
        <v>164</v>
      </c>
      <c r="N1037" t="s">
        <v>1037</v>
      </c>
      <c r="O1037" t="s">
        <v>30</v>
      </c>
      <c r="U1037">
        <f t="shared" si="50"/>
        <v>1</v>
      </c>
    </row>
    <row r="1038" spans="1:21" x14ac:dyDescent="0.25">
      <c r="A1038">
        <v>19490716</v>
      </c>
      <c r="B1038" t="s">
        <v>1828</v>
      </c>
      <c r="C1038" t="str">
        <f t="shared" si="48"/>
        <v>W</v>
      </c>
      <c r="D1038" t="s">
        <v>1787</v>
      </c>
      <c r="E1038" s="1">
        <v>15</v>
      </c>
      <c r="F1038" s="1">
        <v>11</v>
      </c>
      <c r="G1038">
        <f t="shared" si="49"/>
        <v>4</v>
      </c>
      <c r="H1038" t="s">
        <v>2539</v>
      </c>
      <c r="K1038" t="s">
        <v>1962</v>
      </c>
      <c r="L1038" t="s">
        <v>1913</v>
      </c>
      <c r="M1038" t="s">
        <v>1828</v>
      </c>
      <c r="N1038" t="s">
        <v>1033</v>
      </c>
      <c r="S1038" t="s">
        <v>30</v>
      </c>
      <c r="U1038">
        <f t="shared" si="50"/>
        <v>0</v>
      </c>
    </row>
    <row r="1039" spans="1:21" x14ac:dyDescent="0.25">
      <c r="A1039">
        <v>19490716</v>
      </c>
      <c r="B1039" t="s">
        <v>1787</v>
      </c>
      <c r="C1039" t="str">
        <f t="shared" si="48"/>
        <v>L</v>
      </c>
      <c r="D1039" t="s">
        <v>1828</v>
      </c>
      <c r="E1039" s="1">
        <v>11</v>
      </c>
      <c r="F1039" s="1">
        <v>15</v>
      </c>
      <c r="G1039">
        <f t="shared" si="49"/>
        <v>-4</v>
      </c>
      <c r="H1039" t="s">
        <v>2539</v>
      </c>
      <c r="K1039" t="s">
        <v>1962</v>
      </c>
      <c r="L1039" t="s">
        <v>1913</v>
      </c>
      <c r="M1039" t="s">
        <v>1828</v>
      </c>
      <c r="N1039" t="s">
        <v>1037</v>
      </c>
      <c r="S1039" t="s">
        <v>30</v>
      </c>
      <c r="U1039">
        <f t="shared" si="50"/>
        <v>1</v>
      </c>
    </row>
    <row r="1040" spans="1:21" x14ac:dyDescent="0.25">
      <c r="A1040">
        <v>19490813</v>
      </c>
      <c r="B1040" t="s">
        <v>1828</v>
      </c>
      <c r="C1040" t="str">
        <f t="shared" si="48"/>
        <v>W</v>
      </c>
      <c r="D1040" t="s">
        <v>1787</v>
      </c>
      <c r="E1040" s="1">
        <v>12</v>
      </c>
      <c r="F1040" s="1">
        <v>6</v>
      </c>
      <c r="G1040">
        <f t="shared" si="49"/>
        <v>6</v>
      </c>
      <c r="H1040" t="s">
        <v>2539</v>
      </c>
      <c r="K1040" t="s">
        <v>1971</v>
      </c>
      <c r="L1040" t="s">
        <v>1850</v>
      </c>
      <c r="M1040" t="s">
        <v>1828</v>
      </c>
      <c r="N1040" t="s">
        <v>1033</v>
      </c>
      <c r="S1040" t="s">
        <v>30</v>
      </c>
      <c r="U1040">
        <f t="shared" si="50"/>
        <v>0</v>
      </c>
    </row>
    <row r="1041" spans="1:21" x14ac:dyDescent="0.25">
      <c r="A1041">
        <v>19490813</v>
      </c>
      <c r="B1041" t="s">
        <v>1787</v>
      </c>
      <c r="C1041" t="str">
        <f t="shared" si="48"/>
        <v>L</v>
      </c>
      <c r="D1041" t="s">
        <v>1828</v>
      </c>
      <c r="E1041" s="1">
        <v>6</v>
      </c>
      <c r="F1041" s="1">
        <v>12</v>
      </c>
      <c r="G1041">
        <f t="shared" si="49"/>
        <v>-6</v>
      </c>
      <c r="H1041" t="s">
        <v>2539</v>
      </c>
      <c r="K1041" t="s">
        <v>1971</v>
      </c>
      <c r="L1041" t="s">
        <v>1850</v>
      </c>
      <c r="M1041" t="s">
        <v>1828</v>
      </c>
      <c r="N1041" t="s">
        <v>1037</v>
      </c>
      <c r="S1041" t="s">
        <v>30</v>
      </c>
      <c r="U1041">
        <f t="shared" si="50"/>
        <v>1</v>
      </c>
    </row>
    <row r="1042" spans="1:21" x14ac:dyDescent="0.25">
      <c r="A1042">
        <v>19490828</v>
      </c>
      <c r="B1042" t="s">
        <v>1821</v>
      </c>
      <c r="C1042" t="str">
        <f t="shared" si="48"/>
        <v>L</v>
      </c>
      <c r="D1042" t="s">
        <v>164</v>
      </c>
      <c r="E1042" s="1">
        <v>0</v>
      </c>
      <c r="F1042" s="1">
        <v>5</v>
      </c>
      <c r="G1042">
        <f t="shared" si="49"/>
        <v>-5</v>
      </c>
      <c r="H1042" t="s">
        <v>2541</v>
      </c>
      <c r="K1042" t="s">
        <v>2540</v>
      </c>
      <c r="L1042" t="s">
        <v>1885</v>
      </c>
      <c r="M1042" t="s">
        <v>1821</v>
      </c>
      <c r="N1042" t="s">
        <v>1033</v>
      </c>
      <c r="S1042" t="s">
        <v>30</v>
      </c>
      <c r="U1042">
        <f t="shared" si="50"/>
        <v>1</v>
      </c>
    </row>
    <row r="1043" spans="1:21" x14ac:dyDescent="0.25">
      <c r="A1043">
        <v>19490828</v>
      </c>
      <c r="B1043" t="s">
        <v>164</v>
      </c>
      <c r="C1043" t="str">
        <f t="shared" si="48"/>
        <v>W</v>
      </c>
      <c r="D1043" t="s">
        <v>1821</v>
      </c>
      <c r="E1043" s="1">
        <v>5</v>
      </c>
      <c r="F1043" s="1">
        <v>0</v>
      </c>
      <c r="G1043">
        <f t="shared" si="49"/>
        <v>5</v>
      </c>
      <c r="H1043" t="s">
        <v>2541</v>
      </c>
      <c r="K1043" t="s">
        <v>2540</v>
      </c>
      <c r="L1043" t="s">
        <v>1885</v>
      </c>
      <c r="M1043" t="s">
        <v>1821</v>
      </c>
      <c r="N1043" t="s">
        <v>1037</v>
      </c>
      <c r="S1043" t="s">
        <v>30</v>
      </c>
      <c r="U1043">
        <f t="shared" si="50"/>
        <v>0</v>
      </c>
    </row>
    <row r="1044" spans="1:21" x14ac:dyDescent="0.25">
      <c r="A1044">
        <v>19490903</v>
      </c>
      <c r="B1044" t="s">
        <v>1787</v>
      </c>
      <c r="C1044" t="str">
        <f t="shared" si="48"/>
        <v>L</v>
      </c>
      <c r="D1044" t="s">
        <v>1824</v>
      </c>
      <c r="E1044" s="1">
        <v>6</v>
      </c>
      <c r="F1044" s="1">
        <v>11</v>
      </c>
      <c r="G1044">
        <f t="shared" si="49"/>
        <v>-5</v>
      </c>
      <c r="H1044" t="s">
        <v>2537</v>
      </c>
      <c r="K1044" t="s">
        <v>2239</v>
      </c>
      <c r="L1044" t="s">
        <v>1837</v>
      </c>
      <c r="M1044" t="s">
        <v>1787</v>
      </c>
      <c r="N1044" t="s">
        <v>1033</v>
      </c>
      <c r="S1044" t="s">
        <v>30</v>
      </c>
      <c r="U1044">
        <f t="shared" si="50"/>
        <v>1</v>
      </c>
    </row>
    <row r="1045" spans="1:21" x14ac:dyDescent="0.25">
      <c r="A1045">
        <v>19490903</v>
      </c>
      <c r="B1045" t="s">
        <v>1824</v>
      </c>
      <c r="C1045" t="str">
        <f t="shared" si="48"/>
        <v>W</v>
      </c>
      <c r="D1045" t="s">
        <v>1787</v>
      </c>
      <c r="E1045" s="1">
        <v>11</v>
      </c>
      <c r="F1045" s="1">
        <v>6</v>
      </c>
      <c r="G1045">
        <f t="shared" si="49"/>
        <v>5</v>
      </c>
      <c r="H1045" t="s">
        <v>2537</v>
      </c>
      <c r="K1045" t="s">
        <v>2239</v>
      </c>
      <c r="L1045" t="s">
        <v>1837</v>
      </c>
      <c r="M1045" t="s">
        <v>1787</v>
      </c>
      <c r="N1045" t="s">
        <v>1037</v>
      </c>
      <c r="S1045" t="s">
        <v>30</v>
      </c>
      <c r="U1045">
        <f t="shared" si="50"/>
        <v>0</v>
      </c>
    </row>
    <row r="1046" spans="1:21" x14ac:dyDescent="0.25">
      <c r="A1046">
        <v>19490903</v>
      </c>
      <c r="B1046" t="s">
        <v>1828</v>
      </c>
      <c r="C1046" t="str">
        <f t="shared" si="48"/>
        <v>W</v>
      </c>
      <c r="D1046" t="s">
        <v>1787</v>
      </c>
      <c r="E1046" s="1">
        <v>9</v>
      </c>
      <c r="F1046" s="1">
        <v>3</v>
      </c>
      <c r="G1046">
        <f t="shared" si="49"/>
        <v>6</v>
      </c>
      <c r="H1046" t="s">
        <v>2539</v>
      </c>
      <c r="K1046" t="s">
        <v>2528</v>
      </c>
      <c r="L1046" t="s">
        <v>1829</v>
      </c>
      <c r="M1046" t="s">
        <v>1828</v>
      </c>
      <c r="N1046" t="s">
        <v>1033</v>
      </c>
      <c r="S1046" t="s">
        <v>30</v>
      </c>
      <c r="U1046">
        <f t="shared" si="50"/>
        <v>0</v>
      </c>
    </row>
    <row r="1047" spans="1:21" x14ac:dyDescent="0.25">
      <c r="A1047">
        <v>19490903</v>
      </c>
      <c r="B1047" t="s">
        <v>1787</v>
      </c>
      <c r="C1047" t="str">
        <f t="shared" si="48"/>
        <v>L</v>
      </c>
      <c r="D1047" t="s">
        <v>1828</v>
      </c>
      <c r="E1047" s="1">
        <v>3</v>
      </c>
      <c r="F1047" s="1">
        <v>9</v>
      </c>
      <c r="G1047">
        <f t="shared" si="49"/>
        <v>-6</v>
      </c>
      <c r="H1047" t="s">
        <v>2539</v>
      </c>
      <c r="K1047" t="s">
        <v>2528</v>
      </c>
      <c r="L1047" t="s">
        <v>1829</v>
      </c>
      <c r="M1047" t="s">
        <v>1828</v>
      </c>
      <c r="N1047" t="s">
        <v>1037</v>
      </c>
      <c r="S1047" t="s">
        <v>30</v>
      </c>
      <c r="U1047">
        <f t="shared" si="50"/>
        <v>1</v>
      </c>
    </row>
    <row r="1048" spans="1:21" x14ac:dyDescent="0.25">
      <c r="A1048">
        <v>19490904</v>
      </c>
      <c r="B1048" t="s">
        <v>1821</v>
      </c>
      <c r="C1048" t="str">
        <f t="shared" si="48"/>
        <v>L</v>
      </c>
      <c r="D1048" t="s">
        <v>164</v>
      </c>
      <c r="E1048" s="1">
        <v>3</v>
      </c>
      <c r="F1048" s="1">
        <v>12</v>
      </c>
      <c r="G1048">
        <f t="shared" si="49"/>
        <v>-9</v>
      </c>
      <c r="H1048" t="s">
        <v>2541</v>
      </c>
      <c r="K1048" t="s">
        <v>2540</v>
      </c>
      <c r="L1048" t="s">
        <v>1885</v>
      </c>
      <c r="M1048" t="s">
        <v>1821</v>
      </c>
      <c r="N1048" t="s">
        <v>1033</v>
      </c>
      <c r="S1048" t="s">
        <v>30</v>
      </c>
      <c r="U1048">
        <f t="shared" si="50"/>
        <v>0</v>
      </c>
    </row>
    <row r="1049" spans="1:21" x14ac:dyDescent="0.25">
      <c r="A1049">
        <v>19490904</v>
      </c>
      <c r="B1049" t="s">
        <v>164</v>
      </c>
      <c r="C1049" t="str">
        <f t="shared" si="48"/>
        <v>W</v>
      </c>
      <c r="D1049" t="s">
        <v>1821</v>
      </c>
      <c r="E1049" s="1">
        <v>12</v>
      </c>
      <c r="F1049" s="1">
        <v>3</v>
      </c>
      <c r="G1049">
        <f t="shared" si="49"/>
        <v>9</v>
      </c>
      <c r="H1049" t="s">
        <v>2541</v>
      </c>
      <c r="K1049" t="s">
        <v>2540</v>
      </c>
      <c r="L1049" t="s">
        <v>1885</v>
      </c>
      <c r="M1049" t="s">
        <v>1821</v>
      </c>
      <c r="N1049" t="s">
        <v>1037</v>
      </c>
      <c r="S1049" t="s">
        <v>30</v>
      </c>
      <c r="U1049">
        <f t="shared" si="50"/>
        <v>0</v>
      </c>
    </row>
    <row r="1050" spans="1:21" x14ac:dyDescent="0.25">
      <c r="A1050">
        <v>19490917</v>
      </c>
      <c r="B1050" t="s">
        <v>1828</v>
      </c>
      <c r="C1050" t="str">
        <f t="shared" si="48"/>
        <v>W</v>
      </c>
      <c r="D1050" t="s">
        <v>1787</v>
      </c>
      <c r="E1050" s="1">
        <v>11</v>
      </c>
      <c r="F1050" s="1">
        <v>8</v>
      </c>
      <c r="G1050">
        <f t="shared" si="49"/>
        <v>3</v>
      </c>
      <c r="H1050" t="s">
        <v>2539</v>
      </c>
      <c r="K1050" t="s">
        <v>2538</v>
      </c>
      <c r="L1050" t="s">
        <v>1998</v>
      </c>
      <c r="M1050" t="s">
        <v>1828</v>
      </c>
      <c r="N1050" t="s">
        <v>1033</v>
      </c>
      <c r="S1050" t="s">
        <v>30</v>
      </c>
      <c r="U1050">
        <f t="shared" si="50"/>
        <v>0</v>
      </c>
    </row>
    <row r="1051" spans="1:21" x14ac:dyDescent="0.25">
      <c r="A1051">
        <v>19490917</v>
      </c>
      <c r="B1051" t="s">
        <v>1787</v>
      </c>
      <c r="C1051" t="str">
        <f t="shared" si="48"/>
        <v>L</v>
      </c>
      <c r="D1051" t="s">
        <v>1828</v>
      </c>
      <c r="E1051" s="1">
        <v>8</v>
      </c>
      <c r="F1051" s="1">
        <v>11</v>
      </c>
      <c r="G1051">
        <f t="shared" si="49"/>
        <v>-3</v>
      </c>
      <c r="H1051" t="s">
        <v>2539</v>
      </c>
      <c r="K1051" t="s">
        <v>2538</v>
      </c>
      <c r="L1051" t="s">
        <v>1998</v>
      </c>
      <c r="M1051" t="s">
        <v>1828</v>
      </c>
      <c r="N1051" t="s">
        <v>1037</v>
      </c>
      <c r="S1051" t="s">
        <v>30</v>
      </c>
      <c r="U1051">
        <f t="shared" si="50"/>
        <v>1</v>
      </c>
    </row>
    <row r="1052" spans="1:21" x14ac:dyDescent="0.25">
      <c r="A1052">
        <v>19490924</v>
      </c>
      <c r="B1052" t="s">
        <v>1787</v>
      </c>
      <c r="C1052" t="str">
        <f t="shared" si="48"/>
        <v>L</v>
      </c>
      <c r="D1052" t="s">
        <v>1824</v>
      </c>
      <c r="E1052" s="1">
        <v>9</v>
      </c>
      <c r="F1052" s="1">
        <v>16</v>
      </c>
      <c r="G1052">
        <f t="shared" si="49"/>
        <v>-7</v>
      </c>
      <c r="H1052" t="s">
        <v>2537</v>
      </c>
      <c r="K1052" t="s">
        <v>1836</v>
      </c>
      <c r="L1052" t="s">
        <v>1786</v>
      </c>
      <c r="M1052" t="s">
        <v>1787</v>
      </c>
      <c r="N1052" t="s">
        <v>1033</v>
      </c>
      <c r="S1052" t="s">
        <v>30</v>
      </c>
      <c r="U1052">
        <f t="shared" si="50"/>
        <v>1</v>
      </c>
    </row>
    <row r="1053" spans="1:21" x14ac:dyDescent="0.25">
      <c r="A1053">
        <v>19490924</v>
      </c>
      <c r="B1053" t="s">
        <v>1824</v>
      </c>
      <c r="C1053" t="str">
        <f t="shared" si="48"/>
        <v>W</v>
      </c>
      <c r="D1053" t="s">
        <v>1787</v>
      </c>
      <c r="E1053" s="1">
        <v>16</v>
      </c>
      <c r="F1053" s="1">
        <v>9</v>
      </c>
      <c r="G1053">
        <f t="shared" si="49"/>
        <v>7</v>
      </c>
      <c r="H1053" t="s">
        <v>2537</v>
      </c>
      <c r="K1053" t="s">
        <v>1836</v>
      </c>
      <c r="L1053" t="s">
        <v>1786</v>
      </c>
      <c r="M1053" t="s">
        <v>1787</v>
      </c>
      <c r="N1053" t="s">
        <v>1037</v>
      </c>
      <c r="S1053" t="s">
        <v>30</v>
      </c>
      <c r="U1053">
        <f t="shared" si="50"/>
        <v>0</v>
      </c>
    </row>
    <row r="1054" spans="1:21" x14ac:dyDescent="0.25">
      <c r="A1054">
        <v>19500114</v>
      </c>
      <c r="B1054" t="s">
        <v>503</v>
      </c>
      <c r="C1054" t="str">
        <f t="shared" si="48"/>
        <v>W</v>
      </c>
      <c r="D1054" t="s">
        <v>164</v>
      </c>
      <c r="E1054" s="1">
        <v>8</v>
      </c>
      <c r="F1054" s="1">
        <v>5</v>
      </c>
      <c r="G1054">
        <f t="shared" si="49"/>
        <v>3</v>
      </c>
      <c r="H1054" t="s">
        <v>2867</v>
      </c>
      <c r="K1054" t="s">
        <v>1903</v>
      </c>
      <c r="L1054" t="s">
        <v>1120</v>
      </c>
      <c r="M1054" t="s">
        <v>503</v>
      </c>
      <c r="N1054" t="s">
        <v>1033</v>
      </c>
      <c r="O1054" t="s">
        <v>30</v>
      </c>
      <c r="U1054">
        <f t="shared" si="50"/>
        <v>0</v>
      </c>
    </row>
    <row r="1055" spans="1:21" x14ac:dyDescent="0.25">
      <c r="A1055">
        <v>19500114</v>
      </c>
      <c r="B1055" t="s">
        <v>164</v>
      </c>
      <c r="C1055" t="str">
        <f t="shared" si="48"/>
        <v>L</v>
      </c>
      <c r="D1055" t="s">
        <v>503</v>
      </c>
      <c r="E1055" s="1">
        <v>5</v>
      </c>
      <c r="F1055" s="1">
        <v>8</v>
      </c>
      <c r="G1055">
        <f t="shared" si="49"/>
        <v>-3</v>
      </c>
      <c r="H1055" t="s">
        <v>2867</v>
      </c>
      <c r="K1055" t="s">
        <v>1903</v>
      </c>
      <c r="L1055" t="s">
        <v>1120</v>
      </c>
      <c r="M1055" t="s">
        <v>503</v>
      </c>
      <c r="N1055" t="s">
        <v>1037</v>
      </c>
      <c r="O1055" t="s">
        <v>30</v>
      </c>
      <c r="U1055">
        <f t="shared" si="50"/>
        <v>1</v>
      </c>
    </row>
    <row r="1056" spans="1:21" x14ac:dyDescent="0.25">
      <c r="A1056">
        <v>19500121</v>
      </c>
      <c r="B1056" t="s">
        <v>376</v>
      </c>
      <c r="C1056" t="str">
        <f t="shared" si="48"/>
        <v>L</v>
      </c>
      <c r="D1056" t="s">
        <v>1264</v>
      </c>
      <c r="E1056" s="1">
        <v>5</v>
      </c>
      <c r="F1056" s="1">
        <v>11</v>
      </c>
      <c r="G1056">
        <f t="shared" si="49"/>
        <v>-6</v>
      </c>
      <c r="H1056" t="s">
        <v>2867</v>
      </c>
      <c r="K1056" t="s">
        <v>1894</v>
      </c>
      <c r="L1056" t="s">
        <v>1017</v>
      </c>
      <c r="M1056" t="s">
        <v>376</v>
      </c>
      <c r="N1056" t="s">
        <v>1033</v>
      </c>
      <c r="O1056" t="s">
        <v>30</v>
      </c>
      <c r="U1056">
        <f t="shared" si="50"/>
        <v>1</v>
      </c>
    </row>
    <row r="1057" spans="1:21" x14ac:dyDescent="0.25">
      <c r="A1057">
        <v>19500121</v>
      </c>
      <c r="B1057" t="s">
        <v>1264</v>
      </c>
      <c r="C1057" t="str">
        <f t="shared" si="48"/>
        <v>W</v>
      </c>
      <c r="D1057" t="s">
        <v>376</v>
      </c>
      <c r="E1057" s="1">
        <v>11</v>
      </c>
      <c r="F1057" s="1">
        <v>5</v>
      </c>
      <c r="G1057">
        <f t="shared" si="49"/>
        <v>6</v>
      </c>
      <c r="H1057" t="s">
        <v>2867</v>
      </c>
      <c r="K1057" t="s">
        <v>1894</v>
      </c>
      <c r="L1057" t="s">
        <v>1017</v>
      </c>
      <c r="M1057" t="s">
        <v>376</v>
      </c>
      <c r="N1057" t="s">
        <v>1037</v>
      </c>
      <c r="O1057" t="s">
        <v>30</v>
      </c>
      <c r="U1057">
        <f t="shared" si="50"/>
        <v>0</v>
      </c>
    </row>
    <row r="1058" spans="1:21" x14ac:dyDescent="0.25">
      <c r="A1058">
        <v>19500128</v>
      </c>
      <c r="B1058" t="s">
        <v>164</v>
      </c>
      <c r="C1058" t="str">
        <f t="shared" si="48"/>
        <v>D</v>
      </c>
      <c r="D1058" t="s">
        <v>1825</v>
      </c>
      <c r="E1058" s="1">
        <v>3</v>
      </c>
      <c r="F1058" s="1">
        <v>3</v>
      </c>
      <c r="G1058">
        <f t="shared" si="49"/>
        <v>0</v>
      </c>
      <c r="H1058" t="s">
        <v>2867</v>
      </c>
      <c r="K1058" t="s">
        <v>2448</v>
      </c>
      <c r="L1058" t="s">
        <v>1939</v>
      </c>
      <c r="M1058" t="s">
        <v>164</v>
      </c>
      <c r="N1058" t="s">
        <v>1033</v>
      </c>
      <c r="O1058" t="s">
        <v>30</v>
      </c>
      <c r="U1058">
        <f t="shared" si="50"/>
        <v>0</v>
      </c>
    </row>
    <row r="1059" spans="1:21" x14ac:dyDescent="0.25">
      <c r="A1059">
        <v>19500128</v>
      </c>
      <c r="B1059" t="s">
        <v>1825</v>
      </c>
      <c r="C1059" t="str">
        <f t="shared" si="48"/>
        <v>D</v>
      </c>
      <c r="D1059" t="s">
        <v>164</v>
      </c>
      <c r="E1059" s="1">
        <v>3</v>
      </c>
      <c r="F1059" s="1">
        <v>3</v>
      </c>
      <c r="G1059">
        <f t="shared" si="49"/>
        <v>0</v>
      </c>
      <c r="H1059" t="s">
        <v>2867</v>
      </c>
      <c r="K1059" t="s">
        <v>2448</v>
      </c>
      <c r="L1059" t="s">
        <v>1939</v>
      </c>
      <c r="M1059" t="s">
        <v>164</v>
      </c>
      <c r="N1059" t="s">
        <v>1037</v>
      </c>
      <c r="O1059" t="s">
        <v>30</v>
      </c>
      <c r="U1059">
        <f t="shared" si="50"/>
        <v>0</v>
      </c>
    </row>
    <row r="1060" spans="1:21" x14ac:dyDescent="0.25">
      <c r="A1060">
        <v>19500204</v>
      </c>
      <c r="B1060" t="s">
        <v>1264</v>
      </c>
      <c r="C1060" t="str">
        <f t="shared" si="48"/>
        <v>W</v>
      </c>
      <c r="D1060" t="s">
        <v>503</v>
      </c>
      <c r="E1060" s="1">
        <v>12</v>
      </c>
      <c r="F1060" s="1">
        <v>0</v>
      </c>
      <c r="G1060">
        <f t="shared" si="49"/>
        <v>12</v>
      </c>
      <c r="H1060" t="s">
        <v>2867</v>
      </c>
      <c r="K1060" t="s">
        <v>2572</v>
      </c>
      <c r="L1060" t="s">
        <v>1274</v>
      </c>
      <c r="M1060" t="s">
        <v>1264</v>
      </c>
      <c r="N1060" t="s">
        <v>1033</v>
      </c>
      <c r="O1060" t="s">
        <v>30</v>
      </c>
      <c r="U1060">
        <f t="shared" si="50"/>
        <v>0</v>
      </c>
    </row>
    <row r="1061" spans="1:21" x14ac:dyDescent="0.25">
      <c r="A1061">
        <v>19500204</v>
      </c>
      <c r="B1061" t="s">
        <v>503</v>
      </c>
      <c r="C1061" t="str">
        <f t="shared" si="48"/>
        <v>L</v>
      </c>
      <c r="D1061" t="s">
        <v>1264</v>
      </c>
      <c r="E1061" s="1">
        <v>0</v>
      </c>
      <c r="F1061" s="1">
        <v>12</v>
      </c>
      <c r="G1061">
        <f t="shared" si="49"/>
        <v>-12</v>
      </c>
      <c r="H1061" t="s">
        <v>2867</v>
      </c>
      <c r="K1061" t="s">
        <v>2572</v>
      </c>
      <c r="L1061" t="s">
        <v>1274</v>
      </c>
      <c r="M1061" t="s">
        <v>1264</v>
      </c>
      <c r="N1061" t="s">
        <v>1037</v>
      </c>
      <c r="O1061" t="s">
        <v>30</v>
      </c>
      <c r="U1061">
        <f t="shared" si="50"/>
        <v>0</v>
      </c>
    </row>
    <row r="1062" spans="1:21" x14ac:dyDescent="0.25">
      <c r="A1062">
        <v>19500211</v>
      </c>
      <c r="B1062" t="s">
        <v>376</v>
      </c>
      <c r="C1062" t="str">
        <f t="shared" si="48"/>
        <v>W</v>
      </c>
      <c r="D1062" t="s">
        <v>1825</v>
      </c>
      <c r="E1062" s="1">
        <v>3</v>
      </c>
      <c r="F1062" s="1">
        <v>0</v>
      </c>
      <c r="G1062">
        <f t="shared" si="49"/>
        <v>3</v>
      </c>
      <c r="H1062" t="s">
        <v>2867</v>
      </c>
      <c r="K1062" t="s">
        <v>1894</v>
      </c>
      <c r="L1062" t="s">
        <v>1017</v>
      </c>
      <c r="M1062" t="s">
        <v>376</v>
      </c>
      <c r="N1062" t="s">
        <v>1033</v>
      </c>
      <c r="O1062" t="s">
        <v>30</v>
      </c>
      <c r="U1062">
        <f t="shared" si="50"/>
        <v>0</v>
      </c>
    </row>
    <row r="1063" spans="1:21" x14ac:dyDescent="0.25">
      <c r="A1063">
        <v>19500211</v>
      </c>
      <c r="B1063" t="s">
        <v>1825</v>
      </c>
      <c r="C1063" t="str">
        <f t="shared" si="48"/>
        <v>L</v>
      </c>
      <c r="D1063" t="s">
        <v>376</v>
      </c>
      <c r="E1063" s="1">
        <v>0</v>
      </c>
      <c r="F1063" s="1">
        <v>3</v>
      </c>
      <c r="G1063">
        <f t="shared" si="49"/>
        <v>-3</v>
      </c>
      <c r="H1063" t="s">
        <v>2867</v>
      </c>
      <c r="K1063" t="s">
        <v>1894</v>
      </c>
      <c r="L1063" t="s">
        <v>1017</v>
      </c>
      <c r="M1063" t="s">
        <v>376</v>
      </c>
      <c r="N1063" t="s">
        <v>1037</v>
      </c>
      <c r="O1063" t="s">
        <v>30</v>
      </c>
      <c r="U1063">
        <f t="shared" si="50"/>
        <v>1</v>
      </c>
    </row>
    <row r="1064" spans="1:21" x14ac:dyDescent="0.25">
      <c r="A1064">
        <v>19500225</v>
      </c>
      <c r="B1064" t="s">
        <v>1825</v>
      </c>
      <c r="C1064" t="str">
        <f t="shared" si="48"/>
        <v>W</v>
      </c>
      <c r="D1064" t="s">
        <v>503</v>
      </c>
      <c r="E1064" s="1">
        <v>21</v>
      </c>
      <c r="F1064" s="1">
        <v>0</v>
      </c>
      <c r="G1064">
        <f t="shared" si="49"/>
        <v>21</v>
      </c>
      <c r="H1064" t="s">
        <v>2867</v>
      </c>
      <c r="K1064" t="s">
        <v>1995</v>
      </c>
      <c r="L1064" t="s">
        <v>1826</v>
      </c>
      <c r="M1064" t="s">
        <v>1825</v>
      </c>
      <c r="N1064" t="s">
        <v>1033</v>
      </c>
      <c r="O1064" t="s">
        <v>30</v>
      </c>
      <c r="U1064">
        <f t="shared" si="50"/>
        <v>0</v>
      </c>
    </row>
    <row r="1065" spans="1:21" x14ac:dyDescent="0.25">
      <c r="A1065">
        <v>19500225</v>
      </c>
      <c r="B1065" t="s">
        <v>503</v>
      </c>
      <c r="C1065" t="str">
        <f t="shared" si="48"/>
        <v>L</v>
      </c>
      <c r="D1065" t="s">
        <v>1825</v>
      </c>
      <c r="E1065" s="1">
        <v>0</v>
      </c>
      <c r="F1065" s="1">
        <v>21</v>
      </c>
      <c r="G1065">
        <f t="shared" si="49"/>
        <v>-21</v>
      </c>
      <c r="H1065" t="s">
        <v>2867</v>
      </c>
      <c r="K1065" t="s">
        <v>1995</v>
      </c>
      <c r="L1065" t="s">
        <v>1826</v>
      </c>
      <c r="M1065" t="s">
        <v>1825</v>
      </c>
      <c r="N1065" t="s">
        <v>1037</v>
      </c>
      <c r="O1065" t="s">
        <v>30</v>
      </c>
      <c r="U1065">
        <f t="shared" si="50"/>
        <v>0</v>
      </c>
    </row>
    <row r="1066" spans="1:21" x14ac:dyDescent="0.25">
      <c r="A1066">
        <v>19500225</v>
      </c>
      <c r="B1066" t="s">
        <v>164</v>
      </c>
      <c r="C1066" t="str">
        <f t="shared" si="48"/>
        <v>W</v>
      </c>
      <c r="D1066" t="s">
        <v>376</v>
      </c>
      <c r="E1066" s="1">
        <v>6</v>
      </c>
      <c r="F1066" s="1">
        <v>3</v>
      </c>
      <c r="G1066">
        <f t="shared" si="49"/>
        <v>3</v>
      </c>
      <c r="H1066" t="s">
        <v>2867</v>
      </c>
      <c r="K1066" t="s">
        <v>2449</v>
      </c>
      <c r="L1066" t="s">
        <v>2448</v>
      </c>
      <c r="M1066" t="s">
        <v>164</v>
      </c>
      <c r="N1066" t="s">
        <v>1033</v>
      </c>
      <c r="O1066" t="s">
        <v>30</v>
      </c>
      <c r="U1066">
        <f t="shared" si="50"/>
        <v>0</v>
      </c>
    </row>
    <row r="1067" spans="1:21" x14ac:dyDescent="0.25">
      <c r="A1067">
        <v>19500225</v>
      </c>
      <c r="B1067" t="s">
        <v>376</v>
      </c>
      <c r="C1067" t="str">
        <f t="shared" si="48"/>
        <v>L</v>
      </c>
      <c r="D1067" t="s">
        <v>164</v>
      </c>
      <c r="E1067" s="1">
        <v>3</v>
      </c>
      <c r="F1067" s="1">
        <v>6</v>
      </c>
      <c r="G1067">
        <f t="shared" si="49"/>
        <v>-3</v>
      </c>
      <c r="H1067" t="s">
        <v>2867</v>
      </c>
      <c r="K1067" t="s">
        <v>2449</v>
      </c>
      <c r="L1067" t="s">
        <v>2448</v>
      </c>
      <c r="M1067" t="s">
        <v>164</v>
      </c>
      <c r="N1067" t="s">
        <v>1037</v>
      </c>
      <c r="O1067" t="s">
        <v>30</v>
      </c>
      <c r="U1067">
        <f t="shared" si="50"/>
        <v>1</v>
      </c>
    </row>
    <row r="1068" spans="1:21" x14ac:dyDescent="0.25">
      <c r="A1068">
        <v>19500311</v>
      </c>
      <c r="B1068" t="s">
        <v>1825</v>
      </c>
      <c r="C1068" t="str">
        <f t="shared" si="48"/>
        <v>L</v>
      </c>
      <c r="D1068" t="s">
        <v>1264</v>
      </c>
      <c r="E1068" s="1">
        <v>3</v>
      </c>
      <c r="F1068" s="1">
        <v>6</v>
      </c>
      <c r="G1068">
        <f t="shared" si="49"/>
        <v>-3</v>
      </c>
      <c r="H1068" t="s">
        <v>2867</v>
      </c>
      <c r="K1068" t="s">
        <v>2868</v>
      </c>
      <c r="L1068" t="s">
        <v>2122</v>
      </c>
      <c r="M1068" t="s">
        <v>1825</v>
      </c>
      <c r="N1068" t="s">
        <v>1033</v>
      </c>
      <c r="O1068" t="s">
        <v>30</v>
      </c>
      <c r="U1068">
        <f t="shared" si="50"/>
        <v>1</v>
      </c>
    </row>
    <row r="1069" spans="1:21" x14ac:dyDescent="0.25">
      <c r="A1069">
        <v>19500311</v>
      </c>
      <c r="B1069" t="s">
        <v>1264</v>
      </c>
      <c r="C1069" t="str">
        <f t="shared" si="48"/>
        <v>W</v>
      </c>
      <c r="D1069" t="s">
        <v>1825</v>
      </c>
      <c r="E1069" s="1">
        <v>6</v>
      </c>
      <c r="F1069" s="1">
        <v>3</v>
      </c>
      <c r="G1069">
        <f t="shared" si="49"/>
        <v>3</v>
      </c>
      <c r="H1069" t="s">
        <v>2867</v>
      </c>
      <c r="K1069" t="s">
        <v>2868</v>
      </c>
      <c r="L1069" t="s">
        <v>2122</v>
      </c>
      <c r="M1069" t="s">
        <v>1825</v>
      </c>
      <c r="N1069" t="s">
        <v>1037</v>
      </c>
      <c r="O1069" t="s">
        <v>30</v>
      </c>
      <c r="U1069">
        <f t="shared" si="50"/>
        <v>0</v>
      </c>
    </row>
    <row r="1070" spans="1:21" x14ac:dyDescent="0.25">
      <c r="A1070">
        <v>19500318</v>
      </c>
      <c r="B1070" t="s">
        <v>503</v>
      </c>
      <c r="C1070" t="str">
        <f t="shared" si="48"/>
        <v>W</v>
      </c>
      <c r="D1070" t="s">
        <v>376</v>
      </c>
      <c r="E1070" s="1">
        <v>13</v>
      </c>
      <c r="F1070" s="1">
        <v>11</v>
      </c>
      <c r="G1070">
        <f t="shared" si="49"/>
        <v>2</v>
      </c>
      <c r="H1070" t="s">
        <v>2867</v>
      </c>
      <c r="K1070" t="s">
        <v>1822</v>
      </c>
      <c r="L1070" t="s">
        <v>1120</v>
      </c>
      <c r="M1070" t="s">
        <v>503</v>
      </c>
      <c r="N1070" t="s">
        <v>1033</v>
      </c>
      <c r="O1070" t="s">
        <v>30</v>
      </c>
      <c r="U1070">
        <f t="shared" si="50"/>
        <v>0</v>
      </c>
    </row>
    <row r="1071" spans="1:21" x14ac:dyDescent="0.25">
      <c r="A1071">
        <v>19500318</v>
      </c>
      <c r="B1071" t="s">
        <v>376</v>
      </c>
      <c r="C1071" t="str">
        <f t="shared" si="48"/>
        <v>L</v>
      </c>
      <c r="D1071" t="s">
        <v>503</v>
      </c>
      <c r="E1071" s="1">
        <v>11</v>
      </c>
      <c r="F1071" s="1">
        <v>13</v>
      </c>
      <c r="G1071">
        <f t="shared" si="49"/>
        <v>-2</v>
      </c>
      <c r="H1071" t="s">
        <v>2867</v>
      </c>
      <c r="K1071" t="s">
        <v>1822</v>
      </c>
      <c r="L1071" t="s">
        <v>1120</v>
      </c>
      <c r="M1071" t="s">
        <v>503</v>
      </c>
      <c r="N1071" t="s">
        <v>1037</v>
      </c>
      <c r="O1071" t="s">
        <v>30</v>
      </c>
      <c r="U1071">
        <f t="shared" si="50"/>
        <v>1</v>
      </c>
    </row>
    <row r="1072" spans="1:21" x14ac:dyDescent="0.25">
      <c r="A1072">
        <v>19500325</v>
      </c>
      <c r="B1072" t="s">
        <v>1264</v>
      </c>
      <c r="C1072" t="str">
        <f t="shared" si="48"/>
        <v>W</v>
      </c>
      <c r="D1072" t="s">
        <v>164</v>
      </c>
      <c r="E1072" s="1">
        <v>21</v>
      </c>
      <c r="F1072" s="1">
        <v>0</v>
      </c>
      <c r="G1072">
        <f t="shared" si="49"/>
        <v>21</v>
      </c>
      <c r="H1072" t="s">
        <v>2867</v>
      </c>
      <c r="K1072" t="s">
        <v>1988</v>
      </c>
      <c r="L1072" t="s">
        <v>1263</v>
      </c>
      <c r="M1072" t="s">
        <v>1264</v>
      </c>
      <c r="N1072" t="s">
        <v>1033</v>
      </c>
      <c r="O1072" t="s">
        <v>30</v>
      </c>
      <c r="U1072">
        <f t="shared" si="50"/>
        <v>0</v>
      </c>
    </row>
    <row r="1073" spans="1:21" x14ac:dyDescent="0.25">
      <c r="A1073">
        <v>19500325</v>
      </c>
      <c r="B1073" t="s">
        <v>164</v>
      </c>
      <c r="C1073" t="str">
        <f t="shared" si="48"/>
        <v>L</v>
      </c>
      <c r="D1073" t="s">
        <v>1264</v>
      </c>
      <c r="E1073" s="1">
        <v>0</v>
      </c>
      <c r="F1073" s="1">
        <v>21</v>
      </c>
      <c r="G1073">
        <f t="shared" si="49"/>
        <v>-21</v>
      </c>
      <c r="H1073" t="s">
        <v>2867</v>
      </c>
      <c r="K1073" t="s">
        <v>1988</v>
      </c>
      <c r="L1073" t="s">
        <v>1263</v>
      </c>
      <c r="M1073" t="s">
        <v>1264</v>
      </c>
      <c r="N1073" t="s">
        <v>1037</v>
      </c>
      <c r="O1073" t="s">
        <v>30</v>
      </c>
      <c r="U1073">
        <f t="shared" si="50"/>
        <v>0</v>
      </c>
    </row>
    <row r="1074" spans="1:21" x14ac:dyDescent="0.25">
      <c r="A1074">
        <v>19510113</v>
      </c>
      <c r="B1074" t="s">
        <v>164</v>
      </c>
      <c r="C1074" t="str">
        <f t="shared" si="48"/>
        <v>W</v>
      </c>
      <c r="D1074" t="s">
        <v>503</v>
      </c>
      <c r="E1074" s="1">
        <v>14</v>
      </c>
      <c r="F1074" s="1">
        <v>12</v>
      </c>
      <c r="G1074">
        <f t="shared" si="49"/>
        <v>2</v>
      </c>
      <c r="H1074" t="s">
        <v>2866</v>
      </c>
      <c r="K1074" t="s">
        <v>2449</v>
      </c>
      <c r="L1074" t="s">
        <v>2448</v>
      </c>
      <c r="M1074" t="s">
        <v>164</v>
      </c>
      <c r="N1074" t="s">
        <v>1033</v>
      </c>
      <c r="O1074" t="s">
        <v>30</v>
      </c>
      <c r="U1074">
        <f t="shared" si="50"/>
        <v>0</v>
      </c>
    </row>
    <row r="1075" spans="1:21" x14ac:dyDescent="0.25">
      <c r="A1075">
        <v>19510113</v>
      </c>
      <c r="B1075" t="s">
        <v>503</v>
      </c>
      <c r="C1075" t="str">
        <f t="shared" si="48"/>
        <v>L</v>
      </c>
      <c r="D1075" t="s">
        <v>164</v>
      </c>
      <c r="E1075" s="1">
        <v>12</v>
      </c>
      <c r="F1075" s="1">
        <v>14</v>
      </c>
      <c r="G1075">
        <f t="shared" si="49"/>
        <v>-2</v>
      </c>
      <c r="H1075" t="s">
        <v>2866</v>
      </c>
      <c r="K1075" t="s">
        <v>2449</v>
      </c>
      <c r="L1075" t="s">
        <v>2448</v>
      </c>
      <c r="M1075" t="s">
        <v>164</v>
      </c>
      <c r="N1075" t="s">
        <v>1037</v>
      </c>
      <c r="O1075" t="s">
        <v>30</v>
      </c>
      <c r="U1075">
        <f t="shared" si="50"/>
        <v>1</v>
      </c>
    </row>
    <row r="1076" spans="1:21" x14ac:dyDescent="0.25">
      <c r="A1076">
        <v>19510120</v>
      </c>
      <c r="B1076" t="s">
        <v>1264</v>
      </c>
      <c r="C1076" t="str">
        <f t="shared" si="48"/>
        <v>W</v>
      </c>
      <c r="D1076" t="s">
        <v>376</v>
      </c>
      <c r="E1076" s="1">
        <v>23</v>
      </c>
      <c r="F1076" s="1">
        <v>5</v>
      </c>
      <c r="G1076">
        <f t="shared" si="49"/>
        <v>18</v>
      </c>
      <c r="H1076" t="s">
        <v>2866</v>
      </c>
      <c r="K1076" t="s">
        <v>2572</v>
      </c>
      <c r="L1076" t="s">
        <v>1274</v>
      </c>
      <c r="M1076" t="s">
        <v>1264</v>
      </c>
      <c r="N1076" t="s">
        <v>1033</v>
      </c>
      <c r="O1076" t="s">
        <v>30</v>
      </c>
      <c r="U1076">
        <f t="shared" si="50"/>
        <v>0</v>
      </c>
    </row>
    <row r="1077" spans="1:21" x14ac:dyDescent="0.25">
      <c r="A1077">
        <v>19510120</v>
      </c>
      <c r="B1077" t="s">
        <v>376</v>
      </c>
      <c r="C1077" t="str">
        <f t="shared" si="48"/>
        <v>L</v>
      </c>
      <c r="D1077" t="s">
        <v>1264</v>
      </c>
      <c r="E1077" s="1">
        <v>5</v>
      </c>
      <c r="F1077" s="1">
        <v>23</v>
      </c>
      <c r="G1077">
        <f t="shared" si="49"/>
        <v>-18</v>
      </c>
      <c r="H1077" t="s">
        <v>2866</v>
      </c>
      <c r="K1077" t="s">
        <v>2572</v>
      </c>
      <c r="L1077" t="s">
        <v>1274</v>
      </c>
      <c r="M1077" t="s">
        <v>1264</v>
      </c>
      <c r="N1077" t="s">
        <v>1037</v>
      </c>
      <c r="O1077" t="s">
        <v>30</v>
      </c>
      <c r="U1077">
        <f t="shared" si="50"/>
        <v>0</v>
      </c>
    </row>
    <row r="1078" spans="1:21" x14ac:dyDescent="0.25">
      <c r="A1078">
        <v>19510127</v>
      </c>
      <c r="B1078" t="s">
        <v>1825</v>
      </c>
      <c r="C1078" t="str">
        <f t="shared" si="48"/>
        <v>W</v>
      </c>
      <c r="D1078" t="s">
        <v>164</v>
      </c>
      <c r="E1078" s="1">
        <v>9</v>
      </c>
      <c r="F1078" s="1">
        <v>8</v>
      </c>
      <c r="G1078">
        <f t="shared" si="49"/>
        <v>1</v>
      </c>
      <c r="H1078" t="s">
        <v>2866</v>
      </c>
      <c r="K1078" t="s">
        <v>1995</v>
      </c>
      <c r="L1078" t="s">
        <v>1826</v>
      </c>
      <c r="M1078" t="s">
        <v>1825</v>
      </c>
      <c r="N1078" t="s">
        <v>1033</v>
      </c>
      <c r="O1078" t="s">
        <v>30</v>
      </c>
      <c r="U1078">
        <f t="shared" si="50"/>
        <v>0</v>
      </c>
    </row>
    <row r="1079" spans="1:21" x14ac:dyDescent="0.25">
      <c r="A1079">
        <v>19510127</v>
      </c>
      <c r="B1079" t="s">
        <v>164</v>
      </c>
      <c r="C1079" t="str">
        <f t="shared" si="48"/>
        <v>L</v>
      </c>
      <c r="D1079" t="s">
        <v>1825</v>
      </c>
      <c r="E1079" s="1">
        <v>8</v>
      </c>
      <c r="F1079" s="1">
        <v>9</v>
      </c>
      <c r="G1079">
        <f t="shared" si="49"/>
        <v>-1</v>
      </c>
      <c r="H1079" t="s">
        <v>2866</v>
      </c>
      <c r="K1079" t="s">
        <v>1995</v>
      </c>
      <c r="L1079" t="s">
        <v>1826</v>
      </c>
      <c r="M1079" t="s">
        <v>1825</v>
      </c>
      <c r="N1079" t="s">
        <v>1037</v>
      </c>
      <c r="O1079" t="s">
        <v>30</v>
      </c>
      <c r="U1079">
        <f t="shared" si="50"/>
        <v>1</v>
      </c>
    </row>
    <row r="1080" spans="1:21" x14ac:dyDescent="0.25">
      <c r="A1080">
        <v>19510203</v>
      </c>
      <c r="B1080" t="s">
        <v>503</v>
      </c>
      <c r="C1080" t="str">
        <f t="shared" si="48"/>
        <v>W</v>
      </c>
      <c r="D1080" t="s">
        <v>1264</v>
      </c>
      <c r="E1080" s="1">
        <v>19</v>
      </c>
      <c r="F1080" s="1">
        <v>0</v>
      </c>
      <c r="G1080">
        <f t="shared" si="49"/>
        <v>19</v>
      </c>
      <c r="H1080" t="s">
        <v>2866</v>
      </c>
      <c r="K1080" t="s">
        <v>1822</v>
      </c>
      <c r="L1080" t="s">
        <v>1120</v>
      </c>
      <c r="M1080" t="s">
        <v>503</v>
      </c>
      <c r="N1080" t="s">
        <v>1033</v>
      </c>
      <c r="O1080" t="s">
        <v>30</v>
      </c>
      <c r="U1080">
        <f t="shared" si="50"/>
        <v>0</v>
      </c>
    </row>
    <row r="1081" spans="1:21" x14ac:dyDescent="0.25">
      <c r="A1081">
        <v>19510203</v>
      </c>
      <c r="B1081" t="s">
        <v>1264</v>
      </c>
      <c r="C1081" t="str">
        <f t="shared" si="48"/>
        <v>L</v>
      </c>
      <c r="D1081" t="s">
        <v>503</v>
      </c>
      <c r="E1081" s="1">
        <v>0</v>
      </c>
      <c r="F1081" s="1">
        <v>19</v>
      </c>
      <c r="G1081">
        <f t="shared" si="49"/>
        <v>-19</v>
      </c>
      <c r="H1081" t="s">
        <v>2866</v>
      </c>
      <c r="K1081" t="s">
        <v>1822</v>
      </c>
      <c r="L1081" t="s">
        <v>1120</v>
      </c>
      <c r="M1081" t="s">
        <v>503</v>
      </c>
      <c r="N1081" t="s">
        <v>1037</v>
      </c>
      <c r="O1081" t="s">
        <v>30</v>
      </c>
      <c r="U1081">
        <f t="shared" si="50"/>
        <v>0</v>
      </c>
    </row>
    <row r="1082" spans="1:21" x14ac:dyDescent="0.25">
      <c r="A1082">
        <v>19510210</v>
      </c>
      <c r="B1082" t="s">
        <v>1825</v>
      </c>
      <c r="C1082" t="str">
        <f t="shared" si="48"/>
        <v>W</v>
      </c>
      <c r="D1082" t="s">
        <v>376</v>
      </c>
      <c r="E1082" s="1">
        <v>3</v>
      </c>
      <c r="F1082" s="1">
        <v>0</v>
      </c>
      <c r="G1082">
        <f t="shared" si="49"/>
        <v>3</v>
      </c>
      <c r="H1082" t="s">
        <v>2866</v>
      </c>
      <c r="K1082" t="s">
        <v>1995</v>
      </c>
      <c r="L1082" t="s">
        <v>1826</v>
      </c>
      <c r="M1082" t="s">
        <v>1825</v>
      </c>
      <c r="N1082" t="s">
        <v>1033</v>
      </c>
      <c r="O1082" t="s">
        <v>30</v>
      </c>
      <c r="U1082">
        <f t="shared" si="50"/>
        <v>0</v>
      </c>
    </row>
    <row r="1083" spans="1:21" x14ac:dyDescent="0.25">
      <c r="A1083">
        <v>19510210</v>
      </c>
      <c r="B1083" t="s">
        <v>376</v>
      </c>
      <c r="C1083" t="str">
        <f t="shared" si="48"/>
        <v>L</v>
      </c>
      <c r="D1083" t="s">
        <v>1825</v>
      </c>
      <c r="E1083" s="1">
        <v>0</v>
      </c>
      <c r="F1083" s="1">
        <v>3</v>
      </c>
      <c r="G1083">
        <f t="shared" si="49"/>
        <v>-3</v>
      </c>
      <c r="H1083" t="s">
        <v>2866</v>
      </c>
      <c r="K1083" t="s">
        <v>1995</v>
      </c>
      <c r="L1083" t="s">
        <v>1826</v>
      </c>
      <c r="M1083" t="s">
        <v>1825</v>
      </c>
      <c r="N1083" t="s">
        <v>1037</v>
      </c>
      <c r="O1083" t="s">
        <v>30</v>
      </c>
      <c r="U1083">
        <f t="shared" si="50"/>
        <v>1</v>
      </c>
    </row>
    <row r="1084" spans="1:21" x14ac:dyDescent="0.25">
      <c r="A1084">
        <v>19510224</v>
      </c>
      <c r="B1084" t="s">
        <v>503</v>
      </c>
      <c r="C1084" t="str">
        <f t="shared" si="48"/>
        <v>L</v>
      </c>
      <c r="D1084" t="s">
        <v>1825</v>
      </c>
      <c r="E1084" s="1">
        <v>5</v>
      </c>
      <c r="F1084" s="1">
        <v>6</v>
      </c>
      <c r="G1084">
        <f t="shared" si="49"/>
        <v>-1</v>
      </c>
      <c r="H1084" t="s">
        <v>2866</v>
      </c>
      <c r="K1084" t="s">
        <v>1822</v>
      </c>
      <c r="L1084" t="s">
        <v>1120</v>
      </c>
      <c r="M1084" t="s">
        <v>503</v>
      </c>
      <c r="N1084" t="s">
        <v>1033</v>
      </c>
      <c r="O1084" t="s">
        <v>30</v>
      </c>
      <c r="U1084">
        <f t="shared" si="50"/>
        <v>1</v>
      </c>
    </row>
    <row r="1085" spans="1:21" x14ac:dyDescent="0.25">
      <c r="A1085">
        <v>19510224</v>
      </c>
      <c r="B1085" t="s">
        <v>1825</v>
      </c>
      <c r="C1085" t="str">
        <f t="shared" si="48"/>
        <v>W</v>
      </c>
      <c r="D1085" t="s">
        <v>503</v>
      </c>
      <c r="E1085" s="1">
        <v>6</v>
      </c>
      <c r="F1085" s="1">
        <v>5</v>
      </c>
      <c r="G1085">
        <f t="shared" si="49"/>
        <v>1</v>
      </c>
      <c r="H1085" t="s">
        <v>2866</v>
      </c>
      <c r="K1085" t="s">
        <v>1822</v>
      </c>
      <c r="L1085" t="s">
        <v>1120</v>
      </c>
      <c r="M1085" t="s">
        <v>503</v>
      </c>
      <c r="N1085" t="s">
        <v>1037</v>
      </c>
      <c r="O1085" t="s">
        <v>30</v>
      </c>
      <c r="U1085">
        <f t="shared" si="50"/>
        <v>0</v>
      </c>
    </row>
    <row r="1086" spans="1:21" x14ac:dyDescent="0.25">
      <c r="A1086">
        <v>19510224</v>
      </c>
      <c r="B1086" t="s">
        <v>376</v>
      </c>
      <c r="C1086" t="str">
        <f t="shared" si="48"/>
        <v>L</v>
      </c>
      <c r="D1086" t="s">
        <v>164</v>
      </c>
      <c r="E1086" s="1">
        <v>3</v>
      </c>
      <c r="F1086" s="1">
        <v>11</v>
      </c>
      <c r="G1086">
        <f t="shared" si="49"/>
        <v>-8</v>
      </c>
      <c r="H1086" t="s">
        <v>2866</v>
      </c>
      <c r="K1086" t="s">
        <v>1894</v>
      </c>
      <c r="L1086" t="s">
        <v>1017</v>
      </c>
      <c r="M1086" t="s">
        <v>376</v>
      </c>
      <c r="N1086" t="s">
        <v>1033</v>
      </c>
      <c r="O1086" t="s">
        <v>30</v>
      </c>
      <c r="U1086">
        <f t="shared" si="50"/>
        <v>0</v>
      </c>
    </row>
    <row r="1087" spans="1:21" x14ac:dyDescent="0.25">
      <c r="A1087">
        <v>19510224</v>
      </c>
      <c r="B1087" t="s">
        <v>164</v>
      </c>
      <c r="C1087" t="str">
        <f t="shared" si="48"/>
        <v>W</v>
      </c>
      <c r="D1087" t="s">
        <v>376</v>
      </c>
      <c r="E1087" s="1">
        <v>11</v>
      </c>
      <c r="F1087" s="1">
        <v>3</v>
      </c>
      <c r="G1087">
        <f t="shared" si="49"/>
        <v>8</v>
      </c>
      <c r="H1087" t="s">
        <v>2866</v>
      </c>
      <c r="K1087" t="s">
        <v>1894</v>
      </c>
      <c r="L1087" t="s">
        <v>1017</v>
      </c>
      <c r="M1087" t="s">
        <v>376</v>
      </c>
      <c r="N1087" t="s">
        <v>1037</v>
      </c>
      <c r="O1087" t="s">
        <v>30</v>
      </c>
      <c r="U1087">
        <f t="shared" si="50"/>
        <v>0</v>
      </c>
    </row>
    <row r="1088" spans="1:21" x14ac:dyDescent="0.25">
      <c r="A1088">
        <v>19510310</v>
      </c>
      <c r="B1088" t="s">
        <v>1264</v>
      </c>
      <c r="C1088" t="str">
        <f t="shared" si="48"/>
        <v>D</v>
      </c>
      <c r="D1088" t="s">
        <v>1825</v>
      </c>
      <c r="E1088" s="1">
        <v>3</v>
      </c>
      <c r="F1088" s="1">
        <v>3</v>
      </c>
      <c r="G1088">
        <f t="shared" si="49"/>
        <v>0</v>
      </c>
      <c r="H1088" t="s">
        <v>2866</v>
      </c>
      <c r="K1088" t="s">
        <v>1988</v>
      </c>
      <c r="L1088" t="s">
        <v>1263</v>
      </c>
      <c r="M1088" t="s">
        <v>1264</v>
      </c>
      <c r="N1088" t="s">
        <v>1033</v>
      </c>
      <c r="O1088" t="s">
        <v>30</v>
      </c>
      <c r="U1088">
        <f t="shared" si="50"/>
        <v>0</v>
      </c>
    </row>
    <row r="1089" spans="1:21" x14ac:dyDescent="0.25">
      <c r="A1089">
        <v>19510310</v>
      </c>
      <c r="B1089" t="s">
        <v>1825</v>
      </c>
      <c r="C1089" t="str">
        <f t="shared" si="48"/>
        <v>D</v>
      </c>
      <c r="D1089" t="s">
        <v>1264</v>
      </c>
      <c r="E1089" s="1">
        <v>3</v>
      </c>
      <c r="F1089" s="1">
        <v>3</v>
      </c>
      <c r="G1089">
        <f t="shared" si="49"/>
        <v>0</v>
      </c>
      <c r="H1089" t="s">
        <v>2866</v>
      </c>
      <c r="K1089" t="s">
        <v>1988</v>
      </c>
      <c r="L1089" t="s">
        <v>1263</v>
      </c>
      <c r="M1089" t="s">
        <v>1264</v>
      </c>
      <c r="N1089" t="s">
        <v>1037</v>
      </c>
      <c r="O1089" t="s">
        <v>30</v>
      </c>
      <c r="U1089">
        <f t="shared" si="50"/>
        <v>0</v>
      </c>
    </row>
    <row r="1090" spans="1:21" x14ac:dyDescent="0.25">
      <c r="A1090">
        <v>19510317</v>
      </c>
      <c r="B1090" t="s">
        <v>376</v>
      </c>
      <c r="C1090" t="str">
        <f t="shared" ref="C1090:C1153" si="51">IF(E1090-F1090&gt;0,"W",IF(E1090-F1090&lt;0,"L","D"))</f>
        <v>W</v>
      </c>
      <c r="D1090" t="s">
        <v>503</v>
      </c>
      <c r="E1090" s="1">
        <v>5</v>
      </c>
      <c r="F1090" s="1">
        <v>3</v>
      </c>
      <c r="G1090">
        <f t="shared" ref="G1090:G1153" si="52">E1090-F1090</f>
        <v>2</v>
      </c>
      <c r="H1090" t="s">
        <v>2866</v>
      </c>
      <c r="K1090" t="s">
        <v>1818</v>
      </c>
      <c r="L1090" t="s">
        <v>1017</v>
      </c>
      <c r="M1090" t="s">
        <v>376</v>
      </c>
      <c r="N1090" t="s">
        <v>1033</v>
      </c>
      <c r="O1090" t="s">
        <v>30</v>
      </c>
      <c r="U1090">
        <f t="shared" ref="U1090:U1153" si="53">IF(C1090="L",IF(G1090&gt;-8,1,0),0)</f>
        <v>0</v>
      </c>
    </row>
    <row r="1091" spans="1:21" x14ac:dyDescent="0.25">
      <c r="A1091">
        <v>19510317</v>
      </c>
      <c r="B1091" t="s">
        <v>503</v>
      </c>
      <c r="C1091" t="str">
        <f t="shared" si="51"/>
        <v>L</v>
      </c>
      <c r="D1091" t="s">
        <v>376</v>
      </c>
      <c r="E1091" s="1">
        <v>3</v>
      </c>
      <c r="F1091" s="1">
        <v>5</v>
      </c>
      <c r="G1091">
        <f t="shared" si="52"/>
        <v>-2</v>
      </c>
      <c r="H1091" t="s">
        <v>2866</v>
      </c>
      <c r="K1091" t="s">
        <v>1818</v>
      </c>
      <c r="L1091" t="s">
        <v>1017</v>
      </c>
      <c r="M1091" t="s">
        <v>376</v>
      </c>
      <c r="N1091" t="s">
        <v>1037</v>
      </c>
      <c r="O1091" t="s">
        <v>30</v>
      </c>
      <c r="U1091">
        <f t="shared" si="53"/>
        <v>1</v>
      </c>
    </row>
    <row r="1092" spans="1:21" x14ac:dyDescent="0.25">
      <c r="A1092">
        <v>19510407</v>
      </c>
      <c r="B1092" t="s">
        <v>164</v>
      </c>
      <c r="C1092" t="str">
        <f t="shared" si="51"/>
        <v>W</v>
      </c>
      <c r="D1092" t="s">
        <v>1264</v>
      </c>
      <c r="E1092" s="1">
        <v>8</v>
      </c>
      <c r="F1092" s="1">
        <v>3</v>
      </c>
      <c r="G1092">
        <f t="shared" si="52"/>
        <v>5</v>
      </c>
      <c r="H1092" t="s">
        <v>2866</v>
      </c>
      <c r="K1092" t="s">
        <v>2845</v>
      </c>
      <c r="L1092" t="s">
        <v>1939</v>
      </c>
      <c r="M1092" t="s">
        <v>164</v>
      </c>
      <c r="N1092" t="s">
        <v>1033</v>
      </c>
      <c r="O1092" t="s">
        <v>30</v>
      </c>
      <c r="U1092">
        <f t="shared" si="53"/>
        <v>0</v>
      </c>
    </row>
    <row r="1093" spans="1:21" x14ac:dyDescent="0.25">
      <c r="A1093">
        <v>19510407</v>
      </c>
      <c r="B1093" t="s">
        <v>1264</v>
      </c>
      <c r="C1093" t="str">
        <f t="shared" si="51"/>
        <v>L</v>
      </c>
      <c r="D1093" t="s">
        <v>164</v>
      </c>
      <c r="E1093" s="1">
        <v>3</v>
      </c>
      <c r="F1093" s="1">
        <v>8</v>
      </c>
      <c r="G1093">
        <f t="shared" si="52"/>
        <v>-5</v>
      </c>
      <c r="H1093" t="s">
        <v>2866</v>
      </c>
      <c r="K1093" t="s">
        <v>2845</v>
      </c>
      <c r="L1093" t="s">
        <v>1939</v>
      </c>
      <c r="M1093" t="s">
        <v>164</v>
      </c>
      <c r="N1093" t="s">
        <v>1037</v>
      </c>
      <c r="O1093" t="s">
        <v>30</v>
      </c>
      <c r="U1093">
        <f t="shared" si="53"/>
        <v>1</v>
      </c>
    </row>
    <row r="1094" spans="1:21" x14ac:dyDescent="0.25">
      <c r="A1094">
        <v>19510623</v>
      </c>
      <c r="B1094" t="s">
        <v>1824</v>
      </c>
      <c r="C1094" t="str">
        <f t="shared" si="51"/>
        <v>L</v>
      </c>
      <c r="D1094" t="s">
        <v>1787</v>
      </c>
      <c r="E1094" s="1">
        <v>0</v>
      </c>
      <c r="F1094" s="1">
        <v>8</v>
      </c>
      <c r="G1094">
        <f t="shared" si="52"/>
        <v>-8</v>
      </c>
      <c r="H1094" t="s">
        <v>2536</v>
      </c>
      <c r="K1094" t="s">
        <v>1813</v>
      </c>
      <c r="L1094" t="s">
        <v>1675</v>
      </c>
      <c r="M1094" t="s">
        <v>1824</v>
      </c>
      <c r="N1094" t="s">
        <v>1033</v>
      </c>
      <c r="S1094" t="s">
        <v>30</v>
      </c>
      <c r="U1094">
        <f t="shared" si="53"/>
        <v>0</v>
      </c>
    </row>
    <row r="1095" spans="1:21" x14ac:dyDescent="0.25">
      <c r="A1095">
        <v>19510623</v>
      </c>
      <c r="B1095" t="s">
        <v>1787</v>
      </c>
      <c r="C1095" t="str">
        <f t="shared" si="51"/>
        <v>W</v>
      </c>
      <c r="D1095" t="s">
        <v>1824</v>
      </c>
      <c r="E1095" s="1">
        <v>8</v>
      </c>
      <c r="F1095" s="1">
        <v>0</v>
      </c>
      <c r="G1095">
        <f t="shared" si="52"/>
        <v>8</v>
      </c>
      <c r="H1095" t="s">
        <v>2536</v>
      </c>
      <c r="K1095" t="s">
        <v>1813</v>
      </c>
      <c r="L1095" t="s">
        <v>1675</v>
      </c>
      <c r="M1095" t="s">
        <v>1824</v>
      </c>
      <c r="N1095" t="s">
        <v>1037</v>
      </c>
      <c r="S1095" t="s">
        <v>30</v>
      </c>
      <c r="U1095">
        <f t="shared" si="53"/>
        <v>0</v>
      </c>
    </row>
    <row r="1096" spans="1:21" x14ac:dyDescent="0.25">
      <c r="A1096">
        <v>19510707</v>
      </c>
      <c r="B1096" t="s">
        <v>1824</v>
      </c>
      <c r="C1096" t="str">
        <f t="shared" si="51"/>
        <v>L</v>
      </c>
      <c r="D1096" t="s">
        <v>1787</v>
      </c>
      <c r="E1096" s="1">
        <v>11</v>
      </c>
      <c r="F1096" s="1">
        <v>17</v>
      </c>
      <c r="G1096">
        <f t="shared" si="52"/>
        <v>-6</v>
      </c>
      <c r="H1096" t="s">
        <v>2536</v>
      </c>
      <c r="K1096" t="s">
        <v>1813</v>
      </c>
      <c r="L1096" t="s">
        <v>1675</v>
      </c>
      <c r="M1096" t="s">
        <v>1824</v>
      </c>
      <c r="N1096" t="s">
        <v>1033</v>
      </c>
      <c r="S1096" t="s">
        <v>30</v>
      </c>
      <c r="U1096">
        <f t="shared" si="53"/>
        <v>1</v>
      </c>
    </row>
    <row r="1097" spans="1:21" x14ac:dyDescent="0.25">
      <c r="A1097">
        <v>19510707</v>
      </c>
      <c r="B1097" t="s">
        <v>1787</v>
      </c>
      <c r="C1097" t="str">
        <f t="shared" si="51"/>
        <v>W</v>
      </c>
      <c r="D1097" t="s">
        <v>1824</v>
      </c>
      <c r="E1097" s="1">
        <v>17</v>
      </c>
      <c r="F1097" s="1">
        <v>11</v>
      </c>
      <c r="G1097">
        <f t="shared" si="52"/>
        <v>6</v>
      </c>
      <c r="H1097" t="s">
        <v>2536</v>
      </c>
      <c r="K1097" t="s">
        <v>1813</v>
      </c>
      <c r="L1097" t="s">
        <v>1675</v>
      </c>
      <c r="M1097" t="s">
        <v>1824</v>
      </c>
      <c r="N1097" t="s">
        <v>1037</v>
      </c>
      <c r="S1097" t="s">
        <v>30</v>
      </c>
      <c r="U1097">
        <f t="shared" si="53"/>
        <v>0</v>
      </c>
    </row>
    <row r="1098" spans="1:21" x14ac:dyDescent="0.25">
      <c r="A1098">
        <v>19510721</v>
      </c>
      <c r="B1098" t="s">
        <v>1824</v>
      </c>
      <c r="C1098" t="str">
        <f t="shared" si="51"/>
        <v>L</v>
      </c>
      <c r="D1098" t="s">
        <v>1787</v>
      </c>
      <c r="E1098" s="1">
        <v>6</v>
      </c>
      <c r="F1098" s="1">
        <v>16</v>
      </c>
      <c r="G1098">
        <f t="shared" si="52"/>
        <v>-10</v>
      </c>
      <c r="H1098" t="s">
        <v>2536</v>
      </c>
      <c r="K1098" t="s">
        <v>2535</v>
      </c>
      <c r="L1098" t="s">
        <v>1715</v>
      </c>
      <c r="M1098" t="s">
        <v>1824</v>
      </c>
      <c r="N1098" t="s">
        <v>1033</v>
      </c>
      <c r="S1098" t="s">
        <v>30</v>
      </c>
      <c r="U1098">
        <f t="shared" si="53"/>
        <v>0</v>
      </c>
    </row>
    <row r="1099" spans="1:21" x14ac:dyDescent="0.25">
      <c r="A1099">
        <v>19510721</v>
      </c>
      <c r="B1099" t="s">
        <v>1787</v>
      </c>
      <c r="C1099" t="str">
        <f t="shared" si="51"/>
        <v>W</v>
      </c>
      <c r="D1099" t="s">
        <v>1824</v>
      </c>
      <c r="E1099" s="1">
        <v>16</v>
      </c>
      <c r="F1099" s="1">
        <v>6</v>
      </c>
      <c r="G1099">
        <f t="shared" si="52"/>
        <v>10</v>
      </c>
      <c r="H1099" t="s">
        <v>2536</v>
      </c>
      <c r="K1099" t="s">
        <v>2535</v>
      </c>
      <c r="L1099" t="s">
        <v>1715</v>
      </c>
      <c r="M1099" t="s">
        <v>1824</v>
      </c>
      <c r="N1099" t="s">
        <v>1037</v>
      </c>
      <c r="S1099" t="s">
        <v>30</v>
      </c>
      <c r="U1099">
        <f t="shared" si="53"/>
        <v>0</v>
      </c>
    </row>
    <row r="1100" spans="1:21" x14ac:dyDescent="0.25">
      <c r="A1100">
        <v>19511124</v>
      </c>
      <c r="B1100" t="s">
        <v>503</v>
      </c>
      <c r="C1100" t="str">
        <f t="shared" si="51"/>
        <v>L</v>
      </c>
      <c r="D1100" t="s">
        <v>1828</v>
      </c>
      <c r="E1100" s="1">
        <v>0</v>
      </c>
      <c r="F1100" s="1">
        <v>44</v>
      </c>
      <c r="G1100">
        <f t="shared" si="52"/>
        <v>-44</v>
      </c>
      <c r="H1100" t="s">
        <v>2532</v>
      </c>
      <c r="K1100" t="s">
        <v>1903</v>
      </c>
      <c r="L1100" t="s">
        <v>1120</v>
      </c>
      <c r="M1100" t="s">
        <v>503</v>
      </c>
      <c r="N1100" t="s">
        <v>1033</v>
      </c>
      <c r="S1100" t="s">
        <v>30</v>
      </c>
      <c r="U1100">
        <f t="shared" si="53"/>
        <v>0</v>
      </c>
    </row>
    <row r="1101" spans="1:21" x14ac:dyDescent="0.25">
      <c r="A1101">
        <v>19511124</v>
      </c>
      <c r="B1101" t="s">
        <v>1828</v>
      </c>
      <c r="C1101" t="str">
        <f t="shared" si="51"/>
        <v>W</v>
      </c>
      <c r="D1101" t="s">
        <v>503</v>
      </c>
      <c r="E1101" s="1">
        <v>44</v>
      </c>
      <c r="F1101" s="1">
        <v>0</v>
      </c>
      <c r="G1101">
        <f t="shared" si="52"/>
        <v>44</v>
      </c>
      <c r="H1101" t="s">
        <v>2532</v>
      </c>
      <c r="K1101" t="s">
        <v>1903</v>
      </c>
      <c r="L1101" t="s">
        <v>1120</v>
      </c>
      <c r="M1101" t="s">
        <v>503</v>
      </c>
      <c r="N1101" t="s">
        <v>1037</v>
      </c>
      <c r="S1101" t="s">
        <v>30</v>
      </c>
      <c r="U1101">
        <f t="shared" si="53"/>
        <v>0</v>
      </c>
    </row>
    <row r="1102" spans="1:21" x14ac:dyDescent="0.25">
      <c r="A1102">
        <v>19511208</v>
      </c>
      <c r="B1102" t="s">
        <v>1825</v>
      </c>
      <c r="C1102" t="str">
        <f t="shared" si="51"/>
        <v>L</v>
      </c>
      <c r="D1102" t="s">
        <v>1828</v>
      </c>
      <c r="E1102" s="1">
        <v>5</v>
      </c>
      <c r="F1102" s="1">
        <v>17</v>
      </c>
      <c r="G1102">
        <f t="shared" si="52"/>
        <v>-12</v>
      </c>
      <c r="H1102" t="s">
        <v>2532</v>
      </c>
      <c r="K1102" t="s">
        <v>1995</v>
      </c>
      <c r="L1102" t="s">
        <v>1826</v>
      </c>
      <c r="M1102" t="s">
        <v>1825</v>
      </c>
      <c r="N1102" t="s">
        <v>1033</v>
      </c>
      <c r="S1102" t="s">
        <v>30</v>
      </c>
      <c r="U1102">
        <f t="shared" si="53"/>
        <v>0</v>
      </c>
    </row>
    <row r="1103" spans="1:21" x14ac:dyDescent="0.25">
      <c r="A1103">
        <v>19511208</v>
      </c>
      <c r="B1103" t="s">
        <v>1828</v>
      </c>
      <c r="C1103" t="str">
        <f t="shared" si="51"/>
        <v>W</v>
      </c>
      <c r="D1103" t="s">
        <v>1825</v>
      </c>
      <c r="E1103" s="1">
        <v>17</v>
      </c>
      <c r="F1103" s="1">
        <v>5</v>
      </c>
      <c r="G1103">
        <f t="shared" si="52"/>
        <v>12</v>
      </c>
      <c r="H1103" t="s">
        <v>2532</v>
      </c>
      <c r="K1103" t="s">
        <v>1995</v>
      </c>
      <c r="L1103" t="s">
        <v>1826</v>
      </c>
      <c r="M1103" t="s">
        <v>1825</v>
      </c>
      <c r="N1103" t="s">
        <v>1037</v>
      </c>
      <c r="S1103" t="s">
        <v>30</v>
      </c>
      <c r="U1103">
        <f t="shared" si="53"/>
        <v>0</v>
      </c>
    </row>
    <row r="1104" spans="1:21" x14ac:dyDescent="0.25">
      <c r="A1104">
        <v>19511222</v>
      </c>
      <c r="B1104" t="s">
        <v>1264</v>
      </c>
      <c r="C1104" t="str">
        <f t="shared" si="51"/>
        <v>L</v>
      </c>
      <c r="D1104" t="s">
        <v>1828</v>
      </c>
      <c r="E1104" s="1">
        <v>3</v>
      </c>
      <c r="F1104" s="1">
        <v>6</v>
      </c>
      <c r="G1104">
        <f t="shared" si="52"/>
        <v>-3</v>
      </c>
      <c r="H1104" t="s">
        <v>2534</v>
      </c>
      <c r="K1104" t="s">
        <v>2533</v>
      </c>
      <c r="L1104" t="s">
        <v>1263</v>
      </c>
      <c r="M1104" t="s">
        <v>1264</v>
      </c>
      <c r="N1104" t="s">
        <v>1033</v>
      </c>
      <c r="S1104" t="s">
        <v>30</v>
      </c>
      <c r="U1104">
        <f t="shared" si="53"/>
        <v>1</v>
      </c>
    </row>
    <row r="1105" spans="1:21" x14ac:dyDescent="0.25">
      <c r="A1105">
        <v>19511222</v>
      </c>
      <c r="B1105" t="s">
        <v>1828</v>
      </c>
      <c r="C1105" t="str">
        <f t="shared" si="51"/>
        <v>W</v>
      </c>
      <c r="D1105" t="s">
        <v>1264</v>
      </c>
      <c r="E1105" s="1">
        <v>6</v>
      </c>
      <c r="F1105" s="1">
        <v>3</v>
      </c>
      <c r="G1105">
        <f t="shared" si="52"/>
        <v>3</v>
      </c>
      <c r="H1105" t="s">
        <v>2534</v>
      </c>
      <c r="K1105" t="s">
        <v>2533</v>
      </c>
      <c r="L1105" t="s">
        <v>1263</v>
      </c>
      <c r="M1105" t="s">
        <v>1264</v>
      </c>
      <c r="N1105" t="s">
        <v>1037</v>
      </c>
      <c r="S1105" t="s">
        <v>30</v>
      </c>
      <c r="U1105">
        <f t="shared" si="53"/>
        <v>0</v>
      </c>
    </row>
    <row r="1106" spans="1:21" x14ac:dyDescent="0.25">
      <c r="A1106">
        <v>19520105</v>
      </c>
      <c r="B1106" t="s">
        <v>376</v>
      </c>
      <c r="C1106" t="str">
        <f t="shared" si="51"/>
        <v>L</v>
      </c>
      <c r="D1106" t="s">
        <v>1828</v>
      </c>
      <c r="E1106" s="1">
        <v>3</v>
      </c>
      <c r="F1106" s="1">
        <v>8</v>
      </c>
      <c r="G1106">
        <f t="shared" si="52"/>
        <v>-5</v>
      </c>
      <c r="H1106" t="s">
        <v>2532</v>
      </c>
      <c r="K1106" t="s">
        <v>1894</v>
      </c>
      <c r="L1106" t="s">
        <v>1017</v>
      </c>
      <c r="M1106" t="s">
        <v>376</v>
      </c>
      <c r="N1106" t="s">
        <v>1033</v>
      </c>
      <c r="S1106" t="s">
        <v>30</v>
      </c>
      <c r="U1106">
        <f t="shared" si="53"/>
        <v>1</v>
      </c>
    </row>
    <row r="1107" spans="1:21" x14ac:dyDescent="0.25">
      <c r="A1107">
        <v>19520105</v>
      </c>
      <c r="B1107" t="s">
        <v>1828</v>
      </c>
      <c r="C1107" t="str">
        <f t="shared" si="51"/>
        <v>W</v>
      </c>
      <c r="D1107" t="s">
        <v>376</v>
      </c>
      <c r="E1107" s="1">
        <v>8</v>
      </c>
      <c r="F1107" s="1">
        <v>3</v>
      </c>
      <c r="G1107">
        <f t="shared" si="52"/>
        <v>5</v>
      </c>
      <c r="H1107" t="s">
        <v>2532</v>
      </c>
      <c r="K1107" t="s">
        <v>1894</v>
      </c>
      <c r="L1107" t="s">
        <v>1017</v>
      </c>
      <c r="M1107" t="s">
        <v>376</v>
      </c>
      <c r="N1107" t="s">
        <v>1037</v>
      </c>
      <c r="S1107" t="s">
        <v>30</v>
      </c>
      <c r="U1107">
        <f t="shared" si="53"/>
        <v>0</v>
      </c>
    </row>
    <row r="1108" spans="1:21" x14ac:dyDescent="0.25">
      <c r="A1108">
        <v>19520112</v>
      </c>
      <c r="B1108" t="s">
        <v>503</v>
      </c>
      <c r="C1108" t="str">
        <f t="shared" si="51"/>
        <v>L</v>
      </c>
      <c r="D1108" t="s">
        <v>164</v>
      </c>
      <c r="E1108" s="1">
        <v>11</v>
      </c>
      <c r="F1108" s="1">
        <v>13</v>
      </c>
      <c r="G1108">
        <f t="shared" si="52"/>
        <v>-2</v>
      </c>
      <c r="H1108" t="s">
        <v>2865</v>
      </c>
      <c r="K1108" t="s">
        <v>1903</v>
      </c>
      <c r="L1108" t="s">
        <v>1120</v>
      </c>
      <c r="M1108" t="s">
        <v>503</v>
      </c>
      <c r="N1108" t="s">
        <v>1033</v>
      </c>
      <c r="O1108" t="s">
        <v>30</v>
      </c>
      <c r="U1108">
        <f t="shared" si="53"/>
        <v>1</v>
      </c>
    </row>
    <row r="1109" spans="1:21" x14ac:dyDescent="0.25">
      <c r="A1109">
        <v>19520112</v>
      </c>
      <c r="B1109" t="s">
        <v>164</v>
      </c>
      <c r="C1109" t="str">
        <f t="shared" si="51"/>
        <v>W</v>
      </c>
      <c r="D1109" t="s">
        <v>503</v>
      </c>
      <c r="E1109" s="1">
        <v>13</v>
      </c>
      <c r="F1109" s="1">
        <v>11</v>
      </c>
      <c r="G1109">
        <f t="shared" si="52"/>
        <v>2</v>
      </c>
      <c r="H1109" t="s">
        <v>2865</v>
      </c>
      <c r="K1109" t="s">
        <v>1903</v>
      </c>
      <c r="L1109" t="s">
        <v>1120</v>
      </c>
      <c r="M1109" t="s">
        <v>503</v>
      </c>
      <c r="N1109" t="s">
        <v>1037</v>
      </c>
      <c r="O1109" t="s">
        <v>30</v>
      </c>
      <c r="U1109">
        <f t="shared" si="53"/>
        <v>0</v>
      </c>
    </row>
    <row r="1110" spans="1:21" x14ac:dyDescent="0.25">
      <c r="A1110">
        <v>19520126</v>
      </c>
      <c r="B1110" t="s">
        <v>164</v>
      </c>
      <c r="C1110" t="str">
        <f t="shared" si="51"/>
        <v>L</v>
      </c>
      <c r="D1110" t="s">
        <v>1825</v>
      </c>
      <c r="E1110" s="1">
        <v>8</v>
      </c>
      <c r="F1110" s="1">
        <v>11</v>
      </c>
      <c r="G1110">
        <f t="shared" si="52"/>
        <v>-3</v>
      </c>
      <c r="H1110" t="s">
        <v>2865</v>
      </c>
      <c r="K1110" t="s">
        <v>2448</v>
      </c>
      <c r="L1110" t="s">
        <v>1939</v>
      </c>
      <c r="M1110" t="s">
        <v>164</v>
      </c>
      <c r="N1110" t="s">
        <v>1033</v>
      </c>
      <c r="O1110" t="s">
        <v>30</v>
      </c>
      <c r="U1110">
        <f t="shared" si="53"/>
        <v>1</v>
      </c>
    </row>
    <row r="1111" spans="1:21" x14ac:dyDescent="0.25">
      <c r="A1111">
        <v>19520126</v>
      </c>
      <c r="B1111" t="s">
        <v>1825</v>
      </c>
      <c r="C1111" t="str">
        <f t="shared" si="51"/>
        <v>W</v>
      </c>
      <c r="D1111" t="s">
        <v>164</v>
      </c>
      <c r="E1111" s="1">
        <v>11</v>
      </c>
      <c r="F1111" s="1">
        <v>8</v>
      </c>
      <c r="G1111">
        <f t="shared" si="52"/>
        <v>3</v>
      </c>
      <c r="H1111" t="s">
        <v>2865</v>
      </c>
      <c r="K1111" t="s">
        <v>2448</v>
      </c>
      <c r="L1111" t="s">
        <v>1939</v>
      </c>
      <c r="M1111" t="s">
        <v>164</v>
      </c>
      <c r="N1111" t="s">
        <v>1037</v>
      </c>
      <c r="O1111" t="s">
        <v>30</v>
      </c>
      <c r="U1111">
        <f t="shared" si="53"/>
        <v>0</v>
      </c>
    </row>
    <row r="1112" spans="1:21" x14ac:dyDescent="0.25">
      <c r="A1112">
        <v>19520202</v>
      </c>
      <c r="B1112" t="s">
        <v>1825</v>
      </c>
      <c r="C1112" t="str">
        <f t="shared" si="51"/>
        <v>W</v>
      </c>
      <c r="D1112" t="s">
        <v>503</v>
      </c>
      <c r="E1112" s="1">
        <v>12</v>
      </c>
      <c r="F1112" s="1">
        <v>8</v>
      </c>
      <c r="G1112">
        <f t="shared" si="52"/>
        <v>4</v>
      </c>
      <c r="H1112" t="s">
        <v>2865</v>
      </c>
      <c r="K1112" t="s">
        <v>1995</v>
      </c>
      <c r="L1112" t="s">
        <v>1826</v>
      </c>
      <c r="M1112" t="s">
        <v>1825</v>
      </c>
      <c r="N1112" t="s">
        <v>1033</v>
      </c>
      <c r="O1112" t="s">
        <v>30</v>
      </c>
      <c r="U1112">
        <f t="shared" si="53"/>
        <v>0</v>
      </c>
    </row>
    <row r="1113" spans="1:21" x14ac:dyDescent="0.25">
      <c r="A1113">
        <v>19520202</v>
      </c>
      <c r="B1113" t="s">
        <v>503</v>
      </c>
      <c r="C1113" t="str">
        <f t="shared" si="51"/>
        <v>L</v>
      </c>
      <c r="D1113" t="s">
        <v>1825</v>
      </c>
      <c r="E1113" s="1">
        <v>8</v>
      </c>
      <c r="F1113" s="1">
        <v>12</v>
      </c>
      <c r="G1113">
        <f t="shared" si="52"/>
        <v>-4</v>
      </c>
      <c r="H1113" t="s">
        <v>2865</v>
      </c>
      <c r="K1113" t="s">
        <v>1995</v>
      </c>
      <c r="L1113" t="s">
        <v>1826</v>
      </c>
      <c r="M1113" t="s">
        <v>1825</v>
      </c>
      <c r="N1113" t="s">
        <v>1037</v>
      </c>
      <c r="O1113" t="s">
        <v>30</v>
      </c>
      <c r="U1113">
        <f t="shared" si="53"/>
        <v>1</v>
      </c>
    </row>
    <row r="1114" spans="1:21" x14ac:dyDescent="0.25">
      <c r="A1114">
        <v>19520202</v>
      </c>
      <c r="B1114" t="s">
        <v>1264</v>
      </c>
      <c r="C1114" t="str">
        <f t="shared" si="51"/>
        <v>W</v>
      </c>
      <c r="D1114" t="s">
        <v>503</v>
      </c>
      <c r="E1114" s="1">
        <v>11</v>
      </c>
      <c r="F1114" s="1">
        <v>0</v>
      </c>
      <c r="G1114">
        <f t="shared" si="52"/>
        <v>11</v>
      </c>
      <c r="H1114" t="s">
        <v>2865</v>
      </c>
      <c r="K1114" t="s">
        <v>1988</v>
      </c>
      <c r="L1114" t="s">
        <v>1263</v>
      </c>
      <c r="M1114" t="s">
        <v>1264</v>
      </c>
      <c r="N1114" t="s">
        <v>1033</v>
      </c>
      <c r="O1114" t="s">
        <v>30</v>
      </c>
      <c r="U1114">
        <f t="shared" si="53"/>
        <v>0</v>
      </c>
    </row>
    <row r="1115" spans="1:21" x14ac:dyDescent="0.25">
      <c r="A1115">
        <v>19520202</v>
      </c>
      <c r="B1115" t="s">
        <v>503</v>
      </c>
      <c r="C1115" t="str">
        <f t="shared" si="51"/>
        <v>L</v>
      </c>
      <c r="D1115" t="s">
        <v>1264</v>
      </c>
      <c r="E1115" s="1">
        <v>0</v>
      </c>
      <c r="F1115" s="1">
        <v>11</v>
      </c>
      <c r="G1115">
        <f t="shared" si="52"/>
        <v>-11</v>
      </c>
      <c r="H1115" t="s">
        <v>2865</v>
      </c>
      <c r="K1115" t="s">
        <v>1988</v>
      </c>
      <c r="L1115" t="s">
        <v>1263</v>
      </c>
      <c r="M1115" t="s">
        <v>1264</v>
      </c>
      <c r="N1115" t="s">
        <v>1037</v>
      </c>
      <c r="O1115" t="s">
        <v>30</v>
      </c>
      <c r="U1115">
        <f t="shared" si="53"/>
        <v>0</v>
      </c>
    </row>
    <row r="1116" spans="1:21" x14ac:dyDescent="0.25">
      <c r="A1116">
        <v>19520202</v>
      </c>
      <c r="B1116" t="s">
        <v>376</v>
      </c>
      <c r="C1116" t="str">
        <f t="shared" si="51"/>
        <v>L</v>
      </c>
      <c r="D1116" t="s">
        <v>1264</v>
      </c>
      <c r="E1116" s="1">
        <v>6</v>
      </c>
      <c r="F1116" s="1">
        <v>8</v>
      </c>
      <c r="G1116">
        <f t="shared" si="52"/>
        <v>-2</v>
      </c>
      <c r="H1116" t="s">
        <v>2865</v>
      </c>
      <c r="K1116" t="s">
        <v>1894</v>
      </c>
      <c r="L1116" t="s">
        <v>1017</v>
      </c>
      <c r="M1116" t="s">
        <v>376</v>
      </c>
      <c r="N1116" t="s">
        <v>1033</v>
      </c>
      <c r="O1116" t="s">
        <v>30</v>
      </c>
      <c r="U1116">
        <f t="shared" si="53"/>
        <v>1</v>
      </c>
    </row>
    <row r="1117" spans="1:21" x14ac:dyDescent="0.25">
      <c r="A1117">
        <v>19520202</v>
      </c>
      <c r="B1117" t="s">
        <v>1264</v>
      </c>
      <c r="C1117" t="str">
        <f t="shared" si="51"/>
        <v>W</v>
      </c>
      <c r="D1117" t="s">
        <v>376</v>
      </c>
      <c r="E1117" s="1">
        <v>8</v>
      </c>
      <c r="F1117" s="1">
        <v>6</v>
      </c>
      <c r="G1117">
        <f t="shared" si="52"/>
        <v>2</v>
      </c>
      <c r="H1117" t="s">
        <v>2865</v>
      </c>
      <c r="K1117" t="s">
        <v>1894</v>
      </c>
      <c r="L1117" t="s">
        <v>1017</v>
      </c>
      <c r="M1117" t="s">
        <v>376</v>
      </c>
      <c r="N1117" t="s">
        <v>1037</v>
      </c>
      <c r="O1117" t="s">
        <v>30</v>
      </c>
      <c r="U1117">
        <f t="shared" si="53"/>
        <v>0</v>
      </c>
    </row>
    <row r="1118" spans="1:21" x14ac:dyDescent="0.25">
      <c r="A1118">
        <v>19520216</v>
      </c>
      <c r="B1118" t="s">
        <v>164</v>
      </c>
      <c r="C1118" t="str">
        <f t="shared" si="51"/>
        <v>L</v>
      </c>
      <c r="D1118" t="s">
        <v>1828</v>
      </c>
      <c r="E1118" s="1">
        <v>3</v>
      </c>
      <c r="F1118" s="1">
        <v>25</v>
      </c>
      <c r="G1118">
        <f t="shared" si="52"/>
        <v>-22</v>
      </c>
      <c r="H1118" t="s">
        <v>2532</v>
      </c>
      <c r="K1118" t="s">
        <v>2462</v>
      </c>
      <c r="L1118" t="s">
        <v>2448</v>
      </c>
      <c r="M1118" t="s">
        <v>164</v>
      </c>
      <c r="N1118" t="s">
        <v>1033</v>
      </c>
      <c r="S1118" t="s">
        <v>30</v>
      </c>
      <c r="U1118">
        <f t="shared" si="53"/>
        <v>0</v>
      </c>
    </row>
    <row r="1119" spans="1:21" x14ac:dyDescent="0.25">
      <c r="A1119">
        <v>19520216</v>
      </c>
      <c r="B1119" t="s">
        <v>1828</v>
      </c>
      <c r="C1119" t="str">
        <f t="shared" si="51"/>
        <v>W</v>
      </c>
      <c r="D1119" t="s">
        <v>164</v>
      </c>
      <c r="E1119" s="1">
        <v>25</v>
      </c>
      <c r="F1119" s="1">
        <v>3</v>
      </c>
      <c r="G1119">
        <f t="shared" si="52"/>
        <v>22</v>
      </c>
      <c r="H1119" t="s">
        <v>2532</v>
      </c>
      <c r="K1119" t="s">
        <v>2462</v>
      </c>
      <c r="L1119" t="s">
        <v>2448</v>
      </c>
      <c r="M1119" t="s">
        <v>164</v>
      </c>
      <c r="N1119" t="s">
        <v>1037</v>
      </c>
      <c r="S1119" t="s">
        <v>30</v>
      </c>
      <c r="U1119">
        <f t="shared" si="53"/>
        <v>0</v>
      </c>
    </row>
    <row r="1120" spans="1:21" x14ac:dyDescent="0.25">
      <c r="A1120">
        <v>19520308</v>
      </c>
      <c r="B1120" t="s">
        <v>1825</v>
      </c>
      <c r="C1120" t="str">
        <f t="shared" si="51"/>
        <v>L</v>
      </c>
      <c r="D1120" t="s">
        <v>1264</v>
      </c>
      <c r="E1120" s="1">
        <v>3</v>
      </c>
      <c r="F1120" s="1">
        <v>14</v>
      </c>
      <c r="G1120">
        <f t="shared" si="52"/>
        <v>-11</v>
      </c>
      <c r="H1120" t="s">
        <v>2865</v>
      </c>
      <c r="K1120" t="s">
        <v>1995</v>
      </c>
      <c r="L1120" t="s">
        <v>1826</v>
      </c>
      <c r="M1120" t="s">
        <v>1825</v>
      </c>
      <c r="N1120" t="s">
        <v>1033</v>
      </c>
      <c r="O1120" t="s">
        <v>30</v>
      </c>
      <c r="U1120">
        <f t="shared" si="53"/>
        <v>0</v>
      </c>
    </row>
    <row r="1121" spans="1:21" x14ac:dyDescent="0.25">
      <c r="A1121">
        <v>19520308</v>
      </c>
      <c r="B1121" t="s">
        <v>1264</v>
      </c>
      <c r="C1121" t="str">
        <f t="shared" si="51"/>
        <v>W</v>
      </c>
      <c r="D1121" t="s">
        <v>1825</v>
      </c>
      <c r="E1121" s="1">
        <v>14</v>
      </c>
      <c r="F1121" s="1">
        <v>3</v>
      </c>
      <c r="G1121">
        <f t="shared" si="52"/>
        <v>11</v>
      </c>
      <c r="H1121" t="s">
        <v>2865</v>
      </c>
      <c r="K1121" t="s">
        <v>1995</v>
      </c>
      <c r="L1121" t="s">
        <v>1826</v>
      </c>
      <c r="M1121" t="s">
        <v>1825</v>
      </c>
      <c r="N1121" t="s">
        <v>1037</v>
      </c>
      <c r="O1121" t="s">
        <v>30</v>
      </c>
      <c r="U1121">
        <f t="shared" si="53"/>
        <v>0</v>
      </c>
    </row>
    <row r="1122" spans="1:21" x14ac:dyDescent="0.25">
      <c r="A1122">
        <v>19520315</v>
      </c>
      <c r="B1122" t="s">
        <v>503</v>
      </c>
      <c r="C1122" t="str">
        <f t="shared" si="51"/>
        <v>L</v>
      </c>
      <c r="D1122" t="s">
        <v>376</v>
      </c>
      <c r="E1122" s="1">
        <v>3</v>
      </c>
      <c r="F1122" s="1">
        <v>19</v>
      </c>
      <c r="G1122">
        <f t="shared" si="52"/>
        <v>-16</v>
      </c>
      <c r="H1122" t="s">
        <v>2865</v>
      </c>
      <c r="K1122" t="s">
        <v>1822</v>
      </c>
      <c r="L1122" t="s">
        <v>1120</v>
      </c>
      <c r="M1122" t="s">
        <v>503</v>
      </c>
      <c r="N1122" t="s">
        <v>1033</v>
      </c>
      <c r="O1122" t="s">
        <v>30</v>
      </c>
      <c r="U1122">
        <f t="shared" si="53"/>
        <v>0</v>
      </c>
    </row>
    <row r="1123" spans="1:21" x14ac:dyDescent="0.25">
      <c r="A1123">
        <v>19520315</v>
      </c>
      <c r="B1123" t="s">
        <v>376</v>
      </c>
      <c r="C1123" t="str">
        <f t="shared" si="51"/>
        <v>W</v>
      </c>
      <c r="D1123" t="s">
        <v>503</v>
      </c>
      <c r="E1123" s="1">
        <v>19</v>
      </c>
      <c r="F1123" s="1">
        <v>3</v>
      </c>
      <c r="G1123">
        <f t="shared" si="52"/>
        <v>16</v>
      </c>
      <c r="H1123" t="s">
        <v>2865</v>
      </c>
      <c r="K1123" t="s">
        <v>1822</v>
      </c>
      <c r="L1123" t="s">
        <v>1120</v>
      </c>
      <c r="M1123" t="s">
        <v>503</v>
      </c>
      <c r="N1123" t="s">
        <v>1037</v>
      </c>
      <c r="O1123" t="s">
        <v>30</v>
      </c>
      <c r="U1123">
        <f t="shared" si="53"/>
        <v>0</v>
      </c>
    </row>
    <row r="1124" spans="1:21" x14ac:dyDescent="0.25">
      <c r="A1124">
        <v>19520322</v>
      </c>
      <c r="B1124" t="s">
        <v>1264</v>
      </c>
      <c r="C1124" t="str">
        <f t="shared" si="51"/>
        <v>W</v>
      </c>
      <c r="D1124" t="s">
        <v>164</v>
      </c>
      <c r="E1124" s="1">
        <v>9</v>
      </c>
      <c r="F1124" s="1">
        <v>5</v>
      </c>
      <c r="G1124">
        <f t="shared" si="52"/>
        <v>4</v>
      </c>
      <c r="H1124" t="s">
        <v>2865</v>
      </c>
      <c r="K1124" t="s">
        <v>2572</v>
      </c>
      <c r="L1124" t="s">
        <v>1274</v>
      </c>
      <c r="M1124" t="s">
        <v>1264</v>
      </c>
      <c r="N1124" t="s">
        <v>1033</v>
      </c>
      <c r="O1124" t="s">
        <v>30</v>
      </c>
      <c r="U1124">
        <f t="shared" si="53"/>
        <v>0</v>
      </c>
    </row>
    <row r="1125" spans="1:21" x14ac:dyDescent="0.25">
      <c r="A1125">
        <v>19520322</v>
      </c>
      <c r="B1125" t="s">
        <v>164</v>
      </c>
      <c r="C1125" t="str">
        <f t="shared" si="51"/>
        <v>L</v>
      </c>
      <c r="D1125" t="s">
        <v>1264</v>
      </c>
      <c r="E1125" s="1">
        <v>5</v>
      </c>
      <c r="F1125" s="1">
        <v>9</v>
      </c>
      <c r="G1125">
        <f t="shared" si="52"/>
        <v>-4</v>
      </c>
      <c r="H1125" t="s">
        <v>2865</v>
      </c>
      <c r="K1125" t="s">
        <v>2572</v>
      </c>
      <c r="L1125" t="s">
        <v>1274</v>
      </c>
      <c r="M1125" t="s">
        <v>1264</v>
      </c>
      <c r="N1125" t="s">
        <v>1037</v>
      </c>
      <c r="O1125" t="s">
        <v>30</v>
      </c>
      <c r="U1125">
        <f t="shared" si="53"/>
        <v>1</v>
      </c>
    </row>
    <row r="1126" spans="1:21" x14ac:dyDescent="0.25">
      <c r="A1126">
        <v>19520329</v>
      </c>
      <c r="B1126" t="s">
        <v>376</v>
      </c>
      <c r="C1126" t="str">
        <f t="shared" si="51"/>
        <v>W</v>
      </c>
      <c r="D1126" t="s">
        <v>1825</v>
      </c>
      <c r="E1126" s="1">
        <v>3</v>
      </c>
      <c r="F1126" s="1">
        <v>0</v>
      </c>
      <c r="G1126">
        <f t="shared" si="52"/>
        <v>3</v>
      </c>
      <c r="H1126" t="s">
        <v>2865</v>
      </c>
      <c r="K1126" t="s">
        <v>1894</v>
      </c>
      <c r="L1126" t="s">
        <v>1017</v>
      </c>
      <c r="M1126" t="s">
        <v>376</v>
      </c>
      <c r="N1126" t="s">
        <v>1033</v>
      </c>
      <c r="O1126" t="s">
        <v>30</v>
      </c>
      <c r="U1126">
        <f t="shared" si="53"/>
        <v>0</v>
      </c>
    </row>
    <row r="1127" spans="1:21" x14ac:dyDescent="0.25">
      <c r="A1127">
        <v>19520329</v>
      </c>
      <c r="B1127" t="s">
        <v>1825</v>
      </c>
      <c r="C1127" t="str">
        <f t="shared" si="51"/>
        <v>L</v>
      </c>
      <c r="D1127" t="s">
        <v>376</v>
      </c>
      <c r="E1127" s="1">
        <v>0</v>
      </c>
      <c r="F1127" s="1">
        <v>3</v>
      </c>
      <c r="G1127">
        <f t="shared" si="52"/>
        <v>-3</v>
      </c>
      <c r="H1127" t="s">
        <v>2865</v>
      </c>
      <c r="K1127" t="s">
        <v>1894</v>
      </c>
      <c r="L1127" t="s">
        <v>1017</v>
      </c>
      <c r="M1127" t="s">
        <v>376</v>
      </c>
      <c r="N1127" t="s">
        <v>1037</v>
      </c>
      <c r="O1127" t="s">
        <v>30</v>
      </c>
      <c r="U1127">
        <f t="shared" si="53"/>
        <v>1</v>
      </c>
    </row>
    <row r="1128" spans="1:21" x14ac:dyDescent="0.25">
      <c r="A1128">
        <v>19520405</v>
      </c>
      <c r="B1128" t="s">
        <v>164</v>
      </c>
      <c r="C1128" t="str">
        <f t="shared" si="51"/>
        <v>L</v>
      </c>
      <c r="D1128" t="s">
        <v>376</v>
      </c>
      <c r="E1128" s="1">
        <v>3</v>
      </c>
      <c r="F1128" s="1">
        <v>6</v>
      </c>
      <c r="G1128">
        <f t="shared" si="52"/>
        <v>-3</v>
      </c>
      <c r="H1128" t="s">
        <v>2865</v>
      </c>
      <c r="K1128" t="s">
        <v>2449</v>
      </c>
      <c r="L1128" t="s">
        <v>2448</v>
      </c>
      <c r="M1128" t="s">
        <v>164</v>
      </c>
      <c r="N1128" t="s">
        <v>1033</v>
      </c>
      <c r="O1128" t="s">
        <v>30</v>
      </c>
      <c r="U1128">
        <f t="shared" si="53"/>
        <v>1</v>
      </c>
    </row>
    <row r="1129" spans="1:21" x14ac:dyDescent="0.25">
      <c r="A1129">
        <v>19520405</v>
      </c>
      <c r="B1129" t="s">
        <v>376</v>
      </c>
      <c r="C1129" t="str">
        <f t="shared" si="51"/>
        <v>W</v>
      </c>
      <c r="D1129" t="s">
        <v>164</v>
      </c>
      <c r="E1129" s="1">
        <v>6</v>
      </c>
      <c r="F1129" s="1">
        <v>3</v>
      </c>
      <c r="G1129">
        <f t="shared" si="52"/>
        <v>3</v>
      </c>
      <c r="H1129" t="s">
        <v>2865</v>
      </c>
      <c r="K1129" t="s">
        <v>2449</v>
      </c>
      <c r="L1129" t="s">
        <v>2448</v>
      </c>
      <c r="M1129" t="s">
        <v>164</v>
      </c>
      <c r="N1129" t="s">
        <v>1037</v>
      </c>
      <c r="O1129" t="s">
        <v>30</v>
      </c>
      <c r="U1129">
        <f t="shared" si="53"/>
        <v>0</v>
      </c>
    </row>
    <row r="1130" spans="1:21" x14ac:dyDescent="0.25">
      <c r="A1130">
        <v>19520517</v>
      </c>
      <c r="B1130" t="s">
        <v>171</v>
      </c>
      <c r="C1130" t="str">
        <f t="shared" si="51"/>
        <v>L</v>
      </c>
      <c r="D1130" t="s">
        <v>164</v>
      </c>
      <c r="E1130" s="1">
        <v>8</v>
      </c>
      <c r="F1130" s="1">
        <v>17</v>
      </c>
      <c r="G1130">
        <f t="shared" si="52"/>
        <v>-9</v>
      </c>
      <c r="H1130" t="s">
        <v>2531</v>
      </c>
      <c r="K1130" t="s">
        <v>2530</v>
      </c>
      <c r="L1130" t="s">
        <v>2090</v>
      </c>
      <c r="M1130" t="s">
        <v>171</v>
      </c>
      <c r="N1130" t="s">
        <v>1033</v>
      </c>
      <c r="S1130" t="s">
        <v>30</v>
      </c>
      <c r="U1130">
        <f t="shared" si="53"/>
        <v>0</v>
      </c>
    </row>
    <row r="1131" spans="1:21" x14ac:dyDescent="0.25">
      <c r="A1131">
        <v>19520517</v>
      </c>
      <c r="B1131" t="s">
        <v>164</v>
      </c>
      <c r="C1131" t="str">
        <f t="shared" si="51"/>
        <v>W</v>
      </c>
      <c r="D1131" t="s">
        <v>171</v>
      </c>
      <c r="E1131" s="1">
        <v>17</v>
      </c>
      <c r="F1131" s="1">
        <v>8</v>
      </c>
      <c r="G1131">
        <f t="shared" si="52"/>
        <v>9</v>
      </c>
      <c r="H1131" t="s">
        <v>2531</v>
      </c>
      <c r="K1131" t="s">
        <v>2530</v>
      </c>
      <c r="L1131" t="s">
        <v>2090</v>
      </c>
      <c r="M1131" t="s">
        <v>171</v>
      </c>
      <c r="N1131" t="s">
        <v>1037</v>
      </c>
      <c r="S1131" t="s">
        <v>30</v>
      </c>
      <c r="U1131">
        <f t="shared" si="53"/>
        <v>0</v>
      </c>
    </row>
    <row r="1132" spans="1:21" x14ac:dyDescent="0.25">
      <c r="A1132">
        <v>19520906</v>
      </c>
      <c r="B1132" t="s">
        <v>1787</v>
      </c>
      <c r="C1132" t="str">
        <f t="shared" si="51"/>
        <v>L</v>
      </c>
      <c r="D1132" t="s">
        <v>1824</v>
      </c>
      <c r="E1132" s="1">
        <v>9</v>
      </c>
      <c r="F1132" s="1">
        <v>14</v>
      </c>
      <c r="G1132">
        <f t="shared" si="52"/>
        <v>-5</v>
      </c>
      <c r="H1132" t="s">
        <v>2529</v>
      </c>
      <c r="K1132" t="s">
        <v>2280</v>
      </c>
      <c r="L1132" t="s">
        <v>1846</v>
      </c>
      <c r="M1132" t="s">
        <v>1787</v>
      </c>
      <c r="N1132" t="s">
        <v>1033</v>
      </c>
      <c r="S1132" t="s">
        <v>30</v>
      </c>
      <c r="U1132">
        <f t="shared" si="53"/>
        <v>1</v>
      </c>
    </row>
    <row r="1133" spans="1:21" x14ac:dyDescent="0.25">
      <c r="A1133">
        <v>19520906</v>
      </c>
      <c r="B1133" t="s">
        <v>1824</v>
      </c>
      <c r="C1133" t="str">
        <f t="shared" si="51"/>
        <v>W</v>
      </c>
      <c r="D1133" t="s">
        <v>1787</v>
      </c>
      <c r="E1133" s="1">
        <v>14</v>
      </c>
      <c r="F1133" s="1">
        <v>9</v>
      </c>
      <c r="G1133">
        <f t="shared" si="52"/>
        <v>5</v>
      </c>
      <c r="H1133" t="s">
        <v>2529</v>
      </c>
      <c r="K1133" t="s">
        <v>2280</v>
      </c>
      <c r="L1133" t="s">
        <v>1846</v>
      </c>
      <c r="M1133" t="s">
        <v>1787</v>
      </c>
      <c r="N1133" t="s">
        <v>1037</v>
      </c>
      <c r="S1133" t="s">
        <v>30</v>
      </c>
      <c r="U1133">
        <f t="shared" si="53"/>
        <v>0</v>
      </c>
    </row>
    <row r="1134" spans="1:21" x14ac:dyDescent="0.25">
      <c r="A1134">
        <v>19520913</v>
      </c>
      <c r="B1134" t="s">
        <v>1787</v>
      </c>
      <c r="C1134" t="str">
        <f t="shared" si="51"/>
        <v>W</v>
      </c>
      <c r="D1134" t="s">
        <v>1824</v>
      </c>
      <c r="E1134" s="1">
        <v>15</v>
      </c>
      <c r="F1134" s="1">
        <v>8</v>
      </c>
      <c r="G1134">
        <f t="shared" si="52"/>
        <v>7</v>
      </c>
      <c r="H1134" t="s">
        <v>2529</v>
      </c>
      <c r="K1134" t="s">
        <v>2239</v>
      </c>
      <c r="L1134" t="s">
        <v>1837</v>
      </c>
      <c r="M1134" t="s">
        <v>1787</v>
      </c>
      <c r="N1134" t="s">
        <v>1033</v>
      </c>
      <c r="S1134" t="s">
        <v>30</v>
      </c>
      <c r="U1134">
        <f t="shared" si="53"/>
        <v>0</v>
      </c>
    </row>
    <row r="1135" spans="1:21" x14ac:dyDescent="0.25">
      <c r="A1135">
        <v>19520913</v>
      </c>
      <c r="B1135" t="s">
        <v>1824</v>
      </c>
      <c r="C1135" t="str">
        <f t="shared" si="51"/>
        <v>L</v>
      </c>
      <c r="D1135" t="s">
        <v>1787</v>
      </c>
      <c r="E1135" s="1">
        <v>8</v>
      </c>
      <c r="F1135" s="1">
        <v>15</v>
      </c>
      <c r="G1135">
        <f t="shared" si="52"/>
        <v>-7</v>
      </c>
      <c r="H1135" t="s">
        <v>2529</v>
      </c>
      <c r="K1135" t="s">
        <v>2239</v>
      </c>
      <c r="L1135" t="s">
        <v>1837</v>
      </c>
      <c r="M1135" t="s">
        <v>1787</v>
      </c>
      <c r="N1135" t="s">
        <v>1037</v>
      </c>
      <c r="S1135" t="s">
        <v>30</v>
      </c>
      <c r="U1135">
        <f t="shared" si="53"/>
        <v>1</v>
      </c>
    </row>
    <row r="1136" spans="1:21" x14ac:dyDescent="0.25">
      <c r="A1136">
        <v>19530110</v>
      </c>
      <c r="B1136" t="s">
        <v>164</v>
      </c>
      <c r="C1136" t="str">
        <f t="shared" si="51"/>
        <v>W</v>
      </c>
      <c r="D1136" t="s">
        <v>503</v>
      </c>
      <c r="E1136" s="1">
        <v>11</v>
      </c>
      <c r="F1136" s="1">
        <v>5</v>
      </c>
      <c r="G1136">
        <f t="shared" si="52"/>
        <v>6</v>
      </c>
      <c r="H1136" t="s">
        <v>2864</v>
      </c>
      <c r="K1136" t="s">
        <v>2449</v>
      </c>
      <c r="L1136" t="s">
        <v>2448</v>
      </c>
      <c r="M1136" t="s">
        <v>164</v>
      </c>
      <c r="N1136" t="s">
        <v>1033</v>
      </c>
      <c r="O1136" t="s">
        <v>30</v>
      </c>
      <c r="U1136">
        <f t="shared" si="53"/>
        <v>0</v>
      </c>
    </row>
    <row r="1137" spans="1:21" x14ac:dyDescent="0.25">
      <c r="A1137">
        <v>19530110</v>
      </c>
      <c r="B1137" t="s">
        <v>503</v>
      </c>
      <c r="C1137" t="str">
        <f t="shared" si="51"/>
        <v>L</v>
      </c>
      <c r="D1137" t="s">
        <v>164</v>
      </c>
      <c r="E1137" s="1">
        <v>5</v>
      </c>
      <c r="F1137" s="1">
        <v>11</v>
      </c>
      <c r="G1137">
        <f t="shared" si="52"/>
        <v>-6</v>
      </c>
      <c r="H1137" t="s">
        <v>2864</v>
      </c>
      <c r="K1137" t="s">
        <v>2449</v>
      </c>
      <c r="L1137" t="s">
        <v>2448</v>
      </c>
      <c r="M1137" t="s">
        <v>164</v>
      </c>
      <c r="N1137" t="s">
        <v>1037</v>
      </c>
      <c r="O1137" t="s">
        <v>30</v>
      </c>
      <c r="U1137">
        <f t="shared" si="53"/>
        <v>1</v>
      </c>
    </row>
    <row r="1138" spans="1:21" x14ac:dyDescent="0.25">
      <c r="A1138">
        <v>19530117</v>
      </c>
      <c r="B1138" t="s">
        <v>1264</v>
      </c>
      <c r="C1138" t="str">
        <f t="shared" si="51"/>
        <v>L</v>
      </c>
      <c r="D1138" t="s">
        <v>376</v>
      </c>
      <c r="E1138" s="1">
        <v>3</v>
      </c>
      <c r="F1138" s="1">
        <v>8</v>
      </c>
      <c r="G1138">
        <f t="shared" si="52"/>
        <v>-5</v>
      </c>
      <c r="H1138" t="s">
        <v>2864</v>
      </c>
      <c r="K1138" t="s">
        <v>2533</v>
      </c>
      <c r="L1138" t="s">
        <v>1263</v>
      </c>
      <c r="M1138" t="s">
        <v>1264</v>
      </c>
      <c r="N1138" t="s">
        <v>1033</v>
      </c>
      <c r="O1138" t="s">
        <v>30</v>
      </c>
      <c r="U1138">
        <f t="shared" si="53"/>
        <v>1</v>
      </c>
    </row>
    <row r="1139" spans="1:21" x14ac:dyDescent="0.25">
      <c r="A1139">
        <v>19530117</v>
      </c>
      <c r="B1139" t="s">
        <v>376</v>
      </c>
      <c r="C1139" t="str">
        <f t="shared" si="51"/>
        <v>W</v>
      </c>
      <c r="D1139" t="s">
        <v>1264</v>
      </c>
      <c r="E1139" s="1">
        <v>8</v>
      </c>
      <c r="F1139" s="1">
        <v>3</v>
      </c>
      <c r="G1139">
        <f t="shared" si="52"/>
        <v>5</v>
      </c>
      <c r="H1139" t="s">
        <v>2864</v>
      </c>
      <c r="K1139" t="s">
        <v>2533</v>
      </c>
      <c r="L1139" t="s">
        <v>1263</v>
      </c>
      <c r="M1139" t="s">
        <v>1264</v>
      </c>
      <c r="N1139" t="s">
        <v>1037</v>
      </c>
      <c r="O1139" t="s">
        <v>30</v>
      </c>
      <c r="U1139">
        <f t="shared" si="53"/>
        <v>0</v>
      </c>
    </row>
    <row r="1140" spans="1:21" x14ac:dyDescent="0.25">
      <c r="A1140">
        <v>19530124</v>
      </c>
      <c r="B1140" t="s">
        <v>1825</v>
      </c>
      <c r="C1140" t="str">
        <f t="shared" si="51"/>
        <v>W</v>
      </c>
      <c r="D1140" t="s">
        <v>164</v>
      </c>
      <c r="E1140" s="1">
        <v>16</v>
      </c>
      <c r="F1140" s="1">
        <v>3</v>
      </c>
      <c r="G1140">
        <f t="shared" si="52"/>
        <v>13</v>
      </c>
      <c r="H1140" t="s">
        <v>2864</v>
      </c>
      <c r="K1140" t="s">
        <v>2123</v>
      </c>
      <c r="L1140" t="s">
        <v>2122</v>
      </c>
      <c r="M1140" t="s">
        <v>1825</v>
      </c>
      <c r="N1140" t="s">
        <v>1033</v>
      </c>
      <c r="O1140" t="s">
        <v>30</v>
      </c>
      <c r="U1140">
        <f t="shared" si="53"/>
        <v>0</v>
      </c>
    </row>
    <row r="1141" spans="1:21" x14ac:dyDescent="0.25">
      <c r="A1141">
        <v>19530124</v>
      </c>
      <c r="B1141" t="s">
        <v>164</v>
      </c>
      <c r="C1141" t="str">
        <f t="shared" si="51"/>
        <v>L</v>
      </c>
      <c r="D1141" t="s">
        <v>1825</v>
      </c>
      <c r="E1141" s="1">
        <v>3</v>
      </c>
      <c r="F1141" s="1">
        <v>16</v>
      </c>
      <c r="G1141">
        <f t="shared" si="52"/>
        <v>-13</v>
      </c>
      <c r="H1141" t="s">
        <v>2864</v>
      </c>
      <c r="K1141" t="s">
        <v>2123</v>
      </c>
      <c r="L1141" t="s">
        <v>2122</v>
      </c>
      <c r="M1141" t="s">
        <v>1825</v>
      </c>
      <c r="N1141" t="s">
        <v>1037</v>
      </c>
      <c r="O1141" t="s">
        <v>30</v>
      </c>
      <c r="U1141">
        <f t="shared" si="53"/>
        <v>0</v>
      </c>
    </row>
    <row r="1142" spans="1:21" x14ac:dyDescent="0.25">
      <c r="A1142">
        <v>19530207</v>
      </c>
      <c r="B1142" t="s">
        <v>503</v>
      </c>
      <c r="C1142" t="str">
        <f t="shared" si="51"/>
        <v>L</v>
      </c>
      <c r="D1142" t="s">
        <v>1264</v>
      </c>
      <c r="E1142" s="1">
        <v>0</v>
      </c>
      <c r="F1142" s="1">
        <v>12</v>
      </c>
      <c r="G1142">
        <f t="shared" si="52"/>
        <v>-12</v>
      </c>
      <c r="H1142" t="s">
        <v>2864</v>
      </c>
      <c r="K1142" t="s">
        <v>1822</v>
      </c>
      <c r="L1142" t="s">
        <v>1120</v>
      </c>
      <c r="M1142" t="s">
        <v>503</v>
      </c>
      <c r="N1142" t="s">
        <v>1033</v>
      </c>
      <c r="O1142" t="s">
        <v>30</v>
      </c>
      <c r="U1142">
        <f t="shared" si="53"/>
        <v>0</v>
      </c>
    </row>
    <row r="1143" spans="1:21" x14ac:dyDescent="0.25">
      <c r="A1143">
        <v>19530207</v>
      </c>
      <c r="B1143" t="s">
        <v>1264</v>
      </c>
      <c r="C1143" t="str">
        <f t="shared" si="51"/>
        <v>W</v>
      </c>
      <c r="D1143" t="s">
        <v>503</v>
      </c>
      <c r="E1143" s="1">
        <v>12</v>
      </c>
      <c r="F1143" s="1">
        <v>0</v>
      </c>
      <c r="G1143">
        <f t="shared" si="52"/>
        <v>12</v>
      </c>
      <c r="H1143" t="s">
        <v>2864</v>
      </c>
      <c r="K1143" t="s">
        <v>1822</v>
      </c>
      <c r="L1143" t="s">
        <v>1120</v>
      </c>
      <c r="M1143" t="s">
        <v>503</v>
      </c>
      <c r="N1143" t="s">
        <v>1037</v>
      </c>
      <c r="O1143" t="s">
        <v>30</v>
      </c>
      <c r="U1143">
        <f t="shared" si="53"/>
        <v>0</v>
      </c>
    </row>
    <row r="1144" spans="1:21" x14ac:dyDescent="0.25">
      <c r="A1144">
        <v>19530211</v>
      </c>
      <c r="B1144" t="s">
        <v>1825</v>
      </c>
      <c r="C1144" t="str">
        <f t="shared" si="51"/>
        <v>D</v>
      </c>
      <c r="D1144" t="s">
        <v>376</v>
      </c>
      <c r="E1144" s="1">
        <v>9</v>
      </c>
      <c r="F1144" s="1">
        <v>9</v>
      </c>
      <c r="G1144">
        <f t="shared" si="52"/>
        <v>0</v>
      </c>
      <c r="H1144" t="s">
        <v>2864</v>
      </c>
      <c r="K1144" t="s">
        <v>1995</v>
      </c>
      <c r="L1144" t="s">
        <v>1826</v>
      </c>
      <c r="M1144" t="s">
        <v>1825</v>
      </c>
      <c r="N1144" t="s">
        <v>1033</v>
      </c>
      <c r="O1144" t="s">
        <v>30</v>
      </c>
      <c r="U1144">
        <f t="shared" si="53"/>
        <v>0</v>
      </c>
    </row>
    <row r="1145" spans="1:21" x14ac:dyDescent="0.25">
      <c r="A1145">
        <v>19530211</v>
      </c>
      <c r="B1145" t="s">
        <v>376</v>
      </c>
      <c r="C1145" t="str">
        <f t="shared" si="51"/>
        <v>D</v>
      </c>
      <c r="D1145" t="s">
        <v>1825</v>
      </c>
      <c r="E1145" s="1">
        <v>9</v>
      </c>
      <c r="F1145" s="1">
        <v>9</v>
      </c>
      <c r="G1145">
        <f t="shared" si="52"/>
        <v>0</v>
      </c>
      <c r="H1145" t="s">
        <v>2864</v>
      </c>
      <c r="K1145" t="s">
        <v>1995</v>
      </c>
      <c r="L1145" t="s">
        <v>1826</v>
      </c>
      <c r="M1145" t="s">
        <v>1825</v>
      </c>
      <c r="N1145" t="s">
        <v>1037</v>
      </c>
      <c r="O1145" t="s">
        <v>30</v>
      </c>
      <c r="U1145">
        <f t="shared" si="53"/>
        <v>0</v>
      </c>
    </row>
    <row r="1146" spans="1:21" x14ac:dyDescent="0.25">
      <c r="A1146">
        <v>19530228</v>
      </c>
      <c r="B1146" t="s">
        <v>503</v>
      </c>
      <c r="C1146" t="str">
        <f t="shared" si="51"/>
        <v>L</v>
      </c>
      <c r="D1146" t="s">
        <v>1825</v>
      </c>
      <c r="E1146" s="1">
        <v>8</v>
      </c>
      <c r="F1146" s="1">
        <v>26</v>
      </c>
      <c r="G1146">
        <f t="shared" si="52"/>
        <v>-18</v>
      </c>
      <c r="H1146" t="s">
        <v>2864</v>
      </c>
      <c r="K1146" t="s">
        <v>1822</v>
      </c>
      <c r="L1146" t="s">
        <v>1120</v>
      </c>
      <c r="M1146" t="s">
        <v>503</v>
      </c>
      <c r="N1146" t="s">
        <v>1033</v>
      </c>
      <c r="O1146" t="s">
        <v>30</v>
      </c>
      <c r="U1146">
        <f t="shared" si="53"/>
        <v>0</v>
      </c>
    </row>
    <row r="1147" spans="1:21" x14ac:dyDescent="0.25">
      <c r="A1147">
        <v>19530228</v>
      </c>
      <c r="B1147" t="s">
        <v>1825</v>
      </c>
      <c r="C1147" t="str">
        <f t="shared" si="51"/>
        <v>W</v>
      </c>
      <c r="D1147" t="s">
        <v>503</v>
      </c>
      <c r="E1147" s="1">
        <v>26</v>
      </c>
      <c r="F1147" s="1">
        <v>8</v>
      </c>
      <c r="G1147">
        <f t="shared" si="52"/>
        <v>18</v>
      </c>
      <c r="H1147" t="s">
        <v>2864</v>
      </c>
      <c r="K1147" t="s">
        <v>1822</v>
      </c>
      <c r="L1147" t="s">
        <v>1120</v>
      </c>
      <c r="M1147" t="s">
        <v>503</v>
      </c>
      <c r="N1147" t="s">
        <v>1037</v>
      </c>
      <c r="O1147" t="s">
        <v>30</v>
      </c>
      <c r="U1147">
        <f t="shared" si="53"/>
        <v>0</v>
      </c>
    </row>
    <row r="1148" spans="1:21" x14ac:dyDescent="0.25">
      <c r="A1148">
        <v>19530228</v>
      </c>
      <c r="B1148" t="s">
        <v>376</v>
      </c>
      <c r="C1148" t="str">
        <f t="shared" si="51"/>
        <v>W</v>
      </c>
      <c r="D1148" t="s">
        <v>164</v>
      </c>
      <c r="E1148" s="1">
        <v>11</v>
      </c>
      <c r="F1148" s="1">
        <v>0</v>
      </c>
      <c r="G1148">
        <f t="shared" si="52"/>
        <v>11</v>
      </c>
      <c r="H1148" t="s">
        <v>2864</v>
      </c>
      <c r="K1148" t="s">
        <v>1894</v>
      </c>
      <c r="L1148" t="s">
        <v>1017</v>
      </c>
      <c r="M1148" t="s">
        <v>376</v>
      </c>
      <c r="N1148" t="s">
        <v>1033</v>
      </c>
      <c r="O1148" t="s">
        <v>30</v>
      </c>
      <c r="U1148">
        <f t="shared" si="53"/>
        <v>0</v>
      </c>
    </row>
    <row r="1149" spans="1:21" x14ac:dyDescent="0.25">
      <c r="A1149">
        <v>19530228</v>
      </c>
      <c r="B1149" t="s">
        <v>164</v>
      </c>
      <c r="C1149" t="str">
        <f t="shared" si="51"/>
        <v>L</v>
      </c>
      <c r="D1149" t="s">
        <v>376</v>
      </c>
      <c r="E1149" s="1">
        <v>0</v>
      </c>
      <c r="F1149" s="1">
        <v>11</v>
      </c>
      <c r="G1149">
        <f t="shared" si="52"/>
        <v>-11</v>
      </c>
      <c r="H1149" t="s">
        <v>2864</v>
      </c>
      <c r="K1149" t="s">
        <v>1894</v>
      </c>
      <c r="L1149" t="s">
        <v>1017</v>
      </c>
      <c r="M1149" t="s">
        <v>376</v>
      </c>
      <c r="N1149" t="s">
        <v>1037</v>
      </c>
      <c r="O1149" t="s">
        <v>30</v>
      </c>
      <c r="U1149">
        <f t="shared" si="53"/>
        <v>0</v>
      </c>
    </row>
    <row r="1150" spans="1:21" x14ac:dyDescent="0.25">
      <c r="A1150">
        <v>19530314</v>
      </c>
      <c r="B1150" t="s">
        <v>1264</v>
      </c>
      <c r="C1150" t="str">
        <f t="shared" si="51"/>
        <v>W</v>
      </c>
      <c r="D1150" t="s">
        <v>1825</v>
      </c>
      <c r="E1150" s="1">
        <v>5</v>
      </c>
      <c r="F1150" s="1">
        <v>3</v>
      </c>
      <c r="G1150">
        <f t="shared" si="52"/>
        <v>2</v>
      </c>
      <c r="H1150" t="s">
        <v>2864</v>
      </c>
      <c r="K1150" t="s">
        <v>2572</v>
      </c>
      <c r="L1150" t="s">
        <v>1274</v>
      </c>
      <c r="M1150" t="s">
        <v>1264</v>
      </c>
      <c r="N1150" t="s">
        <v>1033</v>
      </c>
      <c r="O1150" t="s">
        <v>30</v>
      </c>
      <c r="U1150">
        <f t="shared" si="53"/>
        <v>0</v>
      </c>
    </row>
    <row r="1151" spans="1:21" x14ac:dyDescent="0.25">
      <c r="A1151">
        <v>19530314</v>
      </c>
      <c r="B1151" t="s">
        <v>1825</v>
      </c>
      <c r="C1151" t="str">
        <f t="shared" si="51"/>
        <v>L</v>
      </c>
      <c r="D1151" t="s">
        <v>1264</v>
      </c>
      <c r="E1151" s="1">
        <v>3</v>
      </c>
      <c r="F1151" s="1">
        <v>5</v>
      </c>
      <c r="G1151">
        <f t="shared" si="52"/>
        <v>-2</v>
      </c>
      <c r="H1151" t="s">
        <v>2864</v>
      </c>
      <c r="K1151" t="s">
        <v>2572</v>
      </c>
      <c r="L1151" t="s">
        <v>1274</v>
      </c>
      <c r="M1151" t="s">
        <v>1264</v>
      </c>
      <c r="N1151" t="s">
        <v>1037</v>
      </c>
      <c r="O1151" t="s">
        <v>30</v>
      </c>
      <c r="U1151">
        <f t="shared" si="53"/>
        <v>1</v>
      </c>
    </row>
    <row r="1152" spans="1:21" x14ac:dyDescent="0.25">
      <c r="A1152">
        <v>19530321</v>
      </c>
      <c r="B1152" t="s">
        <v>376</v>
      </c>
      <c r="C1152" t="str">
        <f t="shared" si="51"/>
        <v>W</v>
      </c>
      <c r="D1152" t="s">
        <v>503</v>
      </c>
      <c r="E1152" s="1">
        <v>26</v>
      </c>
      <c r="F1152" s="1">
        <v>8</v>
      </c>
      <c r="G1152">
        <f t="shared" si="52"/>
        <v>18</v>
      </c>
      <c r="H1152" t="s">
        <v>2864</v>
      </c>
      <c r="K1152" t="s">
        <v>1818</v>
      </c>
      <c r="L1152" t="s">
        <v>1017</v>
      </c>
      <c r="M1152" t="s">
        <v>376</v>
      </c>
      <c r="N1152" t="s">
        <v>1033</v>
      </c>
      <c r="O1152" t="s">
        <v>30</v>
      </c>
      <c r="U1152">
        <f t="shared" si="53"/>
        <v>0</v>
      </c>
    </row>
    <row r="1153" spans="1:21" x14ac:dyDescent="0.25">
      <c r="A1153">
        <v>19530321</v>
      </c>
      <c r="B1153" t="s">
        <v>503</v>
      </c>
      <c r="C1153" t="str">
        <f t="shared" si="51"/>
        <v>L</v>
      </c>
      <c r="D1153" t="s">
        <v>376</v>
      </c>
      <c r="E1153" s="1">
        <v>8</v>
      </c>
      <c r="F1153" s="1">
        <v>26</v>
      </c>
      <c r="G1153">
        <f t="shared" si="52"/>
        <v>-18</v>
      </c>
      <c r="H1153" t="s">
        <v>2864</v>
      </c>
      <c r="K1153" t="s">
        <v>1818</v>
      </c>
      <c r="L1153" t="s">
        <v>1017</v>
      </c>
      <c r="M1153" t="s">
        <v>376</v>
      </c>
      <c r="N1153" t="s">
        <v>1037</v>
      </c>
      <c r="O1153" t="s">
        <v>30</v>
      </c>
      <c r="U1153">
        <f t="shared" si="53"/>
        <v>0</v>
      </c>
    </row>
    <row r="1154" spans="1:21" x14ac:dyDescent="0.25">
      <c r="A1154">
        <v>19530328</v>
      </c>
      <c r="B1154" t="s">
        <v>164</v>
      </c>
      <c r="C1154" t="str">
        <f t="shared" ref="C1154:C1217" si="54">IF(E1154-F1154&gt;0,"W",IF(E1154-F1154&lt;0,"L","D"))</f>
        <v>L</v>
      </c>
      <c r="D1154" t="s">
        <v>1264</v>
      </c>
      <c r="E1154" s="1">
        <v>3</v>
      </c>
      <c r="F1154" s="1">
        <v>6</v>
      </c>
      <c r="G1154">
        <f t="shared" ref="G1154:G1217" si="55">E1154-F1154</f>
        <v>-3</v>
      </c>
      <c r="H1154" t="s">
        <v>2864</v>
      </c>
      <c r="K1154" t="s">
        <v>2845</v>
      </c>
      <c r="L1154" t="s">
        <v>1939</v>
      </c>
      <c r="M1154" t="s">
        <v>164</v>
      </c>
      <c r="N1154" t="s">
        <v>1033</v>
      </c>
      <c r="O1154" t="s">
        <v>30</v>
      </c>
      <c r="U1154">
        <f t="shared" ref="U1154:U1217" si="56">IF(C1154="L",IF(G1154&gt;-8,1,0),0)</f>
        <v>1</v>
      </c>
    </row>
    <row r="1155" spans="1:21" x14ac:dyDescent="0.25">
      <c r="A1155">
        <v>19530328</v>
      </c>
      <c r="B1155" t="s">
        <v>1264</v>
      </c>
      <c r="C1155" t="str">
        <f t="shared" si="54"/>
        <v>W</v>
      </c>
      <c r="D1155" t="s">
        <v>164</v>
      </c>
      <c r="E1155" s="1">
        <v>6</v>
      </c>
      <c r="F1155" s="1">
        <v>3</v>
      </c>
      <c r="G1155">
        <f t="shared" si="55"/>
        <v>3</v>
      </c>
      <c r="H1155" t="s">
        <v>2864</v>
      </c>
      <c r="K1155" t="s">
        <v>2845</v>
      </c>
      <c r="L1155" t="s">
        <v>1939</v>
      </c>
      <c r="M1155" t="s">
        <v>164</v>
      </c>
      <c r="N1155" t="s">
        <v>1037</v>
      </c>
      <c r="O1155" t="s">
        <v>30</v>
      </c>
      <c r="U1155">
        <f t="shared" si="56"/>
        <v>0</v>
      </c>
    </row>
    <row r="1156" spans="1:21" x14ac:dyDescent="0.25">
      <c r="A1156">
        <v>19530426</v>
      </c>
      <c r="B1156" t="s">
        <v>164</v>
      </c>
      <c r="C1156" t="str">
        <f t="shared" si="54"/>
        <v>W</v>
      </c>
      <c r="D1156" t="s">
        <v>171</v>
      </c>
      <c r="E1156" s="1">
        <v>22</v>
      </c>
      <c r="F1156" s="1">
        <v>8</v>
      </c>
      <c r="G1156">
        <f t="shared" si="55"/>
        <v>14</v>
      </c>
      <c r="H1156" t="s">
        <v>2447</v>
      </c>
      <c r="K1156" t="s">
        <v>2141</v>
      </c>
      <c r="L1156" t="s">
        <v>2140</v>
      </c>
      <c r="M1156" t="s">
        <v>164</v>
      </c>
      <c r="N1156" t="s">
        <v>1033</v>
      </c>
      <c r="S1156" t="s">
        <v>30</v>
      </c>
      <c r="U1156">
        <f t="shared" si="56"/>
        <v>0</v>
      </c>
    </row>
    <row r="1157" spans="1:21" x14ac:dyDescent="0.25">
      <c r="A1157">
        <v>19530426</v>
      </c>
      <c r="B1157" t="s">
        <v>171</v>
      </c>
      <c r="C1157" t="str">
        <f t="shared" si="54"/>
        <v>L</v>
      </c>
      <c r="D1157" t="s">
        <v>164</v>
      </c>
      <c r="E1157" s="1">
        <v>8</v>
      </c>
      <c r="F1157" s="1">
        <v>22</v>
      </c>
      <c r="G1157">
        <f t="shared" si="55"/>
        <v>-14</v>
      </c>
      <c r="H1157" t="s">
        <v>2447</v>
      </c>
      <c r="K1157" t="s">
        <v>2141</v>
      </c>
      <c r="L1157" t="s">
        <v>2140</v>
      </c>
      <c r="M1157" t="s">
        <v>164</v>
      </c>
      <c r="N1157" t="s">
        <v>1037</v>
      </c>
      <c r="S1157" t="s">
        <v>30</v>
      </c>
      <c r="U1157">
        <f t="shared" si="56"/>
        <v>0</v>
      </c>
    </row>
    <row r="1158" spans="1:21" x14ac:dyDescent="0.25">
      <c r="A1158">
        <v>19530822</v>
      </c>
      <c r="B1158" t="s">
        <v>1828</v>
      </c>
      <c r="C1158" t="str">
        <f t="shared" si="54"/>
        <v>W</v>
      </c>
      <c r="D1158" t="s">
        <v>1824</v>
      </c>
      <c r="E1158" s="1">
        <v>25</v>
      </c>
      <c r="F1158" s="1">
        <v>3</v>
      </c>
      <c r="G1158">
        <f t="shared" si="55"/>
        <v>22</v>
      </c>
      <c r="H1158" t="s">
        <v>2527</v>
      </c>
      <c r="K1158" t="s">
        <v>1851</v>
      </c>
      <c r="L1158" t="s">
        <v>1850</v>
      </c>
      <c r="M1158" t="s">
        <v>1828</v>
      </c>
      <c r="N1158" t="s">
        <v>1033</v>
      </c>
      <c r="S1158" t="s">
        <v>30</v>
      </c>
      <c r="U1158">
        <f t="shared" si="56"/>
        <v>0</v>
      </c>
    </row>
    <row r="1159" spans="1:21" x14ac:dyDescent="0.25">
      <c r="A1159">
        <v>19530822</v>
      </c>
      <c r="B1159" t="s">
        <v>1824</v>
      </c>
      <c r="C1159" t="str">
        <f t="shared" si="54"/>
        <v>L</v>
      </c>
      <c r="D1159" t="s">
        <v>1828</v>
      </c>
      <c r="E1159" s="1">
        <v>3</v>
      </c>
      <c r="F1159" s="1">
        <v>25</v>
      </c>
      <c r="G1159">
        <f t="shared" si="55"/>
        <v>-22</v>
      </c>
      <c r="H1159" t="s">
        <v>2527</v>
      </c>
      <c r="K1159" t="s">
        <v>1851</v>
      </c>
      <c r="L1159" t="s">
        <v>1850</v>
      </c>
      <c r="M1159" t="s">
        <v>1828</v>
      </c>
      <c r="N1159" t="s">
        <v>1037</v>
      </c>
      <c r="S1159" t="s">
        <v>30</v>
      </c>
      <c r="U1159">
        <f t="shared" si="56"/>
        <v>0</v>
      </c>
    </row>
    <row r="1160" spans="1:21" x14ac:dyDescent="0.25">
      <c r="A1160">
        <v>19530905</v>
      </c>
      <c r="B1160" t="s">
        <v>1828</v>
      </c>
      <c r="C1160" t="str">
        <f t="shared" si="54"/>
        <v>L</v>
      </c>
      <c r="D1160" t="s">
        <v>1824</v>
      </c>
      <c r="E1160" s="1">
        <v>14</v>
      </c>
      <c r="F1160" s="1">
        <v>18</v>
      </c>
      <c r="G1160">
        <f t="shared" si="55"/>
        <v>-4</v>
      </c>
      <c r="H1160" t="s">
        <v>2527</v>
      </c>
      <c r="K1160" t="s">
        <v>2111</v>
      </c>
      <c r="L1160" t="s">
        <v>1913</v>
      </c>
      <c r="M1160" t="s">
        <v>1828</v>
      </c>
      <c r="N1160" t="s">
        <v>1033</v>
      </c>
      <c r="S1160" t="s">
        <v>30</v>
      </c>
      <c r="U1160">
        <f t="shared" si="56"/>
        <v>1</v>
      </c>
    </row>
    <row r="1161" spans="1:21" x14ac:dyDescent="0.25">
      <c r="A1161">
        <v>19530905</v>
      </c>
      <c r="B1161" t="s">
        <v>1824</v>
      </c>
      <c r="C1161" t="str">
        <f t="shared" si="54"/>
        <v>W</v>
      </c>
      <c r="D1161" t="s">
        <v>1828</v>
      </c>
      <c r="E1161" s="1">
        <v>18</v>
      </c>
      <c r="F1161" s="1">
        <v>14</v>
      </c>
      <c r="G1161">
        <f t="shared" si="55"/>
        <v>4</v>
      </c>
      <c r="H1161" t="s">
        <v>2527</v>
      </c>
      <c r="K1161" t="s">
        <v>2111</v>
      </c>
      <c r="L1161" t="s">
        <v>1913</v>
      </c>
      <c r="M1161" t="s">
        <v>1828</v>
      </c>
      <c r="N1161" t="s">
        <v>1037</v>
      </c>
      <c r="S1161" t="s">
        <v>30</v>
      </c>
      <c r="U1161">
        <f t="shared" si="56"/>
        <v>0</v>
      </c>
    </row>
    <row r="1162" spans="1:21" x14ac:dyDescent="0.25">
      <c r="A1162">
        <v>19530919</v>
      </c>
      <c r="B1162" t="s">
        <v>1828</v>
      </c>
      <c r="C1162" t="str">
        <f t="shared" si="54"/>
        <v>W</v>
      </c>
      <c r="D1162" t="s">
        <v>1824</v>
      </c>
      <c r="E1162" s="1">
        <v>18</v>
      </c>
      <c r="F1162" s="1">
        <v>8</v>
      </c>
      <c r="G1162">
        <f t="shared" si="55"/>
        <v>10</v>
      </c>
      <c r="H1162" t="s">
        <v>2527</v>
      </c>
      <c r="K1162" t="s">
        <v>2528</v>
      </c>
      <c r="L1162" t="s">
        <v>1829</v>
      </c>
      <c r="M1162" t="s">
        <v>1828</v>
      </c>
      <c r="N1162" t="s">
        <v>1033</v>
      </c>
      <c r="S1162" t="s">
        <v>30</v>
      </c>
      <c r="U1162">
        <f t="shared" si="56"/>
        <v>0</v>
      </c>
    </row>
    <row r="1163" spans="1:21" x14ac:dyDescent="0.25">
      <c r="A1163">
        <v>19530919</v>
      </c>
      <c r="B1163" t="s">
        <v>1824</v>
      </c>
      <c r="C1163" t="str">
        <f t="shared" si="54"/>
        <v>L</v>
      </c>
      <c r="D1163" t="s">
        <v>1828</v>
      </c>
      <c r="E1163" s="1">
        <v>8</v>
      </c>
      <c r="F1163" s="1">
        <v>18</v>
      </c>
      <c r="G1163">
        <f t="shared" si="55"/>
        <v>-10</v>
      </c>
      <c r="H1163" t="s">
        <v>2527</v>
      </c>
      <c r="K1163" t="s">
        <v>2528</v>
      </c>
      <c r="L1163" t="s">
        <v>1829</v>
      </c>
      <c r="M1163" t="s">
        <v>1828</v>
      </c>
      <c r="N1163" t="s">
        <v>1037</v>
      </c>
      <c r="S1163" t="s">
        <v>30</v>
      </c>
      <c r="U1163">
        <f t="shared" si="56"/>
        <v>0</v>
      </c>
    </row>
    <row r="1164" spans="1:21" x14ac:dyDescent="0.25">
      <c r="A1164">
        <v>19530926</v>
      </c>
      <c r="B1164" t="s">
        <v>1828</v>
      </c>
      <c r="C1164" t="str">
        <f t="shared" si="54"/>
        <v>W</v>
      </c>
      <c r="D1164" t="s">
        <v>1824</v>
      </c>
      <c r="E1164" s="1">
        <v>22</v>
      </c>
      <c r="F1164" s="1">
        <v>9</v>
      </c>
      <c r="G1164">
        <f t="shared" si="55"/>
        <v>13</v>
      </c>
      <c r="H1164" t="s">
        <v>2527</v>
      </c>
      <c r="K1164" t="s">
        <v>2526</v>
      </c>
      <c r="L1164" t="s">
        <v>1998</v>
      </c>
      <c r="M1164" t="s">
        <v>1828</v>
      </c>
      <c r="N1164" t="s">
        <v>1033</v>
      </c>
      <c r="S1164" t="s">
        <v>30</v>
      </c>
      <c r="U1164">
        <f t="shared" si="56"/>
        <v>0</v>
      </c>
    </row>
    <row r="1165" spans="1:21" x14ac:dyDescent="0.25">
      <c r="A1165">
        <v>19530926</v>
      </c>
      <c r="B1165" t="s">
        <v>1824</v>
      </c>
      <c r="C1165" t="str">
        <f t="shared" si="54"/>
        <v>L</v>
      </c>
      <c r="D1165" t="s">
        <v>1828</v>
      </c>
      <c r="E1165" s="1">
        <v>9</v>
      </c>
      <c r="F1165" s="1">
        <v>22</v>
      </c>
      <c r="G1165">
        <f t="shared" si="55"/>
        <v>-13</v>
      </c>
      <c r="H1165" t="s">
        <v>2527</v>
      </c>
      <c r="K1165" t="s">
        <v>2526</v>
      </c>
      <c r="L1165" t="s">
        <v>1998</v>
      </c>
      <c r="M1165" t="s">
        <v>1828</v>
      </c>
      <c r="N1165" t="s">
        <v>1037</v>
      </c>
      <c r="S1165" t="s">
        <v>30</v>
      </c>
      <c r="U1165">
        <f t="shared" si="56"/>
        <v>0</v>
      </c>
    </row>
    <row r="1166" spans="1:21" x14ac:dyDescent="0.25">
      <c r="A1166">
        <v>19531219</v>
      </c>
      <c r="B1166" t="s">
        <v>1264</v>
      </c>
      <c r="C1166" t="str">
        <f t="shared" si="54"/>
        <v>W</v>
      </c>
      <c r="D1166" t="s">
        <v>1787</v>
      </c>
      <c r="E1166" s="1">
        <v>13</v>
      </c>
      <c r="F1166" s="1">
        <v>8</v>
      </c>
      <c r="G1166">
        <f t="shared" si="55"/>
        <v>5</v>
      </c>
      <c r="H1166" t="s">
        <v>2525</v>
      </c>
      <c r="K1166" t="s">
        <v>1988</v>
      </c>
      <c r="L1166" t="s">
        <v>1263</v>
      </c>
      <c r="M1166" t="s">
        <v>1264</v>
      </c>
      <c r="N1166" t="s">
        <v>1033</v>
      </c>
      <c r="S1166" t="s">
        <v>30</v>
      </c>
      <c r="U1166">
        <f t="shared" si="56"/>
        <v>0</v>
      </c>
    </row>
    <row r="1167" spans="1:21" x14ac:dyDescent="0.25">
      <c r="A1167">
        <v>19531219</v>
      </c>
      <c r="B1167" t="s">
        <v>1787</v>
      </c>
      <c r="C1167" t="str">
        <f t="shared" si="54"/>
        <v>L</v>
      </c>
      <c r="D1167" t="s">
        <v>1264</v>
      </c>
      <c r="E1167" s="1">
        <v>8</v>
      </c>
      <c r="F1167" s="1">
        <v>13</v>
      </c>
      <c r="G1167">
        <f t="shared" si="55"/>
        <v>-5</v>
      </c>
      <c r="H1167" t="s">
        <v>2525</v>
      </c>
      <c r="K1167" t="s">
        <v>1988</v>
      </c>
      <c r="L1167" t="s">
        <v>1263</v>
      </c>
      <c r="M1167" t="s">
        <v>1264</v>
      </c>
      <c r="N1167" t="s">
        <v>1037</v>
      </c>
      <c r="S1167" t="s">
        <v>30</v>
      </c>
      <c r="U1167">
        <f t="shared" si="56"/>
        <v>1</v>
      </c>
    </row>
    <row r="1168" spans="1:21" x14ac:dyDescent="0.25">
      <c r="A1168">
        <v>19540109</v>
      </c>
      <c r="B1168" t="s">
        <v>1825</v>
      </c>
      <c r="C1168" t="str">
        <f t="shared" si="54"/>
        <v>L</v>
      </c>
      <c r="D1168" t="s">
        <v>1787</v>
      </c>
      <c r="E1168" s="1">
        <v>3</v>
      </c>
      <c r="F1168" s="1">
        <v>14</v>
      </c>
      <c r="G1168">
        <f t="shared" si="55"/>
        <v>-11</v>
      </c>
      <c r="H1168" t="s">
        <v>2524</v>
      </c>
      <c r="K1168" t="s">
        <v>1995</v>
      </c>
      <c r="L1168" t="s">
        <v>1826</v>
      </c>
      <c r="M1168" t="s">
        <v>1825</v>
      </c>
      <c r="N1168" t="s">
        <v>1033</v>
      </c>
      <c r="S1168" t="s">
        <v>30</v>
      </c>
      <c r="U1168">
        <f t="shared" si="56"/>
        <v>0</v>
      </c>
    </row>
    <row r="1169" spans="1:21" x14ac:dyDescent="0.25">
      <c r="A1169">
        <v>19540109</v>
      </c>
      <c r="B1169" t="s">
        <v>1787</v>
      </c>
      <c r="C1169" t="str">
        <f t="shared" si="54"/>
        <v>W</v>
      </c>
      <c r="D1169" t="s">
        <v>1825</v>
      </c>
      <c r="E1169" s="1">
        <v>14</v>
      </c>
      <c r="F1169" s="1">
        <v>3</v>
      </c>
      <c r="G1169">
        <f t="shared" si="55"/>
        <v>11</v>
      </c>
      <c r="H1169" t="s">
        <v>2524</v>
      </c>
      <c r="K1169" t="s">
        <v>1995</v>
      </c>
      <c r="L1169" t="s">
        <v>1826</v>
      </c>
      <c r="M1169" t="s">
        <v>1825</v>
      </c>
      <c r="N1169" t="s">
        <v>1037</v>
      </c>
      <c r="S1169" t="s">
        <v>30</v>
      </c>
      <c r="U1169">
        <f t="shared" si="56"/>
        <v>0</v>
      </c>
    </row>
    <row r="1170" spans="1:21" x14ac:dyDescent="0.25">
      <c r="A1170">
        <v>19540109</v>
      </c>
      <c r="B1170" t="s">
        <v>503</v>
      </c>
      <c r="C1170" t="str">
        <f t="shared" si="54"/>
        <v>L</v>
      </c>
      <c r="D1170" t="s">
        <v>164</v>
      </c>
      <c r="E1170" s="1">
        <v>0</v>
      </c>
      <c r="F1170" s="1">
        <v>3</v>
      </c>
      <c r="G1170">
        <f t="shared" si="55"/>
        <v>-3</v>
      </c>
      <c r="H1170" t="s">
        <v>2863</v>
      </c>
      <c r="K1170" t="s">
        <v>1903</v>
      </c>
      <c r="L1170" t="s">
        <v>1120</v>
      </c>
      <c r="M1170" t="s">
        <v>503</v>
      </c>
      <c r="N1170" t="s">
        <v>1033</v>
      </c>
      <c r="O1170" t="s">
        <v>30</v>
      </c>
      <c r="U1170">
        <f t="shared" si="56"/>
        <v>1</v>
      </c>
    </row>
    <row r="1171" spans="1:21" x14ac:dyDescent="0.25">
      <c r="A1171">
        <v>19540109</v>
      </c>
      <c r="B1171" t="s">
        <v>164</v>
      </c>
      <c r="C1171" t="str">
        <f t="shared" si="54"/>
        <v>W</v>
      </c>
      <c r="D1171" t="s">
        <v>503</v>
      </c>
      <c r="E1171" s="1">
        <v>3</v>
      </c>
      <c r="F1171" s="1">
        <v>0</v>
      </c>
      <c r="G1171">
        <f t="shared" si="55"/>
        <v>3</v>
      </c>
      <c r="H1171" t="s">
        <v>2863</v>
      </c>
      <c r="K1171" t="s">
        <v>1903</v>
      </c>
      <c r="L1171" t="s">
        <v>1120</v>
      </c>
      <c r="M1171" t="s">
        <v>503</v>
      </c>
      <c r="N1171" t="s">
        <v>1037</v>
      </c>
      <c r="O1171" t="s">
        <v>30</v>
      </c>
      <c r="U1171">
        <f t="shared" si="56"/>
        <v>0</v>
      </c>
    </row>
    <row r="1172" spans="1:21" x14ac:dyDescent="0.25">
      <c r="A1172">
        <v>19540116</v>
      </c>
      <c r="B1172" t="s">
        <v>376</v>
      </c>
      <c r="C1172" t="str">
        <f t="shared" si="54"/>
        <v>W</v>
      </c>
      <c r="D1172" t="s">
        <v>1264</v>
      </c>
      <c r="E1172" s="1">
        <v>9</v>
      </c>
      <c r="F1172" s="1">
        <v>6</v>
      </c>
      <c r="G1172">
        <f t="shared" si="55"/>
        <v>3</v>
      </c>
      <c r="H1172" t="s">
        <v>2863</v>
      </c>
      <c r="K1172" t="s">
        <v>1894</v>
      </c>
      <c r="L1172" t="s">
        <v>1017</v>
      </c>
      <c r="M1172" t="s">
        <v>376</v>
      </c>
      <c r="N1172" t="s">
        <v>1033</v>
      </c>
      <c r="O1172" t="s">
        <v>30</v>
      </c>
      <c r="U1172">
        <f t="shared" si="56"/>
        <v>0</v>
      </c>
    </row>
    <row r="1173" spans="1:21" x14ac:dyDescent="0.25">
      <c r="A1173">
        <v>19540116</v>
      </c>
      <c r="B1173" t="s">
        <v>1264</v>
      </c>
      <c r="C1173" t="str">
        <f t="shared" si="54"/>
        <v>L</v>
      </c>
      <c r="D1173" t="s">
        <v>376</v>
      </c>
      <c r="E1173" s="1">
        <v>6</v>
      </c>
      <c r="F1173" s="1">
        <v>9</v>
      </c>
      <c r="G1173">
        <f t="shared" si="55"/>
        <v>-3</v>
      </c>
      <c r="H1173" t="s">
        <v>2863</v>
      </c>
      <c r="K1173" t="s">
        <v>1894</v>
      </c>
      <c r="L1173" t="s">
        <v>1017</v>
      </c>
      <c r="M1173" t="s">
        <v>376</v>
      </c>
      <c r="N1173" t="s">
        <v>1037</v>
      </c>
      <c r="O1173" t="s">
        <v>30</v>
      </c>
      <c r="U1173">
        <f t="shared" si="56"/>
        <v>1</v>
      </c>
    </row>
    <row r="1174" spans="1:21" x14ac:dyDescent="0.25">
      <c r="A1174">
        <v>19540123</v>
      </c>
      <c r="B1174" t="s">
        <v>164</v>
      </c>
      <c r="C1174" t="str">
        <f t="shared" si="54"/>
        <v>W</v>
      </c>
      <c r="D1174" t="s">
        <v>1825</v>
      </c>
      <c r="E1174" s="1">
        <v>8</v>
      </c>
      <c r="F1174" s="1">
        <v>0</v>
      </c>
      <c r="G1174">
        <f t="shared" si="55"/>
        <v>8</v>
      </c>
      <c r="H1174" t="s">
        <v>2863</v>
      </c>
      <c r="K1174" t="s">
        <v>2448</v>
      </c>
      <c r="L1174" t="s">
        <v>1939</v>
      </c>
      <c r="M1174" t="s">
        <v>164</v>
      </c>
      <c r="N1174" t="s">
        <v>1033</v>
      </c>
      <c r="O1174" t="s">
        <v>30</v>
      </c>
      <c r="U1174">
        <f t="shared" si="56"/>
        <v>0</v>
      </c>
    </row>
    <row r="1175" spans="1:21" x14ac:dyDescent="0.25">
      <c r="A1175">
        <v>19540123</v>
      </c>
      <c r="B1175" t="s">
        <v>1825</v>
      </c>
      <c r="C1175" t="str">
        <f t="shared" si="54"/>
        <v>L</v>
      </c>
      <c r="D1175" t="s">
        <v>164</v>
      </c>
      <c r="E1175" s="1">
        <v>0</v>
      </c>
      <c r="F1175" s="1">
        <v>8</v>
      </c>
      <c r="G1175">
        <f t="shared" si="55"/>
        <v>-8</v>
      </c>
      <c r="H1175" t="s">
        <v>2863</v>
      </c>
      <c r="K1175" t="s">
        <v>2448</v>
      </c>
      <c r="L1175" t="s">
        <v>1939</v>
      </c>
      <c r="M1175" t="s">
        <v>164</v>
      </c>
      <c r="N1175" t="s">
        <v>1037</v>
      </c>
      <c r="O1175" t="s">
        <v>30</v>
      </c>
      <c r="U1175">
        <f t="shared" si="56"/>
        <v>0</v>
      </c>
    </row>
    <row r="1176" spans="1:21" x14ac:dyDescent="0.25">
      <c r="A1176">
        <v>19540130</v>
      </c>
      <c r="B1176" t="s">
        <v>376</v>
      </c>
      <c r="C1176" t="str">
        <f t="shared" si="54"/>
        <v>L</v>
      </c>
      <c r="D1176" t="s">
        <v>1787</v>
      </c>
      <c r="E1176" s="1">
        <v>0</v>
      </c>
      <c r="F1176" s="1">
        <v>5</v>
      </c>
      <c r="G1176">
        <f t="shared" si="55"/>
        <v>-5</v>
      </c>
      <c r="H1176" t="s">
        <v>2524</v>
      </c>
      <c r="K1176" t="s">
        <v>1894</v>
      </c>
      <c r="L1176" t="s">
        <v>1017</v>
      </c>
      <c r="M1176" t="s">
        <v>376</v>
      </c>
      <c r="N1176" t="s">
        <v>1033</v>
      </c>
      <c r="S1176" t="s">
        <v>30</v>
      </c>
      <c r="U1176">
        <f t="shared" si="56"/>
        <v>1</v>
      </c>
    </row>
    <row r="1177" spans="1:21" x14ac:dyDescent="0.25">
      <c r="A1177">
        <v>19540130</v>
      </c>
      <c r="B1177" t="s">
        <v>1787</v>
      </c>
      <c r="C1177" t="str">
        <f t="shared" si="54"/>
        <v>W</v>
      </c>
      <c r="D1177" t="s">
        <v>376</v>
      </c>
      <c r="E1177" s="1">
        <v>5</v>
      </c>
      <c r="F1177" s="1">
        <v>0</v>
      </c>
      <c r="G1177">
        <f t="shared" si="55"/>
        <v>5</v>
      </c>
      <c r="H1177" t="s">
        <v>2524</v>
      </c>
      <c r="K1177" t="s">
        <v>1894</v>
      </c>
      <c r="L1177" t="s">
        <v>1017</v>
      </c>
      <c r="M1177" t="s">
        <v>376</v>
      </c>
      <c r="N1177" t="s">
        <v>1037</v>
      </c>
      <c r="S1177" t="s">
        <v>30</v>
      </c>
      <c r="U1177">
        <f t="shared" si="56"/>
        <v>0</v>
      </c>
    </row>
    <row r="1178" spans="1:21" x14ac:dyDescent="0.25">
      <c r="A1178">
        <v>19540213</v>
      </c>
      <c r="B1178" t="s">
        <v>503</v>
      </c>
      <c r="C1178" t="str">
        <f t="shared" si="54"/>
        <v>L</v>
      </c>
      <c r="D1178" t="s">
        <v>1787</v>
      </c>
      <c r="E1178" s="1">
        <v>0</v>
      </c>
      <c r="F1178" s="1">
        <v>3</v>
      </c>
      <c r="G1178">
        <f t="shared" si="55"/>
        <v>-3</v>
      </c>
      <c r="H1178" t="s">
        <v>2523</v>
      </c>
      <c r="K1178" t="s">
        <v>1903</v>
      </c>
      <c r="L1178" t="s">
        <v>1120</v>
      </c>
      <c r="M1178" t="s">
        <v>503</v>
      </c>
      <c r="N1178" t="s">
        <v>1033</v>
      </c>
      <c r="S1178" t="s">
        <v>30</v>
      </c>
      <c r="U1178">
        <f t="shared" si="56"/>
        <v>1</v>
      </c>
    </row>
    <row r="1179" spans="1:21" x14ac:dyDescent="0.25">
      <c r="A1179">
        <v>19540213</v>
      </c>
      <c r="B1179" t="s">
        <v>1787</v>
      </c>
      <c r="C1179" t="str">
        <f t="shared" si="54"/>
        <v>W</v>
      </c>
      <c r="D1179" t="s">
        <v>503</v>
      </c>
      <c r="E1179" s="1">
        <v>3</v>
      </c>
      <c r="F1179" s="1">
        <v>0</v>
      </c>
      <c r="G1179">
        <f t="shared" si="55"/>
        <v>3</v>
      </c>
      <c r="H1179" t="s">
        <v>2523</v>
      </c>
      <c r="K1179" t="s">
        <v>1903</v>
      </c>
      <c r="L1179" t="s">
        <v>1120</v>
      </c>
      <c r="M1179" t="s">
        <v>503</v>
      </c>
      <c r="N1179" t="s">
        <v>1037</v>
      </c>
      <c r="S1179" t="s">
        <v>30</v>
      </c>
      <c r="U1179">
        <f t="shared" si="56"/>
        <v>0</v>
      </c>
    </row>
    <row r="1180" spans="1:21" x14ac:dyDescent="0.25">
      <c r="A1180">
        <v>19540213</v>
      </c>
      <c r="B1180" t="s">
        <v>376</v>
      </c>
      <c r="C1180" t="str">
        <f t="shared" si="54"/>
        <v>W</v>
      </c>
      <c r="D1180" t="s">
        <v>1825</v>
      </c>
      <c r="E1180" s="1">
        <v>14</v>
      </c>
      <c r="F1180" s="1">
        <v>3</v>
      </c>
      <c r="G1180">
        <f t="shared" si="55"/>
        <v>11</v>
      </c>
      <c r="H1180" t="s">
        <v>2863</v>
      </c>
      <c r="K1180" t="s">
        <v>1894</v>
      </c>
      <c r="L1180" t="s">
        <v>1017</v>
      </c>
      <c r="M1180" t="s">
        <v>376</v>
      </c>
      <c r="N1180" t="s">
        <v>1033</v>
      </c>
      <c r="O1180" t="s">
        <v>30</v>
      </c>
      <c r="U1180">
        <f t="shared" si="56"/>
        <v>0</v>
      </c>
    </row>
    <row r="1181" spans="1:21" x14ac:dyDescent="0.25">
      <c r="A1181">
        <v>19540213</v>
      </c>
      <c r="B1181" t="s">
        <v>1825</v>
      </c>
      <c r="C1181" t="str">
        <f t="shared" si="54"/>
        <v>L</v>
      </c>
      <c r="D1181" t="s">
        <v>376</v>
      </c>
      <c r="E1181" s="1">
        <v>3</v>
      </c>
      <c r="F1181" s="1">
        <v>14</v>
      </c>
      <c r="G1181">
        <f t="shared" si="55"/>
        <v>-11</v>
      </c>
      <c r="H1181" t="s">
        <v>2863</v>
      </c>
      <c r="K1181" t="s">
        <v>1894</v>
      </c>
      <c r="L1181" t="s">
        <v>1017</v>
      </c>
      <c r="M1181" t="s">
        <v>376</v>
      </c>
      <c r="N1181" t="s">
        <v>1037</v>
      </c>
      <c r="O1181" t="s">
        <v>30</v>
      </c>
      <c r="U1181">
        <f t="shared" si="56"/>
        <v>0</v>
      </c>
    </row>
    <row r="1182" spans="1:21" x14ac:dyDescent="0.25">
      <c r="A1182">
        <v>19540227</v>
      </c>
      <c r="B1182" t="s">
        <v>164</v>
      </c>
      <c r="C1182" t="str">
        <f t="shared" si="54"/>
        <v>W</v>
      </c>
      <c r="D1182" t="s">
        <v>1787</v>
      </c>
      <c r="E1182" s="1">
        <v>3</v>
      </c>
      <c r="F1182" s="1">
        <v>0</v>
      </c>
      <c r="G1182">
        <f t="shared" si="55"/>
        <v>3</v>
      </c>
      <c r="H1182" t="s">
        <v>2523</v>
      </c>
      <c r="K1182" t="s">
        <v>2462</v>
      </c>
      <c r="L1182" t="s">
        <v>2448</v>
      </c>
      <c r="M1182" t="s">
        <v>164</v>
      </c>
      <c r="N1182" t="s">
        <v>1033</v>
      </c>
      <c r="S1182" t="s">
        <v>30</v>
      </c>
      <c r="U1182">
        <f t="shared" si="56"/>
        <v>0</v>
      </c>
    </row>
    <row r="1183" spans="1:21" x14ac:dyDescent="0.25">
      <c r="A1183">
        <v>19540227</v>
      </c>
      <c r="B1183" t="s">
        <v>1787</v>
      </c>
      <c r="C1183" t="str">
        <f t="shared" si="54"/>
        <v>L</v>
      </c>
      <c r="D1183" t="s">
        <v>164</v>
      </c>
      <c r="E1183" s="1">
        <v>0</v>
      </c>
      <c r="F1183" s="1">
        <v>3</v>
      </c>
      <c r="G1183">
        <f t="shared" si="55"/>
        <v>-3</v>
      </c>
      <c r="H1183" t="s">
        <v>2523</v>
      </c>
      <c r="K1183" t="s">
        <v>2462</v>
      </c>
      <c r="L1183" t="s">
        <v>2448</v>
      </c>
      <c r="M1183" t="s">
        <v>164</v>
      </c>
      <c r="N1183" t="s">
        <v>1037</v>
      </c>
      <c r="S1183" t="s">
        <v>30</v>
      </c>
      <c r="U1183">
        <f t="shared" si="56"/>
        <v>1</v>
      </c>
    </row>
    <row r="1184" spans="1:21" x14ac:dyDescent="0.25">
      <c r="A1184">
        <v>19540227</v>
      </c>
      <c r="B1184" t="s">
        <v>1825</v>
      </c>
      <c r="C1184" t="str">
        <f t="shared" si="54"/>
        <v>W</v>
      </c>
      <c r="D1184" t="s">
        <v>503</v>
      </c>
      <c r="E1184" s="1">
        <v>6</v>
      </c>
      <c r="F1184" s="1">
        <v>0</v>
      </c>
      <c r="G1184">
        <f t="shared" si="55"/>
        <v>6</v>
      </c>
      <c r="H1184" t="s">
        <v>2863</v>
      </c>
      <c r="K1184" t="s">
        <v>1995</v>
      </c>
      <c r="L1184" t="s">
        <v>1826</v>
      </c>
      <c r="M1184" t="s">
        <v>1825</v>
      </c>
      <c r="N1184" t="s">
        <v>1033</v>
      </c>
      <c r="O1184" t="s">
        <v>30</v>
      </c>
      <c r="U1184">
        <f t="shared" si="56"/>
        <v>0</v>
      </c>
    </row>
    <row r="1185" spans="1:21" x14ac:dyDescent="0.25">
      <c r="A1185">
        <v>19540227</v>
      </c>
      <c r="B1185" t="s">
        <v>503</v>
      </c>
      <c r="C1185" t="str">
        <f t="shared" si="54"/>
        <v>L</v>
      </c>
      <c r="D1185" t="s">
        <v>1825</v>
      </c>
      <c r="E1185" s="1">
        <v>0</v>
      </c>
      <c r="F1185" s="1">
        <v>6</v>
      </c>
      <c r="G1185">
        <f t="shared" si="55"/>
        <v>-6</v>
      </c>
      <c r="H1185" t="s">
        <v>2863</v>
      </c>
      <c r="K1185" t="s">
        <v>1995</v>
      </c>
      <c r="L1185" t="s">
        <v>1826</v>
      </c>
      <c r="M1185" t="s">
        <v>1825</v>
      </c>
      <c r="N1185" t="s">
        <v>1037</v>
      </c>
      <c r="O1185" t="s">
        <v>30</v>
      </c>
      <c r="U1185">
        <f t="shared" si="56"/>
        <v>1</v>
      </c>
    </row>
    <row r="1186" spans="1:21" x14ac:dyDescent="0.25">
      <c r="A1186">
        <v>19540313</v>
      </c>
      <c r="B1186" t="s">
        <v>1825</v>
      </c>
      <c r="C1186" t="str">
        <f t="shared" si="54"/>
        <v>L</v>
      </c>
      <c r="D1186" t="s">
        <v>1264</v>
      </c>
      <c r="E1186" s="1">
        <v>9</v>
      </c>
      <c r="F1186" s="1">
        <v>12</v>
      </c>
      <c r="G1186">
        <f t="shared" si="55"/>
        <v>-3</v>
      </c>
      <c r="H1186" t="s">
        <v>2863</v>
      </c>
      <c r="K1186" t="s">
        <v>1995</v>
      </c>
      <c r="L1186" t="s">
        <v>1826</v>
      </c>
      <c r="M1186" t="s">
        <v>1825</v>
      </c>
      <c r="N1186" t="s">
        <v>1033</v>
      </c>
      <c r="O1186" t="s">
        <v>30</v>
      </c>
      <c r="U1186">
        <f t="shared" si="56"/>
        <v>1</v>
      </c>
    </row>
    <row r="1187" spans="1:21" x14ac:dyDescent="0.25">
      <c r="A1187">
        <v>19540313</v>
      </c>
      <c r="B1187" t="s">
        <v>1264</v>
      </c>
      <c r="C1187" t="str">
        <f t="shared" si="54"/>
        <v>W</v>
      </c>
      <c r="D1187" t="s">
        <v>1825</v>
      </c>
      <c r="E1187" s="1">
        <v>12</v>
      </c>
      <c r="F1187" s="1">
        <v>9</v>
      </c>
      <c r="G1187">
        <f t="shared" si="55"/>
        <v>3</v>
      </c>
      <c r="H1187" t="s">
        <v>2863</v>
      </c>
      <c r="K1187" t="s">
        <v>1995</v>
      </c>
      <c r="L1187" t="s">
        <v>1826</v>
      </c>
      <c r="M1187" t="s">
        <v>1825</v>
      </c>
      <c r="N1187" t="s">
        <v>1037</v>
      </c>
      <c r="O1187" t="s">
        <v>30</v>
      </c>
      <c r="U1187">
        <f t="shared" si="56"/>
        <v>0</v>
      </c>
    </row>
    <row r="1188" spans="1:21" x14ac:dyDescent="0.25">
      <c r="A1188">
        <v>19540320</v>
      </c>
      <c r="B1188" t="s">
        <v>503</v>
      </c>
      <c r="C1188" t="str">
        <f t="shared" si="54"/>
        <v>L</v>
      </c>
      <c r="D1188" t="s">
        <v>376</v>
      </c>
      <c r="E1188" s="1">
        <v>3</v>
      </c>
      <c r="F1188" s="1">
        <v>13</v>
      </c>
      <c r="G1188">
        <f t="shared" si="55"/>
        <v>-10</v>
      </c>
      <c r="H1188" t="s">
        <v>2863</v>
      </c>
      <c r="K1188" t="s">
        <v>1822</v>
      </c>
      <c r="L1188" t="s">
        <v>1120</v>
      </c>
      <c r="M1188" t="s">
        <v>503</v>
      </c>
      <c r="N1188" t="s">
        <v>1033</v>
      </c>
      <c r="O1188" t="s">
        <v>30</v>
      </c>
      <c r="U1188">
        <f t="shared" si="56"/>
        <v>0</v>
      </c>
    </row>
    <row r="1189" spans="1:21" x14ac:dyDescent="0.25">
      <c r="A1189">
        <v>19540320</v>
      </c>
      <c r="B1189" t="s">
        <v>376</v>
      </c>
      <c r="C1189" t="str">
        <f t="shared" si="54"/>
        <v>W</v>
      </c>
      <c r="D1189" t="s">
        <v>503</v>
      </c>
      <c r="E1189" s="1">
        <v>13</v>
      </c>
      <c r="F1189" s="1">
        <v>3</v>
      </c>
      <c r="G1189">
        <f t="shared" si="55"/>
        <v>10</v>
      </c>
      <c r="H1189" t="s">
        <v>2863</v>
      </c>
      <c r="K1189" t="s">
        <v>1822</v>
      </c>
      <c r="L1189" t="s">
        <v>1120</v>
      </c>
      <c r="M1189" t="s">
        <v>503</v>
      </c>
      <c r="N1189" t="s">
        <v>1037</v>
      </c>
      <c r="O1189" t="s">
        <v>30</v>
      </c>
      <c r="U1189">
        <f t="shared" si="56"/>
        <v>0</v>
      </c>
    </row>
    <row r="1190" spans="1:21" x14ac:dyDescent="0.25">
      <c r="A1190">
        <v>19540327</v>
      </c>
      <c r="B1190" t="s">
        <v>1264</v>
      </c>
      <c r="C1190" t="str">
        <f t="shared" si="54"/>
        <v>W</v>
      </c>
      <c r="D1190" t="s">
        <v>164</v>
      </c>
      <c r="E1190" s="1">
        <v>19</v>
      </c>
      <c r="F1190" s="1">
        <v>13</v>
      </c>
      <c r="G1190">
        <f t="shared" si="55"/>
        <v>6</v>
      </c>
      <c r="H1190" t="s">
        <v>2863</v>
      </c>
      <c r="K1190" t="s">
        <v>1988</v>
      </c>
      <c r="L1190" t="s">
        <v>1263</v>
      </c>
      <c r="M1190" t="s">
        <v>1264</v>
      </c>
      <c r="N1190" t="s">
        <v>1033</v>
      </c>
      <c r="O1190" t="s">
        <v>30</v>
      </c>
      <c r="U1190">
        <f t="shared" si="56"/>
        <v>0</v>
      </c>
    </row>
    <row r="1191" spans="1:21" x14ac:dyDescent="0.25">
      <c r="A1191">
        <v>19540327</v>
      </c>
      <c r="B1191" t="s">
        <v>164</v>
      </c>
      <c r="C1191" t="str">
        <f t="shared" si="54"/>
        <v>L</v>
      </c>
      <c r="D1191" t="s">
        <v>1264</v>
      </c>
      <c r="E1191" s="1">
        <v>13</v>
      </c>
      <c r="F1191" s="1">
        <v>19</v>
      </c>
      <c r="G1191">
        <f t="shared" si="55"/>
        <v>-6</v>
      </c>
      <c r="H1191" t="s">
        <v>2863</v>
      </c>
      <c r="K1191" t="s">
        <v>1988</v>
      </c>
      <c r="L1191" t="s">
        <v>1263</v>
      </c>
      <c r="M1191" t="s">
        <v>1264</v>
      </c>
      <c r="N1191" t="s">
        <v>1037</v>
      </c>
      <c r="O1191" t="s">
        <v>30</v>
      </c>
      <c r="U1191">
        <f t="shared" si="56"/>
        <v>1</v>
      </c>
    </row>
    <row r="1192" spans="1:21" x14ac:dyDescent="0.25">
      <c r="A1192">
        <v>19540410</v>
      </c>
      <c r="B1192" t="s">
        <v>1264</v>
      </c>
      <c r="C1192" t="str">
        <f t="shared" si="54"/>
        <v>W</v>
      </c>
      <c r="D1192" t="s">
        <v>503</v>
      </c>
      <c r="E1192" s="1">
        <v>15</v>
      </c>
      <c r="F1192" s="1">
        <v>3</v>
      </c>
      <c r="G1192">
        <f t="shared" si="55"/>
        <v>12</v>
      </c>
      <c r="H1192" t="s">
        <v>2863</v>
      </c>
      <c r="K1192" t="s">
        <v>2572</v>
      </c>
      <c r="L1192" t="s">
        <v>1274</v>
      </c>
      <c r="M1192" t="s">
        <v>1264</v>
      </c>
      <c r="N1192" t="s">
        <v>1033</v>
      </c>
      <c r="O1192" t="s">
        <v>30</v>
      </c>
      <c r="U1192">
        <f t="shared" si="56"/>
        <v>0</v>
      </c>
    </row>
    <row r="1193" spans="1:21" x14ac:dyDescent="0.25">
      <c r="A1193">
        <v>19540410</v>
      </c>
      <c r="B1193" t="s">
        <v>503</v>
      </c>
      <c r="C1193" t="str">
        <f t="shared" si="54"/>
        <v>L</v>
      </c>
      <c r="D1193" t="s">
        <v>1264</v>
      </c>
      <c r="E1193" s="1">
        <v>3</v>
      </c>
      <c r="F1193" s="1">
        <v>15</v>
      </c>
      <c r="G1193">
        <f t="shared" si="55"/>
        <v>-12</v>
      </c>
      <c r="H1193" t="s">
        <v>2863</v>
      </c>
      <c r="K1193" t="s">
        <v>2572</v>
      </c>
      <c r="L1193" t="s">
        <v>1274</v>
      </c>
      <c r="M1193" t="s">
        <v>1264</v>
      </c>
      <c r="N1193" t="s">
        <v>1037</v>
      </c>
      <c r="O1193" t="s">
        <v>30</v>
      </c>
      <c r="U1193">
        <f t="shared" si="56"/>
        <v>0</v>
      </c>
    </row>
    <row r="1194" spans="1:21" x14ac:dyDescent="0.25">
      <c r="A1194">
        <v>19540410</v>
      </c>
      <c r="B1194" t="s">
        <v>164</v>
      </c>
      <c r="C1194" t="str">
        <f t="shared" si="54"/>
        <v>W</v>
      </c>
      <c r="D1194" t="s">
        <v>376</v>
      </c>
      <c r="E1194" s="1">
        <v>11</v>
      </c>
      <c r="F1194" s="1">
        <v>3</v>
      </c>
      <c r="G1194">
        <f t="shared" si="55"/>
        <v>8</v>
      </c>
      <c r="H1194" t="s">
        <v>2863</v>
      </c>
      <c r="K1194" t="s">
        <v>2449</v>
      </c>
      <c r="L1194" t="s">
        <v>2448</v>
      </c>
      <c r="M1194" t="s">
        <v>164</v>
      </c>
      <c r="N1194" t="s">
        <v>1033</v>
      </c>
      <c r="O1194" t="s">
        <v>30</v>
      </c>
      <c r="U1194">
        <f t="shared" si="56"/>
        <v>0</v>
      </c>
    </row>
    <row r="1195" spans="1:21" x14ac:dyDescent="0.25">
      <c r="A1195">
        <v>19540410</v>
      </c>
      <c r="B1195" t="s">
        <v>376</v>
      </c>
      <c r="C1195" t="str">
        <f t="shared" si="54"/>
        <v>L</v>
      </c>
      <c r="D1195" t="s">
        <v>164</v>
      </c>
      <c r="E1195" s="1">
        <v>3</v>
      </c>
      <c r="F1195" s="1">
        <v>11</v>
      </c>
      <c r="G1195">
        <f t="shared" si="55"/>
        <v>-8</v>
      </c>
      <c r="H1195" t="s">
        <v>2863</v>
      </c>
      <c r="K1195" t="s">
        <v>2449</v>
      </c>
      <c r="L1195" t="s">
        <v>2448</v>
      </c>
      <c r="M1195" t="s">
        <v>164</v>
      </c>
      <c r="N1195" t="s">
        <v>1037</v>
      </c>
      <c r="O1195" t="s">
        <v>30</v>
      </c>
      <c r="U1195">
        <f t="shared" si="56"/>
        <v>0</v>
      </c>
    </row>
    <row r="1196" spans="1:21" x14ac:dyDescent="0.25">
      <c r="A1196">
        <v>19540424</v>
      </c>
      <c r="B1196" t="s">
        <v>171</v>
      </c>
      <c r="C1196" t="str">
        <f t="shared" si="54"/>
        <v>L</v>
      </c>
      <c r="D1196" t="s">
        <v>164</v>
      </c>
      <c r="E1196" s="1">
        <v>12</v>
      </c>
      <c r="F1196" s="1">
        <v>39</v>
      </c>
      <c r="G1196">
        <f t="shared" si="55"/>
        <v>-27</v>
      </c>
      <c r="H1196" t="s">
        <v>2522</v>
      </c>
      <c r="K1196" t="s">
        <v>1930</v>
      </c>
      <c r="L1196" t="s">
        <v>1929</v>
      </c>
      <c r="M1196" t="s">
        <v>171</v>
      </c>
      <c r="N1196" t="s">
        <v>1033</v>
      </c>
      <c r="S1196" t="s">
        <v>30</v>
      </c>
      <c r="U1196">
        <f t="shared" si="56"/>
        <v>0</v>
      </c>
    </row>
    <row r="1197" spans="1:21" x14ac:dyDescent="0.25">
      <c r="A1197">
        <v>19540424</v>
      </c>
      <c r="B1197" t="s">
        <v>164</v>
      </c>
      <c r="C1197" t="str">
        <f t="shared" si="54"/>
        <v>W</v>
      </c>
      <c r="D1197" t="s">
        <v>171</v>
      </c>
      <c r="E1197" s="1">
        <v>39</v>
      </c>
      <c r="F1197" s="1">
        <v>12</v>
      </c>
      <c r="G1197">
        <f t="shared" si="55"/>
        <v>27</v>
      </c>
      <c r="H1197" t="s">
        <v>2522</v>
      </c>
      <c r="K1197" t="s">
        <v>1930</v>
      </c>
      <c r="L1197" t="s">
        <v>1929</v>
      </c>
      <c r="M1197" t="s">
        <v>171</v>
      </c>
      <c r="N1197" t="s">
        <v>1037</v>
      </c>
      <c r="S1197" t="s">
        <v>30</v>
      </c>
      <c r="U1197">
        <f t="shared" si="56"/>
        <v>0</v>
      </c>
    </row>
    <row r="1198" spans="1:21" x14ac:dyDescent="0.25">
      <c r="A1198">
        <v>19540829</v>
      </c>
      <c r="B1198" t="s">
        <v>1821</v>
      </c>
      <c r="C1198" t="str">
        <f t="shared" si="54"/>
        <v>L</v>
      </c>
      <c r="D1198" t="s">
        <v>164</v>
      </c>
      <c r="E1198" s="1">
        <v>8</v>
      </c>
      <c r="F1198" s="1">
        <v>22</v>
      </c>
      <c r="G1198">
        <f t="shared" si="55"/>
        <v>-14</v>
      </c>
      <c r="H1198" t="s">
        <v>2521</v>
      </c>
      <c r="K1198" t="s">
        <v>2382</v>
      </c>
      <c r="L1198" t="s">
        <v>1885</v>
      </c>
      <c r="M1198" t="s">
        <v>1821</v>
      </c>
      <c r="N1198" t="s">
        <v>1033</v>
      </c>
      <c r="S1198" t="s">
        <v>30</v>
      </c>
      <c r="U1198">
        <f t="shared" si="56"/>
        <v>0</v>
      </c>
    </row>
    <row r="1199" spans="1:21" x14ac:dyDescent="0.25">
      <c r="A1199">
        <v>19540829</v>
      </c>
      <c r="B1199" t="s">
        <v>164</v>
      </c>
      <c r="C1199" t="str">
        <f t="shared" si="54"/>
        <v>W</v>
      </c>
      <c r="D1199" t="s">
        <v>1821</v>
      </c>
      <c r="E1199" s="1">
        <v>22</v>
      </c>
      <c r="F1199" s="1">
        <v>8</v>
      </c>
      <c r="G1199">
        <f t="shared" si="55"/>
        <v>14</v>
      </c>
      <c r="H1199" t="s">
        <v>2521</v>
      </c>
      <c r="K1199" t="s">
        <v>2382</v>
      </c>
      <c r="L1199" t="s">
        <v>1885</v>
      </c>
      <c r="M1199" t="s">
        <v>1821</v>
      </c>
      <c r="N1199" t="s">
        <v>1037</v>
      </c>
      <c r="S1199" t="s">
        <v>30</v>
      </c>
      <c r="U1199">
        <f t="shared" si="56"/>
        <v>0</v>
      </c>
    </row>
    <row r="1200" spans="1:21" x14ac:dyDescent="0.25">
      <c r="A1200">
        <v>19540912</v>
      </c>
      <c r="B1200" t="s">
        <v>1821</v>
      </c>
      <c r="C1200" t="str">
        <f t="shared" si="54"/>
        <v>L</v>
      </c>
      <c r="D1200" t="s">
        <v>164</v>
      </c>
      <c r="E1200" s="1">
        <v>3</v>
      </c>
      <c r="F1200" s="1">
        <v>30</v>
      </c>
      <c r="G1200">
        <f t="shared" si="55"/>
        <v>-27</v>
      </c>
      <c r="H1200" t="s">
        <v>2521</v>
      </c>
      <c r="K1200" t="s">
        <v>2382</v>
      </c>
      <c r="L1200" t="s">
        <v>1885</v>
      </c>
      <c r="M1200" t="s">
        <v>1821</v>
      </c>
      <c r="N1200" t="s">
        <v>1033</v>
      </c>
      <c r="S1200" t="s">
        <v>30</v>
      </c>
      <c r="U1200">
        <f t="shared" si="56"/>
        <v>0</v>
      </c>
    </row>
    <row r="1201" spans="1:21" x14ac:dyDescent="0.25">
      <c r="A1201">
        <v>19540912</v>
      </c>
      <c r="B1201" t="s">
        <v>164</v>
      </c>
      <c r="C1201" t="str">
        <f t="shared" si="54"/>
        <v>W</v>
      </c>
      <c r="D1201" t="s">
        <v>1821</v>
      </c>
      <c r="E1201" s="1">
        <v>30</v>
      </c>
      <c r="F1201" s="1">
        <v>3</v>
      </c>
      <c r="G1201">
        <f t="shared" si="55"/>
        <v>27</v>
      </c>
      <c r="H1201" t="s">
        <v>2521</v>
      </c>
      <c r="K1201" t="s">
        <v>2382</v>
      </c>
      <c r="L1201" t="s">
        <v>1885</v>
      </c>
      <c r="M1201" t="s">
        <v>1821</v>
      </c>
      <c r="N1201" t="s">
        <v>1037</v>
      </c>
      <c r="S1201" t="s">
        <v>30</v>
      </c>
      <c r="U1201">
        <f t="shared" si="56"/>
        <v>0</v>
      </c>
    </row>
    <row r="1202" spans="1:21" x14ac:dyDescent="0.25">
      <c r="A1202">
        <v>19550108</v>
      </c>
      <c r="B1202" t="s">
        <v>164</v>
      </c>
      <c r="C1202" t="str">
        <f t="shared" si="54"/>
        <v>W</v>
      </c>
      <c r="D1202" t="s">
        <v>503</v>
      </c>
      <c r="E1202" s="1">
        <v>15</v>
      </c>
      <c r="F1202" s="1">
        <v>0</v>
      </c>
      <c r="G1202">
        <f t="shared" si="55"/>
        <v>15</v>
      </c>
      <c r="H1202" t="s">
        <v>2862</v>
      </c>
      <c r="K1202" t="s">
        <v>2449</v>
      </c>
      <c r="L1202" t="s">
        <v>2448</v>
      </c>
      <c r="M1202" t="s">
        <v>164</v>
      </c>
      <c r="N1202" t="s">
        <v>1033</v>
      </c>
      <c r="O1202" t="s">
        <v>30</v>
      </c>
      <c r="U1202">
        <f t="shared" si="56"/>
        <v>0</v>
      </c>
    </row>
    <row r="1203" spans="1:21" x14ac:dyDescent="0.25">
      <c r="A1203">
        <v>19550108</v>
      </c>
      <c r="B1203" t="s">
        <v>503</v>
      </c>
      <c r="C1203" t="str">
        <f t="shared" si="54"/>
        <v>L</v>
      </c>
      <c r="D1203" t="s">
        <v>164</v>
      </c>
      <c r="E1203" s="1">
        <v>0</v>
      </c>
      <c r="F1203" s="1">
        <v>15</v>
      </c>
      <c r="G1203">
        <f t="shared" si="55"/>
        <v>-15</v>
      </c>
      <c r="H1203" t="s">
        <v>2862</v>
      </c>
      <c r="K1203" t="s">
        <v>2449</v>
      </c>
      <c r="L1203" t="s">
        <v>2448</v>
      </c>
      <c r="M1203" t="s">
        <v>164</v>
      </c>
      <c r="N1203" t="s">
        <v>1037</v>
      </c>
      <c r="O1203" t="s">
        <v>30</v>
      </c>
      <c r="U1203">
        <f t="shared" si="56"/>
        <v>0</v>
      </c>
    </row>
    <row r="1204" spans="1:21" x14ac:dyDescent="0.25">
      <c r="A1204">
        <v>19550122</v>
      </c>
      <c r="B1204" t="s">
        <v>1264</v>
      </c>
      <c r="C1204" t="str">
        <f t="shared" si="54"/>
        <v>W</v>
      </c>
      <c r="D1204" t="s">
        <v>376</v>
      </c>
      <c r="E1204" s="1">
        <v>3</v>
      </c>
      <c r="F1204" s="1">
        <v>0</v>
      </c>
      <c r="G1204">
        <f t="shared" si="55"/>
        <v>3</v>
      </c>
      <c r="H1204" t="s">
        <v>2862</v>
      </c>
      <c r="K1204" t="s">
        <v>2533</v>
      </c>
      <c r="L1204" t="s">
        <v>1263</v>
      </c>
      <c r="M1204" t="s">
        <v>1264</v>
      </c>
      <c r="N1204" t="s">
        <v>1033</v>
      </c>
      <c r="O1204" t="s">
        <v>30</v>
      </c>
      <c r="U1204">
        <f t="shared" si="56"/>
        <v>0</v>
      </c>
    </row>
    <row r="1205" spans="1:21" x14ac:dyDescent="0.25">
      <c r="A1205">
        <v>19550122</v>
      </c>
      <c r="B1205" t="s">
        <v>376</v>
      </c>
      <c r="C1205" t="str">
        <f t="shared" si="54"/>
        <v>L</v>
      </c>
      <c r="D1205" t="s">
        <v>1264</v>
      </c>
      <c r="E1205" s="1">
        <v>0</v>
      </c>
      <c r="F1205" s="1">
        <v>3</v>
      </c>
      <c r="G1205">
        <f t="shared" si="55"/>
        <v>-3</v>
      </c>
      <c r="H1205" t="s">
        <v>2862</v>
      </c>
      <c r="K1205" t="s">
        <v>2533</v>
      </c>
      <c r="L1205" t="s">
        <v>1263</v>
      </c>
      <c r="M1205" t="s">
        <v>1264</v>
      </c>
      <c r="N1205" t="s">
        <v>1037</v>
      </c>
      <c r="O1205" t="s">
        <v>30</v>
      </c>
      <c r="U1205">
        <f t="shared" si="56"/>
        <v>1</v>
      </c>
    </row>
    <row r="1206" spans="1:21" x14ac:dyDescent="0.25">
      <c r="A1206">
        <v>19550122</v>
      </c>
      <c r="B1206" t="s">
        <v>1825</v>
      </c>
      <c r="C1206" t="str">
        <f t="shared" si="54"/>
        <v>L</v>
      </c>
      <c r="D1206" t="s">
        <v>164</v>
      </c>
      <c r="E1206" s="1">
        <v>3</v>
      </c>
      <c r="F1206" s="1">
        <v>5</v>
      </c>
      <c r="G1206">
        <f t="shared" si="55"/>
        <v>-2</v>
      </c>
      <c r="H1206" t="s">
        <v>2862</v>
      </c>
      <c r="K1206" t="s">
        <v>1995</v>
      </c>
      <c r="L1206" t="s">
        <v>1826</v>
      </c>
      <c r="M1206" t="s">
        <v>1825</v>
      </c>
      <c r="N1206" t="s">
        <v>1033</v>
      </c>
      <c r="O1206" t="s">
        <v>30</v>
      </c>
      <c r="U1206">
        <f t="shared" si="56"/>
        <v>1</v>
      </c>
    </row>
    <row r="1207" spans="1:21" x14ac:dyDescent="0.25">
      <c r="A1207">
        <v>19550122</v>
      </c>
      <c r="B1207" t="s">
        <v>164</v>
      </c>
      <c r="C1207" t="str">
        <f t="shared" si="54"/>
        <v>W</v>
      </c>
      <c r="D1207" t="s">
        <v>1825</v>
      </c>
      <c r="E1207" s="1">
        <v>5</v>
      </c>
      <c r="F1207" s="1">
        <v>3</v>
      </c>
      <c r="G1207">
        <f t="shared" si="55"/>
        <v>2</v>
      </c>
      <c r="H1207" t="s">
        <v>2862</v>
      </c>
      <c r="K1207" t="s">
        <v>1995</v>
      </c>
      <c r="L1207" t="s">
        <v>1826</v>
      </c>
      <c r="M1207" t="s">
        <v>1825</v>
      </c>
      <c r="N1207" t="s">
        <v>1037</v>
      </c>
      <c r="O1207" t="s">
        <v>30</v>
      </c>
      <c r="U1207">
        <f t="shared" si="56"/>
        <v>0</v>
      </c>
    </row>
    <row r="1208" spans="1:21" x14ac:dyDescent="0.25">
      <c r="A1208">
        <v>19550205</v>
      </c>
      <c r="B1208" t="s">
        <v>503</v>
      </c>
      <c r="C1208" t="str">
        <f t="shared" si="54"/>
        <v>W</v>
      </c>
      <c r="D1208" t="s">
        <v>1264</v>
      </c>
      <c r="E1208" s="1">
        <v>14</v>
      </c>
      <c r="F1208" s="1">
        <v>8</v>
      </c>
      <c r="G1208">
        <f t="shared" si="55"/>
        <v>6</v>
      </c>
      <c r="H1208" t="s">
        <v>2862</v>
      </c>
      <c r="K1208" t="s">
        <v>1822</v>
      </c>
      <c r="L1208" t="s">
        <v>1120</v>
      </c>
      <c r="M1208" t="s">
        <v>503</v>
      </c>
      <c r="N1208" t="s">
        <v>1033</v>
      </c>
      <c r="O1208" t="s">
        <v>30</v>
      </c>
      <c r="U1208">
        <f t="shared" si="56"/>
        <v>0</v>
      </c>
    </row>
    <row r="1209" spans="1:21" x14ac:dyDescent="0.25">
      <c r="A1209">
        <v>19550205</v>
      </c>
      <c r="B1209" t="s">
        <v>1264</v>
      </c>
      <c r="C1209" t="str">
        <f t="shared" si="54"/>
        <v>L</v>
      </c>
      <c r="D1209" t="s">
        <v>503</v>
      </c>
      <c r="E1209" s="1">
        <v>8</v>
      </c>
      <c r="F1209" s="1">
        <v>14</v>
      </c>
      <c r="G1209">
        <f t="shared" si="55"/>
        <v>-6</v>
      </c>
      <c r="H1209" t="s">
        <v>2862</v>
      </c>
      <c r="K1209" t="s">
        <v>1822</v>
      </c>
      <c r="L1209" t="s">
        <v>1120</v>
      </c>
      <c r="M1209" t="s">
        <v>503</v>
      </c>
      <c r="N1209" t="s">
        <v>1037</v>
      </c>
      <c r="O1209" t="s">
        <v>30</v>
      </c>
      <c r="U1209">
        <f t="shared" si="56"/>
        <v>1</v>
      </c>
    </row>
    <row r="1210" spans="1:21" x14ac:dyDescent="0.25">
      <c r="A1210">
        <v>19550211</v>
      </c>
      <c r="B1210" t="s">
        <v>1825</v>
      </c>
      <c r="C1210" t="str">
        <f t="shared" si="54"/>
        <v>D</v>
      </c>
      <c r="D1210" t="s">
        <v>376</v>
      </c>
      <c r="E1210" s="1">
        <v>6</v>
      </c>
      <c r="F1210" s="1">
        <v>6</v>
      </c>
      <c r="G1210">
        <f t="shared" si="55"/>
        <v>0</v>
      </c>
      <c r="H1210" t="s">
        <v>2862</v>
      </c>
      <c r="K1210" t="s">
        <v>1995</v>
      </c>
      <c r="L1210" t="s">
        <v>1826</v>
      </c>
      <c r="M1210" t="s">
        <v>1825</v>
      </c>
      <c r="N1210" t="s">
        <v>1033</v>
      </c>
      <c r="O1210" t="s">
        <v>30</v>
      </c>
      <c r="U1210">
        <f t="shared" si="56"/>
        <v>0</v>
      </c>
    </row>
    <row r="1211" spans="1:21" x14ac:dyDescent="0.25">
      <c r="A1211">
        <v>19550211</v>
      </c>
      <c r="B1211" t="s">
        <v>376</v>
      </c>
      <c r="C1211" t="str">
        <f t="shared" si="54"/>
        <v>D</v>
      </c>
      <c r="D1211" t="s">
        <v>1825</v>
      </c>
      <c r="E1211" s="1">
        <v>6</v>
      </c>
      <c r="F1211" s="1">
        <v>6</v>
      </c>
      <c r="G1211">
        <f t="shared" si="55"/>
        <v>0</v>
      </c>
      <c r="H1211" t="s">
        <v>2862</v>
      </c>
      <c r="K1211" t="s">
        <v>1995</v>
      </c>
      <c r="L1211" t="s">
        <v>1826</v>
      </c>
      <c r="M1211" t="s">
        <v>1825</v>
      </c>
      <c r="N1211" t="s">
        <v>1037</v>
      </c>
      <c r="O1211" t="s">
        <v>30</v>
      </c>
      <c r="U1211">
        <f t="shared" si="56"/>
        <v>0</v>
      </c>
    </row>
    <row r="1212" spans="1:21" x14ac:dyDescent="0.25">
      <c r="A1212">
        <v>19550226</v>
      </c>
      <c r="B1212" t="s">
        <v>503</v>
      </c>
      <c r="C1212" t="str">
        <f t="shared" si="54"/>
        <v>W</v>
      </c>
      <c r="D1212" t="s">
        <v>1825</v>
      </c>
      <c r="E1212" s="1">
        <v>12</v>
      </c>
      <c r="F1212" s="1">
        <v>3</v>
      </c>
      <c r="G1212">
        <f t="shared" si="55"/>
        <v>9</v>
      </c>
      <c r="H1212" t="s">
        <v>2862</v>
      </c>
      <c r="K1212" t="s">
        <v>1822</v>
      </c>
      <c r="L1212" t="s">
        <v>1120</v>
      </c>
      <c r="M1212" t="s">
        <v>503</v>
      </c>
      <c r="N1212" t="s">
        <v>1033</v>
      </c>
      <c r="O1212" t="s">
        <v>30</v>
      </c>
      <c r="U1212">
        <f t="shared" si="56"/>
        <v>0</v>
      </c>
    </row>
    <row r="1213" spans="1:21" x14ac:dyDescent="0.25">
      <c r="A1213">
        <v>19550226</v>
      </c>
      <c r="B1213" t="s">
        <v>1825</v>
      </c>
      <c r="C1213" t="str">
        <f t="shared" si="54"/>
        <v>L</v>
      </c>
      <c r="D1213" t="s">
        <v>503</v>
      </c>
      <c r="E1213" s="1">
        <v>3</v>
      </c>
      <c r="F1213" s="1">
        <v>12</v>
      </c>
      <c r="G1213">
        <f t="shared" si="55"/>
        <v>-9</v>
      </c>
      <c r="H1213" t="s">
        <v>2862</v>
      </c>
      <c r="K1213" t="s">
        <v>1822</v>
      </c>
      <c r="L1213" t="s">
        <v>1120</v>
      </c>
      <c r="M1213" t="s">
        <v>503</v>
      </c>
      <c r="N1213" t="s">
        <v>1037</v>
      </c>
      <c r="O1213" t="s">
        <v>30</v>
      </c>
      <c r="U1213">
        <f t="shared" si="56"/>
        <v>0</v>
      </c>
    </row>
    <row r="1214" spans="1:21" x14ac:dyDescent="0.25">
      <c r="A1214">
        <v>19550226</v>
      </c>
      <c r="B1214" t="s">
        <v>376</v>
      </c>
      <c r="C1214" t="str">
        <f t="shared" si="54"/>
        <v>L</v>
      </c>
      <c r="D1214" t="s">
        <v>164</v>
      </c>
      <c r="E1214" s="1">
        <v>9</v>
      </c>
      <c r="F1214" s="1">
        <v>16</v>
      </c>
      <c r="G1214">
        <f t="shared" si="55"/>
        <v>-7</v>
      </c>
      <c r="H1214" t="s">
        <v>2862</v>
      </c>
      <c r="K1214" t="s">
        <v>1894</v>
      </c>
      <c r="L1214" t="s">
        <v>1017</v>
      </c>
      <c r="M1214" t="s">
        <v>376</v>
      </c>
      <c r="N1214" t="s">
        <v>1033</v>
      </c>
      <c r="O1214" t="s">
        <v>30</v>
      </c>
      <c r="U1214">
        <f t="shared" si="56"/>
        <v>1</v>
      </c>
    </row>
    <row r="1215" spans="1:21" x14ac:dyDescent="0.25">
      <c r="A1215">
        <v>19550226</v>
      </c>
      <c r="B1215" t="s">
        <v>164</v>
      </c>
      <c r="C1215" t="str">
        <f t="shared" si="54"/>
        <v>W</v>
      </c>
      <c r="D1215" t="s">
        <v>376</v>
      </c>
      <c r="E1215" s="1">
        <v>16</v>
      </c>
      <c r="F1215" s="1">
        <v>9</v>
      </c>
      <c r="G1215">
        <f t="shared" si="55"/>
        <v>7</v>
      </c>
      <c r="H1215" t="s">
        <v>2862</v>
      </c>
      <c r="K1215" t="s">
        <v>1894</v>
      </c>
      <c r="L1215" t="s">
        <v>1017</v>
      </c>
      <c r="M1215" t="s">
        <v>376</v>
      </c>
      <c r="N1215" t="s">
        <v>1037</v>
      </c>
      <c r="O1215" t="s">
        <v>30</v>
      </c>
      <c r="U1215">
        <f t="shared" si="56"/>
        <v>0</v>
      </c>
    </row>
    <row r="1216" spans="1:21" x14ac:dyDescent="0.25">
      <c r="A1216">
        <v>19550312</v>
      </c>
      <c r="B1216" t="s">
        <v>1264</v>
      </c>
      <c r="C1216" t="str">
        <f t="shared" si="54"/>
        <v>W</v>
      </c>
      <c r="D1216" t="s">
        <v>1825</v>
      </c>
      <c r="E1216" s="1">
        <v>21</v>
      </c>
      <c r="F1216" s="1">
        <v>3</v>
      </c>
      <c r="G1216">
        <f t="shared" si="55"/>
        <v>18</v>
      </c>
      <c r="H1216" t="s">
        <v>2862</v>
      </c>
      <c r="K1216" t="s">
        <v>1988</v>
      </c>
      <c r="L1216" t="s">
        <v>1263</v>
      </c>
      <c r="M1216" t="s">
        <v>1264</v>
      </c>
      <c r="N1216" t="s">
        <v>1033</v>
      </c>
      <c r="O1216" t="s">
        <v>30</v>
      </c>
      <c r="U1216">
        <f t="shared" si="56"/>
        <v>0</v>
      </c>
    </row>
    <row r="1217" spans="1:21" x14ac:dyDescent="0.25">
      <c r="A1217">
        <v>19550312</v>
      </c>
      <c r="B1217" t="s">
        <v>1825</v>
      </c>
      <c r="C1217" t="str">
        <f t="shared" si="54"/>
        <v>L</v>
      </c>
      <c r="D1217" t="s">
        <v>1264</v>
      </c>
      <c r="E1217" s="1">
        <v>3</v>
      </c>
      <c r="F1217" s="1">
        <v>21</v>
      </c>
      <c r="G1217">
        <f t="shared" si="55"/>
        <v>-18</v>
      </c>
      <c r="H1217" t="s">
        <v>2862</v>
      </c>
      <c r="K1217" t="s">
        <v>1988</v>
      </c>
      <c r="L1217" t="s">
        <v>1263</v>
      </c>
      <c r="M1217" t="s">
        <v>1264</v>
      </c>
      <c r="N1217" t="s">
        <v>1037</v>
      </c>
      <c r="O1217" t="s">
        <v>30</v>
      </c>
      <c r="U1217">
        <f t="shared" si="56"/>
        <v>0</v>
      </c>
    </row>
    <row r="1218" spans="1:21" x14ac:dyDescent="0.25">
      <c r="A1218">
        <v>19550319</v>
      </c>
      <c r="B1218" t="s">
        <v>376</v>
      </c>
      <c r="C1218" t="str">
        <f t="shared" ref="C1218:C1281" si="57">IF(E1218-F1218&gt;0,"W",IF(E1218-F1218&lt;0,"L","D"))</f>
        <v>W</v>
      </c>
      <c r="D1218" t="s">
        <v>503</v>
      </c>
      <c r="E1218" s="1">
        <v>9</v>
      </c>
      <c r="F1218" s="1">
        <v>6</v>
      </c>
      <c r="G1218">
        <f t="shared" ref="G1218:G1281" si="58">E1218-F1218</f>
        <v>3</v>
      </c>
      <c r="H1218" t="s">
        <v>2862</v>
      </c>
      <c r="K1218" t="s">
        <v>1818</v>
      </c>
      <c r="L1218" t="s">
        <v>1017</v>
      </c>
      <c r="M1218" t="s">
        <v>376</v>
      </c>
      <c r="N1218" t="s">
        <v>1033</v>
      </c>
      <c r="O1218" t="s">
        <v>30</v>
      </c>
      <c r="U1218">
        <f t="shared" ref="U1218:U1281" si="59">IF(C1218="L",IF(G1218&gt;-8,1,0),0)</f>
        <v>0</v>
      </c>
    </row>
    <row r="1219" spans="1:21" x14ac:dyDescent="0.25">
      <c r="A1219">
        <v>19550319</v>
      </c>
      <c r="B1219" t="s">
        <v>503</v>
      </c>
      <c r="C1219" t="str">
        <f t="shared" si="57"/>
        <v>L</v>
      </c>
      <c r="D1219" t="s">
        <v>376</v>
      </c>
      <c r="E1219" s="1">
        <v>6</v>
      </c>
      <c r="F1219" s="1">
        <v>9</v>
      </c>
      <c r="G1219">
        <f t="shared" si="58"/>
        <v>-3</v>
      </c>
      <c r="H1219" t="s">
        <v>2862</v>
      </c>
      <c r="K1219" t="s">
        <v>1818</v>
      </c>
      <c r="L1219" t="s">
        <v>1017</v>
      </c>
      <c r="M1219" t="s">
        <v>376</v>
      </c>
      <c r="N1219" t="s">
        <v>1037</v>
      </c>
      <c r="O1219" t="s">
        <v>30</v>
      </c>
      <c r="U1219">
        <f t="shared" si="59"/>
        <v>1</v>
      </c>
    </row>
    <row r="1220" spans="1:21" x14ac:dyDescent="0.25">
      <c r="A1220">
        <v>19550326</v>
      </c>
      <c r="B1220" t="s">
        <v>164</v>
      </c>
      <c r="C1220" t="str">
        <f t="shared" si="57"/>
        <v>L</v>
      </c>
      <c r="D1220" t="s">
        <v>1264</v>
      </c>
      <c r="E1220" s="1">
        <v>11</v>
      </c>
      <c r="F1220" s="1">
        <v>16</v>
      </c>
      <c r="G1220">
        <f t="shared" si="58"/>
        <v>-5</v>
      </c>
      <c r="H1220" t="s">
        <v>2862</v>
      </c>
      <c r="K1220" t="s">
        <v>2845</v>
      </c>
      <c r="L1220" t="s">
        <v>1939</v>
      </c>
      <c r="M1220" t="s">
        <v>164</v>
      </c>
      <c r="N1220" t="s">
        <v>1033</v>
      </c>
      <c r="O1220" t="s">
        <v>30</v>
      </c>
      <c r="U1220">
        <f t="shared" si="59"/>
        <v>1</v>
      </c>
    </row>
    <row r="1221" spans="1:21" x14ac:dyDescent="0.25">
      <c r="A1221">
        <v>19550326</v>
      </c>
      <c r="B1221" t="s">
        <v>1264</v>
      </c>
      <c r="C1221" t="str">
        <f t="shared" si="57"/>
        <v>W</v>
      </c>
      <c r="D1221" t="s">
        <v>164</v>
      </c>
      <c r="E1221" s="1">
        <v>16</v>
      </c>
      <c r="F1221" s="1">
        <v>11</v>
      </c>
      <c r="G1221">
        <f t="shared" si="58"/>
        <v>5</v>
      </c>
      <c r="H1221" t="s">
        <v>2862</v>
      </c>
      <c r="K1221" t="s">
        <v>2845</v>
      </c>
      <c r="L1221" t="s">
        <v>1939</v>
      </c>
      <c r="M1221" t="s">
        <v>164</v>
      </c>
      <c r="N1221" t="s">
        <v>1037</v>
      </c>
      <c r="O1221" t="s">
        <v>30</v>
      </c>
      <c r="U1221">
        <f t="shared" si="59"/>
        <v>0</v>
      </c>
    </row>
    <row r="1222" spans="1:21" x14ac:dyDescent="0.25">
      <c r="A1222">
        <v>19550410</v>
      </c>
      <c r="B1222" t="s">
        <v>164</v>
      </c>
      <c r="C1222" t="str">
        <f t="shared" si="57"/>
        <v>W</v>
      </c>
      <c r="D1222" t="s">
        <v>171</v>
      </c>
      <c r="E1222" s="1">
        <v>24</v>
      </c>
      <c r="F1222" s="1">
        <v>0</v>
      </c>
      <c r="G1222">
        <f t="shared" si="58"/>
        <v>24</v>
      </c>
      <c r="H1222" t="s">
        <v>2447</v>
      </c>
      <c r="K1222" t="s">
        <v>2287</v>
      </c>
      <c r="L1222" t="s">
        <v>2286</v>
      </c>
      <c r="M1222" t="s">
        <v>164</v>
      </c>
      <c r="N1222" t="s">
        <v>1033</v>
      </c>
      <c r="S1222" t="s">
        <v>30</v>
      </c>
      <c r="U1222">
        <f t="shared" si="59"/>
        <v>0</v>
      </c>
    </row>
    <row r="1223" spans="1:21" x14ac:dyDescent="0.25">
      <c r="A1223">
        <v>19550410</v>
      </c>
      <c r="B1223" t="s">
        <v>171</v>
      </c>
      <c r="C1223" t="str">
        <f t="shared" si="57"/>
        <v>L</v>
      </c>
      <c r="D1223" t="s">
        <v>164</v>
      </c>
      <c r="E1223" s="1">
        <v>0</v>
      </c>
      <c r="F1223" s="1">
        <v>24</v>
      </c>
      <c r="G1223">
        <f t="shared" si="58"/>
        <v>-24</v>
      </c>
      <c r="H1223" t="s">
        <v>2447</v>
      </c>
      <c r="K1223" t="s">
        <v>2287</v>
      </c>
      <c r="L1223" t="s">
        <v>2286</v>
      </c>
      <c r="M1223" t="s">
        <v>164</v>
      </c>
      <c r="N1223" t="s">
        <v>1037</v>
      </c>
      <c r="S1223" t="s">
        <v>30</v>
      </c>
      <c r="U1223">
        <f t="shared" si="59"/>
        <v>0</v>
      </c>
    </row>
    <row r="1224" spans="1:21" x14ac:dyDescent="0.25">
      <c r="A1224">
        <v>19550820</v>
      </c>
      <c r="B1224" t="s">
        <v>1787</v>
      </c>
      <c r="C1224" t="str">
        <f t="shared" si="57"/>
        <v>W</v>
      </c>
      <c r="D1224" t="s">
        <v>1824</v>
      </c>
      <c r="E1224" s="1">
        <v>16</v>
      </c>
      <c r="F1224" s="1">
        <v>8</v>
      </c>
      <c r="G1224">
        <f t="shared" si="58"/>
        <v>8</v>
      </c>
      <c r="H1224" t="s">
        <v>2520</v>
      </c>
      <c r="K1224" t="s">
        <v>2239</v>
      </c>
      <c r="L1224" t="s">
        <v>1837</v>
      </c>
      <c r="M1224" t="s">
        <v>1787</v>
      </c>
      <c r="N1224" t="s">
        <v>1033</v>
      </c>
      <c r="S1224" t="s">
        <v>30</v>
      </c>
      <c r="U1224">
        <f t="shared" si="59"/>
        <v>0</v>
      </c>
    </row>
    <row r="1225" spans="1:21" x14ac:dyDescent="0.25">
      <c r="A1225">
        <v>19550820</v>
      </c>
      <c r="B1225" t="s">
        <v>1824</v>
      </c>
      <c r="C1225" t="str">
        <f t="shared" si="57"/>
        <v>L</v>
      </c>
      <c r="D1225" t="s">
        <v>1787</v>
      </c>
      <c r="E1225" s="1">
        <v>8</v>
      </c>
      <c r="F1225" s="1">
        <v>16</v>
      </c>
      <c r="G1225">
        <f t="shared" si="58"/>
        <v>-8</v>
      </c>
      <c r="H1225" t="s">
        <v>2520</v>
      </c>
      <c r="K1225" t="s">
        <v>2239</v>
      </c>
      <c r="L1225" t="s">
        <v>1837</v>
      </c>
      <c r="M1225" t="s">
        <v>1787</v>
      </c>
      <c r="N1225" t="s">
        <v>1037</v>
      </c>
      <c r="S1225" t="s">
        <v>30</v>
      </c>
      <c r="U1225">
        <f t="shared" si="59"/>
        <v>0</v>
      </c>
    </row>
    <row r="1226" spans="1:21" x14ac:dyDescent="0.25">
      <c r="A1226">
        <v>19550903</v>
      </c>
      <c r="B1226" t="s">
        <v>1787</v>
      </c>
      <c r="C1226" t="str">
        <f t="shared" si="57"/>
        <v>W</v>
      </c>
      <c r="D1226" t="s">
        <v>1824</v>
      </c>
      <c r="E1226" s="1">
        <v>8</v>
      </c>
      <c r="F1226" s="1">
        <v>0</v>
      </c>
      <c r="G1226">
        <f t="shared" si="58"/>
        <v>8</v>
      </c>
      <c r="H1226" t="s">
        <v>2520</v>
      </c>
      <c r="K1226" t="s">
        <v>2082</v>
      </c>
      <c r="L1226" t="s">
        <v>1877</v>
      </c>
      <c r="M1226" t="s">
        <v>1787</v>
      </c>
      <c r="N1226" t="s">
        <v>1033</v>
      </c>
      <c r="S1226" t="s">
        <v>30</v>
      </c>
      <c r="U1226">
        <f t="shared" si="59"/>
        <v>0</v>
      </c>
    </row>
    <row r="1227" spans="1:21" x14ac:dyDescent="0.25">
      <c r="A1227">
        <v>19550903</v>
      </c>
      <c r="B1227" t="s">
        <v>1824</v>
      </c>
      <c r="C1227" t="str">
        <f t="shared" si="57"/>
        <v>L</v>
      </c>
      <c r="D1227" t="s">
        <v>1787</v>
      </c>
      <c r="E1227" s="1">
        <v>0</v>
      </c>
      <c r="F1227" s="1">
        <v>8</v>
      </c>
      <c r="G1227">
        <f t="shared" si="58"/>
        <v>-8</v>
      </c>
      <c r="H1227" t="s">
        <v>2520</v>
      </c>
      <c r="K1227" t="s">
        <v>2082</v>
      </c>
      <c r="L1227" t="s">
        <v>1877</v>
      </c>
      <c r="M1227" t="s">
        <v>1787</v>
      </c>
      <c r="N1227" t="s">
        <v>1037</v>
      </c>
      <c r="S1227" t="s">
        <v>30</v>
      </c>
      <c r="U1227">
        <f t="shared" si="59"/>
        <v>0</v>
      </c>
    </row>
    <row r="1228" spans="1:21" x14ac:dyDescent="0.25">
      <c r="A1228">
        <v>19550917</v>
      </c>
      <c r="B1228" t="s">
        <v>1787</v>
      </c>
      <c r="C1228" t="str">
        <f t="shared" si="57"/>
        <v>L</v>
      </c>
      <c r="D1228" t="s">
        <v>1824</v>
      </c>
      <c r="E1228" s="1">
        <v>3</v>
      </c>
      <c r="F1228" s="1">
        <v>8</v>
      </c>
      <c r="G1228">
        <f t="shared" si="58"/>
        <v>-5</v>
      </c>
      <c r="H1228" t="s">
        <v>2520</v>
      </c>
      <c r="K1228" t="s">
        <v>1836</v>
      </c>
      <c r="L1228" t="s">
        <v>1786</v>
      </c>
      <c r="M1228" t="s">
        <v>1787</v>
      </c>
      <c r="N1228" t="s">
        <v>1033</v>
      </c>
      <c r="S1228" t="s">
        <v>30</v>
      </c>
      <c r="U1228">
        <f t="shared" si="59"/>
        <v>1</v>
      </c>
    </row>
    <row r="1229" spans="1:21" x14ac:dyDescent="0.25">
      <c r="A1229">
        <v>19550917</v>
      </c>
      <c r="B1229" t="s">
        <v>1824</v>
      </c>
      <c r="C1229" t="str">
        <f t="shared" si="57"/>
        <v>W</v>
      </c>
      <c r="D1229" t="s">
        <v>1787</v>
      </c>
      <c r="E1229" s="1">
        <v>8</v>
      </c>
      <c r="F1229" s="1">
        <v>3</v>
      </c>
      <c r="G1229">
        <f t="shared" si="58"/>
        <v>5</v>
      </c>
      <c r="H1229" t="s">
        <v>2520</v>
      </c>
      <c r="K1229" t="s">
        <v>1836</v>
      </c>
      <c r="L1229" t="s">
        <v>1786</v>
      </c>
      <c r="M1229" t="s">
        <v>1787</v>
      </c>
      <c r="N1229" t="s">
        <v>1037</v>
      </c>
      <c r="S1229" t="s">
        <v>30</v>
      </c>
      <c r="U1229">
        <f t="shared" si="59"/>
        <v>0</v>
      </c>
    </row>
    <row r="1230" spans="1:21" x14ac:dyDescent="0.25">
      <c r="A1230">
        <v>19560114</v>
      </c>
      <c r="B1230" t="s">
        <v>503</v>
      </c>
      <c r="C1230" t="str">
        <f t="shared" si="57"/>
        <v>W</v>
      </c>
      <c r="D1230" t="s">
        <v>164</v>
      </c>
      <c r="E1230" s="1">
        <v>12</v>
      </c>
      <c r="F1230" s="1">
        <v>0</v>
      </c>
      <c r="G1230">
        <f t="shared" si="58"/>
        <v>12</v>
      </c>
      <c r="H1230" t="s">
        <v>2861</v>
      </c>
      <c r="K1230" t="s">
        <v>1903</v>
      </c>
      <c r="L1230" t="s">
        <v>1120</v>
      </c>
      <c r="M1230" t="s">
        <v>503</v>
      </c>
      <c r="N1230" t="s">
        <v>1033</v>
      </c>
      <c r="O1230" t="s">
        <v>30</v>
      </c>
      <c r="U1230">
        <f t="shared" si="59"/>
        <v>0</v>
      </c>
    </row>
    <row r="1231" spans="1:21" x14ac:dyDescent="0.25">
      <c r="A1231">
        <v>19560114</v>
      </c>
      <c r="B1231" t="s">
        <v>164</v>
      </c>
      <c r="C1231" t="str">
        <f t="shared" si="57"/>
        <v>L</v>
      </c>
      <c r="D1231" t="s">
        <v>503</v>
      </c>
      <c r="E1231" s="1">
        <v>0</v>
      </c>
      <c r="F1231" s="1">
        <v>12</v>
      </c>
      <c r="G1231">
        <f t="shared" si="58"/>
        <v>-12</v>
      </c>
      <c r="H1231" t="s">
        <v>2861</v>
      </c>
      <c r="K1231" t="s">
        <v>1903</v>
      </c>
      <c r="L1231" t="s">
        <v>1120</v>
      </c>
      <c r="M1231" t="s">
        <v>503</v>
      </c>
      <c r="N1231" t="s">
        <v>1037</v>
      </c>
      <c r="O1231" t="s">
        <v>30</v>
      </c>
      <c r="U1231">
        <f t="shared" si="59"/>
        <v>0</v>
      </c>
    </row>
    <row r="1232" spans="1:21" x14ac:dyDescent="0.25">
      <c r="A1232">
        <v>19560121</v>
      </c>
      <c r="B1232" t="s">
        <v>376</v>
      </c>
      <c r="C1232" t="str">
        <f t="shared" si="57"/>
        <v>L</v>
      </c>
      <c r="D1232" t="s">
        <v>1264</v>
      </c>
      <c r="E1232" s="1">
        <v>3</v>
      </c>
      <c r="F1232" s="1">
        <v>8</v>
      </c>
      <c r="G1232">
        <f t="shared" si="58"/>
        <v>-5</v>
      </c>
      <c r="H1232" t="s">
        <v>2861</v>
      </c>
      <c r="K1232" t="s">
        <v>1894</v>
      </c>
      <c r="L1232" t="s">
        <v>1017</v>
      </c>
      <c r="M1232" t="s">
        <v>376</v>
      </c>
      <c r="N1232" t="s">
        <v>1033</v>
      </c>
      <c r="O1232" t="s">
        <v>30</v>
      </c>
      <c r="U1232">
        <f t="shared" si="59"/>
        <v>1</v>
      </c>
    </row>
    <row r="1233" spans="1:21" x14ac:dyDescent="0.25">
      <c r="A1233">
        <v>19560121</v>
      </c>
      <c r="B1233" t="s">
        <v>1264</v>
      </c>
      <c r="C1233" t="str">
        <f t="shared" si="57"/>
        <v>W</v>
      </c>
      <c r="D1233" t="s">
        <v>376</v>
      </c>
      <c r="E1233" s="1">
        <v>8</v>
      </c>
      <c r="F1233" s="1">
        <v>3</v>
      </c>
      <c r="G1233">
        <f t="shared" si="58"/>
        <v>5</v>
      </c>
      <c r="H1233" t="s">
        <v>2861</v>
      </c>
      <c r="K1233" t="s">
        <v>1894</v>
      </c>
      <c r="L1233" t="s">
        <v>1017</v>
      </c>
      <c r="M1233" t="s">
        <v>376</v>
      </c>
      <c r="N1233" t="s">
        <v>1037</v>
      </c>
      <c r="O1233" t="s">
        <v>30</v>
      </c>
      <c r="U1233">
        <f t="shared" si="59"/>
        <v>0</v>
      </c>
    </row>
    <row r="1234" spans="1:21" x14ac:dyDescent="0.25">
      <c r="A1234">
        <v>19560128</v>
      </c>
      <c r="B1234" t="s">
        <v>164</v>
      </c>
      <c r="C1234" t="str">
        <f t="shared" si="57"/>
        <v>W</v>
      </c>
      <c r="D1234" t="s">
        <v>1825</v>
      </c>
      <c r="E1234" s="1">
        <v>14</v>
      </c>
      <c r="F1234" s="1">
        <v>8</v>
      </c>
      <c r="G1234">
        <f t="shared" si="58"/>
        <v>6</v>
      </c>
      <c r="H1234" t="s">
        <v>2861</v>
      </c>
      <c r="K1234" t="s">
        <v>2448</v>
      </c>
      <c r="L1234" t="s">
        <v>1939</v>
      </c>
      <c r="M1234" t="s">
        <v>164</v>
      </c>
      <c r="N1234" t="s">
        <v>1033</v>
      </c>
      <c r="O1234" t="s">
        <v>30</v>
      </c>
      <c r="U1234">
        <f t="shared" si="59"/>
        <v>0</v>
      </c>
    </row>
    <row r="1235" spans="1:21" x14ac:dyDescent="0.25">
      <c r="A1235">
        <v>19560128</v>
      </c>
      <c r="B1235" t="s">
        <v>1825</v>
      </c>
      <c r="C1235" t="str">
        <f t="shared" si="57"/>
        <v>L</v>
      </c>
      <c r="D1235" t="s">
        <v>164</v>
      </c>
      <c r="E1235" s="1">
        <v>8</v>
      </c>
      <c r="F1235" s="1">
        <v>14</v>
      </c>
      <c r="G1235">
        <f t="shared" si="58"/>
        <v>-6</v>
      </c>
      <c r="H1235" t="s">
        <v>2861</v>
      </c>
      <c r="K1235" t="s">
        <v>2448</v>
      </c>
      <c r="L1235" t="s">
        <v>1939</v>
      </c>
      <c r="M1235" t="s">
        <v>164</v>
      </c>
      <c r="N1235" t="s">
        <v>1037</v>
      </c>
      <c r="O1235" t="s">
        <v>30</v>
      </c>
      <c r="U1235">
        <f t="shared" si="59"/>
        <v>1</v>
      </c>
    </row>
    <row r="1236" spans="1:21" x14ac:dyDescent="0.25">
      <c r="A1236">
        <v>19560204</v>
      </c>
      <c r="B1236" t="s">
        <v>1264</v>
      </c>
      <c r="C1236" t="str">
        <f t="shared" si="57"/>
        <v>W</v>
      </c>
      <c r="D1236" t="s">
        <v>503</v>
      </c>
      <c r="E1236" s="1">
        <v>9</v>
      </c>
      <c r="F1236" s="1">
        <v>3</v>
      </c>
      <c r="G1236">
        <f t="shared" si="58"/>
        <v>6</v>
      </c>
      <c r="H1236" t="s">
        <v>2861</v>
      </c>
      <c r="K1236" t="s">
        <v>1988</v>
      </c>
      <c r="L1236" t="s">
        <v>1263</v>
      </c>
      <c r="M1236" t="s">
        <v>1264</v>
      </c>
      <c r="N1236" t="s">
        <v>1033</v>
      </c>
      <c r="O1236" t="s">
        <v>30</v>
      </c>
      <c r="U1236">
        <f t="shared" si="59"/>
        <v>0</v>
      </c>
    </row>
    <row r="1237" spans="1:21" x14ac:dyDescent="0.25">
      <c r="A1237">
        <v>19560204</v>
      </c>
      <c r="B1237" t="s">
        <v>503</v>
      </c>
      <c r="C1237" t="str">
        <f t="shared" si="57"/>
        <v>L</v>
      </c>
      <c r="D1237" t="s">
        <v>1264</v>
      </c>
      <c r="E1237" s="1">
        <v>3</v>
      </c>
      <c r="F1237" s="1">
        <v>9</v>
      </c>
      <c r="G1237">
        <f t="shared" si="58"/>
        <v>-6</v>
      </c>
      <c r="H1237" t="s">
        <v>2861</v>
      </c>
      <c r="K1237" t="s">
        <v>1988</v>
      </c>
      <c r="L1237" t="s">
        <v>1263</v>
      </c>
      <c r="M1237" t="s">
        <v>1264</v>
      </c>
      <c r="N1237" t="s">
        <v>1037</v>
      </c>
      <c r="O1237" t="s">
        <v>30</v>
      </c>
      <c r="U1237">
        <f t="shared" si="59"/>
        <v>1</v>
      </c>
    </row>
    <row r="1238" spans="1:21" x14ac:dyDescent="0.25">
      <c r="A1238">
        <v>19560210</v>
      </c>
      <c r="B1238" t="s">
        <v>376</v>
      </c>
      <c r="C1238" t="str">
        <f t="shared" si="57"/>
        <v>W</v>
      </c>
      <c r="D1238" t="s">
        <v>1825</v>
      </c>
      <c r="E1238" s="1">
        <v>20</v>
      </c>
      <c r="F1238" s="1">
        <v>0</v>
      </c>
      <c r="G1238">
        <f t="shared" si="58"/>
        <v>20</v>
      </c>
      <c r="H1238" t="s">
        <v>2861</v>
      </c>
      <c r="K1238" t="s">
        <v>1894</v>
      </c>
      <c r="L1238" t="s">
        <v>1017</v>
      </c>
      <c r="M1238" t="s">
        <v>376</v>
      </c>
      <c r="N1238" t="s">
        <v>1033</v>
      </c>
      <c r="O1238" t="s">
        <v>30</v>
      </c>
      <c r="U1238">
        <f t="shared" si="59"/>
        <v>0</v>
      </c>
    </row>
    <row r="1239" spans="1:21" x14ac:dyDescent="0.25">
      <c r="A1239">
        <v>19560210</v>
      </c>
      <c r="B1239" t="s">
        <v>1825</v>
      </c>
      <c r="C1239" t="str">
        <f t="shared" si="57"/>
        <v>L</v>
      </c>
      <c r="D1239" t="s">
        <v>376</v>
      </c>
      <c r="E1239" s="1">
        <v>0</v>
      </c>
      <c r="F1239" s="1">
        <v>20</v>
      </c>
      <c r="G1239">
        <f t="shared" si="58"/>
        <v>-20</v>
      </c>
      <c r="H1239" t="s">
        <v>2861</v>
      </c>
      <c r="K1239" t="s">
        <v>1894</v>
      </c>
      <c r="L1239" t="s">
        <v>1017</v>
      </c>
      <c r="M1239" t="s">
        <v>376</v>
      </c>
      <c r="N1239" t="s">
        <v>1037</v>
      </c>
      <c r="O1239" t="s">
        <v>30</v>
      </c>
      <c r="U1239">
        <f t="shared" si="59"/>
        <v>0</v>
      </c>
    </row>
    <row r="1240" spans="1:21" x14ac:dyDescent="0.25">
      <c r="A1240">
        <v>19560225</v>
      </c>
      <c r="B1240" t="s">
        <v>1825</v>
      </c>
      <c r="C1240" t="str">
        <f t="shared" si="57"/>
        <v>W</v>
      </c>
      <c r="D1240" t="s">
        <v>503</v>
      </c>
      <c r="E1240" s="1">
        <v>14</v>
      </c>
      <c r="F1240" s="1">
        <v>10</v>
      </c>
      <c r="G1240">
        <f t="shared" si="58"/>
        <v>4</v>
      </c>
      <c r="H1240" t="s">
        <v>2861</v>
      </c>
      <c r="K1240" t="s">
        <v>1995</v>
      </c>
      <c r="L1240" t="s">
        <v>1826</v>
      </c>
      <c r="M1240" t="s">
        <v>1825</v>
      </c>
      <c r="N1240" t="s">
        <v>1033</v>
      </c>
      <c r="O1240" t="s">
        <v>30</v>
      </c>
      <c r="U1240">
        <f t="shared" si="59"/>
        <v>0</v>
      </c>
    </row>
    <row r="1241" spans="1:21" x14ac:dyDescent="0.25">
      <c r="A1241">
        <v>19560225</v>
      </c>
      <c r="B1241" t="s">
        <v>503</v>
      </c>
      <c r="C1241" t="str">
        <f t="shared" si="57"/>
        <v>L</v>
      </c>
      <c r="D1241" t="s">
        <v>1825</v>
      </c>
      <c r="E1241" s="1">
        <v>10</v>
      </c>
      <c r="F1241" s="1">
        <v>14</v>
      </c>
      <c r="G1241">
        <f t="shared" si="58"/>
        <v>-4</v>
      </c>
      <c r="H1241" t="s">
        <v>2861</v>
      </c>
      <c r="K1241" t="s">
        <v>1995</v>
      </c>
      <c r="L1241" t="s">
        <v>1826</v>
      </c>
      <c r="M1241" t="s">
        <v>1825</v>
      </c>
      <c r="N1241" t="s">
        <v>1037</v>
      </c>
      <c r="O1241" t="s">
        <v>30</v>
      </c>
      <c r="U1241">
        <f t="shared" si="59"/>
        <v>1</v>
      </c>
    </row>
    <row r="1242" spans="1:21" x14ac:dyDescent="0.25">
      <c r="A1242">
        <v>19560310</v>
      </c>
      <c r="B1242" t="s">
        <v>1825</v>
      </c>
      <c r="C1242" t="str">
        <f t="shared" si="57"/>
        <v>W</v>
      </c>
      <c r="D1242" t="s">
        <v>1264</v>
      </c>
      <c r="E1242" s="1">
        <v>11</v>
      </c>
      <c r="F1242" s="1">
        <v>3</v>
      </c>
      <c r="G1242">
        <f t="shared" si="58"/>
        <v>8</v>
      </c>
      <c r="H1242" t="s">
        <v>2861</v>
      </c>
      <c r="K1242" t="s">
        <v>1995</v>
      </c>
      <c r="L1242" t="s">
        <v>1826</v>
      </c>
      <c r="M1242" t="s">
        <v>1825</v>
      </c>
      <c r="N1242" t="s">
        <v>1033</v>
      </c>
      <c r="O1242" t="s">
        <v>30</v>
      </c>
      <c r="U1242">
        <f t="shared" si="59"/>
        <v>0</v>
      </c>
    </row>
    <row r="1243" spans="1:21" x14ac:dyDescent="0.25">
      <c r="A1243">
        <v>19560310</v>
      </c>
      <c r="B1243" t="s">
        <v>1264</v>
      </c>
      <c r="C1243" t="str">
        <f t="shared" si="57"/>
        <v>L</v>
      </c>
      <c r="D1243" t="s">
        <v>1825</v>
      </c>
      <c r="E1243" s="1">
        <v>3</v>
      </c>
      <c r="F1243" s="1">
        <v>11</v>
      </c>
      <c r="G1243">
        <f t="shared" si="58"/>
        <v>-8</v>
      </c>
      <c r="H1243" t="s">
        <v>2861</v>
      </c>
      <c r="K1243" t="s">
        <v>1995</v>
      </c>
      <c r="L1243" t="s">
        <v>1826</v>
      </c>
      <c r="M1243" t="s">
        <v>1825</v>
      </c>
      <c r="N1243" t="s">
        <v>1037</v>
      </c>
      <c r="O1243" t="s">
        <v>30</v>
      </c>
      <c r="U1243">
        <f t="shared" si="59"/>
        <v>0</v>
      </c>
    </row>
    <row r="1244" spans="1:21" x14ac:dyDescent="0.25">
      <c r="A1244">
        <v>19560317</v>
      </c>
      <c r="B1244" t="s">
        <v>503</v>
      </c>
      <c r="C1244" t="str">
        <f t="shared" si="57"/>
        <v>L</v>
      </c>
      <c r="D1244" t="s">
        <v>376</v>
      </c>
      <c r="E1244" s="1">
        <v>6</v>
      </c>
      <c r="F1244" s="1">
        <v>11</v>
      </c>
      <c r="G1244">
        <f t="shared" si="58"/>
        <v>-5</v>
      </c>
      <c r="H1244" t="s">
        <v>2861</v>
      </c>
      <c r="K1244" t="s">
        <v>1822</v>
      </c>
      <c r="L1244" t="s">
        <v>1120</v>
      </c>
      <c r="M1244" t="s">
        <v>503</v>
      </c>
      <c r="N1244" t="s">
        <v>1033</v>
      </c>
      <c r="O1244" t="s">
        <v>30</v>
      </c>
      <c r="U1244">
        <f t="shared" si="59"/>
        <v>1</v>
      </c>
    </row>
    <row r="1245" spans="1:21" x14ac:dyDescent="0.25">
      <c r="A1245">
        <v>19560317</v>
      </c>
      <c r="B1245" t="s">
        <v>376</v>
      </c>
      <c r="C1245" t="str">
        <f t="shared" si="57"/>
        <v>W</v>
      </c>
      <c r="D1245" t="s">
        <v>503</v>
      </c>
      <c r="E1245" s="1">
        <v>11</v>
      </c>
      <c r="F1245" s="1">
        <v>6</v>
      </c>
      <c r="G1245">
        <f t="shared" si="58"/>
        <v>5</v>
      </c>
      <c r="H1245" t="s">
        <v>2861</v>
      </c>
      <c r="K1245" t="s">
        <v>1822</v>
      </c>
      <c r="L1245" t="s">
        <v>1120</v>
      </c>
      <c r="M1245" t="s">
        <v>503</v>
      </c>
      <c r="N1245" t="s">
        <v>1037</v>
      </c>
      <c r="O1245" t="s">
        <v>30</v>
      </c>
      <c r="U1245">
        <f t="shared" si="59"/>
        <v>0</v>
      </c>
    </row>
    <row r="1246" spans="1:21" x14ac:dyDescent="0.25">
      <c r="A1246">
        <v>19560324</v>
      </c>
      <c r="B1246" t="s">
        <v>1264</v>
      </c>
      <c r="C1246" t="str">
        <f t="shared" si="57"/>
        <v>W</v>
      </c>
      <c r="D1246" t="s">
        <v>164</v>
      </c>
      <c r="E1246" s="1">
        <v>5</v>
      </c>
      <c r="F1246" s="1">
        <v>3</v>
      </c>
      <c r="G1246">
        <f t="shared" si="58"/>
        <v>2</v>
      </c>
      <c r="H1246" t="s">
        <v>2861</v>
      </c>
      <c r="K1246" t="s">
        <v>1988</v>
      </c>
      <c r="L1246" t="s">
        <v>1263</v>
      </c>
      <c r="M1246" t="s">
        <v>1264</v>
      </c>
      <c r="N1246" t="s">
        <v>1033</v>
      </c>
      <c r="O1246" t="s">
        <v>30</v>
      </c>
      <c r="U1246">
        <f t="shared" si="59"/>
        <v>0</v>
      </c>
    </row>
    <row r="1247" spans="1:21" x14ac:dyDescent="0.25">
      <c r="A1247">
        <v>19560324</v>
      </c>
      <c r="B1247" t="s">
        <v>164</v>
      </c>
      <c r="C1247" t="str">
        <f t="shared" si="57"/>
        <v>L</v>
      </c>
      <c r="D1247" t="s">
        <v>1264</v>
      </c>
      <c r="E1247" s="1">
        <v>3</v>
      </c>
      <c r="F1247" s="1">
        <v>5</v>
      </c>
      <c r="G1247">
        <f t="shared" si="58"/>
        <v>-2</v>
      </c>
      <c r="H1247" t="s">
        <v>2861</v>
      </c>
      <c r="K1247" t="s">
        <v>1988</v>
      </c>
      <c r="L1247" t="s">
        <v>1263</v>
      </c>
      <c r="M1247" t="s">
        <v>1264</v>
      </c>
      <c r="N1247" t="s">
        <v>1037</v>
      </c>
      <c r="O1247" t="s">
        <v>30</v>
      </c>
      <c r="U1247">
        <f t="shared" si="59"/>
        <v>1</v>
      </c>
    </row>
    <row r="1248" spans="1:21" x14ac:dyDescent="0.25">
      <c r="A1248">
        <v>19560402</v>
      </c>
      <c r="B1248" t="s">
        <v>171</v>
      </c>
      <c r="C1248" t="str">
        <f t="shared" si="57"/>
        <v>L</v>
      </c>
      <c r="D1248" t="s">
        <v>164</v>
      </c>
      <c r="E1248" s="1">
        <v>3</v>
      </c>
      <c r="F1248" s="1">
        <v>16</v>
      </c>
      <c r="G1248">
        <f t="shared" si="58"/>
        <v>-13</v>
      </c>
      <c r="H1248" t="s">
        <v>2447</v>
      </c>
      <c r="K1248" t="s">
        <v>2296</v>
      </c>
      <c r="L1248" t="s">
        <v>1976</v>
      </c>
      <c r="M1248" t="s">
        <v>171</v>
      </c>
      <c r="N1248" t="s">
        <v>1033</v>
      </c>
      <c r="S1248" t="s">
        <v>30</v>
      </c>
      <c r="U1248">
        <f t="shared" si="59"/>
        <v>0</v>
      </c>
    </row>
    <row r="1249" spans="1:21" x14ac:dyDescent="0.25">
      <c r="A1249">
        <v>19560402</v>
      </c>
      <c r="B1249" t="s">
        <v>164</v>
      </c>
      <c r="C1249" t="str">
        <f t="shared" si="57"/>
        <v>W</v>
      </c>
      <c r="D1249" t="s">
        <v>171</v>
      </c>
      <c r="E1249" s="1">
        <v>16</v>
      </c>
      <c r="F1249" s="1">
        <v>3</v>
      </c>
      <c r="G1249">
        <f t="shared" si="58"/>
        <v>13</v>
      </c>
      <c r="H1249" t="s">
        <v>2447</v>
      </c>
      <c r="K1249" t="s">
        <v>2296</v>
      </c>
      <c r="L1249" t="s">
        <v>1976</v>
      </c>
      <c r="M1249" t="s">
        <v>171</v>
      </c>
      <c r="N1249" t="s">
        <v>1037</v>
      </c>
      <c r="S1249" t="s">
        <v>30</v>
      </c>
      <c r="U1249">
        <f t="shared" si="59"/>
        <v>0</v>
      </c>
    </row>
    <row r="1250" spans="1:21" x14ac:dyDescent="0.25">
      <c r="A1250">
        <v>19560414</v>
      </c>
      <c r="B1250" t="s">
        <v>164</v>
      </c>
      <c r="C1250" t="str">
        <f t="shared" si="57"/>
        <v>W</v>
      </c>
      <c r="D1250" t="s">
        <v>376</v>
      </c>
      <c r="E1250" s="1">
        <v>14</v>
      </c>
      <c r="F1250" s="1">
        <v>9</v>
      </c>
      <c r="G1250">
        <f t="shared" si="58"/>
        <v>5</v>
      </c>
      <c r="H1250" t="s">
        <v>2861</v>
      </c>
      <c r="K1250" t="s">
        <v>2449</v>
      </c>
      <c r="L1250" t="s">
        <v>2448</v>
      </c>
      <c r="M1250" t="s">
        <v>164</v>
      </c>
      <c r="N1250" t="s">
        <v>1033</v>
      </c>
      <c r="O1250" t="s">
        <v>30</v>
      </c>
      <c r="U1250">
        <f t="shared" si="59"/>
        <v>0</v>
      </c>
    </row>
    <row r="1251" spans="1:21" x14ac:dyDescent="0.25">
      <c r="A1251">
        <v>19560414</v>
      </c>
      <c r="B1251" t="s">
        <v>376</v>
      </c>
      <c r="C1251" t="str">
        <f t="shared" si="57"/>
        <v>L</v>
      </c>
      <c r="D1251" t="s">
        <v>164</v>
      </c>
      <c r="E1251" s="1">
        <v>9</v>
      </c>
      <c r="F1251" s="1">
        <v>14</v>
      </c>
      <c r="G1251">
        <f t="shared" si="58"/>
        <v>-5</v>
      </c>
      <c r="H1251" t="s">
        <v>2861</v>
      </c>
      <c r="K1251" t="s">
        <v>2449</v>
      </c>
      <c r="L1251" t="s">
        <v>2448</v>
      </c>
      <c r="M1251" t="s">
        <v>164</v>
      </c>
      <c r="N1251" t="s">
        <v>1037</v>
      </c>
      <c r="O1251" t="s">
        <v>30</v>
      </c>
      <c r="U1251">
        <f t="shared" si="59"/>
        <v>1</v>
      </c>
    </row>
    <row r="1252" spans="1:21" x14ac:dyDescent="0.25">
      <c r="A1252">
        <v>19560526</v>
      </c>
      <c r="B1252" t="s">
        <v>1824</v>
      </c>
      <c r="C1252" t="str">
        <f t="shared" si="57"/>
        <v>L</v>
      </c>
      <c r="D1252" t="s">
        <v>1828</v>
      </c>
      <c r="E1252" s="1">
        <v>0</v>
      </c>
      <c r="F1252" s="1">
        <v>9</v>
      </c>
      <c r="G1252">
        <f t="shared" si="58"/>
        <v>-9</v>
      </c>
      <c r="H1252" t="s">
        <v>2519</v>
      </c>
      <c r="K1252" t="s">
        <v>1813</v>
      </c>
      <c r="L1252" t="s">
        <v>1675</v>
      </c>
      <c r="M1252" t="s">
        <v>1824</v>
      </c>
      <c r="N1252" t="s">
        <v>1033</v>
      </c>
      <c r="S1252" t="s">
        <v>30</v>
      </c>
      <c r="U1252">
        <f t="shared" si="59"/>
        <v>0</v>
      </c>
    </row>
    <row r="1253" spans="1:21" x14ac:dyDescent="0.25">
      <c r="A1253">
        <v>19560526</v>
      </c>
      <c r="B1253" t="s">
        <v>1828</v>
      </c>
      <c r="C1253" t="str">
        <f t="shared" si="57"/>
        <v>W</v>
      </c>
      <c r="D1253" t="s">
        <v>1824</v>
      </c>
      <c r="E1253" s="1">
        <v>9</v>
      </c>
      <c r="F1253" s="1">
        <v>0</v>
      </c>
      <c r="G1253">
        <f t="shared" si="58"/>
        <v>9</v>
      </c>
      <c r="H1253" t="s">
        <v>2519</v>
      </c>
      <c r="K1253" t="s">
        <v>1813</v>
      </c>
      <c r="L1253" t="s">
        <v>1675</v>
      </c>
      <c r="M1253" t="s">
        <v>1824</v>
      </c>
      <c r="N1253" t="s">
        <v>1037</v>
      </c>
      <c r="S1253" t="s">
        <v>30</v>
      </c>
      <c r="U1253">
        <f t="shared" si="59"/>
        <v>0</v>
      </c>
    </row>
    <row r="1254" spans="1:21" x14ac:dyDescent="0.25">
      <c r="A1254">
        <v>19560602</v>
      </c>
      <c r="B1254" t="s">
        <v>1824</v>
      </c>
      <c r="C1254" t="str">
        <f t="shared" si="57"/>
        <v>L</v>
      </c>
      <c r="D1254" t="s">
        <v>1828</v>
      </c>
      <c r="E1254" s="1">
        <v>0</v>
      </c>
      <c r="F1254" s="1">
        <v>9</v>
      </c>
      <c r="G1254">
        <f t="shared" si="58"/>
        <v>-9</v>
      </c>
      <c r="H1254" t="s">
        <v>2519</v>
      </c>
      <c r="K1254" t="s">
        <v>2452</v>
      </c>
      <c r="L1254" t="s">
        <v>1715</v>
      </c>
      <c r="M1254" t="s">
        <v>1824</v>
      </c>
      <c r="N1254" t="s">
        <v>1033</v>
      </c>
      <c r="S1254" t="s">
        <v>30</v>
      </c>
      <c r="U1254">
        <f t="shared" si="59"/>
        <v>0</v>
      </c>
    </row>
    <row r="1255" spans="1:21" x14ac:dyDescent="0.25">
      <c r="A1255">
        <v>19560602</v>
      </c>
      <c r="B1255" t="s">
        <v>1828</v>
      </c>
      <c r="C1255" t="str">
        <f t="shared" si="57"/>
        <v>W</v>
      </c>
      <c r="D1255" t="s">
        <v>1824</v>
      </c>
      <c r="E1255" s="1">
        <v>9</v>
      </c>
      <c r="F1255" s="1">
        <v>0</v>
      </c>
      <c r="G1255">
        <f t="shared" si="58"/>
        <v>9</v>
      </c>
      <c r="H1255" t="s">
        <v>2519</v>
      </c>
      <c r="K1255" t="s">
        <v>2452</v>
      </c>
      <c r="L1255" t="s">
        <v>1715</v>
      </c>
      <c r="M1255" t="s">
        <v>1824</v>
      </c>
      <c r="N1255" t="s">
        <v>1037</v>
      </c>
      <c r="S1255" t="s">
        <v>30</v>
      </c>
      <c r="U1255">
        <f t="shared" si="59"/>
        <v>0</v>
      </c>
    </row>
    <row r="1256" spans="1:21" x14ac:dyDescent="0.25">
      <c r="A1256">
        <v>19560714</v>
      </c>
      <c r="B1256" t="s">
        <v>1787</v>
      </c>
      <c r="C1256" t="str">
        <f t="shared" si="57"/>
        <v>W</v>
      </c>
      <c r="D1256" t="s">
        <v>1828</v>
      </c>
      <c r="E1256" s="1">
        <v>10</v>
      </c>
      <c r="F1256" s="1">
        <v>6</v>
      </c>
      <c r="G1256">
        <f t="shared" si="58"/>
        <v>4</v>
      </c>
      <c r="H1256" t="s">
        <v>2518</v>
      </c>
      <c r="K1256" t="s">
        <v>2082</v>
      </c>
      <c r="L1256" t="s">
        <v>1877</v>
      </c>
      <c r="M1256" t="s">
        <v>1787</v>
      </c>
      <c r="N1256" t="s">
        <v>1033</v>
      </c>
      <c r="S1256" t="s">
        <v>30</v>
      </c>
      <c r="U1256">
        <f t="shared" si="59"/>
        <v>0</v>
      </c>
    </row>
    <row r="1257" spans="1:21" x14ac:dyDescent="0.25">
      <c r="A1257">
        <v>19560714</v>
      </c>
      <c r="B1257" t="s">
        <v>1828</v>
      </c>
      <c r="C1257" t="str">
        <f t="shared" si="57"/>
        <v>L</v>
      </c>
      <c r="D1257" t="s">
        <v>1787</v>
      </c>
      <c r="E1257" s="1">
        <v>6</v>
      </c>
      <c r="F1257" s="1">
        <v>10</v>
      </c>
      <c r="G1257">
        <f t="shared" si="58"/>
        <v>-4</v>
      </c>
      <c r="H1257" t="s">
        <v>2518</v>
      </c>
      <c r="K1257" t="s">
        <v>2082</v>
      </c>
      <c r="L1257" t="s">
        <v>1877</v>
      </c>
      <c r="M1257" t="s">
        <v>1787</v>
      </c>
      <c r="N1257" t="s">
        <v>1037</v>
      </c>
      <c r="S1257" t="s">
        <v>30</v>
      </c>
      <c r="U1257">
        <f t="shared" si="59"/>
        <v>1</v>
      </c>
    </row>
    <row r="1258" spans="1:21" x14ac:dyDescent="0.25">
      <c r="A1258">
        <v>19560804</v>
      </c>
      <c r="B1258" t="s">
        <v>1787</v>
      </c>
      <c r="C1258" t="str">
        <f t="shared" si="57"/>
        <v>L</v>
      </c>
      <c r="D1258" t="s">
        <v>1828</v>
      </c>
      <c r="E1258" s="1">
        <v>3</v>
      </c>
      <c r="F1258" s="1">
        <v>8</v>
      </c>
      <c r="G1258">
        <f t="shared" si="58"/>
        <v>-5</v>
      </c>
      <c r="H1258" t="s">
        <v>2518</v>
      </c>
      <c r="K1258" t="s">
        <v>2239</v>
      </c>
      <c r="L1258" t="s">
        <v>1837</v>
      </c>
      <c r="M1258" t="s">
        <v>1787</v>
      </c>
      <c r="N1258" t="s">
        <v>1033</v>
      </c>
      <c r="S1258" t="s">
        <v>30</v>
      </c>
      <c r="U1258">
        <f t="shared" si="59"/>
        <v>1</v>
      </c>
    </row>
    <row r="1259" spans="1:21" x14ac:dyDescent="0.25">
      <c r="A1259">
        <v>19560804</v>
      </c>
      <c r="B1259" t="s">
        <v>1828</v>
      </c>
      <c r="C1259" t="str">
        <f t="shared" si="57"/>
        <v>W</v>
      </c>
      <c r="D1259" t="s">
        <v>1787</v>
      </c>
      <c r="E1259" s="1">
        <v>8</v>
      </c>
      <c r="F1259" s="1">
        <v>3</v>
      </c>
      <c r="G1259">
        <f t="shared" si="58"/>
        <v>5</v>
      </c>
      <c r="H1259" t="s">
        <v>2518</v>
      </c>
      <c r="K1259" t="s">
        <v>2239</v>
      </c>
      <c r="L1259" t="s">
        <v>1837</v>
      </c>
      <c r="M1259" t="s">
        <v>1787</v>
      </c>
      <c r="N1259" t="s">
        <v>1037</v>
      </c>
      <c r="S1259" t="s">
        <v>30</v>
      </c>
      <c r="U1259">
        <f t="shared" si="59"/>
        <v>0</v>
      </c>
    </row>
    <row r="1260" spans="1:21" x14ac:dyDescent="0.25">
      <c r="A1260">
        <v>19560818</v>
      </c>
      <c r="B1260" t="s">
        <v>1787</v>
      </c>
      <c r="C1260" t="str">
        <f t="shared" si="57"/>
        <v>W</v>
      </c>
      <c r="D1260" t="s">
        <v>1828</v>
      </c>
      <c r="E1260" s="1">
        <v>17</v>
      </c>
      <c r="F1260" s="1">
        <v>10</v>
      </c>
      <c r="G1260">
        <f t="shared" si="58"/>
        <v>7</v>
      </c>
      <c r="H1260" t="s">
        <v>2518</v>
      </c>
      <c r="K1260" t="s">
        <v>2280</v>
      </c>
      <c r="L1260" t="s">
        <v>1846</v>
      </c>
      <c r="M1260" t="s">
        <v>1787</v>
      </c>
      <c r="N1260" t="s">
        <v>1033</v>
      </c>
      <c r="S1260" t="s">
        <v>30</v>
      </c>
      <c r="U1260">
        <f t="shared" si="59"/>
        <v>0</v>
      </c>
    </row>
    <row r="1261" spans="1:21" x14ac:dyDescent="0.25">
      <c r="A1261">
        <v>19560818</v>
      </c>
      <c r="B1261" t="s">
        <v>1828</v>
      </c>
      <c r="C1261" t="str">
        <f t="shared" si="57"/>
        <v>L</v>
      </c>
      <c r="D1261" t="s">
        <v>1787</v>
      </c>
      <c r="E1261" s="1">
        <v>10</v>
      </c>
      <c r="F1261" s="1">
        <v>17</v>
      </c>
      <c r="G1261">
        <f t="shared" si="58"/>
        <v>-7</v>
      </c>
      <c r="H1261" t="s">
        <v>2518</v>
      </c>
      <c r="K1261" t="s">
        <v>2280</v>
      </c>
      <c r="L1261" t="s">
        <v>1846</v>
      </c>
      <c r="M1261" t="s">
        <v>1787</v>
      </c>
      <c r="N1261" t="s">
        <v>1037</v>
      </c>
      <c r="S1261" t="s">
        <v>30</v>
      </c>
      <c r="U1261">
        <f t="shared" si="59"/>
        <v>1</v>
      </c>
    </row>
    <row r="1262" spans="1:21" x14ac:dyDescent="0.25">
      <c r="A1262">
        <v>19560901</v>
      </c>
      <c r="B1262" t="s">
        <v>1787</v>
      </c>
      <c r="C1262" t="str">
        <f t="shared" si="57"/>
        <v>W</v>
      </c>
      <c r="D1262" t="s">
        <v>1828</v>
      </c>
      <c r="E1262" s="1">
        <v>11</v>
      </c>
      <c r="F1262" s="1">
        <v>5</v>
      </c>
      <c r="G1262">
        <f t="shared" si="58"/>
        <v>6</v>
      </c>
      <c r="H1262" t="s">
        <v>2518</v>
      </c>
      <c r="K1262" t="s">
        <v>1836</v>
      </c>
      <c r="L1262" t="s">
        <v>1786</v>
      </c>
      <c r="M1262" t="s">
        <v>1787</v>
      </c>
      <c r="N1262" t="s">
        <v>1033</v>
      </c>
      <c r="S1262" t="s">
        <v>30</v>
      </c>
      <c r="U1262">
        <f t="shared" si="59"/>
        <v>0</v>
      </c>
    </row>
    <row r="1263" spans="1:21" x14ac:dyDescent="0.25">
      <c r="A1263">
        <v>19560901</v>
      </c>
      <c r="B1263" t="s">
        <v>1828</v>
      </c>
      <c r="C1263" t="str">
        <f t="shared" si="57"/>
        <v>L</v>
      </c>
      <c r="D1263" t="s">
        <v>1787</v>
      </c>
      <c r="E1263" s="1">
        <v>5</v>
      </c>
      <c r="F1263" s="1">
        <v>11</v>
      </c>
      <c r="G1263">
        <f t="shared" si="58"/>
        <v>-6</v>
      </c>
      <c r="H1263" t="s">
        <v>2518</v>
      </c>
      <c r="K1263" t="s">
        <v>1836</v>
      </c>
      <c r="L1263" t="s">
        <v>1786</v>
      </c>
      <c r="M1263" t="s">
        <v>1787</v>
      </c>
      <c r="N1263" t="s">
        <v>1037</v>
      </c>
      <c r="S1263" t="s">
        <v>30</v>
      </c>
      <c r="U1263">
        <f t="shared" si="59"/>
        <v>1</v>
      </c>
    </row>
    <row r="1264" spans="1:21" x14ac:dyDescent="0.25">
      <c r="A1264">
        <v>19570112</v>
      </c>
      <c r="B1264" t="s">
        <v>164</v>
      </c>
      <c r="C1264" t="str">
        <f t="shared" si="57"/>
        <v>L</v>
      </c>
      <c r="D1264" t="s">
        <v>503</v>
      </c>
      <c r="E1264" s="1">
        <v>0</v>
      </c>
      <c r="F1264" s="1">
        <v>6</v>
      </c>
      <c r="G1264">
        <f t="shared" si="58"/>
        <v>-6</v>
      </c>
      <c r="H1264" t="s">
        <v>2860</v>
      </c>
      <c r="K1264" t="s">
        <v>2449</v>
      </c>
      <c r="L1264" t="s">
        <v>2448</v>
      </c>
      <c r="M1264" t="s">
        <v>164</v>
      </c>
      <c r="N1264" t="s">
        <v>1033</v>
      </c>
      <c r="O1264" t="s">
        <v>30</v>
      </c>
      <c r="U1264">
        <f t="shared" si="59"/>
        <v>1</v>
      </c>
    </row>
    <row r="1265" spans="1:21" x14ac:dyDescent="0.25">
      <c r="A1265">
        <v>19570112</v>
      </c>
      <c r="B1265" t="s">
        <v>503</v>
      </c>
      <c r="C1265" t="str">
        <f t="shared" si="57"/>
        <v>W</v>
      </c>
      <c r="D1265" t="s">
        <v>164</v>
      </c>
      <c r="E1265" s="1">
        <v>6</v>
      </c>
      <c r="F1265" s="1">
        <v>0</v>
      </c>
      <c r="G1265">
        <f t="shared" si="58"/>
        <v>6</v>
      </c>
      <c r="H1265" t="s">
        <v>2860</v>
      </c>
      <c r="K1265" t="s">
        <v>2449</v>
      </c>
      <c r="L1265" t="s">
        <v>2448</v>
      </c>
      <c r="M1265" t="s">
        <v>164</v>
      </c>
      <c r="N1265" t="s">
        <v>1037</v>
      </c>
      <c r="O1265" t="s">
        <v>30</v>
      </c>
      <c r="U1265">
        <f t="shared" si="59"/>
        <v>0</v>
      </c>
    </row>
    <row r="1266" spans="1:21" x14ac:dyDescent="0.25">
      <c r="A1266">
        <v>19570119</v>
      </c>
      <c r="B1266" t="s">
        <v>1264</v>
      </c>
      <c r="C1266" t="str">
        <f t="shared" si="57"/>
        <v>L</v>
      </c>
      <c r="D1266" t="s">
        <v>376</v>
      </c>
      <c r="E1266" s="1">
        <v>0</v>
      </c>
      <c r="F1266" s="1">
        <v>3</v>
      </c>
      <c r="G1266">
        <f t="shared" si="58"/>
        <v>-3</v>
      </c>
      <c r="H1266" t="s">
        <v>2860</v>
      </c>
      <c r="K1266" t="s">
        <v>2533</v>
      </c>
      <c r="L1266" t="s">
        <v>1263</v>
      </c>
      <c r="M1266" t="s">
        <v>1264</v>
      </c>
      <c r="N1266" t="s">
        <v>1033</v>
      </c>
      <c r="O1266" t="s">
        <v>30</v>
      </c>
      <c r="U1266">
        <f t="shared" si="59"/>
        <v>1</v>
      </c>
    </row>
    <row r="1267" spans="1:21" x14ac:dyDescent="0.25">
      <c r="A1267">
        <v>19570119</v>
      </c>
      <c r="B1267" t="s">
        <v>376</v>
      </c>
      <c r="C1267" t="str">
        <f t="shared" si="57"/>
        <v>W</v>
      </c>
      <c r="D1267" t="s">
        <v>1264</v>
      </c>
      <c r="E1267" s="1">
        <v>3</v>
      </c>
      <c r="F1267" s="1">
        <v>0</v>
      </c>
      <c r="G1267">
        <f t="shared" si="58"/>
        <v>3</v>
      </c>
      <c r="H1267" t="s">
        <v>2860</v>
      </c>
      <c r="K1267" t="s">
        <v>2533</v>
      </c>
      <c r="L1267" t="s">
        <v>1263</v>
      </c>
      <c r="M1267" t="s">
        <v>1264</v>
      </c>
      <c r="N1267" t="s">
        <v>1037</v>
      </c>
      <c r="O1267" t="s">
        <v>30</v>
      </c>
      <c r="U1267">
        <f t="shared" si="59"/>
        <v>0</v>
      </c>
    </row>
    <row r="1268" spans="1:21" x14ac:dyDescent="0.25">
      <c r="A1268">
        <v>19570126</v>
      </c>
      <c r="B1268" t="s">
        <v>1825</v>
      </c>
      <c r="C1268" t="str">
        <f t="shared" si="57"/>
        <v>W</v>
      </c>
      <c r="D1268" t="s">
        <v>164</v>
      </c>
      <c r="E1268" s="1">
        <v>11</v>
      </c>
      <c r="F1268" s="1">
        <v>6</v>
      </c>
      <c r="G1268">
        <f t="shared" si="58"/>
        <v>5</v>
      </c>
      <c r="H1268" t="s">
        <v>2860</v>
      </c>
      <c r="K1268" t="s">
        <v>1995</v>
      </c>
      <c r="L1268" t="s">
        <v>1826</v>
      </c>
      <c r="M1268" t="s">
        <v>1825</v>
      </c>
      <c r="N1268" t="s">
        <v>1033</v>
      </c>
      <c r="O1268" t="s">
        <v>30</v>
      </c>
      <c r="U1268">
        <f t="shared" si="59"/>
        <v>0</v>
      </c>
    </row>
    <row r="1269" spans="1:21" x14ac:dyDescent="0.25">
      <c r="A1269">
        <v>19570126</v>
      </c>
      <c r="B1269" t="s">
        <v>164</v>
      </c>
      <c r="C1269" t="str">
        <f t="shared" si="57"/>
        <v>L</v>
      </c>
      <c r="D1269" t="s">
        <v>1825</v>
      </c>
      <c r="E1269" s="1">
        <v>6</v>
      </c>
      <c r="F1269" s="1">
        <v>11</v>
      </c>
      <c r="G1269">
        <f t="shared" si="58"/>
        <v>-5</v>
      </c>
      <c r="H1269" t="s">
        <v>2860</v>
      </c>
      <c r="K1269" t="s">
        <v>1995</v>
      </c>
      <c r="L1269" t="s">
        <v>1826</v>
      </c>
      <c r="M1269" t="s">
        <v>1825</v>
      </c>
      <c r="N1269" t="s">
        <v>1037</v>
      </c>
      <c r="O1269" t="s">
        <v>30</v>
      </c>
      <c r="U1269">
        <f t="shared" si="59"/>
        <v>1</v>
      </c>
    </row>
    <row r="1270" spans="1:21" x14ac:dyDescent="0.25">
      <c r="A1270">
        <v>19570202</v>
      </c>
      <c r="B1270" t="s">
        <v>503</v>
      </c>
      <c r="C1270" t="str">
        <f t="shared" si="57"/>
        <v>W</v>
      </c>
      <c r="D1270" t="s">
        <v>1264</v>
      </c>
      <c r="E1270" s="1">
        <v>9</v>
      </c>
      <c r="F1270" s="1">
        <v>6</v>
      </c>
      <c r="G1270">
        <f t="shared" si="58"/>
        <v>3</v>
      </c>
      <c r="H1270" t="s">
        <v>2860</v>
      </c>
      <c r="K1270" t="s">
        <v>1822</v>
      </c>
      <c r="L1270" t="s">
        <v>1120</v>
      </c>
      <c r="M1270" t="s">
        <v>503</v>
      </c>
      <c r="N1270" t="s">
        <v>1033</v>
      </c>
      <c r="O1270" t="s">
        <v>30</v>
      </c>
      <c r="U1270">
        <f t="shared" si="59"/>
        <v>0</v>
      </c>
    </row>
    <row r="1271" spans="1:21" x14ac:dyDescent="0.25">
      <c r="A1271">
        <v>19570202</v>
      </c>
      <c r="B1271" t="s">
        <v>1264</v>
      </c>
      <c r="C1271" t="str">
        <f t="shared" si="57"/>
        <v>L</v>
      </c>
      <c r="D1271" t="s">
        <v>503</v>
      </c>
      <c r="E1271" s="1">
        <v>6</v>
      </c>
      <c r="F1271" s="1">
        <v>9</v>
      </c>
      <c r="G1271">
        <f t="shared" si="58"/>
        <v>-3</v>
      </c>
      <c r="H1271" t="s">
        <v>2860</v>
      </c>
      <c r="K1271" t="s">
        <v>1822</v>
      </c>
      <c r="L1271" t="s">
        <v>1120</v>
      </c>
      <c r="M1271" t="s">
        <v>503</v>
      </c>
      <c r="N1271" t="s">
        <v>1037</v>
      </c>
      <c r="O1271" t="s">
        <v>30</v>
      </c>
      <c r="U1271">
        <f t="shared" si="59"/>
        <v>1</v>
      </c>
    </row>
    <row r="1272" spans="1:21" x14ac:dyDescent="0.25">
      <c r="A1272">
        <v>19570209</v>
      </c>
      <c r="B1272" t="s">
        <v>1825</v>
      </c>
      <c r="C1272" t="str">
        <f t="shared" si="57"/>
        <v>L</v>
      </c>
      <c r="D1272" t="s">
        <v>376</v>
      </c>
      <c r="E1272" s="1">
        <v>0</v>
      </c>
      <c r="F1272" s="1">
        <v>6</v>
      </c>
      <c r="G1272">
        <f t="shared" si="58"/>
        <v>-6</v>
      </c>
      <c r="H1272" t="s">
        <v>2860</v>
      </c>
      <c r="K1272" t="s">
        <v>1995</v>
      </c>
      <c r="L1272" t="s">
        <v>1826</v>
      </c>
      <c r="M1272" t="s">
        <v>1825</v>
      </c>
      <c r="N1272" t="s">
        <v>1033</v>
      </c>
      <c r="O1272" t="s">
        <v>30</v>
      </c>
      <c r="U1272">
        <f t="shared" si="59"/>
        <v>1</v>
      </c>
    </row>
    <row r="1273" spans="1:21" x14ac:dyDescent="0.25">
      <c r="A1273">
        <v>19570209</v>
      </c>
      <c r="B1273" t="s">
        <v>376</v>
      </c>
      <c r="C1273" t="str">
        <f t="shared" si="57"/>
        <v>W</v>
      </c>
      <c r="D1273" t="s">
        <v>1825</v>
      </c>
      <c r="E1273" s="1">
        <v>6</v>
      </c>
      <c r="F1273" s="1">
        <v>0</v>
      </c>
      <c r="G1273">
        <f t="shared" si="58"/>
        <v>6</v>
      </c>
      <c r="H1273" t="s">
        <v>2860</v>
      </c>
      <c r="K1273" t="s">
        <v>1995</v>
      </c>
      <c r="L1273" t="s">
        <v>1826</v>
      </c>
      <c r="M1273" t="s">
        <v>1825</v>
      </c>
      <c r="N1273" t="s">
        <v>1037</v>
      </c>
      <c r="O1273" t="s">
        <v>30</v>
      </c>
      <c r="U1273">
        <f t="shared" si="59"/>
        <v>0</v>
      </c>
    </row>
    <row r="1274" spans="1:21" x14ac:dyDescent="0.25">
      <c r="A1274">
        <v>19570223</v>
      </c>
      <c r="B1274" t="s">
        <v>503</v>
      </c>
      <c r="C1274" t="str">
        <f t="shared" si="57"/>
        <v>L</v>
      </c>
      <c r="D1274" t="s">
        <v>1825</v>
      </c>
      <c r="E1274" s="1">
        <v>3</v>
      </c>
      <c r="F1274" s="1">
        <v>5</v>
      </c>
      <c r="G1274">
        <f t="shared" si="58"/>
        <v>-2</v>
      </c>
      <c r="H1274" t="s">
        <v>2860</v>
      </c>
      <c r="K1274" t="s">
        <v>1822</v>
      </c>
      <c r="L1274" t="s">
        <v>1120</v>
      </c>
      <c r="M1274" t="s">
        <v>503</v>
      </c>
      <c r="N1274" t="s">
        <v>1033</v>
      </c>
      <c r="O1274" t="s">
        <v>30</v>
      </c>
      <c r="U1274">
        <f t="shared" si="59"/>
        <v>1</v>
      </c>
    </row>
    <row r="1275" spans="1:21" x14ac:dyDescent="0.25">
      <c r="A1275">
        <v>19570223</v>
      </c>
      <c r="B1275" t="s">
        <v>1825</v>
      </c>
      <c r="C1275" t="str">
        <f t="shared" si="57"/>
        <v>W</v>
      </c>
      <c r="D1275" t="s">
        <v>503</v>
      </c>
      <c r="E1275" s="1">
        <v>5</v>
      </c>
      <c r="F1275" s="1">
        <v>3</v>
      </c>
      <c r="G1275">
        <f t="shared" si="58"/>
        <v>2</v>
      </c>
      <c r="H1275" t="s">
        <v>2860</v>
      </c>
      <c r="K1275" t="s">
        <v>1822</v>
      </c>
      <c r="L1275" t="s">
        <v>1120</v>
      </c>
      <c r="M1275" t="s">
        <v>503</v>
      </c>
      <c r="N1275" t="s">
        <v>1037</v>
      </c>
      <c r="O1275" t="s">
        <v>30</v>
      </c>
      <c r="U1275">
        <f t="shared" si="59"/>
        <v>0</v>
      </c>
    </row>
    <row r="1276" spans="1:21" x14ac:dyDescent="0.25">
      <c r="A1276">
        <v>19570223</v>
      </c>
      <c r="B1276" t="s">
        <v>376</v>
      </c>
      <c r="C1276" t="str">
        <f t="shared" si="57"/>
        <v>W</v>
      </c>
      <c r="D1276" t="s">
        <v>164</v>
      </c>
      <c r="E1276" s="1">
        <v>9</v>
      </c>
      <c r="F1276" s="1">
        <v>5</v>
      </c>
      <c r="G1276">
        <f t="shared" si="58"/>
        <v>4</v>
      </c>
      <c r="H1276" t="s">
        <v>2860</v>
      </c>
      <c r="K1276" t="s">
        <v>1894</v>
      </c>
      <c r="L1276" t="s">
        <v>1017</v>
      </c>
      <c r="M1276" t="s">
        <v>376</v>
      </c>
      <c r="N1276" t="s">
        <v>1033</v>
      </c>
      <c r="O1276" t="s">
        <v>30</v>
      </c>
      <c r="U1276">
        <f t="shared" si="59"/>
        <v>0</v>
      </c>
    </row>
    <row r="1277" spans="1:21" x14ac:dyDescent="0.25">
      <c r="A1277">
        <v>19570223</v>
      </c>
      <c r="B1277" t="s">
        <v>164</v>
      </c>
      <c r="C1277" t="str">
        <f t="shared" si="57"/>
        <v>L</v>
      </c>
      <c r="D1277" t="s">
        <v>376</v>
      </c>
      <c r="E1277" s="1">
        <v>5</v>
      </c>
      <c r="F1277" s="1">
        <v>9</v>
      </c>
      <c r="G1277">
        <f t="shared" si="58"/>
        <v>-4</v>
      </c>
      <c r="H1277" t="s">
        <v>2860</v>
      </c>
      <c r="K1277" t="s">
        <v>1894</v>
      </c>
      <c r="L1277" t="s">
        <v>1017</v>
      </c>
      <c r="M1277" t="s">
        <v>376</v>
      </c>
      <c r="N1277" t="s">
        <v>1037</v>
      </c>
      <c r="O1277" t="s">
        <v>30</v>
      </c>
      <c r="U1277">
        <f t="shared" si="59"/>
        <v>1</v>
      </c>
    </row>
    <row r="1278" spans="1:21" x14ac:dyDescent="0.25">
      <c r="A1278">
        <v>19570309</v>
      </c>
      <c r="B1278" t="s">
        <v>1264</v>
      </c>
      <c r="C1278" t="str">
        <f t="shared" si="57"/>
        <v>W</v>
      </c>
      <c r="D1278" t="s">
        <v>1825</v>
      </c>
      <c r="E1278" s="1">
        <v>6</v>
      </c>
      <c r="F1278" s="1">
        <v>5</v>
      </c>
      <c r="G1278">
        <f t="shared" si="58"/>
        <v>1</v>
      </c>
      <c r="H1278" t="s">
        <v>2860</v>
      </c>
      <c r="K1278" t="s">
        <v>1988</v>
      </c>
      <c r="L1278" t="s">
        <v>1263</v>
      </c>
      <c r="M1278" t="s">
        <v>1264</v>
      </c>
      <c r="N1278" t="s">
        <v>1033</v>
      </c>
      <c r="O1278" t="s">
        <v>30</v>
      </c>
      <c r="U1278">
        <f t="shared" si="59"/>
        <v>0</v>
      </c>
    </row>
    <row r="1279" spans="1:21" x14ac:dyDescent="0.25">
      <c r="A1279">
        <v>19570309</v>
      </c>
      <c r="B1279" t="s">
        <v>1825</v>
      </c>
      <c r="C1279" t="str">
        <f t="shared" si="57"/>
        <v>L</v>
      </c>
      <c r="D1279" t="s">
        <v>1264</v>
      </c>
      <c r="E1279" s="1">
        <v>5</v>
      </c>
      <c r="F1279" s="1">
        <v>6</v>
      </c>
      <c r="G1279">
        <f t="shared" si="58"/>
        <v>-1</v>
      </c>
      <c r="H1279" t="s">
        <v>2860</v>
      </c>
      <c r="K1279" t="s">
        <v>1988</v>
      </c>
      <c r="L1279" t="s">
        <v>1263</v>
      </c>
      <c r="M1279" t="s">
        <v>1264</v>
      </c>
      <c r="N1279" t="s">
        <v>1037</v>
      </c>
      <c r="O1279" t="s">
        <v>30</v>
      </c>
      <c r="U1279">
        <f t="shared" si="59"/>
        <v>1</v>
      </c>
    </row>
    <row r="1280" spans="1:21" x14ac:dyDescent="0.25">
      <c r="A1280">
        <v>19570316</v>
      </c>
      <c r="B1280" t="s">
        <v>376</v>
      </c>
      <c r="C1280" t="str">
        <f t="shared" si="57"/>
        <v>W</v>
      </c>
      <c r="D1280" t="s">
        <v>503</v>
      </c>
      <c r="E1280" s="1">
        <v>16</v>
      </c>
      <c r="F1280" s="1">
        <v>3</v>
      </c>
      <c r="G1280">
        <f t="shared" si="58"/>
        <v>13</v>
      </c>
      <c r="H1280" t="s">
        <v>2860</v>
      </c>
      <c r="K1280" t="s">
        <v>1818</v>
      </c>
      <c r="L1280" t="s">
        <v>1017</v>
      </c>
      <c r="M1280" t="s">
        <v>376</v>
      </c>
      <c r="N1280" t="s">
        <v>1033</v>
      </c>
      <c r="O1280" t="s">
        <v>30</v>
      </c>
      <c r="U1280">
        <f t="shared" si="59"/>
        <v>0</v>
      </c>
    </row>
    <row r="1281" spans="1:21" x14ac:dyDescent="0.25">
      <c r="A1281">
        <v>19570316</v>
      </c>
      <c r="B1281" t="s">
        <v>503</v>
      </c>
      <c r="C1281" t="str">
        <f t="shared" si="57"/>
        <v>L</v>
      </c>
      <c r="D1281" t="s">
        <v>376</v>
      </c>
      <c r="E1281" s="1">
        <v>3</v>
      </c>
      <c r="F1281" s="1">
        <v>16</v>
      </c>
      <c r="G1281">
        <f t="shared" si="58"/>
        <v>-13</v>
      </c>
      <c r="H1281" t="s">
        <v>2860</v>
      </c>
      <c r="K1281" t="s">
        <v>1818</v>
      </c>
      <c r="L1281" t="s">
        <v>1017</v>
      </c>
      <c r="M1281" t="s">
        <v>376</v>
      </c>
      <c r="N1281" t="s">
        <v>1037</v>
      </c>
      <c r="O1281" t="s">
        <v>30</v>
      </c>
      <c r="U1281">
        <f t="shared" si="59"/>
        <v>0</v>
      </c>
    </row>
    <row r="1282" spans="1:21" x14ac:dyDescent="0.25">
      <c r="A1282">
        <v>19570323</v>
      </c>
      <c r="B1282" t="s">
        <v>164</v>
      </c>
      <c r="C1282" t="str">
        <f t="shared" ref="C1282:C1345" si="60">IF(E1282-F1282&gt;0,"W",IF(E1282-F1282&lt;0,"L","D"))</f>
        <v>L</v>
      </c>
      <c r="D1282" t="s">
        <v>1264</v>
      </c>
      <c r="E1282" s="1">
        <v>13</v>
      </c>
      <c r="F1282" s="1">
        <v>19</v>
      </c>
      <c r="G1282">
        <f t="shared" ref="G1282:G1345" si="61">E1282-F1282</f>
        <v>-6</v>
      </c>
      <c r="H1282" t="s">
        <v>2860</v>
      </c>
      <c r="K1282" t="s">
        <v>2845</v>
      </c>
      <c r="L1282" t="s">
        <v>1939</v>
      </c>
      <c r="M1282" t="s">
        <v>164</v>
      </c>
      <c r="N1282" t="s">
        <v>1033</v>
      </c>
      <c r="O1282" t="s">
        <v>30</v>
      </c>
      <c r="U1282">
        <f t="shared" ref="U1282:U1345" si="62">IF(C1282="L",IF(G1282&gt;-8,1,0),0)</f>
        <v>1</v>
      </c>
    </row>
    <row r="1283" spans="1:21" x14ac:dyDescent="0.25">
      <c r="A1283">
        <v>19570323</v>
      </c>
      <c r="B1283" t="s">
        <v>1264</v>
      </c>
      <c r="C1283" t="str">
        <f t="shared" si="60"/>
        <v>W</v>
      </c>
      <c r="D1283" t="s">
        <v>164</v>
      </c>
      <c r="E1283" s="1">
        <v>19</v>
      </c>
      <c r="F1283" s="1">
        <v>13</v>
      </c>
      <c r="G1283">
        <f t="shared" si="61"/>
        <v>6</v>
      </c>
      <c r="H1283" t="s">
        <v>2860</v>
      </c>
      <c r="K1283" t="s">
        <v>2845</v>
      </c>
      <c r="L1283" t="s">
        <v>1939</v>
      </c>
      <c r="M1283" t="s">
        <v>164</v>
      </c>
      <c r="N1283" t="s">
        <v>1037</v>
      </c>
      <c r="O1283" t="s">
        <v>30</v>
      </c>
      <c r="U1283">
        <f t="shared" si="62"/>
        <v>0</v>
      </c>
    </row>
    <row r="1284" spans="1:21" x14ac:dyDescent="0.25">
      <c r="A1284">
        <v>19570421</v>
      </c>
      <c r="B1284" t="s">
        <v>164</v>
      </c>
      <c r="C1284" t="str">
        <f t="shared" si="60"/>
        <v>W</v>
      </c>
      <c r="D1284" t="s">
        <v>171</v>
      </c>
      <c r="E1284" s="1">
        <v>38</v>
      </c>
      <c r="F1284" s="1">
        <v>6</v>
      </c>
      <c r="G1284">
        <f t="shared" si="61"/>
        <v>32</v>
      </c>
      <c r="H1284" t="s">
        <v>2447</v>
      </c>
      <c r="K1284" t="s">
        <v>2517</v>
      </c>
      <c r="L1284" t="s">
        <v>2516</v>
      </c>
      <c r="M1284" t="s">
        <v>164</v>
      </c>
      <c r="N1284" t="s">
        <v>1033</v>
      </c>
      <c r="S1284" t="s">
        <v>30</v>
      </c>
      <c r="U1284">
        <f t="shared" si="62"/>
        <v>0</v>
      </c>
    </row>
    <row r="1285" spans="1:21" x14ac:dyDescent="0.25">
      <c r="A1285">
        <v>19570421</v>
      </c>
      <c r="B1285" t="s">
        <v>171</v>
      </c>
      <c r="C1285" t="str">
        <f t="shared" si="60"/>
        <v>L</v>
      </c>
      <c r="D1285" t="s">
        <v>164</v>
      </c>
      <c r="E1285" s="1">
        <v>6</v>
      </c>
      <c r="F1285" s="1">
        <v>38</v>
      </c>
      <c r="G1285">
        <f t="shared" si="61"/>
        <v>-32</v>
      </c>
      <c r="H1285" t="s">
        <v>2447</v>
      </c>
      <c r="K1285" t="s">
        <v>2517</v>
      </c>
      <c r="L1285" t="s">
        <v>2516</v>
      </c>
      <c r="M1285" t="s">
        <v>164</v>
      </c>
      <c r="N1285" t="s">
        <v>1037</v>
      </c>
      <c r="S1285" t="s">
        <v>30</v>
      </c>
      <c r="U1285">
        <f t="shared" si="62"/>
        <v>0</v>
      </c>
    </row>
    <row r="1286" spans="1:21" x14ac:dyDescent="0.25">
      <c r="A1286">
        <v>19570525</v>
      </c>
      <c r="B1286" t="s">
        <v>1824</v>
      </c>
      <c r="C1286" t="str">
        <f t="shared" si="60"/>
        <v>L</v>
      </c>
      <c r="D1286" t="s">
        <v>1787</v>
      </c>
      <c r="E1286" s="1">
        <v>11</v>
      </c>
      <c r="F1286" s="1">
        <v>25</v>
      </c>
      <c r="G1286">
        <f t="shared" si="61"/>
        <v>-14</v>
      </c>
      <c r="H1286" t="s">
        <v>2515</v>
      </c>
      <c r="K1286" t="s">
        <v>1813</v>
      </c>
      <c r="L1286" t="s">
        <v>1675</v>
      </c>
      <c r="M1286" t="s">
        <v>1824</v>
      </c>
      <c r="N1286" t="s">
        <v>1033</v>
      </c>
      <c r="S1286" t="s">
        <v>30</v>
      </c>
      <c r="U1286">
        <f t="shared" si="62"/>
        <v>0</v>
      </c>
    </row>
    <row r="1287" spans="1:21" x14ac:dyDescent="0.25">
      <c r="A1287">
        <v>19570525</v>
      </c>
      <c r="B1287" t="s">
        <v>1787</v>
      </c>
      <c r="C1287" t="str">
        <f t="shared" si="60"/>
        <v>W</v>
      </c>
      <c r="D1287" t="s">
        <v>1824</v>
      </c>
      <c r="E1287" s="1">
        <v>25</v>
      </c>
      <c r="F1287" s="1">
        <v>11</v>
      </c>
      <c r="G1287">
        <f t="shared" si="61"/>
        <v>14</v>
      </c>
      <c r="H1287" t="s">
        <v>2515</v>
      </c>
      <c r="K1287" t="s">
        <v>1813</v>
      </c>
      <c r="L1287" t="s">
        <v>1675</v>
      </c>
      <c r="M1287" t="s">
        <v>1824</v>
      </c>
      <c r="N1287" t="s">
        <v>1037</v>
      </c>
      <c r="S1287" t="s">
        <v>30</v>
      </c>
      <c r="U1287">
        <f t="shared" si="62"/>
        <v>0</v>
      </c>
    </row>
    <row r="1288" spans="1:21" x14ac:dyDescent="0.25">
      <c r="A1288">
        <v>19570601</v>
      </c>
      <c r="B1288" t="s">
        <v>1824</v>
      </c>
      <c r="C1288" t="str">
        <f t="shared" si="60"/>
        <v>L</v>
      </c>
      <c r="D1288" t="s">
        <v>1787</v>
      </c>
      <c r="E1288" s="1">
        <v>9</v>
      </c>
      <c r="F1288" s="1">
        <v>22</v>
      </c>
      <c r="G1288">
        <f t="shared" si="61"/>
        <v>-13</v>
      </c>
      <c r="H1288" t="s">
        <v>2515</v>
      </c>
      <c r="K1288" t="s">
        <v>2452</v>
      </c>
      <c r="L1288" t="s">
        <v>1715</v>
      </c>
      <c r="M1288" t="s">
        <v>1824</v>
      </c>
      <c r="N1288" t="s">
        <v>1033</v>
      </c>
      <c r="S1288" t="s">
        <v>30</v>
      </c>
      <c r="U1288">
        <f t="shared" si="62"/>
        <v>0</v>
      </c>
    </row>
    <row r="1289" spans="1:21" x14ac:dyDescent="0.25">
      <c r="A1289">
        <v>19570601</v>
      </c>
      <c r="B1289" t="s">
        <v>1787</v>
      </c>
      <c r="C1289" t="str">
        <f t="shared" si="60"/>
        <v>W</v>
      </c>
      <c r="D1289" t="s">
        <v>1824</v>
      </c>
      <c r="E1289" s="1">
        <v>22</v>
      </c>
      <c r="F1289" s="1">
        <v>9</v>
      </c>
      <c r="G1289">
        <f t="shared" si="61"/>
        <v>13</v>
      </c>
      <c r="H1289" t="s">
        <v>2515</v>
      </c>
      <c r="K1289" t="s">
        <v>2452</v>
      </c>
      <c r="L1289" t="s">
        <v>1715</v>
      </c>
      <c r="M1289" t="s">
        <v>1824</v>
      </c>
      <c r="N1289" t="s">
        <v>1037</v>
      </c>
      <c r="S1289" t="s">
        <v>30</v>
      </c>
      <c r="U1289">
        <f t="shared" si="62"/>
        <v>0</v>
      </c>
    </row>
    <row r="1290" spans="1:21" x14ac:dyDescent="0.25">
      <c r="A1290">
        <v>19580104</v>
      </c>
      <c r="B1290" t="s">
        <v>1264</v>
      </c>
      <c r="C1290" t="str">
        <f t="shared" si="60"/>
        <v>W</v>
      </c>
      <c r="D1290" t="s">
        <v>1824</v>
      </c>
      <c r="E1290" s="1">
        <v>9</v>
      </c>
      <c r="F1290" s="1">
        <v>3</v>
      </c>
      <c r="G1290">
        <f t="shared" si="61"/>
        <v>6</v>
      </c>
      <c r="H1290" t="s">
        <v>2514</v>
      </c>
      <c r="K1290" t="s">
        <v>1988</v>
      </c>
      <c r="L1290" t="s">
        <v>1263</v>
      </c>
      <c r="M1290" t="s">
        <v>1264</v>
      </c>
      <c r="N1290" t="s">
        <v>1033</v>
      </c>
      <c r="S1290" t="s">
        <v>30</v>
      </c>
      <c r="U1290">
        <f t="shared" si="62"/>
        <v>0</v>
      </c>
    </row>
    <row r="1291" spans="1:21" x14ac:dyDescent="0.25">
      <c r="A1291">
        <v>19580104</v>
      </c>
      <c r="B1291" t="s">
        <v>1824</v>
      </c>
      <c r="C1291" t="str">
        <f t="shared" si="60"/>
        <v>L</v>
      </c>
      <c r="D1291" t="s">
        <v>1264</v>
      </c>
      <c r="E1291" s="1">
        <v>3</v>
      </c>
      <c r="F1291" s="1">
        <v>9</v>
      </c>
      <c r="G1291">
        <f t="shared" si="61"/>
        <v>-6</v>
      </c>
      <c r="H1291" t="s">
        <v>2514</v>
      </c>
      <c r="K1291" t="s">
        <v>1988</v>
      </c>
      <c r="L1291" t="s">
        <v>1263</v>
      </c>
      <c r="M1291" t="s">
        <v>1264</v>
      </c>
      <c r="N1291" t="s">
        <v>1037</v>
      </c>
      <c r="S1291" t="s">
        <v>30</v>
      </c>
      <c r="U1291">
        <f t="shared" si="62"/>
        <v>1</v>
      </c>
    </row>
    <row r="1292" spans="1:21" x14ac:dyDescent="0.25">
      <c r="A1292">
        <v>19580111</v>
      </c>
      <c r="B1292" t="s">
        <v>503</v>
      </c>
      <c r="C1292" t="str">
        <f t="shared" si="60"/>
        <v>W</v>
      </c>
      <c r="D1292" t="s">
        <v>164</v>
      </c>
      <c r="E1292" s="1">
        <v>11</v>
      </c>
      <c r="F1292" s="1">
        <v>9</v>
      </c>
      <c r="G1292">
        <f t="shared" si="61"/>
        <v>2</v>
      </c>
      <c r="H1292" t="s">
        <v>2859</v>
      </c>
      <c r="K1292" t="s">
        <v>1903</v>
      </c>
      <c r="L1292" t="s">
        <v>1120</v>
      </c>
      <c r="M1292" t="s">
        <v>503</v>
      </c>
      <c r="N1292" t="s">
        <v>1033</v>
      </c>
      <c r="O1292" t="s">
        <v>30</v>
      </c>
      <c r="U1292">
        <f t="shared" si="62"/>
        <v>0</v>
      </c>
    </row>
    <row r="1293" spans="1:21" x14ac:dyDescent="0.25">
      <c r="A1293">
        <v>19580111</v>
      </c>
      <c r="B1293" t="s">
        <v>164</v>
      </c>
      <c r="C1293" t="str">
        <f t="shared" si="60"/>
        <v>L</v>
      </c>
      <c r="D1293" t="s">
        <v>503</v>
      </c>
      <c r="E1293" s="1">
        <v>9</v>
      </c>
      <c r="F1293" s="1">
        <v>11</v>
      </c>
      <c r="G1293">
        <f t="shared" si="61"/>
        <v>-2</v>
      </c>
      <c r="H1293" t="s">
        <v>2859</v>
      </c>
      <c r="K1293" t="s">
        <v>1903</v>
      </c>
      <c r="L1293" t="s">
        <v>1120</v>
      </c>
      <c r="M1293" t="s">
        <v>503</v>
      </c>
      <c r="N1293" t="s">
        <v>1037</v>
      </c>
      <c r="O1293" t="s">
        <v>30</v>
      </c>
      <c r="U1293">
        <f t="shared" si="62"/>
        <v>1</v>
      </c>
    </row>
    <row r="1294" spans="1:21" x14ac:dyDescent="0.25">
      <c r="A1294">
        <v>19580118</v>
      </c>
      <c r="B1294" t="s">
        <v>1825</v>
      </c>
      <c r="C1294" t="str">
        <f t="shared" si="60"/>
        <v>W</v>
      </c>
      <c r="D1294" t="s">
        <v>1824</v>
      </c>
      <c r="E1294" s="1">
        <v>9</v>
      </c>
      <c r="F1294" s="1">
        <v>6</v>
      </c>
      <c r="G1294">
        <f t="shared" si="61"/>
        <v>3</v>
      </c>
      <c r="H1294" t="s">
        <v>2514</v>
      </c>
      <c r="K1294" t="s">
        <v>1995</v>
      </c>
      <c r="L1294" t="s">
        <v>1826</v>
      </c>
      <c r="M1294" t="s">
        <v>1825</v>
      </c>
      <c r="N1294" t="s">
        <v>1033</v>
      </c>
      <c r="S1294" t="s">
        <v>30</v>
      </c>
      <c r="U1294">
        <f t="shared" si="62"/>
        <v>0</v>
      </c>
    </row>
    <row r="1295" spans="1:21" x14ac:dyDescent="0.25">
      <c r="A1295">
        <v>19580118</v>
      </c>
      <c r="B1295" t="s">
        <v>1824</v>
      </c>
      <c r="C1295" t="str">
        <f t="shared" si="60"/>
        <v>L</v>
      </c>
      <c r="D1295" t="s">
        <v>1825</v>
      </c>
      <c r="E1295" s="1">
        <v>6</v>
      </c>
      <c r="F1295" s="1">
        <v>9</v>
      </c>
      <c r="G1295">
        <f t="shared" si="61"/>
        <v>-3</v>
      </c>
      <c r="H1295" t="s">
        <v>2514</v>
      </c>
      <c r="K1295" t="s">
        <v>1995</v>
      </c>
      <c r="L1295" t="s">
        <v>1826</v>
      </c>
      <c r="M1295" t="s">
        <v>1825</v>
      </c>
      <c r="N1295" t="s">
        <v>1037</v>
      </c>
      <c r="S1295" t="s">
        <v>30</v>
      </c>
      <c r="U1295">
        <f t="shared" si="62"/>
        <v>1</v>
      </c>
    </row>
    <row r="1296" spans="1:21" x14ac:dyDescent="0.25">
      <c r="A1296">
        <v>19580118</v>
      </c>
      <c r="B1296" t="s">
        <v>376</v>
      </c>
      <c r="C1296" t="str">
        <f t="shared" si="60"/>
        <v>D</v>
      </c>
      <c r="D1296" t="s">
        <v>1264</v>
      </c>
      <c r="E1296" s="1">
        <v>3</v>
      </c>
      <c r="F1296" s="1">
        <v>3</v>
      </c>
      <c r="G1296">
        <f t="shared" si="61"/>
        <v>0</v>
      </c>
      <c r="H1296" t="s">
        <v>2859</v>
      </c>
      <c r="K1296" t="s">
        <v>1894</v>
      </c>
      <c r="L1296" t="s">
        <v>1017</v>
      </c>
      <c r="M1296" t="s">
        <v>376</v>
      </c>
      <c r="N1296" t="s">
        <v>1033</v>
      </c>
      <c r="O1296" t="s">
        <v>30</v>
      </c>
      <c r="U1296">
        <f t="shared" si="62"/>
        <v>0</v>
      </c>
    </row>
    <row r="1297" spans="1:21" x14ac:dyDescent="0.25">
      <c r="A1297">
        <v>19580118</v>
      </c>
      <c r="B1297" t="s">
        <v>1264</v>
      </c>
      <c r="C1297" t="str">
        <f t="shared" si="60"/>
        <v>D</v>
      </c>
      <c r="D1297" t="s">
        <v>376</v>
      </c>
      <c r="E1297" s="1">
        <v>3</v>
      </c>
      <c r="F1297" s="1">
        <v>3</v>
      </c>
      <c r="G1297">
        <f t="shared" si="61"/>
        <v>0</v>
      </c>
      <c r="H1297" t="s">
        <v>2859</v>
      </c>
      <c r="K1297" t="s">
        <v>1894</v>
      </c>
      <c r="L1297" t="s">
        <v>1017</v>
      </c>
      <c r="M1297" t="s">
        <v>376</v>
      </c>
      <c r="N1297" t="s">
        <v>1037</v>
      </c>
      <c r="O1297" t="s">
        <v>30</v>
      </c>
      <c r="U1297">
        <f t="shared" si="62"/>
        <v>0</v>
      </c>
    </row>
    <row r="1298" spans="1:21" x14ac:dyDescent="0.25">
      <c r="A1298">
        <v>19580201</v>
      </c>
      <c r="B1298" t="s">
        <v>376</v>
      </c>
      <c r="C1298" t="str">
        <f t="shared" si="60"/>
        <v>W</v>
      </c>
      <c r="D1298" t="s">
        <v>1824</v>
      </c>
      <c r="E1298" s="1">
        <v>9</v>
      </c>
      <c r="F1298" s="1">
        <v>6</v>
      </c>
      <c r="G1298">
        <f t="shared" si="61"/>
        <v>3</v>
      </c>
      <c r="H1298" t="s">
        <v>2514</v>
      </c>
      <c r="K1298" t="s">
        <v>1818</v>
      </c>
      <c r="L1298" t="s">
        <v>1017</v>
      </c>
      <c r="M1298" t="s">
        <v>376</v>
      </c>
      <c r="N1298" t="s">
        <v>1033</v>
      </c>
      <c r="S1298" t="s">
        <v>30</v>
      </c>
      <c r="U1298">
        <f t="shared" si="62"/>
        <v>0</v>
      </c>
    </row>
    <row r="1299" spans="1:21" x14ac:dyDescent="0.25">
      <c r="A1299">
        <v>19580201</v>
      </c>
      <c r="B1299" t="s">
        <v>1824</v>
      </c>
      <c r="C1299" t="str">
        <f t="shared" si="60"/>
        <v>L</v>
      </c>
      <c r="D1299" t="s">
        <v>376</v>
      </c>
      <c r="E1299" s="1">
        <v>6</v>
      </c>
      <c r="F1299" s="1">
        <v>9</v>
      </c>
      <c r="G1299">
        <f t="shared" si="61"/>
        <v>-3</v>
      </c>
      <c r="H1299" t="s">
        <v>2514</v>
      </c>
      <c r="K1299" t="s">
        <v>1818</v>
      </c>
      <c r="L1299" t="s">
        <v>1017</v>
      </c>
      <c r="M1299" t="s">
        <v>376</v>
      </c>
      <c r="N1299" t="s">
        <v>1037</v>
      </c>
      <c r="S1299" t="s">
        <v>30</v>
      </c>
      <c r="U1299">
        <f t="shared" si="62"/>
        <v>1</v>
      </c>
    </row>
    <row r="1300" spans="1:21" x14ac:dyDescent="0.25">
      <c r="A1300">
        <v>19580201</v>
      </c>
      <c r="B1300" t="s">
        <v>1264</v>
      </c>
      <c r="C1300" t="str">
        <f t="shared" si="60"/>
        <v>W</v>
      </c>
      <c r="D1300" t="s">
        <v>503</v>
      </c>
      <c r="E1300" s="1">
        <v>8</v>
      </c>
      <c r="F1300" s="1">
        <v>3</v>
      </c>
      <c r="G1300">
        <f t="shared" si="61"/>
        <v>5</v>
      </c>
      <c r="H1300" t="s">
        <v>2859</v>
      </c>
      <c r="K1300" t="s">
        <v>1988</v>
      </c>
      <c r="L1300" t="s">
        <v>1263</v>
      </c>
      <c r="M1300" t="s">
        <v>1264</v>
      </c>
      <c r="N1300" t="s">
        <v>1033</v>
      </c>
      <c r="O1300" t="s">
        <v>30</v>
      </c>
      <c r="U1300">
        <f t="shared" si="62"/>
        <v>0</v>
      </c>
    </row>
    <row r="1301" spans="1:21" x14ac:dyDescent="0.25">
      <c r="A1301">
        <v>19580201</v>
      </c>
      <c r="B1301" t="s">
        <v>503</v>
      </c>
      <c r="C1301" t="str">
        <f t="shared" si="60"/>
        <v>L</v>
      </c>
      <c r="D1301" t="s">
        <v>1264</v>
      </c>
      <c r="E1301" s="1">
        <v>3</v>
      </c>
      <c r="F1301" s="1">
        <v>8</v>
      </c>
      <c r="G1301">
        <f t="shared" si="61"/>
        <v>-5</v>
      </c>
      <c r="H1301" t="s">
        <v>2859</v>
      </c>
      <c r="K1301" t="s">
        <v>1988</v>
      </c>
      <c r="L1301" t="s">
        <v>1263</v>
      </c>
      <c r="M1301" t="s">
        <v>1264</v>
      </c>
      <c r="N1301" t="s">
        <v>1037</v>
      </c>
      <c r="O1301" t="s">
        <v>30</v>
      </c>
      <c r="U1301">
        <f t="shared" si="62"/>
        <v>1</v>
      </c>
    </row>
    <row r="1302" spans="1:21" x14ac:dyDescent="0.25">
      <c r="A1302">
        <v>19580208</v>
      </c>
      <c r="B1302" t="s">
        <v>376</v>
      </c>
      <c r="C1302" t="str">
        <f t="shared" si="60"/>
        <v>W</v>
      </c>
      <c r="D1302" t="s">
        <v>1825</v>
      </c>
      <c r="E1302" s="1">
        <v>6</v>
      </c>
      <c r="F1302" s="1">
        <v>0</v>
      </c>
      <c r="G1302">
        <f t="shared" si="61"/>
        <v>6</v>
      </c>
      <c r="H1302" t="s">
        <v>2859</v>
      </c>
      <c r="K1302" t="s">
        <v>1894</v>
      </c>
      <c r="L1302" t="s">
        <v>1017</v>
      </c>
      <c r="M1302" t="s">
        <v>376</v>
      </c>
      <c r="N1302" t="s">
        <v>1033</v>
      </c>
      <c r="O1302" t="s">
        <v>30</v>
      </c>
      <c r="U1302">
        <f t="shared" si="62"/>
        <v>0</v>
      </c>
    </row>
    <row r="1303" spans="1:21" x14ac:dyDescent="0.25">
      <c r="A1303">
        <v>19580208</v>
      </c>
      <c r="B1303" t="s">
        <v>1825</v>
      </c>
      <c r="C1303" t="str">
        <f t="shared" si="60"/>
        <v>L</v>
      </c>
      <c r="D1303" t="s">
        <v>376</v>
      </c>
      <c r="E1303" s="1">
        <v>0</v>
      </c>
      <c r="F1303" s="1">
        <v>6</v>
      </c>
      <c r="G1303">
        <f t="shared" si="61"/>
        <v>-6</v>
      </c>
      <c r="H1303" t="s">
        <v>2859</v>
      </c>
      <c r="K1303" t="s">
        <v>1894</v>
      </c>
      <c r="L1303" t="s">
        <v>1017</v>
      </c>
      <c r="M1303" t="s">
        <v>376</v>
      </c>
      <c r="N1303" t="s">
        <v>1037</v>
      </c>
      <c r="O1303" t="s">
        <v>30</v>
      </c>
      <c r="U1303">
        <f t="shared" si="62"/>
        <v>1</v>
      </c>
    </row>
    <row r="1304" spans="1:21" x14ac:dyDescent="0.25">
      <c r="A1304">
        <v>19580215</v>
      </c>
      <c r="B1304" t="s">
        <v>503</v>
      </c>
      <c r="C1304" t="str">
        <f t="shared" si="60"/>
        <v>W</v>
      </c>
      <c r="D1304" t="s">
        <v>1824</v>
      </c>
      <c r="E1304" s="1">
        <v>12</v>
      </c>
      <c r="F1304" s="1">
        <v>8</v>
      </c>
      <c r="G1304">
        <f t="shared" si="61"/>
        <v>4</v>
      </c>
      <c r="H1304" t="s">
        <v>2514</v>
      </c>
      <c r="K1304" t="s">
        <v>1822</v>
      </c>
      <c r="L1304" t="s">
        <v>1120</v>
      </c>
      <c r="M1304" t="s">
        <v>503</v>
      </c>
      <c r="N1304" t="s">
        <v>1033</v>
      </c>
      <c r="S1304" t="s">
        <v>30</v>
      </c>
      <c r="U1304">
        <f t="shared" si="62"/>
        <v>0</v>
      </c>
    </row>
    <row r="1305" spans="1:21" x14ac:dyDescent="0.25">
      <c r="A1305">
        <v>19580215</v>
      </c>
      <c r="B1305" t="s">
        <v>1824</v>
      </c>
      <c r="C1305" t="str">
        <f t="shared" si="60"/>
        <v>L</v>
      </c>
      <c r="D1305" t="s">
        <v>503</v>
      </c>
      <c r="E1305" s="1">
        <v>8</v>
      </c>
      <c r="F1305" s="1">
        <v>12</v>
      </c>
      <c r="G1305">
        <f t="shared" si="61"/>
        <v>-4</v>
      </c>
      <c r="H1305" t="s">
        <v>2514</v>
      </c>
      <c r="K1305" t="s">
        <v>1822</v>
      </c>
      <c r="L1305" t="s">
        <v>1120</v>
      </c>
      <c r="M1305" t="s">
        <v>503</v>
      </c>
      <c r="N1305" t="s">
        <v>1037</v>
      </c>
      <c r="S1305" t="s">
        <v>30</v>
      </c>
      <c r="U1305">
        <f t="shared" si="62"/>
        <v>1</v>
      </c>
    </row>
    <row r="1306" spans="1:21" x14ac:dyDescent="0.25">
      <c r="A1306">
        <v>19580301</v>
      </c>
      <c r="B1306" t="s">
        <v>1825</v>
      </c>
      <c r="C1306" t="str">
        <f t="shared" si="60"/>
        <v>W</v>
      </c>
      <c r="D1306" t="s">
        <v>503</v>
      </c>
      <c r="E1306" s="1">
        <v>12</v>
      </c>
      <c r="F1306" s="1">
        <v>6</v>
      </c>
      <c r="G1306">
        <f t="shared" si="61"/>
        <v>6</v>
      </c>
      <c r="H1306" t="s">
        <v>2859</v>
      </c>
      <c r="K1306" t="s">
        <v>1995</v>
      </c>
      <c r="L1306" t="s">
        <v>1826</v>
      </c>
      <c r="M1306" t="s">
        <v>1825</v>
      </c>
      <c r="N1306" t="s">
        <v>1033</v>
      </c>
      <c r="O1306" t="s">
        <v>30</v>
      </c>
      <c r="U1306">
        <f t="shared" si="62"/>
        <v>0</v>
      </c>
    </row>
    <row r="1307" spans="1:21" x14ac:dyDescent="0.25">
      <c r="A1307">
        <v>19580301</v>
      </c>
      <c r="B1307" t="s">
        <v>503</v>
      </c>
      <c r="C1307" t="str">
        <f t="shared" si="60"/>
        <v>L</v>
      </c>
      <c r="D1307" t="s">
        <v>1825</v>
      </c>
      <c r="E1307" s="1">
        <v>6</v>
      </c>
      <c r="F1307" s="1">
        <v>12</v>
      </c>
      <c r="G1307">
        <f t="shared" si="61"/>
        <v>-6</v>
      </c>
      <c r="H1307" t="s">
        <v>2859</v>
      </c>
      <c r="K1307" t="s">
        <v>1995</v>
      </c>
      <c r="L1307" t="s">
        <v>1826</v>
      </c>
      <c r="M1307" t="s">
        <v>1825</v>
      </c>
      <c r="N1307" t="s">
        <v>1037</v>
      </c>
      <c r="O1307" t="s">
        <v>30</v>
      </c>
      <c r="U1307">
        <f t="shared" si="62"/>
        <v>1</v>
      </c>
    </row>
    <row r="1308" spans="1:21" x14ac:dyDescent="0.25">
      <c r="A1308">
        <v>19580301</v>
      </c>
      <c r="B1308" t="s">
        <v>164</v>
      </c>
      <c r="C1308" t="str">
        <f t="shared" si="60"/>
        <v>L</v>
      </c>
      <c r="D1308" t="s">
        <v>376</v>
      </c>
      <c r="E1308" s="1">
        <v>0</v>
      </c>
      <c r="F1308" s="1">
        <v>14</v>
      </c>
      <c r="G1308">
        <f t="shared" si="61"/>
        <v>-14</v>
      </c>
      <c r="H1308" t="s">
        <v>2859</v>
      </c>
      <c r="K1308" t="s">
        <v>2449</v>
      </c>
      <c r="L1308" t="s">
        <v>2448</v>
      </c>
      <c r="M1308" t="s">
        <v>164</v>
      </c>
      <c r="N1308" t="s">
        <v>1033</v>
      </c>
      <c r="O1308" t="s">
        <v>30</v>
      </c>
      <c r="U1308">
        <f t="shared" si="62"/>
        <v>0</v>
      </c>
    </row>
    <row r="1309" spans="1:21" x14ac:dyDescent="0.25">
      <c r="A1309">
        <v>19580301</v>
      </c>
      <c r="B1309" t="s">
        <v>376</v>
      </c>
      <c r="C1309" t="str">
        <f t="shared" si="60"/>
        <v>W</v>
      </c>
      <c r="D1309" t="s">
        <v>164</v>
      </c>
      <c r="E1309" s="1">
        <v>14</v>
      </c>
      <c r="F1309" s="1">
        <v>0</v>
      </c>
      <c r="G1309">
        <f t="shared" si="61"/>
        <v>14</v>
      </c>
      <c r="H1309" t="s">
        <v>2859</v>
      </c>
      <c r="K1309" t="s">
        <v>2449</v>
      </c>
      <c r="L1309" t="s">
        <v>2448</v>
      </c>
      <c r="M1309" t="s">
        <v>164</v>
      </c>
      <c r="N1309" t="s">
        <v>1037</v>
      </c>
      <c r="O1309" t="s">
        <v>30</v>
      </c>
      <c r="U1309">
        <f t="shared" si="62"/>
        <v>0</v>
      </c>
    </row>
    <row r="1310" spans="1:21" x14ac:dyDescent="0.25">
      <c r="A1310">
        <v>19580309</v>
      </c>
      <c r="B1310" t="s">
        <v>164</v>
      </c>
      <c r="C1310" t="str">
        <f t="shared" si="60"/>
        <v>W</v>
      </c>
      <c r="D1310" t="s">
        <v>1824</v>
      </c>
      <c r="E1310" s="1">
        <v>19</v>
      </c>
      <c r="F1310" s="1">
        <v>0</v>
      </c>
      <c r="G1310">
        <f t="shared" si="61"/>
        <v>19</v>
      </c>
      <c r="H1310" t="s">
        <v>2514</v>
      </c>
      <c r="K1310" t="s">
        <v>2449</v>
      </c>
      <c r="L1310" t="s">
        <v>2448</v>
      </c>
      <c r="M1310" t="s">
        <v>164</v>
      </c>
      <c r="N1310" t="s">
        <v>1033</v>
      </c>
      <c r="S1310" t="s">
        <v>30</v>
      </c>
      <c r="U1310">
        <f t="shared" si="62"/>
        <v>0</v>
      </c>
    </row>
    <row r="1311" spans="1:21" x14ac:dyDescent="0.25">
      <c r="A1311">
        <v>19580309</v>
      </c>
      <c r="B1311" t="s">
        <v>1824</v>
      </c>
      <c r="C1311" t="str">
        <f t="shared" si="60"/>
        <v>L</v>
      </c>
      <c r="D1311" t="s">
        <v>164</v>
      </c>
      <c r="E1311" s="1">
        <v>0</v>
      </c>
      <c r="F1311" s="1">
        <v>19</v>
      </c>
      <c r="G1311">
        <f t="shared" si="61"/>
        <v>-19</v>
      </c>
      <c r="H1311" t="s">
        <v>2514</v>
      </c>
      <c r="K1311" t="s">
        <v>2449</v>
      </c>
      <c r="L1311" t="s">
        <v>2448</v>
      </c>
      <c r="M1311" t="s">
        <v>164</v>
      </c>
      <c r="N1311" t="s">
        <v>1037</v>
      </c>
      <c r="S1311" t="s">
        <v>30</v>
      </c>
      <c r="U1311">
        <f t="shared" si="62"/>
        <v>0</v>
      </c>
    </row>
    <row r="1312" spans="1:21" x14ac:dyDescent="0.25">
      <c r="A1312">
        <v>19580315</v>
      </c>
      <c r="B1312" t="s">
        <v>1825</v>
      </c>
      <c r="C1312" t="str">
        <f t="shared" si="60"/>
        <v>L</v>
      </c>
      <c r="D1312" t="s">
        <v>1264</v>
      </c>
      <c r="E1312" s="1">
        <v>6</v>
      </c>
      <c r="F1312" s="1">
        <v>9</v>
      </c>
      <c r="G1312">
        <f t="shared" si="61"/>
        <v>-3</v>
      </c>
      <c r="H1312" t="s">
        <v>2859</v>
      </c>
      <c r="K1312" t="s">
        <v>1995</v>
      </c>
      <c r="L1312" t="s">
        <v>1826</v>
      </c>
      <c r="M1312" t="s">
        <v>1825</v>
      </c>
      <c r="N1312" t="s">
        <v>1033</v>
      </c>
      <c r="O1312" t="s">
        <v>30</v>
      </c>
      <c r="U1312">
        <f t="shared" si="62"/>
        <v>1</v>
      </c>
    </row>
    <row r="1313" spans="1:21" x14ac:dyDescent="0.25">
      <c r="A1313">
        <v>19580315</v>
      </c>
      <c r="B1313" t="s">
        <v>1264</v>
      </c>
      <c r="C1313" t="str">
        <f t="shared" si="60"/>
        <v>W</v>
      </c>
      <c r="D1313" t="s">
        <v>1825</v>
      </c>
      <c r="E1313" s="1">
        <v>9</v>
      </c>
      <c r="F1313" s="1">
        <v>6</v>
      </c>
      <c r="G1313">
        <f t="shared" si="61"/>
        <v>3</v>
      </c>
      <c r="H1313" t="s">
        <v>2859</v>
      </c>
      <c r="K1313" t="s">
        <v>1995</v>
      </c>
      <c r="L1313" t="s">
        <v>1826</v>
      </c>
      <c r="M1313" t="s">
        <v>1825</v>
      </c>
      <c r="N1313" t="s">
        <v>1037</v>
      </c>
      <c r="O1313" t="s">
        <v>30</v>
      </c>
      <c r="U1313">
        <f t="shared" si="62"/>
        <v>0</v>
      </c>
    </row>
    <row r="1314" spans="1:21" x14ac:dyDescent="0.25">
      <c r="A1314">
        <v>19580315</v>
      </c>
      <c r="B1314" t="s">
        <v>503</v>
      </c>
      <c r="C1314" t="str">
        <f t="shared" si="60"/>
        <v>D</v>
      </c>
      <c r="D1314" t="s">
        <v>376</v>
      </c>
      <c r="E1314" s="1">
        <v>3</v>
      </c>
      <c r="F1314" s="1">
        <v>3</v>
      </c>
      <c r="G1314">
        <f t="shared" si="61"/>
        <v>0</v>
      </c>
      <c r="H1314" t="s">
        <v>2859</v>
      </c>
      <c r="K1314" t="s">
        <v>1822</v>
      </c>
      <c r="L1314" t="s">
        <v>1120</v>
      </c>
      <c r="M1314" t="s">
        <v>503</v>
      </c>
      <c r="N1314" t="s">
        <v>1033</v>
      </c>
      <c r="O1314" t="s">
        <v>30</v>
      </c>
      <c r="U1314">
        <f t="shared" si="62"/>
        <v>0</v>
      </c>
    </row>
    <row r="1315" spans="1:21" x14ac:dyDescent="0.25">
      <c r="A1315">
        <v>19580315</v>
      </c>
      <c r="B1315" t="s">
        <v>376</v>
      </c>
      <c r="C1315" t="str">
        <f t="shared" si="60"/>
        <v>D</v>
      </c>
      <c r="D1315" t="s">
        <v>503</v>
      </c>
      <c r="E1315" s="1">
        <v>3</v>
      </c>
      <c r="F1315" s="1">
        <v>3</v>
      </c>
      <c r="G1315">
        <f t="shared" si="61"/>
        <v>0</v>
      </c>
      <c r="H1315" t="s">
        <v>2859</v>
      </c>
      <c r="K1315" t="s">
        <v>1822</v>
      </c>
      <c r="L1315" t="s">
        <v>1120</v>
      </c>
      <c r="M1315" t="s">
        <v>503</v>
      </c>
      <c r="N1315" t="s">
        <v>1037</v>
      </c>
      <c r="O1315" t="s">
        <v>30</v>
      </c>
      <c r="U1315">
        <f t="shared" si="62"/>
        <v>0</v>
      </c>
    </row>
    <row r="1316" spans="1:21" x14ac:dyDescent="0.25">
      <c r="A1316">
        <v>19580329</v>
      </c>
      <c r="B1316" t="s">
        <v>1264</v>
      </c>
      <c r="C1316" t="str">
        <f t="shared" si="60"/>
        <v>L</v>
      </c>
      <c r="D1316" t="s">
        <v>164</v>
      </c>
      <c r="E1316" s="1">
        <v>6</v>
      </c>
      <c r="F1316" s="1">
        <v>16</v>
      </c>
      <c r="G1316">
        <f t="shared" si="61"/>
        <v>-10</v>
      </c>
      <c r="H1316" t="s">
        <v>2859</v>
      </c>
      <c r="K1316" t="s">
        <v>1988</v>
      </c>
      <c r="L1316" t="s">
        <v>1263</v>
      </c>
      <c r="M1316" t="s">
        <v>1264</v>
      </c>
      <c r="N1316" t="s">
        <v>1033</v>
      </c>
      <c r="O1316" t="s">
        <v>30</v>
      </c>
      <c r="U1316">
        <f t="shared" si="62"/>
        <v>0</v>
      </c>
    </row>
    <row r="1317" spans="1:21" x14ac:dyDescent="0.25">
      <c r="A1317">
        <v>19580329</v>
      </c>
      <c r="B1317" t="s">
        <v>164</v>
      </c>
      <c r="C1317" t="str">
        <f t="shared" si="60"/>
        <v>W</v>
      </c>
      <c r="D1317" t="s">
        <v>1264</v>
      </c>
      <c r="E1317" s="1">
        <v>16</v>
      </c>
      <c r="F1317" s="1">
        <v>6</v>
      </c>
      <c r="G1317">
        <f t="shared" si="61"/>
        <v>10</v>
      </c>
      <c r="H1317" t="s">
        <v>2859</v>
      </c>
      <c r="K1317" t="s">
        <v>1988</v>
      </c>
      <c r="L1317" t="s">
        <v>1263</v>
      </c>
      <c r="M1317" t="s">
        <v>1264</v>
      </c>
      <c r="N1317" t="s">
        <v>1037</v>
      </c>
      <c r="O1317" t="s">
        <v>30</v>
      </c>
      <c r="U1317">
        <f t="shared" si="62"/>
        <v>0</v>
      </c>
    </row>
    <row r="1318" spans="1:21" x14ac:dyDescent="0.25">
      <c r="A1318">
        <v>19580407</v>
      </c>
      <c r="B1318" t="s">
        <v>171</v>
      </c>
      <c r="C1318" t="str">
        <f t="shared" si="60"/>
        <v>L</v>
      </c>
      <c r="D1318" t="s">
        <v>164</v>
      </c>
      <c r="E1318" s="1">
        <v>3</v>
      </c>
      <c r="F1318" s="1">
        <v>11</v>
      </c>
      <c r="G1318">
        <f t="shared" si="61"/>
        <v>-8</v>
      </c>
      <c r="H1318" t="s">
        <v>2447</v>
      </c>
      <c r="K1318" t="s">
        <v>2479</v>
      </c>
      <c r="L1318" t="s">
        <v>2478</v>
      </c>
      <c r="M1318" t="s">
        <v>171</v>
      </c>
      <c r="N1318" t="s">
        <v>1033</v>
      </c>
      <c r="S1318" t="s">
        <v>30</v>
      </c>
      <c r="U1318">
        <f t="shared" si="62"/>
        <v>0</v>
      </c>
    </row>
    <row r="1319" spans="1:21" x14ac:dyDescent="0.25">
      <c r="A1319">
        <v>19580407</v>
      </c>
      <c r="B1319" t="s">
        <v>164</v>
      </c>
      <c r="C1319" t="str">
        <f t="shared" si="60"/>
        <v>W</v>
      </c>
      <c r="D1319" t="s">
        <v>171</v>
      </c>
      <c r="E1319" s="1">
        <v>11</v>
      </c>
      <c r="F1319" s="1">
        <v>3</v>
      </c>
      <c r="G1319">
        <f t="shared" si="61"/>
        <v>8</v>
      </c>
      <c r="H1319" t="s">
        <v>2447</v>
      </c>
      <c r="K1319" t="s">
        <v>2479</v>
      </c>
      <c r="L1319" t="s">
        <v>2478</v>
      </c>
      <c r="M1319" t="s">
        <v>171</v>
      </c>
      <c r="N1319" t="s">
        <v>1037</v>
      </c>
      <c r="S1319" t="s">
        <v>30</v>
      </c>
      <c r="U1319">
        <f t="shared" si="62"/>
        <v>0</v>
      </c>
    </row>
    <row r="1320" spans="1:21" x14ac:dyDescent="0.25">
      <c r="A1320">
        <v>19580419</v>
      </c>
      <c r="B1320" t="s">
        <v>164</v>
      </c>
      <c r="C1320" t="str">
        <f t="shared" si="60"/>
        <v>W</v>
      </c>
      <c r="D1320" t="s">
        <v>1825</v>
      </c>
      <c r="E1320" s="1">
        <v>11</v>
      </c>
      <c r="F1320" s="1">
        <v>6</v>
      </c>
      <c r="G1320">
        <f t="shared" si="61"/>
        <v>5</v>
      </c>
      <c r="H1320" t="s">
        <v>2859</v>
      </c>
      <c r="K1320" t="s">
        <v>2448</v>
      </c>
      <c r="L1320" t="s">
        <v>1939</v>
      </c>
      <c r="M1320" t="s">
        <v>164</v>
      </c>
      <c r="N1320" t="s">
        <v>1033</v>
      </c>
      <c r="O1320" t="s">
        <v>30</v>
      </c>
      <c r="U1320">
        <f t="shared" si="62"/>
        <v>0</v>
      </c>
    </row>
    <row r="1321" spans="1:21" x14ac:dyDescent="0.25">
      <c r="A1321">
        <v>19580419</v>
      </c>
      <c r="B1321" t="s">
        <v>1825</v>
      </c>
      <c r="C1321" t="str">
        <f t="shared" si="60"/>
        <v>L</v>
      </c>
      <c r="D1321" t="s">
        <v>164</v>
      </c>
      <c r="E1321" s="1">
        <v>6</v>
      </c>
      <c r="F1321" s="1">
        <v>11</v>
      </c>
      <c r="G1321">
        <f t="shared" si="61"/>
        <v>-5</v>
      </c>
      <c r="H1321" t="s">
        <v>2859</v>
      </c>
      <c r="K1321" t="s">
        <v>2448</v>
      </c>
      <c r="L1321" t="s">
        <v>1939</v>
      </c>
      <c r="M1321" t="s">
        <v>164</v>
      </c>
      <c r="N1321" t="s">
        <v>1037</v>
      </c>
      <c r="O1321" t="s">
        <v>30</v>
      </c>
      <c r="U1321">
        <f t="shared" si="62"/>
        <v>1</v>
      </c>
    </row>
    <row r="1322" spans="1:21" x14ac:dyDescent="0.25">
      <c r="A1322">
        <v>19580726</v>
      </c>
      <c r="B1322" t="s">
        <v>1828</v>
      </c>
      <c r="C1322" t="str">
        <f t="shared" si="60"/>
        <v>D</v>
      </c>
      <c r="D1322" t="s">
        <v>164</v>
      </c>
      <c r="E1322" s="1">
        <v>3</v>
      </c>
      <c r="F1322" s="1">
        <v>3</v>
      </c>
      <c r="G1322">
        <f t="shared" si="61"/>
        <v>0</v>
      </c>
      <c r="H1322" t="s">
        <v>2513</v>
      </c>
      <c r="K1322" t="s">
        <v>1962</v>
      </c>
      <c r="L1322" t="s">
        <v>1913</v>
      </c>
      <c r="M1322" t="s">
        <v>1828</v>
      </c>
      <c r="N1322" t="s">
        <v>1033</v>
      </c>
      <c r="S1322" t="s">
        <v>30</v>
      </c>
      <c r="U1322">
        <f t="shared" si="62"/>
        <v>0</v>
      </c>
    </row>
    <row r="1323" spans="1:21" x14ac:dyDescent="0.25">
      <c r="A1323">
        <v>19580726</v>
      </c>
      <c r="B1323" t="s">
        <v>164</v>
      </c>
      <c r="C1323" t="str">
        <f t="shared" si="60"/>
        <v>D</v>
      </c>
      <c r="D1323" t="s">
        <v>1828</v>
      </c>
      <c r="E1323" s="1">
        <v>3</v>
      </c>
      <c r="F1323" s="1">
        <v>3</v>
      </c>
      <c r="G1323">
        <f t="shared" si="61"/>
        <v>0</v>
      </c>
      <c r="H1323" t="s">
        <v>2513</v>
      </c>
      <c r="K1323" t="s">
        <v>1962</v>
      </c>
      <c r="L1323" t="s">
        <v>1913</v>
      </c>
      <c r="M1323" t="s">
        <v>1828</v>
      </c>
      <c r="N1323" t="s">
        <v>1037</v>
      </c>
      <c r="S1323" t="s">
        <v>30</v>
      </c>
      <c r="U1323">
        <f t="shared" si="62"/>
        <v>0</v>
      </c>
    </row>
    <row r="1324" spans="1:21" x14ac:dyDescent="0.25">
      <c r="A1324">
        <v>19580816</v>
      </c>
      <c r="B1324" t="s">
        <v>1828</v>
      </c>
      <c r="C1324" t="str">
        <f t="shared" si="60"/>
        <v>L</v>
      </c>
      <c r="D1324" t="s">
        <v>164</v>
      </c>
      <c r="E1324" s="1">
        <v>5</v>
      </c>
      <c r="F1324" s="1">
        <v>9</v>
      </c>
      <c r="G1324">
        <f t="shared" si="61"/>
        <v>-4</v>
      </c>
      <c r="H1324" t="s">
        <v>2513</v>
      </c>
      <c r="K1324" t="s">
        <v>1971</v>
      </c>
      <c r="L1324" t="s">
        <v>1850</v>
      </c>
      <c r="M1324" t="s">
        <v>1828</v>
      </c>
      <c r="N1324" t="s">
        <v>1033</v>
      </c>
      <c r="S1324" t="s">
        <v>30</v>
      </c>
      <c r="U1324">
        <f t="shared" si="62"/>
        <v>1</v>
      </c>
    </row>
    <row r="1325" spans="1:21" x14ac:dyDescent="0.25">
      <c r="A1325">
        <v>19580816</v>
      </c>
      <c r="B1325" t="s">
        <v>164</v>
      </c>
      <c r="C1325" t="str">
        <f t="shared" si="60"/>
        <v>W</v>
      </c>
      <c r="D1325" t="s">
        <v>1828</v>
      </c>
      <c r="E1325" s="1">
        <v>9</v>
      </c>
      <c r="F1325" s="1">
        <v>5</v>
      </c>
      <c r="G1325">
        <f t="shared" si="61"/>
        <v>4</v>
      </c>
      <c r="H1325" t="s">
        <v>2513</v>
      </c>
      <c r="K1325" t="s">
        <v>1971</v>
      </c>
      <c r="L1325" t="s">
        <v>1850</v>
      </c>
      <c r="M1325" t="s">
        <v>1828</v>
      </c>
      <c r="N1325" t="s">
        <v>1037</v>
      </c>
      <c r="S1325" t="s">
        <v>30</v>
      </c>
      <c r="U1325">
        <f t="shared" si="62"/>
        <v>0</v>
      </c>
    </row>
    <row r="1326" spans="1:21" x14ac:dyDescent="0.25">
      <c r="A1326">
        <v>19580823</v>
      </c>
      <c r="B1326" t="s">
        <v>1787</v>
      </c>
      <c r="C1326" t="str">
        <f t="shared" si="60"/>
        <v>W</v>
      </c>
      <c r="D1326" t="s">
        <v>1824</v>
      </c>
      <c r="E1326" s="1">
        <v>25</v>
      </c>
      <c r="F1326" s="1">
        <v>3</v>
      </c>
      <c r="G1326">
        <f t="shared" si="61"/>
        <v>22</v>
      </c>
      <c r="H1326" t="s">
        <v>2512</v>
      </c>
      <c r="K1326" t="s">
        <v>2239</v>
      </c>
      <c r="L1326" t="s">
        <v>1837</v>
      </c>
      <c r="M1326" t="s">
        <v>1787</v>
      </c>
      <c r="N1326" t="s">
        <v>1033</v>
      </c>
      <c r="S1326" t="s">
        <v>30</v>
      </c>
      <c r="U1326">
        <f t="shared" si="62"/>
        <v>0</v>
      </c>
    </row>
    <row r="1327" spans="1:21" x14ac:dyDescent="0.25">
      <c r="A1327">
        <v>19580823</v>
      </c>
      <c r="B1327" t="s">
        <v>1824</v>
      </c>
      <c r="C1327" t="str">
        <f t="shared" si="60"/>
        <v>L</v>
      </c>
      <c r="D1327" t="s">
        <v>1787</v>
      </c>
      <c r="E1327" s="1">
        <v>3</v>
      </c>
      <c r="F1327" s="1">
        <v>25</v>
      </c>
      <c r="G1327">
        <f t="shared" si="61"/>
        <v>-22</v>
      </c>
      <c r="H1327" t="s">
        <v>2512</v>
      </c>
      <c r="K1327" t="s">
        <v>2239</v>
      </c>
      <c r="L1327" t="s">
        <v>1837</v>
      </c>
      <c r="M1327" t="s">
        <v>1787</v>
      </c>
      <c r="N1327" t="s">
        <v>1037</v>
      </c>
      <c r="S1327" t="s">
        <v>30</v>
      </c>
      <c r="U1327">
        <f t="shared" si="62"/>
        <v>0</v>
      </c>
    </row>
    <row r="1328" spans="1:21" x14ac:dyDescent="0.25">
      <c r="A1328">
        <v>19580906</v>
      </c>
      <c r="B1328" t="s">
        <v>1787</v>
      </c>
      <c r="C1328" t="str">
        <f t="shared" si="60"/>
        <v>L</v>
      </c>
      <c r="D1328" t="s">
        <v>1824</v>
      </c>
      <c r="E1328" s="1">
        <v>3</v>
      </c>
      <c r="F1328" s="1">
        <v>6</v>
      </c>
      <c r="G1328">
        <f t="shared" si="61"/>
        <v>-3</v>
      </c>
      <c r="H1328" t="s">
        <v>2512</v>
      </c>
      <c r="K1328" t="s">
        <v>2280</v>
      </c>
      <c r="L1328" t="s">
        <v>1846</v>
      </c>
      <c r="M1328" t="s">
        <v>1787</v>
      </c>
      <c r="N1328" t="s">
        <v>1033</v>
      </c>
      <c r="S1328" t="s">
        <v>30</v>
      </c>
      <c r="U1328">
        <f t="shared" si="62"/>
        <v>1</v>
      </c>
    </row>
    <row r="1329" spans="1:21" x14ac:dyDescent="0.25">
      <c r="A1329">
        <v>19580906</v>
      </c>
      <c r="B1329" t="s">
        <v>1824</v>
      </c>
      <c r="C1329" t="str">
        <f t="shared" si="60"/>
        <v>W</v>
      </c>
      <c r="D1329" t="s">
        <v>1787</v>
      </c>
      <c r="E1329" s="1">
        <v>6</v>
      </c>
      <c r="F1329" s="1">
        <v>3</v>
      </c>
      <c r="G1329">
        <f t="shared" si="61"/>
        <v>3</v>
      </c>
      <c r="H1329" t="s">
        <v>2512</v>
      </c>
      <c r="K1329" t="s">
        <v>2280</v>
      </c>
      <c r="L1329" t="s">
        <v>1846</v>
      </c>
      <c r="M1329" t="s">
        <v>1787</v>
      </c>
      <c r="N1329" t="s">
        <v>1037</v>
      </c>
      <c r="S1329" t="s">
        <v>30</v>
      </c>
      <c r="U1329">
        <f t="shared" si="62"/>
        <v>0</v>
      </c>
    </row>
    <row r="1330" spans="1:21" x14ac:dyDescent="0.25">
      <c r="A1330">
        <v>19580920</v>
      </c>
      <c r="B1330" t="s">
        <v>1787</v>
      </c>
      <c r="C1330" t="str">
        <f t="shared" si="60"/>
        <v>W</v>
      </c>
      <c r="D1330" t="s">
        <v>1824</v>
      </c>
      <c r="E1330" s="1">
        <v>17</v>
      </c>
      <c r="F1330" s="1">
        <v>8</v>
      </c>
      <c r="G1330">
        <f t="shared" si="61"/>
        <v>9</v>
      </c>
      <c r="H1330" t="s">
        <v>2512</v>
      </c>
      <c r="K1330" t="s">
        <v>2511</v>
      </c>
      <c r="L1330" t="s">
        <v>1786</v>
      </c>
      <c r="M1330" t="s">
        <v>1787</v>
      </c>
      <c r="N1330" t="s">
        <v>1033</v>
      </c>
      <c r="S1330" t="s">
        <v>30</v>
      </c>
      <c r="U1330">
        <f t="shared" si="62"/>
        <v>0</v>
      </c>
    </row>
    <row r="1331" spans="1:21" x14ac:dyDescent="0.25">
      <c r="A1331">
        <v>19580920</v>
      </c>
      <c r="B1331" t="s">
        <v>1824</v>
      </c>
      <c r="C1331" t="str">
        <f t="shared" si="60"/>
        <v>L</v>
      </c>
      <c r="D1331" t="s">
        <v>1787</v>
      </c>
      <c r="E1331" s="1">
        <v>8</v>
      </c>
      <c r="F1331" s="1">
        <v>17</v>
      </c>
      <c r="G1331">
        <f t="shared" si="61"/>
        <v>-9</v>
      </c>
      <c r="H1331" t="s">
        <v>2512</v>
      </c>
      <c r="K1331" t="s">
        <v>2511</v>
      </c>
      <c r="L1331" t="s">
        <v>1786</v>
      </c>
      <c r="M1331" t="s">
        <v>1787</v>
      </c>
      <c r="N1331" t="s">
        <v>1037</v>
      </c>
      <c r="S1331" t="s">
        <v>30</v>
      </c>
      <c r="U1331">
        <f t="shared" si="62"/>
        <v>0</v>
      </c>
    </row>
    <row r="1332" spans="1:21" x14ac:dyDescent="0.25">
      <c r="A1332">
        <v>19590110</v>
      </c>
      <c r="B1332" t="s">
        <v>164</v>
      </c>
      <c r="C1332" t="str">
        <f t="shared" si="60"/>
        <v>W</v>
      </c>
      <c r="D1332" t="s">
        <v>503</v>
      </c>
      <c r="E1332" s="1">
        <v>9</v>
      </c>
      <c r="F1332" s="1">
        <v>0</v>
      </c>
      <c r="G1332">
        <f t="shared" si="61"/>
        <v>9</v>
      </c>
      <c r="H1332" t="s">
        <v>2858</v>
      </c>
      <c r="K1332" t="s">
        <v>2449</v>
      </c>
      <c r="L1332" t="s">
        <v>2448</v>
      </c>
      <c r="M1332" t="s">
        <v>164</v>
      </c>
      <c r="N1332" t="s">
        <v>1033</v>
      </c>
      <c r="O1332" t="s">
        <v>30</v>
      </c>
      <c r="U1332">
        <f t="shared" si="62"/>
        <v>0</v>
      </c>
    </row>
    <row r="1333" spans="1:21" x14ac:dyDescent="0.25">
      <c r="A1333">
        <v>19590110</v>
      </c>
      <c r="B1333" t="s">
        <v>503</v>
      </c>
      <c r="C1333" t="str">
        <f t="shared" si="60"/>
        <v>L</v>
      </c>
      <c r="D1333" t="s">
        <v>164</v>
      </c>
      <c r="E1333" s="1">
        <v>0</v>
      </c>
      <c r="F1333" s="1">
        <v>9</v>
      </c>
      <c r="G1333">
        <f t="shared" si="61"/>
        <v>-9</v>
      </c>
      <c r="H1333" t="s">
        <v>2858</v>
      </c>
      <c r="K1333" t="s">
        <v>2449</v>
      </c>
      <c r="L1333" t="s">
        <v>2448</v>
      </c>
      <c r="M1333" t="s">
        <v>164</v>
      </c>
      <c r="N1333" t="s">
        <v>1037</v>
      </c>
      <c r="O1333" t="s">
        <v>30</v>
      </c>
      <c r="U1333">
        <f t="shared" si="62"/>
        <v>0</v>
      </c>
    </row>
    <row r="1334" spans="1:21" x14ac:dyDescent="0.25">
      <c r="A1334">
        <v>19590117</v>
      </c>
      <c r="B1334" t="s">
        <v>1264</v>
      </c>
      <c r="C1334" t="str">
        <f t="shared" si="60"/>
        <v>W</v>
      </c>
      <c r="D1334" t="s">
        <v>376</v>
      </c>
      <c r="E1334" s="1">
        <v>5</v>
      </c>
      <c r="F1334" s="1">
        <v>0</v>
      </c>
      <c r="G1334">
        <f t="shared" si="61"/>
        <v>5</v>
      </c>
      <c r="H1334" t="s">
        <v>2858</v>
      </c>
      <c r="K1334" t="s">
        <v>2533</v>
      </c>
      <c r="L1334" t="s">
        <v>1263</v>
      </c>
      <c r="M1334" t="s">
        <v>1264</v>
      </c>
      <c r="N1334" t="s">
        <v>1033</v>
      </c>
      <c r="O1334" t="s">
        <v>30</v>
      </c>
      <c r="U1334">
        <f t="shared" si="62"/>
        <v>0</v>
      </c>
    </row>
    <row r="1335" spans="1:21" x14ac:dyDescent="0.25">
      <c r="A1335">
        <v>19590117</v>
      </c>
      <c r="B1335" t="s">
        <v>376</v>
      </c>
      <c r="C1335" t="str">
        <f t="shared" si="60"/>
        <v>L</v>
      </c>
      <c r="D1335" t="s">
        <v>1264</v>
      </c>
      <c r="E1335" s="1">
        <v>0</v>
      </c>
      <c r="F1335" s="1">
        <v>5</v>
      </c>
      <c r="G1335">
        <f t="shared" si="61"/>
        <v>-5</v>
      </c>
      <c r="H1335" t="s">
        <v>2858</v>
      </c>
      <c r="K1335" t="s">
        <v>2533</v>
      </c>
      <c r="L1335" t="s">
        <v>1263</v>
      </c>
      <c r="M1335" t="s">
        <v>1264</v>
      </c>
      <c r="N1335" t="s">
        <v>1037</v>
      </c>
      <c r="O1335" t="s">
        <v>30</v>
      </c>
      <c r="U1335">
        <f t="shared" si="62"/>
        <v>1</v>
      </c>
    </row>
    <row r="1336" spans="1:21" x14ac:dyDescent="0.25">
      <c r="A1336">
        <v>19590207</v>
      </c>
      <c r="B1336" t="s">
        <v>503</v>
      </c>
      <c r="C1336" t="str">
        <f t="shared" si="60"/>
        <v>W</v>
      </c>
      <c r="D1336" t="s">
        <v>1264</v>
      </c>
      <c r="E1336" s="1">
        <v>6</v>
      </c>
      <c r="F1336" s="1">
        <v>5</v>
      </c>
      <c r="G1336">
        <f t="shared" si="61"/>
        <v>1</v>
      </c>
      <c r="H1336" t="s">
        <v>2858</v>
      </c>
      <c r="K1336" t="s">
        <v>1822</v>
      </c>
      <c r="L1336" t="s">
        <v>1120</v>
      </c>
      <c r="M1336" t="s">
        <v>503</v>
      </c>
      <c r="N1336" t="s">
        <v>1033</v>
      </c>
      <c r="O1336" t="s">
        <v>30</v>
      </c>
      <c r="U1336">
        <f t="shared" si="62"/>
        <v>0</v>
      </c>
    </row>
    <row r="1337" spans="1:21" x14ac:dyDescent="0.25">
      <c r="A1337">
        <v>19590207</v>
      </c>
      <c r="B1337" t="s">
        <v>1264</v>
      </c>
      <c r="C1337" t="str">
        <f t="shared" si="60"/>
        <v>L</v>
      </c>
      <c r="D1337" t="s">
        <v>503</v>
      </c>
      <c r="E1337" s="1">
        <v>5</v>
      </c>
      <c r="F1337" s="1">
        <v>6</v>
      </c>
      <c r="G1337">
        <f t="shared" si="61"/>
        <v>-1</v>
      </c>
      <c r="H1337" t="s">
        <v>2858</v>
      </c>
      <c r="K1337" t="s">
        <v>1822</v>
      </c>
      <c r="L1337" t="s">
        <v>1120</v>
      </c>
      <c r="M1337" t="s">
        <v>503</v>
      </c>
      <c r="N1337" t="s">
        <v>1037</v>
      </c>
      <c r="O1337" t="s">
        <v>30</v>
      </c>
      <c r="U1337">
        <f t="shared" si="62"/>
        <v>1</v>
      </c>
    </row>
    <row r="1338" spans="1:21" x14ac:dyDescent="0.25">
      <c r="A1338">
        <v>19590214</v>
      </c>
      <c r="B1338" t="s">
        <v>1825</v>
      </c>
      <c r="C1338" t="str">
        <f t="shared" si="60"/>
        <v>L</v>
      </c>
      <c r="D1338" t="s">
        <v>376</v>
      </c>
      <c r="E1338" s="1">
        <v>0</v>
      </c>
      <c r="F1338" s="1">
        <v>3</v>
      </c>
      <c r="G1338">
        <f t="shared" si="61"/>
        <v>-3</v>
      </c>
      <c r="H1338" t="s">
        <v>2858</v>
      </c>
      <c r="K1338" t="s">
        <v>1995</v>
      </c>
      <c r="L1338" t="s">
        <v>1826</v>
      </c>
      <c r="M1338" t="s">
        <v>1825</v>
      </c>
      <c r="N1338" t="s">
        <v>1033</v>
      </c>
      <c r="O1338" t="s">
        <v>30</v>
      </c>
      <c r="U1338">
        <f t="shared" si="62"/>
        <v>1</v>
      </c>
    </row>
    <row r="1339" spans="1:21" x14ac:dyDescent="0.25">
      <c r="A1339">
        <v>19590214</v>
      </c>
      <c r="B1339" t="s">
        <v>376</v>
      </c>
      <c r="C1339" t="str">
        <f t="shared" si="60"/>
        <v>W</v>
      </c>
      <c r="D1339" t="s">
        <v>1825</v>
      </c>
      <c r="E1339" s="1">
        <v>3</v>
      </c>
      <c r="F1339" s="1">
        <v>0</v>
      </c>
      <c r="G1339">
        <f t="shared" si="61"/>
        <v>3</v>
      </c>
      <c r="H1339" t="s">
        <v>2858</v>
      </c>
      <c r="K1339" t="s">
        <v>1995</v>
      </c>
      <c r="L1339" t="s">
        <v>1826</v>
      </c>
      <c r="M1339" t="s">
        <v>1825</v>
      </c>
      <c r="N1339" t="s">
        <v>1037</v>
      </c>
      <c r="O1339" t="s">
        <v>30</v>
      </c>
      <c r="U1339">
        <f t="shared" si="62"/>
        <v>0</v>
      </c>
    </row>
    <row r="1340" spans="1:21" x14ac:dyDescent="0.25">
      <c r="A1340">
        <v>19590228</v>
      </c>
      <c r="B1340" t="s">
        <v>503</v>
      </c>
      <c r="C1340" t="str">
        <f t="shared" si="60"/>
        <v>L</v>
      </c>
      <c r="D1340" t="s">
        <v>1825</v>
      </c>
      <c r="E1340" s="1">
        <v>3</v>
      </c>
      <c r="F1340" s="1">
        <v>8</v>
      </c>
      <c r="G1340">
        <f t="shared" si="61"/>
        <v>-5</v>
      </c>
      <c r="H1340" t="s">
        <v>2858</v>
      </c>
      <c r="K1340" t="s">
        <v>1822</v>
      </c>
      <c r="L1340" t="s">
        <v>1120</v>
      </c>
      <c r="M1340" t="s">
        <v>503</v>
      </c>
      <c r="N1340" t="s">
        <v>1033</v>
      </c>
      <c r="O1340" t="s">
        <v>30</v>
      </c>
      <c r="U1340">
        <f t="shared" si="62"/>
        <v>1</v>
      </c>
    </row>
    <row r="1341" spans="1:21" x14ac:dyDescent="0.25">
      <c r="A1341">
        <v>19590228</v>
      </c>
      <c r="B1341" t="s">
        <v>1825</v>
      </c>
      <c r="C1341" t="str">
        <f t="shared" si="60"/>
        <v>W</v>
      </c>
      <c r="D1341" t="s">
        <v>503</v>
      </c>
      <c r="E1341" s="1">
        <v>8</v>
      </c>
      <c r="F1341" s="1">
        <v>3</v>
      </c>
      <c r="G1341">
        <f t="shared" si="61"/>
        <v>5</v>
      </c>
      <c r="H1341" t="s">
        <v>2858</v>
      </c>
      <c r="K1341" t="s">
        <v>1822</v>
      </c>
      <c r="L1341" t="s">
        <v>1120</v>
      </c>
      <c r="M1341" t="s">
        <v>503</v>
      </c>
      <c r="N1341" t="s">
        <v>1037</v>
      </c>
      <c r="O1341" t="s">
        <v>30</v>
      </c>
      <c r="U1341">
        <f t="shared" si="62"/>
        <v>0</v>
      </c>
    </row>
    <row r="1342" spans="1:21" x14ac:dyDescent="0.25">
      <c r="A1342">
        <v>19590228</v>
      </c>
      <c r="B1342" t="s">
        <v>376</v>
      </c>
      <c r="C1342" t="str">
        <f t="shared" si="60"/>
        <v>D</v>
      </c>
      <c r="D1342" t="s">
        <v>164</v>
      </c>
      <c r="E1342" s="1">
        <v>3</v>
      </c>
      <c r="F1342" s="1">
        <v>3</v>
      </c>
      <c r="G1342">
        <f t="shared" si="61"/>
        <v>0</v>
      </c>
      <c r="H1342" t="s">
        <v>2858</v>
      </c>
      <c r="K1342" t="s">
        <v>1894</v>
      </c>
      <c r="L1342" t="s">
        <v>1017</v>
      </c>
      <c r="M1342" t="s">
        <v>376</v>
      </c>
      <c r="N1342" t="s">
        <v>1033</v>
      </c>
      <c r="O1342" t="s">
        <v>30</v>
      </c>
      <c r="U1342">
        <f t="shared" si="62"/>
        <v>0</v>
      </c>
    </row>
    <row r="1343" spans="1:21" x14ac:dyDescent="0.25">
      <c r="A1343">
        <v>19590228</v>
      </c>
      <c r="B1343" t="s">
        <v>164</v>
      </c>
      <c r="C1343" t="str">
        <f t="shared" si="60"/>
        <v>D</v>
      </c>
      <c r="D1343" t="s">
        <v>376</v>
      </c>
      <c r="E1343" s="1">
        <v>3</v>
      </c>
      <c r="F1343" s="1">
        <v>3</v>
      </c>
      <c r="G1343">
        <f t="shared" si="61"/>
        <v>0</v>
      </c>
      <c r="H1343" t="s">
        <v>2858</v>
      </c>
      <c r="K1343" t="s">
        <v>1894</v>
      </c>
      <c r="L1343" t="s">
        <v>1017</v>
      </c>
      <c r="M1343" t="s">
        <v>376</v>
      </c>
      <c r="N1343" t="s">
        <v>1037</v>
      </c>
      <c r="O1343" t="s">
        <v>30</v>
      </c>
      <c r="U1343">
        <f t="shared" si="62"/>
        <v>0</v>
      </c>
    </row>
    <row r="1344" spans="1:21" x14ac:dyDescent="0.25">
      <c r="A1344">
        <v>19590314</v>
      </c>
      <c r="B1344" t="s">
        <v>1264</v>
      </c>
      <c r="C1344" t="str">
        <f t="shared" si="60"/>
        <v>W</v>
      </c>
      <c r="D1344" t="s">
        <v>1825</v>
      </c>
      <c r="E1344" s="1">
        <v>8</v>
      </c>
      <c r="F1344" s="1">
        <v>6</v>
      </c>
      <c r="G1344">
        <f t="shared" si="61"/>
        <v>2</v>
      </c>
      <c r="H1344" t="s">
        <v>2858</v>
      </c>
      <c r="K1344" t="s">
        <v>1988</v>
      </c>
      <c r="L1344" t="s">
        <v>1263</v>
      </c>
      <c r="M1344" t="s">
        <v>1264</v>
      </c>
      <c r="N1344" t="s">
        <v>1033</v>
      </c>
      <c r="O1344" t="s">
        <v>30</v>
      </c>
      <c r="U1344">
        <f t="shared" si="62"/>
        <v>0</v>
      </c>
    </row>
    <row r="1345" spans="1:21" x14ac:dyDescent="0.25">
      <c r="A1345">
        <v>19590314</v>
      </c>
      <c r="B1345" t="s">
        <v>1825</v>
      </c>
      <c r="C1345" t="str">
        <f t="shared" si="60"/>
        <v>L</v>
      </c>
      <c r="D1345" t="s">
        <v>1264</v>
      </c>
      <c r="E1345" s="1">
        <v>6</v>
      </c>
      <c r="F1345" s="1">
        <v>8</v>
      </c>
      <c r="G1345">
        <f t="shared" si="61"/>
        <v>-2</v>
      </c>
      <c r="H1345" t="s">
        <v>2858</v>
      </c>
      <c r="K1345" t="s">
        <v>1988</v>
      </c>
      <c r="L1345" t="s">
        <v>1263</v>
      </c>
      <c r="M1345" t="s">
        <v>1264</v>
      </c>
      <c r="N1345" t="s">
        <v>1037</v>
      </c>
      <c r="O1345" t="s">
        <v>30</v>
      </c>
      <c r="U1345">
        <f t="shared" si="62"/>
        <v>1</v>
      </c>
    </row>
    <row r="1346" spans="1:21" x14ac:dyDescent="0.25">
      <c r="A1346">
        <v>19590321</v>
      </c>
      <c r="B1346" t="s">
        <v>376</v>
      </c>
      <c r="C1346" t="str">
        <f t="shared" ref="C1346:C1409" si="63">IF(E1346-F1346&gt;0,"W",IF(E1346-F1346&lt;0,"L","D"))</f>
        <v>D</v>
      </c>
      <c r="D1346" t="s">
        <v>503</v>
      </c>
      <c r="E1346" s="1">
        <v>3</v>
      </c>
      <c r="F1346" s="1">
        <v>3</v>
      </c>
      <c r="G1346">
        <f t="shared" ref="G1346:G1409" si="64">E1346-F1346</f>
        <v>0</v>
      </c>
      <c r="H1346" t="s">
        <v>2858</v>
      </c>
      <c r="K1346" t="s">
        <v>1818</v>
      </c>
      <c r="L1346" t="s">
        <v>1017</v>
      </c>
      <c r="M1346" t="s">
        <v>376</v>
      </c>
      <c r="N1346" t="s">
        <v>1033</v>
      </c>
      <c r="O1346" t="s">
        <v>30</v>
      </c>
      <c r="U1346">
        <f t="shared" ref="U1346:U1409" si="65">IF(C1346="L",IF(G1346&gt;-8,1,0),0)</f>
        <v>0</v>
      </c>
    </row>
    <row r="1347" spans="1:21" x14ac:dyDescent="0.25">
      <c r="A1347">
        <v>19590321</v>
      </c>
      <c r="B1347" t="s">
        <v>503</v>
      </c>
      <c r="C1347" t="str">
        <f t="shared" si="63"/>
        <v>D</v>
      </c>
      <c r="D1347" t="s">
        <v>376</v>
      </c>
      <c r="E1347" s="1">
        <v>3</v>
      </c>
      <c r="F1347" s="1">
        <v>3</v>
      </c>
      <c r="G1347">
        <f t="shared" si="64"/>
        <v>0</v>
      </c>
      <c r="H1347" t="s">
        <v>2858</v>
      </c>
      <c r="K1347" t="s">
        <v>1818</v>
      </c>
      <c r="L1347" t="s">
        <v>1017</v>
      </c>
      <c r="M1347" t="s">
        <v>376</v>
      </c>
      <c r="N1347" t="s">
        <v>1037</v>
      </c>
      <c r="O1347" t="s">
        <v>30</v>
      </c>
      <c r="U1347">
        <f t="shared" si="65"/>
        <v>0</v>
      </c>
    </row>
    <row r="1348" spans="1:21" x14ac:dyDescent="0.25">
      <c r="A1348">
        <v>19590329</v>
      </c>
      <c r="B1348" t="s">
        <v>164</v>
      </c>
      <c r="C1348" t="str">
        <f t="shared" si="63"/>
        <v>W</v>
      </c>
      <c r="D1348" t="s">
        <v>171</v>
      </c>
      <c r="E1348" s="1">
        <v>22</v>
      </c>
      <c r="F1348" s="1">
        <v>0</v>
      </c>
      <c r="G1348">
        <f t="shared" si="64"/>
        <v>22</v>
      </c>
      <c r="H1348" t="s">
        <v>2447</v>
      </c>
      <c r="K1348" t="s">
        <v>2510</v>
      </c>
      <c r="L1348" t="s">
        <v>2249</v>
      </c>
      <c r="M1348" t="s">
        <v>164</v>
      </c>
      <c r="N1348" t="s">
        <v>1033</v>
      </c>
      <c r="S1348" t="s">
        <v>30</v>
      </c>
      <c r="U1348">
        <f t="shared" si="65"/>
        <v>0</v>
      </c>
    </row>
    <row r="1349" spans="1:21" x14ac:dyDescent="0.25">
      <c r="A1349">
        <v>19590329</v>
      </c>
      <c r="B1349" t="s">
        <v>171</v>
      </c>
      <c r="C1349" t="str">
        <f t="shared" si="63"/>
        <v>L</v>
      </c>
      <c r="D1349" t="s">
        <v>164</v>
      </c>
      <c r="E1349" s="1">
        <v>0</v>
      </c>
      <c r="F1349" s="1">
        <v>22</v>
      </c>
      <c r="G1349">
        <f t="shared" si="64"/>
        <v>-22</v>
      </c>
      <c r="H1349" t="s">
        <v>2447</v>
      </c>
      <c r="K1349" t="s">
        <v>2510</v>
      </c>
      <c r="L1349" t="s">
        <v>2249</v>
      </c>
      <c r="M1349" t="s">
        <v>164</v>
      </c>
      <c r="N1349" t="s">
        <v>1037</v>
      </c>
      <c r="S1349" t="s">
        <v>30</v>
      </c>
      <c r="U1349">
        <f t="shared" si="65"/>
        <v>0</v>
      </c>
    </row>
    <row r="1350" spans="1:21" x14ac:dyDescent="0.25">
      <c r="A1350">
        <v>19590404</v>
      </c>
      <c r="B1350" t="s">
        <v>164</v>
      </c>
      <c r="C1350" t="str">
        <f t="shared" si="63"/>
        <v>W</v>
      </c>
      <c r="D1350" t="s">
        <v>1264</v>
      </c>
      <c r="E1350" s="1">
        <v>11</v>
      </c>
      <c r="F1350" s="1">
        <v>3</v>
      </c>
      <c r="G1350">
        <f t="shared" si="64"/>
        <v>8</v>
      </c>
      <c r="H1350" t="s">
        <v>2858</v>
      </c>
      <c r="K1350" t="s">
        <v>2845</v>
      </c>
      <c r="L1350" t="s">
        <v>1939</v>
      </c>
      <c r="M1350" t="s">
        <v>164</v>
      </c>
      <c r="N1350" t="s">
        <v>1033</v>
      </c>
      <c r="O1350" t="s">
        <v>30</v>
      </c>
      <c r="U1350">
        <f t="shared" si="65"/>
        <v>0</v>
      </c>
    </row>
    <row r="1351" spans="1:21" x14ac:dyDescent="0.25">
      <c r="A1351">
        <v>19590404</v>
      </c>
      <c r="B1351" t="s">
        <v>1264</v>
      </c>
      <c r="C1351" t="str">
        <f t="shared" si="63"/>
        <v>L</v>
      </c>
      <c r="D1351" t="s">
        <v>164</v>
      </c>
      <c r="E1351" s="1">
        <v>3</v>
      </c>
      <c r="F1351" s="1">
        <v>11</v>
      </c>
      <c r="G1351">
        <f t="shared" si="64"/>
        <v>-8</v>
      </c>
      <c r="H1351" t="s">
        <v>2858</v>
      </c>
      <c r="K1351" t="s">
        <v>2845</v>
      </c>
      <c r="L1351" t="s">
        <v>1939</v>
      </c>
      <c r="M1351" t="s">
        <v>164</v>
      </c>
      <c r="N1351" t="s">
        <v>1037</v>
      </c>
      <c r="O1351" t="s">
        <v>30</v>
      </c>
      <c r="U1351">
        <f t="shared" si="65"/>
        <v>0</v>
      </c>
    </row>
    <row r="1352" spans="1:21" x14ac:dyDescent="0.25">
      <c r="A1352">
        <v>19590418</v>
      </c>
      <c r="B1352" t="s">
        <v>1825</v>
      </c>
      <c r="C1352" t="str">
        <f t="shared" si="63"/>
        <v>W</v>
      </c>
      <c r="D1352" t="s">
        <v>164</v>
      </c>
      <c r="E1352" s="1">
        <v>9</v>
      </c>
      <c r="F1352" s="1">
        <v>5</v>
      </c>
      <c r="G1352">
        <f t="shared" si="64"/>
        <v>4</v>
      </c>
      <c r="H1352" t="s">
        <v>2858</v>
      </c>
      <c r="K1352" t="s">
        <v>1995</v>
      </c>
      <c r="L1352" t="s">
        <v>1826</v>
      </c>
      <c r="M1352" t="s">
        <v>1825</v>
      </c>
      <c r="N1352" t="s">
        <v>1033</v>
      </c>
      <c r="O1352" t="s">
        <v>30</v>
      </c>
      <c r="U1352">
        <f t="shared" si="65"/>
        <v>0</v>
      </c>
    </row>
    <row r="1353" spans="1:21" x14ac:dyDescent="0.25">
      <c r="A1353">
        <v>19590418</v>
      </c>
      <c r="B1353" t="s">
        <v>164</v>
      </c>
      <c r="C1353" t="str">
        <f t="shared" si="63"/>
        <v>L</v>
      </c>
      <c r="D1353" t="s">
        <v>1825</v>
      </c>
      <c r="E1353" s="1">
        <v>5</v>
      </c>
      <c r="F1353" s="1">
        <v>9</v>
      </c>
      <c r="G1353">
        <f t="shared" si="64"/>
        <v>-4</v>
      </c>
      <c r="H1353" t="s">
        <v>2858</v>
      </c>
      <c r="K1353" t="s">
        <v>1995</v>
      </c>
      <c r="L1353" t="s">
        <v>1826</v>
      </c>
      <c r="M1353" t="s">
        <v>1825</v>
      </c>
      <c r="N1353" t="s">
        <v>1037</v>
      </c>
      <c r="O1353" t="s">
        <v>30</v>
      </c>
      <c r="U1353">
        <f t="shared" si="65"/>
        <v>1</v>
      </c>
    </row>
    <row r="1354" spans="1:21" x14ac:dyDescent="0.25">
      <c r="A1354">
        <v>19600109</v>
      </c>
      <c r="B1354" t="s">
        <v>503</v>
      </c>
      <c r="C1354" t="str">
        <f t="shared" si="63"/>
        <v>L</v>
      </c>
      <c r="D1354" t="s">
        <v>164</v>
      </c>
      <c r="E1354" s="1">
        <v>11</v>
      </c>
      <c r="F1354" s="1">
        <v>13</v>
      </c>
      <c r="G1354">
        <f t="shared" si="64"/>
        <v>-2</v>
      </c>
      <c r="H1354" t="s">
        <v>2857</v>
      </c>
      <c r="K1354" t="s">
        <v>1903</v>
      </c>
      <c r="L1354" t="s">
        <v>1120</v>
      </c>
      <c r="M1354" t="s">
        <v>503</v>
      </c>
      <c r="N1354" t="s">
        <v>1033</v>
      </c>
      <c r="O1354" t="s">
        <v>30</v>
      </c>
      <c r="U1354">
        <f t="shared" si="65"/>
        <v>1</v>
      </c>
    </row>
    <row r="1355" spans="1:21" x14ac:dyDescent="0.25">
      <c r="A1355">
        <v>19600109</v>
      </c>
      <c r="B1355" t="s">
        <v>164</v>
      </c>
      <c r="C1355" t="str">
        <f t="shared" si="63"/>
        <v>W</v>
      </c>
      <c r="D1355" t="s">
        <v>503</v>
      </c>
      <c r="E1355" s="1">
        <v>13</v>
      </c>
      <c r="F1355" s="1">
        <v>11</v>
      </c>
      <c r="G1355">
        <f t="shared" si="64"/>
        <v>2</v>
      </c>
      <c r="H1355" t="s">
        <v>2857</v>
      </c>
      <c r="K1355" t="s">
        <v>1903</v>
      </c>
      <c r="L1355" t="s">
        <v>1120</v>
      </c>
      <c r="M1355" t="s">
        <v>503</v>
      </c>
      <c r="N1355" t="s">
        <v>1037</v>
      </c>
      <c r="O1355" t="s">
        <v>30</v>
      </c>
      <c r="U1355">
        <f t="shared" si="65"/>
        <v>0</v>
      </c>
    </row>
    <row r="1356" spans="1:21" x14ac:dyDescent="0.25">
      <c r="A1356">
        <v>19600116</v>
      </c>
      <c r="B1356" t="s">
        <v>376</v>
      </c>
      <c r="C1356" t="str">
        <f t="shared" si="63"/>
        <v>W</v>
      </c>
      <c r="D1356" t="s">
        <v>1264</v>
      </c>
      <c r="E1356" s="1">
        <v>14</v>
      </c>
      <c r="F1356" s="1">
        <v>6</v>
      </c>
      <c r="G1356">
        <f t="shared" si="64"/>
        <v>8</v>
      </c>
      <c r="H1356" t="s">
        <v>2857</v>
      </c>
      <c r="K1356" t="s">
        <v>1894</v>
      </c>
      <c r="L1356" t="s">
        <v>1017</v>
      </c>
      <c r="M1356" t="s">
        <v>376</v>
      </c>
      <c r="N1356" t="s">
        <v>1033</v>
      </c>
      <c r="O1356" t="s">
        <v>30</v>
      </c>
      <c r="U1356">
        <f t="shared" si="65"/>
        <v>0</v>
      </c>
    </row>
    <row r="1357" spans="1:21" x14ac:dyDescent="0.25">
      <c r="A1357">
        <v>19600116</v>
      </c>
      <c r="B1357" t="s">
        <v>1264</v>
      </c>
      <c r="C1357" t="str">
        <f t="shared" si="63"/>
        <v>L</v>
      </c>
      <c r="D1357" t="s">
        <v>376</v>
      </c>
      <c r="E1357" s="1">
        <v>6</v>
      </c>
      <c r="F1357" s="1">
        <v>14</v>
      </c>
      <c r="G1357">
        <f t="shared" si="64"/>
        <v>-8</v>
      </c>
      <c r="H1357" t="s">
        <v>2857</v>
      </c>
      <c r="K1357" t="s">
        <v>1894</v>
      </c>
      <c r="L1357" t="s">
        <v>1017</v>
      </c>
      <c r="M1357" t="s">
        <v>376</v>
      </c>
      <c r="N1357" t="s">
        <v>1037</v>
      </c>
      <c r="O1357" t="s">
        <v>30</v>
      </c>
      <c r="U1357">
        <f t="shared" si="65"/>
        <v>0</v>
      </c>
    </row>
    <row r="1358" spans="1:21" x14ac:dyDescent="0.25">
      <c r="A1358">
        <v>19600206</v>
      </c>
      <c r="B1358" t="s">
        <v>1264</v>
      </c>
      <c r="C1358" t="str">
        <f t="shared" si="63"/>
        <v>W</v>
      </c>
      <c r="D1358" t="s">
        <v>503</v>
      </c>
      <c r="E1358" s="1">
        <v>8</v>
      </c>
      <c r="F1358" s="1">
        <v>0</v>
      </c>
      <c r="G1358">
        <f t="shared" si="64"/>
        <v>8</v>
      </c>
      <c r="H1358" t="s">
        <v>2857</v>
      </c>
      <c r="K1358" t="s">
        <v>1988</v>
      </c>
      <c r="L1358" t="s">
        <v>1263</v>
      </c>
      <c r="M1358" t="s">
        <v>1264</v>
      </c>
      <c r="N1358" t="s">
        <v>1033</v>
      </c>
      <c r="O1358" t="s">
        <v>30</v>
      </c>
      <c r="U1358">
        <f t="shared" si="65"/>
        <v>0</v>
      </c>
    </row>
    <row r="1359" spans="1:21" x14ac:dyDescent="0.25">
      <c r="A1359">
        <v>19600206</v>
      </c>
      <c r="B1359" t="s">
        <v>503</v>
      </c>
      <c r="C1359" t="str">
        <f t="shared" si="63"/>
        <v>L</v>
      </c>
      <c r="D1359" t="s">
        <v>1264</v>
      </c>
      <c r="E1359" s="1">
        <v>0</v>
      </c>
      <c r="F1359" s="1">
        <v>8</v>
      </c>
      <c r="G1359">
        <f t="shared" si="64"/>
        <v>-8</v>
      </c>
      <c r="H1359" t="s">
        <v>2857</v>
      </c>
      <c r="K1359" t="s">
        <v>1988</v>
      </c>
      <c r="L1359" t="s">
        <v>1263</v>
      </c>
      <c r="M1359" t="s">
        <v>1264</v>
      </c>
      <c r="N1359" t="s">
        <v>1037</v>
      </c>
      <c r="O1359" t="s">
        <v>30</v>
      </c>
      <c r="U1359">
        <f t="shared" si="65"/>
        <v>0</v>
      </c>
    </row>
    <row r="1360" spans="1:21" x14ac:dyDescent="0.25">
      <c r="A1360">
        <v>19600213</v>
      </c>
      <c r="B1360" t="s">
        <v>376</v>
      </c>
      <c r="C1360" t="str">
        <f t="shared" si="63"/>
        <v>W</v>
      </c>
      <c r="D1360" t="s">
        <v>1825</v>
      </c>
      <c r="E1360" s="1">
        <v>8</v>
      </c>
      <c r="F1360" s="1">
        <v>5</v>
      </c>
      <c r="G1360">
        <f t="shared" si="64"/>
        <v>3</v>
      </c>
      <c r="H1360" t="s">
        <v>2857</v>
      </c>
      <c r="K1360" t="s">
        <v>1894</v>
      </c>
      <c r="L1360" t="s">
        <v>1017</v>
      </c>
      <c r="M1360" t="s">
        <v>376</v>
      </c>
      <c r="N1360" t="s">
        <v>1033</v>
      </c>
      <c r="O1360" t="s">
        <v>30</v>
      </c>
      <c r="U1360">
        <f t="shared" si="65"/>
        <v>0</v>
      </c>
    </row>
    <row r="1361" spans="1:21" x14ac:dyDescent="0.25">
      <c r="A1361">
        <v>19600213</v>
      </c>
      <c r="B1361" t="s">
        <v>1825</v>
      </c>
      <c r="C1361" t="str">
        <f t="shared" si="63"/>
        <v>L</v>
      </c>
      <c r="D1361" t="s">
        <v>376</v>
      </c>
      <c r="E1361" s="1">
        <v>5</v>
      </c>
      <c r="F1361" s="1">
        <v>8</v>
      </c>
      <c r="G1361">
        <f t="shared" si="64"/>
        <v>-3</v>
      </c>
      <c r="H1361" t="s">
        <v>2857</v>
      </c>
      <c r="K1361" t="s">
        <v>1894</v>
      </c>
      <c r="L1361" t="s">
        <v>1017</v>
      </c>
      <c r="M1361" t="s">
        <v>376</v>
      </c>
      <c r="N1361" t="s">
        <v>1037</v>
      </c>
      <c r="O1361" t="s">
        <v>30</v>
      </c>
      <c r="U1361">
        <f t="shared" si="65"/>
        <v>1</v>
      </c>
    </row>
    <row r="1362" spans="1:21" x14ac:dyDescent="0.25">
      <c r="A1362">
        <v>19600227</v>
      </c>
      <c r="B1362" t="s">
        <v>1825</v>
      </c>
      <c r="C1362" t="str">
        <f t="shared" si="63"/>
        <v>L</v>
      </c>
      <c r="D1362" t="s">
        <v>503</v>
      </c>
      <c r="E1362" s="1">
        <v>5</v>
      </c>
      <c r="F1362" s="1">
        <v>6</v>
      </c>
      <c r="G1362">
        <f t="shared" si="64"/>
        <v>-1</v>
      </c>
      <c r="H1362" t="s">
        <v>2857</v>
      </c>
      <c r="K1362" t="s">
        <v>1995</v>
      </c>
      <c r="L1362" t="s">
        <v>1826</v>
      </c>
      <c r="M1362" t="s">
        <v>1825</v>
      </c>
      <c r="N1362" t="s">
        <v>1033</v>
      </c>
      <c r="O1362" t="s">
        <v>30</v>
      </c>
      <c r="U1362">
        <f t="shared" si="65"/>
        <v>1</v>
      </c>
    </row>
    <row r="1363" spans="1:21" x14ac:dyDescent="0.25">
      <c r="A1363">
        <v>19600227</v>
      </c>
      <c r="B1363" t="s">
        <v>503</v>
      </c>
      <c r="C1363" t="str">
        <f t="shared" si="63"/>
        <v>W</v>
      </c>
      <c r="D1363" t="s">
        <v>1825</v>
      </c>
      <c r="E1363" s="1">
        <v>6</v>
      </c>
      <c r="F1363" s="1">
        <v>5</v>
      </c>
      <c r="G1363">
        <f t="shared" si="64"/>
        <v>1</v>
      </c>
      <c r="H1363" t="s">
        <v>2857</v>
      </c>
      <c r="K1363" t="s">
        <v>1995</v>
      </c>
      <c r="L1363" t="s">
        <v>1826</v>
      </c>
      <c r="M1363" t="s">
        <v>1825</v>
      </c>
      <c r="N1363" t="s">
        <v>1037</v>
      </c>
      <c r="O1363" t="s">
        <v>30</v>
      </c>
      <c r="U1363">
        <f t="shared" si="65"/>
        <v>0</v>
      </c>
    </row>
    <row r="1364" spans="1:21" x14ac:dyDescent="0.25">
      <c r="A1364">
        <v>19600227</v>
      </c>
      <c r="B1364" t="s">
        <v>164</v>
      </c>
      <c r="C1364" t="str">
        <f t="shared" si="63"/>
        <v>D</v>
      </c>
      <c r="D1364" t="s">
        <v>376</v>
      </c>
      <c r="E1364" s="1">
        <v>3</v>
      </c>
      <c r="F1364" s="1">
        <v>3</v>
      </c>
      <c r="G1364">
        <f t="shared" si="64"/>
        <v>0</v>
      </c>
      <c r="H1364" t="s">
        <v>2857</v>
      </c>
      <c r="K1364" t="s">
        <v>2449</v>
      </c>
      <c r="L1364" t="s">
        <v>2448</v>
      </c>
      <c r="M1364" t="s">
        <v>164</v>
      </c>
      <c r="N1364" t="s">
        <v>1033</v>
      </c>
      <c r="O1364" t="s">
        <v>30</v>
      </c>
      <c r="U1364">
        <f t="shared" si="65"/>
        <v>0</v>
      </c>
    </row>
    <row r="1365" spans="1:21" x14ac:dyDescent="0.25">
      <c r="A1365">
        <v>19600227</v>
      </c>
      <c r="B1365" t="s">
        <v>376</v>
      </c>
      <c r="C1365" t="str">
        <f t="shared" si="63"/>
        <v>D</v>
      </c>
      <c r="D1365" t="s">
        <v>164</v>
      </c>
      <c r="E1365" s="1">
        <v>3</v>
      </c>
      <c r="F1365" s="1">
        <v>3</v>
      </c>
      <c r="G1365">
        <f t="shared" si="64"/>
        <v>0</v>
      </c>
      <c r="H1365" t="s">
        <v>2857</v>
      </c>
      <c r="K1365" t="s">
        <v>2449</v>
      </c>
      <c r="L1365" t="s">
        <v>2448</v>
      </c>
      <c r="M1365" t="s">
        <v>164</v>
      </c>
      <c r="N1365" t="s">
        <v>1037</v>
      </c>
      <c r="O1365" t="s">
        <v>30</v>
      </c>
      <c r="U1365">
        <f t="shared" si="65"/>
        <v>0</v>
      </c>
    </row>
    <row r="1366" spans="1:21" x14ac:dyDescent="0.25">
      <c r="A1366">
        <v>19600312</v>
      </c>
      <c r="B1366" t="s">
        <v>1825</v>
      </c>
      <c r="C1366" t="str">
        <f t="shared" si="63"/>
        <v>L</v>
      </c>
      <c r="D1366" t="s">
        <v>1264</v>
      </c>
      <c r="E1366" s="1">
        <v>9</v>
      </c>
      <c r="F1366" s="1">
        <v>10</v>
      </c>
      <c r="G1366">
        <f t="shared" si="64"/>
        <v>-1</v>
      </c>
      <c r="H1366" t="s">
        <v>2857</v>
      </c>
      <c r="K1366" t="s">
        <v>1995</v>
      </c>
      <c r="L1366" t="s">
        <v>1826</v>
      </c>
      <c r="M1366" t="s">
        <v>1825</v>
      </c>
      <c r="N1366" t="s">
        <v>1033</v>
      </c>
      <c r="O1366" t="s">
        <v>30</v>
      </c>
      <c r="U1366">
        <f t="shared" si="65"/>
        <v>1</v>
      </c>
    </row>
    <row r="1367" spans="1:21" x14ac:dyDescent="0.25">
      <c r="A1367">
        <v>19600312</v>
      </c>
      <c r="B1367" t="s">
        <v>1264</v>
      </c>
      <c r="C1367" t="str">
        <f t="shared" si="63"/>
        <v>W</v>
      </c>
      <c r="D1367" t="s">
        <v>1825</v>
      </c>
      <c r="E1367" s="1">
        <v>10</v>
      </c>
      <c r="F1367" s="1">
        <v>9</v>
      </c>
      <c r="G1367">
        <f t="shared" si="64"/>
        <v>1</v>
      </c>
      <c r="H1367" t="s">
        <v>2857</v>
      </c>
      <c r="K1367" t="s">
        <v>1995</v>
      </c>
      <c r="L1367" t="s">
        <v>1826</v>
      </c>
      <c r="M1367" t="s">
        <v>1825</v>
      </c>
      <c r="N1367" t="s">
        <v>1037</v>
      </c>
      <c r="O1367" t="s">
        <v>30</v>
      </c>
      <c r="U1367">
        <f t="shared" si="65"/>
        <v>0</v>
      </c>
    </row>
    <row r="1368" spans="1:21" x14ac:dyDescent="0.25">
      <c r="A1368">
        <v>19600319</v>
      </c>
      <c r="B1368" t="s">
        <v>503</v>
      </c>
      <c r="C1368" t="str">
        <f t="shared" si="63"/>
        <v>L</v>
      </c>
      <c r="D1368" t="s">
        <v>376</v>
      </c>
      <c r="E1368" s="1">
        <v>12</v>
      </c>
      <c r="F1368" s="1">
        <v>21</v>
      </c>
      <c r="G1368">
        <f t="shared" si="64"/>
        <v>-9</v>
      </c>
      <c r="H1368" t="s">
        <v>2857</v>
      </c>
      <c r="K1368" t="s">
        <v>1822</v>
      </c>
      <c r="L1368" t="s">
        <v>1120</v>
      </c>
      <c r="M1368" t="s">
        <v>503</v>
      </c>
      <c r="N1368" t="s">
        <v>1033</v>
      </c>
      <c r="O1368" t="s">
        <v>30</v>
      </c>
      <c r="U1368">
        <f t="shared" si="65"/>
        <v>0</v>
      </c>
    </row>
    <row r="1369" spans="1:21" x14ac:dyDescent="0.25">
      <c r="A1369">
        <v>19600319</v>
      </c>
      <c r="B1369" t="s">
        <v>376</v>
      </c>
      <c r="C1369" t="str">
        <f t="shared" si="63"/>
        <v>W</v>
      </c>
      <c r="D1369" t="s">
        <v>503</v>
      </c>
      <c r="E1369" s="1">
        <v>21</v>
      </c>
      <c r="F1369" s="1">
        <v>12</v>
      </c>
      <c r="G1369">
        <f t="shared" si="64"/>
        <v>9</v>
      </c>
      <c r="H1369" t="s">
        <v>2857</v>
      </c>
      <c r="K1369" t="s">
        <v>1822</v>
      </c>
      <c r="L1369" t="s">
        <v>1120</v>
      </c>
      <c r="M1369" t="s">
        <v>503</v>
      </c>
      <c r="N1369" t="s">
        <v>1037</v>
      </c>
      <c r="O1369" t="s">
        <v>30</v>
      </c>
      <c r="U1369">
        <f t="shared" si="65"/>
        <v>0</v>
      </c>
    </row>
    <row r="1370" spans="1:21" x14ac:dyDescent="0.25">
      <c r="A1370">
        <v>19600326</v>
      </c>
      <c r="B1370" t="s">
        <v>1264</v>
      </c>
      <c r="C1370" t="str">
        <f t="shared" si="63"/>
        <v>L</v>
      </c>
      <c r="D1370" t="s">
        <v>164</v>
      </c>
      <c r="E1370" s="1">
        <v>8</v>
      </c>
      <c r="F1370" s="1">
        <v>16</v>
      </c>
      <c r="G1370">
        <f t="shared" si="64"/>
        <v>-8</v>
      </c>
      <c r="H1370" t="s">
        <v>2857</v>
      </c>
      <c r="K1370" t="s">
        <v>1988</v>
      </c>
      <c r="L1370" t="s">
        <v>1263</v>
      </c>
      <c r="M1370" t="s">
        <v>1264</v>
      </c>
      <c r="N1370" t="s">
        <v>1033</v>
      </c>
      <c r="O1370" t="s">
        <v>30</v>
      </c>
      <c r="U1370">
        <f t="shared" si="65"/>
        <v>0</v>
      </c>
    </row>
    <row r="1371" spans="1:21" x14ac:dyDescent="0.25">
      <c r="A1371">
        <v>19600326</v>
      </c>
      <c r="B1371" t="s">
        <v>164</v>
      </c>
      <c r="C1371" t="str">
        <f t="shared" si="63"/>
        <v>W</v>
      </c>
      <c r="D1371" t="s">
        <v>1264</v>
      </c>
      <c r="E1371" s="1">
        <v>16</v>
      </c>
      <c r="F1371" s="1">
        <v>8</v>
      </c>
      <c r="G1371">
        <f t="shared" si="64"/>
        <v>8</v>
      </c>
      <c r="H1371" t="s">
        <v>2857</v>
      </c>
      <c r="K1371" t="s">
        <v>1988</v>
      </c>
      <c r="L1371" t="s">
        <v>1263</v>
      </c>
      <c r="M1371" t="s">
        <v>1264</v>
      </c>
      <c r="N1371" t="s">
        <v>1037</v>
      </c>
      <c r="O1371" t="s">
        <v>30</v>
      </c>
      <c r="U1371">
        <f t="shared" si="65"/>
        <v>0</v>
      </c>
    </row>
    <row r="1372" spans="1:21" x14ac:dyDescent="0.25">
      <c r="A1372">
        <v>19600409</v>
      </c>
      <c r="B1372" t="s">
        <v>164</v>
      </c>
      <c r="C1372" t="str">
        <f t="shared" si="63"/>
        <v>W</v>
      </c>
      <c r="D1372" t="s">
        <v>1825</v>
      </c>
      <c r="E1372" s="1">
        <v>23</v>
      </c>
      <c r="F1372" s="1">
        <v>6</v>
      </c>
      <c r="G1372">
        <f t="shared" si="64"/>
        <v>17</v>
      </c>
      <c r="H1372" t="s">
        <v>2857</v>
      </c>
      <c r="K1372" t="s">
        <v>2448</v>
      </c>
      <c r="L1372" t="s">
        <v>1939</v>
      </c>
      <c r="M1372" t="s">
        <v>164</v>
      </c>
      <c r="N1372" t="s">
        <v>1033</v>
      </c>
      <c r="O1372" t="s">
        <v>30</v>
      </c>
      <c r="U1372">
        <f t="shared" si="65"/>
        <v>0</v>
      </c>
    </row>
    <row r="1373" spans="1:21" x14ac:dyDescent="0.25">
      <c r="A1373">
        <v>19600409</v>
      </c>
      <c r="B1373" t="s">
        <v>1825</v>
      </c>
      <c r="C1373" t="str">
        <f t="shared" si="63"/>
        <v>L</v>
      </c>
      <c r="D1373" t="s">
        <v>164</v>
      </c>
      <c r="E1373" s="1">
        <v>6</v>
      </c>
      <c r="F1373" s="1">
        <v>23</v>
      </c>
      <c r="G1373">
        <f t="shared" si="64"/>
        <v>-17</v>
      </c>
      <c r="H1373" t="s">
        <v>2857</v>
      </c>
      <c r="K1373" t="s">
        <v>2448</v>
      </c>
      <c r="L1373" t="s">
        <v>1939</v>
      </c>
      <c r="M1373" t="s">
        <v>164</v>
      </c>
      <c r="N1373" t="s">
        <v>1037</v>
      </c>
      <c r="O1373" t="s">
        <v>30</v>
      </c>
      <c r="U1373">
        <f t="shared" si="65"/>
        <v>0</v>
      </c>
    </row>
    <row r="1374" spans="1:21" x14ac:dyDescent="0.25">
      <c r="A1374">
        <v>19600417</v>
      </c>
      <c r="B1374" t="s">
        <v>171</v>
      </c>
      <c r="C1374" t="str">
        <f t="shared" si="63"/>
        <v>L</v>
      </c>
      <c r="D1374" t="s">
        <v>164</v>
      </c>
      <c r="E1374" s="1">
        <v>0</v>
      </c>
      <c r="F1374" s="1">
        <v>26</v>
      </c>
      <c r="G1374">
        <f t="shared" si="64"/>
        <v>-26</v>
      </c>
      <c r="H1374" t="s">
        <v>2447</v>
      </c>
      <c r="K1374" t="s">
        <v>1927</v>
      </c>
      <c r="L1374" t="s">
        <v>1926</v>
      </c>
      <c r="M1374" t="s">
        <v>171</v>
      </c>
      <c r="N1374" t="s">
        <v>1033</v>
      </c>
      <c r="S1374" t="s">
        <v>30</v>
      </c>
      <c r="U1374">
        <f t="shared" si="65"/>
        <v>0</v>
      </c>
    </row>
    <row r="1375" spans="1:21" x14ac:dyDescent="0.25">
      <c r="A1375">
        <v>19600417</v>
      </c>
      <c r="B1375" t="s">
        <v>164</v>
      </c>
      <c r="C1375" t="str">
        <f t="shared" si="63"/>
        <v>W</v>
      </c>
      <c r="D1375" t="s">
        <v>171</v>
      </c>
      <c r="E1375" s="1">
        <v>26</v>
      </c>
      <c r="F1375" s="1">
        <v>0</v>
      </c>
      <c r="G1375">
        <f t="shared" si="64"/>
        <v>26</v>
      </c>
      <c r="H1375" t="s">
        <v>2447</v>
      </c>
      <c r="K1375" t="s">
        <v>1927</v>
      </c>
      <c r="L1375" t="s">
        <v>1926</v>
      </c>
      <c r="M1375" t="s">
        <v>171</v>
      </c>
      <c r="N1375" t="s">
        <v>1037</v>
      </c>
      <c r="S1375" t="s">
        <v>30</v>
      </c>
      <c r="U1375">
        <f t="shared" si="65"/>
        <v>0</v>
      </c>
    </row>
    <row r="1376" spans="1:21" x14ac:dyDescent="0.25">
      <c r="A1376">
        <v>19600430</v>
      </c>
      <c r="B1376" t="s">
        <v>1828</v>
      </c>
      <c r="C1376" t="str">
        <f t="shared" si="63"/>
        <v>W</v>
      </c>
      <c r="D1376" t="s">
        <v>503</v>
      </c>
      <c r="E1376" s="1">
        <v>18</v>
      </c>
      <c r="F1376" s="1">
        <v>10</v>
      </c>
      <c r="G1376">
        <f t="shared" si="64"/>
        <v>8</v>
      </c>
      <c r="K1376" t="s">
        <v>2147</v>
      </c>
      <c r="L1376" t="s">
        <v>1998</v>
      </c>
      <c r="M1376" t="s">
        <v>1828</v>
      </c>
      <c r="N1376" t="s">
        <v>1033</v>
      </c>
      <c r="S1376" t="s">
        <v>30</v>
      </c>
      <c r="U1376">
        <f t="shared" si="65"/>
        <v>0</v>
      </c>
    </row>
    <row r="1377" spans="1:21" x14ac:dyDescent="0.25">
      <c r="A1377">
        <v>19600430</v>
      </c>
      <c r="B1377" t="s">
        <v>503</v>
      </c>
      <c r="C1377" t="str">
        <f t="shared" si="63"/>
        <v>L</v>
      </c>
      <c r="D1377" t="s">
        <v>1828</v>
      </c>
      <c r="E1377" s="1">
        <v>10</v>
      </c>
      <c r="F1377" s="1">
        <v>18</v>
      </c>
      <c r="G1377">
        <f t="shared" si="64"/>
        <v>-8</v>
      </c>
      <c r="K1377" t="s">
        <v>2147</v>
      </c>
      <c r="L1377" t="s">
        <v>1998</v>
      </c>
      <c r="M1377" t="s">
        <v>1828</v>
      </c>
      <c r="N1377" t="s">
        <v>1037</v>
      </c>
      <c r="S1377" t="s">
        <v>30</v>
      </c>
      <c r="U1377">
        <f t="shared" si="65"/>
        <v>0</v>
      </c>
    </row>
    <row r="1378" spans="1:21" x14ac:dyDescent="0.25">
      <c r="A1378">
        <v>19600625</v>
      </c>
      <c r="B1378" t="s">
        <v>1828</v>
      </c>
      <c r="C1378" t="str">
        <f t="shared" si="63"/>
        <v>W</v>
      </c>
      <c r="D1378" t="s">
        <v>1787</v>
      </c>
      <c r="E1378" s="1">
        <v>13</v>
      </c>
      <c r="F1378" s="1">
        <v>0</v>
      </c>
      <c r="G1378">
        <f t="shared" si="64"/>
        <v>13</v>
      </c>
      <c r="H1378" t="s">
        <v>2508</v>
      </c>
      <c r="K1378" t="s">
        <v>1971</v>
      </c>
      <c r="L1378" t="s">
        <v>1850</v>
      </c>
      <c r="M1378" t="s">
        <v>1828</v>
      </c>
      <c r="N1378" t="s">
        <v>1033</v>
      </c>
      <c r="S1378" t="s">
        <v>30</v>
      </c>
      <c r="U1378">
        <f t="shared" si="65"/>
        <v>0</v>
      </c>
    </row>
    <row r="1379" spans="1:21" x14ac:dyDescent="0.25">
      <c r="A1379">
        <v>19600625</v>
      </c>
      <c r="B1379" t="s">
        <v>1787</v>
      </c>
      <c r="C1379" t="str">
        <f t="shared" si="63"/>
        <v>L</v>
      </c>
      <c r="D1379" t="s">
        <v>1828</v>
      </c>
      <c r="E1379" s="1">
        <v>0</v>
      </c>
      <c r="F1379" s="1">
        <v>13</v>
      </c>
      <c r="G1379">
        <f t="shared" si="64"/>
        <v>-13</v>
      </c>
      <c r="H1379" t="s">
        <v>2508</v>
      </c>
      <c r="K1379" t="s">
        <v>1971</v>
      </c>
      <c r="L1379" t="s">
        <v>1850</v>
      </c>
      <c r="M1379" t="s">
        <v>1828</v>
      </c>
      <c r="N1379" t="s">
        <v>1037</v>
      </c>
      <c r="S1379" t="s">
        <v>30</v>
      </c>
      <c r="U1379">
        <f t="shared" si="65"/>
        <v>0</v>
      </c>
    </row>
    <row r="1380" spans="1:21" x14ac:dyDescent="0.25">
      <c r="A1380">
        <v>19600723</v>
      </c>
      <c r="B1380" t="s">
        <v>1821</v>
      </c>
      <c r="C1380" t="str">
        <f t="shared" si="63"/>
        <v>L</v>
      </c>
      <c r="D1380" t="s">
        <v>164</v>
      </c>
      <c r="E1380" s="1">
        <v>3</v>
      </c>
      <c r="F1380" s="1">
        <v>37</v>
      </c>
      <c r="G1380">
        <f t="shared" si="64"/>
        <v>-34</v>
      </c>
      <c r="H1380" t="s">
        <v>2509</v>
      </c>
      <c r="K1380" t="s">
        <v>2382</v>
      </c>
      <c r="L1380" t="s">
        <v>1885</v>
      </c>
      <c r="M1380" t="s">
        <v>1821</v>
      </c>
      <c r="N1380" t="s">
        <v>1033</v>
      </c>
      <c r="S1380" t="s">
        <v>30</v>
      </c>
      <c r="U1380">
        <f t="shared" si="65"/>
        <v>0</v>
      </c>
    </row>
    <row r="1381" spans="1:21" x14ac:dyDescent="0.25">
      <c r="A1381">
        <v>19600723</v>
      </c>
      <c r="B1381" t="s">
        <v>164</v>
      </c>
      <c r="C1381" t="str">
        <f t="shared" si="63"/>
        <v>W</v>
      </c>
      <c r="D1381" t="s">
        <v>1821</v>
      </c>
      <c r="E1381" s="1">
        <v>37</v>
      </c>
      <c r="F1381" s="1">
        <v>3</v>
      </c>
      <c r="G1381">
        <f t="shared" si="64"/>
        <v>34</v>
      </c>
      <c r="H1381" t="s">
        <v>2509</v>
      </c>
      <c r="K1381" t="s">
        <v>2382</v>
      </c>
      <c r="L1381" t="s">
        <v>1885</v>
      </c>
      <c r="M1381" t="s">
        <v>1821</v>
      </c>
      <c r="N1381" t="s">
        <v>1037</v>
      </c>
      <c r="S1381" t="s">
        <v>30</v>
      </c>
      <c r="U1381">
        <f t="shared" si="65"/>
        <v>0</v>
      </c>
    </row>
    <row r="1382" spans="1:21" x14ac:dyDescent="0.25">
      <c r="A1382">
        <v>19600723</v>
      </c>
      <c r="B1382" t="s">
        <v>1828</v>
      </c>
      <c r="C1382" t="str">
        <f t="shared" si="63"/>
        <v>L</v>
      </c>
      <c r="D1382" t="s">
        <v>1787</v>
      </c>
      <c r="E1382" s="1">
        <v>3</v>
      </c>
      <c r="F1382" s="1">
        <v>11</v>
      </c>
      <c r="G1382">
        <f t="shared" si="64"/>
        <v>-8</v>
      </c>
      <c r="H1382" t="s">
        <v>2508</v>
      </c>
      <c r="K1382" t="s">
        <v>1962</v>
      </c>
      <c r="L1382" t="s">
        <v>1913</v>
      </c>
      <c r="M1382" t="s">
        <v>1828</v>
      </c>
      <c r="N1382" t="s">
        <v>1033</v>
      </c>
      <c r="S1382" t="s">
        <v>30</v>
      </c>
      <c r="U1382">
        <f t="shared" si="65"/>
        <v>0</v>
      </c>
    </row>
    <row r="1383" spans="1:21" x14ac:dyDescent="0.25">
      <c r="A1383">
        <v>19600723</v>
      </c>
      <c r="B1383" t="s">
        <v>1787</v>
      </c>
      <c r="C1383" t="str">
        <f t="shared" si="63"/>
        <v>W</v>
      </c>
      <c r="D1383" t="s">
        <v>1828</v>
      </c>
      <c r="E1383" s="1">
        <v>11</v>
      </c>
      <c r="F1383" s="1">
        <v>3</v>
      </c>
      <c r="G1383">
        <f t="shared" si="64"/>
        <v>8</v>
      </c>
      <c r="H1383" t="s">
        <v>2508</v>
      </c>
      <c r="K1383" t="s">
        <v>1962</v>
      </c>
      <c r="L1383" t="s">
        <v>1913</v>
      </c>
      <c r="M1383" t="s">
        <v>1828</v>
      </c>
      <c r="N1383" t="s">
        <v>1037</v>
      </c>
      <c r="S1383" t="s">
        <v>30</v>
      </c>
      <c r="U1383">
        <f t="shared" si="65"/>
        <v>0</v>
      </c>
    </row>
    <row r="1384" spans="1:21" x14ac:dyDescent="0.25">
      <c r="A1384">
        <v>19600806</v>
      </c>
      <c r="B1384" t="s">
        <v>1821</v>
      </c>
      <c r="C1384" t="str">
        <f t="shared" si="63"/>
        <v>L</v>
      </c>
      <c r="D1384" t="s">
        <v>164</v>
      </c>
      <c r="E1384" s="1">
        <v>3</v>
      </c>
      <c r="F1384" s="1">
        <v>12</v>
      </c>
      <c r="G1384">
        <f t="shared" si="64"/>
        <v>-9</v>
      </c>
      <c r="H1384" t="s">
        <v>2509</v>
      </c>
      <c r="K1384" t="s">
        <v>2382</v>
      </c>
      <c r="L1384" t="s">
        <v>1885</v>
      </c>
      <c r="M1384" t="s">
        <v>1821</v>
      </c>
      <c r="N1384" t="s">
        <v>1033</v>
      </c>
      <c r="S1384" t="s">
        <v>30</v>
      </c>
      <c r="U1384">
        <f t="shared" si="65"/>
        <v>0</v>
      </c>
    </row>
    <row r="1385" spans="1:21" x14ac:dyDescent="0.25">
      <c r="A1385">
        <v>19600806</v>
      </c>
      <c r="B1385" t="s">
        <v>164</v>
      </c>
      <c r="C1385" t="str">
        <f t="shared" si="63"/>
        <v>W</v>
      </c>
      <c r="D1385" t="s">
        <v>1821</v>
      </c>
      <c r="E1385" s="1">
        <v>12</v>
      </c>
      <c r="F1385" s="1">
        <v>3</v>
      </c>
      <c r="G1385">
        <f t="shared" si="64"/>
        <v>9</v>
      </c>
      <c r="H1385" t="s">
        <v>2509</v>
      </c>
      <c r="K1385" t="s">
        <v>2382</v>
      </c>
      <c r="L1385" t="s">
        <v>1885</v>
      </c>
      <c r="M1385" t="s">
        <v>1821</v>
      </c>
      <c r="N1385" t="s">
        <v>1037</v>
      </c>
      <c r="S1385" t="s">
        <v>30</v>
      </c>
      <c r="U1385">
        <f t="shared" si="65"/>
        <v>0</v>
      </c>
    </row>
    <row r="1386" spans="1:21" x14ac:dyDescent="0.25">
      <c r="A1386">
        <v>19600813</v>
      </c>
      <c r="B1386" t="s">
        <v>1828</v>
      </c>
      <c r="C1386" t="str">
        <f t="shared" si="63"/>
        <v>D</v>
      </c>
      <c r="D1386" t="s">
        <v>1787</v>
      </c>
      <c r="E1386" s="1">
        <v>11</v>
      </c>
      <c r="F1386" s="1">
        <v>11</v>
      </c>
      <c r="G1386">
        <f t="shared" si="64"/>
        <v>0</v>
      </c>
      <c r="H1386" t="s">
        <v>2508</v>
      </c>
      <c r="K1386" t="s">
        <v>1918</v>
      </c>
      <c r="L1386" t="s">
        <v>1917</v>
      </c>
      <c r="M1386" t="s">
        <v>1828</v>
      </c>
      <c r="N1386" t="s">
        <v>1033</v>
      </c>
      <c r="S1386" t="s">
        <v>30</v>
      </c>
      <c r="U1386">
        <f t="shared" si="65"/>
        <v>0</v>
      </c>
    </row>
    <row r="1387" spans="1:21" x14ac:dyDescent="0.25">
      <c r="A1387">
        <v>19600813</v>
      </c>
      <c r="B1387" t="s">
        <v>1787</v>
      </c>
      <c r="C1387" t="str">
        <f t="shared" si="63"/>
        <v>D</v>
      </c>
      <c r="D1387" t="s">
        <v>1828</v>
      </c>
      <c r="E1387" s="1">
        <v>11</v>
      </c>
      <c r="F1387" s="1">
        <v>11</v>
      </c>
      <c r="G1387">
        <f t="shared" si="64"/>
        <v>0</v>
      </c>
      <c r="H1387" t="s">
        <v>2508</v>
      </c>
      <c r="K1387" t="s">
        <v>1918</v>
      </c>
      <c r="L1387" t="s">
        <v>1917</v>
      </c>
      <c r="M1387" t="s">
        <v>1828</v>
      </c>
      <c r="N1387" t="s">
        <v>1037</v>
      </c>
      <c r="S1387" t="s">
        <v>30</v>
      </c>
      <c r="U1387">
        <f t="shared" si="65"/>
        <v>0</v>
      </c>
    </row>
    <row r="1388" spans="1:21" x14ac:dyDescent="0.25">
      <c r="A1388">
        <v>19600817</v>
      </c>
      <c r="B1388" t="s">
        <v>1821</v>
      </c>
      <c r="C1388" t="str">
        <f t="shared" si="63"/>
        <v>L</v>
      </c>
      <c r="D1388" t="s">
        <v>164</v>
      </c>
      <c r="E1388" s="1">
        <v>6</v>
      </c>
      <c r="F1388" s="1">
        <v>29</v>
      </c>
      <c r="G1388">
        <f t="shared" si="64"/>
        <v>-23</v>
      </c>
      <c r="H1388" t="s">
        <v>2509</v>
      </c>
      <c r="K1388" t="s">
        <v>2382</v>
      </c>
      <c r="L1388" t="s">
        <v>1885</v>
      </c>
      <c r="M1388" t="s">
        <v>1821</v>
      </c>
      <c r="N1388" t="s">
        <v>1033</v>
      </c>
      <c r="S1388" t="s">
        <v>30</v>
      </c>
      <c r="U1388">
        <f t="shared" si="65"/>
        <v>0</v>
      </c>
    </row>
    <row r="1389" spans="1:21" x14ac:dyDescent="0.25">
      <c r="A1389">
        <v>19600817</v>
      </c>
      <c r="B1389" t="s">
        <v>164</v>
      </c>
      <c r="C1389" t="str">
        <f t="shared" si="63"/>
        <v>W</v>
      </c>
      <c r="D1389" t="s">
        <v>1821</v>
      </c>
      <c r="E1389" s="1">
        <v>29</v>
      </c>
      <c r="F1389" s="1">
        <v>6</v>
      </c>
      <c r="G1389">
        <f t="shared" si="64"/>
        <v>23</v>
      </c>
      <c r="H1389" t="s">
        <v>2509</v>
      </c>
      <c r="K1389" t="s">
        <v>2382</v>
      </c>
      <c r="L1389" t="s">
        <v>1885</v>
      </c>
      <c r="M1389" t="s">
        <v>1821</v>
      </c>
      <c r="N1389" t="s">
        <v>1037</v>
      </c>
      <c r="S1389" t="s">
        <v>30</v>
      </c>
      <c r="U1389">
        <f t="shared" si="65"/>
        <v>0</v>
      </c>
    </row>
    <row r="1390" spans="1:21" x14ac:dyDescent="0.25">
      <c r="A1390">
        <v>19600827</v>
      </c>
      <c r="B1390" t="s">
        <v>1828</v>
      </c>
      <c r="C1390" t="str">
        <f t="shared" si="63"/>
        <v>W</v>
      </c>
      <c r="D1390" t="s">
        <v>1787</v>
      </c>
      <c r="E1390" s="1">
        <v>8</v>
      </c>
      <c r="F1390" s="1">
        <v>3</v>
      </c>
      <c r="G1390">
        <f t="shared" si="64"/>
        <v>5</v>
      </c>
      <c r="H1390" t="s">
        <v>2508</v>
      </c>
      <c r="K1390" t="s">
        <v>2162</v>
      </c>
      <c r="L1390" t="s">
        <v>1998</v>
      </c>
      <c r="M1390" t="s">
        <v>1828</v>
      </c>
      <c r="N1390" t="s">
        <v>1033</v>
      </c>
      <c r="S1390" t="s">
        <v>30</v>
      </c>
      <c r="U1390">
        <f t="shared" si="65"/>
        <v>0</v>
      </c>
    </row>
    <row r="1391" spans="1:21" x14ac:dyDescent="0.25">
      <c r="A1391">
        <v>19600827</v>
      </c>
      <c r="B1391" t="s">
        <v>1787</v>
      </c>
      <c r="C1391" t="str">
        <f t="shared" si="63"/>
        <v>L</v>
      </c>
      <c r="D1391" t="s">
        <v>1828</v>
      </c>
      <c r="E1391" s="1">
        <v>3</v>
      </c>
      <c r="F1391" s="1">
        <v>8</v>
      </c>
      <c r="G1391">
        <f t="shared" si="64"/>
        <v>-5</v>
      </c>
      <c r="H1391" t="s">
        <v>2508</v>
      </c>
      <c r="K1391" t="s">
        <v>2162</v>
      </c>
      <c r="L1391" t="s">
        <v>1998</v>
      </c>
      <c r="M1391" t="s">
        <v>1828</v>
      </c>
      <c r="N1391" t="s">
        <v>1037</v>
      </c>
      <c r="S1391" t="s">
        <v>30</v>
      </c>
      <c r="U1391">
        <f t="shared" si="65"/>
        <v>1</v>
      </c>
    </row>
    <row r="1392" spans="1:21" x14ac:dyDescent="0.25">
      <c r="A1392">
        <v>19601203</v>
      </c>
      <c r="B1392" t="s">
        <v>1264</v>
      </c>
      <c r="C1392" t="str">
        <f t="shared" si="63"/>
        <v>L</v>
      </c>
      <c r="D1392" t="s">
        <v>1828</v>
      </c>
      <c r="E1392" s="1">
        <v>0</v>
      </c>
      <c r="F1392" s="1">
        <v>3</v>
      </c>
      <c r="G1392">
        <f t="shared" si="64"/>
        <v>-3</v>
      </c>
      <c r="H1392" t="s">
        <v>2507</v>
      </c>
      <c r="K1392" t="s">
        <v>1988</v>
      </c>
      <c r="L1392" t="s">
        <v>1263</v>
      </c>
      <c r="M1392" t="s">
        <v>1264</v>
      </c>
      <c r="N1392" t="s">
        <v>1033</v>
      </c>
      <c r="S1392" t="s">
        <v>30</v>
      </c>
      <c r="U1392">
        <f t="shared" si="65"/>
        <v>1</v>
      </c>
    </row>
    <row r="1393" spans="1:21" x14ac:dyDescent="0.25">
      <c r="A1393">
        <v>19601203</v>
      </c>
      <c r="B1393" t="s">
        <v>1828</v>
      </c>
      <c r="C1393" t="str">
        <f t="shared" si="63"/>
        <v>W</v>
      </c>
      <c r="D1393" t="s">
        <v>1264</v>
      </c>
      <c r="E1393" s="1">
        <v>3</v>
      </c>
      <c r="F1393" s="1">
        <v>0</v>
      </c>
      <c r="G1393">
        <f t="shared" si="64"/>
        <v>3</v>
      </c>
      <c r="H1393" t="s">
        <v>2507</v>
      </c>
      <c r="K1393" t="s">
        <v>1988</v>
      </c>
      <c r="L1393" t="s">
        <v>1263</v>
      </c>
      <c r="M1393" t="s">
        <v>1264</v>
      </c>
      <c r="N1393" t="s">
        <v>1037</v>
      </c>
      <c r="S1393" t="s">
        <v>30</v>
      </c>
      <c r="U1393">
        <f t="shared" si="65"/>
        <v>0</v>
      </c>
    </row>
    <row r="1394" spans="1:21" x14ac:dyDescent="0.25">
      <c r="A1394">
        <v>19601217</v>
      </c>
      <c r="B1394" t="s">
        <v>1825</v>
      </c>
      <c r="C1394" t="str">
        <f t="shared" si="63"/>
        <v>L</v>
      </c>
      <c r="D1394" t="s">
        <v>1828</v>
      </c>
      <c r="E1394" s="1">
        <v>3</v>
      </c>
      <c r="F1394" s="1">
        <v>8</v>
      </c>
      <c r="G1394">
        <f t="shared" si="64"/>
        <v>-5</v>
      </c>
      <c r="H1394" t="s">
        <v>2506</v>
      </c>
      <c r="K1394" t="s">
        <v>1995</v>
      </c>
      <c r="L1394" t="s">
        <v>1826</v>
      </c>
      <c r="M1394" t="s">
        <v>1825</v>
      </c>
      <c r="N1394" t="s">
        <v>1033</v>
      </c>
      <c r="S1394" t="s">
        <v>30</v>
      </c>
      <c r="U1394">
        <f t="shared" si="65"/>
        <v>1</v>
      </c>
    </row>
    <row r="1395" spans="1:21" x14ac:dyDescent="0.25">
      <c r="A1395">
        <v>19601217</v>
      </c>
      <c r="B1395" t="s">
        <v>1828</v>
      </c>
      <c r="C1395" t="str">
        <f t="shared" si="63"/>
        <v>W</v>
      </c>
      <c r="D1395" t="s">
        <v>1825</v>
      </c>
      <c r="E1395" s="1">
        <v>8</v>
      </c>
      <c r="F1395" s="1">
        <v>3</v>
      </c>
      <c r="G1395">
        <f t="shared" si="64"/>
        <v>5</v>
      </c>
      <c r="H1395" t="s">
        <v>2506</v>
      </c>
      <c r="K1395" t="s">
        <v>1995</v>
      </c>
      <c r="L1395" t="s">
        <v>1826</v>
      </c>
      <c r="M1395" t="s">
        <v>1825</v>
      </c>
      <c r="N1395" t="s">
        <v>1037</v>
      </c>
      <c r="S1395" t="s">
        <v>30</v>
      </c>
      <c r="U1395">
        <f t="shared" si="65"/>
        <v>0</v>
      </c>
    </row>
    <row r="1396" spans="1:21" x14ac:dyDescent="0.25">
      <c r="A1396">
        <v>19610107</v>
      </c>
      <c r="B1396" t="s">
        <v>376</v>
      </c>
      <c r="C1396" t="str">
        <f t="shared" si="63"/>
        <v>L</v>
      </c>
      <c r="D1396" t="s">
        <v>1828</v>
      </c>
      <c r="E1396" s="1">
        <v>0</v>
      </c>
      <c r="F1396" s="1">
        <v>5</v>
      </c>
      <c r="G1396">
        <f t="shared" si="64"/>
        <v>-5</v>
      </c>
      <c r="H1396" t="s">
        <v>2506</v>
      </c>
      <c r="K1396" t="s">
        <v>1894</v>
      </c>
      <c r="L1396" t="s">
        <v>1017</v>
      </c>
      <c r="M1396" t="s">
        <v>376</v>
      </c>
      <c r="N1396" t="s">
        <v>1033</v>
      </c>
      <c r="S1396" t="s">
        <v>30</v>
      </c>
      <c r="U1396">
        <f t="shared" si="65"/>
        <v>1</v>
      </c>
    </row>
    <row r="1397" spans="1:21" x14ac:dyDescent="0.25">
      <c r="A1397">
        <v>19610107</v>
      </c>
      <c r="B1397" t="s">
        <v>1828</v>
      </c>
      <c r="C1397" t="str">
        <f t="shared" si="63"/>
        <v>W</v>
      </c>
      <c r="D1397" t="s">
        <v>376</v>
      </c>
      <c r="E1397" s="1">
        <v>5</v>
      </c>
      <c r="F1397" s="1">
        <v>0</v>
      </c>
      <c r="G1397">
        <f t="shared" si="64"/>
        <v>5</v>
      </c>
      <c r="H1397" t="s">
        <v>2506</v>
      </c>
      <c r="K1397" t="s">
        <v>1894</v>
      </c>
      <c r="L1397" t="s">
        <v>1017</v>
      </c>
      <c r="M1397" t="s">
        <v>376</v>
      </c>
      <c r="N1397" t="s">
        <v>1037</v>
      </c>
      <c r="S1397" t="s">
        <v>30</v>
      </c>
      <c r="U1397">
        <f t="shared" si="65"/>
        <v>0</v>
      </c>
    </row>
    <row r="1398" spans="1:21" x14ac:dyDescent="0.25">
      <c r="A1398">
        <v>19610107</v>
      </c>
      <c r="B1398" t="s">
        <v>164</v>
      </c>
      <c r="C1398" t="str">
        <f t="shared" si="63"/>
        <v>W</v>
      </c>
      <c r="D1398" t="s">
        <v>503</v>
      </c>
      <c r="E1398" s="1">
        <v>11</v>
      </c>
      <c r="F1398" s="1">
        <v>0</v>
      </c>
      <c r="G1398">
        <f t="shared" si="64"/>
        <v>11</v>
      </c>
      <c r="H1398" t="s">
        <v>2856</v>
      </c>
      <c r="K1398" t="s">
        <v>2449</v>
      </c>
      <c r="L1398" t="s">
        <v>2448</v>
      </c>
      <c r="M1398" t="s">
        <v>164</v>
      </c>
      <c r="N1398" t="s">
        <v>1033</v>
      </c>
      <c r="O1398" t="s">
        <v>30</v>
      </c>
      <c r="U1398">
        <f t="shared" si="65"/>
        <v>0</v>
      </c>
    </row>
    <row r="1399" spans="1:21" x14ac:dyDescent="0.25">
      <c r="A1399">
        <v>19610107</v>
      </c>
      <c r="B1399" t="s">
        <v>503</v>
      </c>
      <c r="C1399" t="str">
        <f t="shared" si="63"/>
        <v>L</v>
      </c>
      <c r="D1399" t="s">
        <v>164</v>
      </c>
      <c r="E1399" s="1">
        <v>0</v>
      </c>
      <c r="F1399" s="1">
        <v>11</v>
      </c>
      <c r="G1399">
        <f t="shared" si="64"/>
        <v>-11</v>
      </c>
      <c r="H1399" t="s">
        <v>2856</v>
      </c>
      <c r="K1399" t="s">
        <v>2449</v>
      </c>
      <c r="L1399" t="s">
        <v>2448</v>
      </c>
      <c r="M1399" t="s">
        <v>164</v>
      </c>
      <c r="N1399" t="s">
        <v>1037</v>
      </c>
      <c r="O1399" t="s">
        <v>30</v>
      </c>
      <c r="U1399">
        <f t="shared" si="65"/>
        <v>0</v>
      </c>
    </row>
    <row r="1400" spans="1:21" x14ac:dyDescent="0.25">
      <c r="A1400">
        <v>19610121</v>
      </c>
      <c r="B1400" t="s">
        <v>503</v>
      </c>
      <c r="C1400" t="str">
        <f t="shared" si="63"/>
        <v>L</v>
      </c>
      <c r="D1400" t="s">
        <v>1828</v>
      </c>
      <c r="E1400" s="1">
        <v>5</v>
      </c>
      <c r="F1400" s="1">
        <v>12</v>
      </c>
      <c r="G1400">
        <f t="shared" si="64"/>
        <v>-7</v>
      </c>
      <c r="H1400" t="s">
        <v>2506</v>
      </c>
      <c r="K1400" t="s">
        <v>1903</v>
      </c>
      <c r="L1400" t="s">
        <v>1120</v>
      </c>
      <c r="M1400" t="s">
        <v>503</v>
      </c>
      <c r="N1400" t="s">
        <v>1033</v>
      </c>
      <c r="S1400" t="s">
        <v>30</v>
      </c>
      <c r="U1400">
        <f t="shared" si="65"/>
        <v>1</v>
      </c>
    </row>
    <row r="1401" spans="1:21" x14ac:dyDescent="0.25">
      <c r="A1401">
        <v>19610121</v>
      </c>
      <c r="B1401" t="s">
        <v>1828</v>
      </c>
      <c r="C1401" t="str">
        <f t="shared" si="63"/>
        <v>W</v>
      </c>
      <c r="D1401" t="s">
        <v>503</v>
      </c>
      <c r="E1401" s="1">
        <v>12</v>
      </c>
      <c r="F1401" s="1">
        <v>5</v>
      </c>
      <c r="G1401">
        <f t="shared" si="64"/>
        <v>7</v>
      </c>
      <c r="H1401" t="s">
        <v>2506</v>
      </c>
      <c r="K1401" t="s">
        <v>1903</v>
      </c>
      <c r="L1401" t="s">
        <v>1120</v>
      </c>
      <c r="M1401" t="s">
        <v>503</v>
      </c>
      <c r="N1401" t="s">
        <v>1037</v>
      </c>
      <c r="S1401" t="s">
        <v>30</v>
      </c>
      <c r="U1401">
        <f t="shared" si="65"/>
        <v>0</v>
      </c>
    </row>
    <row r="1402" spans="1:21" x14ac:dyDescent="0.25">
      <c r="A1402">
        <v>19610121</v>
      </c>
      <c r="B1402" t="s">
        <v>1264</v>
      </c>
      <c r="C1402" t="str">
        <f t="shared" si="63"/>
        <v>W</v>
      </c>
      <c r="D1402" t="s">
        <v>376</v>
      </c>
      <c r="E1402" s="1">
        <v>6</v>
      </c>
      <c r="F1402" s="1">
        <v>3</v>
      </c>
      <c r="G1402">
        <f t="shared" si="64"/>
        <v>3</v>
      </c>
      <c r="H1402" t="s">
        <v>2856</v>
      </c>
      <c r="K1402" t="s">
        <v>2533</v>
      </c>
      <c r="L1402" t="s">
        <v>1263</v>
      </c>
      <c r="M1402" t="s">
        <v>1264</v>
      </c>
      <c r="N1402" t="s">
        <v>1033</v>
      </c>
      <c r="O1402" t="s">
        <v>30</v>
      </c>
      <c r="U1402">
        <f t="shared" si="65"/>
        <v>0</v>
      </c>
    </row>
    <row r="1403" spans="1:21" x14ac:dyDescent="0.25">
      <c r="A1403">
        <v>19610121</v>
      </c>
      <c r="B1403" t="s">
        <v>376</v>
      </c>
      <c r="C1403" t="str">
        <f t="shared" si="63"/>
        <v>L</v>
      </c>
      <c r="D1403" t="s">
        <v>1264</v>
      </c>
      <c r="E1403" s="1">
        <v>3</v>
      </c>
      <c r="F1403" s="1">
        <v>6</v>
      </c>
      <c r="G1403">
        <f t="shared" si="64"/>
        <v>-3</v>
      </c>
      <c r="H1403" t="s">
        <v>2856</v>
      </c>
      <c r="K1403" t="s">
        <v>2533</v>
      </c>
      <c r="L1403" t="s">
        <v>1263</v>
      </c>
      <c r="M1403" t="s">
        <v>1264</v>
      </c>
      <c r="N1403" t="s">
        <v>1037</v>
      </c>
      <c r="O1403" t="s">
        <v>30</v>
      </c>
      <c r="U1403">
        <f t="shared" si="65"/>
        <v>1</v>
      </c>
    </row>
    <row r="1404" spans="1:21" x14ac:dyDescent="0.25">
      <c r="A1404">
        <v>19610211</v>
      </c>
      <c r="B1404" t="s">
        <v>1825</v>
      </c>
      <c r="C1404" t="str">
        <f t="shared" si="63"/>
        <v>W</v>
      </c>
      <c r="D1404" t="s">
        <v>376</v>
      </c>
      <c r="E1404" s="1">
        <v>11</v>
      </c>
      <c r="F1404" s="1">
        <v>8</v>
      </c>
      <c r="G1404">
        <f t="shared" si="64"/>
        <v>3</v>
      </c>
      <c r="H1404" t="s">
        <v>2856</v>
      </c>
      <c r="K1404" t="s">
        <v>1995</v>
      </c>
      <c r="L1404" t="s">
        <v>1826</v>
      </c>
      <c r="M1404" t="s">
        <v>1825</v>
      </c>
      <c r="N1404" t="s">
        <v>1033</v>
      </c>
      <c r="O1404" t="s">
        <v>30</v>
      </c>
      <c r="U1404">
        <f t="shared" si="65"/>
        <v>0</v>
      </c>
    </row>
    <row r="1405" spans="1:21" x14ac:dyDescent="0.25">
      <c r="A1405">
        <v>19610211</v>
      </c>
      <c r="B1405" t="s">
        <v>376</v>
      </c>
      <c r="C1405" t="str">
        <f t="shared" si="63"/>
        <v>L</v>
      </c>
      <c r="D1405" t="s">
        <v>1825</v>
      </c>
      <c r="E1405" s="1">
        <v>8</v>
      </c>
      <c r="F1405" s="1">
        <v>11</v>
      </c>
      <c r="G1405">
        <f t="shared" si="64"/>
        <v>-3</v>
      </c>
      <c r="H1405" t="s">
        <v>2856</v>
      </c>
      <c r="K1405" t="s">
        <v>1995</v>
      </c>
      <c r="L1405" t="s">
        <v>1826</v>
      </c>
      <c r="M1405" t="s">
        <v>1825</v>
      </c>
      <c r="N1405" t="s">
        <v>1037</v>
      </c>
      <c r="O1405" t="s">
        <v>30</v>
      </c>
      <c r="U1405">
        <f t="shared" si="65"/>
        <v>1</v>
      </c>
    </row>
    <row r="1406" spans="1:21" x14ac:dyDescent="0.25">
      <c r="A1406">
        <v>19610211</v>
      </c>
      <c r="B1406" t="s">
        <v>503</v>
      </c>
      <c r="C1406" t="str">
        <f t="shared" si="63"/>
        <v>W</v>
      </c>
      <c r="D1406" t="s">
        <v>1264</v>
      </c>
      <c r="E1406" s="1">
        <v>3</v>
      </c>
      <c r="F1406" s="1">
        <v>0</v>
      </c>
      <c r="G1406">
        <f t="shared" si="64"/>
        <v>3</v>
      </c>
      <c r="H1406" t="s">
        <v>2856</v>
      </c>
      <c r="K1406" t="s">
        <v>1822</v>
      </c>
      <c r="L1406" t="s">
        <v>1120</v>
      </c>
      <c r="M1406" t="s">
        <v>503</v>
      </c>
      <c r="N1406" t="s">
        <v>1033</v>
      </c>
      <c r="O1406" t="s">
        <v>30</v>
      </c>
      <c r="U1406">
        <f t="shared" si="65"/>
        <v>0</v>
      </c>
    </row>
    <row r="1407" spans="1:21" x14ac:dyDescent="0.25">
      <c r="A1407">
        <v>19610211</v>
      </c>
      <c r="B1407" t="s">
        <v>1264</v>
      </c>
      <c r="C1407" t="str">
        <f t="shared" si="63"/>
        <v>L</v>
      </c>
      <c r="D1407" t="s">
        <v>503</v>
      </c>
      <c r="E1407" s="1">
        <v>0</v>
      </c>
      <c r="F1407" s="1">
        <v>3</v>
      </c>
      <c r="G1407">
        <f t="shared" si="64"/>
        <v>-3</v>
      </c>
      <c r="H1407" t="s">
        <v>2856</v>
      </c>
      <c r="K1407" t="s">
        <v>1822</v>
      </c>
      <c r="L1407" t="s">
        <v>1120</v>
      </c>
      <c r="M1407" t="s">
        <v>503</v>
      </c>
      <c r="N1407" t="s">
        <v>1037</v>
      </c>
      <c r="O1407" t="s">
        <v>30</v>
      </c>
      <c r="U1407">
        <f t="shared" si="65"/>
        <v>1</v>
      </c>
    </row>
    <row r="1408" spans="1:21" x14ac:dyDescent="0.25">
      <c r="A1408">
        <v>19610218</v>
      </c>
      <c r="B1408" t="s">
        <v>164</v>
      </c>
      <c r="C1408" t="str">
        <f t="shared" si="63"/>
        <v>D</v>
      </c>
      <c r="D1408" t="s">
        <v>1828</v>
      </c>
      <c r="E1408" s="1">
        <v>0</v>
      </c>
      <c r="F1408" s="1">
        <v>0</v>
      </c>
      <c r="G1408">
        <f t="shared" si="64"/>
        <v>0</v>
      </c>
      <c r="H1408" t="s">
        <v>2506</v>
      </c>
      <c r="K1408" t="s">
        <v>2462</v>
      </c>
      <c r="L1408" t="s">
        <v>2448</v>
      </c>
      <c r="M1408" t="s">
        <v>164</v>
      </c>
      <c r="N1408" t="s">
        <v>1033</v>
      </c>
      <c r="S1408" t="s">
        <v>30</v>
      </c>
      <c r="U1408">
        <f t="shared" si="65"/>
        <v>0</v>
      </c>
    </row>
    <row r="1409" spans="1:21" x14ac:dyDescent="0.25">
      <c r="A1409">
        <v>19610218</v>
      </c>
      <c r="B1409" t="s">
        <v>1828</v>
      </c>
      <c r="C1409" t="str">
        <f t="shared" si="63"/>
        <v>D</v>
      </c>
      <c r="D1409" t="s">
        <v>164</v>
      </c>
      <c r="E1409" s="1">
        <v>0</v>
      </c>
      <c r="F1409" s="1">
        <v>0</v>
      </c>
      <c r="G1409">
        <f t="shared" si="64"/>
        <v>0</v>
      </c>
      <c r="H1409" t="s">
        <v>2506</v>
      </c>
      <c r="K1409" t="s">
        <v>2462</v>
      </c>
      <c r="L1409" t="s">
        <v>2448</v>
      </c>
      <c r="M1409" t="s">
        <v>164</v>
      </c>
      <c r="N1409" t="s">
        <v>1037</v>
      </c>
      <c r="S1409" t="s">
        <v>30</v>
      </c>
      <c r="U1409">
        <f t="shared" si="65"/>
        <v>0</v>
      </c>
    </row>
    <row r="1410" spans="1:21" x14ac:dyDescent="0.25">
      <c r="A1410">
        <v>19610225</v>
      </c>
      <c r="B1410" t="s">
        <v>503</v>
      </c>
      <c r="C1410" t="str">
        <f t="shared" ref="C1410:C1473" si="66">IF(E1410-F1410&gt;0,"W",IF(E1410-F1410&lt;0,"L","D"))</f>
        <v>W</v>
      </c>
      <c r="D1410" t="s">
        <v>1825</v>
      </c>
      <c r="E1410" s="1">
        <v>16</v>
      </c>
      <c r="F1410" s="1">
        <v>8</v>
      </c>
      <c r="G1410">
        <f t="shared" ref="G1410:G1473" si="67">E1410-F1410</f>
        <v>8</v>
      </c>
      <c r="H1410" t="s">
        <v>2856</v>
      </c>
      <c r="K1410" t="s">
        <v>1822</v>
      </c>
      <c r="L1410" t="s">
        <v>1120</v>
      </c>
      <c r="M1410" t="s">
        <v>503</v>
      </c>
      <c r="N1410" t="s">
        <v>1033</v>
      </c>
      <c r="O1410" t="s">
        <v>30</v>
      </c>
      <c r="U1410">
        <f t="shared" ref="U1410:U1473" si="68">IF(C1410="L",IF(G1410&gt;-8,1,0),0)</f>
        <v>0</v>
      </c>
    </row>
    <row r="1411" spans="1:21" x14ac:dyDescent="0.25">
      <c r="A1411">
        <v>19610225</v>
      </c>
      <c r="B1411" t="s">
        <v>1825</v>
      </c>
      <c r="C1411" t="str">
        <f t="shared" si="66"/>
        <v>L</v>
      </c>
      <c r="D1411" t="s">
        <v>503</v>
      </c>
      <c r="E1411" s="1">
        <v>8</v>
      </c>
      <c r="F1411" s="1">
        <v>16</v>
      </c>
      <c r="G1411">
        <f t="shared" si="67"/>
        <v>-8</v>
      </c>
      <c r="H1411" t="s">
        <v>2856</v>
      </c>
      <c r="K1411" t="s">
        <v>1822</v>
      </c>
      <c r="L1411" t="s">
        <v>1120</v>
      </c>
      <c r="M1411" t="s">
        <v>503</v>
      </c>
      <c r="N1411" t="s">
        <v>1037</v>
      </c>
      <c r="O1411" t="s">
        <v>30</v>
      </c>
      <c r="U1411">
        <f t="shared" si="68"/>
        <v>0</v>
      </c>
    </row>
    <row r="1412" spans="1:21" x14ac:dyDescent="0.25">
      <c r="A1412">
        <v>19610225</v>
      </c>
      <c r="B1412" t="s">
        <v>376</v>
      </c>
      <c r="C1412" t="str">
        <f t="shared" si="66"/>
        <v>D</v>
      </c>
      <c r="D1412" t="s">
        <v>164</v>
      </c>
      <c r="E1412" s="1">
        <v>5</v>
      </c>
      <c r="F1412" s="1">
        <v>5</v>
      </c>
      <c r="G1412">
        <f t="shared" si="67"/>
        <v>0</v>
      </c>
      <c r="H1412" t="s">
        <v>2856</v>
      </c>
      <c r="K1412" t="s">
        <v>1894</v>
      </c>
      <c r="L1412" t="s">
        <v>1017</v>
      </c>
      <c r="M1412" t="s">
        <v>376</v>
      </c>
      <c r="N1412" t="s">
        <v>1033</v>
      </c>
      <c r="O1412" t="s">
        <v>30</v>
      </c>
      <c r="U1412">
        <f t="shared" si="68"/>
        <v>0</v>
      </c>
    </row>
    <row r="1413" spans="1:21" x14ac:dyDescent="0.25">
      <c r="A1413">
        <v>19610225</v>
      </c>
      <c r="B1413" t="s">
        <v>164</v>
      </c>
      <c r="C1413" t="str">
        <f t="shared" si="66"/>
        <v>D</v>
      </c>
      <c r="D1413" t="s">
        <v>376</v>
      </c>
      <c r="E1413" s="1">
        <v>5</v>
      </c>
      <c r="F1413" s="1">
        <v>5</v>
      </c>
      <c r="G1413">
        <f t="shared" si="67"/>
        <v>0</v>
      </c>
      <c r="H1413" t="s">
        <v>2856</v>
      </c>
      <c r="K1413" t="s">
        <v>1894</v>
      </c>
      <c r="L1413" t="s">
        <v>1017</v>
      </c>
      <c r="M1413" t="s">
        <v>376</v>
      </c>
      <c r="N1413" t="s">
        <v>1037</v>
      </c>
      <c r="O1413" t="s">
        <v>30</v>
      </c>
      <c r="U1413">
        <f t="shared" si="68"/>
        <v>0</v>
      </c>
    </row>
    <row r="1414" spans="1:21" x14ac:dyDescent="0.25">
      <c r="A1414">
        <v>19610311</v>
      </c>
      <c r="B1414" t="s">
        <v>1264</v>
      </c>
      <c r="C1414" t="str">
        <f t="shared" si="66"/>
        <v>W</v>
      </c>
      <c r="D1414" t="s">
        <v>1825</v>
      </c>
      <c r="E1414" s="1">
        <v>9</v>
      </c>
      <c r="F1414" s="1">
        <v>0</v>
      </c>
      <c r="G1414">
        <f t="shared" si="67"/>
        <v>9</v>
      </c>
      <c r="H1414" t="s">
        <v>2856</v>
      </c>
      <c r="K1414" t="s">
        <v>1988</v>
      </c>
      <c r="L1414" t="s">
        <v>1263</v>
      </c>
      <c r="M1414" t="s">
        <v>1264</v>
      </c>
      <c r="N1414" t="s">
        <v>1033</v>
      </c>
      <c r="O1414" t="s">
        <v>30</v>
      </c>
      <c r="U1414">
        <f t="shared" si="68"/>
        <v>0</v>
      </c>
    </row>
    <row r="1415" spans="1:21" x14ac:dyDescent="0.25">
      <c r="A1415">
        <v>19610311</v>
      </c>
      <c r="B1415" t="s">
        <v>1825</v>
      </c>
      <c r="C1415" t="str">
        <f t="shared" si="66"/>
        <v>L</v>
      </c>
      <c r="D1415" t="s">
        <v>1264</v>
      </c>
      <c r="E1415" s="1">
        <v>0</v>
      </c>
      <c r="F1415" s="1">
        <v>9</v>
      </c>
      <c r="G1415">
        <f t="shared" si="67"/>
        <v>-9</v>
      </c>
      <c r="H1415" t="s">
        <v>2856</v>
      </c>
      <c r="K1415" t="s">
        <v>1988</v>
      </c>
      <c r="L1415" t="s">
        <v>1263</v>
      </c>
      <c r="M1415" t="s">
        <v>1264</v>
      </c>
      <c r="N1415" t="s">
        <v>1037</v>
      </c>
      <c r="O1415" t="s">
        <v>30</v>
      </c>
      <c r="U1415">
        <f t="shared" si="68"/>
        <v>0</v>
      </c>
    </row>
    <row r="1416" spans="1:21" x14ac:dyDescent="0.25">
      <c r="A1416">
        <v>19610318</v>
      </c>
      <c r="B1416" t="s">
        <v>376</v>
      </c>
      <c r="C1416" t="str">
        <f t="shared" si="66"/>
        <v>W</v>
      </c>
      <c r="D1416" t="s">
        <v>503</v>
      </c>
      <c r="E1416" s="1">
        <v>6</v>
      </c>
      <c r="F1416" s="1">
        <v>0</v>
      </c>
      <c r="G1416">
        <f t="shared" si="67"/>
        <v>6</v>
      </c>
      <c r="H1416" t="s">
        <v>2856</v>
      </c>
      <c r="K1416" t="s">
        <v>1818</v>
      </c>
      <c r="L1416" t="s">
        <v>1017</v>
      </c>
      <c r="M1416" t="s">
        <v>376</v>
      </c>
      <c r="N1416" t="s">
        <v>1033</v>
      </c>
      <c r="O1416" t="s">
        <v>30</v>
      </c>
      <c r="U1416">
        <f t="shared" si="68"/>
        <v>0</v>
      </c>
    </row>
    <row r="1417" spans="1:21" x14ac:dyDescent="0.25">
      <c r="A1417">
        <v>19610318</v>
      </c>
      <c r="B1417" t="s">
        <v>503</v>
      </c>
      <c r="C1417" t="str">
        <f t="shared" si="66"/>
        <v>L</v>
      </c>
      <c r="D1417" t="s">
        <v>376</v>
      </c>
      <c r="E1417" s="1">
        <v>0</v>
      </c>
      <c r="F1417" s="1">
        <v>6</v>
      </c>
      <c r="G1417">
        <f t="shared" si="67"/>
        <v>-6</v>
      </c>
      <c r="H1417" t="s">
        <v>2856</v>
      </c>
      <c r="K1417" t="s">
        <v>1818</v>
      </c>
      <c r="L1417" t="s">
        <v>1017</v>
      </c>
      <c r="M1417" t="s">
        <v>376</v>
      </c>
      <c r="N1417" t="s">
        <v>1037</v>
      </c>
      <c r="O1417" t="s">
        <v>30</v>
      </c>
      <c r="U1417">
        <f t="shared" si="68"/>
        <v>1</v>
      </c>
    </row>
    <row r="1418" spans="1:21" x14ac:dyDescent="0.25">
      <c r="A1418">
        <v>19610325</v>
      </c>
      <c r="B1418" t="s">
        <v>164</v>
      </c>
      <c r="C1418" t="str">
        <f t="shared" si="66"/>
        <v>W</v>
      </c>
      <c r="D1418" t="s">
        <v>1264</v>
      </c>
      <c r="E1418" s="1">
        <v>8</v>
      </c>
      <c r="F1418" s="1">
        <v>6</v>
      </c>
      <c r="G1418">
        <f t="shared" si="67"/>
        <v>2</v>
      </c>
      <c r="H1418" t="s">
        <v>2856</v>
      </c>
      <c r="K1418" t="s">
        <v>2845</v>
      </c>
      <c r="L1418" t="s">
        <v>1939</v>
      </c>
      <c r="M1418" t="s">
        <v>164</v>
      </c>
      <c r="N1418" t="s">
        <v>1033</v>
      </c>
      <c r="O1418" t="s">
        <v>30</v>
      </c>
      <c r="U1418">
        <f t="shared" si="68"/>
        <v>0</v>
      </c>
    </row>
    <row r="1419" spans="1:21" x14ac:dyDescent="0.25">
      <c r="A1419">
        <v>19610325</v>
      </c>
      <c r="B1419" t="s">
        <v>1264</v>
      </c>
      <c r="C1419" t="str">
        <f t="shared" si="66"/>
        <v>L</v>
      </c>
      <c r="D1419" t="s">
        <v>164</v>
      </c>
      <c r="E1419" s="1">
        <v>6</v>
      </c>
      <c r="F1419" s="1">
        <v>8</v>
      </c>
      <c r="G1419">
        <f t="shared" si="67"/>
        <v>-2</v>
      </c>
      <c r="H1419" t="s">
        <v>2856</v>
      </c>
      <c r="K1419" t="s">
        <v>2845</v>
      </c>
      <c r="L1419" t="s">
        <v>1939</v>
      </c>
      <c r="M1419" t="s">
        <v>164</v>
      </c>
      <c r="N1419" t="s">
        <v>1037</v>
      </c>
      <c r="O1419" t="s">
        <v>30</v>
      </c>
      <c r="U1419">
        <f t="shared" si="68"/>
        <v>1</v>
      </c>
    </row>
    <row r="1420" spans="1:21" x14ac:dyDescent="0.25">
      <c r="A1420">
        <v>19610402</v>
      </c>
      <c r="B1420" t="s">
        <v>164</v>
      </c>
      <c r="C1420" t="str">
        <f t="shared" si="66"/>
        <v>W</v>
      </c>
      <c r="D1420" t="s">
        <v>171</v>
      </c>
      <c r="E1420" s="1">
        <v>17</v>
      </c>
      <c r="F1420" s="1">
        <v>0</v>
      </c>
      <c r="G1420">
        <f t="shared" si="67"/>
        <v>17</v>
      </c>
      <c r="H1420" t="s">
        <v>2447</v>
      </c>
      <c r="K1420" t="s">
        <v>2327</v>
      </c>
      <c r="L1420" t="s">
        <v>2505</v>
      </c>
      <c r="M1420" t="s">
        <v>164</v>
      </c>
      <c r="N1420" t="s">
        <v>1033</v>
      </c>
      <c r="S1420" t="s">
        <v>30</v>
      </c>
      <c r="U1420">
        <f t="shared" si="68"/>
        <v>0</v>
      </c>
    </row>
    <row r="1421" spans="1:21" x14ac:dyDescent="0.25">
      <c r="A1421">
        <v>19610402</v>
      </c>
      <c r="B1421" t="s">
        <v>171</v>
      </c>
      <c r="C1421" t="str">
        <f t="shared" si="66"/>
        <v>L</v>
      </c>
      <c r="D1421" t="s">
        <v>164</v>
      </c>
      <c r="E1421" s="1">
        <v>0</v>
      </c>
      <c r="F1421" s="1">
        <v>17</v>
      </c>
      <c r="G1421">
        <f t="shared" si="67"/>
        <v>-17</v>
      </c>
      <c r="H1421" t="s">
        <v>2447</v>
      </c>
      <c r="K1421" t="s">
        <v>2327</v>
      </c>
      <c r="L1421" t="s">
        <v>2505</v>
      </c>
      <c r="M1421" t="s">
        <v>164</v>
      </c>
      <c r="N1421" t="s">
        <v>1037</v>
      </c>
      <c r="S1421" t="s">
        <v>30</v>
      </c>
      <c r="U1421">
        <f t="shared" si="68"/>
        <v>0</v>
      </c>
    </row>
    <row r="1422" spans="1:21" x14ac:dyDescent="0.25">
      <c r="A1422">
        <v>19610415</v>
      </c>
      <c r="B1422" t="s">
        <v>1825</v>
      </c>
      <c r="C1422" t="str">
        <f t="shared" si="66"/>
        <v>L</v>
      </c>
      <c r="D1422" t="s">
        <v>164</v>
      </c>
      <c r="E1422" s="1">
        <v>3</v>
      </c>
      <c r="F1422" s="1">
        <v>15</v>
      </c>
      <c r="G1422">
        <f t="shared" si="67"/>
        <v>-12</v>
      </c>
      <c r="H1422" t="s">
        <v>2856</v>
      </c>
      <c r="K1422" t="s">
        <v>1995</v>
      </c>
      <c r="L1422" t="s">
        <v>1826</v>
      </c>
      <c r="M1422" t="s">
        <v>1825</v>
      </c>
      <c r="N1422" t="s">
        <v>1033</v>
      </c>
      <c r="O1422" t="s">
        <v>30</v>
      </c>
      <c r="U1422">
        <f t="shared" si="68"/>
        <v>0</v>
      </c>
    </row>
    <row r="1423" spans="1:21" x14ac:dyDescent="0.25">
      <c r="A1423">
        <v>19610415</v>
      </c>
      <c r="B1423" t="s">
        <v>164</v>
      </c>
      <c r="C1423" t="str">
        <f t="shared" si="66"/>
        <v>W</v>
      </c>
      <c r="D1423" t="s">
        <v>1825</v>
      </c>
      <c r="E1423" s="1">
        <v>15</v>
      </c>
      <c r="F1423" s="1">
        <v>3</v>
      </c>
      <c r="G1423">
        <f t="shared" si="67"/>
        <v>12</v>
      </c>
      <c r="H1423" t="s">
        <v>2856</v>
      </c>
      <c r="K1423" t="s">
        <v>1995</v>
      </c>
      <c r="L1423" t="s">
        <v>1826</v>
      </c>
      <c r="M1423" t="s">
        <v>1825</v>
      </c>
      <c r="N1423" t="s">
        <v>1037</v>
      </c>
      <c r="O1423" t="s">
        <v>30</v>
      </c>
      <c r="U1423">
        <f t="shared" si="68"/>
        <v>0</v>
      </c>
    </row>
    <row r="1424" spans="1:21" x14ac:dyDescent="0.25">
      <c r="A1424">
        <v>19610513</v>
      </c>
      <c r="B1424" t="s">
        <v>1828</v>
      </c>
      <c r="C1424" t="str">
        <f t="shared" si="66"/>
        <v>W</v>
      </c>
      <c r="D1424" t="s">
        <v>1825</v>
      </c>
      <c r="E1424" s="1">
        <v>24</v>
      </c>
      <c r="F1424" s="1">
        <v>8</v>
      </c>
      <c r="G1424">
        <f t="shared" si="67"/>
        <v>16</v>
      </c>
      <c r="H1424" t="s">
        <v>2504</v>
      </c>
      <c r="K1424" t="s">
        <v>1962</v>
      </c>
      <c r="L1424" t="s">
        <v>1913</v>
      </c>
      <c r="M1424" t="s">
        <v>1828</v>
      </c>
      <c r="N1424" t="s">
        <v>1033</v>
      </c>
      <c r="S1424" t="s">
        <v>30</v>
      </c>
      <c r="U1424">
        <f t="shared" si="68"/>
        <v>0</v>
      </c>
    </row>
    <row r="1425" spans="1:21" x14ac:dyDescent="0.25">
      <c r="A1425">
        <v>19610513</v>
      </c>
      <c r="B1425" t="s">
        <v>1825</v>
      </c>
      <c r="C1425" t="str">
        <f t="shared" si="66"/>
        <v>L</v>
      </c>
      <c r="D1425" t="s">
        <v>1828</v>
      </c>
      <c r="E1425" s="1">
        <v>8</v>
      </c>
      <c r="F1425" s="1">
        <v>24</v>
      </c>
      <c r="G1425">
        <f t="shared" si="67"/>
        <v>-16</v>
      </c>
      <c r="H1425" t="s">
        <v>2504</v>
      </c>
      <c r="K1425" t="s">
        <v>1962</v>
      </c>
      <c r="L1425" t="s">
        <v>1913</v>
      </c>
      <c r="M1425" t="s">
        <v>1828</v>
      </c>
      <c r="N1425" t="s">
        <v>1037</v>
      </c>
      <c r="S1425" t="s">
        <v>30</v>
      </c>
      <c r="U1425">
        <f t="shared" si="68"/>
        <v>0</v>
      </c>
    </row>
    <row r="1426" spans="1:21" x14ac:dyDescent="0.25">
      <c r="A1426">
        <v>19610722</v>
      </c>
      <c r="B1426" t="s">
        <v>1787</v>
      </c>
      <c r="C1426" t="str">
        <f t="shared" si="66"/>
        <v>W</v>
      </c>
      <c r="D1426" t="s">
        <v>164</v>
      </c>
      <c r="E1426" s="1">
        <v>13</v>
      </c>
      <c r="F1426" s="1">
        <v>6</v>
      </c>
      <c r="G1426">
        <f t="shared" si="67"/>
        <v>7</v>
      </c>
      <c r="H1426" t="s">
        <v>2502</v>
      </c>
      <c r="K1426" t="s">
        <v>1836</v>
      </c>
      <c r="L1426" t="s">
        <v>1786</v>
      </c>
      <c r="M1426" t="s">
        <v>1787</v>
      </c>
      <c r="N1426" t="s">
        <v>1033</v>
      </c>
      <c r="S1426" t="s">
        <v>30</v>
      </c>
      <c r="U1426">
        <f t="shared" si="68"/>
        <v>0</v>
      </c>
    </row>
    <row r="1427" spans="1:21" x14ac:dyDescent="0.25">
      <c r="A1427">
        <v>19610722</v>
      </c>
      <c r="B1427" t="s">
        <v>164</v>
      </c>
      <c r="C1427" t="str">
        <f t="shared" si="66"/>
        <v>L</v>
      </c>
      <c r="D1427" t="s">
        <v>1787</v>
      </c>
      <c r="E1427" s="1">
        <v>6</v>
      </c>
      <c r="F1427" s="1">
        <v>13</v>
      </c>
      <c r="G1427">
        <f t="shared" si="67"/>
        <v>-7</v>
      </c>
      <c r="H1427" t="s">
        <v>2502</v>
      </c>
      <c r="K1427" t="s">
        <v>1836</v>
      </c>
      <c r="L1427" t="s">
        <v>1786</v>
      </c>
      <c r="M1427" t="s">
        <v>1787</v>
      </c>
      <c r="N1427" t="s">
        <v>1037</v>
      </c>
      <c r="S1427" t="s">
        <v>30</v>
      </c>
      <c r="U1427">
        <f t="shared" si="68"/>
        <v>1</v>
      </c>
    </row>
    <row r="1428" spans="1:21" x14ac:dyDescent="0.25">
      <c r="A1428">
        <v>19610805</v>
      </c>
      <c r="B1428" t="s">
        <v>1828</v>
      </c>
      <c r="C1428" t="str">
        <f t="shared" si="66"/>
        <v>W</v>
      </c>
      <c r="D1428" t="s">
        <v>1824</v>
      </c>
      <c r="E1428" s="1">
        <v>28</v>
      </c>
      <c r="F1428" s="1">
        <v>3</v>
      </c>
      <c r="G1428">
        <f t="shared" si="67"/>
        <v>25</v>
      </c>
      <c r="H1428" t="s">
        <v>2503</v>
      </c>
      <c r="K1428" t="s">
        <v>1851</v>
      </c>
      <c r="L1428" t="s">
        <v>1850</v>
      </c>
      <c r="M1428" t="s">
        <v>1828</v>
      </c>
      <c r="N1428" t="s">
        <v>1033</v>
      </c>
      <c r="S1428" t="s">
        <v>30</v>
      </c>
      <c r="U1428">
        <f t="shared" si="68"/>
        <v>0</v>
      </c>
    </row>
    <row r="1429" spans="1:21" x14ac:dyDescent="0.25">
      <c r="A1429">
        <v>19610805</v>
      </c>
      <c r="B1429" t="s">
        <v>1824</v>
      </c>
      <c r="C1429" t="str">
        <f t="shared" si="66"/>
        <v>L</v>
      </c>
      <c r="D1429" t="s">
        <v>1828</v>
      </c>
      <c r="E1429" s="1">
        <v>3</v>
      </c>
      <c r="F1429" s="1">
        <v>28</v>
      </c>
      <c r="G1429">
        <f t="shared" si="67"/>
        <v>-25</v>
      </c>
      <c r="H1429" t="s">
        <v>2503</v>
      </c>
      <c r="K1429" t="s">
        <v>1851</v>
      </c>
      <c r="L1429" t="s">
        <v>1850</v>
      </c>
      <c r="M1429" t="s">
        <v>1828</v>
      </c>
      <c r="N1429" t="s">
        <v>1037</v>
      </c>
      <c r="S1429" t="s">
        <v>30</v>
      </c>
      <c r="U1429">
        <f t="shared" si="68"/>
        <v>0</v>
      </c>
    </row>
    <row r="1430" spans="1:21" x14ac:dyDescent="0.25">
      <c r="A1430">
        <v>19610805</v>
      </c>
      <c r="B1430" t="s">
        <v>1787</v>
      </c>
      <c r="C1430" t="str">
        <f t="shared" si="66"/>
        <v>W</v>
      </c>
      <c r="D1430" t="s">
        <v>164</v>
      </c>
      <c r="E1430" s="1">
        <v>5</v>
      </c>
      <c r="F1430" s="1">
        <v>3</v>
      </c>
      <c r="G1430">
        <f t="shared" si="67"/>
        <v>2</v>
      </c>
      <c r="H1430" t="s">
        <v>2502</v>
      </c>
      <c r="K1430" t="s">
        <v>2239</v>
      </c>
      <c r="L1430" t="s">
        <v>1837</v>
      </c>
      <c r="M1430" t="s">
        <v>1787</v>
      </c>
      <c r="N1430" t="s">
        <v>1033</v>
      </c>
      <c r="S1430" t="s">
        <v>30</v>
      </c>
      <c r="U1430">
        <f t="shared" si="68"/>
        <v>0</v>
      </c>
    </row>
    <row r="1431" spans="1:21" x14ac:dyDescent="0.25">
      <c r="A1431">
        <v>19610805</v>
      </c>
      <c r="B1431" t="s">
        <v>164</v>
      </c>
      <c r="C1431" t="str">
        <f t="shared" si="66"/>
        <v>L</v>
      </c>
      <c r="D1431" t="s">
        <v>1787</v>
      </c>
      <c r="E1431" s="1">
        <v>3</v>
      </c>
      <c r="F1431" s="1">
        <v>5</v>
      </c>
      <c r="G1431">
        <f t="shared" si="67"/>
        <v>-2</v>
      </c>
      <c r="H1431" t="s">
        <v>2502</v>
      </c>
      <c r="K1431" t="s">
        <v>2239</v>
      </c>
      <c r="L1431" t="s">
        <v>1837</v>
      </c>
      <c r="M1431" t="s">
        <v>1787</v>
      </c>
      <c r="N1431" t="s">
        <v>1037</v>
      </c>
      <c r="S1431" t="s">
        <v>30</v>
      </c>
      <c r="U1431">
        <f t="shared" si="68"/>
        <v>1</v>
      </c>
    </row>
    <row r="1432" spans="1:21" x14ac:dyDescent="0.25">
      <c r="A1432">
        <v>19610812</v>
      </c>
      <c r="B1432" t="s">
        <v>1828</v>
      </c>
      <c r="C1432" t="str">
        <f t="shared" si="66"/>
        <v>W</v>
      </c>
      <c r="D1432" t="s">
        <v>1824</v>
      </c>
      <c r="E1432" s="1">
        <v>23</v>
      </c>
      <c r="F1432" s="1">
        <v>11</v>
      </c>
      <c r="G1432">
        <f t="shared" si="67"/>
        <v>12</v>
      </c>
      <c r="H1432" t="s">
        <v>2503</v>
      </c>
      <c r="K1432" t="s">
        <v>2162</v>
      </c>
      <c r="L1432" t="s">
        <v>1998</v>
      </c>
      <c r="M1432" t="s">
        <v>1828</v>
      </c>
      <c r="N1432" t="s">
        <v>1033</v>
      </c>
      <c r="S1432" t="s">
        <v>30</v>
      </c>
      <c r="U1432">
        <f t="shared" si="68"/>
        <v>0</v>
      </c>
    </row>
    <row r="1433" spans="1:21" x14ac:dyDescent="0.25">
      <c r="A1433">
        <v>19610812</v>
      </c>
      <c r="B1433" t="s">
        <v>1824</v>
      </c>
      <c r="C1433" t="str">
        <f t="shared" si="66"/>
        <v>L</v>
      </c>
      <c r="D1433" t="s">
        <v>1828</v>
      </c>
      <c r="E1433" s="1">
        <v>11</v>
      </c>
      <c r="F1433" s="1">
        <v>23</v>
      </c>
      <c r="G1433">
        <f t="shared" si="67"/>
        <v>-12</v>
      </c>
      <c r="H1433" t="s">
        <v>2503</v>
      </c>
      <c r="K1433" t="s">
        <v>2162</v>
      </c>
      <c r="L1433" t="s">
        <v>1998</v>
      </c>
      <c r="M1433" t="s">
        <v>1828</v>
      </c>
      <c r="N1433" t="s">
        <v>1037</v>
      </c>
      <c r="S1433" t="s">
        <v>30</v>
      </c>
      <c r="U1433">
        <f t="shared" si="68"/>
        <v>0</v>
      </c>
    </row>
    <row r="1434" spans="1:21" x14ac:dyDescent="0.25">
      <c r="A1434">
        <v>19610819</v>
      </c>
      <c r="B1434" t="s">
        <v>1787</v>
      </c>
      <c r="C1434" t="str">
        <f t="shared" si="66"/>
        <v>W</v>
      </c>
      <c r="D1434" t="s">
        <v>164</v>
      </c>
      <c r="E1434" s="1">
        <v>32</v>
      </c>
      <c r="F1434" s="1">
        <v>3</v>
      </c>
      <c r="G1434">
        <f t="shared" si="67"/>
        <v>29</v>
      </c>
      <c r="H1434" t="s">
        <v>2502</v>
      </c>
      <c r="K1434" t="s">
        <v>2280</v>
      </c>
      <c r="L1434" t="s">
        <v>1846</v>
      </c>
      <c r="M1434" t="s">
        <v>1787</v>
      </c>
      <c r="N1434" t="s">
        <v>1033</v>
      </c>
      <c r="S1434" t="s">
        <v>30</v>
      </c>
      <c r="U1434">
        <f t="shared" si="68"/>
        <v>0</v>
      </c>
    </row>
    <row r="1435" spans="1:21" x14ac:dyDescent="0.25">
      <c r="A1435">
        <v>19610819</v>
      </c>
      <c r="B1435" t="s">
        <v>164</v>
      </c>
      <c r="C1435" t="str">
        <f t="shared" si="66"/>
        <v>L</v>
      </c>
      <c r="D1435" t="s">
        <v>1787</v>
      </c>
      <c r="E1435" s="1">
        <v>3</v>
      </c>
      <c r="F1435" s="1">
        <v>32</v>
      </c>
      <c r="G1435">
        <f t="shared" si="67"/>
        <v>-29</v>
      </c>
      <c r="H1435" t="s">
        <v>2502</v>
      </c>
      <c r="K1435" t="s">
        <v>2280</v>
      </c>
      <c r="L1435" t="s">
        <v>1846</v>
      </c>
      <c r="M1435" t="s">
        <v>1787</v>
      </c>
      <c r="N1435" t="s">
        <v>1037</v>
      </c>
      <c r="S1435" t="s">
        <v>30</v>
      </c>
      <c r="U1435">
        <f t="shared" si="68"/>
        <v>0</v>
      </c>
    </row>
    <row r="1436" spans="1:21" x14ac:dyDescent="0.25">
      <c r="A1436">
        <v>19610826</v>
      </c>
      <c r="B1436" t="s">
        <v>1824</v>
      </c>
      <c r="C1436" t="str">
        <f t="shared" si="66"/>
        <v>L</v>
      </c>
      <c r="D1436" t="s">
        <v>164</v>
      </c>
      <c r="E1436" s="1">
        <v>8</v>
      </c>
      <c r="F1436" s="1">
        <v>15</v>
      </c>
      <c r="G1436">
        <f t="shared" si="67"/>
        <v>-7</v>
      </c>
      <c r="H1436" t="s">
        <v>2501</v>
      </c>
      <c r="K1436" t="s">
        <v>1813</v>
      </c>
      <c r="L1436" t="s">
        <v>1675</v>
      </c>
      <c r="M1436" t="s">
        <v>1824</v>
      </c>
      <c r="N1436" t="s">
        <v>1033</v>
      </c>
      <c r="S1436" t="s">
        <v>30</v>
      </c>
      <c r="U1436">
        <f t="shared" si="68"/>
        <v>1</v>
      </c>
    </row>
    <row r="1437" spans="1:21" x14ac:dyDescent="0.25">
      <c r="A1437">
        <v>19610826</v>
      </c>
      <c r="B1437" t="s">
        <v>164</v>
      </c>
      <c r="C1437" t="str">
        <f t="shared" si="66"/>
        <v>W</v>
      </c>
      <c r="D1437" t="s">
        <v>1824</v>
      </c>
      <c r="E1437" s="1">
        <v>15</v>
      </c>
      <c r="F1437" s="1">
        <v>8</v>
      </c>
      <c r="G1437">
        <f t="shared" si="67"/>
        <v>7</v>
      </c>
      <c r="H1437" t="s">
        <v>2501</v>
      </c>
      <c r="K1437" t="s">
        <v>1813</v>
      </c>
      <c r="L1437" t="s">
        <v>1675</v>
      </c>
      <c r="M1437" t="s">
        <v>1824</v>
      </c>
      <c r="N1437" t="s">
        <v>1037</v>
      </c>
      <c r="S1437" t="s">
        <v>30</v>
      </c>
      <c r="U1437">
        <f t="shared" si="68"/>
        <v>0</v>
      </c>
    </row>
    <row r="1438" spans="1:21" x14ac:dyDescent="0.25">
      <c r="A1438">
        <v>19620113</v>
      </c>
      <c r="B1438" t="s">
        <v>503</v>
      </c>
      <c r="C1438" t="str">
        <f t="shared" si="66"/>
        <v>L</v>
      </c>
      <c r="D1438" t="s">
        <v>164</v>
      </c>
      <c r="E1438" s="1">
        <v>3</v>
      </c>
      <c r="F1438" s="1">
        <v>11</v>
      </c>
      <c r="G1438">
        <f t="shared" si="67"/>
        <v>-8</v>
      </c>
      <c r="H1438" t="s">
        <v>2855</v>
      </c>
      <c r="K1438" t="s">
        <v>1903</v>
      </c>
      <c r="L1438" t="s">
        <v>1120</v>
      </c>
      <c r="M1438" t="s">
        <v>503</v>
      </c>
      <c r="N1438" t="s">
        <v>1033</v>
      </c>
      <c r="O1438" t="s">
        <v>30</v>
      </c>
      <c r="U1438">
        <f t="shared" si="68"/>
        <v>0</v>
      </c>
    </row>
    <row r="1439" spans="1:21" x14ac:dyDescent="0.25">
      <c r="A1439">
        <v>19620113</v>
      </c>
      <c r="B1439" t="s">
        <v>164</v>
      </c>
      <c r="C1439" t="str">
        <f t="shared" si="66"/>
        <v>W</v>
      </c>
      <c r="D1439" t="s">
        <v>503</v>
      </c>
      <c r="E1439" s="1">
        <v>11</v>
      </c>
      <c r="F1439" s="1">
        <v>3</v>
      </c>
      <c r="G1439">
        <f t="shared" si="67"/>
        <v>8</v>
      </c>
      <c r="H1439" t="s">
        <v>2855</v>
      </c>
      <c r="K1439" t="s">
        <v>1903</v>
      </c>
      <c r="L1439" t="s">
        <v>1120</v>
      </c>
      <c r="M1439" t="s">
        <v>503</v>
      </c>
      <c r="N1439" t="s">
        <v>1037</v>
      </c>
      <c r="O1439" t="s">
        <v>30</v>
      </c>
      <c r="U1439">
        <f t="shared" si="68"/>
        <v>0</v>
      </c>
    </row>
    <row r="1440" spans="1:21" x14ac:dyDescent="0.25">
      <c r="A1440">
        <v>19620120</v>
      </c>
      <c r="B1440" t="s">
        <v>376</v>
      </c>
      <c r="C1440" t="str">
        <f t="shared" si="66"/>
        <v>D</v>
      </c>
      <c r="D1440" t="s">
        <v>1264</v>
      </c>
      <c r="E1440" s="1">
        <v>0</v>
      </c>
      <c r="F1440" s="1">
        <v>0</v>
      </c>
      <c r="G1440">
        <f t="shared" si="67"/>
        <v>0</v>
      </c>
      <c r="H1440" t="s">
        <v>2855</v>
      </c>
      <c r="K1440" t="s">
        <v>1894</v>
      </c>
      <c r="L1440" t="s">
        <v>1017</v>
      </c>
      <c r="M1440" t="s">
        <v>376</v>
      </c>
      <c r="N1440" t="s">
        <v>1033</v>
      </c>
      <c r="O1440" t="s">
        <v>30</v>
      </c>
      <c r="U1440">
        <f t="shared" si="68"/>
        <v>0</v>
      </c>
    </row>
    <row r="1441" spans="1:21" x14ac:dyDescent="0.25">
      <c r="A1441">
        <v>19620120</v>
      </c>
      <c r="B1441" t="s">
        <v>1264</v>
      </c>
      <c r="C1441" t="str">
        <f t="shared" si="66"/>
        <v>D</v>
      </c>
      <c r="D1441" t="s">
        <v>376</v>
      </c>
      <c r="E1441" s="1">
        <v>0</v>
      </c>
      <c r="F1441" s="1">
        <v>0</v>
      </c>
      <c r="G1441">
        <f t="shared" si="67"/>
        <v>0</v>
      </c>
      <c r="H1441" t="s">
        <v>2855</v>
      </c>
      <c r="K1441" t="s">
        <v>1894</v>
      </c>
      <c r="L1441" t="s">
        <v>1017</v>
      </c>
      <c r="M1441" t="s">
        <v>376</v>
      </c>
      <c r="N1441" t="s">
        <v>1037</v>
      </c>
      <c r="O1441" t="s">
        <v>30</v>
      </c>
      <c r="U1441">
        <f t="shared" si="68"/>
        <v>0</v>
      </c>
    </row>
    <row r="1442" spans="1:21" x14ac:dyDescent="0.25">
      <c r="A1442">
        <v>19620203</v>
      </c>
      <c r="B1442" t="s">
        <v>1264</v>
      </c>
      <c r="C1442" t="str">
        <f t="shared" si="66"/>
        <v>L</v>
      </c>
      <c r="D1442" t="s">
        <v>503</v>
      </c>
      <c r="E1442" s="1">
        <v>3</v>
      </c>
      <c r="F1442" s="1">
        <v>8</v>
      </c>
      <c r="G1442">
        <f t="shared" si="67"/>
        <v>-5</v>
      </c>
      <c r="H1442" t="s">
        <v>2855</v>
      </c>
      <c r="K1442" t="s">
        <v>1988</v>
      </c>
      <c r="L1442" t="s">
        <v>1263</v>
      </c>
      <c r="M1442" t="s">
        <v>1264</v>
      </c>
      <c r="N1442" t="s">
        <v>1033</v>
      </c>
      <c r="O1442" t="s">
        <v>30</v>
      </c>
      <c r="U1442">
        <f t="shared" si="68"/>
        <v>1</v>
      </c>
    </row>
    <row r="1443" spans="1:21" x14ac:dyDescent="0.25">
      <c r="A1443">
        <v>19620203</v>
      </c>
      <c r="B1443" t="s">
        <v>503</v>
      </c>
      <c r="C1443" t="str">
        <f t="shared" si="66"/>
        <v>W</v>
      </c>
      <c r="D1443" t="s">
        <v>1264</v>
      </c>
      <c r="E1443" s="1">
        <v>8</v>
      </c>
      <c r="F1443" s="1">
        <v>3</v>
      </c>
      <c r="G1443">
        <f t="shared" si="67"/>
        <v>5</v>
      </c>
      <c r="H1443" t="s">
        <v>2855</v>
      </c>
      <c r="K1443" t="s">
        <v>1988</v>
      </c>
      <c r="L1443" t="s">
        <v>1263</v>
      </c>
      <c r="M1443" t="s">
        <v>1264</v>
      </c>
      <c r="N1443" t="s">
        <v>1037</v>
      </c>
      <c r="O1443" t="s">
        <v>30</v>
      </c>
      <c r="U1443">
        <f t="shared" si="68"/>
        <v>0</v>
      </c>
    </row>
    <row r="1444" spans="1:21" x14ac:dyDescent="0.25">
      <c r="A1444">
        <v>19620210</v>
      </c>
      <c r="B1444" t="s">
        <v>376</v>
      </c>
      <c r="C1444" t="str">
        <f t="shared" si="66"/>
        <v>W</v>
      </c>
      <c r="D1444" t="s">
        <v>1825</v>
      </c>
      <c r="E1444" s="1">
        <v>16</v>
      </c>
      <c r="F1444" s="1">
        <v>0</v>
      </c>
      <c r="G1444">
        <f t="shared" si="67"/>
        <v>16</v>
      </c>
      <c r="H1444" t="s">
        <v>2855</v>
      </c>
      <c r="K1444" t="s">
        <v>1894</v>
      </c>
      <c r="L1444" t="s">
        <v>1017</v>
      </c>
      <c r="M1444" t="s">
        <v>376</v>
      </c>
      <c r="N1444" t="s">
        <v>1033</v>
      </c>
      <c r="O1444" t="s">
        <v>30</v>
      </c>
      <c r="U1444">
        <f t="shared" si="68"/>
        <v>0</v>
      </c>
    </row>
    <row r="1445" spans="1:21" x14ac:dyDescent="0.25">
      <c r="A1445">
        <v>19620210</v>
      </c>
      <c r="B1445" t="s">
        <v>1825</v>
      </c>
      <c r="C1445" t="str">
        <f t="shared" si="66"/>
        <v>L</v>
      </c>
      <c r="D1445" t="s">
        <v>376</v>
      </c>
      <c r="E1445" s="1">
        <v>0</v>
      </c>
      <c r="F1445" s="1">
        <v>16</v>
      </c>
      <c r="G1445">
        <f t="shared" si="67"/>
        <v>-16</v>
      </c>
      <c r="H1445" t="s">
        <v>2855</v>
      </c>
      <c r="K1445" t="s">
        <v>1894</v>
      </c>
      <c r="L1445" t="s">
        <v>1017</v>
      </c>
      <c r="M1445" t="s">
        <v>376</v>
      </c>
      <c r="N1445" t="s">
        <v>1037</v>
      </c>
      <c r="O1445" t="s">
        <v>30</v>
      </c>
      <c r="U1445">
        <f t="shared" si="68"/>
        <v>0</v>
      </c>
    </row>
    <row r="1446" spans="1:21" x14ac:dyDescent="0.25">
      <c r="A1446">
        <v>19620224</v>
      </c>
      <c r="B1446" t="s">
        <v>1825</v>
      </c>
      <c r="C1446" t="str">
        <f t="shared" si="66"/>
        <v>L</v>
      </c>
      <c r="D1446" t="s">
        <v>503</v>
      </c>
      <c r="E1446" s="1">
        <v>6</v>
      </c>
      <c r="F1446" s="1">
        <v>20</v>
      </c>
      <c r="G1446">
        <f t="shared" si="67"/>
        <v>-14</v>
      </c>
      <c r="H1446" t="s">
        <v>2855</v>
      </c>
      <c r="K1446" t="s">
        <v>1995</v>
      </c>
      <c r="L1446" t="s">
        <v>1826</v>
      </c>
      <c r="M1446" t="s">
        <v>1825</v>
      </c>
      <c r="N1446" t="s">
        <v>1033</v>
      </c>
      <c r="O1446" t="s">
        <v>30</v>
      </c>
      <c r="U1446">
        <f t="shared" si="68"/>
        <v>0</v>
      </c>
    </row>
    <row r="1447" spans="1:21" x14ac:dyDescent="0.25">
      <c r="A1447">
        <v>19620224</v>
      </c>
      <c r="B1447" t="s">
        <v>503</v>
      </c>
      <c r="C1447" t="str">
        <f t="shared" si="66"/>
        <v>W</v>
      </c>
      <c r="D1447" t="s">
        <v>1825</v>
      </c>
      <c r="E1447" s="1">
        <v>20</v>
      </c>
      <c r="F1447" s="1">
        <v>6</v>
      </c>
      <c r="G1447">
        <f t="shared" si="67"/>
        <v>14</v>
      </c>
      <c r="H1447" t="s">
        <v>2855</v>
      </c>
      <c r="K1447" t="s">
        <v>1995</v>
      </c>
      <c r="L1447" t="s">
        <v>1826</v>
      </c>
      <c r="M1447" t="s">
        <v>1825</v>
      </c>
      <c r="N1447" t="s">
        <v>1037</v>
      </c>
      <c r="O1447" t="s">
        <v>30</v>
      </c>
      <c r="U1447">
        <f t="shared" si="68"/>
        <v>0</v>
      </c>
    </row>
    <row r="1448" spans="1:21" x14ac:dyDescent="0.25">
      <c r="A1448">
        <v>19620224</v>
      </c>
      <c r="B1448" t="s">
        <v>164</v>
      </c>
      <c r="C1448" t="str">
        <f t="shared" si="66"/>
        <v>W</v>
      </c>
      <c r="D1448" t="s">
        <v>376</v>
      </c>
      <c r="E1448" s="1">
        <v>13</v>
      </c>
      <c r="F1448" s="1">
        <v>0</v>
      </c>
      <c r="G1448">
        <f t="shared" si="67"/>
        <v>13</v>
      </c>
      <c r="H1448" t="s">
        <v>2855</v>
      </c>
      <c r="K1448" t="s">
        <v>2449</v>
      </c>
      <c r="L1448" t="s">
        <v>2448</v>
      </c>
      <c r="M1448" t="s">
        <v>164</v>
      </c>
      <c r="N1448" t="s">
        <v>1033</v>
      </c>
      <c r="O1448" t="s">
        <v>30</v>
      </c>
      <c r="U1448">
        <f t="shared" si="68"/>
        <v>0</v>
      </c>
    </row>
    <row r="1449" spans="1:21" x14ac:dyDescent="0.25">
      <c r="A1449">
        <v>19620224</v>
      </c>
      <c r="B1449" t="s">
        <v>376</v>
      </c>
      <c r="C1449" t="str">
        <f t="shared" si="66"/>
        <v>L</v>
      </c>
      <c r="D1449" t="s">
        <v>164</v>
      </c>
      <c r="E1449" s="1">
        <v>0</v>
      </c>
      <c r="F1449" s="1">
        <v>13</v>
      </c>
      <c r="G1449">
        <f t="shared" si="67"/>
        <v>-13</v>
      </c>
      <c r="H1449" t="s">
        <v>2855</v>
      </c>
      <c r="K1449" t="s">
        <v>2449</v>
      </c>
      <c r="L1449" t="s">
        <v>2448</v>
      </c>
      <c r="M1449" t="s">
        <v>164</v>
      </c>
      <c r="N1449" t="s">
        <v>1037</v>
      </c>
      <c r="O1449" t="s">
        <v>30</v>
      </c>
      <c r="U1449">
        <f t="shared" si="68"/>
        <v>0</v>
      </c>
    </row>
    <row r="1450" spans="1:21" x14ac:dyDescent="0.25">
      <c r="A1450">
        <v>19620317</v>
      </c>
      <c r="B1450" t="s">
        <v>503</v>
      </c>
      <c r="C1450" t="str">
        <f t="shared" si="66"/>
        <v>D</v>
      </c>
      <c r="D1450" t="s">
        <v>376</v>
      </c>
      <c r="E1450" s="1">
        <v>3</v>
      </c>
      <c r="F1450" s="1">
        <v>3</v>
      </c>
      <c r="G1450">
        <f t="shared" si="67"/>
        <v>0</v>
      </c>
      <c r="H1450" t="s">
        <v>2855</v>
      </c>
      <c r="K1450" t="s">
        <v>1822</v>
      </c>
      <c r="L1450" t="s">
        <v>1120</v>
      </c>
      <c r="M1450" t="s">
        <v>503</v>
      </c>
      <c r="N1450" t="s">
        <v>1033</v>
      </c>
      <c r="O1450" t="s">
        <v>30</v>
      </c>
      <c r="U1450">
        <f t="shared" si="68"/>
        <v>0</v>
      </c>
    </row>
    <row r="1451" spans="1:21" x14ac:dyDescent="0.25">
      <c r="A1451">
        <v>19620317</v>
      </c>
      <c r="B1451" t="s">
        <v>376</v>
      </c>
      <c r="C1451" t="str">
        <f t="shared" si="66"/>
        <v>D</v>
      </c>
      <c r="D1451" t="s">
        <v>503</v>
      </c>
      <c r="E1451" s="1">
        <v>3</v>
      </c>
      <c r="F1451" s="1">
        <v>3</v>
      </c>
      <c r="G1451">
        <f t="shared" si="67"/>
        <v>0</v>
      </c>
      <c r="H1451" t="s">
        <v>2855</v>
      </c>
      <c r="K1451" t="s">
        <v>1822</v>
      </c>
      <c r="L1451" t="s">
        <v>1120</v>
      </c>
      <c r="M1451" t="s">
        <v>503</v>
      </c>
      <c r="N1451" t="s">
        <v>1037</v>
      </c>
      <c r="O1451" t="s">
        <v>30</v>
      </c>
      <c r="U1451">
        <f t="shared" si="68"/>
        <v>0</v>
      </c>
    </row>
    <row r="1452" spans="1:21" x14ac:dyDescent="0.25">
      <c r="A1452">
        <v>19620324</v>
      </c>
      <c r="B1452" t="s">
        <v>1264</v>
      </c>
      <c r="C1452" t="str">
        <f t="shared" si="66"/>
        <v>W</v>
      </c>
      <c r="D1452" t="s">
        <v>164</v>
      </c>
      <c r="E1452" s="1">
        <v>3</v>
      </c>
      <c r="F1452" s="1">
        <v>0</v>
      </c>
      <c r="G1452">
        <f t="shared" si="67"/>
        <v>3</v>
      </c>
      <c r="H1452" t="s">
        <v>2855</v>
      </c>
      <c r="K1452" t="s">
        <v>1988</v>
      </c>
      <c r="L1452" t="s">
        <v>1263</v>
      </c>
      <c r="M1452" t="s">
        <v>1264</v>
      </c>
      <c r="N1452" t="s">
        <v>1033</v>
      </c>
      <c r="O1452" t="s">
        <v>30</v>
      </c>
      <c r="U1452">
        <f t="shared" si="68"/>
        <v>0</v>
      </c>
    </row>
    <row r="1453" spans="1:21" x14ac:dyDescent="0.25">
      <c r="A1453">
        <v>19620324</v>
      </c>
      <c r="B1453" t="s">
        <v>164</v>
      </c>
      <c r="C1453" t="str">
        <f t="shared" si="66"/>
        <v>L</v>
      </c>
      <c r="D1453" t="s">
        <v>1264</v>
      </c>
      <c r="E1453" s="1">
        <v>0</v>
      </c>
      <c r="F1453" s="1">
        <v>3</v>
      </c>
      <c r="G1453">
        <f t="shared" si="67"/>
        <v>-3</v>
      </c>
      <c r="H1453" t="s">
        <v>2855</v>
      </c>
      <c r="K1453" t="s">
        <v>1988</v>
      </c>
      <c r="L1453" t="s">
        <v>1263</v>
      </c>
      <c r="M1453" t="s">
        <v>1264</v>
      </c>
      <c r="N1453" t="s">
        <v>1037</v>
      </c>
      <c r="O1453" t="s">
        <v>30</v>
      </c>
      <c r="U1453">
        <f t="shared" si="68"/>
        <v>1</v>
      </c>
    </row>
    <row r="1454" spans="1:21" x14ac:dyDescent="0.25">
      <c r="A1454">
        <v>19620414</v>
      </c>
      <c r="B1454" t="s">
        <v>164</v>
      </c>
      <c r="C1454" t="str">
        <f t="shared" si="66"/>
        <v>W</v>
      </c>
      <c r="D1454" t="s">
        <v>1825</v>
      </c>
      <c r="E1454" s="1">
        <v>11</v>
      </c>
      <c r="F1454" s="1">
        <v>0</v>
      </c>
      <c r="G1454">
        <f t="shared" si="67"/>
        <v>11</v>
      </c>
      <c r="H1454" t="s">
        <v>2855</v>
      </c>
      <c r="K1454" t="s">
        <v>2448</v>
      </c>
      <c r="L1454" t="s">
        <v>1939</v>
      </c>
      <c r="M1454" t="s">
        <v>164</v>
      </c>
      <c r="N1454" t="s">
        <v>1033</v>
      </c>
      <c r="O1454" t="s">
        <v>30</v>
      </c>
      <c r="U1454">
        <f t="shared" si="68"/>
        <v>0</v>
      </c>
    </row>
    <row r="1455" spans="1:21" x14ac:dyDescent="0.25">
      <c r="A1455">
        <v>19620414</v>
      </c>
      <c r="B1455" t="s">
        <v>1825</v>
      </c>
      <c r="C1455" t="str">
        <f t="shared" si="66"/>
        <v>L</v>
      </c>
      <c r="D1455" t="s">
        <v>164</v>
      </c>
      <c r="E1455" s="1">
        <v>0</v>
      </c>
      <c r="F1455" s="1">
        <v>11</v>
      </c>
      <c r="G1455">
        <f t="shared" si="67"/>
        <v>-11</v>
      </c>
      <c r="H1455" t="s">
        <v>2855</v>
      </c>
      <c r="K1455" t="s">
        <v>2448</v>
      </c>
      <c r="L1455" t="s">
        <v>1939</v>
      </c>
      <c r="M1455" t="s">
        <v>164</v>
      </c>
      <c r="N1455" t="s">
        <v>1037</v>
      </c>
      <c r="O1455" t="s">
        <v>30</v>
      </c>
      <c r="U1455">
        <f t="shared" si="68"/>
        <v>0</v>
      </c>
    </row>
    <row r="1456" spans="1:21" x14ac:dyDescent="0.25">
      <c r="A1456">
        <v>19620422</v>
      </c>
      <c r="B1456" t="s">
        <v>171</v>
      </c>
      <c r="C1456" t="str">
        <f t="shared" si="66"/>
        <v>L</v>
      </c>
      <c r="D1456" t="s">
        <v>164</v>
      </c>
      <c r="E1456" s="1">
        <v>3</v>
      </c>
      <c r="F1456" s="1">
        <v>6</v>
      </c>
      <c r="G1456">
        <f t="shared" si="67"/>
        <v>-3</v>
      </c>
      <c r="H1456" t="s">
        <v>2447</v>
      </c>
      <c r="K1456" t="s">
        <v>2500</v>
      </c>
      <c r="L1456" t="s">
        <v>2499</v>
      </c>
      <c r="M1456" t="s">
        <v>171</v>
      </c>
      <c r="N1456" t="s">
        <v>1033</v>
      </c>
      <c r="S1456" t="s">
        <v>30</v>
      </c>
      <c r="U1456">
        <f t="shared" si="68"/>
        <v>1</v>
      </c>
    </row>
    <row r="1457" spans="1:21" x14ac:dyDescent="0.25">
      <c r="A1457">
        <v>19620422</v>
      </c>
      <c r="B1457" t="s">
        <v>164</v>
      </c>
      <c r="C1457" t="str">
        <f t="shared" si="66"/>
        <v>W</v>
      </c>
      <c r="D1457" t="s">
        <v>171</v>
      </c>
      <c r="E1457" s="1">
        <v>6</v>
      </c>
      <c r="F1457" s="1">
        <v>3</v>
      </c>
      <c r="G1457">
        <f t="shared" si="67"/>
        <v>3</v>
      </c>
      <c r="H1457" t="s">
        <v>2447</v>
      </c>
      <c r="K1457" t="s">
        <v>2500</v>
      </c>
      <c r="L1457" t="s">
        <v>2499</v>
      </c>
      <c r="M1457" t="s">
        <v>171</v>
      </c>
      <c r="N1457" t="s">
        <v>1037</v>
      </c>
      <c r="S1457" t="s">
        <v>30</v>
      </c>
      <c r="U1457">
        <f t="shared" si="68"/>
        <v>0</v>
      </c>
    </row>
    <row r="1458" spans="1:21" x14ac:dyDescent="0.25">
      <c r="A1458">
        <v>19620526</v>
      </c>
      <c r="B1458" t="s">
        <v>1824</v>
      </c>
      <c r="C1458" t="str">
        <f t="shared" si="66"/>
        <v>L</v>
      </c>
      <c r="D1458" t="s">
        <v>1787</v>
      </c>
      <c r="E1458" s="1">
        <v>6</v>
      </c>
      <c r="F1458" s="1">
        <v>20</v>
      </c>
      <c r="G1458">
        <f t="shared" si="67"/>
        <v>-14</v>
      </c>
      <c r="H1458" t="s">
        <v>2498</v>
      </c>
      <c r="K1458" t="s">
        <v>2452</v>
      </c>
      <c r="L1458" t="s">
        <v>1715</v>
      </c>
      <c r="M1458" t="s">
        <v>1824</v>
      </c>
      <c r="N1458" t="s">
        <v>1033</v>
      </c>
      <c r="S1458" t="s">
        <v>30</v>
      </c>
      <c r="U1458">
        <f t="shared" si="68"/>
        <v>0</v>
      </c>
    </row>
    <row r="1459" spans="1:21" x14ac:dyDescent="0.25">
      <c r="A1459">
        <v>19620526</v>
      </c>
      <c r="B1459" t="s">
        <v>1787</v>
      </c>
      <c r="C1459" t="str">
        <f t="shared" si="66"/>
        <v>W</v>
      </c>
      <c r="D1459" t="s">
        <v>1824</v>
      </c>
      <c r="E1459" s="1">
        <v>20</v>
      </c>
      <c r="F1459" s="1">
        <v>6</v>
      </c>
      <c r="G1459">
        <f t="shared" si="67"/>
        <v>14</v>
      </c>
      <c r="H1459" t="s">
        <v>2498</v>
      </c>
      <c r="K1459" t="s">
        <v>2452</v>
      </c>
      <c r="L1459" t="s">
        <v>1715</v>
      </c>
      <c r="M1459" t="s">
        <v>1824</v>
      </c>
      <c r="N1459" t="s">
        <v>1037</v>
      </c>
      <c r="S1459" t="s">
        <v>30</v>
      </c>
      <c r="U1459">
        <f t="shared" si="68"/>
        <v>0</v>
      </c>
    </row>
    <row r="1460" spans="1:21" x14ac:dyDescent="0.25">
      <c r="A1460">
        <v>19620604</v>
      </c>
      <c r="B1460" t="s">
        <v>1824</v>
      </c>
      <c r="C1460" t="str">
        <f t="shared" si="66"/>
        <v>L</v>
      </c>
      <c r="D1460" t="s">
        <v>1787</v>
      </c>
      <c r="E1460" s="1">
        <v>5</v>
      </c>
      <c r="F1460" s="1">
        <v>14</v>
      </c>
      <c r="G1460">
        <f t="shared" si="67"/>
        <v>-9</v>
      </c>
      <c r="H1460" t="s">
        <v>2498</v>
      </c>
      <c r="K1460" t="s">
        <v>1813</v>
      </c>
      <c r="L1460" t="s">
        <v>1675</v>
      </c>
      <c r="M1460" t="s">
        <v>1824</v>
      </c>
      <c r="N1460" t="s">
        <v>1033</v>
      </c>
      <c r="S1460" t="s">
        <v>30</v>
      </c>
      <c r="U1460">
        <f t="shared" si="68"/>
        <v>0</v>
      </c>
    </row>
    <row r="1461" spans="1:21" x14ac:dyDescent="0.25">
      <c r="A1461">
        <v>19620604</v>
      </c>
      <c r="B1461" t="s">
        <v>1787</v>
      </c>
      <c r="C1461" t="str">
        <f t="shared" si="66"/>
        <v>W</v>
      </c>
      <c r="D1461" t="s">
        <v>1824</v>
      </c>
      <c r="E1461" s="1">
        <v>14</v>
      </c>
      <c r="F1461" s="1">
        <v>5</v>
      </c>
      <c r="G1461">
        <f t="shared" si="67"/>
        <v>9</v>
      </c>
      <c r="H1461" t="s">
        <v>2498</v>
      </c>
      <c r="K1461" t="s">
        <v>1813</v>
      </c>
      <c r="L1461" t="s">
        <v>1675</v>
      </c>
      <c r="M1461" t="s">
        <v>1824</v>
      </c>
      <c r="N1461" t="s">
        <v>1037</v>
      </c>
      <c r="S1461" t="s">
        <v>30</v>
      </c>
      <c r="U1461">
        <f t="shared" si="68"/>
        <v>0</v>
      </c>
    </row>
    <row r="1462" spans="1:21" x14ac:dyDescent="0.25">
      <c r="A1462">
        <v>19620825</v>
      </c>
      <c r="B1462" t="s">
        <v>1787</v>
      </c>
      <c r="C1462" t="str">
        <f t="shared" si="66"/>
        <v>D</v>
      </c>
      <c r="D1462" t="s">
        <v>1824</v>
      </c>
      <c r="E1462" s="1">
        <v>9</v>
      </c>
      <c r="F1462" s="1">
        <v>9</v>
      </c>
      <c r="G1462">
        <f t="shared" si="67"/>
        <v>0</v>
      </c>
      <c r="H1462" t="s">
        <v>2497</v>
      </c>
      <c r="K1462" t="s">
        <v>2239</v>
      </c>
      <c r="L1462" t="s">
        <v>1837</v>
      </c>
      <c r="M1462" t="s">
        <v>1787</v>
      </c>
      <c r="N1462" t="s">
        <v>1033</v>
      </c>
      <c r="S1462" t="s">
        <v>30</v>
      </c>
      <c r="U1462">
        <f t="shared" si="68"/>
        <v>0</v>
      </c>
    </row>
    <row r="1463" spans="1:21" x14ac:dyDescent="0.25">
      <c r="A1463">
        <v>19620825</v>
      </c>
      <c r="B1463" t="s">
        <v>1824</v>
      </c>
      <c r="C1463" t="str">
        <f t="shared" si="66"/>
        <v>D</v>
      </c>
      <c r="D1463" t="s">
        <v>1787</v>
      </c>
      <c r="E1463" s="1">
        <v>9</v>
      </c>
      <c r="F1463" s="1">
        <v>9</v>
      </c>
      <c r="G1463">
        <f t="shared" si="67"/>
        <v>0</v>
      </c>
      <c r="H1463" t="s">
        <v>2497</v>
      </c>
      <c r="K1463" t="s">
        <v>2239</v>
      </c>
      <c r="L1463" t="s">
        <v>1837</v>
      </c>
      <c r="M1463" t="s">
        <v>1787</v>
      </c>
      <c r="N1463" t="s">
        <v>1037</v>
      </c>
      <c r="S1463" t="s">
        <v>30</v>
      </c>
      <c r="U1463">
        <f t="shared" si="68"/>
        <v>0</v>
      </c>
    </row>
    <row r="1464" spans="1:21" x14ac:dyDescent="0.25">
      <c r="A1464">
        <v>19620908</v>
      </c>
      <c r="B1464" t="s">
        <v>1787</v>
      </c>
      <c r="C1464" t="str">
        <f t="shared" si="66"/>
        <v>W</v>
      </c>
      <c r="D1464" t="s">
        <v>1824</v>
      </c>
      <c r="E1464" s="1">
        <v>3</v>
      </c>
      <c r="F1464" s="1">
        <v>0</v>
      </c>
      <c r="G1464">
        <f t="shared" si="67"/>
        <v>3</v>
      </c>
      <c r="H1464" t="s">
        <v>2497</v>
      </c>
      <c r="K1464" t="s">
        <v>2082</v>
      </c>
      <c r="L1464" t="s">
        <v>1877</v>
      </c>
      <c r="M1464" t="s">
        <v>1787</v>
      </c>
      <c r="N1464" t="s">
        <v>1033</v>
      </c>
      <c r="S1464" t="s">
        <v>30</v>
      </c>
      <c r="U1464">
        <f t="shared" si="68"/>
        <v>0</v>
      </c>
    </row>
    <row r="1465" spans="1:21" x14ac:dyDescent="0.25">
      <c r="A1465">
        <v>19620908</v>
      </c>
      <c r="B1465" t="s">
        <v>1824</v>
      </c>
      <c r="C1465" t="str">
        <f t="shared" si="66"/>
        <v>L</v>
      </c>
      <c r="D1465" t="s">
        <v>1787</v>
      </c>
      <c r="E1465" s="1">
        <v>0</v>
      </c>
      <c r="F1465" s="1">
        <v>3</v>
      </c>
      <c r="G1465">
        <f t="shared" si="67"/>
        <v>-3</v>
      </c>
      <c r="H1465" t="s">
        <v>2497</v>
      </c>
      <c r="K1465" t="s">
        <v>2082</v>
      </c>
      <c r="L1465" t="s">
        <v>1877</v>
      </c>
      <c r="M1465" t="s">
        <v>1787</v>
      </c>
      <c r="N1465" t="s">
        <v>1037</v>
      </c>
      <c r="S1465" t="s">
        <v>30</v>
      </c>
      <c r="U1465">
        <f t="shared" si="68"/>
        <v>1</v>
      </c>
    </row>
    <row r="1466" spans="1:21" x14ac:dyDescent="0.25">
      <c r="A1466">
        <v>19620922</v>
      </c>
      <c r="B1466" t="s">
        <v>1787</v>
      </c>
      <c r="C1466" t="str">
        <f t="shared" si="66"/>
        <v>W</v>
      </c>
      <c r="D1466" t="s">
        <v>1824</v>
      </c>
      <c r="E1466" s="1">
        <v>16</v>
      </c>
      <c r="F1466" s="1">
        <v>8</v>
      </c>
      <c r="G1466">
        <f t="shared" si="67"/>
        <v>8</v>
      </c>
      <c r="H1466" t="s">
        <v>2497</v>
      </c>
      <c r="K1466" t="s">
        <v>1836</v>
      </c>
      <c r="L1466" t="s">
        <v>1786</v>
      </c>
      <c r="M1466" t="s">
        <v>1787</v>
      </c>
      <c r="N1466" t="s">
        <v>1033</v>
      </c>
      <c r="S1466" t="s">
        <v>30</v>
      </c>
      <c r="U1466">
        <f t="shared" si="68"/>
        <v>0</v>
      </c>
    </row>
    <row r="1467" spans="1:21" x14ac:dyDescent="0.25">
      <c r="A1467">
        <v>19620922</v>
      </c>
      <c r="B1467" t="s">
        <v>1824</v>
      </c>
      <c r="C1467" t="str">
        <f t="shared" si="66"/>
        <v>L</v>
      </c>
      <c r="D1467" t="s">
        <v>1787</v>
      </c>
      <c r="E1467" s="1">
        <v>8</v>
      </c>
      <c r="F1467" s="1">
        <v>16</v>
      </c>
      <c r="G1467">
        <f t="shared" si="67"/>
        <v>-8</v>
      </c>
      <c r="H1467" t="s">
        <v>2497</v>
      </c>
      <c r="K1467" t="s">
        <v>1836</v>
      </c>
      <c r="L1467" t="s">
        <v>1786</v>
      </c>
      <c r="M1467" t="s">
        <v>1787</v>
      </c>
      <c r="N1467" t="s">
        <v>1037</v>
      </c>
      <c r="S1467" t="s">
        <v>30</v>
      </c>
      <c r="U1467">
        <f t="shared" si="68"/>
        <v>0</v>
      </c>
    </row>
    <row r="1468" spans="1:21" x14ac:dyDescent="0.25">
      <c r="A1468">
        <v>19621117</v>
      </c>
      <c r="B1468" t="s">
        <v>1825</v>
      </c>
      <c r="C1468" t="str">
        <f t="shared" si="66"/>
        <v>D</v>
      </c>
      <c r="D1468" t="s">
        <v>1264</v>
      </c>
      <c r="E1468" s="1">
        <v>3</v>
      </c>
      <c r="F1468" s="1">
        <v>3</v>
      </c>
      <c r="G1468">
        <f t="shared" si="67"/>
        <v>0</v>
      </c>
      <c r="H1468" t="s">
        <v>2855</v>
      </c>
      <c r="K1468" t="s">
        <v>1995</v>
      </c>
      <c r="L1468" t="s">
        <v>1826</v>
      </c>
      <c r="M1468" t="s">
        <v>1825</v>
      </c>
      <c r="N1468" t="s">
        <v>1033</v>
      </c>
      <c r="O1468" t="s">
        <v>30</v>
      </c>
      <c r="U1468">
        <f t="shared" si="68"/>
        <v>0</v>
      </c>
    </row>
    <row r="1469" spans="1:21" x14ac:dyDescent="0.25">
      <c r="A1469">
        <v>19621117</v>
      </c>
      <c r="B1469" t="s">
        <v>1264</v>
      </c>
      <c r="C1469" t="str">
        <f t="shared" si="66"/>
        <v>D</v>
      </c>
      <c r="D1469" t="s">
        <v>1825</v>
      </c>
      <c r="E1469" s="1">
        <v>3</v>
      </c>
      <c r="F1469" s="1">
        <v>3</v>
      </c>
      <c r="G1469">
        <f t="shared" si="67"/>
        <v>0</v>
      </c>
      <c r="H1469" t="s">
        <v>2855</v>
      </c>
      <c r="K1469" t="s">
        <v>1995</v>
      </c>
      <c r="L1469" t="s">
        <v>1826</v>
      </c>
      <c r="M1469" t="s">
        <v>1825</v>
      </c>
      <c r="N1469" t="s">
        <v>1037</v>
      </c>
      <c r="O1469" t="s">
        <v>30</v>
      </c>
      <c r="U1469">
        <f t="shared" si="68"/>
        <v>0</v>
      </c>
    </row>
    <row r="1470" spans="1:21" x14ac:dyDescent="0.25">
      <c r="A1470">
        <v>19630112</v>
      </c>
      <c r="B1470" t="s">
        <v>164</v>
      </c>
      <c r="C1470" t="str">
        <f t="shared" si="66"/>
        <v>L</v>
      </c>
      <c r="D1470" t="s">
        <v>503</v>
      </c>
      <c r="E1470" s="1">
        <v>6</v>
      </c>
      <c r="F1470" s="1">
        <v>11</v>
      </c>
      <c r="G1470">
        <f t="shared" si="67"/>
        <v>-5</v>
      </c>
      <c r="H1470" t="s">
        <v>2854</v>
      </c>
      <c r="K1470" t="s">
        <v>2449</v>
      </c>
      <c r="L1470" t="s">
        <v>2448</v>
      </c>
      <c r="M1470" t="s">
        <v>164</v>
      </c>
      <c r="N1470" t="s">
        <v>1033</v>
      </c>
      <c r="O1470" t="s">
        <v>30</v>
      </c>
      <c r="U1470">
        <f t="shared" si="68"/>
        <v>1</v>
      </c>
    </row>
    <row r="1471" spans="1:21" x14ac:dyDescent="0.25">
      <c r="A1471">
        <v>19630112</v>
      </c>
      <c r="B1471" t="s">
        <v>503</v>
      </c>
      <c r="C1471" t="str">
        <f t="shared" si="66"/>
        <v>W</v>
      </c>
      <c r="D1471" t="s">
        <v>164</v>
      </c>
      <c r="E1471" s="1">
        <v>11</v>
      </c>
      <c r="F1471" s="1">
        <v>6</v>
      </c>
      <c r="G1471">
        <f t="shared" si="67"/>
        <v>5</v>
      </c>
      <c r="H1471" t="s">
        <v>2854</v>
      </c>
      <c r="K1471" t="s">
        <v>2449</v>
      </c>
      <c r="L1471" t="s">
        <v>2448</v>
      </c>
      <c r="M1471" t="s">
        <v>164</v>
      </c>
      <c r="N1471" t="s">
        <v>1037</v>
      </c>
      <c r="O1471" t="s">
        <v>30</v>
      </c>
      <c r="U1471">
        <f t="shared" si="68"/>
        <v>0</v>
      </c>
    </row>
    <row r="1472" spans="1:21" x14ac:dyDescent="0.25">
      <c r="A1472">
        <v>19630119</v>
      </c>
      <c r="B1472" t="s">
        <v>1264</v>
      </c>
      <c r="C1472" t="str">
        <f t="shared" si="66"/>
        <v>L</v>
      </c>
      <c r="D1472" t="s">
        <v>376</v>
      </c>
      <c r="E1472" s="1">
        <v>6</v>
      </c>
      <c r="F1472" s="1">
        <v>13</v>
      </c>
      <c r="G1472">
        <f t="shared" si="67"/>
        <v>-7</v>
      </c>
      <c r="H1472" t="s">
        <v>2854</v>
      </c>
      <c r="K1472" t="s">
        <v>2533</v>
      </c>
      <c r="L1472" t="s">
        <v>1263</v>
      </c>
      <c r="M1472" t="s">
        <v>1264</v>
      </c>
      <c r="N1472" t="s">
        <v>1033</v>
      </c>
      <c r="O1472" t="s">
        <v>30</v>
      </c>
      <c r="U1472">
        <f t="shared" si="68"/>
        <v>1</v>
      </c>
    </row>
    <row r="1473" spans="1:21" x14ac:dyDescent="0.25">
      <c r="A1473">
        <v>19630119</v>
      </c>
      <c r="B1473" t="s">
        <v>376</v>
      </c>
      <c r="C1473" t="str">
        <f t="shared" si="66"/>
        <v>W</v>
      </c>
      <c r="D1473" t="s">
        <v>1264</v>
      </c>
      <c r="E1473" s="1">
        <v>13</v>
      </c>
      <c r="F1473" s="1">
        <v>6</v>
      </c>
      <c r="G1473">
        <f t="shared" si="67"/>
        <v>7</v>
      </c>
      <c r="H1473" t="s">
        <v>2854</v>
      </c>
      <c r="K1473" t="s">
        <v>2533</v>
      </c>
      <c r="L1473" t="s">
        <v>1263</v>
      </c>
      <c r="M1473" t="s">
        <v>1264</v>
      </c>
      <c r="N1473" t="s">
        <v>1037</v>
      </c>
      <c r="O1473" t="s">
        <v>30</v>
      </c>
      <c r="U1473">
        <f t="shared" si="68"/>
        <v>0</v>
      </c>
    </row>
    <row r="1474" spans="1:21" x14ac:dyDescent="0.25">
      <c r="A1474">
        <v>19630126</v>
      </c>
      <c r="B1474" t="s">
        <v>1825</v>
      </c>
      <c r="C1474" t="str">
        <f t="shared" ref="C1474:C1537" si="69">IF(E1474-F1474&gt;0,"W",IF(E1474-F1474&lt;0,"L","D"))</f>
        <v>L</v>
      </c>
      <c r="D1474" t="s">
        <v>164</v>
      </c>
      <c r="E1474" s="1">
        <v>5</v>
      </c>
      <c r="F1474" s="1">
        <v>24</v>
      </c>
      <c r="G1474">
        <f t="shared" ref="G1474:G1537" si="70">E1474-F1474</f>
        <v>-19</v>
      </c>
      <c r="H1474" t="s">
        <v>2854</v>
      </c>
      <c r="K1474" t="s">
        <v>1995</v>
      </c>
      <c r="L1474" t="s">
        <v>1826</v>
      </c>
      <c r="M1474" t="s">
        <v>1825</v>
      </c>
      <c r="N1474" t="s">
        <v>1033</v>
      </c>
      <c r="O1474" t="s">
        <v>30</v>
      </c>
      <c r="U1474">
        <f t="shared" ref="U1474:U1537" si="71">IF(C1474="L",IF(G1474&gt;-8,1,0),0)</f>
        <v>0</v>
      </c>
    </row>
    <row r="1475" spans="1:21" x14ac:dyDescent="0.25">
      <c r="A1475">
        <v>19630126</v>
      </c>
      <c r="B1475" t="s">
        <v>164</v>
      </c>
      <c r="C1475" t="str">
        <f t="shared" si="69"/>
        <v>W</v>
      </c>
      <c r="D1475" t="s">
        <v>1825</v>
      </c>
      <c r="E1475" s="1">
        <v>24</v>
      </c>
      <c r="F1475" s="1">
        <v>5</v>
      </c>
      <c r="G1475">
        <f t="shared" si="70"/>
        <v>19</v>
      </c>
      <c r="H1475" t="s">
        <v>2854</v>
      </c>
      <c r="K1475" t="s">
        <v>1995</v>
      </c>
      <c r="L1475" t="s">
        <v>1826</v>
      </c>
      <c r="M1475" t="s">
        <v>1825</v>
      </c>
      <c r="N1475" t="s">
        <v>1037</v>
      </c>
      <c r="O1475" t="s">
        <v>30</v>
      </c>
      <c r="U1475">
        <f t="shared" si="71"/>
        <v>0</v>
      </c>
    </row>
    <row r="1476" spans="1:21" x14ac:dyDescent="0.25">
      <c r="A1476">
        <v>19630202</v>
      </c>
      <c r="B1476" t="s">
        <v>503</v>
      </c>
      <c r="C1476" t="str">
        <f t="shared" si="69"/>
        <v>W</v>
      </c>
      <c r="D1476" t="s">
        <v>1825</v>
      </c>
      <c r="E1476" s="1">
        <v>3</v>
      </c>
      <c r="F1476" s="1">
        <v>0</v>
      </c>
      <c r="G1476">
        <f t="shared" si="70"/>
        <v>3</v>
      </c>
      <c r="H1476" t="s">
        <v>2854</v>
      </c>
      <c r="K1476" t="s">
        <v>1822</v>
      </c>
      <c r="L1476" t="s">
        <v>1120</v>
      </c>
      <c r="M1476" t="s">
        <v>503</v>
      </c>
      <c r="N1476" t="s">
        <v>1033</v>
      </c>
      <c r="O1476" t="s">
        <v>30</v>
      </c>
      <c r="U1476">
        <f t="shared" si="71"/>
        <v>0</v>
      </c>
    </row>
    <row r="1477" spans="1:21" x14ac:dyDescent="0.25">
      <c r="A1477">
        <v>19630202</v>
      </c>
      <c r="B1477" t="s">
        <v>503</v>
      </c>
      <c r="C1477" t="str">
        <f t="shared" si="69"/>
        <v>L</v>
      </c>
      <c r="D1477" t="s">
        <v>1264</v>
      </c>
      <c r="E1477" s="1">
        <v>0</v>
      </c>
      <c r="F1477" s="1">
        <v>6</v>
      </c>
      <c r="G1477">
        <f t="shared" si="70"/>
        <v>-6</v>
      </c>
      <c r="H1477" t="s">
        <v>2854</v>
      </c>
      <c r="K1477" t="s">
        <v>1822</v>
      </c>
      <c r="L1477" t="s">
        <v>1120</v>
      </c>
      <c r="M1477" t="s">
        <v>503</v>
      </c>
      <c r="N1477" t="s">
        <v>1033</v>
      </c>
      <c r="O1477" t="s">
        <v>30</v>
      </c>
      <c r="U1477">
        <f t="shared" si="71"/>
        <v>1</v>
      </c>
    </row>
    <row r="1478" spans="1:21" x14ac:dyDescent="0.25">
      <c r="A1478">
        <v>19630202</v>
      </c>
      <c r="B1478" t="s">
        <v>1825</v>
      </c>
      <c r="C1478" t="str">
        <f t="shared" si="69"/>
        <v>L</v>
      </c>
      <c r="D1478" t="s">
        <v>503</v>
      </c>
      <c r="E1478" s="1">
        <v>0</v>
      </c>
      <c r="F1478" s="1">
        <v>3</v>
      </c>
      <c r="G1478">
        <f t="shared" si="70"/>
        <v>-3</v>
      </c>
      <c r="H1478" t="s">
        <v>2854</v>
      </c>
      <c r="K1478" t="s">
        <v>1822</v>
      </c>
      <c r="L1478" t="s">
        <v>1120</v>
      </c>
      <c r="M1478" t="s">
        <v>503</v>
      </c>
      <c r="N1478" t="s">
        <v>1037</v>
      </c>
      <c r="O1478" t="s">
        <v>30</v>
      </c>
      <c r="U1478">
        <f t="shared" si="71"/>
        <v>1</v>
      </c>
    </row>
    <row r="1479" spans="1:21" x14ac:dyDescent="0.25">
      <c r="A1479">
        <v>19630202</v>
      </c>
      <c r="B1479" t="s">
        <v>1264</v>
      </c>
      <c r="C1479" t="str">
        <f t="shared" si="69"/>
        <v>W</v>
      </c>
      <c r="D1479" t="s">
        <v>503</v>
      </c>
      <c r="E1479" s="1">
        <v>6</v>
      </c>
      <c r="F1479" s="1">
        <v>0</v>
      </c>
      <c r="G1479">
        <f t="shared" si="70"/>
        <v>6</v>
      </c>
      <c r="H1479" t="s">
        <v>2854</v>
      </c>
      <c r="K1479" t="s">
        <v>1822</v>
      </c>
      <c r="L1479" t="s">
        <v>1120</v>
      </c>
      <c r="M1479" t="s">
        <v>503</v>
      </c>
      <c r="N1479" t="s">
        <v>1037</v>
      </c>
      <c r="O1479" t="s">
        <v>30</v>
      </c>
      <c r="U1479">
        <f t="shared" si="71"/>
        <v>0</v>
      </c>
    </row>
    <row r="1480" spans="1:21" x14ac:dyDescent="0.25">
      <c r="A1480">
        <v>19630211</v>
      </c>
      <c r="B1480" t="s">
        <v>1825</v>
      </c>
      <c r="C1480" t="str">
        <f t="shared" si="69"/>
        <v>D</v>
      </c>
      <c r="D1480" t="s">
        <v>376</v>
      </c>
      <c r="E1480" s="1">
        <v>0</v>
      </c>
      <c r="F1480" s="1">
        <v>0</v>
      </c>
      <c r="G1480">
        <f t="shared" si="70"/>
        <v>0</v>
      </c>
      <c r="H1480" t="s">
        <v>2854</v>
      </c>
      <c r="K1480" t="s">
        <v>1995</v>
      </c>
      <c r="L1480" t="s">
        <v>1826</v>
      </c>
      <c r="M1480" t="s">
        <v>1825</v>
      </c>
      <c r="N1480" t="s">
        <v>1033</v>
      </c>
      <c r="O1480" t="s">
        <v>30</v>
      </c>
      <c r="U1480">
        <f t="shared" si="71"/>
        <v>0</v>
      </c>
    </row>
    <row r="1481" spans="1:21" x14ac:dyDescent="0.25">
      <c r="A1481">
        <v>19630211</v>
      </c>
      <c r="B1481" t="s">
        <v>376</v>
      </c>
      <c r="C1481" t="str">
        <f t="shared" si="69"/>
        <v>D</v>
      </c>
      <c r="D1481" t="s">
        <v>1825</v>
      </c>
      <c r="E1481" s="1">
        <v>0</v>
      </c>
      <c r="F1481" s="1">
        <v>0</v>
      </c>
      <c r="G1481">
        <f t="shared" si="70"/>
        <v>0</v>
      </c>
      <c r="H1481" t="s">
        <v>2854</v>
      </c>
      <c r="K1481" t="s">
        <v>1995</v>
      </c>
      <c r="L1481" t="s">
        <v>1826</v>
      </c>
      <c r="M1481" t="s">
        <v>1825</v>
      </c>
      <c r="N1481" t="s">
        <v>1037</v>
      </c>
      <c r="O1481" t="s">
        <v>30</v>
      </c>
      <c r="U1481">
        <f t="shared" si="71"/>
        <v>0</v>
      </c>
    </row>
    <row r="1482" spans="1:21" x14ac:dyDescent="0.25">
      <c r="A1482">
        <v>19630223</v>
      </c>
      <c r="B1482" t="s">
        <v>376</v>
      </c>
      <c r="C1482" t="str">
        <f t="shared" si="69"/>
        <v>W</v>
      </c>
      <c r="D1482" t="s">
        <v>164</v>
      </c>
      <c r="E1482" s="1">
        <v>6</v>
      </c>
      <c r="F1482" s="1">
        <v>5</v>
      </c>
      <c r="G1482">
        <f t="shared" si="70"/>
        <v>1</v>
      </c>
      <c r="H1482" t="s">
        <v>2854</v>
      </c>
      <c r="K1482" t="s">
        <v>1894</v>
      </c>
      <c r="L1482" t="s">
        <v>1017</v>
      </c>
      <c r="M1482" t="s">
        <v>376</v>
      </c>
      <c r="N1482" t="s">
        <v>1033</v>
      </c>
      <c r="O1482" t="s">
        <v>30</v>
      </c>
      <c r="U1482">
        <f t="shared" si="71"/>
        <v>0</v>
      </c>
    </row>
    <row r="1483" spans="1:21" x14ac:dyDescent="0.25">
      <c r="A1483">
        <v>19630223</v>
      </c>
      <c r="B1483" t="s">
        <v>164</v>
      </c>
      <c r="C1483" t="str">
        <f t="shared" si="69"/>
        <v>L</v>
      </c>
      <c r="D1483" t="s">
        <v>376</v>
      </c>
      <c r="E1483" s="1">
        <v>5</v>
      </c>
      <c r="F1483" s="1">
        <v>6</v>
      </c>
      <c r="G1483">
        <f t="shared" si="70"/>
        <v>-1</v>
      </c>
      <c r="H1483" t="s">
        <v>2854</v>
      </c>
      <c r="K1483" t="s">
        <v>1894</v>
      </c>
      <c r="L1483" t="s">
        <v>1017</v>
      </c>
      <c r="M1483" t="s">
        <v>376</v>
      </c>
      <c r="N1483" t="s">
        <v>1037</v>
      </c>
      <c r="O1483" t="s">
        <v>30</v>
      </c>
      <c r="U1483">
        <f t="shared" si="71"/>
        <v>1</v>
      </c>
    </row>
    <row r="1484" spans="1:21" x14ac:dyDescent="0.25">
      <c r="A1484">
        <v>19630309</v>
      </c>
      <c r="B1484" t="s">
        <v>1264</v>
      </c>
      <c r="C1484" t="str">
        <f t="shared" si="69"/>
        <v>L</v>
      </c>
      <c r="D1484" t="s">
        <v>1825</v>
      </c>
      <c r="E1484" s="1">
        <v>6</v>
      </c>
      <c r="F1484" s="1">
        <v>14</v>
      </c>
      <c r="G1484">
        <f t="shared" si="70"/>
        <v>-8</v>
      </c>
      <c r="H1484" t="s">
        <v>2854</v>
      </c>
      <c r="K1484" t="s">
        <v>1988</v>
      </c>
      <c r="L1484" t="s">
        <v>1263</v>
      </c>
      <c r="M1484" t="s">
        <v>1264</v>
      </c>
      <c r="N1484" t="s">
        <v>1033</v>
      </c>
      <c r="O1484" t="s">
        <v>30</v>
      </c>
      <c r="U1484">
        <f t="shared" si="71"/>
        <v>0</v>
      </c>
    </row>
    <row r="1485" spans="1:21" x14ac:dyDescent="0.25">
      <c r="A1485">
        <v>19630309</v>
      </c>
      <c r="B1485" t="s">
        <v>1825</v>
      </c>
      <c r="C1485" t="str">
        <f t="shared" si="69"/>
        <v>W</v>
      </c>
      <c r="D1485" t="s">
        <v>1264</v>
      </c>
      <c r="E1485" s="1">
        <v>14</v>
      </c>
      <c r="F1485" s="1">
        <v>6</v>
      </c>
      <c r="G1485">
        <f t="shared" si="70"/>
        <v>8</v>
      </c>
      <c r="H1485" t="s">
        <v>2854</v>
      </c>
      <c r="K1485" t="s">
        <v>1988</v>
      </c>
      <c r="L1485" t="s">
        <v>1263</v>
      </c>
      <c r="M1485" t="s">
        <v>1264</v>
      </c>
      <c r="N1485" t="s">
        <v>1037</v>
      </c>
      <c r="O1485" t="s">
        <v>30</v>
      </c>
      <c r="U1485">
        <f t="shared" si="71"/>
        <v>0</v>
      </c>
    </row>
    <row r="1486" spans="1:21" x14ac:dyDescent="0.25">
      <c r="A1486">
        <v>19630316</v>
      </c>
      <c r="B1486" t="s">
        <v>376</v>
      </c>
      <c r="C1486" t="str">
        <f t="shared" si="69"/>
        <v>W</v>
      </c>
      <c r="D1486" t="s">
        <v>503</v>
      </c>
      <c r="E1486" s="1">
        <v>10</v>
      </c>
      <c r="F1486" s="1">
        <v>8</v>
      </c>
      <c r="G1486">
        <f t="shared" si="70"/>
        <v>2</v>
      </c>
      <c r="H1486" t="s">
        <v>2854</v>
      </c>
      <c r="K1486" t="s">
        <v>1818</v>
      </c>
      <c r="L1486" t="s">
        <v>1017</v>
      </c>
      <c r="M1486" t="s">
        <v>376</v>
      </c>
      <c r="N1486" t="s">
        <v>1033</v>
      </c>
      <c r="O1486" t="s">
        <v>30</v>
      </c>
      <c r="U1486">
        <f t="shared" si="71"/>
        <v>0</v>
      </c>
    </row>
    <row r="1487" spans="1:21" x14ac:dyDescent="0.25">
      <c r="A1487">
        <v>19630316</v>
      </c>
      <c r="B1487" t="s">
        <v>503</v>
      </c>
      <c r="C1487" t="str">
        <f t="shared" si="69"/>
        <v>L</v>
      </c>
      <c r="D1487" t="s">
        <v>376</v>
      </c>
      <c r="E1487" s="1">
        <v>8</v>
      </c>
      <c r="F1487" s="1">
        <v>10</v>
      </c>
      <c r="G1487">
        <f t="shared" si="70"/>
        <v>-2</v>
      </c>
      <c r="H1487" t="s">
        <v>2854</v>
      </c>
      <c r="K1487" t="s">
        <v>1818</v>
      </c>
      <c r="L1487" t="s">
        <v>1017</v>
      </c>
      <c r="M1487" t="s">
        <v>376</v>
      </c>
      <c r="N1487" t="s">
        <v>1037</v>
      </c>
      <c r="O1487" t="s">
        <v>30</v>
      </c>
      <c r="U1487">
        <f t="shared" si="71"/>
        <v>1</v>
      </c>
    </row>
    <row r="1488" spans="1:21" x14ac:dyDescent="0.25">
      <c r="A1488">
        <v>19630323</v>
      </c>
      <c r="B1488" t="s">
        <v>164</v>
      </c>
      <c r="C1488" t="str">
        <f t="shared" si="69"/>
        <v>W</v>
      </c>
      <c r="D1488" t="s">
        <v>1264</v>
      </c>
      <c r="E1488" s="1">
        <v>5</v>
      </c>
      <c r="F1488" s="1">
        <v>3</v>
      </c>
      <c r="G1488">
        <f t="shared" si="70"/>
        <v>2</v>
      </c>
      <c r="H1488" t="s">
        <v>2854</v>
      </c>
      <c r="K1488" t="s">
        <v>2845</v>
      </c>
      <c r="L1488" t="s">
        <v>1939</v>
      </c>
      <c r="M1488" t="s">
        <v>164</v>
      </c>
      <c r="N1488" t="s">
        <v>1033</v>
      </c>
      <c r="O1488" t="s">
        <v>30</v>
      </c>
      <c r="U1488">
        <f t="shared" si="71"/>
        <v>0</v>
      </c>
    </row>
    <row r="1489" spans="1:21" x14ac:dyDescent="0.25">
      <c r="A1489">
        <v>19630323</v>
      </c>
      <c r="B1489" t="s">
        <v>1264</v>
      </c>
      <c r="C1489" t="str">
        <f t="shared" si="69"/>
        <v>L</v>
      </c>
      <c r="D1489" t="s">
        <v>164</v>
      </c>
      <c r="E1489" s="1">
        <v>3</v>
      </c>
      <c r="F1489" s="1">
        <v>5</v>
      </c>
      <c r="G1489">
        <f t="shared" si="70"/>
        <v>-2</v>
      </c>
      <c r="H1489" t="s">
        <v>2854</v>
      </c>
      <c r="K1489" t="s">
        <v>2845</v>
      </c>
      <c r="L1489" t="s">
        <v>1939</v>
      </c>
      <c r="M1489" t="s">
        <v>164</v>
      </c>
      <c r="N1489" t="s">
        <v>1037</v>
      </c>
      <c r="O1489" t="s">
        <v>30</v>
      </c>
      <c r="U1489">
        <f t="shared" si="71"/>
        <v>1</v>
      </c>
    </row>
    <row r="1490" spans="1:21" x14ac:dyDescent="0.25">
      <c r="A1490">
        <v>19630414</v>
      </c>
      <c r="B1490" t="s">
        <v>164</v>
      </c>
      <c r="C1490" t="str">
        <f t="shared" si="69"/>
        <v>W</v>
      </c>
      <c r="D1490" t="s">
        <v>171</v>
      </c>
      <c r="E1490" s="1">
        <v>14</v>
      </c>
      <c r="F1490" s="1">
        <v>12</v>
      </c>
      <c r="G1490">
        <f t="shared" si="70"/>
        <v>2</v>
      </c>
      <c r="H1490" t="s">
        <v>2447</v>
      </c>
      <c r="K1490" t="s">
        <v>2287</v>
      </c>
      <c r="L1490" t="s">
        <v>2286</v>
      </c>
      <c r="M1490" t="s">
        <v>164</v>
      </c>
      <c r="N1490" t="s">
        <v>1033</v>
      </c>
      <c r="S1490" t="s">
        <v>30</v>
      </c>
      <c r="U1490">
        <f t="shared" si="71"/>
        <v>0</v>
      </c>
    </row>
    <row r="1491" spans="1:21" x14ac:dyDescent="0.25">
      <c r="A1491">
        <v>19630414</v>
      </c>
      <c r="B1491" t="s">
        <v>171</v>
      </c>
      <c r="C1491" t="str">
        <f t="shared" si="69"/>
        <v>L</v>
      </c>
      <c r="D1491" t="s">
        <v>164</v>
      </c>
      <c r="E1491" s="1">
        <v>12</v>
      </c>
      <c r="F1491" s="1">
        <v>14</v>
      </c>
      <c r="G1491">
        <f t="shared" si="70"/>
        <v>-2</v>
      </c>
      <c r="H1491" t="s">
        <v>2447</v>
      </c>
      <c r="K1491" t="s">
        <v>2287</v>
      </c>
      <c r="L1491" t="s">
        <v>2286</v>
      </c>
      <c r="M1491" t="s">
        <v>164</v>
      </c>
      <c r="N1491" t="s">
        <v>1037</v>
      </c>
      <c r="S1491" t="s">
        <v>30</v>
      </c>
      <c r="U1491">
        <f t="shared" si="71"/>
        <v>1</v>
      </c>
    </row>
    <row r="1492" spans="1:21" x14ac:dyDescent="0.25">
      <c r="A1492">
        <v>19630525</v>
      </c>
      <c r="B1492" t="s">
        <v>1787</v>
      </c>
      <c r="C1492" t="str">
        <f t="shared" si="69"/>
        <v>W</v>
      </c>
      <c r="D1492" t="s">
        <v>376</v>
      </c>
      <c r="E1492" s="1">
        <v>21</v>
      </c>
      <c r="F1492" s="1">
        <v>11</v>
      </c>
      <c r="G1492">
        <f t="shared" si="70"/>
        <v>10</v>
      </c>
      <c r="H1492" t="s">
        <v>2496</v>
      </c>
      <c r="K1492" t="s">
        <v>1836</v>
      </c>
      <c r="L1492" t="s">
        <v>1786</v>
      </c>
      <c r="M1492" t="s">
        <v>1787</v>
      </c>
      <c r="N1492" t="s">
        <v>1033</v>
      </c>
      <c r="S1492" t="s">
        <v>30</v>
      </c>
      <c r="U1492">
        <f t="shared" si="71"/>
        <v>0</v>
      </c>
    </row>
    <row r="1493" spans="1:21" x14ac:dyDescent="0.25">
      <c r="A1493">
        <v>19630525</v>
      </c>
      <c r="B1493" t="s">
        <v>376</v>
      </c>
      <c r="C1493" t="str">
        <f t="shared" si="69"/>
        <v>L</v>
      </c>
      <c r="D1493" t="s">
        <v>1787</v>
      </c>
      <c r="E1493" s="1">
        <v>11</v>
      </c>
      <c r="F1493" s="1">
        <v>21</v>
      </c>
      <c r="G1493">
        <f t="shared" si="70"/>
        <v>-10</v>
      </c>
      <c r="H1493" t="s">
        <v>2496</v>
      </c>
      <c r="K1493" t="s">
        <v>1836</v>
      </c>
      <c r="L1493" t="s">
        <v>1786</v>
      </c>
      <c r="M1493" t="s">
        <v>1787</v>
      </c>
      <c r="N1493" t="s">
        <v>1037</v>
      </c>
      <c r="S1493" t="s">
        <v>30</v>
      </c>
      <c r="U1493">
        <f t="shared" si="71"/>
        <v>0</v>
      </c>
    </row>
    <row r="1494" spans="1:21" x14ac:dyDescent="0.25">
      <c r="A1494">
        <v>19630601</v>
      </c>
      <c r="B1494" t="s">
        <v>1787</v>
      </c>
      <c r="C1494" t="str">
        <f t="shared" si="69"/>
        <v>W</v>
      </c>
      <c r="D1494" t="s">
        <v>376</v>
      </c>
      <c r="E1494" s="1">
        <v>9</v>
      </c>
      <c r="F1494" s="1">
        <v>6</v>
      </c>
      <c r="G1494">
        <f t="shared" si="70"/>
        <v>3</v>
      </c>
      <c r="H1494" t="s">
        <v>2496</v>
      </c>
      <c r="K1494" t="s">
        <v>2280</v>
      </c>
      <c r="L1494" t="s">
        <v>1846</v>
      </c>
      <c r="M1494" t="s">
        <v>1787</v>
      </c>
      <c r="N1494" t="s">
        <v>1033</v>
      </c>
      <c r="S1494" t="s">
        <v>30</v>
      </c>
      <c r="U1494">
        <f t="shared" si="71"/>
        <v>0</v>
      </c>
    </row>
    <row r="1495" spans="1:21" x14ac:dyDescent="0.25">
      <c r="A1495">
        <v>19630601</v>
      </c>
      <c r="B1495" t="s">
        <v>376</v>
      </c>
      <c r="C1495" t="str">
        <f t="shared" si="69"/>
        <v>L</v>
      </c>
      <c r="D1495" t="s">
        <v>1787</v>
      </c>
      <c r="E1495" s="1">
        <v>6</v>
      </c>
      <c r="F1495" s="1">
        <v>9</v>
      </c>
      <c r="G1495">
        <f t="shared" si="70"/>
        <v>-3</v>
      </c>
      <c r="H1495" t="s">
        <v>2496</v>
      </c>
      <c r="K1495" t="s">
        <v>2280</v>
      </c>
      <c r="L1495" t="s">
        <v>1846</v>
      </c>
      <c r="M1495" t="s">
        <v>1787</v>
      </c>
      <c r="N1495" t="s">
        <v>1037</v>
      </c>
      <c r="S1495" t="s">
        <v>30</v>
      </c>
      <c r="U1495">
        <f t="shared" si="71"/>
        <v>1</v>
      </c>
    </row>
    <row r="1496" spans="1:21" x14ac:dyDescent="0.25">
      <c r="A1496">
        <v>19630604</v>
      </c>
      <c r="B1496" t="s">
        <v>1824</v>
      </c>
      <c r="C1496" t="str">
        <f t="shared" si="69"/>
        <v>W</v>
      </c>
      <c r="D1496" t="s">
        <v>376</v>
      </c>
      <c r="E1496" s="1">
        <v>18</v>
      </c>
      <c r="F1496" s="1">
        <v>9</v>
      </c>
      <c r="G1496">
        <f t="shared" si="70"/>
        <v>9</v>
      </c>
      <c r="H1496" t="s">
        <v>2495</v>
      </c>
      <c r="K1496" t="s">
        <v>1814</v>
      </c>
      <c r="L1496" t="s">
        <v>1675</v>
      </c>
      <c r="M1496" t="s">
        <v>1824</v>
      </c>
      <c r="N1496" t="s">
        <v>1033</v>
      </c>
      <c r="S1496" t="s">
        <v>30</v>
      </c>
      <c r="U1496">
        <f t="shared" si="71"/>
        <v>0</v>
      </c>
    </row>
    <row r="1497" spans="1:21" x14ac:dyDescent="0.25">
      <c r="A1497">
        <v>19630604</v>
      </c>
      <c r="B1497" t="s">
        <v>376</v>
      </c>
      <c r="C1497" t="str">
        <f t="shared" si="69"/>
        <v>L</v>
      </c>
      <c r="D1497" t="s">
        <v>1824</v>
      </c>
      <c r="E1497" s="1">
        <v>9</v>
      </c>
      <c r="F1497" s="1">
        <v>18</v>
      </c>
      <c r="G1497">
        <f t="shared" si="70"/>
        <v>-9</v>
      </c>
      <c r="H1497" t="s">
        <v>2495</v>
      </c>
      <c r="K1497" t="s">
        <v>1814</v>
      </c>
      <c r="L1497" t="s">
        <v>1675</v>
      </c>
      <c r="M1497" t="s">
        <v>1824</v>
      </c>
      <c r="N1497" t="s">
        <v>1037</v>
      </c>
      <c r="S1497" t="s">
        <v>30</v>
      </c>
      <c r="U1497">
        <f t="shared" si="71"/>
        <v>0</v>
      </c>
    </row>
    <row r="1498" spans="1:21" x14ac:dyDescent="0.25">
      <c r="A1498">
        <v>19630713</v>
      </c>
      <c r="B1498" t="s">
        <v>1828</v>
      </c>
      <c r="C1498" t="str">
        <f t="shared" si="69"/>
        <v>W</v>
      </c>
      <c r="D1498" t="s">
        <v>1824</v>
      </c>
      <c r="E1498" s="1">
        <v>14</v>
      </c>
      <c r="F1498" s="1">
        <v>3</v>
      </c>
      <c r="G1498">
        <f t="shared" si="70"/>
        <v>11</v>
      </c>
      <c r="H1498" t="s">
        <v>2494</v>
      </c>
      <c r="K1498" t="s">
        <v>1842</v>
      </c>
      <c r="L1498" t="s">
        <v>1841</v>
      </c>
      <c r="M1498" t="s">
        <v>1828</v>
      </c>
      <c r="N1498" t="s">
        <v>1033</v>
      </c>
      <c r="S1498" t="s">
        <v>30</v>
      </c>
      <c r="U1498">
        <f t="shared" si="71"/>
        <v>0</v>
      </c>
    </row>
    <row r="1499" spans="1:21" x14ac:dyDescent="0.25">
      <c r="A1499">
        <v>19630713</v>
      </c>
      <c r="B1499" t="s">
        <v>1824</v>
      </c>
      <c r="C1499" t="str">
        <f t="shared" si="69"/>
        <v>L</v>
      </c>
      <c r="D1499" t="s">
        <v>1828</v>
      </c>
      <c r="E1499" s="1">
        <v>3</v>
      </c>
      <c r="F1499" s="1">
        <v>14</v>
      </c>
      <c r="G1499">
        <f t="shared" si="70"/>
        <v>-11</v>
      </c>
      <c r="H1499" t="s">
        <v>2494</v>
      </c>
      <c r="K1499" t="s">
        <v>1842</v>
      </c>
      <c r="L1499" t="s">
        <v>1841</v>
      </c>
      <c r="M1499" t="s">
        <v>1828</v>
      </c>
      <c r="N1499" t="s">
        <v>1037</v>
      </c>
      <c r="S1499" t="s">
        <v>30</v>
      </c>
      <c r="U1499">
        <f t="shared" si="71"/>
        <v>0</v>
      </c>
    </row>
    <row r="1500" spans="1:21" x14ac:dyDescent="0.25">
      <c r="A1500">
        <v>19630810</v>
      </c>
      <c r="B1500" t="s">
        <v>1828</v>
      </c>
      <c r="C1500" t="str">
        <f t="shared" si="69"/>
        <v>L</v>
      </c>
      <c r="D1500" t="s">
        <v>1824</v>
      </c>
      <c r="E1500" s="1">
        <v>5</v>
      </c>
      <c r="F1500" s="1">
        <v>9</v>
      </c>
      <c r="G1500">
        <f t="shared" si="70"/>
        <v>-4</v>
      </c>
      <c r="H1500" t="s">
        <v>2494</v>
      </c>
      <c r="K1500" t="s">
        <v>2111</v>
      </c>
      <c r="L1500" t="s">
        <v>1913</v>
      </c>
      <c r="M1500" t="s">
        <v>1828</v>
      </c>
      <c r="N1500" t="s">
        <v>1033</v>
      </c>
      <c r="S1500" t="s">
        <v>30</v>
      </c>
      <c r="U1500">
        <f t="shared" si="71"/>
        <v>1</v>
      </c>
    </row>
    <row r="1501" spans="1:21" x14ac:dyDescent="0.25">
      <c r="A1501">
        <v>19630810</v>
      </c>
      <c r="B1501" t="s">
        <v>1824</v>
      </c>
      <c r="C1501" t="str">
        <f t="shared" si="69"/>
        <v>W</v>
      </c>
      <c r="D1501" t="s">
        <v>1828</v>
      </c>
      <c r="E1501" s="1">
        <v>9</v>
      </c>
      <c r="F1501" s="1">
        <v>5</v>
      </c>
      <c r="G1501">
        <f t="shared" si="70"/>
        <v>4</v>
      </c>
      <c r="H1501" t="s">
        <v>2494</v>
      </c>
      <c r="K1501" t="s">
        <v>2111</v>
      </c>
      <c r="L1501" t="s">
        <v>1913</v>
      </c>
      <c r="M1501" t="s">
        <v>1828</v>
      </c>
      <c r="N1501" t="s">
        <v>1037</v>
      </c>
      <c r="S1501" t="s">
        <v>30</v>
      </c>
      <c r="U1501">
        <f t="shared" si="71"/>
        <v>0</v>
      </c>
    </row>
    <row r="1502" spans="1:21" x14ac:dyDescent="0.25">
      <c r="A1502">
        <v>19630824</v>
      </c>
      <c r="B1502" t="s">
        <v>1828</v>
      </c>
      <c r="C1502" t="str">
        <f t="shared" si="69"/>
        <v>L</v>
      </c>
      <c r="D1502" t="s">
        <v>1824</v>
      </c>
      <c r="E1502" s="1">
        <v>9</v>
      </c>
      <c r="F1502" s="1">
        <v>11</v>
      </c>
      <c r="G1502">
        <f t="shared" si="70"/>
        <v>-2</v>
      </c>
      <c r="H1502" t="s">
        <v>2494</v>
      </c>
      <c r="K1502" t="s">
        <v>1851</v>
      </c>
      <c r="L1502" t="s">
        <v>1850</v>
      </c>
      <c r="M1502" t="s">
        <v>1828</v>
      </c>
      <c r="N1502" t="s">
        <v>1033</v>
      </c>
      <c r="S1502" t="s">
        <v>30</v>
      </c>
      <c r="U1502">
        <f t="shared" si="71"/>
        <v>1</v>
      </c>
    </row>
    <row r="1503" spans="1:21" x14ac:dyDescent="0.25">
      <c r="A1503">
        <v>19630824</v>
      </c>
      <c r="B1503" t="s">
        <v>1824</v>
      </c>
      <c r="C1503" t="str">
        <f t="shared" si="69"/>
        <v>W</v>
      </c>
      <c r="D1503" t="s">
        <v>1828</v>
      </c>
      <c r="E1503" s="1">
        <v>11</v>
      </c>
      <c r="F1503" s="1">
        <v>9</v>
      </c>
      <c r="G1503">
        <f t="shared" si="70"/>
        <v>2</v>
      </c>
      <c r="H1503" t="s">
        <v>2494</v>
      </c>
      <c r="K1503" t="s">
        <v>1851</v>
      </c>
      <c r="L1503" t="s">
        <v>1850</v>
      </c>
      <c r="M1503" t="s">
        <v>1828</v>
      </c>
      <c r="N1503" t="s">
        <v>1037</v>
      </c>
      <c r="S1503" t="s">
        <v>30</v>
      </c>
      <c r="U1503">
        <f t="shared" si="71"/>
        <v>0</v>
      </c>
    </row>
    <row r="1504" spans="1:21" x14ac:dyDescent="0.25">
      <c r="A1504">
        <v>19630907</v>
      </c>
      <c r="B1504" t="s">
        <v>1828</v>
      </c>
      <c r="C1504" t="str">
        <f t="shared" si="69"/>
        <v>W</v>
      </c>
      <c r="D1504" t="s">
        <v>1824</v>
      </c>
      <c r="E1504" s="1">
        <v>22</v>
      </c>
      <c r="F1504" s="1">
        <v>6</v>
      </c>
      <c r="G1504">
        <f t="shared" si="70"/>
        <v>16</v>
      </c>
      <c r="H1504" t="s">
        <v>2494</v>
      </c>
      <c r="K1504" t="s">
        <v>2162</v>
      </c>
      <c r="L1504" t="s">
        <v>1998</v>
      </c>
      <c r="M1504" t="s">
        <v>1828</v>
      </c>
      <c r="N1504" t="s">
        <v>1033</v>
      </c>
      <c r="S1504" t="s">
        <v>30</v>
      </c>
      <c r="U1504">
        <f t="shared" si="71"/>
        <v>0</v>
      </c>
    </row>
    <row r="1505" spans="1:21" x14ac:dyDescent="0.25">
      <c r="A1505">
        <v>19630907</v>
      </c>
      <c r="B1505" t="s">
        <v>1824</v>
      </c>
      <c r="C1505" t="str">
        <f t="shared" si="69"/>
        <v>L</v>
      </c>
      <c r="D1505" t="s">
        <v>1828</v>
      </c>
      <c r="E1505" s="1">
        <v>6</v>
      </c>
      <c r="F1505" s="1">
        <v>22</v>
      </c>
      <c r="G1505">
        <f t="shared" si="70"/>
        <v>-16</v>
      </c>
      <c r="H1505" t="s">
        <v>2494</v>
      </c>
      <c r="K1505" t="s">
        <v>2162</v>
      </c>
      <c r="L1505" t="s">
        <v>1998</v>
      </c>
      <c r="M1505" t="s">
        <v>1828</v>
      </c>
      <c r="N1505" t="s">
        <v>1037</v>
      </c>
      <c r="S1505" t="s">
        <v>30</v>
      </c>
      <c r="U1505">
        <f t="shared" si="71"/>
        <v>0</v>
      </c>
    </row>
    <row r="1506" spans="1:21" x14ac:dyDescent="0.25">
      <c r="A1506">
        <v>19631207</v>
      </c>
      <c r="B1506" t="s">
        <v>1825</v>
      </c>
      <c r="C1506" t="str">
        <f t="shared" si="69"/>
        <v>L</v>
      </c>
      <c r="D1506" t="s">
        <v>1787</v>
      </c>
      <c r="E1506" s="1">
        <v>5</v>
      </c>
      <c r="F1506" s="1">
        <v>6</v>
      </c>
      <c r="G1506">
        <f t="shared" si="70"/>
        <v>-1</v>
      </c>
      <c r="H1506" t="s">
        <v>2492</v>
      </c>
      <c r="K1506" t="s">
        <v>1995</v>
      </c>
      <c r="L1506" t="s">
        <v>1826</v>
      </c>
      <c r="M1506" t="s">
        <v>1825</v>
      </c>
      <c r="N1506" t="s">
        <v>1033</v>
      </c>
      <c r="S1506" t="s">
        <v>30</v>
      </c>
      <c r="U1506">
        <f t="shared" si="71"/>
        <v>1</v>
      </c>
    </row>
    <row r="1507" spans="1:21" x14ac:dyDescent="0.25">
      <c r="A1507">
        <v>19631207</v>
      </c>
      <c r="B1507" t="s">
        <v>1787</v>
      </c>
      <c r="C1507" t="str">
        <f t="shared" si="69"/>
        <v>W</v>
      </c>
      <c r="D1507" t="s">
        <v>1825</v>
      </c>
      <c r="E1507" s="1">
        <v>6</v>
      </c>
      <c r="F1507" s="1">
        <v>5</v>
      </c>
      <c r="G1507">
        <f t="shared" si="70"/>
        <v>1</v>
      </c>
      <c r="H1507" t="s">
        <v>2492</v>
      </c>
      <c r="K1507" t="s">
        <v>1995</v>
      </c>
      <c r="L1507" t="s">
        <v>1826</v>
      </c>
      <c r="M1507" t="s">
        <v>1825</v>
      </c>
      <c r="N1507" t="s">
        <v>1037</v>
      </c>
      <c r="S1507" t="s">
        <v>30</v>
      </c>
      <c r="U1507">
        <f t="shared" si="71"/>
        <v>0</v>
      </c>
    </row>
    <row r="1508" spans="1:21" x14ac:dyDescent="0.25">
      <c r="A1508">
        <v>19631221</v>
      </c>
      <c r="B1508" t="s">
        <v>1264</v>
      </c>
      <c r="C1508" t="str">
        <f t="shared" si="69"/>
        <v>L</v>
      </c>
      <c r="D1508" t="s">
        <v>1787</v>
      </c>
      <c r="E1508" s="1">
        <v>0</v>
      </c>
      <c r="F1508" s="1">
        <v>6</v>
      </c>
      <c r="G1508">
        <f t="shared" si="70"/>
        <v>-6</v>
      </c>
      <c r="H1508" t="s">
        <v>2493</v>
      </c>
      <c r="K1508" t="s">
        <v>1988</v>
      </c>
      <c r="L1508" t="s">
        <v>1263</v>
      </c>
      <c r="M1508" t="s">
        <v>1264</v>
      </c>
      <c r="N1508" t="s">
        <v>1033</v>
      </c>
      <c r="S1508" t="s">
        <v>30</v>
      </c>
      <c r="U1508">
        <f t="shared" si="71"/>
        <v>1</v>
      </c>
    </row>
    <row r="1509" spans="1:21" x14ac:dyDescent="0.25">
      <c r="A1509">
        <v>19631221</v>
      </c>
      <c r="B1509" t="s">
        <v>1787</v>
      </c>
      <c r="C1509" t="str">
        <f t="shared" si="69"/>
        <v>W</v>
      </c>
      <c r="D1509" t="s">
        <v>1264</v>
      </c>
      <c r="E1509" s="1">
        <v>6</v>
      </c>
      <c r="F1509" s="1">
        <v>0</v>
      </c>
      <c r="G1509">
        <f t="shared" si="70"/>
        <v>6</v>
      </c>
      <c r="H1509" t="s">
        <v>2493</v>
      </c>
      <c r="K1509" t="s">
        <v>1988</v>
      </c>
      <c r="L1509" t="s">
        <v>1263</v>
      </c>
      <c r="M1509" t="s">
        <v>1264</v>
      </c>
      <c r="N1509" t="s">
        <v>1037</v>
      </c>
      <c r="S1509" t="s">
        <v>30</v>
      </c>
      <c r="U1509">
        <f t="shared" si="71"/>
        <v>0</v>
      </c>
    </row>
    <row r="1510" spans="1:21" x14ac:dyDescent="0.25">
      <c r="A1510">
        <v>19640104</v>
      </c>
      <c r="B1510" t="s">
        <v>376</v>
      </c>
      <c r="C1510" t="str">
        <f t="shared" si="69"/>
        <v>L</v>
      </c>
      <c r="D1510" t="s">
        <v>1787</v>
      </c>
      <c r="E1510" s="1">
        <v>0</v>
      </c>
      <c r="F1510" s="1">
        <v>14</v>
      </c>
      <c r="G1510">
        <f t="shared" si="70"/>
        <v>-14</v>
      </c>
      <c r="H1510" t="s">
        <v>2492</v>
      </c>
      <c r="K1510" t="s">
        <v>1894</v>
      </c>
      <c r="L1510" t="s">
        <v>1017</v>
      </c>
      <c r="M1510" t="s">
        <v>376</v>
      </c>
      <c r="N1510" t="s">
        <v>1033</v>
      </c>
      <c r="S1510" t="s">
        <v>30</v>
      </c>
      <c r="U1510">
        <f t="shared" si="71"/>
        <v>0</v>
      </c>
    </row>
    <row r="1511" spans="1:21" x14ac:dyDescent="0.25">
      <c r="A1511">
        <v>19640104</v>
      </c>
      <c r="B1511" t="s">
        <v>1787</v>
      </c>
      <c r="C1511" t="str">
        <f t="shared" si="69"/>
        <v>W</v>
      </c>
      <c r="D1511" t="s">
        <v>376</v>
      </c>
      <c r="E1511" s="1">
        <v>14</v>
      </c>
      <c r="F1511" s="1">
        <v>0</v>
      </c>
      <c r="G1511">
        <f t="shared" si="70"/>
        <v>14</v>
      </c>
      <c r="H1511" t="s">
        <v>2492</v>
      </c>
      <c r="K1511" t="s">
        <v>1894</v>
      </c>
      <c r="L1511" t="s">
        <v>1017</v>
      </c>
      <c r="M1511" t="s">
        <v>376</v>
      </c>
      <c r="N1511" t="s">
        <v>1037</v>
      </c>
      <c r="S1511" t="s">
        <v>30</v>
      </c>
      <c r="U1511">
        <f t="shared" si="71"/>
        <v>0</v>
      </c>
    </row>
    <row r="1512" spans="1:21" x14ac:dyDescent="0.25">
      <c r="A1512">
        <v>19640104</v>
      </c>
      <c r="B1512" t="s">
        <v>503</v>
      </c>
      <c r="C1512" t="str">
        <f t="shared" si="69"/>
        <v>W</v>
      </c>
      <c r="D1512" t="s">
        <v>164</v>
      </c>
      <c r="E1512" s="1">
        <v>10</v>
      </c>
      <c r="F1512" s="1">
        <v>0</v>
      </c>
      <c r="G1512">
        <f t="shared" si="70"/>
        <v>10</v>
      </c>
      <c r="H1512" t="s">
        <v>2853</v>
      </c>
      <c r="K1512" t="s">
        <v>1903</v>
      </c>
      <c r="L1512" t="s">
        <v>1120</v>
      </c>
      <c r="M1512" t="s">
        <v>503</v>
      </c>
      <c r="N1512" t="s">
        <v>1033</v>
      </c>
      <c r="O1512" t="s">
        <v>30</v>
      </c>
      <c r="U1512">
        <f t="shared" si="71"/>
        <v>0</v>
      </c>
    </row>
    <row r="1513" spans="1:21" x14ac:dyDescent="0.25">
      <c r="A1513">
        <v>19640104</v>
      </c>
      <c r="B1513" t="s">
        <v>164</v>
      </c>
      <c r="C1513" t="str">
        <f t="shared" si="69"/>
        <v>L</v>
      </c>
      <c r="D1513" t="s">
        <v>503</v>
      </c>
      <c r="E1513" s="1">
        <v>0</v>
      </c>
      <c r="F1513" s="1">
        <v>10</v>
      </c>
      <c r="G1513">
        <f t="shared" si="70"/>
        <v>-10</v>
      </c>
      <c r="H1513" t="s">
        <v>2853</v>
      </c>
      <c r="K1513" t="s">
        <v>1903</v>
      </c>
      <c r="L1513" t="s">
        <v>1120</v>
      </c>
      <c r="M1513" t="s">
        <v>503</v>
      </c>
      <c r="N1513" t="s">
        <v>1037</v>
      </c>
      <c r="O1513" t="s">
        <v>30</v>
      </c>
      <c r="U1513">
        <f t="shared" si="71"/>
        <v>0</v>
      </c>
    </row>
    <row r="1514" spans="1:21" x14ac:dyDescent="0.25">
      <c r="A1514">
        <v>19640118</v>
      </c>
      <c r="B1514" t="s">
        <v>503</v>
      </c>
      <c r="C1514" t="str">
        <f t="shared" si="69"/>
        <v>D</v>
      </c>
      <c r="D1514" t="s">
        <v>1787</v>
      </c>
      <c r="E1514" s="1">
        <v>0</v>
      </c>
      <c r="F1514" s="1">
        <v>0</v>
      </c>
      <c r="G1514">
        <f t="shared" si="70"/>
        <v>0</v>
      </c>
      <c r="H1514" t="s">
        <v>2491</v>
      </c>
      <c r="K1514" t="s">
        <v>1903</v>
      </c>
      <c r="L1514" t="s">
        <v>1120</v>
      </c>
      <c r="M1514" t="s">
        <v>503</v>
      </c>
      <c r="N1514" t="s">
        <v>1033</v>
      </c>
      <c r="S1514" t="s">
        <v>30</v>
      </c>
      <c r="U1514">
        <f t="shared" si="71"/>
        <v>0</v>
      </c>
    </row>
    <row r="1515" spans="1:21" x14ac:dyDescent="0.25">
      <c r="A1515">
        <v>19640118</v>
      </c>
      <c r="B1515" t="s">
        <v>1787</v>
      </c>
      <c r="C1515" t="str">
        <f t="shared" si="69"/>
        <v>D</v>
      </c>
      <c r="D1515" t="s">
        <v>503</v>
      </c>
      <c r="E1515" s="1">
        <v>0</v>
      </c>
      <c r="F1515" s="1">
        <v>0</v>
      </c>
      <c r="G1515">
        <f t="shared" si="70"/>
        <v>0</v>
      </c>
      <c r="H1515" t="s">
        <v>2491</v>
      </c>
      <c r="K1515" t="s">
        <v>1903</v>
      </c>
      <c r="L1515" t="s">
        <v>1120</v>
      </c>
      <c r="M1515" t="s">
        <v>503</v>
      </c>
      <c r="N1515" t="s">
        <v>1037</v>
      </c>
      <c r="S1515" t="s">
        <v>30</v>
      </c>
      <c r="U1515">
        <f t="shared" si="71"/>
        <v>0</v>
      </c>
    </row>
    <row r="1516" spans="1:21" x14ac:dyDescent="0.25">
      <c r="A1516">
        <v>19640118</v>
      </c>
      <c r="B1516" t="s">
        <v>376</v>
      </c>
      <c r="C1516" t="str">
        <f t="shared" si="69"/>
        <v>D</v>
      </c>
      <c r="D1516" t="s">
        <v>1264</v>
      </c>
      <c r="E1516" s="1">
        <v>6</v>
      </c>
      <c r="F1516" s="1">
        <v>6</v>
      </c>
      <c r="G1516">
        <f t="shared" si="70"/>
        <v>0</v>
      </c>
      <c r="H1516" t="s">
        <v>2853</v>
      </c>
      <c r="K1516" t="s">
        <v>1894</v>
      </c>
      <c r="L1516" t="s">
        <v>1017</v>
      </c>
      <c r="M1516" t="s">
        <v>376</v>
      </c>
      <c r="N1516" t="s">
        <v>1033</v>
      </c>
      <c r="O1516" t="s">
        <v>30</v>
      </c>
      <c r="U1516">
        <f t="shared" si="71"/>
        <v>0</v>
      </c>
    </row>
    <row r="1517" spans="1:21" x14ac:dyDescent="0.25">
      <c r="A1517">
        <v>19640118</v>
      </c>
      <c r="B1517" t="s">
        <v>1264</v>
      </c>
      <c r="C1517" t="str">
        <f t="shared" si="69"/>
        <v>D</v>
      </c>
      <c r="D1517" t="s">
        <v>376</v>
      </c>
      <c r="E1517" s="1">
        <v>6</v>
      </c>
      <c r="F1517" s="1">
        <v>6</v>
      </c>
      <c r="G1517">
        <f t="shared" si="70"/>
        <v>0</v>
      </c>
      <c r="H1517" t="s">
        <v>2853</v>
      </c>
      <c r="K1517" t="s">
        <v>1894</v>
      </c>
      <c r="L1517" t="s">
        <v>1017</v>
      </c>
      <c r="M1517" t="s">
        <v>376</v>
      </c>
      <c r="N1517" t="s">
        <v>1037</v>
      </c>
      <c r="O1517" t="s">
        <v>30</v>
      </c>
      <c r="U1517">
        <f t="shared" si="71"/>
        <v>0</v>
      </c>
    </row>
    <row r="1518" spans="1:21" x14ac:dyDescent="0.25">
      <c r="A1518">
        <v>19640201</v>
      </c>
      <c r="B1518" t="s">
        <v>1264</v>
      </c>
      <c r="C1518" t="str">
        <f t="shared" si="69"/>
        <v>W</v>
      </c>
      <c r="D1518" t="s">
        <v>503</v>
      </c>
      <c r="E1518" s="1">
        <v>11</v>
      </c>
      <c r="F1518" s="1">
        <v>3</v>
      </c>
      <c r="G1518">
        <f t="shared" si="70"/>
        <v>8</v>
      </c>
      <c r="H1518" t="s">
        <v>2853</v>
      </c>
      <c r="K1518" t="s">
        <v>1988</v>
      </c>
      <c r="L1518" t="s">
        <v>1263</v>
      </c>
      <c r="M1518" t="s">
        <v>1264</v>
      </c>
      <c r="N1518" t="s">
        <v>1033</v>
      </c>
      <c r="O1518" t="s">
        <v>30</v>
      </c>
      <c r="U1518">
        <f t="shared" si="71"/>
        <v>0</v>
      </c>
    </row>
    <row r="1519" spans="1:21" x14ac:dyDescent="0.25">
      <c r="A1519">
        <v>19640201</v>
      </c>
      <c r="B1519" t="s">
        <v>503</v>
      </c>
      <c r="C1519" t="str">
        <f t="shared" si="69"/>
        <v>L</v>
      </c>
      <c r="D1519" t="s">
        <v>1264</v>
      </c>
      <c r="E1519" s="1">
        <v>3</v>
      </c>
      <c r="F1519" s="1">
        <v>11</v>
      </c>
      <c r="G1519">
        <f t="shared" si="70"/>
        <v>-8</v>
      </c>
      <c r="H1519" t="s">
        <v>2853</v>
      </c>
      <c r="K1519" t="s">
        <v>1988</v>
      </c>
      <c r="L1519" t="s">
        <v>1263</v>
      </c>
      <c r="M1519" t="s">
        <v>1264</v>
      </c>
      <c r="N1519" t="s">
        <v>1037</v>
      </c>
      <c r="O1519" t="s">
        <v>30</v>
      </c>
      <c r="U1519">
        <f t="shared" si="71"/>
        <v>0</v>
      </c>
    </row>
    <row r="1520" spans="1:21" x14ac:dyDescent="0.25">
      <c r="A1520">
        <v>19640208</v>
      </c>
      <c r="B1520" t="s">
        <v>164</v>
      </c>
      <c r="C1520" t="str">
        <f t="shared" si="69"/>
        <v>L</v>
      </c>
      <c r="D1520" t="s">
        <v>1787</v>
      </c>
      <c r="E1520" s="1">
        <v>3</v>
      </c>
      <c r="F1520" s="1">
        <v>12</v>
      </c>
      <c r="G1520">
        <f t="shared" si="70"/>
        <v>-9</v>
      </c>
      <c r="H1520" t="s">
        <v>2491</v>
      </c>
      <c r="K1520" t="s">
        <v>2462</v>
      </c>
      <c r="L1520" t="s">
        <v>2448</v>
      </c>
      <c r="M1520" t="s">
        <v>164</v>
      </c>
      <c r="N1520" t="s">
        <v>1033</v>
      </c>
      <c r="S1520" t="s">
        <v>30</v>
      </c>
      <c r="U1520">
        <f t="shared" si="71"/>
        <v>0</v>
      </c>
    </row>
    <row r="1521" spans="1:21" x14ac:dyDescent="0.25">
      <c r="A1521">
        <v>19640208</v>
      </c>
      <c r="B1521" t="s">
        <v>1787</v>
      </c>
      <c r="C1521" t="str">
        <f t="shared" si="69"/>
        <v>W</v>
      </c>
      <c r="D1521" t="s">
        <v>164</v>
      </c>
      <c r="E1521" s="1">
        <v>12</v>
      </c>
      <c r="F1521" s="1">
        <v>3</v>
      </c>
      <c r="G1521">
        <f t="shared" si="70"/>
        <v>9</v>
      </c>
      <c r="H1521" t="s">
        <v>2491</v>
      </c>
      <c r="K1521" t="s">
        <v>2462</v>
      </c>
      <c r="L1521" t="s">
        <v>2448</v>
      </c>
      <c r="M1521" t="s">
        <v>164</v>
      </c>
      <c r="N1521" t="s">
        <v>1037</v>
      </c>
      <c r="S1521" t="s">
        <v>30</v>
      </c>
      <c r="U1521">
        <f t="shared" si="71"/>
        <v>0</v>
      </c>
    </row>
    <row r="1522" spans="1:21" x14ac:dyDescent="0.25">
      <c r="A1522">
        <v>19640208</v>
      </c>
      <c r="B1522" t="s">
        <v>376</v>
      </c>
      <c r="C1522" t="str">
        <f t="shared" si="69"/>
        <v>L</v>
      </c>
      <c r="D1522" t="s">
        <v>1825</v>
      </c>
      <c r="E1522" s="1">
        <v>5</v>
      </c>
      <c r="F1522" s="1">
        <v>18</v>
      </c>
      <c r="G1522">
        <f t="shared" si="70"/>
        <v>-13</v>
      </c>
      <c r="H1522" t="s">
        <v>2853</v>
      </c>
      <c r="K1522" t="s">
        <v>1894</v>
      </c>
      <c r="L1522" t="s">
        <v>1017</v>
      </c>
      <c r="M1522" t="s">
        <v>376</v>
      </c>
      <c r="N1522" t="s">
        <v>1033</v>
      </c>
      <c r="O1522" t="s">
        <v>30</v>
      </c>
      <c r="U1522">
        <f t="shared" si="71"/>
        <v>0</v>
      </c>
    </row>
    <row r="1523" spans="1:21" x14ac:dyDescent="0.25">
      <c r="A1523">
        <v>19640208</v>
      </c>
      <c r="B1523" t="s">
        <v>1825</v>
      </c>
      <c r="C1523" t="str">
        <f t="shared" si="69"/>
        <v>W</v>
      </c>
      <c r="D1523" t="s">
        <v>376</v>
      </c>
      <c r="E1523" s="1">
        <v>18</v>
      </c>
      <c r="F1523" s="1">
        <v>5</v>
      </c>
      <c r="G1523">
        <f t="shared" si="70"/>
        <v>13</v>
      </c>
      <c r="H1523" t="s">
        <v>2853</v>
      </c>
      <c r="K1523" t="s">
        <v>1894</v>
      </c>
      <c r="L1523" t="s">
        <v>1017</v>
      </c>
      <c r="M1523" t="s">
        <v>376</v>
      </c>
      <c r="N1523" t="s">
        <v>1037</v>
      </c>
      <c r="O1523" t="s">
        <v>30</v>
      </c>
      <c r="U1523">
        <f t="shared" si="71"/>
        <v>0</v>
      </c>
    </row>
    <row r="1524" spans="1:21" x14ac:dyDescent="0.25">
      <c r="A1524">
        <v>19640222</v>
      </c>
      <c r="B1524" t="s">
        <v>1825</v>
      </c>
      <c r="C1524" t="str">
        <f t="shared" si="69"/>
        <v>L</v>
      </c>
      <c r="D1524" t="s">
        <v>503</v>
      </c>
      <c r="E1524" s="1">
        <v>3</v>
      </c>
      <c r="F1524" s="1">
        <v>6</v>
      </c>
      <c r="G1524">
        <f t="shared" si="70"/>
        <v>-3</v>
      </c>
      <c r="H1524" t="s">
        <v>2853</v>
      </c>
      <c r="K1524" t="s">
        <v>1995</v>
      </c>
      <c r="L1524" t="s">
        <v>1826</v>
      </c>
      <c r="M1524" t="s">
        <v>1825</v>
      </c>
      <c r="N1524" t="s">
        <v>1033</v>
      </c>
      <c r="O1524" t="s">
        <v>30</v>
      </c>
      <c r="U1524">
        <f t="shared" si="71"/>
        <v>1</v>
      </c>
    </row>
    <row r="1525" spans="1:21" x14ac:dyDescent="0.25">
      <c r="A1525">
        <v>19640222</v>
      </c>
      <c r="B1525" t="s">
        <v>503</v>
      </c>
      <c r="C1525" t="str">
        <f t="shared" si="69"/>
        <v>W</v>
      </c>
      <c r="D1525" t="s">
        <v>1825</v>
      </c>
      <c r="E1525" s="1">
        <v>6</v>
      </c>
      <c r="F1525" s="1">
        <v>3</v>
      </c>
      <c r="G1525">
        <f t="shared" si="70"/>
        <v>3</v>
      </c>
      <c r="H1525" t="s">
        <v>2853</v>
      </c>
      <c r="K1525" t="s">
        <v>1995</v>
      </c>
      <c r="L1525" t="s">
        <v>1826</v>
      </c>
      <c r="M1525" t="s">
        <v>1825</v>
      </c>
      <c r="N1525" t="s">
        <v>1037</v>
      </c>
      <c r="O1525" t="s">
        <v>30</v>
      </c>
      <c r="U1525">
        <f t="shared" si="71"/>
        <v>0</v>
      </c>
    </row>
    <row r="1526" spans="1:21" x14ac:dyDescent="0.25">
      <c r="A1526">
        <v>19640222</v>
      </c>
      <c r="B1526" t="s">
        <v>164</v>
      </c>
      <c r="C1526" t="str">
        <f t="shared" si="69"/>
        <v>L</v>
      </c>
      <c r="D1526" t="s">
        <v>376</v>
      </c>
      <c r="E1526" s="1">
        <v>3</v>
      </c>
      <c r="F1526" s="1">
        <v>6</v>
      </c>
      <c r="G1526">
        <f t="shared" si="70"/>
        <v>-3</v>
      </c>
      <c r="H1526" t="s">
        <v>2853</v>
      </c>
      <c r="K1526" t="s">
        <v>2449</v>
      </c>
      <c r="L1526" t="s">
        <v>2448</v>
      </c>
      <c r="M1526" t="s">
        <v>164</v>
      </c>
      <c r="N1526" t="s">
        <v>1033</v>
      </c>
      <c r="O1526" t="s">
        <v>30</v>
      </c>
      <c r="U1526">
        <f t="shared" si="71"/>
        <v>1</v>
      </c>
    </row>
    <row r="1527" spans="1:21" x14ac:dyDescent="0.25">
      <c r="A1527">
        <v>19640222</v>
      </c>
      <c r="B1527" t="s">
        <v>376</v>
      </c>
      <c r="C1527" t="str">
        <f t="shared" si="69"/>
        <v>W</v>
      </c>
      <c r="D1527" t="s">
        <v>164</v>
      </c>
      <c r="E1527" s="1">
        <v>6</v>
      </c>
      <c r="F1527" s="1">
        <v>3</v>
      </c>
      <c r="G1527">
        <f t="shared" si="70"/>
        <v>3</v>
      </c>
      <c r="H1527" t="s">
        <v>2853</v>
      </c>
      <c r="K1527" t="s">
        <v>2449</v>
      </c>
      <c r="L1527" t="s">
        <v>2448</v>
      </c>
      <c r="M1527" t="s">
        <v>164</v>
      </c>
      <c r="N1527" t="s">
        <v>1037</v>
      </c>
      <c r="O1527" t="s">
        <v>30</v>
      </c>
      <c r="U1527">
        <f t="shared" si="71"/>
        <v>0</v>
      </c>
    </row>
    <row r="1528" spans="1:21" x14ac:dyDescent="0.25">
      <c r="A1528">
        <v>19640307</v>
      </c>
      <c r="B1528" t="s">
        <v>1825</v>
      </c>
      <c r="C1528" t="str">
        <f t="shared" si="69"/>
        <v>L</v>
      </c>
      <c r="D1528" t="s">
        <v>1264</v>
      </c>
      <c r="E1528" s="1">
        <v>6</v>
      </c>
      <c r="F1528" s="1">
        <v>15</v>
      </c>
      <c r="G1528">
        <f t="shared" si="70"/>
        <v>-9</v>
      </c>
      <c r="H1528" t="s">
        <v>2853</v>
      </c>
      <c r="K1528" t="s">
        <v>1995</v>
      </c>
      <c r="L1528" t="s">
        <v>1826</v>
      </c>
      <c r="M1528" t="s">
        <v>1825</v>
      </c>
      <c r="N1528" t="s">
        <v>1033</v>
      </c>
      <c r="O1528" t="s">
        <v>30</v>
      </c>
      <c r="U1528">
        <f t="shared" si="71"/>
        <v>0</v>
      </c>
    </row>
    <row r="1529" spans="1:21" x14ac:dyDescent="0.25">
      <c r="A1529">
        <v>19640307</v>
      </c>
      <c r="B1529" t="s">
        <v>1264</v>
      </c>
      <c r="C1529" t="str">
        <f t="shared" si="69"/>
        <v>W</v>
      </c>
      <c r="D1529" t="s">
        <v>1825</v>
      </c>
      <c r="E1529" s="1">
        <v>15</v>
      </c>
      <c r="F1529" s="1">
        <v>6</v>
      </c>
      <c r="G1529">
        <f t="shared" si="70"/>
        <v>9</v>
      </c>
      <c r="H1529" t="s">
        <v>2853</v>
      </c>
      <c r="K1529" t="s">
        <v>1995</v>
      </c>
      <c r="L1529" t="s">
        <v>1826</v>
      </c>
      <c r="M1529" t="s">
        <v>1825</v>
      </c>
      <c r="N1529" t="s">
        <v>1037</v>
      </c>
      <c r="O1529" t="s">
        <v>30</v>
      </c>
      <c r="U1529">
        <f t="shared" si="71"/>
        <v>0</v>
      </c>
    </row>
    <row r="1530" spans="1:21" x14ac:dyDescent="0.25">
      <c r="A1530">
        <v>19640321</v>
      </c>
      <c r="B1530" t="s">
        <v>503</v>
      </c>
      <c r="C1530" t="str">
        <f t="shared" si="69"/>
        <v>W</v>
      </c>
      <c r="D1530" t="s">
        <v>376</v>
      </c>
      <c r="E1530" s="1">
        <v>15</v>
      </c>
      <c r="F1530" s="1">
        <v>6</v>
      </c>
      <c r="G1530">
        <f t="shared" si="70"/>
        <v>9</v>
      </c>
      <c r="H1530" t="s">
        <v>2853</v>
      </c>
      <c r="K1530" t="s">
        <v>1822</v>
      </c>
      <c r="L1530" t="s">
        <v>1120</v>
      </c>
      <c r="M1530" t="s">
        <v>503</v>
      </c>
      <c r="N1530" t="s">
        <v>1033</v>
      </c>
      <c r="O1530" t="s">
        <v>30</v>
      </c>
      <c r="U1530">
        <f t="shared" si="71"/>
        <v>0</v>
      </c>
    </row>
    <row r="1531" spans="1:21" x14ac:dyDescent="0.25">
      <c r="A1531">
        <v>19640321</v>
      </c>
      <c r="B1531" t="s">
        <v>376</v>
      </c>
      <c r="C1531" t="str">
        <f t="shared" si="69"/>
        <v>L</v>
      </c>
      <c r="D1531" t="s">
        <v>503</v>
      </c>
      <c r="E1531" s="1">
        <v>6</v>
      </c>
      <c r="F1531" s="1">
        <v>15</v>
      </c>
      <c r="G1531">
        <f t="shared" si="70"/>
        <v>-9</v>
      </c>
      <c r="H1531" t="s">
        <v>2853</v>
      </c>
      <c r="K1531" t="s">
        <v>1822</v>
      </c>
      <c r="L1531" t="s">
        <v>1120</v>
      </c>
      <c r="M1531" t="s">
        <v>503</v>
      </c>
      <c r="N1531" t="s">
        <v>1037</v>
      </c>
      <c r="O1531" t="s">
        <v>30</v>
      </c>
      <c r="U1531">
        <f t="shared" si="71"/>
        <v>0</v>
      </c>
    </row>
    <row r="1532" spans="1:21" x14ac:dyDescent="0.25">
      <c r="A1532">
        <v>19640321</v>
      </c>
      <c r="B1532" t="s">
        <v>1264</v>
      </c>
      <c r="C1532" t="str">
        <f t="shared" si="69"/>
        <v>D</v>
      </c>
      <c r="D1532" t="s">
        <v>164</v>
      </c>
      <c r="E1532" s="1">
        <v>11</v>
      </c>
      <c r="F1532" s="1">
        <v>11</v>
      </c>
      <c r="G1532">
        <f t="shared" si="70"/>
        <v>0</v>
      </c>
      <c r="H1532" t="s">
        <v>2853</v>
      </c>
      <c r="K1532" t="s">
        <v>1988</v>
      </c>
      <c r="L1532" t="s">
        <v>1263</v>
      </c>
      <c r="M1532" t="s">
        <v>1264</v>
      </c>
      <c r="N1532" t="s">
        <v>1033</v>
      </c>
      <c r="O1532" t="s">
        <v>30</v>
      </c>
      <c r="U1532">
        <f t="shared" si="71"/>
        <v>0</v>
      </c>
    </row>
    <row r="1533" spans="1:21" x14ac:dyDescent="0.25">
      <c r="A1533">
        <v>19640321</v>
      </c>
      <c r="B1533" t="s">
        <v>164</v>
      </c>
      <c r="C1533" t="str">
        <f t="shared" si="69"/>
        <v>D</v>
      </c>
      <c r="D1533" t="s">
        <v>1264</v>
      </c>
      <c r="E1533" s="1">
        <v>11</v>
      </c>
      <c r="F1533" s="1">
        <v>11</v>
      </c>
      <c r="G1533">
        <f t="shared" si="70"/>
        <v>0</v>
      </c>
      <c r="H1533" t="s">
        <v>2853</v>
      </c>
      <c r="K1533" t="s">
        <v>1988</v>
      </c>
      <c r="L1533" t="s">
        <v>1263</v>
      </c>
      <c r="M1533" t="s">
        <v>1264</v>
      </c>
      <c r="N1533" t="s">
        <v>1037</v>
      </c>
      <c r="O1533" t="s">
        <v>30</v>
      </c>
      <c r="U1533">
        <f t="shared" si="71"/>
        <v>0</v>
      </c>
    </row>
    <row r="1534" spans="1:21" x14ac:dyDescent="0.25">
      <c r="A1534">
        <v>19640329</v>
      </c>
      <c r="B1534" t="s">
        <v>171</v>
      </c>
      <c r="C1534" t="str">
        <f t="shared" si="69"/>
        <v>L</v>
      </c>
      <c r="D1534" t="s">
        <v>164</v>
      </c>
      <c r="E1534" s="1">
        <v>3</v>
      </c>
      <c r="F1534" s="1">
        <v>12</v>
      </c>
      <c r="G1534">
        <f t="shared" si="70"/>
        <v>-9</v>
      </c>
      <c r="H1534" t="s">
        <v>2447</v>
      </c>
      <c r="K1534" t="s">
        <v>2490</v>
      </c>
      <c r="L1534" t="s">
        <v>2489</v>
      </c>
      <c r="M1534" t="s">
        <v>171</v>
      </c>
      <c r="N1534" t="s">
        <v>1033</v>
      </c>
      <c r="S1534" t="s">
        <v>30</v>
      </c>
      <c r="U1534">
        <f t="shared" si="71"/>
        <v>0</v>
      </c>
    </row>
    <row r="1535" spans="1:21" x14ac:dyDescent="0.25">
      <c r="A1535">
        <v>19640329</v>
      </c>
      <c r="B1535" t="s">
        <v>164</v>
      </c>
      <c r="C1535" t="str">
        <f t="shared" si="69"/>
        <v>W</v>
      </c>
      <c r="D1535" t="s">
        <v>171</v>
      </c>
      <c r="E1535" s="1">
        <v>12</v>
      </c>
      <c r="F1535" s="1">
        <v>3</v>
      </c>
      <c r="G1535">
        <f t="shared" si="70"/>
        <v>9</v>
      </c>
      <c r="H1535" t="s">
        <v>2447</v>
      </c>
      <c r="K1535" t="s">
        <v>2490</v>
      </c>
      <c r="L1535" t="s">
        <v>2489</v>
      </c>
      <c r="M1535" t="s">
        <v>171</v>
      </c>
      <c r="N1535" t="s">
        <v>1037</v>
      </c>
      <c r="S1535" t="s">
        <v>30</v>
      </c>
      <c r="U1535">
        <f t="shared" si="71"/>
        <v>0</v>
      </c>
    </row>
    <row r="1536" spans="1:21" x14ac:dyDescent="0.25">
      <c r="A1536">
        <v>19640411</v>
      </c>
      <c r="B1536" t="s">
        <v>164</v>
      </c>
      <c r="C1536" t="str">
        <f t="shared" si="69"/>
        <v>W</v>
      </c>
      <c r="D1536" t="s">
        <v>1825</v>
      </c>
      <c r="E1536" s="1">
        <v>27</v>
      </c>
      <c r="F1536" s="1">
        <v>6</v>
      </c>
      <c r="G1536">
        <f t="shared" si="70"/>
        <v>21</v>
      </c>
      <c r="H1536" t="s">
        <v>2853</v>
      </c>
      <c r="K1536" t="s">
        <v>2448</v>
      </c>
      <c r="L1536" t="s">
        <v>1939</v>
      </c>
      <c r="M1536" t="s">
        <v>164</v>
      </c>
      <c r="N1536" t="s">
        <v>1033</v>
      </c>
      <c r="O1536" t="s">
        <v>30</v>
      </c>
      <c r="U1536">
        <f t="shared" si="71"/>
        <v>0</v>
      </c>
    </row>
    <row r="1537" spans="1:21" x14ac:dyDescent="0.25">
      <c r="A1537">
        <v>19640411</v>
      </c>
      <c r="B1537" t="s">
        <v>1825</v>
      </c>
      <c r="C1537" t="str">
        <f t="shared" si="69"/>
        <v>L</v>
      </c>
      <c r="D1537" t="s">
        <v>164</v>
      </c>
      <c r="E1537" s="1">
        <v>6</v>
      </c>
      <c r="F1537" s="1">
        <v>27</v>
      </c>
      <c r="G1537">
        <f t="shared" si="70"/>
        <v>-21</v>
      </c>
      <c r="H1537" t="s">
        <v>2853</v>
      </c>
      <c r="K1537" t="s">
        <v>2448</v>
      </c>
      <c r="L1537" t="s">
        <v>1939</v>
      </c>
      <c r="M1537" t="s">
        <v>164</v>
      </c>
      <c r="N1537" t="s">
        <v>1037</v>
      </c>
      <c r="O1537" t="s">
        <v>30</v>
      </c>
      <c r="U1537">
        <f t="shared" si="71"/>
        <v>0</v>
      </c>
    </row>
    <row r="1538" spans="1:21" x14ac:dyDescent="0.25">
      <c r="A1538">
        <v>19640523</v>
      </c>
      <c r="B1538" t="s">
        <v>1828</v>
      </c>
      <c r="C1538" t="str">
        <f t="shared" ref="C1538:C1601" si="72">IF(E1538-F1538&gt;0,"W",IF(E1538-F1538&lt;0,"L","D"))</f>
        <v>W</v>
      </c>
      <c r="D1538" t="s">
        <v>1264</v>
      </c>
      <c r="E1538" s="1">
        <v>24</v>
      </c>
      <c r="F1538" s="1">
        <v>3</v>
      </c>
      <c r="G1538">
        <f t="shared" ref="G1538:G1601" si="73">E1538-F1538</f>
        <v>21</v>
      </c>
      <c r="H1538" t="s">
        <v>2488</v>
      </c>
      <c r="K1538" t="s">
        <v>1983</v>
      </c>
      <c r="L1538" t="s">
        <v>1829</v>
      </c>
      <c r="M1538" t="s">
        <v>1828</v>
      </c>
      <c r="N1538" t="s">
        <v>1033</v>
      </c>
      <c r="S1538" t="s">
        <v>30</v>
      </c>
      <c r="U1538">
        <f t="shared" ref="U1538:U1601" si="74">IF(C1538="L",IF(G1538&gt;-8,1,0),0)</f>
        <v>0</v>
      </c>
    </row>
    <row r="1539" spans="1:21" x14ac:dyDescent="0.25">
      <c r="A1539">
        <v>19640523</v>
      </c>
      <c r="B1539" t="s">
        <v>1264</v>
      </c>
      <c r="C1539" t="str">
        <f t="shared" si="72"/>
        <v>L</v>
      </c>
      <c r="D1539" t="s">
        <v>1828</v>
      </c>
      <c r="E1539" s="1">
        <v>3</v>
      </c>
      <c r="F1539" s="1">
        <v>24</v>
      </c>
      <c r="G1539">
        <f t="shared" si="73"/>
        <v>-21</v>
      </c>
      <c r="H1539" t="s">
        <v>2488</v>
      </c>
      <c r="K1539" t="s">
        <v>1983</v>
      </c>
      <c r="L1539" t="s">
        <v>1829</v>
      </c>
      <c r="M1539" t="s">
        <v>1828</v>
      </c>
      <c r="N1539" t="s">
        <v>1037</v>
      </c>
      <c r="S1539" t="s">
        <v>30</v>
      </c>
      <c r="U1539">
        <f t="shared" si="74"/>
        <v>0</v>
      </c>
    </row>
    <row r="1540" spans="1:21" x14ac:dyDescent="0.25">
      <c r="A1540">
        <v>19640725</v>
      </c>
      <c r="B1540" t="s">
        <v>1828</v>
      </c>
      <c r="C1540" t="str">
        <f t="shared" si="72"/>
        <v>L</v>
      </c>
      <c r="D1540" t="s">
        <v>164</v>
      </c>
      <c r="E1540" s="1">
        <v>6</v>
      </c>
      <c r="F1540" s="1">
        <v>8</v>
      </c>
      <c r="G1540">
        <f t="shared" si="73"/>
        <v>-2</v>
      </c>
      <c r="H1540" t="s">
        <v>2487</v>
      </c>
      <c r="K1540" t="s">
        <v>2205</v>
      </c>
      <c r="L1540" t="s">
        <v>2204</v>
      </c>
      <c r="M1540" t="s">
        <v>1828</v>
      </c>
      <c r="N1540" t="s">
        <v>1033</v>
      </c>
      <c r="S1540" t="s">
        <v>30</v>
      </c>
      <c r="U1540">
        <f t="shared" si="74"/>
        <v>1</v>
      </c>
    </row>
    <row r="1541" spans="1:21" x14ac:dyDescent="0.25">
      <c r="A1541">
        <v>19640725</v>
      </c>
      <c r="B1541" t="s">
        <v>164</v>
      </c>
      <c r="C1541" t="str">
        <f t="shared" si="72"/>
        <v>W</v>
      </c>
      <c r="D1541" t="s">
        <v>1828</v>
      </c>
      <c r="E1541" s="1">
        <v>8</v>
      </c>
      <c r="F1541" s="1">
        <v>6</v>
      </c>
      <c r="G1541">
        <f t="shared" si="73"/>
        <v>2</v>
      </c>
      <c r="H1541" t="s">
        <v>2487</v>
      </c>
      <c r="K1541" t="s">
        <v>2205</v>
      </c>
      <c r="L1541" t="s">
        <v>2204</v>
      </c>
      <c r="M1541" t="s">
        <v>1828</v>
      </c>
      <c r="N1541" t="s">
        <v>1037</v>
      </c>
      <c r="S1541" t="s">
        <v>30</v>
      </c>
      <c r="U1541">
        <f t="shared" si="74"/>
        <v>0</v>
      </c>
    </row>
    <row r="1542" spans="1:21" x14ac:dyDescent="0.25">
      <c r="A1542">
        <v>19640815</v>
      </c>
      <c r="B1542" t="s">
        <v>1787</v>
      </c>
      <c r="C1542" t="str">
        <f t="shared" si="72"/>
        <v>W</v>
      </c>
      <c r="D1542" t="s">
        <v>1824</v>
      </c>
      <c r="E1542" s="1">
        <v>14</v>
      </c>
      <c r="F1542" s="1">
        <v>9</v>
      </c>
      <c r="G1542">
        <f t="shared" si="73"/>
        <v>5</v>
      </c>
      <c r="H1542" t="s">
        <v>2486</v>
      </c>
      <c r="K1542" t="s">
        <v>2082</v>
      </c>
      <c r="L1542" t="s">
        <v>1877</v>
      </c>
      <c r="M1542" t="s">
        <v>1787</v>
      </c>
      <c r="N1542" t="s">
        <v>1033</v>
      </c>
      <c r="S1542" t="s">
        <v>30</v>
      </c>
      <c r="U1542">
        <f t="shared" si="74"/>
        <v>0</v>
      </c>
    </row>
    <row r="1543" spans="1:21" x14ac:dyDescent="0.25">
      <c r="A1543">
        <v>19640815</v>
      </c>
      <c r="B1543" t="s">
        <v>1824</v>
      </c>
      <c r="C1543" t="str">
        <f t="shared" si="72"/>
        <v>L</v>
      </c>
      <c r="D1543" t="s">
        <v>1787</v>
      </c>
      <c r="E1543" s="1">
        <v>9</v>
      </c>
      <c r="F1543" s="1">
        <v>14</v>
      </c>
      <c r="G1543">
        <f t="shared" si="73"/>
        <v>-5</v>
      </c>
      <c r="H1543" t="s">
        <v>2486</v>
      </c>
      <c r="K1543" t="s">
        <v>2082</v>
      </c>
      <c r="L1543" t="s">
        <v>1877</v>
      </c>
      <c r="M1543" t="s">
        <v>1787</v>
      </c>
      <c r="N1543" t="s">
        <v>1037</v>
      </c>
      <c r="S1543" t="s">
        <v>30</v>
      </c>
      <c r="U1543">
        <f t="shared" si="74"/>
        <v>1</v>
      </c>
    </row>
    <row r="1544" spans="1:21" x14ac:dyDescent="0.25">
      <c r="A1544">
        <v>19640822</v>
      </c>
      <c r="B1544" t="s">
        <v>1787</v>
      </c>
      <c r="C1544" t="str">
        <f t="shared" si="72"/>
        <v>W</v>
      </c>
      <c r="D1544" t="s">
        <v>1824</v>
      </c>
      <c r="E1544" s="1">
        <v>18</v>
      </c>
      <c r="F1544" s="1">
        <v>3</v>
      </c>
      <c r="G1544">
        <f t="shared" si="73"/>
        <v>15</v>
      </c>
      <c r="H1544" t="s">
        <v>2486</v>
      </c>
      <c r="K1544" t="s">
        <v>2280</v>
      </c>
      <c r="L1544" t="s">
        <v>1846</v>
      </c>
      <c r="M1544" t="s">
        <v>1787</v>
      </c>
      <c r="N1544" t="s">
        <v>1033</v>
      </c>
      <c r="S1544" t="s">
        <v>30</v>
      </c>
      <c r="U1544">
        <f t="shared" si="74"/>
        <v>0</v>
      </c>
    </row>
    <row r="1545" spans="1:21" x14ac:dyDescent="0.25">
      <c r="A1545">
        <v>19640822</v>
      </c>
      <c r="B1545" t="s">
        <v>1824</v>
      </c>
      <c r="C1545" t="str">
        <f t="shared" si="72"/>
        <v>L</v>
      </c>
      <c r="D1545" t="s">
        <v>1787</v>
      </c>
      <c r="E1545" s="1">
        <v>3</v>
      </c>
      <c r="F1545" s="1">
        <v>18</v>
      </c>
      <c r="G1545">
        <f t="shared" si="73"/>
        <v>-15</v>
      </c>
      <c r="H1545" t="s">
        <v>2486</v>
      </c>
      <c r="K1545" t="s">
        <v>2280</v>
      </c>
      <c r="L1545" t="s">
        <v>1846</v>
      </c>
      <c r="M1545" t="s">
        <v>1787</v>
      </c>
      <c r="N1545" t="s">
        <v>1037</v>
      </c>
      <c r="S1545" t="s">
        <v>30</v>
      </c>
      <c r="U1545">
        <f t="shared" si="74"/>
        <v>0</v>
      </c>
    </row>
    <row r="1546" spans="1:21" x14ac:dyDescent="0.25">
      <c r="A1546">
        <v>19640829</v>
      </c>
      <c r="B1546" t="s">
        <v>1787</v>
      </c>
      <c r="C1546" t="str">
        <f t="shared" si="72"/>
        <v>L</v>
      </c>
      <c r="D1546" t="s">
        <v>1824</v>
      </c>
      <c r="E1546" s="1">
        <v>5</v>
      </c>
      <c r="F1546" s="1">
        <v>20</v>
      </c>
      <c r="G1546">
        <f t="shared" si="73"/>
        <v>-15</v>
      </c>
      <c r="H1546" t="s">
        <v>2486</v>
      </c>
      <c r="K1546" t="s">
        <v>2239</v>
      </c>
      <c r="L1546" t="s">
        <v>1837</v>
      </c>
      <c r="M1546" t="s">
        <v>1787</v>
      </c>
      <c r="N1546" t="s">
        <v>1033</v>
      </c>
      <c r="S1546" t="s">
        <v>30</v>
      </c>
      <c r="U1546">
        <f t="shared" si="74"/>
        <v>0</v>
      </c>
    </row>
    <row r="1547" spans="1:21" x14ac:dyDescent="0.25">
      <c r="A1547">
        <v>19640829</v>
      </c>
      <c r="B1547" t="s">
        <v>1824</v>
      </c>
      <c r="C1547" t="str">
        <f t="shared" si="72"/>
        <v>W</v>
      </c>
      <c r="D1547" t="s">
        <v>1787</v>
      </c>
      <c r="E1547" s="1">
        <v>20</v>
      </c>
      <c r="F1547" s="1">
        <v>5</v>
      </c>
      <c r="G1547">
        <f t="shared" si="73"/>
        <v>15</v>
      </c>
      <c r="H1547" t="s">
        <v>2486</v>
      </c>
      <c r="K1547" t="s">
        <v>2239</v>
      </c>
      <c r="L1547" t="s">
        <v>1837</v>
      </c>
      <c r="M1547" t="s">
        <v>1787</v>
      </c>
      <c r="N1547" t="s">
        <v>1037</v>
      </c>
      <c r="S1547" t="s">
        <v>30</v>
      </c>
      <c r="U1547">
        <f t="shared" si="74"/>
        <v>0</v>
      </c>
    </row>
    <row r="1548" spans="1:21" x14ac:dyDescent="0.25">
      <c r="A1548">
        <v>19650109</v>
      </c>
      <c r="B1548" t="s">
        <v>164</v>
      </c>
      <c r="C1548" t="str">
        <f t="shared" si="72"/>
        <v>W</v>
      </c>
      <c r="D1548" t="s">
        <v>503</v>
      </c>
      <c r="E1548" s="1">
        <v>16</v>
      </c>
      <c r="F1548" s="1">
        <v>8</v>
      </c>
      <c r="G1548">
        <f t="shared" si="73"/>
        <v>8</v>
      </c>
      <c r="H1548" t="s">
        <v>2852</v>
      </c>
      <c r="K1548" t="s">
        <v>2449</v>
      </c>
      <c r="L1548" t="s">
        <v>2448</v>
      </c>
      <c r="M1548" t="s">
        <v>164</v>
      </c>
      <c r="N1548" t="s">
        <v>1033</v>
      </c>
      <c r="O1548" t="s">
        <v>30</v>
      </c>
      <c r="U1548">
        <f t="shared" si="74"/>
        <v>0</v>
      </c>
    </row>
    <row r="1549" spans="1:21" x14ac:dyDescent="0.25">
      <c r="A1549">
        <v>19650109</v>
      </c>
      <c r="B1549" t="s">
        <v>503</v>
      </c>
      <c r="C1549" t="str">
        <f t="shared" si="72"/>
        <v>L</v>
      </c>
      <c r="D1549" t="s">
        <v>164</v>
      </c>
      <c r="E1549" s="1">
        <v>8</v>
      </c>
      <c r="F1549" s="1">
        <v>16</v>
      </c>
      <c r="G1549">
        <f t="shared" si="73"/>
        <v>-8</v>
      </c>
      <c r="H1549" t="s">
        <v>2852</v>
      </c>
      <c r="K1549" t="s">
        <v>2449</v>
      </c>
      <c r="L1549" t="s">
        <v>2448</v>
      </c>
      <c r="M1549" t="s">
        <v>164</v>
      </c>
      <c r="N1549" t="s">
        <v>1037</v>
      </c>
      <c r="O1549" t="s">
        <v>30</v>
      </c>
      <c r="U1549">
        <f t="shared" si="74"/>
        <v>0</v>
      </c>
    </row>
    <row r="1550" spans="1:21" x14ac:dyDescent="0.25">
      <c r="A1550">
        <v>19650116</v>
      </c>
      <c r="B1550" t="s">
        <v>1264</v>
      </c>
      <c r="C1550" t="str">
        <f t="shared" si="72"/>
        <v>W</v>
      </c>
      <c r="D1550" t="s">
        <v>376</v>
      </c>
      <c r="E1550" s="1">
        <v>14</v>
      </c>
      <c r="F1550" s="1">
        <v>3</v>
      </c>
      <c r="G1550">
        <f t="shared" si="73"/>
        <v>11</v>
      </c>
      <c r="H1550" t="s">
        <v>2852</v>
      </c>
      <c r="K1550" t="s">
        <v>2533</v>
      </c>
      <c r="L1550" t="s">
        <v>1263</v>
      </c>
      <c r="M1550" t="s">
        <v>1264</v>
      </c>
      <c r="N1550" t="s">
        <v>1033</v>
      </c>
      <c r="O1550" t="s">
        <v>30</v>
      </c>
      <c r="U1550">
        <f t="shared" si="74"/>
        <v>0</v>
      </c>
    </row>
    <row r="1551" spans="1:21" x14ac:dyDescent="0.25">
      <c r="A1551">
        <v>19650116</v>
      </c>
      <c r="B1551" t="s">
        <v>376</v>
      </c>
      <c r="C1551" t="str">
        <f t="shared" si="72"/>
        <v>L</v>
      </c>
      <c r="D1551" t="s">
        <v>1264</v>
      </c>
      <c r="E1551" s="1">
        <v>3</v>
      </c>
      <c r="F1551" s="1">
        <v>14</v>
      </c>
      <c r="G1551">
        <f t="shared" si="73"/>
        <v>-11</v>
      </c>
      <c r="H1551" t="s">
        <v>2852</v>
      </c>
      <c r="K1551" t="s">
        <v>2533</v>
      </c>
      <c r="L1551" t="s">
        <v>1263</v>
      </c>
      <c r="M1551" t="s">
        <v>1264</v>
      </c>
      <c r="N1551" t="s">
        <v>1037</v>
      </c>
      <c r="O1551" t="s">
        <v>30</v>
      </c>
      <c r="U1551">
        <f t="shared" si="74"/>
        <v>0</v>
      </c>
    </row>
    <row r="1552" spans="1:21" x14ac:dyDescent="0.25">
      <c r="A1552">
        <v>19650123</v>
      </c>
      <c r="B1552" t="s">
        <v>1825</v>
      </c>
      <c r="C1552" t="str">
        <f t="shared" si="72"/>
        <v>D</v>
      </c>
      <c r="D1552" t="s">
        <v>164</v>
      </c>
      <c r="E1552" s="1">
        <v>3</v>
      </c>
      <c r="F1552" s="1">
        <v>3</v>
      </c>
      <c r="G1552">
        <f t="shared" si="73"/>
        <v>0</v>
      </c>
      <c r="H1552" t="s">
        <v>2852</v>
      </c>
      <c r="K1552" t="s">
        <v>1995</v>
      </c>
      <c r="L1552" t="s">
        <v>1826</v>
      </c>
      <c r="M1552" t="s">
        <v>1825</v>
      </c>
      <c r="N1552" t="s">
        <v>1033</v>
      </c>
      <c r="O1552" t="s">
        <v>30</v>
      </c>
      <c r="U1552">
        <f t="shared" si="74"/>
        <v>0</v>
      </c>
    </row>
    <row r="1553" spans="1:21" x14ac:dyDescent="0.25">
      <c r="A1553">
        <v>19650123</v>
      </c>
      <c r="B1553" t="s">
        <v>164</v>
      </c>
      <c r="C1553" t="str">
        <f t="shared" si="72"/>
        <v>D</v>
      </c>
      <c r="D1553" t="s">
        <v>1825</v>
      </c>
      <c r="E1553" s="1">
        <v>3</v>
      </c>
      <c r="F1553" s="1">
        <v>3</v>
      </c>
      <c r="G1553">
        <f t="shared" si="73"/>
        <v>0</v>
      </c>
      <c r="H1553" t="s">
        <v>2852</v>
      </c>
      <c r="K1553" t="s">
        <v>1995</v>
      </c>
      <c r="L1553" t="s">
        <v>1826</v>
      </c>
      <c r="M1553" t="s">
        <v>1825</v>
      </c>
      <c r="N1553" t="s">
        <v>1037</v>
      </c>
      <c r="O1553" t="s">
        <v>30</v>
      </c>
      <c r="U1553">
        <f t="shared" si="74"/>
        <v>0</v>
      </c>
    </row>
    <row r="1554" spans="1:21" x14ac:dyDescent="0.25">
      <c r="A1554">
        <v>19650206</v>
      </c>
      <c r="B1554" t="s">
        <v>503</v>
      </c>
      <c r="C1554" t="str">
        <f t="shared" si="72"/>
        <v>L</v>
      </c>
      <c r="D1554" t="s">
        <v>1264</v>
      </c>
      <c r="E1554" s="1">
        <v>12</v>
      </c>
      <c r="F1554" s="1">
        <v>14</v>
      </c>
      <c r="G1554">
        <f t="shared" si="73"/>
        <v>-2</v>
      </c>
      <c r="H1554" t="s">
        <v>2852</v>
      </c>
      <c r="K1554" t="s">
        <v>1822</v>
      </c>
      <c r="L1554" t="s">
        <v>1120</v>
      </c>
      <c r="M1554" t="s">
        <v>503</v>
      </c>
      <c r="N1554" t="s">
        <v>1033</v>
      </c>
      <c r="O1554" t="s">
        <v>30</v>
      </c>
      <c r="U1554">
        <f t="shared" si="74"/>
        <v>1</v>
      </c>
    </row>
    <row r="1555" spans="1:21" x14ac:dyDescent="0.25">
      <c r="A1555">
        <v>19650206</v>
      </c>
      <c r="B1555" t="s">
        <v>1264</v>
      </c>
      <c r="C1555" t="str">
        <f t="shared" si="72"/>
        <v>W</v>
      </c>
      <c r="D1555" t="s">
        <v>503</v>
      </c>
      <c r="E1555" s="1">
        <v>14</v>
      </c>
      <c r="F1555" s="1">
        <v>12</v>
      </c>
      <c r="G1555">
        <f t="shared" si="73"/>
        <v>2</v>
      </c>
      <c r="H1555" t="s">
        <v>2852</v>
      </c>
      <c r="K1555" t="s">
        <v>1822</v>
      </c>
      <c r="L1555" t="s">
        <v>1120</v>
      </c>
      <c r="M1555" t="s">
        <v>503</v>
      </c>
      <c r="N1555" t="s">
        <v>1037</v>
      </c>
      <c r="O1555" t="s">
        <v>30</v>
      </c>
      <c r="U1555">
        <f t="shared" si="74"/>
        <v>0</v>
      </c>
    </row>
    <row r="1556" spans="1:21" x14ac:dyDescent="0.25">
      <c r="A1556">
        <v>19650213</v>
      </c>
      <c r="B1556" t="s">
        <v>1825</v>
      </c>
      <c r="C1556" t="str">
        <f t="shared" si="72"/>
        <v>W</v>
      </c>
      <c r="D1556" t="s">
        <v>376</v>
      </c>
      <c r="E1556" s="1">
        <v>5</v>
      </c>
      <c r="F1556" s="1">
        <v>0</v>
      </c>
      <c r="G1556">
        <f t="shared" si="73"/>
        <v>5</v>
      </c>
      <c r="H1556" t="s">
        <v>2852</v>
      </c>
      <c r="K1556" t="s">
        <v>1995</v>
      </c>
      <c r="L1556" t="s">
        <v>1826</v>
      </c>
      <c r="M1556" t="s">
        <v>1825</v>
      </c>
      <c r="N1556" t="s">
        <v>1033</v>
      </c>
      <c r="O1556" t="s">
        <v>30</v>
      </c>
      <c r="U1556">
        <f t="shared" si="74"/>
        <v>0</v>
      </c>
    </row>
    <row r="1557" spans="1:21" x14ac:dyDescent="0.25">
      <c r="A1557">
        <v>19650213</v>
      </c>
      <c r="B1557" t="s">
        <v>376</v>
      </c>
      <c r="C1557" t="str">
        <f t="shared" si="72"/>
        <v>L</v>
      </c>
      <c r="D1557" t="s">
        <v>1825</v>
      </c>
      <c r="E1557" s="1">
        <v>0</v>
      </c>
      <c r="F1557" s="1">
        <v>5</v>
      </c>
      <c r="G1557">
        <f t="shared" si="73"/>
        <v>-5</v>
      </c>
      <c r="H1557" t="s">
        <v>2852</v>
      </c>
      <c r="K1557" t="s">
        <v>1995</v>
      </c>
      <c r="L1557" t="s">
        <v>1826</v>
      </c>
      <c r="M1557" t="s">
        <v>1825</v>
      </c>
      <c r="N1557" t="s">
        <v>1037</v>
      </c>
      <c r="O1557" t="s">
        <v>30</v>
      </c>
      <c r="U1557">
        <f t="shared" si="74"/>
        <v>1</v>
      </c>
    </row>
    <row r="1558" spans="1:21" x14ac:dyDescent="0.25">
      <c r="A1558">
        <v>19650227</v>
      </c>
      <c r="B1558" t="s">
        <v>503</v>
      </c>
      <c r="C1558" t="str">
        <f t="shared" si="72"/>
        <v>L</v>
      </c>
      <c r="D1558" t="s">
        <v>1825</v>
      </c>
      <c r="E1558" s="1">
        <v>6</v>
      </c>
      <c r="F1558" s="1">
        <v>16</v>
      </c>
      <c r="G1558">
        <f t="shared" si="73"/>
        <v>-10</v>
      </c>
      <c r="H1558" t="s">
        <v>2852</v>
      </c>
      <c r="K1558" t="s">
        <v>1822</v>
      </c>
      <c r="L1558" t="s">
        <v>1120</v>
      </c>
      <c r="M1558" t="s">
        <v>503</v>
      </c>
      <c r="N1558" t="s">
        <v>1033</v>
      </c>
      <c r="O1558" t="s">
        <v>30</v>
      </c>
      <c r="U1558">
        <f t="shared" si="74"/>
        <v>0</v>
      </c>
    </row>
    <row r="1559" spans="1:21" x14ac:dyDescent="0.25">
      <c r="A1559">
        <v>19650227</v>
      </c>
      <c r="B1559" t="s">
        <v>1825</v>
      </c>
      <c r="C1559" t="str">
        <f t="shared" si="72"/>
        <v>W</v>
      </c>
      <c r="D1559" t="s">
        <v>503</v>
      </c>
      <c r="E1559" s="1">
        <v>16</v>
      </c>
      <c r="F1559" s="1">
        <v>6</v>
      </c>
      <c r="G1559">
        <f t="shared" si="73"/>
        <v>10</v>
      </c>
      <c r="H1559" t="s">
        <v>2852</v>
      </c>
      <c r="K1559" t="s">
        <v>1822</v>
      </c>
      <c r="L1559" t="s">
        <v>1120</v>
      </c>
      <c r="M1559" t="s">
        <v>503</v>
      </c>
      <c r="N1559" t="s">
        <v>1037</v>
      </c>
      <c r="O1559" t="s">
        <v>30</v>
      </c>
      <c r="U1559">
        <f t="shared" si="74"/>
        <v>0</v>
      </c>
    </row>
    <row r="1560" spans="1:21" x14ac:dyDescent="0.25">
      <c r="A1560">
        <v>19650227</v>
      </c>
      <c r="B1560" t="s">
        <v>376</v>
      </c>
      <c r="C1560" t="str">
        <f t="shared" si="72"/>
        <v>W</v>
      </c>
      <c r="D1560" t="s">
        <v>164</v>
      </c>
      <c r="E1560" s="1">
        <v>9</v>
      </c>
      <c r="F1560" s="1">
        <v>6</v>
      </c>
      <c r="G1560">
        <f t="shared" si="73"/>
        <v>3</v>
      </c>
      <c r="H1560" t="s">
        <v>2852</v>
      </c>
      <c r="K1560" t="s">
        <v>1894</v>
      </c>
      <c r="L1560" t="s">
        <v>1017</v>
      </c>
      <c r="M1560" t="s">
        <v>376</v>
      </c>
      <c r="N1560" t="s">
        <v>1033</v>
      </c>
      <c r="O1560" t="s">
        <v>30</v>
      </c>
      <c r="U1560">
        <f t="shared" si="74"/>
        <v>0</v>
      </c>
    </row>
    <row r="1561" spans="1:21" x14ac:dyDescent="0.25">
      <c r="A1561">
        <v>19650227</v>
      </c>
      <c r="B1561" t="s">
        <v>164</v>
      </c>
      <c r="C1561" t="str">
        <f t="shared" si="72"/>
        <v>L</v>
      </c>
      <c r="D1561" t="s">
        <v>376</v>
      </c>
      <c r="E1561" s="1">
        <v>6</v>
      </c>
      <c r="F1561" s="1">
        <v>9</v>
      </c>
      <c r="G1561">
        <f t="shared" si="73"/>
        <v>-3</v>
      </c>
      <c r="H1561" t="s">
        <v>2852</v>
      </c>
      <c r="K1561" t="s">
        <v>1894</v>
      </c>
      <c r="L1561" t="s">
        <v>1017</v>
      </c>
      <c r="M1561" t="s">
        <v>376</v>
      </c>
      <c r="N1561" t="s">
        <v>1037</v>
      </c>
      <c r="O1561" t="s">
        <v>30</v>
      </c>
      <c r="U1561">
        <f t="shared" si="74"/>
        <v>1</v>
      </c>
    </row>
    <row r="1562" spans="1:21" x14ac:dyDescent="0.25">
      <c r="A1562">
        <v>19650313</v>
      </c>
      <c r="B1562" t="s">
        <v>1264</v>
      </c>
      <c r="C1562" t="str">
        <f t="shared" si="72"/>
        <v>W</v>
      </c>
      <c r="D1562" t="s">
        <v>1825</v>
      </c>
      <c r="E1562" s="1">
        <v>14</v>
      </c>
      <c r="F1562" s="1">
        <v>8</v>
      </c>
      <c r="G1562">
        <f t="shared" si="73"/>
        <v>6</v>
      </c>
      <c r="H1562" t="s">
        <v>2852</v>
      </c>
      <c r="K1562" t="s">
        <v>1988</v>
      </c>
      <c r="L1562" t="s">
        <v>1263</v>
      </c>
      <c r="M1562" t="s">
        <v>1264</v>
      </c>
      <c r="N1562" t="s">
        <v>1033</v>
      </c>
      <c r="O1562" t="s">
        <v>30</v>
      </c>
      <c r="U1562">
        <f t="shared" si="74"/>
        <v>0</v>
      </c>
    </row>
    <row r="1563" spans="1:21" x14ac:dyDescent="0.25">
      <c r="A1563">
        <v>19650313</v>
      </c>
      <c r="B1563" t="s">
        <v>1825</v>
      </c>
      <c r="C1563" t="str">
        <f t="shared" si="72"/>
        <v>L</v>
      </c>
      <c r="D1563" t="s">
        <v>1264</v>
      </c>
      <c r="E1563" s="1">
        <v>8</v>
      </c>
      <c r="F1563" s="1">
        <v>14</v>
      </c>
      <c r="G1563">
        <f t="shared" si="73"/>
        <v>-6</v>
      </c>
      <c r="H1563" t="s">
        <v>2852</v>
      </c>
      <c r="K1563" t="s">
        <v>1988</v>
      </c>
      <c r="L1563" t="s">
        <v>1263</v>
      </c>
      <c r="M1563" t="s">
        <v>1264</v>
      </c>
      <c r="N1563" t="s">
        <v>1037</v>
      </c>
      <c r="O1563" t="s">
        <v>30</v>
      </c>
      <c r="U1563">
        <f t="shared" si="74"/>
        <v>1</v>
      </c>
    </row>
    <row r="1564" spans="1:21" x14ac:dyDescent="0.25">
      <c r="A1564">
        <v>19650320</v>
      </c>
      <c r="B1564" t="s">
        <v>376</v>
      </c>
      <c r="C1564" t="str">
        <f t="shared" si="72"/>
        <v>D</v>
      </c>
      <c r="D1564" t="s">
        <v>503</v>
      </c>
      <c r="E1564" s="1">
        <v>3</v>
      </c>
      <c r="F1564" s="1">
        <v>3</v>
      </c>
      <c r="G1564">
        <f t="shared" si="73"/>
        <v>0</v>
      </c>
      <c r="H1564" t="s">
        <v>2852</v>
      </c>
      <c r="K1564" t="s">
        <v>1818</v>
      </c>
      <c r="L1564" t="s">
        <v>1017</v>
      </c>
      <c r="M1564" t="s">
        <v>376</v>
      </c>
      <c r="N1564" t="s">
        <v>1033</v>
      </c>
      <c r="O1564" t="s">
        <v>30</v>
      </c>
      <c r="U1564">
        <f t="shared" si="74"/>
        <v>0</v>
      </c>
    </row>
    <row r="1565" spans="1:21" x14ac:dyDescent="0.25">
      <c r="A1565">
        <v>19650320</v>
      </c>
      <c r="B1565" t="s">
        <v>503</v>
      </c>
      <c r="C1565" t="str">
        <f t="shared" si="72"/>
        <v>D</v>
      </c>
      <c r="D1565" t="s">
        <v>376</v>
      </c>
      <c r="E1565" s="1">
        <v>3</v>
      </c>
      <c r="F1565" s="1">
        <v>3</v>
      </c>
      <c r="G1565">
        <f t="shared" si="73"/>
        <v>0</v>
      </c>
      <c r="H1565" t="s">
        <v>2852</v>
      </c>
      <c r="K1565" t="s">
        <v>1818</v>
      </c>
      <c r="L1565" t="s">
        <v>1017</v>
      </c>
      <c r="M1565" t="s">
        <v>376</v>
      </c>
      <c r="N1565" t="s">
        <v>1037</v>
      </c>
      <c r="O1565" t="s">
        <v>30</v>
      </c>
      <c r="U1565">
        <f t="shared" si="74"/>
        <v>0</v>
      </c>
    </row>
    <row r="1566" spans="1:21" x14ac:dyDescent="0.25">
      <c r="A1566">
        <v>19650327</v>
      </c>
      <c r="B1566" t="s">
        <v>164</v>
      </c>
      <c r="C1566" t="str">
        <f t="shared" si="72"/>
        <v>W</v>
      </c>
      <c r="D1566" t="s">
        <v>1264</v>
      </c>
      <c r="E1566" s="1">
        <v>22</v>
      </c>
      <c r="F1566" s="1">
        <v>13</v>
      </c>
      <c r="G1566">
        <f t="shared" si="73"/>
        <v>9</v>
      </c>
      <c r="H1566" t="s">
        <v>2852</v>
      </c>
      <c r="K1566" t="s">
        <v>2845</v>
      </c>
      <c r="L1566" t="s">
        <v>1939</v>
      </c>
      <c r="M1566" t="s">
        <v>164</v>
      </c>
      <c r="N1566" t="s">
        <v>1033</v>
      </c>
      <c r="O1566" t="s">
        <v>30</v>
      </c>
      <c r="U1566">
        <f t="shared" si="74"/>
        <v>0</v>
      </c>
    </row>
    <row r="1567" spans="1:21" x14ac:dyDescent="0.25">
      <c r="A1567">
        <v>19650327</v>
      </c>
      <c r="B1567" t="s">
        <v>1264</v>
      </c>
      <c r="C1567" t="str">
        <f t="shared" si="72"/>
        <v>L</v>
      </c>
      <c r="D1567" t="s">
        <v>164</v>
      </c>
      <c r="E1567" s="1">
        <v>13</v>
      </c>
      <c r="F1567" s="1">
        <v>22</v>
      </c>
      <c r="G1567">
        <f t="shared" si="73"/>
        <v>-9</v>
      </c>
      <c r="H1567" t="s">
        <v>2852</v>
      </c>
      <c r="K1567" t="s">
        <v>2845</v>
      </c>
      <c r="L1567" t="s">
        <v>1939</v>
      </c>
      <c r="M1567" t="s">
        <v>164</v>
      </c>
      <c r="N1567" t="s">
        <v>1037</v>
      </c>
      <c r="O1567" t="s">
        <v>30</v>
      </c>
      <c r="U1567">
        <f t="shared" si="74"/>
        <v>0</v>
      </c>
    </row>
    <row r="1568" spans="1:21" x14ac:dyDescent="0.25">
      <c r="A1568">
        <v>19650410</v>
      </c>
      <c r="B1568" t="s">
        <v>1825</v>
      </c>
      <c r="C1568" t="str">
        <f t="shared" si="72"/>
        <v>W</v>
      </c>
      <c r="D1568" t="s">
        <v>1828</v>
      </c>
      <c r="E1568" s="1">
        <v>9</v>
      </c>
      <c r="F1568" s="1">
        <v>6</v>
      </c>
      <c r="G1568">
        <f t="shared" si="73"/>
        <v>3</v>
      </c>
      <c r="H1568" t="s">
        <v>2485</v>
      </c>
      <c r="K1568" t="s">
        <v>1995</v>
      </c>
      <c r="L1568" t="s">
        <v>1826</v>
      </c>
      <c r="M1568" t="s">
        <v>1825</v>
      </c>
      <c r="N1568" t="s">
        <v>1033</v>
      </c>
      <c r="S1568" t="s">
        <v>30</v>
      </c>
      <c r="U1568">
        <f t="shared" si="74"/>
        <v>0</v>
      </c>
    </row>
    <row r="1569" spans="1:21" x14ac:dyDescent="0.25">
      <c r="A1569">
        <v>19650410</v>
      </c>
      <c r="B1569" t="s">
        <v>1828</v>
      </c>
      <c r="C1569" t="str">
        <f t="shared" si="72"/>
        <v>L</v>
      </c>
      <c r="D1569" t="s">
        <v>1825</v>
      </c>
      <c r="E1569" s="1">
        <v>6</v>
      </c>
      <c r="F1569" s="1">
        <v>9</v>
      </c>
      <c r="G1569">
        <f t="shared" si="73"/>
        <v>-3</v>
      </c>
      <c r="H1569" t="s">
        <v>2485</v>
      </c>
      <c r="K1569" t="s">
        <v>1995</v>
      </c>
      <c r="L1569" t="s">
        <v>1826</v>
      </c>
      <c r="M1569" t="s">
        <v>1825</v>
      </c>
      <c r="N1569" t="s">
        <v>1037</v>
      </c>
      <c r="S1569" t="s">
        <v>30</v>
      </c>
      <c r="U1569">
        <f t="shared" si="74"/>
        <v>1</v>
      </c>
    </row>
    <row r="1570" spans="1:21" x14ac:dyDescent="0.25">
      <c r="A1570">
        <v>19650417</v>
      </c>
      <c r="B1570" t="s">
        <v>503</v>
      </c>
      <c r="C1570" t="str">
        <f t="shared" si="72"/>
        <v>W</v>
      </c>
      <c r="D1570" t="s">
        <v>1828</v>
      </c>
      <c r="E1570" s="1">
        <v>8</v>
      </c>
      <c r="F1570" s="1">
        <v>5</v>
      </c>
      <c r="G1570">
        <f t="shared" si="73"/>
        <v>3</v>
      </c>
      <c r="H1570" t="s">
        <v>2485</v>
      </c>
      <c r="K1570" t="s">
        <v>1903</v>
      </c>
      <c r="L1570" t="s">
        <v>1120</v>
      </c>
      <c r="M1570" t="s">
        <v>503</v>
      </c>
      <c r="N1570" t="s">
        <v>1033</v>
      </c>
      <c r="S1570" t="s">
        <v>30</v>
      </c>
      <c r="U1570">
        <f t="shared" si="74"/>
        <v>0</v>
      </c>
    </row>
    <row r="1571" spans="1:21" x14ac:dyDescent="0.25">
      <c r="A1571">
        <v>19650417</v>
      </c>
      <c r="B1571" t="s">
        <v>1828</v>
      </c>
      <c r="C1571" t="str">
        <f t="shared" si="72"/>
        <v>L</v>
      </c>
      <c r="D1571" t="s">
        <v>503</v>
      </c>
      <c r="E1571" s="1">
        <v>5</v>
      </c>
      <c r="F1571" s="1">
        <v>8</v>
      </c>
      <c r="G1571">
        <f t="shared" si="73"/>
        <v>-3</v>
      </c>
      <c r="H1571" t="s">
        <v>2485</v>
      </c>
      <c r="K1571" t="s">
        <v>1903</v>
      </c>
      <c r="L1571" t="s">
        <v>1120</v>
      </c>
      <c r="M1571" t="s">
        <v>503</v>
      </c>
      <c r="N1571" t="s">
        <v>1037</v>
      </c>
      <c r="S1571" t="s">
        <v>30</v>
      </c>
      <c r="U1571">
        <f t="shared" si="74"/>
        <v>1</v>
      </c>
    </row>
    <row r="1572" spans="1:21" x14ac:dyDescent="0.25">
      <c r="A1572">
        <v>19650418</v>
      </c>
      <c r="B1572" t="s">
        <v>164</v>
      </c>
      <c r="C1572" t="str">
        <f t="shared" si="72"/>
        <v>W</v>
      </c>
      <c r="D1572" t="s">
        <v>171</v>
      </c>
      <c r="E1572" s="1">
        <v>21</v>
      </c>
      <c r="F1572" s="1">
        <v>0</v>
      </c>
      <c r="G1572">
        <f t="shared" si="73"/>
        <v>21</v>
      </c>
      <c r="H1572" t="s">
        <v>2447</v>
      </c>
      <c r="K1572" t="s">
        <v>2484</v>
      </c>
      <c r="L1572" t="s">
        <v>2483</v>
      </c>
      <c r="M1572" t="s">
        <v>164</v>
      </c>
      <c r="N1572" t="s">
        <v>1033</v>
      </c>
      <c r="S1572" t="s">
        <v>30</v>
      </c>
      <c r="U1572">
        <f t="shared" si="74"/>
        <v>0</v>
      </c>
    </row>
    <row r="1573" spans="1:21" x14ac:dyDescent="0.25">
      <c r="A1573">
        <v>19650418</v>
      </c>
      <c r="B1573" t="s">
        <v>171</v>
      </c>
      <c r="C1573" t="str">
        <f t="shared" si="72"/>
        <v>L</v>
      </c>
      <c r="D1573" t="s">
        <v>164</v>
      </c>
      <c r="E1573" s="1">
        <v>0</v>
      </c>
      <c r="F1573" s="1">
        <v>21</v>
      </c>
      <c r="G1573">
        <f t="shared" si="73"/>
        <v>-21</v>
      </c>
      <c r="H1573" t="s">
        <v>2447</v>
      </c>
      <c r="K1573" t="s">
        <v>2484</v>
      </c>
      <c r="L1573" t="s">
        <v>2483</v>
      </c>
      <c r="M1573" t="s">
        <v>164</v>
      </c>
      <c r="N1573" t="s">
        <v>1037</v>
      </c>
      <c r="S1573" t="s">
        <v>30</v>
      </c>
      <c r="U1573">
        <f t="shared" si="74"/>
        <v>0</v>
      </c>
    </row>
    <row r="1574" spans="1:21" x14ac:dyDescent="0.25">
      <c r="A1574">
        <v>19650619</v>
      </c>
      <c r="B1574" t="s">
        <v>1824</v>
      </c>
      <c r="C1574" t="str">
        <f t="shared" si="72"/>
        <v>W</v>
      </c>
      <c r="D1574" t="s">
        <v>1828</v>
      </c>
      <c r="E1574" s="1">
        <v>18</v>
      </c>
      <c r="F1574" s="1">
        <v>11</v>
      </c>
      <c r="G1574">
        <f t="shared" si="73"/>
        <v>7</v>
      </c>
      <c r="H1574" t="s">
        <v>2482</v>
      </c>
      <c r="K1574" t="s">
        <v>1813</v>
      </c>
      <c r="L1574" t="s">
        <v>1675</v>
      </c>
      <c r="M1574" t="s">
        <v>1824</v>
      </c>
      <c r="N1574" t="s">
        <v>1033</v>
      </c>
      <c r="S1574" t="s">
        <v>30</v>
      </c>
      <c r="U1574">
        <f t="shared" si="74"/>
        <v>0</v>
      </c>
    </row>
    <row r="1575" spans="1:21" x14ac:dyDescent="0.25">
      <c r="A1575">
        <v>19650619</v>
      </c>
      <c r="B1575" t="s">
        <v>1828</v>
      </c>
      <c r="C1575" t="str">
        <f t="shared" si="72"/>
        <v>L</v>
      </c>
      <c r="D1575" t="s">
        <v>1824</v>
      </c>
      <c r="E1575" s="1">
        <v>11</v>
      </c>
      <c r="F1575" s="1">
        <v>18</v>
      </c>
      <c r="G1575">
        <f t="shared" si="73"/>
        <v>-7</v>
      </c>
      <c r="H1575" t="s">
        <v>2482</v>
      </c>
      <c r="K1575" t="s">
        <v>1813</v>
      </c>
      <c r="L1575" t="s">
        <v>1675</v>
      </c>
      <c r="M1575" t="s">
        <v>1824</v>
      </c>
      <c r="N1575" t="s">
        <v>1037</v>
      </c>
      <c r="S1575" t="s">
        <v>30</v>
      </c>
      <c r="U1575">
        <f t="shared" si="74"/>
        <v>1</v>
      </c>
    </row>
    <row r="1576" spans="1:21" x14ac:dyDescent="0.25">
      <c r="A1576">
        <v>19650626</v>
      </c>
      <c r="B1576" t="s">
        <v>1824</v>
      </c>
      <c r="C1576" t="str">
        <f t="shared" si="72"/>
        <v>W</v>
      </c>
      <c r="D1576" t="s">
        <v>1828</v>
      </c>
      <c r="E1576" s="1">
        <v>12</v>
      </c>
      <c r="F1576" s="1">
        <v>8</v>
      </c>
      <c r="G1576">
        <f t="shared" si="73"/>
        <v>4</v>
      </c>
      <c r="H1576" t="s">
        <v>2482</v>
      </c>
      <c r="K1576" t="s">
        <v>1916</v>
      </c>
      <c r="L1576" t="s">
        <v>1715</v>
      </c>
      <c r="M1576" t="s">
        <v>1824</v>
      </c>
      <c r="N1576" t="s">
        <v>1033</v>
      </c>
      <c r="S1576" t="s">
        <v>30</v>
      </c>
      <c r="U1576">
        <f t="shared" si="74"/>
        <v>0</v>
      </c>
    </row>
    <row r="1577" spans="1:21" x14ac:dyDescent="0.25">
      <c r="A1577">
        <v>19650626</v>
      </c>
      <c r="B1577" t="s">
        <v>1828</v>
      </c>
      <c r="C1577" t="str">
        <f t="shared" si="72"/>
        <v>L</v>
      </c>
      <c r="D1577" t="s">
        <v>1824</v>
      </c>
      <c r="E1577" s="1">
        <v>8</v>
      </c>
      <c r="F1577" s="1">
        <v>12</v>
      </c>
      <c r="G1577">
        <f t="shared" si="73"/>
        <v>-4</v>
      </c>
      <c r="H1577" t="s">
        <v>2482</v>
      </c>
      <c r="K1577" t="s">
        <v>1916</v>
      </c>
      <c r="L1577" t="s">
        <v>1715</v>
      </c>
      <c r="M1577" t="s">
        <v>1824</v>
      </c>
      <c r="N1577" t="s">
        <v>1037</v>
      </c>
      <c r="S1577" t="s">
        <v>30</v>
      </c>
      <c r="U1577">
        <f t="shared" si="74"/>
        <v>1</v>
      </c>
    </row>
    <row r="1578" spans="1:21" x14ac:dyDescent="0.25">
      <c r="A1578">
        <v>19650731</v>
      </c>
      <c r="B1578" t="s">
        <v>1787</v>
      </c>
      <c r="C1578" t="str">
        <f t="shared" si="72"/>
        <v>W</v>
      </c>
      <c r="D1578" t="s">
        <v>1828</v>
      </c>
      <c r="E1578" s="1">
        <v>6</v>
      </c>
      <c r="F1578" s="1">
        <v>3</v>
      </c>
      <c r="G1578">
        <f t="shared" si="73"/>
        <v>3</v>
      </c>
      <c r="H1578" t="s">
        <v>2481</v>
      </c>
      <c r="K1578" t="s">
        <v>2239</v>
      </c>
      <c r="L1578" t="s">
        <v>1837</v>
      </c>
      <c r="M1578" t="s">
        <v>1787</v>
      </c>
      <c r="N1578" t="s">
        <v>1033</v>
      </c>
      <c r="S1578" t="s">
        <v>30</v>
      </c>
      <c r="U1578">
        <f t="shared" si="74"/>
        <v>0</v>
      </c>
    </row>
    <row r="1579" spans="1:21" x14ac:dyDescent="0.25">
      <c r="A1579">
        <v>19650731</v>
      </c>
      <c r="B1579" t="s">
        <v>1828</v>
      </c>
      <c r="C1579" t="str">
        <f t="shared" si="72"/>
        <v>L</v>
      </c>
      <c r="D1579" t="s">
        <v>1787</v>
      </c>
      <c r="E1579" s="1">
        <v>3</v>
      </c>
      <c r="F1579" s="1">
        <v>6</v>
      </c>
      <c r="G1579">
        <f t="shared" si="73"/>
        <v>-3</v>
      </c>
      <c r="H1579" t="s">
        <v>2481</v>
      </c>
      <c r="K1579" t="s">
        <v>2239</v>
      </c>
      <c r="L1579" t="s">
        <v>1837</v>
      </c>
      <c r="M1579" t="s">
        <v>1787</v>
      </c>
      <c r="N1579" t="s">
        <v>1037</v>
      </c>
      <c r="S1579" t="s">
        <v>30</v>
      </c>
      <c r="U1579">
        <f t="shared" si="74"/>
        <v>1</v>
      </c>
    </row>
    <row r="1580" spans="1:21" x14ac:dyDescent="0.25">
      <c r="A1580">
        <v>19650821</v>
      </c>
      <c r="B1580" t="s">
        <v>1787</v>
      </c>
      <c r="C1580" t="str">
        <f t="shared" si="72"/>
        <v>W</v>
      </c>
      <c r="D1580" t="s">
        <v>1828</v>
      </c>
      <c r="E1580" s="1">
        <v>13</v>
      </c>
      <c r="F1580" s="1">
        <v>0</v>
      </c>
      <c r="G1580">
        <f t="shared" si="73"/>
        <v>13</v>
      </c>
      <c r="H1580" t="s">
        <v>2481</v>
      </c>
      <c r="K1580" t="s">
        <v>2082</v>
      </c>
      <c r="L1580" t="s">
        <v>1877</v>
      </c>
      <c r="M1580" t="s">
        <v>1787</v>
      </c>
      <c r="N1580" t="s">
        <v>1033</v>
      </c>
      <c r="S1580" t="s">
        <v>30</v>
      </c>
      <c r="U1580">
        <f t="shared" si="74"/>
        <v>0</v>
      </c>
    </row>
    <row r="1581" spans="1:21" x14ac:dyDescent="0.25">
      <c r="A1581">
        <v>19650821</v>
      </c>
      <c r="B1581" t="s">
        <v>1828</v>
      </c>
      <c r="C1581" t="str">
        <f t="shared" si="72"/>
        <v>L</v>
      </c>
      <c r="D1581" t="s">
        <v>1787</v>
      </c>
      <c r="E1581" s="1">
        <v>0</v>
      </c>
      <c r="F1581" s="1">
        <v>13</v>
      </c>
      <c r="G1581">
        <f t="shared" si="73"/>
        <v>-13</v>
      </c>
      <c r="H1581" t="s">
        <v>2481</v>
      </c>
      <c r="K1581" t="s">
        <v>2082</v>
      </c>
      <c r="L1581" t="s">
        <v>1877</v>
      </c>
      <c r="M1581" t="s">
        <v>1787</v>
      </c>
      <c r="N1581" t="s">
        <v>1037</v>
      </c>
      <c r="S1581" t="s">
        <v>30</v>
      </c>
      <c r="U1581">
        <f t="shared" si="74"/>
        <v>0</v>
      </c>
    </row>
    <row r="1582" spans="1:21" x14ac:dyDescent="0.25">
      <c r="A1582">
        <v>19650904</v>
      </c>
      <c r="B1582" t="s">
        <v>1787</v>
      </c>
      <c r="C1582" t="str">
        <f t="shared" si="72"/>
        <v>L</v>
      </c>
      <c r="D1582" t="s">
        <v>1828</v>
      </c>
      <c r="E1582" s="1">
        <v>16</v>
      </c>
      <c r="F1582" s="1">
        <v>19</v>
      </c>
      <c r="G1582">
        <f t="shared" si="73"/>
        <v>-3</v>
      </c>
      <c r="H1582" t="s">
        <v>2481</v>
      </c>
      <c r="K1582" t="s">
        <v>2280</v>
      </c>
      <c r="L1582" t="s">
        <v>1846</v>
      </c>
      <c r="M1582" t="s">
        <v>1787</v>
      </c>
      <c r="N1582" t="s">
        <v>1033</v>
      </c>
      <c r="S1582" t="s">
        <v>30</v>
      </c>
      <c r="U1582">
        <f t="shared" si="74"/>
        <v>1</v>
      </c>
    </row>
    <row r="1583" spans="1:21" x14ac:dyDescent="0.25">
      <c r="A1583">
        <v>19650904</v>
      </c>
      <c r="B1583" t="s">
        <v>1828</v>
      </c>
      <c r="C1583" t="str">
        <f t="shared" si="72"/>
        <v>W</v>
      </c>
      <c r="D1583" t="s">
        <v>1787</v>
      </c>
      <c r="E1583" s="1">
        <v>19</v>
      </c>
      <c r="F1583" s="1">
        <v>16</v>
      </c>
      <c r="G1583">
        <f t="shared" si="73"/>
        <v>3</v>
      </c>
      <c r="H1583" t="s">
        <v>2481</v>
      </c>
      <c r="K1583" t="s">
        <v>2280</v>
      </c>
      <c r="L1583" t="s">
        <v>1846</v>
      </c>
      <c r="M1583" t="s">
        <v>1787</v>
      </c>
      <c r="N1583" t="s">
        <v>1037</v>
      </c>
      <c r="S1583" t="s">
        <v>30</v>
      </c>
      <c r="U1583">
        <f t="shared" si="74"/>
        <v>0</v>
      </c>
    </row>
    <row r="1584" spans="1:21" x14ac:dyDescent="0.25">
      <c r="A1584">
        <v>19650918</v>
      </c>
      <c r="B1584" t="s">
        <v>1787</v>
      </c>
      <c r="C1584" t="str">
        <f t="shared" si="72"/>
        <v>W</v>
      </c>
      <c r="D1584" t="s">
        <v>1828</v>
      </c>
      <c r="E1584" s="1">
        <v>20</v>
      </c>
      <c r="F1584" s="1">
        <v>3</v>
      </c>
      <c r="G1584">
        <f t="shared" si="73"/>
        <v>17</v>
      </c>
      <c r="H1584" t="s">
        <v>2481</v>
      </c>
      <c r="K1584" t="s">
        <v>1836</v>
      </c>
      <c r="L1584" t="s">
        <v>1786</v>
      </c>
      <c r="M1584" t="s">
        <v>1787</v>
      </c>
      <c r="N1584" t="s">
        <v>1033</v>
      </c>
      <c r="S1584" t="s">
        <v>30</v>
      </c>
      <c r="U1584">
        <f t="shared" si="74"/>
        <v>0</v>
      </c>
    </row>
    <row r="1585" spans="1:21" x14ac:dyDescent="0.25">
      <c r="A1585">
        <v>19650918</v>
      </c>
      <c r="B1585" t="s">
        <v>1828</v>
      </c>
      <c r="C1585" t="str">
        <f t="shared" si="72"/>
        <v>L</v>
      </c>
      <c r="D1585" t="s">
        <v>1787</v>
      </c>
      <c r="E1585" s="1">
        <v>3</v>
      </c>
      <c r="F1585" s="1">
        <v>20</v>
      </c>
      <c r="G1585">
        <f t="shared" si="73"/>
        <v>-17</v>
      </c>
      <c r="H1585" t="s">
        <v>2481</v>
      </c>
      <c r="K1585" t="s">
        <v>1836</v>
      </c>
      <c r="L1585" t="s">
        <v>1786</v>
      </c>
      <c r="M1585" t="s">
        <v>1787</v>
      </c>
      <c r="N1585" t="s">
        <v>1037</v>
      </c>
      <c r="S1585" t="s">
        <v>30</v>
      </c>
      <c r="U1585">
        <f t="shared" si="74"/>
        <v>0</v>
      </c>
    </row>
    <row r="1586" spans="1:21" x14ac:dyDescent="0.25">
      <c r="A1586">
        <v>19660115</v>
      </c>
      <c r="B1586" t="s">
        <v>503</v>
      </c>
      <c r="C1586" t="str">
        <f t="shared" si="72"/>
        <v>D</v>
      </c>
      <c r="D1586" t="s">
        <v>164</v>
      </c>
      <c r="E1586" s="1">
        <v>3</v>
      </c>
      <c r="F1586" s="1">
        <v>3</v>
      </c>
      <c r="G1586">
        <f t="shared" si="73"/>
        <v>0</v>
      </c>
      <c r="H1586" t="s">
        <v>2851</v>
      </c>
      <c r="K1586" t="s">
        <v>1903</v>
      </c>
      <c r="L1586" t="s">
        <v>1120</v>
      </c>
      <c r="M1586" t="s">
        <v>503</v>
      </c>
      <c r="N1586" t="s">
        <v>1033</v>
      </c>
      <c r="O1586" t="s">
        <v>30</v>
      </c>
      <c r="U1586">
        <f t="shared" si="74"/>
        <v>0</v>
      </c>
    </row>
    <row r="1587" spans="1:21" x14ac:dyDescent="0.25">
      <c r="A1587">
        <v>19660115</v>
      </c>
      <c r="B1587" t="s">
        <v>164</v>
      </c>
      <c r="C1587" t="str">
        <f t="shared" si="72"/>
        <v>D</v>
      </c>
      <c r="D1587" t="s">
        <v>503</v>
      </c>
      <c r="E1587" s="1">
        <v>3</v>
      </c>
      <c r="F1587" s="1">
        <v>3</v>
      </c>
      <c r="G1587">
        <f t="shared" si="73"/>
        <v>0</v>
      </c>
      <c r="H1587" t="s">
        <v>2851</v>
      </c>
      <c r="K1587" t="s">
        <v>1903</v>
      </c>
      <c r="L1587" t="s">
        <v>1120</v>
      </c>
      <c r="M1587" t="s">
        <v>503</v>
      </c>
      <c r="N1587" t="s">
        <v>1037</v>
      </c>
      <c r="O1587" t="s">
        <v>30</v>
      </c>
      <c r="U1587">
        <f t="shared" si="74"/>
        <v>0</v>
      </c>
    </row>
    <row r="1588" spans="1:21" x14ac:dyDescent="0.25">
      <c r="A1588">
        <v>19660115</v>
      </c>
      <c r="B1588" t="s">
        <v>376</v>
      </c>
      <c r="C1588" t="str">
        <f t="shared" si="72"/>
        <v>L</v>
      </c>
      <c r="D1588" t="s">
        <v>1264</v>
      </c>
      <c r="E1588" s="1">
        <v>6</v>
      </c>
      <c r="F1588" s="1">
        <v>11</v>
      </c>
      <c r="G1588">
        <f t="shared" si="73"/>
        <v>-5</v>
      </c>
      <c r="H1588" t="s">
        <v>2851</v>
      </c>
      <c r="K1588" t="s">
        <v>1894</v>
      </c>
      <c r="L1588" t="s">
        <v>1017</v>
      </c>
      <c r="M1588" t="s">
        <v>376</v>
      </c>
      <c r="N1588" t="s">
        <v>1033</v>
      </c>
      <c r="O1588" t="s">
        <v>30</v>
      </c>
      <c r="U1588">
        <f t="shared" si="74"/>
        <v>1</v>
      </c>
    </row>
    <row r="1589" spans="1:21" x14ac:dyDescent="0.25">
      <c r="A1589">
        <v>19660115</v>
      </c>
      <c r="B1589" t="s">
        <v>1264</v>
      </c>
      <c r="C1589" t="str">
        <f t="shared" si="72"/>
        <v>W</v>
      </c>
      <c r="D1589" t="s">
        <v>376</v>
      </c>
      <c r="E1589" s="1">
        <v>11</v>
      </c>
      <c r="F1589" s="1">
        <v>6</v>
      </c>
      <c r="G1589">
        <f t="shared" si="73"/>
        <v>5</v>
      </c>
      <c r="H1589" t="s">
        <v>2851</v>
      </c>
      <c r="K1589" t="s">
        <v>1894</v>
      </c>
      <c r="L1589" t="s">
        <v>1017</v>
      </c>
      <c r="M1589" t="s">
        <v>376</v>
      </c>
      <c r="N1589" t="s">
        <v>1037</v>
      </c>
      <c r="O1589" t="s">
        <v>30</v>
      </c>
      <c r="U1589">
        <f t="shared" si="74"/>
        <v>0</v>
      </c>
    </row>
    <row r="1590" spans="1:21" x14ac:dyDescent="0.25">
      <c r="A1590">
        <v>19660129</v>
      </c>
      <c r="B1590" t="s">
        <v>164</v>
      </c>
      <c r="C1590" t="str">
        <f t="shared" si="72"/>
        <v>W</v>
      </c>
      <c r="D1590" t="s">
        <v>1825</v>
      </c>
      <c r="E1590" s="1">
        <v>11</v>
      </c>
      <c r="F1590" s="1">
        <v>6</v>
      </c>
      <c r="G1590">
        <f t="shared" si="73"/>
        <v>5</v>
      </c>
      <c r="H1590" t="s">
        <v>2851</v>
      </c>
      <c r="K1590" t="s">
        <v>2448</v>
      </c>
      <c r="L1590" t="s">
        <v>1939</v>
      </c>
      <c r="M1590" t="s">
        <v>164</v>
      </c>
      <c r="N1590" t="s">
        <v>1033</v>
      </c>
      <c r="O1590" t="s">
        <v>30</v>
      </c>
      <c r="U1590">
        <f t="shared" si="74"/>
        <v>0</v>
      </c>
    </row>
    <row r="1591" spans="1:21" x14ac:dyDescent="0.25">
      <c r="A1591">
        <v>19660129</v>
      </c>
      <c r="B1591" t="s">
        <v>1825</v>
      </c>
      <c r="C1591" t="str">
        <f t="shared" si="72"/>
        <v>L</v>
      </c>
      <c r="D1591" t="s">
        <v>164</v>
      </c>
      <c r="E1591" s="1">
        <v>6</v>
      </c>
      <c r="F1591" s="1">
        <v>11</v>
      </c>
      <c r="G1591">
        <f t="shared" si="73"/>
        <v>-5</v>
      </c>
      <c r="H1591" t="s">
        <v>2851</v>
      </c>
      <c r="K1591" t="s">
        <v>2448</v>
      </c>
      <c r="L1591" t="s">
        <v>1939</v>
      </c>
      <c r="M1591" t="s">
        <v>164</v>
      </c>
      <c r="N1591" t="s">
        <v>1037</v>
      </c>
      <c r="O1591" t="s">
        <v>30</v>
      </c>
      <c r="U1591">
        <f t="shared" si="74"/>
        <v>1</v>
      </c>
    </row>
    <row r="1592" spans="1:21" x14ac:dyDescent="0.25">
      <c r="A1592">
        <v>19660205</v>
      </c>
      <c r="B1592" t="s">
        <v>1264</v>
      </c>
      <c r="C1592" t="str">
        <f t="shared" si="72"/>
        <v>W</v>
      </c>
      <c r="D1592" t="s">
        <v>503</v>
      </c>
      <c r="E1592" s="1">
        <v>8</v>
      </c>
      <c r="F1592" s="1">
        <v>3</v>
      </c>
      <c r="G1592">
        <f t="shared" si="73"/>
        <v>5</v>
      </c>
      <c r="H1592" t="s">
        <v>2851</v>
      </c>
      <c r="K1592" t="s">
        <v>1988</v>
      </c>
      <c r="L1592" t="s">
        <v>1263</v>
      </c>
      <c r="M1592" t="s">
        <v>1264</v>
      </c>
      <c r="N1592" t="s">
        <v>1033</v>
      </c>
      <c r="O1592" t="s">
        <v>30</v>
      </c>
      <c r="U1592">
        <f t="shared" si="74"/>
        <v>0</v>
      </c>
    </row>
    <row r="1593" spans="1:21" x14ac:dyDescent="0.25">
      <c r="A1593">
        <v>19660205</v>
      </c>
      <c r="B1593" t="s">
        <v>503</v>
      </c>
      <c r="C1593" t="str">
        <f t="shared" si="72"/>
        <v>L</v>
      </c>
      <c r="D1593" t="s">
        <v>1264</v>
      </c>
      <c r="E1593" s="1">
        <v>3</v>
      </c>
      <c r="F1593" s="1">
        <v>8</v>
      </c>
      <c r="G1593">
        <f t="shared" si="73"/>
        <v>-5</v>
      </c>
      <c r="H1593" t="s">
        <v>2851</v>
      </c>
      <c r="K1593" t="s">
        <v>1988</v>
      </c>
      <c r="L1593" t="s">
        <v>1263</v>
      </c>
      <c r="M1593" t="s">
        <v>1264</v>
      </c>
      <c r="N1593" t="s">
        <v>1037</v>
      </c>
      <c r="O1593" t="s">
        <v>30</v>
      </c>
      <c r="U1593">
        <f t="shared" si="74"/>
        <v>1</v>
      </c>
    </row>
    <row r="1594" spans="1:21" x14ac:dyDescent="0.25">
      <c r="A1594">
        <v>19660212</v>
      </c>
      <c r="B1594" t="s">
        <v>376</v>
      </c>
      <c r="C1594" t="str">
        <f t="shared" si="72"/>
        <v>D</v>
      </c>
      <c r="D1594" t="s">
        <v>1825</v>
      </c>
      <c r="E1594" s="1">
        <v>6</v>
      </c>
      <c r="F1594" s="1">
        <v>6</v>
      </c>
      <c r="G1594">
        <f t="shared" si="73"/>
        <v>0</v>
      </c>
      <c r="H1594" t="s">
        <v>2851</v>
      </c>
      <c r="K1594" t="s">
        <v>1894</v>
      </c>
      <c r="L1594" t="s">
        <v>1017</v>
      </c>
      <c r="M1594" t="s">
        <v>376</v>
      </c>
      <c r="N1594" t="s">
        <v>1033</v>
      </c>
      <c r="O1594" t="s">
        <v>30</v>
      </c>
      <c r="U1594">
        <f t="shared" si="74"/>
        <v>0</v>
      </c>
    </row>
    <row r="1595" spans="1:21" x14ac:dyDescent="0.25">
      <c r="A1595">
        <v>19660212</v>
      </c>
      <c r="B1595" t="s">
        <v>1825</v>
      </c>
      <c r="C1595" t="str">
        <f t="shared" si="72"/>
        <v>D</v>
      </c>
      <c r="D1595" t="s">
        <v>376</v>
      </c>
      <c r="E1595" s="1">
        <v>6</v>
      </c>
      <c r="F1595" s="1">
        <v>6</v>
      </c>
      <c r="G1595">
        <f t="shared" si="73"/>
        <v>0</v>
      </c>
      <c r="H1595" t="s">
        <v>2851</v>
      </c>
      <c r="K1595" t="s">
        <v>1894</v>
      </c>
      <c r="L1595" t="s">
        <v>1017</v>
      </c>
      <c r="M1595" t="s">
        <v>376</v>
      </c>
      <c r="N1595" t="s">
        <v>1037</v>
      </c>
      <c r="O1595" t="s">
        <v>30</v>
      </c>
      <c r="U1595">
        <f t="shared" si="74"/>
        <v>0</v>
      </c>
    </row>
    <row r="1596" spans="1:21" x14ac:dyDescent="0.25">
      <c r="A1596">
        <v>19660226</v>
      </c>
      <c r="B1596" t="s">
        <v>1825</v>
      </c>
      <c r="C1596" t="str">
        <f t="shared" si="72"/>
        <v>L</v>
      </c>
      <c r="D1596" t="s">
        <v>503</v>
      </c>
      <c r="E1596" s="1">
        <v>3</v>
      </c>
      <c r="F1596" s="1">
        <v>11</v>
      </c>
      <c r="G1596">
        <f t="shared" si="73"/>
        <v>-8</v>
      </c>
      <c r="H1596" t="s">
        <v>2851</v>
      </c>
      <c r="K1596" t="s">
        <v>1995</v>
      </c>
      <c r="L1596" t="s">
        <v>1826</v>
      </c>
      <c r="M1596" t="s">
        <v>1825</v>
      </c>
      <c r="N1596" t="s">
        <v>1033</v>
      </c>
      <c r="O1596" t="s">
        <v>30</v>
      </c>
      <c r="U1596">
        <f t="shared" si="74"/>
        <v>0</v>
      </c>
    </row>
    <row r="1597" spans="1:21" x14ac:dyDescent="0.25">
      <c r="A1597">
        <v>19660226</v>
      </c>
      <c r="B1597" t="s">
        <v>503</v>
      </c>
      <c r="C1597" t="str">
        <f t="shared" si="72"/>
        <v>W</v>
      </c>
      <c r="D1597" t="s">
        <v>1825</v>
      </c>
      <c r="E1597" s="1">
        <v>11</v>
      </c>
      <c r="F1597" s="1">
        <v>3</v>
      </c>
      <c r="G1597">
        <f t="shared" si="73"/>
        <v>8</v>
      </c>
      <c r="H1597" t="s">
        <v>2851</v>
      </c>
      <c r="K1597" t="s">
        <v>1995</v>
      </c>
      <c r="L1597" t="s">
        <v>1826</v>
      </c>
      <c r="M1597" t="s">
        <v>1825</v>
      </c>
      <c r="N1597" t="s">
        <v>1037</v>
      </c>
      <c r="O1597" t="s">
        <v>30</v>
      </c>
      <c r="U1597">
        <f t="shared" si="74"/>
        <v>0</v>
      </c>
    </row>
    <row r="1598" spans="1:21" x14ac:dyDescent="0.25">
      <c r="A1598">
        <v>19660226</v>
      </c>
      <c r="B1598" t="s">
        <v>164</v>
      </c>
      <c r="C1598" t="str">
        <f t="shared" si="72"/>
        <v>W</v>
      </c>
      <c r="D1598" t="s">
        <v>376</v>
      </c>
      <c r="E1598" s="1">
        <v>13</v>
      </c>
      <c r="F1598" s="1">
        <v>0</v>
      </c>
      <c r="G1598">
        <f t="shared" si="73"/>
        <v>13</v>
      </c>
      <c r="H1598" t="s">
        <v>2851</v>
      </c>
      <c r="K1598" t="s">
        <v>2449</v>
      </c>
      <c r="L1598" t="s">
        <v>2448</v>
      </c>
      <c r="M1598" t="s">
        <v>164</v>
      </c>
      <c r="N1598" t="s">
        <v>1033</v>
      </c>
      <c r="O1598" t="s">
        <v>30</v>
      </c>
      <c r="U1598">
        <f t="shared" si="74"/>
        <v>0</v>
      </c>
    </row>
    <row r="1599" spans="1:21" x14ac:dyDescent="0.25">
      <c r="A1599">
        <v>19660226</v>
      </c>
      <c r="B1599" t="s">
        <v>376</v>
      </c>
      <c r="C1599" t="str">
        <f t="shared" si="72"/>
        <v>L</v>
      </c>
      <c r="D1599" t="s">
        <v>164</v>
      </c>
      <c r="E1599" s="1">
        <v>0</v>
      </c>
      <c r="F1599" s="1">
        <v>13</v>
      </c>
      <c r="G1599">
        <f t="shared" si="73"/>
        <v>-13</v>
      </c>
      <c r="H1599" t="s">
        <v>2851</v>
      </c>
      <c r="K1599" t="s">
        <v>2449</v>
      </c>
      <c r="L1599" t="s">
        <v>2448</v>
      </c>
      <c r="M1599" t="s">
        <v>164</v>
      </c>
      <c r="N1599" t="s">
        <v>1037</v>
      </c>
      <c r="O1599" t="s">
        <v>30</v>
      </c>
      <c r="U1599">
        <f t="shared" si="74"/>
        <v>0</v>
      </c>
    </row>
    <row r="1600" spans="1:21" x14ac:dyDescent="0.25">
      <c r="A1600">
        <v>19660312</v>
      </c>
      <c r="B1600" t="s">
        <v>1825</v>
      </c>
      <c r="C1600" t="str">
        <f t="shared" si="72"/>
        <v>W</v>
      </c>
      <c r="D1600" t="s">
        <v>1264</v>
      </c>
      <c r="E1600" s="1">
        <v>9</v>
      </c>
      <c r="F1600" s="1">
        <v>6</v>
      </c>
      <c r="G1600">
        <f t="shared" si="73"/>
        <v>3</v>
      </c>
      <c r="H1600" t="s">
        <v>2851</v>
      </c>
      <c r="K1600" t="s">
        <v>1995</v>
      </c>
      <c r="L1600" t="s">
        <v>1826</v>
      </c>
      <c r="M1600" t="s">
        <v>1825</v>
      </c>
      <c r="N1600" t="s">
        <v>1033</v>
      </c>
      <c r="O1600" t="s">
        <v>30</v>
      </c>
      <c r="U1600">
        <f t="shared" si="74"/>
        <v>0</v>
      </c>
    </row>
    <row r="1601" spans="1:21" x14ac:dyDescent="0.25">
      <c r="A1601">
        <v>19660312</v>
      </c>
      <c r="B1601" t="s">
        <v>1264</v>
      </c>
      <c r="C1601" t="str">
        <f t="shared" si="72"/>
        <v>L</v>
      </c>
      <c r="D1601" t="s">
        <v>1825</v>
      </c>
      <c r="E1601" s="1">
        <v>6</v>
      </c>
      <c r="F1601" s="1">
        <v>9</v>
      </c>
      <c r="G1601">
        <f t="shared" si="73"/>
        <v>-3</v>
      </c>
      <c r="H1601" t="s">
        <v>2851</v>
      </c>
      <c r="K1601" t="s">
        <v>1995</v>
      </c>
      <c r="L1601" t="s">
        <v>1826</v>
      </c>
      <c r="M1601" t="s">
        <v>1825</v>
      </c>
      <c r="N1601" t="s">
        <v>1037</v>
      </c>
      <c r="O1601" t="s">
        <v>30</v>
      </c>
      <c r="U1601">
        <f t="shared" si="74"/>
        <v>1</v>
      </c>
    </row>
    <row r="1602" spans="1:21" x14ac:dyDescent="0.25">
      <c r="A1602">
        <v>19660319</v>
      </c>
      <c r="B1602" t="s">
        <v>503</v>
      </c>
      <c r="C1602" t="str">
        <f t="shared" ref="C1602:C1665" si="75">IF(E1602-F1602&gt;0,"W",IF(E1602-F1602&lt;0,"L","D"))</f>
        <v>W</v>
      </c>
      <c r="D1602" t="s">
        <v>376</v>
      </c>
      <c r="E1602" s="1">
        <v>6</v>
      </c>
      <c r="F1602" s="1">
        <v>3</v>
      </c>
      <c r="G1602">
        <f t="shared" ref="G1602:G1665" si="76">E1602-F1602</f>
        <v>3</v>
      </c>
      <c r="H1602" t="s">
        <v>2851</v>
      </c>
      <c r="K1602" t="s">
        <v>1822</v>
      </c>
      <c r="L1602" t="s">
        <v>1120</v>
      </c>
      <c r="M1602" t="s">
        <v>503</v>
      </c>
      <c r="N1602" t="s">
        <v>1033</v>
      </c>
      <c r="O1602" t="s">
        <v>30</v>
      </c>
      <c r="U1602">
        <f t="shared" ref="U1602:U1665" si="77">IF(C1602="L",IF(G1602&gt;-8,1,0),0)</f>
        <v>0</v>
      </c>
    </row>
    <row r="1603" spans="1:21" x14ac:dyDescent="0.25">
      <c r="A1603">
        <v>19660319</v>
      </c>
      <c r="B1603" t="s">
        <v>376</v>
      </c>
      <c r="C1603" t="str">
        <f t="shared" si="75"/>
        <v>L</v>
      </c>
      <c r="D1603" t="s">
        <v>503</v>
      </c>
      <c r="E1603" s="1">
        <v>3</v>
      </c>
      <c r="F1603" s="1">
        <v>6</v>
      </c>
      <c r="G1603">
        <f t="shared" si="76"/>
        <v>-3</v>
      </c>
      <c r="H1603" t="s">
        <v>2851</v>
      </c>
      <c r="K1603" t="s">
        <v>1822</v>
      </c>
      <c r="L1603" t="s">
        <v>1120</v>
      </c>
      <c r="M1603" t="s">
        <v>503</v>
      </c>
      <c r="N1603" t="s">
        <v>1037</v>
      </c>
      <c r="O1603" t="s">
        <v>30</v>
      </c>
      <c r="U1603">
        <f t="shared" si="77"/>
        <v>1</v>
      </c>
    </row>
    <row r="1604" spans="1:21" x14ac:dyDescent="0.25">
      <c r="A1604">
        <v>19660326</v>
      </c>
      <c r="B1604" t="s">
        <v>1264</v>
      </c>
      <c r="C1604" t="str">
        <f t="shared" si="75"/>
        <v>W</v>
      </c>
      <c r="D1604" t="s">
        <v>164</v>
      </c>
      <c r="E1604" s="1">
        <v>9</v>
      </c>
      <c r="F1604" s="1">
        <v>8</v>
      </c>
      <c r="G1604">
        <f t="shared" si="76"/>
        <v>1</v>
      </c>
      <c r="H1604" t="s">
        <v>2851</v>
      </c>
      <c r="K1604" t="s">
        <v>1988</v>
      </c>
      <c r="L1604" t="s">
        <v>1263</v>
      </c>
      <c r="M1604" t="s">
        <v>1264</v>
      </c>
      <c r="N1604" t="s">
        <v>1033</v>
      </c>
      <c r="O1604" t="s">
        <v>30</v>
      </c>
      <c r="U1604">
        <f t="shared" si="77"/>
        <v>0</v>
      </c>
    </row>
    <row r="1605" spans="1:21" x14ac:dyDescent="0.25">
      <c r="A1605">
        <v>19660326</v>
      </c>
      <c r="B1605" t="s">
        <v>164</v>
      </c>
      <c r="C1605" t="str">
        <f t="shared" si="75"/>
        <v>L</v>
      </c>
      <c r="D1605" t="s">
        <v>1264</v>
      </c>
      <c r="E1605" s="1">
        <v>8</v>
      </c>
      <c r="F1605" s="1">
        <v>9</v>
      </c>
      <c r="G1605">
        <f t="shared" si="76"/>
        <v>-1</v>
      </c>
      <c r="H1605" t="s">
        <v>2851</v>
      </c>
      <c r="K1605" t="s">
        <v>1988</v>
      </c>
      <c r="L1605" t="s">
        <v>1263</v>
      </c>
      <c r="M1605" t="s">
        <v>1264</v>
      </c>
      <c r="N1605" t="s">
        <v>1037</v>
      </c>
      <c r="O1605" t="s">
        <v>30</v>
      </c>
      <c r="U1605">
        <f t="shared" si="77"/>
        <v>1</v>
      </c>
    </row>
    <row r="1606" spans="1:21" x14ac:dyDescent="0.25">
      <c r="A1606">
        <v>19660409</v>
      </c>
      <c r="B1606" t="s">
        <v>171</v>
      </c>
      <c r="C1606" t="str">
        <f t="shared" si="75"/>
        <v>L</v>
      </c>
      <c r="D1606" t="s">
        <v>164</v>
      </c>
      <c r="E1606" s="1">
        <v>0</v>
      </c>
      <c r="F1606" s="1">
        <v>21</v>
      </c>
      <c r="G1606">
        <f t="shared" si="76"/>
        <v>-21</v>
      </c>
      <c r="H1606" t="s">
        <v>2480</v>
      </c>
      <c r="K1606" t="s">
        <v>2479</v>
      </c>
      <c r="L1606" t="s">
        <v>2478</v>
      </c>
      <c r="M1606" t="s">
        <v>171</v>
      </c>
      <c r="N1606" t="s">
        <v>1033</v>
      </c>
      <c r="S1606" t="s">
        <v>30</v>
      </c>
      <c r="U1606">
        <f t="shared" si="77"/>
        <v>0</v>
      </c>
    </row>
    <row r="1607" spans="1:21" x14ac:dyDescent="0.25">
      <c r="A1607">
        <v>19660409</v>
      </c>
      <c r="B1607" t="s">
        <v>164</v>
      </c>
      <c r="C1607" t="str">
        <f t="shared" si="75"/>
        <v>W</v>
      </c>
      <c r="D1607" t="s">
        <v>171</v>
      </c>
      <c r="E1607" s="1">
        <v>21</v>
      </c>
      <c r="F1607" s="1">
        <v>0</v>
      </c>
      <c r="G1607">
        <f t="shared" si="76"/>
        <v>21</v>
      </c>
      <c r="H1607" t="s">
        <v>2480</v>
      </c>
      <c r="K1607" t="s">
        <v>2479</v>
      </c>
      <c r="L1607" t="s">
        <v>2478</v>
      </c>
      <c r="M1607" t="s">
        <v>171</v>
      </c>
      <c r="N1607" t="s">
        <v>1037</v>
      </c>
      <c r="S1607" t="s">
        <v>30</v>
      </c>
      <c r="U1607">
        <f t="shared" si="77"/>
        <v>0</v>
      </c>
    </row>
    <row r="1608" spans="1:21" x14ac:dyDescent="0.25">
      <c r="A1608">
        <v>19661203</v>
      </c>
      <c r="B1608" t="s">
        <v>1264</v>
      </c>
      <c r="C1608" t="str">
        <f t="shared" si="75"/>
        <v>L</v>
      </c>
      <c r="D1608" t="s">
        <v>1824</v>
      </c>
      <c r="E1608" s="1">
        <v>11</v>
      </c>
      <c r="F1608" s="1">
        <v>14</v>
      </c>
      <c r="G1608">
        <f t="shared" si="76"/>
        <v>-3</v>
      </c>
      <c r="H1608" t="s">
        <v>2477</v>
      </c>
      <c r="K1608" t="s">
        <v>1988</v>
      </c>
      <c r="L1608" t="s">
        <v>1263</v>
      </c>
      <c r="M1608" t="s">
        <v>1264</v>
      </c>
      <c r="N1608" t="s">
        <v>1033</v>
      </c>
      <c r="S1608" t="s">
        <v>30</v>
      </c>
      <c r="U1608">
        <f t="shared" si="77"/>
        <v>1</v>
      </c>
    </row>
    <row r="1609" spans="1:21" x14ac:dyDescent="0.25">
      <c r="A1609">
        <v>19661203</v>
      </c>
      <c r="B1609" t="s">
        <v>1824</v>
      </c>
      <c r="C1609" t="str">
        <f t="shared" si="75"/>
        <v>W</v>
      </c>
      <c r="D1609" t="s">
        <v>1264</v>
      </c>
      <c r="E1609" s="1">
        <v>14</v>
      </c>
      <c r="F1609" s="1">
        <v>11</v>
      </c>
      <c r="G1609">
        <f t="shared" si="76"/>
        <v>3</v>
      </c>
      <c r="H1609" t="s">
        <v>2477</v>
      </c>
      <c r="K1609" t="s">
        <v>1988</v>
      </c>
      <c r="L1609" t="s">
        <v>1263</v>
      </c>
      <c r="M1609" t="s">
        <v>1264</v>
      </c>
      <c r="N1609" t="s">
        <v>1037</v>
      </c>
      <c r="S1609" t="s">
        <v>30</v>
      </c>
      <c r="U1609">
        <f t="shared" si="77"/>
        <v>0</v>
      </c>
    </row>
    <row r="1610" spans="1:21" x14ac:dyDescent="0.25">
      <c r="A1610">
        <v>19661217</v>
      </c>
      <c r="B1610" t="s">
        <v>503</v>
      </c>
      <c r="C1610" t="str">
        <f t="shared" si="75"/>
        <v>W</v>
      </c>
      <c r="D1610" t="s">
        <v>1824</v>
      </c>
      <c r="E1610" s="1">
        <v>11</v>
      </c>
      <c r="F1610" s="1">
        <v>5</v>
      </c>
      <c r="G1610">
        <f t="shared" si="76"/>
        <v>6</v>
      </c>
      <c r="H1610" t="s">
        <v>2477</v>
      </c>
      <c r="K1610" t="s">
        <v>1822</v>
      </c>
      <c r="L1610" t="s">
        <v>1120</v>
      </c>
      <c r="M1610" t="s">
        <v>503</v>
      </c>
      <c r="N1610" t="s">
        <v>1033</v>
      </c>
      <c r="S1610" t="s">
        <v>30</v>
      </c>
      <c r="U1610">
        <f t="shared" si="77"/>
        <v>0</v>
      </c>
    </row>
    <row r="1611" spans="1:21" x14ac:dyDescent="0.25">
      <c r="A1611">
        <v>19661217</v>
      </c>
      <c r="B1611" t="s">
        <v>1824</v>
      </c>
      <c r="C1611" t="str">
        <f t="shared" si="75"/>
        <v>L</v>
      </c>
      <c r="D1611" t="s">
        <v>503</v>
      </c>
      <c r="E1611" s="1">
        <v>5</v>
      </c>
      <c r="F1611" s="1">
        <v>11</v>
      </c>
      <c r="G1611">
        <f t="shared" si="76"/>
        <v>-6</v>
      </c>
      <c r="H1611" t="s">
        <v>2477</v>
      </c>
      <c r="K1611" t="s">
        <v>1822</v>
      </c>
      <c r="L1611" t="s">
        <v>1120</v>
      </c>
      <c r="M1611" t="s">
        <v>503</v>
      </c>
      <c r="N1611" t="s">
        <v>1037</v>
      </c>
      <c r="S1611" t="s">
        <v>30</v>
      </c>
      <c r="U1611">
        <f t="shared" si="77"/>
        <v>1</v>
      </c>
    </row>
    <row r="1612" spans="1:21" x14ac:dyDescent="0.25">
      <c r="A1612">
        <v>19670107</v>
      </c>
      <c r="B1612" t="s">
        <v>376</v>
      </c>
      <c r="C1612" t="str">
        <f t="shared" si="75"/>
        <v>L</v>
      </c>
      <c r="D1612" t="s">
        <v>1824</v>
      </c>
      <c r="E1612" s="1">
        <v>11</v>
      </c>
      <c r="F1612" s="1">
        <v>23</v>
      </c>
      <c r="G1612">
        <f t="shared" si="76"/>
        <v>-12</v>
      </c>
      <c r="H1612" t="s">
        <v>2477</v>
      </c>
      <c r="K1612" t="s">
        <v>1818</v>
      </c>
      <c r="L1612" t="s">
        <v>1017</v>
      </c>
      <c r="M1612" t="s">
        <v>376</v>
      </c>
      <c r="N1612" t="s">
        <v>1033</v>
      </c>
      <c r="S1612" t="s">
        <v>30</v>
      </c>
      <c r="U1612">
        <f t="shared" si="77"/>
        <v>0</v>
      </c>
    </row>
    <row r="1613" spans="1:21" x14ac:dyDescent="0.25">
      <c r="A1613">
        <v>19670107</v>
      </c>
      <c r="B1613" t="s">
        <v>1824</v>
      </c>
      <c r="C1613" t="str">
        <f t="shared" si="75"/>
        <v>W</v>
      </c>
      <c r="D1613" t="s">
        <v>376</v>
      </c>
      <c r="E1613" s="1">
        <v>23</v>
      </c>
      <c r="F1613" s="1">
        <v>11</v>
      </c>
      <c r="G1613">
        <f t="shared" si="76"/>
        <v>12</v>
      </c>
      <c r="H1613" t="s">
        <v>2477</v>
      </c>
      <c r="K1613" t="s">
        <v>1818</v>
      </c>
      <c r="L1613" t="s">
        <v>1017</v>
      </c>
      <c r="M1613" t="s">
        <v>376</v>
      </c>
      <c r="N1613" t="s">
        <v>1037</v>
      </c>
      <c r="S1613" t="s">
        <v>30</v>
      </c>
      <c r="U1613">
        <f t="shared" si="77"/>
        <v>0</v>
      </c>
    </row>
    <row r="1614" spans="1:21" x14ac:dyDescent="0.25">
      <c r="A1614">
        <v>19670114</v>
      </c>
      <c r="B1614" t="s">
        <v>164</v>
      </c>
      <c r="C1614" t="str">
        <f t="shared" si="75"/>
        <v>L</v>
      </c>
      <c r="D1614" t="s">
        <v>503</v>
      </c>
      <c r="E1614" s="1">
        <v>8</v>
      </c>
      <c r="F1614" s="1">
        <v>9</v>
      </c>
      <c r="G1614">
        <f t="shared" si="76"/>
        <v>-1</v>
      </c>
      <c r="H1614" t="s">
        <v>2850</v>
      </c>
      <c r="K1614" t="s">
        <v>2449</v>
      </c>
      <c r="L1614" t="s">
        <v>2448</v>
      </c>
      <c r="M1614" t="s">
        <v>164</v>
      </c>
      <c r="N1614" t="s">
        <v>1033</v>
      </c>
      <c r="O1614" t="s">
        <v>30</v>
      </c>
      <c r="U1614">
        <f t="shared" si="77"/>
        <v>1</v>
      </c>
    </row>
    <row r="1615" spans="1:21" x14ac:dyDescent="0.25">
      <c r="A1615">
        <v>19670114</v>
      </c>
      <c r="B1615" t="s">
        <v>503</v>
      </c>
      <c r="C1615" t="str">
        <f t="shared" si="75"/>
        <v>W</v>
      </c>
      <c r="D1615" t="s">
        <v>164</v>
      </c>
      <c r="E1615" s="1">
        <v>9</v>
      </c>
      <c r="F1615" s="1">
        <v>8</v>
      </c>
      <c r="G1615">
        <f t="shared" si="76"/>
        <v>1</v>
      </c>
      <c r="H1615" t="s">
        <v>2850</v>
      </c>
      <c r="K1615" t="s">
        <v>2449</v>
      </c>
      <c r="L1615" t="s">
        <v>2448</v>
      </c>
      <c r="M1615" t="s">
        <v>164</v>
      </c>
      <c r="N1615" t="s">
        <v>1037</v>
      </c>
      <c r="O1615" t="s">
        <v>30</v>
      </c>
      <c r="U1615">
        <f t="shared" si="77"/>
        <v>0</v>
      </c>
    </row>
    <row r="1616" spans="1:21" x14ac:dyDescent="0.25">
      <c r="A1616">
        <v>19670121</v>
      </c>
      <c r="B1616" t="s">
        <v>1825</v>
      </c>
      <c r="C1616" t="str">
        <f t="shared" si="75"/>
        <v>W</v>
      </c>
      <c r="D1616" t="s">
        <v>1824</v>
      </c>
      <c r="E1616" s="1">
        <v>15</v>
      </c>
      <c r="F1616" s="1">
        <v>8</v>
      </c>
      <c r="G1616">
        <f t="shared" si="76"/>
        <v>7</v>
      </c>
      <c r="H1616" t="s">
        <v>2477</v>
      </c>
      <c r="K1616" t="s">
        <v>1995</v>
      </c>
      <c r="L1616" t="s">
        <v>1826</v>
      </c>
      <c r="M1616" t="s">
        <v>1825</v>
      </c>
      <c r="N1616" t="s">
        <v>1033</v>
      </c>
      <c r="S1616" t="s">
        <v>30</v>
      </c>
      <c r="U1616">
        <f t="shared" si="77"/>
        <v>0</v>
      </c>
    </row>
    <row r="1617" spans="1:21" x14ac:dyDescent="0.25">
      <c r="A1617">
        <v>19670121</v>
      </c>
      <c r="B1617" t="s">
        <v>1824</v>
      </c>
      <c r="C1617" t="str">
        <f t="shared" si="75"/>
        <v>L</v>
      </c>
      <c r="D1617" t="s">
        <v>1825</v>
      </c>
      <c r="E1617" s="1">
        <v>8</v>
      </c>
      <c r="F1617" s="1">
        <v>15</v>
      </c>
      <c r="G1617">
        <f t="shared" si="76"/>
        <v>-7</v>
      </c>
      <c r="H1617" t="s">
        <v>2477</v>
      </c>
      <c r="K1617" t="s">
        <v>1995</v>
      </c>
      <c r="L1617" t="s">
        <v>1826</v>
      </c>
      <c r="M1617" t="s">
        <v>1825</v>
      </c>
      <c r="N1617" t="s">
        <v>1037</v>
      </c>
      <c r="S1617" t="s">
        <v>30</v>
      </c>
      <c r="U1617">
        <f t="shared" si="77"/>
        <v>1</v>
      </c>
    </row>
    <row r="1618" spans="1:21" x14ac:dyDescent="0.25">
      <c r="A1618">
        <v>19670204</v>
      </c>
      <c r="B1618" t="s">
        <v>503</v>
      </c>
      <c r="C1618" t="str">
        <f t="shared" si="75"/>
        <v>W</v>
      </c>
      <c r="D1618" t="s">
        <v>1264</v>
      </c>
      <c r="E1618" s="1">
        <v>11</v>
      </c>
      <c r="F1618" s="1">
        <v>5</v>
      </c>
      <c r="G1618">
        <f t="shared" si="76"/>
        <v>6</v>
      </c>
      <c r="H1618" t="s">
        <v>2850</v>
      </c>
      <c r="K1618" t="s">
        <v>1822</v>
      </c>
      <c r="L1618" t="s">
        <v>1120</v>
      </c>
      <c r="M1618" t="s">
        <v>503</v>
      </c>
      <c r="N1618" t="s">
        <v>1033</v>
      </c>
      <c r="O1618" t="s">
        <v>30</v>
      </c>
      <c r="U1618">
        <f t="shared" si="77"/>
        <v>0</v>
      </c>
    </row>
    <row r="1619" spans="1:21" x14ac:dyDescent="0.25">
      <c r="A1619">
        <v>19670204</v>
      </c>
      <c r="B1619" t="s">
        <v>1264</v>
      </c>
      <c r="C1619" t="str">
        <f t="shared" si="75"/>
        <v>L</v>
      </c>
      <c r="D1619" t="s">
        <v>503</v>
      </c>
      <c r="E1619" s="1">
        <v>5</v>
      </c>
      <c r="F1619" s="1">
        <v>11</v>
      </c>
      <c r="G1619">
        <f t="shared" si="76"/>
        <v>-6</v>
      </c>
      <c r="H1619" t="s">
        <v>2850</v>
      </c>
      <c r="K1619" t="s">
        <v>1822</v>
      </c>
      <c r="L1619" t="s">
        <v>1120</v>
      </c>
      <c r="M1619" t="s">
        <v>503</v>
      </c>
      <c r="N1619" t="s">
        <v>1037</v>
      </c>
      <c r="O1619" t="s">
        <v>30</v>
      </c>
      <c r="U1619">
        <f t="shared" si="77"/>
        <v>1</v>
      </c>
    </row>
    <row r="1620" spans="1:21" x14ac:dyDescent="0.25">
      <c r="A1620">
        <v>19670211</v>
      </c>
      <c r="B1620" t="s">
        <v>164</v>
      </c>
      <c r="C1620" t="str">
        <f t="shared" si="75"/>
        <v>W</v>
      </c>
      <c r="D1620" t="s">
        <v>1824</v>
      </c>
      <c r="E1620" s="1">
        <v>20</v>
      </c>
      <c r="F1620" s="1">
        <v>14</v>
      </c>
      <c r="G1620">
        <f t="shared" si="76"/>
        <v>6</v>
      </c>
      <c r="H1620" t="s">
        <v>2477</v>
      </c>
      <c r="K1620" t="s">
        <v>2449</v>
      </c>
      <c r="L1620" t="s">
        <v>2448</v>
      </c>
      <c r="M1620" t="s">
        <v>164</v>
      </c>
      <c r="N1620" t="s">
        <v>1033</v>
      </c>
      <c r="S1620" t="s">
        <v>30</v>
      </c>
      <c r="U1620">
        <f t="shared" si="77"/>
        <v>0</v>
      </c>
    </row>
    <row r="1621" spans="1:21" x14ac:dyDescent="0.25">
      <c r="A1621">
        <v>19670211</v>
      </c>
      <c r="B1621" t="s">
        <v>1824</v>
      </c>
      <c r="C1621" t="str">
        <f t="shared" si="75"/>
        <v>L</v>
      </c>
      <c r="D1621" t="s">
        <v>164</v>
      </c>
      <c r="E1621" s="1">
        <v>14</v>
      </c>
      <c r="F1621" s="1">
        <v>20</v>
      </c>
      <c r="G1621">
        <f t="shared" si="76"/>
        <v>-6</v>
      </c>
      <c r="H1621" t="s">
        <v>2477</v>
      </c>
      <c r="K1621" t="s">
        <v>2449</v>
      </c>
      <c r="L1621" t="s">
        <v>2448</v>
      </c>
      <c r="M1621" t="s">
        <v>164</v>
      </c>
      <c r="N1621" t="s">
        <v>1037</v>
      </c>
      <c r="S1621" t="s">
        <v>30</v>
      </c>
      <c r="U1621">
        <f t="shared" si="77"/>
        <v>1</v>
      </c>
    </row>
    <row r="1622" spans="1:21" x14ac:dyDescent="0.25">
      <c r="A1622">
        <v>19670211</v>
      </c>
      <c r="B1622" t="s">
        <v>1825</v>
      </c>
      <c r="C1622" t="str">
        <f t="shared" si="75"/>
        <v>L</v>
      </c>
      <c r="D1622" t="s">
        <v>376</v>
      </c>
      <c r="E1622" s="1">
        <v>3</v>
      </c>
      <c r="F1622" s="1">
        <v>8</v>
      </c>
      <c r="G1622">
        <f t="shared" si="76"/>
        <v>-5</v>
      </c>
      <c r="H1622" t="s">
        <v>2850</v>
      </c>
      <c r="K1622" t="s">
        <v>1995</v>
      </c>
      <c r="L1622" t="s">
        <v>1826</v>
      </c>
      <c r="M1622" t="s">
        <v>1825</v>
      </c>
      <c r="N1622" t="s">
        <v>1033</v>
      </c>
      <c r="O1622" t="s">
        <v>30</v>
      </c>
      <c r="U1622">
        <f t="shared" si="77"/>
        <v>1</v>
      </c>
    </row>
    <row r="1623" spans="1:21" x14ac:dyDescent="0.25">
      <c r="A1623">
        <v>19670211</v>
      </c>
      <c r="B1623" t="s">
        <v>376</v>
      </c>
      <c r="C1623" t="str">
        <f t="shared" si="75"/>
        <v>W</v>
      </c>
      <c r="D1623" t="s">
        <v>1825</v>
      </c>
      <c r="E1623" s="1">
        <v>8</v>
      </c>
      <c r="F1623" s="1">
        <v>3</v>
      </c>
      <c r="G1623">
        <f t="shared" si="76"/>
        <v>5</v>
      </c>
      <c r="H1623" t="s">
        <v>2850</v>
      </c>
      <c r="K1623" t="s">
        <v>1995</v>
      </c>
      <c r="L1623" t="s">
        <v>1826</v>
      </c>
      <c r="M1623" t="s">
        <v>1825</v>
      </c>
      <c r="N1623" t="s">
        <v>1037</v>
      </c>
      <c r="O1623" t="s">
        <v>30</v>
      </c>
      <c r="U1623">
        <f t="shared" si="77"/>
        <v>0</v>
      </c>
    </row>
    <row r="1624" spans="1:21" x14ac:dyDescent="0.25">
      <c r="A1624">
        <v>19670225</v>
      </c>
      <c r="B1624" t="s">
        <v>503</v>
      </c>
      <c r="C1624" t="str">
        <f t="shared" si="75"/>
        <v>L</v>
      </c>
      <c r="D1624" t="s">
        <v>1825</v>
      </c>
      <c r="E1624" s="1">
        <v>3</v>
      </c>
      <c r="F1624" s="1">
        <v>5</v>
      </c>
      <c r="G1624">
        <f t="shared" si="76"/>
        <v>-2</v>
      </c>
      <c r="H1624" t="s">
        <v>2850</v>
      </c>
      <c r="K1624" t="s">
        <v>1822</v>
      </c>
      <c r="L1624" t="s">
        <v>1120</v>
      </c>
      <c r="M1624" t="s">
        <v>503</v>
      </c>
      <c r="N1624" t="s">
        <v>1033</v>
      </c>
      <c r="O1624" t="s">
        <v>30</v>
      </c>
      <c r="U1624">
        <f t="shared" si="77"/>
        <v>1</v>
      </c>
    </row>
    <row r="1625" spans="1:21" x14ac:dyDescent="0.25">
      <c r="A1625">
        <v>19670225</v>
      </c>
      <c r="B1625" t="s">
        <v>1825</v>
      </c>
      <c r="C1625" t="str">
        <f t="shared" si="75"/>
        <v>W</v>
      </c>
      <c r="D1625" t="s">
        <v>503</v>
      </c>
      <c r="E1625" s="1">
        <v>5</v>
      </c>
      <c r="F1625" s="1">
        <v>3</v>
      </c>
      <c r="G1625">
        <f t="shared" si="76"/>
        <v>2</v>
      </c>
      <c r="H1625" t="s">
        <v>2850</v>
      </c>
      <c r="K1625" t="s">
        <v>1822</v>
      </c>
      <c r="L1625" t="s">
        <v>1120</v>
      </c>
      <c r="M1625" t="s">
        <v>503</v>
      </c>
      <c r="N1625" t="s">
        <v>1037</v>
      </c>
      <c r="O1625" t="s">
        <v>30</v>
      </c>
      <c r="U1625">
        <f t="shared" si="77"/>
        <v>0</v>
      </c>
    </row>
    <row r="1626" spans="1:21" x14ac:dyDescent="0.25">
      <c r="A1626">
        <v>19670225</v>
      </c>
      <c r="B1626" t="s">
        <v>376</v>
      </c>
      <c r="C1626" t="str">
        <f t="shared" si="75"/>
        <v>L</v>
      </c>
      <c r="D1626" t="s">
        <v>164</v>
      </c>
      <c r="E1626" s="1">
        <v>12</v>
      </c>
      <c r="F1626" s="1">
        <v>16</v>
      </c>
      <c r="G1626">
        <f t="shared" si="76"/>
        <v>-4</v>
      </c>
      <c r="H1626" t="s">
        <v>2850</v>
      </c>
      <c r="K1626" t="s">
        <v>1894</v>
      </c>
      <c r="L1626" t="s">
        <v>1017</v>
      </c>
      <c r="M1626" t="s">
        <v>376</v>
      </c>
      <c r="N1626" t="s">
        <v>1033</v>
      </c>
      <c r="O1626" t="s">
        <v>30</v>
      </c>
      <c r="U1626">
        <f t="shared" si="77"/>
        <v>1</v>
      </c>
    </row>
    <row r="1627" spans="1:21" x14ac:dyDescent="0.25">
      <c r="A1627">
        <v>19670225</v>
      </c>
      <c r="B1627" t="s">
        <v>164</v>
      </c>
      <c r="C1627" t="str">
        <f t="shared" si="75"/>
        <v>W</v>
      </c>
      <c r="D1627" t="s">
        <v>376</v>
      </c>
      <c r="E1627" s="1">
        <v>16</v>
      </c>
      <c r="F1627" s="1">
        <v>12</v>
      </c>
      <c r="G1627">
        <f t="shared" si="76"/>
        <v>4</v>
      </c>
      <c r="H1627" t="s">
        <v>2850</v>
      </c>
      <c r="K1627" t="s">
        <v>1894</v>
      </c>
      <c r="L1627" t="s">
        <v>1017</v>
      </c>
      <c r="M1627" t="s">
        <v>376</v>
      </c>
      <c r="N1627" t="s">
        <v>1037</v>
      </c>
      <c r="O1627" t="s">
        <v>30</v>
      </c>
      <c r="U1627">
        <f t="shared" si="77"/>
        <v>0</v>
      </c>
    </row>
    <row r="1628" spans="1:21" x14ac:dyDescent="0.25">
      <c r="A1628">
        <v>19670311</v>
      </c>
      <c r="B1628" t="s">
        <v>1264</v>
      </c>
      <c r="C1628" t="str">
        <f t="shared" si="75"/>
        <v>L</v>
      </c>
      <c r="D1628" t="s">
        <v>1825</v>
      </c>
      <c r="E1628" s="1">
        <v>0</v>
      </c>
      <c r="F1628" s="1">
        <v>3</v>
      </c>
      <c r="G1628">
        <f t="shared" si="76"/>
        <v>-3</v>
      </c>
      <c r="H1628" t="s">
        <v>2850</v>
      </c>
      <c r="K1628" t="s">
        <v>1988</v>
      </c>
      <c r="L1628" t="s">
        <v>1263</v>
      </c>
      <c r="M1628" t="s">
        <v>1264</v>
      </c>
      <c r="N1628" t="s">
        <v>1033</v>
      </c>
      <c r="O1628" t="s">
        <v>30</v>
      </c>
      <c r="U1628">
        <f t="shared" si="77"/>
        <v>1</v>
      </c>
    </row>
    <row r="1629" spans="1:21" x14ac:dyDescent="0.25">
      <c r="A1629">
        <v>19670311</v>
      </c>
      <c r="B1629" t="s">
        <v>1825</v>
      </c>
      <c r="C1629" t="str">
        <f t="shared" si="75"/>
        <v>W</v>
      </c>
      <c r="D1629" t="s">
        <v>1264</v>
      </c>
      <c r="E1629" s="1">
        <v>3</v>
      </c>
      <c r="F1629" s="1">
        <v>0</v>
      </c>
      <c r="G1629">
        <f t="shared" si="76"/>
        <v>3</v>
      </c>
      <c r="H1629" t="s">
        <v>2850</v>
      </c>
      <c r="K1629" t="s">
        <v>1988</v>
      </c>
      <c r="L1629" t="s">
        <v>1263</v>
      </c>
      <c r="M1629" t="s">
        <v>1264</v>
      </c>
      <c r="N1629" t="s">
        <v>1037</v>
      </c>
      <c r="O1629" t="s">
        <v>30</v>
      </c>
      <c r="U1629">
        <f t="shared" si="77"/>
        <v>0</v>
      </c>
    </row>
    <row r="1630" spans="1:21" x14ac:dyDescent="0.25">
      <c r="A1630">
        <v>19670318</v>
      </c>
      <c r="B1630" t="s">
        <v>376</v>
      </c>
      <c r="C1630" t="str">
        <f t="shared" si="75"/>
        <v>W</v>
      </c>
      <c r="D1630" t="s">
        <v>503</v>
      </c>
      <c r="E1630" s="1">
        <v>27</v>
      </c>
      <c r="F1630" s="1">
        <v>14</v>
      </c>
      <c r="G1630">
        <f t="shared" si="76"/>
        <v>13</v>
      </c>
      <c r="H1630" t="s">
        <v>2850</v>
      </c>
      <c r="K1630" t="s">
        <v>1818</v>
      </c>
      <c r="L1630" t="s">
        <v>1017</v>
      </c>
      <c r="M1630" t="s">
        <v>376</v>
      </c>
      <c r="N1630" t="s">
        <v>1033</v>
      </c>
      <c r="O1630" t="s">
        <v>30</v>
      </c>
      <c r="U1630">
        <f t="shared" si="77"/>
        <v>0</v>
      </c>
    </row>
    <row r="1631" spans="1:21" x14ac:dyDescent="0.25">
      <c r="A1631">
        <v>19670318</v>
      </c>
      <c r="B1631" t="s">
        <v>503</v>
      </c>
      <c r="C1631" t="str">
        <f t="shared" si="75"/>
        <v>L</v>
      </c>
      <c r="D1631" t="s">
        <v>376</v>
      </c>
      <c r="E1631" s="1">
        <v>14</v>
      </c>
      <c r="F1631" s="1">
        <v>27</v>
      </c>
      <c r="G1631">
        <f t="shared" si="76"/>
        <v>-13</v>
      </c>
      <c r="H1631" t="s">
        <v>2850</v>
      </c>
      <c r="K1631" t="s">
        <v>1818</v>
      </c>
      <c r="L1631" t="s">
        <v>1017</v>
      </c>
      <c r="M1631" t="s">
        <v>376</v>
      </c>
      <c r="N1631" t="s">
        <v>1037</v>
      </c>
      <c r="O1631" t="s">
        <v>30</v>
      </c>
      <c r="U1631">
        <f t="shared" si="77"/>
        <v>0</v>
      </c>
    </row>
    <row r="1632" spans="1:21" x14ac:dyDescent="0.25">
      <c r="A1632">
        <v>19670326</v>
      </c>
      <c r="B1632" t="s">
        <v>164</v>
      </c>
      <c r="C1632" t="str">
        <f t="shared" si="75"/>
        <v>W</v>
      </c>
      <c r="D1632" t="s">
        <v>171</v>
      </c>
      <c r="E1632" s="1">
        <v>60</v>
      </c>
      <c r="F1632" s="1">
        <v>13</v>
      </c>
      <c r="G1632">
        <f t="shared" si="76"/>
        <v>47</v>
      </c>
      <c r="H1632" t="s">
        <v>2476</v>
      </c>
      <c r="K1632" t="s">
        <v>2475</v>
      </c>
      <c r="L1632" t="s">
        <v>2474</v>
      </c>
      <c r="M1632" t="s">
        <v>164</v>
      </c>
      <c r="N1632" t="s">
        <v>1033</v>
      </c>
      <c r="S1632" t="s">
        <v>30</v>
      </c>
      <c r="U1632">
        <f t="shared" si="77"/>
        <v>0</v>
      </c>
    </row>
    <row r="1633" spans="1:21" x14ac:dyDescent="0.25">
      <c r="A1633">
        <v>19670326</v>
      </c>
      <c r="B1633" t="s">
        <v>171</v>
      </c>
      <c r="C1633" t="str">
        <f t="shared" si="75"/>
        <v>L</v>
      </c>
      <c r="D1633" t="s">
        <v>164</v>
      </c>
      <c r="E1633" s="1">
        <v>13</v>
      </c>
      <c r="F1633" s="1">
        <v>60</v>
      </c>
      <c r="G1633">
        <f t="shared" si="76"/>
        <v>-47</v>
      </c>
      <c r="H1633" t="s">
        <v>2476</v>
      </c>
      <c r="K1633" t="s">
        <v>2475</v>
      </c>
      <c r="L1633" t="s">
        <v>2474</v>
      </c>
      <c r="M1633" t="s">
        <v>164</v>
      </c>
      <c r="N1633" t="s">
        <v>1037</v>
      </c>
      <c r="S1633" t="s">
        <v>30</v>
      </c>
      <c r="U1633">
        <f t="shared" si="77"/>
        <v>0</v>
      </c>
    </row>
    <row r="1634" spans="1:21" x14ac:dyDescent="0.25">
      <c r="A1634">
        <v>19670401</v>
      </c>
      <c r="B1634" t="s">
        <v>164</v>
      </c>
      <c r="C1634" t="str">
        <f t="shared" si="75"/>
        <v>W</v>
      </c>
      <c r="D1634" t="s">
        <v>1264</v>
      </c>
      <c r="E1634" s="1">
        <v>20</v>
      </c>
      <c r="F1634" s="1">
        <v>14</v>
      </c>
      <c r="G1634">
        <f t="shared" si="76"/>
        <v>6</v>
      </c>
      <c r="H1634" t="s">
        <v>2850</v>
      </c>
      <c r="K1634" t="s">
        <v>2845</v>
      </c>
      <c r="L1634" t="s">
        <v>1939</v>
      </c>
      <c r="M1634" t="s">
        <v>164</v>
      </c>
      <c r="N1634" t="s">
        <v>1033</v>
      </c>
      <c r="O1634" t="s">
        <v>30</v>
      </c>
      <c r="U1634">
        <f t="shared" si="77"/>
        <v>0</v>
      </c>
    </row>
    <row r="1635" spans="1:21" x14ac:dyDescent="0.25">
      <c r="A1635">
        <v>19670401</v>
      </c>
      <c r="B1635" t="s">
        <v>1264</v>
      </c>
      <c r="C1635" t="str">
        <f t="shared" si="75"/>
        <v>L</v>
      </c>
      <c r="D1635" t="s">
        <v>164</v>
      </c>
      <c r="E1635" s="1">
        <v>14</v>
      </c>
      <c r="F1635" s="1">
        <v>20</v>
      </c>
      <c r="G1635">
        <f t="shared" si="76"/>
        <v>-6</v>
      </c>
      <c r="H1635" t="s">
        <v>2850</v>
      </c>
      <c r="K1635" t="s">
        <v>2845</v>
      </c>
      <c r="L1635" t="s">
        <v>1939</v>
      </c>
      <c r="M1635" t="s">
        <v>164</v>
      </c>
      <c r="N1635" t="s">
        <v>1037</v>
      </c>
      <c r="O1635" t="s">
        <v>30</v>
      </c>
      <c r="U1635">
        <f t="shared" si="77"/>
        <v>1</v>
      </c>
    </row>
    <row r="1636" spans="1:21" x14ac:dyDescent="0.25">
      <c r="A1636">
        <v>19670415</v>
      </c>
      <c r="B1636" t="s">
        <v>1264</v>
      </c>
      <c r="C1636" t="str">
        <f t="shared" si="75"/>
        <v>W</v>
      </c>
      <c r="D1636" t="s">
        <v>376</v>
      </c>
      <c r="E1636" s="1">
        <v>34</v>
      </c>
      <c r="F1636" s="1">
        <v>21</v>
      </c>
      <c r="G1636">
        <f t="shared" si="76"/>
        <v>13</v>
      </c>
      <c r="H1636" t="s">
        <v>2850</v>
      </c>
      <c r="K1636" t="s">
        <v>2533</v>
      </c>
      <c r="L1636" t="s">
        <v>1263</v>
      </c>
      <c r="M1636" t="s">
        <v>1264</v>
      </c>
      <c r="N1636" t="s">
        <v>1033</v>
      </c>
      <c r="O1636" t="s">
        <v>30</v>
      </c>
      <c r="U1636">
        <f t="shared" si="77"/>
        <v>0</v>
      </c>
    </row>
    <row r="1637" spans="1:21" x14ac:dyDescent="0.25">
      <c r="A1637">
        <v>19670415</v>
      </c>
      <c r="B1637" t="s">
        <v>376</v>
      </c>
      <c r="C1637" t="str">
        <f t="shared" si="75"/>
        <v>L</v>
      </c>
      <c r="D1637" t="s">
        <v>1264</v>
      </c>
      <c r="E1637" s="1">
        <v>21</v>
      </c>
      <c r="F1637" s="1">
        <v>34</v>
      </c>
      <c r="G1637">
        <f t="shared" si="76"/>
        <v>-13</v>
      </c>
      <c r="H1637" t="s">
        <v>2850</v>
      </c>
      <c r="K1637" t="s">
        <v>2533</v>
      </c>
      <c r="L1637" t="s">
        <v>1263</v>
      </c>
      <c r="M1637" t="s">
        <v>1264</v>
      </c>
      <c r="N1637" t="s">
        <v>1037</v>
      </c>
      <c r="O1637" t="s">
        <v>30</v>
      </c>
      <c r="U1637">
        <f t="shared" si="77"/>
        <v>0</v>
      </c>
    </row>
    <row r="1638" spans="1:21" x14ac:dyDescent="0.25">
      <c r="A1638">
        <v>19670415</v>
      </c>
      <c r="B1638" t="s">
        <v>1825</v>
      </c>
      <c r="C1638" t="str">
        <f t="shared" si="75"/>
        <v>L</v>
      </c>
      <c r="D1638" t="s">
        <v>164</v>
      </c>
      <c r="E1638" s="1">
        <v>6</v>
      </c>
      <c r="F1638" s="1">
        <v>11</v>
      </c>
      <c r="G1638">
        <f t="shared" si="76"/>
        <v>-5</v>
      </c>
      <c r="H1638" t="s">
        <v>2850</v>
      </c>
      <c r="K1638" t="s">
        <v>1995</v>
      </c>
      <c r="L1638" t="s">
        <v>1826</v>
      </c>
      <c r="M1638" t="s">
        <v>1825</v>
      </c>
      <c r="N1638" t="s">
        <v>1033</v>
      </c>
      <c r="O1638" t="s">
        <v>30</v>
      </c>
      <c r="U1638">
        <f t="shared" si="77"/>
        <v>1</v>
      </c>
    </row>
    <row r="1639" spans="1:21" x14ac:dyDescent="0.25">
      <c r="A1639">
        <v>19670415</v>
      </c>
      <c r="B1639" t="s">
        <v>164</v>
      </c>
      <c r="C1639" t="str">
        <f t="shared" si="75"/>
        <v>W</v>
      </c>
      <c r="D1639" t="s">
        <v>1825</v>
      </c>
      <c r="E1639" s="1">
        <v>11</v>
      </c>
      <c r="F1639" s="1">
        <v>6</v>
      </c>
      <c r="G1639">
        <f t="shared" si="76"/>
        <v>5</v>
      </c>
      <c r="H1639" t="s">
        <v>2850</v>
      </c>
      <c r="K1639" t="s">
        <v>1995</v>
      </c>
      <c r="L1639" t="s">
        <v>1826</v>
      </c>
      <c r="M1639" t="s">
        <v>1825</v>
      </c>
      <c r="N1639" t="s">
        <v>1037</v>
      </c>
      <c r="O1639" t="s">
        <v>30</v>
      </c>
      <c r="U1639">
        <f t="shared" si="77"/>
        <v>0</v>
      </c>
    </row>
    <row r="1640" spans="1:21" x14ac:dyDescent="0.25">
      <c r="A1640">
        <v>19670513</v>
      </c>
      <c r="B1640" t="s">
        <v>1824</v>
      </c>
      <c r="C1640" t="str">
        <f t="shared" si="75"/>
        <v>L</v>
      </c>
      <c r="D1640" t="s">
        <v>1825</v>
      </c>
      <c r="E1640" s="1">
        <v>5</v>
      </c>
      <c r="F1640" s="1">
        <v>11</v>
      </c>
      <c r="G1640">
        <f t="shared" si="76"/>
        <v>-6</v>
      </c>
      <c r="H1640" t="s">
        <v>2473</v>
      </c>
      <c r="K1640" t="s">
        <v>1813</v>
      </c>
      <c r="L1640" t="s">
        <v>1675</v>
      </c>
      <c r="M1640" t="s">
        <v>1824</v>
      </c>
      <c r="N1640" t="s">
        <v>1033</v>
      </c>
      <c r="S1640" t="s">
        <v>30</v>
      </c>
      <c r="U1640">
        <f t="shared" si="77"/>
        <v>1</v>
      </c>
    </row>
    <row r="1641" spans="1:21" x14ac:dyDescent="0.25">
      <c r="A1641">
        <v>19670513</v>
      </c>
      <c r="B1641" t="s">
        <v>1825</v>
      </c>
      <c r="C1641" t="str">
        <f t="shared" si="75"/>
        <v>W</v>
      </c>
      <c r="D1641" t="s">
        <v>1824</v>
      </c>
      <c r="E1641" s="1">
        <v>11</v>
      </c>
      <c r="F1641" s="1">
        <v>5</v>
      </c>
      <c r="G1641">
        <f t="shared" si="76"/>
        <v>6</v>
      </c>
      <c r="H1641" t="s">
        <v>2473</v>
      </c>
      <c r="K1641" t="s">
        <v>1813</v>
      </c>
      <c r="L1641" t="s">
        <v>1675</v>
      </c>
      <c r="M1641" t="s">
        <v>1824</v>
      </c>
      <c r="N1641" t="s">
        <v>1037</v>
      </c>
      <c r="S1641" t="s">
        <v>30</v>
      </c>
      <c r="U1641">
        <f t="shared" si="77"/>
        <v>0</v>
      </c>
    </row>
    <row r="1642" spans="1:21" x14ac:dyDescent="0.25">
      <c r="A1642">
        <v>19670715</v>
      </c>
      <c r="B1642" t="s">
        <v>1828</v>
      </c>
      <c r="C1642" t="str">
        <f t="shared" si="75"/>
        <v>W</v>
      </c>
      <c r="D1642" t="s">
        <v>164</v>
      </c>
      <c r="E1642" s="1">
        <v>26</v>
      </c>
      <c r="F1642" s="1">
        <v>3</v>
      </c>
      <c r="G1642">
        <f t="shared" si="76"/>
        <v>23</v>
      </c>
      <c r="H1642" t="s">
        <v>2472</v>
      </c>
      <c r="K1642" t="s">
        <v>1983</v>
      </c>
      <c r="L1642" t="s">
        <v>1829</v>
      </c>
      <c r="M1642" t="s">
        <v>1828</v>
      </c>
      <c r="N1642" t="s">
        <v>1033</v>
      </c>
      <c r="S1642" t="s">
        <v>30</v>
      </c>
      <c r="U1642">
        <f t="shared" si="77"/>
        <v>0</v>
      </c>
    </row>
    <row r="1643" spans="1:21" x14ac:dyDescent="0.25">
      <c r="A1643">
        <v>19670715</v>
      </c>
      <c r="B1643" t="s">
        <v>164</v>
      </c>
      <c r="C1643" t="str">
        <f t="shared" si="75"/>
        <v>L</v>
      </c>
      <c r="D1643" t="s">
        <v>1828</v>
      </c>
      <c r="E1643" s="1">
        <v>3</v>
      </c>
      <c r="F1643" s="1">
        <v>26</v>
      </c>
      <c r="G1643">
        <f t="shared" si="76"/>
        <v>-23</v>
      </c>
      <c r="H1643" t="s">
        <v>2472</v>
      </c>
      <c r="K1643" t="s">
        <v>1983</v>
      </c>
      <c r="L1643" t="s">
        <v>1829</v>
      </c>
      <c r="M1643" t="s">
        <v>1828</v>
      </c>
      <c r="N1643" t="s">
        <v>1037</v>
      </c>
      <c r="S1643" t="s">
        <v>30</v>
      </c>
      <c r="U1643">
        <f t="shared" si="77"/>
        <v>0</v>
      </c>
    </row>
    <row r="1644" spans="1:21" x14ac:dyDescent="0.25">
      <c r="A1644">
        <v>19670722</v>
      </c>
      <c r="B1644" t="s">
        <v>1828</v>
      </c>
      <c r="C1644" t="str">
        <f t="shared" si="75"/>
        <v>W</v>
      </c>
      <c r="D1644" t="s">
        <v>164</v>
      </c>
      <c r="E1644" s="1">
        <v>16</v>
      </c>
      <c r="F1644" s="1">
        <v>3</v>
      </c>
      <c r="G1644">
        <f t="shared" si="76"/>
        <v>13</v>
      </c>
      <c r="H1644" t="s">
        <v>2472</v>
      </c>
      <c r="K1644" t="s">
        <v>1918</v>
      </c>
      <c r="L1644" t="s">
        <v>1917</v>
      </c>
      <c r="M1644" t="s">
        <v>1828</v>
      </c>
      <c r="N1644" t="s">
        <v>1033</v>
      </c>
      <c r="S1644" t="s">
        <v>30</v>
      </c>
      <c r="U1644">
        <f t="shared" si="77"/>
        <v>0</v>
      </c>
    </row>
    <row r="1645" spans="1:21" x14ac:dyDescent="0.25">
      <c r="A1645">
        <v>19670722</v>
      </c>
      <c r="B1645" t="s">
        <v>164</v>
      </c>
      <c r="C1645" t="str">
        <f t="shared" si="75"/>
        <v>L</v>
      </c>
      <c r="D1645" t="s">
        <v>1828</v>
      </c>
      <c r="E1645" s="1">
        <v>3</v>
      </c>
      <c r="F1645" s="1">
        <v>16</v>
      </c>
      <c r="G1645">
        <f t="shared" si="76"/>
        <v>-13</v>
      </c>
      <c r="H1645" t="s">
        <v>2472</v>
      </c>
      <c r="K1645" t="s">
        <v>1918</v>
      </c>
      <c r="L1645" t="s">
        <v>1917</v>
      </c>
      <c r="M1645" t="s">
        <v>1828</v>
      </c>
      <c r="N1645" t="s">
        <v>1037</v>
      </c>
      <c r="S1645" t="s">
        <v>30</v>
      </c>
      <c r="U1645">
        <f t="shared" si="77"/>
        <v>0</v>
      </c>
    </row>
    <row r="1646" spans="1:21" x14ac:dyDescent="0.25">
      <c r="A1646">
        <v>19670729</v>
      </c>
      <c r="B1646" t="s">
        <v>1828</v>
      </c>
      <c r="C1646" t="str">
        <f t="shared" si="75"/>
        <v>L</v>
      </c>
      <c r="D1646" t="s">
        <v>164</v>
      </c>
      <c r="E1646" s="1">
        <v>14</v>
      </c>
      <c r="F1646" s="1">
        <v>19</v>
      </c>
      <c r="G1646">
        <f t="shared" si="76"/>
        <v>-5</v>
      </c>
      <c r="H1646" t="s">
        <v>2472</v>
      </c>
      <c r="K1646" t="s">
        <v>1971</v>
      </c>
      <c r="L1646" t="s">
        <v>1850</v>
      </c>
      <c r="M1646" t="s">
        <v>1828</v>
      </c>
      <c r="N1646" t="s">
        <v>1033</v>
      </c>
      <c r="S1646" t="s">
        <v>30</v>
      </c>
      <c r="U1646">
        <f t="shared" si="77"/>
        <v>1</v>
      </c>
    </row>
    <row r="1647" spans="1:21" x14ac:dyDescent="0.25">
      <c r="A1647">
        <v>19670729</v>
      </c>
      <c r="B1647" t="s">
        <v>164</v>
      </c>
      <c r="C1647" t="str">
        <f t="shared" si="75"/>
        <v>W</v>
      </c>
      <c r="D1647" t="s">
        <v>1828</v>
      </c>
      <c r="E1647" s="1">
        <v>19</v>
      </c>
      <c r="F1647" s="1">
        <v>14</v>
      </c>
      <c r="G1647">
        <f t="shared" si="76"/>
        <v>5</v>
      </c>
      <c r="H1647" t="s">
        <v>2472</v>
      </c>
      <c r="K1647" t="s">
        <v>1971</v>
      </c>
      <c r="L1647" t="s">
        <v>1850</v>
      </c>
      <c r="M1647" t="s">
        <v>1828</v>
      </c>
      <c r="N1647" t="s">
        <v>1037</v>
      </c>
      <c r="S1647" t="s">
        <v>30</v>
      </c>
      <c r="U1647">
        <f t="shared" si="77"/>
        <v>0</v>
      </c>
    </row>
    <row r="1648" spans="1:21" x14ac:dyDescent="0.25">
      <c r="A1648">
        <v>19670812</v>
      </c>
      <c r="B1648" t="s">
        <v>1828</v>
      </c>
      <c r="C1648" t="str">
        <f t="shared" si="75"/>
        <v>D</v>
      </c>
      <c r="D1648" t="s">
        <v>164</v>
      </c>
      <c r="E1648" s="1">
        <v>6</v>
      </c>
      <c r="F1648" s="1">
        <v>6</v>
      </c>
      <c r="G1648">
        <f t="shared" si="76"/>
        <v>0</v>
      </c>
      <c r="H1648" t="s">
        <v>2472</v>
      </c>
      <c r="K1648" t="s">
        <v>1962</v>
      </c>
      <c r="L1648" t="s">
        <v>1913</v>
      </c>
      <c r="M1648" t="s">
        <v>1828</v>
      </c>
      <c r="N1648" t="s">
        <v>1033</v>
      </c>
      <c r="S1648" t="s">
        <v>30</v>
      </c>
      <c r="U1648">
        <f t="shared" si="77"/>
        <v>0</v>
      </c>
    </row>
    <row r="1649" spans="1:21" x14ac:dyDescent="0.25">
      <c r="A1649">
        <v>19670812</v>
      </c>
      <c r="B1649" t="s">
        <v>164</v>
      </c>
      <c r="C1649" t="str">
        <f t="shared" si="75"/>
        <v>D</v>
      </c>
      <c r="D1649" t="s">
        <v>1828</v>
      </c>
      <c r="E1649" s="1">
        <v>6</v>
      </c>
      <c r="F1649" s="1">
        <v>6</v>
      </c>
      <c r="G1649">
        <f t="shared" si="76"/>
        <v>0</v>
      </c>
      <c r="H1649" t="s">
        <v>2472</v>
      </c>
      <c r="K1649" t="s">
        <v>1962</v>
      </c>
      <c r="L1649" t="s">
        <v>1913</v>
      </c>
      <c r="M1649" t="s">
        <v>1828</v>
      </c>
      <c r="N1649" t="s">
        <v>1037</v>
      </c>
      <c r="S1649" t="s">
        <v>30</v>
      </c>
      <c r="U1649">
        <f t="shared" si="77"/>
        <v>0</v>
      </c>
    </row>
    <row r="1650" spans="1:21" x14ac:dyDescent="0.25">
      <c r="A1650">
        <v>19670819</v>
      </c>
      <c r="B1650" t="s">
        <v>1787</v>
      </c>
      <c r="C1650" t="str">
        <f t="shared" si="75"/>
        <v>W</v>
      </c>
      <c r="D1650" t="s">
        <v>1824</v>
      </c>
      <c r="E1650" s="1">
        <v>29</v>
      </c>
      <c r="F1650" s="1">
        <v>9</v>
      </c>
      <c r="G1650">
        <f t="shared" si="76"/>
        <v>20</v>
      </c>
      <c r="H1650" t="s">
        <v>2471</v>
      </c>
      <c r="K1650" t="s">
        <v>2239</v>
      </c>
      <c r="L1650" t="s">
        <v>1837</v>
      </c>
      <c r="M1650" t="s">
        <v>1787</v>
      </c>
      <c r="N1650" t="s">
        <v>1033</v>
      </c>
      <c r="S1650" t="s">
        <v>30</v>
      </c>
      <c r="U1650">
        <f t="shared" si="77"/>
        <v>0</v>
      </c>
    </row>
    <row r="1651" spans="1:21" x14ac:dyDescent="0.25">
      <c r="A1651">
        <v>19670819</v>
      </c>
      <c r="B1651" t="s">
        <v>1824</v>
      </c>
      <c r="C1651" t="str">
        <f t="shared" si="75"/>
        <v>L</v>
      </c>
      <c r="D1651" t="s">
        <v>1787</v>
      </c>
      <c r="E1651" s="1">
        <v>9</v>
      </c>
      <c r="F1651" s="1">
        <v>29</v>
      </c>
      <c r="G1651">
        <f t="shared" si="76"/>
        <v>-20</v>
      </c>
      <c r="H1651" t="s">
        <v>2471</v>
      </c>
      <c r="K1651" t="s">
        <v>2239</v>
      </c>
      <c r="L1651" t="s">
        <v>1837</v>
      </c>
      <c r="M1651" t="s">
        <v>1787</v>
      </c>
      <c r="N1651" t="s">
        <v>1037</v>
      </c>
      <c r="S1651" t="s">
        <v>30</v>
      </c>
      <c r="U1651">
        <f t="shared" si="77"/>
        <v>0</v>
      </c>
    </row>
    <row r="1652" spans="1:21" x14ac:dyDescent="0.25">
      <c r="A1652">
        <v>19671104</v>
      </c>
      <c r="B1652" t="s">
        <v>376</v>
      </c>
      <c r="C1652" t="str">
        <f t="shared" si="75"/>
        <v>L</v>
      </c>
      <c r="D1652" t="s">
        <v>1787</v>
      </c>
      <c r="E1652" s="1">
        <v>11</v>
      </c>
      <c r="F1652" s="1">
        <v>23</v>
      </c>
      <c r="G1652">
        <f t="shared" si="76"/>
        <v>-12</v>
      </c>
      <c r="H1652" t="s">
        <v>2470</v>
      </c>
      <c r="K1652" t="s">
        <v>1894</v>
      </c>
      <c r="L1652" t="s">
        <v>1017</v>
      </c>
      <c r="M1652" t="s">
        <v>376</v>
      </c>
      <c r="N1652" t="s">
        <v>1033</v>
      </c>
      <c r="S1652" t="s">
        <v>30</v>
      </c>
      <c r="U1652">
        <f t="shared" si="77"/>
        <v>0</v>
      </c>
    </row>
    <row r="1653" spans="1:21" x14ac:dyDescent="0.25">
      <c r="A1653">
        <v>19671104</v>
      </c>
      <c r="B1653" t="s">
        <v>1787</v>
      </c>
      <c r="C1653" t="str">
        <f t="shared" si="75"/>
        <v>W</v>
      </c>
      <c r="D1653" t="s">
        <v>376</v>
      </c>
      <c r="E1653" s="1">
        <v>23</v>
      </c>
      <c r="F1653" s="1">
        <v>11</v>
      </c>
      <c r="G1653">
        <f t="shared" si="76"/>
        <v>12</v>
      </c>
      <c r="H1653" t="s">
        <v>2470</v>
      </c>
      <c r="K1653" t="s">
        <v>1894</v>
      </c>
      <c r="L1653" t="s">
        <v>1017</v>
      </c>
      <c r="M1653" t="s">
        <v>376</v>
      </c>
      <c r="N1653" t="s">
        <v>1037</v>
      </c>
      <c r="S1653" t="s">
        <v>30</v>
      </c>
      <c r="U1653">
        <f t="shared" si="77"/>
        <v>0</v>
      </c>
    </row>
    <row r="1654" spans="1:21" x14ac:dyDescent="0.25">
      <c r="A1654">
        <v>19671111</v>
      </c>
      <c r="B1654" t="s">
        <v>1264</v>
      </c>
      <c r="C1654" t="str">
        <f t="shared" si="75"/>
        <v>L</v>
      </c>
      <c r="D1654" t="s">
        <v>1787</v>
      </c>
      <c r="E1654" s="1">
        <v>6</v>
      </c>
      <c r="F1654" s="1">
        <v>13</v>
      </c>
      <c r="G1654">
        <f t="shared" si="76"/>
        <v>-7</v>
      </c>
      <c r="H1654" t="s">
        <v>2469</v>
      </c>
      <c r="K1654" t="s">
        <v>1988</v>
      </c>
      <c r="L1654" t="s">
        <v>1263</v>
      </c>
      <c r="M1654" t="s">
        <v>1264</v>
      </c>
      <c r="N1654" t="s">
        <v>1033</v>
      </c>
      <c r="S1654" t="s">
        <v>30</v>
      </c>
      <c r="U1654">
        <f t="shared" si="77"/>
        <v>1</v>
      </c>
    </row>
    <row r="1655" spans="1:21" x14ac:dyDescent="0.25">
      <c r="A1655">
        <v>19671111</v>
      </c>
      <c r="B1655" t="s">
        <v>1787</v>
      </c>
      <c r="C1655" t="str">
        <f t="shared" si="75"/>
        <v>W</v>
      </c>
      <c r="D1655" t="s">
        <v>1264</v>
      </c>
      <c r="E1655" s="1">
        <v>13</v>
      </c>
      <c r="F1655" s="1">
        <v>6</v>
      </c>
      <c r="G1655">
        <f t="shared" si="76"/>
        <v>7</v>
      </c>
      <c r="H1655" t="s">
        <v>2469</v>
      </c>
      <c r="K1655" t="s">
        <v>1988</v>
      </c>
      <c r="L1655" t="s">
        <v>1263</v>
      </c>
      <c r="M1655" t="s">
        <v>1264</v>
      </c>
      <c r="N1655" t="s">
        <v>1037</v>
      </c>
      <c r="S1655" t="s">
        <v>30</v>
      </c>
      <c r="U1655">
        <f t="shared" si="77"/>
        <v>0</v>
      </c>
    </row>
    <row r="1656" spans="1:21" x14ac:dyDescent="0.25">
      <c r="A1656">
        <v>19671125</v>
      </c>
      <c r="B1656" t="s">
        <v>164</v>
      </c>
      <c r="C1656" t="str">
        <f t="shared" si="75"/>
        <v>L</v>
      </c>
      <c r="D1656" t="s">
        <v>1787</v>
      </c>
      <c r="E1656" s="1">
        <v>15</v>
      </c>
      <c r="F1656" s="1">
        <v>21</v>
      </c>
      <c r="G1656">
        <f t="shared" si="76"/>
        <v>-6</v>
      </c>
      <c r="H1656" t="s">
        <v>2468</v>
      </c>
      <c r="K1656" t="s">
        <v>2462</v>
      </c>
      <c r="L1656" t="s">
        <v>2448</v>
      </c>
      <c r="M1656" t="s">
        <v>164</v>
      </c>
      <c r="N1656" t="s">
        <v>1033</v>
      </c>
      <c r="S1656" t="s">
        <v>30</v>
      </c>
      <c r="U1656">
        <f t="shared" si="77"/>
        <v>1</v>
      </c>
    </row>
    <row r="1657" spans="1:21" x14ac:dyDescent="0.25">
      <c r="A1657">
        <v>19671125</v>
      </c>
      <c r="B1657" t="s">
        <v>1787</v>
      </c>
      <c r="C1657" t="str">
        <f t="shared" si="75"/>
        <v>W</v>
      </c>
      <c r="D1657" t="s">
        <v>164</v>
      </c>
      <c r="E1657" s="1">
        <v>21</v>
      </c>
      <c r="F1657" s="1">
        <v>15</v>
      </c>
      <c r="G1657">
        <f t="shared" si="76"/>
        <v>6</v>
      </c>
      <c r="H1657" t="s">
        <v>2468</v>
      </c>
      <c r="K1657" t="s">
        <v>2462</v>
      </c>
      <c r="L1657" t="s">
        <v>2448</v>
      </c>
      <c r="M1657" t="s">
        <v>164</v>
      </c>
      <c r="N1657" t="s">
        <v>1037</v>
      </c>
      <c r="S1657" t="s">
        <v>30</v>
      </c>
      <c r="U1657">
        <f t="shared" si="77"/>
        <v>0</v>
      </c>
    </row>
    <row r="1658" spans="1:21" x14ac:dyDescent="0.25">
      <c r="A1658">
        <v>19671202</v>
      </c>
      <c r="B1658" t="s">
        <v>503</v>
      </c>
      <c r="C1658" t="str">
        <f t="shared" si="75"/>
        <v>L</v>
      </c>
      <c r="D1658" t="s">
        <v>1787</v>
      </c>
      <c r="E1658" s="1">
        <v>3</v>
      </c>
      <c r="F1658" s="1">
        <v>14</v>
      </c>
      <c r="G1658">
        <f t="shared" si="76"/>
        <v>-11</v>
      </c>
      <c r="H1658" t="s">
        <v>2468</v>
      </c>
      <c r="K1658" t="s">
        <v>1903</v>
      </c>
      <c r="L1658" t="s">
        <v>1120</v>
      </c>
      <c r="M1658" t="s">
        <v>503</v>
      </c>
      <c r="N1658" t="s">
        <v>1033</v>
      </c>
      <c r="S1658" t="s">
        <v>30</v>
      </c>
      <c r="U1658">
        <f t="shared" si="77"/>
        <v>0</v>
      </c>
    </row>
    <row r="1659" spans="1:21" x14ac:dyDescent="0.25">
      <c r="A1659">
        <v>19671202</v>
      </c>
      <c r="B1659" t="s">
        <v>1787</v>
      </c>
      <c r="C1659" t="str">
        <f t="shared" si="75"/>
        <v>W</v>
      </c>
      <c r="D1659" t="s">
        <v>503</v>
      </c>
      <c r="E1659" s="1">
        <v>14</v>
      </c>
      <c r="F1659" s="1">
        <v>3</v>
      </c>
      <c r="G1659">
        <f t="shared" si="76"/>
        <v>11</v>
      </c>
      <c r="H1659" t="s">
        <v>2468</v>
      </c>
      <c r="K1659" t="s">
        <v>1903</v>
      </c>
      <c r="L1659" t="s">
        <v>1120</v>
      </c>
      <c r="M1659" t="s">
        <v>503</v>
      </c>
      <c r="N1659" t="s">
        <v>1037</v>
      </c>
      <c r="S1659" t="s">
        <v>30</v>
      </c>
      <c r="U1659">
        <f t="shared" si="77"/>
        <v>0</v>
      </c>
    </row>
    <row r="1660" spans="1:21" x14ac:dyDescent="0.25">
      <c r="A1660">
        <v>19680113</v>
      </c>
      <c r="B1660" t="s">
        <v>503</v>
      </c>
      <c r="C1660" t="str">
        <f t="shared" si="75"/>
        <v>L</v>
      </c>
      <c r="D1660" t="s">
        <v>164</v>
      </c>
      <c r="E1660" s="1">
        <v>6</v>
      </c>
      <c r="F1660" s="1">
        <v>8</v>
      </c>
      <c r="G1660">
        <f t="shared" si="76"/>
        <v>-2</v>
      </c>
      <c r="H1660" t="s">
        <v>2849</v>
      </c>
      <c r="K1660" t="s">
        <v>1903</v>
      </c>
      <c r="L1660" t="s">
        <v>1120</v>
      </c>
      <c r="M1660" t="s">
        <v>503</v>
      </c>
      <c r="N1660" t="s">
        <v>1033</v>
      </c>
      <c r="O1660" t="s">
        <v>30</v>
      </c>
      <c r="U1660">
        <f t="shared" si="77"/>
        <v>1</v>
      </c>
    </row>
    <row r="1661" spans="1:21" x14ac:dyDescent="0.25">
      <c r="A1661">
        <v>19680113</v>
      </c>
      <c r="B1661" t="s">
        <v>164</v>
      </c>
      <c r="C1661" t="str">
        <f t="shared" si="75"/>
        <v>W</v>
      </c>
      <c r="D1661" t="s">
        <v>503</v>
      </c>
      <c r="E1661" s="1">
        <v>8</v>
      </c>
      <c r="F1661" s="1">
        <v>6</v>
      </c>
      <c r="G1661">
        <f t="shared" si="76"/>
        <v>2</v>
      </c>
      <c r="H1661" t="s">
        <v>2849</v>
      </c>
      <c r="K1661" t="s">
        <v>1903</v>
      </c>
      <c r="L1661" t="s">
        <v>1120</v>
      </c>
      <c r="M1661" t="s">
        <v>503</v>
      </c>
      <c r="N1661" t="s">
        <v>1037</v>
      </c>
      <c r="O1661" t="s">
        <v>30</v>
      </c>
      <c r="U1661">
        <f t="shared" si="77"/>
        <v>0</v>
      </c>
    </row>
    <row r="1662" spans="1:21" x14ac:dyDescent="0.25">
      <c r="A1662">
        <v>19680120</v>
      </c>
      <c r="B1662" t="s">
        <v>376</v>
      </c>
      <c r="C1662" t="str">
        <f t="shared" si="75"/>
        <v>D</v>
      </c>
      <c r="D1662" t="s">
        <v>1264</v>
      </c>
      <c r="E1662" s="1">
        <v>11</v>
      </c>
      <c r="F1662" s="1">
        <v>11</v>
      </c>
      <c r="G1662">
        <f t="shared" si="76"/>
        <v>0</v>
      </c>
      <c r="H1662" t="s">
        <v>2849</v>
      </c>
      <c r="K1662" t="s">
        <v>1894</v>
      </c>
      <c r="L1662" t="s">
        <v>1017</v>
      </c>
      <c r="M1662" t="s">
        <v>376</v>
      </c>
      <c r="N1662" t="s">
        <v>1033</v>
      </c>
      <c r="O1662" t="s">
        <v>30</v>
      </c>
      <c r="U1662">
        <f t="shared" si="77"/>
        <v>0</v>
      </c>
    </row>
    <row r="1663" spans="1:21" x14ac:dyDescent="0.25">
      <c r="A1663">
        <v>19680120</v>
      </c>
      <c r="B1663" t="s">
        <v>1264</v>
      </c>
      <c r="C1663" t="str">
        <f t="shared" si="75"/>
        <v>D</v>
      </c>
      <c r="D1663" t="s">
        <v>376</v>
      </c>
      <c r="E1663" s="1">
        <v>11</v>
      </c>
      <c r="F1663" s="1">
        <v>11</v>
      </c>
      <c r="G1663">
        <f t="shared" si="76"/>
        <v>0</v>
      </c>
      <c r="H1663" t="s">
        <v>2849</v>
      </c>
      <c r="K1663" t="s">
        <v>1894</v>
      </c>
      <c r="L1663" t="s">
        <v>1017</v>
      </c>
      <c r="M1663" t="s">
        <v>376</v>
      </c>
      <c r="N1663" t="s">
        <v>1037</v>
      </c>
      <c r="O1663" t="s">
        <v>30</v>
      </c>
      <c r="U1663">
        <f t="shared" si="77"/>
        <v>0</v>
      </c>
    </row>
    <row r="1664" spans="1:21" x14ac:dyDescent="0.25">
      <c r="A1664">
        <v>19680127</v>
      </c>
      <c r="B1664" t="s">
        <v>164</v>
      </c>
      <c r="C1664" t="str">
        <f t="shared" si="75"/>
        <v>W</v>
      </c>
      <c r="D1664" t="s">
        <v>1825</v>
      </c>
      <c r="E1664" s="1">
        <v>16</v>
      </c>
      <c r="F1664" s="1">
        <v>6</v>
      </c>
      <c r="G1664">
        <f t="shared" si="76"/>
        <v>10</v>
      </c>
      <c r="H1664" t="s">
        <v>2849</v>
      </c>
      <c r="K1664" t="s">
        <v>2448</v>
      </c>
      <c r="L1664" t="s">
        <v>1939</v>
      </c>
      <c r="M1664" t="s">
        <v>164</v>
      </c>
      <c r="N1664" t="s">
        <v>1033</v>
      </c>
      <c r="O1664" t="s">
        <v>30</v>
      </c>
      <c r="U1664">
        <f t="shared" si="77"/>
        <v>0</v>
      </c>
    </row>
    <row r="1665" spans="1:21" x14ac:dyDescent="0.25">
      <c r="A1665">
        <v>19680127</v>
      </c>
      <c r="B1665" t="s">
        <v>1825</v>
      </c>
      <c r="C1665" t="str">
        <f t="shared" si="75"/>
        <v>L</v>
      </c>
      <c r="D1665" t="s">
        <v>164</v>
      </c>
      <c r="E1665" s="1">
        <v>6</v>
      </c>
      <c r="F1665" s="1">
        <v>16</v>
      </c>
      <c r="G1665">
        <f t="shared" si="76"/>
        <v>-10</v>
      </c>
      <c r="H1665" t="s">
        <v>2849</v>
      </c>
      <c r="K1665" t="s">
        <v>2448</v>
      </c>
      <c r="L1665" t="s">
        <v>1939</v>
      </c>
      <c r="M1665" t="s">
        <v>164</v>
      </c>
      <c r="N1665" t="s">
        <v>1037</v>
      </c>
      <c r="O1665" t="s">
        <v>30</v>
      </c>
      <c r="U1665">
        <f t="shared" si="77"/>
        <v>0</v>
      </c>
    </row>
    <row r="1666" spans="1:21" x14ac:dyDescent="0.25">
      <c r="A1666">
        <v>19680203</v>
      </c>
      <c r="B1666" t="s">
        <v>1264</v>
      </c>
      <c r="C1666" t="str">
        <f t="shared" ref="C1666:C1729" si="78">IF(E1666-F1666&gt;0,"W",IF(E1666-F1666&lt;0,"L","D"))</f>
        <v>W</v>
      </c>
      <c r="D1666" t="s">
        <v>503</v>
      </c>
      <c r="E1666" s="1">
        <v>5</v>
      </c>
      <c r="F1666" s="1">
        <v>0</v>
      </c>
      <c r="G1666">
        <f t="shared" ref="G1666:G1729" si="79">E1666-F1666</f>
        <v>5</v>
      </c>
      <c r="H1666" t="s">
        <v>2849</v>
      </c>
      <c r="K1666" t="s">
        <v>1988</v>
      </c>
      <c r="L1666" t="s">
        <v>1263</v>
      </c>
      <c r="M1666" t="s">
        <v>1264</v>
      </c>
      <c r="N1666" t="s">
        <v>1033</v>
      </c>
      <c r="O1666" t="s">
        <v>30</v>
      </c>
      <c r="U1666">
        <f t="shared" ref="U1666:U1729" si="80">IF(C1666="L",IF(G1666&gt;-8,1,0),0)</f>
        <v>0</v>
      </c>
    </row>
    <row r="1667" spans="1:21" x14ac:dyDescent="0.25">
      <c r="A1667">
        <v>19680203</v>
      </c>
      <c r="B1667" t="s">
        <v>503</v>
      </c>
      <c r="C1667" t="str">
        <f t="shared" si="78"/>
        <v>L</v>
      </c>
      <c r="D1667" t="s">
        <v>1264</v>
      </c>
      <c r="E1667" s="1">
        <v>0</v>
      </c>
      <c r="F1667" s="1">
        <v>5</v>
      </c>
      <c r="G1667">
        <f t="shared" si="79"/>
        <v>-5</v>
      </c>
      <c r="H1667" t="s">
        <v>2849</v>
      </c>
      <c r="K1667" t="s">
        <v>1988</v>
      </c>
      <c r="L1667" t="s">
        <v>1263</v>
      </c>
      <c r="M1667" t="s">
        <v>1264</v>
      </c>
      <c r="N1667" t="s">
        <v>1037</v>
      </c>
      <c r="O1667" t="s">
        <v>30</v>
      </c>
      <c r="U1667">
        <f t="shared" si="80"/>
        <v>1</v>
      </c>
    </row>
    <row r="1668" spans="1:21" x14ac:dyDescent="0.25">
      <c r="A1668">
        <v>19680210</v>
      </c>
      <c r="B1668" t="s">
        <v>376</v>
      </c>
      <c r="C1668" t="str">
        <f t="shared" si="78"/>
        <v>D</v>
      </c>
      <c r="D1668" t="s">
        <v>1825</v>
      </c>
      <c r="E1668" s="1">
        <v>9</v>
      </c>
      <c r="F1668" s="1">
        <v>9</v>
      </c>
      <c r="G1668">
        <f t="shared" si="79"/>
        <v>0</v>
      </c>
      <c r="H1668" t="s">
        <v>2849</v>
      </c>
      <c r="K1668" t="s">
        <v>1894</v>
      </c>
      <c r="L1668" t="s">
        <v>1017</v>
      </c>
      <c r="M1668" t="s">
        <v>376</v>
      </c>
      <c r="N1668" t="s">
        <v>1033</v>
      </c>
      <c r="O1668" t="s">
        <v>30</v>
      </c>
      <c r="U1668">
        <f t="shared" si="80"/>
        <v>0</v>
      </c>
    </row>
    <row r="1669" spans="1:21" x14ac:dyDescent="0.25">
      <c r="A1669">
        <v>19680210</v>
      </c>
      <c r="B1669" t="s">
        <v>1825</v>
      </c>
      <c r="C1669" t="str">
        <f t="shared" si="78"/>
        <v>D</v>
      </c>
      <c r="D1669" t="s">
        <v>376</v>
      </c>
      <c r="E1669" s="1">
        <v>9</v>
      </c>
      <c r="F1669" s="1">
        <v>9</v>
      </c>
      <c r="G1669">
        <f t="shared" si="79"/>
        <v>0</v>
      </c>
      <c r="H1669" t="s">
        <v>2849</v>
      </c>
      <c r="K1669" t="s">
        <v>1894</v>
      </c>
      <c r="L1669" t="s">
        <v>1017</v>
      </c>
      <c r="M1669" t="s">
        <v>376</v>
      </c>
      <c r="N1669" t="s">
        <v>1037</v>
      </c>
      <c r="O1669" t="s">
        <v>30</v>
      </c>
      <c r="U1669">
        <f t="shared" si="80"/>
        <v>0</v>
      </c>
    </row>
    <row r="1670" spans="1:21" x14ac:dyDescent="0.25">
      <c r="A1670">
        <v>19680224</v>
      </c>
      <c r="B1670" t="s">
        <v>1825</v>
      </c>
      <c r="C1670" t="str">
        <f t="shared" si="78"/>
        <v>W</v>
      </c>
      <c r="D1670" t="s">
        <v>503</v>
      </c>
      <c r="E1670" s="1">
        <v>14</v>
      </c>
      <c r="F1670" s="1">
        <v>6</v>
      </c>
      <c r="G1670">
        <f t="shared" si="79"/>
        <v>8</v>
      </c>
      <c r="H1670" t="s">
        <v>2849</v>
      </c>
      <c r="K1670" t="s">
        <v>1995</v>
      </c>
      <c r="L1670" t="s">
        <v>1826</v>
      </c>
      <c r="M1670" t="s">
        <v>1825</v>
      </c>
      <c r="N1670" t="s">
        <v>1033</v>
      </c>
      <c r="O1670" t="s">
        <v>30</v>
      </c>
      <c r="U1670">
        <f t="shared" si="80"/>
        <v>0</v>
      </c>
    </row>
    <row r="1671" spans="1:21" x14ac:dyDescent="0.25">
      <c r="A1671">
        <v>19680224</v>
      </c>
      <c r="B1671" t="s">
        <v>503</v>
      </c>
      <c r="C1671" t="str">
        <f t="shared" si="78"/>
        <v>L</v>
      </c>
      <c r="D1671" t="s">
        <v>1825</v>
      </c>
      <c r="E1671" s="1">
        <v>6</v>
      </c>
      <c r="F1671" s="1">
        <v>14</v>
      </c>
      <c r="G1671">
        <f t="shared" si="79"/>
        <v>-8</v>
      </c>
      <c r="H1671" t="s">
        <v>2849</v>
      </c>
      <c r="K1671" t="s">
        <v>1995</v>
      </c>
      <c r="L1671" t="s">
        <v>1826</v>
      </c>
      <c r="M1671" t="s">
        <v>1825</v>
      </c>
      <c r="N1671" t="s">
        <v>1037</v>
      </c>
      <c r="O1671" t="s">
        <v>30</v>
      </c>
      <c r="U1671">
        <f t="shared" si="80"/>
        <v>0</v>
      </c>
    </row>
    <row r="1672" spans="1:21" x14ac:dyDescent="0.25">
      <c r="A1672">
        <v>19680224</v>
      </c>
      <c r="B1672" t="s">
        <v>164</v>
      </c>
      <c r="C1672" t="str">
        <f t="shared" si="78"/>
        <v>W</v>
      </c>
      <c r="D1672" t="s">
        <v>376</v>
      </c>
      <c r="E1672" s="1">
        <v>14</v>
      </c>
      <c r="F1672" s="1">
        <v>9</v>
      </c>
      <c r="G1672">
        <f t="shared" si="79"/>
        <v>5</v>
      </c>
      <c r="H1672" t="s">
        <v>2849</v>
      </c>
      <c r="K1672" t="s">
        <v>2449</v>
      </c>
      <c r="L1672" t="s">
        <v>2448</v>
      </c>
      <c r="M1672" t="s">
        <v>164</v>
      </c>
      <c r="N1672" t="s">
        <v>1033</v>
      </c>
      <c r="O1672" t="s">
        <v>30</v>
      </c>
      <c r="U1672">
        <f t="shared" si="80"/>
        <v>0</v>
      </c>
    </row>
    <row r="1673" spans="1:21" x14ac:dyDescent="0.25">
      <c r="A1673">
        <v>19680224</v>
      </c>
      <c r="B1673" t="s">
        <v>376</v>
      </c>
      <c r="C1673" t="str">
        <f t="shared" si="78"/>
        <v>L</v>
      </c>
      <c r="D1673" t="s">
        <v>164</v>
      </c>
      <c r="E1673" s="1">
        <v>9</v>
      </c>
      <c r="F1673" s="1">
        <v>14</v>
      </c>
      <c r="G1673">
        <f t="shared" si="79"/>
        <v>-5</v>
      </c>
      <c r="H1673" t="s">
        <v>2849</v>
      </c>
      <c r="K1673" t="s">
        <v>2449</v>
      </c>
      <c r="L1673" t="s">
        <v>2448</v>
      </c>
      <c r="M1673" t="s">
        <v>164</v>
      </c>
      <c r="N1673" t="s">
        <v>1037</v>
      </c>
      <c r="O1673" t="s">
        <v>30</v>
      </c>
      <c r="U1673">
        <f t="shared" si="80"/>
        <v>1</v>
      </c>
    </row>
    <row r="1674" spans="1:21" x14ac:dyDescent="0.25">
      <c r="A1674">
        <v>19680309</v>
      </c>
      <c r="B1674" t="s">
        <v>1825</v>
      </c>
      <c r="C1674" t="str">
        <f t="shared" si="78"/>
        <v>W</v>
      </c>
      <c r="D1674" t="s">
        <v>1264</v>
      </c>
      <c r="E1674" s="1">
        <v>9</v>
      </c>
      <c r="F1674" s="1">
        <v>6</v>
      </c>
      <c r="G1674">
        <f t="shared" si="79"/>
        <v>3</v>
      </c>
      <c r="H1674" t="s">
        <v>2849</v>
      </c>
      <c r="K1674" t="s">
        <v>1995</v>
      </c>
      <c r="L1674" t="s">
        <v>1826</v>
      </c>
      <c r="M1674" t="s">
        <v>1825</v>
      </c>
      <c r="N1674" t="s">
        <v>1033</v>
      </c>
      <c r="O1674" t="s">
        <v>30</v>
      </c>
      <c r="U1674">
        <f t="shared" si="80"/>
        <v>0</v>
      </c>
    </row>
    <row r="1675" spans="1:21" x14ac:dyDescent="0.25">
      <c r="A1675">
        <v>19680309</v>
      </c>
      <c r="B1675" t="s">
        <v>1264</v>
      </c>
      <c r="C1675" t="str">
        <f t="shared" si="78"/>
        <v>L</v>
      </c>
      <c r="D1675" t="s">
        <v>1825</v>
      </c>
      <c r="E1675" s="1">
        <v>6</v>
      </c>
      <c r="F1675" s="1">
        <v>9</v>
      </c>
      <c r="G1675">
        <f t="shared" si="79"/>
        <v>-3</v>
      </c>
      <c r="H1675" t="s">
        <v>2849</v>
      </c>
      <c r="K1675" t="s">
        <v>1995</v>
      </c>
      <c r="L1675" t="s">
        <v>1826</v>
      </c>
      <c r="M1675" t="s">
        <v>1825</v>
      </c>
      <c r="N1675" t="s">
        <v>1037</v>
      </c>
      <c r="O1675" t="s">
        <v>30</v>
      </c>
      <c r="U1675">
        <f t="shared" si="80"/>
        <v>1</v>
      </c>
    </row>
    <row r="1676" spans="1:21" x14ac:dyDescent="0.25">
      <c r="A1676">
        <v>19680316</v>
      </c>
      <c r="B1676" t="s">
        <v>503</v>
      </c>
      <c r="C1676" t="str">
        <f t="shared" si="78"/>
        <v>L</v>
      </c>
      <c r="D1676" t="s">
        <v>376</v>
      </c>
      <c r="E1676" s="1">
        <v>6</v>
      </c>
      <c r="F1676" s="1">
        <v>8</v>
      </c>
      <c r="G1676">
        <f t="shared" si="79"/>
        <v>-2</v>
      </c>
      <c r="H1676" t="s">
        <v>2849</v>
      </c>
      <c r="K1676" t="s">
        <v>1822</v>
      </c>
      <c r="L1676" t="s">
        <v>1120</v>
      </c>
      <c r="M1676" t="s">
        <v>503</v>
      </c>
      <c r="N1676" t="s">
        <v>1033</v>
      </c>
      <c r="O1676" t="s">
        <v>30</v>
      </c>
      <c r="U1676">
        <f t="shared" si="80"/>
        <v>1</v>
      </c>
    </row>
    <row r="1677" spans="1:21" x14ac:dyDescent="0.25">
      <c r="A1677">
        <v>19680316</v>
      </c>
      <c r="B1677" t="s">
        <v>376</v>
      </c>
      <c r="C1677" t="str">
        <f t="shared" si="78"/>
        <v>W</v>
      </c>
      <c r="D1677" t="s">
        <v>503</v>
      </c>
      <c r="E1677" s="1">
        <v>8</v>
      </c>
      <c r="F1677" s="1">
        <v>6</v>
      </c>
      <c r="G1677">
        <f t="shared" si="79"/>
        <v>2</v>
      </c>
      <c r="H1677" t="s">
        <v>2849</v>
      </c>
      <c r="K1677" t="s">
        <v>1822</v>
      </c>
      <c r="L1677" t="s">
        <v>1120</v>
      </c>
      <c r="M1677" t="s">
        <v>503</v>
      </c>
      <c r="N1677" t="s">
        <v>1037</v>
      </c>
      <c r="O1677" t="s">
        <v>30</v>
      </c>
      <c r="U1677">
        <f t="shared" si="80"/>
        <v>0</v>
      </c>
    </row>
    <row r="1678" spans="1:21" x14ac:dyDescent="0.25">
      <c r="A1678">
        <v>19680323</v>
      </c>
      <c r="B1678" t="s">
        <v>1264</v>
      </c>
      <c r="C1678" t="str">
        <f t="shared" si="78"/>
        <v>L</v>
      </c>
      <c r="D1678" t="s">
        <v>164</v>
      </c>
      <c r="E1678" s="1">
        <v>9</v>
      </c>
      <c r="F1678" s="1">
        <v>14</v>
      </c>
      <c r="G1678">
        <f t="shared" si="79"/>
        <v>-5</v>
      </c>
      <c r="H1678" t="s">
        <v>2849</v>
      </c>
      <c r="K1678" t="s">
        <v>1988</v>
      </c>
      <c r="L1678" t="s">
        <v>1263</v>
      </c>
      <c r="M1678" t="s">
        <v>1264</v>
      </c>
      <c r="N1678" t="s">
        <v>1033</v>
      </c>
      <c r="O1678" t="s">
        <v>30</v>
      </c>
      <c r="U1678">
        <f t="shared" si="80"/>
        <v>1</v>
      </c>
    </row>
    <row r="1679" spans="1:21" x14ac:dyDescent="0.25">
      <c r="A1679">
        <v>19680323</v>
      </c>
      <c r="B1679" t="s">
        <v>164</v>
      </c>
      <c r="C1679" t="str">
        <f t="shared" si="78"/>
        <v>W</v>
      </c>
      <c r="D1679" t="s">
        <v>1264</v>
      </c>
      <c r="E1679" s="1">
        <v>14</v>
      </c>
      <c r="F1679" s="1">
        <v>9</v>
      </c>
      <c r="G1679">
        <f t="shared" si="79"/>
        <v>5</v>
      </c>
      <c r="H1679" t="s">
        <v>2849</v>
      </c>
      <c r="K1679" t="s">
        <v>1988</v>
      </c>
      <c r="L1679" t="s">
        <v>1263</v>
      </c>
      <c r="M1679" t="s">
        <v>1264</v>
      </c>
      <c r="N1679" t="s">
        <v>1037</v>
      </c>
      <c r="O1679" t="s">
        <v>30</v>
      </c>
      <c r="U1679">
        <f t="shared" si="80"/>
        <v>0</v>
      </c>
    </row>
    <row r="1680" spans="1:21" x14ac:dyDescent="0.25">
      <c r="A1680">
        <v>19680615</v>
      </c>
      <c r="B1680" t="s">
        <v>1824</v>
      </c>
      <c r="C1680" t="str">
        <f t="shared" si="78"/>
        <v>L</v>
      </c>
      <c r="D1680" t="s">
        <v>1787</v>
      </c>
      <c r="E1680" s="1">
        <v>11</v>
      </c>
      <c r="F1680" s="1">
        <v>27</v>
      </c>
      <c r="G1680">
        <f t="shared" si="79"/>
        <v>-16</v>
      </c>
      <c r="H1680" t="s">
        <v>2467</v>
      </c>
      <c r="K1680" t="s">
        <v>1813</v>
      </c>
      <c r="L1680" t="s">
        <v>1675</v>
      </c>
      <c r="M1680" t="s">
        <v>1824</v>
      </c>
      <c r="N1680" t="s">
        <v>1033</v>
      </c>
      <c r="S1680" t="s">
        <v>30</v>
      </c>
      <c r="U1680">
        <f t="shared" si="80"/>
        <v>0</v>
      </c>
    </row>
    <row r="1681" spans="1:21" x14ac:dyDescent="0.25">
      <c r="A1681">
        <v>19680615</v>
      </c>
      <c r="B1681" t="s">
        <v>1787</v>
      </c>
      <c r="C1681" t="str">
        <f t="shared" si="78"/>
        <v>W</v>
      </c>
      <c r="D1681" t="s">
        <v>1824</v>
      </c>
      <c r="E1681" s="1">
        <v>27</v>
      </c>
      <c r="F1681" s="1">
        <v>11</v>
      </c>
      <c r="G1681">
        <f t="shared" si="79"/>
        <v>16</v>
      </c>
      <c r="H1681" t="s">
        <v>2467</v>
      </c>
      <c r="K1681" t="s">
        <v>1813</v>
      </c>
      <c r="L1681" t="s">
        <v>1675</v>
      </c>
      <c r="M1681" t="s">
        <v>1824</v>
      </c>
      <c r="N1681" t="s">
        <v>1037</v>
      </c>
      <c r="S1681" t="s">
        <v>30</v>
      </c>
      <c r="U1681">
        <f t="shared" si="80"/>
        <v>0</v>
      </c>
    </row>
    <row r="1682" spans="1:21" x14ac:dyDescent="0.25">
      <c r="A1682">
        <v>19680622</v>
      </c>
      <c r="B1682" t="s">
        <v>1824</v>
      </c>
      <c r="C1682" t="str">
        <f t="shared" si="78"/>
        <v>L</v>
      </c>
      <c r="D1682" t="s">
        <v>1787</v>
      </c>
      <c r="E1682" s="1">
        <v>18</v>
      </c>
      <c r="F1682" s="1">
        <v>19</v>
      </c>
      <c r="G1682">
        <f t="shared" si="79"/>
        <v>-1</v>
      </c>
      <c r="H1682" t="s">
        <v>2467</v>
      </c>
      <c r="K1682" t="s">
        <v>2233</v>
      </c>
      <c r="L1682" t="s">
        <v>1715</v>
      </c>
      <c r="M1682" t="s">
        <v>1824</v>
      </c>
      <c r="N1682" t="s">
        <v>1033</v>
      </c>
      <c r="S1682" t="s">
        <v>30</v>
      </c>
      <c r="U1682">
        <f t="shared" si="80"/>
        <v>1</v>
      </c>
    </row>
    <row r="1683" spans="1:21" x14ac:dyDescent="0.25">
      <c r="A1683">
        <v>19680622</v>
      </c>
      <c r="B1683" t="s">
        <v>1787</v>
      </c>
      <c r="C1683" t="str">
        <f t="shared" si="78"/>
        <v>W</v>
      </c>
      <c r="D1683" t="s">
        <v>1824</v>
      </c>
      <c r="E1683" s="1">
        <v>19</v>
      </c>
      <c r="F1683" s="1">
        <v>18</v>
      </c>
      <c r="G1683">
        <f t="shared" si="79"/>
        <v>1</v>
      </c>
      <c r="H1683" t="s">
        <v>2467</v>
      </c>
      <c r="K1683" t="s">
        <v>2233</v>
      </c>
      <c r="L1683" t="s">
        <v>1715</v>
      </c>
      <c r="M1683" t="s">
        <v>1824</v>
      </c>
      <c r="N1683" t="s">
        <v>1037</v>
      </c>
      <c r="S1683" t="s">
        <v>30</v>
      </c>
      <c r="U1683">
        <f t="shared" si="80"/>
        <v>0</v>
      </c>
    </row>
    <row r="1684" spans="1:21" x14ac:dyDescent="0.25">
      <c r="A1684">
        <v>19680713</v>
      </c>
      <c r="B1684" t="s">
        <v>1787</v>
      </c>
      <c r="C1684" t="str">
        <f t="shared" si="78"/>
        <v>W</v>
      </c>
      <c r="D1684" t="s">
        <v>164</v>
      </c>
      <c r="E1684" s="1">
        <v>12</v>
      </c>
      <c r="F1684" s="1">
        <v>9</v>
      </c>
      <c r="G1684">
        <f t="shared" si="79"/>
        <v>3</v>
      </c>
      <c r="H1684" t="s">
        <v>2466</v>
      </c>
      <c r="K1684" t="s">
        <v>2280</v>
      </c>
      <c r="L1684" t="s">
        <v>1846</v>
      </c>
      <c r="M1684" t="s">
        <v>1787</v>
      </c>
      <c r="N1684" t="s">
        <v>1033</v>
      </c>
      <c r="S1684" t="s">
        <v>30</v>
      </c>
      <c r="U1684">
        <f t="shared" si="80"/>
        <v>0</v>
      </c>
    </row>
    <row r="1685" spans="1:21" x14ac:dyDescent="0.25">
      <c r="A1685">
        <v>19680713</v>
      </c>
      <c r="B1685" t="s">
        <v>164</v>
      </c>
      <c r="C1685" t="str">
        <f t="shared" si="78"/>
        <v>L</v>
      </c>
      <c r="D1685" t="s">
        <v>1787</v>
      </c>
      <c r="E1685" s="1">
        <v>9</v>
      </c>
      <c r="F1685" s="1">
        <v>12</v>
      </c>
      <c r="G1685">
        <f t="shared" si="79"/>
        <v>-3</v>
      </c>
      <c r="H1685" t="s">
        <v>2466</v>
      </c>
      <c r="K1685" t="s">
        <v>2280</v>
      </c>
      <c r="L1685" t="s">
        <v>1846</v>
      </c>
      <c r="M1685" t="s">
        <v>1787</v>
      </c>
      <c r="N1685" t="s">
        <v>1037</v>
      </c>
      <c r="S1685" t="s">
        <v>30</v>
      </c>
      <c r="U1685">
        <f t="shared" si="80"/>
        <v>1</v>
      </c>
    </row>
    <row r="1686" spans="1:21" x14ac:dyDescent="0.25">
      <c r="A1686">
        <v>19680727</v>
      </c>
      <c r="B1686" t="s">
        <v>1787</v>
      </c>
      <c r="C1686" t="str">
        <f t="shared" si="78"/>
        <v>W</v>
      </c>
      <c r="D1686" t="s">
        <v>164</v>
      </c>
      <c r="E1686" s="1">
        <v>9</v>
      </c>
      <c r="F1686" s="1">
        <v>3</v>
      </c>
      <c r="G1686">
        <f t="shared" si="79"/>
        <v>6</v>
      </c>
      <c r="H1686" t="s">
        <v>2466</v>
      </c>
      <c r="K1686" t="s">
        <v>2239</v>
      </c>
      <c r="L1686" t="s">
        <v>1837</v>
      </c>
      <c r="M1686" t="s">
        <v>1787</v>
      </c>
      <c r="N1686" t="s">
        <v>1033</v>
      </c>
      <c r="S1686" t="s">
        <v>30</v>
      </c>
      <c r="U1686">
        <f t="shared" si="80"/>
        <v>0</v>
      </c>
    </row>
    <row r="1687" spans="1:21" x14ac:dyDescent="0.25">
      <c r="A1687">
        <v>19680727</v>
      </c>
      <c r="B1687" t="s">
        <v>164</v>
      </c>
      <c r="C1687" t="str">
        <f t="shared" si="78"/>
        <v>L</v>
      </c>
      <c r="D1687" t="s">
        <v>1787</v>
      </c>
      <c r="E1687" s="1">
        <v>3</v>
      </c>
      <c r="F1687" s="1">
        <v>9</v>
      </c>
      <c r="G1687">
        <f t="shared" si="79"/>
        <v>-6</v>
      </c>
      <c r="H1687" t="s">
        <v>2466</v>
      </c>
      <c r="K1687" t="s">
        <v>2239</v>
      </c>
      <c r="L1687" t="s">
        <v>1837</v>
      </c>
      <c r="M1687" t="s">
        <v>1787</v>
      </c>
      <c r="N1687" t="s">
        <v>1037</v>
      </c>
      <c r="S1687" t="s">
        <v>30</v>
      </c>
      <c r="U1687">
        <f t="shared" si="80"/>
        <v>1</v>
      </c>
    </row>
    <row r="1688" spans="1:21" x14ac:dyDescent="0.25">
      <c r="A1688">
        <v>19680810</v>
      </c>
      <c r="B1688" t="s">
        <v>1787</v>
      </c>
      <c r="C1688" t="str">
        <f t="shared" si="78"/>
        <v>W</v>
      </c>
      <c r="D1688" t="s">
        <v>164</v>
      </c>
      <c r="E1688" s="1">
        <v>19</v>
      </c>
      <c r="F1688" s="1">
        <v>12</v>
      </c>
      <c r="G1688">
        <f t="shared" si="79"/>
        <v>7</v>
      </c>
      <c r="H1688" t="s">
        <v>2466</v>
      </c>
      <c r="K1688" t="s">
        <v>1836</v>
      </c>
      <c r="L1688" t="s">
        <v>1786</v>
      </c>
      <c r="M1688" t="s">
        <v>1787</v>
      </c>
      <c r="N1688" t="s">
        <v>1033</v>
      </c>
      <c r="S1688" t="s">
        <v>30</v>
      </c>
      <c r="U1688">
        <f t="shared" si="80"/>
        <v>0</v>
      </c>
    </row>
    <row r="1689" spans="1:21" x14ac:dyDescent="0.25">
      <c r="A1689">
        <v>19680810</v>
      </c>
      <c r="B1689" t="s">
        <v>164</v>
      </c>
      <c r="C1689" t="str">
        <f t="shared" si="78"/>
        <v>L</v>
      </c>
      <c r="D1689" t="s">
        <v>1787</v>
      </c>
      <c r="E1689" s="1">
        <v>12</v>
      </c>
      <c r="F1689" s="1">
        <v>19</v>
      </c>
      <c r="G1689">
        <f t="shared" si="79"/>
        <v>-7</v>
      </c>
      <c r="H1689" t="s">
        <v>2466</v>
      </c>
      <c r="K1689" t="s">
        <v>1836</v>
      </c>
      <c r="L1689" t="s">
        <v>1786</v>
      </c>
      <c r="M1689" t="s">
        <v>1787</v>
      </c>
      <c r="N1689" t="s">
        <v>1037</v>
      </c>
      <c r="S1689" t="s">
        <v>30</v>
      </c>
      <c r="U1689">
        <f t="shared" si="80"/>
        <v>1</v>
      </c>
    </row>
    <row r="1690" spans="1:21" x14ac:dyDescent="0.25">
      <c r="A1690">
        <v>19680817</v>
      </c>
      <c r="B1690" t="s">
        <v>1824</v>
      </c>
      <c r="C1690" t="str">
        <f t="shared" si="78"/>
        <v>W</v>
      </c>
      <c r="D1690" t="s">
        <v>164</v>
      </c>
      <c r="E1690" s="1">
        <v>11</v>
      </c>
      <c r="F1690" s="1">
        <v>10</v>
      </c>
      <c r="G1690">
        <f t="shared" si="79"/>
        <v>1</v>
      </c>
      <c r="H1690" t="s">
        <v>2465</v>
      </c>
      <c r="K1690" t="s">
        <v>1813</v>
      </c>
      <c r="L1690" t="s">
        <v>1675</v>
      </c>
      <c r="M1690" t="s">
        <v>1824</v>
      </c>
      <c r="N1690" t="s">
        <v>1033</v>
      </c>
      <c r="S1690" t="s">
        <v>30</v>
      </c>
      <c r="U1690">
        <f t="shared" si="80"/>
        <v>0</v>
      </c>
    </row>
    <row r="1691" spans="1:21" x14ac:dyDescent="0.25">
      <c r="A1691">
        <v>19680817</v>
      </c>
      <c r="B1691" t="s">
        <v>164</v>
      </c>
      <c r="C1691" t="str">
        <f t="shared" si="78"/>
        <v>L</v>
      </c>
      <c r="D1691" t="s">
        <v>1824</v>
      </c>
      <c r="E1691" s="1">
        <v>10</v>
      </c>
      <c r="F1691" s="1">
        <v>11</v>
      </c>
      <c r="G1691">
        <f t="shared" si="79"/>
        <v>-1</v>
      </c>
      <c r="H1691" t="s">
        <v>2465</v>
      </c>
      <c r="K1691" t="s">
        <v>1813</v>
      </c>
      <c r="L1691" t="s">
        <v>1675</v>
      </c>
      <c r="M1691" t="s">
        <v>1824</v>
      </c>
      <c r="N1691" t="s">
        <v>1037</v>
      </c>
      <c r="S1691" t="s">
        <v>30</v>
      </c>
      <c r="U1691">
        <f t="shared" si="80"/>
        <v>1</v>
      </c>
    </row>
    <row r="1692" spans="1:21" x14ac:dyDescent="0.25">
      <c r="A1692">
        <v>19681026</v>
      </c>
      <c r="B1692" t="s">
        <v>1825</v>
      </c>
      <c r="C1692" t="str">
        <f t="shared" si="78"/>
        <v>W</v>
      </c>
      <c r="D1692" t="s">
        <v>1824</v>
      </c>
      <c r="E1692" s="1">
        <v>10</v>
      </c>
      <c r="F1692" s="1">
        <v>3</v>
      </c>
      <c r="G1692">
        <f t="shared" si="79"/>
        <v>7</v>
      </c>
      <c r="H1692" t="s">
        <v>2464</v>
      </c>
      <c r="K1692" t="s">
        <v>1995</v>
      </c>
      <c r="L1692" t="s">
        <v>1826</v>
      </c>
      <c r="M1692" t="s">
        <v>1825</v>
      </c>
      <c r="N1692" t="s">
        <v>1033</v>
      </c>
      <c r="S1692" t="s">
        <v>30</v>
      </c>
      <c r="U1692">
        <f t="shared" si="80"/>
        <v>0</v>
      </c>
    </row>
    <row r="1693" spans="1:21" x14ac:dyDescent="0.25">
      <c r="A1693">
        <v>19681026</v>
      </c>
      <c r="B1693" t="s">
        <v>1824</v>
      </c>
      <c r="C1693" t="str">
        <f t="shared" si="78"/>
        <v>L</v>
      </c>
      <c r="D1693" t="s">
        <v>1825</v>
      </c>
      <c r="E1693" s="1">
        <v>3</v>
      </c>
      <c r="F1693" s="1">
        <v>10</v>
      </c>
      <c r="G1693">
        <f t="shared" si="79"/>
        <v>-7</v>
      </c>
      <c r="H1693" t="s">
        <v>2464</v>
      </c>
      <c r="K1693" t="s">
        <v>1995</v>
      </c>
      <c r="L1693" t="s">
        <v>1826</v>
      </c>
      <c r="M1693" t="s">
        <v>1825</v>
      </c>
      <c r="N1693" t="s">
        <v>1037</v>
      </c>
      <c r="S1693" t="s">
        <v>30</v>
      </c>
      <c r="U1693">
        <f t="shared" si="80"/>
        <v>1</v>
      </c>
    </row>
    <row r="1694" spans="1:21" x14ac:dyDescent="0.25">
      <c r="A1694">
        <v>19681106</v>
      </c>
      <c r="B1694" t="s">
        <v>503</v>
      </c>
      <c r="C1694" t="str">
        <f t="shared" si="78"/>
        <v>W</v>
      </c>
      <c r="D1694" t="s">
        <v>1824</v>
      </c>
      <c r="E1694" s="1">
        <v>9</v>
      </c>
      <c r="F1694" s="1">
        <v>3</v>
      </c>
      <c r="G1694">
        <f t="shared" si="79"/>
        <v>6</v>
      </c>
      <c r="H1694" t="s">
        <v>2464</v>
      </c>
      <c r="K1694" t="s">
        <v>1822</v>
      </c>
      <c r="L1694" t="s">
        <v>1120</v>
      </c>
      <c r="M1694" t="s">
        <v>503</v>
      </c>
      <c r="N1694" t="s">
        <v>1033</v>
      </c>
      <c r="S1694" t="s">
        <v>30</v>
      </c>
      <c r="U1694">
        <f t="shared" si="80"/>
        <v>0</v>
      </c>
    </row>
    <row r="1695" spans="1:21" x14ac:dyDescent="0.25">
      <c r="A1695">
        <v>19681106</v>
      </c>
      <c r="B1695" t="s">
        <v>1824</v>
      </c>
      <c r="C1695" t="str">
        <f t="shared" si="78"/>
        <v>L</v>
      </c>
      <c r="D1695" t="s">
        <v>503</v>
      </c>
      <c r="E1695" s="1">
        <v>3</v>
      </c>
      <c r="F1695" s="1">
        <v>9</v>
      </c>
      <c r="G1695">
        <f t="shared" si="79"/>
        <v>-6</v>
      </c>
      <c r="H1695" t="s">
        <v>2464</v>
      </c>
      <c r="K1695" t="s">
        <v>1822</v>
      </c>
      <c r="L1695" t="s">
        <v>1120</v>
      </c>
      <c r="M1695" t="s">
        <v>503</v>
      </c>
      <c r="N1695" t="s">
        <v>1037</v>
      </c>
      <c r="S1695" t="s">
        <v>30</v>
      </c>
      <c r="U1695">
        <f t="shared" si="80"/>
        <v>1</v>
      </c>
    </row>
    <row r="1696" spans="1:21" x14ac:dyDescent="0.25">
      <c r="A1696">
        <v>19681109</v>
      </c>
      <c r="B1696" t="s">
        <v>164</v>
      </c>
      <c r="C1696" t="str">
        <f t="shared" si="78"/>
        <v>L</v>
      </c>
      <c r="D1696" t="s">
        <v>1828</v>
      </c>
      <c r="E1696" s="1">
        <v>9</v>
      </c>
      <c r="F1696" s="1">
        <v>12</v>
      </c>
      <c r="G1696">
        <f t="shared" si="79"/>
        <v>-3</v>
      </c>
      <c r="H1696" t="s">
        <v>2463</v>
      </c>
      <c r="K1696" t="s">
        <v>2293</v>
      </c>
      <c r="L1696" t="s">
        <v>1854</v>
      </c>
      <c r="M1696" t="s">
        <v>164</v>
      </c>
      <c r="N1696" t="s">
        <v>1033</v>
      </c>
      <c r="S1696" t="s">
        <v>30</v>
      </c>
      <c r="U1696">
        <f t="shared" si="80"/>
        <v>1</v>
      </c>
    </row>
    <row r="1697" spans="1:21" x14ac:dyDescent="0.25">
      <c r="A1697">
        <v>19681109</v>
      </c>
      <c r="B1697" t="s">
        <v>1828</v>
      </c>
      <c r="C1697" t="str">
        <f t="shared" si="78"/>
        <v>W</v>
      </c>
      <c r="D1697" t="s">
        <v>164</v>
      </c>
      <c r="E1697" s="1">
        <v>12</v>
      </c>
      <c r="F1697" s="1">
        <v>9</v>
      </c>
      <c r="G1697">
        <f t="shared" si="79"/>
        <v>3</v>
      </c>
      <c r="H1697" t="s">
        <v>2463</v>
      </c>
      <c r="K1697" t="s">
        <v>2293</v>
      </c>
      <c r="L1697" t="s">
        <v>1854</v>
      </c>
      <c r="M1697" t="s">
        <v>164</v>
      </c>
      <c r="N1697" t="s">
        <v>1037</v>
      </c>
      <c r="S1697" t="s">
        <v>30</v>
      </c>
      <c r="U1697">
        <f t="shared" si="80"/>
        <v>0</v>
      </c>
    </row>
    <row r="1698" spans="1:21" x14ac:dyDescent="0.25">
      <c r="A1698">
        <v>19681116</v>
      </c>
      <c r="B1698" t="s">
        <v>164</v>
      </c>
      <c r="C1698" t="str">
        <f t="shared" si="78"/>
        <v>L</v>
      </c>
      <c r="D1698" t="s">
        <v>1828</v>
      </c>
      <c r="E1698" s="1">
        <v>11</v>
      </c>
      <c r="F1698" s="1">
        <v>16</v>
      </c>
      <c r="G1698">
        <f t="shared" si="79"/>
        <v>-5</v>
      </c>
      <c r="H1698" t="s">
        <v>2463</v>
      </c>
      <c r="K1698" t="s">
        <v>2462</v>
      </c>
      <c r="L1698" t="s">
        <v>2448</v>
      </c>
      <c r="M1698" t="s">
        <v>164</v>
      </c>
      <c r="N1698" t="s">
        <v>1033</v>
      </c>
      <c r="S1698" t="s">
        <v>30</v>
      </c>
      <c r="U1698">
        <f t="shared" si="80"/>
        <v>1</v>
      </c>
    </row>
    <row r="1699" spans="1:21" x14ac:dyDescent="0.25">
      <c r="A1699">
        <v>19681116</v>
      </c>
      <c r="B1699" t="s">
        <v>1828</v>
      </c>
      <c r="C1699" t="str">
        <f t="shared" si="78"/>
        <v>W</v>
      </c>
      <c r="D1699" t="s">
        <v>164</v>
      </c>
      <c r="E1699" s="1">
        <v>16</v>
      </c>
      <c r="F1699" s="1">
        <v>11</v>
      </c>
      <c r="G1699">
        <f t="shared" si="79"/>
        <v>5</v>
      </c>
      <c r="H1699" t="s">
        <v>2463</v>
      </c>
      <c r="K1699" t="s">
        <v>2462</v>
      </c>
      <c r="L1699" t="s">
        <v>2448</v>
      </c>
      <c r="M1699" t="s">
        <v>164</v>
      </c>
      <c r="N1699" t="s">
        <v>1037</v>
      </c>
      <c r="S1699" t="s">
        <v>30</v>
      </c>
      <c r="U1699">
        <f t="shared" si="80"/>
        <v>0</v>
      </c>
    </row>
    <row r="1700" spans="1:21" x14ac:dyDescent="0.25">
      <c r="A1700">
        <v>19690111</v>
      </c>
      <c r="B1700" t="s">
        <v>164</v>
      </c>
      <c r="C1700" t="str">
        <f t="shared" si="78"/>
        <v>L</v>
      </c>
      <c r="D1700" t="s">
        <v>503</v>
      </c>
      <c r="E1700" s="1">
        <v>3</v>
      </c>
      <c r="F1700" s="1">
        <v>6</v>
      </c>
      <c r="G1700">
        <f t="shared" si="79"/>
        <v>-3</v>
      </c>
      <c r="H1700" t="s">
        <v>2848</v>
      </c>
      <c r="K1700" t="s">
        <v>2449</v>
      </c>
      <c r="L1700" t="s">
        <v>2448</v>
      </c>
      <c r="M1700" t="s">
        <v>164</v>
      </c>
      <c r="N1700" t="s">
        <v>1033</v>
      </c>
      <c r="O1700" t="s">
        <v>30</v>
      </c>
      <c r="U1700">
        <f t="shared" si="80"/>
        <v>1</v>
      </c>
    </row>
    <row r="1701" spans="1:21" x14ac:dyDescent="0.25">
      <c r="A1701">
        <v>19690111</v>
      </c>
      <c r="B1701" t="s">
        <v>503</v>
      </c>
      <c r="C1701" t="str">
        <f t="shared" si="78"/>
        <v>W</v>
      </c>
      <c r="D1701" t="s">
        <v>164</v>
      </c>
      <c r="E1701" s="1">
        <v>6</v>
      </c>
      <c r="F1701" s="1">
        <v>3</v>
      </c>
      <c r="G1701">
        <f t="shared" si="79"/>
        <v>3</v>
      </c>
      <c r="H1701" t="s">
        <v>2848</v>
      </c>
      <c r="K1701" t="s">
        <v>2449</v>
      </c>
      <c r="L1701" t="s">
        <v>2448</v>
      </c>
      <c r="M1701" t="s">
        <v>164</v>
      </c>
      <c r="N1701" t="s">
        <v>1037</v>
      </c>
      <c r="O1701" t="s">
        <v>30</v>
      </c>
      <c r="U1701">
        <f t="shared" si="80"/>
        <v>0</v>
      </c>
    </row>
    <row r="1702" spans="1:21" x14ac:dyDescent="0.25">
      <c r="A1702">
        <v>19690125</v>
      </c>
      <c r="B1702" t="s">
        <v>1825</v>
      </c>
      <c r="C1702" t="str">
        <f t="shared" si="78"/>
        <v>W</v>
      </c>
      <c r="D1702" t="s">
        <v>164</v>
      </c>
      <c r="E1702" s="1">
        <v>17</v>
      </c>
      <c r="F1702" s="1">
        <v>9</v>
      </c>
      <c r="G1702">
        <f t="shared" si="79"/>
        <v>8</v>
      </c>
      <c r="H1702" t="s">
        <v>2848</v>
      </c>
      <c r="K1702" t="s">
        <v>1995</v>
      </c>
      <c r="L1702" t="s">
        <v>1826</v>
      </c>
      <c r="M1702" t="s">
        <v>1825</v>
      </c>
      <c r="N1702" t="s">
        <v>1033</v>
      </c>
      <c r="O1702" t="s">
        <v>30</v>
      </c>
      <c r="U1702">
        <f t="shared" si="80"/>
        <v>0</v>
      </c>
    </row>
    <row r="1703" spans="1:21" x14ac:dyDescent="0.25">
      <c r="A1703">
        <v>19690125</v>
      </c>
      <c r="B1703" t="s">
        <v>164</v>
      </c>
      <c r="C1703" t="str">
        <f t="shared" si="78"/>
        <v>L</v>
      </c>
      <c r="D1703" t="s">
        <v>1825</v>
      </c>
      <c r="E1703" s="1">
        <v>9</v>
      </c>
      <c r="F1703" s="1">
        <v>17</v>
      </c>
      <c r="G1703">
        <f t="shared" si="79"/>
        <v>-8</v>
      </c>
      <c r="H1703" t="s">
        <v>2848</v>
      </c>
      <c r="K1703" t="s">
        <v>1995</v>
      </c>
      <c r="L1703" t="s">
        <v>1826</v>
      </c>
      <c r="M1703" t="s">
        <v>1825</v>
      </c>
      <c r="N1703" t="s">
        <v>1037</v>
      </c>
      <c r="O1703" t="s">
        <v>30</v>
      </c>
      <c r="U1703">
        <f t="shared" si="80"/>
        <v>0</v>
      </c>
    </row>
    <row r="1704" spans="1:21" x14ac:dyDescent="0.25">
      <c r="A1704">
        <v>19690201</v>
      </c>
      <c r="B1704" t="s">
        <v>503</v>
      </c>
      <c r="C1704" t="str">
        <f t="shared" si="78"/>
        <v>L</v>
      </c>
      <c r="D1704" t="s">
        <v>1264</v>
      </c>
      <c r="E1704" s="1">
        <v>3</v>
      </c>
      <c r="F1704" s="1">
        <v>17</v>
      </c>
      <c r="G1704">
        <f t="shared" si="79"/>
        <v>-14</v>
      </c>
      <c r="H1704" t="s">
        <v>2848</v>
      </c>
      <c r="K1704" t="s">
        <v>1822</v>
      </c>
      <c r="L1704" t="s">
        <v>1120</v>
      </c>
      <c r="M1704" t="s">
        <v>503</v>
      </c>
      <c r="N1704" t="s">
        <v>1033</v>
      </c>
      <c r="O1704" t="s">
        <v>30</v>
      </c>
      <c r="U1704">
        <f t="shared" si="80"/>
        <v>0</v>
      </c>
    </row>
    <row r="1705" spans="1:21" x14ac:dyDescent="0.25">
      <c r="A1705">
        <v>19690201</v>
      </c>
      <c r="B1705" t="s">
        <v>1264</v>
      </c>
      <c r="C1705" t="str">
        <f t="shared" si="78"/>
        <v>W</v>
      </c>
      <c r="D1705" t="s">
        <v>503</v>
      </c>
      <c r="E1705" s="1">
        <v>17</v>
      </c>
      <c r="F1705" s="1">
        <v>3</v>
      </c>
      <c r="G1705">
        <f t="shared" si="79"/>
        <v>14</v>
      </c>
      <c r="H1705" t="s">
        <v>2848</v>
      </c>
      <c r="K1705" t="s">
        <v>1822</v>
      </c>
      <c r="L1705" t="s">
        <v>1120</v>
      </c>
      <c r="M1705" t="s">
        <v>503</v>
      </c>
      <c r="N1705" t="s">
        <v>1037</v>
      </c>
      <c r="O1705" t="s">
        <v>30</v>
      </c>
      <c r="U1705">
        <f t="shared" si="80"/>
        <v>0</v>
      </c>
    </row>
    <row r="1706" spans="1:21" x14ac:dyDescent="0.25">
      <c r="A1706">
        <v>19690208</v>
      </c>
      <c r="B1706" t="s">
        <v>1825</v>
      </c>
      <c r="C1706" t="str">
        <f t="shared" si="78"/>
        <v>W</v>
      </c>
      <c r="D1706" t="s">
        <v>376</v>
      </c>
      <c r="E1706" s="1">
        <v>17</v>
      </c>
      <c r="F1706" s="1">
        <v>15</v>
      </c>
      <c r="G1706">
        <f t="shared" si="79"/>
        <v>2</v>
      </c>
      <c r="H1706" t="s">
        <v>2848</v>
      </c>
      <c r="K1706" t="s">
        <v>1995</v>
      </c>
      <c r="L1706" t="s">
        <v>1826</v>
      </c>
      <c r="M1706" t="s">
        <v>1825</v>
      </c>
      <c r="N1706" t="s">
        <v>1033</v>
      </c>
      <c r="O1706" t="s">
        <v>30</v>
      </c>
      <c r="U1706">
        <f t="shared" si="80"/>
        <v>0</v>
      </c>
    </row>
    <row r="1707" spans="1:21" x14ac:dyDescent="0.25">
      <c r="A1707">
        <v>19690208</v>
      </c>
      <c r="B1707" t="s">
        <v>376</v>
      </c>
      <c r="C1707" t="str">
        <f t="shared" si="78"/>
        <v>L</v>
      </c>
      <c r="D1707" t="s">
        <v>1825</v>
      </c>
      <c r="E1707" s="1">
        <v>15</v>
      </c>
      <c r="F1707" s="1">
        <v>17</v>
      </c>
      <c r="G1707">
        <f t="shared" si="79"/>
        <v>-2</v>
      </c>
      <c r="H1707" t="s">
        <v>2848</v>
      </c>
      <c r="K1707" t="s">
        <v>1995</v>
      </c>
      <c r="L1707" t="s">
        <v>1826</v>
      </c>
      <c r="M1707" t="s">
        <v>1825</v>
      </c>
      <c r="N1707" t="s">
        <v>1037</v>
      </c>
      <c r="O1707" t="s">
        <v>30</v>
      </c>
      <c r="U1707">
        <f t="shared" si="80"/>
        <v>1</v>
      </c>
    </row>
    <row r="1708" spans="1:21" x14ac:dyDescent="0.25">
      <c r="A1708">
        <v>19690222</v>
      </c>
      <c r="B1708" t="s">
        <v>503</v>
      </c>
      <c r="C1708" t="str">
        <f t="shared" si="78"/>
        <v>L</v>
      </c>
      <c r="D1708" t="s">
        <v>1825</v>
      </c>
      <c r="E1708" s="1">
        <v>0</v>
      </c>
      <c r="F1708" s="1">
        <v>16</v>
      </c>
      <c r="G1708">
        <f t="shared" si="79"/>
        <v>-16</v>
      </c>
      <c r="H1708" t="s">
        <v>2848</v>
      </c>
      <c r="K1708" t="s">
        <v>1822</v>
      </c>
      <c r="L1708" t="s">
        <v>1120</v>
      </c>
      <c r="M1708" t="s">
        <v>503</v>
      </c>
      <c r="N1708" t="s">
        <v>1033</v>
      </c>
      <c r="O1708" t="s">
        <v>30</v>
      </c>
      <c r="U1708">
        <f t="shared" si="80"/>
        <v>0</v>
      </c>
    </row>
    <row r="1709" spans="1:21" x14ac:dyDescent="0.25">
      <c r="A1709">
        <v>19690222</v>
      </c>
      <c r="B1709" t="s">
        <v>1825</v>
      </c>
      <c r="C1709" t="str">
        <f t="shared" si="78"/>
        <v>W</v>
      </c>
      <c r="D1709" t="s">
        <v>503</v>
      </c>
      <c r="E1709" s="1">
        <v>16</v>
      </c>
      <c r="F1709" s="1">
        <v>0</v>
      </c>
      <c r="G1709">
        <f t="shared" si="79"/>
        <v>16</v>
      </c>
      <c r="H1709" t="s">
        <v>2848</v>
      </c>
      <c r="K1709" t="s">
        <v>1822</v>
      </c>
      <c r="L1709" t="s">
        <v>1120</v>
      </c>
      <c r="M1709" t="s">
        <v>503</v>
      </c>
      <c r="N1709" t="s">
        <v>1037</v>
      </c>
      <c r="O1709" t="s">
        <v>30</v>
      </c>
      <c r="U1709">
        <f t="shared" si="80"/>
        <v>0</v>
      </c>
    </row>
    <row r="1710" spans="1:21" x14ac:dyDescent="0.25">
      <c r="A1710">
        <v>19690222</v>
      </c>
      <c r="B1710" t="s">
        <v>376</v>
      </c>
      <c r="C1710" t="str">
        <f t="shared" si="78"/>
        <v>W</v>
      </c>
      <c r="D1710" t="s">
        <v>164</v>
      </c>
      <c r="E1710" s="1">
        <v>22</v>
      </c>
      <c r="F1710" s="1">
        <v>8</v>
      </c>
      <c r="G1710">
        <f t="shared" si="79"/>
        <v>14</v>
      </c>
      <c r="H1710" t="s">
        <v>2848</v>
      </c>
      <c r="K1710" t="s">
        <v>1894</v>
      </c>
      <c r="L1710" t="s">
        <v>1017</v>
      </c>
      <c r="M1710" t="s">
        <v>376</v>
      </c>
      <c r="N1710" t="s">
        <v>1033</v>
      </c>
      <c r="O1710" t="s">
        <v>30</v>
      </c>
      <c r="U1710">
        <f t="shared" si="80"/>
        <v>0</v>
      </c>
    </row>
    <row r="1711" spans="1:21" x14ac:dyDescent="0.25">
      <c r="A1711">
        <v>19690222</v>
      </c>
      <c r="B1711" t="s">
        <v>164</v>
      </c>
      <c r="C1711" t="str">
        <f t="shared" si="78"/>
        <v>L</v>
      </c>
      <c r="D1711" t="s">
        <v>376</v>
      </c>
      <c r="E1711" s="1">
        <v>8</v>
      </c>
      <c r="F1711" s="1">
        <v>22</v>
      </c>
      <c r="G1711">
        <f t="shared" si="79"/>
        <v>-14</v>
      </c>
      <c r="H1711" t="s">
        <v>2848</v>
      </c>
      <c r="K1711" t="s">
        <v>1894</v>
      </c>
      <c r="L1711" t="s">
        <v>1017</v>
      </c>
      <c r="M1711" t="s">
        <v>376</v>
      </c>
      <c r="N1711" t="s">
        <v>1037</v>
      </c>
      <c r="O1711" t="s">
        <v>30</v>
      </c>
      <c r="U1711">
        <f t="shared" si="80"/>
        <v>0</v>
      </c>
    </row>
    <row r="1712" spans="1:21" x14ac:dyDescent="0.25">
      <c r="A1712">
        <v>19690308</v>
      </c>
      <c r="B1712" t="s">
        <v>1264</v>
      </c>
      <c r="C1712" t="str">
        <f t="shared" si="78"/>
        <v>W</v>
      </c>
      <c r="D1712" t="s">
        <v>1825</v>
      </c>
      <c r="E1712" s="1">
        <v>24</v>
      </c>
      <c r="F1712" s="1">
        <v>11</v>
      </c>
      <c r="G1712">
        <f t="shared" si="79"/>
        <v>13</v>
      </c>
      <c r="H1712" t="s">
        <v>2848</v>
      </c>
      <c r="K1712" t="s">
        <v>1988</v>
      </c>
      <c r="L1712" t="s">
        <v>1263</v>
      </c>
      <c r="M1712" t="s">
        <v>1264</v>
      </c>
      <c r="N1712" t="s">
        <v>1033</v>
      </c>
      <c r="O1712" t="s">
        <v>30</v>
      </c>
      <c r="U1712">
        <f t="shared" si="80"/>
        <v>0</v>
      </c>
    </row>
    <row r="1713" spans="1:21" x14ac:dyDescent="0.25">
      <c r="A1713">
        <v>19690308</v>
      </c>
      <c r="B1713" t="s">
        <v>1825</v>
      </c>
      <c r="C1713" t="str">
        <f t="shared" si="78"/>
        <v>L</v>
      </c>
      <c r="D1713" t="s">
        <v>1264</v>
      </c>
      <c r="E1713" s="1">
        <v>11</v>
      </c>
      <c r="F1713" s="1">
        <v>24</v>
      </c>
      <c r="G1713">
        <f t="shared" si="79"/>
        <v>-13</v>
      </c>
      <c r="H1713" t="s">
        <v>2848</v>
      </c>
      <c r="K1713" t="s">
        <v>1988</v>
      </c>
      <c r="L1713" t="s">
        <v>1263</v>
      </c>
      <c r="M1713" t="s">
        <v>1264</v>
      </c>
      <c r="N1713" t="s">
        <v>1037</v>
      </c>
      <c r="O1713" t="s">
        <v>30</v>
      </c>
      <c r="U1713">
        <f t="shared" si="80"/>
        <v>0</v>
      </c>
    </row>
    <row r="1714" spans="1:21" x14ac:dyDescent="0.25">
      <c r="A1714">
        <v>19690315</v>
      </c>
      <c r="B1714" t="s">
        <v>376</v>
      </c>
      <c r="C1714" t="str">
        <f t="shared" si="78"/>
        <v>W</v>
      </c>
      <c r="D1714" t="s">
        <v>503</v>
      </c>
      <c r="E1714" s="1">
        <v>8</v>
      </c>
      <c r="F1714" s="1">
        <v>3</v>
      </c>
      <c r="G1714">
        <f t="shared" si="79"/>
        <v>5</v>
      </c>
      <c r="H1714" t="s">
        <v>2848</v>
      </c>
      <c r="K1714" t="s">
        <v>1818</v>
      </c>
      <c r="L1714" t="s">
        <v>1017</v>
      </c>
      <c r="M1714" t="s">
        <v>376</v>
      </c>
      <c r="N1714" t="s">
        <v>1033</v>
      </c>
      <c r="O1714" t="s">
        <v>30</v>
      </c>
      <c r="U1714">
        <f t="shared" si="80"/>
        <v>0</v>
      </c>
    </row>
    <row r="1715" spans="1:21" x14ac:dyDescent="0.25">
      <c r="A1715">
        <v>19690315</v>
      </c>
      <c r="B1715" t="s">
        <v>503</v>
      </c>
      <c r="C1715" t="str">
        <f t="shared" si="78"/>
        <v>L</v>
      </c>
      <c r="D1715" t="s">
        <v>376</v>
      </c>
      <c r="E1715" s="1">
        <v>3</v>
      </c>
      <c r="F1715" s="1">
        <v>8</v>
      </c>
      <c r="G1715">
        <f t="shared" si="79"/>
        <v>-5</v>
      </c>
      <c r="H1715" t="s">
        <v>2848</v>
      </c>
      <c r="K1715" t="s">
        <v>1818</v>
      </c>
      <c r="L1715" t="s">
        <v>1017</v>
      </c>
      <c r="M1715" t="s">
        <v>376</v>
      </c>
      <c r="N1715" t="s">
        <v>1037</v>
      </c>
      <c r="O1715" t="s">
        <v>30</v>
      </c>
      <c r="U1715">
        <f t="shared" si="80"/>
        <v>1</v>
      </c>
    </row>
    <row r="1716" spans="1:21" x14ac:dyDescent="0.25">
      <c r="A1716">
        <v>19690322</v>
      </c>
      <c r="B1716" t="s">
        <v>164</v>
      </c>
      <c r="C1716" t="str">
        <f t="shared" si="78"/>
        <v>D</v>
      </c>
      <c r="D1716" t="s">
        <v>1264</v>
      </c>
      <c r="E1716" s="1">
        <v>8</v>
      </c>
      <c r="F1716" s="1">
        <v>8</v>
      </c>
      <c r="G1716">
        <f t="shared" si="79"/>
        <v>0</v>
      </c>
      <c r="H1716" t="s">
        <v>2848</v>
      </c>
      <c r="K1716" t="s">
        <v>2845</v>
      </c>
      <c r="L1716" t="s">
        <v>1939</v>
      </c>
      <c r="M1716" t="s">
        <v>164</v>
      </c>
      <c r="N1716" t="s">
        <v>1033</v>
      </c>
      <c r="O1716" t="s">
        <v>30</v>
      </c>
      <c r="U1716">
        <f t="shared" si="80"/>
        <v>0</v>
      </c>
    </row>
    <row r="1717" spans="1:21" x14ac:dyDescent="0.25">
      <c r="A1717">
        <v>19690322</v>
      </c>
      <c r="B1717" t="s">
        <v>1264</v>
      </c>
      <c r="C1717" t="str">
        <f t="shared" si="78"/>
        <v>D</v>
      </c>
      <c r="D1717" t="s">
        <v>164</v>
      </c>
      <c r="E1717" s="1">
        <v>8</v>
      </c>
      <c r="F1717" s="1">
        <v>8</v>
      </c>
      <c r="G1717">
        <f t="shared" si="79"/>
        <v>0</v>
      </c>
      <c r="H1717" t="s">
        <v>2848</v>
      </c>
      <c r="K1717" t="s">
        <v>2845</v>
      </c>
      <c r="L1717" t="s">
        <v>1939</v>
      </c>
      <c r="M1717" t="s">
        <v>164</v>
      </c>
      <c r="N1717" t="s">
        <v>1037</v>
      </c>
      <c r="O1717" t="s">
        <v>30</v>
      </c>
      <c r="U1717">
        <f t="shared" si="80"/>
        <v>0</v>
      </c>
    </row>
    <row r="1718" spans="1:21" x14ac:dyDescent="0.25">
      <c r="A1718">
        <v>19690412</v>
      </c>
      <c r="B1718" t="s">
        <v>1264</v>
      </c>
      <c r="C1718" t="str">
        <f t="shared" si="78"/>
        <v>W</v>
      </c>
      <c r="D1718" t="s">
        <v>376</v>
      </c>
      <c r="E1718" s="1">
        <v>30</v>
      </c>
      <c r="F1718" s="1">
        <v>9</v>
      </c>
      <c r="G1718">
        <f t="shared" si="79"/>
        <v>21</v>
      </c>
      <c r="H1718" t="s">
        <v>2848</v>
      </c>
      <c r="K1718" t="s">
        <v>2533</v>
      </c>
      <c r="L1718" t="s">
        <v>1263</v>
      </c>
      <c r="M1718" t="s">
        <v>1264</v>
      </c>
      <c r="N1718" t="s">
        <v>1033</v>
      </c>
      <c r="O1718" t="s">
        <v>30</v>
      </c>
      <c r="U1718">
        <f t="shared" si="80"/>
        <v>0</v>
      </c>
    </row>
    <row r="1719" spans="1:21" x14ac:dyDescent="0.25">
      <c r="A1719">
        <v>19690412</v>
      </c>
      <c r="B1719" t="s">
        <v>376</v>
      </c>
      <c r="C1719" t="str">
        <f t="shared" si="78"/>
        <v>L</v>
      </c>
      <c r="D1719" t="s">
        <v>1264</v>
      </c>
      <c r="E1719" s="1">
        <v>9</v>
      </c>
      <c r="F1719" s="1">
        <v>30</v>
      </c>
      <c r="G1719">
        <f t="shared" si="79"/>
        <v>-21</v>
      </c>
      <c r="H1719" t="s">
        <v>2848</v>
      </c>
      <c r="K1719" t="s">
        <v>2533</v>
      </c>
      <c r="L1719" t="s">
        <v>1263</v>
      </c>
      <c r="M1719" t="s">
        <v>1264</v>
      </c>
      <c r="N1719" t="s">
        <v>1037</v>
      </c>
      <c r="O1719" t="s">
        <v>30</v>
      </c>
      <c r="U1719">
        <f t="shared" si="80"/>
        <v>0</v>
      </c>
    </row>
    <row r="1720" spans="1:21" x14ac:dyDescent="0.25">
      <c r="A1720">
        <v>19690531</v>
      </c>
      <c r="B1720" t="s">
        <v>1787</v>
      </c>
      <c r="C1720" t="str">
        <f t="shared" si="78"/>
        <v>W</v>
      </c>
      <c r="D1720" t="s">
        <v>1264</v>
      </c>
      <c r="E1720" s="1">
        <v>19</v>
      </c>
      <c r="F1720" s="1">
        <v>0</v>
      </c>
      <c r="G1720">
        <f t="shared" si="79"/>
        <v>19</v>
      </c>
      <c r="H1720" t="s">
        <v>2461</v>
      </c>
      <c r="K1720" t="s">
        <v>2280</v>
      </c>
      <c r="L1720" t="s">
        <v>1846</v>
      </c>
      <c r="M1720" t="s">
        <v>1787</v>
      </c>
      <c r="N1720" t="s">
        <v>1033</v>
      </c>
      <c r="S1720" t="s">
        <v>30</v>
      </c>
      <c r="U1720">
        <f t="shared" si="80"/>
        <v>0</v>
      </c>
    </row>
    <row r="1721" spans="1:21" x14ac:dyDescent="0.25">
      <c r="A1721">
        <v>19690531</v>
      </c>
      <c r="B1721" t="s">
        <v>1264</v>
      </c>
      <c r="C1721" t="str">
        <f t="shared" si="78"/>
        <v>L</v>
      </c>
      <c r="D1721" t="s">
        <v>1787</v>
      </c>
      <c r="E1721" s="1">
        <v>0</v>
      </c>
      <c r="F1721" s="1">
        <v>19</v>
      </c>
      <c r="G1721">
        <f t="shared" si="79"/>
        <v>-19</v>
      </c>
      <c r="H1721" t="s">
        <v>2461</v>
      </c>
      <c r="K1721" t="s">
        <v>2280</v>
      </c>
      <c r="L1721" t="s">
        <v>1846</v>
      </c>
      <c r="M1721" t="s">
        <v>1787</v>
      </c>
      <c r="N1721" t="s">
        <v>1037</v>
      </c>
      <c r="S1721" t="s">
        <v>30</v>
      </c>
      <c r="U1721">
        <f t="shared" si="80"/>
        <v>0</v>
      </c>
    </row>
    <row r="1722" spans="1:21" x14ac:dyDescent="0.25">
      <c r="A1722">
        <v>19690614</v>
      </c>
      <c r="B1722" t="s">
        <v>1787</v>
      </c>
      <c r="C1722" t="str">
        <f t="shared" si="78"/>
        <v>W</v>
      </c>
      <c r="D1722" t="s">
        <v>1264</v>
      </c>
      <c r="E1722" s="1">
        <v>33</v>
      </c>
      <c r="F1722" s="1">
        <v>12</v>
      </c>
      <c r="G1722">
        <f t="shared" si="79"/>
        <v>21</v>
      </c>
      <c r="H1722" t="s">
        <v>2461</v>
      </c>
      <c r="K1722" t="s">
        <v>1836</v>
      </c>
      <c r="L1722" t="s">
        <v>1786</v>
      </c>
      <c r="M1722" t="s">
        <v>1787</v>
      </c>
      <c r="N1722" t="s">
        <v>1033</v>
      </c>
      <c r="S1722" t="s">
        <v>30</v>
      </c>
      <c r="U1722">
        <f t="shared" si="80"/>
        <v>0</v>
      </c>
    </row>
    <row r="1723" spans="1:21" x14ac:dyDescent="0.25">
      <c r="A1723">
        <v>19690614</v>
      </c>
      <c r="B1723" t="s">
        <v>1264</v>
      </c>
      <c r="C1723" t="str">
        <f t="shared" si="78"/>
        <v>L</v>
      </c>
      <c r="D1723" t="s">
        <v>1787</v>
      </c>
      <c r="E1723" s="1">
        <v>12</v>
      </c>
      <c r="F1723" s="1">
        <v>33</v>
      </c>
      <c r="G1723">
        <f t="shared" si="79"/>
        <v>-21</v>
      </c>
      <c r="H1723" t="s">
        <v>2461</v>
      </c>
      <c r="K1723" t="s">
        <v>1836</v>
      </c>
      <c r="L1723" t="s">
        <v>1786</v>
      </c>
      <c r="M1723" t="s">
        <v>1787</v>
      </c>
      <c r="N1723" t="s">
        <v>1037</v>
      </c>
      <c r="S1723" t="s">
        <v>30</v>
      </c>
      <c r="U1723">
        <f t="shared" si="80"/>
        <v>0</v>
      </c>
    </row>
    <row r="1724" spans="1:21" x14ac:dyDescent="0.25">
      <c r="A1724">
        <v>19690621</v>
      </c>
      <c r="B1724" t="s">
        <v>1824</v>
      </c>
      <c r="C1724" t="str">
        <f t="shared" si="78"/>
        <v>L</v>
      </c>
      <c r="D1724" t="s">
        <v>1264</v>
      </c>
      <c r="E1724" s="1">
        <v>16</v>
      </c>
      <c r="F1724" s="1">
        <v>19</v>
      </c>
      <c r="G1724">
        <f t="shared" si="79"/>
        <v>-3</v>
      </c>
      <c r="H1724" t="s">
        <v>2460</v>
      </c>
      <c r="K1724" t="s">
        <v>1813</v>
      </c>
      <c r="L1724" t="s">
        <v>1675</v>
      </c>
      <c r="M1724" t="s">
        <v>1824</v>
      </c>
      <c r="N1724" t="s">
        <v>1033</v>
      </c>
      <c r="S1724" t="s">
        <v>30</v>
      </c>
      <c r="U1724">
        <f t="shared" si="80"/>
        <v>1</v>
      </c>
    </row>
    <row r="1725" spans="1:21" x14ac:dyDescent="0.25">
      <c r="A1725">
        <v>19690621</v>
      </c>
      <c r="B1725" t="s">
        <v>1264</v>
      </c>
      <c r="C1725" t="str">
        <f t="shared" si="78"/>
        <v>W</v>
      </c>
      <c r="D1725" t="s">
        <v>1824</v>
      </c>
      <c r="E1725" s="1">
        <v>19</v>
      </c>
      <c r="F1725" s="1">
        <v>16</v>
      </c>
      <c r="G1725">
        <f t="shared" si="79"/>
        <v>3</v>
      </c>
      <c r="H1725" t="s">
        <v>2460</v>
      </c>
      <c r="K1725" t="s">
        <v>1813</v>
      </c>
      <c r="L1725" t="s">
        <v>1675</v>
      </c>
      <c r="M1725" t="s">
        <v>1824</v>
      </c>
      <c r="N1725" t="s">
        <v>1037</v>
      </c>
      <c r="S1725" t="s">
        <v>30</v>
      </c>
      <c r="U1725">
        <f t="shared" si="80"/>
        <v>0</v>
      </c>
    </row>
    <row r="1726" spans="1:21" x14ac:dyDescent="0.25">
      <c r="A1726">
        <v>19690802</v>
      </c>
      <c r="B1726" t="s">
        <v>1828</v>
      </c>
      <c r="C1726" t="str">
        <f t="shared" si="78"/>
        <v>W</v>
      </c>
      <c r="D1726" t="s">
        <v>1824</v>
      </c>
      <c r="E1726" s="1">
        <v>30</v>
      </c>
      <c r="F1726" s="1">
        <v>11</v>
      </c>
      <c r="G1726">
        <f t="shared" si="79"/>
        <v>19</v>
      </c>
      <c r="H1726" t="s">
        <v>2459</v>
      </c>
      <c r="K1726" t="s">
        <v>1851</v>
      </c>
      <c r="L1726" t="s">
        <v>1850</v>
      </c>
      <c r="M1726" t="s">
        <v>1828</v>
      </c>
      <c r="N1726" t="s">
        <v>1033</v>
      </c>
      <c r="S1726" t="s">
        <v>30</v>
      </c>
      <c r="U1726">
        <f t="shared" si="80"/>
        <v>0</v>
      </c>
    </row>
    <row r="1727" spans="1:21" x14ac:dyDescent="0.25">
      <c r="A1727">
        <v>19690802</v>
      </c>
      <c r="B1727" t="s">
        <v>1824</v>
      </c>
      <c r="C1727" t="str">
        <f t="shared" si="78"/>
        <v>L</v>
      </c>
      <c r="D1727" t="s">
        <v>1828</v>
      </c>
      <c r="E1727" s="1">
        <v>11</v>
      </c>
      <c r="F1727" s="1">
        <v>30</v>
      </c>
      <c r="G1727">
        <f t="shared" si="79"/>
        <v>-19</v>
      </c>
      <c r="H1727" t="s">
        <v>2459</v>
      </c>
      <c r="K1727" t="s">
        <v>1851</v>
      </c>
      <c r="L1727" t="s">
        <v>1850</v>
      </c>
      <c r="M1727" t="s">
        <v>1828</v>
      </c>
      <c r="N1727" t="s">
        <v>1037</v>
      </c>
      <c r="S1727" t="s">
        <v>30</v>
      </c>
      <c r="U1727">
        <f t="shared" si="80"/>
        <v>0</v>
      </c>
    </row>
    <row r="1728" spans="1:21" x14ac:dyDescent="0.25">
      <c r="A1728">
        <v>19690816</v>
      </c>
      <c r="B1728" t="s">
        <v>1828</v>
      </c>
      <c r="C1728" t="str">
        <f t="shared" si="78"/>
        <v>W</v>
      </c>
      <c r="D1728" t="s">
        <v>1824</v>
      </c>
      <c r="E1728" s="1">
        <v>16</v>
      </c>
      <c r="F1728" s="1">
        <v>9</v>
      </c>
      <c r="G1728">
        <f t="shared" si="79"/>
        <v>7</v>
      </c>
      <c r="H1728" t="s">
        <v>2459</v>
      </c>
      <c r="K1728" t="s">
        <v>1830</v>
      </c>
      <c r="L1728" t="s">
        <v>1829</v>
      </c>
      <c r="M1728" t="s">
        <v>1828</v>
      </c>
      <c r="N1728" t="s">
        <v>1033</v>
      </c>
      <c r="S1728" t="s">
        <v>30</v>
      </c>
      <c r="U1728">
        <f t="shared" si="80"/>
        <v>0</v>
      </c>
    </row>
    <row r="1729" spans="1:21" x14ac:dyDescent="0.25">
      <c r="A1729">
        <v>19690816</v>
      </c>
      <c r="B1729" t="s">
        <v>1824</v>
      </c>
      <c r="C1729" t="str">
        <f t="shared" si="78"/>
        <v>L</v>
      </c>
      <c r="D1729" t="s">
        <v>1828</v>
      </c>
      <c r="E1729" s="1">
        <v>9</v>
      </c>
      <c r="F1729" s="1">
        <v>16</v>
      </c>
      <c r="G1729">
        <f t="shared" si="79"/>
        <v>-7</v>
      </c>
      <c r="H1729" t="s">
        <v>2459</v>
      </c>
      <c r="K1729" t="s">
        <v>1830</v>
      </c>
      <c r="L1729" t="s">
        <v>1829</v>
      </c>
      <c r="M1729" t="s">
        <v>1828</v>
      </c>
      <c r="N1729" t="s">
        <v>1037</v>
      </c>
      <c r="S1729" t="s">
        <v>30</v>
      </c>
      <c r="U1729">
        <f t="shared" si="80"/>
        <v>1</v>
      </c>
    </row>
    <row r="1730" spans="1:21" x14ac:dyDescent="0.25">
      <c r="A1730">
        <v>19690906</v>
      </c>
      <c r="B1730" t="s">
        <v>1828</v>
      </c>
      <c r="C1730" t="str">
        <f t="shared" ref="C1730:C1793" si="81">IF(E1730-F1730&gt;0,"W",IF(E1730-F1730&lt;0,"L","D"))</f>
        <v>W</v>
      </c>
      <c r="D1730" t="s">
        <v>1824</v>
      </c>
      <c r="E1730" s="1">
        <v>11</v>
      </c>
      <c r="F1730" s="1">
        <v>3</v>
      </c>
      <c r="G1730">
        <f t="shared" ref="G1730:G1793" si="82">E1730-F1730</f>
        <v>8</v>
      </c>
      <c r="H1730" t="s">
        <v>2459</v>
      </c>
      <c r="K1730" t="s">
        <v>2111</v>
      </c>
      <c r="L1730" t="s">
        <v>1913</v>
      </c>
      <c r="M1730" t="s">
        <v>1828</v>
      </c>
      <c r="N1730" t="s">
        <v>1033</v>
      </c>
      <c r="S1730" t="s">
        <v>30</v>
      </c>
      <c r="U1730">
        <f t="shared" ref="U1730:U1793" si="83">IF(C1730="L",IF(G1730&gt;-8,1,0),0)</f>
        <v>0</v>
      </c>
    </row>
    <row r="1731" spans="1:21" x14ac:dyDescent="0.25">
      <c r="A1731">
        <v>19690906</v>
      </c>
      <c r="B1731" t="s">
        <v>1824</v>
      </c>
      <c r="C1731" t="str">
        <f t="shared" si="81"/>
        <v>L</v>
      </c>
      <c r="D1731" t="s">
        <v>1828</v>
      </c>
      <c r="E1731" s="1">
        <v>3</v>
      </c>
      <c r="F1731" s="1">
        <v>11</v>
      </c>
      <c r="G1731">
        <f t="shared" si="82"/>
        <v>-8</v>
      </c>
      <c r="H1731" t="s">
        <v>2459</v>
      </c>
      <c r="K1731" t="s">
        <v>2111</v>
      </c>
      <c r="L1731" t="s">
        <v>1913</v>
      </c>
      <c r="M1731" t="s">
        <v>1828</v>
      </c>
      <c r="N1731" t="s">
        <v>1037</v>
      </c>
      <c r="S1731" t="s">
        <v>30</v>
      </c>
      <c r="U1731">
        <f t="shared" si="83"/>
        <v>0</v>
      </c>
    </row>
    <row r="1732" spans="1:21" x14ac:dyDescent="0.25">
      <c r="A1732">
        <v>19690920</v>
      </c>
      <c r="B1732" t="s">
        <v>1828</v>
      </c>
      <c r="C1732" t="str">
        <f t="shared" si="81"/>
        <v>W</v>
      </c>
      <c r="D1732" t="s">
        <v>1824</v>
      </c>
      <c r="E1732" s="1">
        <v>19</v>
      </c>
      <c r="F1732" s="1">
        <v>8</v>
      </c>
      <c r="G1732">
        <f t="shared" si="82"/>
        <v>11</v>
      </c>
      <c r="H1732" t="s">
        <v>2459</v>
      </c>
      <c r="K1732" t="s">
        <v>1918</v>
      </c>
      <c r="L1732" t="s">
        <v>1917</v>
      </c>
      <c r="M1732" t="s">
        <v>1828</v>
      </c>
      <c r="N1732" t="s">
        <v>1033</v>
      </c>
      <c r="S1732" t="s">
        <v>30</v>
      </c>
      <c r="U1732">
        <f t="shared" si="83"/>
        <v>0</v>
      </c>
    </row>
    <row r="1733" spans="1:21" x14ac:dyDescent="0.25">
      <c r="A1733">
        <v>19690920</v>
      </c>
      <c r="B1733" t="s">
        <v>1824</v>
      </c>
      <c r="C1733" t="str">
        <f t="shared" si="81"/>
        <v>L</v>
      </c>
      <c r="D1733" t="s">
        <v>1828</v>
      </c>
      <c r="E1733" s="1">
        <v>8</v>
      </c>
      <c r="F1733" s="1">
        <v>19</v>
      </c>
      <c r="G1733">
        <f t="shared" si="82"/>
        <v>-11</v>
      </c>
      <c r="H1733" t="s">
        <v>2459</v>
      </c>
      <c r="K1733" t="s">
        <v>1918</v>
      </c>
      <c r="L1733" t="s">
        <v>1917</v>
      </c>
      <c r="M1733" t="s">
        <v>1828</v>
      </c>
      <c r="N1733" t="s">
        <v>1037</v>
      </c>
      <c r="S1733" t="s">
        <v>30</v>
      </c>
      <c r="U1733">
        <f t="shared" si="83"/>
        <v>0</v>
      </c>
    </row>
    <row r="1734" spans="1:21" x14ac:dyDescent="0.25">
      <c r="A1734">
        <v>19691206</v>
      </c>
      <c r="B1734" t="s">
        <v>503</v>
      </c>
      <c r="C1734" t="str">
        <f t="shared" si="81"/>
        <v>W</v>
      </c>
      <c r="D1734" t="s">
        <v>1828</v>
      </c>
      <c r="E1734" s="1">
        <v>6</v>
      </c>
      <c r="F1734" s="1">
        <v>3</v>
      </c>
      <c r="G1734">
        <f t="shared" si="82"/>
        <v>3</v>
      </c>
      <c r="H1734" t="s">
        <v>2458</v>
      </c>
      <c r="K1734" t="s">
        <v>1903</v>
      </c>
      <c r="L1734" t="s">
        <v>1120</v>
      </c>
      <c r="M1734" t="s">
        <v>503</v>
      </c>
      <c r="N1734" t="s">
        <v>1033</v>
      </c>
      <c r="S1734" t="s">
        <v>30</v>
      </c>
      <c r="U1734">
        <f t="shared" si="83"/>
        <v>0</v>
      </c>
    </row>
    <row r="1735" spans="1:21" x14ac:dyDescent="0.25">
      <c r="A1735">
        <v>19691206</v>
      </c>
      <c r="B1735" t="s">
        <v>1828</v>
      </c>
      <c r="C1735" t="str">
        <f t="shared" si="81"/>
        <v>L</v>
      </c>
      <c r="D1735" t="s">
        <v>503</v>
      </c>
      <c r="E1735" s="1">
        <v>3</v>
      </c>
      <c r="F1735" s="1">
        <v>6</v>
      </c>
      <c r="G1735">
        <f t="shared" si="82"/>
        <v>-3</v>
      </c>
      <c r="H1735" t="s">
        <v>2458</v>
      </c>
      <c r="K1735" t="s">
        <v>1903</v>
      </c>
      <c r="L1735" t="s">
        <v>1120</v>
      </c>
      <c r="M1735" t="s">
        <v>503</v>
      </c>
      <c r="N1735" t="s">
        <v>1037</v>
      </c>
      <c r="S1735" t="s">
        <v>30</v>
      </c>
      <c r="U1735">
        <f t="shared" si="83"/>
        <v>1</v>
      </c>
    </row>
    <row r="1736" spans="1:21" x14ac:dyDescent="0.25">
      <c r="A1736">
        <v>19691220</v>
      </c>
      <c r="B1736" t="s">
        <v>376</v>
      </c>
      <c r="C1736" t="str">
        <f t="shared" si="81"/>
        <v>W</v>
      </c>
      <c r="D1736" t="s">
        <v>1828</v>
      </c>
      <c r="E1736" s="1">
        <v>11</v>
      </c>
      <c r="F1736" s="1">
        <v>8</v>
      </c>
      <c r="G1736">
        <f t="shared" si="82"/>
        <v>3</v>
      </c>
      <c r="H1736" t="s">
        <v>2458</v>
      </c>
      <c r="K1736" t="s">
        <v>1894</v>
      </c>
      <c r="L1736" t="s">
        <v>1017</v>
      </c>
      <c r="M1736" t="s">
        <v>376</v>
      </c>
      <c r="N1736" t="s">
        <v>1033</v>
      </c>
      <c r="S1736" t="s">
        <v>30</v>
      </c>
      <c r="U1736">
        <f t="shared" si="83"/>
        <v>0</v>
      </c>
    </row>
    <row r="1737" spans="1:21" x14ac:dyDescent="0.25">
      <c r="A1737">
        <v>19691220</v>
      </c>
      <c r="B1737" t="s">
        <v>1828</v>
      </c>
      <c r="C1737" t="str">
        <f t="shared" si="81"/>
        <v>L</v>
      </c>
      <c r="D1737" t="s">
        <v>376</v>
      </c>
      <c r="E1737" s="1">
        <v>8</v>
      </c>
      <c r="F1737" s="1">
        <v>11</v>
      </c>
      <c r="G1737">
        <f t="shared" si="82"/>
        <v>-3</v>
      </c>
      <c r="H1737" t="s">
        <v>2458</v>
      </c>
      <c r="K1737" t="s">
        <v>1894</v>
      </c>
      <c r="L1737" t="s">
        <v>1017</v>
      </c>
      <c r="M1737" t="s">
        <v>376</v>
      </c>
      <c r="N1737" t="s">
        <v>1037</v>
      </c>
      <c r="S1737" t="s">
        <v>30</v>
      </c>
      <c r="U1737">
        <f t="shared" si="83"/>
        <v>1</v>
      </c>
    </row>
    <row r="1738" spans="1:21" x14ac:dyDescent="0.25">
      <c r="A1738">
        <v>19700110</v>
      </c>
      <c r="B1738" t="s">
        <v>1825</v>
      </c>
      <c r="C1738" t="str">
        <f t="shared" si="81"/>
        <v>D</v>
      </c>
      <c r="D1738" t="s">
        <v>1828</v>
      </c>
      <c r="E1738" s="1">
        <v>8</v>
      </c>
      <c r="F1738" s="1">
        <v>8</v>
      </c>
      <c r="G1738">
        <f t="shared" si="82"/>
        <v>0</v>
      </c>
      <c r="H1738" t="s">
        <v>2458</v>
      </c>
      <c r="K1738" t="s">
        <v>1995</v>
      </c>
      <c r="L1738" t="s">
        <v>1826</v>
      </c>
      <c r="M1738" t="s">
        <v>1825</v>
      </c>
      <c r="N1738" t="s">
        <v>1033</v>
      </c>
      <c r="S1738" t="s">
        <v>30</v>
      </c>
      <c r="U1738">
        <f t="shared" si="83"/>
        <v>0</v>
      </c>
    </row>
    <row r="1739" spans="1:21" x14ac:dyDescent="0.25">
      <c r="A1739">
        <v>19700110</v>
      </c>
      <c r="B1739" t="s">
        <v>1828</v>
      </c>
      <c r="C1739" t="str">
        <f t="shared" si="81"/>
        <v>D</v>
      </c>
      <c r="D1739" t="s">
        <v>1825</v>
      </c>
      <c r="E1739" s="1">
        <v>8</v>
      </c>
      <c r="F1739" s="1">
        <v>8</v>
      </c>
      <c r="G1739">
        <f t="shared" si="82"/>
        <v>0</v>
      </c>
      <c r="H1739" t="s">
        <v>2458</v>
      </c>
      <c r="K1739" t="s">
        <v>1995</v>
      </c>
      <c r="L1739" t="s">
        <v>1826</v>
      </c>
      <c r="M1739" t="s">
        <v>1825</v>
      </c>
      <c r="N1739" t="s">
        <v>1037</v>
      </c>
      <c r="S1739" t="s">
        <v>30</v>
      </c>
      <c r="U1739">
        <f t="shared" si="83"/>
        <v>0</v>
      </c>
    </row>
    <row r="1740" spans="1:21" x14ac:dyDescent="0.25">
      <c r="A1740">
        <v>19700110</v>
      </c>
      <c r="B1740" t="s">
        <v>503</v>
      </c>
      <c r="C1740" t="str">
        <f t="shared" si="81"/>
        <v>L</v>
      </c>
      <c r="D1740" t="s">
        <v>164</v>
      </c>
      <c r="E1740" s="1">
        <v>9</v>
      </c>
      <c r="F1740" s="1">
        <v>11</v>
      </c>
      <c r="G1740">
        <f t="shared" si="82"/>
        <v>-2</v>
      </c>
      <c r="H1740" t="s">
        <v>2847</v>
      </c>
      <c r="K1740" t="s">
        <v>1903</v>
      </c>
      <c r="L1740" t="s">
        <v>1120</v>
      </c>
      <c r="M1740" t="s">
        <v>503</v>
      </c>
      <c r="N1740" t="s">
        <v>1033</v>
      </c>
      <c r="O1740" t="s">
        <v>30</v>
      </c>
      <c r="U1740">
        <f t="shared" si="83"/>
        <v>1</v>
      </c>
    </row>
    <row r="1741" spans="1:21" x14ac:dyDescent="0.25">
      <c r="A1741">
        <v>19700110</v>
      </c>
      <c r="B1741" t="s">
        <v>164</v>
      </c>
      <c r="C1741" t="str">
        <f t="shared" si="81"/>
        <v>W</v>
      </c>
      <c r="D1741" t="s">
        <v>503</v>
      </c>
      <c r="E1741" s="1">
        <v>11</v>
      </c>
      <c r="F1741" s="1">
        <v>9</v>
      </c>
      <c r="G1741">
        <f t="shared" si="82"/>
        <v>2</v>
      </c>
      <c r="H1741" t="s">
        <v>2847</v>
      </c>
      <c r="K1741" t="s">
        <v>1903</v>
      </c>
      <c r="L1741" t="s">
        <v>1120</v>
      </c>
      <c r="M1741" t="s">
        <v>503</v>
      </c>
      <c r="N1741" t="s">
        <v>1037</v>
      </c>
      <c r="O1741" t="s">
        <v>30</v>
      </c>
      <c r="U1741">
        <f t="shared" si="83"/>
        <v>0</v>
      </c>
    </row>
    <row r="1742" spans="1:21" x14ac:dyDescent="0.25">
      <c r="A1742">
        <v>19700124</v>
      </c>
      <c r="B1742" t="s">
        <v>1264</v>
      </c>
      <c r="C1742" t="str">
        <f t="shared" si="81"/>
        <v>D</v>
      </c>
      <c r="D1742" t="s">
        <v>1828</v>
      </c>
      <c r="E1742" s="1">
        <v>6</v>
      </c>
      <c r="F1742" s="1">
        <v>6</v>
      </c>
      <c r="G1742">
        <f t="shared" si="82"/>
        <v>0</v>
      </c>
      <c r="H1742" t="s">
        <v>2457</v>
      </c>
      <c r="K1742" t="s">
        <v>1988</v>
      </c>
      <c r="L1742" t="s">
        <v>1263</v>
      </c>
      <c r="M1742" t="s">
        <v>1264</v>
      </c>
      <c r="N1742" t="s">
        <v>1033</v>
      </c>
      <c r="S1742" t="s">
        <v>30</v>
      </c>
      <c r="U1742">
        <f t="shared" si="83"/>
        <v>0</v>
      </c>
    </row>
    <row r="1743" spans="1:21" x14ac:dyDescent="0.25">
      <c r="A1743">
        <v>19700124</v>
      </c>
      <c r="B1743" t="s">
        <v>1828</v>
      </c>
      <c r="C1743" t="str">
        <f t="shared" si="81"/>
        <v>D</v>
      </c>
      <c r="D1743" t="s">
        <v>1264</v>
      </c>
      <c r="E1743" s="1">
        <v>6</v>
      </c>
      <c r="F1743" s="1">
        <v>6</v>
      </c>
      <c r="G1743">
        <f t="shared" si="82"/>
        <v>0</v>
      </c>
      <c r="H1743" t="s">
        <v>2457</v>
      </c>
      <c r="K1743" t="s">
        <v>1988</v>
      </c>
      <c r="L1743" t="s">
        <v>1263</v>
      </c>
      <c r="M1743" t="s">
        <v>1264</v>
      </c>
      <c r="N1743" t="s">
        <v>1037</v>
      </c>
      <c r="S1743" t="s">
        <v>30</v>
      </c>
      <c r="U1743">
        <f t="shared" si="83"/>
        <v>0</v>
      </c>
    </row>
    <row r="1744" spans="1:21" x14ac:dyDescent="0.25">
      <c r="A1744">
        <v>19700124</v>
      </c>
      <c r="B1744" t="s">
        <v>164</v>
      </c>
      <c r="C1744" t="str">
        <f t="shared" si="81"/>
        <v>W</v>
      </c>
      <c r="D1744" t="s">
        <v>1825</v>
      </c>
      <c r="E1744" s="1">
        <v>8</v>
      </c>
      <c r="F1744" s="1">
        <v>0</v>
      </c>
      <c r="G1744">
        <f t="shared" si="82"/>
        <v>8</v>
      </c>
      <c r="H1744" t="s">
        <v>2847</v>
      </c>
      <c r="K1744" t="s">
        <v>2448</v>
      </c>
      <c r="L1744" t="s">
        <v>1939</v>
      </c>
      <c r="M1744" t="s">
        <v>164</v>
      </c>
      <c r="N1744" t="s">
        <v>1033</v>
      </c>
      <c r="O1744" t="s">
        <v>30</v>
      </c>
      <c r="U1744">
        <f t="shared" si="83"/>
        <v>0</v>
      </c>
    </row>
    <row r="1745" spans="1:21" x14ac:dyDescent="0.25">
      <c r="A1745">
        <v>19700124</v>
      </c>
      <c r="B1745" t="s">
        <v>1825</v>
      </c>
      <c r="C1745" t="str">
        <f t="shared" si="81"/>
        <v>L</v>
      </c>
      <c r="D1745" t="s">
        <v>164</v>
      </c>
      <c r="E1745" s="1">
        <v>0</v>
      </c>
      <c r="F1745" s="1">
        <v>8</v>
      </c>
      <c r="G1745">
        <f t="shared" si="82"/>
        <v>-8</v>
      </c>
      <c r="H1745" t="s">
        <v>2847</v>
      </c>
      <c r="K1745" t="s">
        <v>2448</v>
      </c>
      <c r="L1745" t="s">
        <v>1939</v>
      </c>
      <c r="M1745" t="s">
        <v>164</v>
      </c>
      <c r="N1745" t="s">
        <v>1037</v>
      </c>
      <c r="O1745" t="s">
        <v>30</v>
      </c>
      <c r="U1745">
        <f t="shared" si="83"/>
        <v>0</v>
      </c>
    </row>
    <row r="1746" spans="1:21" x14ac:dyDescent="0.25">
      <c r="A1746">
        <v>19700207</v>
      </c>
      <c r="B1746" t="s">
        <v>1264</v>
      </c>
      <c r="C1746" t="str">
        <f t="shared" si="81"/>
        <v>W</v>
      </c>
      <c r="D1746" t="s">
        <v>503</v>
      </c>
      <c r="E1746" s="1">
        <v>18</v>
      </c>
      <c r="F1746" s="1">
        <v>9</v>
      </c>
      <c r="G1746">
        <f t="shared" si="82"/>
        <v>9</v>
      </c>
      <c r="H1746" t="s">
        <v>2847</v>
      </c>
      <c r="K1746" t="s">
        <v>1988</v>
      </c>
      <c r="L1746" t="s">
        <v>1263</v>
      </c>
      <c r="M1746" t="s">
        <v>1264</v>
      </c>
      <c r="N1746" t="s">
        <v>1033</v>
      </c>
      <c r="O1746" t="s">
        <v>30</v>
      </c>
      <c r="U1746">
        <f t="shared" si="83"/>
        <v>0</v>
      </c>
    </row>
    <row r="1747" spans="1:21" x14ac:dyDescent="0.25">
      <c r="A1747">
        <v>19700207</v>
      </c>
      <c r="B1747" t="s">
        <v>503</v>
      </c>
      <c r="C1747" t="str">
        <f t="shared" si="81"/>
        <v>L</v>
      </c>
      <c r="D1747" t="s">
        <v>1264</v>
      </c>
      <c r="E1747" s="1">
        <v>9</v>
      </c>
      <c r="F1747" s="1">
        <v>18</v>
      </c>
      <c r="G1747">
        <f t="shared" si="82"/>
        <v>-9</v>
      </c>
      <c r="H1747" t="s">
        <v>2847</v>
      </c>
      <c r="K1747" t="s">
        <v>1988</v>
      </c>
      <c r="L1747" t="s">
        <v>1263</v>
      </c>
      <c r="M1747" t="s">
        <v>1264</v>
      </c>
      <c r="N1747" t="s">
        <v>1037</v>
      </c>
      <c r="O1747" t="s">
        <v>30</v>
      </c>
      <c r="U1747">
        <f t="shared" si="83"/>
        <v>0</v>
      </c>
    </row>
    <row r="1748" spans="1:21" x14ac:dyDescent="0.25">
      <c r="A1748">
        <v>19700214</v>
      </c>
      <c r="B1748" t="s">
        <v>376</v>
      </c>
      <c r="C1748" t="str">
        <f t="shared" si="81"/>
        <v>W</v>
      </c>
      <c r="D1748" t="s">
        <v>1825</v>
      </c>
      <c r="E1748" s="1">
        <v>9</v>
      </c>
      <c r="F1748" s="1">
        <v>3</v>
      </c>
      <c r="G1748">
        <f t="shared" si="82"/>
        <v>6</v>
      </c>
      <c r="H1748" t="s">
        <v>2847</v>
      </c>
      <c r="K1748" t="s">
        <v>1894</v>
      </c>
      <c r="L1748" t="s">
        <v>1017</v>
      </c>
      <c r="M1748" t="s">
        <v>376</v>
      </c>
      <c r="N1748" t="s">
        <v>1033</v>
      </c>
      <c r="O1748" t="s">
        <v>30</v>
      </c>
      <c r="U1748">
        <f t="shared" si="83"/>
        <v>0</v>
      </c>
    </row>
    <row r="1749" spans="1:21" x14ac:dyDescent="0.25">
      <c r="A1749">
        <v>19700214</v>
      </c>
      <c r="B1749" t="s">
        <v>1825</v>
      </c>
      <c r="C1749" t="str">
        <f t="shared" si="81"/>
        <v>L</v>
      </c>
      <c r="D1749" t="s">
        <v>376</v>
      </c>
      <c r="E1749" s="1">
        <v>3</v>
      </c>
      <c r="F1749" s="1">
        <v>9</v>
      </c>
      <c r="G1749">
        <f t="shared" si="82"/>
        <v>-6</v>
      </c>
      <c r="H1749" t="s">
        <v>2847</v>
      </c>
      <c r="K1749" t="s">
        <v>1894</v>
      </c>
      <c r="L1749" t="s">
        <v>1017</v>
      </c>
      <c r="M1749" t="s">
        <v>376</v>
      </c>
      <c r="N1749" t="s">
        <v>1037</v>
      </c>
      <c r="O1749" t="s">
        <v>30</v>
      </c>
      <c r="U1749">
        <f t="shared" si="83"/>
        <v>1</v>
      </c>
    </row>
    <row r="1750" spans="1:21" x14ac:dyDescent="0.25">
      <c r="A1750">
        <v>19700221</v>
      </c>
      <c r="B1750" t="s">
        <v>503</v>
      </c>
      <c r="C1750" t="str">
        <f t="shared" si="81"/>
        <v>W</v>
      </c>
      <c r="D1750" t="s">
        <v>376</v>
      </c>
      <c r="E1750" s="1">
        <v>14</v>
      </c>
      <c r="F1750" s="1">
        <v>5</v>
      </c>
      <c r="G1750">
        <f t="shared" si="82"/>
        <v>9</v>
      </c>
      <c r="H1750" t="s">
        <v>2847</v>
      </c>
      <c r="K1750" t="s">
        <v>1822</v>
      </c>
      <c r="L1750" t="s">
        <v>1120</v>
      </c>
      <c r="M1750" t="s">
        <v>503</v>
      </c>
      <c r="N1750" t="s">
        <v>1033</v>
      </c>
      <c r="O1750" t="s">
        <v>30</v>
      </c>
      <c r="U1750">
        <f t="shared" si="83"/>
        <v>0</v>
      </c>
    </row>
    <row r="1751" spans="1:21" x14ac:dyDescent="0.25">
      <c r="A1751">
        <v>19700221</v>
      </c>
      <c r="B1751" t="s">
        <v>376</v>
      </c>
      <c r="C1751" t="str">
        <f t="shared" si="81"/>
        <v>L</v>
      </c>
      <c r="D1751" t="s">
        <v>503</v>
      </c>
      <c r="E1751" s="1">
        <v>5</v>
      </c>
      <c r="F1751" s="1">
        <v>14</v>
      </c>
      <c r="G1751">
        <f t="shared" si="82"/>
        <v>-9</v>
      </c>
      <c r="H1751" t="s">
        <v>2847</v>
      </c>
      <c r="K1751" t="s">
        <v>1822</v>
      </c>
      <c r="L1751" t="s">
        <v>1120</v>
      </c>
      <c r="M1751" t="s">
        <v>503</v>
      </c>
      <c r="N1751" t="s">
        <v>1037</v>
      </c>
      <c r="O1751" t="s">
        <v>30</v>
      </c>
      <c r="U1751">
        <f t="shared" si="83"/>
        <v>0</v>
      </c>
    </row>
    <row r="1752" spans="1:21" x14ac:dyDescent="0.25">
      <c r="A1752">
        <v>19700228</v>
      </c>
      <c r="B1752" t="s">
        <v>1825</v>
      </c>
      <c r="C1752" t="str">
        <f t="shared" si="81"/>
        <v>W</v>
      </c>
      <c r="D1752" t="s">
        <v>503</v>
      </c>
      <c r="E1752" s="1">
        <v>16</v>
      </c>
      <c r="F1752" s="1">
        <v>11</v>
      </c>
      <c r="G1752">
        <f t="shared" si="82"/>
        <v>5</v>
      </c>
      <c r="H1752" t="s">
        <v>2847</v>
      </c>
      <c r="K1752" t="s">
        <v>1995</v>
      </c>
      <c r="L1752" t="s">
        <v>1826</v>
      </c>
      <c r="M1752" t="s">
        <v>1825</v>
      </c>
      <c r="N1752" t="s">
        <v>1033</v>
      </c>
      <c r="O1752" t="s">
        <v>30</v>
      </c>
      <c r="U1752">
        <f t="shared" si="83"/>
        <v>0</v>
      </c>
    </row>
    <row r="1753" spans="1:21" x14ac:dyDescent="0.25">
      <c r="A1753">
        <v>19700228</v>
      </c>
      <c r="B1753" t="s">
        <v>503</v>
      </c>
      <c r="C1753" t="str">
        <f t="shared" si="81"/>
        <v>L</v>
      </c>
      <c r="D1753" t="s">
        <v>1825</v>
      </c>
      <c r="E1753" s="1">
        <v>11</v>
      </c>
      <c r="F1753" s="1">
        <v>16</v>
      </c>
      <c r="G1753">
        <f t="shared" si="82"/>
        <v>-5</v>
      </c>
      <c r="H1753" t="s">
        <v>2847</v>
      </c>
      <c r="K1753" t="s">
        <v>1995</v>
      </c>
      <c r="L1753" t="s">
        <v>1826</v>
      </c>
      <c r="M1753" t="s">
        <v>1825</v>
      </c>
      <c r="N1753" t="s">
        <v>1037</v>
      </c>
      <c r="O1753" t="s">
        <v>30</v>
      </c>
      <c r="U1753">
        <f t="shared" si="83"/>
        <v>1</v>
      </c>
    </row>
    <row r="1754" spans="1:21" x14ac:dyDescent="0.25">
      <c r="A1754">
        <v>19700228</v>
      </c>
      <c r="B1754" t="s">
        <v>376</v>
      </c>
      <c r="C1754" t="str">
        <f t="shared" si="81"/>
        <v>L</v>
      </c>
      <c r="D1754" t="s">
        <v>1264</v>
      </c>
      <c r="E1754" s="1">
        <v>13</v>
      </c>
      <c r="F1754" s="1">
        <v>17</v>
      </c>
      <c r="G1754">
        <f t="shared" si="82"/>
        <v>-4</v>
      </c>
      <c r="H1754" t="s">
        <v>2847</v>
      </c>
      <c r="K1754" t="s">
        <v>1894</v>
      </c>
      <c r="L1754" t="s">
        <v>1017</v>
      </c>
      <c r="M1754" t="s">
        <v>376</v>
      </c>
      <c r="N1754" t="s">
        <v>1033</v>
      </c>
      <c r="O1754" t="s">
        <v>30</v>
      </c>
      <c r="U1754">
        <f t="shared" si="83"/>
        <v>1</v>
      </c>
    </row>
    <row r="1755" spans="1:21" x14ac:dyDescent="0.25">
      <c r="A1755">
        <v>19700228</v>
      </c>
      <c r="B1755" t="s">
        <v>1264</v>
      </c>
      <c r="C1755" t="str">
        <f t="shared" si="81"/>
        <v>W</v>
      </c>
      <c r="D1755" t="s">
        <v>376</v>
      </c>
      <c r="E1755" s="1">
        <v>17</v>
      </c>
      <c r="F1755" s="1">
        <v>13</v>
      </c>
      <c r="G1755">
        <f t="shared" si="82"/>
        <v>4</v>
      </c>
      <c r="H1755" t="s">
        <v>2847</v>
      </c>
      <c r="K1755" t="s">
        <v>1894</v>
      </c>
      <c r="L1755" t="s">
        <v>1017</v>
      </c>
      <c r="M1755" t="s">
        <v>376</v>
      </c>
      <c r="N1755" t="s">
        <v>1037</v>
      </c>
      <c r="O1755" t="s">
        <v>30</v>
      </c>
      <c r="U1755">
        <f t="shared" si="83"/>
        <v>0</v>
      </c>
    </row>
    <row r="1756" spans="1:21" x14ac:dyDescent="0.25">
      <c r="A1756">
        <v>19700314</v>
      </c>
      <c r="B1756" t="s">
        <v>1825</v>
      </c>
      <c r="C1756" t="str">
        <f t="shared" si="81"/>
        <v>W</v>
      </c>
      <c r="D1756" t="s">
        <v>1264</v>
      </c>
      <c r="E1756" s="1">
        <v>14</v>
      </c>
      <c r="F1756" s="1">
        <v>0</v>
      </c>
      <c r="G1756">
        <f t="shared" si="82"/>
        <v>14</v>
      </c>
      <c r="H1756" t="s">
        <v>2847</v>
      </c>
      <c r="K1756" t="s">
        <v>1995</v>
      </c>
      <c r="L1756" t="s">
        <v>1826</v>
      </c>
      <c r="M1756" t="s">
        <v>1825</v>
      </c>
      <c r="N1756" t="s">
        <v>1033</v>
      </c>
      <c r="O1756" t="s">
        <v>30</v>
      </c>
      <c r="U1756">
        <f t="shared" si="83"/>
        <v>0</v>
      </c>
    </row>
    <row r="1757" spans="1:21" x14ac:dyDescent="0.25">
      <c r="A1757">
        <v>19700314</v>
      </c>
      <c r="B1757" t="s">
        <v>1264</v>
      </c>
      <c r="C1757" t="str">
        <f t="shared" si="81"/>
        <v>L</v>
      </c>
      <c r="D1757" t="s">
        <v>1825</v>
      </c>
      <c r="E1757" s="1">
        <v>0</v>
      </c>
      <c r="F1757" s="1">
        <v>14</v>
      </c>
      <c r="G1757">
        <f t="shared" si="82"/>
        <v>-14</v>
      </c>
      <c r="H1757" t="s">
        <v>2847</v>
      </c>
      <c r="K1757" t="s">
        <v>1995</v>
      </c>
      <c r="L1757" t="s">
        <v>1826</v>
      </c>
      <c r="M1757" t="s">
        <v>1825</v>
      </c>
      <c r="N1757" t="s">
        <v>1037</v>
      </c>
      <c r="O1757" t="s">
        <v>30</v>
      </c>
      <c r="U1757">
        <f t="shared" si="83"/>
        <v>0</v>
      </c>
    </row>
    <row r="1758" spans="1:21" x14ac:dyDescent="0.25">
      <c r="A1758">
        <v>19700404</v>
      </c>
      <c r="B1758" t="s">
        <v>1264</v>
      </c>
      <c r="C1758" t="str">
        <f t="shared" si="81"/>
        <v>W</v>
      </c>
      <c r="D1758" t="s">
        <v>164</v>
      </c>
      <c r="E1758" s="1">
        <v>11</v>
      </c>
      <c r="F1758" s="1">
        <v>6</v>
      </c>
      <c r="G1758">
        <f t="shared" si="82"/>
        <v>5</v>
      </c>
      <c r="H1758" t="s">
        <v>2847</v>
      </c>
      <c r="K1758" t="s">
        <v>1988</v>
      </c>
      <c r="L1758" t="s">
        <v>1263</v>
      </c>
      <c r="M1758" t="s">
        <v>1264</v>
      </c>
      <c r="N1758" t="s">
        <v>1033</v>
      </c>
      <c r="O1758" t="s">
        <v>30</v>
      </c>
      <c r="U1758">
        <f t="shared" si="83"/>
        <v>0</v>
      </c>
    </row>
    <row r="1759" spans="1:21" x14ac:dyDescent="0.25">
      <c r="A1759">
        <v>19700404</v>
      </c>
      <c r="B1759" t="s">
        <v>164</v>
      </c>
      <c r="C1759" t="str">
        <f t="shared" si="81"/>
        <v>L</v>
      </c>
      <c r="D1759" t="s">
        <v>1264</v>
      </c>
      <c r="E1759" s="1">
        <v>6</v>
      </c>
      <c r="F1759" s="1">
        <v>11</v>
      </c>
      <c r="G1759">
        <f t="shared" si="82"/>
        <v>-5</v>
      </c>
      <c r="H1759" t="s">
        <v>2847</v>
      </c>
      <c r="K1759" t="s">
        <v>1988</v>
      </c>
      <c r="L1759" t="s">
        <v>1263</v>
      </c>
      <c r="M1759" t="s">
        <v>1264</v>
      </c>
      <c r="N1759" t="s">
        <v>1037</v>
      </c>
      <c r="O1759" t="s">
        <v>30</v>
      </c>
      <c r="U1759">
        <f t="shared" si="83"/>
        <v>1</v>
      </c>
    </row>
    <row r="1760" spans="1:21" x14ac:dyDescent="0.25">
      <c r="A1760">
        <v>19700418</v>
      </c>
      <c r="B1760" t="s">
        <v>164</v>
      </c>
      <c r="C1760" t="str">
        <f t="shared" si="81"/>
        <v>W</v>
      </c>
      <c r="D1760" t="s">
        <v>376</v>
      </c>
      <c r="E1760" s="1">
        <v>35</v>
      </c>
      <c r="F1760" s="1">
        <v>13</v>
      </c>
      <c r="G1760">
        <f t="shared" si="82"/>
        <v>22</v>
      </c>
      <c r="H1760" t="s">
        <v>2847</v>
      </c>
      <c r="K1760" t="s">
        <v>2449</v>
      </c>
      <c r="L1760" t="s">
        <v>2448</v>
      </c>
      <c r="M1760" t="s">
        <v>164</v>
      </c>
      <c r="N1760" t="s">
        <v>1033</v>
      </c>
      <c r="O1760" t="s">
        <v>30</v>
      </c>
      <c r="U1760">
        <f t="shared" si="83"/>
        <v>0</v>
      </c>
    </row>
    <row r="1761" spans="1:21" x14ac:dyDescent="0.25">
      <c r="A1761">
        <v>19700418</v>
      </c>
      <c r="B1761" t="s">
        <v>376</v>
      </c>
      <c r="C1761" t="str">
        <f t="shared" si="81"/>
        <v>L</v>
      </c>
      <c r="D1761" t="s">
        <v>164</v>
      </c>
      <c r="E1761" s="1">
        <v>13</v>
      </c>
      <c r="F1761" s="1">
        <v>35</v>
      </c>
      <c r="G1761">
        <f t="shared" si="82"/>
        <v>-22</v>
      </c>
      <c r="H1761" t="s">
        <v>2847</v>
      </c>
      <c r="K1761" t="s">
        <v>2449</v>
      </c>
      <c r="L1761" t="s">
        <v>2448</v>
      </c>
      <c r="M1761" t="s">
        <v>164</v>
      </c>
      <c r="N1761" t="s">
        <v>1037</v>
      </c>
      <c r="O1761" t="s">
        <v>30</v>
      </c>
      <c r="U1761">
        <f t="shared" si="83"/>
        <v>0</v>
      </c>
    </row>
    <row r="1762" spans="1:21" x14ac:dyDescent="0.25">
      <c r="A1762">
        <v>19700606</v>
      </c>
      <c r="B1762" t="s">
        <v>1824</v>
      </c>
      <c r="C1762" t="str">
        <f t="shared" si="81"/>
        <v>W</v>
      </c>
      <c r="D1762" t="s">
        <v>503</v>
      </c>
      <c r="E1762" s="1">
        <v>23</v>
      </c>
      <c r="F1762" s="1">
        <v>3</v>
      </c>
      <c r="G1762">
        <f t="shared" si="82"/>
        <v>20</v>
      </c>
      <c r="H1762" t="s">
        <v>2456</v>
      </c>
      <c r="K1762" t="s">
        <v>1813</v>
      </c>
      <c r="L1762" t="s">
        <v>1675</v>
      </c>
      <c r="M1762" t="s">
        <v>1824</v>
      </c>
      <c r="N1762" t="s">
        <v>1033</v>
      </c>
      <c r="S1762" t="s">
        <v>30</v>
      </c>
      <c r="U1762">
        <f t="shared" si="83"/>
        <v>0</v>
      </c>
    </row>
    <row r="1763" spans="1:21" x14ac:dyDescent="0.25">
      <c r="A1763">
        <v>19700606</v>
      </c>
      <c r="B1763" t="s">
        <v>503</v>
      </c>
      <c r="C1763" t="str">
        <f t="shared" si="81"/>
        <v>L</v>
      </c>
      <c r="D1763" t="s">
        <v>1824</v>
      </c>
      <c r="E1763" s="1">
        <v>3</v>
      </c>
      <c r="F1763" s="1">
        <v>23</v>
      </c>
      <c r="G1763">
        <f t="shared" si="82"/>
        <v>-20</v>
      </c>
      <c r="H1763" t="s">
        <v>2456</v>
      </c>
      <c r="K1763" t="s">
        <v>1813</v>
      </c>
      <c r="L1763" t="s">
        <v>1675</v>
      </c>
      <c r="M1763" t="s">
        <v>1824</v>
      </c>
      <c r="N1763" t="s">
        <v>1037</v>
      </c>
      <c r="S1763" t="s">
        <v>30</v>
      </c>
      <c r="U1763">
        <f t="shared" si="83"/>
        <v>0</v>
      </c>
    </row>
    <row r="1764" spans="1:21" x14ac:dyDescent="0.25">
      <c r="A1764">
        <v>19700725</v>
      </c>
      <c r="B1764" t="s">
        <v>1828</v>
      </c>
      <c r="C1764" t="str">
        <f t="shared" si="81"/>
        <v>W</v>
      </c>
      <c r="D1764" t="s">
        <v>1787</v>
      </c>
      <c r="E1764" s="1">
        <v>17</v>
      </c>
      <c r="F1764" s="1">
        <v>6</v>
      </c>
      <c r="G1764">
        <f t="shared" si="82"/>
        <v>11</v>
      </c>
      <c r="H1764" t="s">
        <v>2455</v>
      </c>
      <c r="K1764" t="s">
        <v>1842</v>
      </c>
      <c r="L1764" t="s">
        <v>1841</v>
      </c>
      <c r="M1764" t="s">
        <v>1828</v>
      </c>
      <c r="N1764" t="s">
        <v>1033</v>
      </c>
      <c r="S1764" t="s">
        <v>30</v>
      </c>
      <c r="U1764">
        <f t="shared" si="83"/>
        <v>0</v>
      </c>
    </row>
    <row r="1765" spans="1:21" x14ac:dyDescent="0.25">
      <c r="A1765">
        <v>19700725</v>
      </c>
      <c r="B1765" t="s">
        <v>1787</v>
      </c>
      <c r="C1765" t="str">
        <f t="shared" si="81"/>
        <v>L</v>
      </c>
      <c r="D1765" t="s">
        <v>1828</v>
      </c>
      <c r="E1765" s="1">
        <v>6</v>
      </c>
      <c r="F1765" s="1">
        <v>17</v>
      </c>
      <c r="G1765">
        <f t="shared" si="82"/>
        <v>-11</v>
      </c>
      <c r="H1765" t="s">
        <v>2455</v>
      </c>
      <c r="K1765" t="s">
        <v>1842</v>
      </c>
      <c r="L1765" t="s">
        <v>1841</v>
      </c>
      <c r="M1765" t="s">
        <v>1828</v>
      </c>
      <c r="N1765" t="s">
        <v>1037</v>
      </c>
      <c r="S1765" t="s">
        <v>30</v>
      </c>
      <c r="U1765">
        <f t="shared" si="83"/>
        <v>0</v>
      </c>
    </row>
    <row r="1766" spans="1:21" x14ac:dyDescent="0.25">
      <c r="A1766">
        <v>19700808</v>
      </c>
      <c r="B1766" t="s">
        <v>1828</v>
      </c>
      <c r="C1766" t="str">
        <f t="shared" si="81"/>
        <v>L</v>
      </c>
      <c r="D1766" t="s">
        <v>1787</v>
      </c>
      <c r="E1766" s="1">
        <v>8</v>
      </c>
      <c r="F1766" s="1">
        <v>9</v>
      </c>
      <c r="G1766">
        <f t="shared" si="82"/>
        <v>-1</v>
      </c>
      <c r="H1766" t="s">
        <v>2455</v>
      </c>
      <c r="K1766" t="s">
        <v>1962</v>
      </c>
      <c r="L1766" t="s">
        <v>1913</v>
      </c>
      <c r="M1766" t="s">
        <v>1828</v>
      </c>
      <c r="N1766" t="s">
        <v>1033</v>
      </c>
      <c r="S1766" t="s">
        <v>30</v>
      </c>
      <c r="U1766">
        <f t="shared" si="83"/>
        <v>1</v>
      </c>
    </row>
    <row r="1767" spans="1:21" x14ac:dyDescent="0.25">
      <c r="A1767">
        <v>19700808</v>
      </c>
      <c r="B1767" t="s">
        <v>1787</v>
      </c>
      <c r="C1767" t="str">
        <f t="shared" si="81"/>
        <v>W</v>
      </c>
      <c r="D1767" t="s">
        <v>1828</v>
      </c>
      <c r="E1767" s="1">
        <v>9</v>
      </c>
      <c r="F1767" s="1">
        <v>8</v>
      </c>
      <c r="G1767">
        <f t="shared" si="82"/>
        <v>1</v>
      </c>
      <c r="H1767" t="s">
        <v>2455</v>
      </c>
      <c r="K1767" t="s">
        <v>1962</v>
      </c>
      <c r="L1767" t="s">
        <v>1913</v>
      </c>
      <c r="M1767" t="s">
        <v>1828</v>
      </c>
      <c r="N1767" t="s">
        <v>1037</v>
      </c>
      <c r="S1767" t="s">
        <v>30</v>
      </c>
      <c r="U1767">
        <f t="shared" si="83"/>
        <v>0</v>
      </c>
    </row>
    <row r="1768" spans="1:21" x14ac:dyDescent="0.25">
      <c r="A1768">
        <v>19700829</v>
      </c>
      <c r="B1768" t="s">
        <v>1828</v>
      </c>
      <c r="C1768" t="str">
        <f t="shared" si="81"/>
        <v>W</v>
      </c>
      <c r="D1768" t="s">
        <v>1787</v>
      </c>
      <c r="E1768" s="1">
        <v>14</v>
      </c>
      <c r="F1768" s="1">
        <v>3</v>
      </c>
      <c r="G1768">
        <f t="shared" si="82"/>
        <v>11</v>
      </c>
      <c r="H1768" t="s">
        <v>2455</v>
      </c>
      <c r="K1768" t="s">
        <v>2162</v>
      </c>
      <c r="L1768" t="s">
        <v>1998</v>
      </c>
      <c r="M1768" t="s">
        <v>1828</v>
      </c>
      <c r="N1768" t="s">
        <v>1033</v>
      </c>
      <c r="S1768" t="s">
        <v>30</v>
      </c>
      <c r="U1768">
        <f t="shared" si="83"/>
        <v>0</v>
      </c>
    </row>
    <row r="1769" spans="1:21" x14ac:dyDescent="0.25">
      <c r="A1769">
        <v>19700829</v>
      </c>
      <c r="B1769" t="s">
        <v>1787</v>
      </c>
      <c r="C1769" t="str">
        <f t="shared" si="81"/>
        <v>L</v>
      </c>
      <c r="D1769" t="s">
        <v>1828</v>
      </c>
      <c r="E1769" s="1">
        <v>3</v>
      </c>
      <c r="F1769" s="1">
        <v>14</v>
      </c>
      <c r="G1769">
        <f t="shared" si="82"/>
        <v>-11</v>
      </c>
      <c r="H1769" t="s">
        <v>2455</v>
      </c>
      <c r="K1769" t="s">
        <v>2162</v>
      </c>
      <c r="L1769" t="s">
        <v>1998</v>
      </c>
      <c r="M1769" t="s">
        <v>1828</v>
      </c>
      <c r="N1769" t="s">
        <v>1037</v>
      </c>
      <c r="S1769" t="s">
        <v>30</v>
      </c>
      <c r="U1769">
        <f t="shared" si="83"/>
        <v>0</v>
      </c>
    </row>
    <row r="1770" spans="1:21" x14ac:dyDescent="0.25">
      <c r="A1770">
        <v>19700912</v>
      </c>
      <c r="B1770" t="s">
        <v>1828</v>
      </c>
      <c r="C1770" t="str">
        <f t="shared" si="81"/>
        <v>W</v>
      </c>
      <c r="D1770" t="s">
        <v>1787</v>
      </c>
      <c r="E1770" s="1">
        <v>20</v>
      </c>
      <c r="F1770" s="1">
        <v>17</v>
      </c>
      <c r="G1770">
        <f t="shared" si="82"/>
        <v>3</v>
      </c>
      <c r="H1770" t="s">
        <v>2455</v>
      </c>
      <c r="K1770" t="s">
        <v>1971</v>
      </c>
      <c r="L1770" t="s">
        <v>1850</v>
      </c>
      <c r="M1770" t="s">
        <v>1828</v>
      </c>
      <c r="N1770" t="s">
        <v>1033</v>
      </c>
      <c r="S1770" t="s">
        <v>30</v>
      </c>
      <c r="U1770">
        <f t="shared" si="83"/>
        <v>0</v>
      </c>
    </row>
    <row r="1771" spans="1:21" x14ac:dyDescent="0.25">
      <c r="A1771">
        <v>19700912</v>
      </c>
      <c r="B1771" t="s">
        <v>1787</v>
      </c>
      <c r="C1771" t="str">
        <f t="shared" si="81"/>
        <v>L</v>
      </c>
      <c r="D1771" t="s">
        <v>1828</v>
      </c>
      <c r="E1771" s="1">
        <v>17</v>
      </c>
      <c r="F1771" s="1">
        <v>20</v>
      </c>
      <c r="G1771">
        <f t="shared" si="82"/>
        <v>-3</v>
      </c>
      <c r="H1771" t="s">
        <v>2455</v>
      </c>
      <c r="K1771" t="s">
        <v>1971</v>
      </c>
      <c r="L1771" t="s">
        <v>1850</v>
      </c>
      <c r="M1771" t="s">
        <v>1828</v>
      </c>
      <c r="N1771" t="s">
        <v>1037</v>
      </c>
      <c r="S1771" t="s">
        <v>30</v>
      </c>
      <c r="U1771">
        <f t="shared" si="83"/>
        <v>1</v>
      </c>
    </row>
    <row r="1772" spans="1:21" x14ac:dyDescent="0.25">
      <c r="A1772">
        <v>19710116</v>
      </c>
      <c r="B1772" t="s">
        <v>1264</v>
      </c>
      <c r="C1772" t="str">
        <f t="shared" si="81"/>
        <v>W</v>
      </c>
      <c r="D1772" t="s">
        <v>376</v>
      </c>
      <c r="E1772" s="1">
        <v>22</v>
      </c>
      <c r="F1772" s="1">
        <v>6</v>
      </c>
      <c r="G1772">
        <f t="shared" si="82"/>
        <v>16</v>
      </c>
      <c r="H1772" t="s">
        <v>2846</v>
      </c>
      <c r="K1772" t="s">
        <v>2533</v>
      </c>
      <c r="L1772" t="s">
        <v>1263</v>
      </c>
      <c r="M1772" t="s">
        <v>1264</v>
      </c>
      <c r="N1772" t="s">
        <v>1033</v>
      </c>
      <c r="O1772" t="s">
        <v>30</v>
      </c>
      <c r="U1772">
        <f t="shared" si="83"/>
        <v>0</v>
      </c>
    </row>
    <row r="1773" spans="1:21" x14ac:dyDescent="0.25">
      <c r="A1773">
        <v>19710116</v>
      </c>
      <c r="B1773" t="s">
        <v>376</v>
      </c>
      <c r="C1773" t="str">
        <f t="shared" si="81"/>
        <v>L</v>
      </c>
      <c r="D1773" t="s">
        <v>1264</v>
      </c>
      <c r="E1773" s="1">
        <v>6</v>
      </c>
      <c r="F1773" s="1">
        <v>22</v>
      </c>
      <c r="G1773">
        <f t="shared" si="82"/>
        <v>-16</v>
      </c>
      <c r="H1773" t="s">
        <v>2846</v>
      </c>
      <c r="K1773" t="s">
        <v>2533</v>
      </c>
      <c r="L1773" t="s">
        <v>1263</v>
      </c>
      <c r="M1773" t="s">
        <v>1264</v>
      </c>
      <c r="N1773" t="s">
        <v>1037</v>
      </c>
      <c r="O1773" t="s">
        <v>30</v>
      </c>
      <c r="U1773">
        <f t="shared" si="83"/>
        <v>0</v>
      </c>
    </row>
    <row r="1774" spans="1:21" x14ac:dyDescent="0.25">
      <c r="A1774">
        <v>19710116</v>
      </c>
      <c r="B1774" t="s">
        <v>164</v>
      </c>
      <c r="C1774" t="str">
        <f t="shared" si="81"/>
        <v>W</v>
      </c>
      <c r="D1774" t="s">
        <v>503</v>
      </c>
      <c r="E1774" s="1">
        <v>13</v>
      </c>
      <c r="F1774" s="1">
        <v>8</v>
      </c>
      <c r="G1774">
        <f t="shared" si="82"/>
        <v>5</v>
      </c>
      <c r="H1774" t="s">
        <v>2846</v>
      </c>
      <c r="K1774" t="s">
        <v>2449</v>
      </c>
      <c r="L1774" t="s">
        <v>2448</v>
      </c>
      <c r="M1774" t="s">
        <v>164</v>
      </c>
      <c r="N1774" t="s">
        <v>1033</v>
      </c>
      <c r="O1774" t="s">
        <v>30</v>
      </c>
      <c r="U1774">
        <f t="shared" si="83"/>
        <v>0</v>
      </c>
    </row>
    <row r="1775" spans="1:21" x14ac:dyDescent="0.25">
      <c r="A1775">
        <v>19710116</v>
      </c>
      <c r="B1775" t="s">
        <v>503</v>
      </c>
      <c r="C1775" t="str">
        <f t="shared" si="81"/>
        <v>L</v>
      </c>
      <c r="D1775" t="s">
        <v>164</v>
      </c>
      <c r="E1775" s="1">
        <v>8</v>
      </c>
      <c r="F1775" s="1">
        <v>13</v>
      </c>
      <c r="G1775">
        <f t="shared" si="82"/>
        <v>-5</v>
      </c>
      <c r="H1775" t="s">
        <v>2846</v>
      </c>
      <c r="K1775" t="s">
        <v>2449</v>
      </c>
      <c r="L1775" t="s">
        <v>2448</v>
      </c>
      <c r="M1775" t="s">
        <v>164</v>
      </c>
      <c r="N1775" t="s">
        <v>1037</v>
      </c>
      <c r="O1775" t="s">
        <v>30</v>
      </c>
      <c r="U1775">
        <f t="shared" si="83"/>
        <v>1</v>
      </c>
    </row>
    <row r="1776" spans="1:21" x14ac:dyDescent="0.25">
      <c r="A1776">
        <v>19710130</v>
      </c>
      <c r="B1776" t="s">
        <v>1825</v>
      </c>
      <c r="C1776" t="str">
        <f t="shared" si="81"/>
        <v>D</v>
      </c>
      <c r="D1776" t="s">
        <v>164</v>
      </c>
      <c r="E1776" s="1">
        <v>9</v>
      </c>
      <c r="F1776" s="1">
        <v>9</v>
      </c>
      <c r="G1776">
        <f t="shared" si="82"/>
        <v>0</v>
      </c>
      <c r="H1776" t="s">
        <v>2846</v>
      </c>
      <c r="K1776" t="s">
        <v>1995</v>
      </c>
      <c r="L1776" t="s">
        <v>1826</v>
      </c>
      <c r="M1776" t="s">
        <v>1825</v>
      </c>
      <c r="N1776" t="s">
        <v>1033</v>
      </c>
      <c r="O1776" t="s">
        <v>30</v>
      </c>
      <c r="U1776">
        <f t="shared" si="83"/>
        <v>0</v>
      </c>
    </row>
    <row r="1777" spans="1:21" x14ac:dyDescent="0.25">
      <c r="A1777">
        <v>19710130</v>
      </c>
      <c r="B1777" t="s">
        <v>164</v>
      </c>
      <c r="C1777" t="str">
        <f t="shared" si="81"/>
        <v>D</v>
      </c>
      <c r="D1777" t="s">
        <v>1825</v>
      </c>
      <c r="E1777" s="1">
        <v>9</v>
      </c>
      <c r="F1777" s="1">
        <v>9</v>
      </c>
      <c r="G1777">
        <f t="shared" si="82"/>
        <v>0</v>
      </c>
      <c r="H1777" t="s">
        <v>2846</v>
      </c>
      <c r="K1777" t="s">
        <v>1995</v>
      </c>
      <c r="L1777" t="s">
        <v>1826</v>
      </c>
      <c r="M1777" t="s">
        <v>1825</v>
      </c>
      <c r="N1777" t="s">
        <v>1037</v>
      </c>
      <c r="O1777" t="s">
        <v>30</v>
      </c>
      <c r="U1777">
        <f t="shared" si="83"/>
        <v>0</v>
      </c>
    </row>
    <row r="1778" spans="1:21" x14ac:dyDescent="0.25">
      <c r="A1778">
        <v>19710206</v>
      </c>
      <c r="B1778" t="s">
        <v>503</v>
      </c>
      <c r="C1778" t="str">
        <f t="shared" si="81"/>
        <v>L</v>
      </c>
      <c r="D1778" t="s">
        <v>1264</v>
      </c>
      <c r="E1778" s="1">
        <v>18</v>
      </c>
      <c r="F1778" s="1">
        <v>19</v>
      </c>
      <c r="G1778">
        <f t="shared" si="82"/>
        <v>-1</v>
      </c>
      <c r="H1778" t="s">
        <v>2846</v>
      </c>
      <c r="K1778" t="s">
        <v>1822</v>
      </c>
      <c r="L1778" t="s">
        <v>1120</v>
      </c>
      <c r="M1778" t="s">
        <v>503</v>
      </c>
      <c r="N1778" t="s">
        <v>1033</v>
      </c>
      <c r="O1778" t="s">
        <v>30</v>
      </c>
      <c r="U1778">
        <f t="shared" si="83"/>
        <v>1</v>
      </c>
    </row>
    <row r="1779" spans="1:21" x14ac:dyDescent="0.25">
      <c r="A1779">
        <v>19710206</v>
      </c>
      <c r="B1779" t="s">
        <v>1264</v>
      </c>
      <c r="C1779" t="str">
        <f t="shared" si="81"/>
        <v>W</v>
      </c>
      <c r="D1779" t="s">
        <v>503</v>
      </c>
      <c r="E1779" s="1">
        <v>19</v>
      </c>
      <c r="F1779" s="1">
        <v>18</v>
      </c>
      <c r="G1779">
        <f t="shared" si="82"/>
        <v>1</v>
      </c>
      <c r="H1779" t="s">
        <v>2846</v>
      </c>
      <c r="K1779" t="s">
        <v>1822</v>
      </c>
      <c r="L1779" t="s">
        <v>1120</v>
      </c>
      <c r="M1779" t="s">
        <v>503</v>
      </c>
      <c r="N1779" t="s">
        <v>1037</v>
      </c>
      <c r="O1779" t="s">
        <v>30</v>
      </c>
      <c r="U1779">
        <f t="shared" si="83"/>
        <v>0</v>
      </c>
    </row>
    <row r="1780" spans="1:21" x14ac:dyDescent="0.25">
      <c r="A1780">
        <v>19710213</v>
      </c>
      <c r="B1780" t="s">
        <v>1825</v>
      </c>
      <c r="C1780" t="str">
        <f t="shared" si="81"/>
        <v>L</v>
      </c>
      <c r="D1780" t="s">
        <v>376</v>
      </c>
      <c r="E1780" s="1">
        <v>6</v>
      </c>
      <c r="F1780" s="1">
        <v>9</v>
      </c>
      <c r="G1780">
        <f t="shared" si="82"/>
        <v>-3</v>
      </c>
      <c r="H1780" t="s">
        <v>2846</v>
      </c>
      <c r="K1780" t="s">
        <v>1995</v>
      </c>
      <c r="L1780" t="s">
        <v>1826</v>
      </c>
      <c r="M1780" t="s">
        <v>1825</v>
      </c>
      <c r="N1780" t="s">
        <v>1033</v>
      </c>
      <c r="O1780" t="s">
        <v>30</v>
      </c>
      <c r="U1780">
        <f t="shared" si="83"/>
        <v>1</v>
      </c>
    </row>
    <row r="1781" spans="1:21" x14ac:dyDescent="0.25">
      <c r="A1781">
        <v>19710213</v>
      </c>
      <c r="B1781" t="s">
        <v>376</v>
      </c>
      <c r="C1781" t="str">
        <f t="shared" si="81"/>
        <v>W</v>
      </c>
      <c r="D1781" t="s">
        <v>1825</v>
      </c>
      <c r="E1781" s="1">
        <v>9</v>
      </c>
      <c r="F1781" s="1">
        <v>6</v>
      </c>
      <c r="G1781">
        <f t="shared" si="82"/>
        <v>3</v>
      </c>
      <c r="H1781" t="s">
        <v>2846</v>
      </c>
      <c r="K1781" t="s">
        <v>1995</v>
      </c>
      <c r="L1781" t="s">
        <v>1826</v>
      </c>
      <c r="M1781" t="s">
        <v>1825</v>
      </c>
      <c r="N1781" t="s">
        <v>1037</v>
      </c>
      <c r="O1781" t="s">
        <v>30</v>
      </c>
      <c r="U1781">
        <f t="shared" si="83"/>
        <v>0</v>
      </c>
    </row>
    <row r="1782" spans="1:21" x14ac:dyDescent="0.25">
      <c r="A1782">
        <v>19710227</v>
      </c>
      <c r="B1782" t="s">
        <v>503</v>
      </c>
      <c r="C1782" t="str">
        <f t="shared" si="81"/>
        <v>L</v>
      </c>
      <c r="D1782" t="s">
        <v>1825</v>
      </c>
      <c r="E1782" s="1">
        <v>5</v>
      </c>
      <c r="F1782" s="1">
        <v>17</v>
      </c>
      <c r="G1782">
        <f t="shared" si="82"/>
        <v>-12</v>
      </c>
      <c r="H1782" t="s">
        <v>2846</v>
      </c>
      <c r="K1782" t="s">
        <v>1822</v>
      </c>
      <c r="L1782" t="s">
        <v>1120</v>
      </c>
      <c r="M1782" t="s">
        <v>503</v>
      </c>
      <c r="N1782" t="s">
        <v>1033</v>
      </c>
      <c r="O1782" t="s">
        <v>30</v>
      </c>
      <c r="U1782">
        <f t="shared" si="83"/>
        <v>0</v>
      </c>
    </row>
    <row r="1783" spans="1:21" x14ac:dyDescent="0.25">
      <c r="A1783">
        <v>19710227</v>
      </c>
      <c r="B1783" t="s">
        <v>1825</v>
      </c>
      <c r="C1783" t="str">
        <f t="shared" si="81"/>
        <v>W</v>
      </c>
      <c r="D1783" t="s">
        <v>503</v>
      </c>
      <c r="E1783" s="1">
        <v>17</v>
      </c>
      <c r="F1783" s="1">
        <v>5</v>
      </c>
      <c r="G1783">
        <f t="shared" si="82"/>
        <v>12</v>
      </c>
      <c r="H1783" t="s">
        <v>2846</v>
      </c>
      <c r="K1783" t="s">
        <v>1822</v>
      </c>
      <c r="L1783" t="s">
        <v>1120</v>
      </c>
      <c r="M1783" t="s">
        <v>503</v>
      </c>
      <c r="N1783" t="s">
        <v>1037</v>
      </c>
      <c r="O1783" t="s">
        <v>30</v>
      </c>
      <c r="U1783">
        <f t="shared" si="83"/>
        <v>0</v>
      </c>
    </row>
    <row r="1784" spans="1:21" x14ac:dyDescent="0.25">
      <c r="A1784">
        <v>19710227</v>
      </c>
      <c r="B1784" t="s">
        <v>376</v>
      </c>
      <c r="C1784" t="str">
        <f t="shared" si="81"/>
        <v>D</v>
      </c>
      <c r="D1784" t="s">
        <v>164</v>
      </c>
      <c r="E1784" s="1">
        <v>14</v>
      </c>
      <c r="F1784" s="1">
        <v>14</v>
      </c>
      <c r="G1784">
        <f t="shared" si="82"/>
        <v>0</v>
      </c>
      <c r="H1784" t="s">
        <v>2846</v>
      </c>
      <c r="K1784" t="s">
        <v>1894</v>
      </c>
      <c r="L1784" t="s">
        <v>1017</v>
      </c>
      <c r="M1784" t="s">
        <v>376</v>
      </c>
      <c r="N1784" t="s">
        <v>1033</v>
      </c>
      <c r="O1784" t="s">
        <v>30</v>
      </c>
      <c r="U1784">
        <f t="shared" si="83"/>
        <v>0</v>
      </c>
    </row>
    <row r="1785" spans="1:21" x14ac:dyDescent="0.25">
      <c r="A1785">
        <v>19710227</v>
      </c>
      <c r="B1785" t="s">
        <v>164</v>
      </c>
      <c r="C1785" t="str">
        <f t="shared" si="81"/>
        <v>D</v>
      </c>
      <c r="D1785" t="s">
        <v>376</v>
      </c>
      <c r="E1785" s="1">
        <v>14</v>
      </c>
      <c r="F1785" s="1">
        <v>14</v>
      </c>
      <c r="G1785">
        <f t="shared" si="82"/>
        <v>0</v>
      </c>
      <c r="H1785" t="s">
        <v>2846</v>
      </c>
      <c r="K1785" t="s">
        <v>1894</v>
      </c>
      <c r="L1785" t="s">
        <v>1017</v>
      </c>
      <c r="M1785" t="s">
        <v>376</v>
      </c>
      <c r="N1785" t="s">
        <v>1037</v>
      </c>
      <c r="O1785" t="s">
        <v>30</v>
      </c>
      <c r="U1785">
        <f t="shared" si="83"/>
        <v>0</v>
      </c>
    </row>
    <row r="1786" spans="1:21" x14ac:dyDescent="0.25">
      <c r="A1786">
        <v>19710313</v>
      </c>
      <c r="B1786" t="s">
        <v>1264</v>
      </c>
      <c r="C1786" t="str">
        <f t="shared" si="81"/>
        <v>W</v>
      </c>
      <c r="D1786" t="s">
        <v>1825</v>
      </c>
      <c r="E1786" s="1">
        <v>23</v>
      </c>
      <c r="F1786" s="1">
        <v>9</v>
      </c>
      <c r="G1786">
        <f t="shared" si="82"/>
        <v>14</v>
      </c>
      <c r="H1786" t="s">
        <v>2846</v>
      </c>
      <c r="K1786" t="s">
        <v>1988</v>
      </c>
      <c r="L1786" t="s">
        <v>1263</v>
      </c>
      <c r="M1786" t="s">
        <v>1264</v>
      </c>
      <c r="N1786" t="s">
        <v>1033</v>
      </c>
      <c r="O1786" t="s">
        <v>30</v>
      </c>
      <c r="U1786">
        <f t="shared" si="83"/>
        <v>0</v>
      </c>
    </row>
    <row r="1787" spans="1:21" x14ac:dyDescent="0.25">
      <c r="A1787">
        <v>19710313</v>
      </c>
      <c r="B1787" t="s">
        <v>1825</v>
      </c>
      <c r="C1787" t="str">
        <f t="shared" si="81"/>
        <v>L</v>
      </c>
      <c r="D1787" t="s">
        <v>1264</v>
      </c>
      <c r="E1787" s="1">
        <v>9</v>
      </c>
      <c r="F1787" s="1">
        <v>23</v>
      </c>
      <c r="G1787">
        <f t="shared" si="82"/>
        <v>-14</v>
      </c>
      <c r="H1787" t="s">
        <v>2846</v>
      </c>
      <c r="K1787" t="s">
        <v>1988</v>
      </c>
      <c r="L1787" t="s">
        <v>1263</v>
      </c>
      <c r="M1787" t="s">
        <v>1264</v>
      </c>
      <c r="N1787" t="s">
        <v>1037</v>
      </c>
      <c r="O1787" t="s">
        <v>30</v>
      </c>
      <c r="U1787">
        <f t="shared" si="83"/>
        <v>0</v>
      </c>
    </row>
    <row r="1788" spans="1:21" x14ac:dyDescent="0.25">
      <c r="A1788">
        <v>19710320</v>
      </c>
      <c r="B1788" t="s">
        <v>376</v>
      </c>
      <c r="C1788" t="str">
        <f t="shared" si="81"/>
        <v>L</v>
      </c>
      <c r="D1788" t="s">
        <v>503</v>
      </c>
      <c r="E1788" s="1">
        <v>15</v>
      </c>
      <c r="F1788" s="1">
        <v>16</v>
      </c>
      <c r="G1788">
        <f t="shared" si="82"/>
        <v>-1</v>
      </c>
      <c r="H1788" t="s">
        <v>2846</v>
      </c>
      <c r="K1788" t="s">
        <v>1818</v>
      </c>
      <c r="L1788" t="s">
        <v>1017</v>
      </c>
      <c r="M1788" t="s">
        <v>376</v>
      </c>
      <c r="N1788" t="s">
        <v>1033</v>
      </c>
      <c r="O1788" t="s">
        <v>30</v>
      </c>
      <c r="U1788">
        <f t="shared" si="83"/>
        <v>1</v>
      </c>
    </row>
    <row r="1789" spans="1:21" x14ac:dyDescent="0.25">
      <c r="A1789">
        <v>19710320</v>
      </c>
      <c r="B1789" t="s">
        <v>503</v>
      </c>
      <c r="C1789" t="str">
        <f t="shared" si="81"/>
        <v>W</v>
      </c>
      <c r="D1789" t="s">
        <v>376</v>
      </c>
      <c r="E1789" s="1">
        <v>16</v>
      </c>
      <c r="F1789" s="1">
        <v>15</v>
      </c>
      <c r="G1789">
        <f t="shared" si="82"/>
        <v>1</v>
      </c>
      <c r="H1789" t="s">
        <v>2846</v>
      </c>
      <c r="K1789" t="s">
        <v>1818</v>
      </c>
      <c r="L1789" t="s">
        <v>1017</v>
      </c>
      <c r="M1789" t="s">
        <v>376</v>
      </c>
      <c r="N1789" t="s">
        <v>1037</v>
      </c>
      <c r="O1789" t="s">
        <v>30</v>
      </c>
      <c r="U1789">
        <f t="shared" si="83"/>
        <v>0</v>
      </c>
    </row>
    <row r="1790" spans="1:21" x14ac:dyDescent="0.25">
      <c r="A1790">
        <v>19710327</v>
      </c>
      <c r="B1790" t="s">
        <v>164</v>
      </c>
      <c r="C1790" t="str">
        <f t="shared" si="81"/>
        <v>L</v>
      </c>
      <c r="D1790" t="s">
        <v>1264</v>
      </c>
      <c r="E1790" s="1">
        <v>5</v>
      </c>
      <c r="F1790" s="1">
        <v>9</v>
      </c>
      <c r="G1790">
        <f t="shared" si="82"/>
        <v>-4</v>
      </c>
      <c r="H1790" t="s">
        <v>2846</v>
      </c>
      <c r="K1790" t="s">
        <v>2845</v>
      </c>
      <c r="L1790" t="s">
        <v>1939</v>
      </c>
      <c r="M1790" t="s">
        <v>164</v>
      </c>
      <c r="N1790" t="s">
        <v>1033</v>
      </c>
      <c r="O1790" t="s">
        <v>30</v>
      </c>
      <c r="U1790">
        <f t="shared" si="83"/>
        <v>1</v>
      </c>
    </row>
    <row r="1791" spans="1:21" x14ac:dyDescent="0.25">
      <c r="A1791">
        <v>19710327</v>
      </c>
      <c r="B1791" t="s">
        <v>1264</v>
      </c>
      <c r="C1791" t="str">
        <f t="shared" si="81"/>
        <v>W</v>
      </c>
      <c r="D1791" t="s">
        <v>164</v>
      </c>
      <c r="E1791" s="1">
        <v>9</v>
      </c>
      <c r="F1791" s="1">
        <v>5</v>
      </c>
      <c r="G1791">
        <f t="shared" si="82"/>
        <v>4</v>
      </c>
      <c r="H1791" t="s">
        <v>2846</v>
      </c>
      <c r="K1791" t="s">
        <v>2845</v>
      </c>
      <c r="L1791" t="s">
        <v>1939</v>
      </c>
      <c r="M1791" t="s">
        <v>164</v>
      </c>
      <c r="N1791" t="s">
        <v>1037</v>
      </c>
      <c r="O1791" t="s">
        <v>30</v>
      </c>
      <c r="U1791">
        <f t="shared" si="83"/>
        <v>0</v>
      </c>
    </row>
    <row r="1792" spans="1:21" x14ac:dyDescent="0.25">
      <c r="A1792">
        <v>19710327</v>
      </c>
      <c r="B1792" t="s">
        <v>503</v>
      </c>
      <c r="C1792" t="str">
        <f t="shared" si="81"/>
        <v>W</v>
      </c>
      <c r="D1792" t="s">
        <v>376</v>
      </c>
      <c r="E1792" s="1">
        <v>26</v>
      </c>
      <c r="F1792" s="1">
        <v>6</v>
      </c>
      <c r="G1792">
        <f t="shared" si="82"/>
        <v>20</v>
      </c>
      <c r="H1792" t="s">
        <v>2454</v>
      </c>
      <c r="K1792" t="s">
        <v>1822</v>
      </c>
      <c r="L1792" t="s">
        <v>1120</v>
      </c>
      <c r="M1792" t="s">
        <v>503</v>
      </c>
      <c r="N1792" t="s">
        <v>1033</v>
      </c>
      <c r="S1792" t="s">
        <v>30</v>
      </c>
      <c r="U1792">
        <f t="shared" si="83"/>
        <v>0</v>
      </c>
    </row>
    <row r="1793" spans="1:21" x14ac:dyDescent="0.25">
      <c r="A1793">
        <v>19710327</v>
      </c>
      <c r="B1793" t="s">
        <v>376</v>
      </c>
      <c r="C1793" t="str">
        <f t="shared" si="81"/>
        <v>L</v>
      </c>
      <c r="D1793" t="s">
        <v>503</v>
      </c>
      <c r="E1793" s="1">
        <v>6</v>
      </c>
      <c r="F1793" s="1">
        <v>26</v>
      </c>
      <c r="G1793">
        <f t="shared" si="82"/>
        <v>-20</v>
      </c>
      <c r="H1793" t="s">
        <v>2454</v>
      </c>
      <c r="K1793" t="s">
        <v>1822</v>
      </c>
      <c r="L1793" t="s">
        <v>1120</v>
      </c>
      <c r="M1793" t="s">
        <v>503</v>
      </c>
      <c r="N1793" t="s">
        <v>1037</v>
      </c>
      <c r="S1793" t="s">
        <v>30</v>
      </c>
      <c r="U1793">
        <f t="shared" si="83"/>
        <v>0</v>
      </c>
    </row>
    <row r="1794" spans="1:21" x14ac:dyDescent="0.25">
      <c r="A1794">
        <v>19710612</v>
      </c>
      <c r="B1794" t="s">
        <v>1828</v>
      </c>
      <c r="C1794" t="str">
        <f t="shared" ref="C1794:C1857" si="84">IF(E1794-F1794&gt;0,"W",IF(E1794-F1794&lt;0,"L","D"))</f>
        <v>W</v>
      </c>
      <c r="D1794" t="s">
        <v>164</v>
      </c>
      <c r="E1794" s="1">
        <v>22</v>
      </c>
      <c r="F1794" s="1">
        <v>9</v>
      </c>
      <c r="G1794">
        <f t="shared" ref="G1794:G1857" si="85">E1794-F1794</f>
        <v>13</v>
      </c>
      <c r="H1794" t="s">
        <v>2453</v>
      </c>
      <c r="K1794" t="s">
        <v>1918</v>
      </c>
      <c r="L1794" t="s">
        <v>1917</v>
      </c>
      <c r="M1794" t="s">
        <v>1828</v>
      </c>
      <c r="N1794" t="s">
        <v>1033</v>
      </c>
      <c r="S1794" t="s">
        <v>30</v>
      </c>
      <c r="U1794">
        <f t="shared" ref="U1794:U1857" si="86">IF(C1794="L",IF(G1794&gt;-8,1,0),0)</f>
        <v>0</v>
      </c>
    </row>
    <row r="1795" spans="1:21" x14ac:dyDescent="0.25">
      <c r="A1795">
        <v>19710612</v>
      </c>
      <c r="B1795" t="s">
        <v>164</v>
      </c>
      <c r="C1795" t="str">
        <f t="shared" si="84"/>
        <v>L</v>
      </c>
      <c r="D1795" t="s">
        <v>1828</v>
      </c>
      <c r="E1795" s="1">
        <v>9</v>
      </c>
      <c r="F1795" s="1">
        <v>22</v>
      </c>
      <c r="G1795">
        <f t="shared" si="85"/>
        <v>-13</v>
      </c>
      <c r="H1795" t="s">
        <v>2453</v>
      </c>
      <c r="K1795" t="s">
        <v>1918</v>
      </c>
      <c r="L1795" t="s">
        <v>1917</v>
      </c>
      <c r="M1795" t="s">
        <v>1828</v>
      </c>
      <c r="N1795" t="s">
        <v>1037</v>
      </c>
      <c r="S1795" t="s">
        <v>30</v>
      </c>
      <c r="U1795">
        <f t="shared" si="86"/>
        <v>0</v>
      </c>
    </row>
    <row r="1796" spans="1:21" x14ac:dyDescent="0.25">
      <c r="A1796">
        <v>19710619</v>
      </c>
      <c r="B1796" t="s">
        <v>1828</v>
      </c>
      <c r="C1796" t="str">
        <f t="shared" si="84"/>
        <v>D</v>
      </c>
      <c r="D1796" t="s">
        <v>164</v>
      </c>
      <c r="E1796" s="1">
        <v>8</v>
      </c>
      <c r="F1796" s="1">
        <v>8</v>
      </c>
      <c r="G1796">
        <f t="shared" si="85"/>
        <v>0</v>
      </c>
      <c r="H1796" t="s">
        <v>2453</v>
      </c>
      <c r="K1796" t="s">
        <v>1983</v>
      </c>
      <c r="L1796" t="s">
        <v>1829</v>
      </c>
      <c r="M1796" t="s">
        <v>1828</v>
      </c>
      <c r="N1796" t="s">
        <v>1033</v>
      </c>
      <c r="S1796" t="s">
        <v>30</v>
      </c>
      <c r="U1796">
        <f t="shared" si="86"/>
        <v>0</v>
      </c>
    </row>
    <row r="1797" spans="1:21" x14ac:dyDescent="0.25">
      <c r="A1797">
        <v>19710619</v>
      </c>
      <c r="B1797" t="s">
        <v>164</v>
      </c>
      <c r="C1797" t="str">
        <f t="shared" si="84"/>
        <v>D</v>
      </c>
      <c r="D1797" t="s">
        <v>1828</v>
      </c>
      <c r="E1797" s="1">
        <v>8</v>
      </c>
      <c r="F1797" s="1">
        <v>8</v>
      </c>
      <c r="G1797">
        <f t="shared" si="85"/>
        <v>0</v>
      </c>
      <c r="H1797" t="s">
        <v>2453</v>
      </c>
      <c r="K1797" t="s">
        <v>1983</v>
      </c>
      <c r="L1797" t="s">
        <v>1829</v>
      </c>
      <c r="M1797" t="s">
        <v>1828</v>
      </c>
      <c r="N1797" t="s">
        <v>1037</v>
      </c>
      <c r="S1797" t="s">
        <v>30</v>
      </c>
      <c r="U1797">
        <f t="shared" si="86"/>
        <v>0</v>
      </c>
    </row>
    <row r="1798" spans="1:21" x14ac:dyDescent="0.25">
      <c r="A1798">
        <v>19710717</v>
      </c>
      <c r="B1798" t="s">
        <v>1824</v>
      </c>
      <c r="C1798" t="str">
        <f t="shared" si="84"/>
        <v>L</v>
      </c>
      <c r="D1798" t="s">
        <v>1828</v>
      </c>
      <c r="E1798" s="1">
        <v>11</v>
      </c>
      <c r="F1798" s="1">
        <v>19</v>
      </c>
      <c r="G1798">
        <f t="shared" si="85"/>
        <v>-8</v>
      </c>
      <c r="H1798" t="s">
        <v>2451</v>
      </c>
      <c r="K1798" t="s">
        <v>1813</v>
      </c>
      <c r="L1798" t="s">
        <v>1675</v>
      </c>
      <c r="M1798" t="s">
        <v>1824</v>
      </c>
      <c r="N1798" t="s">
        <v>1033</v>
      </c>
      <c r="S1798" t="s">
        <v>30</v>
      </c>
      <c r="U1798">
        <f t="shared" si="86"/>
        <v>0</v>
      </c>
    </row>
    <row r="1799" spans="1:21" x14ac:dyDescent="0.25">
      <c r="A1799">
        <v>19710717</v>
      </c>
      <c r="B1799" t="s">
        <v>1828</v>
      </c>
      <c r="C1799" t="str">
        <f t="shared" si="84"/>
        <v>W</v>
      </c>
      <c r="D1799" t="s">
        <v>1824</v>
      </c>
      <c r="E1799" s="1">
        <v>19</v>
      </c>
      <c r="F1799" s="1">
        <v>11</v>
      </c>
      <c r="G1799">
        <f t="shared" si="85"/>
        <v>8</v>
      </c>
      <c r="H1799" t="s">
        <v>2451</v>
      </c>
      <c r="K1799" t="s">
        <v>1813</v>
      </c>
      <c r="L1799" t="s">
        <v>1675</v>
      </c>
      <c r="M1799" t="s">
        <v>1824</v>
      </c>
      <c r="N1799" t="s">
        <v>1037</v>
      </c>
      <c r="S1799" t="s">
        <v>30</v>
      </c>
      <c r="U1799">
        <f t="shared" si="86"/>
        <v>0</v>
      </c>
    </row>
    <row r="1800" spans="1:21" x14ac:dyDescent="0.25">
      <c r="A1800">
        <v>19710731</v>
      </c>
      <c r="B1800" t="s">
        <v>1824</v>
      </c>
      <c r="C1800" t="str">
        <f t="shared" si="84"/>
        <v>L</v>
      </c>
      <c r="D1800" t="s">
        <v>1828</v>
      </c>
      <c r="E1800" s="1">
        <v>6</v>
      </c>
      <c r="F1800" s="1">
        <v>14</v>
      </c>
      <c r="G1800">
        <f t="shared" si="85"/>
        <v>-8</v>
      </c>
      <c r="H1800" t="s">
        <v>2451</v>
      </c>
      <c r="K1800" t="s">
        <v>2452</v>
      </c>
      <c r="L1800" t="s">
        <v>1715</v>
      </c>
      <c r="M1800" t="s">
        <v>1824</v>
      </c>
      <c r="N1800" t="s">
        <v>1033</v>
      </c>
      <c r="S1800" t="s">
        <v>30</v>
      </c>
      <c r="U1800">
        <f t="shared" si="86"/>
        <v>0</v>
      </c>
    </row>
    <row r="1801" spans="1:21" x14ac:dyDescent="0.25">
      <c r="A1801">
        <v>19710731</v>
      </c>
      <c r="B1801" t="s">
        <v>1828</v>
      </c>
      <c r="C1801" t="str">
        <f t="shared" si="84"/>
        <v>W</v>
      </c>
      <c r="D1801" t="s">
        <v>1824</v>
      </c>
      <c r="E1801" s="1">
        <v>14</v>
      </c>
      <c r="F1801" s="1">
        <v>6</v>
      </c>
      <c r="G1801">
        <f t="shared" si="85"/>
        <v>8</v>
      </c>
      <c r="H1801" t="s">
        <v>2451</v>
      </c>
      <c r="K1801" t="s">
        <v>2452</v>
      </c>
      <c r="L1801" t="s">
        <v>1715</v>
      </c>
      <c r="M1801" t="s">
        <v>1824</v>
      </c>
      <c r="N1801" t="s">
        <v>1037</v>
      </c>
      <c r="S1801" t="s">
        <v>30</v>
      </c>
      <c r="U1801">
        <f t="shared" si="86"/>
        <v>0</v>
      </c>
    </row>
    <row r="1802" spans="1:21" x14ac:dyDescent="0.25">
      <c r="A1802">
        <v>19710807</v>
      </c>
      <c r="B1802" t="s">
        <v>1824</v>
      </c>
      <c r="C1802" t="str">
        <f t="shared" si="84"/>
        <v>L</v>
      </c>
      <c r="D1802" t="s">
        <v>1828</v>
      </c>
      <c r="E1802" s="1">
        <v>6</v>
      </c>
      <c r="F1802" s="1">
        <v>18</v>
      </c>
      <c r="G1802">
        <f t="shared" si="85"/>
        <v>-12</v>
      </c>
      <c r="H1802" t="s">
        <v>2451</v>
      </c>
      <c r="K1802" t="s">
        <v>1813</v>
      </c>
      <c r="L1802" t="s">
        <v>1675</v>
      </c>
      <c r="M1802" t="s">
        <v>1824</v>
      </c>
      <c r="N1802" t="s">
        <v>1033</v>
      </c>
      <c r="S1802" t="s">
        <v>30</v>
      </c>
      <c r="U1802">
        <f t="shared" si="86"/>
        <v>0</v>
      </c>
    </row>
    <row r="1803" spans="1:21" x14ac:dyDescent="0.25">
      <c r="A1803">
        <v>19710807</v>
      </c>
      <c r="B1803" t="s">
        <v>1828</v>
      </c>
      <c r="C1803" t="str">
        <f t="shared" si="84"/>
        <v>W</v>
      </c>
      <c r="D1803" t="s">
        <v>1824</v>
      </c>
      <c r="E1803" s="1">
        <v>18</v>
      </c>
      <c r="F1803" s="1">
        <v>6</v>
      </c>
      <c r="G1803">
        <f t="shared" si="85"/>
        <v>12</v>
      </c>
      <c r="H1803" t="s">
        <v>2451</v>
      </c>
      <c r="K1803" t="s">
        <v>1813</v>
      </c>
      <c r="L1803" t="s">
        <v>1675</v>
      </c>
      <c r="M1803" t="s">
        <v>1824</v>
      </c>
      <c r="N1803" t="s">
        <v>1037</v>
      </c>
      <c r="S1803" t="s">
        <v>30</v>
      </c>
      <c r="U1803">
        <f t="shared" si="86"/>
        <v>0</v>
      </c>
    </row>
    <row r="1804" spans="1:21" x14ac:dyDescent="0.25">
      <c r="A1804">
        <v>19711120</v>
      </c>
      <c r="B1804" t="s">
        <v>164</v>
      </c>
      <c r="C1804" t="str">
        <f t="shared" si="84"/>
        <v>L</v>
      </c>
      <c r="D1804" t="s">
        <v>1824</v>
      </c>
      <c r="E1804" s="1">
        <v>11</v>
      </c>
      <c r="F1804" s="1">
        <v>13</v>
      </c>
      <c r="G1804">
        <f t="shared" si="85"/>
        <v>-2</v>
      </c>
      <c r="H1804" t="s">
        <v>2450</v>
      </c>
      <c r="K1804" t="s">
        <v>2094</v>
      </c>
      <c r="L1804" t="s">
        <v>2093</v>
      </c>
      <c r="M1804" t="s">
        <v>164</v>
      </c>
      <c r="N1804" t="s">
        <v>1033</v>
      </c>
      <c r="S1804" t="s">
        <v>30</v>
      </c>
      <c r="U1804">
        <f t="shared" si="86"/>
        <v>1</v>
      </c>
    </row>
    <row r="1805" spans="1:21" x14ac:dyDescent="0.25">
      <c r="A1805">
        <v>19711120</v>
      </c>
      <c r="B1805" t="s">
        <v>1824</v>
      </c>
      <c r="C1805" t="str">
        <f t="shared" si="84"/>
        <v>W</v>
      </c>
      <c r="D1805" t="s">
        <v>164</v>
      </c>
      <c r="E1805" s="1">
        <v>13</v>
      </c>
      <c r="F1805" s="1">
        <v>11</v>
      </c>
      <c r="G1805">
        <f t="shared" si="85"/>
        <v>2</v>
      </c>
      <c r="H1805" t="s">
        <v>2450</v>
      </c>
      <c r="K1805" t="s">
        <v>2094</v>
      </c>
      <c r="L1805" t="s">
        <v>2093</v>
      </c>
      <c r="M1805" t="s">
        <v>164</v>
      </c>
      <c r="N1805" t="s">
        <v>1037</v>
      </c>
      <c r="S1805" t="s">
        <v>30</v>
      </c>
      <c r="U1805">
        <f t="shared" si="86"/>
        <v>0</v>
      </c>
    </row>
    <row r="1806" spans="1:21" x14ac:dyDescent="0.25">
      <c r="A1806">
        <v>19711127</v>
      </c>
      <c r="B1806" t="s">
        <v>164</v>
      </c>
      <c r="C1806" t="str">
        <f t="shared" si="84"/>
        <v>W</v>
      </c>
      <c r="D1806" t="s">
        <v>1824</v>
      </c>
      <c r="E1806" s="1">
        <v>18</v>
      </c>
      <c r="F1806" s="1">
        <v>9</v>
      </c>
      <c r="G1806">
        <f t="shared" si="85"/>
        <v>9</v>
      </c>
      <c r="H1806" t="s">
        <v>2450</v>
      </c>
      <c r="K1806" t="s">
        <v>2449</v>
      </c>
      <c r="L1806" t="s">
        <v>2448</v>
      </c>
      <c r="M1806" t="s">
        <v>164</v>
      </c>
      <c r="N1806" t="s">
        <v>1033</v>
      </c>
      <c r="S1806" t="s">
        <v>30</v>
      </c>
      <c r="U1806">
        <f t="shared" si="86"/>
        <v>0</v>
      </c>
    </row>
    <row r="1807" spans="1:21" x14ac:dyDescent="0.25">
      <c r="A1807">
        <v>19711127</v>
      </c>
      <c r="B1807" t="s">
        <v>1824</v>
      </c>
      <c r="C1807" t="str">
        <f t="shared" si="84"/>
        <v>L</v>
      </c>
      <c r="D1807" t="s">
        <v>164</v>
      </c>
      <c r="E1807" s="1">
        <v>9</v>
      </c>
      <c r="F1807" s="1">
        <v>18</v>
      </c>
      <c r="G1807">
        <f t="shared" si="85"/>
        <v>-9</v>
      </c>
      <c r="H1807" t="s">
        <v>2450</v>
      </c>
      <c r="K1807" t="s">
        <v>2449</v>
      </c>
      <c r="L1807" t="s">
        <v>2448</v>
      </c>
      <c r="M1807" t="s">
        <v>164</v>
      </c>
      <c r="N1807" t="s">
        <v>1037</v>
      </c>
      <c r="S1807" t="s">
        <v>30</v>
      </c>
      <c r="U1807">
        <f t="shared" si="86"/>
        <v>0</v>
      </c>
    </row>
    <row r="1808" spans="1:21" x14ac:dyDescent="0.25">
      <c r="A1808">
        <v>19720115</v>
      </c>
      <c r="B1808" t="s">
        <v>503</v>
      </c>
      <c r="C1808" t="str">
        <f t="shared" si="84"/>
        <v>W</v>
      </c>
      <c r="D1808" t="s">
        <v>164</v>
      </c>
      <c r="E1808" s="1">
        <v>20</v>
      </c>
      <c r="F1808" s="1">
        <v>9</v>
      </c>
      <c r="G1808">
        <f t="shared" si="85"/>
        <v>11</v>
      </c>
      <c r="H1808" t="s">
        <v>2844</v>
      </c>
      <c r="K1808" t="s">
        <v>1903</v>
      </c>
      <c r="L1808" t="s">
        <v>1120</v>
      </c>
      <c r="M1808" t="s">
        <v>503</v>
      </c>
      <c r="N1808" t="s">
        <v>1033</v>
      </c>
      <c r="O1808" t="s">
        <v>30</v>
      </c>
      <c r="U1808">
        <f t="shared" si="86"/>
        <v>0</v>
      </c>
    </row>
    <row r="1809" spans="1:21" x14ac:dyDescent="0.25">
      <c r="A1809">
        <v>19720115</v>
      </c>
      <c r="B1809" t="s">
        <v>164</v>
      </c>
      <c r="C1809" t="str">
        <f t="shared" si="84"/>
        <v>L</v>
      </c>
      <c r="D1809" t="s">
        <v>503</v>
      </c>
      <c r="E1809" s="1">
        <v>9</v>
      </c>
      <c r="F1809" s="1">
        <v>20</v>
      </c>
      <c r="G1809">
        <f t="shared" si="85"/>
        <v>-11</v>
      </c>
      <c r="H1809" t="s">
        <v>2844</v>
      </c>
      <c r="K1809" t="s">
        <v>1903</v>
      </c>
      <c r="L1809" t="s">
        <v>1120</v>
      </c>
      <c r="M1809" t="s">
        <v>503</v>
      </c>
      <c r="N1809" t="s">
        <v>1037</v>
      </c>
      <c r="O1809" t="s">
        <v>30</v>
      </c>
      <c r="U1809">
        <f t="shared" si="86"/>
        <v>0</v>
      </c>
    </row>
    <row r="1810" spans="1:21" x14ac:dyDescent="0.25">
      <c r="A1810">
        <v>19720115</v>
      </c>
      <c r="B1810" t="s">
        <v>376</v>
      </c>
      <c r="C1810" t="str">
        <f t="shared" si="84"/>
        <v>L</v>
      </c>
      <c r="D1810" t="s">
        <v>1264</v>
      </c>
      <c r="E1810" s="1">
        <v>3</v>
      </c>
      <c r="F1810" s="1">
        <v>12</v>
      </c>
      <c r="G1810">
        <f t="shared" si="85"/>
        <v>-9</v>
      </c>
      <c r="H1810" t="s">
        <v>2844</v>
      </c>
      <c r="K1810" t="s">
        <v>1894</v>
      </c>
      <c r="L1810" t="s">
        <v>1017</v>
      </c>
      <c r="M1810" t="s">
        <v>376</v>
      </c>
      <c r="N1810" t="s">
        <v>1033</v>
      </c>
      <c r="O1810" t="s">
        <v>30</v>
      </c>
      <c r="U1810">
        <f t="shared" si="86"/>
        <v>0</v>
      </c>
    </row>
    <row r="1811" spans="1:21" x14ac:dyDescent="0.25">
      <c r="A1811">
        <v>19720115</v>
      </c>
      <c r="B1811" t="s">
        <v>1264</v>
      </c>
      <c r="C1811" t="str">
        <f t="shared" si="84"/>
        <v>W</v>
      </c>
      <c r="D1811" t="s">
        <v>376</v>
      </c>
      <c r="E1811" s="1">
        <v>12</v>
      </c>
      <c r="F1811" s="1">
        <v>3</v>
      </c>
      <c r="G1811">
        <f t="shared" si="85"/>
        <v>9</v>
      </c>
      <c r="H1811" t="s">
        <v>2844</v>
      </c>
      <c r="K1811" t="s">
        <v>1894</v>
      </c>
      <c r="L1811" t="s">
        <v>1017</v>
      </c>
      <c r="M1811" t="s">
        <v>376</v>
      </c>
      <c r="N1811" t="s">
        <v>1037</v>
      </c>
      <c r="O1811" t="s">
        <v>30</v>
      </c>
      <c r="U1811">
        <f t="shared" si="86"/>
        <v>0</v>
      </c>
    </row>
    <row r="1812" spans="1:21" x14ac:dyDescent="0.25">
      <c r="A1812">
        <v>19720129</v>
      </c>
      <c r="B1812" t="s">
        <v>164</v>
      </c>
      <c r="C1812" t="str">
        <f t="shared" si="84"/>
        <v>L</v>
      </c>
      <c r="D1812" t="s">
        <v>1825</v>
      </c>
      <c r="E1812" s="1">
        <v>9</v>
      </c>
      <c r="F1812" s="1">
        <v>14</v>
      </c>
      <c r="G1812">
        <f t="shared" si="85"/>
        <v>-5</v>
      </c>
      <c r="H1812" t="s">
        <v>2844</v>
      </c>
      <c r="K1812" t="s">
        <v>2448</v>
      </c>
      <c r="L1812" t="s">
        <v>1939</v>
      </c>
      <c r="M1812" t="s">
        <v>164</v>
      </c>
      <c r="N1812" t="s">
        <v>1033</v>
      </c>
      <c r="O1812" t="s">
        <v>30</v>
      </c>
      <c r="U1812">
        <f t="shared" si="86"/>
        <v>1</v>
      </c>
    </row>
    <row r="1813" spans="1:21" x14ac:dyDescent="0.25">
      <c r="A1813">
        <v>19720129</v>
      </c>
      <c r="B1813" t="s">
        <v>1825</v>
      </c>
      <c r="C1813" t="str">
        <f t="shared" si="84"/>
        <v>W</v>
      </c>
      <c r="D1813" t="s">
        <v>164</v>
      </c>
      <c r="E1813" s="1">
        <v>14</v>
      </c>
      <c r="F1813" s="1">
        <v>9</v>
      </c>
      <c r="G1813">
        <f t="shared" si="85"/>
        <v>5</v>
      </c>
      <c r="H1813" t="s">
        <v>2844</v>
      </c>
      <c r="K1813" t="s">
        <v>2448</v>
      </c>
      <c r="L1813" t="s">
        <v>1939</v>
      </c>
      <c r="M1813" t="s">
        <v>164</v>
      </c>
      <c r="N1813" t="s">
        <v>1037</v>
      </c>
      <c r="O1813" t="s">
        <v>30</v>
      </c>
      <c r="U1813">
        <f t="shared" si="86"/>
        <v>0</v>
      </c>
    </row>
    <row r="1814" spans="1:21" x14ac:dyDescent="0.25">
      <c r="A1814">
        <v>19720205</v>
      </c>
      <c r="B1814" t="s">
        <v>1264</v>
      </c>
      <c r="C1814" t="str">
        <f t="shared" si="84"/>
        <v>W</v>
      </c>
      <c r="D1814" t="s">
        <v>503</v>
      </c>
      <c r="E1814" s="1">
        <v>35</v>
      </c>
      <c r="F1814" s="1">
        <v>12</v>
      </c>
      <c r="G1814">
        <f t="shared" si="85"/>
        <v>23</v>
      </c>
      <c r="H1814" t="s">
        <v>2844</v>
      </c>
      <c r="K1814" t="s">
        <v>1988</v>
      </c>
      <c r="L1814" t="s">
        <v>1263</v>
      </c>
      <c r="M1814" t="s">
        <v>1264</v>
      </c>
      <c r="N1814" t="s">
        <v>1033</v>
      </c>
      <c r="O1814" t="s">
        <v>30</v>
      </c>
      <c r="U1814">
        <f t="shared" si="86"/>
        <v>0</v>
      </c>
    </row>
    <row r="1815" spans="1:21" x14ac:dyDescent="0.25">
      <c r="A1815">
        <v>19720205</v>
      </c>
      <c r="B1815" t="s">
        <v>503</v>
      </c>
      <c r="C1815" t="str">
        <f t="shared" si="84"/>
        <v>L</v>
      </c>
      <c r="D1815" t="s">
        <v>1264</v>
      </c>
      <c r="E1815" s="1">
        <v>12</v>
      </c>
      <c r="F1815" s="1">
        <v>35</v>
      </c>
      <c r="G1815">
        <f t="shared" si="85"/>
        <v>-23</v>
      </c>
      <c r="H1815" t="s">
        <v>2844</v>
      </c>
      <c r="K1815" t="s">
        <v>1988</v>
      </c>
      <c r="L1815" t="s">
        <v>1263</v>
      </c>
      <c r="M1815" t="s">
        <v>1264</v>
      </c>
      <c r="N1815" t="s">
        <v>1037</v>
      </c>
      <c r="O1815" t="s">
        <v>30</v>
      </c>
      <c r="U1815">
        <f t="shared" si="86"/>
        <v>0</v>
      </c>
    </row>
    <row r="1816" spans="1:21" x14ac:dyDescent="0.25">
      <c r="A1816">
        <v>19720212</v>
      </c>
      <c r="B1816" t="s">
        <v>376</v>
      </c>
      <c r="C1816" t="str">
        <f t="shared" si="84"/>
        <v>L</v>
      </c>
      <c r="D1816" t="s">
        <v>1825</v>
      </c>
      <c r="E1816" s="1">
        <v>12</v>
      </c>
      <c r="F1816" s="1">
        <v>16</v>
      </c>
      <c r="G1816">
        <f t="shared" si="85"/>
        <v>-4</v>
      </c>
      <c r="H1816" t="s">
        <v>2844</v>
      </c>
      <c r="K1816" t="s">
        <v>1894</v>
      </c>
      <c r="L1816" t="s">
        <v>1017</v>
      </c>
      <c r="M1816" t="s">
        <v>376</v>
      </c>
      <c r="N1816" t="s">
        <v>1033</v>
      </c>
      <c r="O1816" t="s">
        <v>30</v>
      </c>
      <c r="U1816">
        <f t="shared" si="86"/>
        <v>1</v>
      </c>
    </row>
    <row r="1817" spans="1:21" x14ac:dyDescent="0.25">
      <c r="A1817">
        <v>19720212</v>
      </c>
      <c r="B1817" t="s">
        <v>1825</v>
      </c>
      <c r="C1817" t="str">
        <f t="shared" si="84"/>
        <v>W</v>
      </c>
      <c r="D1817" t="s">
        <v>376</v>
      </c>
      <c r="E1817" s="1">
        <v>16</v>
      </c>
      <c r="F1817" s="1">
        <v>12</v>
      </c>
      <c r="G1817">
        <f t="shared" si="85"/>
        <v>4</v>
      </c>
      <c r="H1817" t="s">
        <v>2844</v>
      </c>
      <c r="K1817" t="s">
        <v>1894</v>
      </c>
      <c r="L1817" t="s">
        <v>1017</v>
      </c>
      <c r="M1817" t="s">
        <v>376</v>
      </c>
      <c r="N1817" t="s">
        <v>1037</v>
      </c>
      <c r="O1817" t="s">
        <v>30</v>
      </c>
      <c r="U1817">
        <f t="shared" si="86"/>
        <v>0</v>
      </c>
    </row>
    <row r="1818" spans="1:21" x14ac:dyDescent="0.25">
      <c r="A1818">
        <v>19720226</v>
      </c>
      <c r="B1818" t="s">
        <v>164</v>
      </c>
      <c r="C1818" t="str">
        <f t="shared" si="84"/>
        <v>W</v>
      </c>
      <c r="D1818" t="s">
        <v>376</v>
      </c>
      <c r="E1818" s="1">
        <v>37</v>
      </c>
      <c r="F1818" s="1">
        <v>12</v>
      </c>
      <c r="G1818">
        <f t="shared" si="85"/>
        <v>25</v>
      </c>
      <c r="H1818" t="s">
        <v>2844</v>
      </c>
      <c r="K1818" t="s">
        <v>2449</v>
      </c>
      <c r="L1818" t="s">
        <v>2448</v>
      </c>
      <c r="M1818" t="s">
        <v>164</v>
      </c>
      <c r="N1818" t="s">
        <v>1033</v>
      </c>
      <c r="O1818" t="s">
        <v>30</v>
      </c>
      <c r="U1818">
        <f t="shared" si="86"/>
        <v>0</v>
      </c>
    </row>
    <row r="1819" spans="1:21" x14ac:dyDescent="0.25">
      <c r="A1819">
        <v>19720226</v>
      </c>
      <c r="B1819" t="s">
        <v>376</v>
      </c>
      <c r="C1819" t="str">
        <f t="shared" si="84"/>
        <v>L</v>
      </c>
      <c r="D1819" t="s">
        <v>164</v>
      </c>
      <c r="E1819" s="1">
        <v>12</v>
      </c>
      <c r="F1819" s="1">
        <v>37</v>
      </c>
      <c r="G1819">
        <f t="shared" si="85"/>
        <v>-25</v>
      </c>
      <c r="H1819" t="s">
        <v>2844</v>
      </c>
      <c r="K1819" t="s">
        <v>2449</v>
      </c>
      <c r="L1819" t="s">
        <v>2448</v>
      </c>
      <c r="M1819" t="s">
        <v>164</v>
      </c>
      <c r="N1819" t="s">
        <v>1037</v>
      </c>
      <c r="O1819" t="s">
        <v>30</v>
      </c>
      <c r="U1819">
        <f t="shared" si="86"/>
        <v>0</v>
      </c>
    </row>
    <row r="1820" spans="1:21" x14ac:dyDescent="0.25">
      <c r="A1820">
        <v>19720318</v>
      </c>
      <c r="B1820" t="s">
        <v>503</v>
      </c>
      <c r="C1820" t="str">
        <f t="shared" si="84"/>
        <v>W</v>
      </c>
      <c r="D1820" t="s">
        <v>376</v>
      </c>
      <c r="E1820" s="1">
        <v>23</v>
      </c>
      <c r="F1820" s="1">
        <v>9</v>
      </c>
      <c r="G1820">
        <f t="shared" si="85"/>
        <v>14</v>
      </c>
      <c r="H1820" t="s">
        <v>2844</v>
      </c>
      <c r="K1820" t="s">
        <v>1822</v>
      </c>
      <c r="L1820" t="s">
        <v>1120</v>
      </c>
      <c r="M1820" t="s">
        <v>503</v>
      </c>
      <c r="N1820" t="s">
        <v>1033</v>
      </c>
      <c r="O1820" t="s">
        <v>30</v>
      </c>
      <c r="U1820">
        <f t="shared" si="86"/>
        <v>0</v>
      </c>
    </row>
    <row r="1821" spans="1:21" x14ac:dyDescent="0.25">
      <c r="A1821">
        <v>19720318</v>
      </c>
      <c r="B1821" t="s">
        <v>376</v>
      </c>
      <c r="C1821" t="str">
        <f t="shared" si="84"/>
        <v>L</v>
      </c>
      <c r="D1821" t="s">
        <v>503</v>
      </c>
      <c r="E1821" s="1">
        <v>9</v>
      </c>
      <c r="F1821" s="1">
        <v>23</v>
      </c>
      <c r="G1821">
        <f t="shared" si="85"/>
        <v>-14</v>
      </c>
      <c r="H1821" t="s">
        <v>2844</v>
      </c>
      <c r="K1821" t="s">
        <v>1822</v>
      </c>
      <c r="L1821" t="s">
        <v>1120</v>
      </c>
      <c r="M1821" t="s">
        <v>503</v>
      </c>
      <c r="N1821" t="s">
        <v>1037</v>
      </c>
      <c r="O1821" t="s">
        <v>30</v>
      </c>
      <c r="U1821">
        <f t="shared" si="86"/>
        <v>0</v>
      </c>
    </row>
    <row r="1822" spans="1:21" x14ac:dyDescent="0.25">
      <c r="A1822">
        <v>19720325</v>
      </c>
      <c r="B1822" t="s">
        <v>1264</v>
      </c>
      <c r="C1822" t="str">
        <f t="shared" si="84"/>
        <v>W</v>
      </c>
      <c r="D1822" t="s">
        <v>164</v>
      </c>
      <c r="E1822" s="1">
        <v>20</v>
      </c>
      <c r="F1822" s="1">
        <v>6</v>
      </c>
      <c r="G1822">
        <f t="shared" si="85"/>
        <v>14</v>
      </c>
      <c r="H1822" t="s">
        <v>2844</v>
      </c>
      <c r="K1822" t="s">
        <v>1988</v>
      </c>
      <c r="L1822" t="s">
        <v>1263</v>
      </c>
      <c r="M1822" t="s">
        <v>1264</v>
      </c>
      <c r="N1822" t="s">
        <v>1033</v>
      </c>
      <c r="O1822" t="s">
        <v>30</v>
      </c>
      <c r="U1822">
        <f t="shared" si="86"/>
        <v>0</v>
      </c>
    </row>
    <row r="1823" spans="1:21" x14ac:dyDescent="0.25">
      <c r="A1823">
        <v>19720325</v>
      </c>
      <c r="B1823" t="s">
        <v>164</v>
      </c>
      <c r="C1823" t="str">
        <f t="shared" si="84"/>
        <v>L</v>
      </c>
      <c r="D1823" t="s">
        <v>1264</v>
      </c>
      <c r="E1823" s="1">
        <v>6</v>
      </c>
      <c r="F1823" s="1">
        <v>20</v>
      </c>
      <c r="G1823">
        <f t="shared" si="85"/>
        <v>-14</v>
      </c>
      <c r="H1823" t="s">
        <v>2844</v>
      </c>
      <c r="K1823" t="s">
        <v>1988</v>
      </c>
      <c r="L1823" t="s">
        <v>1263</v>
      </c>
      <c r="M1823" t="s">
        <v>1264</v>
      </c>
      <c r="N1823" t="s">
        <v>1037</v>
      </c>
      <c r="O1823" t="s">
        <v>30</v>
      </c>
      <c r="U1823">
        <f t="shared" si="86"/>
        <v>0</v>
      </c>
    </row>
    <row r="1824" spans="1:21" x14ac:dyDescent="0.25">
      <c r="A1824">
        <v>19720429</v>
      </c>
      <c r="B1824" t="s">
        <v>1825</v>
      </c>
      <c r="C1824" t="str">
        <f t="shared" si="84"/>
        <v>W</v>
      </c>
      <c r="D1824" t="s">
        <v>164</v>
      </c>
      <c r="E1824" s="1">
        <v>24</v>
      </c>
      <c r="F1824" s="1">
        <v>14</v>
      </c>
      <c r="G1824">
        <f t="shared" si="85"/>
        <v>10</v>
      </c>
      <c r="H1824" t="s">
        <v>2447</v>
      </c>
      <c r="K1824" t="s">
        <v>1995</v>
      </c>
      <c r="L1824" t="s">
        <v>1826</v>
      </c>
      <c r="M1824" t="s">
        <v>1825</v>
      </c>
      <c r="N1824" t="s">
        <v>1033</v>
      </c>
      <c r="S1824" t="s">
        <v>30</v>
      </c>
      <c r="U1824">
        <f t="shared" si="86"/>
        <v>0</v>
      </c>
    </row>
    <row r="1825" spans="1:21" x14ac:dyDescent="0.25">
      <c r="A1825">
        <v>19720429</v>
      </c>
      <c r="B1825" t="s">
        <v>164</v>
      </c>
      <c r="C1825" t="str">
        <f t="shared" si="84"/>
        <v>L</v>
      </c>
      <c r="D1825" t="s">
        <v>1825</v>
      </c>
      <c r="E1825" s="1">
        <v>14</v>
      </c>
      <c r="F1825" s="1">
        <v>24</v>
      </c>
      <c r="G1825">
        <f t="shared" si="85"/>
        <v>-10</v>
      </c>
      <c r="H1825" t="s">
        <v>2447</v>
      </c>
      <c r="K1825" t="s">
        <v>1995</v>
      </c>
      <c r="L1825" t="s">
        <v>1826</v>
      </c>
      <c r="M1825" t="s">
        <v>1825</v>
      </c>
      <c r="N1825" t="s">
        <v>1037</v>
      </c>
      <c r="S1825" t="s">
        <v>30</v>
      </c>
      <c r="U1825">
        <f t="shared" si="86"/>
        <v>0</v>
      </c>
    </row>
    <row r="1826" spans="1:21" x14ac:dyDescent="0.25">
      <c r="A1826">
        <v>19720603</v>
      </c>
      <c r="B1826" t="s">
        <v>1828</v>
      </c>
      <c r="C1826" t="str">
        <f t="shared" si="84"/>
        <v>L</v>
      </c>
      <c r="D1826" t="s">
        <v>376</v>
      </c>
      <c r="E1826" s="1">
        <v>9</v>
      </c>
      <c r="F1826" s="1">
        <v>18</v>
      </c>
      <c r="G1826">
        <f t="shared" si="85"/>
        <v>-9</v>
      </c>
      <c r="H1826" t="s">
        <v>2446</v>
      </c>
      <c r="K1826" t="s">
        <v>1971</v>
      </c>
      <c r="L1826" t="s">
        <v>1850</v>
      </c>
      <c r="M1826" t="s">
        <v>1828</v>
      </c>
      <c r="N1826" t="s">
        <v>1033</v>
      </c>
      <c r="S1826" t="s">
        <v>30</v>
      </c>
      <c r="U1826">
        <f t="shared" si="86"/>
        <v>0</v>
      </c>
    </row>
    <row r="1827" spans="1:21" x14ac:dyDescent="0.25">
      <c r="A1827">
        <v>19720603</v>
      </c>
      <c r="B1827" t="s">
        <v>376</v>
      </c>
      <c r="C1827" t="str">
        <f t="shared" si="84"/>
        <v>W</v>
      </c>
      <c r="D1827" t="s">
        <v>1828</v>
      </c>
      <c r="E1827" s="1">
        <v>18</v>
      </c>
      <c r="F1827" s="1">
        <v>9</v>
      </c>
      <c r="G1827">
        <f t="shared" si="85"/>
        <v>9</v>
      </c>
      <c r="H1827" t="s">
        <v>2446</v>
      </c>
      <c r="K1827" t="s">
        <v>1971</v>
      </c>
      <c r="L1827" t="s">
        <v>1850</v>
      </c>
      <c r="M1827" t="s">
        <v>1828</v>
      </c>
      <c r="N1827" t="s">
        <v>1037</v>
      </c>
      <c r="S1827" t="s">
        <v>30</v>
      </c>
      <c r="U1827">
        <f t="shared" si="86"/>
        <v>0</v>
      </c>
    </row>
    <row r="1828" spans="1:21" x14ac:dyDescent="0.25">
      <c r="A1828">
        <v>19720617</v>
      </c>
      <c r="B1828" t="s">
        <v>1824</v>
      </c>
      <c r="C1828" t="str">
        <f t="shared" si="84"/>
        <v>D</v>
      </c>
      <c r="D1828" t="s">
        <v>164</v>
      </c>
      <c r="E1828" s="1">
        <v>14</v>
      </c>
      <c r="F1828" s="1">
        <v>14</v>
      </c>
      <c r="G1828">
        <f t="shared" si="85"/>
        <v>0</v>
      </c>
      <c r="H1828" t="s">
        <v>2445</v>
      </c>
      <c r="K1828" t="s">
        <v>1813</v>
      </c>
      <c r="L1828" t="s">
        <v>1675</v>
      </c>
      <c r="M1828" t="s">
        <v>1824</v>
      </c>
      <c r="N1828" t="s">
        <v>1033</v>
      </c>
      <c r="S1828" t="s">
        <v>30</v>
      </c>
      <c r="U1828">
        <f t="shared" si="86"/>
        <v>0</v>
      </c>
    </row>
    <row r="1829" spans="1:21" x14ac:dyDescent="0.25">
      <c r="A1829">
        <v>19720617</v>
      </c>
      <c r="B1829" t="s">
        <v>164</v>
      </c>
      <c r="C1829" t="str">
        <f t="shared" si="84"/>
        <v>D</v>
      </c>
      <c r="D1829" t="s">
        <v>1824</v>
      </c>
      <c r="E1829" s="1">
        <v>14</v>
      </c>
      <c r="F1829" s="1">
        <v>14</v>
      </c>
      <c r="G1829">
        <f t="shared" si="85"/>
        <v>0</v>
      </c>
      <c r="H1829" t="s">
        <v>2445</v>
      </c>
      <c r="K1829" t="s">
        <v>1813</v>
      </c>
      <c r="L1829" t="s">
        <v>1675</v>
      </c>
      <c r="M1829" t="s">
        <v>1824</v>
      </c>
      <c r="N1829" t="s">
        <v>1037</v>
      </c>
      <c r="S1829" t="s">
        <v>30</v>
      </c>
      <c r="U1829">
        <f t="shared" si="86"/>
        <v>0</v>
      </c>
    </row>
    <row r="1830" spans="1:21" x14ac:dyDescent="0.25">
      <c r="A1830">
        <v>19720625</v>
      </c>
      <c r="B1830" t="s">
        <v>1824</v>
      </c>
      <c r="C1830" t="str">
        <f t="shared" si="84"/>
        <v>L</v>
      </c>
      <c r="D1830" t="s">
        <v>164</v>
      </c>
      <c r="E1830" s="1">
        <v>15</v>
      </c>
      <c r="F1830" s="1">
        <v>16</v>
      </c>
      <c r="G1830">
        <f t="shared" si="85"/>
        <v>-1</v>
      </c>
      <c r="H1830" t="s">
        <v>2445</v>
      </c>
      <c r="K1830" t="s">
        <v>2233</v>
      </c>
      <c r="L1830" t="s">
        <v>1715</v>
      </c>
      <c r="M1830" t="s">
        <v>1824</v>
      </c>
      <c r="N1830" t="s">
        <v>1033</v>
      </c>
      <c r="S1830" t="s">
        <v>30</v>
      </c>
      <c r="U1830">
        <f t="shared" si="86"/>
        <v>1</v>
      </c>
    </row>
    <row r="1831" spans="1:21" x14ac:dyDescent="0.25">
      <c r="A1831">
        <v>19720625</v>
      </c>
      <c r="B1831" t="s">
        <v>164</v>
      </c>
      <c r="C1831" t="str">
        <f t="shared" si="84"/>
        <v>W</v>
      </c>
      <c r="D1831" t="s">
        <v>1824</v>
      </c>
      <c r="E1831" s="1">
        <v>16</v>
      </c>
      <c r="F1831" s="1">
        <v>15</v>
      </c>
      <c r="G1831">
        <f t="shared" si="85"/>
        <v>1</v>
      </c>
      <c r="H1831" t="s">
        <v>2445</v>
      </c>
      <c r="K1831" t="s">
        <v>2233</v>
      </c>
      <c r="L1831" t="s">
        <v>1715</v>
      </c>
      <c r="M1831" t="s">
        <v>1824</v>
      </c>
      <c r="N1831" t="s">
        <v>1037</v>
      </c>
      <c r="S1831" t="s">
        <v>30</v>
      </c>
      <c r="U1831">
        <f t="shared" si="86"/>
        <v>0</v>
      </c>
    </row>
    <row r="1832" spans="1:21" x14ac:dyDescent="0.25">
      <c r="A1832">
        <v>19720819</v>
      </c>
      <c r="B1832" t="s">
        <v>1787</v>
      </c>
      <c r="C1832" t="str">
        <f t="shared" si="84"/>
        <v>W</v>
      </c>
      <c r="D1832" t="s">
        <v>1824</v>
      </c>
      <c r="E1832" s="1">
        <v>29</v>
      </c>
      <c r="F1832" s="1">
        <v>6</v>
      </c>
      <c r="G1832">
        <f t="shared" si="85"/>
        <v>23</v>
      </c>
      <c r="H1832" t="s">
        <v>2444</v>
      </c>
      <c r="K1832" t="s">
        <v>2239</v>
      </c>
      <c r="L1832" t="s">
        <v>1837</v>
      </c>
      <c r="M1832" t="s">
        <v>1787</v>
      </c>
      <c r="N1832" t="s">
        <v>1033</v>
      </c>
      <c r="S1832" t="s">
        <v>30</v>
      </c>
      <c r="U1832">
        <f t="shared" si="86"/>
        <v>0</v>
      </c>
    </row>
    <row r="1833" spans="1:21" x14ac:dyDescent="0.25">
      <c r="A1833">
        <v>19720819</v>
      </c>
      <c r="B1833" t="s">
        <v>1824</v>
      </c>
      <c r="C1833" t="str">
        <f t="shared" si="84"/>
        <v>L</v>
      </c>
      <c r="D1833" t="s">
        <v>1787</v>
      </c>
      <c r="E1833" s="1">
        <v>6</v>
      </c>
      <c r="F1833" s="1">
        <v>29</v>
      </c>
      <c r="G1833">
        <f t="shared" si="85"/>
        <v>-23</v>
      </c>
      <c r="H1833" t="s">
        <v>2444</v>
      </c>
      <c r="K1833" t="s">
        <v>2239</v>
      </c>
      <c r="L1833" t="s">
        <v>1837</v>
      </c>
      <c r="M1833" t="s">
        <v>1787</v>
      </c>
      <c r="N1833" t="s">
        <v>1037</v>
      </c>
      <c r="S1833" t="s">
        <v>30</v>
      </c>
      <c r="U1833">
        <f t="shared" si="86"/>
        <v>0</v>
      </c>
    </row>
    <row r="1834" spans="1:21" x14ac:dyDescent="0.25">
      <c r="A1834">
        <v>19720902</v>
      </c>
      <c r="B1834" t="s">
        <v>1787</v>
      </c>
      <c r="C1834" t="str">
        <f t="shared" si="84"/>
        <v>W</v>
      </c>
      <c r="D1834" t="s">
        <v>1824</v>
      </c>
      <c r="E1834" s="1">
        <v>30</v>
      </c>
      <c r="F1834" s="1">
        <v>17</v>
      </c>
      <c r="G1834">
        <f t="shared" si="85"/>
        <v>13</v>
      </c>
      <c r="H1834" t="s">
        <v>2444</v>
      </c>
      <c r="K1834" t="s">
        <v>2280</v>
      </c>
      <c r="L1834" t="s">
        <v>1846</v>
      </c>
      <c r="M1834" t="s">
        <v>1787</v>
      </c>
      <c r="N1834" t="s">
        <v>1033</v>
      </c>
      <c r="S1834" t="s">
        <v>30</v>
      </c>
      <c r="U1834">
        <f t="shared" si="86"/>
        <v>0</v>
      </c>
    </row>
    <row r="1835" spans="1:21" x14ac:dyDescent="0.25">
      <c r="A1835">
        <v>19720902</v>
      </c>
      <c r="B1835" t="s">
        <v>1824</v>
      </c>
      <c r="C1835" t="str">
        <f t="shared" si="84"/>
        <v>L</v>
      </c>
      <c r="D1835" t="s">
        <v>1787</v>
      </c>
      <c r="E1835" s="1">
        <v>17</v>
      </c>
      <c r="F1835" s="1">
        <v>30</v>
      </c>
      <c r="G1835">
        <f t="shared" si="85"/>
        <v>-13</v>
      </c>
      <c r="H1835" t="s">
        <v>2444</v>
      </c>
      <c r="K1835" t="s">
        <v>2280</v>
      </c>
      <c r="L1835" t="s">
        <v>1846</v>
      </c>
      <c r="M1835" t="s">
        <v>1787</v>
      </c>
      <c r="N1835" t="s">
        <v>1037</v>
      </c>
      <c r="S1835" t="s">
        <v>30</v>
      </c>
      <c r="U1835">
        <f t="shared" si="86"/>
        <v>0</v>
      </c>
    </row>
    <row r="1836" spans="1:21" x14ac:dyDescent="0.25">
      <c r="A1836">
        <v>19720916</v>
      </c>
      <c r="B1836" t="s">
        <v>1787</v>
      </c>
      <c r="C1836" t="str">
        <f t="shared" si="84"/>
        <v>W</v>
      </c>
      <c r="D1836" t="s">
        <v>1824</v>
      </c>
      <c r="E1836" s="1">
        <v>38</v>
      </c>
      <c r="F1836" s="1">
        <v>3</v>
      </c>
      <c r="G1836">
        <f t="shared" si="85"/>
        <v>35</v>
      </c>
      <c r="H1836" t="s">
        <v>2444</v>
      </c>
      <c r="K1836" t="s">
        <v>1836</v>
      </c>
      <c r="L1836" t="s">
        <v>1786</v>
      </c>
      <c r="M1836" t="s">
        <v>1787</v>
      </c>
      <c r="N1836" t="s">
        <v>1033</v>
      </c>
      <c r="S1836" t="s">
        <v>30</v>
      </c>
      <c r="U1836">
        <f t="shared" si="86"/>
        <v>0</v>
      </c>
    </row>
    <row r="1837" spans="1:21" x14ac:dyDescent="0.25">
      <c r="A1837">
        <v>19720916</v>
      </c>
      <c r="B1837" t="s">
        <v>1824</v>
      </c>
      <c r="C1837" t="str">
        <f t="shared" si="84"/>
        <v>L</v>
      </c>
      <c r="D1837" t="s">
        <v>1787</v>
      </c>
      <c r="E1837" s="1">
        <v>3</v>
      </c>
      <c r="F1837" s="1">
        <v>38</v>
      </c>
      <c r="G1837">
        <f t="shared" si="85"/>
        <v>-35</v>
      </c>
      <c r="H1837" t="s">
        <v>2444</v>
      </c>
      <c r="K1837" t="s">
        <v>1836</v>
      </c>
      <c r="L1837" t="s">
        <v>1786</v>
      </c>
      <c r="M1837" t="s">
        <v>1787</v>
      </c>
      <c r="N1837" t="s">
        <v>1037</v>
      </c>
      <c r="S1837" t="s">
        <v>30</v>
      </c>
      <c r="U1837">
        <f t="shared" si="86"/>
        <v>0</v>
      </c>
    </row>
    <row r="1838" spans="1:21" x14ac:dyDescent="0.25">
      <c r="A1838">
        <v>19721202</v>
      </c>
      <c r="B1838" t="s">
        <v>1264</v>
      </c>
      <c r="C1838" t="str">
        <f t="shared" si="84"/>
        <v>L</v>
      </c>
      <c r="D1838" t="s">
        <v>1787</v>
      </c>
      <c r="E1838" s="1">
        <v>16</v>
      </c>
      <c r="F1838" s="1">
        <v>19</v>
      </c>
      <c r="G1838">
        <f t="shared" si="85"/>
        <v>-3</v>
      </c>
      <c r="H1838" t="s">
        <v>2443</v>
      </c>
      <c r="K1838" t="s">
        <v>1988</v>
      </c>
      <c r="L1838" t="s">
        <v>1263</v>
      </c>
      <c r="M1838" t="s">
        <v>1264</v>
      </c>
      <c r="N1838" t="s">
        <v>1033</v>
      </c>
      <c r="S1838" t="s">
        <v>30</v>
      </c>
      <c r="U1838">
        <f t="shared" si="86"/>
        <v>1</v>
      </c>
    </row>
    <row r="1839" spans="1:21" x14ac:dyDescent="0.25">
      <c r="A1839">
        <v>19721202</v>
      </c>
      <c r="B1839" t="s">
        <v>1787</v>
      </c>
      <c r="C1839" t="str">
        <f t="shared" si="84"/>
        <v>W</v>
      </c>
      <c r="D1839" t="s">
        <v>1264</v>
      </c>
      <c r="E1839" s="1">
        <v>19</v>
      </c>
      <c r="F1839" s="1">
        <v>16</v>
      </c>
      <c r="G1839">
        <f t="shared" si="85"/>
        <v>3</v>
      </c>
      <c r="H1839" t="s">
        <v>2443</v>
      </c>
      <c r="K1839" t="s">
        <v>1988</v>
      </c>
      <c r="L1839" t="s">
        <v>1263</v>
      </c>
      <c r="M1839" t="s">
        <v>1264</v>
      </c>
      <c r="N1839" t="s">
        <v>1037</v>
      </c>
      <c r="S1839" t="s">
        <v>30</v>
      </c>
      <c r="U1839">
        <f t="shared" si="86"/>
        <v>0</v>
      </c>
    </row>
    <row r="1840" spans="1:21" x14ac:dyDescent="0.25">
      <c r="A1840">
        <v>19721216</v>
      </c>
      <c r="B1840" t="s">
        <v>503</v>
      </c>
      <c r="C1840" t="str">
        <f t="shared" si="84"/>
        <v>L</v>
      </c>
      <c r="D1840" t="s">
        <v>1787</v>
      </c>
      <c r="E1840" s="1">
        <v>9</v>
      </c>
      <c r="F1840" s="1">
        <v>14</v>
      </c>
      <c r="G1840">
        <f t="shared" si="85"/>
        <v>-5</v>
      </c>
      <c r="H1840" t="s">
        <v>2441</v>
      </c>
      <c r="K1840" t="s">
        <v>1903</v>
      </c>
      <c r="L1840" t="s">
        <v>1120</v>
      </c>
      <c r="M1840" t="s">
        <v>503</v>
      </c>
      <c r="N1840" t="s">
        <v>1033</v>
      </c>
      <c r="S1840" t="s">
        <v>30</v>
      </c>
      <c r="U1840">
        <f t="shared" si="86"/>
        <v>1</v>
      </c>
    </row>
    <row r="1841" spans="1:21" x14ac:dyDescent="0.25">
      <c r="A1841">
        <v>19721216</v>
      </c>
      <c r="B1841" t="s">
        <v>1787</v>
      </c>
      <c r="C1841" t="str">
        <f t="shared" si="84"/>
        <v>W</v>
      </c>
      <c r="D1841" t="s">
        <v>503</v>
      </c>
      <c r="E1841" s="1">
        <v>14</v>
      </c>
      <c r="F1841" s="1">
        <v>9</v>
      </c>
      <c r="G1841">
        <f t="shared" si="85"/>
        <v>5</v>
      </c>
      <c r="H1841" t="s">
        <v>2441</v>
      </c>
      <c r="K1841" t="s">
        <v>1903</v>
      </c>
      <c r="L1841" t="s">
        <v>1120</v>
      </c>
      <c r="M1841" t="s">
        <v>503</v>
      </c>
      <c r="N1841" t="s">
        <v>1037</v>
      </c>
      <c r="S1841" t="s">
        <v>30</v>
      </c>
      <c r="U1841">
        <f t="shared" si="86"/>
        <v>0</v>
      </c>
    </row>
    <row r="1842" spans="1:21" x14ac:dyDescent="0.25">
      <c r="A1842">
        <v>19730106</v>
      </c>
      <c r="B1842" t="s">
        <v>376</v>
      </c>
      <c r="C1842" t="str">
        <f t="shared" si="84"/>
        <v>L</v>
      </c>
      <c r="D1842" t="s">
        <v>1787</v>
      </c>
      <c r="E1842" s="1">
        <v>0</v>
      </c>
      <c r="F1842" s="1">
        <v>9</v>
      </c>
      <c r="G1842">
        <f t="shared" si="85"/>
        <v>-9</v>
      </c>
      <c r="H1842" t="s">
        <v>2442</v>
      </c>
      <c r="K1842" t="s">
        <v>1894</v>
      </c>
      <c r="L1842" t="s">
        <v>1017</v>
      </c>
      <c r="M1842" t="s">
        <v>376</v>
      </c>
      <c r="N1842" t="s">
        <v>1033</v>
      </c>
      <c r="S1842" t="s">
        <v>30</v>
      </c>
      <c r="U1842">
        <f t="shared" si="86"/>
        <v>0</v>
      </c>
    </row>
    <row r="1843" spans="1:21" x14ac:dyDescent="0.25">
      <c r="A1843">
        <v>19730106</v>
      </c>
      <c r="B1843" t="s">
        <v>1787</v>
      </c>
      <c r="C1843" t="str">
        <f t="shared" si="84"/>
        <v>W</v>
      </c>
      <c r="D1843" t="s">
        <v>376</v>
      </c>
      <c r="E1843" s="1">
        <v>9</v>
      </c>
      <c r="F1843" s="1">
        <v>0</v>
      </c>
      <c r="G1843">
        <f t="shared" si="85"/>
        <v>9</v>
      </c>
      <c r="H1843" t="s">
        <v>2442</v>
      </c>
      <c r="K1843" t="s">
        <v>1894</v>
      </c>
      <c r="L1843" t="s">
        <v>1017</v>
      </c>
      <c r="M1843" t="s">
        <v>376</v>
      </c>
      <c r="N1843" t="s">
        <v>1037</v>
      </c>
      <c r="S1843" t="s">
        <v>30</v>
      </c>
      <c r="U1843">
        <f t="shared" si="86"/>
        <v>0</v>
      </c>
    </row>
    <row r="1844" spans="1:21" x14ac:dyDescent="0.25">
      <c r="A1844">
        <v>19730113</v>
      </c>
      <c r="B1844" t="s">
        <v>164</v>
      </c>
      <c r="C1844" t="str">
        <f t="shared" si="84"/>
        <v>W</v>
      </c>
      <c r="D1844" t="s">
        <v>503</v>
      </c>
      <c r="E1844" s="1">
        <v>16</v>
      </c>
      <c r="F1844" s="1">
        <v>13</v>
      </c>
      <c r="G1844">
        <f t="shared" si="85"/>
        <v>3</v>
      </c>
      <c r="H1844" t="s">
        <v>2843</v>
      </c>
      <c r="K1844" t="s">
        <v>2268</v>
      </c>
      <c r="L1844" t="s">
        <v>1939</v>
      </c>
      <c r="M1844" t="s">
        <v>164</v>
      </c>
      <c r="N1844" t="s">
        <v>1033</v>
      </c>
      <c r="O1844" t="s">
        <v>30</v>
      </c>
      <c r="U1844">
        <f t="shared" si="86"/>
        <v>0</v>
      </c>
    </row>
    <row r="1845" spans="1:21" x14ac:dyDescent="0.25">
      <c r="A1845">
        <v>19730113</v>
      </c>
      <c r="B1845" t="s">
        <v>503</v>
      </c>
      <c r="C1845" t="str">
        <f t="shared" si="84"/>
        <v>L</v>
      </c>
      <c r="D1845" t="s">
        <v>164</v>
      </c>
      <c r="E1845" s="1">
        <v>13</v>
      </c>
      <c r="F1845" s="1">
        <v>16</v>
      </c>
      <c r="G1845">
        <f t="shared" si="85"/>
        <v>-3</v>
      </c>
      <c r="H1845" t="s">
        <v>2843</v>
      </c>
      <c r="K1845" t="s">
        <v>2268</v>
      </c>
      <c r="L1845" t="s">
        <v>1939</v>
      </c>
      <c r="M1845" t="s">
        <v>164</v>
      </c>
      <c r="N1845" t="s">
        <v>1037</v>
      </c>
      <c r="O1845" t="s">
        <v>30</v>
      </c>
      <c r="U1845">
        <f t="shared" si="86"/>
        <v>1</v>
      </c>
    </row>
    <row r="1846" spans="1:21" x14ac:dyDescent="0.25">
      <c r="A1846">
        <v>19730120</v>
      </c>
      <c r="B1846" t="s">
        <v>1825</v>
      </c>
      <c r="C1846" t="str">
        <f t="shared" si="84"/>
        <v>D</v>
      </c>
      <c r="D1846" t="s">
        <v>1787</v>
      </c>
      <c r="E1846" s="1">
        <v>10</v>
      </c>
      <c r="F1846" s="1">
        <v>10</v>
      </c>
      <c r="G1846">
        <f t="shared" si="85"/>
        <v>0</v>
      </c>
      <c r="H1846" t="s">
        <v>2442</v>
      </c>
      <c r="K1846" t="s">
        <v>1995</v>
      </c>
      <c r="L1846" t="s">
        <v>1826</v>
      </c>
      <c r="M1846" t="s">
        <v>1825</v>
      </c>
      <c r="N1846" t="s">
        <v>1033</v>
      </c>
      <c r="S1846" t="s">
        <v>30</v>
      </c>
      <c r="U1846">
        <f t="shared" si="86"/>
        <v>0</v>
      </c>
    </row>
    <row r="1847" spans="1:21" x14ac:dyDescent="0.25">
      <c r="A1847">
        <v>19730120</v>
      </c>
      <c r="B1847" t="s">
        <v>1787</v>
      </c>
      <c r="C1847" t="str">
        <f t="shared" si="84"/>
        <v>D</v>
      </c>
      <c r="D1847" t="s">
        <v>1825</v>
      </c>
      <c r="E1847" s="1">
        <v>10</v>
      </c>
      <c r="F1847" s="1">
        <v>10</v>
      </c>
      <c r="G1847">
        <f t="shared" si="85"/>
        <v>0</v>
      </c>
      <c r="H1847" t="s">
        <v>2442</v>
      </c>
      <c r="K1847" t="s">
        <v>1995</v>
      </c>
      <c r="L1847" t="s">
        <v>1826</v>
      </c>
      <c r="M1847" t="s">
        <v>1825</v>
      </c>
      <c r="N1847" t="s">
        <v>1037</v>
      </c>
      <c r="S1847" t="s">
        <v>30</v>
      </c>
      <c r="U1847">
        <f t="shared" si="86"/>
        <v>0</v>
      </c>
    </row>
    <row r="1848" spans="1:21" x14ac:dyDescent="0.25">
      <c r="A1848">
        <v>19730120</v>
      </c>
      <c r="B1848" t="s">
        <v>1264</v>
      </c>
      <c r="C1848" t="str">
        <f t="shared" si="84"/>
        <v>W</v>
      </c>
      <c r="D1848" t="s">
        <v>376</v>
      </c>
      <c r="E1848" s="1">
        <v>25</v>
      </c>
      <c r="F1848" s="1">
        <v>9</v>
      </c>
      <c r="G1848">
        <f t="shared" si="85"/>
        <v>16</v>
      </c>
      <c r="H1848" t="s">
        <v>2843</v>
      </c>
      <c r="K1848" t="s">
        <v>2533</v>
      </c>
      <c r="L1848" t="s">
        <v>1263</v>
      </c>
      <c r="M1848" t="s">
        <v>1264</v>
      </c>
      <c r="N1848" t="s">
        <v>1033</v>
      </c>
      <c r="O1848" t="s">
        <v>30</v>
      </c>
      <c r="U1848">
        <f t="shared" si="86"/>
        <v>0</v>
      </c>
    </row>
    <row r="1849" spans="1:21" x14ac:dyDescent="0.25">
      <c r="A1849">
        <v>19730120</v>
      </c>
      <c r="B1849" t="s">
        <v>376</v>
      </c>
      <c r="C1849" t="str">
        <f t="shared" si="84"/>
        <v>L</v>
      </c>
      <c r="D1849" t="s">
        <v>1264</v>
      </c>
      <c r="E1849" s="1">
        <v>9</v>
      </c>
      <c r="F1849" s="1">
        <v>25</v>
      </c>
      <c r="G1849">
        <f t="shared" si="85"/>
        <v>-16</v>
      </c>
      <c r="H1849" t="s">
        <v>2843</v>
      </c>
      <c r="K1849" t="s">
        <v>2533</v>
      </c>
      <c r="L1849" t="s">
        <v>1263</v>
      </c>
      <c r="M1849" t="s">
        <v>1264</v>
      </c>
      <c r="N1849" t="s">
        <v>1037</v>
      </c>
      <c r="O1849" t="s">
        <v>30</v>
      </c>
      <c r="U1849">
        <f t="shared" si="86"/>
        <v>0</v>
      </c>
    </row>
    <row r="1850" spans="1:21" x14ac:dyDescent="0.25">
      <c r="A1850">
        <v>19730203</v>
      </c>
      <c r="B1850" t="s">
        <v>503</v>
      </c>
      <c r="C1850" t="str">
        <f t="shared" si="84"/>
        <v>W</v>
      </c>
      <c r="D1850" t="s">
        <v>1264</v>
      </c>
      <c r="E1850" s="1">
        <v>10</v>
      </c>
      <c r="F1850" s="1">
        <v>9</v>
      </c>
      <c r="G1850">
        <f t="shared" si="85"/>
        <v>1</v>
      </c>
      <c r="H1850" t="s">
        <v>2843</v>
      </c>
      <c r="K1850" t="s">
        <v>1822</v>
      </c>
      <c r="L1850" t="s">
        <v>1120</v>
      </c>
      <c r="M1850" t="s">
        <v>503</v>
      </c>
      <c r="N1850" t="s">
        <v>1033</v>
      </c>
      <c r="O1850" t="s">
        <v>30</v>
      </c>
      <c r="U1850">
        <f t="shared" si="86"/>
        <v>0</v>
      </c>
    </row>
    <row r="1851" spans="1:21" x14ac:dyDescent="0.25">
      <c r="A1851">
        <v>19730203</v>
      </c>
      <c r="B1851" t="s">
        <v>1264</v>
      </c>
      <c r="C1851" t="str">
        <f t="shared" si="84"/>
        <v>L</v>
      </c>
      <c r="D1851" t="s">
        <v>503</v>
      </c>
      <c r="E1851" s="1">
        <v>9</v>
      </c>
      <c r="F1851" s="1">
        <v>10</v>
      </c>
      <c r="G1851">
        <f t="shared" si="85"/>
        <v>-1</v>
      </c>
      <c r="H1851" t="s">
        <v>2843</v>
      </c>
      <c r="K1851" t="s">
        <v>1822</v>
      </c>
      <c r="L1851" t="s">
        <v>1120</v>
      </c>
      <c r="M1851" t="s">
        <v>503</v>
      </c>
      <c r="N1851" t="s">
        <v>1037</v>
      </c>
      <c r="O1851" t="s">
        <v>30</v>
      </c>
      <c r="U1851">
        <f t="shared" si="86"/>
        <v>1</v>
      </c>
    </row>
    <row r="1852" spans="1:21" x14ac:dyDescent="0.25">
      <c r="A1852">
        <v>19730210</v>
      </c>
      <c r="B1852" t="s">
        <v>164</v>
      </c>
      <c r="C1852" t="str">
        <f t="shared" si="84"/>
        <v>W</v>
      </c>
      <c r="D1852" t="s">
        <v>1787</v>
      </c>
      <c r="E1852" s="1">
        <v>13</v>
      </c>
      <c r="F1852" s="1">
        <v>6</v>
      </c>
      <c r="G1852">
        <f t="shared" si="85"/>
        <v>7</v>
      </c>
      <c r="H1852" t="s">
        <v>2441</v>
      </c>
      <c r="K1852" t="s">
        <v>2268</v>
      </c>
      <c r="L1852" t="s">
        <v>1939</v>
      </c>
      <c r="M1852" t="s">
        <v>164</v>
      </c>
      <c r="N1852" t="s">
        <v>1033</v>
      </c>
      <c r="S1852" t="s">
        <v>30</v>
      </c>
      <c r="U1852">
        <f t="shared" si="86"/>
        <v>0</v>
      </c>
    </row>
    <row r="1853" spans="1:21" x14ac:dyDescent="0.25">
      <c r="A1853">
        <v>19730210</v>
      </c>
      <c r="B1853" t="s">
        <v>1787</v>
      </c>
      <c r="C1853" t="str">
        <f t="shared" si="84"/>
        <v>L</v>
      </c>
      <c r="D1853" t="s">
        <v>164</v>
      </c>
      <c r="E1853" s="1">
        <v>6</v>
      </c>
      <c r="F1853" s="1">
        <v>13</v>
      </c>
      <c r="G1853">
        <f t="shared" si="85"/>
        <v>-7</v>
      </c>
      <c r="H1853" t="s">
        <v>2441</v>
      </c>
      <c r="K1853" t="s">
        <v>2268</v>
      </c>
      <c r="L1853" t="s">
        <v>1939</v>
      </c>
      <c r="M1853" t="s">
        <v>164</v>
      </c>
      <c r="N1853" t="s">
        <v>1037</v>
      </c>
      <c r="S1853" t="s">
        <v>30</v>
      </c>
      <c r="U1853">
        <f t="shared" si="86"/>
        <v>1</v>
      </c>
    </row>
    <row r="1854" spans="1:21" x14ac:dyDescent="0.25">
      <c r="A1854">
        <v>19730210</v>
      </c>
      <c r="B1854" t="s">
        <v>1825</v>
      </c>
      <c r="C1854" t="str">
        <f t="shared" si="84"/>
        <v>W</v>
      </c>
      <c r="D1854" t="s">
        <v>376</v>
      </c>
      <c r="E1854" s="1">
        <v>18</v>
      </c>
      <c r="F1854" s="1">
        <v>9</v>
      </c>
      <c r="G1854">
        <f t="shared" si="85"/>
        <v>9</v>
      </c>
      <c r="H1854" t="s">
        <v>2843</v>
      </c>
      <c r="K1854" t="s">
        <v>1995</v>
      </c>
      <c r="L1854" t="s">
        <v>1826</v>
      </c>
      <c r="M1854" t="s">
        <v>1825</v>
      </c>
      <c r="N1854" t="s">
        <v>1033</v>
      </c>
      <c r="O1854" t="s">
        <v>30</v>
      </c>
      <c r="U1854">
        <f t="shared" si="86"/>
        <v>0</v>
      </c>
    </row>
    <row r="1855" spans="1:21" x14ac:dyDescent="0.25">
      <c r="A1855">
        <v>19730210</v>
      </c>
      <c r="B1855" t="s">
        <v>376</v>
      </c>
      <c r="C1855" t="str">
        <f t="shared" si="84"/>
        <v>L</v>
      </c>
      <c r="D1855" t="s">
        <v>1825</v>
      </c>
      <c r="E1855" s="1">
        <v>9</v>
      </c>
      <c r="F1855" s="1">
        <v>18</v>
      </c>
      <c r="G1855">
        <f t="shared" si="85"/>
        <v>-9</v>
      </c>
      <c r="H1855" t="s">
        <v>2843</v>
      </c>
      <c r="K1855" t="s">
        <v>1995</v>
      </c>
      <c r="L1855" t="s">
        <v>1826</v>
      </c>
      <c r="M1855" t="s">
        <v>1825</v>
      </c>
      <c r="N1855" t="s">
        <v>1037</v>
      </c>
      <c r="O1855" t="s">
        <v>30</v>
      </c>
      <c r="U1855">
        <f t="shared" si="86"/>
        <v>0</v>
      </c>
    </row>
    <row r="1856" spans="1:21" x14ac:dyDescent="0.25">
      <c r="A1856">
        <v>19730224</v>
      </c>
      <c r="B1856" t="s">
        <v>503</v>
      </c>
      <c r="C1856" t="str">
        <f t="shared" si="84"/>
        <v>W</v>
      </c>
      <c r="D1856" t="s">
        <v>1825</v>
      </c>
      <c r="E1856" s="1">
        <v>19</v>
      </c>
      <c r="F1856" s="1">
        <v>14</v>
      </c>
      <c r="G1856">
        <f t="shared" si="85"/>
        <v>5</v>
      </c>
      <c r="H1856" t="s">
        <v>2843</v>
      </c>
      <c r="K1856" t="s">
        <v>1822</v>
      </c>
      <c r="L1856" t="s">
        <v>1120</v>
      </c>
      <c r="M1856" t="s">
        <v>503</v>
      </c>
      <c r="N1856" t="s">
        <v>1033</v>
      </c>
      <c r="O1856" t="s">
        <v>30</v>
      </c>
      <c r="U1856">
        <f t="shared" si="86"/>
        <v>0</v>
      </c>
    </row>
    <row r="1857" spans="1:21" x14ac:dyDescent="0.25">
      <c r="A1857">
        <v>19730224</v>
      </c>
      <c r="B1857" t="s">
        <v>1825</v>
      </c>
      <c r="C1857" t="str">
        <f t="shared" si="84"/>
        <v>L</v>
      </c>
      <c r="D1857" t="s">
        <v>503</v>
      </c>
      <c r="E1857" s="1">
        <v>14</v>
      </c>
      <c r="F1857" s="1">
        <v>19</v>
      </c>
      <c r="G1857">
        <f t="shared" si="85"/>
        <v>-5</v>
      </c>
      <c r="H1857" t="s">
        <v>2843</v>
      </c>
      <c r="K1857" t="s">
        <v>1822</v>
      </c>
      <c r="L1857" t="s">
        <v>1120</v>
      </c>
      <c r="M1857" t="s">
        <v>503</v>
      </c>
      <c r="N1857" t="s">
        <v>1037</v>
      </c>
      <c r="O1857" t="s">
        <v>30</v>
      </c>
      <c r="U1857">
        <f t="shared" si="86"/>
        <v>1</v>
      </c>
    </row>
    <row r="1858" spans="1:21" x14ac:dyDescent="0.25">
      <c r="A1858">
        <v>19730224</v>
      </c>
      <c r="B1858" t="s">
        <v>376</v>
      </c>
      <c r="C1858" t="str">
        <f t="shared" ref="C1858:C1921" si="87">IF(E1858-F1858&gt;0,"W",IF(E1858-F1858&lt;0,"L","D"))</f>
        <v>W</v>
      </c>
      <c r="D1858" t="s">
        <v>164</v>
      </c>
      <c r="E1858" s="1">
        <v>14</v>
      </c>
      <c r="F1858" s="1">
        <v>6</v>
      </c>
      <c r="G1858">
        <f t="shared" ref="G1858:G1921" si="88">E1858-F1858</f>
        <v>8</v>
      </c>
      <c r="H1858" t="s">
        <v>2843</v>
      </c>
      <c r="K1858" t="s">
        <v>1894</v>
      </c>
      <c r="L1858" t="s">
        <v>1017</v>
      </c>
      <c r="M1858" t="s">
        <v>376</v>
      </c>
      <c r="N1858" t="s">
        <v>1033</v>
      </c>
      <c r="O1858" t="s">
        <v>30</v>
      </c>
      <c r="U1858">
        <f t="shared" ref="U1858:U1921" si="89">IF(C1858="L",IF(G1858&gt;-8,1,0),0)</f>
        <v>0</v>
      </c>
    </row>
    <row r="1859" spans="1:21" x14ac:dyDescent="0.25">
      <c r="A1859">
        <v>19730224</v>
      </c>
      <c r="B1859" t="s">
        <v>164</v>
      </c>
      <c r="C1859" t="str">
        <f t="shared" si="87"/>
        <v>L</v>
      </c>
      <c r="D1859" t="s">
        <v>376</v>
      </c>
      <c r="E1859" s="1">
        <v>6</v>
      </c>
      <c r="F1859" s="1">
        <v>14</v>
      </c>
      <c r="G1859">
        <f t="shared" si="88"/>
        <v>-8</v>
      </c>
      <c r="H1859" t="s">
        <v>2843</v>
      </c>
      <c r="K1859" t="s">
        <v>1894</v>
      </c>
      <c r="L1859" t="s">
        <v>1017</v>
      </c>
      <c r="M1859" t="s">
        <v>376</v>
      </c>
      <c r="N1859" t="s">
        <v>1037</v>
      </c>
      <c r="O1859" t="s">
        <v>30</v>
      </c>
      <c r="U1859">
        <f t="shared" si="89"/>
        <v>0</v>
      </c>
    </row>
    <row r="1860" spans="1:21" x14ac:dyDescent="0.25">
      <c r="A1860">
        <v>19730310</v>
      </c>
      <c r="B1860" t="s">
        <v>1264</v>
      </c>
      <c r="C1860" t="str">
        <f t="shared" si="87"/>
        <v>W</v>
      </c>
      <c r="D1860" t="s">
        <v>1825</v>
      </c>
      <c r="E1860" s="1">
        <v>16</v>
      </c>
      <c r="F1860" s="1">
        <v>12</v>
      </c>
      <c r="G1860">
        <f t="shared" si="88"/>
        <v>4</v>
      </c>
      <c r="H1860" t="s">
        <v>2843</v>
      </c>
      <c r="K1860" t="s">
        <v>2533</v>
      </c>
      <c r="L1860" t="s">
        <v>1263</v>
      </c>
      <c r="M1860" t="s">
        <v>1264</v>
      </c>
      <c r="N1860" t="s">
        <v>1033</v>
      </c>
      <c r="O1860" t="s">
        <v>30</v>
      </c>
      <c r="U1860">
        <f t="shared" si="89"/>
        <v>0</v>
      </c>
    </row>
    <row r="1861" spans="1:21" x14ac:dyDescent="0.25">
      <c r="A1861">
        <v>19730310</v>
      </c>
      <c r="B1861" t="s">
        <v>1825</v>
      </c>
      <c r="C1861" t="str">
        <f t="shared" si="87"/>
        <v>L</v>
      </c>
      <c r="D1861" t="s">
        <v>1264</v>
      </c>
      <c r="E1861" s="1">
        <v>12</v>
      </c>
      <c r="F1861" s="1">
        <v>16</v>
      </c>
      <c r="G1861">
        <f t="shared" si="88"/>
        <v>-4</v>
      </c>
      <c r="H1861" t="s">
        <v>2843</v>
      </c>
      <c r="K1861" t="s">
        <v>2533</v>
      </c>
      <c r="L1861" t="s">
        <v>1263</v>
      </c>
      <c r="M1861" t="s">
        <v>1264</v>
      </c>
      <c r="N1861" t="s">
        <v>1037</v>
      </c>
      <c r="O1861" t="s">
        <v>30</v>
      </c>
      <c r="U1861">
        <f t="shared" si="89"/>
        <v>1</v>
      </c>
    </row>
    <row r="1862" spans="1:21" x14ac:dyDescent="0.25">
      <c r="A1862">
        <v>19730317</v>
      </c>
      <c r="B1862" t="s">
        <v>376</v>
      </c>
      <c r="C1862" t="str">
        <f t="shared" si="87"/>
        <v>W</v>
      </c>
      <c r="D1862" t="s">
        <v>503</v>
      </c>
      <c r="E1862" s="1">
        <v>20</v>
      </c>
      <c r="F1862" s="1">
        <v>13</v>
      </c>
      <c r="G1862">
        <f t="shared" si="88"/>
        <v>7</v>
      </c>
      <c r="H1862" t="s">
        <v>2843</v>
      </c>
      <c r="K1862" t="s">
        <v>1818</v>
      </c>
      <c r="L1862" t="s">
        <v>1017</v>
      </c>
      <c r="M1862" t="s">
        <v>376</v>
      </c>
      <c r="N1862" t="s">
        <v>1033</v>
      </c>
      <c r="O1862" t="s">
        <v>30</v>
      </c>
      <c r="U1862">
        <f t="shared" si="89"/>
        <v>0</v>
      </c>
    </row>
    <row r="1863" spans="1:21" x14ac:dyDescent="0.25">
      <c r="A1863">
        <v>19730317</v>
      </c>
      <c r="B1863" t="s">
        <v>503</v>
      </c>
      <c r="C1863" t="str">
        <f t="shared" si="87"/>
        <v>L</v>
      </c>
      <c r="D1863" t="s">
        <v>376</v>
      </c>
      <c r="E1863" s="1">
        <v>13</v>
      </c>
      <c r="F1863" s="1">
        <v>20</v>
      </c>
      <c r="G1863">
        <f t="shared" si="88"/>
        <v>-7</v>
      </c>
      <c r="H1863" t="s">
        <v>2843</v>
      </c>
      <c r="K1863" t="s">
        <v>1818</v>
      </c>
      <c r="L1863" t="s">
        <v>1017</v>
      </c>
      <c r="M1863" t="s">
        <v>376</v>
      </c>
      <c r="N1863" t="s">
        <v>1037</v>
      </c>
      <c r="O1863" t="s">
        <v>30</v>
      </c>
      <c r="U1863">
        <f t="shared" si="89"/>
        <v>1</v>
      </c>
    </row>
    <row r="1864" spans="1:21" x14ac:dyDescent="0.25">
      <c r="A1864">
        <v>19730324</v>
      </c>
      <c r="B1864" t="s">
        <v>164</v>
      </c>
      <c r="C1864" t="str">
        <f t="shared" si="87"/>
        <v>W</v>
      </c>
      <c r="D1864" t="s">
        <v>1264</v>
      </c>
      <c r="E1864" s="1">
        <v>12</v>
      </c>
      <c r="F1864" s="1">
        <v>3</v>
      </c>
      <c r="G1864">
        <f t="shared" si="88"/>
        <v>9</v>
      </c>
      <c r="H1864" t="s">
        <v>2843</v>
      </c>
      <c r="K1864" t="s">
        <v>2268</v>
      </c>
      <c r="L1864" t="s">
        <v>1939</v>
      </c>
      <c r="M1864" t="s">
        <v>164</v>
      </c>
      <c r="N1864" t="s">
        <v>1033</v>
      </c>
      <c r="O1864" t="s">
        <v>30</v>
      </c>
      <c r="U1864">
        <f t="shared" si="89"/>
        <v>0</v>
      </c>
    </row>
    <row r="1865" spans="1:21" x14ac:dyDescent="0.25">
      <c r="A1865">
        <v>19730324</v>
      </c>
      <c r="B1865" t="s">
        <v>1264</v>
      </c>
      <c r="C1865" t="str">
        <f t="shared" si="87"/>
        <v>L</v>
      </c>
      <c r="D1865" t="s">
        <v>164</v>
      </c>
      <c r="E1865" s="1">
        <v>3</v>
      </c>
      <c r="F1865" s="1">
        <v>12</v>
      </c>
      <c r="G1865">
        <f t="shared" si="88"/>
        <v>-9</v>
      </c>
      <c r="H1865" t="s">
        <v>2843</v>
      </c>
      <c r="K1865" t="s">
        <v>2268</v>
      </c>
      <c r="L1865" t="s">
        <v>1939</v>
      </c>
      <c r="M1865" t="s">
        <v>164</v>
      </c>
      <c r="N1865" t="s">
        <v>1037</v>
      </c>
      <c r="O1865" t="s">
        <v>30</v>
      </c>
      <c r="U1865">
        <f t="shared" si="89"/>
        <v>0</v>
      </c>
    </row>
    <row r="1866" spans="1:21" x14ac:dyDescent="0.25">
      <c r="A1866">
        <v>19730414</v>
      </c>
      <c r="B1866" t="s">
        <v>1825</v>
      </c>
      <c r="C1866" t="str">
        <f t="shared" si="87"/>
        <v>W</v>
      </c>
      <c r="D1866" t="s">
        <v>164</v>
      </c>
      <c r="E1866" s="1">
        <v>6</v>
      </c>
      <c r="F1866" s="1">
        <v>4</v>
      </c>
      <c r="G1866">
        <f t="shared" si="88"/>
        <v>2</v>
      </c>
      <c r="H1866" t="s">
        <v>2843</v>
      </c>
      <c r="K1866" t="s">
        <v>1995</v>
      </c>
      <c r="L1866" t="s">
        <v>1826</v>
      </c>
      <c r="M1866" t="s">
        <v>1825</v>
      </c>
      <c r="N1866" t="s">
        <v>1033</v>
      </c>
      <c r="O1866" t="s">
        <v>30</v>
      </c>
      <c r="U1866">
        <f t="shared" si="89"/>
        <v>0</v>
      </c>
    </row>
    <row r="1867" spans="1:21" x14ac:dyDescent="0.25">
      <c r="A1867">
        <v>19730414</v>
      </c>
      <c r="B1867" t="s">
        <v>164</v>
      </c>
      <c r="C1867" t="str">
        <f t="shared" si="87"/>
        <v>L</v>
      </c>
      <c r="D1867" t="s">
        <v>1825</v>
      </c>
      <c r="E1867" s="1">
        <v>4</v>
      </c>
      <c r="F1867" s="1">
        <v>6</v>
      </c>
      <c r="G1867">
        <f t="shared" si="88"/>
        <v>-2</v>
      </c>
      <c r="H1867" t="s">
        <v>2843</v>
      </c>
      <c r="K1867" t="s">
        <v>1995</v>
      </c>
      <c r="L1867" t="s">
        <v>1826</v>
      </c>
      <c r="M1867" t="s">
        <v>1825</v>
      </c>
      <c r="N1867" t="s">
        <v>1037</v>
      </c>
      <c r="O1867" t="s">
        <v>30</v>
      </c>
      <c r="U1867">
        <f t="shared" si="89"/>
        <v>1</v>
      </c>
    </row>
    <row r="1868" spans="1:21" x14ac:dyDescent="0.25">
      <c r="A1868">
        <v>19730915</v>
      </c>
      <c r="B1868" t="s">
        <v>1787</v>
      </c>
      <c r="C1868" t="str">
        <f t="shared" si="87"/>
        <v>L</v>
      </c>
      <c r="D1868" t="s">
        <v>376</v>
      </c>
      <c r="E1868" s="1">
        <v>10</v>
      </c>
      <c r="F1868" s="1">
        <v>16</v>
      </c>
      <c r="G1868">
        <f t="shared" si="88"/>
        <v>-6</v>
      </c>
      <c r="H1868" t="s">
        <v>2440</v>
      </c>
      <c r="K1868" t="s">
        <v>1836</v>
      </c>
      <c r="L1868" t="s">
        <v>1786</v>
      </c>
      <c r="M1868" t="s">
        <v>1787</v>
      </c>
      <c r="N1868" t="s">
        <v>1033</v>
      </c>
      <c r="S1868" t="s">
        <v>30</v>
      </c>
      <c r="U1868">
        <f t="shared" si="89"/>
        <v>1</v>
      </c>
    </row>
    <row r="1869" spans="1:21" x14ac:dyDescent="0.25">
      <c r="A1869">
        <v>19730915</v>
      </c>
      <c r="B1869" t="s">
        <v>376</v>
      </c>
      <c r="C1869" t="str">
        <f t="shared" si="87"/>
        <v>W</v>
      </c>
      <c r="D1869" t="s">
        <v>1787</v>
      </c>
      <c r="E1869" s="1">
        <v>16</v>
      </c>
      <c r="F1869" s="1">
        <v>10</v>
      </c>
      <c r="G1869">
        <f t="shared" si="88"/>
        <v>6</v>
      </c>
      <c r="H1869" t="s">
        <v>2440</v>
      </c>
      <c r="K1869" t="s">
        <v>1836</v>
      </c>
      <c r="L1869" t="s">
        <v>1786</v>
      </c>
      <c r="M1869" t="s">
        <v>1787</v>
      </c>
      <c r="N1869" t="s">
        <v>1037</v>
      </c>
      <c r="S1869" t="s">
        <v>30</v>
      </c>
      <c r="U1869">
        <f t="shared" si="89"/>
        <v>0</v>
      </c>
    </row>
    <row r="1870" spans="1:21" x14ac:dyDescent="0.25">
      <c r="A1870">
        <v>19731110</v>
      </c>
      <c r="B1870" t="s">
        <v>1264</v>
      </c>
      <c r="C1870" t="str">
        <f t="shared" si="87"/>
        <v>W</v>
      </c>
      <c r="D1870" t="s">
        <v>1824</v>
      </c>
      <c r="E1870" s="1">
        <v>24</v>
      </c>
      <c r="F1870" s="1">
        <v>0</v>
      </c>
      <c r="G1870">
        <f t="shared" si="88"/>
        <v>24</v>
      </c>
      <c r="H1870" t="s">
        <v>2439</v>
      </c>
      <c r="K1870" t="s">
        <v>1988</v>
      </c>
      <c r="L1870" t="s">
        <v>1263</v>
      </c>
      <c r="M1870" t="s">
        <v>1264</v>
      </c>
      <c r="N1870" t="s">
        <v>1033</v>
      </c>
      <c r="S1870" t="s">
        <v>30</v>
      </c>
      <c r="U1870">
        <f t="shared" si="89"/>
        <v>0</v>
      </c>
    </row>
    <row r="1871" spans="1:21" x14ac:dyDescent="0.25">
      <c r="A1871">
        <v>19731110</v>
      </c>
      <c r="B1871" t="s">
        <v>1824</v>
      </c>
      <c r="C1871" t="str">
        <f t="shared" si="87"/>
        <v>L</v>
      </c>
      <c r="D1871" t="s">
        <v>1264</v>
      </c>
      <c r="E1871" s="1">
        <v>0</v>
      </c>
      <c r="F1871" s="1">
        <v>24</v>
      </c>
      <c r="G1871">
        <f t="shared" si="88"/>
        <v>-24</v>
      </c>
      <c r="H1871" t="s">
        <v>2439</v>
      </c>
      <c r="K1871" t="s">
        <v>1988</v>
      </c>
      <c r="L1871" t="s">
        <v>1263</v>
      </c>
      <c r="M1871" t="s">
        <v>1264</v>
      </c>
      <c r="N1871" t="s">
        <v>1037</v>
      </c>
      <c r="S1871" t="s">
        <v>30</v>
      </c>
      <c r="U1871">
        <f t="shared" si="89"/>
        <v>0</v>
      </c>
    </row>
    <row r="1872" spans="1:21" x14ac:dyDescent="0.25">
      <c r="A1872">
        <v>19731117</v>
      </c>
      <c r="B1872" t="s">
        <v>376</v>
      </c>
      <c r="C1872" t="str">
        <f t="shared" si="87"/>
        <v>W</v>
      </c>
      <c r="D1872" t="s">
        <v>1824</v>
      </c>
      <c r="E1872" s="1">
        <v>20</v>
      </c>
      <c r="F1872" s="1">
        <v>3</v>
      </c>
      <c r="G1872">
        <f t="shared" si="88"/>
        <v>17</v>
      </c>
      <c r="H1872" t="s">
        <v>2439</v>
      </c>
      <c r="K1872" t="s">
        <v>1818</v>
      </c>
      <c r="L1872" t="s">
        <v>1017</v>
      </c>
      <c r="M1872" t="s">
        <v>376</v>
      </c>
      <c r="N1872" t="s">
        <v>1033</v>
      </c>
      <c r="S1872" t="s">
        <v>30</v>
      </c>
      <c r="U1872">
        <f t="shared" si="89"/>
        <v>0</v>
      </c>
    </row>
    <row r="1873" spans="1:21" x14ac:dyDescent="0.25">
      <c r="A1873">
        <v>19731117</v>
      </c>
      <c r="B1873" t="s">
        <v>1824</v>
      </c>
      <c r="C1873" t="str">
        <f t="shared" si="87"/>
        <v>L</v>
      </c>
      <c r="D1873" t="s">
        <v>376</v>
      </c>
      <c r="E1873" s="1">
        <v>3</v>
      </c>
      <c r="F1873" s="1">
        <v>20</v>
      </c>
      <c r="G1873">
        <f t="shared" si="88"/>
        <v>-17</v>
      </c>
      <c r="H1873" t="s">
        <v>2439</v>
      </c>
      <c r="K1873" t="s">
        <v>1818</v>
      </c>
      <c r="L1873" t="s">
        <v>1017</v>
      </c>
      <c r="M1873" t="s">
        <v>376</v>
      </c>
      <c r="N1873" t="s">
        <v>1037</v>
      </c>
      <c r="S1873" t="s">
        <v>30</v>
      </c>
      <c r="U1873">
        <f t="shared" si="89"/>
        <v>0</v>
      </c>
    </row>
    <row r="1874" spans="1:21" x14ac:dyDescent="0.25">
      <c r="A1874">
        <v>19740119</v>
      </c>
      <c r="B1874" t="s">
        <v>1264</v>
      </c>
      <c r="C1874" t="str">
        <f t="shared" si="87"/>
        <v>W</v>
      </c>
      <c r="D1874" t="s">
        <v>503</v>
      </c>
      <c r="E1874" s="1">
        <v>6</v>
      </c>
      <c r="F1874" s="1">
        <v>0</v>
      </c>
      <c r="G1874">
        <f t="shared" si="88"/>
        <v>6</v>
      </c>
      <c r="H1874" t="s">
        <v>2842</v>
      </c>
      <c r="K1874" t="s">
        <v>1988</v>
      </c>
      <c r="L1874" t="s">
        <v>1263</v>
      </c>
      <c r="M1874" t="s">
        <v>1264</v>
      </c>
      <c r="N1874" t="s">
        <v>1033</v>
      </c>
      <c r="O1874" t="s">
        <v>30</v>
      </c>
      <c r="U1874">
        <f t="shared" si="89"/>
        <v>0</v>
      </c>
    </row>
    <row r="1875" spans="1:21" x14ac:dyDescent="0.25">
      <c r="A1875">
        <v>19740119</v>
      </c>
      <c r="B1875" t="s">
        <v>503</v>
      </c>
      <c r="C1875" t="str">
        <f t="shared" si="87"/>
        <v>L</v>
      </c>
      <c r="D1875" t="s">
        <v>1264</v>
      </c>
      <c r="E1875" s="1">
        <v>0</v>
      </c>
      <c r="F1875" s="1">
        <v>6</v>
      </c>
      <c r="G1875">
        <f t="shared" si="88"/>
        <v>-6</v>
      </c>
      <c r="H1875" t="s">
        <v>2842</v>
      </c>
      <c r="K1875" t="s">
        <v>1988</v>
      </c>
      <c r="L1875" t="s">
        <v>1263</v>
      </c>
      <c r="M1875" t="s">
        <v>1264</v>
      </c>
      <c r="N1875" t="s">
        <v>1037</v>
      </c>
      <c r="O1875" t="s">
        <v>30</v>
      </c>
      <c r="U1875">
        <f t="shared" si="89"/>
        <v>1</v>
      </c>
    </row>
    <row r="1876" spans="1:21" x14ac:dyDescent="0.25">
      <c r="A1876">
        <v>19740119</v>
      </c>
      <c r="B1876" t="s">
        <v>164</v>
      </c>
      <c r="C1876" t="str">
        <f t="shared" si="87"/>
        <v>W</v>
      </c>
      <c r="D1876" t="s">
        <v>1825</v>
      </c>
      <c r="E1876" s="1">
        <v>9</v>
      </c>
      <c r="F1876" s="1">
        <v>6</v>
      </c>
      <c r="G1876">
        <f t="shared" si="88"/>
        <v>3</v>
      </c>
      <c r="H1876" t="s">
        <v>2842</v>
      </c>
      <c r="K1876" t="s">
        <v>2268</v>
      </c>
      <c r="L1876" t="s">
        <v>1939</v>
      </c>
      <c r="M1876" t="s">
        <v>164</v>
      </c>
      <c r="N1876" t="s">
        <v>1033</v>
      </c>
      <c r="O1876" t="s">
        <v>30</v>
      </c>
      <c r="U1876">
        <f t="shared" si="89"/>
        <v>0</v>
      </c>
    </row>
    <row r="1877" spans="1:21" x14ac:dyDescent="0.25">
      <c r="A1877">
        <v>19740119</v>
      </c>
      <c r="B1877" t="s">
        <v>1825</v>
      </c>
      <c r="C1877" t="str">
        <f t="shared" si="87"/>
        <v>L</v>
      </c>
      <c r="D1877" t="s">
        <v>164</v>
      </c>
      <c r="E1877" s="1">
        <v>6</v>
      </c>
      <c r="F1877" s="1">
        <v>9</v>
      </c>
      <c r="G1877">
        <f t="shared" si="88"/>
        <v>-3</v>
      </c>
      <c r="H1877" t="s">
        <v>2842</v>
      </c>
      <c r="K1877" t="s">
        <v>2268</v>
      </c>
      <c r="L1877" t="s">
        <v>1939</v>
      </c>
      <c r="M1877" t="s">
        <v>164</v>
      </c>
      <c r="N1877" t="s">
        <v>1037</v>
      </c>
      <c r="O1877" t="s">
        <v>30</v>
      </c>
      <c r="U1877">
        <f t="shared" si="89"/>
        <v>1</v>
      </c>
    </row>
    <row r="1878" spans="1:21" x14ac:dyDescent="0.25">
      <c r="A1878">
        <v>19740202</v>
      </c>
      <c r="B1878" t="s">
        <v>1825</v>
      </c>
      <c r="C1878" t="str">
        <f t="shared" si="87"/>
        <v>D</v>
      </c>
      <c r="D1878" t="s">
        <v>1264</v>
      </c>
      <c r="E1878" s="1">
        <v>9</v>
      </c>
      <c r="F1878" s="1">
        <v>9</v>
      </c>
      <c r="G1878">
        <f t="shared" si="88"/>
        <v>0</v>
      </c>
      <c r="H1878" t="s">
        <v>2842</v>
      </c>
      <c r="K1878" t="s">
        <v>1995</v>
      </c>
      <c r="L1878" t="s">
        <v>1826</v>
      </c>
      <c r="M1878" t="s">
        <v>1825</v>
      </c>
      <c r="N1878" t="s">
        <v>1033</v>
      </c>
      <c r="O1878" t="s">
        <v>30</v>
      </c>
      <c r="U1878">
        <f t="shared" si="89"/>
        <v>0</v>
      </c>
    </row>
    <row r="1879" spans="1:21" x14ac:dyDescent="0.25">
      <c r="A1879">
        <v>19740202</v>
      </c>
      <c r="B1879" t="s">
        <v>1264</v>
      </c>
      <c r="C1879" t="str">
        <f t="shared" si="87"/>
        <v>D</v>
      </c>
      <c r="D1879" t="s">
        <v>1825</v>
      </c>
      <c r="E1879" s="1">
        <v>9</v>
      </c>
      <c r="F1879" s="1">
        <v>9</v>
      </c>
      <c r="G1879">
        <f t="shared" si="88"/>
        <v>0</v>
      </c>
      <c r="H1879" t="s">
        <v>2842</v>
      </c>
      <c r="K1879" t="s">
        <v>1995</v>
      </c>
      <c r="L1879" t="s">
        <v>1826</v>
      </c>
      <c r="M1879" t="s">
        <v>1825</v>
      </c>
      <c r="N1879" t="s">
        <v>1037</v>
      </c>
      <c r="O1879" t="s">
        <v>30</v>
      </c>
      <c r="U1879">
        <f t="shared" si="89"/>
        <v>0</v>
      </c>
    </row>
    <row r="1880" spans="1:21" x14ac:dyDescent="0.25">
      <c r="A1880">
        <v>19740202</v>
      </c>
      <c r="B1880" t="s">
        <v>503</v>
      </c>
      <c r="C1880" t="str">
        <f t="shared" si="87"/>
        <v>W</v>
      </c>
      <c r="D1880" t="s">
        <v>376</v>
      </c>
      <c r="E1880" s="1">
        <v>16</v>
      </c>
      <c r="F1880" s="1">
        <v>14</v>
      </c>
      <c r="G1880">
        <f t="shared" si="88"/>
        <v>2</v>
      </c>
      <c r="H1880" t="s">
        <v>2842</v>
      </c>
      <c r="K1880" t="s">
        <v>1822</v>
      </c>
      <c r="L1880" t="s">
        <v>1120</v>
      </c>
      <c r="M1880" t="s">
        <v>503</v>
      </c>
      <c r="N1880" t="s">
        <v>1033</v>
      </c>
      <c r="O1880" t="s">
        <v>30</v>
      </c>
      <c r="U1880">
        <f t="shared" si="89"/>
        <v>0</v>
      </c>
    </row>
    <row r="1881" spans="1:21" x14ac:dyDescent="0.25">
      <c r="A1881">
        <v>19740202</v>
      </c>
      <c r="B1881" t="s">
        <v>376</v>
      </c>
      <c r="C1881" t="str">
        <f t="shared" si="87"/>
        <v>L</v>
      </c>
      <c r="D1881" t="s">
        <v>503</v>
      </c>
      <c r="E1881" s="1">
        <v>14</v>
      </c>
      <c r="F1881" s="1">
        <v>16</v>
      </c>
      <c r="G1881">
        <f t="shared" si="88"/>
        <v>-2</v>
      </c>
      <c r="H1881" t="s">
        <v>2842</v>
      </c>
      <c r="K1881" t="s">
        <v>1822</v>
      </c>
      <c r="L1881" t="s">
        <v>1120</v>
      </c>
      <c r="M1881" t="s">
        <v>503</v>
      </c>
      <c r="N1881" t="s">
        <v>1037</v>
      </c>
      <c r="O1881" t="s">
        <v>30</v>
      </c>
      <c r="U1881">
        <f t="shared" si="89"/>
        <v>1</v>
      </c>
    </row>
    <row r="1882" spans="1:21" x14ac:dyDescent="0.25">
      <c r="A1882">
        <v>19740206</v>
      </c>
      <c r="B1882" t="s">
        <v>376</v>
      </c>
      <c r="C1882" t="str">
        <f t="shared" si="87"/>
        <v>L</v>
      </c>
      <c r="D1882" t="s">
        <v>1825</v>
      </c>
      <c r="E1882" s="1">
        <v>21</v>
      </c>
      <c r="F1882" s="1">
        <v>26</v>
      </c>
      <c r="G1882">
        <f t="shared" si="88"/>
        <v>-5</v>
      </c>
      <c r="H1882" t="s">
        <v>2842</v>
      </c>
      <c r="K1882" t="s">
        <v>1894</v>
      </c>
      <c r="L1882" t="s">
        <v>1017</v>
      </c>
      <c r="M1882" t="s">
        <v>376</v>
      </c>
      <c r="N1882" t="s">
        <v>1033</v>
      </c>
      <c r="O1882" t="s">
        <v>30</v>
      </c>
      <c r="U1882">
        <f t="shared" si="89"/>
        <v>1</v>
      </c>
    </row>
    <row r="1883" spans="1:21" x14ac:dyDescent="0.25">
      <c r="A1883">
        <v>19740206</v>
      </c>
      <c r="B1883" t="s">
        <v>1825</v>
      </c>
      <c r="C1883" t="str">
        <f t="shared" si="87"/>
        <v>W</v>
      </c>
      <c r="D1883" t="s">
        <v>376</v>
      </c>
      <c r="E1883" s="1">
        <v>26</v>
      </c>
      <c r="F1883" s="1">
        <v>21</v>
      </c>
      <c r="G1883">
        <f t="shared" si="88"/>
        <v>5</v>
      </c>
      <c r="H1883" t="s">
        <v>2842</v>
      </c>
      <c r="K1883" t="s">
        <v>1894</v>
      </c>
      <c r="L1883" t="s">
        <v>1017</v>
      </c>
      <c r="M1883" t="s">
        <v>376</v>
      </c>
      <c r="N1883" t="s">
        <v>1037</v>
      </c>
      <c r="O1883" t="s">
        <v>30</v>
      </c>
      <c r="U1883">
        <f t="shared" si="89"/>
        <v>0</v>
      </c>
    </row>
    <row r="1884" spans="1:21" x14ac:dyDescent="0.25">
      <c r="A1884">
        <v>19740216</v>
      </c>
      <c r="B1884" t="s">
        <v>1264</v>
      </c>
      <c r="C1884" t="str">
        <f t="shared" si="87"/>
        <v>D</v>
      </c>
      <c r="D1884" t="s">
        <v>164</v>
      </c>
      <c r="E1884" s="1">
        <v>16</v>
      </c>
      <c r="F1884" s="1">
        <v>16</v>
      </c>
      <c r="G1884">
        <f t="shared" si="88"/>
        <v>0</v>
      </c>
      <c r="H1884" t="s">
        <v>2842</v>
      </c>
      <c r="K1884" t="s">
        <v>1988</v>
      </c>
      <c r="L1884" t="s">
        <v>1263</v>
      </c>
      <c r="M1884" t="s">
        <v>1264</v>
      </c>
      <c r="N1884" t="s">
        <v>1033</v>
      </c>
      <c r="O1884" t="s">
        <v>30</v>
      </c>
      <c r="U1884">
        <f t="shared" si="89"/>
        <v>0</v>
      </c>
    </row>
    <row r="1885" spans="1:21" x14ac:dyDescent="0.25">
      <c r="A1885">
        <v>19740216</v>
      </c>
      <c r="B1885" t="s">
        <v>164</v>
      </c>
      <c r="C1885" t="str">
        <f t="shared" si="87"/>
        <v>D</v>
      </c>
      <c r="D1885" t="s">
        <v>1264</v>
      </c>
      <c r="E1885" s="1">
        <v>16</v>
      </c>
      <c r="F1885" s="1">
        <v>16</v>
      </c>
      <c r="G1885">
        <f t="shared" si="88"/>
        <v>0</v>
      </c>
      <c r="H1885" t="s">
        <v>2842</v>
      </c>
      <c r="K1885" t="s">
        <v>1988</v>
      </c>
      <c r="L1885" t="s">
        <v>1263</v>
      </c>
      <c r="M1885" t="s">
        <v>1264</v>
      </c>
      <c r="N1885" t="s">
        <v>1037</v>
      </c>
      <c r="O1885" t="s">
        <v>30</v>
      </c>
      <c r="U1885">
        <f t="shared" si="89"/>
        <v>0</v>
      </c>
    </row>
    <row r="1886" spans="1:21" x14ac:dyDescent="0.25">
      <c r="A1886">
        <v>19740302</v>
      </c>
      <c r="B1886" t="s">
        <v>1825</v>
      </c>
      <c r="C1886" t="str">
        <f t="shared" si="87"/>
        <v>W</v>
      </c>
      <c r="D1886" t="s">
        <v>503</v>
      </c>
      <c r="E1886" s="1">
        <v>9</v>
      </c>
      <c r="F1886" s="1">
        <v>6</v>
      </c>
      <c r="G1886">
        <f t="shared" si="88"/>
        <v>3</v>
      </c>
      <c r="H1886" t="s">
        <v>2842</v>
      </c>
      <c r="K1886" t="s">
        <v>1995</v>
      </c>
      <c r="L1886" t="s">
        <v>1826</v>
      </c>
      <c r="M1886" t="s">
        <v>1825</v>
      </c>
      <c r="N1886" t="s">
        <v>1033</v>
      </c>
      <c r="O1886" t="s">
        <v>30</v>
      </c>
      <c r="U1886">
        <f t="shared" si="89"/>
        <v>0</v>
      </c>
    </row>
    <row r="1887" spans="1:21" x14ac:dyDescent="0.25">
      <c r="A1887">
        <v>19740302</v>
      </c>
      <c r="B1887" t="s">
        <v>503</v>
      </c>
      <c r="C1887" t="str">
        <f t="shared" si="87"/>
        <v>L</v>
      </c>
      <c r="D1887" t="s">
        <v>1825</v>
      </c>
      <c r="E1887" s="1">
        <v>6</v>
      </c>
      <c r="F1887" s="1">
        <v>9</v>
      </c>
      <c r="G1887">
        <f t="shared" si="88"/>
        <v>-3</v>
      </c>
      <c r="H1887" t="s">
        <v>2842</v>
      </c>
      <c r="K1887" t="s">
        <v>1995</v>
      </c>
      <c r="L1887" t="s">
        <v>1826</v>
      </c>
      <c r="M1887" t="s">
        <v>1825</v>
      </c>
      <c r="N1887" t="s">
        <v>1037</v>
      </c>
      <c r="O1887" t="s">
        <v>30</v>
      </c>
      <c r="U1887">
        <f t="shared" si="89"/>
        <v>1</v>
      </c>
    </row>
    <row r="1888" spans="1:21" x14ac:dyDescent="0.25">
      <c r="A1888">
        <v>19740302</v>
      </c>
      <c r="B1888" t="s">
        <v>164</v>
      </c>
      <c r="C1888" t="str">
        <f t="shared" si="87"/>
        <v>D</v>
      </c>
      <c r="D1888" t="s">
        <v>376</v>
      </c>
      <c r="E1888" s="1">
        <v>12</v>
      </c>
      <c r="F1888" s="1">
        <v>12</v>
      </c>
      <c r="G1888">
        <f t="shared" si="88"/>
        <v>0</v>
      </c>
      <c r="H1888" t="s">
        <v>2842</v>
      </c>
      <c r="K1888" t="s">
        <v>2268</v>
      </c>
      <c r="L1888" t="s">
        <v>1939</v>
      </c>
      <c r="M1888" t="s">
        <v>164</v>
      </c>
      <c r="N1888" t="s">
        <v>1033</v>
      </c>
      <c r="O1888" t="s">
        <v>30</v>
      </c>
      <c r="U1888">
        <f t="shared" si="89"/>
        <v>0</v>
      </c>
    </row>
    <row r="1889" spans="1:21" x14ac:dyDescent="0.25">
      <c r="A1889">
        <v>19740302</v>
      </c>
      <c r="B1889" t="s">
        <v>376</v>
      </c>
      <c r="C1889" t="str">
        <f t="shared" si="87"/>
        <v>D</v>
      </c>
      <c r="D1889" t="s">
        <v>164</v>
      </c>
      <c r="E1889" s="1">
        <v>12</v>
      </c>
      <c r="F1889" s="1">
        <v>12</v>
      </c>
      <c r="G1889">
        <f t="shared" si="88"/>
        <v>0</v>
      </c>
      <c r="H1889" t="s">
        <v>2842</v>
      </c>
      <c r="K1889" t="s">
        <v>2268</v>
      </c>
      <c r="L1889" t="s">
        <v>1939</v>
      </c>
      <c r="M1889" t="s">
        <v>164</v>
      </c>
      <c r="N1889" t="s">
        <v>1037</v>
      </c>
      <c r="O1889" t="s">
        <v>30</v>
      </c>
      <c r="U1889">
        <f t="shared" si="89"/>
        <v>0</v>
      </c>
    </row>
    <row r="1890" spans="1:21" x14ac:dyDescent="0.25">
      <c r="A1890">
        <v>19740316</v>
      </c>
      <c r="B1890" t="s">
        <v>503</v>
      </c>
      <c r="C1890" t="str">
        <f t="shared" si="87"/>
        <v>W</v>
      </c>
      <c r="D1890" t="s">
        <v>164</v>
      </c>
      <c r="E1890" s="1">
        <v>19</v>
      </c>
      <c r="F1890" s="1">
        <v>6</v>
      </c>
      <c r="G1890">
        <f t="shared" si="88"/>
        <v>13</v>
      </c>
      <c r="H1890" t="s">
        <v>2842</v>
      </c>
      <c r="K1890" t="s">
        <v>1903</v>
      </c>
      <c r="L1890" t="s">
        <v>1120</v>
      </c>
      <c r="M1890" t="s">
        <v>503</v>
      </c>
      <c r="N1890" t="s">
        <v>1033</v>
      </c>
      <c r="O1890" t="s">
        <v>30</v>
      </c>
      <c r="U1890">
        <f t="shared" si="89"/>
        <v>0</v>
      </c>
    </row>
    <row r="1891" spans="1:21" x14ac:dyDescent="0.25">
      <c r="A1891">
        <v>19740316</v>
      </c>
      <c r="B1891" t="s">
        <v>164</v>
      </c>
      <c r="C1891" t="str">
        <f t="shared" si="87"/>
        <v>L</v>
      </c>
      <c r="D1891" t="s">
        <v>503</v>
      </c>
      <c r="E1891" s="1">
        <v>6</v>
      </c>
      <c r="F1891" s="1">
        <v>19</v>
      </c>
      <c r="G1891">
        <f t="shared" si="88"/>
        <v>-13</v>
      </c>
      <c r="H1891" t="s">
        <v>2842</v>
      </c>
      <c r="K1891" t="s">
        <v>1903</v>
      </c>
      <c r="L1891" t="s">
        <v>1120</v>
      </c>
      <c r="M1891" t="s">
        <v>503</v>
      </c>
      <c r="N1891" t="s">
        <v>1037</v>
      </c>
      <c r="O1891" t="s">
        <v>30</v>
      </c>
      <c r="U1891">
        <f t="shared" si="89"/>
        <v>0</v>
      </c>
    </row>
    <row r="1892" spans="1:21" x14ac:dyDescent="0.25">
      <c r="A1892">
        <v>19740316</v>
      </c>
      <c r="B1892" t="s">
        <v>376</v>
      </c>
      <c r="C1892" t="str">
        <f t="shared" si="87"/>
        <v>W</v>
      </c>
      <c r="D1892" t="s">
        <v>1264</v>
      </c>
      <c r="E1892" s="1">
        <v>16</v>
      </c>
      <c r="F1892" s="1">
        <v>12</v>
      </c>
      <c r="G1892">
        <f t="shared" si="88"/>
        <v>4</v>
      </c>
      <c r="H1892" t="s">
        <v>2842</v>
      </c>
      <c r="K1892" t="s">
        <v>1894</v>
      </c>
      <c r="L1892" t="s">
        <v>1017</v>
      </c>
      <c r="M1892" t="s">
        <v>376</v>
      </c>
      <c r="N1892" t="s">
        <v>1033</v>
      </c>
      <c r="O1892" t="s">
        <v>30</v>
      </c>
      <c r="U1892">
        <f t="shared" si="89"/>
        <v>0</v>
      </c>
    </row>
    <row r="1893" spans="1:21" x14ac:dyDescent="0.25">
      <c r="A1893">
        <v>19740316</v>
      </c>
      <c r="B1893" t="s">
        <v>1264</v>
      </c>
      <c r="C1893" t="str">
        <f t="shared" si="87"/>
        <v>L</v>
      </c>
      <c r="D1893" t="s">
        <v>376</v>
      </c>
      <c r="E1893" s="1">
        <v>12</v>
      </c>
      <c r="F1893" s="1">
        <v>16</v>
      </c>
      <c r="G1893">
        <f t="shared" si="88"/>
        <v>-4</v>
      </c>
      <c r="H1893" t="s">
        <v>2842</v>
      </c>
      <c r="K1893" t="s">
        <v>1894</v>
      </c>
      <c r="L1893" t="s">
        <v>1017</v>
      </c>
      <c r="M1893" t="s">
        <v>376</v>
      </c>
      <c r="N1893" t="s">
        <v>1037</v>
      </c>
      <c r="O1893" t="s">
        <v>30</v>
      </c>
      <c r="U1893">
        <f t="shared" si="89"/>
        <v>1</v>
      </c>
    </row>
    <row r="1894" spans="1:21" x14ac:dyDescent="0.25">
      <c r="A1894">
        <v>19740525</v>
      </c>
      <c r="B1894" t="s">
        <v>1824</v>
      </c>
      <c r="C1894" t="str">
        <f t="shared" si="87"/>
        <v>L</v>
      </c>
      <c r="D1894" t="s">
        <v>1787</v>
      </c>
      <c r="E1894" s="1">
        <v>6</v>
      </c>
      <c r="F1894" s="1">
        <v>11</v>
      </c>
      <c r="G1894">
        <f t="shared" si="88"/>
        <v>-5</v>
      </c>
      <c r="H1894" t="s">
        <v>2438</v>
      </c>
      <c r="K1894" t="s">
        <v>1813</v>
      </c>
      <c r="L1894" t="s">
        <v>1675</v>
      </c>
      <c r="M1894" t="s">
        <v>1824</v>
      </c>
      <c r="N1894" t="s">
        <v>1033</v>
      </c>
      <c r="S1894" t="s">
        <v>30</v>
      </c>
      <c r="U1894">
        <f t="shared" si="89"/>
        <v>1</v>
      </c>
    </row>
    <row r="1895" spans="1:21" x14ac:dyDescent="0.25">
      <c r="A1895">
        <v>19740525</v>
      </c>
      <c r="B1895" t="s">
        <v>1787</v>
      </c>
      <c r="C1895" t="str">
        <f t="shared" si="87"/>
        <v>W</v>
      </c>
      <c r="D1895" t="s">
        <v>1824</v>
      </c>
      <c r="E1895" s="1">
        <v>11</v>
      </c>
      <c r="F1895" s="1">
        <v>6</v>
      </c>
      <c r="G1895">
        <f t="shared" si="88"/>
        <v>5</v>
      </c>
      <c r="H1895" t="s">
        <v>2438</v>
      </c>
      <c r="K1895" t="s">
        <v>1813</v>
      </c>
      <c r="L1895" t="s">
        <v>1675</v>
      </c>
      <c r="M1895" t="s">
        <v>1824</v>
      </c>
      <c r="N1895" t="s">
        <v>1037</v>
      </c>
      <c r="S1895" t="s">
        <v>30</v>
      </c>
      <c r="U1895">
        <f t="shared" si="89"/>
        <v>0</v>
      </c>
    </row>
    <row r="1896" spans="1:21" x14ac:dyDescent="0.25">
      <c r="A1896">
        <v>19740601</v>
      </c>
      <c r="B1896" t="s">
        <v>1824</v>
      </c>
      <c r="C1896" t="str">
        <f t="shared" si="87"/>
        <v>D</v>
      </c>
      <c r="D1896" t="s">
        <v>1787</v>
      </c>
      <c r="E1896" s="1">
        <v>16</v>
      </c>
      <c r="F1896" s="1">
        <v>16</v>
      </c>
      <c r="G1896">
        <f t="shared" si="88"/>
        <v>0</v>
      </c>
      <c r="H1896" t="s">
        <v>2438</v>
      </c>
      <c r="K1896" t="s">
        <v>2233</v>
      </c>
      <c r="L1896" t="s">
        <v>1715</v>
      </c>
      <c r="M1896" t="s">
        <v>1824</v>
      </c>
      <c r="N1896" t="s">
        <v>1033</v>
      </c>
      <c r="S1896" t="s">
        <v>30</v>
      </c>
      <c r="U1896">
        <f t="shared" si="89"/>
        <v>0</v>
      </c>
    </row>
    <row r="1897" spans="1:21" x14ac:dyDescent="0.25">
      <c r="A1897">
        <v>19740601</v>
      </c>
      <c r="B1897" t="s">
        <v>1787</v>
      </c>
      <c r="C1897" t="str">
        <f t="shared" si="87"/>
        <v>D</v>
      </c>
      <c r="D1897" t="s">
        <v>1824</v>
      </c>
      <c r="E1897" s="1">
        <v>16</v>
      </c>
      <c r="F1897" s="1">
        <v>16</v>
      </c>
      <c r="G1897">
        <f t="shared" si="88"/>
        <v>0</v>
      </c>
      <c r="H1897" t="s">
        <v>2438</v>
      </c>
      <c r="K1897" t="s">
        <v>2233</v>
      </c>
      <c r="L1897" t="s">
        <v>1715</v>
      </c>
      <c r="M1897" t="s">
        <v>1824</v>
      </c>
      <c r="N1897" t="s">
        <v>1037</v>
      </c>
      <c r="S1897" t="s">
        <v>30</v>
      </c>
      <c r="U1897">
        <f t="shared" si="89"/>
        <v>0</v>
      </c>
    </row>
    <row r="1898" spans="1:21" x14ac:dyDescent="0.25">
      <c r="A1898">
        <v>19740608</v>
      </c>
      <c r="B1898" t="s">
        <v>1824</v>
      </c>
      <c r="C1898" t="str">
        <f t="shared" si="87"/>
        <v>L</v>
      </c>
      <c r="D1898" t="s">
        <v>1787</v>
      </c>
      <c r="E1898" s="1">
        <v>6</v>
      </c>
      <c r="F1898" s="1">
        <v>16</v>
      </c>
      <c r="G1898">
        <f t="shared" si="88"/>
        <v>-10</v>
      </c>
      <c r="H1898" t="s">
        <v>2438</v>
      </c>
      <c r="K1898" t="s">
        <v>1813</v>
      </c>
      <c r="L1898" t="s">
        <v>1675</v>
      </c>
      <c r="M1898" t="s">
        <v>1824</v>
      </c>
      <c r="N1898" t="s">
        <v>1033</v>
      </c>
      <c r="S1898" t="s">
        <v>30</v>
      </c>
      <c r="U1898">
        <f t="shared" si="89"/>
        <v>0</v>
      </c>
    </row>
    <row r="1899" spans="1:21" x14ac:dyDescent="0.25">
      <c r="A1899">
        <v>19740608</v>
      </c>
      <c r="B1899" t="s">
        <v>1787</v>
      </c>
      <c r="C1899" t="str">
        <f t="shared" si="87"/>
        <v>W</v>
      </c>
      <c r="D1899" t="s">
        <v>1824</v>
      </c>
      <c r="E1899" s="1">
        <v>16</v>
      </c>
      <c r="F1899" s="1">
        <v>6</v>
      </c>
      <c r="G1899">
        <f t="shared" si="88"/>
        <v>10</v>
      </c>
      <c r="H1899" t="s">
        <v>2438</v>
      </c>
      <c r="K1899" t="s">
        <v>1813</v>
      </c>
      <c r="L1899" t="s">
        <v>1675</v>
      </c>
      <c r="M1899" t="s">
        <v>1824</v>
      </c>
      <c r="N1899" t="s">
        <v>1037</v>
      </c>
      <c r="S1899" t="s">
        <v>30</v>
      </c>
      <c r="U1899">
        <f t="shared" si="89"/>
        <v>0</v>
      </c>
    </row>
    <row r="1900" spans="1:21" x14ac:dyDescent="0.25">
      <c r="A1900">
        <v>19740620</v>
      </c>
      <c r="B1900" t="s">
        <v>1821</v>
      </c>
      <c r="C1900" t="str">
        <f t="shared" si="87"/>
        <v>L</v>
      </c>
      <c r="D1900" t="s">
        <v>164</v>
      </c>
      <c r="E1900" s="1">
        <v>15</v>
      </c>
      <c r="F1900" s="1">
        <v>20</v>
      </c>
      <c r="G1900">
        <f t="shared" si="88"/>
        <v>-5</v>
      </c>
      <c r="H1900" t="s">
        <v>2437</v>
      </c>
      <c r="K1900" t="s">
        <v>2382</v>
      </c>
      <c r="L1900" t="s">
        <v>1885</v>
      </c>
      <c r="M1900" t="s">
        <v>1821</v>
      </c>
      <c r="N1900" t="s">
        <v>1033</v>
      </c>
      <c r="S1900" t="s">
        <v>30</v>
      </c>
      <c r="U1900">
        <f t="shared" si="89"/>
        <v>1</v>
      </c>
    </row>
    <row r="1901" spans="1:21" x14ac:dyDescent="0.25">
      <c r="A1901">
        <v>19740620</v>
      </c>
      <c r="B1901" t="s">
        <v>164</v>
      </c>
      <c r="C1901" t="str">
        <f t="shared" si="87"/>
        <v>W</v>
      </c>
      <c r="D1901" t="s">
        <v>1821</v>
      </c>
      <c r="E1901" s="1">
        <v>20</v>
      </c>
      <c r="F1901" s="1">
        <v>15</v>
      </c>
      <c r="G1901">
        <f t="shared" si="88"/>
        <v>5</v>
      </c>
      <c r="H1901" t="s">
        <v>2437</v>
      </c>
      <c r="K1901" t="s">
        <v>2382</v>
      </c>
      <c r="L1901" t="s">
        <v>1885</v>
      </c>
      <c r="M1901" t="s">
        <v>1821</v>
      </c>
      <c r="N1901" t="s">
        <v>1037</v>
      </c>
      <c r="S1901" t="s">
        <v>30</v>
      </c>
      <c r="U1901">
        <f t="shared" si="89"/>
        <v>0</v>
      </c>
    </row>
    <row r="1902" spans="1:21" x14ac:dyDescent="0.25">
      <c r="A1902">
        <v>19740629</v>
      </c>
      <c r="B1902" t="s">
        <v>1821</v>
      </c>
      <c r="C1902" t="str">
        <f t="shared" si="87"/>
        <v>L</v>
      </c>
      <c r="D1902" t="s">
        <v>164</v>
      </c>
      <c r="E1902" s="1">
        <v>27</v>
      </c>
      <c r="F1902" s="1">
        <v>31</v>
      </c>
      <c r="G1902">
        <f t="shared" si="88"/>
        <v>-4</v>
      </c>
      <c r="H1902" t="s">
        <v>2437</v>
      </c>
      <c r="K1902" t="s">
        <v>2382</v>
      </c>
      <c r="L1902" t="s">
        <v>1885</v>
      </c>
      <c r="M1902" t="s">
        <v>1821</v>
      </c>
      <c r="N1902" t="s">
        <v>1033</v>
      </c>
      <c r="S1902" t="s">
        <v>30</v>
      </c>
      <c r="U1902">
        <f t="shared" si="89"/>
        <v>1</v>
      </c>
    </row>
    <row r="1903" spans="1:21" x14ac:dyDescent="0.25">
      <c r="A1903">
        <v>19740629</v>
      </c>
      <c r="B1903" t="s">
        <v>164</v>
      </c>
      <c r="C1903" t="str">
        <f t="shared" si="87"/>
        <v>W</v>
      </c>
      <c r="D1903" t="s">
        <v>1821</v>
      </c>
      <c r="E1903" s="1">
        <v>31</v>
      </c>
      <c r="F1903" s="1">
        <v>27</v>
      </c>
      <c r="G1903">
        <f t="shared" si="88"/>
        <v>4</v>
      </c>
      <c r="H1903" t="s">
        <v>2437</v>
      </c>
      <c r="K1903" t="s">
        <v>2382</v>
      </c>
      <c r="L1903" t="s">
        <v>1885</v>
      </c>
      <c r="M1903" t="s">
        <v>1821</v>
      </c>
      <c r="N1903" t="s">
        <v>1037</v>
      </c>
      <c r="S1903" t="s">
        <v>30</v>
      </c>
      <c r="U1903">
        <f t="shared" si="89"/>
        <v>0</v>
      </c>
    </row>
    <row r="1904" spans="1:21" x14ac:dyDescent="0.25">
      <c r="A1904">
        <v>19741123</v>
      </c>
      <c r="B1904" t="s">
        <v>1825</v>
      </c>
      <c r="C1904" t="str">
        <f t="shared" si="87"/>
        <v>L</v>
      </c>
      <c r="D1904" t="s">
        <v>1787</v>
      </c>
      <c r="E1904" s="1">
        <v>6</v>
      </c>
      <c r="F1904" s="1">
        <v>15</v>
      </c>
      <c r="G1904">
        <f t="shared" si="88"/>
        <v>-9</v>
      </c>
      <c r="H1904" t="s">
        <v>2436</v>
      </c>
      <c r="K1904" t="s">
        <v>1995</v>
      </c>
      <c r="L1904" t="s">
        <v>1826</v>
      </c>
      <c r="M1904" t="s">
        <v>1825</v>
      </c>
      <c r="N1904" t="s">
        <v>1033</v>
      </c>
      <c r="S1904" t="s">
        <v>30</v>
      </c>
      <c r="U1904">
        <f t="shared" si="89"/>
        <v>0</v>
      </c>
    </row>
    <row r="1905" spans="1:21" x14ac:dyDescent="0.25">
      <c r="A1905">
        <v>19741123</v>
      </c>
      <c r="B1905" t="s">
        <v>1787</v>
      </c>
      <c r="C1905" t="str">
        <f t="shared" si="87"/>
        <v>W</v>
      </c>
      <c r="D1905" t="s">
        <v>1825</v>
      </c>
      <c r="E1905" s="1">
        <v>15</v>
      </c>
      <c r="F1905" s="1">
        <v>6</v>
      </c>
      <c r="G1905">
        <f t="shared" si="88"/>
        <v>9</v>
      </c>
      <c r="H1905" t="s">
        <v>2436</v>
      </c>
      <c r="K1905" t="s">
        <v>1995</v>
      </c>
      <c r="L1905" t="s">
        <v>1826</v>
      </c>
      <c r="M1905" t="s">
        <v>1825</v>
      </c>
      <c r="N1905" t="s">
        <v>1037</v>
      </c>
      <c r="S1905" t="s">
        <v>30</v>
      </c>
      <c r="U1905">
        <f t="shared" si="89"/>
        <v>0</v>
      </c>
    </row>
    <row r="1906" spans="1:21" x14ac:dyDescent="0.25">
      <c r="A1906">
        <v>19741123</v>
      </c>
      <c r="B1906" t="s">
        <v>164</v>
      </c>
      <c r="C1906" t="str">
        <f t="shared" si="87"/>
        <v>L</v>
      </c>
      <c r="D1906" t="s">
        <v>1828</v>
      </c>
      <c r="E1906" s="1">
        <v>4</v>
      </c>
      <c r="F1906" s="1">
        <v>13</v>
      </c>
      <c r="G1906">
        <f t="shared" si="88"/>
        <v>-9</v>
      </c>
      <c r="H1906" t="s">
        <v>2435</v>
      </c>
      <c r="K1906" t="s">
        <v>2094</v>
      </c>
      <c r="L1906" t="s">
        <v>2093</v>
      </c>
      <c r="M1906" t="s">
        <v>164</v>
      </c>
      <c r="N1906" t="s">
        <v>1033</v>
      </c>
      <c r="S1906" t="s">
        <v>30</v>
      </c>
      <c r="U1906">
        <f t="shared" si="89"/>
        <v>0</v>
      </c>
    </row>
    <row r="1907" spans="1:21" x14ac:dyDescent="0.25">
      <c r="A1907">
        <v>19741123</v>
      </c>
      <c r="B1907" t="s">
        <v>1828</v>
      </c>
      <c r="C1907" t="str">
        <f t="shared" si="87"/>
        <v>W</v>
      </c>
      <c r="D1907" t="s">
        <v>164</v>
      </c>
      <c r="E1907" s="1">
        <v>13</v>
      </c>
      <c r="F1907" s="1">
        <v>4</v>
      </c>
      <c r="G1907">
        <f t="shared" si="88"/>
        <v>9</v>
      </c>
      <c r="H1907" t="s">
        <v>2435</v>
      </c>
      <c r="K1907" t="s">
        <v>2094</v>
      </c>
      <c r="L1907" t="s">
        <v>2093</v>
      </c>
      <c r="M1907" t="s">
        <v>164</v>
      </c>
      <c r="N1907" t="s">
        <v>1037</v>
      </c>
      <c r="S1907" t="s">
        <v>30</v>
      </c>
      <c r="U1907">
        <f t="shared" si="89"/>
        <v>0</v>
      </c>
    </row>
    <row r="1908" spans="1:21" x14ac:dyDescent="0.25">
      <c r="A1908">
        <v>19741130</v>
      </c>
      <c r="B1908" t="s">
        <v>164</v>
      </c>
      <c r="C1908" t="str">
        <f t="shared" si="87"/>
        <v>L</v>
      </c>
      <c r="D1908" t="s">
        <v>1828</v>
      </c>
      <c r="E1908" s="1">
        <v>8</v>
      </c>
      <c r="F1908" s="1">
        <v>10</v>
      </c>
      <c r="G1908">
        <f t="shared" si="88"/>
        <v>-2</v>
      </c>
      <c r="H1908" t="s">
        <v>2435</v>
      </c>
      <c r="K1908" t="s">
        <v>2268</v>
      </c>
      <c r="L1908" t="s">
        <v>1939</v>
      </c>
      <c r="M1908" t="s">
        <v>164</v>
      </c>
      <c r="N1908" t="s">
        <v>1033</v>
      </c>
      <c r="S1908" t="s">
        <v>30</v>
      </c>
      <c r="U1908">
        <f t="shared" si="89"/>
        <v>1</v>
      </c>
    </row>
    <row r="1909" spans="1:21" x14ac:dyDescent="0.25">
      <c r="A1909">
        <v>19741130</v>
      </c>
      <c r="B1909" t="s">
        <v>1828</v>
      </c>
      <c r="C1909" t="str">
        <f t="shared" si="87"/>
        <v>W</v>
      </c>
      <c r="D1909" t="s">
        <v>164</v>
      </c>
      <c r="E1909" s="1">
        <v>10</v>
      </c>
      <c r="F1909" s="1">
        <v>8</v>
      </c>
      <c r="G1909">
        <f t="shared" si="88"/>
        <v>2</v>
      </c>
      <c r="H1909" t="s">
        <v>2435</v>
      </c>
      <c r="K1909" t="s">
        <v>2268</v>
      </c>
      <c r="L1909" t="s">
        <v>1939</v>
      </c>
      <c r="M1909" t="s">
        <v>164</v>
      </c>
      <c r="N1909" t="s">
        <v>1037</v>
      </c>
      <c r="S1909" t="s">
        <v>30</v>
      </c>
      <c r="U1909">
        <f t="shared" si="89"/>
        <v>0</v>
      </c>
    </row>
    <row r="1910" spans="1:21" x14ac:dyDescent="0.25">
      <c r="A1910">
        <v>19750118</v>
      </c>
      <c r="B1910" t="s">
        <v>1825</v>
      </c>
      <c r="C1910" t="str">
        <f t="shared" si="87"/>
        <v>W</v>
      </c>
      <c r="D1910" t="s">
        <v>376</v>
      </c>
      <c r="E1910" s="1">
        <v>12</v>
      </c>
      <c r="F1910" s="1">
        <v>9</v>
      </c>
      <c r="G1910">
        <f t="shared" si="88"/>
        <v>3</v>
      </c>
      <c r="H1910" t="s">
        <v>2841</v>
      </c>
      <c r="K1910" t="s">
        <v>1995</v>
      </c>
      <c r="L1910" t="s">
        <v>1826</v>
      </c>
      <c r="M1910" t="s">
        <v>1825</v>
      </c>
      <c r="N1910" t="s">
        <v>1033</v>
      </c>
      <c r="O1910" t="s">
        <v>30</v>
      </c>
      <c r="U1910">
        <f t="shared" si="89"/>
        <v>0</v>
      </c>
    </row>
    <row r="1911" spans="1:21" x14ac:dyDescent="0.25">
      <c r="A1911">
        <v>19750118</v>
      </c>
      <c r="B1911" t="s">
        <v>376</v>
      </c>
      <c r="C1911" t="str">
        <f t="shared" si="87"/>
        <v>L</v>
      </c>
      <c r="D1911" t="s">
        <v>1825</v>
      </c>
      <c r="E1911" s="1">
        <v>9</v>
      </c>
      <c r="F1911" s="1">
        <v>12</v>
      </c>
      <c r="G1911">
        <f t="shared" si="88"/>
        <v>-3</v>
      </c>
      <c r="H1911" t="s">
        <v>2841</v>
      </c>
      <c r="K1911" t="s">
        <v>1995</v>
      </c>
      <c r="L1911" t="s">
        <v>1826</v>
      </c>
      <c r="M1911" t="s">
        <v>1825</v>
      </c>
      <c r="N1911" t="s">
        <v>1037</v>
      </c>
      <c r="O1911" t="s">
        <v>30</v>
      </c>
      <c r="U1911">
        <f t="shared" si="89"/>
        <v>1</v>
      </c>
    </row>
    <row r="1912" spans="1:21" x14ac:dyDescent="0.25">
      <c r="A1912">
        <v>19750118</v>
      </c>
      <c r="B1912" t="s">
        <v>164</v>
      </c>
      <c r="C1912" t="str">
        <f t="shared" si="87"/>
        <v>L</v>
      </c>
      <c r="D1912" t="s">
        <v>1264</v>
      </c>
      <c r="E1912" s="1">
        <v>10</v>
      </c>
      <c r="F1912" s="1">
        <v>25</v>
      </c>
      <c r="G1912">
        <f t="shared" si="88"/>
        <v>-15</v>
      </c>
      <c r="H1912" t="s">
        <v>2841</v>
      </c>
      <c r="K1912" t="s">
        <v>2268</v>
      </c>
      <c r="L1912" t="s">
        <v>1939</v>
      </c>
      <c r="M1912" t="s">
        <v>164</v>
      </c>
      <c r="N1912" t="s">
        <v>1033</v>
      </c>
      <c r="O1912" t="s">
        <v>30</v>
      </c>
      <c r="U1912">
        <f t="shared" si="89"/>
        <v>0</v>
      </c>
    </row>
    <row r="1913" spans="1:21" x14ac:dyDescent="0.25">
      <c r="A1913">
        <v>19750118</v>
      </c>
      <c r="B1913" t="s">
        <v>1264</v>
      </c>
      <c r="C1913" t="str">
        <f t="shared" si="87"/>
        <v>W</v>
      </c>
      <c r="D1913" t="s">
        <v>164</v>
      </c>
      <c r="E1913" s="1">
        <v>25</v>
      </c>
      <c r="F1913" s="1">
        <v>10</v>
      </c>
      <c r="G1913">
        <f t="shared" si="88"/>
        <v>15</v>
      </c>
      <c r="H1913" t="s">
        <v>2841</v>
      </c>
      <c r="K1913" t="s">
        <v>2268</v>
      </c>
      <c r="L1913" t="s">
        <v>1939</v>
      </c>
      <c r="M1913" t="s">
        <v>164</v>
      </c>
      <c r="N1913" t="s">
        <v>1037</v>
      </c>
      <c r="O1913" t="s">
        <v>30</v>
      </c>
      <c r="U1913">
        <f t="shared" si="89"/>
        <v>0</v>
      </c>
    </row>
    <row r="1914" spans="1:21" x14ac:dyDescent="0.25">
      <c r="A1914">
        <v>19750201</v>
      </c>
      <c r="B1914" t="s">
        <v>503</v>
      </c>
      <c r="C1914" t="str">
        <f t="shared" si="87"/>
        <v>W</v>
      </c>
      <c r="D1914" t="s">
        <v>1825</v>
      </c>
      <c r="E1914" s="1">
        <v>20</v>
      </c>
      <c r="F1914" s="1">
        <v>13</v>
      </c>
      <c r="G1914">
        <f t="shared" si="88"/>
        <v>7</v>
      </c>
      <c r="H1914" t="s">
        <v>2841</v>
      </c>
      <c r="K1914" t="s">
        <v>1822</v>
      </c>
      <c r="L1914" t="s">
        <v>1120</v>
      </c>
      <c r="M1914" t="s">
        <v>503</v>
      </c>
      <c r="N1914" t="s">
        <v>1033</v>
      </c>
      <c r="O1914" t="s">
        <v>30</v>
      </c>
      <c r="U1914">
        <f t="shared" si="89"/>
        <v>0</v>
      </c>
    </row>
    <row r="1915" spans="1:21" x14ac:dyDescent="0.25">
      <c r="A1915">
        <v>19750201</v>
      </c>
      <c r="B1915" t="s">
        <v>1825</v>
      </c>
      <c r="C1915" t="str">
        <f t="shared" si="87"/>
        <v>L</v>
      </c>
      <c r="D1915" t="s">
        <v>503</v>
      </c>
      <c r="E1915" s="1">
        <v>13</v>
      </c>
      <c r="F1915" s="1">
        <v>20</v>
      </c>
      <c r="G1915">
        <f t="shared" si="88"/>
        <v>-7</v>
      </c>
      <c r="H1915" t="s">
        <v>2841</v>
      </c>
      <c r="K1915" t="s">
        <v>1822</v>
      </c>
      <c r="L1915" t="s">
        <v>1120</v>
      </c>
      <c r="M1915" t="s">
        <v>503</v>
      </c>
      <c r="N1915" t="s">
        <v>1037</v>
      </c>
      <c r="O1915" t="s">
        <v>30</v>
      </c>
      <c r="U1915">
        <f t="shared" si="89"/>
        <v>1</v>
      </c>
    </row>
    <row r="1916" spans="1:21" x14ac:dyDescent="0.25">
      <c r="A1916">
        <v>19750201</v>
      </c>
      <c r="B1916" t="s">
        <v>376</v>
      </c>
      <c r="C1916" t="str">
        <f t="shared" si="87"/>
        <v>L</v>
      </c>
      <c r="D1916" t="s">
        <v>164</v>
      </c>
      <c r="E1916" s="1">
        <v>20</v>
      </c>
      <c r="F1916" s="1">
        <v>27</v>
      </c>
      <c r="G1916">
        <f t="shared" si="88"/>
        <v>-7</v>
      </c>
      <c r="H1916" t="s">
        <v>2841</v>
      </c>
      <c r="K1916" t="s">
        <v>1894</v>
      </c>
      <c r="L1916" t="s">
        <v>1017</v>
      </c>
      <c r="M1916" t="s">
        <v>376</v>
      </c>
      <c r="N1916" t="s">
        <v>1033</v>
      </c>
      <c r="O1916" t="s">
        <v>30</v>
      </c>
      <c r="U1916">
        <f t="shared" si="89"/>
        <v>1</v>
      </c>
    </row>
    <row r="1917" spans="1:21" x14ac:dyDescent="0.25">
      <c r="A1917">
        <v>19750201</v>
      </c>
      <c r="B1917" t="s">
        <v>164</v>
      </c>
      <c r="C1917" t="str">
        <f t="shared" si="87"/>
        <v>W</v>
      </c>
      <c r="D1917" t="s">
        <v>376</v>
      </c>
      <c r="E1917" s="1">
        <v>27</v>
      </c>
      <c r="F1917" s="1">
        <v>20</v>
      </c>
      <c r="G1917">
        <f t="shared" si="88"/>
        <v>7</v>
      </c>
      <c r="H1917" t="s">
        <v>2841</v>
      </c>
      <c r="K1917" t="s">
        <v>1894</v>
      </c>
      <c r="L1917" t="s">
        <v>1017</v>
      </c>
      <c r="M1917" t="s">
        <v>376</v>
      </c>
      <c r="N1917" t="s">
        <v>1037</v>
      </c>
      <c r="O1917" t="s">
        <v>30</v>
      </c>
      <c r="U1917">
        <f t="shared" si="89"/>
        <v>0</v>
      </c>
    </row>
    <row r="1918" spans="1:21" x14ac:dyDescent="0.25">
      <c r="A1918">
        <v>19750215</v>
      </c>
      <c r="B1918" t="s">
        <v>1264</v>
      </c>
      <c r="C1918" t="str">
        <f t="shared" si="87"/>
        <v>W</v>
      </c>
      <c r="D1918" t="s">
        <v>376</v>
      </c>
      <c r="E1918" s="1">
        <v>20</v>
      </c>
      <c r="F1918" s="1">
        <v>4</v>
      </c>
      <c r="G1918">
        <f t="shared" si="88"/>
        <v>16</v>
      </c>
      <c r="H1918" t="s">
        <v>2841</v>
      </c>
      <c r="K1918" t="s">
        <v>2533</v>
      </c>
      <c r="L1918" t="s">
        <v>1263</v>
      </c>
      <c r="M1918" t="s">
        <v>1264</v>
      </c>
      <c r="N1918" t="s">
        <v>1033</v>
      </c>
      <c r="O1918" t="s">
        <v>30</v>
      </c>
      <c r="U1918">
        <f t="shared" si="89"/>
        <v>0</v>
      </c>
    </row>
    <row r="1919" spans="1:21" x14ac:dyDescent="0.25">
      <c r="A1919">
        <v>19750215</v>
      </c>
      <c r="B1919" t="s">
        <v>376</v>
      </c>
      <c r="C1919" t="str">
        <f t="shared" si="87"/>
        <v>L</v>
      </c>
      <c r="D1919" t="s">
        <v>1264</v>
      </c>
      <c r="E1919" s="1">
        <v>4</v>
      </c>
      <c r="F1919" s="1">
        <v>20</v>
      </c>
      <c r="G1919">
        <f t="shared" si="88"/>
        <v>-16</v>
      </c>
      <c r="H1919" t="s">
        <v>2841</v>
      </c>
      <c r="K1919" t="s">
        <v>2533</v>
      </c>
      <c r="L1919" t="s">
        <v>1263</v>
      </c>
      <c r="M1919" t="s">
        <v>1264</v>
      </c>
      <c r="N1919" t="s">
        <v>1037</v>
      </c>
      <c r="O1919" t="s">
        <v>30</v>
      </c>
      <c r="U1919">
        <f t="shared" si="89"/>
        <v>0</v>
      </c>
    </row>
    <row r="1920" spans="1:21" x14ac:dyDescent="0.25">
      <c r="A1920">
        <v>19750215</v>
      </c>
      <c r="B1920" t="s">
        <v>164</v>
      </c>
      <c r="C1920" t="str">
        <f t="shared" si="87"/>
        <v>W</v>
      </c>
      <c r="D1920" t="s">
        <v>503</v>
      </c>
      <c r="E1920" s="1">
        <v>10</v>
      </c>
      <c r="F1920" s="1">
        <v>9</v>
      </c>
      <c r="G1920">
        <f t="shared" si="88"/>
        <v>1</v>
      </c>
      <c r="H1920" t="s">
        <v>2841</v>
      </c>
      <c r="K1920" t="s">
        <v>2268</v>
      </c>
      <c r="L1920" t="s">
        <v>1939</v>
      </c>
      <c r="M1920" t="s">
        <v>164</v>
      </c>
      <c r="N1920" t="s">
        <v>1033</v>
      </c>
      <c r="O1920" t="s">
        <v>30</v>
      </c>
      <c r="U1920">
        <f t="shared" si="89"/>
        <v>0</v>
      </c>
    </row>
    <row r="1921" spans="1:21" x14ac:dyDescent="0.25">
      <c r="A1921">
        <v>19750215</v>
      </c>
      <c r="B1921" t="s">
        <v>503</v>
      </c>
      <c r="C1921" t="str">
        <f t="shared" si="87"/>
        <v>L</v>
      </c>
      <c r="D1921" t="s">
        <v>164</v>
      </c>
      <c r="E1921" s="1">
        <v>9</v>
      </c>
      <c r="F1921" s="1">
        <v>10</v>
      </c>
      <c r="G1921">
        <f t="shared" si="88"/>
        <v>-1</v>
      </c>
      <c r="H1921" t="s">
        <v>2841</v>
      </c>
      <c r="K1921" t="s">
        <v>2268</v>
      </c>
      <c r="L1921" t="s">
        <v>1939</v>
      </c>
      <c r="M1921" t="s">
        <v>164</v>
      </c>
      <c r="N1921" t="s">
        <v>1037</v>
      </c>
      <c r="O1921" t="s">
        <v>30</v>
      </c>
      <c r="U1921">
        <f t="shared" si="89"/>
        <v>1</v>
      </c>
    </row>
    <row r="1922" spans="1:21" x14ac:dyDescent="0.25">
      <c r="A1922">
        <v>19750301</v>
      </c>
      <c r="B1922" t="s">
        <v>1825</v>
      </c>
      <c r="C1922" t="str">
        <f t="shared" ref="C1922:C1985" si="90">IF(E1922-F1922&gt;0,"W",IF(E1922-F1922&lt;0,"L","D"))</f>
        <v>W</v>
      </c>
      <c r="D1922" t="s">
        <v>164</v>
      </c>
      <c r="E1922" s="1">
        <v>25</v>
      </c>
      <c r="F1922" s="1">
        <v>6</v>
      </c>
      <c r="G1922">
        <f t="shared" ref="G1922:G1985" si="91">E1922-F1922</f>
        <v>19</v>
      </c>
      <c r="H1922" t="s">
        <v>2841</v>
      </c>
      <c r="K1922" t="s">
        <v>1995</v>
      </c>
      <c r="L1922" t="s">
        <v>1826</v>
      </c>
      <c r="M1922" t="s">
        <v>1825</v>
      </c>
      <c r="N1922" t="s">
        <v>1033</v>
      </c>
      <c r="O1922" t="s">
        <v>30</v>
      </c>
      <c r="U1922">
        <f t="shared" ref="U1922:U1985" si="92">IF(C1922="L",IF(G1922&gt;-8,1,0),0)</f>
        <v>0</v>
      </c>
    </row>
    <row r="1923" spans="1:21" x14ac:dyDescent="0.25">
      <c r="A1923">
        <v>19750301</v>
      </c>
      <c r="B1923" t="s">
        <v>164</v>
      </c>
      <c r="C1923" t="str">
        <f t="shared" si="90"/>
        <v>L</v>
      </c>
      <c r="D1923" t="s">
        <v>1825</v>
      </c>
      <c r="E1923" s="1">
        <v>6</v>
      </c>
      <c r="F1923" s="1">
        <v>25</v>
      </c>
      <c r="G1923">
        <f t="shared" si="91"/>
        <v>-19</v>
      </c>
      <c r="H1923" t="s">
        <v>2841</v>
      </c>
      <c r="K1923" t="s">
        <v>1995</v>
      </c>
      <c r="L1923" t="s">
        <v>1826</v>
      </c>
      <c r="M1923" t="s">
        <v>1825</v>
      </c>
      <c r="N1923" t="s">
        <v>1037</v>
      </c>
      <c r="O1923" t="s">
        <v>30</v>
      </c>
      <c r="U1923">
        <f t="shared" si="92"/>
        <v>0</v>
      </c>
    </row>
    <row r="1924" spans="1:21" x14ac:dyDescent="0.25">
      <c r="A1924">
        <v>19750301</v>
      </c>
      <c r="B1924" t="s">
        <v>503</v>
      </c>
      <c r="C1924" t="str">
        <f t="shared" si="90"/>
        <v>W</v>
      </c>
      <c r="D1924" t="s">
        <v>1264</v>
      </c>
      <c r="E1924" s="1">
        <v>12</v>
      </c>
      <c r="F1924" s="1">
        <v>10</v>
      </c>
      <c r="G1924">
        <f t="shared" si="91"/>
        <v>2</v>
      </c>
      <c r="H1924" t="s">
        <v>2841</v>
      </c>
      <c r="K1924" t="s">
        <v>1822</v>
      </c>
      <c r="L1924" t="s">
        <v>1120</v>
      </c>
      <c r="M1924" t="s">
        <v>503</v>
      </c>
      <c r="N1924" t="s">
        <v>1033</v>
      </c>
      <c r="O1924" t="s">
        <v>30</v>
      </c>
      <c r="U1924">
        <f t="shared" si="92"/>
        <v>0</v>
      </c>
    </row>
    <row r="1925" spans="1:21" x14ac:dyDescent="0.25">
      <c r="A1925">
        <v>19750301</v>
      </c>
      <c r="B1925" t="s">
        <v>1264</v>
      </c>
      <c r="C1925" t="str">
        <f t="shared" si="90"/>
        <v>L</v>
      </c>
      <c r="D1925" t="s">
        <v>503</v>
      </c>
      <c r="E1925" s="1">
        <v>10</v>
      </c>
      <c r="F1925" s="1">
        <v>12</v>
      </c>
      <c r="G1925">
        <f t="shared" si="91"/>
        <v>-2</v>
      </c>
      <c r="H1925" t="s">
        <v>2841</v>
      </c>
      <c r="K1925" t="s">
        <v>1822</v>
      </c>
      <c r="L1925" t="s">
        <v>1120</v>
      </c>
      <c r="M1925" t="s">
        <v>503</v>
      </c>
      <c r="N1925" t="s">
        <v>1037</v>
      </c>
      <c r="O1925" t="s">
        <v>30</v>
      </c>
      <c r="U1925">
        <f t="shared" si="92"/>
        <v>1</v>
      </c>
    </row>
    <row r="1926" spans="1:21" x14ac:dyDescent="0.25">
      <c r="A1926">
        <v>19750315</v>
      </c>
      <c r="B1926" t="s">
        <v>1264</v>
      </c>
      <c r="C1926" t="str">
        <f t="shared" si="90"/>
        <v>W</v>
      </c>
      <c r="D1926" t="s">
        <v>1825</v>
      </c>
      <c r="E1926" s="1">
        <v>32</v>
      </c>
      <c r="F1926" s="1">
        <v>4</v>
      </c>
      <c r="G1926">
        <f t="shared" si="91"/>
        <v>28</v>
      </c>
      <c r="H1926" t="s">
        <v>2841</v>
      </c>
      <c r="K1926" t="s">
        <v>2533</v>
      </c>
      <c r="L1926" t="s">
        <v>1263</v>
      </c>
      <c r="M1926" t="s">
        <v>1264</v>
      </c>
      <c r="N1926" t="s">
        <v>1033</v>
      </c>
      <c r="O1926" t="s">
        <v>30</v>
      </c>
      <c r="U1926">
        <f t="shared" si="92"/>
        <v>0</v>
      </c>
    </row>
    <row r="1927" spans="1:21" x14ac:dyDescent="0.25">
      <c r="A1927">
        <v>19750315</v>
      </c>
      <c r="B1927" t="s">
        <v>1825</v>
      </c>
      <c r="C1927" t="str">
        <f t="shared" si="90"/>
        <v>L</v>
      </c>
      <c r="D1927" t="s">
        <v>1264</v>
      </c>
      <c r="E1927" s="1">
        <v>4</v>
      </c>
      <c r="F1927" s="1">
        <v>32</v>
      </c>
      <c r="G1927">
        <f t="shared" si="91"/>
        <v>-28</v>
      </c>
      <c r="H1927" t="s">
        <v>2841</v>
      </c>
      <c r="K1927" t="s">
        <v>2533</v>
      </c>
      <c r="L1927" t="s">
        <v>1263</v>
      </c>
      <c r="M1927" t="s">
        <v>1264</v>
      </c>
      <c r="N1927" t="s">
        <v>1037</v>
      </c>
      <c r="O1927" t="s">
        <v>30</v>
      </c>
      <c r="U1927">
        <f t="shared" si="92"/>
        <v>0</v>
      </c>
    </row>
    <row r="1928" spans="1:21" x14ac:dyDescent="0.25">
      <c r="A1928">
        <v>19750315</v>
      </c>
      <c r="B1928" t="s">
        <v>376</v>
      </c>
      <c r="C1928" t="str">
        <f t="shared" si="90"/>
        <v>W</v>
      </c>
      <c r="D1928" t="s">
        <v>503</v>
      </c>
      <c r="E1928" s="1">
        <v>7</v>
      </c>
      <c r="F1928" s="1">
        <v>6</v>
      </c>
      <c r="G1928">
        <f t="shared" si="91"/>
        <v>1</v>
      </c>
      <c r="H1928" t="s">
        <v>2841</v>
      </c>
      <c r="K1928" t="s">
        <v>1818</v>
      </c>
      <c r="L1928" t="s">
        <v>1017</v>
      </c>
      <c r="M1928" t="s">
        <v>376</v>
      </c>
      <c r="N1928" t="s">
        <v>1033</v>
      </c>
      <c r="O1928" t="s">
        <v>30</v>
      </c>
      <c r="U1928">
        <f t="shared" si="92"/>
        <v>0</v>
      </c>
    </row>
    <row r="1929" spans="1:21" x14ac:dyDescent="0.25">
      <c r="A1929">
        <v>19750315</v>
      </c>
      <c r="B1929" t="s">
        <v>503</v>
      </c>
      <c r="C1929" t="str">
        <f t="shared" si="90"/>
        <v>L</v>
      </c>
      <c r="D1929" t="s">
        <v>376</v>
      </c>
      <c r="E1929" s="1">
        <v>6</v>
      </c>
      <c r="F1929" s="1">
        <v>7</v>
      </c>
      <c r="G1929">
        <f t="shared" si="91"/>
        <v>-1</v>
      </c>
      <c r="H1929" t="s">
        <v>2841</v>
      </c>
      <c r="K1929" t="s">
        <v>1818</v>
      </c>
      <c r="L1929" t="s">
        <v>1017</v>
      </c>
      <c r="M1929" t="s">
        <v>376</v>
      </c>
      <c r="N1929" t="s">
        <v>1037</v>
      </c>
      <c r="O1929" t="s">
        <v>30</v>
      </c>
      <c r="U1929">
        <f t="shared" si="92"/>
        <v>1</v>
      </c>
    </row>
    <row r="1930" spans="1:21" x14ac:dyDescent="0.25">
      <c r="A1930">
        <v>19750524</v>
      </c>
      <c r="B1930" t="s">
        <v>1824</v>
      </c>
      <c r="C1930" t="str">
        <f t="shared" si="90"/>
        <v>W</v>
      </c>
      <c r="D1930" t="s">
        <v>376</v>
      </c>
      <c r="E1930" s="1">
        <v>16</v>
      </c>
      <c r="F1930" s="1">
        <v>9</v>
      </c>
      <c r="G1930">
        <f t="shared" si="91"/>
        <v>7</v>
      </c>
      <c r="H1930" t="s">
        <v>2434</v>
      </c>
      <c r="K1930" t="s">
        <v>1813</v>
      </c>
      <c r="L1930" t="s">
        <v>1675</v>
      </c>
      <c r="M1930" t="s">
        <v>1824</v>
      </c>
      <c r="N1930" t="s">
        <v>1033</v>
      </c>
      <c r="S1930" t="s">
        <v>30</v>
      </c>
      <c r="U1930">
        <f t="shared" si="92"/>
        <v>0</v>
      </c>
    </row>
    <row r="1931" spans="1:21" x14ac:dyDescent="0.25">
      <c r="A1931">
        <v>19750524</v>
      </c>
      <c r="B1931" t="s">
        <v>376</v>
      </c>
      <c r="C1931" t="str">
        <f t="shared" si="90"/>
        <v>L</v>
      </c>
      <c r="D1931" t="s">
        <v>1824</v>
      </c>
      <c r="E1931" s="1">
        <v>9</v>
      </c>
      <c r="F1931" s="1">
        <v>16</v>
      </c>
      <c r="G1931">
        <f t="shared" si="91"/>
        <v>-7</v>
      </c>
      <c r="H1931" t="s">
        <v>2434</v>
      </c>
      <c r="K1931" t="s">
        <v>1813</v>
      </c>
      <c r="L1931" t="s">
        <v>1675</v>
      </c>
      <c r="M1931" t="s">
        <v>1824</v>
      </c>
      <c r="N1931" t="s">
        <v>1037</v>
      </c>
      <c r="S1931" t="s">
        <v>30</v>
      </c>
      <c r="U1931">
        <f t="shared" si="92"/>
        <v>1</v>
      </c>
    </row>
    <row r="1932" spans="1:21" x14ac:dyDescent="0.25">
      <c r="A1932">
        <v>19750531</v>
      </c>
      <c r="B1932" t="s">
        <v>1824</v>
      </c>
      <c r="C1932" t="str">
        <f t="shared" si="90"/>
        <v>W</v>
      </c>
      <c r="D1932" t="s">
        <v>376</v>
      </c>
      <c r="E1932" s="1">
        <v>30</v>
      </c>
      <c r="F1932" s="1">
        <v>21</v>
      </c>
      <c r="G1932">
        <f t="shared" si="91"/>
        <v>9</v>
      </c>
      <c r="H1932" t="s">
        <v>2434</v>
      </c>
      <c r="K1932" t="s">
        <v>2233</v>
      </c>
      <c r="L1932" t="s">
        <v>1715</v>
      </c>
      <c r="M1932" t="s">
        <v>1824</v>
      </c>
      <c r="N1932" t="s">
        <v>1033</v>
      </c>
      <c r="S1932" t="s">
        <v>30</v>
      </c>
      <c r="U1932">
        <f t="shared" si="92"/>
        <v>0</v>
      </c>
    </row>
    <row r="1933" spans="1:21" x14ac:dyDescent="0.25">
      <c r="A1933">
        <v>19750531</v>
      </c>
      <c r="B1933" t="s">
        <v>376</v>
      </c>
      <c r="C1933" t="str">
        <f t="shared" si="90"/>
        <v>L</v>
      </c>
      <c r="D1933" t="s">
        <v>1824</v>
      </c>
      <c r="E1933" s="1">
        <v>21</v>
      </c>
      <c r="F1933" s="1">
        <v>30</v>
      </c>
      <c r="G1933">
        <f t="shared" si="91"/>
        <v>-9</v>
      </c>
      <c r="H1933" t="s">
        <v>2434</v>
      </c>
      <c r="K1933" t="s">
        <v>2233</v>
      </c>
      <c r="L1933" t="s">
        <v>1715</v>
      </c>
      <c r="M1933" t="s">
        <v>1824</v>
      </c>
      <c r="N1933" t="s">
        <v>1037</v>
      </c>
      <c r="S1933" t="s">
        <v>30</v>
      </c>
      <c r="U1933">
        <f t="shared" si="92"/>
        <v>0</v>
      </c>
    </row>
    <row r="1934" spans="1:21" x14ac:dyDescent="0.25">
      <c r="A1934">
        <v>19750614</v>
      </c>
      <c r="B1934" t="s">
        <v>1787</v>
      </c>
      <c r="C1934" t="str">
        <f t="shared" si="90"/>
        <v>W</v>
      </c>
      <c r="D1934" t="s">
        <v>503</v>
      </c>
      <c r="E1934" s="1">
        <v>24</v>
      </c>
      <c r="F1934" s="1">
        <v>0</v>
      </c>
      <c r="G1934">
        <f t="shared" si="91"/>
        <v>24</v>
      </c>
      <c r="H1934" t="s">
        <v>2433</v>
      </c>
      <c r="K1934" t="s">
        <v>1836</v>
      </c>
      <c r="L1934" t="s">
        <v>1786</v>
      </c>
      <c r="M1934" t="s">
        <v>1787</v>
      </c>
      <c r="N1934" t="s">
        <v>1033</v>
      </c>
      <c r="S1934" t="s">
        <v>30</v>
      </c>
      <c r="U1934">
        <f t="shared" si="92"/>
        <v>0</v>
      </c>
    </row>
    <row r="1935" spans="1:21" x14ac:dyDescent="0.25">
      <c r="A1935">
        <v>19750614</v>
      </c>
      <c r="B1935" t="s">
        <v>503</v>
      </c>
      <c r="C1935" t="str">
        <f t="shared" si="90"/>
        <v>L</v>
      </c>
      <c r="D1935" t="s">
        <v>1787</v>
      </c>
      <c r="E1935" s="1">
        <v>0</v>
      </c>
      <c r="F1935" s="1">
        <v>24</v>
      </c>
      <c r="G1935">
        <f t="shared" si="91"/>
        <v>-24</v>
      </c>
      <c r="H1935" t="s">
        <v>2433</v>
      </c>
      <c r="K1935" t="s">
        <v>1836</v>
      </c>
      <c r="L1935" t="s">
        <v>1786</v>
      </c>
      <c r="M1935" t="s">
        <v>1787</v>
      </c>
      <c r="N1935" t="s">
        <v>1037</v>
      </c>
      <c r="S1935" t="s">
        <v>30</v>
      </c>
      <c r="U1935">
        <f t="shared" si="92"/>
        <v>0</v>
      </c>
    </row>
    <row r="1936" spans="1:21" x14ac:dyDescent="0.25">
      <c r="A1936">
        <v>19750621</v>
      </c>
      <c r="B1936" t="s">
        <v>1828</v>
      </c>
      <c r="C1936" t="str">
        <f t="shared" si="90"/>
        <v>W</v>
      </c>
      <c r="D1936" t="s">
        <v>164</v>
      </c>
      <c r="E1936" s="1">
        <v>38</v>
      </c>
      <c r="F1936" s="1">
        <v>25</v>
      </c>
      <c r="G1936">
        <f t="shared" si="91"/>
        <v>13</v>
      </c>
      <c r="H1936" t="s">
        <v>2432</v>
      </c>
      <c r="K1936" t="s">
        <v>1918</v>
      </c>
      <c r="L1936" t="s">
        <v>1917</v>
      </c>
      <c r="M1936" t="s">
        <v>1828</v>
      </c>
      <c r="N1936" t="s">
        <v>1033</v>
      </c>
      <c r="S1936" t="s">
        <v>30</v>
      </c>
      <c r="U1936">
        <f t="shared" si="92"/>
        <v>0</v>
      </c>
    </row>
    <row r="1937" spans="1:21" x14ac:dyDescent="0.25">
      <c r="A1937">
        <v>19750621</v>
      </c>
      <c r="B1937" t="s">
        <v>164</v>
      </c>
      <c r="C1937" t="str">
        <f t="shared" si="90"/>
        <v>L</v>
      </c>
      <c r="D1937" t="s">
        <v>1828</v>
      </c>
      <c r="E1937" s="1">
        <v>25</v>
      </c>
      <c r="F1937" s="1">
        <v>38</v>
      </c>
      <c r="G1937">
        <f t="shared" si="91"/>
        <v>-13</v>
      </c>
      <c r="H1937" t="s">
        <v>2432</v>
      </c>
      <c r="K1937" t="s">
        <v>1918</v>
      </c>
      <c r="L1937" t="s">
        <v>1917</v>
      </c>
      <c r="M1937" t="s">
        <v>1828</v>
      </c>
      <c r="N1937" t="s">
        <v>1037</v>
      </c>
      <c r="S1937" t="s">
        <v>30</v>
      </c>
      <c r="U1937">
        <f t="shared" si="92"/>
        <v>0</v>
      </c>
    </row>
    <row r="1938" spans="1:21" x14ac:dyDescent="0.25">
      <c r="A1938">
        <v>19750628</v>
      </c>
      <c r="B1938" t="s">
        <v>1828</v>
      </c>
      <c r="C1938" t="str">
        <f t="shared" si="90"/>
        <v>W</v>
      </c>
      <c r="D1938" t="s">
        <v>164</v>
      </c>
      <c r="E1938" s="1">
        <v>33</v>
      </c>
      <c r="F1938" s="1">
        <v>18</v>
      </c>
      <c r="G1938">
        <f t="shared" si="91"/>
        <v>15</v>
      </c>
      <c r="H1938" t="s">
        <v>2432</v>
      </c>
      <c r="K1938" t="s">
        <v>1990</v>
      </c>
      <c r="L1938" t="s">
        <v>1841</v>
      </c>
      <c r="M1938" t="s">
        <v>1828</v>
      </c>
      <c r="N1938" t="s">
        <v>1033</v>
      </c>
      <c r="S1938" t="s">
        <v>30</v>
      </c>
      <c r="U1938">
        <f t="shared" si="92"/>
        <v>0</v>
      </c>
    </row>
    <row r="1939" spans="1:21" x14ac:dyDescent="0.25">
      <c r="A1939">
        <v>19750628</v>
      </c>
      <c r="B1939" t="s">
        <v>164</v>
      </c>
      <c r="C1939" t="str">
        <f t="shared" si="90"/>
        <v>L</v>
      </c>
      <c r="D1939" t="s">
        <v>1828</v>
      </c>
      <c r="E1939" s="1">
        <v>18</v>
      </c>
      <c r="F1939" s="1">
        <v>33</v>
      </c>
      <c r="G1939">
        <f t="shared" si="91"/>
        <v>-15</v>
      </c>
      <c r="H1939" t="s">
        <v>2432</v>
      </c>
      <c r="K1939" t="s">
        <v>1990</v>
      </c>
      <c r="L1939" t="s">
        <v>1841</v>
      </c>
      <c r="M1939" t="s">
        <v>1828</v>
      </c>
      <c r="N1939" t="s">
        <v>1037</v>
      </c>
      <c r="S1939" t="s">
        <v>30</v>
      </c>
      <c r="U1939">
        <f t="shared" si="92"/>
        <v>0</v>
      </c>
    </row>
    <row r="1940" spans="1:21" x14ac:dyDescent="0.25">
      <c r="A1940">
        <v>19751019</v>
      </c>
      <c r="B1940" t="s">
        <v>164</v>
      </c>
      <c r="C1940" t="str">
        <f t="shared" si="90"/>
        <v>W</v>
      </c>
      <c r="D1940" t="s">
        <v>1821</v>
      </c>
      <c r="E1940" s="1">
        <v>29</v>
      </c>
      <c r="F1940" s="1">
        <v>6</v>
      </c>
      <c r="G1940">
        <f t="shared" si="91"/>
        <v>23</v>
      </c>
      <c r="H1940" t="s">
        <v>2431</v>
      </c>
      <c r="K1940" t="s">
        <v>2141</v>
      </c>
      <c r="L1940" t="s">
        <v>2140</v>
      </c>
      <c r="M1940" t="s">
        <v>164</v>
      </c>
      <c r="N1940" t="s">
        <v>1033</v>
      </c>
      <c r="S1940" t="s">
        <v>30</v>
      </c>
      <c r="U1940">
        <f t="shared" si="92"/>
        <v>0</v>
      </c>
    </row>
    <row r="1941" spans="1:21" x14ac:dyDescent="0.25">
      <c r="A1941">
        <v>19751019</v>
      </c>
      <c r="B1941" t="s">
        <v>1821</v>
      </c>
      <c r="C1941" t="str">
        <f t="shared" si="90"/>
        <v>L</v>
      </c>
      <c r="D1941" t="s">
        <v>164</v>
      </c>
      <c r="E1941" s="1">
        <v>6</v>
      </c>
      <c r="F1941" s="1">
        <v>29</v>
      </c>
      <c r="G1941">
        <f t="shared" si="91"/>
        <v>-23</v>
      </c>
      <c r="H1941" t="s">
        <v>2431</v>
      </c>
      <c r="K1941" t="s">
        <v>2141</v>
      </c>
      <c r="L1941" t="s">
        <v>2140</v>
      </c>
      <c r="M1941" t="s">
        <v>164</v>
      </c>
      <c r="N1941" t="s">
        <v>1037</v>
      </c>
      <c r="S1941" t="s">
        <v>30</v>
      </c>
      <c r="U1941">
        <f t="shared" si="92"/>
        <v>0</v>
      </c>
    </row>
    <row r="1942" spans="1:21" x14ac:dyDescent="0.25">
      <c r="A1942">
        <v>19751025</v>
      </c>
      <c r="B1942" t="s">
        <v>164</v>
      </c>
      <c r="C1942" t="str">
        <f t="shared" si="90"/>
        <v>W</v>
      </c>
      <c r="D1942" t="s">
        <v>1821</v>
      </c>
      <c r="E1942" s="1">
        <v>36</v>
      </c>
      <c r="F1942" s="1">
        <v>21</v>
      </c>
      <c r="G1942">
        <f t="shared" si="91"/>
        <v>15</v>
      </c>
      <c r="H1942" t="s">
        <v>2431</v>
      </c>
      <c r="K1942" t="s">
        <v>2268</v>
      </c>
      <c r="L1942" t="s">
        <v>1939</v>
      </c>
      <c r="M1942" t="s">
        <v>164</v>
      </c>
      <c r="N1942" t="s">
        <v>1033</v>
      </c>
      <c r="S1942" t="s">
        <v>30</v>
      </c>
      <c r="U1942">
        <f t="shared" si="92"/>
        <v>0</v>
      </c>
    </row>
    <row r="1943" spans="1:21" x14ac:dyDescent="0.25">
      <c r="A1943">
        <v>19751025</v>
      </c>
      <c r="B1943" t="s">
        <v>1821</v>
      </c>
      <c r="C1943" t="str">
        <f t="shared" si="90"/>
        <v>L</v>
      </c>
      <c r="D1943" t="s">
        <v>164</v>
      </c>
      <c r="E1943" s="1">
        <v>21</v>
      </c>
      <c r="F1943" s="1">
        <v>36</v>
      </c>
      <c r="G1943">
        <f t="shared" si="91"/>
        <v>-15</v>
      </c>
      <c r="H1943" t="s">
        <v>2431</v>
      </c>
      <c r="K1943" t="s">
        <v>2268</v>
      </c>
      <c r="L1943" t="s">
        <v>1939</v>
      </c>
      <c r="M1943" t="s">
        <v>164</v>
      </c>
      <c r="N1943" t="s">
        <v>1037</v>
      </c>
      <c r="S1943" t="s">
        <v>30</v>
      </c>
      <c r="U1943">
        <f t="shared" si="92"/>
        <v>0</v>
      </c>
    </row>
    <row r="1944" spans="1:21" x14ac:dyDescent="0.25">
      <c r="A1944">
        <v>19751206</v>
      </c>
      <c r="B1944" t="s">
        <v>503</v>
      </c>
      <c r="C1944" t="str">
        <f t="shared" si="90"/>
        <v>W</v>
      </c>
      <c r="D1944" t="s">
        <v>1824</v>
      </c>
      <c r="E1944" s="1">
        <v>10</v>
      </c>
      <c r="F1944" s="1">
        <v>3</v>
      </c>
      <c r="G1944">
        <f t="shared" si="91"/>
        <v>7</v>
      </c>
      <c r="H1944" t="s">
        <v>2430</v>
      </c>
      <c r="K1944" t="s">
        <v>1822</v>
      </c>
      <c r="L1944" t="s">
        <v>1120</v>
      </c>
      <c r="M1944" t="s">
        <v>503</v>
      </c>
      <c r="N1944" t="s">
        <v>1033</v>
      </c>
      <c r="S1944" t="s">
        <v>30</v>
      </c>
      <c r="U1944">
        <f t="shared" si="92"/>
        <v>0</v>
      </c>
    </row>
    <row r="1945" spans="1:21" x14ac:dyDescent="0.25">
      <c r="A1945">
        <v>19751206</v>
      </c>
      <c r="B1945" t="s">
        <v>1824</v>
      </c>
      <c r="C1945" t="str">
        <f t="shared" si="90"/>
        <v>L</v>
      </c>
      <c r="D1945" t="s">
        <v>503</v>
      </c>
      <c r="E1945" s="1">
        <v>3</v>
      </c>
      <c r="F1945" s="1">
        <v>10</v>
      </c>
      <c r="G1945">
        <f t="shared" si="91"/>
        <v>-7</v>
      </c>
      <c r="H1945" t="s">
        <v>2430</v>
      </c>
      <c r="K1945" t="s">
        <v>1822</v>
      </c>
      <c r="L1945" t="s">
        <v>1120</v>
      </c>
      <c r="M1945" t="s">
        <v>503</v>
      </c>
      <c r="N1945" t="s">
        <v>1037</v>
      </c>
      <c r="S1945" t="s">
        <v>30</v>
      </c>
      <c r="U1945">
        <f t="shared" si="92"/>
        <v>1</v>
      </c>
    </row>
    <row r="1946" spans="1:21" x14ac:dyDescent="0.25">
      <c r="A1946">
        <v>19751220</v>
      </c>
      <c r="B1946" t="s">
        <v>1264</v>
      </c>
      <c r="C1946" t="str">
        <f t="shared" si="90"/>
        <v>W</v>
      </c>
      <c r="D1946" t="s">
        <v>1824</v>
      </c>
      <c r="E1946" s="1">
        <v>28</v>
      </c>
      <c r="F1946" s="1">
        <v>3</v>
      </c>
      <c r="G1946">
        <f t="shared" si="91"/>
        <v>25</v>
      </c>
      <c r="H1946" t="s">
        <v>2430</v>
      </c>
      <c r="K1946" t="s">
        <v>1988</v>
      </c>
      <c r="L1946" t="s">
        <v>1263</v>
      </c>
      <c r="M1946" t="s">
        <v>1264</v>
      </c>
      <c r="N1946" t="s">
        <v>1033</v>
      </c>
      <c r="S1946" t="s">
        <v>30</v>
      </c>
      <c r="U1946">
        <f t="shared" si="92"/>
        <v>0</v>
      </c>
    </row>
    <row r="1947" spans="1:21" x14ac:dyDescent="0.25">
      <c r="A1947">
        <v>19751220</v>
      </c>
      <c r="B1947" t="s">
        <v>1824</v>
      </c>
      <c r="C1947" t="str">
        <f t="shared" si="90"/>
        <v>L</v>
      </c>
      <c r="D1947" t="s">
        <v>1264</v>
      </c>
      <c r="E1947" s="1">
        <v>3</v>
      </c>
      <c r="F1947" s="1">
        <v>28</v>
      </c>
      <c r="G1947">
        <f t="shared" si="91"/>
        <v>-25</v>
      </c>
      <c r="H1947" t="s">
        <v>2430</v>
      </c>
      <c r="K1947" t="s">
        <v>1988</v>
      </c>
      <c r="L1947" t="s">
        <v>1263</v>
      </c>
      <c r="M1947" t="s">
        <v>1264</v>
      </c>
      <c r="N1947" t="s">
        <v>1037</v>
      </c>
      <c r="S1947" t="s">
        <v>30</v>
      </c>
      <c r="U1947">
        <f t="shared" si="92"/>
        <v>0</v>
      </c>
    </row>
    <row r="1948" spans="1:21" x14ac:dyDescent="0.25">
      <c r="A1948">
        <v>19760103</v>
      </c>
      <c r="B1948" t="s">
        <v>376</v>
      </c>
      <c r="C1948" t="str">
        <f t="shared" si="90"/>
        <v>W</v>
      </c>
      <c r="D1948" t="s">
        <v>1824</v>
      </c>
      <c r="E1948" s="1">
        <v>23</v>
      </c>
      <c r="F1948" s="1">
        <v>6</v>
      </c>
      <c r="G1948">
        <f t="shared" si="91"/>
        <v>17</v>
      </c>
      <c r="H1948" t="s">
        <v>2430</v>
      </c>
      <c r="K1948" t="s">
        <v>1818</v>
      </c>
      <c r="L1948" t="s">
        <v>1017</v>
      </c>
      <c r="M1948" t="s">
        <v>376</v>
      </c>
      <c r="N1948" t="s">
        <v>1033</v>
      </c>
      <c r="S1948" t="s">
        <v>30</v>
      </c>
      <c r="U1948">
        <f t="shared" si="92"/>
        <v>0</v>
      </c>
    </row>
    <row r="1949" spans="1:21" x14ac:dyDescent="0.25">
      <c r="A1949">
        <v>19760103</v>
      </c>
      <c r="B1949" t="s">
        <v>1824</v>
      </c>
      <c r="C1949" t="str">
        <f t="shared" si="90"/>
        <v>L</v>
      </c>
      <c r="D1949" t="s">
        <v>376</v>
      </c>
      <c r="E1949" s="1">
        <v>6</v>
      </c>
      <c r="F1949" s="1">
        <v>23</v>
      </c>
      <c r="G1949">
        <f t="shared" si="91"/>
        <v>-17</v>
      </c>
      <c r="H1949" t="s">
        <v>2430</v>
      </c>
      <c r="K1949" t="s">
        <v>1818</v>
      </c>
      <c r="L1949" t="s">
        <v>1017</v>
      </c>
      <c r="M1949" t="s">
        <v>376</v>
      </c>
      <c r="N1949" t="s">
        <v>1037</v>
      </c>
      <c r="S1949" t="s">
        <v>30</v>
      </c>
      <c r="U1949">
        <f t="shared" si="92"/>
        <v>0</v>
      </c>
    </row>
    <row r="1950" spans="1:21" x14ac:dyDescent="0.25">
      <c r="A1950">
        <v>19760110</v>
      </c>
      <c r="B1950" t="s">
        <v>503</v>
      </c>
      <c r="C1950" t="str">
        <f t="shared" si="90"/>
        <v>L</v>
      </c>
      <c r="D1950" t="s">
        <v>164</v>
      </c>
      <c r="E1950" s="1">
        <v>6</v>
      </c>
      <c r="F1950" s="1">
        <v>13</v>
      </c>
      <c r="G1950">
        <f t="shared" si="91"/>
        <v>-7</v>
      </c>
      <c r="H1950" t="s">
        <v>2840</v>
      </c>
      <c r="K1950" t="s">
        <v>1903</v>
      </c>
      <c r="L1950" t="s">
        <v>1120</v>
      </c>
      <c r="M1950" t="s">
        <v>503</v>
      </c>
      <c r="N1950" t="s">
        <v>1033</v>
      </c>
      <c r="O1950" t="s">
        <v>30</v>
      </c>
      <c r="U1950">
        <f t="shared" si="92"/>
        <v>1</v>
      </c>
    </row>
    <row r="1951" spans="1:21" x14ac:dyDescent="0.25">
      <c r="A1951">
        <v>19760110</v>
      </c>
      <c r="B1951" t="s">
        <v>164</v>
      </c>
      <c r="C1951" t="str">
        <f t="shared" si="90"/>
        <v>W</v>
      </c>
      <c r="D1951" t="s">
        <v>503</v>
      </c>
      <c r="E1951" s="1">
        <v>13</v>
      </c>
      <c r="F1951" s="1">
        <v>6</v>
      </c>
      <c r="G1951">
        <f t="shared" si="91"/>
        <v>7</v>
      </c>
      <c r="H1951" t="s">
        <v>2840</v>
      </c>
      <c r="K1951" t="s">
        <v>1903</v>
      </c>
      <c r="L1951" t="s">
        <v>1120</v>
      </c>
      <c r="M1951" t="s">
        <v>503</v>
      </c>
      <c r="N1951" t="s">
        <v>1037</v>
      </c>
      <c r="O1951" t="s">
        <v>30</v>
      </c>
      <c r="U1951">
        <f t="shared" si="92"/>
        <v>0</v>
      </c>
    </row>
    <row r="1952" spans="1:21" x14ac:dyDescent="0.25">
      <c r="A1952">
        <v>19760117</v>
      </c>
      <c r="B1952" t="s">
        <v>1825</v>
      </c>
      <c r="C1952" t="str">
        <f t="shared" si="90"/>
        <v>L</v>
      </c>
      <c r="D1952" t="s">
        <v>1824</v>
      </c>
      <c r="E1952" s="1">
        <v>10</v>
      </c>
      <c r="F1952" s="1">
        <v>20</v>
      </c>
      <c r="G1952">
        <f t="shared" si="91"/>
        <v>-10</v>
      </c>
      <c r="H1952" t="s">
        <v>2430</v>
      </c>
      <c r="K1952" t="s">
        <v>1995</v>
      </c>
      <c r="L1952" t="s">
        <v>1826</v>
      </c>
      <c r="M1952" t="s">
        <v>1825</v>
      </c>
      <c r="N1952" t="s">
        <v>1033</v>
      </c>
      <c r="S1952" t="s">
        <v>30</v>
      </c>
      <c r="U1952">
        <f t="shared" si="92"/>
        <v>0</v>
      </c>
    </row>
    <row r="1953" spans="1:21" x14ac:dyDescent="0.25">
      <c r="A1953">
        <v>19760117</v>
      </c>
      <c r="B1953" t="s">
        <v>1824</v>
      </c>
      <c r="C1953" t="str">
        <f t="shared" si="90"/>
        <v>W</v>
      </c>
      <c r="D1953" t="s">
        <v>1825</v>
      </c>
      <c r="E1953" s="1">
        <v>20</v>
      </c>
      <c r="F1953" s="1">
        <v>10</v>
      </c>
      <c r="G1953">
        <f t="shared" si="91"/>
        <v>10</v>
      </c>
      <c r="H1953" t="s">
        <v>2430</v>
      </c>
      <c r="K1953" t="s">
        <v>1995</v>
      </c>
      <c r="L1953" t="s">
        <v>1826</v>
      </c>
      <c r="M1953" t="s">
        <v>1825</v>
      </c>
      <c r="N1953" t="s">
        <v>1037</v>
      </c>
      <c r="S1953" t="s">
        <v>30</v>
      </c>
      <c r="U1953">
        <f t="shared" si="92"/>
        <v>0</v>
      </c>
    </row>
    <row r="1954" spans="1:21" x14ac:dyDescent="0.25">
      <c r="A1954">
        <v>19760117</v>
      </c>
      <c r="B1954" t="s">
        <v>376</v>
      </c>
      <c r="C1954" t="str">
        <f t="shared" si="90"/>
        <v>L</v>
      </c>
      <c r="D1954" t="s">
        <v>1264</v>
      </c>
      <c r="E1954" s="1">
        <v>9</v>
      </c>
      <c r="F1954" s="1">
        <v>21</v>
      </c>
      <c r="G1954">
        <f t="shared" si="91"/>
        <v>-12</v>
      </c>
      <c r="H1954" t="s">
        <v>2840</v>
      </c>
      <c r="K1954" t="s">
        <v>1894</v>
      </c>
      <c r="L1954" t="s">
        <v>1017</v>
      </c>
      <c r="M1954" t="s">
        <v>376</v>
      </c>
      <c r="N1954" t="s">
        <v>1033</v>
      </c>
      <c r="O1954" t="s">
        <v>30</v>
      </c>
      <c r="U1954">
        <f t="shared" si="92"/>
        <v>0</v>
      </c>
    </row>
    <row r="1955" spans="1:21" x14ac:dyDescent="0.25">
      <c r="A1955">
        <v>19760117</v>
      </c>
      <c r="B1955" t="s">
        <v>1264</v>
      </c>
      <c r="C1955" t="str">
        <f t="shared" si="90"/>
        <v>W</v>
      </c>
      <c r="D1955" t="s">
        <v>376</v>
      </c>
      <c r="E1955" s="1">
        <v>21</v>
      </c>
      <c r="F1955" s="1">
        <v>9</v>
      </c>
      <c r="G1955">
        <f t="shared" si="91"/>
        <v>12</v>
      </c>
      <c r="H1955" t="s">
        <v>2840</v>
      </c>
      <c r="K1955" t="s">
        <v>1894</v>
      </c>
      <c r="L1955" t="s">
        <v>1017</v>
      </c>
      <c r="M1955" t="s">
        <v>376</v>
      </c>
      <c r="N1955" t="s">
        <v>1037</v>
      </c>
      <c r="O1955" t="s">
        <v>30</v>
      </c>
      <c r="U1955">
        <f t="shared" si="92"/>
        <v>0</v>
      </c>
    </row>
    <row r="1956" spans="1:21" x14ac:dyDescent="0.25">
      <c r="A1956">
        <v>19760207</v>
      </c>
      <c r="B1956" t="s">
        <v>1264</v>
      </c>
      <c r="C1956" t="str">
        <f t="shared" si="90"/>
        <v>W</v>
      </c>
      <c r="D1956" t="s">
        <v>503</v>
      </c>
      <c r="E1956" s="1">
        <v>28</v>
      </c>
      <c r="F1956" s="1">
        <v>6</v>
      </c>
      <c r="G1956">
        <f t="shared" si="91"/>
        <v>22</v>
      </c>
      <c r="H1956" t="s">
        <v>2840</v>
      </c>
      <c r="K1956" t="s">
        <v>1988</v>
      </c>
      <c r="L1956" t="s">
        <v>1263</v>
      </c>
      <c r="M1956" t="s">
        <v>1264</v>
      </c>
      <c r="N1956" t="s">
        <v>1033</v>
      </c>
      <c r="O1956" t="s">
        <v>30</v>
      </c>
      <c r="U1956">
        <f t="shared" si="92"/>
        <v>0</v>
      </c>
    </row>
    <row r="1957" spans="1:21" x14ac:dyDescent="0.25">
      <c r="A1957">
        <v>19760207</v>
      </c>
      <c r="B1957" t="s">
        <v>503</v>
      </c>
      <c r="C1957" t="str">
        <f t="shared" si="90"/>
        <v>L</v>
      </c>
      <c r="D1957" t="s">
        <v>1264</v>
      </c>
      <c r="E1957" s="1">
        <v>6</v>
      </c>
      <c r="F1957" s="1">
        <v>28</v>
      </c>
      <c r="G1957">
        <f t="shared" si="91"/>
        <v>-22</v>
      </c>
      <c r="H1957" t="s">
        <v>2840</v>
      </c>
      <c r="K1957" t="s">
        <v>1988</v>
      </c>
      <c r="L1957" t="s">
        <v>1263</v>
      </c>
      <c r="M1957" t="s">
        <v>1264</v>
      </c>
      <c r="N1957" t="s">
        <v>1037</v>
      </c>
      <c r="O1957" t="s">
        <v>30</v>
      </c>
      <c r="U1957">
        <f t="shared" si="92"/>
        <v>0</v>
      </c>
    </row>
    <row r="1958" spans="1:21" x14ac:dyDescent="0.25">
      <c r="A1958">
        <v>19760207</v>
      </c>
      <c r="B1958" t="s">
        <v>164</v>
      </c>
      <c r="C1958" t="str">
        <f t="shared" si="90"/>
        <v>W</v>
      </c>
      <c r="D1958" t="s">
        <v>1825</v>
      </c>
      <c r="E1958" s="1">
        <v>26</v>
      </c>
      <c r="F1958" s="1">
        <v>3</v>
      </c>
      <c r="G1958">
        <f t="shared" si="91"/>
        <v>23</v>
      </c>
      <c r="H1958" t="s">
        <v>2840</v>
      </c>
      <c r="K1958" t="s">
        <v>2268</v>
      </c>
      <c r="L1958" t="s">
        <v>1939</v>
      </c>
      <c r="M1958" t="s">
        <v>164</v>
      </c>
      <c r="N1958" t="s">
        <v>1033</v>
      </c>
      <c r="O1958" t="s">
        <v>30</v>
      </c>
      <c r="U1958">
        <f t="shared" si="92"/>
        <v>0</v>
      </c>
    </row>
    <row r="1959" spans="1:21" x14ac:dyDescent="0.25">
      <c r="A1959">
        <v>19760207</v>
      </c>
      <c r="B1959" t="s">
        <v>1825</v>
      </c>
      <c r="C1959" t="str">
        <f t="shared" si="90"/>
        <v>L</v>
      </c>
      <c r="D1959" t="s">
        <v>164</v>
      </c>
      <c r="E1959" s="1">
        <v>3</v>
      </c>
      <c r="F1959" s="1">
        <v>26</v>
      </c>
      <c r="G1959">
        <f t="shared" si="91"/>
        <v>-23</v>
      </c>
      <c r="H1959" t="s">
        <v>2840</v>
      </c>
      <c r="K1959" t="s">
        <v>2268</v>
      </c>
      <c r="L1959" t="s">
        <v>1939</v>
      </c>
      <c r="M1959" t="s">
        <v>164</v>
      </c>
      <c r="N1959" t="s">
        <v>1037</v>
      </c>
      <c r="O1959" t="s">
        <v>30</v>
      </c>
      <c r="U1959">
        <f t="shared" si="92"/>
        <v>0</v>
      </c>
    </row>
    <row r="1960" spans="1:21" x14ac:dyDescent="0.25">
      <c r="A1960">
        <v>19760221</v>
      </c>
      <c r="B1960" t="s">
        <v>1825</v>
      </c>
      <c r="C1960" t="str">
        <f t="shared" si="90"/>
        <v>L</v>
      </c>
      <c r="D1960" t="s">
        <v>1264</v>
      </c>
      <c r="E1960" s="1">
        <v>9</v>
      </c>
      <c r="F1960" s="1">
        <v>34</v>
      </c>
      <c r="G1960">
        <f t="shared" si="91"/>
        <v>-25</v>
      </c>
      <c r="H1960" t="s">
        <v>2840</v>
      </c>
      <c r="K1960" t="s">
        <v>1995</v>
      </c>
      <c r="L1960" t="s">
        <v>1826</v>
      </c>
      <c r="M1960" t="s">
        <v>1825</v>
      </c>
      <c r="N1960" t="s">
        <v>1033</v>
      </c>
      <c r="O1960" t="s">
        <v>30</v>
      </c>
      <c r="U1960">
        <f t="shared" si="92"/>
        <v>0</v>
      </c>
    </row>
    <row r="1961" spans="1:21" x14ac:dyDescent="0.25">
      <c r="A1961">
        <v>19760221</v>
      </c>
      <c r="B1961" t="s">
        <v>1264</v>
      </c>
      <c r="C1961" t="str">
        <f t="shared" si="90"/>
        <v>W</v>
      </c>
      <c r="D1961" t="s">
        <v>1825</v>
      </c>
      <c r="E1961" s="1">
        <v>34</v>
      </c>
      <c r="F1961" s="1">
        <v>9</v>
      </c>
      <c r="G1961">
        <f t="shared" si="91"/>
        <v>25</v>
      </c>
      <c r="H1961" t="s">
        <v>2840</v>
      </c>
      <c r="K1961" t="s">
        <v>1995</v>
      </c>
      <c r="L1961" t="s">
        <v>1826</v>
      </c>
      <c r="M1961" t="s">
        <v>1825</v>
      </c>
      <c r="N1961" t="s">
        <v>1037</v>
      </c>
      <c r="O1961" t="s">
        <v>30</v>
      </c>
      <c r="U1961">
        <f t="shared" si="92"/>
        <v>0</v>
      </c>
    </row>
    <row r="1962" spans="1:21" x14ac:dyDescent="0.25">
      <c r="A1962">
        <v>19760221</v>
      </c>
      <c r="B1962" t="s">
        <v>503</v>
      </c>
      <c r="C1962" t="str">
        <f t="shared" si="90"/>
        <v>W</v>
      </c>
      <c r="D1962" t="s">
        <v>376</v>
      </c>
      <c r="E1962" s="1">
        <v>22</v>
      </c>
      <c r="F1962" s="1">
        <v>12</v>
      </c>
      <c r="G1962">
        <f t="shared" si="91"/>
        <v>10</v>
      </c>
      <c r="H1962" t="s">
        <v>2840</v>
      </c>
      <c r="K1962" t="s">
        <v>1822</v>
      </c>
      <c r="L1962" t="s">
        <v>1120</v>
      </c>
      <c r="M1962" t="s">
        <v>503</v>
      </c>
      <c r="N1962" t="s">
        <v>1033</v>
      </c>
      <c r="O1962" t="s">
        <v>30</v>
      </c>
      <c r="U1962">
        <f t="shared" si="92"/>
        <v>0</v>
      </c>
    </row>
    <row r="1963" spans="1:21" x14ac:dyDescent="0.25">
      <c r="A1963">
        <v>19760221</v>
      </c>
      <c r="B1963" t="s">
        <v>376</v>
      </c>
      <c r="C1963" t="str">
        <f t="shared" si="90"/>
        <v>L</v>
      </c>
      <c r="D1963" t="s">
        <v>503</v>
      </c>
      <c r="E1963" s="1">
        <v>12</v>
      </c>
      <c r="F1963" s="1">
        <v>22</v>
      </c>
      <c r="G1963">
        <f t="shared" si="91"/>
        <v>-10</v>
      </c>
      <c r="H1963" t="s">
        <v>2840</v>
      </c>
      <c r="K1963" t="s">
        <v>1822</v>
      </c>
      <c r="L1963" t="s">
        <v>1120</v>
      </c>
      <c r="M1963" t="s">
        <v>503</v>
      </c>
      <c r="N1963" t="s">
        <v>1037</v>
      </c>
      <c r="O1963" t="s">
        <v>30</v>
      </c>
      <c r="U1963">
        <f t="shared" si="92"/>
        <v>0</v>
      </c>
    </row>
    <row r="1964" spans="1:21" x14ac:dyDescent="0.25">
      <c r="A1964">
        <v>19760306</v>
      </c>
      <c r="B1964" t="s">
        <v>1264</v>
      </c>
      <c r="C1964" t="str">
        <f t="shared" si="90"/>
        <v>W</v>
      </c>
      <c r="D1964" t="s">
        <v>164</v>
      </c>
      <c r="E1964" s="1">
        <v>19</v>
      </c>
      <c r="F1964" s="1">
        <v>13</v>
      </c>
      <c r="G1964">
        <f t="shared" si="91"/>
        <v>6</v>
      </c>
      <c r="H1964" t="s">
        <v>2840</v>
      </c>
      <c r="K1964" t="s">
        <v>1988</v>
      </c>
      <c r="L1964" t="s">
        <v>1263</v>
      </c>
      <c r="M1964" t="s">
        <v>1264</v>
      </c>
      <c r="N1964" t="s">
        <v>1033</v>
      </c>
      <c r="O1964" t="s">
        <v>30</v>
      </c>
      <c r="U1964">
        <f t="shared" si="92"/>
        <v>0</v>
      </c>
    </row>
    <row r="1965" spans="1:21" x14ac:dyDescent="0.25">
      <c r="A1965">
        <v>19760306</v>
      </c>
      <c r="B1965" t="s">
        <v>164</v>
      </c>
      <c r="C1965" t="str">
        <f t="shared" si="90"/>
        <v>L</v>
      </c>
      <c r="D1965" t="s">
        <v>1264</v>
      </c>
      <c r="E1965" s="1">
        <v>13</v>
      </c>
      <c r="F1965" s="1">
        <v>19</v>
      </c>
      <c r="G1965">
        <f t="shared" si="91"/>
        <v>-6</v>
      </c>
      <c r="H1965" t="s">
        <v>2840</v>
      </c>
      <c r="K1965" t="s">
        <v>1988</v>
      </c>
      <c r="L1965" t="s">
        <v>1263</v>
      </c>
      <c r="M1965" t="s">
        <v>1264</v>
      </c>
      <c r="N1965" t="s">
        <v>1037</v>
      </c>
      <c r="O1965" t="s">
        <v>30</v>
      </c>
      <c r="U1965">
        <f t="shared" si="92"/>
        <v>1</v>
      </c>
    </row>
    <row r="1966" spans="1:21" x14ac:dyDescent="0.25">
      <c r="A1966">
        <v>19760306</v>
      </c>
      <c r="B1966" t="s">
        <v>376</v>
      </c>
      <c r="C1966" t="str">
        <f t="shared" si="90"/>
        <v>L</v>
      </c>
      <c r="D1966" t="s">
        <v>1825</v>
      </c>
      <c r="E1966" s="1">
        <v>12</v>
      </c>
      <c r="F1966" s="1">
        <v>13</v>
      </c>
      <c r="G1966">
        <f t="shared" si="91"/>
        <v>-1</v>
      </c>
      <c r="H1966" t="s">
        <v>2840</v>
      </c>
      <c r="K1966" t="s">
        <v>1894</v>
      </c>
      <c r="L1966" t="s">
        <v>1017</v>
      </c>
      <c r="M1966" t="s">
        <v>376</v>
      </c>
      <c r="N1966" t="s">
        <v>1033</v>
      </c>
      <c r="O1966" t="s">
        <v>30</v>
      </c>
      <c r="U1966">
        <f t="shared" si="92"/>
        <v>1</v>
      </c>
    </row>
    <row r="1967" spans="1:21" x14ac:dyDescent="0.25">
      <c r="A1967">
        <v>19760306</v>
      </c>
      <c r="B1967" t="s">
        <v>1825</v>
      </c>
      <c r="C1967" t="str">
        <f t="shared" si="90"/>
        <v>W</v>
      </c>
      <c r="D1967" t="s">
        <v>376</v>
      </c>
      <c r="E1967" s="1">
        <v>13</v>
      </c>
      <c r="F1967" s="1">
        <v>12</v>
      </c>
      <c r="G1967">
        <f t="shared" si="91"/>
        <v>1</v>
      </c>
      <c r="H1967" t="s">
        <v>2840</v>
      </c>
      <c r="K1967" t="s">
        <v>1894</v>
      </c>
      <c r="L1967" t="s">
        <v>1017</v>
      </c>
      <c r="M1967" t="s">
        <v>376</v>
      </c>
      <c r="N1967" t="s">
        <v>1037</v>
      </c>
      <c r="O1967" t="s">
        <v>30</v>
      </c>
      <c r="U1967">
        <f t="shared" si="92"/>
        <v>0</v>
      </c>
    </row>
    <row r="1968" spans="1:21" x14ac:dyDescent="0.25">
      <c r="A1968">
        <v>19760320</v>
      </c>
      <c r="B1968" t="s">
        <v>1825</v>
      </c>
      <c r="C1968" t="str">
        <f t="shared" si="90"/>
        <v>L</v>
      </c>
      <c r="D1968" t="s">
        <v>503</v>
      </c>
      <c r="E1968" s="1">
        <v>6</v>
      </c>
      <c r="F1968" s="1">
        <v>15</v>
      </c>
      <c r="G1968">
        <f t="shared" si="91"/>
        <v>-9</v>
      </c>
      <c r="H1968" t="s">
        <v>2840</v>
      </c>
      <c r="K1968" t="s">
        <v>1995</v>
      </c>
      <c r="L1968" t="s">
        <v>1826</v>
      </c>
      <c r="M1968" t="s">
        <v>1825</v>
      </c>
      <c r="N1968" t="s">
        <v>1033</v>
      </c>
      <c r="O1968" t="s">
        <v>30</v>
      </c>
      <c r="U1968">
        <f t="shared" si="92"/>
        <v>0</v>
      </c>
    </row>
    <row r="1969" spans="1:21" x14ac:dyDescent="0.25">
      <c r="A1969">
        <v>19760320</v>
      </c>
      <c r="B1969" t="s">
        <v>503</v>
      </c>
      <c r="C1969" t="str">
        <f t="shared" si="90"/>
        <v>W</v>
      </c>
      <c r="D1969" t="s">
        <v>1825</v>
      </c>
      <c r="E1969" s="1">
        <v>15</v>
      </c>
      <c r="F1969" s="1">
        <v>6</v>
      </c>
      <c r="G1969">
        <f t="shared" si="91"/>
        <v>9</v>
      </c>
      <c r="H1969" t="s">
        <v>2840</v>
      </c>
      <c r="K1969" t="s">
        <v>1995</v>
      </c>
      <c r="L1969" t="s">
        <v>1826</v>
      </c>
      <c r="M1969" t="s">
        <v>1825</v>
      </c>
      <c r="N1969" t="s">
        <v>1037</v>
      </c>
      <c r="O1969" t="s">
        <v>30</v>
      </c>
      <c r="U1969">
        <f t="shared" si="92"/>
        <v>0</v>
      </c>
    </row>
    <row r="1970" spans="1:21" x14ac:dyDescent="0.25">
      <c r="A1970">
        <v>19760320</v>
      </c>
      <c r="B1970" t="s">
        <v>164</v>
      </c>
      <c r="C1970" t="str">
        <f t="shared" si="90"/>
        <v>W</v>
      </c>
      <c r="D1970" t="s">
        <v>376</v>
      </c>
      <c r="E1970" s="1">
        <v>30</v>
      </c>
      <c r="F1970" s="1">
        <v>9</v>
      </c>
      <c r="G1970">
        <f t="shared" si="91"/>
        <v>21</v>
      </c>
      <c r="H1970" t="s">
        <v>2840</v>
      </c>
      <c r="K1970" t="s">
        <v>2268</v>
      </c>
      <c r="L1970" t="s">
        <v>1939</v>
      </c>
      <c r="M1970" t="s">
        <v>164</v>
      </c>
      <c r="N1970" t="s">
        <v>1033</v>
      </c>
      <c r="O1970" t="s">
        <v>30</v>
      </c>
      <c r="U1970">
        <f t="shared" si="92"/>
        <v>0</v>
      </c>
    </row>
    <row r="1971" spans="1:21" x14ac:dyDescent="0.25">
      <c r="A1971">
        <v>19760320</v>
      </c>
      <c r="B1971" t="s">
        <v>376</v>
      </c>
      <c r="C1971" t="str">
        <f t="shared" si="90"/>
        <v>L</v>
      </c>
      <c r="D1971" t="s">
        <v>164</v>
      </c>
      <c r="E1971" s="1">
        <v>9</v>
      </c>
      <c r="F1971" s="1">
        <v>30</v>
      </c>
      <c r="G1971">
        <f t="shared" si="91"/>
        <v>-21</v>
      </c>
      <c r="H1971" t="s">
        <v>2840</v>
      </c>
      <c r="K1971" t="s">
        <v>2268</v>
      </c>
      <c r="L1971" t="s">
        <v>1939</v>
      </c>
      <c r="M1971" t="s">
        <v>164</v>
      </c>
      <c r="N1971" t="s">
        <v>1037</v>
      </c>
      <c r="O1971" t="s">
        <v>30</v>
      </c>
      <c r="U1971">
        <f t="shared" si="92"/>
        <v>0</v>
      </c>
    </row>
    <row r="1972" spans="1:21" x14ac:dyDescent="0.25">
      <c r="A1972">
        <v>19760605</v>
      </c>
      <c r="B1972" t="s">
        <v>1787</v>
      </c>
      <c r="C1972" t="str">
        <f t="shared" si="90"/>
        <v>W</v>
      </c>
      <c r="D1972" t="s">
        <v>1825</v>
      </c>
      <c r="E1972" s="1">
        <v>11</v>
      </c>
      <c r="F1972" s="1">
        <v>3</v>
      </c>
      <c r="G1972">
        <f t="shared" si="91"/>
        <v>8</v>
      </c>
      <c r="H1972" t="s">
        <v>2429</v>
      </c>
      <c r="K1972" t="s">
        <v>2239</v>
      </c>
      <c r="L1972" t="s">
        <v>1837</v>
      </c>
      <c r="M1972" t="s">
        <v>1787</v>
      </c>
      <c r="N1972" t="s">
        <v>1033</v>
      </c>
      <c r="S1972" t="s">
        <v>30</v>
      </c>
      <c r="U1972">
        <f t="shared" si="92"/>
        <v>0</v>
      </c>
    </row>
    <row r="1973" spans="1:21" x14ac:dyDescent="0.25">
      <c r="A1973">
        <v>19760605</v>
      </c>
      <c r="B1973" t="s">
        <v>1825</v>
      </c>
      <c r="C1973" t="str">
        <f t="shared" si="90"/>
        <v>L</v>
      </c>
      <c r="D1973" t="s">
        <v>1787</v>
      </c>
      <c r="E1973" s="1">
        <v>3</v>
      </c>
      <c r="F1973" s="1">
        <v>11</v>
      </c>
      <c r="G1973">
        <f t="shared" si="91"/>
        <v>-8</v>
      </c>
      <c r="H1973" t="s">
        <v>2429</v>
      </c>
      <c r="K1973" t="s">
        <v>2239</v>
      </c>
      <c r="L1973" t="s">
        <v>1837</v>
      </c>
      <c r="M1973" t="s">
        <v>1787</v>
      </c>
      <c r="N1973" t="s">
        <v>1037</v>
      </c>
      <c r="S1973" t="s">
        <v>30</v>
      </c>
      <c r="U1973">
        <f t="shared" si="92"/>
        <v>0</v>
      </c>
    </row>
    <row r="1974" spans="1:21" x14ac:dyDescent="0.25">
      <c r="A1974">
        <v>19760724</v>
      </c>
      <c r="B1974" t="s">
        <v>1828</v>
      </c>
      <c r="C1974" t="str">
        <f t="shared" si="90"/>
        <v>W</v>
      </c>
      <c r="D1974" t="s">
        <v>1787</v>
      </c>
      <c r="E1974" s="1">
        <v>16</v>
      </c>
      <c r="F1974" s="1">
        <v>7</v>
      </c>
      <c r="G1974">
        <f t="shared" si="91"/>
        <v>9</v>
      </c>
      <c r="H1974" t="s">
        <v>2428</v>
      </c>
      <c r="K1974" t="s">
        <v>1830</v>
      </c>
      <c r="L1974" t="s">
        <v>1829</v>
      </c>
      <c r="M1974" t="s">
        <v>1828</v>
      </c>
      <c r="N1974" t="s">
        <v>1033</v>
      </c>
      <c r="S1974" t="s">
        <v>30</v>
      </c>
      <c r="U1974">
        <f t="shared" si="92"/>
        <v>0</v>
      </c>
    </row>
    <row r="1975" spans="1:21" x14ac:dyDescent="0.25">
      <c r="A1975">
        <v>19760724</v>
      </c>
      <c r="B1975" t="s">
        <v>1787</v>
      </c>
      <c r="C1975" t="str">
        <f t="shared" si="90"/>
        <v>L</v>
      </c>
      <c r="D1975" t="s">
        <v>1828</v>
      </c>
      <c r="E1975" s="1">
        <v>7</v>
      </c>
      <c r="F1975" s="1">
        <v>16</v>
      </c>
      <c r="G1975">
        <f t="shared" si="91"/>
        <v>-9</v>
      </c>
      <c r="H1975" t="s">
        <v>2428</v>
      </c>
      <c r="K1975" t="s">
        <v>1830</v>
      </c>
      <c r="L1975" t="s">
        <v>1829</v>
      </c>
      <c r="M1975" t="s">
        <v>1828</v>
      </c>
      <c r="N1975" t="s">
        <v>1037</v>
      </c>
      <c r="S1975" t="s">
        <v>30</v>
      </c>
      <c r="U1975">
        <f t="shared" si="92"/>
        <v>0</v>
      </c>
    </row>
    <row r="1976" spans="1:21" x14ac:dyDescent="0.25">
      <c r="A1976">
        <v>19760814</v>
      </c>
      <c r="B1976" t="s">
        <v>1828</v>
      </c>
      <c r="C1976" t="str">
        <f t="shared" si="90"/>
        <v>L</v>
      </c>
      <c r="D1976" t="s">
        <v>1787</v>
      </c>
      <c r="E1976" s="1">
        <v>9</v>
      </c>
      <c r="F1976" s="1">
        <v>15</v>
      </c>
      <c r="G1976">
        <f t="shared" si="91"/>
        <v>-6</v>
      </c>
      <c r="H1976" t="s">
        <v>2428</v>
      </c>
      <c r="K1976" t="s">
        <v>1918</v>
      </c>
      <c r="L1976" t="s">
        <v>1917</v>
      </c>
      <c r="M1976" t="s">
        <v>1828</v>
      </c>
      <c r="N1976" t="s">
        <v>1033</v>
      </c>
      <c r="S1976" t="s">
        <v>30</v>
      </c>
      <c r="U1976">
        <f t="shared" si="92"/>
        <v>1</v>
      </c>
    </row>
    <row r="1977" spans="1:21" x14ac:dyDescent="0.25">
      <c r="A1977">
        <v>19760814</v>
      </c>
      <c r="B1977" t="s">
        <v>1787</v>
      </c>
      <c r="C1977" t="str">
        <f t="shared" si="90"/>
        <v>W</v>
      </c>
      <c r="D1977" t="s">
        <v>1828</v>
      </c>
      <c r="E1977" s="1">
        <v>15</v>
      </c>
      <c r="F1977" s="1">
        <v>9</v>
      </c>
      <c r="G1977">
        <f t="shared" si="91"/>
        <v>6</v>
      </c>
      <c r="H1977" t="s">
        <v>2428</v>
      </c>
      <c r="K1977" t="s">
        <v>1918</v>
      </c>
      <c r="L1977" t="s">
        <v>1917</v>
      </c>
      <c r="M1977" t="s">
        <v>1828</v>
      </c>
      <c r="N1977" t="s">
        <v>1037</v>
      </c>
      <c r="S1977" t="s">
        <v>30</v>
      </c>
      <c r="U1977">
        <f t="shared" si="92"/>
        <v>0</v>
      </c>
    </row>
    <row r="1978" spans="1:21" x14ac:dyDescent="0.25">
      <c r="A1978">
        <v>19760904</v>
      </c>
      <c r="B1978" t="s">
        <v>1828</v>
      </c>
      <c r="C1978" t="str">
        <f t="shared" si="90"/>
        <v>W</v>
      </c>
      <c r="D1978" t="s">
        <v>1787</v>
      </c>
      <c r="E1978" s="1">
        <v>15</v>
      </c>
      <c r="F1978" s="1">
        <v>10</v>
      </c>
      <c r="G1978">
        <f t="shared" si="91"/>
        <v>5</v>
      </c>
      <c r="H1978" t="s">
        <v>2428</v>
      </c>
      <c r="K1978" t="s">
        <v>1962</v>
      </c>
      <c r="L1978" t="s">
        <v>1913</v>
      </c>
      <c r="M1978" t="s">
        <v>1828</v>
      </c>
      <c r="N1978" t="s">
        <v>1033</v>
      </c>
      <c r="S1978" t="s">
        <v>30</v>
      </c>
      <c r="U1978">
        <f t="shared" si="92"/>
        <v>0</v>
      </c>
    </row>
    <row r="1979" spans="1:21" x14ac:dyDescent="0.25">
      <c r="A1979">
        <v>19760904</v>
      </c>
      <c r="B1979" t="s">
        <v>1787</v>
      </c>
      <c r="C1979" t="str">
        <f t="shared" si="90"/>
        <v>L</v>
      </c>
      <c r="D1979" t="s">
        <v>1828</v>
      </c>
      <c r="E1979" s="1">
        <v>10</v>
      </c>
      <c r="F1979" s="1">
        <v>15</v>
      </c>
      <c r="G1979">
        <f t="shared" si="91"/>
        <v>-5</v>
      </c>
      <c r="H1979" t="s">
        <v>2428</v>
      </c>
      <c r="K1979" t="s">
        <v>1962</v>
      </c>
      <c r="L1979" t="s">
        <v>1913</v>
      </c>
      <c r="M1979" t="s">
        <v>1828</v>
      </c>
      <c r="N1979" t="s">
        <v>1037</v>
      </c>
      <c r="S1979" t="s">
        <v>30</v>
      </c>
      <c r="U1979">
        <f t="shared" si="92"/>
        <v>1</v>
      </c>
    </row>
    <row r="1980" spans="1:21" x14ac:dyDescent="0.25">
      <c r="A1980">
        <v>19760918</v>
      </c>
      <c r="B1980" t="s">
        <v>1828</v>
      </c>
      <c r="C1980" t="str">
        <f t="shared" si="90"/>
        <v>W</v>
      </c>
      <c r="D1980" t="s">
        <v>1787</v>
      </c>
      <c r="E1980" s="1">
        <v>15</v>
      </c>
      <c r="F1980" s="1">
        <v>14</v>
      </c>
      <c r="G1980">
        <f t="shared" si="91"/>
        <v>1</v>
      </c>
      <c r="H1980" t="s">
        <v>2428</v>
      </c>
      <c r="K1980" t="s">
        <v>1971</v>
      </c>
      <c r="L1980" t="s">
        <v>1850</v>
      </c>
      <c r="M1980" t="s">
        <v>1828</v>
      </c>
      <c r="N1980" t="s">
        <v>1033</v>
      </c>
      <c r="S1980" t="s">
        <v>30</v>
      </c>
      <c r="U1980">
        <f t="shared" si="92"/>
        <v>0</v>
      </c>
    </row>
    <row r="1981" spans="1:21" x14ac:dyDescent="0.25">
      <c r="A1981">
        <v>19760918</v>
      </c>
      <c r="B1981" t="s">
        <v>1787</v>
      </c>
      <c r="C1981" t="str">
        <f t="shared" si="90"/>
        <v>L</v>
      </c>
      <c r="D1981" t="s">
        <v>1828</v>
      </c>
      <c r="E1981" s="1">
        <v>14</v>
      </c>
      <c r="F1981" s="1">
        <v>15</v>
      </c>
      <c r="G1981">
        <f t="shared" si="91"/>
        <v>-1</v>
      </c>
      <c r="H1981" t="s">
        <v>2428</v>
      </c>
      <c r="K1981" t="s">
        <v>1971</v>
      </c>
      <c r="L1981" t="s">
        <v>1850</v>
      </c>
      <c r="M1981" t="s">
        <v>1828</v>
      </c>
      <c r="N1981" t="s">
        <v>1037</v>
      </c>
      <c r="S1981" t="s">
        <v>30</v>
      </c>
      <c r="U1981">
        <f t="shared" si="92"/>
        <v>1</v>
      </c>
    </row>
    <row r="1982" spans="1:21" x14ac:dyDescent="0.25">
      <c r="A1982">
        <v>19761024</v>
      </c>
      <c r="B1982" t="s">
        <v>164</v>
      </c>
      <c r="C1982" t="str">
        <f t="shared" si="90"/>
        <v>W</v>
      </c>
      <c r="D1982" t="s">
        <v>1824</v>
      </c>
      <c r="E1982" s="1">
        <v>18</v>
      </c>
      <c r="F1982" s="1">
        <v>15</v>
      </c>
      <c r="G1982">
        <f t="shared" si="91"/>
        <v>3</v>
      </c>
      <c r="H1982" t="s">
        <v>2427</v>
      </c>
      <c r="K1982" t="s">
        <v>2057</v>
      </c>
      <c r="L1982" t="s">
        <v>1854</v>
      </c>
      <c r="M1982" t="s">
        <v>164</v>
      </c>
      <c r="N1982" t="s">
        <v>1033</v>
      </c>
      <c r="S1982" t="s">
        <v>30</v>
      </c>
      <c r="U1982">
        <f t="shared" si="92"/>
        <v>0</v>
      </c>
    </row>
    <row r="1983" spans="1:21" x14ac:dyDescent="0.25">
      <c r="A1983">
        <v>19761024</v>
      </c>
      <c r="B1983" t="s">
        <v>1824</v>
      </c>
      <c r="C1983" t="str">
        <f t="shared" si="90"/>
        <v>L</v>
      </c>
      <c r="D1983" t="s">
        <v>164</v>
      </c>
      <c r="E1983" s="1">
        <v>15</v>
      </c>
      <c r="F1983" s="1">
        <v>18</v>
      </c>
      <c r="G1983">
        <f t="shared" si="91"/>
        <v>-3</v>
      </c>
      <c r="H1983" t="s">
        <v>2427</v>
      </c>
      <c r="K1983" t="s">
        <v>2057</v>
      </c>
      <c r="L1983" t="s">
        <v>1854</v>
      </c>
      <c r="M1983" t="s">
        <v>164</v>
      </c>
      <c r="N1983" t="s">
        <v>1037</v>
      </c>
      <c r="S1983" t="s">
        <v>30</v>
      </c>
      <c r="U1983">
        <f t="shared" si="92"/>
        <v>1</v>
      </c>
    </row>
    <row r="1984" spans="1:21" x14ac:dyDescent="0.25">
      <c r="A1984">
        <v>19761030</v>
      </c>
      <c r="B1984" t="s">
        <v>164</v>
      </c>
      <c r="C1984" t="str">
        <f t="shared" si="90"/>
        <v>W</v>
      </c>
      <c r="D1984" t="s">
        <v>1824</v>
      </c>
      <c r="E1984" s="1">
        <v>34</v>
      </c>
      <c r="F1984" s="1">
        <v>6</v>
      </c>
      <c r="G1984">
        <f t="shared" si="91"/>
        <v>28</v>
      </c>
      <c r="H1984" t="s">
        <v>2427</v>
      </c>
      <c r="K1984" t="s">
        <v>2268</v>
      </c>
      <c r="L1984" t="s">
        <v>1939</v>
      </c>
      <c r="M1984" t="s">
        <v>164</v>
      </c>
      <c r="N1984" t="s">
        <v>1033</v>
      </c>
      <c r="S1984" t="s">
        <v>30</v>
      </c>
      <c r="U1984">
        <f t="shared" si="92"/>
        <v>0</v>
      </c>
    </row>
    <row r="1985" spans="1:21" x14ac:dyDescent="0.25">
      <c r="A1985">
        <v>19761030</v>
      </c>
      <c r="B1985" t="s">
        <v>1824</v>
      </c>
      <c r="C1985" t="str">
        <f t="shared" si="90"/>
        <v>L</v>
      </c>
      <c r="D1985" t="s">
        <v>164</v>
      </c>
      <c r="E1985" s="1">
        <v>6</v>
      </c>
      <c r="F1985" s="1">
        <v>34</v>
      </c>
      <c r="G1985">
        <f t="shared" si="91"/>
        <v>-28</v>
      </c>
      <c r="H1985" t="s">
        <v>2427</v>
      </c>
      <c r="K1985" t="s">
        <v>2268</v>
      </c>
      <c r="L1985" t="s">
        <v>1939</v>
      </c>
      <c r="M1985" t="s">
        <v>164</v>
      </c>
      <c r="N1985" t="s">
        <v>1037</v>
      </c>
      <c r="S1985" t="s">
        <v>30</v>
      </c>
      <c r="U1985">
        <f t="shared" si="92"/>
        <v>0</v>
      </c>
    </row>
    <row r="1986" spans="1:21" x14ac:dyDescent="0.25">
      <c r="A1986">
        <v>19770115</v>
      </c>
      <c r="B1986" t="s">
        <v>1264</v>
      </c>
      <c r="C1986" t="str">
        <f t="shared" ref="C1986:C2049" si="93">IF(E1986-F1986&gt;0,"W",IF(E1986-F1986&lt;0,"L","D"))</f>
        <v>W</v>
      </c>
      <c r="D1986" t="s">
        <v>1825</v>
      </c>
      <c r="E1986" s="1">
        <v>25</v>
      </c>
      <c r="F1986" s="1">
        <v>9</v>
      </c>
      <c r="G1986">
        <f t="shared" ref="G1986:G2049" si="94">E1986-F1986</f>
        <v>16</v>
      </c>
      <c r="H1986" t="s">
        <v>2839</v>
      </c>
      <c r="K1986" t="s">
        <v>2533</v>
      </c>
      <c r="L1986" t="s">
        <v>1263</v>
      </c>
      <c r="M1986" t="s">
        <v>1264</v>
      </c>
      <c r="N1986" t="s">
        <v>1033</v>
      </c>
      <c r="O1986" t="s">
        <v>30</v>
      </c>
      <c r="U1986">
        <f t="shared" ref="U1986:U2049" si="95">IF(C1986="L",IF(G1986&gt;-8,1,0),0)</f>
        <v>0</v>
      </c>
    </row>
    <row r="1987" spans="1:21" x14ac:dyDescent="0.25">
      <c r="A1987">
        <v>19770115</v>
      </c>
      <c r="B1987" t="s">
        <v>1825</v>
      </c>
      <c r="C1987" t="str">
        <f t="shared" si="93"/>
        <v>L</v>
      </c>
      <c r="D1987" t="s">
        <v>1264</v>
      </c>
      <c r="E1987" s="1">
        <v>9</v>
      </c>
      <c r="F1987" s="1">
        <v>25</v>
      </c>
      <c r="G1987">
        <f t="shared" si="94"/>
        <v>-16</v>
      </c>
      <c r="H1987" t="s">
        <v>2839</v>
      </c>
      <c r="K1987" t="s">
        <v>2533</v>
      </c>
      <c r="L1987" t="s">
        <v>1263</v>
      </c>
      <c r="M1987" t="s">
        <v>1264</v>
      </c>
      <c r="N1987" t="s">
        <v>1037</v>
      </c>
      <c r="O1987" t="s">
        <v>30</v>
      </c>
      <c r="U1987">
        <f t="shared" si="95"/>
        <v>0</v>
      </c>
    </row>
    <row r="1988" spans="1:21" x14ac:dyDescent="0.25">
      <c r="A1988">
        <v>19770115</v>
      </c>
      <c r="B1988" t="s">
        <v>376</v>
      </c>
      <c r="C1988" t="str">
        <f t="shared" si="93"/>
        <v>W</v>
      </c>
      <c r="D1988" t="s">
        <v>503</v>
      </c>
      <c r="E1988" s="1">
        <v>26</v>
      </c>
      <c r="F1988" s="1">
        <v>6</v>
      </c>
      <c r="G1988">
        <f t="shared" si="94"/>
        <v>20</v>
      </c>
      <c r="H1988" t="s">
        <v>2839</v>
      </c>
      <c r="K1988" t="s">
        <v>1818</v>
      </c>
      <c r="L1988" t="s">
        <v>1017</v>
      </c>
      <c r="M1988" t="s">
        <v>376</v>
      </c>
      <c r="N1988" t="s">
        <v>1033</v>
      </c>
      <c r="O1988" t="s">
        <v>30</v>
      </c>
      <c r="U1988">
        <f t="shared" si="95"/>
        <v>0</v>
      </c>
    </row>
    <row r="1989" spans="1:21" x14ac:dyDescent="0.25">
      <c r="A1989">
        <v>19770115</v>
      </c>
      <c r="B1989" t="s">
        <v>503</v>
      </c>
      <c r="C1989" t="str">
        <f t="shared" si="93"/>
        <v>L</v>
      </c>
      <c r="D1989" t="s">
        <v>376</v>
      </c>
      <c r="E1989" s="1">
        <v>6</v>
      </c>
      <c r="F1989" s="1">
        <v>26</v>
      </c>
      <c r="G1989">
        <f t="shared" si="94"/>
        <v>-20</v>
      </c>
      <c r="H1989" t="s">
        <v>2839</v>
      </c>
      <c r="K1989" t="s">
        <v>1818</v>
      </c>
      <c r="L1989" t="s">
        <v>1017</v>
      </c>
      <c r="M1989" t="s">
        <v>376</v>
      </c>
      <c r="N1989" t="s">
        <v>1037</v>
      </c>
      <c r="O1989" t="s">
        <v>30</v>
      </c>
      <c r="U1989">
        <f t="shared" si="95"/>
        <v>0</v>
      </c>
    </row>
    <row r="1990" spans="1:21" x14ac:dyDescent="0.25">
      <c r="A1990">
        <v>19770201</v>
      </c>
      <c r="B1990" t="s">
        <v>376</v>
      </c>
      <c r="C1990" t="str">
        <f t="shared" si="93"/>
        <v>L</v>
      </c>
      <c r="D1990" t="s">
        <v>164</v>
      </c>
      <c r="E1990" s="1">
        <v>3</v>
      </c>
      <c r="F1990" s="1">
        <v>4</v>
      </c>
      <c r="G1990">
        <f t="shared" si="94"/>
        <v>-1</v>
      </c>
      <c r="H1990" t="s">
        <v>2839</v>
      </c>
      <c r="K1990" t="s">
        <v>1894</v>
      </c>
      <c r="L1990" t="s">
        <v>1017</v>
      </c>
      <c r="M1990" t="s">
        <v>376</v>
      </c>
      <c r="N1990" t="s">
        <v>1033</v>
      </c>
      <c r="O1990" t="s">
        <v>30</v>
      </c>
      <c r="U1990">
        <f t="shared" si="95"/>
        <v>1</v>
      </c>
    </row>
    <row r="1991" spans="1:21" x14ac:dyDescent="0.25">
      <c r="A1991">
        <v>19770201</v>
      </c>
      <c r="B1991" t="s">
        <v>164</v>
      </c>
      <c r="C1991" t="str">
        <f t="shared" si="93"/>
        <v>W</v>
      </c>
      <c r="D1991" t="s">
        <v>376</v>
      </c>
      <c r="E1991" s="1">
        <v>4</v>
      </c>
      <c r="F1991" s="1">
        <v>3</v>
      </c>
      <c r="G1991">
        <f t="shared" si="94"/>
        <v>1</v>
      </c>
      <c r="H1991" t="s">
        <v>2839</v>
      </c>
      <c r="K1991" t="s">
        <v>1894</v>
      </c>
      <c r="L1991" t="s">
        <v>1017</v>
      </c>
      <c r="M1991" t="s">
        <v>376</v>
      </c>
      <c r="N1991" t="s">
        <v>1037</v>
      </c>
      <c r="O1991" t="s">
        <v>30</v>
      </c>
      <c r="U1991">
        <f t="shared" si="95"/>
        <v>0</v>
      </c>
    </row>
    <row r="1992" spans="1:21" x14ac:dyDescent="0.25">
      <c r="A1992">
        <v>19770205</v>
      </c>
      <c r="B1992" t="s">
        <v>1825</v>
      </c>
      <c r="C1992" t="str">
        <f t="shared" si="93"/>
        <v>L</v>
      </c>
      <c r="D1992" t="s">
        <v>376</v>
      </c>
      <c r="E1992" s="1">
        <v>0</v>
      </c>
      <c r="F1992" s="1">
        <v>4</v>
      </c>
      <c r="G1992">
        <f t="shared" si="94"/>
        <v>-4</v>
      </c>
      <c r="H1992" t="s">
        <v>2839</v>
      </c>
      <c r="K1992" t="s">
        <v>1995</v>
      </c>
      <c r="L1992" t="s">
        <v>1826</v>
      </c>
      <c r="M1992" t="s">
        <v>1825</v>
      </c>
      <c r="N1992" t="s">
        <v>1033</v>
      </c>
      <c r="O1992" t="s">
        <v>30</v>
      </c>
      <c r="U1992">
        <f t="shared" si="95"/>
        <v>1</v>
      </c>
    </row>
    <row r="1993" spans="1:21" x14ac:dyDescent="0.25">
      <c r="A1993">
        <v>19770205</v>
      </c>
      <c r="B1993" t="s">
        <v>376</v>
      </c>
      <c r="C1993" t="str">
        <f t="shared" si="93"/>
        <v>W</v>
      </c>
      <c r="D1993" t="s">
        <v>1825</v>
      </c>
      <c r="E1993" s="1">
        <v>4</v>
      </c>
      <c r="F1993" s="1">
        <v>0</v>
      </c>
      <c r="G1993">
        <f t="shared" si="94"/>
        <v>4</v>
      </c>
      <c r="H1993" t="s">
        <v>2839</v>
      </c>
      <c r="K1993" t="s">
        <v>1995</v>
      </c>
      <c r="L1993" t="s">
        <v>1826</v>
      </c>
      <c r="M1993" t="s">
        <v>1825</v>
      </c>
      <c r="N1993" t="s">
        <v>1037</v>
      </c>
      <c r="O1993" t="s">
        <v>30</v>
      </c>
      <c r="U1993">
        <f t="shared" si="95"/>
        <v>0</v>
      </c>
    </row>
    <row r="1994" spans="1:21" x14ac:dyDescent="0.25">
      <c r="A1994">
        <v>19770205</v>
      </c>
      <c r="B1994" t="s">
        <v>164</v>
      </c>
      <c r="C1994" t="str">
        <f t="shared" si="93"/>
        <v>W</v>
      </c>
      <c r="D1994" t="s">
        <v>1264</v>
      </c>
      <c r="E1994" s="1">
        <v>16</v>
      </c>
      <c r="F1994" s="1">
        <v>9</v>
      </c>
      <c r="G1994">
        <f t="shared" si="94"/>
        <v>7</v>
      </c>
      <c r="H1994" t="s">
        <v>2839</v>
      </c>
      <c r="K1994" t="s">
        <v>2268</v>
      </c>
      <c r="L1994" t="s">
        <v>1939</v>
      </c>
      <c r="M1994" t="s">
        <v>164</v>
      </c>
      <c r="N1994" t="s">
        <v>1033</v>
      </c>
      <c r="O1994" t="s">
        <v>30</v>
      </c>
      <c r="U1994">
        <f t="shared" si="95"/>
        <v>0</v>
      </c>
    </row>
    <row r="1995" spans="1:21" x14ac:dyDescent="0.25">
      <c r="A1995">
        <v>19770205</v>
      </c>
      <c r="B1995" t="s">
        <v>1264</v>
      </c>
      <c r="C1995" t="str">
        <f t="shared" si="93"/>
        <v>L</v>
      </c>
      <c r="D1995" t="s">
        <v>164</v>
      </c>
      <c r="E1995" s="1">
        <v>9</v>
      </c>
      <c r="F1995" s="1">
        <v>16</v>
      </c>
      <c r="G1995">
        <f t="shared" si="94"/>
        <v>-7</v>
      </c>
      <c r="H1995" t="s">
        <v>2839</v>
      </c>
      <c r="K1995" t="s">
        <v>2268</v>
      </c>
      <c r="L1995" t="s">
        <v>1939</v>
      </c>
      <c r="M1995" t="s">
        <v>164</v>
      </c>
      <c r="N1995" t="s">
        <v>1037</v>
      </c>
      <c r="O1995" t="s">
        <v>30</v>
      </c>
      <c r="U1995">
        <f t="shared" si="95"/>
        <v>1</v>
      </c>
    </row>
    <row r="1996" spans="1:21" x14ac:dyDescent="0.25">
      <c r="A1996">
        <v>19770219</v>
      </c>
      <c r="B1996" t="s">
        <v>503</v>
      </c>
      <c r="C1996" t="str">
        <f t="shared" si="93"/>
        <v>W</v>
      </c>
      <c r="D1996" t="s">
        <v>1825</v>
      </c>
      <c r="E1996" s="1">
        <v>21</v>
      </c>
      <c r="F1996" s="1">
        <v>18</v>
      </c>
      <c r="G1996">
        <f t="shared" si="94"/>
        <v>3</v>
      </c>
      <c r="H1996" t="s">
        <v>2839</v>
      </c>
      <c r="K1996" t="s">
        <v>1822</v>
      </c>
      <c r="L1996" t="s">
        <v>1120</v>
      </c>
      <c r="M1996" t="s">
        <v>503</v>
      </c>
      <c r="N1996" t="s">
        <v>1033</v>
      </c>
      <c r="O1996" t="s">
        <v>30</v>
      </c>
      <c r="U1996">
        <f t="shared" si="95"/>
        <v>0</v>
      </c>
    </row>
    <row r="1997" spans="1:21" x14ac:dyDescent="0.25">
      <c r="A1997">
        <v>19770219</v>
      </c>
      <c r="B1997" t="s">
        <v>1825</v>
      </c>
      <c r="C1997" t="str">
        <f t="shared" si="93"/>
        <v>L</v>
      </c>
      <c r="D1997" t="s">
        <v>503</v>
      </c>
      <c r="E1997" s="1">
        <v>18</v>
      </c>
      <c r="F1997" s="1">
        <v>21</v>
      </c>
      <c r="G1997">
        <f t="shared" si="94"/>
        <v>-3</v>
      </c>
      <c r="H1997" t="s">
        <v>2839</v>
      </c>
      <c r="K1997" t="s">
        <v>1822</v>
      </c>
      <c r="L1997" t="s">
        <v>1120</v>
      </c>
      <c r="M1997" t="s">
        <v>503</v>
      </c>
      <c r="N1997" t="s">
        <v>1037</v>
      </c>
      <c r="O1997" t="s">
        <v>30</v>
      </c>
      <c r="U1997">
        <f t="shared" si="95"/>
        <v>1</v>
      </c>
    </row>
    <row r="1998" spans="1:21" x14ac:dyDescent="0.25">
      <c r="A1998">
        <v>19770305</v>
      </c>
      <c r="B1998" t="s">
        <v>1264</v>
      </c>
      <c r="C1998" t="str">
        <f t="shared" si="93"/>
        <v>W</v>
      </c>
      <c r="D1998" t="s">
        <v>376</v>
      </c>
      <c r="E1998" s="1">
        <v>14</v>
      </c>
      <c r="F1998" s="1">
        <v>9</v>
      </c>
      <c r="G1998">
        <f t="shared" si="94"/>
        <v>5</v>
      </c>
      <c r="H1998" t="s">
        <v>2839</v>
      </c>
      <c r="K1998" t="s">
        <v>2533</v>
      </c>
      <c r="L1998" t="s">
        <v>1263</v>
      </c>
      <c r="M1998" t="s">
        <v>1264</v>
      </c>
      <c r="N1998" t="s">
        <v>1033</v>
      </c>
      <c r="O1998" t="s">
        <v>30</v>
      </c>
      <c r="U1998">
        <f t="shared" si="95"/>
        <v>0</v>
      </c>
    </row>
    <row r="1999" spans="1:21" x14ac:dyDescent="0.25">
      <c r="A1999">
        <v>19770305</v>
      </c>
      <c r="B1999" t="s">
        <v>376</v>
      </c>
      <c r="C1999" t="str">
        <f t="shared" si="93"/>
        <v>L</v>
      </c>
      <c r="D1999" t="s">
        <v>1264</v>
      </c>
      <c r="E1999" s="1">
        <v>9</v>
      </c>
      <c r="F1999" s="1">
        <v>14</v>
      </c>
      <c r="G1999">
        <f t="shared" si="94"/>
        <v>-5</v>
      </c>
      <c r="H1999" t="s">
        <v>2839</v>
      </c>
      <c r="K1999" t="s">
        <v>2533</v>
      </c>
      <c r="L1999" t="s">
        <v>1263</v>
      </c>
      <c r="M1999" t="s">
        <v>1264</v>
      </c>
      <c r="N1999" t="s">
        <v>1037</v>
      </c>
      <c r="O1999" t="s">
        <v>30</v>
      </c>
      <c r="U1999">
        <f t="shared" si="95"/>
        <v>1</v>
      </c>
    </row>
    <row r="2000" spans="1:21" x14ac:dyDescent="0.25">
      <c r="A2000">
        <v>19770305</v>
      </c>
      <c r="B2000" t="s">
        <v>164</v>
      </c>
      <c r="C2000" t="str">
        <f t="shared" si="93"/>
        <v>W</v>
      </c>
      <c r="D2000" t="s">
        <v>503</v>
      </c>
      <c r="E2000" s="1">
        <v>23</v>
      </c>
      <c r="F2000" s="1">
        <v>3</v>
      </c>
      <c r="G2000">
        <f t="shared" si="94"/>
        <v>20</v>
      </c>
      <c r="H2000" t="s">
        <v>2839</v>
      </c>
      <c r="K2000" t="s">
        <v>2268</v>
      </c>
      <c r="L2000" t="s">
        <v>1939</v>
      </c>
      <c r="M2000" t="s">
        <v>164</v>
      </c>
      <c r="N2000" t="s">
        <v>1033</v>
      </c>
      <c r="O2000" t="s">
        <v>30</v>
      </c>
      <c r="U2000">
        <f t="shared" si="95"/>
        <v>0</v>
      </c>
    </row>
    <row r="2001" spans="1:21" x14ac:dyDescent="0.25">
      <c r="A2001">
        <v>19770305</v>
      </c>
      <c r="B2001" t="s">
        <v>503</v>
      </c>
      <c r="C2001" t="str">
        <f t="shared" si="93"/>
        <v>L</v>
      </c>
      <c r="D2001" t="s">
        <v>164</v>
      </c>
      <c r="E2001" s="1">
        <v>3</v>
      </c>
      <c r="F2001" s="1">
        <v>23</v>
      </c>
      <c r="G2001">
        <f t="shared" si="94"/>
        <v>-20</v>
      </c>
      <c r="H2001" t="s">
        <v>2839</v>
      </c>
      <c r="K2001" t="s">
        <v>2268</v>
      </c>
      <c r="L2001" t="s">
        <v>1939</v>
      </c>
      <c r="M2001" t="s">
        <v>164</v>
      </c>
      <c r="N2001" t="s">
        <v>1037</v>
      </c>
      <c r="O2001" t="s">
        <v>30</v>
      </c>
      <c r="U2001">
        <f t="shared" si="95"/>
        <v>0</v>
      </c>
    </row>
    <row r="2002" spans="1:21" x14ac:dyDescent="0.25">
      <c r="A2002">
        <v>19770319</v>
      </c>
      <c r="B2002" t="s">
        <v>1825</v>
      </c>
      <c r="C2002" t="str">
        <f t="shared" si="93"/>
        <v>L</v>
      </c>
      <c r="D2002" t="s">
        <v>164</v>
      </c>
      <c r="E2002" s="1">
        <v>6</v>
      </c>
      <c r="F2002" s="1">
        <v>15</v>
      </c>
      <c r="G2002">
        <f t="shared" si="94"/>
        <v>-9</v>
      </c>
      <c r="H2002" t="s">
        <v>2839</v>
      </c>
      <c r="K2002" t="s">
        <v>1995</v>
      </c>
      <c r="L2002" t="s">
        <v>1826</v>
      </c>
      <c r="M2002" t="s">
        <v>1825</v>
      </c>
      <c r="N2002" t="s">
        <v>1033</v>
      </c>
      <c r="O2002" t="s">
        <v>30</v>
      </c>
      <c r="U2002">
        <f t="shared" si="95"/>
        <v>0</v>
      </c>
    </row>
    <row r="2003" spans="1:21" x14ac:dyDescent="0.25">
      <c r="A2003">
        <v>19770319</v>
      </c>
      <c r="B2003" t="s">
        <v>164</v>
      </c>
      <c r="C2003" t="str">
        <f t="shared" si="93"/>
        <v>W</v>
      </c>
      <c r="D2003" t="s">
        <v>1825</v>
      </c>
      <c r="E2003" s="1">
        <v>15</v>
      </c>
      <c r="F2003" s="1">
        <v>6</v>
      </c>
      <c r="G2003">
        <f t="shared" si="94"/>
        <v>9</v>
      </c>
      <c r="H2003" t="s">
        <v>2839</v>
      </c>
      <c r="K2003" t="s">
        <v>1995</v>
      </c>
      <c r="L2003" t="s">
        <v>1826</v>
      </c>
      <c r="M2003" t="s">
        <v>1825</v>
      </c>
      <c r="N2003" t="s">
        <v>1037</v>
      </c>
      <c r="O2003" t="s">
        <v>30</v>
      </c>
      <c r="U2003">
        <f t="shared" si="95"/>
        <v>0</v>
      </c>
    </row>
    <row r="2004" spans="1:21" x14ac:dyDescent="0.25">
      <c r="A2004">
        <v>19770319</v>
      </c>
      <c r="B2004" t="s">
        <v>503</v>
      </c>
      <c r="C2004" t="str">
        <f t="shared" si="93"/>
        <v>L</v>
      </c>
      <c r="D2004" t="s">
        <v>1264</v>
      </c>
      <c r="E2004" s="1">
        <v>9</v>
      </c>
      <c r="F2004" s="1">
        <v>18</v>
      </c>
      <c r="G2004">
        <f t="shared" si="94"/>
        <v>-9</v>
      </c>
      <c r="H2004" t="s">
        <v>2839</v>
      </c>
      <c r="K2004" t="s">
        <v>1822</v>
      </c>
      <c r="L2004" t="s">
        <v>1120</v>
      </c>
      <c r="M2004" t="s">
        <v>503</v>
      </c>
      <c r="N2004" t="s">
        <v>1033</v>
      </c>
      <c r="O2004" t="s">
        <v>30</v>
      </c>
      <c r="U2004">
        <f t="shared" si="95"/>
        <v>0</v>
      </c>
    </row>
    <row r="2005" spans="1:21" x14ac:dyDescent="0.25">
      <c r="A2005">
        <v>19770319</v>
      </c>
      <c r="B2005" t="s">
        <v>1264</v>
      </c>
      <c r="C2005" t="str">
        <f t="shared" si="93"/>
        <v>W</v>
      </c>
      <c r="D2005" t="s">
        <v>503</v>
      </c>
      <c r="E2005" s="1">
        <v>18</v>
      </c>
      <c r="F2005" s="1">
        <v>9</v>
      </c>
      <c r="G2005">
        <f t="shared" si="94"/>
        <v>9</v>
      </c>
      <c r="H2005" t="s">
        <v>2839</v>
      </c>
      <c r="K2005" t="s">
        <v>1822</v>
      </c>
      <c r="L2005" t="s">
        <v>1120</v>
      </c>
      <c r="M2005" t="s">
        <v>503</v>
      </c>
      <c r="N2005" t="s">
        <v>1037</v>
      </c>
      <c r="O2005" t="s">
        <v>30</v>
      </c>
      <c r="U2005">
        <f t="shared" si="95"/>
        <v>0</v>
      </c>
    </row>
    <row r="2006" spans="1:21" x14ac:dyDescent="0.25">
      <c r="A2006">
        <v>19770625</v>
      </c>
      <c r="B2006" t="s">
        <v>1821</v>
      </c>
      <c r="C2006" t="str">
        <f t="shared" si="93"/>
        <v>L</v>
      </c>
      <c r="D2006" t="s">
        <v>164</v>
      </c>
      <c r="E2006" s="1">
        <v>3</v>
      </c>
      <c r="F2006" s="1">
        <v>26</v>
      </c>
      <c r="G2006">
        <f t="shared" si="94"/>
        <v>-23</v>
      </c>
      <c r="H2006" t="s">
        <v>2426</v>
      </c>
      <c r="K2006" t="s">
        <v>2382</v>
      </c>
      <c r="L2006" t="s">
        <v>1885</v>
      </c>
      <c r="M2006" t="s">
        <v>1821</v>
      </c>
      <c r="N2006" t="s">
        <v>1033</v>
      </c>
      <c r="S2006" t="s">
        <v>30</v>
      </c>
      <c r="U2006">
        <f t="shared" si="95"/>
        <v>0</v>
      </c>
    </row>
    <row r="2007" spans="1:21" x14ac:dyDescent="0.25">
      <c r="A2007">
        <v>19770625</v>
      </c>
      <c r="B2007" t="s">
        <v>164</v>
      </c>
      <c r="C2007" t="str">
        <f t="shared" si="93"/>
        <v>W</v>
      </c>
      <c r="D2007" t="s">
        <v>1821</v>
      </c>
      <c r="E2007" s="1">
        <v>26</v>
      </c>
      <c r="F2007" s="1">
        <v>3</v>
      </c>
      <c r="G2007">
        <f t="shared" si="94"/>
        <v>23</v>
      </c>
      <c r="H2007" t="s">
        <v>2426</v>
      </c>
      <c r="K2007" t="s">
        <v>2382</v>
      </c>
      <c r="L2007" t="s">
        <v>1885</v>
      </c>
      <c r="M2007" t="s">
        <v>1821</v>
      </c>
      <c r="N2007" t="s">
        <v>1037</v>
      </c>
      <c r="S2007" t="s">
        <v>30</v>
      </c>
      <c r="U2007">
        <f t="shared" si="95"/>
        <v>0</v>
      </c>
    </row>
    <row r="2008" spans="1:21" x14ac:dyDescent="0.25">
      <c r="A2008">
        <v>19770702</v>
      </c>
      <c r="B2008" t="s">
        <v>1821</v>
      </c>
      <c r="C2008" t="str">
        <f t="shared" si="93"/>
        <v>D</v>
      </c>
      <c r="D2008" t="s">
        <v>164</v>
      </c>
      <c r="E2008" s="1">
        <v>18</v>
      </c>
      <c r="F2008" s="1">
        <v>18</v>
      </c>
      <c r="G2008">
        <f t="shared" si="94"/>
        <v>0</v>
      </c>
      <c r="H2008" t="s">
        <v>2426</v>
      </c>
      <c r="K2008" t="s">
        <v>2382</v>
      </c>
      <c r="L2008" t="s">
        <v>1885</v>
      </c>
      <c r="M2008" t="s">
        <v>1821</v>
      </c>
      <c r="N2008" t="s">
        <v>1033</v>
      </c>
      <c r="S2008" t="s">
        <v>30</v>
      </c>
      <c r="U2008">
        <f t="shared" si="95"/>
        <v>0</v>
      </c>
    </row>
    <row r="2009" spans="1:21" x14ac:dyDescent="0.25">
      <c r="A2009">
        <v>19770702</v>
      </c>
      <c r="B2009" t="s">
        <v>164</v>
      </c>
      <c r="C2009" t="str">
        <f t="shared" si="93"/>
        <v>D</v>
      </c>
      <c r="D2009" t="s">
        <v>1821</v>
      </c>
      <c r="E2009" s="1">
        <v>18</v>
      </c>
      <c r="F2009" s="1">
        <v>18</v>
      </c>
      <c r="G2009">
        <f t="shared" si="94"/>
        <v>0</v>
      </c>
      <c r="H2009" t="s">
        <v>2426</v>
      </c>
      <c r="K2009" t="s">
        <v>2382</v>
      </c>
      <c r="L2009" t="s">
        <v>1885</v>
      </c>
      <c r="M2009" t="s">
        <v>1821</v>
      </c>
      <c r="N2009" t="s">
        <v>1037</v>
      </c>
      <c r="S2009" t="s">
        <v>30</v>
      </c>
      <c r="U2009">
        <f t="shared" si="95"/>
        <v>0</v>
      </c>
    </row>
    <row r="2010" spans="1:21" x14ac:dyDescent="0.25">
      <c r="A2010">
        <v>19771111</v>
      </c>
      <c r="B2010" t="s">
        <v>164</v>
      </c>
      <c r="C2010" t="str">
        <f t="shared" si="93"/>
        <v>W</v>
      </c>
      <c r="D2010" t="s">
        <v>1787</v>
      </c>
      <c r="E2010" s="1">
        <v>18</v>
      </c>
      <c r="F2010" s="1">
        <v>13</v>
      </c>
      <c r="G2010">
        <f t="shared" si="94"/>
        <v>5</v>
      </c>
      <c r="H2010" t="s">
        <v>2425</v>
      </c>
      <c r="K2010" t="s">
        <v>2094</v>
      </c>
      <c r="L2010" t="s">
        <v>2093</v>
      </c>
      <c r="M2010" t="s">
        <v>164</v>
      </c>
      <c r="N2010" t="s">
        <v>1033</v>
      </c>
      <c r="S2010" t="s">
        <v>30</v>
      </c>
      <c r="U2010">
        <f t="shared" si="95"/>
        <v>0</v>
      </c>
    </row>
    <row r="2011" spans="1:21" x14ac:dyDescent="0.25">
      <c r="A2011">
        <v>19771111</v>
      </c>
      <c r="B2011" t="s">
        <v>1787</v>
      </c>
      <c r="C2011" t="str">
        <f t="shared" si="93"/>
        <v>L</v>
      </c>
      <c r="D2011" t="s">
        <v>164</v>
      </c>
      <c r="E2011" s="1">
        <v>13</v>
      </c>
      <c r="F2011" s="1">
        <v>18</v>
      </c>
      <c r="G2011">
        <f t="shared" si="94"/>
        <v>-5</v>
      </c>
      <c r="H2011" t="s">
        <v>2425</v>
      </c>
      <c r="K2011" t="s">
        <v>2094</v>
      </c>
      <c r="L2011" t="s">
        <v>2093</v>
      </c>
      <c r="M2011" t="s">
        <v>164</v>
      </c>
      <c r="N2011" t="s">
        <v>1037</v>
      </c>
      <c r="S2011" t="s">
        <v>30</v>
      </c>
      <c r="U2011">
        <f t="shared" si="95"/>
        <v>1</v>
      </c>
    </row>
    <row r="2012" spans="1:21" x14ac:dyDescent="0.25">
      <c r="A2012">
        <v>19771119</v>
      </c>
      <c r="B2012" t="s">
        <v>164</v>
      </c>
      <c r="C2012" t="str">
        <f t="shared" si="93"/>
        <v>L</v>
      </c>
      <c r="D2012" t="s">
        <v>1787</v>
      </c>
      <c r="E2012" s="1">
        <v>3</v>
      </c>
      <c r="F2012" s="1">
        <v>15</v>
      </c>
      <c r="G2012">
        <f t="shared" si="94"/>
        <v>-12</v>
      </c>
      <c r="H2012" t="s">
        <v>2425</v>
      </c>
      <c r="K2012" t="s">
        <v>2268</v>
      </c>
      <c r="L2012" t="s">
        <v>1939</v>
      </c>
      <c r="M2012" t="s">
        <v>164</v>
      </c>
      <c r="N2012" t="s">
        <v>1033</v>
      </c>
      <c r="S2012" t="s">
        <v>30</v>
      </c>
      <c r="U2012">
        <f t="shared" si="95"/>
        <v>0</v>
      </c>
    </row>
    <row r="2013" spans="1:21" x14ac:dyDescent="0.25">
      <c r="A2013">
        <v>19771119</v>
      </c>
      <c r="B2013" t="s">
        <v>1787</v>
      </c>
      <c r="C2013" t="str">
        <f t="shared" si="93"/>
        <v>W</v>
      </c>
      <c r="D2013" t="s">
        <v>164</v>
      </c>
      <c r="E2013" s="1">
        <v>15</v>
      </c>
      <c r="F2013" s="1">
        <v>3</v>
      </c>
      <c r="G2013">
        <f t="shared" si="94"/>
        <v>12</v>
      </c>
      <c r="H2013" t="s">
        <v>2425</v>
      </c>
      <c r="K2013" t="s">
        <v>2268</v>
      </c>
      <c r="L2013" t="s">
        <v>1939</v>
      </c>
      <c r="M2013" t="s">
        <v>164</v>
      </c>
      <c r="N2013" t="s">
        <v>1037</v>
      </c>
      <c r="S2013" t="s">
        <v>30</v>
      </c>
      <c r="U2013">
        <f t="shared" si="95"/>
        <v>0</v>
      </c>
    </row>
    <row r="2014" spans="1:21" x14ac:dyDescent="0.25">
      <c r="A2014">
        <v>19780121</v>
      </c>
      <c r="B2014" t="s">
        <v>1825</v>
      </c>
      <c r="C2014" t="str">
        <f t="shared" si="93"/>
        <v>W</v>
      </c>
      <c r="D2014" t="s">
        <v>503</v>
      </c>
      <c r="E2014" s="1">
        <v>12</v>
      </c>
      <c r="F2014" s="1">
        <v>9</v>
      </c>
      <c r="G2014">
        <f t="shared" si="94"/>
        <v>3</v>
      </c>
      <c r="H2014" t="s">
        <v>2838</v>
      </c>
      <c r="K2014" t="s">
        <v>1995</v>
      </c>
      <c r="L2014" t="s">
        <v>1826</v>
      </c>
      <c r="M2014" t="s">
        <v>1825</v>
      </c>
      <c r="N2014" t="s">
        <v>1033</v>
      </c>
      <c r="O2014" t="s">
        <v>30</v>
      </c>
      <c r="U2014">
        <f t="shared" si="95"/>
        <v>0</v>
      </c>
    </row>
    <row r="2015" spans="1:21" x14ac:dyDescent="0.25">
      <c r="A2015">
        <v>19780121</v>
      </c>
      <c r="B2015" t="s">
        <v>503</v>
      </c>
      <c r="C2015" t="str">
        <f t="shared" si="93"/>
        <v>L</v>
      </c>
      <c r="D2015" t="s">
        <v>1825</v>
      </c>
      <c r="E2015" s="1">
        <v>9</v>
      </c>
      <c r="F2015" s="1">
        <v>12</v>
      </c>
      <c r="G2015">
        <f t="shared" si="94"/>
        <v>-3</v>
      </c>
      <c r="H2015" t="s">
        <v>2838</v>
      </c>
      <c r="K2015" t="s">
        <v>1995</v>
      </c>
      <c r="L2015" t="s">
        <v>1826</v>
      </c>
      <c r="M2015" t="s">
        <v>1825</v>
      </c>
      <c r="N2015" t="s">
        <v>1037</v>
      </c>
      <c r="O2015" t="s">
        <v>30</v>
      </c>
      <c r="U2015">
        <f t="shared" si="95"/>
        <v>1</v>
      </c>
    </row>
    <row r="2016" spans="1:21" x14ac:dyDescent="0.25">
      <c r="A2016">
        <v>19780121</v>
      </c>
      <c r="B2016" t="s">
        <v>164</v>
      </c>
      <c r="C2016" t="str">
        <f t="shared" si="93"/>
        <v>W</v>
      </c>
      <c r="D2016" t="s">
        <v>376</v>
      </c>
      <c r="E2016" s="1">
        <v>15</v>
      </c>
      <c r="F2016" s="1">
        <v>6</v>
      </c>
      <c r="G2016">
        <f t="shared" si="94"/>
        <v>9</v>
      </c>
      <c r="H2016" t="s">
        <v>2838</v>
      </c>
      <c r="K2016" t="s">
        <v>2268</v>
      </c>
      <c r="L2016" t="s">
        <v>1939</v>
      </c>
      <c r="M2016" t="s">
        <v>164</v>
      </c>
      <c r="N2016" t="s">
        <v>1033</v>
      </c>
      <c r="O2016" t="s">
        <v>30</v>
      </c>
      <c r="U2016">
        <f t="shared" si="95"/>
        <v>0</v>
      </c>
    </row>
    <row r="2017" spans="1:21" x14ac:dyDescent="0.25">
      <c r="A2017">
        <v>19780121</v>
      </c>
      <c r="B2017" t="s">
        <v>376</v>
      </c>
      <c r="C2017" t="str">
        <f t="shared" si="93"/>
        <v>L</v>
      </c>
      <c r="D2017" t="s">
        <v>164</v>
      </c>
      <c r="E2017" s="1">
        <v>6</v>
      </c>
      <c r="F2017" s="1">
        <v>15</v>
      </c>
      <c r="G2017">
        <f t="shared" si="94"/>
        <v>-9</v>
      </c>
      <c r="H2017" t="s">
        <v>2838</v>
      </c>
      <c r="K2017" t="s">
        <v>2268</v>
      </c>
      <c r="L2017" t="s">
        <v>1939</v>
      </c>
      <c r="M2017" t="s">
        <v>164</v>
      </c>
      <c r="N2017" t="s">
        <v>1037</v>
      </c>
      <c r="O2017" t="s">
        <v>30</v>
      </c>
      <c r="U2017">
        <f t="shared" si="95"/>
        <v>0</v>
      </c>
    </row>
    <row r="2018" spans="1:21" x14ac:dyDescent="0.25">
      <c r="A2018">
        <v>19780204</v>
      </c>
      <c r="B2018" t="s">
        <v>503</v>
      </c>
      <c r="C2018" t="str">
        <f t="shared" si="93"/>
        <v>L</v>
      </c>
      <c r="D2018" t="s">
        <v>164</v>
      </c>
      <c r="E2018" s="1">
        <v>16</v>
      </c>
      <c r="F2018" s="1">
        <v>19</v>
      </c>
      <c r="G2018">
        <f t="shared" si="94"/>
        <v>-3</v>
      </c>
      <c r="H2018" t="s">
        <v>2838</v>
      </c>
      <c r="K2018" t="s">
        <v>1903</v>
      </c>
      <c r="L2018" t="s">
        <v>1120</v>
      </c>
      <c r="M2018" t="s">
        <v>503</v>
      </c>
      <c r="N2018" t="s">
        <v>1033</v>
      </c>
      <c r="O2018" t="s">
        <v>30</v>
      </c>
      <c r="U2018">
        <f t="shared" si="95"/>
        <v>1</v>
      </c>
    </row>
    <row r="2019" spans="1:21" x14ac:dyDescent="0.25">
      <c r="A2019">
        <v>19780204</v>
      </c>
      <c r="B2019" t="s">
        <v>164</v>
      </c>
      <c r="C2019" t="str">
        <f t="shared" si="93"/>
        <v>W</v>
      </c>
      <c r="D2019" t="s">
        <v>503</v>
      </c>
      <c r="E2019" s="1">
        <v>19</v>
      </c>
      <c r="F2019" s="1">
        <v>16</v>
      </c>
      <c r="G2019">
        <f t="shared" si="94"/>
        <v>3</v>
      </c>
      <c r="H2019" t="s">
        <v>2838</v>
      </c>
      <c r="K2019" t="s">
        <v>1903</v>
      </c>
      <c r="L2019" t="s">
        <v>1120</v>
      </c>
      <c r="M2019" t="s">
        <v>503</v>
      </c>
      <c r="N2019" t="s">
        <v>1037</v>
      </c>
      <c r="O2019" t="s">
        <v>30</v>
      </c>
      <c r="U2019">
        <f t="shared" si="95"/>
        <v>0</v>
      </c>
    </row>
    <row r="2020" spans="1:21" x14ac:dyDescent="0.25">
      <c r="A2020">
        <v>19780204</v>
      </c>
      <c r="B2020" t="s">
        <v>376</v>
      </c>
      <c r="C2020" t="str">
        <f t="shared" si="93"/>
        <v>L</v>
      </c>
      <c r="D2020" t="s">
        <v>1264</v>
      </c>
      <c r="E2020" s="1">
        <v>6</v>
      </c>
      <c r="F2020" s="1">
        <v>9</v>
      </c>
      <c r="G2020">
        <f t="shared" si="94"/>
        <v>-3</v>
      </c>
      <c r="H2020" t="s">
        <v>2838</v>
      </c>
      <c r="K2020" t="s">
        <v>1894</v>
      </c>
      <c r="L2020" t="s">
        <v>1017</v>
      </c>
      <c r="M2020" t="s">
        <v>376</v>
      </c>
      <c r="N2020" t="s">
        <v>1033</v>
      </c>
      <c r="O2020" t="s">
        <v>30</v>
      </c>
      <c r="U2020">
        <f t="shared" si="95"/>
        <v>1</v>
      </c>
    </row>
    <row r="2021" spans="1:21" x14ac:dyDescent="0.25">
      <c r="A2021">
        <v>19780204</v>
      </c>
      <c r="B2021" t="s">
        <v>1264</v>
      </c>
      <c r="C2021" t="str">
        <f t="shared" si="93"/>
        <v>W</v>
      </c>
      <c r="D2021" t="s">
        <v>376</v>
      </c>
      <c r="E2021" s="1">
        <v>9</v>
      </c>
      <c r="F2021" s="1">
        <v>6</v>
      </c>
      <c r="G2021">
        <f t="shared" si="94"/>
        <v>3</v>
      </c>
      <c r="H2021" t="s">
        <v>2838</v>
      </c>
      <c r="K2021" t="s">
        <v>1894</v>
      </c>
      <c r="L2021" t="s">
        <v>1017</v>
      </c>
      <c r="M2021" t="s">
        <v>376</v>
      </c>
      <c r="N2021" t="s">
        <v>1037</v>
      </c>
      <c r="O2021" t="s">
        <v>30</v>
      </c>
      <c r="U2021">
        <f t="shared" si="95"/>
        <v>0</v>
      </c>
    </row>
    <row r="2022" spans="1:21" x14ac:dyDescent="0.25">
      <c r="A2022">
        <v>19780218</v>
      </c>
      <c r="B2022" t="s">
        <v>1264</v>
      </c>
      <c r="C2022" t="str">
        <f t="shared" si="93"/>
        <v>W</v>
      </c>
      <c r="D2022" t="s">
        <v>503</v>
      </c>
      <c r="E2022" s="1">
        <v>22</v>
      </c>
      <c r="F2022" s="1">
        <v>14</v>
      </c>
      <c r="G2022">
        <f t="shared" si="94"/>
        <v>8</v>
      </c>
      <c r="H2022" t="s">
        <v>2838</v>
      </c>
      <c r="K2022" t="s">
        <v>1988</v>
      </c>
      <c r="L2022" t="s">
        <v>1263</v>
      </c>
      <c r="M2022" t="s">
        <v>1264</v>
      </c>
      <c r="N2022" t="s">
        <v>1033</v>
      </c>
      <c r="O2022" t="s">
        <v>30</v>
      </c>
      <c r="U2022">
        <f t="shared" si="95"/>
        <v>0</v>
      </c>
    </row>
    <row r="2023" spans="1:21" x14ac:dyDescent="0.25">
      <c r="A2023">
        <v>19780218</v>
      </c>
      <c r="B2023" t="s">
        <v>503</v>
      </c>
      <c r="C2023" t="str">
        <f t="shared" si="93"/>
        <v>L</v>
      </c>
      <c r="D2023" t="s">
        <v>1264</v>
      </c>
      <c r="E2023" s="1">
        <v>14</v>
      </c>
      <c r="F2023" s="1">
        <v>22</v>
      </c>
      <c r="G2023">
        <f t="shared" si="94"/>
        <v>-8</v>
      </c>
      <c r="H2023" t="s">
        <v>2838</v>
      </c>
      <c r="K2023" t="s">
        <v>1988</v>
      </c>
      <c r="L2023" t="s">
        <v>1263</v>
      </c>
      <c r="M2023" t="s">
        <v>1264</v>
      </c>
      <c r="N2023" t="s">
        <v>1037</v>
      </c>
      <c r="O2023" t="s">
        <v>30</v>
      </c>
      <c r="U2023">
        <f t="shared" si="95"/>
        <v>0</v>
      </c>
    </row>
    <row r="2024" spans="1:21" x14ac:dyDescent="0.25">
      <c r="A2024">
        <v>19780218</v>
      </c>
      <c r="B2024" t="s">
        <v>164</v>
      </c>
      <c r="C2024" t="str">
        <f t="shared" si="93"/>
        <v>W</v>
      </c>
      <c r="D2024" t="s">
        <v>1825</v>
      </c>
      <c r="E2024" s="1">
        <v>10</v>
      </c>
      <c r="F2024" s="1">
        <v>9</v>
      </c>
      <c r="G2024">
        <f t="shared" si="94"/>
        <v>1</v>
      </c>
      <c r="H2024" t="s">
        <v>2838</v>
      </c>
      <c r="K2024" t="s">
        <v>2268</v>
      </c>
      <c r="L2024" t="s">
        <v>1939</v>
      </c>
      <c r="M2024" t="s">
        <v>164</v>
      </c>
      <c r="N2024" t="s">
        <v>1033</v>
      </c>
      <c r="O2024" t="s">
        <v>30</v>
      </c>
      <c r="U2024">
        <f t="shared" si="95"/>
        <v>0</v>
      </c>
    </row>
    <row r="2025" spans="1:21" x14ac:dyDescent="0.25">
      <c r="A2025">
        <v>19780218</v>
      </c>
      <c r="B2025" t="s">
        <v>1825</v>
      </c>
      <c r="C2025" t="str">
        <f t="shared" si="93"/>
        <v>L</v>
      </c>
      <c r="D2025" t="s">
        <v>164</v>
      </c>
      <c r="E2025" s="1">
        <v>9</v>
      </c>
      <c r="F2025" s="1">
        <v>10</v>
      </c>
      <c r="G2025">
        <f t="shared" si="94"/>
        <v>-1</v>
      </c>
      <c r="H2025" t="s">
        <v>2838</v>
      </c>
      <c r="K2025" t="s">
        <v>2268</v>
      </c>
      <c r="L2025" t="s">
        <v>1939</v>
      </c>
      <c r="M2025" t="s">
        <v>164</v>
      </c>
      <c r="N2025" t="s">
        <v>1037</v>
      </c>
      <c r="O2025" t="s">
        <v>30</v>
      </c>
      <c r="U2025">
        <f t="shared" si="95"/>
        <v>1</v>
      </c>
    </row>
    <row r="2026" spans="1:21" x14ac:dyDescent="0.25">
      <c r="A2026">
        <v>19780304</v>
      </c>
      <c r="B2026" t="s">
        <v>1825</v>
      </c>
      <c r="C2026" t="str">
        <f t="shared" si="93"/>
        <v>L</v>
      </c>
      <c r="D2026" t="s">
        <v>1264</v>
      </c>
      <c r="E2026" s="1">
        <v>16</v>
      </c>
      <c r="F2026" s="1">
        <v>20</v>
      </c>
      <c r="G2026">
        <f t="shared" si="94"/>
        <v>-4</v>
      </c>
      <c r="H2026" t="s">
        <v>2838</v>
      </c>
      <c r="K2026" t="s">
        <v>1995</v>
      </c>
      <c r="L2026" t="s">
        <v>1826</v>
      </c>
      <c r="M2026" t="s">
        <v>1825</v>
      </c>
      <c r="N2026" t="s">
        <v>1033</v>
      </c>
      <c r="O2026" t="s">
        <v>30</v>
      </c>
      <c r="U2026">
        <f t="shared" si="95"/>
        <v>1</v>
      </c>
    </row>
    <row r="2027" spans="1:21" x14ac:dyDescent="0.25">
      <c r="A2027">
        <v>19780304</v>
      </c>
      <c r="B2027" t="s">
        <v>1264</v>
      </c>
      <c r="C2027" t="str">
        <f t="shared" si="93"/>
        <v>W</v>
      </c>
      <c r="D2027" t="s">
        <v>1825</v>
      </c>
      <c r="E2027" s="1">
        <v>20</v>
      </c>
      <c r="F2027" s="1">
        <v>16</v>
      </c>
      <c r="G2027">
        <f t="shared" si="94"/>
        <v>4</v>
      </c>
      <c r="H2027" t="s">
        <v>2838</v>
      </c>
      <c r="K2027" t="s">
        <v>1995</v>
      </c>
      <c r="L2027" t="s">
        <v>1826</v>
      </c>
      <c r="M2027" t="s">
        <v>1825</v>
      </c>
      <c r="N2027" t="s">
        <v>1037</v>
      </c>
      <c r="O2027" t="s">
        <v>30</v>
      </c>
      <c r="U2027">
        <f t="shared" si="95"/>
        <v>0</v>
      </c>
    </row>
    <row r="2028" spans="1:21" x14ac:dyDescent="0.25">
      <c r="A2028">
        <v>19780304</v>
      </c>
      <c r="B2028" t="s">
        <v>503</v>
      </c>
      <c r="C2028" t="str">
        <f t="shared" si="93"/>
        <v>L</v>
      </c>
      <c r="D2028" t="s">
        <v>376</v>
      </c>
      <c r="E2028" s="1">
        <v>0</v>
      </c>
      <c r="F2028" s="1">
        <v>15</v>
      </c>
      <c r="G2028">
        <f t="shared" si="94"/>
        <v>-15</v>
      </c>
      <c r="H2028" t="s">
        <v>2838</v>
      </c>
      <c r="K2028" t="s">
        <v>1822</v>
      </c>
      <c r="L2028" t="s">
        <v>1120</v>
      </c>
      <c r="M2028" t="s">
        <v>503</v>
      </c>
      <c r="N2028" t="s">
        <v>1033</v>
      </c>
      <c r="O2028" t="s">
        <v>30</v>
      </c>
      <c r="U2028">
        <f t="shared" si="95"/>
        <v>0</v>
      </c>
    </row>
    <row r="2029" spans="1:21" x14ac:dyDescent="0.25">
      <c r="A2029">
        <v>19780304</v>
      </c>
      <c r="B2029" t="s">
        <v>376</v>
      </c>
      <c r="C2029" t="str">
        <f t="shared" si="93"/>
        <v>W</v>
      </c>
      <c r="D2029" t="s">
        <v>503</v>
      </c>
      <c r="E2029" s="1">
        <v>15</v>
      </c>
      <c r="F2029" s="1">
        <v>0</v>
      </c>
      <c r="G2029">
        <f t="shared" si="94"/>
        <v>15</v>
      </c>
      <c r="H2029" t="s">
        <v>2838</v>
      </c>
      <c r="K2029" t="s">
        <v>1822</v>
      </c>
      <c r="L2029" t="s">
        <v>1120</v>
      </c>
      <c r="M2029" t="s">
        <v>503</v>
      </c>
      <c r="N2029" t="s">
        <v>1037</v>
      </c>
      <c r="O2029" t="s">
        <v>30</v>
      </c>
      <c r="U2029">
        <f t="shared" si="95"/>
        <v>0</v>
      </c>
    </row>
    <row r="2030" spans="1:21" x14ac:dyDescent="0.25">
      <c r="A2030">
        <v>19780318</v>
      </c>
      <c r="B2030" t="s">
        <v>1264</v>
      </c>
      <c r="C2030" t="str">
        <f t="shared" si="93"/>
        <v>W</v>
      </c>
      <c r="D2030" t="s">
        <v>164</v>
      </c>
      <c r="E2030" s="1">
        <v>16</v>
      </c>
      <c r="F2030" s="1">
        <v>7</v>
      </c>
      <c r="G2030">
        <f t="shared" si="94"/>
        <v>9</v>
      </c>
      <c r="H2030" t="s">
        <v>2838</v>
      </c>
      <c r="K2030" t="s">
        <v>1988</v>
      </c>
      <c r="L2030" t="s">
        <v>1263</v>
      </c>
      <c r="M2030" t="s">
        <v>1264</v>
      </c>
      <c r="N2030" t="s">
        <v>1033</v>
      </c>
      <c r="O2030" t="s">
        <v>30</v>
      </c>
      <c r="U2030">
        <f t="shared" si="95"/>
        <v>0</v>
      </c>
    </row>
    <row r="2031" spans="1:21" x14ac:dyDescent="0.25">
      <c r="A2031">
        <v>19780318</v>
      </c>
      <c r="B2031" t="s">
        <v>164</v>
      </c>
      <c r="C2031" t="str">
        <f t="shared" si="93"/>
        <v>L</v>
      </c>
      <c r="D2031" t="s">
        <v>1264</v>
      </c>
      <c r="E2031" s="1">
        <v>7</v>
      </c>
      <c r="F2031" s="1">
        <v>16</v>
      </c>
      <c r="G2031">
        <f t="shared" si="94"/>
        <v>-9</v>
      </c>
      <c r="H2031" t="s">
        <v>2838</v>
      </c>
      <c r="K2031" t="s">
        <v>1988</v>
      </c>
      <c r="L2031" t="s">
        <v>1263</v>
      </c>
      <c r="M2031" t="s">
        <v>1264</v>
      </c>
      <c r="N2031" t="s">
        <v>1037</v>
      </c>
      <c r="O2031" t="s">
        <v>30</v>
      </c>
      <c r="U2031">
        <f t="shared" si="95"/>
        <v>0</v>
      </c>
    </row>
    <row r="2032" spans="1:21" x14ac:dyDescent="0.25">
      <c r="A2032">
        <v>19780318</v>
      </c>
      <c r="B2032" t="s">
        <v>376</v>
      </c>
      <c r="C2032" t="str">
        <f t="shared" si="93"/>
        <v>W</v>
      </c>
      <c r="D2032" t="s">
        <v>1825</v>
      </c>
      <c r="E2032" s="1">
        <v>15</v>
      </c>
      <c r="F2032" s="1">
        <v>9</v>
      </c>
      <c r="G2032">
        <f t="shared" si="94"/>
        <v>6</v>
      </c>
      <c r="H2032" t="s">
        <v>2838</v>
      </c>
      <c r="K2032" t="s">
        <v>1894</v>
      </c>
      <c r="L2032" t="s">
        <v>1017</v>
      </c>
      <c r="M2032" t="s">
        <v>376</v>
      </c>
      <c r="N2032" t="s">
        <v>1033</v>
      </c>
      <c r="O2032" t="s">
        <v>30</v>
      </c>
      <c r="U2032">
        <f t="shared" si="95"/>
        <v>0</v>
      </c>
    </row>
    <row r="2033" spans="1:21" x14ac:dyDescent="0.25">
      <c r="A2033">
        <v>19780318</v>
      </c>
      <c r="B2033" t="s">
        <v>1825</v>
      </c>
      <c r="C2033" t="str">
        <f t="shared" si="93"/>
        <v>L</v>
      </c>
      <c r="D2033" t="s">
        <v>376</v>
      </c>
      <c r="E2033" s="1">
        <v>9</v>
      </c>
      <c r="F2033" s="1">
        <v>15</v>
      </c>
      <c r="G2033">
        <f t="shared" si="94"/>
        <v>-6</v>
      </c>
      <c r="H2033" t="s">
        <v>2838</v>
      </c>
      <c r="K2033" t="s">
        <v>1894</v>
      </c>
      <c r="L2033" t="s">
        <v>1017</v>
      </c>
      <c r="M2033" t="s">
        <v>376</v>
      </c>
      <c r="N2033" t="s">
        <v>1037</v>
      </c>
      <c r="O2033" t="s">
        <v>30</v>
      </c>
      <c r="U2033">
        <f t="shared" si="95"/>
        <v>1</v>
      </c>
    </row>
    <row r="2034" spans="1:21" x14ac:dyDescent="0.25">
      <c r="A2034">
        <v>19780611</v>
      </c>
      <c r="B2034" t="s">
        <v>1824</v>
      </c>
      <c r="C2034" t="str">
        <f t="shared" si="93"/>
        <v>W</v>
      </c>
      <c r="D2034" t="s">
        <v>1264</v>
      </c>
      <c r="E2034" s="1">
        <v>18</v>
      </c>
      <c r="F2034" s="1">
        <v>8</v>
      </c>
      <c r="G2034">
        <f t="shared" si="94"/>
        <v>10</v>
      </c>
      <c r="H2034" t="s">
        <v>2424</v>
      </c>
      <c r="K2034" t="s">
        <v>2233</v>
      </c>
      <c r="L2034" t="s">
        <v>1715</v>
      </c>
      <c r="M2034" t="s">
        <v>1824</v>
      </c>
      <c r="N2034" t="s">
        <v>1033</v>
      </c>
      <c r="S2034" t="s">
        <v>30</v>
      </c>
      <c r="U2034">
        <f t="shared" si="95"/>
        <v>0</v>
      </c>
    </row>
    <row r="2035" spans="1:21" x14ac:dyDescent="0.25">
      <c r="A2035">
        <v>19780611</v>
      </c>
      <c r="B2035" t="s">
        <v>1264</v>
      </c>
      <c r="C2035" t="str">
        <f t="shared" si="93"/>
        <v>L</v>
      </c>
      <c r="D2035" t="s">
        <v>1824</v>
      </c>
      <c r="E2035" s="1">
        <v>8</v>
      </c>
      <c r="F2035" s="1">
        <v>18</v>
      </c>
      <c r="G2035">
        <f t="shared" si="94"/>
        <v>-10</v>
      </c>
      <c r="H2035" t="s">
        <v>2424</v>
      </c>
      <c r="K2035" t="s">
        <v>2233</v>
      </c>
      <c r="L2035" t="s">
        <v>1715</v>
      </c>
      <c r="M2035" t="s">
        <v>1824</v>
      </c>
      <c r="N2035" t="s">
        <v>1037</v>
      </c>
      <c r="S2035" t="s">
        <v>30</v>
      </c>
      <c r="U2035">
        <f t="shared" si="95"/>
        <v>0</v>
      </c>
    </row>
    <row r="2036" spans="1:21" x14ac:dyDescent="0.25">
      <c r="A2036">
        <v>19780617</v>
      </c>
      <c r="B2036" t="s">
        <v>1824</v>
      </c>
      <c r="C2036" t="str">
        <f t="shared" si="93"/>
        <v>W</v>
      </c>
      <c r="D2036" t="s">
        <v>1264</v>
      </c>
      <c r="E2036" s="1">
        <v>19</v>
      </c>
      <c r="F2036" s="1">
        <v>17</v>
      </c>
      <c r="G2036">
        <f t="shared" si="94"/>
        <v>2</v>
      </c>
      <c r="H2036" t="s">
        <v>2424</v>
      </c>
      <c r="K2036" t="s">
        <v>1813</v>
      </c>
      <c r="L2036" t="s">
        <v>1675</v>
      </c>
      <c r="M2036" t="s">
        <v>1824</v>
      </c>
      <c r="N2036" t="s">
        <v>1033</v>
      </c>
      <c r="S2036" t="s">
        <v>30</v>
      </c>
      <c r="U2036">
        <f t="shared" si="95"/>
        <v>0</v>
      </c>
    </row>
    <row r="2037" spans="1:21" x14ac:dyDescent="0.25">
      <c r="A2037">
        <v>19780617</v>
      </c>
      <c r="B2037" t="s">
        <v>1264</v>
      </c>
      <c r="C2037" t="str">
        <f t="shared" si="93"/>
        <v>L</v>
      </c>
      <c r="D2037" t="s">
        <v>1824</v>
      </c>
      <c r="E2037" s="1">
        <v>17</v>
      </c>
      <c r="F2037" s="1">
        <v>19</v>
      </c>
      <c r="G2037">
        <f t="shared" si="94"/>
        <v>-2</v>
      </c>
      <c r="H2037" t="s">
        <v>2424</v>
      </c>
      <c r="K2037" t="s">
        <v>1813</v>
      </c>
      <c r="L2037" t="s">
        <v>1675</v>
      </c>
      <c r="M2037" t="s">
        <v>1824</v>
      </c>
      <c r="N2037" t="s">
        <v>1037</v>
      </c>
      <c r="S2037" t="s">
        <v>30</v>
      </c>
      <c r="U2037">
        <f t="shared" si="95"/>
        <v>1</v>
      </c>
    </row>
    <row r="2038" spans="1:21" x14ac:dyDescent="0.25">
      <c r="A2038">
        <v>19780819</v>
      </c>
      <c r="B2038" t="s">
        <v>1787</v>
      </c>
      <c r="C2038" t="str">
        <f t="shared" si="93"/>
        <v>W</v>
      </c>
      <c r="D2038" t="s">
        <v>1824</v>
      </c>
      <c r="E2038" s="1">
        <v>13</v>
      </c>
      <c r="F2038" s="1">
        <v>12</v>
      </c>
      <c r="G2038">
        <f t="shared" si="94"/>
        <v>1</v>
      </c>
      <c r="H2038" t="s">
        <v>2423</v>
      </c>
      <c r="K2038" t="s">
        <v>2239</v>
      </c>
      <c r="L2038" t="s">
        <v>1837</v>
      </c>
      <c r="M2038" t="s">
        <v>1787</v>
      </c>
      <c r="N2038" t="s">
        <v>1033</v>
      </c>
      <c r="S2038" t="s">
        <v>30</v>
      </c>
      <c r="U2038">
        <f t="shared" si="95"/>
        <v>0</v>
      </c>
    </row>
    <row r="2039" spans="1:21" x14ac:dyDescent="0.25">
      <c r="A2039">
        <v>19780819</v>
      </c>
      <c r="B2039" t="s">
        <v>1824</v>
      </c>
      <c r="C2039" t="str">
        <f t="shared" si="93"/>
        <v>L</v>
      </c>
      <c r="D2039" t="s">
        <v>1787</v>
      </c>
      <c r="E2039" s="1">
        <v>12</v>
      </c>
      <c r="F2039" s="1">
        <v>13</v>
      </c>
      <c r="G2039">
        <f t="shared" si="94"/>
        <v>-1</v>
      </c>
      <c r="H2039" t="s">
        <v>2423</v>
      </c>
      <c r="K2039" t="s">
        <v>2239</v>
      </c>
      <c r="L2039" t="s">
        <v>1837</v>
      </c>
      <c r="M2039" t="s">
        <v>1787</v>
      </c>
      <c r="N2039" t="s">
        <v>1037</v>
      </c>
      <c r="S2039" t="s">
        <v>30</v>
      </c>
      <c r="U2039">
        <f t="shared" si="95"/>
        <v>1</v>
      </c>
    </row>
    <row r="2040" spans="1:21" x14ac:dyDescent="0.25">
      <c r="A2040">
        <v>19780826</v>
      </c>
      <c r="B2040" t="s">
        <v>1787</v>
      </c>
      <c r="C2040" t="str">
        <f t="shared" si="93"/>
        <v>W</v>
      </c>
      <c r="D2040" t="s">
        <v>1824</v>
      </c>
      <c r="E2040" s="1">
        <v>22</v>
      </c>
      <c r="F2040" s="1">
        <v>6</v>
      </c>
      <c r="G2040">
        <f t="shared" si="94"/>
        <v>16</v>
      </c>
      <c r="H2040" t="s">
        <v>2423</v>
      </c>
      <c r="K2040" t="s">
        <v>2280</v>
      </c>
      <c r="L2040" t="s">
        <v>1846</v>
      </c>
      <c r="M2040" t="s">
        <v>1787</v>
      </c>
      <c r="N2040" t="s">
        <v>1033</v>
      </c>
      <c r="S2040" t="s">
        <v>30</v>
      </c>
      <c r="U2040">
        <f t="shared" si="95"/>
        <v>0</v>
      </c>
    </row>
    <row r="2041" spans="1:21" x14ac:dyDescent="0.25">
      <c r="A2041">
        <v>19780826</v>
      </c>
      <c r="B2041" t="s">
        <v>1824</v>
      </c>
      <c r="C2041" t="str">
        <f t="shared" si="93"/>
        <v>L</v>
      </c>
      <c r="D2041" t="s">
        <v>1787</v>
      </c>
      <c r="E2041" s="1">
        <v>6</v>
      </c>
      <c r="F2041" s="1">
        <v>22</v>
      </c>
      <c r="G2041">
        <f t="shared" si="94"/>
        <v>-16</v>
      </c>
      <c r="H2041" t="s">
        <v>2423</v>
      </c>
      <c r="K2041" t="s">
        <v>2280</v>
      </c>
      <c r="L2041" t="s">
        <v>1846</v>
      </c>
      <c r="M2041" t="s">
        <v>1787</v>
      </c>
      <c r="N2041" t="s">
        <v>1037</v>
      </c>
      <c r="S2041" t="s">
        <v>30</v>
      </c>
      <c r="U2041">
        <f t="shared" si="95"/>
        <v>0</v>
      </c>
    </row>
    <row r="2042" spans="1:21" x14ac:dyDescent="0.25">
      <c r="A2042">
        <v>19780909</v>
      </c>
      <c r="B2042" t="s">
        <v>1787</v>
      </c>
      <c r="C2042" t="str">
        <f t="shared" si="93"/>
        <v>L</v>
      </c>
      <c r="D2042" t="s">
        <v>1824</v>
      </c>
      <c r="E2042" s="1">
        <v>16</v>
      </c>
      <c r="F2042" s="1">
        <v>30</v>
      </c>
      <c r="G2042">
        <f t="shared" si="94"/>
        <v>-14</v>
      </c>
      <c r="H2042" t="s">
        <v>2423</v>
      </c>
      <c r="K2042" t="s">
        <v>1836</v>
      </c>
      <c r="L2042" t="s">
        <v>1786</v>
      </c>
      <c r="M2042" t="s">
        <v>1787</v>
      </c>
      <c r="N2042" t="s">
        <v>1033</v>
      </c>
      <c r="S2042" t="s">
        <v>30</v>
      </c>
      <c r="U2042">
        <f t="shared" si="95"/>
        <v>0</v>
      </c>
    </row>
    <row r="2043" spans="1:21" x14ac:dyDescent="0.25">
      <c r="A2043">
        <v>19780909</v>
      </c>
      <c r="B2043" t="s">
        <v>1824</v>
      </c>
      <c r="C2043" t="str">
        <f t="shared" si="93"/>
        <v>W</v>
      </c>
      <c r="D2043" t="s">
        <v>1787</v>
      </c>
      <c r="E2043" s="1">
        <v>30</v>
      </c>
      <c r="F2043" s="1">
        <v>16</v>
      </c>
      <c r="G2043">
        <f t="shared" si="94"/>
        <v>14</v>
      </c>
      <c r="H2043" t="s">
        <v>2423</v>
      </c>
      <c r="K2043" t="s">
        <v>1836</v>
      </c>
      <c r="L2043" t="s">
        <v>1786</v>
      </c>
      <c r="M2043" t="s">
        <v>1787</v>
      </c>
      <c r="N2043" t="s">
        <v>1037</v>
      </c>
      <c r="S2043" t="s">
        <v>30</v>
      </c>
      <c r="U2043">
        <f t="shared" si="95"/>
        <v>0</v>
      </c>
    </row>
    <row r="2044" spans="1:21" x14ac:dyDescent="0.25">
      <c r="A2044">
        <v>19781024</v>
      </c>
      <c r="B2044" t="s">
        <v>171</v>
      </c>
      <c r="C2044" t="str">
        <f t="shared" si="93"/>
        <v>W</v>
      </c>
      <c r="D2044" t="s">
        <v>1821</v>
      </c>
      <c r="E2044" s="1">
        <v>19</v>
      </c>
      <c r="F2044" s="1">
        <v>6</v>
      </c>
      <c r="G2044">
        <f t="shared" si="94"/>
        <v>13</v>
      </c>
      <c r="H2044" t="s">
        <v>2422</v>
      </c>
      <c r="K2044" t="s">
        <v>2396</v>
      </c>
      <c r="L2044" t="s">
        <v>2395</v>
      </c>
      <c r="M2044" t="s">
        <v>171</v>
      </c>
      <c r="N2044" t="s">
        <v>1033</v>
      </c>
      <c r="S2044" t="s">
        <v>30</v>
      </c>
      <c r="U2044">
        <f t="shared" si="95"/>
        <v>0</v>
      </c>
    </row>
    <row r="2045" spans="1:21" x14ac:dyDescent="0.25">
      <c r="A2045">
        <v>19781024</v>
      </c>
      <c r="B2045" t="s">
        <v>1821</v>
      </c>
      <c r="C2045" t="str">
        <f t="shared" si="93"/>
        <v>L</v>
      </c>
      <c r="D2045" t="s">
        <v>171</v>
      </c>
      <c r="E2045" s="1">
        <v>6</v>
      </c>
      <c r="F2045" s="1">
        <v>19</v>
      </c>
      <c r="G2045">
        <f t="shared" si="94"/>
        <v>-13</v>
      </c>
      <c r="H2045" t="s">
        <v>2422</v>
      </c>
      <c r="K2045" t="s">
        <v>2396</v>
      </c>
      <c r="L2045" t="s">
        <v>2395</v>
      </c>
      <c r="M2045" t="s">
        <v>171</v>
      </c>
      <c r="N2045" t="s">
        <v>1037</v>
      </c>
      <c r="S2045" t="s">
        <v>30</v>
      </c>
      <c r="U2045">
        <f t="shared" si="95"/>
        <v>0</v>
      </c>
    </row>
    <row r="2046" spans="1:21" x14ac:dyDescent="0.25">
      <c r="A2046">
        <v>19781104</v>
      </c>
      <c r="B2046" t="s">
        <v>1825</v>
      </c>
      <c r="C2046" t="str">
        <f t="shared" si="93"/>
        <v>L</v>
      </c>
      <c r="D2046" t="s">
        <v>1787</v>
      </c>
      <c r="E2046" s="1">
        <v>6</v>
      </c>
      <c r="F2046" s="1">
        <v>10</v>
      </c>
      <c r="G2046">
        <f t="shared" si="94"/>
        <v>-4</v>
      </c>
      <c r="H2046" t="s">
        <v>2420</v>
      </c>
      <c r="K2046" t="s">
        <v>1995</v>
      </c>
      <c r="L2046" t="s">
        <v>1826</v>
      </c>
      <c r="M2046" t="s">
        <v>1825</v>
      </c>
      <c r="N2046" t="s">
        <v>1033</v>
      </c>
      <c r="S2046" t="s">
        <v>30</v>
      </c>
      <c r="U2046">
        <f t="shared" si="95"/>
        <v>1</v>
      </c>
    </row>
    <row r="2047" spans="1:21" x14ac:dyDescent="0.25">
      <c r="A2047">
        <v>19781104</v>
      </c>
      <c r="B2047" t="s">
        <v>1787</v>
      </c>
      <c r="C2047" t="str">
        <f t="shared" si="93"/>
        <v>W</v>
      </c>
      <c r="D2047" t="s">
        <v>1825</v>
      </c>
      <c r="E2047" s="1">
        <v>10</v>
      </c>
      <c r="F2047" s="1">
        <v>6</v>
      </c>
      <c r="G2047">
        <f t="shared" si="94"/>
        <v>4</v>
      </c>
      <c r="H2047" t="s">
        <v>2420</v>
      </c>
      <c r="K2047" t="s">
        <v>1995</v>
      </c>
      <c r="L2047" t="s">
        <v>1826</v>
      </c>
      <c r="M2047" t="s">
        <v>1825</v>
      </c>
      <c r="N2047" t="s">
        <v>1037</v>
      </c>
      <c r="S2047" t="s">
        <v>30</v>
      </c>
      <c r="U2047">
        <f t="shared" si="95"/>
        <v>0</v>
      </c>
    </row>
    <row r="2048" spans="1:21" x14ac:dyDescent="0.25">
      <c r="A2048">
        <v>19781111</v>
      </c>
      <c r="B2048" t="s">
        <v>1264</v>
      </c>
      <c r="C2048" t="str">
        <f t="shared" si="93"/>
        <v>L</v>
      </c>
      <c r="D2048" t="s">
        <v>1787</v>
      </c>
      <c r="E2048" s="1">
        <v>12</v>
      </c>
      <c r="F2048" s="1">
        <v>13</v>
      </c>
      <c r="G2048">
        <f t="shared" si="94"/>
        <v>-1</v>
      </c>
      <c r="H2048" t="s">
        <v>2421</v>
      </c>
      <c r="K2048" t="s">
        <v>1988</v>
      </c>
      <c r="L2048" t="s">
        <v>1263</v>
      </c>
      <c r="M2048" t="s">
        <v>1264</v>
      </c>
      <c r="N2048" t="s">
        <v>1033</v>
      </c>
      <c r="S2048" t="s">
        <v>30</v>
      </c>
      <c r="U2048">
        <f t="shared" si="95"/>
        <v>1</v>
      </c>
    </row>
    <row r="2049" spans="1:21" x14ac:dyDescent="0.25">
      <c r="A2049">
        <v>19781111</v>
      </c>
      <c r="B2049" t="s">
        <v>1787</v>
      </c>
      <c r="C2049" t="str">
        <f t="shared" si="93"/>
        <v>W</v>
      </c>
      <c r="D2049" t="s">
        <v>1264</v>
      </c>
      <c r="E2049" s="1">
        <v>13</v>
      </c>
      <c r="F2049" s="1">
        <v>12</v>
      </c>
      <c r="G2049">
        <f t="shared" si="94"/>
        <v>1</v>
      </c>
      <c r="H2049" t="s">
        <v>2421</v>
      </c>
      <c r="K2049" t="s">
        <v>1988</v>
      </c>
      <c r="L2049" t="s">
        <v>1263</v>
      </c>
      <c r="M2049" t="s">
        <v>1264</v>
      </c>
      <c r="N2049" t="s">
        <v>1037</v>
      </c>
      <c r="S2049" t="s">
        <v>30</v>
      </c>
      <c r="U2049">
        <f t="shared" si="95"/>
        <v>0</v>
      </c>
    </row>
    <row r="2050" spans="1:21" x14ac:dyDescent="0.25">
      <c r="A2050">
        <v>19781125</v>
      </c>
      <c r="B2050" t="s">
        <v>376</v>
      </c>
      <c r="C2050" t="str">
        <f t="shared" ref="C2050:C2113" si="96">IF(E2050-F2050&gt;0,"W",IF(E2050-F2050&lt;0,"L","D"))</f>
        <v>L</v>
      </c>
      <c r="D2050" t="s">
        <v>1787</v>
      </c>
      <c r="E2050" s="1">
        <v>6</v>
      </c>
      <c r="F2050" s="1">
        <v>16</v>
      </c>
      <c r="G2050">
        <f t="shared" ref="G2050:G2113" si="97">E2050-F2050</f>
        <v>-10</v>
      </c>
      <c r="H2050" t="s">
        <v>2420</v>
      </c>
      <c r="K2050" t="s">
        <v>1894</v>
      </c>
      <c r="L2050" t="s">
        <v>1017</v>
      </c>
      <c r="M2050" t="s">
        <v>376</v>
      </c>
      <c r="N2050" t="s">
        <v>1033</v>
      </c>
      <c r="S2050" t="s">
        <v>30</v>
      </c>
      <c r="U2050">
        <f t="shared" ref="U2050:U2113" si="98">IF(C2050="L",IF(G2050&gt;-8,1,0),0)</f>
        <v>0</v>
      </c>
    </row>
    <row r="2051" spans="1:21" x14ac:dyDescent="0.25">
      <c r="A2051">
        <v>19781125</v>
      </c>
      <c r="B2051" t="s">
        <v>1787</v>
      </c>
      <c r="C2051" t="str">
        <f t="shared" si="96"/>
        <v>W</v>
      </c>
      <c r="D2051" t="s">
        <v>376</v>
      </c>
      <c r="E2051" s="1">
        <v>16</v>
      </c>
      <c r="F2051" s="1">
        <v>6</v>
      </c>
      <c r="G2051">
        <f t="shared" si="97"/>
        <v>10</v>
      </c>
      <c r="H2051" t="s">
        <v>2420</v>
      </c>
      <c r="K2051" t="s">
        <v>1894</v>
      </c>
      <c r="L2051" t="s">
        <v>1017</v>
      </c>
      <c r="M2051" t="s">
        <v>376</v>
      </c>
      <c r="N2051" t="s">
        <v>1037</v>
      </c>
      <c r="S2051" t="s">
        <v>30</v>
      </c>
      <c r="U2051">
        <f t="shared" si="98"/>
        <v>0</v>
      </c>
    </row>
    <row r="2052" spans="1:21" x14ac:dyDescent="0.25">
      <c r="A2052">
        <v>19781209</v>
      </c>
      <c r="B2052" t="s">
        <v>503</v>
      </c>
      <c r="C2052" t="str">
        <f t="shared" si="96"/>
        <v>L</v>
      </c>
      <c r="D2052" t="s">
        <v>1787</v>
      </c>
      <c r="E2052" s="1">
        <v>9</v>
      </c>
      <c r="F2052" s="1">
        <v>18</v>
      </c>
      <c r="G2052">
        <f t="shared" si="97"/>
        <v>-9</v>
      </c>
      <c r="H2052" t="s">
        <v>2419</v>
      </c>
      <c r="K2052" t="s">
        <v>1903</v>
      </c>
      <c r="L2052" t="s">
        <v>1120</v>
      </c>
      <c r="M2052" t="s">
        <v>503</v>
      </c>
      <c r="N2052" t="s">
        <v>1033</v>
      </c>
      <c r="S2052" t="s">
        <v>30</v>
      </c>
      <c r="U2052">
        <f t="shared" si="98"/>
        <v>0</v>
      </c>
    </row>
    <row r="2053" spans="1:21" x14ac:dyDescent="0.25">
      <c r="A2053">
        <v>19781209</v>
      </c>
      <c r="B2053" t="s">
        <v>1787</v>
      </c>
      <c r="C2053" t="str">
        <f t="shared" si="96"/>
        <v>W</v>
      </c>
      <c r="D2053" t="s">
        <v>503</v>
      </c>
      <c r="E2053" s="1">
        <v>18</v>
      </c>
      <c r="F2053" s="1">
        <v>9</v>
      </c>
      <c r="G2053">
        <f t="shared" si="97"/>
        <v>9</v>
      </c>
      <c r="H2053" t="s">
        <v>2419</v>
      </c>
      <c r="K2053" t="s">
        <v>1903</v>
      </c>
      <c r="L2053" t="s">
        <v>1120</v>
      </c>
      <c r="M2053" t="s">
        <v>503</v>
      </c>
      <c r="N2053" t="s">
        <v>1037</v>
      </c>
      <c r="S2053" t="s">
        <v>30</v>
      </c>
      <c r="U2053">
        <f t="shared" si="98"/>
        <v>0</v>
      </c>
    </row>
    <row r="2054" spans="1:21" x14ac:dyDescent="0.25">
      <c r="A2054">
        <v>19790120</v>
      </c>
      <c r="B2054" t="s">
        <v>1825</v>
      </c>
      <c r="C2054" t="str">
        <f t="shared" si="96"/>
        <v>D</v>
      </c>
      <c r="D2054" t="s">
        <v>164</v>
      </c>
      <c r="E2054" s="1">
        <v>9</v>
      </c>
      <c r="F2054" s="1">
        <v>9</v>
      </c>
      <c r="G2054">
        <f t="shared" si="97"/>
        <v>0</v>
      </c>
      <c r="H2054" t="s">
        <v>2837</v>
      </c>
      <c r="K2054" t="s">
        <v>1995</v>
      </c>
      <c r="L2054" t="s">
        <v>1826</v>
      </c>
      <c r="M2054" t="s">
        <v>1825</v>
      </c>
      <c r="N2054" t="s">
        <v>1033</v>
      </c>
      <c r="O2054" t="s">
        <v>30</v>
      </c>
      <c r="U2054">
        <f t="shared" si="98"/>
        <v>0</v>
      </c>
    </row>
    <row r="2055" spans="1:21" x14ac:dyDescent="0.25">
      <c r="A2055">
        <v>19790120</v>
      </c>
      <c r="B2055" t="s">
        <v>164</v>
      </c>
      <c r="C2055" t="str">
        <f t="shared" si="96"/>
        <v>D</v>
      </c>
      <c r="D2055" t="s">
        <v>1825</v>
      </c>
      <c r="E2055" s="1">
        <v>9</v>
      </c>
      <c r="F2055" s="1">
        <v>9</v>
      </c>
      <c r="G2055">
        <f t="shared" si="97"/>
        <v>0</v>
      </c>
      <c r="H2055" t="s">
        <v>2837</v>
      </c>
      <c r="K2055" t="s">
        <v>1995</v>
      </c>
      <c r="L2055" t="s">
        <v>1826</v>
      </c>
      <c r="M2055" t="s">
        <v>1825</v>
      </c>
      <c r="N2055" t="s">
        <v>1037</v>
      </c>
      <c r="O2055" t="s">
        <v>30</v>
      </c>
      <c r="U2055">
        <f t="shared" si="98"/>
        <v>0</v>
      </c>
    </row>
    <row r="2056" spans="1:21" x14ac:dyDescent="0.25">
      <c r="A2056">
        <v>19790120</v>
      </c>
      <c r="B2056" t="s">
        <v>503</v>
      </c>
      <c r="C2056" t="str">
        <f t="shared" si="96"/>
        <v>L</v>
      </c>
      <c r="D2056" t="s">
        <v>1264</v>
      </c>
      <c r="E2056" s="1">
        <v>13</v>
      </c>
      <c r="F2056" s="1">
        <v>19</v>
      </c>
      <c r="G2056">
        <f t="shared" si="97"/>
        <v>-6</v>
      </c>
      <c r="H2056" t="s">
        <v>2837</v>
      </c>
      <c r="K2056" t="s">
        <v>1822</v>
      </c>
      <c r="L2056" t="s">
        <v>1120</v>
      </c>
      <c r="M2056" t="s">
        <v>503</v>
      </c>
      <c r="N2056" t="s">
        <v>1033</v>
      </c>
      <c r="O2056" t="s">
        <v>30</v>
      </c>
      <c r="U2056">
        <f t="shared" si="98"/>
        <v>1</v>
      </c>
    </row>
    <row r="2057" spans="1:21" x14ac:dyDescent="0.25">
      <c r="A2057">
        <v>19790120</v>
      </c>
      <c r="B2057" t="s">
        <v>1264</v>
      </c>
      <c r="C2057" t="str">
        <f t="shared" si="96"/>
        <v>W</v>
      </c>
      <c r="D2057" t="s">
        <v>503</v>
      </c>
      <c r="E2057" s="1">
        <v>19</v>
      </c>
      <c r="F2057" s="1">
        <v>13</v>
      </c>
      <c r="G2057">
        <f t="shared" si="97"/>
        <v>6</v>
      </c>
      <c r="H2057" t="s">
        <v>2837</v>
      </c>
      <c r="K2057" t="s">
        <v>1822</v>
      </c>
      <c r="L2057" t="s">
        <v>1120</v>
      </c>
      <c r="M2057" t="s">
        <v>503</v>
      </c>
      <c r="N2057" t="s">
        <v>1037</v>
      </c>
      <c r="O2057" t="s">
        <v>30</v>
      </c>
      <c r="U2057">
        <f t="shared" si="98"/>
        <v>0</v>
      </c>
    </row>
    <row r="2058" spans="1:21" x14ac:dyDescent="0.25">
      <c r="A2058">
        <v>19790201</v>
      </c>
      <c r="B2058" t="s">
        <v>376</v>
      </c>
      <c r="C2058" t="str">
        <f t="shared" si="96"/>
        <v>W</v>
      </c>
      <c r="D2058" t="s">
        <v>164</v>
      </c>
      <c r="E2058" s="1">
        <v>7</v>
      </c>
      <c r="F2058" s="1">
        <v>6</v>
      </c>
      <c r="G2058">
        <f t="shared" si="97"/>
        <v>1</v>
      </c>
      <c r="H2058" t="s">
        <v>2837</v>
      </c>
      <c r="K2058" t="s">
        <v>1894</v>
      </c>
      <c r="L2058" t="s">
        <v>1017</v>
      </c>
      <c r="M2058" t="s">
        <v>376</v>
      </c>
      <c r="N2058" t="s">
        <v>1033</v>
      </c>
      <c r="O2058" t="s">
        <v>30</v>
      </c>
      <c r="U2058">
        <f t="shared" si="98"/>
        <v>0</v>
      </c>
    </row>
    <row r="2059" spans="1:21" x14ac:dyDescent="0.25">
      <c r="A2059">
        <v>19790201</v>
      </c>
      <c r="B2059" t="s">
        <v>164</v>
      </c>
      <c r="C2059" t="str">
        <f t="shared" si="96"/>
        <v>L</v>
      </c>
      <c r="D2059" t="s">
        <v>376</v>
      </c>
      <c r="E2059" s="1">
        <v>6</v>
      </c>
      <c r="F2059" s="1">
        <v>7</v>
      </c>
      <c r="G2059">
        <f t="shared" si="97"/>
        <v>-1</v>
      </c>
      <c r="H2059" t="s">
        <v>2837</v>
      </c>
      <c r="K2059" t="s">
        <v>1894</v>
      </c>
      <c r="L2059" t="s">
        <v>1017</v>
      </c>
      <c r="M2059" t="s">
        <v>376</v>
      </c>
      <c r="N2059" t="s">
        <v>1037</v>
      </c>
      <c r="O2059" t="s">
        <v>30</v>
      </c>
      <c r="U2059">
        <f t="shared" si="98"/>
        <v>1</v>
      </c>
    </row>
    <row r="2060" spans="1:21" x14ac:dyDescent="0.25">
      <c r="A2060">
        <v>19790203</v>
      </c>
      <c r="B2060" t="s">
        <v>1264</v>
      </c>
      <c r="C2060" t="str">
        <f t="shared" si="96"/>
        <v>W</v>
      </c>
      <c r="D2060" t="s">
        <v>1825</v>
      </c>
      <c r="E2060" s="1">
        <v>24</v>
      </c>
      <c r="F2060" s="1">
        <v>21</v>
      </c>
      <c r="G2060">
        <f t="shared" si="97"/>
        <v>3</v>
      </c>
      <c r="H2060" t="s">
        <v>2837</v>
      </c>
      <c r="K2060" t="s">
        <v>2533</v>
      </c>
      <c r="L2060" t="s">
        <v>1263</v>
      </c>
      <c r="M2060" t="s">
        <v>1264</v>
      </c>
      <c r="N2060" t="s">
        <v>1033</v>
      </c>
      <c r="O2060" t="s">
        <v>30</v>
      </c>
      <c r="U2060">
        <f t="shared" si="98"/>
        <v>0</v>
      </c>
    </row>
    <row r="2061" spans="1:21" x14ac:dyDescent="0.25">
      <c r="A2061">
        <v>19790203</v>
      </c>
      <c r="B2061" t="s">
        <v>1825</v>
      </c>
      <c r="C2061" t="str">
        <f t="shared" si="96"/>
        <v>L</v>
      </c>
      <c r="D2061" t="s">
        <v>1264</v>
      </c>
      <c r="E2061" s="1">
        <v>21</v>
      </c>
      <c r="F2061" s="1">
        <v>24</v>
      </c>
      <c r="G2061">
        <f t="shared" si="97"/>
        <v>-3</v>
      </c>
      <c r="H2061" t="s">
        <v>2837</v>
      </c>
      <c r="K2061" t="s">
        <v>2533</v>
      </c>
      <c r="L2061" t="s">
        <v>1263</v>
      </c>
      <c r="M2061" t="s">
        <v>1264</v>
      </c>
      <c r="N2061" t="s">
        <v>1037</v>
      </c>
      <c r="O2061" t="s">
        <v>30</v>
      </c>
      <c r="U2061">
        <f t="shared" si="98"/>
        <v>1</v>
      </c>
    </row>
    <row r="2062" spans="1:21" x14ac:dyDescent="0.25">
      <c r="A2062">
        <v>19790203</v>
      </c>
      <c r="B2062" t="s">
        <v>376</v>
      </c>
      <c r="C2062" t="str">
        <f t="shared" si="96"/>
        <v>D</v>
      </c>
      <c r="D2062" t="s">
        <v>503</v>
      </c>
      <c r="E2062" s="1">
        <v>7</v>
      </c>
      <c r="F2062" s="1">
        <v>7</v>
      </c>
      <c r="G2062">
        <f t="shared" si="97"/>
        <v>0</v>
      </c>
      <c r="H2062" t="s">
        <v>2837</v>
      </c>
      <c r="K2062" t="s">
        <v>1818</v>
      </c>
      <c r="L2062" t="s">
        <v>1017</v>
      </c>
      <c r="M2062" t="s">
        <v>376</v>
      </c>
      <c r="N2062" t="s">
        <v>1033</v>
      </c>
      <c r="O2062" t="s">
        <v>30</v>
      </c>
      <c r="U2062">
        <f t="shared" si="98"/>
        <v>0</v>
      </c>
    </row>
    <row r="2063" spans="1:21" x14ac:dyDescent="0.25">
      <c r="A2063">
        <v>19790203</v>
      </c>
      <c r="B2063" t="s">
        <v>503</v>
      </c>
      <c r="C2063" t="str">
        <f t="shared" si="96"/>
        <v>D</v>
      </c>
      <c r="D2063" t="s">
        <v>376</v>
      </c>
      <c r="E2063" s="1">
        <v>7</v>
      </c>
      <c r="F2063" s="1">
        <v>7</v>
      </c>
      <c r="G2063">
        <f t="shared" si="97"/>
        <v>0</v>
      </c>
      <c r="H2063" t="s">
        <v>2837</v>
      </c>
      <c r="K2063" t="s">
        <v>1818</v>
      </c>
      <c r="L2063" t="s">
        <v>1017</v>
      </c>
      <c r="M2063" t="s">
        <v>376</v>
      </c>
      <c r="N2063" t="s">
        <v>1037</v>
      </c>
      <c r="O2063" t="s">
        <v>30</v>
      </c>
      <c r="U2063">
        <f t="shared" si="98"/>
        <v>0</v>
      </c>
    </row>
    <row r="2064" spans="1:21" x14ac:dyDescent="0.25">
      <c r="A2064">
        <v>19790217</v>
      </c>
      <c r="B2064" t="s">
        <v>1825</v>
      </c>
      <c r="C2064" t="str">
        <f t="shared" si="96"/>
        <v>W</v>
      </c>
      <c r="D2064" t="s">
        <v>376</v>
      </c>
      <c r="E2064" s="1">
        <v>12</v>
      </c>
      <c r="F2064" s="1">
        <v>7</v>
      </c>
      <c r="G2064">
        <f t="shared" si="97"/>
        <v>5</v>
      </c>
      <c r="H2064" t="s">
        <v>2837</v>
      </c>
      <c r="K2064" t="s">
        <v>1995</v>
      </c>
      <c r="L2064" t="s">
        <v>1826</v>
      </c>
      <c r="M2064" t="s">
        <v>1825</v>
      </c>
      <c r="N2064" t="s">
        <v>1033</v>
      </c>
      <c r="O2064" t="s">
        <v>30</v>
      </c>
      <c r="U2064">
        <f t="shared" si="98"/>
        <v>0</v>
      </c>
    </row>
    <row r="2065" spans="1:21" x14ac:dyDescent="0.25">
      <c r="A2065">
        <v>19790217</v>
      </c>
      <c r="B2065" t="s">
        <v>376</v>
      </c>
      <c r="C2065" t="str">
        <f t="shared" si="96"/>
        <v>L</v>
      </c>
      <c r="D2065" t="s">
        <v>1825</v>
      </c>
      <c r="E2065" s="1">
        <v>7</v>
      </c>
      <c r="F2065" s="1">
        <v>12</v>
      </c>
      <c r="G2065">
        <f t="shared" si="97"/>
        <v>-5</v>
      </c>
      <c r="H2065" t="s">
        <v>2837</v>
      </c>
      <c r="K2065" t="s">
        <v>1995</v>
      </c>
      <c r="L2065" t="s">
        <v>1826</v>
      </c>
      <c r="M2065" t="s">
        <v>1825</v>
      </c>
      <c r="N2065" t="s">
        <v>1037</v>
      </c>
      <c r="O2065" t="s">
        <v>30</v>
      </c>
      <c r="U2065">
        <f t="shared" si="98"/>
        <v>1</v>
      </c>
    </row>
    <row r="2066" spans="1:21" x14ac:dyDescent="0.25">
      <c r="A2066">
        <v>19790217</v>
      </c>
      <c r="B2066" t="s">
        <v>164</v>
      </c>
      <c r="C2066" t="str">
        <f t="shared" si="96"/>
        <v>W</v>
      </c>
      <c r="D2066" t="s">
        <v>1264</v>
      </c>
      <c r="E2066" s="1">
        <v>14</v>
      </c>
      <c r="F2066" s="1">
        <v>13</v>
      </c>
      <c r="G2066">
        <f t="shared" si="97"/>
        <v>1</v>
      </c>
      <c r="H2066" t="s">
        <v>2837</v>
      </c>
      <c r="K2066" t="s">
        <v>2268</v>
      </c>
      <c r="L2066" t="s">
        <v>1939</v>
      </c>
      <c r="M2066" t="s">
        <v>164</v>
      </c>
      <c r="N2066" t="s">
        <v>1033</v>
      </c>
      <c r="O2066" t="s">
        <v>30</v>
      </c>
      <c r="U2066">
        <f t="shared" si="98"/>
        <v>0</v>
      </c>
    </row>
    <row r="2067" spans="1:21" x14ac:dyDescent="0.25">
      <c r="A2067">
        <v>19790217</v>
      </c>
      <c r="B2067" t="s">
        <v>1264</v>
      </c>
      <c r="C2067" t="str">
        <f t="shared" si="96"/>
        <v>L</v>
      </c>
      <c r="D2067" t="s">
        <v>164</v>
      </c>
      <c r="E2067" s="1">
        <v>13</v>
      </c>
      <c r="F2067" s="1">
        <v>14</v>
      </c>
      <c r="G2067">
        <f t="shared" si="97"/>
        <v>-1</v>
      </c>
      <c r="H2067" t="s">
        <v>2837</v>
      </c>
      <c r="K2067" t="s">
        <v>2268</v>
      </c>
      <c r="L2067" t="s">
        <v>1939</v>
      </c>
      <c r="M2067" t="s">
        <v>164</v>
      </c>
      <c r="N2067" t="s">
        <v>1037</v>
      </c>
      <c r="O2067" t="s">
        <v>30</v>
      </c>
      <c r="U2067">
        <f t="shared" si="98"/>
        <v>1</v>
      </c>
    </row>
    <row r="2068" spans="1:21" x14ac:dyDescent="0.25">
      <c r="A2068">
        <v>19790303</v>
      </c>
      <c r="B2068" t="s">
        <v>503</v>
      </c>
      <c r="C2068" t="str">
        <f t="shared" si="96"/>
        <v>D</v>
      </c>
      <c r="D2068" t="s">
        <v>1825</v>
      </c>
      <c r="E2068" s="1">
        <v>11</v>
      </c>
      <c r="F2068" s="1">
        <v>11</v>
      </c>
      <c r="G2068">
        <f t="shared" si="97"/>
        <v>0</v>
      </c>
      <c r="H2068" t="s">
        <v>2837</v>
      </c>
      <c r="K2068" t="s">
        <v>1822</v>
      </c>
      <c r="L2068" t="s">
        <v>1120</v>
      </c>
      <c r="M2068" t="s">
        <v>503</v>
      </c>
      <c r="N2068" t="s">
        <v>1033</v>
      </c>
      <c r="O2068" t="s">
        <v>30</v>
      </c>
      <c r="U2068">
        <f t="shared" si="98"/>
        <v>0</v>
      </c>
    </row>
    <row r="2069" spans="1:21" x14ac:dyDescent="0.25">
      <c r="A2069">
        <v>19790303</v>
      </c>
      <c r="B2069" t="s">
        <v>1825</v>
      </c>
      <c r="C2069" t="str">
        <f t="shared" si="96"/>
        <v>D</v>
      </c>
      <c r="D2069" t="s">
        <v>503</v>
      </c>
      <c r="E2069" s="1">
        <v>11</v>
      </c>
      <c r="F2069" s="1">
        <v>11</v>
      </c>
      <c r="G2069">
        <f t="shared" si="97"/>
        <v>0</v>
      </c>
      <c r="H2069" t="s">
        <v>2837</v>
      </c>
      <c r="K2069" t="s">
        <v>1822</v>
      </c>
      <c r="L2069" t="s">
        <v>1120</v>
      </c>
      <c r="M2069" t="s">
        <v>503</v>
      </c>
      <c r="N2069" t="s">
        <v>1037</v>
      </c>
      <c r="O2069" t="s">
        <v>30</v>
      </c>
      <c r="U2069">
        <f t="shared" si="98"/>
        <v>0</v>
      </c>
    </row>
    <row r="2070" spans="1:21" x14ac:dyDescent="0.25">
      <c r="A2070">
        <v>19790317</v>
      </c>
      <c r="B2070" t="s">
        <v>1264</v>
      </c>
      <c r="C2070" t="str">
        <f t="shared" si="96"/>
        <v>W</v>
      </c>
      <c r="D2070" t="s">
        <v>376</v>
      </c>
      <c r="E2070" s="1">
        <v>27</v>
      </c>
      <c r="F2070" s="1">
        <v>3</v>
      </c>
      <c r="G2070">
        <f t="shared" si="97"/>
        <v>24</v>
      </c>
      <c r="H2070" t="s">
        <v>2837</v>
      </c>
      <c r="K2070" t="s">
        <v>2533</v>
      </c>
      <c r="L2070" t="s">
        <v>1263</v>
      </c>
      <c r="M2070" t="s">
        <v>1264</v>
      </c>
      <c r="N2070" t="s">
        <v>1033</v>
      </c>
      <c r="O2070" t="s">
        <v>30</v>
      </c>
      <c r="U2070">
        <f t="shared" si="98"/>
        <v>0</v>
      </c>
    </row>
    <row r="2071" spans="1:21" x14ac:dyDescent="0.25">
      <c r="A2071">
        <v>19790317</v>
      </c>
      <c r="B2071" t="s">
        <v>376</v>
      </c>
      <c r="C2071" t="str">
        <f t="shared" si="96"/>
        <v>L</v>
      </c>
      <c r="D2071" t="s">
        <v>1264</v>
      </c>
      <c r="E2071" s="1">
        <v>3</v>
      </c>
      <c r="F2071" s="1">
        <v>27</v>
      </c>
      <c r="G2071">
        <f t="shared" si="97"/>
        <v>-24</v>
      </c>
      <c r="H2071" t="s">
        <v>2837</v>
      </c>
      <c r="K2071" t="s">
        <v>2533</v>
      </c>
      <c r="L2071" t="s">
        <v>1263</v>
      </c>
      <c r="M2071" t="s">
        <v>1264</v>
      </c>
      <c r="N2071" t="s">
        <v>1037</v>
      </c>
      <c r="O2071" t="s">
        <v>30</v>
      </c>
      <c r="U2071">
        <f t="shared" si="98"/>
        <v>0</v>
      </c>
    </row>
    <row r="2072" spans="1:21" x14ac:dyDescent="0.25">
      <c r="A2072">
        <v>19790317</v>
      </c>
      <c r="B2072" t="s">
        <v>164</v>
      </c>
      <c r="C2072" t="str">
        <f t="shared" si="96"/>
        <v>W</v>
      </c>
      <c r="D2072" t="s">
        <v>503</v>
      </c>
      <c r="E2072" s="1">
        <v>21</v>
      </c>
      <c r="F2072" s="1">
        <v>17</v>
      </c>
      <c r="G2072">
        <f t="shared" si="97"/>
        <v>4</v>
      </c>
      <c r="H2072" t="s">
        <v>2837</v>
      </c>
      <c r="K2072" t="s">
        <v>2268</v>
      </c>
      <c r="L2072" t="s">
        <v>1939</v>
      </c>
      <c r="M2072" t="s">
        <v>164</v>
      </c>
      <c r="N2072" t="s">
        <v>1033</v>
      </c>
      <c r="O2072" t="s">
        <v>30</v>
      </c>
      <c r="U2072">
        <f t="shared" si="98"/>
        <v>0</v>
      </c>
    </row>
    <row r="2073" spans="1:21" x14ac:dyDescent="0.25">
      <c r="A2073">
        <v>19790317</v>
      </c>
      <c r="B2073" t="s">
        <v>503</v>
      </c>
      <c r="C2073" t="str">
        <f t="shared" si="96"/>
        <v>L</v>
      </c>
      <c r="D2073" t="s">
        <v>164</v>
      </c>
      <c r="E2073" s="1">
        <v>17</v>
      </c>
      <c r="F2073" s="1">
        <v>21</v>
      </c>
      <c r="G2073">
        <f t="shared" si="97"/>
        <v>-4</v>
      </c>
      <c r="H2073" t="s">
        <v>2837</v>
      </c>
      <c r="K2073" t="s">
        <v>2268</v>
      </c>
      <c r="L2073" t="s">
        <v>1939</v>
      </c>
      <c r="M2073" t="s">
        <v>164</v>
      </c>
      <c r="N2073" t="s">
        <v>1037</v>
      </c>
      <c r="O2073" t="s">
        <v>30</v>
      </c>
      <c r="U2073">
        <f t="shared" si="98"/>
        <v>1</v>
      </c>
    </row>
    <row r="2074" spans="1:21" x14ac:dyDescent="0.25">
      <c r="A2074">
        <v>19790603</v>
      </c>
      <c r="B2074" t="s">
        <v>1824</v>
      </c>
      <c r="C2074" t="str">
        <f t="shared" si="96"/>
        <v>L</v>
      </c>
      <c r="D2074" t="s">
        <v>1825</v>
      </c>
      <c r="E2074" s="1">
        <v>12</v>
      </c>
      <c r="F2074" s="1">
        <v>27</v>
      </c>
      <c r="G2074">
        <f t="shared" si="97"/>
        <v>-15</v>
      </c>
      <c r="H2074" t="s">
        <v>2418</v>
      </c>
      <c r="K2074" t="s">
        <v>2233</v>
      </c>
      <c r="L2074" t="s">
        <v>1715</v>
      </c>
      <c r="M2074" t="s">
        <v>1824</v>
      </c>
      <c r="N2074" t="s">
        <v>1033</v>
      </c>
      <c r="S2074" t="s">
        <v>30</v>
      </c>
      <c r="U2074">
        <f t="shared" si="98"/>
        <v>0</v>
      </c>
    </row>
    <row r="2075" spans="1:21" x14ac:dyDescent="0.25">
      <c r="A2075">
        <v>19790603</v>
      </c>
      <c r="B2075" t="s">
        <v>1825</v>
      </c>
      <c r="C2075" t="str">
        <f t="shared" si="96"/>
        <v>W</v>
      </c>
      <c r="D2075" t="s">
        <v>1824</v>
      </c>
      <c r="E2075" s="1">
        <v>27</v>
      </c>
      <c r="F2075" s="1">
        <v>12</v>
      </c>
      <c r="G2075">
        <f t="shared" si="97"/>
        <v>15</v>
      </c>
      <c r="H2075" t="s">
        <v>2418</v>
      </c>
      <c r="K2075" t="s">
        <v>2233</v>
      </c>
      <c r="L2075" t="s">
        <v>1715</v>
      </c>
      <c r="M2075" t="s">
        <v>1824</v>
      </c>
      <c r="N2075" t="s">
        <v>1037</v>
      </c>
      <c r="S2075" t="s">
        <v>30</v>
      </c>
      <c r="U2075">
        <f t="shared" si="98"/>
        <v>0</v>
      </c>
    </row>
    <row r="2076" spans="1:21" x14ac:dyDescent="0.25">
      <c r="A2076">
        <v>19790616</v>
      </c>
      <c r="B2076" t="s">
        <v>1824</v>
      </c>
      <c r="C2076" t="str">
        <f t="shared" si="96"/>
        <v>L</v>
      </c>
      <c r="D2076" t="s">
        <v>1825</v>
      </c>
      <c r="E2076" s="1">
        <v>3</v>
      </c>
      <c r="F2076" s="1">
        <v>9</v>
      </c>
      <c r="G2076">
        <f t="shared" si="97"/>
        <v>-6</v>
      </c>
      <c r="H2076" t="s">
        <v>2418</v>
      </c>
      <c r="K2076" t="s">
        <v>1813</v>
      </c>
      <c r="L2076" t="s">
        <v>1675</v>
      </c>
      <c r="M2076" t="s">
        <v>1824</v>
      </c>
      <c r="N2076" t="s">
        <v>1033</v>
      </c>
      <c r="S2076" t="s">
        <v>30</v>
      </c>
      <c r="U2076">
        <f t="shared" si="98"/>
        <v>1</v>
      </c>
    </row>
    <row r="2077" spans="1:21" x14ac:dyDescent="0.25">
      <c r="A2077">
        <v>19790616</v>
      </c>
      <c r="B2077" t="s">
        <v>1825</v>
      </c>
      <c r="C2077" t="str">
        <f t="shared" si="96"/>
        <v>W</v>
      </c>
      <c r="D2077" t="s">
        <v>1824</v>
      </c>
      <c r="E2077" s="1">
        <v>9</v>
      </c>
      <c r="F2077" s="1">
        <v>3</v>
      </c>
      <c r="G2077">
        <f t="shared" si="97"/>
        <v>6</v>
      </c>
      <c r="H2077" t="s">
        <v>2418</v>
      </c>
      <c r="K2077" t="s">
        <v>1813</v>
      </c>
      <c r="L2077" t="s">
        <v>1675</v>
      </c>
      <c r="M2077" t="s">
        <v>1824</v>
      </c>
      <c r="N2077" t="s">
        <v>1037</v>
      </c>
      <c r="S2077" t="s">
        <v>30</v>
      </c>
      <c r="U2077">
        <f t="shared" si="98"/>
        <v>0</v>
      </c>
    </row>
    <row r="2078" spans="1:21" x14ac:dyDescent="0.25">
      <c r="A2078">
        <v>19790707</v>
      </c>
      <c r="B2078" t="s">
        <v>1787</v>
      </c>
      <c r="C2078" t="str">
        <f t="shared" si="96"/>
        <v>W</v>
      </c>
      <c r="D2078" t="s">
        <v>164</v>
      </c>
      <c r="E2078" s="1">
        <v>23</v>
      </c>
      <c r="F2078" s="1">
        <v>9</v>
      </c>
      <c r="G2078">
        <f t="shared" si="97"/>
        <v>14</v>
      </c>
      <c r="H2078" t="s">
        <v>2417</v>
      </c>
      <c r="K2078" t="s">
        <v>2280</v>
      </c>
      <c r="L2078" t="s">
        <v>1846</v>
      </c>
      <c r="M2078" t="s">
        <v>1787</v>
      </c>
      <c r="N2078" t="s">
        <v>1033</v>
      </c>
      <c r="S2078" t="s">
        <v>30</v>
      </c>
      <c r="U2078">
        <f t="shared" si="98"/>
        <v>0</v>
      </c>
    </row>
    <row r="2079" spans="1:21" x14ac:dyDescent="0.25">
      <c r="A2079">
        <v>19790707</v>
      </c>
      <c r="B2079" t="s">
        <v>164</v>
      </c>
      <c r="C2079" t="str">
        <f t="shared" si="96"/>
        <v>L</v>
      </c>
      <c r="D2079" t="s">
        <v>1787</v>
      </c>
      <c r="E2079" s="1">
        <v>9</v>
      </c>
      <c r="F2079" s="1">
        <v>23</v>
      </c>
      <c r="G2079">
        <f t="shared" si="97"/>
        <v>-14</v>
      </c>
      <c r="H2079" t="s">
        <v>2417</v>
      </c>
      <c r="K2079" t="s">
        <v>2280</v>
      </c>
      <c r="L2079" t="s">
        <v>1846</v>
      </c>
      <c r="M2079" t="s">
        <v>1787</v>
      </c>
      <c r="N2079" t="s">
        <v>1037</v>
      </c>
      <c r="S2079" t="s">
        <v>30</v>
      </c>
      <c r="U2079">
        <f t="shared" si="98"/>
        <v>0</v>
      </c>
    </row>
    <row r="2080" spans="1:21" x14ac:dyDescent="0.25">
      <c r="A2080">
        <v>19790714</v>
      </c>
      <c r="B2080" t="s">
        <v>1787</v>
      </c>
      <c r="C2080" t="str">
        <f t="shared" si="96"/>
        <v>L</v>
      </c>
      <c r="D2080" t="s">
        <v>164</v>
      </c>
      <c r="E2080" s="1">
        <v>19</v>
      </c>
      <c r="F2080" s="1">
        <v>24</v>
      </c>
      <c r="G2080">
        <f t="shared" si="97"/>
        <v>-5</v>
      </c>
      <c r="H2080" t="s">
        <v>2417</v>
      </c>
      <c r="K2080" t="s">
        <v>1836</v>
      </c>
      <c r="L2080" t="s">
        <v>1786</v>
      </c>
      <c r="M2080" t="s">
        <v>1787</v>
      </c>
      <c r="N2080" t="s">
        <v>1033</v>
      </c>
      <c r="S2080" t="s">
        <v>30</v>
      </c>
      <c r="U2080">
        <f t="shared" si="98"/>
        <v>1</v>
      </c>
    </row>
    <row r="2081" spans="1:21" x14ac:dyDescent="0.25">
      <c r="A2081">
        <v>19790714</v>
      </c>
      <c r="B2081" t="s">
        <v>164</v>
      </c>
      <c r="C2081" t="str">
        <f t="shared" si="96"/>
        <v>W</v>
      </c>
      <c r="D2081" t="s">
        <v>1787</v>
      </c>
      <c r="E2081" s="1">
        <v>24</v>
      </c>
      <c r="F2081" s="1">
        <v>19</v>
      </c>
      <c r="G2081">
        <f t="shared" si="97"/>
        <v>5</v>
      </c>
      <c r="H2081" t="s">
        <v>2417</v>
      </c>
      <c r="K2081" t="s">
        <v>1836</v>
      </c>
      <c r="L2081" t="s">
        <v>1786</v>
      </c>
      <c r="M2081" t="s">
        <v>1787</v>
      </c>
      <c r="N2081" t="s">
        <v>1037</v>
      </c>
      <c r="S2081" t="s">
        <v>30</v>
      </c>
      <c r="U2081">
        <f t="shared" si="98"/>
        <v>0</v>
      </c>
    </row>
    <row r="2082" spans="1:21" x14ac:dyDescent="0.25">
      <c r="A2082">
        <v>19790728</v>
      </c>
      <c r="B2082" t="s">
        <v>1824</v>
      </c>
      <c r="C2082" t="str">
        <f t="shared" si="96"/>
        <v>W</v>
      </c>
      <c r="D2082" t="s">
        <v>1787</v>
      </c>
      <c r="E2082" s="1">
        <v>12</v>
      </c>
      <c r="F2082" s="1">
        <v>6</v>
      </c>
      <c r="G2082">
        <f t="shared" si="97"/>
        <v>6</v>
      </c>
      <c r="H2082" t="s">
        <v>2416</v>
      </c>
      <c r="K2082" t="s">
        <v>1813</v>
      </c>
      <c r="L2082" t="s">
        <v>1675</v>
      </c>
      <c r="M2082" t="s">
        <v>1824</v>
      </c>
      <c r="N2082" t="s">
        <v>1033</v>
      </c>
      <c r="S2082" t="s">
        <v>30</v>
      </c>
      <c r="U2082">
        <f t="shared" si="98"/>
        <v>0</v>
      </c>
    </row>
    <row r="2083" spans="1:21" x14ac:dyDescent="0.25">
      <c r="A2083">
        <v>19790728</v>
      </c>
      <c r="B2083" t="s">
        <v>1787</v>
      </c>
      <c r="C2083" t="str">
        <f t="shared" si="96"/>
        <v>L</v>
      </c>
      <c r="D2083" t="s">
        <v>1824</v>
      </c>
      <c r="E2083" s="1">
        <v>6</v>
      </c>
      <c r="F2083" s="1">
        <v>12</v>
      </c>
      <c r="G2083">
        <f t="shared" si="97"/>
        <v>-6</v>
      </c>
      <c r="H2083" t="s">
        <v>2416</v>
      </c>
      <c r="K2083" t="s">
        <v>1813</v>
      </c>
      <c r="L2083" t="s">
        <v>1675</v>
      </c>
      <c r="M2083" t="s">
        <v>1824</v>
      </c>
      <c r="N2083" t="s">
        <v>1037</v>
      </c>
      <c r="S2083" t="s">
        <v>30</v>
      </c>
      <c r="U2083">
        <f t="shared" si="98"/>
        <v>1</v>
      </c>
    </row>
    <row r="2084" spans="1:21" x14ac:dyDescent="0.25">
      <c r="A2084">
        <v>19791027</v>
      </c>
      <c r="B2084" t="s">
        <v>1821</v>
      </c>
      <c r="C2084" t="str">
        <f t="shared" si="96"/>
        <v>W</v>
      </c>
      <c r="D2084" t="s">
        <v>1824</v>
      </c>
      <c r="E2084" s="1">
        <v>24</v>
      </c>
      <c r="F2084" s="1">
        <v>13</v>
      </c>
      <c r="G2084">
        <f t="shared" si="97"/>
        <v>11</v>
      </c>
      <c r="H2084" t="s">
        <v>2415</v>
      </c>
      <c r="K2084" t="s">
        <v>2234</v>
      </c>
      <c r="L2084" t="s">
        <v>1885</v>
      </c>
      <c r="M2084" t="s">
        <v>1821</v>
      </c>
      <c r="N2084" t="s">
        <v>1033</v>
      </c>
      <c r="S2084" t="s">
        <v>30</v>
      </c>
      <c r="U2084">
        <f t="shared" si="98"/>
        <v>0</v>
      </c>
    </row>
    <row r="2085" spans="1:21" x14ac:dyDescent="0.25">
      <c r="A2085">
        <v>19791027</v>
      </c>
      <c r="B2085" t="s">
        <v>1824</v>
      </c>
      <c r="C2085" t="str">
        <f t="shared" si="96"/>
        <v>L</v>
      </c>
      <c r="D2085" t="s">
        <v>1821</v>
      </c>
      <c r="E2085" s="1">
        <v>13</v>
      </c>
      <c r="F2085" s="1">
        <v>24</v>
      </c>
      <c r="G2085">
        <f t="shared" si="97"/>
        <v>-11</v>
      </c>
      <c r="H2085" t="s">
        <v>2415</v>
      </c>
      <c r="K2085" t="s">
        <v>2234</v>
      </c>
      <c r="L2085" t="s">
        <v>1885</v>
      </c>
      <c r="M2085" t="s">
        <v>1821</v>
      </c>
      <c r="N2085" t="s">
        <v>1037</v>
      </c>
      <c r="S2085" t="s">
        <v>30</v>
      </c>
      <c r="U2085">
        <f t="shared" si="98"/>
        <v>0</v>
      </c>
    </row>
    <row r="2086" spans="1:21" x14ac:dyDescent="0.25">
      <c r="A2086">
        <v>19791103</v>
      </c>
      <c r="B2086" t="s">
        <v>1821</v>
      </c>
      <c r="C2086" t="str">
        <f t="shared" si="96"/>
        <v>L</v>
      </c>
      <c r="D2086" t="s">
        <v>1824</v>
      </c>
      <c r="E2086" s="1">
        <v>12</v>
      </c>
      <c r="F2086" s="1">
        <v>17</v>
      </c>
      <c r="G2086">
        <f t="shared" si="97"/>
        <v>-5</v>
      </c>
      <c r="H2086" t="s">
        <v>2415</v>
      </c>
      <c r="K2086" t="s">
        <v>2234</v>
      </c>
      <c r="L2086" t="s">
        <v>1885</v>
      </c>
      <c r="M2086" t="s">
        <v>1821</v>
      </c>
      <c r="N2086" t="s">
        <v>1033</v>
      </c>
      <c r="S2086" t="s">
        <v>30</v>
      </c>
      <c r="U2086">
        <f t="shared" si="98"/>
        <v>1</v>
      </c>
    </row>
    <row r="2087" spans="1:21" x14ac:dyDescent="0.25">
      <c r="A2087">
        <v>19791103</v>
      </c>
      <c r="B2087" t="s">
        <v>1824</v>
      </c>
      <c r="C2087" t="str">
        <f t="shared" si="96"/>
        <v>W</v>
      </c>
      <c r="D2087" t="s">
        <v>1821</v>
      </c>
      <c r="E2087" s="1">
        <v>17</v>
      </c>
      <c r="F2087" s="1">
        <v>12</v>
      </c>
      <c r="G2087">
        <f t="shared" si="97"/>
        <v>5</v>
      </c>
      <c r="H2087" t="s">
        <v>2415</v>
      </c>
      <c r="K2087" t="s">
        <v>2234</v>
      </c>
      <c r="L2087" t="s">
        <v>1885</v>
      </c>
      <c r="M2087" t="s">
        <v>1821</v>
      </c>
      <c r="N2087" t="s">
        <v>1037</v>
      </c>
      <c r="S2087" t="s">
        <v>30</v>
      </c>
      <c r="U2087">
        <f t="shared" si="98"/>
        <v>0</v>
      </c>
    </row>
    <row r="2088" spans="1:21" x14ac:dyDescent="0.25">
      <c r="A2088">
        <v>19791110</v>
      </c>
      <c r="B2088" t="s">
        <v>503</v>
      </c>
      <c r="C2088" t="str">
        <f t="shared" si="96"/>
        <v>L</v>
      </c>
      <c r="D2088" t="s">
        <v>1787</v>
      </c>
      <c r="E2088" s="1">
        <v>6</v>
      </c>
      <c r="F2088" s="1">
        <v>20</v>
      </c>
      <c r="G2088">
        <f t="shared" si="97"/>
        <v>-14</v>
      </c>
      <c r="H2088" t="s">
        <v>2414</v>
      </c>
      <c r="K2088" t="s">
        <v>1903</v>
      </c>
      <c r="L2088" t="s">
        <v>1120</v>
      </c>
      <c r="M2088" t="s">
        <v>503</v>
      </c>
      <c r="N2088" t="s">
        <v>1033</v>
      </c>
      <c r="S2088" t="s">
        <v>30</v>
      </c>
      <c r="U2088">
        <f t="shared" si="98"/>
        <v>0</v>
      </c>
    </row>
    <row r="2089" spans="1:21" x14ac:dyDescent="0.25">
      <c r="A2089">
        <v>19791110</v>
      </c>
      <c r="B2089" t="s">
        <v>1787</v>
      </c>
      <c r="C2089" t="str">
        <f t="shared" si="96"/>
        <v>W</v>
      </c>
      <c r="D2089" t="s">
        <v>503</v>
      </c>
      <c r="E2089" s="1">
        <v>20</v>
      </c>
      <c r="F2089" s="1">
        <v>6</v>
      </c>
      <c r="G2089">
        <f t="shared" si="97"/>
        <v>14</v>
      </c>
      <c r="H2089" t="s">
        <v>2414</v>
      </c>
      <c r="K2089" t="s">
        <v>1903</v>
      </c>
      <c r="L2089" t="s">
        <v>1120</v>
      </c>
      <c r="M2089" t="s">
        <v>503</v>
      </c>
      <c r="N2089" t="s">
        <v>1037</v>
      </c>
      <c r="S2089" t="s">
        <v>30</v>
      </c>
      <c r="U2089">
        <f t="shared" si="98"/>
        <v>0</v>
      </c>
    </row>
    <row r="2090" spans="1:21" x14ac:dyDescent="0.25">
      <c r="A2090">
        <v>19791124</v>
      </c>
      <c r="B2090" t="s">
        <v>376</v>
      </c>
      <c r="C2090" t="str">
        <f t="shared" si="96"/>
        <v>L</v>
      </c>
      <c r="D2090" t="s">
        <v>1787</v>
      </c>
      <c r="E2090" s="1">
        <v>9</v>
      </c>
      <c r="F2090" s="1">
        <v>10</v>
      </c>
      <c r="G2090">
        <f t="shared" si="97"/>
        <v>-1</v>
      </c>
      <c r="H2090" t="s">
        <v>2413</v>
      </c>
      <c r="K2090" t="s">
        <v>1894</v>
      </c>
      <c r="L2090" t="s">
        <v>1017</v>
      </c>
      <c r="M2090" t="s">
        <v>376</v>
      </c>
      <c r="N2090" t="s">
        <v>1033</v>
      </c>
      <c r="S2090" t="s">
        <v>30</v>
      </c>
      <c r="U2090">
        <f t="shared" si="98"/>
        <v>1</v>
      </c>
    </row>
    <row r="2091" spans="1:21" x14ac:dyDescent="0.25">
      <c r="A2091">
        <v>19791124</v>
      </c>
      <c r="B2091" t="s">
        <v>1787</v>
      </c>
      <c r="C2091" t="str">
        <f t="shared" si="96"/>
        <v>W</v>
      </c>
      <c r="D2091" t="s">
        <v>376</v>
      </c>
      <c r="E2091" s="1">
        <v>10</v>
      </c>
      <c r="F2091" s="1">
        <v>9</v>
      </c>
      <c r="G2091">
        <f t="shared" si="97"/>
        <v>1</v>
      </c>
      <c r="H2091" t="s">
        <v>2413</v>
      </c>
      <c r="K2091" t="s">
        <v>1894</v>
      </c>
      <c r="L2091" t="s">
        <v>1017</v>
      </c>
      <c r="M2091" t="s">
        <v>376</v>
      </c>
      <c r="N2091" t="s">
        <v>1037</v>
      </c>
      <c r="S2091" t="s">
        <v>30</v>
      </c>
      <c r="U2091">
        <f t="shared" si="98"/>
        <v>0</v>
      </c>
    </row>
    <row r="2092" spans="1:21" x14ac:dyDescent="0.25">
      <c r="A2092">
        <v>19800119</v>
      </c>
      <c r="B2092" t="s">
        <v>1264</v>
      </c>
      <c r="C2092" t="str">
        <f t="shared" si="96"/>
        <v>W</v>
      </c>
      <c r="D2092" t="s">
        <v>164</v>
      </c>
      <c r="E2092" s="1">
        <v>18</v>
      </c>
      <c r="F2092" s="1">
        <v>9</v>
      </c>
      <c r="G2092">
        <f t="shared" si="97"/>
        <v>9</v>
      </c>
      <c r="H2092" t="s">
        <v>2836</v>
      </c>
      <c r="K2092" t="s">
        <v>1988</v>
      </c>
      <c r="L2092" t="s">
        <v>1263</v>
      </c>
      <c r="M2092" t="s">
        <v>1264</v>
      </c>
      <c r="N2092" t="s">
        <v>1033</v>
      </c>
      <c r="O2092" t="s">
        <v>30</v>
      </c>
      <c r="U2092">
        <f t="shared" si="98"/>
        <v>0</v>
      </c>
    </row>
    <row r="2093" spans="1:21" x14ac:dyDescent="0.25">
      <c r="A2093">
        <v>19800119</v>
      </c>
      <c r="B2093" t="s">
        <v>164</v>
      </c>
      <c r="C2093" t="str">
        <f t="shared" si="96"/>
        <v>L</v>
      </c>
      <c r="D2093" t="s">
        <v>1264</v>
      </c>
      <c r="E2093" s="1">
        <v>9</v>
      </c>
      <c r="F2093" s="1">
        <v>18</v>
      </c>
      <c r="G2093">
        <f t="shared" si="97"/>
        <v>-9</v>
      </c>
      <c r="H2093" t="s">
        <v>2836</v>
      </c>
      <c r="K2093" t="s">
        <v>1988</v>
      </c>
      <c r="L2093" t="s">
        <v>1263</v>
      </c>
      <c r="M2093" t="s">
        <v>1264</v>
      </c>
      <c r="N2093" t="s">
        <v>1037</v>
      </c>
      <c r="O2093" t="s">
        <v>30</v>
      </c>
      <c r="U2093">
        <f t="shared" si="98"/>
        <v>0</v>
      </c>
    </row>
    <row r="2094" spans="1:21" x14ac:dyDescent="0.25">
      <c r="A2094">
        <v>19800119</v>
      </c>
      <c r="B2094" t="s">
        <v>376</v>
      </c>
      <c r="C2094" t="str">
        <f t="shared" si="96"/>
        <v>W</v>
      </c>
      <c r="D2094" t="s">
        <v>1825</v>
      </c>
      <c r="E2094" s="1">
        <v>24</v>
      </c>
      <c r="F2094" s="1">
        <v>9</v>
      </c>
      <c r="G2094">
        <f t="shared" si="97"/>
        <v>15</v>
      </c>
      <c r="H2094" t="s">
        <v>2836</v>
      </c>
      <c r="K2094" t="s">
        <v>1894</v>
      </c>
      <c r="L2094" t="s">
        <v>1017</v>
      </c>
      <c r="M2094" t="s">
        <v>376</v>
      </c>
      <c r="N2094" t="s">
        <v>1033</v>
      </c>
      <c r="O2094" t="s">
        <v>30</v>
      </c>
      <c r="U2094">
        <f t="shared" si="98"/>
        <v>0</v>
      </c>
    </row>
    <row r="2095" spans="1:21" x14ac:dyDescent="0.25">
      <c r="A2095">
        <v>19800119</v>
      </c>
      <c r="B2095" t="s">
        <v>1825</v>
      </c>
      <c r="C2095" t="str">
        <f t="shared" si="96"/>
        <v>L</v>
      </c>
      <c r="D2095" t="s">
        <v>376</v>
      </c>
      <c r="E2095" s="1">
        <v>9</v>
      </c>
      <c r="F2095" s="1">
        <v>24</v>
      </c>
      <c r="G2095">
        <f t="shared" si="97"/>
        <v>-15</v>
      </c>
      <c r="H2095" t="s">
        <v>2836</v>
      </c>
      <c r="K2095" t="s">
        <v>1894</v>
      </c>
      <c r="L2095" t="s">
        <v>1017</v>
      </c>
      <c r="M2095" t="s">
        <v>376</v>
      </c>
      <c r="N2095" t="s">
        <v>1037</v>
      </c>
      <c r="O2095" t="s">
        <v>30</v>
      </c>
      <c r="U2095">
        <f t="shared" si="98"/>
        <v>0</v>
      </c>
    </row>
    <row r="2096" spans="1:21" x14ac:dyDescent="0.25">
      <c r="A2096">
        <v>19800202</v>
      </c>
      <c r="B2096" t="s">
        <v>1825</v>
      </c>
      <c r="C2096" t="str">
        <f t="shared" si="96"/>
        <v>W</v>
      </c>
      <c r="D2096" t="s">
        <v>503</v>
      </c>
      <c r="E2096" s="1">
        <v>22</v>
      </c>
      <c r="F2096" s="1">
        <v>15</v>
      </c>
      <c r="G2096">
        <f t="shared" si="97"/>
        <v>7</v>
      </c>
      <c r="H2096" t="s">
        <v>2836</v>
      </c>
      <c r="K2096" t="s">
        <v>1995</v>
      </c>
      <c r="L2096" t="s">
        <v>1826</v>
      </c>
      <c r="M2096" t="s">
        <v>1825</v>
      </c>
      <c r="N2096" t="s">
        <v>1033</v>
      </c>
      <c r="O2096" t="s">
        <v>30</v>
      </c>
      <c r="U2096">
        <f t="shared" si="98"/>
        <v>0</v>
      </c>
    </row>
    <row r="2097" spans="1:21" x14ac:dyDescent="0.25">
      <c r="A2097">
        <v>19800202</v>
      </c>
      <c r="B2097" t="s">
        <v>503</v>
      </c>
      <c r="C2097" t="str">
        <f t="shared" si="96"/>
        <v>L</v>
      </c>
      <c r="D2097" t="s">
        <v>1825</v>
      </c>
      <c r="E2097" s="1">
        <v>15</v>
      </c>
      <c r="F2097" s="1">
        <v>22</v>
      </c>
      <c r="G2097">
        <f t="shared" si="97"/>
        <v>-7</v>
      </c>
      <c r="H2097" t="s">
        <v>2836</v>
      </c>
      <c r="K2097" t="s">
        <v>1995</v>
      </c>
      <c r="L2097" t="s">
        <v>1826</v>
      </c>
      <c r="M2097" t="s">
        <v>1825</v>
      </c>
      <c r="N2097" t="s">
        <v>1037</v>
      </c>
      <c r="O2097" t="s">
        <v>30</v>
      </c>
      <c r="U2097">
        <f t="shared" si="98"/>
        <v>1</v>
      </c>
    </row>
    <row r="2098" spans="1:21" x14ac:dyDescent="0.25">
      <c r="A2098">
        <v>19800202</v>
      </c>
      <c r="B2098" t="s">
        <v>164</v>
      </c>
      <c r="C2098" t="str">
        <f t="shared" si="96"/>
        <v>L</v>
      </c>
      <c r="D2098" t="s">
        <v>376</v>
      </c>
      <c r="E2098" s="1">
        <v>13</v>
      </c>
      <c r="F2098" s="1">
        <v>17</v>
      </c>
      <c r="G2098">
        <f t="shared" si="97"/>
        <v>-4</v>
      </c>
      <c r="H2098" t="s">
        <v>2836</v>
      </c>
      <c r="K2098" t="s">
        <v>2268</v>
      </c>
      <c r="L2098" t="s">
        <v>1939</v>
      </c>
      <c r="M2098" t="s">
        <v>164</v>
      </c>
      <c r="N2098" t="s">
        <v>1033</v>
      </c>
      <c r="O2098" t="s">
        <v>30</v>
      </c>
      <c r="U2098">
        <f t="shared" si="98"/>
        <v>1</v>
      </c>
    </row>
    <row r="2099" spans="1:21" x14ac:dyDescent="0.25">
      <c r="A2099">
        <v>19800202</v>
      </c>
      <c r="B2099" t="s">
        <v>376</v>
      </c>
      <c r="C2099" t="str">
        <f t="shared" si="96"/>
        <v>W</v>
      </c>
      <c r="D2099" t="s">
        <v>164</v>
      </c>
      <c r="E2099" s="1">
        <v>17</v>
      </c>
      <c r="F2099" s="1">
        <v>13</v>
      </c>
      <c r="G2099">
        <f t="shared" si="97"/>
        <v>4</v>
      </c>
      <c r="H2099" t="s">
        <v>2836</v>
      </c>
      <c r="K2099" t="s">
        <v>2268</v>
      </c>
      <c r="L2099" t="s">
        <v>1939</v>
      </c>
      <c r="M2099" t="s">
        <v>164</v>
      </c>
      <c r="N2099" t="s">
        <v>1037</v>
      </c>
      <c r="O2099" t="s">
        <v>30</v>
      </c>
      <c r="U2099">
        <f t="shared" si="98"/>
        <v>0</v>
      </c>
    </row>
    <row r="2100" spans="1:21" x14ac:dyDescent="0.25">
      <c r="A2100">
        <v>19800216</v>
      </c>
      <c r="B2100" t="s">
        <v>503</v>
      </c>
      <c r="C2100" t="str">
        <f t="shared" si="96"/>
        <v>W</v>
      </c>
      <c r="D2100" t="s">
        <v>164</v>
      </c>
      <c r="E2100" s="1">
        <v>22</v>
      </c>
      <c r="F2100" s="1">
        <v>14</v>
      </c>
      <c r="G2100">
        <f t="shared" si="97"/>
        <v>8</v>
      </c>
      <c r="H2100" t="s">
        <v>2836</v>
      </c>
      <c r="K2100" t="s">
        <v>1903</v>
      </c>
      <c r="L2100" t="s">
        <v>1120</v>
      </c>
      <c r="M2100" t="s">
        <v>503</v>
      </c>
      <c r="N2100" t="s">
        <v>1033</v>
      </c>
      <c r="O2100" t="s">
        <v>30</v>
      </c>
      <c r="U2100">
        <f t="shared" si="98"/>
        <v>0</v>
      </c>
    </row>
    <row r="2101" spans="1:21" x14ac:dyDescent="0.25">
      <c r="A2101">
        <v>19800216</v>
      </c>
      <c r="B2101" t="s">
        <v>164</v>
      </c>
      <c r="C2101" t="str">
        <f t="shared" si="96"/>
        <v>L</v>
      </c>
      <c r="D2101" t="s">
        <v>503</v>
      </c>
      <c r="E2101" s="1">
        <v>14</v>
      </c>
      <c r="F2101" s="1">
        <v>22</v>
      </c>
      <c r="G2101">
        <f t="shared" si="97"/>
        <v>-8</v>
      </c>
      <c r="H2101" t="s">
        <v>2836</v>
      </c>
      <c r="K2101" t="s">
        <v>1903</v>
      </c>
      <c r="L2101" t="s">
        <v>1120</v>
      </c>
      <c r="M2101" t="s">
        <v>503</v>
      </c>
      <c r="N2101" t="s">
        <v>1037</v>
      </c>
      <c r="O2101" t="s">
        <v>30</v>
      </c>
      <c r="U2101">
        <f t="shared" si="98"/>
        <v>0</v>
      </c>
    </row>
    <row r="2102" spans="1:21" x14ac:dyDescent="0.25">
      <c r="A2102">
        <v>19800216</v>
      </c>
      <c r="B2102" t="s">
        <v>376</v>
      </c>
      <c r="C2102" t="str">
        <f t="shared" si="96"/>
        <v>W</v>
      </c>
      <c r="D2102" t="s">
        <v>1264</v>
      </c>
      <c r="E2102" s="1">
        <v>9</v>
      </c>
      <c r="F2102" s="1">
        <v>8</v>
      </c>
      <c r="G2102">
        <f t="shared" si="97"/>
        <v>1</v>
      </c>
      <c r="H2102" t="s">
        <v>2836</v>
      </c>
      <c r="K2102" t="s">
        <v>1894</v>
      </c>
      <c r="L2102" t="s">
        <v>1017</v>
      </c>
      <c r="M2102" t="s">
        <v>376</v>
      </c>
      <c r="N2102" t="s">
        <v>1033</v>
      </c>
      <c r="O2102" t="s">
        <v>30</v>
      </c>
      <c r="U2102">
        <f t="shared" si="98"/>
        <v>0</v>
      </c>
    </row>
    <row r="2103" spans="1:21" x14ac:dyDescent="0.25">
      <c r="A2103">
        <v>19800216</v>
      </c>
      <c r="B2103" t="s">
        <v>1264</v>
      </c>
      <c r="C2103" t="str">
        <f t="shared" si="96"/>
        <v>L</v>
      </c>
      <c r="D2103" t="s">
        <v>376</v>
      </c>
      <c r="E2103" s="1">
        <v>8</v>
      </c>
      <c r="F2103" s="1">
        <v>9</v>
      </c>
      <c r="G2103">
        <f t="shared" si="97"/>
        <v>-1</v>
      </c>
      <c r="H2103" t="s">
        <v>2836</v>
      </c>
      <c r="K2103" t="s">
        <v>1894</v>
      </c>
      <c r="L2103" t="s">
        <v>1017</v>
      </c>
      <c r="M2103" t="s">
        <v>376</v>
      </c>
      <c r="N2103" t="s">
        <v>1037</v>
      </c>
      <c r="O2103" t="s">
        <v>30</v>
      </c>
      <c r="U2103">
        <f t="shared" si="98"/>
        <v>1</v>
      </c>
    </row>
    <row r="2104" spans="1:21" x14ac:dyDescent="0.25">
      <c r="A2104">
        <v>19800301</v>
      </c>
      <c r="B2104" t="s">
        <v>1264</v>
      </c>
      <c r="C2104" t="str">
        <f t="shared" si="96"/>
        <v>W</v>
      </c>
      <c r="D2104" t="s">
        <v>503</v>
      </c>
      <c r="E2104" s="1">
        <v>17</v>
      </c>
      <c r="F2104" s="1">
        <v>6</v>
      </c>
      <c r="G2104">
        <f t="shared" si="97"/>
        <v>11</v>
      </c>
      <c r="H2104" t="s">
        <v>2836</v>
      </c>
      <c r="K2104" t="s">
        <v>1988</v>
      </c>
      <c r="L2104" t="s">
        <v>1263</v>
      </c>
      <c r="M2104" t="s">
        <v>1264</v>
      </c>
      <c r="N2104" t="s">
        <v>1033</v>
      </c>
      <c r="O2104" t="s">
        <v>30</v>
      </c>
      <c r="U2104">
        <f t="shared" si="98"/>
        <v>0</v>
      </c>
    </row>
    <row r="2105" spans="1:21" x14ac:dyDescent="0.25">
      <c r="A2105">
        <v>19800301</v>
      </c>
      <c r="B2105" t="s">
        <v>503</v>
      </c>
      <c r="C2105" t="str">
        <f t="shared" si="96"/>
        <v>L</v>
      </c>
      <c r="D2105" t="s">
        <v>1264</v>
      </c>
      <c r="E2105" s="1">
        <v>6</v>
      </c>
      <c r="F2105" s="1">
        <v>17</v>
      </c>
      <c r="G2105">
        <f t="shared" si="97"/>
        <v>-11</v>
      </c>
      <c r="H2105" t="s">
        <v>2836</v>
      </c>
      <c r="K2105" t="s">
        <v>1988</v>
      </c>
      <c r="L2105" t="s">
        <v>1263</v>
      </c>
      <c r="M2105" t="s">
        <v>1264</v>
      </c>
      <c r="N2105" t="s">
        <v>1037</v>
      </c>
      <c r="O2105" t="s">
        <v>30</v>
      </c>
      <c r="U2105">
        <f t="shared" si="98"/>
        <v>0</v>
      </c>
    </row>
    <row r="2106" spans="1:21" x14ac:dyDescent="0.25">
      <c r="A2106">
        <v>19800301</v>
      </c>
      <c r="B2106" t="s">
        <v>164</v>
      </c>
      <c r="C2106" t="str">
        <f t="shared" si="96"/>
        <v>W</v>
      </c>
      <c r="D2106" t="s">
        <v>1825</v>
      </c>
      <c r="E2106" s="1">
        <v>19</v>
      </c>
      <c r="F2106" s="1">
        <v>18</v>
      </c>
      <c r="G2106">
        <f t="shared" si="97"/>
        <v>1</v>
      </c>
      <c r="H2106" t="s">
        <v>2836</v>
      </c>
      <c r="K2106" t="s">
        <v>2268</v>
      </c>
      <c r="L2106" t="s">
        <v>1939</v>
      </c>
      <c r="M2106" t="s">
        <v>164</v>
      </c>
      <c r="N2106" t="s">
        <v>1033</v>
      </c>
      <c r="O2106" t="s">
        <v>30</v>
      </c>
      <c r="U2106">
        <f t="shared" si="98"/>
        <v>0</v>
      </c>
    </row>
    <row r="2107" spans="1:21" x14ac:dyDescent="0.25">
      <c r="A2107">
        <v>19800301</v>
      </c>
      <c r="B2107" t="s">
        <v>1825</v>
      </c>
      <c r="C2107" t="str">
        <f t="shared" si="96"/>
        <v>L</v>
      </c>
      <c r="D2107" t="s">
        <v>164</v>
      </c>
      <c r="E2107" s="1">
        <v>18</v>
      </c>
      <c r="F2107" s="1">
        <v>19</v>
      </c>
      <c r="G2107">
        <f t="shared" si="97"/>
        <v>-1</v>
      </c>
      <c r="H2107" t="s">
        <v>2836</v>
      </c>
      <c r="K2107" t="s">
        <v>2268</v>
      </c>
      <c r="L2107" t="s">
        <v>1939</v>
      </c>
      <c r="M2107" t="s">
        <v>164</v>
      </c>
      <c r="N2107" t="s">
        <v>1037</v>
      </c>
      <c r="O2107" t="s">
        <v>30</v>
      </c>
      <c r="U2107">
        <f t="shared" si="98"/>
        <v>1</v>
      </c>
    </row>
    <row r="2108" spans="1:21" x14ac:dyDescent="0.25">
      <c r="A2108">
        <v>19800315</v>
      </c>
      <c r="B2108" t="s">
        <v>1825</v>
      </c>
      <c r="C2108" t="str">
        <f t="shared" si="96"/>
        <v>W</v>
      </c>
      <c r="D2108" t="s">
        <v>1264</v>
      </c>
      <c r="E2108" s="1">
        <v>21</v>
      </c>
      <c r="F2108" s="1">
        <v>7</v>
      </c>
      <c r="G2108">
        <f t="shared" si="97"/>
        <v>14</v>
      </c>
      <c r="H2108" t="s">
        <v>2836</v>
      </c>
      <c r="K2108" t="s">
        <v>1995</v>
      </c>
      <c r="L2108" t="s">
        <v>1826</v>
      </c>
      <c r="M2108" t="s">
        <v>1825</v>
      </c>
      <c r="N2108" t="s">
        <v>1033</v>
      </c>
      <c r="O2108" t="s">
        <v>30</v>
      </c>
      <c r="U2108">
        <f t="shared" si="98"/>
        <v>0</v>
      </c>
    </row>
    <row r="2109" spans="1:21" x14ac:dyDescent="0.25">
      <c r="A2109">
        <v>19800315</v>
      </c>
      <c r="B2109" t="s">
        <v>1264</v>
      </c>
      <c r="C2109" t="str">
        <f t="shared" si="96"/>
        <v>L</v>
      </c>
      <c r="D2109" t="s">
        <v>1825</v>
      </c>
      <c r="E2109" s="1">
        <v>7</v>
      </c>
      <c r="F2109" s="1">
        <v>21</v>
      </c>
      <c r="G2109">
        <f t="shared" si="97"/>
        <v>-14</v>
      </c>
      <c r="H2109" t="s">
        <v>2836</v>
      </c>
      <c r="K2109" t="s">
        <v>1995</v>
      </c>
      <c r="L2109" t="s">
        <v>1826</v>
      </c>
      <c r="M2109" t="s">
        <v>1825</v>
      </c>
      <c r="N2109" t="s">
        <v>1037</v>
      </c>
      <c r="O2109" t="s">
        <v>30</v>
      </c>
      <c r="U2109">
        <f t="shared" si="98"/>
        <v>0</v>
      </c>
    </row>
    <row r="2110" spans="1:21" x14ac:dyDescent="0.25">
      <c r="A2110">
        <v>19800315</v>
      </c>
      <c r="B2110" t="s">
        <v>503</v>
      </c>
      <c r="C2110" t="str">
        <f t="shared" si="96"/>
        <v>L</v>
      </c>
      <c r="D2110" t="s">
        <v>376</v>
      </c>
      <c r="E2110" s="1">
        <v>18</v>
      </c>
      <c r="F2110" s="1">
        <v>30</v>
      </c>
      <c r="G2110">
        <f t="shared" si="97"/>
        <v>-12</v>
      </c>
      <c r="H2110" t="s">
        <v>2836</v>
      </c>
      <c r="K2110" t="s">
        <v>1822</v>
      </c>
      <c r="L2110" t="s">
        <v>1120</v>
      </c>
      <c r="M2110" t="s">
        <v>503</v>
      </c>
      <c r="N2110" t="s">
        <v>1033</v>
      </c>
      <c r="O2110" t="s">
        <v>30</v>
      </c>
      <c r="U2110">
        <f t="shared" si="98"/>
        <v>0</v>
      </c>
    </row>
    <row r="2111" spans="1:21" x14ac:dyDescent="0.25">
      <c r="A2111">
        <v>19800315</v>
      </c>
      <c r="B2111" t="s">
        <v>376</v>
      </c>
      <c r="C2111" t="str">
        <f t="shared" si="96"/>
        <v>W</v>
      </c>
      <c r="D2111" t="s">
        <v>503</v>
      </c>
      <c r="E2111" s="1">
        <v>30</v>
      </c>
      <c r="F2111" s="1">
        <v>18</v>
      </c>
      <c r="G2111">
        <f t="shared" si="97"/>
        <v>12</v>
      </c>
      <c r="H2111" t="s">
        <v>2836</v>
      </c>
      <c r="K2111" t="s">
        <v>1822</v>
      </c>
      <c r="L2111" t="s">
        <v>1120</v>
      </c>
      <c r="M2111" t="s">
        <v>503</v>
      </c>
      <c r="N2111" t="s">
        <v>1037</v>
      </c>
      <c r="O2111" t="s">
        <v>30</v>
      </c>
      <c r="U2111">
        <f t="shared" si="98"/>
        <v>0</v>
      </c>
    </row>
    <row r="2112" spans="1:21" x14ac:dyDescent="0.25">
      <c r="A2112">
        <v>19800621</v>
      </c>
      <c r="B2112" t="s">
        <v>1824</v>
      </c>
      <c r="C2112" t="str">
        <f t="shared" si="96"/>
        <v>W</v>
      </c>
      <c r="D2112" t="s">
        <v>1787</v>
      </c>
      <c r="E2112" s="1">
        <v>13</v>
      </c>
      <c r="F2112" s="1">
        <v>9</v>
      </c>
      <c r="G2112">
        <f t="shared" si="97"/>
        <v>4</v>
      </c>
      <c r="H2112" t="s">
        <v>2412</v>
      </c>
      <c r="K2112" t="s">
        <v>1813</v>
      </c>
      <c r="L2112" t="s">
        <v>1675</v>
      </c>
      <c r="M2112" t="s">
        <v>1824</v>
      </c>
      <c r="N2112" t="s">
        <v>1033</v>
      </c>
      <c r="S2112" t="s">
        <v>30</v>
      </c>
      <c r="U2112">
        <f t="shared" si="98"/>
        <v>0</v>
      </c>
    </row>
    <row r="2113" spans="1:21" x14ac:dyDescent="0.25">
      <c r="A2113">
        <v>19800621</v>
      </c>
      <c r="B2113" t="s">
        <v>1787</v>
      </c>
      <c r="C2113" t="str">
        <f t="shared" si="96"/>
        <v>L</v>
      </c>
      <c r="D2113" t="s">
        <v>1824</v>
      </c>
      <c r="E2113" s="1">
        <v>9</v>
      </c>
      <c r="F2113" s="1">
        <v>13</v>
      </c>
      <c r="G2113">
        <f t="shared" si="97"/>
        <v>-4</v>
      </c>
      <c r="H2113" t="s">
        <v>2412</v>
      </c>
      <c r="K2113" t="s">
        <v>1813</v>
      </c>
      <c r="L2113" t="s">
        <v>1675</v>
      </c>
      <c r="M2113" t="s">
        <v>1824</v>
      </c>
      <c r="N2113" t="s">
        <v>1037</v>
      </c>
      <c r="S2113" t="s">
        <v>30</v>
      </c>
      <c r="U2113">
        <f t="shared" si="98"/>
        <v>1</v>
      </c>
    </row>
    <row r="2114" spans="1:21" x14ac:dyDescent="0.25">
      <c r="A2114">
        <v>19800628</v>
      </c>
      <c r="B2114" t="s">
        <v>1824</v>
      </c>
      <c r="C2114" t="str">
        <f t="shared" ref="C2114:C2177" si="99">IF(E2114-F2114&gt;0,"W",IF(E2114-F2114&lt;0,"L","D"))</f>
        <v>L</v>
      </c>
      <c r="D2114" t="s">
        <v>1787</v>
      </c>
      <c r="E2114" s="1">
        <v>9</v>
      </c>
      <c r="F2114" s="1">
        <v>12</v>
      </c>
      <c r="G2114">
        <f t="shared" ref="G2114:G2177" si="100">E2114-F2114</f>
        <v>-3</v>
      </c>
      <c r="H2114" t="s">
        <v>2412</v>
      </c>
      <c r="K2114" t="s">
        <v>2233</v>
      </c>
      <c r="L2114" t="s">
        <v>1715</v>
      </c>
      <c r="M2114" t="s">
        <v>1824</v>
      </c>
      <c r="N2114" t="s">
        <v>1033</v>
      </c>
      <c r="S2114" t="s">
        <v>30</v>
      </c>
      <c r="U2114">
        <f t="shared" ref="U2114:U2177" si="101">IF(C2114="L",IF(G2114&gt;-8,1,0),0)</f>
        <v>1</v>
      </c>
    </row>
    <row r="2115" spans="1:21" x14ac:dyDescent="0.25">
      <c r="A2115">
        <v>19800628</v>
      </c>
      <c r="B2115" t="s">
        <v>1787</v>
      </c>
      <c r="C2115" t="str">
        <f t="shared" si="99"/>
        <v>W</v>
      </c>
      <c r="D2115" t="s">
        <v>1824</v>
      </c>
      <c r="E2115" s="1">
        <v>12</v>
      </c>
      <c r="F2115" s="1">
        <v>9</v>
      </c>
      <c r="G2115">
        <f t="shared" si="100"/>
        <v>3</v>
      </c>
      <c r="H2115" t="s">
        <v>2412</v>
      </c>
      <c r="K2115" t="s">
        <v>2233</v>
      </c>
      <c r="L2115" t="s">
        <v>1715</v>
      </c>
      <c r="M2115" t="s">
        <v>1824</v>
      </c>
      <c r="N2115" t="s">
        <v>1037</v>
      </c>
      <c r="S2115" t="s">
        <v>30</v>
      </c>
      <c r="U2115">
        <f t="shared" si="101"/>
        <v>0</v>
      </c>
    </row>
    <row r="2116" spans="1:21" x14ac:dyDescent="0.25">
      <c r="A2116">
        <v>19800712</v>
      </c>
      <c r="B2116" t="s">
        <v>1824</v>
      </c>
      <c r="C2116" t="str">
        <f t="shared" si="99"/>
        <v>W</v>
      </c>
      <c r="D2116" t="s">
        <v>1787</v>
      </c>
      <c r="E2116" s="1">
        <v>26</v>
      </c>
      <c r="F2116" s="1">
        <v>10</v>
      </c>
      <c r="G2116">
        <f t="shared" si="100"/>
        <v>16</v>
      </c>
      <c r="H2116" t="s">
        <v>2412</v>
      </c>
      <c r="K2116" t="s">
        <v>1813</v>
      </c>
      <c r="L2116" t="s">
        <v>1675</v>
      </c>
      <c r="M2116" t="s">
        <v>1824</v>
      </c>
      <c r="N2116" t="s">
        <v>1033</v>
      </c>
      <c r="S2116" t="s">
        <v>30</v>
      </c>
      <c r="U2116">
        <f t="shared" si="101"/>
        <v>0</v>
      </c>
    </row>
    <row r="2117" spans="1:21" x14ac:dyDescent="0.25">
      <c r="A2117">
        <v>19800712</v>
      </c>
      <c r="B2117" t="s">
        <v>1787</v>
      </c>
      <c r="C2117" t="str">
        <f t="shared" si="99"/>
        <v>L</v>
      </c>
      <c r="D2117" t="s">
        <v>1824</v>
      </c>
      <c r="E2117" s="1">
        <v>10</v>
      </c>
      <c r="F2117" s="1">
        <v>26</v>
      </c>
      <c r="G2117">
        <f t="shared" si="100"/>
        <v>-16</v>
      </c>
      <c r="H2117" t="s">
        <v>2412</v>
      </c>
      <c r="K2117" t="s">
        <v>1813</v>
      </c>
      <c r="L2117" t="s">
        <v>1675</v>
      </c>
      <c r="M2117" t="s">
        <v>1824</v>
      </c>
      <c r="N2117" t="s">
        <v>1037</v>
      </c>
      <c r="S2117" t="s">
        <v>30</v>
      </c>
      <c r="U2117">
        <f t="shared" si="101"/>
        <v>0</v>
      </c>
    </row>
    <row r="2118" spans="1:21" x14ac:dyDescent="0.25">
      <c r="A2118">
        <v>19801101</v>
      </c>
      <c r="B2118" t="s">
        <v>1264</v>
      </c>
      <c r="C2118" t="str">
        <f t="shared" si="99"/>
        <v>L</v>
      </c>
      <c r="D2118" t="s">
        <v>1787</v>
      </c>
      <c r="E2118" s="1">
        <v>3</v>
      </c>
      <c r="F2118" s="1">
        <v>23</v>
      </c>
      <c r="G2118">
        <f t="shared" si="100"/>
        <v>-20</v>
      </c>
      <c r="H2118" t="s">
        <v>2411</v>
      </c>
      <c r="K2118" t="s">
        <v>1988</v>
      </c>
      <c r="L2118" t="s">
        <v>1263</v>
      </c>
      <c r="M2118" t="s">
        <v>1264</v>
      </c>
      <c r="N2118" t="s">
        <v>1033</v>
      </c>
      <c r="S2118" t="s">
        <v>30</v>
      </c>
      <c r="U2118">
        <f t="shared" si="101"/>
        <v>0</v>
      </c>
    </row>
    <row r="2119" spans="1:21" x14ac:dyDescent="0.25">
      <c r="A2119">
        <v>19801101</v>
      </c>
      <c r="B2119" t="s">
        <v>1787</v>
      </c>
      <c r="C2119" t="str">
        <f t="shared" si="99"/>
        <v>W</v>
      </c>
      <c r="D2119" t="s">
        <v>1264</v>
      </c>
      <c r="E2119" s="1">
        <v>23</v>
      </c>
      <c r="F2119" s="1">
        <v>3</v>
      </c>
      <c r="G2119">
        <f t="shared" si="100"/>
        <v>20</v>
      </c>
      <c r="H2119" t="s">
        <v>2411</v>
      </c>
      <c r="K2119" t="s">
        <v>1988</v>
      </c>
      <c r="L2119" t="s">
        <v>1263</v>
      </c>
      <c r="M2119" t="s">
        <v>1264</v>
      </c>
      <c r="N2119" t="s">
        <v>1037</v>
      </c>
      <c r="S2119" t="s">
        <v>30</v>
      </c>
      <c r="U2119">
        <f t="shared" si="101"/>
        <v>0</v>
      </c>
    </row>
    <row r="2120" spans="1:21" x14ac:dyDescent="0.25">
      <c r="A2120">
        <v>19801108</v>
      </c>
      <c r="B2120" t="s">
        <v>1828</v>
      </c>
      <c r="C2120" t="str">
        <f t="shared" si="99"/>
        <v>W</v>
      </c>
      <c r="D2120" t="s">
        <v>164</v>
      </c>
      <c r="E2120" s="1">
        <v>37</v>
      </c>
      <c r="F2120" s="1">
        <v>15</v>
      </c>
      <c r="G2120">
        <f t="shared" si="100"/>
        <v>22</v>
      </c>
      <c r="H2120" t="s">
        <v>2410</v>
      </c>
      <c r="K2120" t="s">
        <v>1990</v>
      </c>
      <c r="L2120" t="s">
        <v>1841</v>
      </c>
      <c r="M2120" t="s">
        <v>1828</v>
      </c>
      <c r="N2120" t="s">
        <v>1033</v>
      </c>
      <c r="S2120" t="s">
        <v>30</v>
      </c>
      <c r="U2120">
        <f t="shared" si="101"/>
        <v>0</v>
      </c>
    </row>
    <row r="2121" spans="1:21" x14ac:dyDescent="0.25">
      <c r="A2121">
        <v>19801108</v>
      </c>
      <c r="B2121" t="s">
        <v>164</v>
      </c>
      <c r="C2121" t="str">
        <f t="shared" si="99"/>
        <v>L</v>
      </c>
      <c r="D2121" t="s">
        <v>1828</v>
      </c>
      <c r="E2121" s="1">
        <v>15</v>
      </c>
      <c r="F2121" s="1">
        <v>37</v>
      </c>
      <c r="G2121">
        <f t="shared" si="100"/>
        <v>-22</v>
      </c>
      <c r="H2121" t="s">
        <v>2410</v>
      </c>
      <c r="K2121" t="s">
        <v>1990</v>
      </c>
      <c r="L2121" t="s">
        <v>1841</v>
      </c>
      <c r="M2121" t="s">
        <v>1828</v>
      </c>
      <c r="N2121" t="s">
        <v>1037</v>
      </c>
      <c r="S2121" t="s">
        <v>30</v>
      </c>
      <c r="U2121">
        <f t="shared" si="101"/>
        <v>0</v>
      </c>
    </row>
    <row r="2122" spans="1:21" x14ac:dyDescent="0.25">
      <c r="A2122">
        <v>19810117</v>
      </c>
      <c r="B2122" t="s">
        <v>1264</v>
      </c>
      <c r="C2122" t="str">
        <f t="shared" si="99"/>
        <v>W</v>
      </c>
      <c r="D2122" t="s">
        <v>376</v>
      </c>
      <c r="E2122" s="1">
        <v>21</v>
      </c>
      <c r="F2122" s="1">
        <v>19</v>
      </c>
      <c r="G2122">
        <f t="shared" si="100"/>
        <v>2</v>
      </c>
      <c r="H2122" t="s">
        <v>2835</v>
      </c>
      <c r="K2122" t="s">
        <v>2533</v>
      </c>
      <c r="L2122" t="s">
        <v>1263</v>
      </c>
      <c r="M2122" t="s">
        <v>1264</v>
      </c>
      <c r="N2122" t="s">
        <v>1033</v>
      </c>
      <c r="O2122" t="s">
        <v>30</v>
      </c>
      <c r="U2122">
        <f t="shared" si="101"/>
        <v>0</v>
      </c>
    </row>
    <row r="2123" spans="1:21" x14ac:dyDescent="0.25">
      <c r="A2123">
        <v>19810117</v>
      </c>
      <c r="B2123" t="s">
        <v>376</v>
      </c>
      <c r="C2123" t="str">
        <f t="shared" si="99"/>
        <v>L</v>
      </c>
      <c r="D2123" t="s">
        <v>1264</v>
      </c>
      <c r="E2123" s="1">
        <v>19</v>
      </c>
      <c r="F2123" s="1">
        <v>21</v>
      </c>
      <c r="G2123">
        <f t="shared" si="100"/>
        <v>-2</v>
      </c>
      <c r="H2123" t="s">
        <v>2835</v>
      </c>
      <c r="K2123" t="s">
        <v>2533</v>
      </c>
      <c r="L2123" t="s">
        <v>1263</v>
      </c>
      <c r="M2123" t="s">
        <v>1264</v>
      </c>
      <c r="N2123" t="s">
        <v>1037</v>
      </c>
      <c r="O2123" t="s">
        <v>30</v>
      </c>
      <c r="U2123">
        <f t="shared" si="101"/>
        <v>1</v>
      </c>
    </row>
    <row r="2124" spans="1:21" x14ac:dyDescent="0.25">
      <c r="A2124">
        <v>19810117</v>
      </c>
      <c r="B2124" t="s">
        <v>164</v>
      </c>
      <c r="C2124" t="str">
        <f t="shared" si="99"/>
        <v>W</v>
      </c>
      <c r="D2124" t="s">
        <v>503</v>
      </c>
      <c r="E2124" s="1">
        <v>16</v>
      </c>
      <c r="F2124" s="1">
        <v>9</v>
      </c>
      <c r="G2124">
        <f t="shared" si="100"/>
        <v>7</v>
      </c>
      <c r="H2124" t="s">
        <v>2835</v>
      </c>
      <c r="K2124" t="s">
        <v>2268</v>
      </c>
      <c r="L2124" t="s">
        <v>1939</v>
      </c>
      <c r="M2124" t="s">
        <v>164</v>
      </c>
      <c r="N2124" t="s">
        <v>1033</v>
      </c>
      <c r="O2124" t="s">
        <v>30</v>
      </c>
      <c r="U2124">
        <f t="shared" si="101"/>
        <v>0</v>
      </c>
    </row>
    <row r="2125" spans="1:21" x14ac:dyDescent="0.25">
      <c r="A2125">
        <v>19810117</v>
      </c>
      <c r="B2125" t="s">
        <v>503</v>
      </c>
      <c r="C2125" t="str">
        <f t="shared" si="99"/>
        <v>L</v>
      </c>
      <c r="D2125" t="s">
        <v>164</v>
      </c>
      <c r="E2125" s="1">
        <v>9</v>
      </c>
      <c r="F2125" s="1">
        <v>16</v>
      </c>
      <c r="G2125">
        <f t="shared" si="100"/>
        <v>-7</v>
      </c>
      <c r="H2125" t="s">
        <v>2835</v>
      </c>
      <c r="K2125" t="s">
        <v>2268</v>
      </c>
      <c r="L2125" t="s">
        <v>1939</v>
      </c>
      <c r="M2125" t="s">
        <v>164</v>
      </c>
      <c r="N2125" t="s">
        <v>1037</v>
      </c>
      <c r="O2125" t="s">
        <v>30</v>
      </c>
      <c r="U2125">
        <f t="shared" si="101"/>
        <v>1</v>
      </c>
    </row>
    <row r="2126" spans="1:21" x14ac:dyDescent="0.25">
      <c r="A2126">
        <v>19810207</v>
      </c>
      <c r="B2126" t="s">
        <v>1825</v>
      </c>
      <c r="C2126" t="str">
        <f t="shared" si="99"/>
        <v>L</v>
      </c>
      <c r="D2126" t="s">
        <v>164</v>
      </c>
      <c r="E2126" s="1">
        <v>13</v>
      </c>
      <c r="F2126" s="1">
        <v>19</v>
      </c>
      <c r="G2126">
        <f t="shared" si="100"/>
        <v>-6</v>
      </c>
      <c r="H2126" t="s">
        <v>2835</v>
      </c>
      <c r="K2126" t="s">
        <v>1995</v>
      </c>
      <c r="L2126" t="s">
        <v>1826</v>
      </c>
      <c r="M2126" t="s">
        <v>1825</v>
      </c>
      <c r="N2126" t="s">
        <v>1033</v>
      </c>
      <c r="O2126" t="s">
        <v>30</v>
      </c>
      <c r="U2126">
        <f t="shared" si="101"/>
        <v>1</v>
      </c>
    </row>
    <row r="2127" spans="1:21" x14ac:dyDescent="0.25">
      <c r="A2127">
        <v>19810207</v>
      </c>
      <c r="B2127" t="s">
        <v>164</v>
      </c>
      <c r="C2127" t="str">
        <f t="shared" si="99"/>
        <v>W</v>
      </c>
      <c r="D2127" t="s">
        <v>1825</v>
      </c>
      <c r="E2127" s="1">
        <v>19</v>
      </c>
      <c r="F2127" s="1">
        <v>13</v>
      </c>
      <c r="G2127">
        <f t="shared" si="100"/>
        <v>6</v>
      </c>
      <c r="H2127" t="s">
        <v>2835</v>
      </c>
      <c r="K2127" t="s">
        <v>1995</v>
      </c>
      <c r="L2127" t="s">
        <v>1826</v>
      </c>
      <c r="M2127" t="s">
        <v>1825</v>
      </c>
      <c r="N2127" t="s">
        <v>1037</v>
      </c>
      <c r="O2127" t="s">
        <v>30</v>
      </c>
      <c r="U2127">
        <f t="shared" si="101"/>
        <v>0</v>
      </c>
    </row>
    <row r="2128" spans="1:21" x14ac:dyDescent="0.25">
      <c r="A2128">
        <v>19810207</v>
      </c>
      <c r="B2128" t="s">
        <v>503</v>
      </c>
      <c r="C2128" t="str">
        <f t="shared" si="99"/>
        <v>W</v>
      </c>
      <c r="D2128" t="s">
        <v>1264</v>
      </c>
      <c r="E2128" s="1">
        <v>15</v>
      </c>
      <c r="F2128" s="1">
        <v>6</v>
      </c>
      <c r="G2128">
        <f t="shared" si="100"/>
        <v>9</v>
      </c>
      <c r="H2128" t="s">
        <v>2835</v>
      </c>
      <c r="K2128" t="s">
        <v>1822</v>
      </c>
      <c r="L2128" t="s">
        <v>1120</v>
      </c>
      <c r="M2128" t="s">
        <v>503</v>
      </c>
      <c r="N2128" t="s">
        <v>1033</v>
      </c>
      <c r="O2128" t="s">
        <v>30</v>
      </c>
      <c r="U2128">
        <f t="shared" si="101"/>
        <v>0</v>
      </c>
    </row>
    <row r="2129" spans="1:21" x14ac:dyDescent="0.25">
      <c r="A2129">
        <v>19810207</v>
      </c>
      <c r="B2129" t="s">
        <v>1264</v>
      </c>
      <c r="C2129" t="str">
        <f t="shared" si="99"/>
        <v>L</v>
      </c>
      <c r="D2129" t="s">
        <v>503</v>
      </c>
      <c r="E2129" s="1">
        <v>6</v>
      </c>
      <c r="F2129" s="1">
        <v>15</v>
      </c>
      <c r="G2129">
        <f t="shared" si="100"/>
        <v>-9</v>
      </c>
      <c r="H2129" t="s">
        <v>2835</v>
      </c>
      <c r="K2129" t="s">
        <v>1822</v>
      </c>
      <c r="L2129" t="s">
        <v>1120</v>
      </c>
      <c r="M2129" t="s">
        <v>503</v>
      </c>
      <c r="N2129" t="s">
        <v>1037</v>
      </c>
      <c r="O2129" t="s">
        <v>30</v>
      </c>
      <c r="U2129">
        <f t="shared" si="101"/>
        <v>0</v>
      </c>
    </row>
    <row r="2130" spans="1:21" x14ac:dyDescent="0.25">
      <c r="A2130">
        <v>19810221</v>
      </c>
      <c r="B2130" t="s">
        <v>1264</v>
      </c>
      <c r="C2130" t="str">
        <f t="shared" si="99"/>
        <v>W</v>
      </c>
      <c r="D2130" t="s">
        <v>1825</v>
      </c>
      <c r="E2130" s="1">
        <v>9</v>
      </c>
      <c r="F2130" s="1">
        <v>8</v>
      </c>
      <c r="G2130">
        <f t="shared" si="100"/>
        <v>1</v>
      </c>
      <c r="H2130" t="s">
        <v>2835</v>
      </c>
      <c r="K2130" t="s">
        <v>2533</v>
      </c>
      <c r="L2130" t="s">
        <v>1263</v>
      </c>
      <c r="M2130" t="s">
        <v>1264</v>
      </c>
      <c r="N2130" t="s">
        <v>1033</v>
      </c>
      <c r="O2130" t="s">
        <v>30</v>
      </c>
      <c r="U2130">
        <f t="shared" si="101"/>
        <v>0</v>
      </c>
    </row>
    <row r="2131" spans="1:21" x14ac:dyDescent="0.25">
      <c r="A2131">
        <v>19810221</v>
      </c>
      <c r="B2131" t="s">
        <v>1825</v>
      </c>
      <c r="C2131" t="str">
        <f t="shared" si="99"/>
        <v>L</v>
      </c>
      <c r="D2131" t="s">
        <v>1264</v>
      </c>
      <c r="E2131" s="1">
        <v>8</v>
      </c>
      <c r="F2131" s="1">
        <v>9</v>
      </c>
      <c r="G2131">
        <f t="shared" si="100"/>
        <v>-1</v>
      </c>
      <c r="H2131" t="s">
        <v>2835</v>
      </c>
      <c r="K2131" t="s">
        <v>2533</v>
      </c>
      <c r="L2131" t="s">
        <v>1263</v>
      </c>
      <c r="M2131" t="s">
        <v>1264</v>
      </c>
      <c r="N2131" t="s">
        <v>1037</v>
      </c>
      <c r="O2131" t="s">
        <v>30</v>
      </c>
      <c r="U2131">
        <f t="shared" si="101"/>
        <v>1</v>
      </c>
    </row>
    <row r="2132" spans="1:21" x14ac:dyDescent="0.25">
      <c r="A2132">
        <v>19810221</v>
      </c>
      <c r="B2132" t="s">
        <v>376</v>
      </c>
      <c r="C2132" t="str">
        <f t="shared" si="99"/>
        <v>W</v>
      </c>
      <c r="D2132" t="s">
        <v>503</v>
      </c>
      <c r="E2132" s="1">
        <v>23</v>
      </c>
      <c r="F2132" s="1">
        <v>17</v>
      </c>
      <c r="G2132">
        <f t="shared" si="100"/>
        <v>6</v>
      </c>
      <c r="H2132" t="s">
        <v>2835</v>
      </c>
      <c r="K2132" t="s">
        <v>1818</v>
      </c>
      <c r="L2132" t="s">
        <v>1017</v>
      </c>
      <c r="M2132" t="s">
        <v>376</v>
      </c>
      <c r="N2132" t="s">
        <v>1033</v>
      </c>
      <c r="O2132" t="s">
        <v>30</v>
      </c>
      <c r="U2132">
        <f t="shared" si="101"/>
        <v>0</v>
      </c>
    </row>
    <row r="2133" spans="1:21" x14ac:dyDescent="0.25">
      <c r="A2133">
        <v>19810221</v>
      </c>
      <c r="B2133" t="s">
        <v>503</v>
      </c>
      <c r="C2133" t="str">
        <f t="shared" si="99"/>
        <v>L</v>
      </c>
      <c r="D2133" t="s">
        <v>376</v>
      </c>
      <c r="E2133" s="1">
        <v>17</v>
      </c>
      <c r="F2133" s="1">
        <v>23</v>
      </c>
      <c r="G2133">
        <f t="shared" si="100"/>
        <v>-6</v>
      </c>
      <c r="H2133" t="s">
        <v>2835</v>
      </c>
      <c r="K2133" t="s">
        <v>1818</v>
      </c>
      <c r="L2133" t="s">
        <v>1017</v>
      </c>
      <c r="M2133" t="s">
        <v>376</v>
      </c>
      <c r="N2133" t="s">
        <v>1037</v>
      </c>
      <c r="O2133" t="s">
        <v>30</v>
      </c>
      <c r="U2133">
        <f t="shared" si="101"/>
        <v>1</v>
      </c>
    </row>
    <row r="2134" spans="1:21" x14ac:dyDescent="0.25">
      <c r="A2134">
        <v>19810307</v>
      </c>
      <c r="B2134" t="s">
        <v>1825</v>
      </c>
      <c r="C2134" t="str">
        <f t="shared" si="99"/>
        <v>L</v>
      </c>
      <c r="D2134" t="s">
        <v>376</v>
      </c>
      <c r="E2134" s="1">
        <v>6</v>
      </c>
      <c r="F2134" s="1">
        <v>10</v>
      </c>
      <c r="G2134">
        <f t="shared" si="100"/>
        <v>-4</v>
      </c>
      <c r="H2134" t="s">
        <v>2835</v>
      </c>
      <c r="K2134" t="s">
        <v>1995</v>
      </c>
      <c r="L2134" t="s">
        <v>1826</v>
      </c>
      <c r="M2134" t="s">
        <v>1825</v>
      </c>
      <c r="N2134" t="s">
        <v>1033</v>
      </c>
      <c r="O2134" t="s">
        <v>30</v>
      </c>
      <c r="U2134">
        <f t="shared" si="101"/>
        <v>1</v>
      </c>
    </row>
    <row r="2135" spans="1:21" x14ac:dyDescent="0.25">
      <c r="A2135">
        <v>19810307</v>
      </c>
      <c r="B2135" t="s">
        <v>376</v>
      </c>
      <c r="C2135" t="str">
        <f t="shared" si="99"/>
        <v>W</v>
      </c>
      <c r="D2135" t="s">
        <v>1825</v>
      </c>
      <c r="E2135" s="1">
        <v>10</v>
      </c>
      <c r="F2135" s="1">
        <v>6</v>
      </c>
      <c r="G2135">
        <f t="shared" si="100"/>
        <v>4</v>
      </c>
      <c r="H2135" t="s">
        <v>2835</v>
      </c>
      <c r="K2135" t="s">
        <v>1995</v>
      </c>
      <c r="L2135" t="s">
        <v>1826</v>
      </c>
      <c r="M2135" t="s">
        <v>1825</v>
      </c>
      <c r="N2135" t="s">
        <v>1037</v>
      </c>
      <c r="O2135" t="s">
        <v>30</v>
      </c>
      <c r="U2135">
        <f t="shared" si="101"/>
        <v>0</v>
      </c>
    </row>
    <row r="2136" spans="1:21" x14ac:dyDescent="0.25">
      <c r="A2136">
        <v>19810307</v>
      </c>
      <c r="B2136" t="s">
        <v>164</v>
      </c>
      <c r="C2136" t="str">
        <f t="shared" si="99"/>
        <v>W</v>
      </c>
      <c r="D2136" t="s">
        <v>1264</v>
      </c>
      <c r="E2136" s="1">
        <v>19</v>
      </c>
      <c r="F2136" s="1">
        <v>15</v>
      </c>
      <c r="G2136">
        <f t="shared" si="100"/>
        <v>4</v>
      </c>
      <c r="H2136" t="s">
        <v>2835</v>
      </c>
      <c r="K2136" t="s">
        <v>2268</v>
      </c>
      <c r="L2136" t="s">
        <v>1939</v>
      </c>
      <c r="M2136" t="s">
        <v>164</v>
      </c>
      <c r="N2136" t="s">
        <v>1033</v>
      </c>
      <c r="O2136" t="s">
        <v>30</v>
      </c>
      <c r="U2136">
        <f t="shared" si="101"/>
        <v>0</v>
      </c>
    </row>
    <row r="2137" spans="1:21" x14ac:dyDescent="0.25">
      <c r="A2137">
        <v>19810307</v>
      </c>
      <c r="B2137" t="s">
        <v>1264</v>
      </c>
      <c r="C2137" t="str">
        <f t="shared" si="99"/>
        <v>L</v>
      </c>
      <c r="D2137" t="s">
        <v>164</v>
      </c>
      <c r="E2137" s="1">
        <v>15</v>
      </c>
      <c r="F2137" s="1">
        <v>19</v>
      </c>
      <c r="G2137">
        <f t="shared" si="100"/>
        <v>-4</v>
      </c>
      <c r="H2137" t="s">
        <v>2835</v>
      </c>
      <c r="K2137" t="s">
        <v>2268</v>
      </c>
      <c r="L2137" t="s">
        <v>1939</v>
      </c>
      <c r="M2137" t="s">
        <v>164</v>
      </c>
      <c r="N2137" t="s">
        <v>1037</v>
      </c>
      <c r="O2137" t="s">
        <v>30</v>
      </c>
      <c r="U2137">
        <f t="shared" si="101"/>
        <v>1</v>
      </c>
    </row>
    <row r="2138" spans="1:21" x14ac:dyDescent="0.25">
      <c r="A2138">
        <v>19810321</v>
      </c>
      <c r="B2138" t="s">
        <v>503</v>
      </c>
      <c r="C2138" t="str">
        <f t="shared" si="99"/>
        <v>W</v>
      </c>
      <c r="D2138" t="s">
        <v>1825</v>
      </c>
      <c r="E2138" s="1">
        <v>10</v>
      </c>
      <c r="F2138" s="1">
        <v>9</v>
      </c>
      <c r="G2138">
        <f t="shared" si="100"/>
        <v>1</v>
      </c>
      <c r="H2138" t="s">
        <v>2835</v>
      </c>
      <c r="K2138" t="s">
        <v>1822</v>
      </c>
      <c r="L2138" t="s">
        <v>1120</v>
      </c>
      <c r="M2138" t="s">
        <v>503</v>
      </c>
      <c r="N2138" t="s">
        <v>1033</v>
      </c>
      <c r="O2138" t="s">
        <v>30</v>
      </c>
      <c r="U2138">
        <f t="shared" si="101"/>
        <v>0</v>
      </c>
    </row>
    <row r="2139" spans="1:21" x14ac:dyDescent="0.25">
      <c r="A2139">
        <v>19810321</v>
      </c>
      <c r="B2139" t="s">
        <v>1825</v>
      </c>
      <c r="C2139" t="str">
        <f t="shared" si="99"/>
        <v>L</v>
      </c>
      <c r="D2139" t="s">
        <v>503</v>
      </c>
      <c r="E2139" s="1">
        <v>9</v>
      </c>
      <c r="F2139" s="1">
        <v>10</v>
      </c>
      <c r="G2139">
        <f t="shared" si="100"/>
        <v>-1</v>
      </c>
      <c r="H2139" t="s">
        <v>2835</v>
      </c>
      <c r="K2139" t="s">
        <v>1822</v>
      </c>
      <c r="L2139" t="s">
        <v>1120</v>
      </c>
      <c r="M2139" t="s">
        <v>503</v>
      </c>
      <c r="N2139" t="s">
        <v>1037</v>
      </c>
      <c r="O2139" t="s">
        <v>30</v>
      </c>
      <c r="U2139">
        <f t="shared" si="101"/>
        <v>1</v>
      </c>
    </row>
    <row r="2140" spans="1:21" x14ac:dyDescent="0.25">
      <c r="A2140">
        <v>19810321</v>
      </c>
      <c r="B2140" t="s">
        <v>376</v>
      </c>
      <c r="C2140" t="str">
        <f t="shared" si="99"/>
        <v>L</v>
      </c>
      <c r="D2140" t="s">
        <v>164</v>
      </c>
      <c r="E2140" s="1">
        <v>12</v>
      </c>
      <c r="F2140" s="1">
        <v>16</v>
      </c>
      <c r="G2140">
        <f t="shared" si="100"/>
        <v>-4</v>
      </c>
      <c r="H2140" t="s">
        <v>2835</v>
      </c>
      <c r="K2140" t="s">
        <v>1894</v>
      </c>
      <c r="L2140" t="s">
        <v>1017</v>
      </c>
      <c r="M2140" t="s">
        <v>376</v>
      </c>
      <c r="N2140" t="s">
        <v>1033</v>
      </c>
      <c r="O2140" t="s">
        <v>30</v>
      </c>
      <c r="U2140">
        <f t="shared" si="101"/>
        <v>1</v>
      </c>
    </row>
    <row r="2141" spans="1:21" x14ac:dyDescent="0.25">
      <c r="A2141">
        <v>19810321</v>
      </c>
      <c r="B2141" t="s">
        <v>164</v>
      </c>
      <c r="C2141" t="str">
        <f t="shared" si="99"/>
        <v>W</v>
      </c>
      <c r="D2141" t="s">
        <v>376</v>
      </c>
      <c r="E2141" s="1">
        <v>16</v>
      </c>
      <c r="F2141" s="1">
        <v>12</v>
      </c>
      <c r="G2141">
        <f t="shared" si="100"/>
        <v>4</v>
      </c>
      <c r="H2141" t="s">
        <v>2835</v>
      </c>
      <c r="K2141" t="s">
        <v>1894</v>
      </c>
      <c r="L2141" t="s">
        <v>1017</v>
      </c>
      <c r="M2141" t="s">
        <v>376</v>
      </c>
      <c r="N2141" t="s">
        <v>1037</v>
      </c>
      <c r="O2141" t="s">
        <v>30</v>
      </c>
      <c r="U2141">
        <f t="shared" si="101"/>
        <v>0</v>
      </c>
    </row>
    <row r="2142" spans="1:21" x14ac:dyDescent="0.25">
      <c r="A2142">
        <v>19810530</v>
      </c>
      <c r="B2142" t="s">
        <v>1821</v>
      </c>
      <c r="C2142" t="str">
        <f t="shared" si="99"/>
        <v>D</v>
      </c>
      <c r="D2142" t="s">
        <v>376</v>
      </c>
      <c r="E2142" s="1">
        <v>19</v>
      </c>
      <c r="F2142" s="1">
        <v>19</v>
      </c>
      <c r="G2142">
        <f t="shared" si="100"/>
        <v>0</v>
      </c>
      <c r="H2142" t="s">
        <v>2409</v>
      </c>
      <c r="K2142" t="s">
        <v>2285</v>
      </c>
      <c r="L2142" t="s">
        <v>1885</v>
      </c>
      <c r="M2142" t="s">
        <v>1821</v>
      </c>
      <c r="N2142" t="s">
        <v>1033</v>
      </c>
      <c r="S2142" t="s">
        <v>30</v>
      </c>
      <c r="U2142">
        <f t="shared" si="101"/>
        <v>0</v>
      </c>
    </row>
    <row r="2143" spans="1:21" x14ac:dyDescent="0.25">
      <c r="A2143">
        <v>19810530</v>
      </c>
      <c r="B2143" t="s">
        <v>376</v>
      </c>
      <c r="C2143" t="str">
        <f t="shared" si="99"/>
        <v>D</v>
      </c>
      <c r="D2143" t="s">
        <v>1821</v>
      </c>
      <c r="E2143" s="1">
        <v>19</v>
      </c>
      <c r="F2143" s="1">
        <v>19</v>
      </c>
      <c r="G2143">
        <f t="shared" si="100"/>
        <v>0</v>
      </c>
      <c r="H2143" t="s">
        <v>2409</v>
      </c>
      <c r="K2143" t="s">
        <v>2285</v>
      </c>
      <c r="L2143" t="s">
        <v>1885</v>
      </c>
      <c r="M2143" t="s">
        <v>1821</v>
      </c>
      <c r="N2143" t="s">
        <v>1037</v>
      </c>
      <c r="S2143" t="s">
        <v>30</v>
      </c>
      <c r="U2143">
        <f t="shared" si="101"/>
        <v>0</v>
      </c>
    </row>
    <row r="2144" spans="1:21" x14ac:dyDescent="0.25">
      <c r="A2144">
        <v>19810530</v>
      </c>
      <c r="B2144" t="s">
        <v>1828</v>
      </c>
      <c r="C2144" t="str">
        <f t="shared" si="99"/>
        <v>W</v>
      </c>
      <c r="D2144" t="s">
        <v>1825</v>
      </c>
      <c r="E2144" s="1">
        <v>23</v>
      </c>
      <c r="F2144" s="1">
        <v>15</v>
      </c>
      <c r="G2144">
        <f t="shared" si="100"/>
        <v>8</v>
      </c>
      <c r="H2144" t="s">
        <v>2408</v>
      </c>
      <c r="K2144" t="s">
        <v>1962</v>
      </c>
      <c r="L2144" t="s">
        <v>1913</v>
      </c>
      <c r="M2144" t="s">
        <v>1828</v>
      </c>
      <c r="N2144" t="s">
        <v>1033</v>
      </c>
      <c r="S2144" t="s">
        <v>30</v>
      </c>
      <c r="U2144">
        <f t="shared" si="101"/>
        <v>0</v>
      </c>
    </row>
    <row r="2145" spans="1:21" x14ac:dyDescent="0.25">
      <c r="A2145">
        <v>19810530</v>
      </c>
      <c r="B2145" t="s">
        <v>1825</v>
      </c>
      <c r="C2145" t="str">
        <f t="shared" si="99"/>
        <v>L</v>
      </c>
      <c r="D2145" t="s">
        <v>1828</v>
      </c>
      <c r="E2145" s="1">
        <v>15</v>
      </c>
      <c r="F2145" s="1">
        <v>23</v>
      </c>
      <c r="G2145">
        <f t="shared" si="100"/>
        <v>-8</v>
      </c>
      <c r="H2145" t="s">
        <v>2408</v>
      </c>
      <c r="K2145" t="s">
        <v>1962</v>
      </c>
      <c r="L2145" t="s">
        <v>1913</v>
      </c>
      <c r="M2145" t="s">
        <v>1828</v>
      </c>
      <c r="N2145" t="s">
        <v>1037</v>
      </c>
      <c r="S2145" t="s">
        <v>30</v>
      </c>
      <c r="U2145">
        <f t="shared" si="101"/>
        <v>0</v>
      </c>
    </row>
    <row r="2146" spans="1:21" x14ac:dyDescent="0.25">
      <c r="A2146">
        <v>19810606</v>
      </c>
      <c r="B2146" t="s">
        <v>1821</v>
      </c>
      <c r="C2146" t="str">
        <f t="shared" si="99"/>
        <v>L</v>
      </c>
      <c r="D2146" t="s">
        <v>376</v>
      </c>
      <c r="E2146" s="1">
        <v>6</v>
      </c>
      <c r="F2146" s="1">
        <v>12</v>
      </c>
      <c r="G2146">
        <f t="shared" si="100"/>
        <v>-6</v>
      </c>
      <c r="H2146" t="s">
        <v>2409</v>
      </c>
      <c r="K2146" t="s">
        <v>2285</v>
      </c>
      <c r="L2146" t="s">
        <v>1885</v>
      </c>
      <c r="M2146" t="s">
        <v>1821</v>
      </c>
      <c r="N2146" t="s">
        <v>1033</v>
      </c>
      <c r="S2146" t="s">
        <v>30</v>
      </c>
      <c r="U2146">
        <f t="shared" si="101"/>
        <v>1</v>
      </c>
    </row>
    <row r="2147" spans="1:21" x14ac:dyDescent="0.25">
      <c r="A2147">
        <v>19810606</v>
      </c>
      <c r="B2147" t="s">
        <v>376</v>
      </c>
      <c r="C2147" t="str">
        <f t="shared" si="99"/>
        <v>W</v>
      </c>
      <c r="D2147" t="s">
        <v>1821</v>
      </c>
      <c r="E2147" s="1">
        <v>12</v>
      </c>
      <c r="F2147" s="1">
        <v>6</v>
      </c>
      <c r="G2147">
        <f t="shared" si="100"/>
        <v>6</v>
      </c>
      <c r="H2147" t="s">
        <v>2409</v>
      </c>
      <c r="K2147" t="s">
        <v>2285</v>
      </c>
      <c r="L2147" t="s">
        <v>1885</v>
      </c>
      <c r="M2147" t="s">
        <v>1821</v>
      </c>
      <c r="N2147" t="s">
        <v>1037</v>
      </c>
      <c r="S2147" t="s">
        <v>30</v>
      </c>
      <c r="U2147">
        <f t="shared" si="101"/>
        <v>0</v>
      </c>
    </row>
    <row r="2148" spans="1:21" x14ac:dyDescent="0.25">
      <c r="A2148">
        <v>19810606</v>
      </c>
      <c r="B2148" t="s">
        <v>1828</v>
      </c>
      <c r="C2148" t="str">
        <f t="shared" si="99"/>
        <v>W</v>
      </c>
      <c r="D2148" t="s">
        <v>1825</v>
      </c>
      <c r="E2148" s="1">
        <v>12</v>
      </c>
      <c r="F2148" s="1">
        <v>10</v>
      </c>
      <c r="G2148">
        <f t="shared" si="100"/>
        <v>2</v>
      </c>
      <c r="H2148" t="s">
        <v>2408</v>
      </c>
      <c r="K2148" t="s">
        <v>2407</v>
      </c>
      <c r="L2148" t="s">
        <v>1829</v>
      </c>
      <c r="M2148" t="s">
        <v>1828</v>
      </c>
      <c r="N2148" t="s">
        <v>1033</v>
      </c>
      <c r="S2148" t="s">
        <v>30</v>
      </c>
      <c r="U2148">
        <f t="shared" si="101"/>
        <v>0</v>
      </c>
    </row>
    <row r="2149" spans="1:21" x14ac:dyDescent="0.25">
      <c r="A2149">
        <v>19810606</v>
      </c>
      <c r="B2149" t="s">
        <v>1825</v>
      </c>
      <c r="C2149" t="str">
        <f t="shared" si="99"/>
        <v>L</v>
      </c>
      <c r="D2149" t="s">
        <v>1828</v>
      </c>
      <c r="E2149" s="1">
        <v>10</v>
      </c>
      <c r="F2149" s="1">
        <v>12</v>
      </c>
      <c r="G2149">
        <f t="shared" si="100"/>
        <v>-2</v>
      </c>
      <c r="H2149" t="s">
        <v>2408</v>
      </c>
      <c r="K2149" t="s">
        <v>2407</v>
      </c>
      <c r="L2149" t="s">
        <v>1829</v>
      </c>
      <c r="M2149" t="s">
        <v>1828</v>
      </c>
      <c r="N2149" t="s">
        <v>1037</v>
      </c>
      <c r="S2149" t="s">
        <v>30</v>
      </c>
      <c r="U2149">
        <f t="shared" si="101"/>
        <v>1</v>
      </c>
    </row>
    <row r="2150" spans="1:21" x14ac:dyDescent="0.25">
      <c r="A2150">
        <v>19810613</v>
      </c>
      <c r="B2150" t="s">
        <v>1787</v>
      </c>
      <c r="C2150" t="str">
        <f t="shared" si="99"/>
        <v>W</v>
      </c>
      <c r="D2150" t="s">
        <v>503</v>
      </c>
      <c r="E2150" s="1">
        <v>11</v>
      </c>
      <c r="F2150" s="1">
        <v>4</v>
      </c>
      <c r="G2150">
        <f t="shared" si="100"/>
        <v>7</v>
      </c>
      <c r="H2150" t="s">
        <v>2406</v>
      </c>
      <c r="K2150" t="s">
        <v>2082</v>
      </c>
      <c r="L2150" t="s">
        <v>1877</v>
      </c>
      <c r="M2150" t="s">
        <v>1787</v>
      </c>
      <c r="N2150" t="s">
        <v>1033</v>
      </c>
      <c r="S2150" t="s">
        <v>30</v>
      </c>
      <c r="U2150">
        <f t="shared" si="101"/>
        <v>0</v>
      </c>
    </row>
    <row r="2151" spans="1:21" x14ac:dyDescent="0.25">
      <c r="A2151">
        <v>19810613</v>
      </c>
      <c r="B2151" t="s">
        <v>503</v>
      </c>
      <c r="C2151" t="str">
        <f t="shared" si="99"/>
        <v>L</v>
      </c>
      <c r="D2151" t="s">
        <v>1787</v>
      </c>
      <c r="E2151" s="1">
        <v>4</v>
      </c>
      <c r="F2151" s="1">
        <v>11</v>
      </c>
      <c r="G2151">
        <f t="shared" si="100"/>
        <v>-7</v>
      </c>
      <c r="H2151" t="s">
        <v>2406</v>
      </c>
      <c r="K2151" t="s">
        <v>2082</v>
      </c>
      <c r="L2151" t="s">
        <v>1877</v>
      </c>
      <c r="M2151" t="s">
        <v>1787</v>
      </c>
      <c r="N2151" t="s">
        <v>1037</v>
      </c>
      <c r="S2151" t="s">
        <v>30</v>
      </c>
      <c r="U2151">
        <f t="shared" si="101"/>
        <v>1</v>
      </c>
    </row>
    <row r="2152" spans="1:21" x14ac:dyDescent="0.25">
      <c r="A2152">
        <v>19810620</v>
      </c>
      <c r="B2152" t="s">
        <v>1787</v>
      </c>
      <c r="C2152" t="str">
        <f t="shared" si="99"/>
        <v>W</v>
      </c>
      <c r="D2152" t="s">
        <v>503</v>
      </c>
      <c r="E2152" s="1">
        <v>40</v>
      </c>
      <c r="F2152" s="1">
        <v>15</v>
      </c>
      <c r="G2152">
        <f t="shared" si="100"/>
        <v>25</v>
      </c>
      <c r="H2152" t="s">
        <v>2406</v>
      </c>
      <c r="K2152" t="s">
        <v>1836</v>
      </c>
      <c r="L2152" t="s">
        <v>1786</v>
      </c>
      <c r="M2152" t="s">
        <v>1787</v>
      </c>
      <c r="N2152" t="s">
        <v>1033</v>
      </c>
      <c r="S2152" t="s">
        <v>30</v>
      </c>
      <c r="U2152">
        <f t="shared" si="101"/>
        <v>0</v>
      </c>
    </row>
    <row r="2153" spans="1:21" x14ac:dyDescent="0.25">
      <c r="A2153">
        <v>19810620</v>
      </c>
      <c r="B2153" t="s">
        <v>503</v>
      </c>
      <c r="C2153" t="str">
        <f t="shared" si="99"/>
        <v>L</v>
      </c>
      <c r="D2153" t="s">
        <v>1787</v>
      </c>
      <c r="E2153" s="1">
        <v>15</v>
      </c>
      <c r="F2153" s="1">
        <v>40</v>
      </c>
      <c r="G2153">
        <f t="shared" si="100"/>
        <v>-25</v>
      </c>
      <c r="H2153" t="s">
        <v>2406</v>
      </c>
      <c r="K2153" t="s">
        <v>1836</v>
      </c>
      <c r="L2153" t="s">
        <v>1786</v>
      </c>
      <c r="M2153" t="s">
        <v>1787</v>
      </c>
      <c r="N2153" t="s">
        <v>1037</v>
      </c>
      <c r="S2153" t="s">
        <v>30</v>
      </c>
      <c r="U2153">
        <f t="shared" si="101"/>
        <v>0</v>
      </c>
    </row>
    <row r="2154" spans="1:21" x14ac:dyDescent="0.25">
      <c r="A2154">
        <v>19810705</v>
      </c>
      <c r="B2154" t="s">
        <v>1824</v>
      </c>
      <c r="C2154" t="str">
        <f t="shared" si="99"/>
        <v>W</v>
      </c>
      <c r="D2154" t="s">
        <v>164</v>
      </c>
      <c r="E2154" s="1">
        <v>17</v>
      </c>
      <c r="F2154" s="1">
        <v>15</v>
      </c>
      <c r="G2154">
        <f t="shared" si="100"/>
        <v>2</v>
      </c>
      <c r="H2154" t="s">
        <v>2405</v>
      </c>
      <c r="K2154" t="s">
        <v>2233</v>
      </c>
      <c r="L2154" t="s">
        <v>1715</v>
      </c>
      <c r="M2154" t="s">
        <v>1824</v>
      </c>
      <c r="N2154" t="s">
        <v>1033</v>
      </c>
      <c r="S2154" t="s">
        <v>30</v>
      </c>
      <c r="U2154">
        <f t="shared" si="101"/>
        <v>0</v>
      </c>
    </row>
    <row r="2155" spans="1:21" x14ac:dyDescent="0.25">
      <c r="A2155">
        <v>19810705</v>
      </c>
      <c r="B2155" t="s">
        <v>164</v>
      </c>
      <c r="C2155" t="str">
        <f t="shared" si="99"/>
        <v>L</v>
      </c>
      <c r="D2155" t="s">
        <v>1824</v>
      </c>
      <c r="E2155" s="1">
        <v>15</v>
      </c>
      <c r="F2155" s="1">
        <v>17</v>
      </c>
      <c r="G2155">
        <f t="shared" si="100"/>
        <v>-2</v>
      </c>
      <c r="H2155" t="s">
        <v>2405</v>
      </c>
      <c r="K2155" t="s">
        <v>2233</v>
      </c>
      <c r="L2155" t="s">
        <v>1715</v>
      </c>
      <c r="M2155" t="s">
        <v>1824</v>
      </c>
      <c r="N2155" t="s">
        <v>1037</v>
      </c>
      <c r="S2155" t="s">
        <v>30</v>
      </c>
      <c r="U2155">
        <f t="shared" si="101"/>
        <v>1</v>
      </c>
    </row>
    <row r="2156" spans="1:21" x14ac:dyDescent="0.25">
      <c r="A2156">
        <v>19810711</v>
      </c>
      <c r="B2156" t="s">
        <v>1824</v>
      </c>
      <c r="C2156" t="str">
        <f t="shared" si="99"/>
        <v>W</v>
      </c>
      <c r="D2156" t="s">
        <v>164</v>
      </c>
      <c r="E2156" s="1">
        <v>24</v>
      </c>
      <c r="F2156" s="1">
        <v>14</v>
      </c>
      <c r="G2156">
        <f t="shared" si="100"/>
        <v>10</v>
      </c>
      <c r="H2156" t="s">
        <v>2405</v>
      </c>
      <c r="K2156" t="s">
        <v>1813</v>
      </c>
      <c r="L2156" t="s">
        <v>1675</v>
      </c>
      <c r="M2156" t="s">
        <v>1824</v>
      </c>
      <c r="N2156" t="s">
        <v>1033</v>
      </c>
      <c r="S2156" t="s">
        <v>30</v>
      </c>
      <c r="U2156">
        <f t="shared" si="101"/>
        <v>0</v>
      </c>
    </row>
    <row r="2157" spans="1:21" x14ac:dyDescent="0.25">
      <c r="A2157">
        <v>19810711</v>
      </c>
      <c r="B2157" t="s">
        <v>164</v>
      </c>
      <c r="C2157" t="str">
        <f t="shared" si="99"/>
        <v>L</v>
      </c>
      <c r="D2157" t="s">
        <v>1824</v>
      </c>
      <c r="E2157" s="1">
        <v>14</v>
      </c>
      <c r="F2157" s="1">
        <v>24</v>
      </c>
      <c r="G2157">
        <f t="shared" si="100"/>
        <v>-10</v>
      </c>
      <c r="H2157" t="s">
        <v>2405</v>
      </c>
      <c r="K2157" t="s">
        <v>1813</v>
      </c>
      <c r="L2157" t="s">
        <v>1675</v>
      </c>
      <c r="M2157" t="s">
        <v>1824</v>
      </c>
      <c r="N2157" t="s">
        <v>1037</v>
      </c>
      <c r="S2157" t="s">
        <v>30</v>
      </c>
      <c r="U2157">
        <f t="shared" si="101"/>
        <v>0</v>
      </c>
    </row>
    <row r="2158" spans="1:21" x14ac:dyDescent="0.25">
      <c r="A2158">
        <v>19810815</v>
      </c>
      <c r="B2158" t="s">
        <v>1787</v>
      </c>
      <c r="C2158" t="str">
        <f t="shared" si="99"/>
        <v>W</v>
      </c>
      <c r="D2158" t="s">
        <v>1828</v>
      </c>
      <c r="E2158" s="1">
        <v>14</v>
      </c>
      <c r="F2158" s="1">
        <v>9</v>
      </c>
      <c r="G2158">
        <f t="shared" si="100"/>
        <v>5</v>
      </c>
      <c r="H2158" t="s">
        <v>2404</v>
      </c>
      <c r="K2158" t="s">
        <v>2280</v>
      </c>
      <c r="L2158" t="s">
        <v>1846</v>
      </c>
      <c r="M2158" t="s">
        <v>1787</v>
      </c>
      <c r="N2158" t="s">
        <v>1033</v>
      </c>
      <c r="S2158" t="s">
        <v>30</v>
      </c>
      <c r="U2158">
        <f t="shared" si="101"/>
        <v>0</v>
      </c>
    </row>
    <row r="2159" spans="1:21" x14ac:dyDescent="0.25">
      <c r="A2159">
        <v>19810815</v>
      </c>
      <c r="B2159" t="s">
        <v>1828</v>
      </c>
      <c r="C2159" t="str">
        <f t="shared" si="99"/>
        <v>L</v>
      </c>
      <c r="D2159" t="s">
        <v>1787</v>
      </c>
      <c r="E2159" s="1">
        <v>9</v>
      </c>
      <c r="F2159" s="1">
        <v>14</v>
      </c>
      <c r="G2159">
        <f t="shared" si="100"/>
        <v>-5</v>
      </c>
      <c r="H2159" t="s">
        <v>2404</v>
      </c>
      <c r="K2159" t="s">
        <v>2280</v>
      </c>
      <c r="L2159" t="s">
        <v>1846</v>
      </c>
      <c r="M2159" t="s">
        <v>1787</v>
      </c>
      <c r="N2159" t="s">
        <v>1037</v>
      </c>
      <c r="S2159" t="s">
        <v>30</v>
      </c>
      <c r="U2159">
        <f t="shared" si="101"/>
        <v>1</v>
      </c>
    </row>
    <row r="2160" spans="1:21" x14ac:dyDescent="0.25">
      <c r="A2160">
        <v>19810829</v>
      </c>
      <c r="B2160" t="s">
        <v>1787</v>
      </c>
      <c r="C2160" t="str">
        <f t="shared" si="99"/>
        <v>L</v>
      </c>
      <c r="D2160" t="s">
        <v>1828</v>
      </c>
      <c r="E2160" s="1">
        <v>12</v>
      </c>
      <c r="F2160" s="1">
        <v>24</v>
      </c>
      <c r="G2160">
        <f t="shared" si="100"/>
        <v>-12</v>
      </c>
      <c r="H2160" t="s">
        <v>2404</v>
      </c>
      <c r="K2160" t="s">
        <v>2239</v>
      </c>
      <c r="L2160" t="s">
        <v>1837</v>
      </c>
      <c r="M2160" t="s">
        <v>1787</v>
      </c>
      <c r="N2160" t="s">
        <v>1033</v>
      </c>
      <c r="S2160" t="s">
        <v>30</v>
      </c>
      <c r="U2160">
        <f t="shared" si="101"/>
        <v>0</v>
      </c>
    </row>
    <row r="2161" spans="1:21" x14ac:dyDescent="0.25">
      <c r="A2161">
        <v>19810829</v>
      </c>
      <c r="B2161" t="s">
        <v>1828</v>
      </c>
      <c r="C2161" t="str">
        <f t="shared" si="99"/>
        <v>W</v>
      </c>
      <c r="D2161" t="s">
        <v>1787</v>
      </c>
      <c r="E2161" s="1">
        <v>24</v>
      </c>
      <c r="F2161" s="1">
        <v>12</v>
      </c>
      <c r="G2161">
        <f t="shared" si="100"/>
        <v>12</v>
      </c>
      <c r="H2161" t="s">
        <v>2404</v>
      </c>
      <c r="K2161" t="s">
        <v>2239</v>
      </c>
      <c r="L2161" t="s">
        <v>1837</v>
      </c>
      <c r="M2161" t="s">
        <v>1787</v>
      </c>
      <c r="N2161" t="s">
        <v>1037</v>
      </c>
      <c r="S2161" t="s">
        <v>30</v>
      </c>
      <c r="U2161">
        <f t="shared" si="101"/>
        <v>0</v>
      </c>
    </row>
    <row r="2162" spans="1:21" x14ac:dyDescent="0.25">
      <c r="A2162">
        <v>19810912</v>
      </c>
      <c r="B2162" t="s">
        <v>1787</v>
      </c>
      <c r="C2162" t="str">
        <f t="shared" si="99"/>
        <v>W</v>
      </c>
      <c r="D2162" t="s">
        <v>1828</v>
      </c>
      <c r="E2162" s="1">
        <v>25</v>
      </c>
      <c r="F2162" s="1">
        <v>22</v>
      </c>
      <c r="G2162">
        <f t="shared" si="100"/>
        <v>3</v>
      </c>
      <c r="H2162" t="s">
        <v>2404</v>
      </c>
      <c r="K2162" t="s">
        <v>1836</v>
      </c>
      <c r="L2162" t="s">
        <v>1786</v>
      </c>
      <c r="M2162" t="s">
        <v>1787</v>
      </c>
      <c r="N2162" t="s">
        <v>1033</v>
      </c>
      <c r="S2162" t="s">
        <v>30</v>
      </c>
      <c r="U2162">
        <f t="shared" si="101"/>
        <v>0</v>
      </c>
    </row>
    <row r="2163" spans="1:21" x14ac:dyDescent="0.25">
      <c r="A2163">
        <v>19810912</v>
      </c>
      <c r="B2163" t="s">
        <v>1828</v>
      </c>
      <c r="C2163" t="str">
        <f t="shared" si="99"/>
        <v>L</v>
      </c>
      <c r="D2163" t="s">
        <v>1787</v>
      </c>
      <c r="E2163" s="1">
        <v>22</v>
      </c>
      <c r="F2163" s="1">
        <v>25</v>
      </c>
      <c r="G2163">
        <f t="shared" si="100"/>
        <v>-3</v>
      </c>
      <c r="H2163" t="s">
        <v>2404</v>
      </c>
      <c r="K2163" t="s">
        <v>1836</v>
      </c>
      <c r="L2163" t="s">
        <v>1786</v>
      </c>
      <c r="M2163" t="s">
        <v>1787</v>
      </c>
      <c r="N2163" t="s">
        <v>1037</v>
      </c>
      <c r="S2163" t="s">
        <v>30</v>
      </c>
      <c r="U2163">
        <f t="shared" si="101"/>
        <v>1</v>
      </c>
    </row>
    <row r="2164" spans="1:21" x14ac:dyDescent="0.25">
      <c r="A2164">
        <v>19811114</v>
      </c>
      <c r="B2164" t="s">
        <v>164</v>
      </c>
      <c r="C2164" t="str">
        <f t="shared" si="99"/>
        <v>L</v>
      </c>
      <c r="D2164" t="s">
        <v>1787</v>
      </c>
      <c r="E2164" s="1">
        <v>9</v>
      </c>
      <c r="F2164" s="1">
        <v>13</v>
      </c>
      <c r="G2164">
        <f t="shared" si="100"/>
        <v>-4</v>
      </c>
      <c r="H2164" t="s">
        <v>2403</v>
      </c>
      <c r="K2164" t="s">
        <v>2094</v>
      </c>
      <c r="L2164" t="s">
        <v>2093</v>
      </c>
      <c r="M2164" t="s">
        <v>164</v>
      </c>
      <c r="N2164" t="s">
        <v>1033</v>
      </c>
      <c r="S2164" t="s">
        <v>30</v>
      </c>
      <c r="U2164">
        <f t="shared" si="101"/>
        <v>1</v>
      </c>
    </row>
    <row r="2165" spans="1:21" x14ac:dyDescent="0.25">
      <c r="A2165">
        <v>19811114</v>
      </c>
      <c r="B2165" t="s">
        <v>1787</v>
      </c>
      <c r="C2165" t="str">
        <f t="shared" si="99"/>
        <v>W</v>
      </c>
      <c r="D2165" t="s">
        <v>164</v>
      </c>
      <c r="E2165" s="1">
        <v>13</v>
      </c>
      <c r="F2165" s="1">
        <v>9</v>
      </c>
      <c r="G2165">
        <f t="shared" si="100"/>
        <v>4</v>
      </c>
      <c r="H2165" t="s">
        <v>2403</v>
      </c>
      <c r="K2165" t="s">
        <v>2094</v>
      </c>
      <c r="L2165" t="s">
        <v>2093</v>
      </c>
      <c r="M2165" t="s">
        <v>164</v>
      </c>
      <c r="N2165" t="s">
        <v>1037</v>
      </c>
      <c r="S2165" t="s">
        <v>30</v>
      </c>
      <c r="U2165">
        <f t="shared" si="101"/>
        <v>0</v>
      </c>
    </row>
    <row r="2166" spans="1:21" x14ac:dyDescent="0.25">
      <c r="A2166">
        <v>19811121</v>
      </c>
      <c r="B2166" t="s">
        <v>164</v>
      </c>
      <c r="C2166" t="str">
        <f t="shared" si="99"/>
        <v>L</v>
      </c>
      <c r="D2166" t="s">
        <v>1787</v>
      </c>
      <c r="E2166" s="1">
        <v>6</v>
      </c>
      <c r="F2166" s="1">
        <v>18</v>
      </c>
      <c r="G2166">
        <f t="shared" si="100"/>
        <v>-12</v>
      </c>
      <c r="H2166" t="s">
        <v>2403</v>
      </c>
      <c r="K2166" t="s">
        <v>2268</v>
      </c>
      <c r="L2166" t="s">
        <v>1939</v>
      </c>
      <c r="M2166" t="s">
        <v>164</v>
      </c>
      <c r="N2166" t="s">
        <v>1033</v>
      </c>
      <c r="S2166" t="s">
        <v>30</v>
      </c>
      <c r="U2166">
        <f t="shared" si="101"/>
        <v>0</v>
      </c>
    </row>
    <row r="2167" spans="1:21" x14ac:dyDescent="0.25">
      <c r="A2167">
        <v>19811121</v>
      </c>
      <c r="B2167" t="s">
        <v>1787</v>
      </c>
      <c r="C2167" t="str">
        <f t="shared" si="99"/>
        <v>W</v>
      </c>
      <c r="D2167" t="s">
        <v>164</v>
      </c>
      <c r="E2167" s="1">
        <v>18</v>
      </c>
      <c r="F2167" s="1">
        <v>6</v>
      </c>
      <c r="G2167">
        <f t="shared" si="100"/>
        <v>12</v>
      </c>
      <c r="H2167" t="s">
        <v>2403</v>
      </c>
      <c r="K2167" t="s">
        <v>2268</v>
      </c>
      <c r="L2167" t="s">
        <v>1939</v>
      </c>
      <c r="M2167" t="s">
        <v>164</v>
      </c>
      <c r="N2167" t="s">
        <v>1037</v>
      </c>
      <c r="S2167" t="s">
        <v>30</v>
      </c>
      <c r="U2167">
        <f t="shared" si="101"/>
        <v>0</v>
      </c>
    </row>
    <row r="2168" spans="1:21" x14ac:dyDescent="0.25">
      <c r="A2168">
        <v>19811121</v>
      </c>
      <c r="B2168" t="s">
        <v>1825</v>
      </c>
      <c r="C2168" t="str">
        <f t="shared" si="99"/>
        <v>L</v>
      </c>
      <c r="D2168" t="s">
        <v>1824</v>
      </c>
      <c r="E2168" s="1">
        <v>12</v>
      </c>
      <c r="F2168" s="1">
        <v>16</v>
      </c>
      <c r="G2168">
        <f t="shared" si="100"/>
        <v>-4</v>
      </c>
      <c r="H2168" t="s">
        <v>2402</v>
      </c>
      <c r="K2168" t="s">
        <v>1995</v>
      </c>
      <c r="L2168" t="s">
        <v>1826</v>
      </c>
      <c r="M2168" t="s">
        <v>1825</v>
      </c>
      <c r="N2168" t="s">
        <v>1033</v>
      </c>
      <c r="S2168" t="s">
        <v>30</v>
      </c>
      <c r="U2168">
        <f t="shared" si="101"/>
        <v>1</v>
      </c>
    </row>
    <row r="2169" spans="1:21" x14ac:dyDescent="0.25">
      <c r="A2169">
        <v>19811121</v>
      </c>
      <c r="B2169" t="s">
        <v>1824</v>
      </c>
      <c r="C2169" t="str">
        <f t="shared" si="99"/>
        <v>W</v>
      </c>
      <c r="D2169" t="s">
        <v>1825</v>
      </c>
      <c r="E2169" s="1">
        <v>16</v>
      </c>
      <c r="F2169" s="1">
        <v>12</v>
      </c>
      <c r="G2169">
        <f t="shared" si="100"/>
        <v>4</v>
      </c>
      <c r="H2169" t="s">
        <v>2402</v>
      </c>
      <c r="K2169" t="s">
        <v>1995</v>
      </c>
      <c r="L2169" t="s">
        <v>1826</v>
      </c>
      <c r="M2169" t="s">
        <v>1825</v>
      </c>
      <c r="N2169" t="s">
        <v>1037</v>
      </c>
      <c r="S2169" t="s">
        <v>30</v>
      </c>
      <c r="U2169">
        <f t="shared" si="101"/>
        <v>0</v>
      </c>
    </row>
    <row r="2170" spans="1:21" x14ac:dyDescent="0.25">
      <c r="A2170">
        <v>19811205</v>
      </c>
      <c r="B2170" t="s">
        <v>1264</v>
      </c>
      <c r="C2170" t="str">
        <f t="shared" si="99"/>
        <v>W</v>
      </c>
      <c r="D2170" t="s">
        <v>1824</v>
      </c>
      <c r="E2170" s="1">
        <v>18</v>
      </c>
      <c r="F2170" s="1">
        <v>13</v>
      </c>
      <c r="G2170">
        <f t="shared" si="100"/>
        <v>5</v>
      </c>
      <c r="H2170" t="s">
        <v>2402</v>
      </c>
      <c r="K2170" t="s">
        <v>1988</v>
      </c>
      <c r="L2170" t="s">
        <v>1263</v>
      </c>
      <c r="M2170" t="s">
        <v>1264</v>
      </c>
      <c r="N2170" t="s">
        <v>1033</v>
      </c>
      <c r="S2170" t="s">
        <v>30</v>
      </c>
      <c r="U2170">
        <f t="shared" si="101"/>
        <v>0</v>
      </c>
    </row>
    <row r="2171" spans="1:21" x14ac:dyDescent="0.25">
      <c r="A2171">
        <v>19811205</v>
      </c>
      <c r="B2171" t="s">
        <v>1824</v>
      </c>
      <c r="C2171" t="str">
        <f t="shared" si="99"/>
        <v>L</v>
      </c>
      <c r="D2171" t="s">
        <v>1264</v>
      </c>
      <c r="E2171" s="1">
        <v>13</v>
      </c>
      <c r="F2171" s="1">
        <v>18</v>
      </c>
      <c r="G2171">
        <f t="shared" si="100"/>
        <v>-5</v>
      </c>
      <c r="H2171" t="s">
        <v>2402</v>
      </c>
      <c r="K2171" t="s">
        <v>1988</v>
      </c>
      <c r="L2171" t="s">
        <v>1263</v>
      </c>
      <c r="M2171" t="s">
        <v>1264</v>
      </c>
      <c r="N2171" t="s">
        <v>1037</v>
      </c>
      <c r="S2171" t="s">
        <v>30</v>
      </c>
      <c r="U2171">
        <f t="shared" si="101"/>
        <v>1</v>
      </c>
    </row>
    <row r="2172" spans="1:21" x14ac:dyDescent="0.25">
      <c r="A2172">
        <v>19811219</v>
      </c>
      <c r="B2172" t="s">
        <v>503</v>
      </c>
      <c r="C2172" t="str">
        <f t="shared" si="99"/>
        <v>W</v>
      </c>
      <c r="D2172" t="s">
        <v>1824</v>
      </c>
      <c r="E2172" s="1">
        <v>24</v>
      </c>
      <c r="F2172" s="1">
        <v>15</v>
      </c>
      <c r="G2172">
        <f t="shared" si="100"/>
        <v>9</v>
      </c>
      <c r="H2172" t="s">
        <v>2402</v>
      </c>
      <c r="K2172" t="s">
        <v>1822</v>
      </c>
      <c r="L2172" t="s">
        <v>1120</v>
      </c>
      <c r="M2172" t="s">
        <v>503</v>
      </c>
      <c r="N2172" t="s">
        <v>1033</v>
      </c>
      <c r="S2172" t="s">
        <v>30</v>
      </c>
      <c r="U2172">
        <f t="shared" si="101"/>
        <v>0</v>
      </c>
    </row>
    <row r="2173" spans="1:21" x14ac:dyDescent="0.25">
      <c r="A2173">
        <v>19811219</v>
      </c>
      <c r="B2173" t="s">
        <v>1824</v>
      </c>
      <c r="C2173" t="str">
        <f t="shared" si="99"/>
        <v>L</v>
      </c>
      <c r="D2173" t="s">
        <v>503</v>
      </c>
      <c r="E2173" s="1">
        <v>15</v>
      </c>
      <c r="F2173" s="1">
        <v>24</v>
      </c>
      <c r="G2173">
        <f t="shared" si="100"/>
        <v>-9</v>
      </c>
      <c r="H2173" t="s">
        <v>2402</v>
      </c>
      <c r="K2173" t="s">
        <v>1822</v>
      </c>
      <c r="L2173" t="s">
        <v>1120</v>
      </c>
      <c r="M2173" t="s">
        <v>503</v>
      </c>
      <c r="N2173" t="s">
        <v>1037</v>
      </c>
      <c r="S2173" t="s">
        <v>30</v>
      </c>
      <c r="U2173">
        <f t="shared" si="101"/>
        <v>0</v>
      </c>
    </row>
    <row r="2174" spans="1:21" x14ac:dyDescent="0.25">
      <c r="A2174">
        <v>19820102</v>
      </c>
      <c r="B2174" t="s">
        <v>376</v>
      </c>
      <c r="C2174" t="str">
        <f t="shared" si="99"/>
        <v>W</v>
      </c>
      <c r="D2174" t="s">
        <v>1824</v>
      </c>
      <c r="E2174" s="1">
        <v>15</v>
      </c>
      <c r="F2174" s="1">
        <v>11</v>
      </c>
      <c r="G2174">
        <f t="shared" si="100"/>
        <v>4</v>
      </c>
      <c r="H2174" t="s">
        <v>2402</v>
      </c>
      <c r="K2174" t="s">
        <v>1818</v>
      </c>
      <c r="L2174" t="s">
        <v>1017</v>
      </c>
      <c r="M2174" t="s">
        <v>376</v>
      </c>
      <c r="N2174" t="s">
        <v>1033</v>
      </c>
      <c r="S2174" t="s">
        <v>30</v>
      </c>
      <c r="U2174">
        <f t="shared" si="101"/>
        <v>0</v>
      </c>
    </row>
    <row r="2175" spans="1:21" x14ac:dyDescent="0.25">
      <c r="A2175">
        <v>19820102</v>
      </c>
      <c r="B2175" t="s">
        <v>1824</v>
      </c>
      <c r="C2175" t="str">
        <f t="shared" si="99"/>
        <v>L</v>
      </c>
      <c r="D2175" t="s">
        <v>376</v>
      </c>
      <c r="E2175" s="1">
        <v>11</v>
      </c>
      <c r="F2175" s="1">
        <v>15</v>
      </c>
      <c r="G2175">
        <f t="shared" si="100"/>
        <v>-4</v>
      </c>
      <c r="H2175" t="s">
        <v>2402</v>
      </c>
      <c r="K2175" t="s">
        <v>1818</v>
      </c>
      <c r="L2175" t="s">
        <v>1017</v>
      </c>
      <c r="M2175" t="s">
        <v>376</v>
      </c>
      <c r="N2175" t="s">
        <v>1037</v>
      </c>
      <c r="S2175" t="s">
        <v>30</v>
      </c>
      <c r="U2175">
        <f t="shared" si="101"/>
        <v>1</v>
      </c>
    </row>
    <row r="2176" spans="1:21" x14ac:dyDescent="0.25">
      <c r="A2176">
        <v>19820116</v>
      </c>
      <c r="B2176" t="s">
        <v>503</v>
      </c>
      <c r="C2176" t="str">
        <f t="shared" si="99"/>
        <v>D</v>
      </c>
      <c r="D2176" t="s">
        <v>376</v>
      </c>
      <c r="E2176" s="1">
        <v>9</v>
      </c>
      <c r="F2176" s="1">
        <v>9</v>
      </c>
      <c r="G2176">
        <f t="shared" si="100"/>
        <v>0</v>
      </c>
      <c r="H2176" t="s">
        <v>2834</v>
      </c>
      <c r="K2176" t="s">
        <v>1822</v>
      </c>
      <c r="L2176" t="s">
        <v>1120</v>
      </c>
      <c r="M2176" t="s">
        <v>503</v>
      </c>
      <c r="N2176" t="s">
        <v>1033</v>
      </c>
      <c r="O2176" t="s">
        <v>30</v>
      </c>
      <c r="U2176">
        <f t="shared" si="101"/>
        <v>0</v>
      </c>
    </row>
    <row r="2177" spans="1:21" x14ac:dyDescent="0.25">
      <c r="A2177">
        <v>19820116</v>
      </c>
      <c r="B2177" t="s">
        <v>376</v>
      </c>
      <c r="C2177" t="str">
        <f t="shared" si="99"/>
        <v>D</v>
      </c>
      <c r="D2177" t="s">
        <v>503</v>
      </c>
      <c r="E2177" s="1">
        <v>9</v>
      </c>
      <c r="F2177" s="1">
        <v>9</v>
      </c>
      <c r="G2177">
        <f t="shared" si="100"/>
        <v>0</v>
      </c>
      <c r="H2177" t="s">
        <v>2834</v>
      </c>
      <c r="K2177" t="s">
        <v>1822</v>
      </c>
      <c r="L2177" t="s">
        <v>1120</v>
      </c>
      <c r="M2177" t="s">
        <v>503</v>
      </c>
      <c r="N2177" t="s">
        <v>1037</v>
      </c>
      <c r="O2177" t="s">
        <v>30</v>
      </c>
      <c r="U2177">
        <f t="shared" si="101"/>
        <v>0</v>
      </c>
    </row>
    <row r="2178" spans="1:21" x14ac:dyDescent="0.25">
      <c r="A2178">
        <v>19820123</v>
      </c>
      <c r="B2178" t="s">
        <v>1825</v>
      </c>
      <c r="C2178" t="str">
        <f t="shared" ref="C2178:C2241" si="102">IF(E2178-F2178&gt;0,"W",IF(E2178-F2178&lt;0,"L","D"))</f>
        <v>W</v>
      </c>
      <c r="D2178" t="s">
        <v>1264</v>
      </c>
      <c r="E2178" s="1">
        <v>20</v>
      </c>
      <c r="F2178" s="1">
        <v>12</v>
      </c>
      <c r="G2178">
        <f t="shared" ref="G2178:G2241" si="103">E2178-F2178</f>
        <v>8</v>
      </c>
      <c r="H2178" t="s">
        <v>2834</v>
      </c>
      <c r="K2178" t="s">
        <v>1995</v>
      </c>
      <c r="L2178" t="s">
        <v>1826</v>
      </c>
      <c r="M2178" t="s">
        <v>1825</v>
      </c>
      <c r="N2178" t="s">
        <v>1033</v>
      </c>
      <c r="O2178" t="s">
        <v>30</v>
      </c>
      <c r="U2178">
        <f t="shared" ref="U2178:U2241" si="104">IF(C2178="L",IF(G2178&gt;-8,1,0),0)</f>
        <v>0</v>
      </c>
    </row>
    <row r="2179" spans="1:21" x14ac:dyDescent="0.25">
      <c r="A2179">
        <v>19820123</v>
      </c>
      <c r="B2179" t="s">
        <v>1264</v>
      </c>
      <c r="C2179" t="str">
        <f t="shared" si="102"/>
        <v>L</v>
      </c>
      <c r="D2179" t="s">
        <v>1825</v>
      </c>
      <c r="E2179" s="1">
        <v>12</v>
      </c>
      <c r="F2179" s="1">
        <v>20</v>
      </c>
      <c r="G2179">
        <f t="shared" si="103"/>
        <v>-8</v>
      </c>
      <c r="H2179" t="s">
        <v>2834</v>
      </c>
      <c r="K2179" t="s">
        <v>1995</v>
      </c>
      <c r="L2179" t="s">
        <v>1826</v>
      </c>
      <c r="M2179" t="s">
        <v>1825</v>
      </c>
      <c r="N2179" t="s">
        <v>1037</v>
      </c>
      <c r="O2179" t="s">
        <v>30</v>
      </c>
      <c r="U2179">
        <f t="shared" si="104"/>
        <v>0</v>
      </c>
    </row>
    <row r="2180" spans="1:21" x14ac:dyDescent="0.25">
      <c r="A2180">
        <v>19820206</v>
      </c>
      <c r="B2180" t="s">
        <v>1264</v>
      </c>
      <c r="C2180" t="str">
        <f t="shared" si="102"/>
        <v>W</v>
      </c>
      <c r="D2180" t="s">
        <v>164</v>
      </c>
      <c r="E2180" s="1">
        <v>22</v>
      </c>
      <c r="F2180" s="1">
        <v>12</v>
      </c>
      <c r="G2180">
        <f t="shared" si="103"/>
        <v>10</v>
      </c>
      <c r="H2180" t="s">
        <v>2834</v>
      </c>
      <c r="K2180" t="s">
        <v>1988</v>
      </c>
      <c r="L2180" t="s">
        <v>1263</v>
      </c>
      <c r="M2180" t="s">
        <v>1264</v>
      </c>
      <c r="N2180" t="s">
        <v>1033</v>
      </c>
      <c r="O2180" t="s">
        <v>30</v>
      </c>
      <c r="U2180">
        <f t="shared" si="104"/>
        <v>0</v>
      </c>
    </row>
    <row r="2181" spans="1:21" x14ac:dyDescent="0.25">
      <c r="A2181">
        <v>19820206</v>
      </c>
      <c r="B2181" t="s">
        <v>164</v>
      </c>
      <c r="C2181" t="str">
        <f t="shared" si="102"/>
        <v>L</v>
      </c>
      <c r="D2181" t="s">
        <v>1264</v>
      </c>
      <c r="E2181" s="1">
        <v>12</v>
      </c>
      <c r="F2181" s="1">
        <v>22</v>
      </c>
      <c r="G2181">
        <f t="shared" si="103"/>
        <v>-10</v>
      </c>
      <c r="H2181" t="s">
        <v>2834</v>
      </c>
      <c r="K2181" t="s">
        <v>1988</v>
      </c>
      <c r="L2181" t="s">
        <v>1263</v>
      </c>
      <c r="M2181" t="s">
        <v>1264</v>
      </c>
      <c r="N2181" t="s">
        <v>1037</v>
      </c>
      <c r="O2181" t="s">
        <v>30</v>
      </c>
      <c r="U2181">
        <f t="shared" si="104"/>
        <v>0</v>
      </c>
    </row>
    <row r="2182" spans="1:21" x14ac:dyDescent="0.25">
      <c r="A2182">
        <v>19820206</v>
      </c>
      <c r="B2182" t="s">
        <v>376</v>
      </c>
      <c r="C2182" t="str">
        <f t="shared" si="102"/>
        <v>L</v>
      </c>
      <c r="D2182" t="s">
        <v>1825</v>
      </c>
      <c r="E2182" s="1">
        <v>15</v>
      </c>
      <c r="F2182" s="1">
        <v>16</v>
      </c>
      <c r="G2182">
        <f t="shared" si="103"/>
        <v>-1</v>
      </c>
      <c r="H2182" t="s">
        <v>2834</v>
      </c>
      <c r="K2182" t="s">
        <v>1894</v>
      </c>
      <c r="L2182" t="s">
        <v>1017</v>
      </c>
      <c r="M2182" t="s">
        <v>376</v>
      </c>
      <c r="N2182" t="s">
        <v>1033</v>
      </c>
      <c r="O2182" t="s">
        <v>30</v>
      </c>
      <c r="U2182">
        <f t="shared" si="104"/>
        <v>1</v>
      </c>
    </row>
    <row r="2183" spans="1:21" x14ac:dyDescent="0.25">
      <c r="A2183">
        <v>19820206</v>
      </c>
      <c r="B2183" t="s">
        <v>1825</v>
      </c>
      <c r="C2183" t="str">
        <f t="shared" si="102"/>
        <v>W</v>
      </c>
      <c r="D2183" t="s">
        <v>376</v>
      </c>
      <c r="E2183" s="1">
        <v>16</v>
      </c>
      <c r="F2183" s="1">
        <v>15</v>
      </c>
      <c r="G2183">
        <f t="shared" si="103"/>
        <v>1</v>
      </c>
      <c r="H2183" t="s">
        <v>2834</v>
      </c>
      <c r="K2183" t="s">
        <v>1894</v>
      </c>
      <c r="L2183" t="s">
        <v>1017</v>
      </c>
      <c r="M2183" t="s">
        <v>376</v>
      </c>
      <c r="N2183" t="s">
        <v>1037</v>
      </c>
      <c r="O2183" t="s">
        <v>30</v>
      </c>
      <c r="U2183">
        <f t="shared" si="104"/>
        <v>0</v>
      </c>
    </row>
    <row r="2184" spans="1:21" x14ac:dyDescent="0.25">
      <c r="A2184">
        <v>19820220</v>
      </c>
      <c r="B2184" t="s">
        <v>1825</v>
      </c>
      <c r="C2184" t="str">
        <f t="shared" si="102"/>
        <v>W</v>
      </c>
      <c r="D2184" t="s">
        <v>503</v>
      </c>
      <c r="E2184" s="1">
        <v>21</v>
      </c>
      <c r="F2184" s="1">
        <v>12</v>
      </c>
      <c r="G2184">
        <f t="shared" si="103"/>
        <v>9</v>
      </c>
      <c r="H2184" t="s">
        <v>2834</v>
      </c>
      <c r="K2184" t="s">
        <v>1995</v>
      </c>
      <c r="L2184" t="s">
        <v>1826</v>
      </c>
      <c r="M2184" t="s">
        <v>1825</v>
      </c>
      <c r="N2184" t="s">
        <v>1033</v>
      </c>
      <c r="O2184" t="s">
        <v>30</v>
      </c>
      <c r="U2184">
        <f t="shared" si="104"/>
        <v>0</v>
      </c>
    </row>
    <row r="2185" spans="1:21" x14ac:dyDescent="0.25">
      <c r="A2185">
        <v>19820220</v>
      </c>
      <c r="B2185" t="s">
        <v>503</v>
      </c>
      <c r="C2185" t="str">
        <f t="shared" si="102"/>
        <v>L</v>
      </c>
      <c r="D2185" t="s">
        <v>1825</v>
      </c>
      <c r="E2185" s="1">
        <v>12</v>
      </c>
      <c r="F2185" s="1">
        <v>21</v>
      </c>
      <c r="G2185">
        <f t="shared" si="103"/>
        <v>-9</v>
      </c>
      <c r="H2185" t="s">
        <v>2834</v>
      </c>
      <c r="K2185" t="s">
        <v>1995</v>
      </c>
      <c r="L2185" t="s">
        <v>1826</v>
      </c>
      <c r="M2185" t="s">
        <v>1825</v>
      </c>
      <c r="N2185" t="s">
        <v>1037</v>
      </c>
      <c r="O2185" t="s">
        <v>30</v>
      </c>
      <c r="U2185">
        <f t="shared" si="104"/>
        <v>0</v>
      </c>
    </row>
    <row r="2186" spans="1:21" x14ac:dyDescent="0.25">
      <c r="A2186">
        <v>19820220</v>
      </c>
      <c r="B2186" t="s">
        <v>164</v>
      </c>
      <c r="C2186" t="str">
        <f t="shared" si="102"/>
        <v>L</v>
      </c>
      <c r="D2186" t="s">
        <v>376</v>
      </c>
      <c r="E2186" s="1">
        <v>15</v>
      </c>
      <c r="F2186" s="1">
        <v>27</v>
      </c>
      <c r="G2186">
        <f t="shared" si="103"/>
        <v>-12</v>
      </c>
      <c r="H2186" t="s">
        <v>2834</v>
      </c>
      <c r="K2186" t="s">
        <v>2268</v>
      </c>
      <c r="L2186" t="s">
        <v>1939</v>
      </c>
      <c r="M2186" t="s">
        <v>164</v>
      </c>
      <c r="N2186" t="s">
        <v>1033</v>
      </c>
      <c r="O2186" t="s">
        <v>30</v>
      </c>
      <c r="U2186">
        <f t="shared" si="104"/>
        <v>0</v>
      </c>
    </row>
    <row r="2187" spans="1:21" x14ac:dyDescent="0.25">
      <c r="A2187">
        <v>19820220</v>
      </c>
      <c r="B2187" t="s">
        <v>376</v>
      </c>
      <c r="C2187" t="str">
        <f t="shared" si="102"/>
        <v>W</v>
      </c>
      <c r="D2187" t="s">
        <v>164</v>
      </c>
      <c r="E2187" s="1">
        <v>27</v>
      </c>
      <c r="F2187" s="1">
        <v>15</v>
      </c>
      <c r="G2187">
        <f t="shared" si="103"/>
        <v>12</v>
      </c>
      <c r="H2187" t="s">
        <v>2834</v>
      </c>
      <c r="K2187" t="s">
        <v>2268</v>
      </c>
      <c r="L2187" t="s">
        <v>1939</v>
      </c>
      <c r="M2187" t="s">
        <v>164</v>
      </c>
      <c r="N2187" t="s">
        <v>1037</v>
      </c>
      <c r="O2187" t="s">
        <v>30</v>
      </c>
      <c r="U2187">
        <f t="shared" si="104"/>
        <v>0</v>
      </c>
    </row>
    <row r="2188" spans="1:21" x14ac:dyDescent="0.25">
      <c r="A2188">
        <v>19820306</v>
      </c>
      <c r="B2188" t="s">
        <v>503</v>
      </c>
      <c r="C2188" t="str">
        <f t="shared" si="102"/>
        <v>W</v>
      </c>
      <c r="D2188" t="s">
        <v>164</v>
      </c>
      <c r="E2188" s="1">
        <v>16</v>
      </c>
      <c r="F2188" s="1">
        <v>7</v>
      </c>
      <c r="G2188">
        <f t="shared" si="103"/>
        <v>9</v>
      </c>
      <c r="H2188" t="s">
        <v>2834</v>
      </c>
      <c r="K2188" t="s">
        <v>1903</v>
      </c>
      <c r="L2188" t="s">
        <v>1120</v>
      </c>
      <c r="M2188" t="s">
        <v>503</v>
      </c>
      <c r="N2188" t="s">
        <v>1033</v>
      </c>
      <c r="O2188" t="s">
        <v>30</v>
      </c>
      <c r="U2188">
        <f t="shared" si="104"/>
        <v>0</v>
      </c>
    </row>
    <row r="2189" spans="1:21" x14ac:dyDescent="0.25">
      <c r="A2189">
        <v>19820306</v>
      </c>
      <c r="B2189" t="s">
        <v>164</v>
      </c>
      <c r="C2189" t="str">
        <f t="shared" si="102"/>
        <v>L</v>
      </c>
      <c r="D2189" t="s">
        <v>503</v>
      </c>
      <c r="E2189" s="1">
        <v>7</v>
      </c>
      <c r="F2189" s="1">
        <v>16</v>
      </c>
      <c r="G2189">
        <f t="shared" si="103"/>
        <v>-9</v>
      </c>
      <c r="H2189" t="s">
        <v>2834</v>
      </c>
      <c r="K2189" t="s">
        <v>1903</v>
      </c>
      <c r="L2189" t="s">
        <v>1120</v>
      </c>
      <c r="M2189" t="s">
        <v>503</v>
      </c>
      <c r="N2189" t="s">
        <v>1037</v>
      </c>
      <c r="O2189" t="s">
        <v>30</v>
      </c>
      <c r="U2189">
        <f t="shared" si="104"/>
        <v>0</v>
      </c>
    </row>
    <row r="2190" spans="1:21" x14ac:dyDescent="0.25">
      <c r="A2190">
        <v>19820306</v>
      </c>
      <c r="B2190" t="s">
        <v>376</v>
      </c>
      <c r="C2190" t="str">
        <f t="shared" si="102"/>
        <v>W</v>
      </c>
      <c r="D2190" t="s">
        <v>1264</v>
      </c>
      <c r="E2190" s="1">
        <v>17</v>
      </c>
      <c r="F2190" s="1">
        <v>7</v>
      </c>
      <c r="G2190">
        <f t="shared" si="103"/>
        <v>10</v>
      </c>
      <c r="H2190" t="s">
        <v>2834</v>
      </c>
      <c r="K2190" t="s">
        <v>1894</v>
      </c>
      <c r="L2190" t="s">
        <v>1017</v>
      </c>
      <c r="M2190" t="s">
        <v>376</v>
      </c>
      <c r="N2190" t="s">
        <v>1033</v>
      </c>
      <c r="O2190" t="s">
        <v>30</v>
      </c>
      <c r="U2190">
        <f t="shared" si="104"/>
        <v>0</v>
      </c>
    </row>
    <row r="2191" spans="1:21" x14ac:dyDescent="0.25">
      <c r="A2191">
        <v>19820306</v>
      </c>
      <c r="B2191" t="s">
        <v>1264</v>
      </c>
      <c r="C2191" t="str">
        <f t="shared" si="102"/>
        <v>L</v>
      </c>
      <c r="D2191" t="s">
        <v>376</v>
      </c>
      <c r="E2191" s="1">
        <v>7</v>
      </c>
      <c r="F2191" s="1">
        <v>17</v>
      </c>
      <c r="G2191">
        <f t="shared" si="103"/>
        <v>-10</v>
      </c>
      <c r="H2191" t="s">
        <v>2834</v>
      </c>
      <c r="K2191" t="s">
        <v>1894</v>
      </c>
      <c r="L2191" t="s">
        <v>1017</v>
      </c>
      <c r="M2191" t="s">
        <v>376</v>
      </c>
      <c r="N2191" t="s">
        <v>1037</v>
      </c>
      <c r="O2191" t="s">
        <v>30</v>
      </c>
      <c r="U2191">
        <f t="shared" si="104"/>
        <v>0</v>
      </c>
    </row>
    <row r="2192" spans="1:21" x14ac:dyDescent="0.25">
      <c r="A2192">
        <v>19820320</v>
      </c>
      <c r="B2192" t="s">
        <v>1264</v>
      </c>
      <c r="C2192" t="str">
        <f t="shared" si="102"/>
        <v>L</v>
      </c>
      <c r="D2192" t="s">
        <v>503</v>
      </c>
      <c r="E2192" s="1">
        <v>18</v>
      </c>
      <c r="F2192" s="1">
        <v>34</v>
      </c>
      <c r="G2192">
        <f t="shared" si="103"/>
        <v>-16</v>
      </c>
      <c r="H2192" t="s">
        <v>2834</v>
      </c>
      <c r="K2192" t="s">
        <v>1988</v>
      </c>
      <c r="L2192" t="s">
        <v>1263</v>
      </c>
      <c r="M2192" t="s">
        <v>1264</v>
      </c>
      <c r="N2192" t="s">
        <v>1033</v>
      </c>
      <c r="O2192" t="s">
        <v>30</v>
      </c>
      <c r="U2192">
        <f t="shared" si="104"/>
        <v>0</v>
      </c>
    </row>
    <row r="2193" spans="1:21" x14ac:dyDescent="0.25">
      <c r="A2193">
        <v>19820320</v>
      </c>
      <c r="B2193" t="s">
        <v>503</v>
      </c>
      <c r="C2193" t="str">
        <f t="shared" si="102"/>
        <v>W</v>
      </c>
      <c r="D2193" t="s">
        <v>1264</v>
      </c>
      <c r="E2193" s="1">
        <v>34</v>
      </c>
      <c r="F2193" s="1">
        <v>18</v>
      </c>
      <c r="G2193">
        <f t="shared" si="103"/>
        <v>16</v>
      </c>
      <c r="H2193" t="s">
        <v>2834</v>
      </c>
      <c r="K2193" t="s">
        <v>1988</v>
      </c>
      <c r="L2193" t="s">
        <v>1263</v>
      </c>
      <c r="M2193" t="s">
        <v>1264</v>
      </c>
      <c r="N2193" t="s">
        <v>1037</v>
      </c>
      <c r="O2193" t="s">
        <v>30</v>
      </c>
      <c r="U2193">
        <f t="shared" si="104"/>
        <v>0</v>
      </c>
    </row>
    <row r="2194" spans="1:21" x14ac:dyDescent="0.25">
      <c r="A2194">
        <v>19820320</v>
      </c>
      <c r="B2194" t="s">
        <v>164</v>
      </c>
      <c r="C2194" t="str">
        <f t="shared" si="102"/>
        <v>W</v>
      </c>
      <c r="D2194" t="s">
        <v>1825</v>
      </c>
      <c r="E2194" s="1">
        <v>22</v>
      </c>
      <c r="F2194" s="1">
        <v>9</v>
      </c>
      <c r="G2194">
        <f t="shared" si="103"/>
        <v>13</v>
      </c>
      <c r="H2194" t="s">
        <v>2834</v>
      </c>
      <c r="K2194" t="s">
        <v>2268</v>
      </c>
      <c r="L2194" t="s">
        <v>1939</v>
      </c>
      <c r="M2194" t="s">
        <v>164</v>
      </c>
      <c r="N2194" t="s">
        <v>1033</v>
      </c>
      <c r="O2194" t="s">
        <v>30</v>
      </c>
      <c r="U2194">
        <f t="shared" si="104"/>
        <v>0</v>
      </c>
    </row>
    <row r="2195" spans="1:21" x14ac:dyDescent="0.25">
      <c r="A2195">
        <v>19820320</v>
      </c>
      <c r="B2195" t="s">
        <v>1825</v>
      </c>
      <c r="C2195" t="str">
        <f t="shared" si="102"/>
        <v>L</v>
      </c>
      <c r="D2195" t="s">
        <v>164</v>
      </c>
      <c r="E2195" s="1">
        <v>9</v>
      </c>
      <c r="F2195" s="1">
        <v>22</v>
      </c>
      <c r="G2195">
        <f t="shared" si="103"/>
        <v>-13</v>
      </c>
      <c r="H2195" t="s">
        <v>2834</v>
      </c>
      <c r="K2195" t="s">
        <v>2268</v>
      </c>
      <c r="L2195" t="s">
        <v>1939</v>
      </c>
      <c r="M2195" t="s">
        <v>164</v>
      </c>
      <c r="N2195" t="s">
        <v>1037</v>
      </c>
      <c r="O2195" t="s">
        <v>30</v>
      </c>
      <c r="U2195">
        <f t="shared" si="104"/>
        <v>0</v>
      </c>
    </row>
    <row r="2196" spans="1:21" x14ac:dyDescent="0.25">
      <c r="A2196">
        <v>19820704</v>
      </c>
      <c r="B2196" t="s">
        <v>1824</v>
      </c>
      <c r="C2196" t="str">
        <f t="shared" si="102"/>
        <v>L</v>
      </c>
      <c r="D2196" t="s">
        <v>503</v>
      </c>
      <c r="E2196" s="1">
        <v>7</v>
      </c>
      <c r="F2196" s="1">
        <v>12</v>
      </c>
      <c r="G2196">
        <f t="shared" si="103"/>
        <v>-5</v>
      </c>
      <c r="H2196" t="s">
        <v>2401</v>
      </c>
      <c r="K2196" t="s">
        <v>2233</v>
      </c>
      <c r="L2196" t="s">
        <v>1715</v>
      </c>
      <c r="M2196" t="s">
        <v>1824</v>
      </c>
      <c r="N2196" t="s">
        <v>1033</v>
      </c>
      <c r="S2196" t="s">
        <v>30</v>
      </c>
      <c r="U2196">
        <f t="shared" si="104"/>
        <v>1</v>
      </c>
    </row>
    <row r="2197" spans="1:21" x14ac:dyDescent="0.25">
      <c r="A2197">
        <v>19820704</v>
      </c>
      <c r="B2197" t="s">
        <v>503</v>
      </c>
      <c r="C2197" t="str">
        <f t="shared" si="102"/>
        <v>W</v>
      </c>
      <c r="D2197" t="s">
        <v>1824</v>
      </c>
      <c r="E2197" s="1">
        <v>12</v>
      </c>
      <c r="F2197" s="1">
        <v>7</v>
      </c>
      <c r="G2197">
        <f t="shared" si="103"/>
        <v>5</v>
      </c>
      <c r="H2197" t="s">
        <v>2401</v>
      </c>
      <c r="K2197" t="s">
        <v>2233</v>
      </c>
      <c r="L2197" t="s">
        <v>1715</v>
      </c>
      <c r="M2197" t="s">
        <v>1824</v>
      </c>
      <c r="N2197" t="s">
        <v>1037</v>
      </c>
      <c r="S2197" t="s">
        <v>30</v>
      </c>
      <c r="U2197">
        <f t="shared" si="104"/>
        <v>0</v>
      </c>
    </row>
    <row r="2198" spans="1:21" x14ac:dyDescent="0.25">
      <c r="A2198">
        <v>19820710</v>
      </c>
      <c r="B2198" t="s">
        <v>1824</v>
      </c>
      <c r="C2198" t="str">
        <f t="shared" si="102"/>
        <v>W</v>
      </c>
      <c r="D2198" t="s">
        <v>503</v>
      </c>
      <c r="E2198" s="1">
        <v>33</v>
      </c>
      <c r="F2198" s="1">
        <v>9</v>
      </c>
      <c r="G2198">
        <f t="shared" si="103"/>
        <v>24</v>
      </c>
      <c r="H2198" t="s">
        <v>2401</v>
      </c>
      <c r="K2198" t="s">
        <v>1813</v>
      </c>
      <c r="L2198" t="s">
        <v>1675</v>
      </c>
      <c r="M2198" t="s">
        <v>1824</v>
      </c>
      <c r="N2198" t="s">
        <v>1033</v>
      </c>
      <c r="S2198" t="s">
        <v>30</v>
      </c>
      <c r="U2198">
        <f t="shared" si="104"/>
        <v>0</v>
      </c>
    </row>
    <row r="2199" spans="1:21" x14ac:dyDescent="0.25">
      <c r="A2199">
        <v>19820710</v>
      </c>
      <c r="B2199" t="s">
        <v>503</v>
      </c>
      <c r="C2199" t="str">
        <f t="shared" si="102"/>
        <v>L</v>
      </c>
      <c r="D2199" t="s">
        <v>1824</v>
      </c>
      <c r="E2199" s="1">
        <v>9</v>
      </c>
      <c r="F2199" s="1">
        <v>33</v>
      </c>
      <c r="G2199">
        <f t="shared" si="103"/>
        <v>-24</v>
      </c>
      <c r="H2199" t="s">
        <v>2401</v>
      </c>
      <c r="K2199" t="s">
        <v>1813</v>
      </c>
      <c r="L2199" t="s">
        <v>1675</v>
      </c>
      <c r="M2199" t="s">
        <v>1824</v>
      </c>
      <c r="N2199" t="s">
        <v>1037</v>
      </c>
      <c r="S2199" t="s">
        <v>30</v>
      </c>
      <c r="U2199">
        <f t="shared" si="104"/>
        <v>0</v>
      </c>
    </row>
    <row r="2200" spans="1:21" x14ac:dyDescent="0.25">
      <c r="A2200">
        <v>19820814</v>
      </c>
      <c r="B2200" t="s">
        <v>1787</v>
      </c>
      <c r="C2200" t="str">
        <f t="shared" si="102"/>
        <v>W</v>
      </c>
      <c r="D2200" t="s">
        <v>1824</v>
      </c>
      <c r="E2200" s="1">
        <v>23</v>
      </c>
      <c r="F2200" s="1">
        <v>16</v>
      </c>
      <c r="G2200">
        <f t="shared" si="103"/>
        <v>7</v>
      </c>
      <c r="H2200" t="s">
        <v>2400</v>
      </c>
      <c r="K2200" t="s">
        <v>2280</v>
      </c>
      <c r="L2200" t="s">
        <v>1846</v>
      </c>
      <c r="M2200" t="s">
        <v>1787</v>
      </c>
      <c r="N2200" t="s">
        <v>1033</v>
      </c>
      <c r="S2200" t="s">
        <v>30</v>
      </c>
      <c r="U2200">
        <f t="shared" si="104"/>
        <v>0</v>
      </c>
    </row>
    <row r="2201" spans="1:21" x14ac:dyDescent="0.25">
      <c r="A2201">
        <v>19820814</v>
      </c>
      <c r="B2201" t="s">
        <v>1824</v>
      </c>
      <c r="C2201" t="str">
        <f t="shared" si="102"/>
        <v>L</v>
      </c>
      <c r="D2201" t="s">
        <v>1787</v>
      </c>
      <c r="E2201" s="1">
        <v>16</v>
      </c>
      <c r="F2201" s="1">
        <v>23</v>
      </c>
      <c r="G2201">
        <f t="shared" si="103"/>
        <v>-7</v>
      </c>
      <c r="H2201" t="s">
        <v>2400</v>
      </c>
      <c r="K2201" t="s">
        <v>2280</v>
      </c>
      <c r="L2201" t="s">
        <v>1846</v>
      </c>
      <c r="M2201" t="s">
        <v>1787</v>
      </c>
      <c r="N2201" t="s">
        <v>1037</v>
      </c>
      <c r="S2201" t="s">
        <v>30</v>
      </c>
      <c r="U2201">
        <f t="shared" si="104"/>
        <v>1</v>
      </c>
    </row>
    <row r="2202" spans="1:21" x14ac:dyDescent="0.25">
      <c r="A2202">
        <v>19820828</v>
      </c>
      <c r="B2202" t="s">
        <v>1787</v>
      </c>
      <c r="C2202" t="str">
        <f t="shared" si="102"/>
        <v>L</v>
      </c>
      <c r="D2202" t="s">
        <v>1824</v>
      </c>
      <c r="E2202" s="1">
        <v>16</v>
      </c>
      <c r="F2202" s="1">
        <v>19</v>
      </c>
      <c r="G2202">
        <f t="shared" si="103"/>
        <v>-3</v>
      </c>
      <c r="H2202" t="s">
        <v>2400</v>
      </c>
      <c r="K2202" t="s">
        <v>2239</v>
      </c>
      <c r="L2202" t="s">
        <v>1837</v>
      </c>
      <c r="M2202" t="s">
        <v>1787</v>
      </c>
      <c r="N2202" t="s">
        <v>1033</v>
      </c>
      <c r="S2202" t="s">
        <v>30</v>
      </c>
      <c r="U2202">
        <f t="shared" si="104"/>
        <v>1</v>
      </c>
    </row>
    <row r="2203" spans="1:21" x14ac:dyDescent="0.25">
      <c r="A2203">
        <v>19820828</v>
      </c>
      <c r="B2203" t="s">
        <v>1824</v>
      </c>
      <c r="C2203" t="str">
        <f t="shared" si="102"/>
        <v>W</v>
      </c>
      <c r="D2203" t="s">
        <v>1787</v>
      </c>
      <c r="E2203" s="1">
        <v>19</v>
      </c>
      <c r="F2203" s="1">
        <v>16</v>
      </c>
      <c r="G2203">
        <f t="shared" si="103"/>
        <v>3</v>
      </c>
      <c r="H2203" t="s">
        <v>2400</v>
      </c>
      <c r="K2203" t="s">
        <v>2239</v>
      </c>
      <c r="L2203" t="s">
        <v>1837</v>
      </c>
      <c r="M2203" t="s">
        <v>1787</v>
      </c>
      <c r="N2203" t="s">
        <v>1037</v>
      </c>
      <c r="S2203" t="s">
        <v>30</v>
      </c>
      <c r="U2203">
        <f t="shared" si="104"/>
        <v>0</v>
      </c>
    </row>
    <row r="2204" spans="1:21" x14ac:dyDescent="0.25">
      <c r="A2204">
        <v>19820911</v>
      </c>
      <c r="B2204" t="s">
        <v>1787</v>
      </c>
      <c r="C2204" t="str">
        <f t="shared" si="102"/>
        <v>W</v>
      </c>
      <c r="D2204" t="s">
        <v>1824</v>
      </c>
      <c r="E2204" s="1">
        <v>33</v>
      </c>
      <c r="F2204" s="1">
        <v>18</v>
      </c>
      <c r="G2204">
        <f t="shared" si="103"/>
        <v>15</v>
      </c>
      <c r="H2204" t="s">
        <v>2400</v>
      </c>
      <c r="K2204" t="s">
        <v>1836</v>
      </c>
      <c r="L2204" t="s">
        <v>1786</v>
      </c>
      <c r="M2204" t="s">
        <v>1787</v>
      </c>
      <c r="N2204" t="s">
        <v>1033</v>
      </c>
      <c r="S2204" t="s">
        <v>30</v>
      </c>
      <c r="U2204">
        <f t="shared" si="104"/>
        <v>0</v>
      </c>
    </row>
    <row r="2205" spans="1:21" x14ac:dyDescent="0.25">
      <c r="A2205">
        <v>19820911</v>
      </c>
      <c r="B2205" t="s">
        <v>1824</v>
      </c>
      <c r="C2205" t="str">
        <f t="shared" si="102"/>
        <v>L</v>
      </c>
      <c r="D2205" t="s">
        <v>1787</v>
      </c>
      <c r="E2205" s="1">
        <v>18</v>
      </c>
      <c r="F2205" s="1">
        <v>33</v>
      </c>
      <c r="G2205">
        <f t="shared" si="103"/>
        <v>-15</v>
      </c>
      <c r="H2205" t="s">
        <v>2400</v>
      </c>
      <c r="K2205" t="s">
        <v>1836</v>
      </c>
      <c r="L2205" t="s">
        <v>1786</v>
      </c>
      <c r="M2205" t="s">
        <v>1787</v>
      </c>
      <c r="N2205" t="s">
        <v>1037</v>
      </c>
      <c r="S2205" t="s">
        <v>30</v>
      </c>
      <c r="U2205">
        <f t="shared" si="104"/>
        <v>0</v>
      </c>
    </row>
    <row r="2206" spans="1:21" x14ac:dyDescent="0.25">
      <c r="A2206">
        <v>19821114</v>
      </c>
      <c r="B2206" t="s">
        <v>164</v>
      </c>
      <c r="C2206" t="str">
        <f t="shared" si="102"/>
        <v>W</v>
      </c>
      <c r="D2206" t="s">
        <v>1821</v>
      </c>
      <c r="E2206" s="1">
        <v>25</v>
      </c>
      <c r="F2206" s="1">
        <v>12</v>
      </c>
      <c r="G2206">
        <f t="shared" si="103"/>
        <v>13</v>
      </c>
      <c r="H2206" t="s">
        <v>2399</v>
      </c>
      <c r="K2206" t="s">
        <v>2094</v>
      </c>
      <c r="L2206" t="s">
        <v>2093</v>
      </c>
      <c r="M2206" t="s">
        <v>164</v>
      </c>
      <c r="N2206" t="s">
        <v>1033</v>
      </c>
      <c r="S2206" t="s">
        <v>30</v>
      </c>
      <c r="U2206">
        <f t="shared" si="104"/>
        <v>0</v>
      </c>
    </row>
    <row r="2207" spans="1:21" x14ac:dyDescent="0.25">
      <c r="A2207">
        <v>19821114</v>
      </c>
      <c r="B2207" t="s">
        <v>1821</v>
      </c>
      <c r="C2207" t="str">
        <f t="shared" si="102"/>
        <v>L</v>
      </c>
      <c r="D2207" t="s">
        <v>164</v>
      </c>
      <c r="E2207" s="1">
        <v>12</v>
      </c>
      <c r="F2207" s="1">
        <v>25</v>
      </c>
      <c r="G2207">
        <f t="shared" si="103"/>
        <v>-13</v>
      </c>
      <c r="H2207" t="s">
        <v>2399</v>
      </c>
      <c r="K2207" t="s">
        <v>2094</v>
      </c>
      <c r="L2207" t="s">
        <v>2093</v>
      </c>
      <c r="M2207" t="s">
        <v>164</v>
      </c>
      <c r="N2207" t="s">
        <v>1037</v>
      </c>
      <c r="S2207" t="s">
        <v>30</v>
      </c>
      <c r="U2207">
        <f t="shared" si="104"/>
        <v>0</v>
      </c>
    </row>
    <row r="2208" spans="1:21" x14ac:dyDescent="0.25">
      <c r="A2208">
        <v>19821120</v>
      </c>
      <c r="B2208" t="s">
        <v>164</v>
      </c>
      <c r="C2208" t="str">
        <f t="shared" si="102"/>
        <v>W</v>
      </c>
      <c r="D2208" t="s">
        <v>1821</v>
      </c>
      <c r="E2208" s="1">
        <v>13</v>
      </c>
      <c r="F2208" s="1">
        <v>6</v>
      </c>
      <c r="G2208">
        <f t="shared" si="103"/>
        <v>7</v>
      </c>
      <c r="H2208" t="s">
        <v>2399</v>
      </c>
      <c r="K2208" t="s">
        <v>2268</v>
      </c>
      <c r="L2208" t="s">
        <v>1939</v>
      </c>
      <c r="M2208" t="s">
        <v>164</v>
      </c>
      <c r="N2208" t="s">
        <v>1033</v>
      </c>
      <c r="S2208" t="s">
        <v>30</v>
      </c>
      <c r="U2208">
        <f t="shared" si="104"/>
        <v>0</v>
      </c>
    </row>
    <row r="2209" spans="1:21" x14ac:dyDescent="0.25">
      <c r="A2209">
        <v>19821120</v>
      </c>
      <c r="B2209" t="s">
        <v>1821</v>
      </c>
      <c r="C2209" t="str">
        <f t="shared" si="102"/>
        <v>L</v>
      </c>
      <c r="D2209" t="s">
        <v>164</v>
      </c>
      <c r="E2209" s="1">
        <v>6</v>
      </c>
      <c r="F2209" s="1">
        <v>13</v>
      </c>
      <c r="G2209">
        <f t="shared" si="103"/>
        <v>-7</v>
      </c>
      <c r="H2209" t="s">
        <v>2399</v>
      </c>
      <c r="K2209" t="s">
        <v>2268</v>
      </c>
      <c r="L2209" t="s">
        <v>1939</v>
      </c>
      <c r="M2209" t="s">
        <v>164</v>
      </c>
      <c r="N2209" t="s">
        <v>1037</v>
      </c>
      <c r="S2209" t="s">
        <v>30</v>
      </c>
      <c r="U2209">
        <f t="shared" si="104"/>
        <v>1</v>
      </c>
    </row>
    <row r="2210" spans="1:21" x14ac:dyDescent="0.25">
      <c r="A2210">
        <v>19830115</v>
      </c>
      <c r="B2210" t="s">
        <v>503</v>
      </c>
      <c r="C2210" t="str">
        <f t="shared" si="102"/>
        <v>L</v>
      </c>
      <c r="D2210" t="s">
        <v>1825</v>
      </c>
      <c r="E2210" s="1">
        <v>13</v>
      </c>
      <c r="F2210" s="1">
        <v>15</v>
      </c>
      <c r="G2210">
        <f t="shared" si="103"/>
        <v>-2</v>
      </c>
      <c r="H2210" t="s">
        <v>2833</v>
      </c>
      <c r="K2210" t="s">
        <v>1822</v>
      </c>
      <c r="L2210" t="s">
        <v>1120</v>
      </c>
      <c r="M2210" t="s">
        <v>503</v>
      </c>
      <c r="N2210" t="s">
        <v>1033</v>
      </c>
      <c r="O2210" t="s">
        <v>30</v>
      </c>
      <c r="U2210">
        <f t="shared" si="104"/>
        <v>1</v>
      </c>
    </row>
    <row r="2211" spans="1:21" x14ac:dyDescent="0.25">
      <c r="A2211">
        <v>19830115</v>
      </c>
      <c r="B2211" t="s">
        <v>1825</v>
      </c>
      <c r="C2211" t="str">
        <f t="shared" si="102"/>
        <v>W</v>
      </c>
      <c r="D2211" t="s">
        <v>503</v>
      </c>
      <c r="E2211" s="1">
        <v>15</v>
      </c>
      <c r="F2211" s="1">
        <v>13</v>
      </c>
      <c r="G2211">
        <f t="shared" si="103"/>
        <v>2</v>
      </c>
      <c r="H2211" t="s">
        <v>2833</v>
      </c>
      <c r="K2211" t="s">
        <v>1822</v>
      </c>
      <c r="L2211" t="s">
        <v>1120</v>
      </c>
      <c r="M2211" t="s">
        <v>503</v>
      </c>
      <c r="N2211" t="s">
        <v>1037</v>
      </c>
      <c r="O2211" t="s">
        <v>30</v>
      </c>
      <c r="U2211">
        <f t="shared" si="104"/>
        <v>0</v>
      </c>
    </row>
    <row r="2212" spans="1:21" x14ac:dyDescent="0.25">
      <c r="A2212">
        <v>19830115</v>
      </c>
      <c r="B2212" t="s">
        <v>376</v>
      </c>
      <c r="C2212" t="str">
        <f t="shared" si="102"/>
        <v>L</v>
      </c>
      <c r="D2212" t="s">
        <v>164</v>
      </c>
      <c r="E2212" s="1">
        <v>15</v>
      </c>
      <c r="F2212" s="1">
        <v>19</v>
      </c>
      <c r="G2212">
        <f t="shared" si="103"/>
        <v>-4</v>
      </c>
      <c r="H2212" t="s">
        <v>2833</v>
      </c>
      <c r="K2212" t="s">
        <v>1894</v>
      </c>
      <c r="L2212" t="s">
        <v>1017</v>
      </c>
      <c r="M2212" t="s">
        <v>376</v>
      </c>
      <c r="N2212" t="s">
        <v>1033</v>
      </c>
      <c r="O2212" t="s">
        <v>30</v>
      </c>
      <c r="U2212">
        <f t="shared" si="104"/>
        <v>1</v>
      </c>
    </row>
    <row r="2213" spans="1:21" x14ac:dyDescent="0.25">
      <c r="A2213">
        <v>19830115</v>
      </c>
      <c r="B2213" t="s">
        <v>164</v>
      </c>
      <c r="C2213" t="str">
        <f t="shared" si="102"/>
        <v>W</v>
      </c>
      <c r="D2213" t="s">
        <v>376</v>
      </c>
      <c r="E2213" s="1">
        <v>19</v>
      </c>
      <c r="F2213" s="1">
        <v>15</v>
      </c>
      <c r="G2213">
        <f t="shared" si="103"/>
        <v>4</v>
      </c>
      <c r="H2213" t="s">
        <v>2833</v>
      </c>
      <c r="K2213" t="s">
        <v>1894</v>
      </c>
      <c r="L2213" t="s">
        <v>1017</v>
      </c>
      <c r="M2213" t="s">
        <v>376</v>
      </c>
      <c r="N2213" t="s">
        <v>1037</v>
      </c>
      <c r="O2213" t="s">
        <v>30</v>
      </c>
      <c r="U2213">
        <f t="shared" si="104"/>
        <v>0</v>
      </c>
    </row>
    <row r="2214" spans="1:21" x14ac:dyDescent="0.25">
      <c r="A2214">
        <v>19830205</v>
      </c>
      <c r="B2214" t="s">
        <v>1264</v>
      </c>
      <c r="C2214" t="str">
        <f t="shared" si="102"/>
        <v>D</v>
      </c>
      <c r="D2214" t="s">
        <v>376</v>
      </c>
      <c r="E2214" s="1">
        <v>13</v>
      </c>
      <c r="F2214" s="1">
        <v>13</v>
      </c>
      <c r="G2214">
        <f t="shared" si="103"/>
        <v>0</v>
      </c>
      <c r="H2214" t="s">
        <v>2833</v>
      </c>
      <c r="K2214" t="s">
        <v>2533</v>
      </c>
      <c r="L2214" t="s">
        <v>1263</v>
      </c>
      <c r="M2214" t="s">
        <v>1264</v>
      </c>
      <c r="N2214" t="s">
        <v>1033</v>
      </c>
      <c r="O2214" t="s">
        <v>30</v>
      </c>
      <c r="U2214">
        <f t="shared" si="104"/>
        <v>0</v>
      </c>
    </row>
    <row r="2215" spans="1:21" x14ac:dyDescent="0.25">
      <c r="A2215">
        <v>19830205</v>
      </c>
      <c r="B2215" t="s">
        <v>376</v>
      </c>
      <c r="C2215" t="str">
        <f t="shared" si="102"/>
        <v>D</v>
      </c>
      <c r="D2215" t="s">
        <v>1264</v>
      </c>
      <c r="E2215" s="1">
        <v>13</v>
      </c>
      <c r="F2215" s="1">
        <v>13</v>
      </c>
      <c r="G2215">
        <f t="shared" si="103"/>
        <v>0</v>
      </c>
      <c r="H2215" t="s">
        <v>2833</v>
      </c>
      <c r="K2215" t="s">
        <v>2533</v>
      </c>
      <c r="L2215" t="s">
        <v>1263</v>
      </c>
      <c r="M2215" t="s">
        <v>1264</v>
      </c>
      <c r="N2215" t="s">
        <v>1037</v>
      </c>
      <c r="O2215" t="s">
        <v>30</v>
      </c>
      <c r="U2215">
        <f t="shared" si="104"/>
        <v>0</v>
      </c>
    </row>
    <row r="2216" spans="1:21" x14ac:dyDescent="0.25">
      <c r="A2216">
        <v>19830205</v>
      </c>
      <c r="B2216" t="s">
        <v>164</v>
      </c>
      <c r="C2216" t="str">
        <f t="shared" si="102"/>
        <v>W</v>
      </c>
      <c r="D2216" t="s">
        <v>503</v>
      </c>
      <c r="E2216" s="1">
        <v>19</v>
      </c>
      <c r="F2216" s="1">
        <v>15</v>
      </c>
      <c r="G2216">
        <f t="shared" si="103"/>
        <v>4</v>
      </c>
      <c r="H2216" t="s">
        <v>2833</v>
      </c>
      <c r="K2216" t="s">
        <v>2268</v>
      </c>
      <c r="L2216" t="s">
        <v>1939</v>
      </c>
      <c r="M2216" t="s">
        <v>164</v>
      </c>
      <c r="N2216" t="s">
        <v>1033</v>
      </c>
      <c r="O2216" t="s">
        <v>30</v>
      </c>
      <c r="U2216">
        <f t="shared" si="104"/>
        <v>0</v>
      </c>
    </row>
    <row r="2217" spans="1:21" x14ac:dyDescent="0.25">
      <c r="A2217">
        <v>19830205</v>
      </c>
      <c r="B2217" t="s">
        <v>503</v>
      </c>
      <c r="C2217" t="str">
        <f t="shared" si="102"/>
        <v>L</v>
      </c>
      <c r="D2217" t="s">
        <v>164</v>
      </c>
      <c r="E2217" s="1">
        <v>15</v>
      </c>
      <c r="F2217" s="1">
        <v>19</v>
      </c>
      <c r="G2217">
        <f t="shared" si="103"/>
        <v>-4</v>
      </c>
      <c r="H2217" t="s">
        <v>2833</v>
      </c>
      <c r="K2217" t="s">
        <v>2268</v>
      </c>
      <c r="L2217" t="s">
        <v>1939</v>
      </c>
      <c r="M2217" t="s">
        <v>164</v>
      </c>
      <c r="N2217" t="s">
        <v>1037</v>
      </c>
      <c r="O2217" t="s">
        <v>30</v>
      </c>
      <c r="U2217">
        <f t="shared" si="104"/>
        <v>1</v>
      </c>
    </row>
    <row r="2218" spans="1:21" x14ac:dyDescent="0.25">
      <c r="A2218">
        <v>19830219</v>
      </c>
      <c r="B2218" t="s">
        <v>1825</v>
      </c>
      <c r="C2218" t="str">
        <f t="shared" si="102"/>
        <v>W</v>
      </c>
      <c r="D2218" t="s">
        <v>164</v>
      </c>
      <c r="E2218" s="1">
        <v>22</v>
      </c>
      <c r="F2218" s="1">
        <v>16</v>
      </c>
      <c r="G2218">
        <f t="shared" si="103"/>
        <v>6</v>
      </c>
      <c r="H2218" t="s">
        <v>2833</v>
      </c>
      <c r="K2218" t="s">
        <v>1995</v>
      </c>
      <c r="L2218" t="s">
        <v>1826</v>
      </c>
      <c r="M2218" t="s">
        <v>1825</v>
      </c>
      <c r="N2218" t="s">
        <v>1033</v>
      </c>
      <c r="O2218" t="s">
        <v>30</v>
      </c>
      <c r="U2218">
        <f t="shared" si="104"/>
        <v>0</v>
      </c>
    </row>
    <row r="2219" spans="1:21" x14ac:dyDescent="0.25">
      <c r="A2219">
        <v>19830219</v>
      </c>
      <c r="B2219" t="s">
        <v>164</v>
      </c>
      <c r="C2219" t="str">
        <f t="shared" si="102"/>
        <v>L</v>
      </c>
      <c r="D2219" t="s">
        <v>1825</v>
      </c>
      <c r="E2219" s="1">
        <v>16</v>
      </c>
      <c r="F2219" s="1">
        <v>22</v>
      </c>
      <c r="G2219">
        <f t="shared" si="103"/>
        <v>-6</v>
      </c>
      <c r="H2219" t="s">
        <v>2833</v>
      </c>
      <c r="K2219" t="s">
        <v>1995</v>
      </c>
      <c r="L2219" t="s">
        <v>1826</v>
      </c>
      <c r="M2219" t="s">
        <v>1825</v>
      </c>
      <c r="N2219" t="s">
        <v>1037</v>
      </c>
      <c r="O2219" t="s">
        <v>30</v>
      </c>
      <c r="U2219">
        <f t="shared" si="104"/>
        <v>1</v>
      </c>
    </row>
    <row r="2220" spans="1:21" x14ac:dyDescent="0.25">
      <c r="A2220">
        <v>19830219</v>
      </c>
      <c r="B2220" t="s">
        <v>503</v>
      </c>
      <c r="C2220" t="str">
        <f t="shared" si="102"/>
        <v>L</v>
      </c>
      <c r="D2220" t="s">
        <v>1264</v>
      </c>
      <c r="E2220" s="1">
        <v>15</v>
      </c>
      <c r="F2220" s="1">
        <v>19</v>
      </c>
      <c r="G2220">
        <f t="shared" si="103"/>
        <v>-4</v>
      </c>
      <c r="H2220" t="s">
        <v>2833</v>
      </c>
      <c r="K2220" t="s">
        <v>1822</v>
      </c>
      <c r="L2220" t="s">
        <v>1120</v>
      </c>
      <c r="M2220" t="s">
        <v>503</v>
      </c>
      <c r="N2220" t="s">
        <v>1033</v>
      </c>
      <c r="O2220" t="s">
        <v>30</v>
      </c>
      <c r="U2220">
        <f t="shared" si="104"/>
        <v>1</v>
      </c>
    </row>
    <row r="2221" spans="1:21" x14ac:dyDescent="0.25">
      <c r="A2221">
        <v>19830219</v>
      </c>
      <c r="B2221" t="s">
        <v>1264</v>
      </c>
      <c r="C2221" t="str">
        <f t="shared" si="102"/>
        <v>W</v>
      </c>
      <c r="D2221" t="s">
        <v>503</v>
      </c>
      <c r="E2221" s="1">
        <v>19</v>
      </c>
      <c r="F2221" s="1">
        <v>15</v>
      </c>
      <c r="G2221">
        <f t="shared" si="103"/>
        <v>4</v>
      </c>
      <c r="H2221" t="s">
        <v>2833</v>
      </c>
      <c r="K2221" t="s">
        <v>1822</v>
      </c>
      <c r="L2221" t="s">
        <v>1120</v>
      </c>
      <c r="M2221" t="s">
        <v>503</v>
      </c>
      <c r="N2221" t="s">
        <v>1037</v>
      </c>
      <c r="O2221" t="s">
        <v>30</v>
      </c>
      <c r="U2221">
        <f t="shared" si="104"/>
        <v>0</v>
      </c>
    </row>
    <row r="2222" spans="1:21" x14ac:dyDescent="0.25">
      <c r="A2222">
        <v>19830305</v>
      </c>
      <c r="B2222" t="s">
        <v>1264</v>
      </c>
      <c r="C2222" t="str">
        <f t="shared" si="102"/>
        <v>W</v>
      </c>
      <c r="D2222" t="s">
        <v>1825</v>
      </c>
      <c r="E2222" s="1">
        <v>23</v>
      </c>
      <c r="F2222" s="1">
        <v>9</v>
      </c>
      <c r="G2222">
        <f t="shared" si="103"/>
        <v>14</v>
      </c>
      <c r="H2222" t="s">
        <v>2833</v>
      </c>
      <c r="K2222" t="s">
        <v>2533</v>
      </c>
      <c r="L2222" t="s">
        <v>1263</v>
      </c>
      <c r="M2222" t="s">
        <v>1264</v>
      </c>
      <c r="N2222" t="s">
        <v>1033</v>
      </c>
      <c r="O2222" t="s">
        <v>30</v>
      </c>
      <c r="U2222">
        <f t="shared" si="104"/>
        <v>0</v>
      </c>
    </row>
    <row r="2223" spans="1:21" x14ac:dyDescent="0.25">
      <c r="A2223">
        <v>19830305</v>
      </c>
      <c r="B2223" t="s">
        <v>1825</v>
      </c>
      <c r="C2223" t="str">
        <f t="shared" si="102"/>
        <v>L</v>
      </c>
      <c r="D2223" t="s">
        <v>1264</v>
      </c>
      <c r="E2223" s="1">
        <v>9</v>
      </c>
      <c r="F2223" s="1">
        <v>23</v>
      </c>
      <c r="G2223">
        <f t="shared" si="103"/>
        <v>-14</v>
      </c>
      <c r="H2223" t="s">
        <v>2833</v>
      </c>
      <c r="K2223" t="s">
        <v>2533</v>
      </c>
      <c r="L2223" t="s">
        <v>1263</v>
      </c>
      <c r="M2223" t="s">
        <v>1264</v>
      </c>
      <c r="N2223" t="s">
        <v>1037</v>
      </c>
      <c r="O2223" t="s">
        <v>30</v>
      </c>
      <c r="U2223">
        <f t="shared" si="104"/>
        <v>0</v>
      </c>
    </row>
    <row r="2224" spans="1:21" x14ac:dyDescent="0.25">
      <c r="A2224">
        <v>19830305</v>
      </c>
      <c r="B2224" t="s">
        <v>376</v>
      </c>
      <c r="C2224" t="str">
        <f t="shared" si="102"/>
        <v>L</v>
      </c>
      <c r="D2224" t="s">
        <v>503</v>
      </c>
      <c r="E2224" s="1">
        <v>12</v>
      </c>
      <c r="F2224" s="1">
        <v>22</v>
      </c>
      <c r="G2224">
        <f t="shared" si="103"/>
        <v>-10</v>
      </c>
      <c r="H2224" t="s">
        <v>2833</v>
      </c>
      <c r="K2224" t="s">
        <v>1818</v>
      </c>
      <c r="L2224" t="s">
        <v>1017</v>
      </c>
      <c r="M2224" t="s">
        <v>376</v>
      </c>
      <c r="N2224" t="s">
        <v>1033</v>
      </c>
      <c r="O2224" t="s">
        <v>30</v>
      </c>
      <c r="U2224">
        <f t="shared" si="104"/>
        <v>0</v>
      </c>
    </row>
    <row r="2225" spans="1:21" x14ac:dyDescent="0.25">
      <c r="A2225">
        <v>19830305</v>
      </c>
      <c r="B2225" t="s">
        <v>503</v>
      </c>
      <c r="C2225" t="str">
        <f t="shared" si="102"/>
        <v>W</v>
      </c>
      <c r="D2225" t="s">
        <v>376</v>
      </c>
      <c r="E2225" s="1">
        <v>22</v>
      </c>
      <c r="F2225" s="1">
        <v>12</v>
      </c>
      <c r="G2225">
        <f t="shared" si="103"/>
        <v>10</v>
      </c>
      <c r="H2225" t="s">
        <v>2833</v>
      </c>
      <c r="K2225" t="s">
        <v>1818</v>
      </c>
      <c r="L2225" t="s">
        <v>1017</v>
      </c>
      <c r="M2225" t="s">
        <v>376</v>
      </c>
      <c r="N2225" t="s">
        <v>1037</v>
      </c>
      <c r="O2225" t="s">
        <v>30</v>
      </c>
      <c r="U2225">
        <f t="shared" si="104"/>
        <v>0</v>
      </c>
    </row>
    <row r="2226" spans="1:21" x14ac:dyDescent="0.25">
      <c r="A2226">
        <v>19830319</v>
      </c>
      <c r="B2226" t="s">
        <v>1825</v>
      </c>
      <c r="C2226" t="str">
        <f t="shared" si="102"/>
        <v>W</v>
      </c>
      <c r="D2226" t="s">
        <v>376</v>
      </c>
      <c r="E2226" s="1">
        <v>25</v>
      </c>
      <c r="F2226" s="1">
        <v>15</v>
      </c>
      <c r="G2226">
        <f t="shared" si="103"/>
        <v>10</v>
      </c>
      <c r="H2226" t="s">
        <v>2833</v>
      </c>
      <c r="K2226" t="s">
        <v>1995</v>
      </c>
      <c r="L2226" t="s">
        <v>1826</v>
      </c>
      <c r="M2226" t="s">
        <v>1825</v>
      </c>
      <c r="N2226" t="s">
        <v>1033</v>
      </c>
      <c r="O2226" t="s">
        <v>30</v>
      </c>
      <c r="U2226">
        <f t="shared" si="104"/>
        <v>0</v>
      </c>
    </row>
    <row r="2227" spans="1:21" x14ac:dyDescent="0.25">
      <c r="A2227">
        <v>19830319</v>
      </c>
      <c r="B2227" t="s">
        <v>376</v>
      </c>
      <c r="C2227" t="str">
        <f t="shared" si="102"/>
        <v>L</v>
      </c>
      <c r="D2227" t="s">
        <v>1825</v>
      </c>
      <c r="E2227" s="1">
        <v>15</v>
      </c>
      <c r="F2227" s="1">
        <v>25</v>
      </c>
      <c r="G2227">
        <f t="shared" si="103"/>
        <v>-10</v>
      </c>
      <c r="H2227" t="s">
        <v>2833</v>
      </c>
      <c r="K2227" t="s">
        <v>1995</v>
      </c>
      <c r="L2227" t="s">
        <v>1826</v>
      </c>
      <c r="M2227" t="s">
        <v>1825</v>
      </c>
      <c r="N2227" t="s">
        <v>1037</v>
      </c>
      <c r="O2227" t="s">
        <v>30</v>
      </c>
      <c r="U2227">
        <f t="shared" si="104"/>
        <v>0</v>
      </c>
    </row>
    <row r="2228" spans="1:21" x14ac:dyDescent="0.25">
      <c r="A2228">
        <v>19830319</v>
      </c>
      <c r="B2228" t="s">
        <v>164</v>
      </c>
      <c r="C2228" t="str">
        <f t="shared" si="102"/>
        <v>W</v>
      </c>
      <c r="D2228" t="s">
        <v>1264</v>
      </c>
      <c r="E2228" s="1">
        <v>16</v>
      </c>
      <c r="F2228" s="1">
        <v>9</v>
      </c>
      <c r="G2228">
        <f t="shared" si="103"/>
        <v>7</v>
      </c>
      <c r="H2228" t="s">
        <v>2833</v>
      </c>
      <c r="K2228" t="s">
        <v>2268</v>
      </c>
      <c r="L2228" t="s">
        <v>1939</v>
      </c>
      <c r="M2228" t="s">
        <v>164</v>
      </c>
      <c r="N2228" t="s">
        <v>1033</v>
      </c>
      <c r="O2228" t="s">
        <v>30</v>
      </c>
      <c r="U2228">
        <f t="shared" si="104"/>
        <v>0</v>
      </c>
    </row>
    <row r="2229" spans="1:21" x14ac:dyDescent="0.25">
      <c r="A2229">
        <v>19830319</v>
      </c>
      <c r="B2229" t="s">
        <v>1264</v>
      </c>
      <c r="C2229" t="str">
        <f t="shared" si="102"/>
        <v>L</v>
      </c>
      <c r="D2229" t="s">
        <v>164</v>
      </c>
      <c r="E2229" s="1">
        <v>9</v>
      </c>
      <c r="F2229" s="1">
        <v>16</v>
      </c>
      <c r="G2229">
        <f t="shared" si="103"/>
        <v>-7</v>
      </c>
      <c r="H2229" t="s">
        <v>2833</v>
      </c>
      <c r="K2229" t="s">
        <v>2268</v>
      </c>
      <c r="L2229" t="s">
        <v>1939</v>
      </c>
      <c r="M2229" t="s">
        <v>164</v>
      </c>
      <c r="N2229" t="s">
        <v>1037</v>
      </c>
      <c r="O2229" t="s">
        <v>30</v>
      </c>
      <c r="U2229">
        <f t="shared" si="104"/>
        <v>1</v>
      </c>
    </row>
    <row r="2230" spans="1:21" x14ac:dyDescent="0.25">
      <c r="A2230">
        <v>19830731</v>
      </c>
      <c r="B2230" t="s">
        <v>1824</v>
      </c>
      <c r="C2230" t="str">
        <f t="shared" si="102"/>
        <v>L</v>
      </c>
      <c r="D2230" t="s">
        <v>1821</v>
      </c>
      <c r="E2230" s="1">
        <v>3</v>
      </c>
      <c r="F2230" s="1">
        <v>18</v>
      </c>
      <c r="G2230">
        <f t="shared" si="103"/>
        <v>-15</v>
      </c>
      <c r="H2230" t="s">
        <v>2398</v>
      </c>
      <c r="K2230" t="s">
        <v>2233</v>
      </c>
      <c r="L2230" t="s">
        <v>1715</v>
      </c>
      <c r="M2230" t="s">
        <v>1824</v>
      </c>
      <c r="N2230" t="s">
        <v>1033</v>
      </c>
      <c r="S2230" t="s">
        <v>30</v>
      </c>
      <c r="U2230">
        <f t="shared" si="104"/>
        <v>0</v>
      </c>
    </row>
    <row r="2231" spans="1:21" x14ac:dyDescent="0.25">
      <c r="A2231">
        <v>19830731</v>
      </c>
      <c r="B2231" t="s">
        <v>1821</v>
      </c>
      <c r="C2231" t="str">
        <f t="shared" si="102"/>
        <v>W</v>
      </c>
      <c r="D2231" t="s">
        <v>1824</v>
      </c>
      <c r="E2231" s="1">
        <v>18</v>
      </c>
      <c r="F2231" s="1">
        <v>3</v>
      </c>
      <c r="G2231">
        <f t="shared" si="103"/>
        <v>15</v>
      </c>
      <c r="H2231" t="s">
        <v>2398</v>
      </c>
      <c r="K2231" t="s">
        <v>2233</v>
      </c>
      <c r="L2231" t="s">
        <v>1715</v>
      </c>
      <c r="M2231" t="s">
        <v>1824</v>
      </c>
      <c r="N2231" t="s">
        <v>1037</v>
      </c>
      <c r="S2231" t="s">
        <v>30</v>
      </c>
      <c r="U2231">
        <f t="shared" si="104"/>
        <v>0</v>
      </c>
    </row>
    <row r="2232" spans="1:21" x14ac:dyDescent="0.25">
      <c r="A2232">
        <v>19830807</v>
      </c>
      <c r="B2232" t="s">
        <v>1824</v>
      </c>
      <c r="C2232" t="str">
        <f t="shared" si="102"/>
        <v>W</v>
      </c>
      <c r="D2232" t="s">
        <v>1821</v>
      </c>
      <c r="E2232" s="1">
        <v>29</v>
      </c>
      <c r="F2232" s="1">
        <v>13</v>
      </c>
      <c r="G2232">
        <f t="shared" si="103"/>
        <v>16</v>
      </c>
      <c r="H2232" t="s">
        <v>2398</v>
      </c>
      <c r="K2232" t="s">
        <v>1813</v>
      </c>
      <c r="L2232" t="s">
        <v>1675</v>
      </c>
      <c r="M2232" t="s">
        <v>1824</v>
      </c>
      <c r="N2232" t="s">
        <v>1033</v>
      </c>
      <c r="S2232" t="s">
        <v>30</v>
      </c>
      <c r="U2232">
        <f t="shared" si="104"/>
        <v>0</v>
      </c>
    </row>
    <row r="2233" spans="1:21" x14ac:dyDescent="0.25">
      <c r="A2233">
        <v>19830807</v>
      </c>
      <c r="B2233" t="s">
        <v>1821</v>
      </c>
      <c r="C2233" t="str">
        <f t="shared" si="102"/>
        <v>L</v>
      </c>
      <c r="D2233" t="s">
        <v>1824</v>
      </c>
      <c r="E2233" s="1">
        <v>13</v>
      </c>
      <c r="F2233" s="1">
        <v>29</v>
      </c>
      <c r="G2233">
        <f t="shared" si="103"/>
        <v>-16</v>
      </c>
      <c r="H2233" t="s">
        <v>2398</v>
      </c>
      <c r="K2233" t="s">
        <v>1813</v>
      </c>
      <c r="L2233" t="s">
        <v>1675</v>
      </c>
      <c r="M2233" t="s">
        <v>1824</v>
      </c>
      <c r="N2233" t="s">
        <v>1037</v>
      </c>
      <c r="S2233" t="s">
        <v>30</v>
      </c>
      <c r="U2233">
        <f t="shared" si="104"/>
        <v>0</v>
      </c>
    </row>
    <row r="2234" spans="1:21" x14ac:dyDescent="0.25">
      <c r="A2234">
        <v>19830820</v>
      </c>
      <c r="B2234" t="s">
        <v>1824</v>
      </c>
      <c r="C2234" t="str">
        <f t="shared" si="102"/>
        <v>L</v>
      </c>
      <c r="D2234" t="s">
        <v>1787</v>
      </c>
      <c r="E2234" s="1">
        <v>8</v>
      </c>
      <c r="F2234" s="1">
        <v>18</v>
      </c>
      <c r="G2234">
        <f t="shared" si="103"/>
        <v>-10</v>
      </c>
      <c r="H2234" t="s">
        <v>2397</v>
      </c>
      <c r="K2234" t="s">
        <v>1813</v>
      </c>
      <c r="L2234" t="s">
        <v>1675</v>
      </c>
      <c r="M2234" t="s">
        <v>1824</v>
      </c>
      <c r="N2234" t="s">
        <v>1033</v>
      </c>
      <c r="S2234" t="s">
        <v>30</v>
      </c>
      <c r="U2234">
        <f t="shared" si="104"/>
        <v>0</v>
      </c>
    </row>
    <row r="2235" spans="1:21" x14ac:dyDescent="0.25">
      <c r="A2235">
        <v>19830820</v>
      </c>
      <c r="B2235" t="s">
        <v>1787</v>
      </c>
      <c r="C2235" t="str">
        <f t="shared" si="102"/>
        <v>W</v>
      </c>
      <c r="D2235" t="s">
        <v>1824</v>
      </c>
      <c r="E2235" s="1">
        <v>18</v>
      </c>
      <c r="F2235" s="1">
        <v>8</v>
      </c>
      <c r="G2235">
        <f t="shared" si="103"/>
        <v>10</v>
      </c>
      <c r="H2235" t="s">
        <v>2397</v>
      </c>
      <c r="K2235" t="s">
        <v>1813</v>
      </c>
      <c r="L2235" t="s">
        <v>1675</v>
      </c>
      <c r="M2235" t="s">
        <v>1824</v>
      </c>
      <c r="N2235" t="s">
        <v>1037</v>
      </c>
      <c r="S2235" t="s">
        <v>30</v>
      </c>
      <c r="U2235">
        <f t="shared" si="104"/>
        <v>0</v>
      </c>
    </row>
    <row r="2236" spans="1:21" x14ac:dyDescent="0.25">
      <c r="A2236">
        <v>19831022</v>
      </c>
      <c r="B2236" t="s">
        <v>171</v>
      </c>
      <c r="C2236" t="str">
        <f t="shared" si="102"/>
        <v>L</v>
      </c>
      <c r="D2236" t="s">
        <v>1824</v>
      </c>
      <c r="E2236" s="1">
        <v>7</v>
      </c>
      <c r="F2236" s="1">
        <v>29</v>
      </c>
      <c r="G2236">
        <f t="shared" si="103"/>
        <v>-22</v>
      </c>
      <c r="H2236" t="s">
        <v>2391</v>
      </c>
      <c r="K2236" t="s">
        <v>2396</v>
      </c>
      <c r="L2236" t="s">
        <v>2395</v>
      </c>
      <c r="M2236" t="s">
        <v>171</v>
      </c>
      <c r="N2236" t="s">
        <v>1033</v>
      </c>
      <c r="S2236" t="s">
        <v>30</v>
      </c>
      <c r="U2236">
        <f t="shared" si="104"/>
        <v>0</v>
      </c>
    </row>
    <row r="2237" spans="1:21" x14ac:dyDescent="0.25">
      <c r="A2237">
        <v>19831022</v>
      </c>
      <c r="B2237" t="s">
        <v>1824</v>
      </c>
      <c r="C2237" t="str">
        <f t="shared" si="102"/>
        <v>W</v>
      </c>
      <c r="D2237" t="s">
        <v>171</v>
      </c>
      <c r="E2237" s="1">
        <v>29</v>
      </c>
      <c r="F2237" s="1">
        <v>7</v>
      </c>
      <c r="G2237">
        <f t="shared" si="103"/>
        <v>22</v>
      </c>
      <c r="H2237" t="s">
        <v>2391</v>
      </c>
      <c r="K2237" t="s">
        <v>2396</v>
      </c>
      <c r="L2237" t="s">
        <v>2395</v>
      </c>
      <c r="M2237" t="s">
        <v>171</v>
      </c>
      <c r="N2237" t="s">
        <v>1037</v>
      </c>
      <c r="S2237" t="s">
        <v>30</v>
      </c>
      <c r="U2237">
        <f t="shared" si="104"/>
        <v>0</v>
      </c>
    </row>
    <row r="2238" spans="1:21" x14ac:dyDescent="0.25">
      <c r="A2238">
        <v>19831112</v>
      </c>
      <c r="B2238" t="s">
        <v>503</v>
      </c>
      <c r="C2238" t="str">
        <f t="shared" si="102"/>
        <v>D</v>
      </c>
      <c r="D2238" t="s">
        <v>1787</v>
      </c>
      <c r="E2238" s="1">
        <v>25</v>
      </c>
      <c r="F2238" s="1">
        <v>25</v>
      </c>
      <c r="G2238">
        <f t="shared" si="103"/>
        <v>0</v>
      </c>
      <c r="H2238" t="s">
        <v>2394</v>
      </c>
      <c r="K2238" t="s">
        <v>1903</v>
      </c>
      <c r="L2238" t="s">
        <v>1120</v>
      </c>
      <c r="M2238" t="s">
        <v>503</v>
      </c>
      <c r="N2238" t="s">
        <v>1033</v>
      </c>
      <c r="S2238" t="s">
        <v>30</v>
      </c>
      <c r="U2238">
        <f t="shared" si="104"/>
        <v>0</v>
      </c>
    </row>
    <row r="2239" spans="1:21" x14ac:dyDescent="0.25">
      <c r="A2239">
        <v>19831112</v>
      </c>
      <c r="B2239" t="s">
        <v>1787</v>
      </c>
      <c r="C2239" t="str">
        <f t="shared" si="102"/>
        <v>D</v>
      </c>
      <c r="D2239" t="s">
        <v>503</v>
      </c>
      <c r="E2239" s="1">
        <v>25</v>
      </c>
      <c r="F2239" s="1">
        <v>25</v>
      </c>
      <c r="G2239">
        <f t="shared" si="103"/>
        <v>0</v>
      </c>
      <c r="H2239" t="s">
        <v>2394</v>
      </c>
      <c r="K2239" t="s">
        <v>1903</v>
      </c>
      <c r="L2239" t="s">
        <v>1120</v>
      </c>
      <c r="M2239" t="s">
        <v>503</v>
      </c>
      <c r="N2239" t="s">
        <v>1037</v>
      </c>
      <c r="S2239" t="s">
        <v>30</v>
      </c>
      <c r="U2239">
        <f t="shared" si="104"/>
        <v>0</v>
      </c>
    </row>
    <row r="2240" spans="1:21" x14ac:dyDescent="0.25">
      <c r="A2240">
        <v>19831113</v>
      </c>
      <c r="B2240" t="s">
        <v>164</v>
      </c>
      <c r="C2240" t="str">
        <f t="shared" si="102"/>
        <v>D</v>
      </c>
      <c r="D2240" t="s">
        <v>1824</v>
      </c>
      <c r="E2240" s="1">
        <v>15</v>
      </c>
      <c r="F2240" s="1">
        <v>15</v>
      </c>
      <c r="G2240">
        <f t="shared" si="103"/>
        <v>0</v>
      </c>
      <c r="H2240" t="s">
        <v>2391</v>
      </c>
      <c r="K2240" t="s">
        <v>2393</v>
      </c>
      <c r="L2240" t="s">
        <v>2392</v>
      </c>
      <c r="M2240" t="s">
        <v>164</v>
      </c>
      <c r="N2240" t="s">
        <v>1033</v>
      </c>
      <c r="S2240" t="s">
        <v>30</v>
      </c>
      <c r="U2240">
        <f t="shared" si="104"/>
        <v>0</v>
      </c>
    </row>
    <row r="2241" spans="1:21" x14ac:dyDescent="0.25">
      <c r="A2241">
        <v>19831113</v>
      </c>
      <c r="B2241" t="s">
        <v>1824</v>
      </c>
      <c r="C2241" t="str">
        <f t="shared" si="102"/>
        <v>D</v>
      </c>
      <c r="D2241" t="s">
        <v>164</v>
      </c>
      <c r="E2241" s="1">
        <v>15</v>
      </c>
      <c r="F2241" s="1">
        <v>15</v>
      </c>
      <c r="G2241">
        <f t="shared" si="103"/>
        <v>0</v>
      </c>
      <c r="H2241" t="s">
        <v>2391</v>
      </c>
      <c r="K2241" t="s">
        <v>2393</v>
      </c>
      <c r="L2241" t="s">
        <v>2392</v>
      </c>
      <c r="M2241" t="s">
        <v>164</v>
      </c>
      <c r="N2241" t="s">
        <v>1037</v>
      </c>
      <c r="S2241" t="s">
        <v>30</v>
      </c>
      <c r="U2241">
        <f t="shared" si="104"/>
        <v>0</v>
      </c>
    </row>
    <row r="2242" spans="1:21" x14ac:dyDescent="0.25">
      <c r="A2242">
        <v>19831119</v>
      </c>
      <c r="B2242" t="s">
        <v>164</v>
      </c>
      <c r="C2242" t="str">
        <f t="shared" ref="C2242:C2305" si="105">IF(E2242-F2242&gt;0,"W",IF(E2242-F2242&lt;0,"L","D"))</f>
        <v>W</v>
      </c>
      <c r="D2242" t="s">
        <v>1824</v>
      </c>
      <c r="E2242" s="1">
        <v>15</v>
      </c>
      <c r="F2242" s="1">
        <v>6</v>
      </c>
      <c r="G2242">
        <f t="shared" ref="G2242:G2305" si="106">E2242-F2242</f>
        <v>9</v>
      </c>
      <c r="H2242" t="s">
        <v>2391</v>
      </c>
      <c r="K2242" t="s">
        <v>2268</v>
      </c>
      <c r="L2242" t="s">
        <v>1939</v>
      </c>
      <c r="M2242" t="s">
        <v>164</v>
      </c>
      <c r="N2242" t="s">
        <v>1033</v>
      </c>
      <c r="S2242" t="s">
        <v>30</v>
      </c>
      <c r="U2242">
        <f t="shared" ref="U2242:U2305" si="107">IF(C2242="L",IF(G2242&gt;-8,1,0),0)</f>
        <v>0</v>
      </c>
    </row>
    <row r="2243" spans="1:21" x14ac:dyDescent="0.25">
      <c r="A2243">
        <v>19831119</v>
      </c>
      <c r="B2243" t="s">
        <v>1824</v>
      </c>
      <c r="C2243" t="str">
        <f t="shared" si="105"/>
        <v>L</v>
      </c>
      <c r="D2243" t="s">
        <v>164</v>
      </c>
      <c r="E2243" s="1">
        <v>6</v>
      </c>
      <c r="F2243" s="1">
        <v>15</v>
      </c>
      <c r="G2243">
        <f t="shared" si="106"/>
        <v>-9</v>
      </c>
      <c r="H2243" t="s">
        <v>2391</v>
      </c>
      <c r="K2243" t="s">
        <v>2268</v>
      </c>
      <c r="L2243" t="s">
        <v>1939</v>
      </c>
      <c r="M2243" t="s">
        <v>164</v>
      </c>
      <c r="N2243" t="s">
        <v>1037</v>
      </c>
      <c r="S2243" t="s">
        <v>30</v>
      </c>
      <c r="U2243">
        <f t="shared" si="107"/>
        <v>0</v>
      </c>
    </row>
    <row r="2244" spans="1:21" x14ac:dyDescent="0.25">
      <c r="A2244">
        <v>19831119</v>
      </c>
      <c r="B2244" t="s">
        <v>376</v>
      </c>
      <c r="C2244" t="str">
        <f t="shared" si="105"/>
        <v>W</v>
      </c>
      <c r="D2244" t="s">
        <v>1787</v>
      </c>
      <c r="E2244" s="1">
        <v>15</v>
      </c>
      <c r="F2244" s="1">
        <v>9</v>
      </c>
      <c r="G2244">
        <f t="shared" si="106"/>
        <v>6</v>
      </c>
      <c r="H2244" t="s">
        <v>2390</v>
      </c>
      <c r="K2244" t="s">
        <v>1894</v>
      </c>
      <c r="L2244" t="s">
        <v>1017</v>
      </c>
      <c r="M2244" t="s">
        <v>376</v>
      </c>
      <c r="N2244" t="s">
        <v>1033</v>
      </c>
      <c r="S2244" t="s">
        <v>30</v>
      </c>
      <c r="U2244">
        <f t="shared" si="107"/>
        <v>0</v>
      </c>
    </row>
    <row r="2245" spans="1:21" x14ac:dyDescent="0.25">
      <c r="A2245">
        <v>19831119</v>
      </c>
      <c r="B2245" t="s">
        <v>1787</v>
      </c>
      <c r="C2245" t="str">
        <f t="shared" si="105"/>
        <v>L</v>
      </c>
      <c r="D2245" t="s">
        <v>376</v>
      </c>
      <c r="E2245" s="1">
        <v>9</v>
      </c>
      <c r="F2245" s="1">
        <v>15</v>
      </c>
      <c r="G2245">
        <f t="shared" si="106"/>
        <v>-6</v>
      </c>
      <c r="H2245" t="s">
        <v>2390</v>
      </c>
      <c r="K2245" t="s">
        <v>1894</v>
      </c>
      <c r="L2245" t="s">
        <v>1017</v>
      </c>
      <c r="M2245" t="s">
        <v>376</v>
      </c>
      <c r="N2245" t="s">
        <v>1037</v>
      </c>
      <c r="S2245" t="s">
        <v>30</v>
      </c>
      <c r="U2245">
        <f t="shared" si="107"/>
        <v>1</v>
      </c>
    </row>
    <row r="2246" spans="1:21" x14ac:dyDescent="0.25">
      <c r="A2246">
        <v>19840121</v>
      </c>
      <c r="B2246" t="s">
        <v>1264</v>
      </c>
      <c r="C2246" t="str">
        <f t="shared" si="105"/>
        <v>L</v>
      </c>
      <c r="D2246" t="s">
        <v>503</v>
      </c>
      <c r="E2246" s="1">
        <v>9</v>
      </c>
      <c r="F2246" s="1">
        <v>15</v>
      </c>
      <c r="G2246">
        <f t="shared" si="106"/>
        <v>-6</v>
      </c>
      <c r="H2246" t="s">
        <v>2832</v>
      </c>
      <c r="K2246" t="s">
        <v>1988</v>
      </c>
      <c r="L2246" t="s">
        <v>1263</v>
      </c>
      <c r="M2246" t="s">
        <v>1264</v>
      </c>
      <c r="N2246" t="s">
        <v>1033</v>
      </c>
      <c r="O2246" t="s">
        <v>30</v>
      </c>
      <c r="U2246">
        <f t="shared" si="107"/>
        <v>1</v>
      </c>
    </row>
    <row r="2247" spans="1:21" x14ac:dyDescent="0.25">
      <c r="A2247">
        <v>19840121</v>
      </c>
      <c r="B2247" t="s">
        <v>503</v>
      </c>
      <c r="C2247" t="str">
        <f t="shared" si="105"/>
        <v>W</v>
      </c>
      <c r="D2247" t="s">
        <v>1264</v>
      </c>
      <c r="E2247" s="1">
        <v>15</v>
      </c>
      <c r="F2247" s="1">
        <v>9</v>
      </c>
      <c r="G2247">
        <f t="shared" si="106"/>
        <v>6</v>
      </c>
      <c r="H2247" t="s">
        <v>2832</v>
      </c>
      <c r="K2247" t="s">
        <v>1988</v>
      </c>
      <c r="L2247" t="s">
        <v>1263</v>
      </c>
      <c r="M2247" t="s">
        <v>1264</v>
      </c>
      <c r="N2247" t="s">
        <v>1037</v>
      </c>
      <c r="O2247" t="s">
        <v>30</v>
      </c>
      <c r="U2247">
        <f t="shared" si="107"/>
        <v>0</v>
      </c>
    </row>
    <row r="2248" spans="1:21" x14ac:dyDescent="0.25">
      <c r="A2248">
        <v>19840121</v>
      </c>
      <c r="B2248" t="s">
        <v>164</v>
      </c>
      <c r="C2248" t="str">
        <f t="shared" si="105"/>
        <v>W</v>
      </c>
      <c r="D2248" t="s">
        <v>1825</v>
      </c>
      <c r="E2248" s="1">
        <v>25</v>
      </c>
      <c r="F2248" s="1">
        <v>12</v>
      </c>
      <c r="G2248">
        <f t="shared" si="106"/>
        <v>13</v>
      </c>
      <c r="H2248" t="s">
        <v>2832</v>
      </c>
      <c r="K2248" t="s">
        <v>2268</v>
      </c>
      <c r="L2248" t="s">
        <v>1939</v>
      </c>
      <c r="M2248" t="s">
        <v>164</v>
      </c>
      <c r="N2248" t="s">
        <v>1033</v>
      </c>
      <c r="O2248" t="s">
        <v>30</v>
      </c>
      <c r="U2248">
        <f t="shared" si="107"/>
        <v>0</v>
      </c>
    </row>
    <row r="2249" spans="1:21" x14ac:dyDescent="0.25">
      <c r="A2249">
        <v>19840121</v>
      </c>
      <c r="B2249" t="s">
        <v>1825</v>
      </c>
      <c r="C2249" t="str">
        <f t="shared" si="105"/>
        <v>L</v>
      </c>
      <c r="D2249" t="s">
        <v>164</v>
      </c>
      <c r="E2249" s="1">
        <v>12</v>
      </c>
      <c r="F2249" s="1">
        <v>25</v>
      </c>
      <c r="G2249">
        <f t="shared" si="106"/>
        <v>-13</v>
      </c>
      <c r="H2249" t="s">
        <v>2832</v>
      </c>
      <c r="K2249" t="s">
        <v>2268</v>
      </c>
      <c r="L2249" t="s">
        <v>1939</v>
      </c>
      <c r="M2249" t="s">
        <v>164</v>
      </c>
      <c r="N2249" t="s">
        <v>1037</v>
      </c>
      <c r="O2249" t="s">
        <v>30</v>
      </c>
      <c r="U2249">
        <f t="shared" si="107"/>
        <v>0</v>
      </c>
    </row>
    <row r="2250" spans="1:21" x14ac:dyDescent="0.25">
      <c r="A2250">
        <v>19840204</v>
      </c>
      <c r="B2250" t="s">
        <v>1825</v>
      </c>
      <c r="C2250" t="str">
        <f t="shared" si="105"/>
        <v>L</v>
      </c>
      <c r="D2250" t="s">
        <v>1264</v>
      </c>
      <c r="E2250" s="1">
        <v>9</v>
      </c>
      <c r="F2250" s="1">
        <v>18</v>
      </c>
      <c r="G2250">
        <f t="shared" si="106"/>
        <v>-9</v>
      </c>
      <c r="H2250" t="s">
        <v>2832</v>
      </c>
      <c r="K2250" t="s">
        <v>1995</v>
      </c>
      <c r="L2250" t="s">
        <v>1826</v>
      </c>
      <c r="M2250" t="s">
        <v>1825</v>
      </c>
      <c r="N2250" t="s">
        <v>1033</v>
      </c>
      <c r="O2250" t="s">
        <v>30</v>
      </c>
      <c r="U2250">
        <f t="shared" si="107"/>
        <v>0</v>
      </c>
    </row>
    <row r="2251" spans="1:21" x14ac:dyDescent="0.25">
      <c r="A2251">
        <v>19840204</v>
      </c>
      <c r="B2251" t="s">
        <v>1264</v>
      </c>
      <c r="C2251" t="str">
        <f t="shared" si="105"/>
        <v>W</v>
      </c>
      <c r="D2251" t="s">
        <v>1825</v>
      </c>
      <c r="E2251" s="1">
        <v>18</v>
      </c>
      <c r="F2251" s="1">
        <v>9</v>
      </c>
      <c r="G2251">
        <f t="shared" si="106"/>
        <v>9</v>
      </c>
      <c r="H2251" t="s">
        <v>2832</v>
      </c>
      <c r="K2251" t="s">
        <v>1995</v>
      </c>
      <c r="L2251" t="s">
        <v>1826</v>
      </c>
      <c r="M2251" t="s">
        <v>1825</v>
      </c>
      <c r="N2251" t="s">
        <v>1037</v>
      </c>
      <c r="O2251" t="s">
        <v>30</v>
      </c>
      <c r="U2251">
        <f t="shared" si="107"/>
        <v>0</v>
      </c>
    </row>
    <row r="2252" spans="1:21" x14ac:dyDescent="0.25">
      <c r="A2252">
        <v>19840204</v>
      </c>
      <c r="B2252" t="s">
        <v>503</v>
      </c>
      <c r="C2252" t="str">
        <f t="shared" si="105"/>
        <v>W</v>
      </c>
      <c r="D2252" t="s">
        <v>376</v>
      </c>
      <c r="E2252" s="1">
        <v>18</v>
      </c>
      <c r="F2252" s="1">
        <v>6</v>
      </c>
      <c r="G2252">
        <f t="shared" si="106"/>
        <v>12</v>
      </c>
      <c r="H2252" t="s">
        <v>2832</v>
      </c>
      <c r="K2252" t="s">
        <v>1822</v>
      </c>
      <c r="L2252" t="s">
        <v>1120</v>
      </c>
      <c r="M2252" t="s">
        <v>503</v>
      </c>
      <c r="N2252" t="s">
        <v>1033</v>
      </c>
      <c r="O2252" t="s">
        <v>30</v>
      </c>
      <c r="U2252">
        <f t="shared" si="107"/>
        <v>0</v>
      </c>
    </row>
    <row r="2253" spans="1:21" x14ac:dyDescent="0.25">
      <c r="A2253">
        <v>19840204</v>
      </c>
      <c r="B2253" t="s">
        <v>376</v>
      </c>
      <c r="C2253" t="str">
        <f t="shared" si="105"/>
        <v>L</v>
      </c>
      <c r="D2253" t="s">
        <v>503</v>
      </c>
      <c r="E2253" s="1">
        <v>6</v>
      </c>
      <c r="F2253" s="1">
        <v>18</v>
      </c>
      <c r="G2253">
        <f t="shared" si="106"/>
        <v>-12</v>
      </c>
      <c r="H2253" t="s">
        <v>2832</v>
      </c>
      <c r="K2253" t="s">
        <v>1822</v>
      </c>
      <c r="L2253" t="s">
        <v>1120</v>
      </c>
      <c r="M2253" t="s">
        <v>503</v>
      </c>
      <c r="N2253" t="s">
        <v>1037</v>
      </c>
      <c r="O2253" t="s">
        <v>30</v>
      </c>
      <c r="U2253">
        <f t="shared" si="107"/>
        <v>0</v>
      </c>
    </row>
    <row r="2254" spans="1:21" x14ac:dyDescent="0.25">
      <c r="A2254">
        <v>19840218</v>
      </c>
      <c r="B2254" t="s">
        <v>1264</v>
      </c>
      <c r="C2254" t="str">
        <f t="shared" si="105"/>
        <v>L</v>
      </c>
      <c r="D2254" t="s">
        <v>164</v>
      </c>
      <c r="E2254" s="1">
        <v>16</v>
      </c>
      <c r="F2254" s="1">
        <v>21</v>
      </c>
      <c r="G2254">
        <f t="shared" si="106"/>
        <v>-5</v>
      </c>
      <c r="H2254" t="s">
        <v>2832</v>
      </c>
      <c r="K2254" t="s">
        <v>1988</v>
      </c>
      <c r="L2254" t="s">
        <v>1263</v>
      </c>
      <c r="M2254" t="s">
        <v>1264</v>
      </c>
      <c r="N2254" t="s">
        <v>1033</v>
      </c>
      <c r="O2254" t="s">
        <v>30</v>
      </c>
      <c r="U2254">
        <f t="shared" si="107"/>
        <v>1</v>
      </c>
    </row>
    <row r="2255" spans="1:21" x14ac:dyDescent="0.25">
      <c r="A2255">
        <v>19840218</v>
      </c>
      <c r="B2255" t="s">
        <v>164</v>
      </c>
      <c r="C2255" t="str">
        <f t="shared" si="105"/>
        <v>W</v>
      </c>
      <c r="D2255" t="s">
        <v>1264</v>
      </c>
      <c r="E2255" s="1">
        <v>21</v>
      </c>
      <c r="F2255" s="1">
        <v>16</v>
      </c>
      <c r="G2255">
        <f t="shared" si="106"/>
        <v>5</v>
      </c>
      <c r="H2255" t="s">
        <v>2832</v>
      </c>
      <c r="K2255" t="s">
        <v>1988</v>
      </c>
      <c r="L2255" t="s">
        <v>1263</v>
      </c>
      <c r="M2255" t="s">
        <v>1264</v>
      </c>
      <c r="N2255" t="s">
        <v>1037</v>
      </c>
      <c r="O2255" t="s">
        <v>30</v>
      </c>
      <c r="U2255">
        <f t="shared" si="107"/>
        <v>0</v>
      </c>
    </row>
    <row r="2256" spans="1:21" x14ac:dyDescent="0.25">
      <c r="A2256">
        <v>19840218</v>
      </c>
      <c r="B2256" t="s">
        <v>376</v>
      </c>
      <c r="C2256" t="str">
        <f t="shared" si="105"/>
        <v>W</v>
      </c>
      <c r="D2256" t="s">
        <v>1825</v>
      </c>
      <c r="E2256" s="1">
        <v>12</v>
      </c>
      <c r="F2256" s="1">
        <v>9</v>
      </c>
      <c r="G2256">
        <f t="shared" si="106"/>
        <v>3</v>
      </c>
      <c r="H2256" t="s">
        <v>2832</v>
      </c>
      <c r="K2256" t="s">
        <v>1894</v>
      </c>
      <c r="L2256" t="s">
        <v>1017</v>
      </c>
      <c r="M2256" t="s">
        <v>376</v>
      </c>
      <c r="N2256" t="s">
        <v>1033</v>
      </c>
      <c r="O2256" t="s">
        <v>30</v>
      </c>
      <c r="U2256">
        <f t="shared" si="107"/>
        <v>0</v>
      </c>
    </row>
    <row r="2257" spans="1:21" x14ac:dyDescent="0.25">
      <c r="A2257">
        <v>19840218</v>
      </c>
      <c r="B2257" t="s">
        <v>1825</v>
      </c>
      <c r="C2257" t="str">
        <f t="shared" si="105"/>
        <v>L</v>
      </c>
      <c r="D2257" t="s">
        <v>376</v>
      </c>
      <c r="E2257" s="1">
        <v>9</v>
      </c>
      <c r="F2257" s="1">
        <v>12</v>
      </c>
      <c r="G2257">
        <f t="shared" si="106"/>
        <v>-3</v>
      </c>
      <c r="H2257" t="s">
        <v>2832</v>
      </c>
      <c r="K2257" t="s">
        <v>1894</v>
      </c>
      <c r="L2257" t="s">
        <v>1017</v>
      </c>
      <c r="M2257" t="s">
        <v>376</v>
      </c>
      <c r="N2257" t="s">
        <v>1037</v>
      </c>
      <c r="O2257" t="s">
        <v>30</v>
      </c>
      <c r="U2257">
        <f t="shared" si="107"/>
        <v>1</v>
      </c>
    </row>
    <row r="2258" spans="1:21" x14ac:dyDescent="0.25">
      <c r="A2258">
        <v>19840303</v>
      </c>
      <c r="B2258" t="s">
        <v>1825</v>
      </c>
      <c r="C2258" t="str">
        <f t="shared" si="105"/>
        <v>L</v>
      </c>
      <c r="D2258" t="s">
        <v>503</v>
      </c>
      <c r="E2258" s="1">
        <v>9</v>
      </c>
      <c r="F2258" s="1">
        <v>32</v>
      </c>
      <c r="G2258">
        <f t="shared" si="106"/>
        <v>-23</v>
      </c>
      <c r="H2258" t="s">
        <v>2832</v>
      </c>
      <c r="K2258" t="s">
        <v>1995</v>
      </c>
      <c r="L2258" t="s">
        <v>1826</v>
      </c>
      <c r="M2258" t="s">
        <v>1825</v>
      </c>
      <c r="N2258" t="s">
        <v>1033</v>
      </c>
      <c r="O2258" t="s">
        <v>30</v>
      </c>
      <c r="U2258">
        <f t="shared" si="107"/>
        <v>0</v>
      </c>
    </row>
    <row r="2259" spans="1:21" x14ac:dyDescent="0.25">
      <c r="A2259">
        <v>19840303</v>
      </c>
      <c r="B2259" t="s">
        <v>503</v>
      </c>
      <c r="C2259" t="str">
        <f t="shared" si="105"/>
        <v>W</v>
      </c>
      <c r="D2259" t="s">
        <v>1825</v>
      </c>
      <c r="E2259" s="1">
        <v>32</v>
      </c>
      <c r="F2259" s="1">
        <v>9</v>
      </c>
      <c r="G2259">
        <f t="shared" si="106"/>
        <v>23</v>
      </c>
      <c r="H2259" t="s">
        <v>2832</v>
      </c>
      <c r="K2259" t="s">
        <v>1995</v>
      </c>
      <c r="L2259" t="s">
        <v>1826</v>
      </c>
      <c r="M2259" t="s">
        <v>1825</v>
      </c>
      <c r="N2259" t="s">
        <v>1037</v>
      </c>
      <c r="O2259" t="s">
        <v>30</v>
      </c>
      <c r="U2259">
        <f t="shared" si="107"/>
        <v>0</v>
      </c>
    </row>
    <row r="2260" spans="1:21" x14ac:dyDescent="0.25">
      <c r="A2260">
        <v>19840303</v>
      </c>
      <c r="B2260" t="s">
        <v>164</v>
      </c>
      <c r="C2260" t="str">
        <f t="shared" si="105"/>
        <v>W</v>
      </c>
      <c r="D2260" t="s">
        <v>376</v>
      </c>
      <c r="E2260" s="1">
        <v>32</v>
      </c>
      <c r="F2260" s="1">
        <v>18</v>
      </c>
      <c r="G2260">
        <f t="shared" si="106"/>
        <v>14</v>
      </c>
      <c r="H2260" t="s">
        <v>2832</v>
      </c>
      <c r="K2260" t="s">
        <v>2268</v>
      </c>
      <c r="L2260" t="s">
        <v>1939</v>
      </c>
      <c r="M2260" t="s">
        <v>164</v>
      </c>
      <c r="N2260" t="s">
        <v>1033</v>
      </c>
      <c r="O2260" t="s">
        <v>30</v>
      </c>
      <c r="U2260">
        <f t="shared" si="107"/>
        <v>0</v>
      </c>
    </row>
    <row r="2261" spans="1:21" x14ac:dyDescent="0.25">
      <c r="A2261">
        <v>19840303</v>
      </c>
      <c r="B2261" t="s">
        <v>376</v>
      </c>
      <c r="C2261" t="str">
        <f t="shared" si="105"/>
        <v>L</v>
      </c>
      <c r="D2261" t="s">
        <v>164</v>
      </c>
      <c r="E2261" s="1">
        <v>18</v>
      </c>
      <c r="F2261" s="1">
        <v>32</v>
      </c>
      <c r="G2261">
        <f t="shared" si="106"/>
        <v>-14</v>
      </c>
      <c r="H2261" t="s">
        <v>2832</v>
      </c>
      <c r="K2261" t="s">
        <v>2268</v>
      </c>
      <c r="L2261" t="s">
        <v>1939</v>
      </c>
      <c r="M2261" t="s">
        <v>164</v>
      </c>
      <c r="N2261" t="s">
        <v>1037</v>
      </c>
      <c r="O2261" t="s">
        <v>30</v>
      </c>
      <c r="U2261">
        <f t="shared" si="107"/>
        <v>0</v>
      </c>
    </row>
    <row r="2262" spans="1:21" x14ac:dyDescent="0.25">
      <c r="A2262">
        <v>19840317</v>
      </c>
      <c r="B2262" t="s">
        <v>503</v>
      </c>
      <c r="C2262" t="str">
        <f t="shared" si="105"/>
        <v>W</v>
      </c>
      <c r="D2262" t="s">
        <v>164</v>
      </c>
      <c r="E2262" s="1">
        <v>21</v>
      </c>
      <c r="F2262" s="1">
        <v>12</v>
      </c>
      <c r="G2262">
        <f t="shared" si="106"/>
        <v>9</v>
      </c>
      <c r="H2262" t="s">
        <v>2832</v>
      </c>
      <c r="K2262" t="s">
        <v>1903</v>
      </c>
      <c r="L2262" t="s">
        <v>1120</v>
      </c>
      <c r="M2262" t="s">
        <v>503</v>
      </c>
      <c r="N2262" t="s">
        <v>1033</v>
      </c>
      <c r="O2262" t="s">
        <v>30</v>
      </c>
      <c r="U2262">
        <f t="shared" si="107"/>
        <v>0</v>
      </c>
    </row>
    <row r="2263" spans="1:21" x14ac:dyDescent="0.25">
      <c r="A2263">
        <v>19840317</v>
      </c>
      <c r="B2263" t="s">
        <v>164</v>
      </c>
      <c r="C2263" t="str">
        <f t="shared" si="105"/>
        <v>L</v>
      </c>
      <c r="D2263" t="s">
        <v>503</v>
      </c>
      <c r="E2263" s="1">
        <v>12</v>
      </c>
      <c r="F2263" s="1">
        <v>21</v>
      </c>
      <c r="G2263">
        <f t="shared" si="106"/>
        <v>-9</v>
      </c>
      <c r="H2263" t="s">
        <v>2832</v>
      </c>
      <c r="K2263" t="s">
        <v>1903</v>
      </c>
      <c r="L2263" t="s">
        <v>1120</v>
      </c>
      <c r="M2263" t="s">
        <v>503</v>
      </c>
      <c r="N2263" t="s">
        <v>1037</v>
      </c>
      <c r="O2263" t="s">
        <v>30</v>
      </c>
      <c r="U2263">
        <f t="shared" si="107"/>
        <v>0</v>
      </c>
    </row>
    <row r="2264" spans="1:21" x14ac:dyDescent="0.25">
      <c r="A2264">
        <v>19840317</v>
      </c>
      <c r="B2264" t="s">
        <v>376</v>
      </c>
      <c r="C2264" t="str">
        <f t="shared" si="105"/>
        <v>L</v>
      </c>
      <c r="D2264" t="s">
        <v>1264</v>
      </c>
      <c r="E2264" s="1">
        <v>15</v>
      </c>
      <c r="F2264" s="1">
        <v>24</v>
      </c>
      <c r="G2264">
        <f t="shared" si="106"/>
        <v>-9</v>
      </c>
      <c r="H2264" t="s">
        <v>2832</v>
      </c>
      <c r="K2264" t="s">
        <v>1894</v>
      </c>
      <c r="L2264" t="s">
        <v>1017</v>
      </c>
      <c r="M2264" t="s">
        <v>376</v>
      </c>
      <c r="N2264" t="s">
        <v>1033</v>
      </c>
      <c r="O2264" t="s">
        <v>30</v>
      </c>
      <c r="U2264">
        <f t="shared" si="107"/>
        <v>0</v>
      </c>
    </row>
    <row r="2265" spans="1:21" x14ac:dyDescent="0.25">
      <c r="A2265">
        <v>19840317</v>
      </c>
      <c r="B2265" t="s">
        <v>1264</v>
      </c>
      <c r="C2265" t="str">
        <f t="shared" si="105"/>
        <v>W</v>
      </c>
      <c r="D2265" t="s">
        <v>376</v>
      </c>
      <c r="E2265" s="1">
        <v>24</v>
      </c>
      <c r="F2265" s="1">
        <v>15</v>
      </c>
      <c r="G2265">
        <f t="shared" si="106"/>
        <v>9</v>
      </c>
      <c r="H2265" t="s">
        <v>2832</v>
      </c>
      <c r="K2265" t="s">
        <v>1894</v>
      </c>
      <c r="L2265" t="s">
        <v>1017</v>
      </c>
      <c r="M2265" t="s">
        <v>376</v>
      </c>
      <c r="N2265" t="s">
        <v>1037</v>
      </c>
      <c r="O2265" t="s">
        <v>30</v>
      </c>
      <c r="U2265">
        <f t="shared" si="107"/>
        <v>0</v>
      </c>
    </row>
    <row r="2266" spans="1:21" x14ac:dyDescent="0.25">
      <c r="A2266">
        <v>19840602</v>
      </c>
      <c r="B2266" t="s">
        <v>1828</v>
      </c>
      <c r="C2266" t="str">
        <f t="shared" si="105"/>
        <v>W</v>
      </c>
      <c r="D2266" t="s">
        <v>376</v>
      </c>
      <c r="E2266" s="1">
        <v>33</v>
      </c>
      <c r="F2266" s="1">
        <v>15</v>
      </c>
      <c r="G2266">
        <f t="shared" si="106"/>
        <v>18</v>
      </c>
      <c r="H2266" t="s">
        <v>2389</v>
      </c>
      <c r="K2266" t="s">
        <v>2162</v>
      </c>
      <c r="L2266" t="s">
        <v>1998</v>
      </c>
      <c r="M2266" t="s">
        <v>1828</v>
      </c>
      <c r="N2266" t="s">
        <v>1033</v>
      </c>
      <c r="S2266" t="s">
        <v>30</v>
      </c>
      <c r="U2266">
        <f t="shared" si="107"/>
        <v>0</v>
      </c>
    </row>
    <row r="2267" spans="1:21" x14ac:dyDescent="0.25">
      <c r="A2267">
        <v>19840602</v>
      </c>
      <c r="B2267" t="s">
        <v>376</v>
      </c>
      <c r="C2267" t="str">
        <f t="shared" si="105"/>
        <v>L</v>
      </c>
      <c r="D2267" t="s">
        <v>1828</v>
      </c>
      <c r="E2267" s="1">
        <v>15</v>
      </c>
      <c r="F2267" s="1">
        <v>33</v>
      </c>
      <c r="G2267">
        <f t="shared" si="106"/>
        <v>-18</v>
      </c>
      <c r="H2267" t="s">
        <v>2389</v>
      </c>
      <c r="K2267" t="s">
        <v>2162</v>
      </c>
      <c r="L2267" t="s">
        <v>1998</v>
      </c>
      <c r="M2267" t="s">
        <v>1828</v>
      </c>
      <c r="N2267" t="s">
        <v>1037</v>
      </c>
      <c r="S2267" t="s">
        <v>30</v>
      </c>
      <c r="U2267">
        <f t="shared" si="107"/>
        <v>0</v>
      </c>
    </row>
    <row r="2268" spans="1:21" x14ac:dyDescent="0.25">
      <c r="A2268">
        <v>19840609</v>
      </c>
      <c r="B2268" t="s">
        <v>1828</v>
      </c>
      <c r="C2268" t="str">
        <f t="shared" si="105"/>
        <v>W</v>
      </c>
      <c r="D2268" t="s">
        <v>376</v>
      </c>
      <c r="E2268" s="1">
        <v>35</v>
      </c>
      <c r="F2268" s="1">
        <v>9</v>
      </c>
      <c r="G2268">
        <f t="shared" si="106"/>
        <v>26</v>
      </c>
      <c r="H2268" t="s">
        <v>2389</v>
      </c>
      <c r="K2268" t="s">
        <v>1971</v>
      </c>
      <c r="L2268" t="s">
        <v>1850</v>
      </c>
      <c r="M2268" t="s">
        <v>1828</v>
      </c>
      <c r="N2268" t="s">
        <v>1033</v>
      </c>
      <c r="S2268" t="s">
        <v>30</v>
      </c>
      <c r="U2268">
        <f t="shared" si="107"/>
        <v>0</v>
      </c>
    </row>
    <row r="2269" spans="1:21" x14ac:dyDescent="0.25">
      <c r="A2269">
        <v>19840609</v>
      </c>
      <c r="B2269" t="s">
        <v>376</v>
      </c>
      <c r="C2269" t="str">
        <f t="shared" si="105"/>
        <v>L</v>
      </c>
      <c r="D2269" t="s">
        <v>1828</v>
      </c>
      <c r="E2269" s="1">
        <v>9</v>
      </c>
      <c r="F2269" s="1">
        <v>35</v>
      </c>
      <c r="G2269">
        <f t="shared" si="106"/>
        <v>-26</v>
      </c>
      <c r="H2269" t="s">
        <v>2389</v>
      </c>
      <c r="K2269" t="s">
        <v>1971</v>
      </c>
      <c r="L2269" t="s">
        <v>1850</v>
      </c>
      <c r="M2269" t="s">
        <v>1828</v>
      </c>
      <c r="N2269" t="s">
        <v>1037</v>
      </c>
      <c r="S2269" t="s">
        <v>30</v>
      </c>
      <c r="U2269">
        <f t="shared" si="107"/>
        <v>0</v>
      </c>
    </row>
    <row r="2270" spans="1:21" x14ac:dyDescent="0.25">
      <c r="A2270">
        <v>19840616</v>
      </c>
      <c r="B2270" t="s">
        <v>1787</v>
      </c>
      <c r="C2270" t="str">
        <f t="shared" si="105"/>
        <v>W</v>
      </c>
      <c r="D2270" t="s">
        <v>164</v>
      </c>
      <c r="E2270" s="1">
        <v>10</v>
      </c>
      <c r="F2270" s="1">
        <v>9</v>
      </c>
      <c r="G2270">
        <f t="shared" si="106"/>
        <v>1</v>
      </c>
      <c r="H2270" t="s">
        <v>2388</v>
      </c>
      <c r="K2270" t="s">
        <v>2280</v>
      </c>
      <c r="L2270" t="s">
        <v>1846</v>
      </c>
      <c r="M2270" t="s">
        <v>1787</v>
      </c>
      <c r="N2270" t="s">
        <v>1033</v>
      </c>
      <c r="S2270" t="s">
        <v>30</v>
      </c>
      <c r="U2270">
        <f t="shared" si="107"/>
        <v>0</v>
      </c>
    </row>
    <row r="2271" spans="1:21" x14ac:dyDescent="0.25">
      <c r="A2271">
        <v>19840616</v>
      </c>
      <c r="B2271" t="s">
        <v>164</v>
      </c>
      <c r="C2271" t="str">
        <f t="shared" si="105"/>
        <v>L</v>
      </c>
      <c r="D2271" t="s">
        <v>1787</v>
      </c>
      <c r="E2271" s="1">
        <v>9</v>
      </c>
      <c r="F2271" s="1">
        <v>10</v>
      </c>
      <c r="G2271">
        <f t="shared" si="106"/>
        <v>-1</v>
      </c>
      <c r="H2271" t="s">
        <v>2388</v>
      </c>
      <c r="K2271" t="s">
        <v>2280</v>
      </c>
      <c r="L2271" t="s">
        <v>1846</v>
      </c>
      <c r="M2271" t="s">
        <v>1787</v>
      </c>
      <c r="N2271" t="s">
        <v>1037</v>
      </c>
      <c r="S2271" t="s">
        <v>30</v>
      </c>
      <c r="U2271">
        <f t="shared" si="107"/>
        <v>1</v>
      </c>
    </row>
    <row r="2272" spans="1:21" x14ac:dyDescent="0.25">
      <c r="A2272">
        <v>19840623</v>
      </c>
      <c r="B2272" t="s">
        <v>1787</v>
      </c>
      <c r="C2272" t="str">
        <f t="shared" si="105"/>
        <v>W</v>
      </c>
      <c r="D2272" t="s">
        <v>164</v>
      </c>
      <c r="E2272" s="1">
        <v>31</v>
      </c>
      <c r="F2272" s="1">
        <v>18</v>
      </c>
      <c r="G2272">
        <f t="shared" si="106"/>
        <v>13</v>
      </c>
      <c r="H2272" t="s">
        <v>2388</v>
      </c>
      <c r="K2272" t="s">
        <v>1836</v>
      </c>
      <c r="L2272" t="s">
        <v>1786</v>
      </c>
      <c r="M2272" t="s">
        <v>1787</v>
      </c>
      <c r="N2272" t="s">
        <v>1033</v>
      </c>
      <c r="S2272" t="s">
        <v>30</v>
      </c>
      <c r="U2272">
        <f t="shared" si="107"/>
        <v>0</v>
      </c>
    </row>
    <row r="2273" spans="1:21" x14ac:dyDescent="0.25">
      <c r="A2273">
        <v>19840623</v>
      </c>
      <c r="B2273" t="s">
        <v>164</v>
      </c>
      <c r="C2273" t="str">
        <f t="shared" si="105"/>
        <v>L</v>
      </c>
      <c r="D2273" t="s">
        <v>1787</v>
      </c>
      <c r="E2273" s="1">
        <v>18</v>
      </c>
      <c r="F2273" s="1">
        <v>31</v>
      </c>
      <c r="G2273">
        <f t="shared" si="106"/>
        <v>-13</v>
      </c>
      <c r="H2273" t="s">
        <v>2388</v>
      </c>
      <c r="K2273" t="s">
        <v>1836</v>
      </c>
      <c r="L2273" t="s">
        <v>1786</v>
      </c>
      <c r="M2273" t="s">
        <v>1787</v>
      </c>
      <c r="N2273" t="s">
        <v>1037</v>
      </c>
      <c r="S2273" t="s">
        <v>30</v>
      </c>
      <c r="U2273">
        <f t="shared" si="107"/>
        <v>0</v>
      </c>
    </row>
    <row r="2274" spans="1:21" x14ac:dyDescent="0.25">
      <c r="A2274">
        <v>19840721</v>
      </c>
      <c r="B2274" t="s">
        <v>1824</v>
      </c>
      <c r="C2274" t="str">
        <f t="shared" si="105"/>
        <v>W</v>
      </c>
      <c r="D2274" t="s">
        <v>1787</v>
      </c>
      <c r="E2274" s="1">
        <v>16</v>
      </c>
      <c r="F2274" s="1">
        <v>9</v>
      </c>
      <c r="G2274">
        <f t="shared" si="106"/>
        <v>7</v>
      </c>
      <c r="H2274" t="s">
        <v>2387</v>
      </c>
      <c r="K2274" t="s">
        <v>1813</v>
      </c>
      <c r="L2274" t="s">
        <v>1675</v>
      </c>
      <c r="M2274" t="s">
        <v>1824</v>
      </c>
      <c r="N2274" t="s">
        <v>1033</v>
      </c>
      <c r="S2274" t="s">
        <v>30</v>
      </c>
      <c r="U2274">
        <f t="shared" si="107"/>
        <v>0</v>
      </c>
    </row>
    <row r="2275" spans="1:21" x14ac:dyDescent="0.25">
      <c r="A2275">
        <v>19840721</v>
      </c>
      <c r="B2275" t="s">
        <v>1787</v>
      </c>
      <c r="C2275" t="str">
        <f t="shared" si="105"/>
        <v>L</v>
      </c>
      <c r="D2275" t="s">
        <v>1824</v>
      </c>
      <c r="E2275" s="1">
        <v>9</v>
      </c>
      <c r="F2275" s="1">
        <v>16</v>
      </c>
      <c r="G2275">
        <f t="shared" si="106"/>
        <v>-7</v>
      </c>
      <c r="H2275" t="s">
        <v>2387</v>
      </c>
      <c r="K2275" t="s">
        <v>1813</v>
      </c>
      <c r="L2275" t="s">
        <v>1675</v>
      </c>
      <c r="M2275" t="s">
        <v>1824</v>
      </c>
      <c r="N2275" t="s">
        <v>1037</v>
      </c>
      <c r="S2275" t="s">
        <v>30</v>
      </c>
      <c r="U2275">
        <f t="shared" si="107"/>
        <v>1</v>
      </c>
    </row>
    <row r="2276" spans="1:21" x14ac:dyDescent="0.25">
      <c r="A2276">
        <v>19840804</v>
      </c>
      <c r="B2276" t="s">
        <v>1824</v>
      </c>
      <c r="C2276" t="str">
        <f t="shared" si="105"/>
        <v>L</v>
      </c>
      <c r="D2276" t="s">
        <v>1787</v>
      </c>
      <c r="E2276" s="1">
        <v>15</v>
      </c>
      <c r="F2276" s="1">
        <v>19</v>
      </c>
      <c r="G2276">
        <f t="shared" si="106"/>
        <v>-4</v>
      </c>
      <c r="H2276" t="s">
        <v>2387</v>
      </c>
      <c r="K2276" t="s">
        <v>2233</v>
      </c>
      <c r="L2276" t="s">
        <v>1715</v>
      </c>
      <c r="M2276" t="s">
        <v>1824</v>
      </c>
      <c r="N2276" t="s">
        <v>1033</v>
      </c>
      <c r="S2276" t="s">
        <v>30</v>
      </c>
      <c r="U2276">
        <f t="shared" si="107"/>
        <v>1</v>
      </c>
    </row>
    <row r="2277" spans="1:21" x14ac:dyDescent="0.25">
      <c r="A2277">
        <v>19840804</v>
      </c>
      <c r="B2277" t="s">
        <v>1787</v>
      </c>
      <c r="C2277" t="str">
        <f t="shared" si="105"/>
        <v>W</v>
      </c>
      <c r="D2277" t="s">
        <v>1824</v>
      </c>
      <c r="E2277" s="1">
        <v>19</v>
      </c>
      <c r="F2277" s="1">
        <v>15</v>
      </c>
      <c r="G2277">
        <f t="shared" si="106"/>
        <v>4</v>
      </c>
      <c r="H2277" t="s">
        <v>2387</v>
      </c>
      <c r="K2277" t="s">
        <v>2233</v>
      </c>
      <c r="L2277" t="s">
        <v>1715</v>
      </c>
      <c r="M2277" t="s">
        <v>1824</v>
      </c>
      <c r="N2277" t="s">
        <v>1037</v>
      </c>
      <c r="S2277" t="s">
        <v>30</v>
      </c>
      <c r="U2277">
        <f t="shared" si="107"/>
        <v>0</v>
      </c>
    </row>
    <row r="2278" spans="1:21" x14ac:dyDescent="0.25">
      <c r="A2278">
        <v>19840818</v>
      </c>
      <c r="B2278" t="s">
        <v>1824</v>
      </c>
      <c r="C2278" t="str">
        <f t="shared" si="105"/>
        <v>L</v>
      </c>
      <c r="D2278" t="s">
        <v>1787</v>
      </c>
      <c r="E2278" s="1">
        <v>24</v>
      </c>
      <c r="F2278" s="1">
        <v>25</v>
      </c>
      <c r="G2278">
        <f t="shared" si="106"/>
        <v>-1</v>
      </c>
      <c r="H2278" t="s">
        <v>2387</v>
      </c>
      <c r="K2278" t="s">
        <v>1813</v>
      </c>
      <c r="L2278" t="s">
        <v>1675</v>
      </c>
      <c r="M2278" t="s">
        <v>1824</v>
      </c>
      <c r="N2278" t="s">
        <v>1033</v>
      </c>
      <c r="S2278" t="s">
        <v>30</v>
      </c>
      <c r="U2278">
        <f t="shared" si="107"/>
        <v>1</v>
      </c>
    </row>
    <row r="2279" spans="1:21" x14ac:dyDescent="0.25">
      <c r="A2279">
        <v>19840818</v>
      </c>
      <c r="B2279" t="s">
        <v>1787</v>
      </c>
      <c r="C2279" t="str">
        <f t="shared" si="105"/>
        <v>W</v>
      </c>
      <c r="D2279" t="s">
        <v>1824</v>
      </c>
      <c r="E2279" s="1">
        <v>25</v>
      </c>
      <c r="F2279" s="1">
        <v>24</v>
      </c>
      <c r="G2279">
        <f t="shared" si="106"/>
        <v>1</v>
      </c>
      <c r="H2279" t="s">
        <v>2387</v>
      </c>
      <c r="K2279" t="s">
        <v>1813</v>
      </c>
      <c r="L2279" t="s">
        <v>1675</v>
      </c>
      <c r="M2279" t="s">
        <v>1824</v>
      </c>
      <c r="N2279" t="s">
        <v>1037</v>
      </c>
      <c r="S2279" t="s">
        <v>30</v>
      </c>
      <c r="U2279">
        <f t="shared" si="107"/>
        <v>0</v>
      </c>
    </row>
    <row r="2280" spans="1:21" x14ac:dyDescent="0.25">
      <c r="A2280">
        <v>19841103</v>
      </c>
      <c r="B2280" t="s">
        <v>376</v>
      </c>
      <c r="C2280" t="str">
        <f t="shared" si="105"/>
        <v>L</v>
      </c>
      <c r="D2280" t="s">
        <v>1824</v>
      </c>
      <c r="E2280" s="1">
        <v>3</v>
      </c>
      <c r="F2280" s="1">
        <v>19</v>
      </c>
      <c r="G2280">
        <f t="shared" si="106"/>
        <v>-16</v>
      </c>
      <c r="H2280" t="s">
        <v>2386</v>
      </c>
      <c r="K2280" t="s">
        <v>1818</v>
      </c>
      <c r="L2280" t="s">
        <v>1017</v>
      </c>
      <c r="M2280" t="s">
        <v>376</v>
      </c>
      <c r="N2280" t="s">
        <v>1033</v>
      </c>
      <c r="S2280" t="s">
        <v>30</v>
      </c>
      <c r="U2280">
        <f t="shared" si="107"/>
        <v>0</v>
      </c>
    </row>
    <row r="2281" spans="1:21" x14ac:dyDescent="0.25">
      <c r="A2281">
        <v>19841103</v>
      </c>
      <c r="B2281" t="s">
        <v>1824</v>
      </c>
      <c r="C2281" t="str">
        <f t="shared" si="105"/>
        <v>W</v>
      </c>
      <c r="D2281" t="s">
        <v>376</v>
      </c>
      <c r="E2281" s="1">
        <v>19</v>
      </c>
      <c r="F2281" s="1">
        <v>3</v>
      </c>
      <c r="G2281">
        <f t="shared" si="106"/>
        <v>16</v>
      </c>
      <c r="H2281" t="s">
        <v>2386</v>
      </c>
      <c r="K2281" t="s">
        <v>1818</v>
      </c>
      <c r="L2281" t="s">
        <v>1017</v>
      </c>
      <c r="M2281" t="s">
        <v>376</v>
      </c>
      <c r="N2281" t="s">
        <v>1037</v>
      </c>
      <c r="S2281" t="s">
        <v>30</v>
      </c>
      <c r="U2281">
        <f t="shared" si="107"/>
        <v>0</v>
      </c>
    </row>
    <row r="2282" spans="1:21" x14ac:dyDescent="0.25">
      <c r="A2282">
        <v>19841110</v>
      </c>
      <c r="B2282" t="s">
        <v>1825</v>
      </c>
      <c r="C2282" t="str">
        <f t="shared" si="105"/>
        <v>L</v>
      </c>
      <c r="D2282" t="s">
        <v>1824</v>
      </c>
      <c r="E2282" s="1">
        <v>9</v>
      </c>
      <c r="F2282" s="1">
        <v>16</v>
      </c>
      <c r="G2282">
        <f t="shared" si="106"/>
        <v>-7</v>
      </c>
      <c r="H2282" t="s">
        <v>2386</v>
      </c>
      <c r="K2282" t="s">
        <v>1995</v>
      </c>
      <c r="L2282" t="s">
        <v>1826</v>
      </c>
      <c r="M2282" t="s">
        <v>1825</v>
      </c>
      <c r="N2282" t="s">
        <v>1033</v>
      </c>
      <c r="S2282" t="s">
        <v>30</v>
      </c>
      <c r="U2282">
        <f t="shared" si="107"/>
        <v>1</v>
      </c>
    </row>
    <row r="2283" spans="1:21" x14ac:dyDescent="0.25">
      <c r="A2283">
        <v>19841110</v>
      </c>
      <c r="B2283" t="s">
        <v>1824</v>
      </c>
      <c r="C2283" t="str">
        <f t="shared" si="105"/>
        <v>W</v>
      </c>
      <c r="D2283" t="s">
        <v>1825</v>
      </c>
      <c r="E2283" s="1">
        <v>16</v>
      </c>
      <c r="F2283" s="1">
        <v>9</v>
      </c>
      <c r="G2283">
        <f t="shared" si="106"/>
        <v>7</v>
      </c>
      <c r="H2283" t="s">
        <v>2386</v>
      </c>
      <c r="K2283" t="s">
        <v>1995</v>
      </c>
      <c r="L2283" t="s">
        <v>1826</v>
      </c>
      <c r="M2283" t="s">
        <v>1825</v>
      </c>
      <c r="N2283" t="s">
        <v>1037</v>
      </c>
      <c r="S2283" t="s">
        <v>30</v>
      </c>
      <c r="U2283">
        <f t="shared" si="107"/>
        <v>0</v>
      </c>
    </row>
    <row r="2284" spans="1:21" x14ac:dyDescent="0.25">
      <c r="A2284">
        <v>19841124</v>
      </c>
      <c r="B2284" t="s">
        <v>1264</v>
      </c>
      <c r="C2284" t="str">
        <f t="shared" si="105"/>
        <v>L</v>
      </c>
      <c r="D2284" t="s">
        <v>1824</v>
      </c>
      <c r="E2284" s="1">
        <v>9</v>
      </c>
      <c r="F2284" s="1">
        <v>28</v>
      </c>
      <c r="G2284">
        <f t="shared" si="106"/>
        <v>-19</v>
      </c>
      <c r="H2284" t="s">
        <v>2386</v>
      </c>
      <c r="K2284" t="s">
        <v>1988</v>
      </c>
      <c r="L2284" t="s">
        <v>1263</v>
      </c>
      <c r="M2284" t="s">
        <v>1264</v>
      </c>
      <c r="N2284" t="s">
        <v>1033</v>
      </c>
      <c r="S2284" t="s">
        <v>30</v>
      </c>
      <c r="U2284">
        <f t="shared" si="107"/>
        <v>0</v>
      </c>
    </row>
    <row r="2285" spans="1:21" x14ac:dyDescent="0.25">
      <c r="A2285">
        <v>19841124</v>
      </c>
      <c r="B2285" t="s">
        <v>1824</v>
      </c>
      <c r="C2285" t="str">
        <f t="shared" si="105"/>
        <v>W</v>
      </c>
      <c r="D2285" t="s">
        <v>1264</v>
      </c>
      <c r="E2285" s="1">
        <v>28</v>
      </c>
      <c r="F2285" s="1">
        <v>9</v>
      </c>
      <c r="G2285">
        <f t="shared" si="106"/>
        <v>19</v>
      </c>
      <c r="H2285" t="s">
        <v>2386</v>
      </c>
      <c r="K2285" t="s">
        <v>1988</v>
      </c>
      <c r="L2285" t="s">
        <v>1263</v>
      </c>
      <c r="M2285" t="s">
        <v>1264</v>
      </c>
      <c r="N2285" t="s">
        <v>1037</v>
      </c>
      <c r="S2285" t="s">
        <v>30</v>
      </c>
      <c r="U2285">
        <f t="shared" si="107"/>
        <v>0</v>
      </c>
    </row>
    <row r="2286" spans="1:21" x14ac:dyDescent="0.25">
      <c r="A2286">
        <v>19841208</v>
      </c>
      <c r="B2286" t="s">
        <v>503</v>
      </c>
      <c r="C2286" t="str">
        <f t="shared" si="105"/>
        <v>L</v>
      </c>
      <c r="D2286" t="s">
        <v>1824</v>
      </c>
      <c r="E2286" s="1">
        <v>12</v>
      </c>
      <c r="F2286" s="1">
        <v>37</v>
      </c>
      <c r="G2286">
        <f t="shared" si="106"/>
        <v>-25</v>
      </c>
      <c r="H2286" t="s">
        <v>2386</v>
      </c>
      <c r="K2286" t="s">
        <v>1822</v>
      </c>
      <c r="L2286" t="s">
        <v>1120</v>
      </c>
      <c r="M2286" t="s">
        <v>503</v>
      </c>
      <c r="N2286" t="s">
        <v>1033</v>
      </c>
      <c r="S2286" t="s">
        <v>30</v>
      </c>
      <c r="U2286">
        <f t="shared" si="107"/>
        <v>0</v>
      </c>
    </row>
    <row r="2287" spans="1:21" x14ac:dyDescent="0.25">
      <c r="A2287">
        <v>19841208</v>
      </c>
      <c r="B2287" t="s">
        <v>1824</v>
      </c>
      <c r="C2287" t="str">
        <f t="shared" si="105"/>
        <v>W</v>
      </c>
      <c r="D2287" t="s">
        <v>503</v>
      </c>
      <c r="E2287" s="1">
        <v>37</v>
      </c>
      <c r="F2287" s="1">
        <v>12</v>
      </c>
      <c r="G2287">
        <f t="shared" si="106"/>
        <v>25</v>
      </c>
      <c r="H2287" t="s">
        <v>2386</v>
      </c>
      <c r="K2287" t="s">
        <v>1822</v>
      </c>
      <c r="L2287" t="s">
        <v>1120</v>
      </c>
      <c r="M2287" t="s">
        <v>503</v>
      </c>
      <c r="N2287" t="s">
        <v>1037</v>
      </c>
      <c r="S2287" t="s">
        <v>30</v>
      </c>
      <c r="U2287">
        <f t="shared" si="107"/>
        <v>0</v>
      </c>
    </row>
    <row r="2288" spans="1:21" x14ac:dyDescent="0.25">
      <c r="A2288">
        <v>19850202</v>
      </c>
      <c r="B2288" t="s">
        <v>503</v>
      </c>
      <c r="C2288" t="str">
        <f t="shared" si="105"/>
        <v>L</v>
      </c>
      <c r="D2288" t="s">
        <v>1825</v>
      </c>
      <c r="E2288" s="1">
        <v>15</v>
      </c>
      <c r="F2288" s="1">
        <v>18</v>
      </c>
      <c r="G2288">
        <f t="shared" si="106"/>
        <v>-3</v>
      </c>
      <c r="H2288" t="s">
        <v>2831</v>
      </c>
      <c r="K2288" t="s">
        <v>1822</v>
      </c>
      <c r="L2288" t="s">
        <v>1120</v>
      </c>
      <c r="M2288" t="s">
        <v>503</v>
      </c>
      <c r="N2288" t="s">
        <v>1033</v>
      </c>
      <c r="O2288" t="s">
        <v>30</v>
      </c>
      <c r="U2288">
        <f t="shared" si="107"/>
        <v>1</v>
      </c>
    </row>
    <row r="2289" spans="1:21" x14ac:dyDescent="0.25">
      <c r="A2289">
        <v>19850202</v>
      </c>
      <c r="B2289" t="s">
        <v>1825</v>
      </c>
      <c r="C2289" t="str">
        <f t="shared" si="105"/>
        <v>W</v>
      </c>
      <c r="D2289" t="s">
        <v>503</v>
      </c>
      <c r="E2289" s="1">
        <v>18</v>
      </c>
      <c r="F2289" s="1">
        <v>15</v>
      </c>
      <c r="G2289">
        <f t="shared" si="106"/>
        <v>3</v>
      </c>
      <c r="H2289" t="s">
        <v>2831</v>
      </c>
      <c r="K2289" t="s">
        <v>1822</v>
      </c>
      <c r="L2289" t="s">
        <v>1120</v>
      </c>
      <c r="M2289" t="s">
        <v>503</v>
      </c>
      <c r="N2289" t="s">
        <v>1037</v>
      </c>
      <c r="O2289" t="s">
        <v>30</v>
      </c>
      <c r="U2289">
        <f t="shared" si="107"/>
        <v>0</v>
      </c>
    </row>
    <row r="2290" spans="1:21" x14ac:dyDescent="0.25">
      <c r="A2290">
        <v>19850202</v>
      </c>
      <c r="B2290" t="s">
        <v>376</v>
      </c>
      <c r="C2290" t="str">
        <f t="shared" si="105"/>
        <v>D</v>
      </c>
      <c r="D2290" t="s">
        <v>164</v>
      </c>
      <c r="E2290" s="1">
        <v>9</v>
      </c>
      <c r="F2290" s="1">
        <v>9</v>
      </c>
      <c r="G2290">
        <f t="shared" si="106"/>
        <v>0</v>
      </c>
      <c r="H2290" t="s">
        <v>2831</v>
      </c>
      <c r="K2290" t="s">
        <v>1894</v>
      </c>
      <c r="L2290" t="s">
        <v>1017</v>
      </c>
      <c r="M2290" t="s">
        <v>376</v>
      </c>
      <c r="N2290" t="s">
        <v>1033</v>
      </c>
      <c r="O2290" t="s">
        <v>30</v>
      </c>
      <c r="U2290">
        <f t="shared" si="107"/>
        <v>0</v>
      </c>
    </row>
    <row r="2291" spans="1:21" x14ac:dyDescent="0.25">
      <c r="A2291">
        <v>19850202</v>
      </c>
      <c r="B2291" t="s">
        <v>164</v>
      </c>
      <c r="C2291" t="str">
        <f t="shared" si="105"/>
        <v>D</v>
      </c>
      <c r="D2291" t="s">
        <v>376</v>
      </c>
      <c r="E2291" s="1">
        <v>9</v>
      </c>
      <c r="F2291" s="1">
        <v>9</v>
      </c>
      <c r="G2291">
        <f t="shared" si="106"/>
        <v>0</v>
      </c>
      <c r="H2291" t="s">
        <v>2831</v>
      </c>
      <c r="K2291" t="s">
        <v>1894</v>
      </c>
      <c r="L2291" t="s">
        <v>1017</v>
      </c>
      <c r="M2291" t="s">
        <v>376</v>
      </c>
      <c r="N2291" t="s">
        <v>1037</v>
      </c>
      <c r="O2291" t="s">
        <v>30</v>
      </c>
      <c r="U2291">
        <f t="shared" si="107"/>
        <v>0</v>
      </c>
    </row>
    <row r="2292" spans="1:21" x14ac:dyDescent="0.25">
      <c r="A2292">
        <v>19850216</v>
      </c>
      <c r="B2292" t="s">
        <v>164</v>
      </c>
      <c r="C2292" t="str">
        <f t="shared" si="105"/>
        <v>W</v>
      </c>
      <c r="D2292" t="s">
        <v>503</v>
      </c>
      <c r="E2292" s="1">
        <v>11</v>
      </c>
      <c r="F2292" s="1">
        <v>3</v>
      </c>
      <c r="G2292">
        <f t="shared" si="106"/>
        <v>8</v>
      </c>
      <c r="H2292" t="s">
        <v>2831</v>
      </c>
      <c r="K2292" t="s">
        <v>2268</v>
      </c>
      <c r="L2292" t="s">
        <v>1939</v>
      </c>
      <c r="M2292" t="s">
        <v>164</v>
      </c>
      <c r="N2292" t="s">
        <v>1033</v>
      </c>
      <c r="O2292" t="s">
        <v>30</v>
      </c>
      <c r="U2292">
        <f t="shared" si="107"/>
        <v>0</v>
      </c>
    </row>
    <row r="2293" spans="1:21" x14ac:dyDescent="0.25">
      <c r="A2293">
        <v>19850216</v>
      </c>
      <c r="B2293" t="s">
        <v>503</v>
      </c>
      <c r="C2293" t="str">
        <f t="shared" si="105"/>
        <v>L</v>
      </c>
      <c r="D2293" t="s">
        <v>164</v>
      </c>
      <c r="E2293" s="1">
        <v>3</v>
      </c>
      <c r="F2293" s="1">
        <v>11</v>
      </c>
      <c r="G2293">
        <f t="shared" si="106"/>
        <v>-8</v>
      </c>
      <c r="H2293" t="s">
        <v>2831</v>
      </c>
      <c r="K2293" t="s">
        <v>2268</v>
      </c>
      <c r="L2293" t="s">
        <v>1939</v>
      </c>
      <c r="M2293" t="s">
        <v>164</v>
      </c>
      <c r="N2293" t="s">
        <v>1037</v>
      </c>
      <c r="O2293" t="s">
        <v>30</v>
      </c>
      <c r="U2293">
        <f t="shared" si="107"/>
        <v>0</v>
      </c>
    </row>
    <row r="2294" spans="1:21" x14ac:dyDescent="0.25">
      <c r="A2294">
        <v>19850302</v>
      </c>
      <c r="B2294" t="s">
        <v>1825</v>
      </c>
      <c r="C2294" t="str">
        <f t="shared" si="105"/>
        <v>D</v>
      </c>
      <c r="D2294" t="s">
        <v>164</v>
      </c>
      <c r="E2294" s="1">
        <v>15</v>
      </c>
      <c r="F2294" s="1">
        <v>15</v>
      </c>
      <c r="G2294">
        <f t="shared" si="106"/>
        <v>0</v>
      </c>
      <c r="H2294" t="s">
        <v>2831</v>
      </c>
      <c r="K2294" t="s">
        <v>1995</v>
      </c>
      <c r="L2294" t="s">
        <v>1826</v>
      </c>
      <c r="M2294" t="s">
        <v>1825</v>
      </c>
      <c r="N2294" t="s">
        <v>1033</v>
      </c>
      <c r="O2294" t="s">
        <v>30</v>
      </c>
      <c r="U2294">
        <f t="shared" si="107"/>
        <v>0</v>
      </c>
    </row>
    <row r="2295" spans="1:21" x14ac:dyDescent="0.25">
      <c r="A2295">
        <v>19850302</v>
      </c>
      <c r="B2295" t="s">
        <v>164</v>
      </c>
      <c r="C2295" t="str">
        <f t="shared" si="105"/>
        <v>D</v>
      </c>
      <c r="D2295" t="s">
        <v>1825</v>
      </c>
      <c r="E2295" s="1">
        <v>15</v>
      </c>
      <c r="F2295" s="1">
        <v>15</v>
      </c>
      <c r="G2295">
        <f t="shared" si="106"/>
        <v>0</v>
      </c>
      <c r="H2295" t="s">
        <v>2831</v>
      </c>
      <c r="K2295" t="s">
        <v>1995</v>
      </c>
      <c r="L2295" t="s">
        <v>1826</v>
      </c>
      <c r="M2295" t="s">
        <v>1825</v>
      </c>
      <c r="N2295" t="s">
        <v>1037</v>
      </c>
      <c r="O2295" t="s">
        <v>30</v>
      </c>
      <c r="U2295">
        <f t="shared" si="107"/>
        <v>0</v>
      </c>
    </row>
    <row r="2296" spans="1:21" x14ac:dyDescent="0.25">
      <c r="A2296">
        <v>19850302</v>
      </c>
      <c r="B2296" t="s">
        <v>503</v>
      </c>
      <c r="C2296" t="str">
        <f t="shared" si="105"/>
        <v>L</v>
      </c>
      <c r="D2296" t="s">
        <v>1264</v>
      </c>
      <c r="E2296" s="1">
        <v>21</v>
      </c>
      <c r="F2296" s="1">
        <v>25</v>
      </c>
      <c r="G2296">
        <f t="shared" si="106"/>
        <v>-4</v>
      </c>
      <c r="H2296" t="s">
        <v>2831</v>
      </c>
      <c r="K2296" t="s">
        <v>1822</v>
      </c>
      <c r="L2296" t="s">
        <v>1120</v>
      </c>
      <c r="M2296" t="s">
        <v>503</v>
      </c>
      <c r="N2296" t="s">
        <v>1033</v>
      </c>
      <c r="O2296" t="s">
        <v>30</v>
      </c>
      <c r="U2296">
        <f t="shared" si="107"/>
        <v>1</v>
      </c>
    </row>
    <row r="2297" spans="1:21" x14ac:dyDescent="0.25">
      <c r="A2297">
        <v>19850302</v>
      </c>
      <c r="B2297" t="s">
        <v>1264</v>
      </c>
      <c r="C2297" t="str">
        <f t="shared" si="105"/>
        <v>W</v>
      </c>
      <c r="D2297" t="s">
        <v>503</v>
      </c>
      <c r="E2297" s="1">
        <v>25</v>
      </c>
      <c r="F2297" s="1">
        <v>21</v>
      </c>
      <c r="G2297">
        <f t="shared" si="106"/>
        <v>4</v>
      </c>
      <c r="H2297" t="s">
        <v>2831</v>
      </c>
      <c r="K2297" t="s">
        <v>1822</v>
      </c>
      <c r="L2297" t="s">
        <v>1120</v>
      </c>
      <c r="M2297" t="s">
        <v>503</v>
      </c>
      <c r="N2297" t="s">
        <v>1037</v>
      </c>
      <c r="O2297" t="s">
        <v>30</v>
      </c>
      <c r="U2297">
        <f t="shared" si="107"/>
        <v>0</v>
      </c>
    </row>
    <row r="2298" spans="1:21" x14ac:dyDescent="0.25">
      <c r="A2298">
        <v>19850316</v>
      </c>
      <c r="B2298" t="s">
        <v>1264</v>
      </c>
      <c r="C2298" t="str">
        <f t="shared" si="105"/>
        <v>L</v>
      </c>
      <c r="D2298" t="s">
        <v>1825</v>
      </c>
      <c r="E2298" s="1">
        <v>9</v>
      </c>
      <c r="F2298" s="1">
        <v>21</v>
      </c>
      <c r="G2298">
        <f t="shared" si="106"/>
        <v>-12</v>
      </c>
      <c r="H2298" t="s">
        <v>2831</v>
      </c>
      <c r="K2298" t="s">
        <v>2533</v>
      </c>
      <c r="L2298" t="s">
        <v>1263</v>
      </c>
      <c r="M2298" t="s">
        <v>1264</v>
      </c>
      <c r="N2298" t="s">
        <v>1033</v>
      </c>
      <c r="O2298" t="s">
        <v>30</v>
      </c>
      <c r="U2298">
        <f t="shared" si="107"/>
        <v>0</v>
      </c>
    </row>
    <row r="2299" spans="1:21" x14ac:dyDescent="0.25">
      <c r="A2299">
        <v>19850316</v>
      </c>
      <c r="B2299" t="s">
        <v>1825</v>
      </c>
      <c r="C2299" t="str">
        <f t="shared" si="105"/>
        <v>W</v>
      </c>
      <c r="D2299" t="s">
        <v>1264</v>
      </c>
      <c r="E2299" s="1">
        <v>21</v>
      </c>
      <c r="F2299" s="1">
        <v>9</v>
      </c>
      <c r="G2299">
        <f t="shared" si="106"/>
        <v>12</v>
      </c>
      <c r="H2299" t="s">
        <v>2831</v>
      </c>
      <c r="K2299" t="s">
        <v>2533</v>
      </c>
      <c r="L2299" t="s">
        <v>1263</v>
      </c>
      <c r="M2299" t="s">
        <v>1264</v>
      </c>
      <c r="N2299" t="s">
        <v>1037</v>
      </c>
      <c r="O2299" t="s">
        <v>30</v>
      </c>
      <c r="U2299">
        <f t="shared" si="107"/>
        <v>0</v>
      </c>
    </row>
    <row r="2300" spans="1:21" x14ac:dyDescent="0.25">
      <c r="A2300">
        <v>19850316</v>
      </c>
      <c r="B2300" t="s">
        <v>376</v>
      </c>
      <c r="C2300" t="str">
        <f t="shared" si="105"/>
        <v>W</v>
      </c>
      <c r="D2300" t="s">
        <v>503</v>
      </c>
      <c r="E2300" s="1">
        <v>10</v>
      </c>
      <c r="F2300" s="1">
        <v>7</v>
      </c>
      <c r="G2300">
        <f t="shared" si="106"/>
        <v>3</v>
      </c>
      <c r="H2300" t="s">
        <v>2831</v>
      </c>
      <c r="K2300" t="s">
        <v>1818</v>
      </c>
      <c r="L2300" t="s">
        <v>1017</v>
      </c>
      <c r="M2300" t="s">
        <v>376</v>
      </c>
      <c r="N2300" t="s">
        <v>1033</v>
      </c>
      <c r="O2300" t="s">
        <v>30</v>
      </c>
      <c r="U2300">
        <f t="shared" si="107"/>
        <v>0</v>
      </c>
    </row>
    <row r="2301" spans="1:21" x14ac:dyDescent="0.25">
      <c r="A2301">
        <v>19850316</v>
      </c>
      <c r="B2301" t="s">
        <v>503</v>
      </c>
      <c r="C2301" t="str">
        <f t="shared" si="105"/>
        <v>L</v>
      </c>
      <c r="D2301" t="s">
        <v>376</v>
      </c>
      <c r="E2301" s="1">
        <v>7</v>
      </c>
      <c r="F2301" s="1">
        <v>10</v>
      </c>
      <c r="G2301">
        <f t="shared" si="106"/>
        <v>-3</v>
      </c>
      <c r="H2301" t="s">
        <v>2831</v>
      </c>
      <c r="K2301" t="s">
        <v>1818</v>
      </c>
      <c r="L2301" t="s">
        <v>1017</v>
      </c>
      <c r="M2301" t="s">
        <v>376</v>
      </c>
      <c r="N2301" t="s">
        <v>1037</v>
      </c>
      <c r="O2301" t="s">
        <v>30</v>
      </c>
      <c r="U2301">
        <f t="shared" si="107"/>
        <v>1</v>
      </c>
    </row>
    <row r="2302" spans="1:21" x14ac:dyDescent="0.25">
      <c r="A2302">
        <v>19850330</v>
      </c>
      <c r="B2302" t="s">
        <v>1825</v>
      </c>
      <c r="C2302" t="str">
        <f t="shared" si="105"/>
        <v>W</v>
      </c>
      <c r="D2302" t="s">
        <v>376</v>
      </c>
      <c r="E2302" s="1">
        <v>13</v>
      </c>
      <c r="F2302" s="1">
        <v>10</v>
      </c>
      <c r="G2302">
        <f t="shared" si="106"/>
        <v>3</v>
      </c>
      <c r="H2302" t="s">
        <v>2831</v>
      </c>
      <c r="K2302" t="s">
        <v>1995</v>
      </c>
      <c r="L2302" t="s">
        <v>1826</v>
      </c>
      <c r="M2302" t="s">
        <v>1825</v>
      </c>
      <c r="N2302" t="s">
        <v>1033</v>
      </c>
      <c r="O2302" t="s">
        <v>30</v>
      </c>
      <c r="U2302">
        <f t="shared" si="107"/>
        <v>0</v>
      </c>
    </row>
    <row r="2303" spans="1:21" x14ac:dyDescent="0.25">
      <c r="A2303">
        <v>19850330</v>
      </c>
      <c r="B2303" t="s">
        <v>376</v>
      </c>
      <c r="C2303" t="str">
        <f t="shared" si="105"/>
        <v>L</v>
      </c>
      <c r="D2303" t="s">
        <v>1825</v>
      </c>
      <c r="E2303" s="1">
        <v>10</v>
      </c>
      <c r="F2303" s="1">
        <v>13</v>
      </c>
      <c r="G2303">
        <f t="shared" si="106"/>
        <v>-3</v>
      </c>
      <c r="H2303" t="s">
        <v>2831</v>
      </c>
      <c r="K2303" t="s">
        <v>1995</v>
      </c>
      <c r="L2303" t="s">
        <v>1826</v>
      </c>
      <c r="M2303" t="s">
        <v>1825</v>
      </c>
      <c r="N2303" t="s">
        <v>1037</v>
      </c>
      <c r="O2303" t="s">
        <v>30</v>
      </c>
      <c r="U2303">
        <f t="shared" si="107"/>
        <v>1</v>
      </c>
    </row>
    <row r="2304" spans="1:21" x14ac:dyDescent="0.25">
      <c r="A2304">
        <v>19850330</v>
      </c>
      <c r="B2304" t="s">
        <v>164</v>
      </c>
      <c r="C2304" t="str">
        <f t="shared" si="105"/>
        <v>W</v>
      </c>
      <c r="D2304" t="s">
        <v>1264</v>
      </c>
      <c r="E2304" s="1">
        <v>14</v>
      </c>
      <c r="F2304" s="1">
        <v>3</v>
      </c>
      <c r="G2304">
        <f t="shared" si="106"/>
        <v>11</v>
      </c>
      <c r="H2304" t="s">
        <v>2831</v>
      </c>
      <c r="K2304" t="s">
        <v>2268</v>
      </c>
      <c r="L2304" t="s">
        <v>1939</v>
      </c>
      <c r="M2304" t="s">
        <v>164</v>
      </c>
      <c r="N2304" t="s">
        <v>1033</v>
      </c>
      <c r="O2304" t="s">
        <v>30</v>
      </c>
      <c r="U2304">
        <f t="shared" si="107"/>
        <v>0</v>
      </c>
    </row>
    <row r="2305" spans="1:21" x14ac:dyDescent="0.25">
      <c r="A2305">
        <v>19850330</v>
      </c>
      <c r="B2305" t="s">
        <v>1264</v>
      </c>
      <c r="C2305" t="str">
        <f t="shared" si="105"/>
        <v>L</v>
      </c>
      <c r="D2305" t="s">
        <v>164</v>
      </c>
      <c r="E2305" s="1">
        <v>3</v>
      </c>
      <c r="F2305" s="1">
        <v>14</v>
      </c>
      <c r="G2305">
        <f t="shared" si="106"/>
        <v>-11</v>
      </c>
      <c r="H2305" t="s">
        <v>2831</v>
      </c>
      <c r="K2305" t="s">
        <v>2268</v>
      </c>
      <c r="L2305" t="s">
        <v>1939</v>
      </c>
      <c r="M2305" t="s">
        <v>164</v>
      </c>
      <c r="N2305" t="s">
        <v>1037</v>
      </c>
      <c r="O2305" t="s">
        <v>30</v>
      </c>
      <c r="U2305">
        <f t="shared" si="107"/>
        <v>0</v>
      </c>
    </row>
    <row r="2306" spans="1:21" x14ac:dyDescent="0.25">
      <c r="A2306">
        <v>19850420</v>
      </c>
      <c r="B2306" t="s">
        <v>1264</v>
      </c>
      <c r="C2306" t="str">
        <f t="shared" ref="C2306:C2369" si="108">IF(E2306-F2306&gt;0,"W",IF(E2306-F2306&lt;0,"L","D"))</f>
        <v>W</v>
      </c>
      <c r="D2306" t="s">
        <v>376</v>
      </c>
      <c r="E2306" s="1">
        <v>24</v>
      </c>
      <c r="F2306" s="1">
        <v>15</v>
      </c>
      <c r="G2306">
        <f t="shared" ref="G2306:G2369" si="109">E2306-F2306</f>
        <v>9</v>
      </c>
      <c r="H2306" t="s">
        <v>2831</v>
      </c>
      <c r="K2306" t="s">
        <v>2533</v>
      </c>
      <c r="L2306" t="s">
        <v>1263</v>
      </c>
      <c r="M2306" t="s">
        <v>1264</v>
      </c>
      <c r="N2306" t="s">
        <v>1033</v>
      </c>
      <c r="O2306" t="s">
        <v>30</v>
      </c>
      <c r="U2306">
        <f t="shared" ref="U2306:U2369" si="110">IF(C2306="L",IF(G2306&gt;-8,1,0),0)</f>
        <v>0</v>
      </c>
    </row>
    <row r="2307" spans="1:21" x14ac:dyDescent="0.25">
      <c r="A2307">
        <v>19850420</v>
      </c>
      <c r="B2307" t="s">
        <v>376</v>
      </c>
      <c r="C2307" t="str">
        <f t="shared" si="108"/>
        <v>L</v>
      </c>
      <c r="D2307" t="s">
        <v>1264</v>
      </c>
      <c r="E2307" s="1">
        <v>15</v>
      </c>
      <c r="F2307" s="1">
        <v>24</v>
      </c>
      <c r="G2307">
        <f t="shared" si="109"/>
        <v>-9</v>
      </c>
      <c r="H2307" t="s">
        <v>2831</v>
      </c>
      <c r="K2307" t="s">
        <v>2533</v>
      </c>
      <c r="L2307" t="s">
        <v>1263</v>
      </c>
      <c r="M2307" t="s">
        <v>1264</v>
      </c>
      <c r="N2307" t="s">
        <v>1037</v>
      </c>
      <c r="O2307" t="s">
        <v>30</v>
      </c>
      <c r="U2307">
        <f t="shared" si="110"/>
        <v>0</v>
      </c>
    </row>
    <row r="2308" spans="1:21" x14ac:dyDescent="0.25">
      <c r="A2308">
        <v>19850601</v>
      </c>
      <c r="B2308" t="s">
        <v>1787</v>
      </c>
      <c r="C2308" t="str">
        <f t="shared" si="108"/>
        <v>W</v>
      </c>
      <c r="D2308" t="s">
        <v>376</v>
      </c>
      <c r="E2308" s="1">
        <v>18</v>
      </c>
      <c r="F2308" s="1">
        <v>13</v>
      </c>
      <c r="G2308">
        <f t="shared" si="109"/>
        <v>5</v>
      </c>
      <c r="H2308" t="s">
        <v>2385</v>
      </c>
      <c r="K2308" t="s">
        <v>2280</v>
      </c>
      <c r="L2308" t="s">
        <v>1846</v>
      </c>
      <c r="M2308" t="s">
        <v>1787</v>
      </c>
      <c r="N2308" t="s">
        <v>1033</v>
      </c>
      <c r="S2308" t="s">
        <v>30</v>
      </c>
      <c r="U2308">
        <f t="shared" si="110"/>
        <v>0</v>
      </c>
    </row>
    <row r="2309" spans="1:21" x14ac:dyDescent="0.25">
      <c r="A2309">
        <v>19850601</v>
      </c>
      <c r="B2309" t="s">
        <v>376</v>
      </c>
      <c r="C2309" t="str">
        <f t="shared" si="108"/>
        <v>L</v>
      </c>
      <c r="D2309" t="s">
        <v>1787</v>
      </c>
      <c r="E2309" s="1">
        <v>13</v>
      </c>
      <c r="F2309" s="1">
        <v>18</v>
      </c>
      <c r="G2309">
        <f t="shared" si="109"/>
        <v>-5</v>
      </c>
      <c r="H2309" t="s">
        <v>2385</v>
      </c>
      <c r="K2309" t="s">
        <v>2280</v>
      </c>
      <c r="L2309" t="s">
        <v>1846</v>
      </c>
      <c r="M2309" t="s">
        <v>1787</v>
      </c>
      <c r="N2309" t="s">
        <v>1037</v>
      </c>
      <c r="S2309" t="s">
        <v>30</v>
      </c>
      <c r="U2309">
        <f t="shared" si="110"/>
        <v>1</v>
      </c>
    </row>
    <row r="2310" spans="1:21" x14ac:dyDescent="0.25">
      <c r="A2310">
        <v>19850608</v>
      </c>
      <c r="B2310" t="s">
        <v>1787</v>
      </c>
      <c r="C2310" t="str">
        <f t="shared" si="108"/>
        <v>W</v>
      </c>
      <c r="D2310" t="s">
        <v>376</v>
      </c>
      <c r="E2310" s="1">
        <v>42</v>
      </c>
      <c r="F2310" s="1">
        <v>15</v>
      </c>
      <c r="G2310">
        <f t="shared" si="109"/>
        <v>27</v>
      </c>
      <c r="H2310" t="s">
        <v>2385</v>
      </c>
      <c r="K2310" t="s">
        <v>2239</v>
      </c>
      <c r="L2310" t="s">
        <v>1837</v>
      </c>
      <c r="M2310" t="s">
        <v>1787</v>
      </c>
      <c r="N2310" t="s">
        <v>1033</v>
      </c>
      <c r="S2310" t="s">
        <v>30</v>
      </c>
      <c r="U2310">
        <f t="shared" si="110"/>
        <v>0</v>
      </c>
    </row>
    <row r="2311" spans="1:21" x14ac:dyDescent="0.25">
      <c r="A2311">
        <v>19850608</v>
      </c>
      <c r="B2311" t="s">
        <v>376</v>
      </c>
      <c r="C2311" t="str">
        <f t="shared" si="108"/>
        <v>L</v>
      </c>
      <c r="D2311" t="s">
        <v>1787</v>
      </c>
      <c r="E2311" s="1">
        <v>15</v>
      </c>
      <c r="F2311" s="1">
        <v>42</v>
      </c>
      <c r="G2311">
        <f t="shared" si="109"/>
        <v>-27</v>
      </c>
      <c r="H2311" t="s">
        <v>2385</v>
      </c>
      <c r="K2311" t="s">
        <v>2239</v>
      </c>
      <c r="L2311" t="s">
        <v>1837</v>
      </c>
      <c r="M2311" t="s">
        <v>1787</v>
      </c>
      <c r="N2311" t="s">
        <v>1037</v>
      </c>
      <c r="S2311" t="s">
        <v>30</v>
      </c>
      <c r="U2311">
        <f t="shared" si="110"/>
        <v>0</v>
      </c>
    </row>
    <row r="2312" spans="1:21" x14ac:dyDescent="0.25">
      <c r="A2312">
        <v>19850622</v>
      </c>
      <c r="B2312" t="s">
        <v>1821</v>
      </c>
      <c r="C2312" t="str">
        <f t="shared" si="108"/>
        <v>W</v>
      </c>
      <c r="D2312" t="s">
        <v>164</v>
      </c>
      <c r="E2312" s="1">
        <v>24</v>
      </c>
      <c r="F2312" s="1">
        <v>16</v>
      </c>
      <c r="G2312">
        <f t="shared" si="109"/>
        <v>8</v>
      </c>
      <c r="H2312" t="s">
        <v>2383</v>
      </c>
      <c r="K2312" t="s">
        <v>2382</v>
      </c>
      <c r="L2312" t="s">
        <v>1885</v>
      </c>
      <c r="M2312" t="s">
        <v>1821</v>
      </c>
      <c r="N2312" t="s">
        <v>1033</v>
      </c>
      <c r="S2312" t="s">
        <v>30</v>
      </c>
      <c r="U2312">
        <f t="shared" si="110"/>
        <v>0</v>
      </c>
    </row>
    <row r="2313" spans="1:21" x14ac:dyDescent="0.25">
      <c r="A2313">
        <v>19850622</v>
      </c>
      <c r="B2313" t="s">
        <v>164</v>
      </c>
      <c r="C2313" t="str">
        <f t="shared" si="108"/>
        <v>L</v>
      </c>
      <c r="D2313" t="s">
        <v>1821</v>
      </c>
      <c r="E2313" s="1">
        <v>16</v>
      </c>
      <c r="F2313" s="1">
        <v>24</v>
      </c>
      <c r="G2313">
        <f t="shared" si="109"/>
        <v>-8</v>
      </c>
      <c r="H2313" t="s">
        <v>2383</v>
      </c>
      <c r="K2313" t="s">
        <v>2382</v>
      </c>
      <c r="L2313" t="s">
        <v>1885</v>
      </c>
      <c r="M2313" t="s">
        <v>1821</v>
      </c>
      <c r="N2313" t="s">
        <v>1037</v>
      </c>
      <c r="S2313" t="s">
        <v>30</v>
      </c>
      <c r="U2313">
        <f t="shared" si="110"/>
        <v>0</v>
      </c>
    </row>
    <row r="2314" spans="1:21" x14ac:dyDescent="0.25">
      <c r="A2314">
        <v>19850629</v>
      </c>
      <c r="B2314" t="s">
        <v>1787</v>
      </c>
      <c r="C2314" t="str">
        <f t="shared" si="108"/>
        <v>W</v>
      </c>
      <c r="D2314" t="s">
        <v>1824</v>
      </c>
      <c r="E2314" s="1">
        <v>10</v>
      </c>
      <c r="F2314" s="1">
        <v>9</v>
      </c>
      <c r="G2314">
        <f t="shared" si="109"/>
        <v>1</v>
      </c>
      <c r="H2314" t="s">
        <v>2384</v>
      </c>
      <c r="K2314" t="s">
        <v>1836</v>
      </c>
      <c r="L2314" t="s">
        <v>1786</v>
      </c>
      <c r="M2314" t="s">
        <v>1787</v>
      </c>
      <c r="N2314" t="s">
        <v>1033</v>
      </c>
      <c r="S2314" t="s">
        <v>30</v>
      </c>
      <c r="U2314">
        <f t="shared" si="110"/>
        <v>0</v>
      </c>
    </row>
    <row r="2315" spans="1:21" x14ac:dyDescent="0.25">
      <c r="A2315">
        <v>19850629</v>
      </c>
      <c r="B2315" t="s">
        <v>1824</v>
      </c>
      <c r="C2315" t="str">
        <f t="shared" si="108"/>
        <v>L</v>
      </c>
      <c r="D2315" t="s">
        <v>1787</v>
      </c>
      <c r="E2315" s="1">
        <v>9</v>
      </c>
      <c r="F2315" s="1">
        <v>10</v>
      </c>
      <c r="G2315">
        <f t="shared" si="109"/>
        <v>-1</v>
      </c>
      <c r="H2315" t="s">
        <v>2384</v>
      </c>
      <c r="K2315" t="s">
        <v>1836</v>
      </c>
      <c r="L2315" t="s">
        <v>1786</v>
      </c>
      <c r="M2315" t="s">
        <v>1787</v>
      </c>
      <c r="N2315" t="s">
        <v>1037</v>
      </c>
      <c r="S2315" t="s">
        <v>30</v>
      </c>
      <c r="U2315">
        <f t="shared" si="110"/>
        <v>1</v>
      </c>
    </row>
    <row r="2316" spans="1:21" x14ac:dyDescent="0.25">
      <c r="A2316">
        <v>19850629</v>
      </c>
      <c r="B2316" t="s">
        <v>1821</v>
      </c>
      <c r="C2316" t="str">
        <f t="shared" si="108"/>
        <v>L</v>
      </c>
      <c r="D2316" t="s">
        <v>164</v>
      </c>
      <c r="E2316" s="1">
        <v>15</v>
      </c>
      <c r="F2316" s="1">
        <v>23</v>
      </c>
      <c r="G2316">
        <f t="shared" si="109"/>
        <v>-8</v>
      </c>
      <c r="H2316" t="s">
        <v>2383</v>
      </c>
      <c r="K2316" t="s">
        <v>2382</v>
      </c>
      <c r="L2316" t="s">
        <v>1885</v>
      </c>
      <c r="M2316" t="s">
        <v>1821</v>
      </c>
      <c r="N2316" t="s">
        <v>1033</v>
      </c>
      <c r="S2316" t="s">
        <v>30</v>
      </c>
      <c r="U2316">
        <f t="shared" si="110"/>
        <v>0</v>
      </c>
    </row>
    <row r="2317" spans="1:21" x14ac:dyDescent="0.25">
      <c r="A2317">
        <v>19850629</v>
      </c>
      <c r="B2317" t="s">
        <v>164</v>
      </c>
      <c r="C2317" t="str">
        <f t="shared" si="108"/>
        <v>W</v>
      </c>
      <c r="D2317" t="s">
        <v>1821</v>
      </c>
      <c r="E2317" s="1">
        <v>23</v>
      </c>
      <c r="F2317" s="1">
        <v>15</v>
      </c>
      <c r="G2317">
        <f t="shared" si="109"/>
        <v>8</v>
      </c>
      <c r="H2317" t="s">
        <v>2383</v>
      </c>
      <c r="K2317" t="s">
        <v>2382</v>
      </c>
      <c r="L2317" t="s">
        <v>1885</v>
      </c>
      <c r="M2317" t="s">
        <v>1821</v>
      </c>
      <c r="N2317" t="s">
        <v>1037</v>
      </c>
      <c r="S2317" t="s">
        <v>30</v>
      </c>
      <c r="U2317">
        <f t="shared" si="110"/>
        <v>0</v>
      </c>
    </row>
    <row r="2318" spans="1:21" x14ac:dyDescent="0.25">
      <c r="A2318">
        <v>19851026</v>
      </c>
      <c r="B2318" t="s">
        <v>1821</v>
      </c>
      <c r="C2318" t="str">
        <f t="shared" si="108"/>
        <v>L</v>
      </c>
      <c r="D2318" t="s">
        <v>1787</v>
      </c>
      <c r="E2318" s="1">
        <v>20</v>
      </c>
      <c r="F2318" s="1">
        <v>33</v>
      </c>
      <c r="G2318">
        <f t="shared" si="109"/>
        <v>-13</v>
      </c>
      <c r="H2318" t="s">
        <v>2381</v>
      </c>
      <c r="K2318" t="s">
        <v>2234</v>
      </c>
      <c r="L2318" t="s">
        <v>1885</v>
      </c>
      <c r="M2318" t="s">
        <v>1821</v>
      </c>
      <c r="N2318" t="s">
        <v>1033</v>
      </c>
      <c r="S2318" t="s">
        <v>30</v>
      </c>
      <c r="U2318">
        <f t="shared" si="110"/>
        <v>0</v>
      </c>
    </row>
    <row r="2319" spans="1:21" x14ac:dyDescent="0.25">
      <c r="A2319">
        <v>19851026</v>
      </c>
      <c r="B2319" t="s">
        <v>1787</v>
      </c>
      <c r="C2319" t="str">
        <f t="shared" si="108"/>
        <v>W</v>
      </c>
      <c r="D2319" t="s">
        <v>1821</v>
      </c>
      <c r="E2319" s="1">
        <v>33</v>
      </c>
      <c r="F2319" s="1">
        <v>20</v>
      </c>
      <c r="G2319">
        <f t="shared" si="109"/>
        <v>13</v>
      </c>
      <c r="H2319" t="s">
        <v>2381</v>
      </c>
      <c r="K2319" t="s">
        <v>2234</v>
      </c>
      <c r="L2319" t="s">
        <v>1885</v>
      </c>
      <c r="M2319" t="s">
        <v>1821</v>
      </c>
      <c r="N2319" t="s">
        <v>1037</v>
      </c>
      <c r="S2319" t="s">
        <v>30</v>
      </c>
      <c r="U2319">
        <f t="shared" si="110"/>
        <v>0</v>
      </c>
    </row>
    <row r="2320" spans="1:21" x14ac:dyDescent="0.25">
      <c r="A2320">
        <v>19851102</v>
      </c>
      <c r="B2320" t="s">
        <v>1821</v>
      </c>
      <c r="C2320" t="str">
        <f t="shared" si="108"/>
        <v>D</v>
      </c>
      <c r="D2320" t="s">
        <v>1787</v>
      </c>
      <c r="E2320" s="1">
        <v>21</v>
      </c>
      <c r="F2320" s="1">
        <v>21</v>
      </c>
      <c r="G2320">
        <f t="shared" si="109"/>
        <v>0</v>
      </c>
      <c r="H2320" t="s">
        <v>2381</v>
      </c>
      <c r="K2320" t="s">
        <v>2234</v>
      </c>
      <c r="L2320" t="s">
        <v>1885</v>
      </c>
      <c r="M2320" t="s">
        <v>1821</v>
      </c>
      <c r="N2320" t="s">
        <v>1033</v>
      </c>
      <c r="S2320" t="s">
        <v>30</v>
      </c>
      <c r="U2320">
        <f t="shared" si="110"/>
        <v>0</v>
      </c>
    </row>
    <row r="2321" spans="1:21" x14ac:dyDescent="0.25">
      <c r="A2321">
        <v>19851102</v>
      </c>
      <c r="B2321" t="s">
        <v>1787</v>
      </c>
      <c r="C2321" t="str">
        <f t="shared" si="108"/>
        <v>D</v>
      </c>
      <c r="D2321" t="s">
        <v>1821</v>
      </c>
      <c r="E2321" s="1">
        <v>21</v>
      </c>
      <c r="F2321" s="1">
        <v>21</v>
      </c>
      <c r="G2321">
        <f t="shared" si="109"/>
        <v>0</v>
      </c>
      <c r="H2321" t="s">
        <v>2381</v>
      </c>
      <c r="K2321" t="s">
        <v>2234</v>
      </c>
      <c r="L2321" t="s">
        <v>1885</v>
      </c>
      <c r="M2321" t="s">
        <v>1821</v>
      </c>
      <c r="N2321" t="s">
        <v>1037</v>
      </c>
      <c r="S2321" t="s">
        <v>30</v>
      </c>
      <c r="U2321">
        <f t="shared" si="110"/>
        <v>0</v>
      </c>
    </row>
    <row r="2322" spans="1:21" x14ac:dyDescent="0.25">
      <c r="A2322">
        <v>19860118</v>
      </c>
      <c r="B2322" t="s">
        <v>503</v>
      </c>
      <c r="C2322" t="str">
        <f t="shared" si="108"/>
        <v>W</v>
      </c>
      <c r="D2322" t="s">
        <v>164</v>
      </c>
      <c r="E2322" s="1">
        <v>18</v>
      </c>
      <c r="F2322" s="1">
        <v>17</v>
      </c>
      <c r="G2322">
        <f t="shared" si="109"/>
        <v>1</v>
      </c>
      <c r="H2322" t="s">
        <v>2830</v>
      </c>
      <c r="K2322" t="s">
        <v>1903</v>
      </c>
      <c r="L2322" t="s">
        <v>1120</v>
      </c>
      <c r="M2322" t="s">
        <v>503</v>
      </c>
      <c r="N2322" t="s">
        <v>1033</v>
      </c>
      <c r="O2322" t="s">
        <v>30</v>
      </c>
      <c r="U2322">
        <f t="shared" si="110"/>
        <v>0</v>
      </c>
    </row>
    <row r="2323" spans="1:21" x14ac:dyDescent="0.25">
      <c r="A2323">
        <v>19860118</v>
      </c>
      <c r="B2323" t="s">
        <v>164</v>
      </c>
      <c r="C2323" t="str">
        <f t="shared" si="108"/>
        <v>L</v>
      </c>
      <c r="D2323" t="s">
        <v>503</v>
      </c>
      <c r="E2323" s="1">
        <v>17</v>
      </c>
      <c r="F2323" s="1">
        <v>18</v>
      </c>
      <c r="G2323">
        <f t="shared" si="109"/>
        <v>-1</v>
      </c>
      <c r="H2323" t="s">
        <v>2830</v>
      </c>
      <c r="K2323" t="s">
        <v>1903</v>
      </c>
      <c r="L2323" t="s">
        <v>1120</v>
      </c>
      <c r="M2323" t="s">
        <v>503</v>
      </c>
      <c r="N2323" t="s">
        <v>1037</v>
      </c>
      <c r="O2323" t="s">
        <v>30</v>
      </c>
      <c r="U2323">
        <f t="shared" si="110"/>
        <v>1</v>
      </c>
    </row>
    <row r="2324" spans="1:21" x14ac:dyDescent="0.25">
      <c r="A2324">
        <v>19860118</v>
      </c>
      <c r="B2324" t="s">
        <v>376</v>
      </c>
      <c r="C2324" t="str">
        <f t="shared" si="108"/>
        <v>W</v>
      </c>
      <c r="D2324" t="s">
        <v>1264</v>
      </c>
      <c r="E2324" s="1">
        <v>21</v>
      </c>
      <c r="F2324" s="1">
        <v>18</v>
      </c>
      <c r="G2324">
        <f t="shared" si="109"/>
        <v>3</v>
      </c>
      <c r="H2324" t="s">
        <v>2830</v>
      </c>
      <c r="K2324" t="s">
        <v>1894</v>
      </c>
      <c r="L2324" t="s">
        <v>1017</v>
      </c>
      <c r="M2324" t="s">
        <v>376</v>
      </c>
      <c r="N2324" t="s">
        <v>1033</v>
      </c>
      <c r="O2324" t="s">
        <v>30</v>
      </c>
      <c r="U2324">
        <f t="shared" si="110"/>
        <v>0</v>
      </c>
    </row>
    <row r="2325" spans="1:21" x14ac:dyDescent="0.25">
      <c r="A2325">
        <v>19860118</v>
      </c>
      <c r="B2325" t="s">
        <v>1264</v>
      </c>
      <c r="C2325" t="str">
        <f t="shared" si="108"/>
        <v>L</v>
      </c>
      <c r="D2325" t="s">
        <v>376</v>
      </c>
      <c r="E2325" s="1">
        <v>18</v>
      </c>
      <c r="F2325" s="1">
        <v>21</v>
      </c>
      <c r="G2325">
        <f t="shared" si="109"/>
        <v>-3</v>
      </c>
      <c r="H2325" t="s">
        <v>2830</v>
      </c>
      <c r="K2325" t="s">
        <v>1894</v>
      </c>
      <c r="L2325" t="s">
        <v>1017</v>
      </c>
      <c r="M2325" t="s">
        <v>376</v>
      </c>
      <c r="N2325" t="s">
        <v>1037</v>
      </c>
      <c r="O2325" t="s">
        <v>30</v>
      </c>
      <c r="U2325">
        <f t="shared" si="110"/>
        <v>1</v>
      </c>
    </row>
    <row r="2326" spans="1:21" x14ac:dyDescent="0.25">
      <c r="A2326">
        <v>19860201</v>
      </c>
      <c r="B2326" t="s">
        <v>1264</v>
      </c>
      <c r="C2326" t="str">
        <f t="shared" si="108"/>
        <v>W</v>
      </c>
      <c r="D2326" t="s">
        <v>503</v>
      </c>
      <c r="E2326" s="1">
        <v>22</v>
      </c>
      <c r="F2326" s="1">
        <v>15</v>
      </c>
      <c r="G2326">
        <f t="shared" si="109"/>
        <v>7</v>
      </c>
      <c r="H2326" t="s">
        <v>2830</v>
      </c>
      <c r="K2326" t="s">
        <v>1988</v>
      </c>
      <c r="L2326" t="s">
        <v>1263</v>
      </c>
      <c r="M2326" t="s">
        <v>1264</v>
      </c>
      <c r="N2326" t="s">
        <v>1033</v>
      </c>
      <c r="O2326" t="s">
        <v>30</v>
      </c>
      <c r="U2326">
        <f t="shared" si="110"/>
        <v>0</v>
      </c>
    </row>
    <row r="2327" spans="1:21" x14ac:dyDescent="0.25">
      <c r="A2327">
        <v>19860201</v>
      </c>
      <c r="B2327" t="s">
        <v>503</v>
      </c>
      <c r="C2327" t="str">
        <f t="shared" si="108"/>
        <v>L</v>
      </c>
      <c r="D2327" t="s">
        <v>1264</v>
      </c>
      <c r="E2327" s="1">
        <v>15</v>
      </c>
      <c r="F2327" s="1">
        <v>22</v>
      </c>
      <c r="G2327">
        <f t="shared" si="109"/>
        <v>-7</v>
      </c>
      <c r="H2327" t="s">
        <v>2830</v>
      </c>
      <c r="K2327" t="s">
        <v>1988</v>
      </c>
      <c r="L2327" t="s">
        <v>1263</v>
      </c>
      <c r="M2327" t="s">
        <v>1264</v>
      </c>
      <c r="N2327" t="s">
        <v>1037</v>
      </c>
      <c r="O2327" t="s">
        <v>30</v>
      </c>
      <c r="U2327">
        <f t="shared" si="110"/>
        <v>1</v>
      </c>
    </row>
    <row r="2328" spans="1:21" x14ac:dyDescent="0.25">
      <c r="A2328">
        <v>19860201</v>
      </c>
      <c r="B2328" t="s">
        <v>164</v>
      </c>
      <c r="C2328" t="str">
        <f t="shared" si="108"/>
        <v>W</v>
      </c>
      <c r="D2328" t="s">
        <v>1825</v>
      </c>
      <c r="E2328" s="1">
        <v>29</v>
      </c>
      <c r="F2328" s="1">
        <v>9</v>
      </c>
      <c r="G2328">
        <f t="shared" si="109"/>
        <v>20</v>
      </c>
      <c r="H2328" t="s">
        <v>2830</v>
      </c>
      <c r="K2328" t="s">
        <v>2268</v>
      </c>
      <c r="L2328" t="s">
        <v>1939</v>
      </c>
      <c r="M2328" t="s">
        <v>164</v>
      </c>
      <c r="N2328" t="s">
        <v>1033</v>
      </c>
      <c r="O2328" t="s">
        <v>30</v>
      </c>
      <c r="U2328">
        <f t="shared" si="110"/>
        <v>0</v>
      </c>
    </row>
    <row r="2329" spans="1:21" x14ac:dyDescent="0.25">
      <c r="A2329">
        <v>19860201</v>
      </c>
      <c r="B2329" t="s">
        <v>1825</v>
      </c>
      <c r="C2329" t="str">
        <f t="shared" si="108"/>
        <v>L</v>
      </c>
      <c r="D2329" t="s">
        <v>164</v>
      </c>
      <c r="E2329" s="1">
        <v>9</v>
      </c>
      <c r="F2329" s="1">
        <v>29</v>
      </c>
      <c r="G2329">
        <f t="shared" si="109"/>
        <v>-20</v>
      </c>
      <c r="H2329" t="s">
        <v>2830</v>
      </c>
      <c r="K2329" t="s">
        <v>2268</v>
      </c>
      <c r="L2329" t="s">
        <v>1939</v>
      </c>
      <c r="M2329" t="s">
        <v>164</v>
      </c>
      <c r="N2329" t="s">
        <v>1037</v>
      </c>
      <c r="O2329" t="s">
        <v>30</v>
      </c>
      <c r="U2329">
        <f t="shared" si="110"/>
        <v>0</v>
      </c>
    </row>
    <row r="2330" spans="1:21" x14ac:dyDescent="0.25">
      <c r="A2330">
        <v>19860215</v>
      </c>
      <c r="B2330" t="s">
        <v>1825</v>
      </c>
      <c r="C2330" t="str">
        <f t="shared" si="108"/>
        <v>L</v>
      </c>
      <c r="D2330" t="s">
        <v>1264</v>
      </c>
      <c r="E2330" s="1">
        <v>12</v>
      </c>
      <c r="F2330" s="1">
        <v>19</v>
      </c>
      <c r="G2330">
        <f t="shared" si="109"/>
        <v>-7</v>
      </c>
      <c r="H2330" t="s">
        <v>2830</v>
      </c>
      <c r="K2330" t="s">
        <v>1995</v>
      </c>
      <c r="L2330" t="s">
        <v>1826</v>
      </c>
      <c r="M2330" t="s">
        <v>1825</v>
      </c>
      <c r="N2330" t="s">
        <v>1033</v>
      </c>
      <c r="O2330" t="s">
        <v>30</v>
      </c>
      <c r="U2330">
        <f t="shared" si="110"/>
        <v>1</v>
      </c>
    </row>
    <row r="2331" spans="1:21" x14ac:dyDescent="0.25">
      <c r="A2331">
        <v>19860215</v>
      </c>
      <c r="B2331" t="s">
        <v>1264</v>
      </c>
      <c r="C2331" t="str">
        <f t="shared" si="108"/>
        <v>W</v>
      </c>
      <c r="D2331" t="s">
        <v>1825</v>
      </c>
      <c r="E2331" s="1">
        <v>19</v>
      </c>
      <c r="F2331" s="1">
        <v>12</v>
      </c>
      <c r="G2331">
        <f t="shared" si="109"/>
        <v>7</v>
      </c>
      <c r="H2331" t="s">
        <v>2830</v>
      </c>
      <c r="K2331" t="s">
        <v>1995</v>
      </c>
      <c r="L2331" t="s">
        <v>1826</v>
      </c>
      <c r="M2331" t="s">
        <v>1825</v>
      </c>
      <c r="N2331" t="s">
        <v>1037</v>
      </c>
      <c r="O2331" t="s">
        <v>30</v>
      </c>
      <c r="U2331">
        <f t="shared" si="110"/>
        <v>0</v>
      </c>
    </row>
    <row r="2332" spans="1:21" x14ac:dyDescent="0.25">
      <c r="A2332">
        <v>19860215</v>
      </c>
      <c r="B2332" t="s">
        <v>503</v>
      </c>
      <c r="C2332" t="str">
        <f t="shared" si="108"/>
        <v>W</v>
      </c>
      <c r="D2332" t="s">
        <v>376</v>
      </c>
      <c r="E2332" s="1">
        <v>33</v>
      </c>
      <c r="F2332" s="1">
        <v>6</v>
      </c>
      <c r="G2332">
        <f t="shared" si="109"/>
        <v>27</v>
      </c>
      <c r="H2332" t="s">
        <v>2830</v>
      </c>
      <c r="K2332" t="s">
        <v>1822</v>
      </c>
      <c r="L2332" t="s">
        <v>1120</v>
      </c>
      <c r="M2332" t="s">
        <v>503</v>
      </c>
      <c r="N2332" t="s">
        <v>1033</v>
      </c>
      <c r="O2332" t="s">
        <v>30</v>
      </c>
      <c r="U2332">
        <f t="shared" si="110"/>
        <v>0</v>
      </c>
    </row>
    <row r="2333" spans="1:21" x14ac:dyDescent="0.25">
      <c r="A2333">
        <v>19860215</v>
      </c>
      <c r="B2333" t="s">
        <v>376</v>
      </c>
      <c r="C2333" t="str">
        <f t="shared" si="108"/>
        <v>L</v>
      </c>
      <c r="D2333" t="s">
        <v>503</v>
      </c>
      <c r="E2333" s="1">
        <v>6</v>
      </c>
      <c r="F2333" s="1">
        <v>33</v>
      </c>
      <c r="G2333">
        <f t="shared" si="109"/>
        <v>-27</v>
      </c>
      <c r="H2333" t="s">
        <v>2830</v>
      </c>
      <c r="K2333" t="s">
        <v>1822</v>
      </c>
      <c r="L2333" t="s">
        <v>1120</v>
      </c>
      <c r="M2333" t="s">
        <v>503</v>
      </c>
      <c r="N2333" t="s">
        <v>1037</v>
      </c>
      <c r="O2333" t="s">
        <v>30</v>
      </c>
      <c r="U2333">
        <f t="shared" si="110"/>
        <v>0</v>
      </c>
    </row>
    <row r="2334" spans="1:21" x14ac:dyDescent="0.25">
      <c r="A2334">
        <v>19860301</v>
      </c>
      <c r="B2334" t="s">
        <v>1264</v>
      </c>
      <c r="C2334" t="str">
        <f t="shared" si="108"/>
        <v>L</v>
      </c>
      <c r="D2334" t="s">
        <v>164</v>
      </c>
      <c r="E2334" s="1">
        <v>15</v>
      </c>
      <c r="F2334" s="1">
        <v>23</v>
      </c>
      <c r="G2334">
        <f t="shared" si="109"/>
        <v>-8</v>
      </c>
      <c r="H2334" t="s">
        <v>2830</v>
      </c>
      <c r="K2334" t="s">
        <v>1988</v>
      </c>
      <c r="L2334" t="s">
        <v>1263</v>
      </c>
      <c r="M2334" t="s">
        <v>1264</v>
      </c>
      <c r="N2334" t="s">
        <v>1033</v>
      </c>
      <c r="O2334" t="s">
        <v>30</v>
      </c>
      <c r="U2334">
        <f t="shared" si="110"/>
        <v>0</v>
      </c>
    </row>
    <row r="2335" spans="1:21" x14ac:dyDescent="0.25">
      <c r="A2335">
        <v>19860301</v>
      </c>
      <c r="B2335" t="s">
        <v>164</v>
      </c>
      <c r="C2335" t="str">
        <f t="shared" si="108"/>
        <v>W</v>
      </c>
      <c r="D2335" t="s">
        <v>1264</v>
      </c>
      <c r="E2335" s="1">
        <v>23</v>
      </c>
      <c r="F2335" s="1">
        <v>15</v>
      </c>
      <c r="G2335">
        <f t="shared" si="109"/>
        <v>8</v>
      </c>
      <c r="H2335" t="s">
        <v>2830</v>
      </c>
      <c r="K2335" t="s">
        <v>1988</v>
      </c>
      <c r="L2335" t="s">
        <v>1263</v>
      </c>
      <c r="M2335" t="s">
        <v>1264</v>
      </c>
      <c r="N2335" t="s">
        <v>1037</v>
      </c>
      <c r="O2335" t="s">
        <v>30</v>
      </c>
      <c r="U2335">
        <f t="shared" si="110"/>
        <v>0</v>
      </c>
    </row>
    <row r="2336" spans="1:21" x14ac:dyDescent="0.25">
      <c r="A2336">
        <v>19860301</v>
      </c>
      <c r="B2336" t="s">
        <v>376</v>
      </c>
      <c r="C2336" t="str">
        <f t="shared" si="108"/>
        <v>W</v>
      </c>
      <c r="D2336" t="s">
        <v>1825</v>
      </c>
      <c r="E2336" s="1">
        <v>25</v>
      </c>
      <c r="F2336" s="1">
        <v>20</v>
      </c>
      <c r="G2336">
        <f t="shared" si="109"/>
        <v>5</v>
      </c>
      <c r="H2336" t="s">
        <v>2830</v>
      </c>
      <c r="K2336" t="s">
        <v>1894</v>
      </c>
      <c r="L2336" t="s">
        <v>1017</v>
      </c>
      <c r="M2336" t="s">
        <v>376</v>
      </c>
      <c r="N2336" t="s">
        <v>1033</v>
      </c>
      <c r="O2336" t="s">
        <v>30</v>
      </c>
      <c r="U2336">
        <f t="shared" si="110"/>
        <v>0</v>
      </c>
    </row>
    <row r="2337" spans="1:21" x14ac:dyDescent="0.25">
      <c r="A2337">
        <v>19860301</v>
      </c>
      <c r="B2337" t="s">
        <v>1825</v>
      </c>
      <c r="C2337" t="str">
        <f t="shared" si="108"/>
        <v>L</v>
      </c>
      <c r="D2337" t="s">
        <v>376</v>
      </c>
      <c r="E2337" s="1">
        <v>20</v>
      </c>
      <c r="F2337" s="1">
        <v>25</v>
      </c>
      <c r="G2337">
        <f t="shared" si="109"/>
        <v>-5</v>
      </c>
      <c r="H2337" t="s">
        <v>2830</v>
      </c>
      <c r="K2337" t="s">
        <v>1894</v>
      </c>
      <c r="L2337" t="s">
        <v>1017</v>
      </c>
      <c r="M2337" t="s">
        <v>376</v>
      </c>
      <c r="N2337" t="s">
        <v>1037</v>
      </c>
      <c r="O2337" t="s">
        <v>30</v>
      </c>
      <c r="U2337">
        <f t="shared" si="110"/>
        <v>1</v>
      </c>
    </row>
    <row r="2338" spans="1:21" x14ac:dyDescent="0.25">
      <c r="A2338">
        <v>19860315</v>
      </c>
      <c r="B2338" t="s">
        <v>1825</v>
      </c>
      <c r="C2338" t="str">
        <f t="shared" si="108"/>
        <v>L</v>
      </c>
      <c r="D2338" t="s">
        <v>503</v>
      </c>
      <c r="E2338" s="1">
        <v>9</v>
      </c>
      <c r="F2338" s="1">
        <v>10</v>
      </c>
      <c r="G2338">
        <f t="shared" si="109"/>
        <v>-1</v>
      </c>
      <c r="H2338" t="s">
        <v>2830</v>
      </c>
      <c r="K2338" t="s">
        <v>1995</v>
      </c>
      <c r="L2338" t="s">
        <v>1826</v>
      </c>
      <c r="M2338" t="s">
        <v>1825</v>
      </c>
      <c r="N2338" t="s">
        <v>1033</v>
      </c>
      <c r="O2338" t="s">
        <v>30</v>
      </c>
      <c r="U2338">
        <f t="shared" si="110"/>
        <v>1</v>
      </c>
    </row>
    <row r="2339" spans="1:21" x14ac:dyDescent="0.25">
      <c r="A2339">
        <v>19860315</v>
      </c>
      <c r="B2339" t="s">
        <v>503</v>
      </c>
      <c r="C2339" t="str">
        <f t="shared" si="108"/>
        <v>W</v>
      </c>
      <c r="D2339" t="s">
        <v>1825</v>
      </c>
      <c r="E2339" s="1">
        <v>10</v>
      </c>
      <c r="F2339" s="1">
        <v>9</v>
      </c>
      <c r="G2339">
        <f t="shared" si="109"/>
        <v>1</v>
      </c>
      <c r="H2339" t="s">
        <v>2830</v>
      </c>
      <c r="K2339" t="s">
        <v>1995</v>
      </c>
      <c r="L2339" t="s">
        <v>1826</v>
      </c>
      <c r="M2339" t="s">
        <v>1825</v>
      </c>
      <c r="N2339" t="s">
        <v>1037</v>
      </c>
      <c r="O2339" t="s">
        <v>30</v>
      </c>
      <c r="U2339">
        <f t="shared" si="110"/>
        <v>0</v>
      </c>
    </row>
    <row r="2340" spans="1:21" x14ac:dyDescent="0.25">
      <c r="A2340">
        <v>19860315</v>
      </c>
      <c r="B2340" t="s">
        <v>164</v>
      </c>
      <c r="C2340" t="str">
        <f t="shared" si="108"/>
        <v>W</v>
      </c>
      <c r="D2340" t="s">
        <v>376</v>
      </c>
      <c r="E2340" s="1">
        <v>29</v>
      </c>
      <c r="F2340" s="1">
        <v>10</v>
      </c>
      <c r="G2340">
        <f t="shared" si="109"/>
        <v>19</v>
      </c>
      <c r="H2340" t="s">
        <v>2830</v>
      </c>
      <c r="K2340" t="s">
        <v>2268</v>
      </c>
      <c r="L2340" t="s">
        <v>1939</v>
      </c>
      <c r="M2340" t="s">
        <v>164</v>
      </c>
      <c r="N2340" t="s">
        <v>1033</v>
      </c>
      <c r="O2340" t="s">
        <v>30</v>
      </c>
      <c r="U2340">
        <f t="shared" si="110"/>
        <v>0</v>
      </c>
    </row>
    <row r="2341" spans="1:21" x14ac:dyDescent="0.25">
      <c r="A2341">
        <v>19860315</v>
      </c>
      <c r="B2341" t="s">
        <v>376</v>
      </c>
      <c r="C2341" t="str">
        <f t="shared" si="108"/>
        <v>L</v>
      </c>
      <c r="D2341" t="s">
        <v>164</v>
      </c>
      <c r="E2341" s="1">
        <v>10</v>
      </c>
      <c r="F2341" s="1">
        <v>29</v>
      </c>
      <c r="G2341">
        <f t="shared" si="109"/>
        <v>-19</v>
      </c>
      <c r="H2341" t="s">
        <v>2830</v>
      </c>
      <c r="K2341" t="s">
        <v>2268</v>
      </c>
      <c r="L2341" t="s">
        <v>1939</v>
      </c>
      <c r="M2341" t="s">
        <v>164</v>
      </c>
      <c r="N2341" t="s">
        <v>1037</v>
      </c>
      <c r="O2341" t="s">
        <v>30</v>
      </c>
      <c r="U2341">
        <f t="shared" si="110"/>
        <v>0</v>
      </c>
    </row>
    <row r="2342" spans="1:21" x14ac:dyDescent="0.25">
      <c r="A2342">
        <v>19860531</v>
      </c>
      <c r="B2342" t="s">
        <v>1821</v>
      </c>
      <c r="C2342" t="str">
        <f t="shared" si="108"/>
        <v>W</v>
      </c>
      <c r="D2342" t="s">
        <v>164</v>
      </c>
      <c r="E2342" s="1">
        <v>15</v>
      </c>
      <c r="F2342" s="1">
        <v>13</v>
      </c>
      <c r="G2342">
        <f t="shared" si="109"/>
        <v>2</v>
      </c>
      <c r="H2342" t="s">
        <v>2379</v>
      </c>
      <c r="K2342" t="s">
        <v>1886</v>
      </c>
      <c r="L2342" t="s">
        <v>1885</v>
      </c>
      <c r="M2342" t="s">
        <v>1821</v>
      </c>
      <c r="N2342" t="s">
        <v>1033</v>
      </c>
      <c r="S2342" t="s">
        <v>30</v>
      </c>
      <c r="U2342">
        <f t="shared" si="110"/>
        <v>0</v>
      </c>
    </row>
    <row r="2343" spans="1:21" x14ac:dyDescent="0.25">
      <c r="A2343">
        <v>19860531</v>
      </c>
      <c r="B2343" t="s">
        <v>164</v>
      </c>
      <c r="C2343" t="str">
        <f t="shared" si="108"/>
        <v>L</v>
      </c>
      <c r="D2343" t="s">
        <v>1821</v>
      </c>
      <c r="E2343" s="1">
        <v>13</v>
      </c>
      <c r="F2343" s="1">
        <v>15</v>
      </c>
      <c r="G2343">
        <f t="shared" si="109"/>
        <v>-2</v>
      </c>
      <c r="H2343" t="s">
        <v>2379</v>
      </c>
      <c r="K2343" t="s">
        <v>1886</v>
      </c>
      <c r="L2343" t="s">
        <v>1885</v>
      </c>
      <c r="M2343" t="s">
        <v>1821</v>
      </c>
      <c r="N2343" t="s">
        <v>1037</v>
      </c>
      <c r="S2343" t="s">
        <v>30</v>
      </c>
      <c r="U2343">
        <f t="shared" si="110"/>
        <v>1</v>
      </c>
    </row>
    <row r="2344" spans="1:21" x14ac:dyDescent="0.25">
      <c r="A2344">
        <v>19860601</v>
      </c>
      <c r="B2344" t="s">
        <v>1824</v>
      </c>
      <c r="C2344" t="str">
        <f t="shared" si="108"/>
        <v>W</v>
      </c>
      <c r="D2344" t="s">
        <v>171</v>
      </c>
      <c r="E2344" s="1">
        <v>39</v>
      </c>
      <c r="F2344" s="1">
        <v>18</v>
      </c>
      <c r="G2344">
        <f t="shared" si="109"/>
        <v>21</v>
      </c>
      <c r="H2344" t="s">
        <v>2380</v>
      </c>
      <c r="K2344" t="s">
        <v>2233</v>
      </c>
      <c r="L2344" t="s">
        <v>1715</v>
      </c>
      <c r="M2344" t="s">
        <v>1824</v>
      </c>
      <c r="N2344" t="s">
        <v>1033</v>
      </c>
      <c r="S2344" t="s">
        <v>30</v>
      </c>
      <c r="U2344">
        <f t="shared" si="110"/>
        <v>0</v>
      </c>
    </row>
    <row r="2345" spans="1:21" x14ac:dyDescent="0.25">
      <c r="A2345">
        <v>19860601</v>
      </c>
      <c r="B2345" t="s">
        <v>171</v>
      </c>
      <c r="C2345" t="str">
        <f t="shared" si="108"/>
        <v>L</v>
      </c>
      <c r="D2345" t="s">
        <v>1824</v>
      </c>
      <c r="E2345" s="1">
        <v>18</v>
      </c>
      <c r="F2345" s="1">
        <v>39</v>
      </c>
      <c r="G2345">
        <f t="shared" si="109"/>
        <v>-21</v>
      </c>
      <c r="H2345" t="s">
        <v>2380</v>
      </c>
      <c r="K2345" t="s">
        <v>2233</v>
      </c>
      <c r="L2345" t="s">
        <v>1715</v>
      </c>
      <c r="M2345" t="s">
        <v>1824</v>
      </c>
      <c r="N2345" t="s">
        <v>1037</v>
      </c>
      <c r="S2345" t="s">
        <v>30</v>
      </c>
      <c r="U2345">
        <f t="shared" si="110"/>
        <v>0</v>
      </c>
    </row>
    <row r="2346" spans="1:21" x14ac:dyDescent="0.25">
      <c r="A2346">
        <v>19860607</v>
      </c>
      <c r="B2346" t="s">
        <v>1821</v>
      </c>
      <c r="C2346" t="str">
        <f t="shared" si="108"/>
        <v>L</v>
      </c>
      <c r="D2346" t="s">
        <v>164</v>
      </c>
      <c r="E2346" s="1">
        <v>9</v>
      </c>
      <c r="F2346" s="1">
        <v>22</v>
      </c>
      <c r="G2346">
        <f t="shared" si="109"/>
        <v>-13</v>
      </c>
      <c r="H2346" t="s">
        <v>2379</v>
      </c>
      <c r="K2346" t="s">
        <v>1886</v>
      </c>
      <c r="L2346" t="s">
        <v>1885</v>
      </c>
      <c r="M2346" t="s">
        <v>1821</v>
      </c>
      <c r="N2346" t="s">
        <v>1033</v>
      </c>
      <c r="S2346" t="s">
        <v>30</v>
      </c>
      <c r="U2346">
        <f t="shared" si="110"/>
        <v>0</v>
      </c>
    </row>
    <row r="2347" spans="1:21" x14ac:dyDescent="0.25">
      <c r="A2347">
        <v>19860607</v>
      </c>
      <c r="B2347" t="s">
        <v>164</v>
      </c>
      <c r="C2347" t="str">
        <f t="shared" si="108"/>
        <v>W</v>
      </c>
      <c r="D2347" t="s">
        <v>1821</v>
      </c>
      <c r="E2347" s="1">
        <v>22</v>
      </c>
      <c r="F2347" s="1">
        <v>9</v>
      </c>
      <c r="G2347">
        <f t="shared" si="109"/>
        <v>13</v>
      </c>
      <c r="H2347" t="s">
        <v>2379</v>
      </c>
      <c r="K2347" t="s">
        <v>1886</v>
      </c>
      <c r="L2347" t="s">
        <v>1885</v>
      </c>
      <c r="M2347" t="s">
        <v>1821</v>
      </c>
      <c r="N2347" t="s">
        <v>1037</v>
      </c>
      <c r="S2347" t="s">
        <v>30</v>
      </c>
      <c r="U2347">
        <f t="shared" si="110"/>
        <v>0</v>
      </c>
    </row>
    <row r="2348" spans="1:21" x14ac:dyDescent="0.25">
      <c r="A2348">
        <v>19860621</v>
      </c>
      <c r="B2348" t="s">
        <v>1824</v>
      </c>
      <c r="C2348" t="str">
        <f t="shared" si="108"/>
        <v>W</v>
      </c>
      <c r="D2348" t="s">
        <v>164</v>
      </c>
      <c r="E2348" s="1">
        <v>27</v>
      </c>
      <c r="F2348" s="1">
        <v>14</v>
      </c>
      <c r="G2348">
        <f t="shared" si="109"/>
        <v>13</v>
      </c>
      <c r="H2348" t="s">
        <v>2378</v>
      </c>
      <c r="K2348" t="s">
        <v>1813</v>
      </c>
      <c r="L2348" t="s">
        <v>1675</v>
      </c>
      <c r="M2348" t="s">
        <v>1824</v>
      </c>
      <c r="N2348" t="s">
        <v>1033</v>
      </c>
      <c r="S2348" t="s">
        <v>30</v>
      </c>
      <c r="U2348">
        <f t="shared" si="110"/>
        <v>0</v>
      </c>
    </row>
    <row r="2349" spans="1:21" x14ac:dyDescent="0.25">
      <c r="A2349">
        <v>19860621</v>
      </c>
      <c r="B2349" t="s">
        <v>164</v>
      </c>
      <c r="C2349" t="str">
        <f t="shared" si="108"/>
        <v>L</v>
      </c>
      <c r="D2349" t="s">
        <v>1824</v>
      </c>
      <c r="E2349" s="1">
        <v>14</v>
      </c>
      <c r="F2349" s="1">
        <v>27</v>
      </c>
      <c r="G2349">
        <f t="shared" si="109"/>
        <v>-13</v>
      </c>
      <c r="H2349" t="s">
        <v>2378</v>
      </c>
      <c r="K2349" t="s">
        <v>1813</v>
      </c>
      <c r="L2349" t="s">
        <v>1675</v>
      </c>
      <c r="M2349" t="s">
        <v>1824</v>
      </c>
      <c r="N2349" t="s">
        <v>1037</v>
      </c>
      <c r="S2349" t="s">
        <v>30</v>
      </c>
      <c r="U2349">
        <f t="shared" si="110"/>
        <v>0</v>
      </c>
    </row>
    <row r="2350" spans="1:21" x14ac:dyDescent="0.25">
      <c r="A2350">
        <v>19860628</v>
      </c>
      <c r="B2350" t="s">
        <v>1787</v>
      </c>
      <c r="C2350" t="str">
        <f t="shared" si="108"/>
        <v>W</v>
      </c>
      <c r="D2350" t="s">
        <v>164</v>
      </c>
      <c r="E2350" s="1">
        <v>18</v>
      </c>
      <c r="F2350" s="1">
        <v>9</v>
      </c>
      <c r="G2350">
        <f t="shared" si="109"/>
        <v>9</v>
      </c>
      <c r="H2350" t="s">
        <v>2377</v>
      </c>
      <c r="K2350" t="s">
        <v>2280</v>
      </c>
      <c r="L2350" t="s">
        <v>1846</v>
      </c>
      <c r="M2350" t="s">
        <v>1787</v>
      </c>
      <c r="N2350" t="s">
        <v>1033</v>
      </c>
      <c r="S2350" t="s">
        <v>30</v>
      </c>
      <c r="U2350">
        <f t="shared" si="110"/>
        <v>0</v>
      </c>
    </row>
    <row r="2351" spans="1:21" x14ac:dyDescent="0.25">
      <c r="A2351">
        <v>19860628</v>
      </c>
      <c r="B2351" t="s">
        <v>164</v>
      </c>
      <c r="C2351" t="str">
        <f t="shared" si="108"/>
        <v>L</v>
      </c>
      <c r="D2351" t="s">
        <v>1787</v>
      </c>
      <c r="E2351" s="1">
        <v>9</v>
      </c>
      <c r="F2351" s="1">
        <v>18</v>
      </c>
      <c r="G2351">
        <f t="shared" si="109"/>
        <v>-9</v>
      </c>
      <c r="H2351" t="s">
        <v>2377</v>
      </c>
      <c r="K2351" t="s">
        <v>2280</v>
      </c>
      <c r="L2351" t="s">
        <v>1846</v>
      </c>
      <c r="M2351" t="s">
        <v>1787</v>
      </c>
      <c r="N2351" t="s">
        <v>1037</v>
      </c>
      <c r="S2351" t="s">
        <v>30</v>
      </c>
      <c r="U2351">
        <f t="shared" si="110"/>
        <v>0</v>
      </c>
    </row>
    <row r="2352" spans="1:21" x14ac:dyDescent="0.25">
      <c r="A2352">
        <v>19860706</v>
      </c>
      <c r="B2352" t="s">
        <v>1824</v>
      </c>
      <c r="C2352" t="str">
        <f t="shared" si="108"/>
        <v>W</v>
      </c>
      <c r="D2352" t="s">
        <v>1821</v>
      </c>
      <c r="E2352" s="1">
        <v>39</v>
      </c>
      <c r="F2352" s="1">
        <v>19</v>
      </c>
      <c r="G2352">
        <f t="shared" si="109"/>
        <v>20</v>
      </c>
      <c r="H2352" t="s">
        <v>2376</v>
      </c>
      <c r="K2352" t="s">
        <v>2233</v>
      </c>
      <c r="L2352" t="s">
        <v>1715</v>
      </c>
      <c r="M2352" t="s">
        <v>1824</v>
      </c>
      <c r="N2352" t="s">
        <v>1033</v>
      </c>
      <c r="S2352" t="s">
        <v>30</v>
      </c>
      <c r="U2352">
        <f t="shared" si="110"/>
        <v>0</v>
      </c>
    </row>
    <row r="2353" spans="1:21" x14ac:dyDescent="0.25">
      <c r="A2353">
        <v>19860706</v>
      </c>
      <c r="B2353" t="s">
        <v>1821</v>
      </c>
      <c r="C2353" t="str">
        <f t="shared" si="108"/>
        <v>L</v>
      </c>
      <c r="D2353" t="s">
        <v>1824</v>
      </c>
      <c r="E2353" s="1">
        <v>19</v>
      </c>
      <c r="F2353" s="1">
        <v>39</v>
      </c>
      <c r="G2353">
        <f t="shared" si="109"/>
        <v>-20</v>
      </c>
      <c r="H2353" t="s">
        <v>2376</v>
      </c>
      <c r="K2353" t="s">
        <v>2233</v>
      </c>
      <c r="L2353" t="s">
        <v>1715</v>
      </c>
      <c r="M2353" t="s">
        <v>1824</v>
      </c>
      <c r="N2353" t="s">
        <v>1037</v>
      </c>
      <c r="S2353" t="s">
        <v>30</v>
      </c>
      <c r="U2353">
        <f t="shared" si="110"/>
        <v>0</v>
      </c>
    </row>
    <row r="2354" spans="1:21" x14ac:dyDescent="0.25">
      <c r="A2354">
        <v>19860712</v>
      </c>
      <c r="B2354" t="s">
        <v>1824</v>
      </c>
      <c r="C2354" t="str">
        <f t="shared" si="108"/>
        <v>W</v>
      </c>
      <c r="D2354" t="s">
        <v>1821</v>
      </c>
      <c r="E2354" s="1">
        <v>26</v>
      </c>
      <c r="F2354" s="1">
        <v>0</v>
      </c>
      <c r="G2354">
        <f t="shared" si="109"/>
        <v>26</v>
      </c>
      <c r="H2354" t="s">
        <v>2376</v>
      </c>
      <c r="K2354" t="s">
        <v>1813</v>
      </c>
      <c r="L2354" t="s">
        <v>1675</v>
      </c>
      <c r="M2354" t="s">
        <v>1824</v>
      </c>
      <c r="N2354" t="s">
        <v>1033</v>
      </c>
      <c r="S2354" t="s">
        <v>30</v>
      </c>
      <c r="U2354">
        <f t="shared" si="110"/>
        <v>0</v>
      </c>
    </row>
    <row r="2355" spans="1:21" x14ac:dyDescent="0.25">
      <c r="A2355">
        <v>19860712</v>
      </c>
      <c r="B2355" t="s">
        <v>1821</v>
      </c>
      <c r="C2355" t="str">
        <f t="shared" si="108"/>
        <v>L</v>
      </c>
      <c r="D2355" t="s">
        <v>1824</v>
      </c>
      <c r="E2355" s="1">
        <v>0</v>
      </c>
      <c r="F2355" s="1">
        <v>26</v>
      </c>
      <c r="G2355">
        <f t="shared" si="109"/>
        <v>-26</v>
      </c>
      <c r="H2355" t="s">
        <v>2376</v>
      </c>
      <c r="K2355" t="s">
        <v>1813</v>
      </c>
      <c r="L2355" t="s">
        <v>1675</v>
      </c>
      <c r="M2355" t="s">
        <v>1824</v>
      </c>
      <c r="N2355" t="s">
        <v>1037</v>
      </c>
      <c r="S2355" t="s">
        <v>30</v>
      </c>
      <c r="U2355">
        <f t="shared" si="110"/>
        <v>0</v>
      </c>
    </row>
    <row r="2356" spans="1:21" x14ac:dyDescent="0.25">
      <c r="A2356">
        <v>19860809</v>
      </c>
      <c r="B2356" t="s">
        <v>1787</v>
      </c>
      <c r="C2356" t="str">
        <f t="shared" si="108"/>
        <v>L</v>
      </c>
      <c r="D2356" t="s">
        <v>1824</v>
      </c>
      <c r="E2356" s="1">
        <v>12</v>
      </c>
      <c r="F2356" s="1">
        <v>13</v>
      </c>
      <c r="G2356">
        <f t="shared" si="109"/>
        <v>-1</v>
      </c>
      <c r="H2356" t="s">
        <v>2375</v>
      </c>
      <c r="K2356" t="s">
        <v>2239</v>
      </c>
      <c r="L2356" t="s">
        <v>1837</v>
      </c>
      <c r="M2356" t="s">
        <v>1787</v>
      </c>
      <c r="N2356" t="s">
        <v>1033</v>
      </c>
      <c r="S2356" t="s">
        <v>30</v>
      </c>
      <c r="U2356">
        <f t="shared" si="110"/>
        <v>1</v>
      </c>
    </row>
    <row r="2357" spans="1:21" x14ac:dyDescent="0.25">
      <c r="A2357">
        <v>19860809</v>
      </c>
      <c r="B2357" t="s">
        <v>1824</v>
      </c>
      <c r="C2357" t="str">
        <f t="shared" si="108"/>
        <v>W</v>
      </c>
      <c r="D2357" t="s">
        <v>1787</v>
      </c>
      <c r="E2357" s="1">
        <v>13</v>
      </c>
      <c r="F2357" s="1">
        <v>12</v>
      </c>
      <c r="G2357">
        <f t="shared" si="109"/>
        <v>1</v>
      </c>
      <c r="H2357" t="s">
        <v>2375</v>
      </c>
      <c r="K2357" t="s">
        <v>2239</v>
      </c>
      <c r="L2357" t="s">
        <v>1837</v>
      </c>
      <c r="M2357" t="s">
        <v>1787</v>
      </c>
      <c r="N2357" t="s">
        <v>1037</v>
      </c>
      <c r="S2357" t="s">
        <v>30</v>
      </c>
      <c r="U2357">
        <f t="shared" si="110"/>
        <v>0</v>
      </c>
    </row>
    <row r="2358" spans="1:21" x14ac:dyDescent="0.25">
      <c r="A2358">
        <v>19860823</v>
      </c>
      <c r="B2358" t="s">
        <v>1787</v>
      </c>
      <c r="C2358" t="str">
        <f t="shared" si="108"/>
        <v>W</v>
      </c>
      <c r="D2358" t="s">
        <v>1824</v>
      </c>
      <c r="E2358" s="1">
        <v>13</v>
      </c>
      <c r="F2358" s="1">
        <v>12</v>
      </c>
      <c r="G2358">
        <f t="shared" si="109"/>
        <v>1</v>
      </c>
      <c r="H2358" t="s">
        <v>2375</v>
      </c>
      <c r="K2358" t="s">
        <v>2082</v>
      </c>
      <c r="L2358" t="s">
        <v>1877</v>
      </c>
      <c r="M2358" t="s">
        <v>1787</v>
      </c>
      <c r="N2358" t="s">
        <v>1033</v>
      </c>
      <c r="S2358" t="s">
        <v>30</v>
      </c>
      <c r="U2358">
        <f t="shared" si="110"/>
        <v>0</v>
      </c>
    </row>
    <row r="2359" spans="1:21" x14ac:dyDescent="0.25">
      <c r="A2359">
        <v>19860823</v>
      </c>
      <c r="B2359" t="s">
        <v>1824</v>
      </c>
      <c r="C2359" t="str">
        <f t="shared" si="108"/>
        <v>L</v>
      </c>
      <c r="D2359" t="s">
        <v>1787</v>
      </c>
      <c r="E2359" s="1">
        <v>12</v>
      </c>
      <c r="F2359" s="1">
        <v>13</v>
      </c>
      <c r="G2359">
        <f t="shared" si="109"/>
        <v>-1</v>
      </c>
      <c r="H2359" t="s">
        <v>2375</v>
      </c>
      <c r="K2359" t="s">
        <v>2082</v>
      </c>
      <c r="L2359" t="s">
        <v>1877</v>
      </c>
      <c r="M2359" t="s">
        <v>1787</v>
      </c>
      <c r="N2359" t="s">
        <v>1037</v>
      </c>
      <c r="S2359" t="s">
        <v>30</v>
      </c>
      <c r="U2359">
        <f t="shared" si="110"/>
        <v>1</v>
      </c>
    </row>
    <row r="2360" spans="1:21" x14ac:dyDescent="0.25">
      <c r="A2360">
        <v>19860906</v>
      </c>
      <c r="B2360" t="s">
        <v>1787</v>
      </c>
      <c r="C2360" t="str">
        <f t="shared" si="108"/>
        <v>L</v>
      </c>
      <c r="D2360" t="s">
        <v>1824</v>
      </c>
      <c r="E2360" s="1">
        <v>9</v>
      </c>
      <c r="F2360" s="1">
        <v>22</v>
      </c>
      <c r="G2360">
        <f t="shared" si="109"/>
        <v>-13</v>
      </c>
      <c r="H2360" t="s">
        <v>2375</v>
      </c>
      <c r="K2360" t="s">
        <v>1836</v>
      </c>
      <c r="L2360" t="s">
        <v>1786</v>
      </c>
      <c r="M2360" t="s">
        <v>1787</v>
      </c>
      <c r="N2360" t="s">
        <v>1033</v>
      </c>
      <c r="S2360" t="s">
        <v>30</v>
      </c>
      <c r="U2360">
        <f t="shared" si="110"/>
        <v>0</v>
      </c>
    </row>
    <row r="2361" spans="1:21" x14ac:dyDescent="0.25">
      <c r="A2361">
        <v>19860906</v>
      </c>
      <c r="B2361" t="s">
        <v>1824</v>
      </c>
      <c r="C2361" t="str">
        <f t="shared" si="108"/>
        <v>W</v>
      </c>
      <c r="D2361" t="s">
        <v>1787</v>
      </c>
      <c r="E2361" s="1">
        <v>22</v>
      </c>
      <c r="F2361" s="1">
        <v>9</v>
      </c>
      <c r="G2361">
        <f t="shared" si="109"/>
        <v>13</v>
      </c>
      <c r="H2361" t="s">
        <v>2375</v>
      </c>
      <c r="K2361" t="s">
        <v>1836</v>
      </c>
      <c r="L2361" t="s">
        <v>1786</v>
      </c>
      <c r="M2361" t="s">
        <v>1787</v>
      </c>
      <c r="N2361" t="s">
        <v>1037</v>
      </c>
      <c r="S2361" t="s">
        <v>30</v>
      </c>
      <c r="U2361">
        <f t="shared" si="110"/>
        <v>0</v>
      </c>
    </row>
    <row r="2362" spans="1:21" x14ac:dyDescent="0.25">
      <c r="A2362">
        <v>19861108</v>
      </c>
      <c r="B2362" t="s">
        <v>164</v>
      </c>
      <c r="C2362" t="str">
        <f t="shared" si="108"/>
        <v>L</v>
      </c>
      <c r="D2362" t="s">
        <v>1787</v>
      </c>
      <c r="E2362" s="1">
        <v>7</v>
      </c>
      <c r="F2362" s="1">
        <v>19</v>
      </c>
      <c r="G2362">
        <f t="shared" si="109"/>
        <v>-12</v>
      </c>
      <c r="H2362" t="s">
        <v>2374</v>
      </c>
      <c r="K2362" t="s">
        <v>2094</v>
      </c>
      <c r="L2362" t="s">
        <v>2093</v>
      </c>
      <c r="M2362" t="s">
        <v>164</v>
      </c>
      <c r="N2362" t="s">
        <v>1033</v>
      </c>
      <c r="S2362" t="s">
        <v>30</v>
      </c>
      <c r="U2362">
        <f t="shared" si="110"/>
        <v>0</v>
      </c>
    </row>
    <row r="2363" spans="1:21" x14ac:dyDescent="0.25">
      <c r="A2363">
        <v>19861108</v>
      </c>
      <c r="B2363" t="s">
        <v>1787</v>
      </c>
      <c r="C2363" t="str">
        <f t="shared" si="108"/>
        <v>W</v>
      </c>
      <c r="D2363" t="s">
        <v>164</v>
      </c>
      <c r="E2363" s="1">
        <v>19</v>
      </c>
      <c r="F2363" s="1">
        <v>7</v>
      </c>
      <c r="G2363">
        <f t="shared" si="109"/>
        <v>12</v>
      </c>
      <c r="H2363" t="s">
        <v>2374</v>
      </c>
      <c r="K2363" t="s">
        <v>2094</v>
      </c>
      <c r="L2363" t="s">
        <v>2093</v>
      </c>
      <c r="M2363" t="s">
        <v>164</v>
      </c>
      <c r="N2363" t="s">
        <v>1037</v>
      </c>
      <c r="S2363" t="s">
        <v>30</v>
      </c>
      <c r="U2363">
        <f t="shared" si="110"/>
        <v>0</v>
      </c>
    </row>
    <row r="2364" spans="1:21" x14ac:dyDescent="0.25">
      <c r="A2364">
        <v>19861115</v>
      </c>
      <c r="B2364" t="s">
        <v>164</v>
      </c>
      <c r="C2364" t="str">
        <f t="shared" si="108"/>
        <v>W</v>
      </c>
      <c r="D2364" t="s">
        <v>1787</v>
      </c>
      <c r="E2364" s="1">
        <v>16</v>
      </c>
      <c r="F2364" s="1">
        <v>3</v>
      </c>
      <c r="G2364">
        <f t="shared" si="109"/>
        <v>13</v>
      </c>
      <c r="H2364" t="s">
        <v>2374</v>
      </c>
      <c r="K2364" t="s">
        <v>2250</v>
      </c>
      <c r="L2364" t="s">
        <v>2249</v>
      </c>
      <c r="M2364" t="s">
        <v>164</v>
      </c>
      <c r="N2364" t="s">
        <v>1033</v>
      </c>
      <c r="S2364" t="s">
        <v>30</v>
      </c>
      <c r="U2364">
        <f t="shared" si="110"/>
        <v>0</v>
      </c>
    </row>
    <row r="2365" spans="1:21" x14ac:dyDescent="0.25">
      <c r="A2365">
        <v>19861115</v>
      </c>
      <c r="B2365" t="s">
        <v>1787</v>
      </c>
      <c r="C2365" t="str">
        <f t="shared" si="108"/>
        <v>L</v>
      </c>
      <c r="D2365" t="s">
        <v>164</v>
      </c>
      <c r="E2365" s="1">
        <v>3</v>
      </c>
      <c r="F2365" s="1">
        <v>16</v>
      </c>
      <c r="G2365">
        <f t="shared" si="109"/>
        <v>-13</v>
      </c>
      <c r="H2365" t="s">
        <v>2374</v>
      </c>
      <c r="K2365" t="s">
        <v>2250</v>
      </c>
      <c r="L2365" t="s">
        <v>2249</v>
      </c>
      <c r="M2365" t="s">
        <v>164</v>
      </c>
      <c r="N2365" t="s">
        <v>1037</v>
      </c>
      <c r="S2365" t="s">
        <v>30</v>
      </c>
      <c r="U2365">
        <f t="shared" si="110"/>
        <v>0</v>
      </c>
    </row>
    <row r="2366" spans="1:21" x14ac:dyDescent="0.25">
      <c r="A2366">
        <v>19870207</v>
      </c>
      <c r="B2366" t="s">
        <v>1825</v>
      </c>
      <c r="C2366" t="str">
        <f t="shared" si="108"/>
        <v>W</v>
      </c>
      <c r="D2366" t="s">
        <v>376</v>
      </c>
      <c r="E2366" s="1">
        <v>17</v>
      </c>
      <c r="F2366" s="1">
        <v>0</v>
      </c>
      <c r="G2366">
        <f t="shared" si="109"/>
        <v>17</v>
      </c>
      <c r="H2366" t="s">
        <v>2829</v>
      </c>
      <c r="K2366" t="s">
        <v>1995</v>
      </c>
      <c r="L2366" t="s">
        <v>1826</v>
      </c>
      <c r="M2366" t="s">
        <v>1825</v>
      </c>
      <c r="N2366" t="s">
        <v>1033</v>
      </c>
      <c r="O2366" t="s">
        <v>30</v>
      </c>
      <c r="U2366">
        <f t="shared" si="110"/>
        <v>0</v>
      </c>
    </row>
    <row r="2367" spans="1:21" x14ac:dyDescent="0.25">
      <c r="A2367">
        <v>19870207</v>
      </c>
      <c r="B2367" t="s">
        <v>376</v>
      </c>
      <c r="C2367" t="str">
        <f t="shared" si="108"/>
        <v>L</v>
      </c>
      <c r="D2367" t="s">
        <v>1825</v>
      </c>
      <c r="E2367" s="1">
        <v>0</v>
      </c>
      <c r="F2367" s="1">
        <v>17</v>
      </c>
      <c r="G2367">
        <f t="shared" si="109"/>
        <v>-17</v>
      </c>
      <c r="H2367" t="s">
        <v>2829</v>
      </c>
      <c r="K2367" t="s">
        <v>1995</v>
      </c>
      <c r="L2367" t="s">
        <v>1826</v>
      </c>
      <c r="M2367" t="s">
        <v>1825</v>
      </c>
      <c r="N2367" t="s">
        <v>1037</v>
      </c>
      <c r="O2367" t="s">
        <v>30</v>
      </c>
      <c r="U2367">
        <f t="shared" si="110"/>
        <v>0</v>
      </c>
    </row>
    <row r="2368" spans="1:21" x14ac:dyDescent="0.25">
      <c r="A2368">
        <v>19870207</v>
      </c>
      <c r="B2368" t="s">
        <v>164</v>
      </c>
      <c r="C2368" t="str">
        <f t="shared" si="108"/>
        <v>W</v>
      </c>
      <c r="D2368" t="s">
        <v>1264</v>
      </c>
      <c r="E2368" s="1">
        <v>16</v>
      </c>
      <c r="F2368" s="1">
        <v>9</v>
      </c>
      <c r="G2368">
        <f t="shared" si="109"/>
        <v>7</v>
      </c>
      <c r="H2368" t="s">
        <v>2829</v>
      </c>
      <c r="K2368" t="s">
        <v>2268</v>
      </c>
      <c r="L2368" t="s">
        <v>1939</v>
      </c>
      <c r="M2368" t="s">
        <v>164</v>
      </c>
      <c r="N2368" t="s">
        <v>1033</v>
      </c>
      <c r="O2368" t="s">
        <v>30</v>
      </c>
      <c r="U2368">
        <f t="shared" si="110"/>
        <v>0</v>
      </c>
    </row>
    <row r="2369" spans="1:21" x14ac:dyDescent="0.25">
      <c r="A2369">
        <v>19870207</v>
      </c>
      <c r="B2369" t="s">
        <v>1264</v>
      </c>
      <c r="C2369" t="str">
        <f t="shared" si="108"/>
        <v>L</v>
      </c>
      <c r="D2369" t="s">
        <v>164</v>
      </c>
      <c r="E2369" s="1">
        <v>9</v>
      </c>
      <c r="F2369" s="1">
        <v>16</v>
      </c>
      <c r="G2369">
        <f t="shared" si="109"/>
        <v>-7</v>
      </c>
      <c r="H2369" t="s">
        <v>2829</v>
      </c>
      <c r="K2369" t="s">
        <v>2268</v>
      </c>
      <c r="L2369" t="s">
        <v>1939</v>
      </c>
      <c r="M2369" t="s">
        <v>164</v>
      </c>
      <c r="N2369" t="s">
        <v>1037</v>
      </c>
      <c r="O2369" t="s">
        <v>30</v>
      </c>
      <c r="U2369">
        <f t="shared" si="110"/>
        <v>1</v>
      </c>
    </row>
    <row r="2370" spans="1:21" x14ac:dyDescent="0.25">
      <c r="A2370">
        <v>19870221</v>
      </c>
      <c r="B2370" t="s">
        <v>503</v>
      </c>
      <c r="C2370" t="str">
        <f t="shared" ref="C2370:C2433" si="111">IF(E2370-F2370&gt;0,"W",IF(E2370-F2370&lt;0,"L","D"))</f>
        <v>W</v>
      </c>
      <c r="D2370" t="s">
        <v>1825</v>
      </c>
      <c r="E2370" s="1">
        <v>16</v>
      </c>
      <c r="F2370" s="1">
        <v>12</v>
      </c>
      <c r="G2370">
        <f t="shared" ref="G2370:G2433" si="112">E2370-F2370</f>
        <v>4</v>
      </c>
      <c r="H2370" t="s">
        <v>2829</v>
      </c>
      <c r="K2370" t="s">
        <v>1822</v>
      </c>
      <c r="L2370" t="s">
        <v>1120</v>
      </c>
      <c r="M2370" t="s">
        <v>503</v>
      </c>
      <c r="N2370" t="s">
        <v>1033</v>
      </c>
      <c r="O2370" t="s">
        <v>30</v>
      </c>
      <c r="U2370">
        <f t="shared" ref="U2370:U2433" si="113">IF(C2370="L",IF(G2370&gt;-8,1,0),0)</f>
        <v>0</v>
      </c>
    </row>
    <row r="2371" spans="1:21" x14ac:dyDescent="0.25">
      <c r="A2371">
        <v>19870221</v>
      </c>
      <c r="B2371" t="s">
        <v>1825</v>
      </c>
      <c r="C2371" t="str">
        <f t="shared" si="111"/>
        <v>L</v>
      </c>
      <c r="D2371" t="s">
        <v>503</v>
      </c>
      <c r="E2371" s="1">
        <v>12</v>
      </c>
      <c r="F2371" s="1">
        <v>16</v>
      </c>
      <c r="G2371">
        <f t="shared" si="112"/>
        <v>-4</v>
      </c>
      <c r="H2371" t="s">
        <v>2829</v>
      </c>
      <c r="K2371" t="s">
        <v>1822</v>
      </c>
      <c r="L2371" t="s">
        <v>1120</v>
      </c>
      <c r="M2371" t="s">
        <v>503</v>
      </c>
      <c r="N2371" t="s">
        <v>1037</v>
      </c>
      <c r="O2371" t="s">
        <v>30</v>
      </c>
      <c r="U2371">
        <f t="shared" si="113"/>
        <v>1</v>
      </c>
    </row>
    <row r="2372" spans="1:21" x14ac:dyDescent="0.25">
      <c r="A2372">
        <v>19870221</v>
      </c>
      <c r="B2372" t="s">
        <v>376</v>
      </c>
      <c r="C2372" t="str">
        <f t="shared" si="111"/>
        <v>L</v>
      </c>
      <c r="D2372" t="s">
        <v>164</v>
      </c>
      <c r="E2372" s="1">
        <v>15</v>
      </c>
      <c r="F2372" s="1">
        <v>19</v>
      </c>
      <c r="G2372">
        <f t="shared" si="112"/>
        <v>-4</v>
      </c>
      <c r="H2372" t="s">
        <v>2829</v>
      </c>
      <c r="K2372" t="s">
        <v>1894</v>
      </c>
      <c r="L2372" t="s">
        <v>1017</v>
      </c>
      <c r="M2372" t="s">
        <v>376</v>
      </c>
      <c r="N2372" t="s">
        <v>1033</v>
      </c>
      <c r="O2372" t="s">
        <v>30</v>
      </c>
      <c r="U2372">
        <f t="shared" si="113"/>
        <v>1</v>
      </c>
    </row>
    <row r="2373" spans="1:21" x14ac:dyDescent="0.25">
      <c r="A2373">
        <v>19870221</v>
      </c>
      <c r="B2373" t="s">
        <v>164</v>
      </c>
      <c r="C2373" t="str">
        <f t="shared" si="111"/>
        <v>W</v>
      </c>
      <c r="D2373" t="s">
        <v>376</v>
      </c>
      <c r="E2373" s="1">
        <v>19</v>
      </c>
      <c r="F2373" s="1">
        <v>15</v>
      </c>
      <c r="G2373">
        <f t="shared" si="112"/>
        <v>4</v>
      </c>
      <c r="H2373" t="s">
        <v>2829</v>
      </c>
      <c r="K2373" t="s">
        <v>1894</v>
      </c>
      <c r="L2373" t="s">
        <v>1017</v>
      </c>
      <c r="M2373" t="s">
        <v>376</v>
      </c>
      <c r="N2373" t="s">
        <v>1037</v>
      </c>
      <c r="O2373" t="s">
        <v>30</v>
      </c>
      <c r="U2373">
        <f t="shared" si="113"/>
        <v>0</v>
      </c>
    </row>
    <row r="2374" spans="1:21" x14ac:dyDescent="0.25">
      <c r="A2374">
        <v>19870307</v>
      </c>
      <c r="B2374" t="s">
        <v>1264</v>
      </c>
      <c r="C2374" t="str">
        <f t="shared" si="111"/>
        <v>W</v>
      </c>
      <c r="D2374" t="s">
        <v>376</v>
      </c>
      <c r="E2374" s="1">
        <v>19</v>
      </c>
      <c r="F2374" s="1">
        <v>12</v>
      </c>
      <c r="G2374">
        <f t="shared" si="112"/>
        <v>7</v>
      </c>
      <c r="H2374" t="s">
        <v>2829</v>
      </c>
      <c r="K2374" t="s">
        <v>2533</v>
      </c>
      <c r="L2374" t="s">
        <v>1263</v>
      </c>
      <c r="M2374" t="s">
        <v>1264</v>
      </c>
      <c r="N2374" t="s">
        <v>1033</v>
      </c>
      <c r="O2374" t="s">
        <v>30</v>
      </c>
      <c r="U2374">
        <f t="shared" si="113"/>
        <v>0</v>
      </c>
    </row>
    <row r="2375" spans="1:21" x14ac:dyDescent="0.25">
      <c r="A2375">
        <v>19870307</v>
      </c>
      <c r="B2375" t="s">
        <v>376</v>
      </c>
      <c r="C2375" t="str">
        <f t="shared" si="111"/>
        <v>L</v>
      </c>
      <c r="D2375" t="s">
        <v>1264</v>
      </c>
      <c r="E2375" s="1">
        <v>12</v>
      </c>
      <c r="F2375" s="1">
        <v>19</v>
      </c>
      <c r="G2375">
        <f t="shared" si="112"/>
        <v>-7</v>
      </c>
      <c r="H2375" t="s">
        <v>2829</v>
      </c>
      <c r="K2375" t="s">
        <v>2533</v>
      </c>
      <c r="L2375" t="s">
        <v>1263</v>
      </c>
      <c r="M2375" t="s">
        <v>1264</v>
      </c>
      <c r="N2375" t="s">
        <v>1037</v>
      </c>
      <c r="O2375" t="s">
        <v>30</v>
      </c>
      <c r="U2375">
        <f t="shared" si="113"/>
        <v>1</v>
      </c>
    </row>
    <row r="2376" spans="1:21" x14ac:dyDescent="0.25">
      <c r="A2376">
        <v>19870307</v>
      </c>
      <c r="B2376" t="s">
        <v>164</v>
      </c>
      <c r="C2376" t="str">
        <f t="shared" si="111"/>
        <v>W</v>
      </c>
      <c r="D2376" t="s">
        <v>503</v>
      </c>
      <c r="E2376" s="1">
        <v>28</v>
      </c>
      <c r="F2376" s="1">
        <v>22</v>
      </c>
      <c r="G2376">
        <f t="shared" si="112"/>
        <v>6</v>
      </c>
      <c r="H2376" t="s">
        <v>2829</v>
      </c>
      <c r="K2376" t="s">
        <v>2268</v>
      </c>
      <c r="L2376" t="s">
        <v>1939</v>
      </c>
      <c r="M2376" t="s">
        <v>164</v>
      </c>
      <c r="N2376" t="s">
        <v>1033</v>
      </c>
      <c r="O2376" t="s">
        <v>30</v>
      </c>
      <c r="U2376">
        <f t="shared" si="113"/>
        <v>0</v>
      </c>
    </row>
    <row r="2377" spans="1:21" x14ac:dyDescent="0.25">
      <c r="A2377">
        <v>19870307</v>
      </c>
      <c r="B2377" t="s">
        <v>503</v>
      </c>
      <c r="C2377" t="str">
        <f t="shared" si="111"/>
        <v>L</v>
      </c>
      <c r="D2377" t="s">
        <v>164</v>
      </c>
      <c r="E2377" s="1">
        <v>22</v>
      </c>
      <c r="F2377" s="1">
        <v>28</v>
      </c>
      <c r="G2377">
        <f t="shared" si="112"/>
        <v>-6</v>
      </c>
      <c r="H2377" t="s">
        <v>2829</v>
      </c>
      <c r="K2377" t="s">
        <v>2268</v>
      </c>
      <c r="L2377" t="s">
        <v>1939</v>
      </c>
      <c r="M2377" t="s">
        <v>164</v>
      </c>
      <c r="N2377" t="s">
        <v>1037</v>
      </c>
      <c r="O2377" t="s">
        <v>30</v>
      </c>
      <c r="U2377">
        <f t="shared" si="113"/>
        <v>1</v>
      </c>
    </row>
    <row r="2378" spans="1:21" x14ac:dyDescent="0.25">
      <c r="A2378">
        <v>19870321</v>
      </c>
      <c r="B2378" t="s">
        <v>1825</v>
      </c>
      <c r="C2378" t="str">
        <f t="shared" si="111"/>
        <v>L</v>
      </c>
      <c r="D2378" t="s">
        <v>164</v>
      </c>
      <c r="E2378" s="1">
        <v>13</v>
      </c>
      <c r="F2378" s="1">
        <v>19</v>
      </c>
      <c r="G2378">
        <f t="shared" si="112"/>
        <v>-6</v>
      </c>
      <c r="H2378" t="s">
        <v>2829</v>
      </c>
      <c r="K2378" t="s">
        <v>1995</v>
      </c>
      <c r="L2378" t="s">
        <v>1826</v>
      </c>
      <c r="M2378" t="s">
        <v>1825</v>
      </c>
      <c r="N2378" t="s">
        <v>1033</v>
      </c>
      <c r="O2378" t="s">
        <v>30</v>
      </c>
      <c r="U2378">
        <f t="shared" si="113"/>
        <v>1</v>
      </c>
    </row>
    <row r="2379" spans="1:21" x14ac:dyDescent="0.25">
      <c r="A2379">
        <v>19870321</v>
      </c>
      <c r="B2379" t="s">
        <v>164</v>
      </c>
      <c r="C2379" t="str">
        <f t="shared" si="111"/>
        <v>W</v>
      </c>
      <c r="D2379" t="s">
        <v>1825</v>
      </c>
      <c r="E2379" s="1">
        <v>19</v>
      </c>
      <c r="F2379" s="1">
        <v>13</v>
      </c>
      <c r="G2379">
        <f t="shared" si="112"/>
        <v>6</v>
      </c>
      <c r="H2379" t="s">
        <v>2829</v>
      </c>
      <c r="K2379" t="s">
        <v>1995</v>
      </c>
      <c r="L2379" t="s">
        <v>1826</v>
      </c>
      <c r="M2379" t="s">
        <v>1825</v>
      </c>
      <c r="N2379" t="s">
        <v>1037</v>
      </c>
      <c r="O2379" t="s">
        <v>30</v>
      </c>
      <c r="U2379">
        <f t="shared" si="113"/>
        <v>0</v>
      </c>
    </row>
    <row r="2380" spans="1:21" x14ac:dyDescent="0.25">
      <c r="A2380">
        <v>19870321</v>
      </c>
      <c r="B2380" t="s">
        <v>503</v>
      </c>
      <c r="C2380" t="str">
        <f t="shared" si="111"/>
        <v>W</v>
      </c>
      <c r="D2380" t="s">
        <v>1264</v>
      </c>
      <c r="E2380" s="1">
        <v>21</v>
      </c>
      <c r="F2380" s="1">
        <v>15</v>
      </c>
      <c r="G2380">
        <f t="shared" si="112"/>
        <v>6</v>
      </c>
      <c r="H2380" t="s">
        <v>2829</v>
      </c>
      <c r="K2380" t="s">
        <v>1822</v>
      </c>
      <c r="L2380" t="s">
        <v>1120</v>
      </c>
      <c r="M2380" t="s">
        <v>503</v>
      </c>
      <c r="N2380" t="s">
        <v>1033</v>
      </c>
      <c r="O2380" t="s">
        <v>30</v>
      </c>
      <c r="U2380">
        <f t="shared" si="113"/>
        <v>0</v>
      </c>
    </row>
    <row r="2381" spans="1:21" x14ac:dyDescent="0.25">
      <c r="A2381">
        <v>19870321</v>
      </c>
      <c r="B2381" t="s">
        <v>1264</v>
      </c>
      <c r="C2381" t="str">
        <f t="shared" si="111"/>
        <v>L</v>
      </c>
      <c r="D2381" t="s">
        <v>503</v>
      </c>
      <c r="E2381" s="1">
        <v>15</v>
      </c>
      <c r="F2381" s="1">
        <v>21</v>
      </c>
      <c r="G2381">
        <f t="shared" si="112"/>
        <v>-6</v>
      </c>
      <c r="H2381" t="s">
        <v>2829</v>
      </c>
      <c r="K2381" t="s">
        <v>1822</v>
      </c>
      <c r="L2381" t="s">
        <v>1120</v>
      </c>
      <c r="M2381" t="s">
        <v>503</v>
      </c>
      <c r="N2381" t="s">
        <v>1037</v>
      </c>
      <c r="O2381" t="s">
        <v>30</v>
      </c>
      <c r="U2381">
        <f t="shared" si="113"/>
        <v>1</v>
      </c>
    </row>
    <row r="2382" spans="1:21" x14ac:dyDescent="0.25">
      <c r="A2382">
        <v>19870404</v>
      </c>
      <c r="B2382" t="s">
        <v>1264</v>
      </c>
      <c r="C2382" t="str">
        <f t="shared" si="111"/>
        <v>L</v>
      </c>
      <c r="D2382" t="s">
        <v>1825</v>
      </c>
      <c r="E2382" s="1">
        <v>11</v>
      </c>
      <c r="F2382" s="1">
        <v>15</v>
      </c>
      <c r="G2382">
        <f t="shared" si="112"/>
        <v>-4</v>
      </c>
      <c r="H2382" t="s">
        <v>2829</v>
      </c>
      <c r="K2382" t="s">
        <v>2533</v>
      </c>
      <c r="L2382" t="s">
        <v>1263</v>
      </c>
      <c r="M2382" t="s">
        <v>1264</v>
      </c>
      <c r="N2382" t="s">
        <v>1033</v>
      </c>
      <c r="O2382" t="s">
        <v>30</v>
      </c>
      <c r="U2382">
        <f t="shared" si="113"/>
        <v>1</v>
      </c>
    </row>
    <row r="2383" spans="1:21" x14ac:dyDescent="0.25">
      <c r="A2383">
        <v>19870404</v>
      </c>
      <c r="B2383" t="s">
        <v>1825</v>
      </c>
      <c r="C2383" t="str">
        <f t="shared" si="111"/>
        <v>W</v>
      </c>
      <c r="D2383" t="s">
        <v>1264</v>
      </c>
      <c r="E2383" s="1">
        <v>15</v>
      </c>
      <c r="F2383" s="1">
        <v>11</v>
      </c>
      <c r="G2383">
        <f t="shared" si="112"/>
        <v>4</v>
      </c>
      <c r="H2383" t="s">
        <v>2829</v>
      </c>
      <c r="K2383" t="s">
        <v>2533</v>
      </c>
      <c r="L2383" t="s">
        <v>1263</v>
      </c>
      <c r="M2383" t="s">
        <v>1264</v>
      </c>
      <c r="N2383" t="s">
        <v>1037</v>
      </c>
      <c r="O2383" t="s">
        <v>30</v>
      </c>
      <c r="U2383">
        <f t="shared" si="113"/>
        <v>0</v>
      </c>
    </row>
    <row r="2384" spans="1:21" x14ac:dyDescent="0.25">
      <c r="A2384">
        <v>19870404</v>
      </c>
      <c r="B2384" t="s">
        <v>376</v>
      </c>
      <c r="C2384" t="str">
        <f t="shared" si="111"/>
        <v>W</v>
      </c>
      <c r="D2384" t="s">
        <v>503</v>
      </c>
      <c r="E2384" s="1">
        <v>21</v>
      </c>
      <c r="F2384" s="1">
        <v>12</v>
      </c>
      <c r="G2384">
        <f t="shared" si="112"/>
        <v>9</v>
      </c>
      <c r="H2384" t="s">
        <v>2829</v>
      </c>
      <c r="K2384" t="s">
        <v>1818</v>
      </c>
      <c r="L2384" t="s">
        <v>1017</v>
      </c>
      <c r="M2384" t="s">
        <v>376</v>
      </c>
      <c r="N2384" t="s">
        <v>1033</v>
      </c>
      <c r="O2384" t="s">
        <v>30</v>
      </c>
      <c r="U2384">
        <f t="shared" si="113"/>
        <v>0</v>
      </c>
    </row>
    <row r="2385" spans="1:21" x14ac:dyDescent="0.25">
      <c r="A2385">
        <v>19870404</v>
      </c>
      <c r="B2385" t="s">
        <v>503</v>
      </c>
      <c r="C2385" t="str">
        <f t="shared" si="111"/>
        <v>L</v>
      </c>
      <c r="D2385" t="s">
        <v>376</v>
      </c>
      <c r="E2385" s="1">
        <v>12</v>
      </c>
      <c r="F2385" s="1">
        <v>21</v>
      </c>
      <c r="G2385">
        <f t="shared" si="112"/>
        <v>-9</v>
      </c>
      <c r="H2385" t="s">
        <v>2829</v>
      </c>
      <c r="K2385" t="s">
        <v>1818</v>
      </c>
      <c r="L2385" t="s">
        <v>1017</v>
      </c>
      <c r="M2385" t="s">
        <v>376</v>
      </c>
      <c r="N2385" t="s">
        <v>1037</v>
      </c>
      <c r="O2385" t="s">
        <v>30</v>
      </c>
      <c r="U2385">
        <f t="shared" si="113"/>
        <v>0</v>
      </c>
    </row>
    <row r="2386" spans="1:21" x14ac:dyDescent="0.25">
      <c r="A2386">
        <v>19870522</v>
      </c>
      <c r="B2386" t="s">
        <v>1787</v>
      </c>
      <c r="C2386" t="str">
        <f t="shared" si="111"/>
        <v>W</v>
      </c>
      <c r="D2386" t="s">
        <v>171</v>
      </c>
      <c r="E2386" s="1">
        <v>70</v>
      </c>
      <c r="F2386" s="1">
        <v>6</v>
      </c>
      <c r="G2386">
        <f t="shared" si="112"/>
        <v>64</v>
      </c>
      <c r="H2386" t="s">
        <v>2739</v>
      </c>
      <c r="I2386" t="s">
        <v>2629</v>
      </c>
      <c r="J2386" t="s">
        <v>210</v>
      </c>
      <c r="K2386" t="s">
        <v>1836</v>
      </c>
      <c r="L2386" t="s">
        <v>1786</v>
      </c>
      <c r="M2386" t="s">
        <v>1787</v>
      </c>
      <c r="N2386" t="s">
        <v>1033</v>
      </c>
      <c r="R2386" t="s">
        <v>30</v>
      </c>
      <c r="T2386">
        <v>4</v>
      </c>
      <c r="U2386">
        <f t="shared" si="113"/>
        <v>0</v>
      </c>
    </row>
    <row r="2387" spans="1:21" x14ac:dyDescent="0.25">
      <c r="A2387">
        <v>19870522</v>
      </c>
      <c r="B2387" t="s">
        <v>171</v>
      </c>
      <c r="C2387" t="str">
        <f t="shared" si="111"/>
        <v>L</v>
      </c>
      <c r="D2387" t="s">
        <v>1787</v>
      </c>
      <c r="E2387" s="1">
        <v>6</v>
      </c>
      <c r="F2387" s="1">
        <v>70</v>
      </c>
      <c r="G2387">
        <f t="shared" si="112"/>
        <v>-64</v>
      </c>
      <c r="H2387" t="s">
        <v>2739</v>
      </c>
      <c r="I2387" t="s">
        <v>2629</v>
      </c>
      <c r="J2387" t="s">
        <v>210</v>
      </c>
      <c r="K2387" t="s">
        <v>1836</v>
      </c>
      <c r="L2387" t="s">
        <v>1786</v>
      </c>
      <c r="M2387" t="s">
        <v>1787</v>
      </c>
      <c r="N2387" t="s">
        <v>1037</v>
      </c>
      <c r="R2387" t="s">
        <v>30</v>
      </c>
      <c r="T2387">
        <v>4</v>
      </c>
      <c r="U2387">
        <f t="shared" si="113"/>
        <v>0</v>
      </c>
    </row>
    <row r="2388" spans="1:21" x14ac:dyDescent="0.25">
      <c r="A2388">
        <v>19870523</v>
      </c>
      <c r="B2388" t="s">
        <v>1824</v>
      </c>
      <c r="C2388" t="str">
        <f t="shared" si="111"/>
        <v>W</v>
      </c>
      <c r="D2388" t="s">
        <v>376</v>
      </c>
      <c r="E2388" s="1">
        <v>19</v>
      </c>
      <c r="F2388" s="1">
        <v>6</v>
      </c>
      <c r="G2388">
        <f t="shared" si="112"/>
        <v>13</v>
      </c>
      <c r="H2388" t="s">
        <v>2739</v>
      </c>
      <c r="I2388" t="s">
        <v>2629</v>
      </c>
      <c r="J2388" t="s">
        <v>208</v>
      </c>
      <c r="K2388" t="s">
        <v>2366</v>
      </c>
      <c r="L2388" t="s">
        <v>1675</v>
      </c>
      <c r="M2388" t="s">
        <v>1824</v>
      </c>
      <c r="N2388" t="s">
        <v>1033</v>
      </c>
      <c r="R2388" t="s">
        <v>30</v>
      </c>
      <c r="T2388">
        <v>4</v>
      </c>
      <c r="U2388">
        <f t="shared" si="113"/>
        <v>0</v>
      </c>
    </row>
    <row r="2389" spans="1:21" x14ac:dyDescent="0.25">
      <c r="A2389">
        <v>19870523</v>
      </c>
      <c r="B2389" t="s">
        <v>376</v>
      </c>
      <c r="C2389" t="str">
        <f t="shared" si="111"/>
        <v>L</v>
      </c>
      <c r="D2389" t="s">
        <v>1824</v>
      </c>
      <c r="E2389" s="1">
        <v>6</v>
      </c>
      <c r="F2389" s="1">
        <v>19</v>
      </c>
      <c r="G2389">
        <f t="shared" si="112"/>
        <v>-13</v>
      </c>
      <c r="H2389" t="s">
        <v>2739</v>
      </c>
      <c r="I2389" t="s">
        <v>2629</v>
      </c>
      <c r="J2389" t="s">
        <v>208</v>
      </c>
      <c r="K2389" t="s">
        <v>2366</v>
      </c>
      <c r="L2389" t="s">
        <v>1675</v>
      </c>
      <c r="M2389" t="s">
        <v>1824</v>
      </c>
      <c r="N2389" t="s">
        <v>1037</v>
      </c>
      <c r="R2389" t="s">
        <v>30</v>
      </c>
      <c r="T2389">
        <v>4</v>
      </c>
      <c r="U2389">
        <f t="shared" si="113"/>
        <v>0</v>
      </c>
    </row>
    <row r="2390" spans="1:21" x14ac:dyDescent="0.25">
      <c r="A2390">
        <v>19870523</v>
      </c>
      <c r="B2390" t="s">
        <v>397</v>
      </c>
      <c r="C2390" t="str">
        <f t="shared" si="111"/>
        <v>W</v>
      </c>
      <c r="D2390" t="s">
        <v>2726</v>
      </c>
      <c r="E2390" s="1">
        <v>21</v>
      </c>
      <c r="F2390" s="1">
        <v>20</v>
      </c>
      <c r="G2390">
        <f t="shared" si="112"/>
        <v>1</v>
      </c>
      <c r="H2390" t="s">
        <v>2739</v>
      </c>
      <c r="I2390" t="s">
        <v>2629</v>
      </c>
      <c r="J2390" t="s">
        <v>207</v>
      </c>
      <c r="K2390" t="s">
        <v>1836</v>
      </c>
      <c r="L2390" t="s">
        <v>1786</v>
      </c>
      <c r="M2390" t="s">
        <v>1787</v>
      </c>
      <c r="N2390" t="s">
        <v>1839</v>
      </c>
      <c r="R2390" t="s">
        <v>30</v>
      </c>
      <c r="T2390">
        <v>4</v>
      </c>
      <c r="U2390">
        <f t="shared" si="113"/>
        <v>0</v>
      </c>
    </row>
    <row r="2391" spans="1:21" x14ac:dyDescent="0.25">
      <c r="A2391">
        <v>19870523</v>
      </c>
      <c r="B2391" t="s">
        <v>2726</v>
      </c>
      <c r="C2391" t="str">
        <f t="shared" si="111"/>
        <v>L</v>
      </c>
      <c r="D2391" t="s">
        <v>397</v>
      </c>
      <c r="E2391" s="1">
        <v>20</v>
      </c>
      <c r="F2391" s="1">
        <v>21</v>
      </c>
      <c r="G2391">
        <f t="shared" si="112"/>
        <v>-1</v>
      </c>
      <c r="H2391" t="s">
        <v>2739</v>
      </c>
      <c r="I2391" t="s">
        <v>2629</v>
      </c>
      <c r="J2391" t="s">
        <v>207</v>
      </c>
      <c r="K2391" t="s">
        <v>1836</v>
      </c>
      <c r="L2391" t="s">
        <v>1786</v>
      </c>
      <c r="M2391" t="s">
        <v>1787</v>
      </c>
      <c r="N2391" t="s">
        <v>1839</v>
      </c>
      <c r="R2391" t="s">
        <v>30</v>
      </c>
      <c r="T2391">
        <v>4</v>
      </c>
      <c r="U2391">
        <f t="shared" si="113"/>
        <v>1</v>
      </c>
    </row>
    <row r="2392" spans="1:21" x14ac:dyDescent="0.25">
      <c r="A2392">
        <v>19870523</v>
      </c>
      <c r="B2392" t="s">
        <v>164</v>
      </c>
      <c r="C2392" t="str">
        <f t="shared" si="111"/>
        <v>D</v>
      </c>
      <c r="D2392" t="s">
        <v>503</v>
      </c>
      <c r="E2392" s="1">
        <v>20</v>
      </c>
      <c r="F2392" s="1">
        <v>20</v>
      </c>
      <c r="G2392">
        <f t="shared" si="112"/>
        <v>0</v>
      </c>
      <c r="H2392" t="s">
        <v>2739</v>
      </c>
      <c r="I2392" t="s">
        <v>2629</v>
      </c>
      <c r="J2392" t="s">
        <v>207</v>
      </c>
      <c r="K2392" t="s">
        <v>2280</v>
      </c>
      <c r="L2392" t="s">
        <v>1846</v>
      </c>
      <c r="M2392" t="s">
        <v>1787</v>
      </c>
      <c r="N2392" t="s">
        <v>1839</v>
      </c>
      <c r="R2392" t="s">
        <v>30</v>
      </c>
      <c r="T2392">
        <v>4</v>
      </c>
      <c r="U2392">
        <f t="shared" si="113"/>
        <v>0</v>
      </c>
    </row>
    <row r="2393" spans="1:21" x14ac:dyDescent="0.25">
      <c r="A2393">
        <v>19870523</v>
      </c>
      <c r="B2393" t="s">
        <v>503</v>
      </c>
      <c r="C2393" t="str">
        <f t="shared" si="111"/>
        <v>D</v>
      </c>
      <c r="D2393" t="s">
        <v>164</v>
      </c>
      <c r="E2393" s="1">
        <v>20</v>
      </c>
      <c r="F2393" s="1">
        <v>20</v>
      </c>
      <c r="G2393">
        <f t="shared" si="112"/>
        <v>0</v>
      </c>
      <c r="H2393" t="s">
        <v>2739</v>
      </c>
      <c r="I2393" t="s">
        <v>2629</v>
      </c>
      <c r="J2393" t="s">
        <v>207</v>
      </c>
      <c r="K2393" t="s">
        <v>2280</v>
      </c>
      <c r="L2393" t="s">
        <v>1846</v>
      </c>
      <c r="M2393" t="s">
        <v>1787</v>
      </c>
      <c r="N2393" t="s">
        <v>1839</v>
      </c>
      <c r="R2393" t="s">
        <v>30</v>
      </c>
      <c r="T2393">
        <v>4</v>
      </c>
      <c r="U2393">
        <f t="shared" si="113"/>
        <v>0</v>
      </c>
    </row>
    <row r="2394" spans="1:21" x14ac:dyDescent="0.25">
      <c r="A2394">
        <v>19870524</v>
      </c>
      <c r="B2394" t="s">
        <v>1823</v>
      </c>
      <c r="C2394" t="str">
        <f t="shared" si="111"/>
        <v>L</v>
      </c>
      <c r="D2394" t="s">
        <v>660</v>
      </c>
      <c r="E2394" s="1">
        <v>18</v>
      </c>
      <c r="F2394" s="1">
        <v>21</v>
      </c>
      <c r="G2394">
        <f t="shared" si="112"/>
        <v>-3</v>
      </c>
      <c r="H2394" t="s">
        <v>2739</v>
      </c>
      <c r="I2394" t="s">
        <v>2629</v>
      </c>
      <c r="J2394" t="s">
        <v>208</v>
      </c>
      <c r="K2394" t="s">
        <v>2233</v>
      </c>
      <c r="L2394" t="s">
        <v>1715</v>
      </c>
      <c r="M2394" t="s">
        <v>1824</v>
      </c>
      <c r="N2394" t="s">
        <v>1839</v>
      </c>
      <c r="R2394" t="s">
        <v>30</v>
      </c>
      <c r="T2394">
        <v>4</v>
      </c>
      <c r="U2394">
        <f t="shared" si="113"/>
        <v>1</v>
      </c>
    </row>
    <row r="2395" spans="1:21" x14ac:dyDescent="0.25">
      <c r="A2395">
        <v>19870524</v>
      </c>
      <c r="B2395" t="s">
        <v>660</v>
      </c>
      <c r="C2395" t="str">
        <f t="shared" si="111"/>
        <v>W</v>
      </c>
      <c r="D2395" t="s">
        <v>1823</v>
      </c>
      <c r="E2395" s="1">
        <v>21</v>
      </c>
      <c r="F2395" s="1">
        <v>18</v>
      </c>
      <c r="G2395">
        <f t="shared" si="112"/>
        <v>3</v>
      </c>
      <c r="H2395" t="s">
        <v>2739</v>
      </c>
      <c r="I2395" t="s">
        <v>2629</v>
      </c>
      <c r="J2395" t="s">
        <v>208</v>
      </c>
      <c r="K2395" t="s">
        <v>2233</v>
      </c>
      <c r="L2395" t="s">
        <v>1715</v>
      </c>
      <c r="M2395" t="s">
        <v>1824</v>
      </c>
      <c r="N2395" t="s">
        <v>1839</v>
      </c>
      <c r="R2395" t="s">
        <v>30</v>
      </c>
      <c r="T2395">
        <v>4</v>
      </c>
      <c r="U2395">
        <f t="shared" si="113"/>
        <v>0</v>
      </c>
    </row>
    <row r="2396" spans="1:21" x14ac:dyDescent="0.25">
      <c r="A2396">
        <v>19870524</v>
      </c>
      <c r="B2396" t="s">
        <v>2645</v>
      </c>
      <c r="C2396" t="str">
        <f t="shared" si="111"/>
        <v>W</v>
      </c>
      <c r="D2396" t="s">
        <v>2631</v>
      </c>
      <c r="E2396" s="1">
        <v>37</v>
      </c>
      <c r="F2396" s="1">
        <v>4</v>
      </c>
      <c r="G2396">
        <f t="shared" si="112"/>
        <v>33</v>
      </c>
      <c r="H2396" t="s">
        <v>2739</v>
      </c>
      <c r="I2396" t="s">
        <v>2629</v>
      </c>
      <c r="J2396" t="s">
        <v>212</v>
      </c>
      <c r="K2396" t="s">
        <v>2680</v>
      </c>
      <c r="L2396" t="s">
        <v>2679</v>
      </c>
      <c r="M2396" t="s">
        <v>1787</v>
      </c>
      <c r="N2396" t="s">
        <v>1839</v>
      </c>
      <c r="R2396" t="s">
        <v>30</v>
      </c>
      <c r="T2396">
        <v>4</v>
      </c>
      <c r="U2396">
        <f t="shared" si="113"/>
        <v>0</v>
      </c>
    </row>
    <row r="2397" spans="1:21" x14ac:dyDescent="0.25">
      <c r="A2397">
        <v>19870524</v>
      </c>
      <c r="B2397" t="s">
        <v>2631</v>
      </c>
      <c r="C2397" t="str">
        <f t="shared" si="111"/>
        <v>L</v>
      </c>
      <c r="D2397" t="s">
        <v>2645</v>
      </c>
      <c r="E2397" s="1">
        <v>4</v>
      </c>
      <c r="F2397" s="1">
        <v>37</v>
      </c>
      <c r="G2397">
        <f t="shared" si="112"/>
        <v>-33</v>
      </c>
      <c r="H2397" t="s">
        <v>2739</v>
      </c>
      <c r="I2397" t="s">
        <v>2629</v>
      </c>
      <c r="J2397" t="s">
        <v>212</v>
      </c>
      <c r="K2397" t="s">
        <v>2680</v>
      </c>
      <c r="L2397" t="s">
        <v>2679</v>
      </c>
      <c r="M2397" t="s">
        <v>1787</v>
      </c>
      <c r="N2397" t="s">
        <v>1839</v>
      </c>
      <c r="R2397" t="s">
        <v>30</v>
      </c>
      <c r="T2397">
        <v>4</v>
      </c>
      <c r="U2397">
        <f t="shared" si="113"/>
        <v>0</v>
      </c>
    </row>
    <row r="2398" spans="1:21" x14ac:dyDescent="0.25">
      <c r="A2398">
        <v>19870524</v>
      </c>
      <c r="B2398" t="s">
        <v>1821</v>
      </c>
      <c r="C2398" t="str">
        <f t="shared" si="111"/>
        <v>L</v>
      </c>
      <c r="D2398" t="s">
        <v>1817</v>
      </c>
      <c r="E2398" s="1">
        <v>9</v>
      </c>
      <c r="F2398" s="1">
        <v>28</v>
      </c>
      <c r="G2398">
        <f t="shared" si="112"/>
        <v>-19</v>
      </c>
      <c r="H2398" t="s">
        <v>2739</v>
      </c>
      <c r="I2398" t="s">
        <v>2629</v>
      </c>
      <c r="J2398" t="s">
        <v>210</v>
      </c>
      <c r="K2398" t="s">
        <v>2282</v>
      </c>
      <c r="L2398" t="s">
        <v>1503</v>
      </c>
      <c r="M2398" t="s">
        <v>1787</v>
      </c>
      <c r="N2398" t="s">
        <v>1839</v>
      </c>
      <c r="R2398" t="s">
        <v>30</v>
      </c>
      <c r="T2398">
        <v>4</v>
      </c>
      <c r="U2398">
        <f t="shared" si="113"/>
        <v>0</v>
      </c>
    </row>
    <row r="2399" spans="1:21" x14ac:dyDescent="0.25">
      <c r="A2399">
        <v>19870524</v>
      </c>
      <c r="B2399" t="s">
        <v>1817</v>
      </c>
      <c r="C2399" t="str">
        <f t="shared" si="111"/>
        <v>W</v>
      </c>
      <c r="D2399" t="s">
        <v>1821</v>
      </c>
      <c r="E2399" s="1">
        <v>28</v>
      </c>
      <c r="F2399" s="1">
        <v>9</v>
      </c>
      <c r="G2399">
        <f t="shared" si="112"/>
        <v>19</v>
      </c>
      <c r="H2399" t="s">
        <v>2739</v>
      </c>
      <c r="I2399" t="s">
        <v>2629</v>
      </c>
      <c r="J2399" t="s">
        <v>210</v>
      </c>
      <c r="K2399" t="s">
        <v>2282</v>
      </c>
      <c r="L2399" t="s">
        <v>1503</v>
      </c>
      <c r="M2399" t="s">
        <v>1787</v>
      </c>
      <c r="N2399" t="s">
        <v>1839</v>
      </c>
      <c r="R2399" t="s">
        <v>30</v>
      </c>
      <c r="T2399">
        <v>4</v>
      </c>
      <c r="U2399">
        <f t="shared" si="113"/>
        <v>0</v>
      </c>
    </row>
    <row r="2400" spans="1:21" x14ac:dyDescent="0.25">
      <c r="A2400">
        <v>19870525</v>
      </c>
      <c r="B2400" t="s">
        <v>1825</v>
      </c>
      <c r="C2400" t="str">
        <f t="shared" si="111"/>
        <v>L</v>
      </c>
      <c r="D2400" t="s">
        <v>1264</v>
      </c>
      <c r="E2400" s="1">
        <v>6</v>
      </c>
      <c r="F2400" s="1">
        <v>13</v>
      </c>
      <c r="G2400">
        <f t="shared" si="112"/>
        <v>-7</v>
      </c>
      <c r="H2400" t="s">
        <v>2739</v>
      </c>
      <c r="I2400" t="s">
        <v>2629</v>
      </c>
      <c r="J2400" t="s">
        <v>212</v>
      </c>
      <c r="K2400" t="s">
        <v>2239</v>
      </c>
      <c r="L2400" t="s">
        <v>1837</v>
      </c>
      <c r="M2400" t="s">
        <v>1787</v>
      </c>
      <c r="N2400" t="s">
        <v>1839</v>
      </c>
      <c r="R2400" t="s">
        <v>30</v>
      </c>
      <c r="T2400">
        <v>4</v>
      </c>
      <c r="U2400">
        <f t="shared" si="113"/>
        <v>1</v>
      </c>
    </row>
    <row r="2401" spans="1:21" x14ac:dyDescent="0.25">
      <c r="A2401">
        <v>19870525</v>
      </c>
      <c r="B2401" t="s">
        <v>1264</v>
      </c>
      <c r="C2401" t="str">
        <f t="shared" si="111"/>
        <v>W</v>
      </c>
      <c r="D2401" t="s">
        <v>1825</v>
      </c>
      <c r="E2401" s="1">
        <v>13</v>
      </c>
      <c r="F2401" s="1">
        <v>6</v>
      </c>
      <c r="G2401">
        <f t="shared" si="112"/>
        <v>7</v>
      </c>
      <c r="H2401" t="s">
        <v>2739</v>
      </c>
      <c r="I2401" t="s">
        <v>2629</v>
      </c>
      <c r="J2401" t="s">
        <v>212</v>
      </c>
      <c r="K2401" t="s">
        <v>2239</v>
      </c>
      <c r="L2401" t="s">
        <v>1837</v>
      </c>
      <c r="M2401" t="s">
        <v>1787</v>
      </c>
      <c r="N2401" t="s">
        <v>1839</v>
      </c>
      <c r="R2401" t="s">
        <v>30</v>
      </c>
      <c r="T2401">
        <v>4</v>
      </c>
      <c r="U2401">
        <f t="shared" si="113"/>
        <v>0</v>
      </c>
    </row>
    <row r="2402" spans="1:21" x14ac:dyDescent="0.25">
      <c r="A2402">
        <v>19870527</v>
      </c>
      <c r="B2402" t="s">
        <v>1787</v>
      </c>
      <c r="C2402" t="str">
        <f t="shared" si="111"/>
        <v>W</v>
      </c>
      <c r="D2402" t="s">
        <v>1817</v>
      </c>
      <c r="E2402" s="1">
        <v>74</v>
      </c>
      <c r="F2402" s="1">
        <v>13</v>
      </c>
      <c r="G2402">
        <f t="shared" si="112"/>
        <v>61</v>
      </c>
      <c r="H2402" t="s">
        <v>2739</v>
      </c>
      <c r="I2402" t="s">
        <v>2629</v>
      </c>
      <c r="J2402" t="s">
        <v>210</v>
      </c>
      <c r="K2402" t="s">
        <v>2280</v>
      </c>
      <c r="L2402" t="s">
        <v>1846</v>
      </c>
      <c r="M2402" t="s">
        <v>1787</v>
      </c>
      <c r="N2402" t="s">
        <v>1033</v>
      </c>
      <c r="R2402" t="s">
        <v>30</v>
      </c>
      <c r="T2402">
        <v>4</v>
      </c>
      <c r="U2402">
        <f t="shared" si="113"/>
        <v>0</v>
      </c>
    </row>
    <row r="2403" spans="1:21" x14ac:dyDescent="0.25">
      <c r="A2403">
        <v>19870527</v>
      </c>
      <c r="B2403" t="s">
        <v>1817</v>
      </c>
      <c r="C2403" t="str">
        <f t="shared" si="111"/>
        <v>L</v>
      </c>
      <c r="D2403" t="s">
        <v>1787</v>
      </c>
      <c r="E2403" s="1">
        <v>13</v>
      </c>
      <c r="F2403" s="1">
        <v>74</v>
      </c>
      <c r="G2403">
        <f t="shared" si="112"/>
        <v>-61</v>
      </c>
      <c r="H2403" t="s">
        <v>2739</v>
      </c>
      <c r="I2403" t="s">
        <v>2629</v>
      </c>
      <c r="J2403" t="s">
        <v>210</v>
      </c>
      <c r="K2403" t="s">
        <v>2280</v>
      </c>
      <c r="L2403" t="s">
        <v>1846</v>
      </c>
      <c r="M2403" t="s">
        <v>1787</v>
      </c>
      <c r="N2403" t="s">
        <v>1037</v>
      </c>
      <c r="R2403" t="s">
        <v>30</v>
      </c>
      <c r="T2403">
        <v>4</v>
      </c>
      <c r="U2403">
        <f t="shared" si="113"/>
        <v>0</v>
      </c>
    </row>
    <row r="2404" spans="1:21" x14ac:dyDescent="0.25">
      <c r="A2404">
        <v>19870528</v>
      </c>
      <c r="B2404" t="s">
        <v>164</v>
      </c>
      <c r="C2404" t="str">
        <f t="shared" si="111"/>
        <v>W</v>
      </c>
      <c r="D2404" t="s">
        <v>397</v>
      </c>
      <c r="E2404" s="1">
        <v>55</v>
      </c>
      <c r="F2404" s="1">
        <v>12</v>
      </c>
      <c r="G2404">
        <f t="shared" si="112"/>
        <v>43</v>
      </c>
      <c r="H2404" t="s">
        <v>2739</v>
      </c>
      <c r="I2404" t="s">
        <v>2629</v>
      </c>
      <c r="J2404" t="s">
        <v>207</v>
      </c>
      <c r="K2404" t="s">
        <v>2239</v>
      </c>
      <c r="L2404" t="s">
        <v>1837</v>
      </c>
      <c r="M2404" t="s">
        <v>1787</v>
      </c>
      <c r="N2404" t="s">
        <v>1839</v>
      </c>
      <c r="R2404" t="s">
        <v>30</v>
      </c>
      <c r="T2404">
        <v>4</v>
      </c>
      <c r="U2404">
        <f t="shared" si="113"/>
        <v>0</v>
      </c>
    </row>
    <row r="2405" spans="1:21" x14ac:dyDescent="0.25">
      <c r="A2405">
        <v>19870528</v>
      </c>
      <c r="B2405" t="s">
        <v>397</v>
      </c>
      <c r="C2405" t="str">
        <f t="shared" si="111"/>
        <v>L</v>
      </c>
      <c r="D2405" t="s">
        <v>164</v>
      </c>
      <c r="E2405" s="1">
        <v>12</v>
      </c>
      <c r="F2405" s="1">
        <v>55</v>
      </c>
      <c r="G2405">
        <f t="shared" si="112"/>
        <v>-43</v>
      </c>
      <c r="H2405" t="s">
        <v>2739</v>
      </c>
      <c r="I2405" t="s">
        <v>2629</v>
      </c>
      <c r="J2405" t="s">
        <v>207</v>
      </c>
      <c r="K2405" t="s">
        <v>2239</v>
      </c>
      <c r="L2405" t="s">
        <v>1837</v>
      </c>
      <c r="M2405" t="s">
        <v>1787</v>
      </c>
      <c r="N2405" t="s">
        <v>1839</v>
      </c>
      <c r="R2405" t="s">
        <v>30</v>
      </c>
      <c r="T2405">
        <v>4</v>
      </c>
      <c r="U2405">
        <f t="shared" si="113"/>
        <v>0</v>
      </c>
    </row>
    <row r="2406" spans="1:21" x14ac:dyDescent="0.25">
      <c r="A2406">
        <v>19870528</v>
      </c>
      <c r="B2406" t="s">
        <v>1821</v>
      </c>
      <c r="C2406" t="str">
        <f t="shared" si="111"/>
        <v>W</v>
      </c>
      <c r="D2406" t="s">
        <v>171</v>
      </c>
      <c r="E2406" s="1">
        <v>25</v>
      </c>
      <c r="F2406" s="1">
        <v>16</v>
      </c>
      <c r="G2406">
        <f t="shared" si="112"/>
        <v>9</v>
      </c>
      <c r="H2406" t="s">
        <v>2739</v>
      </c>
      <c r="I2406" t="s">
        <v>2629</v>
      </c>
      <c r="J2406" t="s">
        <v>210</v>
      </c>
      <c r="K2406" t="s">
        <v>2280</v>
      </c>
      <c r="L2406" t="s">
        <v>1846</v>
      </c>
      <c r="M2406" t="s">
        <v>1787</v>
      </c>
      <c r="N2406" t="s">
        <v>1839</v>
      </c>
      <c r="R2406" t="s">
        <v>30</v>
      </c>
      <c r="T2406">
        <v>4</v>
      </c>
      <c r="U2406">
        <f t="shared" si="113"/>
        <v>0</v>
      </c>
    </row>
    <row r="2407" spans="1:21" x14ac:dyDescent="0.25">
      <c r="A2407">
        <v>19870528</v>
      </c>
      <c r="B2407" t="s">
        <v>171</v>
      </c>
      <c r="C2407" t="str">
        <f t="shared" si="111"/>
        <v>L</v>
      </c>
      <c r="D2407" t="s">
        <v>1821</v>
      </c>
      <c r="E2407" s="1">
        <v>16</v>
      </c>
      <c r="F2407" s="1">
        <v>25</v>
      </c>
      <c r="G2407">
        <f t="shared" si="112"/>
        <v>-9</v>
      </c>
      <c r="H2407" t="s">
        <v>2739</v>
      </c>
      <c r="I2407" t="s">
        <v>2629</v>
      </c>
      <c r="J2407" t="s">
        <v>210</v>
      </c>
      <c r="K2407" t="s">
        <v>2280</v>
      </c>
      <c r="L2407" t="s">
        <v>1846</v>
      </c>
      <c r="M2407" t="s">
        <v>1787</v>
      </c>
      <c r="N2407" t="s">
        <v>1839</v>
      </c>
      <c r="R2407" t="s">
        <v>30</v>
      </c>
      <c r="T2407">
        <v>4</v>
      </c>
      <c r="U2407">
        <f t="shared" si="113"/>
        <v>0</v>
      </c>
    </row>
    <row r="2408" spans="1:21" x14ac:dyDescent="0.25">
      <c r="A2408">
        <v>19870529</v>
      </c>
      <c r="B2408" t="s">
        <v>2631</v>
      </c>
      <c r="C2408" t="str">
        <f t="shared" si="111"/>
        <v>L</v>
      </c>
      <c r="D2408" t="s">
        <v>1264</v>
      </c>
      <c r="E2408" s="1">
        <v>16</v>
      </c>
      <c r="F2408" s="1">
        <v>29</v>
      </c>
      <c r="G2408">
        <f t="shared" si="112"/>
        <v>-13</v>
      </c>
      <c r="H2408" t="s">
        <v>2739</v>
      </c>
      <c r="I2408" t="s">
        <v>2629</v>
      </c>
      <c r="J2408" t="s">
        <v>212</v>
      </c>
      <c r="K2408" t="s">
        <v>2741</v>
      </c>
      <c r="L2408" t="s">
        <v>2740</v>
      </c>
      <c r="M2408" t="s">
        <v>1787</v>
      </c>
      <c r="N2408" t="s">
        <v>1839</v>
      </c>
      <c r="R2408" t="s">
        <v>30</v>
      </c>
      <c r="T2408">
        <v>4</v>
      </c>
      <c r="U2408">
        <f t="shared" si="113"/>
        <v>0</v>
      </c>
    </row>
    <row r="2409" spans="1:21" x14ac:dyDescent="0.25">
      <c r="A2409">
        <v>19870529</v>
      </c>
      <c r="B2409" t="s">
        <v>1264</v>
      </c>
      <c r="C2409" t="str">
        <f t="shared" si="111"/>
        <v>W</v>
      </c>
      <c r="D2409" t="s">
        <v>2631</v>
      </c>
      <c r="E2409" s="1">
        <v>29</v>
      </c>
      <c r="F2409" s="1">
        <v>16</v>
      </c>
      <c r="G2409">
        <f t="shared" si="112"/>
        <v>13</v>
      </c>
      <c r="H2409" t="s">
        <v>2739</v>
      </c>
      <c r="I2409" t="s">
        <v>2629</v>
      </c>
      <c r="J2409" t="s">
        <v>212</v>
      </c>
      <c r="K2409" t="s">
        <v>2741</v>
      </c>
      <c r="L2409" t="s">
        <v>2740</v>
      </c>
      <c r="M2409" t="s">
        <v>1787</v>
      </c>
      <c r="N2409" t="s">
        <v>1839</v>
      </c>
      <c r="R2409" t="s">
        <v>30</v>
      </c>
      <c r="T2409">
        <v>4</v>
      </c>
      <c r="U2409">
        <f t="shared" si="113"/>
        <v>0</v>
      </c>
    </row>
    <row r="2410" spans="1:21" x14ac:dyDescent="0.25">
      <c r="A2410">
        <v>19870530</v>
      </c>
      <c r="B2410" t="s">
        <v>503</v>
      </c>
      <c r="C2410" t="str">
        <f t="shared" si="111"/>
        <v>W</v>
      </c>
      <c r="D2410" t="s">
        <v>2726</v>
      </c>
      <c r="E2410" s="1">
        <v>60</v>
      </c>
      <c r="F2410" s="1">
        <v>21</v>
      </c>
      <c r="G2410">
        <f t="shared" si="112"/>
        <v>39</v>
      </c>
      <c r="H2410" t="s">
        <v>2739</v>
      </c>
      <c r="I2410" t="s">
        <v>2629</v>
      </c>
      <c r="J2410" t="s">
        <v>207</v>
      </c>
      <c r="K2410" t="s">
        <v>2239</v>
      </c>
      <c r="L2410" t="s">
        <v>1837</v>
      </c>
      <c r="M2410" t="s">
        <v>1787</v>
      </c>
      <c r="N2410" t="s">
        <v>1839</v>
      </c>
      <c r="R2410" t="s">
        <v>30</v>
      </c>
      <c r="T2410">
        <v>4</v>
      </c>
      <c r="U2410">
        <f t="shared" si="113"/>
        <v>0</v>
      </c>
    </row>
    <row r="2411" spans="1:21" x14ac:dyDescent="0.25">
      <c r="A2411">
        <v>19870530</v>
      </c>
      <c r="B2411" t="s">
        <v>2726</v>
      </c>
      <c r="C2411" t="str">
        <f t="shared" si="111"/>
        <v>L</v>
      </c>
      <c r="D2411" t="s">
        <v>503</v>
      </c>
      <c r="E2411" s="1">
        <v>21</v>
      </c>
      <c r="F2411" s="1">
        <v>60</v>
      </c>
      <c r="G2411">
        <f t="shared" si="112"/>
        <v>-39</v>
      </c>
      <c r="H2411" t="s">
        <v>2739</v>
      </c>
      <c r="I2411" t="s">
        <v>2629</v>
      </c>
      <c r="J2411" t="s">
        <v>207</v>
      </c>
      <c r="K2411" t="s">
        <v>2239</v>
      </c>
      <c r="L2411" t="s">
        <v>1837</v>
      </c>
      <c r="M2411" t="s">
        <v>1787</v>
      </c>
      <c r="N2411" t="s">
        <v>1839</v>
      </c>
      <c r="R2411" t="s">
        <v>30</v>
      </c>
      <c r="T2411">
        <v>4</v>
      </c>
      <c r="U2411">
        <f t="shared" si="113"/>
        <v>0</v>
      </c>
    </row>
    <row r="2412" spans="1:21" x14ac:dyDescent="0.25">
      <c r="A2412">
        <v>19870530</v>
      </c>
      <c r="B2412" t="s">
        <v>2645</v>
      </c>
      <c r="C2412" t="str">
        <f t="shared" si="111"/>
        <v>L</v>
      </c>
      <c r="D2412" t="s">
        <v>1825</v>
      </c>
      <c r="E2412" s="1">
        <v>19</v>
      </c>
      <c r="F2412" s="1">
        <v>46</v>
      </c>
      <c r="G2412">
        <f t="shared" si="112"/>
        <v>-27</v>
      </c>
      <c r="H2412" t="s">
        <v>2739</v>
      </c>
      <c r="I2412" t="s">
        <v>2629</v>
      </c>
      <c r="J2412" t="s">
        <v>212</v>
      </c>
      <c r="K2412" t="s">
        <v>2082</v>
      </c>
      <c r="L2412" t="s">
        <v>1877</v>
      </c>
      <c r="M2412" t="s">
        <v>1787</v>
      </c>
      <c r="N2412" t="s">
        <v>1839</v>
      </c>
      <c r="R2412" t="s">
        <v>30</v>
      </c>
      <c r="T2412">
        <v>4</v>
      </c>
      <c r="U2412">
        <f t="shared" si="113"/>
        <v>0</v>
      </c>
    </row>
    <row r="2413" spans="1:21" x14ac:dyDescent="0.25">
      <c r="A2413">
        <v>19870530</v>
      </c>
      <c r="B2413" t="s">
        <v>1825</v>
      </c>
      <c r="C2413" t="str">
        <f t="shared" si="111"/>
        <v>W</v>
      </c>
      <c r="D2413" t="s">
        <v>2645</v>
      </c>
      <c r="E2413" s="1">
        <v>46</v>
      </c>
      <c r="F2413" s="1">
        <v>19</v>
      </c>
      <c r="G2413">
        <f t="shared" si="112"/>
        <v>27</v>
      </c>
      <c r="H2413" t="s">
        <v>2739</v>
      </c>
      <c r="I2413" t="s">
        <v>2629</v>
      </c>
      <c r="J2413" t="s">
        <v>212</v>
      </c>
      <c r="K2413" t="s">
        <v>2082</v>
      </c>
      <c r="L2413" t="s">
        <v>1877</v>
      </c>
      <c r="M2413" t="s">
        <v>1787</v>
      </c>
      <c r="N2413" t="s">
        <v>1839</v>
      </c>
      <c r="R2413" t="s">
        <v>30</v>
      </c>
      <c r="T2413">
        <v>4</v>
      </c>
      <c r="U2413">
        <f t="shared" si="113"/>
        <v>0</v>
      </c>
    </row>
    <row r="2414" spans="1:21" x14ac:dyDescent="0.25">
      <c r="A2414">
        <v>19870530</v>
      </c>
      <c r="B2414" t="s">
        <v>376</v>
      </c>
      <c r="C2414" t="str">
        <f t="shared" si="111"/>
        <v>W</v>
      </c>
      <c r="D2414" t="s">
        <v>1823</v>
      </c>
      <c r="E2414" s="1">
        <v>60</v>
      </c>
      <c r="F2414" s="1">
        <v>7</v>
      </c>
      <c r="G2414">
        <f t="shared" si="112"/>
        <v>53</v>
      </c>
      <c r="H2414" t="s">
        <v>2739</v>
      </c>
      <c r="I2414" t="s">
        <v>2629</v>
      </c>
      <c r="J2414" t="s">
        <v>208</v>
      </c>
      <c r="K2414" t="s">
        <v>2366</v>
      </c>
      <c r="L2414" t="s">
        <v>1675</v>
      </c>
      <c r="M2414" t="s">
        <v>1824</v>
      </c>
      <c r="N2414" t="s">
        <v>1839</v>
      </c>
      <c r="R2414" t="s">
        <v>30</v>
      </c>
      <c r="T2414">
        <v>4</v>
      </c>
      <c r="U2414">
        <f t="shared" si="113"/>
        <v>0</v>
      </c>
    </row>
    <row r="2415" spans="1:21" x14ac:dyDescent="0.25">
      <c r="A2415">
        <v>19870530</v>
      </c>
      <c r="B2415" t="s">
        <v>1823</v>
      </c>
      <c r="C2415" t="str">
        <f t="shared" si="111"/>
        <v>L</v>
      </c>
      <c r="D2415" t="s">
        <v>376</v>
      </c>
      <c r="E2415" s="1">
        <v>7</v>
      </c>
      <c r="F2415" s="1">
        <v>60</v>
      </c>
      <c r="G2415">
        <f t="shared" si="112"/>
        <v>-53</v>
      </c>
      <c r="H2415" t="s">
        <v>2739</v>
      </c>
      <c r="I2415" t="s">
        <v>2629</v>
      </c>
      <c r="J2415" t="s">
        <v>208</v>
      </c>
      <c r="K2415" t="s">
        <v>2366</v>
      </c>
      <c r="L2415" t="s">
        <v>1675</v>
      </c>
      <c r="M2415" t="s">
        <v>1824</v>
      </c>
      <c r="N2415" t="s">
        <v>1839</v>
      </c>
      <c r="R2415" t="s">
        <v>30</v>
      </c>
      <c r="T2415">
        <v>4</v>
      </c>
      <c r="U2415">
        <f t="shared" si="113"/>
        <v>0</v>
      </c>
    </row>
    <row r="2416" spans="1:21" x14ac:dyDescent="0.25">
      <c r="A2416">
        <v>19870531</v>
      </c>
      <c r="B2416" t="s">
        <v>1824</v>
      </c>
      <c r="C2416" t="str">
        <f t="shared" si="111"/>
        <v>W</v>
      </c>
      <c r="D2416" t="s">
        <v>660</v>
      </c>
      <c r="E2416" s="1">
        <v>47</v>
      </c>
      <c r="F2416" s="1">
        <v>12</v>
      </c>
      <c r="G2416">
        <f t="shared" si="112"/>
        <v>35</v>
      </c>
      <c r="H2416" t="s">
        <v>2739</v>
      </c>
      <c r="I2416" t="s">
        <v>2629</v>
      </c>
      <c r="J2416" t="s">
        <v>208</v>
      </c>
      <c r="K2416" t="s">
        <v>2233</v>
      </c>
      <c r="L2416" t="s">
        <v>1715</v>
      </c>
      <c r="M2416" t="s">
        <v>1824</v>
      </c>
      <c r="N2416" t="s">
        <v>1033</v>
      </c>
      <c r="R2416" t="s">
        <v>30</v>
      </c>
      <c r="T2416">
        <v>4</v>
      </c>
      <c r="U2416">
        <f t="shared" si="113"/>
        <v>0</v>
      </c>
    </row>
    <row r="2417" spans="1:21" x14ac:dyDescent="0.25">
      <c r="A2417">
        <v>19870531</v>
      </c>
      <c r="B2417" t="s">
        <v>660</v>
      </c>
      <c r="C2417" t="str">
        <f t="shared" si="111"/>
        <v>L</v>
      </c>
      <c r="D2417" t="s">
        <v>1824</v>
      </c>
      <c r="E2417" s="1">
        <v>12</v>
      </c>
      <c r="F2417" s="1">
        <v>47</v>
      </c>
      <c r="G2417">
        <f t="shared" si="112"/>
        <v>-35</v>
      </c>
      <c r="H2417" t="s">
        <v>2739</v>
      </c>
      <c r="I2417" t="s">
        <v>2629</v>
      </c>
      <c r="J2417" t="s">
        <v>208</v>
      </c>
      <c r="K2417" t="s">
        <v>2233</v>
      </c>
      <c r="L2417" t="s">
        <v>1715</v>
      </c>
      <c r="M2417" t="s">
        <v>1824</v>
      </c>
      <c r="N2417" t="s">
        <v>1037</v>
      </c>
      <c r="R2417" t="s">
        <v>30</v>
      </c>
      <c r="T2417">
        <v>4</v>
      </c>
      <c r="U2417">
        <f t="shared" si="113"/>
        <v>0</v>
      </c>
    </row>
    <row r="2418" spans="1:21" x14ac:dyDescent="0.25">
      <c r="A2418">
        <v>19870531</v>
      </c>
      <c r="B2418" t="s">
        <v>1817</v>
      </c>
      <c r="C2418" t="str">
        <f t="shared" si="111"/>
        <v>L</v>
      </c>
      <c r="D2418" t="s">
        <v>171</v>
      </c>
      <c r="E2418" s="1">
        <v>15</v>
      </c>
      <c r="F2418" s="1">
        <v>18</v>
      </c>
      <c r="G2418">
        <f t="shared" si="112"/>
        <v>-3</v>
      </c>
      <c r="H2418" t="s">
        <v>2739</v>
      </c>
      <c r="I2418" t="s">
        <v>2629</v>
      </c>
      <c r="J2418" t="s">
        <v>210</v>
      </c>
      <c r="K2418" t="s">
        <v>2082</v>
      </c>
      <c r="L2418" t="s">
        <v>1877</v>
      </c>
      <c r="M2418" t="s">
        <v>1787</v>
      </c>
      <c r="N2418" t="s">
        <v>1839</v>
      </c>
      <c r="R2418" t="s">
        <v>30</v>
      </c>
      <c r="T2418">
        <v>4</v>
      </c>
      <c r="U2418">
        <f t="shared" si="113"/>
        <v>1</v>
      </c>
    </row>
    <row r="2419" spans="1:21" x14ac:dyDescent="0.25">
      <c r="A2419">
        <v>19870531</v>
      </c>
      <c r="B2419" t="s">
        <v>171</v>
      </c>
      <c r="C2419" t="str">
        <f t="shared" si="111"/>
        <v>W</v>
      </c>
      <c r="D2419" t="s">
        <v>1817</v>
      </c>
      <c r="E2419" s="1">
        <v>18</v>
      </c>
      <c r="F2419" s="1">
        <v>15</v>
      </c>
      <c r="G2419">
        <f t="shared" si="112"/>
        <v>3</v>
      </c>
      <c r="H2419" t="s">
        <v>2739</v>
      </c>
      <c r="I2419" t="s">
        <v>2629</v>
      </c>
      <c r="J2419" t="s">
        <v>210</v>
      </c>
      <c r="K2419" t="s">
        <v>2082</v>
      </c>
      <c r="L2419" t="s">
        <v>1877</v>
      </c>
      <c r="M2419" t="s">
        <v>1787</v>
      </c>
      <c r="N2419" t="s">
        <v>1839</v>
      </c>
      <c r="R2419" t="s">
        <v>30</v>
      </c>
      <c r="T2419">
        <v>4</v>
      </c>
      <c r="U2419">
        <f t="shared" si="113"/>
        <v>0</v>
      </c>
    </row>
    <row r="2420" spans="1:21" x14ac:dyDescent="0.25">
      <c r="A2420">
        <v>19870601</v>
      </c>
      <c r="B2420" t="s">
        <v>1787</v>
      </c>
      <c r="C2420" t="str">
        <f t="shared" si="111"/>
        <v>W</v>
      </c>
      <c r="D2420" t="s">
        <v>1821</v>
      </c>
      <c r="E2420" s="1">
        <v>46</v>
      </c>
      <c r="F2420" s="1">
        <v>15</v>
      </c>
      <c r="G2420">
        <f t="shared" si="112"/>
        <v>31</v>
      </c>
      <c r="H2420" t="s">
        <v>2739</v>
      </c>
      <c r="I2420" t="s">
        <v>2629</v>
      </c>
      <c r="J2420" t="s">
        <v>210</v>
      </c>
      <c r="K2420" t="s">
        <v>2239</v>
      </c>
      <c r="L2420" t="s">
        <v>1837</v>
      </c>
      <c r="M2420" t="s">
        <v>1787</v>
      </c>
      <c r="N2420" t="s">
        <v>1033</v>
      </c>
      <c r="R2420" t="s">
        <v>30</v>
      </c>
      <c r="T2420">
        <v>4</v>
      </c>
      <c r="U2420">
        <f t="shared" si="113"/>
        <v>0</v>
      </c>
    </row>
    <row r="2421" spans="1:21" x14ac:dyDescent="0.25">
      <c r="A2421">
        <v>19870601</v>
      </c>
      <c r="B2421" t="s">
        <v>1821</v>
      </c>
      <c r="C2421" t="str">
        <f t="shared" si="111"/>
        <v>L</v>
      </c>
      <c r="D2421" t="s">
        <v>1787</v>
      </c>
      <c r="E2421" s="1">
        <v>15</v>
      </c>
      <c r="F2421" s="1">
        <v>46</v>
      </c>
      <c r="G2421">
        <f t="shared" si="112"/>
        <v>-31</v>
      </c>
      <c r="H2421" t="s">
        <v>2739</v>
      </c>
      <c r="I2421" t="s">
        <v>2629</v>
      </c>
      <c r="J2421" t="s">
        <v>210</v>
      </c>
      <c r="K2421" t="s">
        <v>2239</v>
      </c>
      <c r="L2421" t="s">
        <v>1837</v>
      </c>
      <c r="M2421" t="s">
        <v>1787</v>
      </c>
      <c r="N2421" t="s">
        <v>1037</v>
      </c>
      <c r="R2421" t="s">
        <v>30</v>
      </c>
      <c r="T2421">
        <v>4</v>
      </c>
      <c r="U2421">
        <f t="shared" si="113"/>
        <v>0</v>
      </c>
    </row>
    <row r="2422" spans="1:21" x14ac:dyDescent="0.25">
      <c r="A2422">
        <v>19870602</v>
      </c>
      <c r="B2422" t="s">
        <v>397</v>
      </c>
      <c r="C2422" t="str">
        <f t="shared" si="111"/>
        <v>L</v>
      </c>
      <c r="D2422" t="s">
        <v>503</v>
      </c>
      <c r="E2422" s="1">
        <v>28</v>
      </c>
      <c r="F2422" s="1">
        <v>55</v>
      </c>
      <c r="G2422">
        <f t="shared" si="112"/>
        <v>-27</v>
      </c>
      <c r="H2422" t="s">
        <v>2739</v>
      </c>
      <c r="I2422" t="s">
        <v>2629</v>
      </c>
      <c r="J2422" t="s">
        <v>207</v>
      </c>
      <c r="K2422" t="s">
        <v>2082</v>
      </c>
      <c r="L2422" t="s">
        <v>1877</v>
      </c>
      <c r="M2422" t="s">
        <v>1787</v>
      </c>
      <c r="N2422" t="s">
        <v>1839</v>
      </c>
      <c r="R2422" t="s">
        <v>30</v>
      </c>
      <c r="T2422">
        <v>4</v>
      </c>
      <c r="U2422">
        <f t="shared" si="113"/>
        <v>0</v>
      </c>
    </row>
    <row r="2423" spans="1:21" x14ac:dyDescent="0.25">
      <c r="A2423">
        <v>19870602</v>
      </c>
      <c r="B2423" t="s">
        <v>503</v>
      </c>
      <c r="C2423" t="str">
        <f t="shared" si="111"/>
        <v>W</v>
      </c>
      <c r="D2423" t="s">
        <v>397</v>
      </c>
      <c r="E2423" s="1">
        <v>55</v>
      </c>
      <c r="F2423" s="1">
        <v>28</v>
      </c>
      <c r="G2423">
        <f t="shared" si="112"/>
        <v>27</v>
      </c>
      <c r="H2423" t="s">
        <v>2739</v>
      </c>
      <c r="I2423" t="s">
        <v>2629</v>
      </c>
      <c r="J2423" t="s">
        <v>207</v>
      </c>
      <c r="K2423" t="s">
        <v>2082</v>
      </c>
      <c r="L2423" t="s">
        <v>1877</v>
      </c>
      <c r="M2423" t="s">
        <v>1787</v>
      </c>
      <c r="N2423" t="s">
        <v>1839</v>
      </c>
      <c r="R2423" t="s">
        <v>30</v>
      </c>
      <c r="T2423">
        <v>4</v>
      </c>
      <c r="U2423">
        <f t="shared" si="113"/>
        <v>0</v>
      </c>
    </row>
    <row r="2424" spans="1:21" x14ac:dyDescent="0.25">
      <c r="A2424">
        <v>19870602</v>
      </c>
      <c r="B2424" t="s">
        <v>164</v>
      </c>
      <c r="C2424" t="str">
        <f t="shared" si="111"/>
        <v>W</v>
      </c>
      <c r="D2424" t="s">
        <v>2726</v>
      </c>
      <c r="E2424" s="1">
        <v>70</v>
      </c>
      <c r="F2424" s="1">
        <v>12</v>
      </c>
      <c r="G2424">
        <f t="shared" si="112"/>
        <v>58</v>
      </c>
      <c r="H2424" t="s">
        <v>2739</v>
      </c>
      <c r="I2424" t="s">
        <v>2629</v>
      </c>
      <c r="J2424" t="s">
        <v>207</v>
      </c>
      <c r="K2424" t="s">
        <v>1836</v>
      </c>
      <c r="L2424" t="s">
        <v>1786</v>
      </c>
      <c r="M2424" t="s">
        <v>1787</v>
      </c>
      <c r="N2424" t="s">
        <v>1839</v>
      </c>
      <c r="R2424" t="s">
        <v>30</v>
      </c>
      <c r="T2424">
        <v>4</v>
      </c>
      <c r="U2424">
        <f t="shared" si="113"/>
        <v>0</v>
      </c>
    </row>
    <row r="2425" spans="1:21" x14ac:dyDescent="0.25">
      <c r="A2425">
        <v>19870602</v>
      </c>
      <c r="B2425" t="s">
        <v>2726</v>
      </c>
      <c r="C2425" t="str">
        <f t="shared" si="111"/>
        <v>L</v>
      </c>
      <c r="D2425" t="s">
        <v>164</v>
      </c>
      <c r="E2425" s="1">
        <v>12</v>
      </c>
      <c r="F2425" s="1">
        <v>70</v>
      </c>
      <c r="G2425">
        <f t="shared" si="112"/>
        <v>-58</v>
      </c>
      <c r="H2425" t="s">
        <v>2739</v>
      </c>
      <c r="I2425" t="s">
        <v>2629</v>
      </c>
      <c r="J2425" t="s">
        <v>207</v>
      </c>
      <c r="K2425" t="s">
        <v>1836</v>
      </c>
      <c r="L2425" t="s">
        <v>1786</v>
      </c>
      <c r="M2425" t="s">
        <v>1787</v>
      </c>
      <c r="N2425" t="s">
        <v>1839</v>
      </c>
      <c r="R2425" t="s">
        <v>30</v>
      </c>
      <c r="T2425">
        <v>4</v>
      </c>
      <c r="U2425">
        <f t="shared" si="113"/>
        <v>0</v>
      </c>
    </row>
    <row r="2426" spans="1:21" x14ac:dyDescent="0.25">
      <c r="A2426">
        <v>19870603</v>
      </c>
      <c r="B2426" t="s">
        <v>1825</v>
      </c>
      <c r="C2426" t="str">
        <f t="shared" si="111"/>
        <v>W</v>
      </c>
      <c r="D2426" t="s">
        <v>2631</v>
      </c>
      <c r="E2426" s="1">
        <v>32</v>
      </c>
      <c r="F2426" s="1">
        <v>9</v>
      </c>
      <c r="G2426">
        <f t="shared" si="112"/>
        <v>23</v>
      </c>
      <c r="H2426" t="s">
        <v>2739</v>
      </c>
      <c r="I2426" t="s">
        <v>2629</v>
      </c>
      <c r="J2426" t="s">
        <v>212</v>
      </c>
      <c r="K2426" t="s">
        <v>2233</v>
      </c>
      <c r="L2426" t="s">
        <v>1715</v>
      </c>
      <c r="M2426" t="s">
        <v>1824</v>
      </c>
      <c r="N2426" t="s">
        <v>1839</v>
      </c>
      <c r="R2426" t="s">
        <v>30</v>
      </c>
      <c r="T2426">
        <v>4</v>
      </c>
      <c r="U2426">
        <f t="shared" si="113"/>
        <v>0</v>
      </c>
    </row>
    <row r="2427" spans="1:21" x14ac:dyDescent="0.25">
      <c r="A2427">
        <v>19870603</v>
      </c>
      <c r="B2427" t="s">
        <v>2631</v>
      </c>
      <c r="C2427" t="str">
        <f t="shared" si="111"/>
        <v>L</v>
      </c>
      <c r="D2427" t="s">
        <v>1825</v>
      </c>
      <c r="E2427" s="1">
        <v>9</v>
      </c>
      <c r="F2427" s="1">
        <v>32</v>
      </c>
      <c r="G2427">
        <f t="shared" si="112"/>
        <v>-23</v>
      </c>
      <c r="H2427" t="s">
        <v>2739</v>
      </c>
      <c r="I2427" t="s">
        <v>2629</v>
      </c>
      <c r="J2427" t="s">
        <v>212</v>
      </c>
      <c r="K2427" t="s">
        <v>2233</v>
      </c>
      <c r="L2427" t="s">
        <v>1715</v>
      </c>
      <c r="M2427" t="s">
        <v>1824</v>
      </c>
      <c r="N2427" t="s">
        <v>1839</v>
      </c>
      <c r="R2427" t="s">
        <v>30</v>
      </c>
      <c r="T2427">
        <v>4</v>
      </c>
      <c r="U2427">
        <f t="shared" si="113"/>
        <v>0</v>
      </c>
    </row>
    <row r="2428" spans="1:21" x14ac:dyDescent="0.25">
      <c r="A2428">
        <v>19870603</v>
      </c>
      <c r="B2428" t="s">
        <v>376</v>
      </c>
      <c r="C2428" t="str">
        <f t="shared" si="111"/>
        <v>W</v>
      </c>
      <c r="D2428" t="s">
        <v>660</v>
      </c>
      <c r="E2428" s="1">
        <v>34</v>
      </c>
      <c r="F2428" s="1">
        <v>6</v>
      </c>
      <c r="G2428">
        <f t="shared" si="112"/>
        <v>28</v>
      </c>
      <c r="H2428" t="s">
        <v>2739</v>
      </c>
      <c r="I2428" t="s">
        <v>2629</v>
      </c>
      <c r="J2428" t="s">
        <v>208</v>
      </c>
      <c r="K2428" t="s">
        <v>2366</v>
      </c>
      <c r="L2428" t="s">
        <v>1675</v>
      </c>
      <c r="M2428" t="s">
        <v>1824</v>
      </c>
      <c r="N2428" t="s">
        <v>1839</v>
      </c>
      <c r="R2428" t="s">
        <v>30</v>
      </c>
      <c r="T2428">
        <v>4</v>
      </c>
      <c r="U2428">
        <f t="shared" si="113"/>
        <v>0</v>
      </c>
    </row>
    <row r="2429" spans="1:21" x14ac:dyDescent="0.25">
      <c r="A2429">
        <v>19870603</v>
      </c>
      <c r="B2429" t="s">
        <v>660</v>
      </c>
      <c r="C2429" t="str">
        <f t="shared" si="111"/>
        <v>L</v>
      </c>
      <c r="D2429" t="s">
        <v>376</v>
      </c>
      <c r="E2429" s="1">
        <v>6</v>
      </c>
      <c r="F2429" s="1">
        <v>34</v>
      </c>
      <c r="G2429">
        <f t="shared" si="112"/>
        <v>-28</v>
      </c>
      <c r="H2429" t="s">
        <v>2739</v>
      </c>
      <c r="I2429" t="s">
        <v>2629</v>
      </c>
      <c r="J2429" t="s">
        <v>208</v>
      </c>
      <c r="K2429" t="s">
        <v>2366</v>
      </c>
      <c r="L2429" t="s">
        <v>1675</v>
      </c>
      <c r="M2429" t="s">
        <v>1824</v>
      </c>
      <c r="N2429" t="s">
        <v>1839</v>
      </c>
      <c r="R2429" t="s">
        <v>30</v>
      </c>
      <c r="T2429">
        <v>4</v>
      </c>
      <c r="U2429">
        <f t="shared" si="113"/>
        <v>0</v>
      </c>
    </row>
    <row r="2430" spans="1:21" x14ac:dyDescent="0.25">
      <c r="A2430">
        <v>19870603</v>
      </c>
      <c r="B2430" t="s">
        <v>1824</v>
      </c>
      <c r="C2430" t="str">
        <f t="shared" si="111"/>
        <v>W</v>
      </c>
      <c r="D2430" t="s">
        <v>1823</v>
      </c>
      <c r="E2430" s="1">
        <v>42</v>
      </c>
      <c r="F2430" s="1">
        <v>23</v>
      </c>
      <c r="G2430">
        <f t="shared" si="112"/>
        <v>19</v>
      </c>
      <c r="H2430" t="s">
        <v>2739</v>
      </c>
      <c r="I2430" t="s">
        <v>2629</v>
      </c>
      <c r="J2430" t="s">
        <v>208</v>
      </c>
      <c r="K2430" t="s">
        <v>2366</v>
      </c>
      <c r="L2430" t="s">
        <v>1675</v>
      </c>
      <c r="M2430" t="s">
        <v>1824</v>
      </c>
      <c r="N2430" t="s">
        <v>1033</v>
      </c>
      <c r="R2430" t="s">
        <v>30</v>
      </c>
      <c r="T2430">
        <v>4</v>
      </c>
      <c r="U2430">
        <f t="shared" si="113"/>
        <v>0</v>
      </c>
    </row>
    <row r="2431" spans="1:21" x14ac:dyDescent="0.25">
      <c r="A2431">
        <v>19870603</v>
      </c>
      <c r="B2431" t="s">
        <v>1823</v>
      </c>
      <c r="C2431" t="str">
        <f t="shared" si="111"/>
        <v>L</v>
      </c>
      <c r="D2431" t="s">
        <v>1824</v>
      </c>
      <c r="E2431" s="1">
        <v>23</v>
      </c>
      <c r="F2431" s="1">
        <v>42</v>
      </c>
      <c r="G2431">
        <f t="shared" si="112"/>
        <v>-19</v>
      </c>
      <c r="H2431" t="s">
        <v>2739</v>
      </c>
      <c r="I2431" t="s">
        <v>2629</v>
      </c>
      <c r="J2431" t="s">
        <v>208</v>
      </c>
      <c r="K2431" t="s">
        <v>2366</v>
      </c>
      <c r="L2431" t="s">
        <v>1675</v>
      </c>
      <c r="M2431" t="s">
        <v>1824</v>
      </c>
      <c r="N2431" t="s">
        <v>1037</v>
      </c>
      <c r="R2431" t="s">
        <v>30</v>
      </c>
      <c r="T2431">
        <v>4</v>
      </c>
      <c r="U2431">
        <f t="shared" si="113"/>
        <v>0</v>
      </c>
    </row>
    <row r="2432" spans="1:21" x14ac:dyDescent="0.25">
      <c r="A2432">
        <v>19870603</v>
      </c>
      <c r="B2432" t="s">
        <v>2645</v>
      </c>
      <c r="C2432" t="str">
        <f t="shared" si="111"/>
        <v>L</v>
      </c>
      <c r="D2432" t="s">
        <v>1264</v>
      </c>
      <c r="E2432" s="1">
        <v>9</v>
      </c>
      <c r="F2432" s="1">
        <v>40</v>
      </c>
      <c r="G2432">
        <f t="shared" si="112"/>
        <v>-31</v>
      </c>
      <c r="H2432" t="s">
        <v>2739</v>
      </c>
      <c r="I2432" t="s">
        <v>2629</v>
      </c>
      <c r="J2432" t="s">
        <v>212</v>
      </c>
      <c r="K2432" t="s">
        <v>2282</v>
      </c>
      <c r="L2432" t="s">
        <v>1503</v>
      </c>
      <c r="M2432" t="s">
        <v>1787</v>
      </c>
      <c r="N2432" t="s">
        <v>1839</v>
      </c>
      <c r="R2432" t="s">
        <v>30</v>
      </c>
      <c r="T2432">
        <v>4</v>
      </c>
      <c r="U2432">
        <f t="shared" si="113"/>
        <v>0</v>
      </c>
    </row>
    <row r="2433" spans="1:21" x14ac:dyDescent="0.25">
      <c r="A2433">
        <v>19870603</v>
      </c>
      <c r="B2433" t="s">
        <v>1264</v>
      </c>
      <c r="C2433" t="str">
        <f t="shared" si="111"/>
        <v>W</v>
      </c>
      <c r="D2433" t="s">
        <v>2645</v>
      </c>
      <c r="E2433" s="1">
        <v>40</v>
      </c>
      <c r="F2433" s="1">
        <v>9</v>
      </c>
      <c r="G2433">
        <f t="shared" si="112"/>
        <v>31</v>
      </c>
      <c r="H2433" t="s">
        <v>2739</v>
      </c>
      <c r="I2433" t="s">
        <v>2629</v>
      </c>
      <c r="J2433" t="s">
        <v>212</v>
      </c>
      <c r="K2433" t="s">
        <v>2282</v>
      </c>
      <c r="L2433" t="s">
        <v>1503</v>
      </c>
      <c r="M2433" t="s">
        <v>1787</v>
      </c>
      <c r="N2433" t="s">
        <v>1839</v>
      </c>
      <c r="R2433" t="s">
        <v>30</v>
      </c>
      <c r="T2433">
        <v>4</v>
      </c>
      <c r="U2433">
        <f t="shared" si="113"/>
        <v>0</v>
      </c>
    </row>
    <row r="2434" spans="1:21" x14ac:dyDescent="0.25">
      <c r="A2434">
        <v>19870606</v>
      </c>
      <c r="B2434" t="s">
        <v>1787</v>
      </c>
      <c r="C2434" t="str">
        <f t="shared" ref="C2434:C2497" si="114">IF(E2434-F2434&gt;0,"W",IF(E2434-F2434&lt;0,"L","D"))</f>
        <v>W</v>
      </c>
      <c r="D2434" t="s">
        <v>503</v>
      </c>
      <c r="E2434" s="1">
        <v>30</v>
      </c>
      <c r="F2434" s="1">
        <v>3</v>
      </c>
      <c r="G2434">
        <f t="shared" ref="G2434:G2497" si="115">E2434-F2434</f>
        <v>27</v>
      </c>
      <c r="H2434" t="s">
        <v>2739</v>
      </c>
      <c r="I2434" t="s">
        <v>2627</v>
      </c>
      <c r="K2434" t="s">
        <v>2280</v>
      </c>
      <c r="L2434" t="s">
        <v>1846</v>
      </c>
      <c r="M2434" t="s">
        <v>1787</v>
      </c>
      <c r="N2434" t="s">
        <v>1033</v>
      </c>
      <c r="R2434" t="s">
        <v>30</v>
      </c>
      <c r="T2434">
        <v>3</v>
      </c>
      <c r="U2434">
        <f t="shared" ref="U2434:U2497" si="116">IF(C2434="L",IF(G2434&gt;-8,1,0),0)</f>
        <v>0</v>
      </c>
    </row>
    <row r="2435" spans="1:21" x14ac:dyDescent="0.25">
      <c r="A2435">
        <v>19870606</v>
      </c>
      <c r="B2435" t="s">
        <v>503</v>
      </c>
      <c r="C2435" t="str">
        <f t="shared" si="114"/>
        <v>L</v>
      </c>
      <c r="D2435" t="s">
        <v>1787</v>
      </c>
      <c r="E2435" s="1">
        <v>3</v>
      </c>
      <c r="F2435" s="1">
        <v>30</v>
      </c>
      <c r="G2435">
        <f t="shared" si="115"/>
        <v>-27</v>
      </c>
      <c r="H2435" t="s">
        <v>2739</v>
      </c>
      <c r="I2435" t="s">
        <v>2627</v>
      </c>
      <c r="K2435" t="s">
        <v>2280</v>
      </c>
      <c r="L2435" t="s">
        <v>1846</v>
      </c>
      <c r="M2435" t="s">
        <v>1787</v>
      </c>
      <c r="N2435" t="s">
        <v>1037</v>
      </c>
      <c r="R2435" t="s">
        <v>30</v>
      </c>
      <c r="T2435">
        <v>3</v>
      </c>
      <c r="U2435">
        <f t="shared" si="116"/>
        <v>0</v>
      </c>
    </row>
    <row r="2436" spans="1:21" x14ac:dyDescent="0.25">
      <c r="A2436">
        <v>19870607</v>
      </c>
      <c r="B2436" t="s">
        <v>1824</v>
      </c>
      <c r="C2436" t="str">
        <f t="shared" si="114"/>
        <v>W</v>
      </c>
      <c r="D2436" t="s">
        <v>1825</v>
      </c>
      <c r="E2436" s="1">
        <v>33</v>
      </c>
      <c r="F2436" s="1">
        <v>15</v>
      </c>
      <c r="G2436">
        <f t="shared" si="115"/>
        <v>18</v>
      </c>
      <c r="H2436" t="s">
        <v>2739</v>
      </c>
      <c r="I2436" t="s">
        <v>2627</v>
      </c>
      <c r="K2436" t="s">
        <v>2366</v>
      </c>
      <c r="L2436" t="s">
        <v>1675</v>
      </c>
      <c r="M2436" t="s">
        <v>1824</v>
      </c>
      <c r="N2436" t="s">
        <v>1033</v>
      </c>
      <c r="R2436" t="s">
        <v>30</v>
      </c>
      <c r="T2436">
        <v>3</v>
      </c>
      <c r="U2436">
        <f t="shared" si="116"/>
        <v>0</v>
      </c>
    </row>
    <row r="2437" spans="1:21" x14ac:dyDescent="0.25">
      <c r="A2437">
        <v>19870607</v>
      </c>
      <c r="B2437" t="s">
        <v>1825</v>
      </c>
      <c r="C2437" t="str">
        <f t="shared" si="114"/>
        <v>L</v>
      </c>
      <c r="D2437" t="s">
        <v>1824</v>
      </c>
      <c r="E2437" s="1">
        <v>15</v>
      </c>
      <c r="F2437" s="1">
        <v>33</v>
      </c>
      <c r="G2437">
        <f t="shared" si="115"/>
        <v>-18</v>
      </c>
      <c r="H2437" t="s">
        <v>2739</v>
      </c>
      <c r="I2437" t="s">
        <v>2627</v>
      </c>
      <c r="K2437" t="s">
        <v>2366</v>
      </c>
      <c r="L2437" t="s">
        <v>1675</v>
      </c>
      <c r="M2437" t="s">
        <v>1824</v>
      </c>
      <c r="N2437" t="s">
        <v>1037</v>
      </c>
      <c r="R2437" t="s">
        <v>30</v>
      </c>
      <c r="T2437">
        <v>3</v>
      </c>
      <c r="U2437">
        <f t="shared" si="116"/>
        <v>0</v>
      </c>
    </row>
    <row r="2438" spans="1:21" x14ac:dyDescent="0.25">
      <c r="A2438">
        <v>19870607</v>
      </c>
      <c r="B2438" t="s">
        <v>1817</v>
      </c>
      <c r="C2438" t="str">
        <f t="shared" si="114"/>
        <v>L</v>
      </c>
      <c r="D2438" t="s">
        <v>164</v>
      </c>
      <c r="E2438" s="1">
        <v>16</v>
      </c>
      <c r="F2438" s="1">
        <v>31</v>
      </c>
      <c r="G2438">
        <f t="shared" si="115"/>
        <v>-15</v>
      </c>
      <c r="H2438" t="s">
        <v>2739</v>
      </c>
      <c r="I2438" t="s">
        <v>2627</v>
      </c>
      <c r="K2438" t="s">
        <v>1836</v>
      </c>
      <c r="L2438" t="s">
        <v>1786</v>
      </c>
      <c r="M2438" t="s">
        <v>1787</v>
      </c>
      <c r="N2438" t="s">
        <v>1839</v>
      </c>
      <c r="R2438" t="s">
        <v>30</v>
      </c>
      <c r="T2438">
        <v>3</v>
      </c>
      <c r="U2438">
        <f t="shared" si="116"/>
        <v>0</v>
      </c>
    </row>
    <row r="2439" spans="1:21" x14ac:dyDescent="0.25">
      <c r="A2439">
        <v>19870607</v>
      </c>
      <c r="B2439" t="s">
        <v>164</v>
      </c>
      <c r="C2439" t="str">
        <f t="shared" si="114"/>
        <v>W</v>
      </c>
      <c r="D2439" t="s">
        <v>1817</v>
      </c>
      <c r="E2439" s="1">
        <v>31</v>
      </c>
      <c r="F2439" s="1">
        <v>16</v>
      </c>
      <c r="G2439">
        <f t="shared" si="115"/>
        <v>15</v>
      </c>
      <c r="H2439" t="s">
        <v>2739</v>
      </c>
      <c r="I2439" t="s">
        <v>2627</v>
      </c>
      <c r="K2439" t="s">
        <v>1836</v>
      </c>
      <c r="L2439" t="s">
        <v>1786</v>
      </c>
      <c r="M2439" t="s">
        <v>1787</v>
      </c>
      <c r="N2439" t="s">
        <v>1839</v>
      </c>
      <c r="R2439" t="s">
        <v>30</v>
      </c>
      <c r="T2439">
        <v>3</v>
      </c>
      <c r="U2439">
        <f t="shared" si="116"/>
        <v>0</v>
      </c>
    </row>
    <row r="2440" spans="1:21" x14ac:dyDescent="0.25">
      <c r="A2440">
        <v>19870608</v>
      </c>
      <c r="B2440" t="s">
        <v>376</v>
      </c>
      <c r="C2440" t="str">
        <f t="shared" si="114"/>
        <v>L</v>
      </c>
      <c r="D2440" t="s">
        <v>1264</v>
      </c>
      <c r="E2440" s="1">
        <v>3</v>
      </c>
      <c r="F2440" s="1">
        <v>16</v>
      </c>
      <c r="G2440">
        <f t="shared" si="115"/>
        <v>-13</v>
      </c>
      <c r="H2440" t="s">
        <v>2739</v>
      </c>
      <c r="I2440" t="s">
        <v>2627</v>
      </c>
      <c r="K2440" t="s">
        <v>2233</v>
      </c>
      <c r="L2440" t="s">
        <v>1715</v>
      </c>
      <c r="M2440" t="s">
        <v>1824</v>
      </c>
      <c r="N2440" t="s">
        <v>1839</v>
      </c>
      <c r="R2440" t="s">
        <v>30</v>
      </c>
      <c r="T2440">
        <v>3</v>
      </c>
      <c r="U2440">
        <f t="shared" si="116"/>
        <v>0</v>
      </c>
    </row>
    <row r="2441" spans="1:21" x14ac:dyDescent="0.25">
      <c r="A2441">
        <v>19870608</v>
      </c>
      <c r="B2441" t="s">
        <v>1264</v>
      </c>
      <c r="C2441" t="str">
        <f t="shared" si="114"/>
        <v>W</v>
      </c>
      <c r="D2441" t="s">
        <v>376</v>
      </c>
      <c r="E2441" s="1">
        <v>16</v>
      </c>
      <c r="F2441" s="1">
        <v>3</v>
      </c>
      <c r="G2441">
        <f t="shared" si="115"/>
        <v>13</v>
      </c>
      <c r="H2441" t="s">
        <v>2739</v>
      </c>
      <c r="I2441" t="s">
        <v>2627</v>
      </c>
      <c r="K2441" t="s">
        <v>2233</v>
      </c>
      <c r="L2441" t="s">
        <v>1715</v>
      </c>
      <c r="M2441" t="s">
        <v>1824</v>
      </c>
      <c r="N2441" t="s">
        <v>1839</v>
      </c>
      <c r="R2441" t="s">
        <v>30</v>
      </c>
      <c r="T2441">
        <v>3</v>
      </c>
      <c r="U2441">
        <f t="shared" si="116"/>
        <v>0</v>
      </c>
    </row>
    <row r="2442" spans="1:21" x14ac:dyDescent="0.25">
      <c r="A2442">
        <v>19870613</v>
      </c>
      <c r="B2442" t="s">
        <v>1824</v>
      </c>
      <c r="C2442" t="str">
        <f t="shared" si="114"/>
        <v>L</v>
      </c>
      <c r="D2442" t="s">
        <v>164</v>
      </c>
      <c r="E2442" s="1">
        <v>24</v>
      </c>
      <c r="F2442" s="1">
        <v>30</v>
      </c>
      <c r="G2442">
        <f t="shared" si="115"/>
        <v>-6</v>
      </c>
      <c r="H2442" t="s">
        <v>2739</v>
      </c>
      <c r="I2442" t="s">
        <v>2626</v>
      </c>
      <c r="K2442" t="s">
        <v>2366</v>
      </c>
      <c r="L2442" t="s">
        <v>1675</v>
      </c>
      <c r="M2442" t="s">
        <v>1824</v>
      </c>
      <c r="N2442" t="s">
        <v>1033</v>
      </c>
      <c r="R2442" t="s">
        <v>30</v>
      </c>
      <c r="T2442">
        <v>2</v>
      </c>
      <c r="U2442">
        <f t="shared" si="116"/>
        <v>1</v>
      </c>
    </row>
    <row r="2443" spans="1:21" x14ac:dyDescent="0.25">
      <c r="A2443">
        <v>19870613</v>
      </c>
      <c r="B2443" t="s">
        <v>164</v>
      </c>
      <c r="C2443" t="str">
        <f t="shared" si="114"/>
        <v>W</v>
      </c>
      <c r="D2443" t="s">
        <v>1824</v>
      </c>
      <c r="E2443" s="1">
        <v>30</v>
      </c>
      <c r="F2443" s="1">
        <v>24</v>
      </c>
      <c r="G2443">
        <f t="shared" si="115"/>
        <v>6</v>
      </c>
      <c r="H2443" t="s">
        <v>2739</v>
      </c>
      <c r="I2443" t="s">
        <v>2626</v>
      </c>
      <c r="K2443" t="s">
        <v>2366</v>
      </c>
      <c r="L2443" t="s">
        <v>1675</v>
      </c>
      <c r="M2443" t="s">
        <v>1824</v>
      </c>
      <c r="N2443" t="s">
        <v>1037</v>
      </c>
      <c r="R2443" t="s">
        <v>30</v>
      </c>
      <c r="T2443">
        <v>2</v>
      </c>
      <c r="U2443">
        <f t="shared" si="116"/>
        <v>0</v>
      </c>
    </row>
    <row r="2444" spans="1:21" x14ac:dyDescent="0.25">
      <c r="A2444">
        <v>19870614</v>
      </c>
      <c r="B2444" t="s">
        <v>1787</v>
      </c>
      <c r="C2444" t="str">
        <f t="shared" si="114"/>
        <v>W</v>
      </c>
      <c r="D2444" t="s">
        <v>1264</v>
      </c>
      <c r="E2444" s="1">
        <v>49</v>
      </c>
      <c r="F2444" s="1">
        <v>6</v>
      </c>
      <c r="G2444">
        <f t="shared" si="115"/>
        <v>43</v>
      </c>
      <c r="H2444" t="s">
        <v>2739</v>
      </c>
      <c r="I2444" t="s">
        <v>2626</v>
      </c>
      <c r="K2444" t="s">
        <v>2233</v>
      </c>
      <c r="L2444" t="s">
        <v>1715</v>
      </c>
      <c r="M2444" t="s">
        <v>1824</v>
      </c>
      <c r="N2444" t="s">
        <v>1839</v>
      </c>
      <c r="R2444" t="s">
        <v>30</v>
      </c>
      <c r="T2444">
        <v>2</v>
      </c>
      <c r="U2444">
        <f t="shared" si="116"/>
        <v>0</v>
      </c>
    </row>
    <row r="2445" spans="1:21" x14ac:dyDescent="0.25">
      <c r="A2445">
        <v>19870614</v>
      </c>
      <c r="B2445" t="s">
        <v>1264</v>
      </c>
      <c r="C2445" t="str">
        <f t="shared" si="114"/>
        <v>L</v>
      </c>
      <c r="D2445" t="s">
        <v>1787</v>
      </c>
      <c r="E2445" s="1">
        <v>6</v>
      </c>
      <c r="F2445" s="1">
        <v>49</v>
      </c>
      <c r="G2445">
        <f t="shared" si="115"/>
        <v>-43</v>
      </c>
      <c r="H2445" t="s">
        <v>2739</v>
      </c>
      <c r="I2445" t="s">
        <v>2626</v>
      </c>
      <c r="K2445" t="s">
        <v>2233</v>
      </c>
      <c r="L2445" t="s">
        <v>1715</v>
      </c>
      <c r="M2445" t="s">
        <v>1824</v>
      </c>
      <c r="N2445" t="s">
        <v>1839</v>
      </c>
      <c r="R2445" t="s">
        <v>30</v>
      </c>
      <c r="T2445">
        <v>2</v>
      </c>
      <c r="U2445">
        <f t="shared" si="116"/>
        <v>0</v>
      </c>
    </row>
    <row r="2446" spans="1:21" x14ac:dyDescent="0.25">
      <c r="A2446">
        <v>19870618</v>
      </c>
      <c r="B2446" t="s">
        <v>1824</v>
      </c>
      <c r="C2446" t="str">
        <f t="shared" si="114"/>
        <v>L</v>
      </c>
      <c r="D2446" t="s">
        <v>1264</v>
      </c>
      <c r="E2446" s="1">
        <v>21</v>
      </c>
      <c r="F2446" s="1">
        <v>22</v>
      </c>
      <c r="G2446">
        <f t="shared" si="115"/>
        <v>-1</v>
      </c>
      <c r="H2446" t="s">
        <v>2739</v>
      </c>
      <c r="I2446" t="s">
        <v>2625</v>
      </c>
      <c r="K2446" t="s">
        <v>2683</v>
      </c>
      <c r="L2446" t="s">
        <v>2682</v>
      </c>
      <c r="M2446" t="s">
        <v>1787</v>
      </c>
      <c r="N2446" t="s">
        <v>1839</v>
      </c>
      <c r="R2446" t="s">
        <v>30</v>
      </c>
      <c r="T2446">
        <v>1.5</v>
      </c>
      <c r="U2446">
        <f t="shared" si="116"/>
        <v>1</v>
      </c>
    </row>
    <row r="2447" spans="1:21" x14ac:dyDescent="0.25">
      <c r="A2447">
        <v>19870618</v>
      </c>
      <c r="B2447" t="s">
        <v>1264</v>
      </c>
      <c r="C2447" t="str">
        <f t="shared" si="114"/>
        <v>W</v>
      </c>
      <c r="D2447" t="s">
        <v>1824</v>
      </c>
      <c r="E2447" s="1">
        <v>22</v>
      </c>
      <c r="F2447" s="1">
        <v>21</v>
      </c>
      <c r="G2447">
        <f t="shared" si="115"/>
        <v>1</v>
      </c>
      <c r="H2447" t="s">
        <v>2739</v>
      </c>
      <c r="I2447" t="s">
        <v>2625</v>
      </c>
      <c r="K2447" t="s">
        <v>2683</v>
      </c>
      <c r="L2447" t="s">
        <v>2682</v>
      </c>
      <c r="M2447" t="s">
        <v>1787</v>
      </c>
      <c r="N2447" t="s">
        <v>1839</v>
      </c>
      <c r="R2447" t="s">
        <v>30</v>
      </c>
      <c r="T2447">
        <v>1.5</v>
      </c>
      <c r="U2447">
        <f t="shared" si="116"/>
        <v>0</v>
      </c>
    </row>
    <row r="2448" spans="1:21" x14ac:dyDescent="0.25">
      <c r="A2448">
        <v>19870620</v>
      </c>
      <c r="B2448" t="s">
        <v>1787</v>
      </c>
      <c r="C2448" t="str">
        <f t="shared" si="114"/>
        <v>W</v>
      </c>
      <c r="D2448" t="s">
        <v>164</v>
      </c>
      <c r="E2448" s="1">
        <v>29</v>
      </c>
      <c r="F2448" s="1">
        <v>9</v>
      </c>
      <c r="G2448">
        <f t="shared" si="115"/>
        <v>20</v>
      </c>
      <c r="H2448" t="s">
        <v>2739</v>
      </c>
      <c r="I2448" t="s">
        <v>40</v>
      </c>
      <c r="K2448" t="s">
        <v>1836</v>
      </c>
      <c r="L2448" t="s">
        <v>1786</v>
      </c>
      <c r="M2448" t="s">
        <v>1787</v>
      </c>
      <c r="N2448" t="s">
        <v>1033</v>
      </c>
      <c r="R2448" t="s">
        <v>30</v>
      </c>
      <c r="T2448">
        <v>1</v>
      </c>
      <c r="U2448">
        <f t="shared" si="116"/>
        <v>0</v>
      </c>
    </row>
    <row r="2449" spans="1:21" x14ac:dyDescent="0.25">
      <c r="A2449">
        <v>19870620</v>
      </c>
      <c r="B2449" t="s">
        <v>164</v>
      </c>
      <c r="C2449" t="str">
        <f t="shared" si="114"/>
        <v>L</v>
      </c>
      <c r="D2449" t="s">
        <v>1787</v>
      </c>
      <c r="E2449" s="1">
        <v>9</v>
      </c>
      <c r="F2449" s="1">
        <v>29</v>
      </c>
      <c r="G2449">
        <f t="shared" si="115"/>
        <v>-20</v>
      </c>
      <c r="H2449" t="s">
        <v>2739</v>
      </c>
      <c r="I2449" t="s">
        <v>40</v>
      </c>
      <c r="K2449" t="s">
        <v>1836</v>
      </c>
      <c r="L2449" t="s">
        <v>1786</v>
      </c>
      <c r="M2449" t="s">
        <v>1787</v>
      </c>
      <c r="N2449" t="s">
        <v>1037</v>
      </c>
      <c r="R2449" t="s">
        <v>30</v>
      </c>
      <c r="T2449">
        <v>1</v>
      </c>
      <c r="U2449">
        <f t="shared" si="116"/>
        <v>0</v>
      </c>
    </row>
    <row r="2450" spans="1:21" x14ac:dyDescent="0.25">
      <c r="A2450">
        <v>19870725</v>
      </c>
      <c r="B2450" t="s">
        <v>1824</v>
      </c>
      <c r="C2450" t="str">
        <f t="shared" si="114"/>
        <v>L</v>
      </c>
      <c r="D2450" t="s">
        <v>1787</v>
      </c>
      <c r="E2450" s="1">
        <v>16</v>
      </c>
      <c r="F2450" s="1">
        <v>30</v>
      </c>
      <c r="G2450">
        <f t="shared" si="115"/>
        <v>-14</v>
      </c>
      <c r="H2450" t="s">
        <v>2373</v>
      </c>
      <c r="K2450" t="s">
        <v>2366</v>
      </c>
      <c r="L2450" t="s">
        <v>1675</v>
      </c>
      <c r="M2450" t="s">
        <v>1824</v>
      </c>
      <c r="N2450" t="s">
        <v>1033</v>
      </c>
      <c r="S2450" t="s">
        <v>30</v>
      </c>
      <c r="U2450">
        <f t="shared" si="116"/>
        <v>0</v>
      </c>
    </row>
    <row r="2451" spans="1:21" x14ac:dyDescent="0.25">
      <c r="A2451">
        <v>19870725</v>
      </c>
      <c r="B2451" t="s">
        <v>1787</v>
      </c>
      <c r="C2451" t="str">
        <f t="shared" si="114"/>
        <v>W</v>
      </c>
      <c r="D2451" t="s">
        <v>1824</v>
      </c>
      <c r="E2451" s="1">
        <v>30</v>
      </c>
      <c r="F2451" s="1">
        <v>16</v>
      </c>
      <c r="G2451">
        <f t="shared" si="115"/>
        <v>14</v>
      </c>
      <c r="H2451" t="s">
        <v>2373</v>
      </c>
      <c r="K2451" t="s">
        <v>2366</v>
      </c>
      <c r="L2451" t="s">
        <v>1675</v>
      </c>
      <c r="M2451" t="s">
        <v>1824</v>
      </c>
      <c r="N2451" t="s">
        <v>1037</v>
      </c>
      <c r="S2451" t="s">
        <v>30</v>
      </c>
      <c r="U2451">
        <f t="shared" si="116"/>
        <v>0</v>
      </c>
    </row>
    <row r="2452" spans="1:21" x14ac:dyDescent="0.25">
      <c r="A2452">
        <v>19871031</v>
      </c>
      <c r="B2452" t="s">
        <v>1821</v>
      </c>
      <c r="C2452" t="str">
        <f t="shared" si="114"/>
        <v>D</v>
      </c>
      <c r="D2452" t="s">
        <v>1824</v>
      </c>
      <c r="E2452" s="1">
        <v>19</v>
      </c>
      <c r="F2452" s="1">
        <v>19</v>
      </c>
      <c r="G2452">
        <f t="shared" si="115"/>
        <v>0</v>
      </c>
      <c r="H2452" t="s">
        <v>2372</v>
      </c>
      <c r="K2452" t="s">
        <v>1886</v>
      </c>
      <c r="L2452" t="s">
        <v>1885</v>
      </c>
      <c r="M2452" t="s">
        <v>1821</v>
      </c>
      <c r="N2452" t="s">
        <v>1033</v>
      </c>
      <c r="S2452" t="s">
        <v>30</v>
      </c>
      <c r="U2452">
        <f t="shared" si="116"/>
        <v>0</v>
      </c>
    </row>
    <row r="2453" spans="1:21" x14ac:dyDescent="0.25">
      <c r="A2453">
        <v>19871031</v>
      </c>
      <c r="B2453" t="s">
        <v>1824</v>
      </c>
      <c r="C2453" t="str">
        <f t="shared" si="114"/>
        <v>D</v>
      </c>
      <c r="D2453" t="s">
        <v>1821</v>
      </c>
      <c r="E2453" s="1">
        <v>19</v>
      </c>
      <c r="F2453" s="1">
        <v>19</v>
      </c>
      <c r="G2453">
        <f t="shared" si="115"/>
        <v>0</v>
      </c>
      <c r="H2453" t="s">
        <v>2372</v>
      </c>
      <c r="K2453" t="s">
        <v>1886</v>
      </c>
      <c r="L2453" t="s">
        <v>1885</v>
      </c>
      <c r="M2453" t="s">
        <v>1821</v>
      </c>
      <c r="N2453" t="s">
        <v>1037</v>
      </c>
      <c r="S2453" t="s">
        <v>30</v>
      </c>
      <c r="U2453">
        <f t="shared" si="116"/>
        <v>0</v>
      </c>
    </row>
    <row r="2454" spans="1:21" x14ac:dyDescent="0.25">
      <c r="A2454">
        <v>19871107</v>
      </c>
      <c r="B2454" t="s">
        <v>1821</v>
      </c>
      <c r="C2454" t="str">
        <f t="shared" si="114"/>
        <v>W</v>
      </c>
      <c r="D2454" t="s">
        <v>1824</v>
      </c>
      <c r="E2454" s="1">
        <v>27</v>
      </c>
      <c r="F2454" s="1">
        <v>19</v>
      </c>
      <c r="G2454">
        <f t="shared" si="115"/>
        <v>8</v>
      </c>
      <c r="H2454" t="s">
        <v>2372</v>
      </c>
      <c r="K2454" t="s">
        <v>1886</v>
      </c>
      <c r="L2454" t="s">
        <v>1885</v>
      </c>
      <c r="M2454" t="s">
        <v>1821</v>
      </c>
      <c r="N2454" t="s">
        <v>1033</v>
      </c>
      <c r="S2454" t="s">
        <v>30</v>
      </c>
      <c r="U2454">
        <f t="shared" si="116"/>
        <v>0</v>
      </c>
    </row>
    <row r="2455" spans="1:21" x14ac:dyDescent="0.25">
      <c r="A2455">
        <v>19871107</v>
      </c>
      <c r="B2455" t="s">
        <v>1824</v>
      </c>
      <c r="C2455" t="str">
        <f t="shared" si="114"/>
        <v>L</v>
      </c>
      <c r="D2455" t="s">
        <v>1821</v>
      </c>
      <c r="E2455" s="1">
        <v>19</v>
      </c>
      <c r="F2455" s="1">
        <v>27</v>
      </c>
      <c r="G2455">
        <f t="shared" si="115"/>
        <v>-8</v>
      </c>
      <c r="H2455" t="s">
        <v>2372</v>
      </c>
      <c r="K2455" t="s">
        <v>1886</v>
      </c>
      <c r="L2455" t="s">
        <v>1885</v>
      </c>
      <c r="M2455" t="s">
        <v>1821</v>
      </c>
      <c r="N2455" t="s">
        <v>1037</v>
      </c>
      <c r="S2455" t="s">
        <v>30</v>
      </c>
      <c r="U2455">
        <f t="shared" si="116"/>
        <v>0</v>
      </c>
    </row>
    <row r="2456" spans="1:21" x14ac:dyDescent="0.25">
      <c r="A2456">
        <v>19880116</v>
      </c>
      <c r="B2456" t="s">
        <v>1825</v>
      </c>
      <c r="C2456" t="str">
        <f t="shared" si="114"/>
        <v>W</v>
      </c>
      <c r="D2456" t="s">
        <v>503</v>
      </c>
      <c r="E2456" s="1">
        <v>22</v>
      </c>
      <c r="F2456" s="1">
        <v>18</v>
      </c>
      <c r="G2456">
        <f t="shared" si="115"/>
        <v>4</v>
      </c>
      <c r="H2456" t="s">
        <v>2828</v>
      </c>
      <c r="K2456" t="s">
        <v>1995</v>
      </c>
      <c r="L2456" t="s">
        <v>1826</v>
      </c>
      <c r="M2456" t="s">
        <v>1825</v>
      </c>
      <c r="N2456" t="s">
        <v>1033</v>
      </c>
      <c r="O2456" t="s">
        <v>30</v>
      </c>
      <c r="U2456">
        <f t="shared" si="116"/>
        <v>0</v>
      </c>
    </row>
    <row r="2457" spans="1:21" x14ac:dyDescent="0.25">
      <c r="A2457">
        <v>19880116</v>
      </c>
      <c r="B2457" t="s">
        <v>503</v>
      </c>
      <c r="C2457" t="str">
        <f t="shared" si="114"/>
        <v>L</v>
      </c>
      <c r="D2457" t="s">
        <v>1825</v>
      </c>
      <c r="E2457" s="1">
        <v>18</v>
      </c>
      <c r="F2457" s="1">
        <v>22</v>
      </c>
      <c r="G2457">
        <f t="shared" si="115"/>
        <v>-4</v>
      </c>
      <c r="H2457" t="s">
        <v>2828</v>
      </c>
      <c r="K2457" t="s">
        <v>1995</v>
      </c>
      <c r="L2457" t="s">
        <v>1826</v>
      </c>
      <c r="M2457" t="s">
        <v>1825</v>
      </c>
      <c r="N2457" t="s">
        <v>1037</v>
      </c>
      <c r="O2457" t="s">
        <v>30</v>
      </c>
      <c r="U2457">
        <f t="shared" si="116"/>
        <v>1</v>
      </c>
    </row>
    <row r="2458" spans="1:21" x14ac:dyDescent="0.25">
      <c r="A2458">
        <v>19880116</v>
      </c>
      <c r="B2458" t="s">
        <v>164</v>
      </c>
      <c r="C2458" t="str">
        <f t="shared" si="114"/>
        <v>W</v>
      </c>
      <c r="D2458" t="s">
        <v>376</v>
      </c>
      <c r="E2458" s="1">
        <v>10</v>
      </c>
      <c r="F2458" s="1">
        <v>9</v>
      </c>
      <c r="G2458">
        <f t="shared" si="115"/>
        <v>1</v>
      </c>
      <c r="H2458" t="s">
        <v>2828</v>
      </c>
      <c r="K2458" t="s">
        <v>2268</v>
      </c>
      <c r="L2458" t="s">
        <v>1939</v>
      </c>
      <c r="M2458" t="s">
        <v>164</v>
      </c>
      <c r="N2458" t="s">
        <v>1033</v>
      </c>
      <c r="O2458" t="s">
        <v>30</v>
      </c>
      <c r="U2458">
        <f t="shared" si="116"/>
        <v>0</v>
      </c>
    </row>
    <row r="2459" spans="1:21" x14ac:dyDescent="0.25">
      <c r="A2459">
        <v>19880116</v>
      </c>
      <c r="B2459" t="s">
        <v>376</v>
      </c>
      <c r="C2459" t="str">
        <f t="shared" si="114"/>
        <v>L</v>
      </c>
      <c r="D2459" t="s">
        <v>164</v>
      </c>
      <c r="E2459" s="1">
        <v>9</v>
      </c>
      <c r="F2459" s="1">
        <v>10</v>
      </c>
      <c r="G2459">
        <f t="shared" si="115"/>
        <v>-1</v>
      </c>
      <c r="H2459" t="s">
        <v>2828</v>
      </c>
      <c r="K2459" t="s">
        <v>2268</v>
      </c>
      <c r="L2459" t="s">
        <v>1939</v>
      </c>
      <c r="M2459" t="s">
        <v>164</v>
      </c>
      <c r="N2459" t="s">
        <v>1037</v>
      </c>
      <c r="O2459" t="s">
        <v>30</v>
      </c>
      <c r="U2459">
        <f t="shared" si="116"/>
        <v>1</v>
      </c>
    </row>
    <row r="2460" spans="1:21" x14ac:dyDescent="0.25">
      <c r="A2460">
        <v>19880206</v>
      </c>
      <c r="B2460" t="s">
        <v>503</v>
      </c>
      <c r="C2460" t="str">
        <f t="shared" si="114"/>
        <v>W</v>
      </c>
      <c r="D2460" t="s">
        <v>164</v>
      </c>
      <c r="E2460" s="1">
        <v>23</v>
      </c>
      <c r="F2460" s="1">
        <v>12</v>
      </c>
      <c r="G2460">
        <f t="shared" si="115"/>
        <v>11</v>
      </c>
      <c r="H2460" t="s">
        <v>2828</v>
      </c>
      <c r="K2460" t="s">
        <v>1903</v>
      </c>
      <c r="L2460" t="s">
        <v>1120</v>
      </c>
      <c r="M2460" t="s">
        <v>503</v>
      </c>
      <c r="N2460" t="s">
        <v>1033</v>
      </c>
      <c r="O2460" t="s">
        <v>30</v>
      </c>
      <c r="U2460">
        <f t="shared" si="116"/>
        <v>0</v>
      </c>
    </row>
    <row r="2461" spans="1:21" x14ac:dyDescent="0.25">
      <c r="A2461">
        <v>19880206</v>
      </c>
      <c r="B2461" t="s">
        <v>164</v>
      </c>
      <c r="C2461" t="str">
        <f t="shared" si="114"/>
        <v>L</v>
      </c>
      <c r="D2461" t="s">
        <v>503</v>
      </c>
      <c r="E2461" s="1">
        <v>12</v>
      </c>
      <c r="F2461" s="1">
        <v>23</v>
      </c>
      <c r="G2461">
        <f t="shared" si="115"/>
        <v>-11</v>
      </c>
      <c r="H2461" t="s">
        <v>2828</v>
      </c>
      <c r="K2461" t="s">
        <v>1903</v>
      </c>
      <c r="L2461" t="s">
        <v>1120</v>
      </c>
      <c r="M2461" t="s">
        <v>503</v>
      </c>
      <c r="N2461" t="s">
        <v>1037</v>
      </c>
      <c r="O2461" t="s">
        <v>30</v>
      </c>
      <c r="U2461">
        <f t="shared" si="116"/>
        <v>0</v>
      </c>
    </row>
    <row r="2462" spans="1:21" x14ac:dyDescent="0.25">
      <c r="A2462">
        <v>19880206</v>
      </c>
      <c r="B2462" t="s">
        <v>376</v>
      </c>
      <c r="C2462" t="str">
        <f t="shared" si="114"/>
        <v>L</v>
      </c>
      <c r="D2462" t="s">
        <v>1264</v>
      </c>
      <c r="E2462" s="1">
        <v>3</v>
      </c>
      <c r="F2462" s="1">
        <v>11</v>
      </c>
      <c r="G2462">
        <f t="shared" si="115"/>
        <v>-8</v>
      </c>
      <c r="H2462" t="s">
        <v>2828</v>
      </c>
      <c r="K2462" t="s">
        <v>1894</v>
      </c>
      <c r="L2462" t="s">
        <v>1017</v>
      </c>
      <c r="M2462" t="s">
        <v>376</v>
      </c>
      <c r="N2462" t="s">
        <v>1033</v>
      </c>
      <c r="O2462" t="s">
        <v>30</v>
      </c>
      <c r="U2462">
        <f t="shared" si="116"/>
        <v>0</v>
      </c>
    </row>
    <row r="2463" spans="1:21" x14ac:dyDescent="0.25">
      <c r="A2463">
        <v>19880206</v>
      </c>
      <c r="B2463" t="s">
        <v>1264</v>
      </c>
      <c r="C2463" t="str">
        <f t="shared" si="114"/>
        <v>W</v>
      </c>
      <c r="D2463" t="s">
        <v>376</v>
      </c>
      <c r="E2463" s="1">
        <v>11</v>
      </c>
      <c r="F2463" s="1">
        <v>3</v>
      </c>
      <c r="G2463">
        <f t="shared" si="115"/>
        <v>8</v>
      </c>
      <c r="H2463" t="s">
        <v>2828</v>
      </c>
      <c r="K2463" t="s">
        <v>1894</v>
      </c>
      <c r="L2463" t="s">
        <v>1017</v>
      </c>
      <c r="M2463" t="s">
        <v>376</v>
      </c>
      <c r="N2463" t="s">
        <v>1037</v>
      </c>
      <c r="O2463" t="s">
        <v>30</v>
      </c>
      <c r="U2463">
        <f t="shared" si="116"/>
        <v>0</v>
      </c>
    </row>
    <row r="2464" spans="1:21" x14ac:dyDescent="0.25">
      <c r="A2464">
        <v>19880220</v>
      </c>
      <c r="B2464" t="s">
        <v>1264</v>
      </c>
      <c r="C2464" t="str">
        <f t="shared" si="114"/>
        <v>W</v>
      </c>
      <c r="D2464" t="s">
        <v>503</v>
      </c>
      <c r="E2464" s="1">
        <v>25</v>
      </c>
      <c r="F2464" s="1">
        <v>20</v>
      </c>
      <c r="G2464">
        <f t="shared" si="115"/>
        <v>5</v>
      </c>
      <c r="H2464" t="s">
        <v>2828</v>
      </c>
      <c r="K2464" t="s">
        <v>1988</v>
      </c>
      <c r="L2464" t="s">
        <v>1263</v>
      </c>
      <c r="M2464" t="s">
        <v>1264</v>
      </c>
      <c r="N2464" t="s">
        <v>1033</v>
      </c>
      <c r="O2464" t="s">
        <v>30</v>
      </c>
      <c r="U2464">
        <f t="shared" si="116"/>
        <v>0</v>
      </c>
    </row>
    <row r="2465" spans="1:21" x14ac:dyDescent="0.25">
      <c r="A2465">
        <v>19880220</v>
      </c>
      <c r="B2465" t="s">
        <v>503</v>
      </c>
      <c r="C2465" t="str">
        <f t="shared" si="114"/>
        <v>L</v>
      </c>
      <c r="D2465" t="s">
        <v>1264</v>
      </c>
      <c r="E2465" s="1">
        <v>20</v>
      </c>
      <c r="F2465" s="1">
        <v>25</v>
      </c>
      <c r="G2465">
        <f t="shared" si="115"/>
        <v>-5</v>
      </c>
      <c r="H2465" t="s">
        <v>2828</v>
      </c>
      <c r="K2465" t="s">
        <v>1988</v>
      </c>
      <c r="L2465" t="s">
        <v>1263</v>
      </c>
      <c r="M2465" t="s">
        <v>1264</v>
      </c>
      <c r="N2465" t="s">
        <v>1037</v>
      </c>
      <c r="O2465" t="s">
        <v>30</v>
      </c>
      <c r="U2465">
        <f t="shared" si="116"/>
        <v>1</v>
      </c>
    </row>
    <row r="2466" spans="1:21" x14ac:dyDescent="0.25">
      <c r="A2466">
        <v>19880220</v>
      </c>
      <c r="B2466" t="s">
        <v>164</v>
      </c>
      <c r="C2466" t="str">
        <f t="shared" si="114"/>
        <v>W</v>
      </c>
      <c r="D2466" t="s">
        <v>1825</v>
      </c>
      <c r="E2466" s="1">
        <v>25</v>
      </c>
      <c r="F2466" s="1">
        <v>6</v>
      </c>
      <c r="G2466">
        <f t="shared" si="115"/>
        <v>19</v>
      </c>
      <c r="H2466" t="s">
        <v>2828</v>
      </c>
      <c r="K2466" t="s">
        <v>2268</v>
      </c>
      <c r="L2466" t="s">
        <v>1939</v>
      </c>
      <c r="M2466" t="s">
        <v>164</v>
      </c>
      <c r="N2466" t="s">
        <v>1033</v>
      </c>
      <c r="O2466" t="s">
        <v>30</v>
      </c>
      <c r="U2466">
        <f t="shared" si="116"/>
        <v>0</v>
      </c>
    </row>
    <row r="2467" spans="1:21" x14ac:dyDescent="0.25">
      <c r="A2467">
        <v>19880220</v>
      </c>
      <c r="B2467" t="s">
        <v>1825</v>
      </c>
      <c r="C2467" t="str">
        <f t="shared" si="114"/>
        <v>L</v>
      </c>
      <c r="D2467" t="s">
        <v>164</v>
      </c>
      <c r="E2467" s="1">
        <v>6</v>
      </c>
      <c r="F2467" s="1">
        <v>25</v>
      </c>
      <c r="G2467">
        <f t="shared" si="115"/>
        <v>-19</v>
      </c>
      <c r="H2467" t="s">
        <v>2828</v>
      </c>
      <c r="K2467" t="s">
        <v>2268</v>
      </c>
      <c r="L2467" t="s">
        <v>1939</v>
      </c>
      <c r="M2467" t="s">
        <v>164</v>
      </c>
      <c r="N2467" t="s">
        <v>1037</v>
      </c>
      <c r="O2467" t="s">
        <v>30</v>
      </c>
      <c r="U2467">
        <f t="shared" si="116"/>
        <v>0</v>
      </c>
    </row>
    <row r="2468" spans="1:21" x14ac:dyDescent="0.25">
      <c r="A2468">
        <v>19880305</v>
      </c>
      <c r="B2468" t="s">
        <v>1825</v>
      </c>
      <c r="C2468" t="str">
        <f t="shared" si="114"/>
        <v>L</v>
      </c>
      <c r="D2468" t="s">
        <v>1264</v>
      </c>
      <c r="E2468" s="1">
        <v>9</v>
      </c>
      <c r="F2468" s="1">
        <v>12</v>
      </c>
      <c r="G2468">
        <f t="shared" si="115"/>
        <v>-3</v>
      </c>
      <c r="H2468" t="s">
        <v>2828</v>
      </c>
      <c r="K2468" t="s">
        <v>1995</v>
      </c>
      <c r="L2468" t="s">
        <v>1826</v>
      </c>
      <c r="M2468" t="s">
        <v>1825</v>
      </c>
      <c r="N2468" t="s">
        <v>1033</v>
      </c>
      <c r="O2468" t="s">
        <v>30</v>
      </c>
      <c r="U2468">
        <f t="shared" si="116"/>
        <v>1</v>
      </c>
    </row>
    <row r="2469" spans="1:21" x14ac:dyDescent="0.25">
      <c r="A2469">
        <v>19880305</v>
      </c>
      <c r="B2469" t="s">
        <v>1264</v>
      </c>
      <c r="C2469" t="str">
        <f t="shared" si="114"/>
        <v>W</v>
      </c>
      <c r="D2469" t="s">
        <v>1825</v>
      </c>
      <c r="E2469" s="1">
        <v>12</v>
      </c>
      <c r="F2469" s="1">
        <v>9</v>
      </c>
      <c r="G2469">
        <f t="shared" si="115"/>
        <v>3</v>
      </c>
      <c r="H2469" t="s">
        <v>2828</v>
      </c>
      <c r="K2469" t="s">
        <v>1995</v>
      </c>
      <c r="L2469" t="s">
        <v>1826</v>
      </c>
      <c r="M2469" t="s">
        <v>1825</v>
      </c>
      <c r="N2469" t="s">
        <v>1037</v>
      </c>
      <c r="O2469" t="s">
        <v>30</v>
      </c>
      <c r="U2469">
        <f t="shared" si="116"/>
        <v>0</v>
      </c>
    </row>
    <row r="2470" spans="1:21" x14ac:dyDescent="0.25">
      <c r="A2470">
        <v>19880305</v>
      </c>
      <c r="B2470" t="s">
        <v>503</v>
      </c>
      <c r="C2470" t="str">
        <f t="shared" si="114"/>
        <v>L</v>
      </c>
      <c r="D2470" t="s">
        <v>376</v>
      </c>
      <c r="E2470" s="1">
        <v>6</v>
      </c>
      <c r="F2470" s="1">
        <v>9</v>
      </c>
      <c r="G2470">
        <f t="shared" si="115"/>
        <v>-3</v>
      </c>
      <c r="H2470" t="s">
        <v>2828</v>
      </c>
      <c r="K2470" t="s">
        <v>1822</v>
      </c>
      <c r="L2470" t="s">
        <v>1120</v>
      </c>
      <c r="M2470" t="s">
        <v>503</v>
      </c>
      <c r="N2470" t="s">
        <v>1033</v>
      </c>
      <c r="O2470" t="s">
        <v>30</v>
      </c>
      <c r="U2470">
        <f t="shared" si="116"/>
        <v>1</v>
      </c>
    </row>
    <row r="2471" spans="1:21" x14ac:dyDescent="0.25">
      <c r="A2471">
        <v>19880305</v>
      </c>
      <c r="B2471" t="s">
        <v>376</v>
      </c>
      <c r="C2471" t="str">
        <f t="shared" si="114"/>
        <v>W</v>
      </c>
      <c r="D2471" t="s">
        <v>503</v>
      </c>
      <c r="E2471" s="1">
        <v>9</v>
      </c>
      <c r="F2471" s="1">
        <v>6</v>
      </c>
      <c r="G2471">
        <f t="shared" si="115"/>
        <v>3</v>
      </c>
      <c r="H2471" t="s">
        <v>2828</v>
      </c>
      <c r="K2471" t="s">
        <v>1822</v>
      </c>
      <c r="L2471" t="s">
        <v>1120</v>
      </c>
      <c r="M2471" t="s">
        <v>503</v>
      </c>
      <c r="N2471" t="s">
        <v>1037</v>
      </c>
      <c r="O2471" t="s">
        <v>30</v>
      </c>
      <c r="U2471">
        <f t="shared" si="116"/>
        <v>0</v>
      </c>
    </row>
    <row r="2472" spans="1:21" x14ac:dyDescent="0.25">
      <c r="A2472">
        <v>19880319</v>
      </c>
      <c r="B2472" t="s">
        <v>1264</v>
      </c>
      <c r="C2472" t="str">
        <f t="shared" si="114"/>
        <v>L</v>
      </c>
      <c r="D2472" t="s">
        <v>164</v>
      </c>
      <c r="E2472" s="1">
        <v>9</v>
      </c>
      <c r="F2472" s="1">
        <v>10</v>
      </c>
      <c r="G2472">
        <f t="shared" si="115"/>
        <v>-1</v>
      </c>
      <c r="H2472" t="s">
        <v>2828</v>
      </c>
      <c r="K2472" t="s">
        <v>1988</v>
      </c>
      <c r="L2472" t="s">
        <v>1263</v>
      </c>
      <c r="M2472" t="s">
        <v>1264</v>
      </c>
      <c r="N2472" t="s">
        <v>1033</v>
      </c>
      <c r="O2472" t="s">
        <v>30</v>
      </c>
      <c r="U2472">
        <f t="shared" si="116"/>
        <v>1</v>
      </c>
    </row>
    <row r="2473" spans="1:21" x14ac:dyDescent="0.25">
      <c r="A2473">
        <v>19880319</v>
      </c>
      <c r="B2473" t="s">
        <v>164</v>
      </c>
      <c r="C2473" t="str">
        <f t="shared" si="114"/>
        <v>W</v>
      </c>
      <c r="D2473" t="s">
        <v>1264</v>
      </c>
      <c r="E2473" s="1">
        <v>10</v>
      </c>
      <c r="F2473" s="1">
        <v>9</v>
      </c>
      <c r="G2473">
        <f t="shared" si="115"/>
        <v>1</v>
      </c>
      <c r="H2473" t="s">
        <v>2828</v>
      </c>
      <c r="K2473" t="s">
        <v>1988</v>
      </c>
      <c r="L2473" t="s">
        <v>1263</v>
      </c>
      <c r="M2473" t="s">
        <v>1264</v>
      </c>
      <c r="N2473" t="s">
        <v>1037</v>
      </c>
      <c r="O2473" t="s">
        <v>30</v>
      </c>
      <c r="U2473">
        <f t="shared" si="116"/>
        <v>0</v>
      </c>
    </row>
    <row r="2474" spans="1:21" x14ac:dyDescent="0.25">
      <c r="A2474">
        <v>19880319</v>
      </c>
      <c r="B2474" t="s">
        <v>376</v>
      </c>
      <c r="C2474" t="str">
        <f t="shared" si="114"/>
        <v>W</v>
      </c>
      <c r="D2474" t="s">
        <v>1825</v>
      </c>
      <c r="E2474" s="1">
        <v>35</v>
      </c>
      <c r="F2474" s="1">
        <v>3</v>
      </c>
      <c r="G2474">
        <f t="shared" si="115"/>
        <v>32</v>
      </c>
      <c r="H2474" t="s">
        <v>2828</v>
      </c>
      <c r="K2474" t="s">
        <v>1894</v>
      </c>
      <c r="L2474" t="s">
        <v>1017</v>
      </c>
      <c r="M2474" t="s">
        <v>376</v>
      </c>
      <c r="N2474" t="s">
        <v>1033</v>
      </c>
      <c r="O2474" t="s">
        <v>30</v>
      </c>
      <c r="U2474">
        <f t="shared" si="116"/>
        <v>0</v>
      </c>
    </row>
    <row r="2475" spans="1:21" x14ac:dyDescent="0.25">
      <c r="A2475">
        <v>19880319</v>
      </c>
      <c r="B2475" t="s">
        <v>1825</v>
      </c>
      <c r="C2475" t="str">
        <f t="shared" si="114"/>
        <v>L</v>
      </c>
      <c r="D2475" t="s">
        <v>376</v>
      </c>
      <c r="E2475" s="1">
        <v>3</v>
      </c>
      <c r="F2475" s="1">
        <v>35</v>
      </c>
      <c r="G2475">
        <f t="shared" si="115"/>
        <v>-32</v>
      </c>
      <c r="H2475" t="s">
        <v>2828</v>
      </c>
      <c r="K2475" t="s">
        <v>1894</v>
      </c>
      <c r="L2475" t="s">
        <v>1017</v>
      </c>
      <c r="M2475" t="s">
        <v>376</v>
      </c>
      <c r="N2475" t="s">
        <v>1037</v>
      </c>
      <c r="O2475" t="s">
        <v>30</v>
      </c>
      <c r="U2475">
        <f t="shared" si="116"/>
        <v>0</v>
      </c>
    </row>
    <row r="2476" spans="1:21" x14ac:dyDescent="0.25">
      <c r="A2476">
        <v>19880423</v>
      </c>
      <c r="B2476" t="s">
        <v>1825</v>
      </c>
      <c r="C2476" t="str">
        <f t="shared" si="114"/>
        <v>L</v>
      </c>
      <c r="D2476" t="s">
        <v>376</v>
      </c>
      <c r="E2476" s="1">
        <v>10</v>
      </c>
      <c r="F2476" s="1">
        <v>21</v>
      </c>
      <c r="G2476">
        <f t="shared" si="115"/>
        <v>-11</v>
      </c>
      <c r="H2476" t="s">
        <v>2371</v>
      </c>
      <c r="K2476" t="s">
        <v>1995</v>
      </c>
      <c r="L2476" t="s">
        <v>1826</v>
      </c>
      <c r="M2476" t="s">
        <v>1825</v>
      </c>
      <c r="N2476" t="s">
        <v>1033</v>
      </c>
      <c r="S2476" t="s">
        <v>30</v>
      </c>
      <c r="U2476">
        <f t="shared" si="116"/>
        <v>0</v>
      </c>
    </row>
    <row r="2477" spans="1:21" x14ac:dyDescent="0.25">
      <c r="A2477">
        <v>19880423</v>
      </c>
      <c r="B2477" t="s">
        <v>376</v>
      </c>
      <c r="C2477" t="str">
        <f t="shared" si="114"/>
        <v>W</v>
      </c>
      <c r="D2477" t="s">
        <v>1825</v>
      </c>
      <c r="E2477" s="1">
        <v>21</v>
      </c>
      <c r="F2477" s="1">
        <v>10</v>
      </c>
      <c r="G2477">
        <f t="shared" si="115"/>
        <v>11</v>
      </c>
      <c r="H2477" t="s">
        <v>2371</v>
      </c>
      <c r="K2477" t="s">
        <v>1995</v>
      </c>
      <c r="L2477" t="s">
        <v>1826</v>
      </c>
      <c r="M2477" t="s">
        <v>1825</v>
      </c>
      <c r="N2477" t="s">
        <v>1037</v>
      </c>
      <c r="S2477" t="s">
        <v>30</v>
      </c>
      <c r="U2477">
        <f t="shared" si="116"/>
        <v>0</v>
      </c>
    </row>
    <row r="2478" spans="1:21" x14ac:dyDescent="0.25">
      <c r="A2478">
        <v>19880528</v>
      </c>
      <c r="B2478" t="s">
        <v>1787</v>
      </c>
      <c r="C2478" t="str">
        <f t="shared" si="114"/>
        <v>W</v>
      </c>
      <c r="D2478" t="s">
        <v>1264</v>
      </c>
      <c r="E2478" s="1">
        <v>52</v>
      </c>
      <c r="F2478" s="1">
        <v>3</v>
      </c>
      <c r="G2478">
        <f t="shared" si="115"/>
        <v>49</v>
      </c>
      <c r="H2478" t="s">
        <v>2370</v>
      </c>
      <c r="K2478" t="s">
        <v>2280</v>
      </c>
      <c r="L2478" t="s">
        <v>1846</v>
      </c>
      <c r="M2478" t="s">
        <v>1787</v>
      </c>
      <c r="N2478" t="s">
        <v>1033</v>
      </c>
      <c r="S2478" t="s">
        <v>30</v>
      </c>
      <c r="U2478">
        <f t="shared" si="116"/>
        <v>0</v>
      </c>
    </row>
    <row r="2479" spans="1:21" x14ac:dyDescent="0.25">
      <c r="A2479">
        <v>19880528</v>
      </c>
      <c r="B2479" t="s">
        <v>1264</v>
      </c>
      <c r="C2479" t="str">
        <f t="shared" si="114"/>
        <v>L</v>
      </c>
      <c r="D2479" t="s">
        <v>1787</v>
      </c>
      <c r="E2479" s="1">
        <v>3</v>
      </c>
      <c r="F2479" s="1">
        <v>52</v>
      </c>
      <c r="G2479">
        <f t="shared" si="115"/>
        <v>-49</v>
      </c>
      <c r="H2479" t="s">
        <v>2370</v>
      </c>
      <c r="K2479" t="s">
        <v>2280</v>
      </c>
      <c r="L2479" t="s">
        <v>1846</v>
      </c>
      <c r="M2479" t="s">
        <v>1787</v>
      </c>
      <c r="N2479" t="s">
        <v>1037</v>
      </c>
      <c r="S2479" t="s">
        <v>30</v>
      </c>
      <c r="U2479">
        <f t="shared" si="116"/>
        <v>0</v>
      </c>
    </row>
    <row r="2480" spans="1:21" x14ac:dyDescent="0.25">
      <c r="A2480">
        <v>19880529</v>
      </c>
      <c r="B2480" t="s">
        <v>1824</v>
      </c>
      <c r="C2480" t="str">
        <f t="shared" si="114"/>
        <v>W</v>
      </c>
      <c r="D2480" t="s">
        <v>376</v>
      </c>
      <c r="E2480" s="1">
        <v>22</v>
      </c>
      <c r="F2480" s="1">
        <v>16</v>
      </c>
      <c r="G2480">
        <f t="shared" si="115"/>
        <v>6</v>
      </c>
      <c r="H2480" t="s">
        <v>2369</v>
      </c>
      <c r="K2480" t="s">
        <v>2233</v>
      </c>
      <c r="L2480" t="s">
        <v>1715</v>
      </c>
      <c r="M2480" t="s">
        <v>1824</v>
      </c>
      <c r="N2480" t="s">
        <v>1033</v>
      </c>
      <c r="S2480" t="s">
        <v>30</v>
      </c>
      <c r="U2480">
        <f t="shared" si="116"/>
        <v>0</v>
      </c>
    </row>
    <row r="2481" spans="1:21" x14ac:dyDescent="0.25">
      <c r="A2481">
        <v>19880529</v>
      </c>
      <c r="B2481" t="s">
        <v>376</v>
      </c>
      <c r="C2481" t="str">
        <f t="shared" si="114"/>
        <v>L</v>
      </c>
      <c r="D2481" t="s">
        <v>1824</v>
      </c>
      <c r="E2481" s="1">
        <v>16</v>
      </c>
      <c r="F2481" s="1">
        <v>22</v>
      </c>
      <c r="G2481">
        <f t="shared" si="115"/>
        <v>-6</v>
      </c>
      <c r="H2481" t="s">
        <v>2369</v>
      </c>
      <c r="K2481" t="s">
        <v>2233</v>
      </c>
      <c r="L2481" t="s">
        <v>1715</v>
      </c>
      <c r="M2481" t="s">
        <v>1824</v>
      </c>
      <c r="N2481" t="s">
        <v>1037</v>
      </c>
      <c r="S2481" t="s">
        <v>30</v>
      </c>
      <c r="U2481">
        <f t="shared" si="116"/>
        <v>1</v>
      </c>
    </row>
    <row r="2482" spans="1:21" x14ac:dyDescent="0.25">
      <c r="A2482">
        <v>19880611</v>
      </c>
      <c r="B2482" t="s">
        <v>1787</v>
      </c>
      <c r="C2482" t="str">
        <f t="shared" si="114"/>
        <v>W</v>
      </c>
      <c r="D2482" t="s">
        <v>1264</v>
      </c>
      <c r="E2482" s="1">
        <v>54</v>
      </c>
      <c r="F2482" s="1">
        <v>9</v>
      </c>
      <c r="G2482">
        <f t="shared" si="115"/>
        <v>45</v>
      </c>
      <c r="H2482" t="s">
        <v>2370</v>
      </c>
      <c r="K2482" t="s">
        <v>1836</v>
      </c>
      <c r="L2482" t="s">
        <v>1786</v>
      </c>
      <c r="M2482" t="s">
        <v>1787</v>
      </c>
      <c r="N2482" t="s">
        <v>1033</v>
      </c>
      <c r="S2482" t="s">
        <v>30</v>
      </c>
      <c r="U2482">
        <f t="shared" si="116"/>
        <v>0</v>
      </c>
    </row>
    <row r="2483" spans="1:21" x14ac:dyDescent="0.25">
      <c r="A2483">
        <v>19880611</v>
      </c>
      <c r="B2483" t="s">
        <v>1264</v>
      </c>
      <c r="C2483" t="str">
        <f t="shared" si="114"/>
        <v>L</v>
      </c>
      <c r="D2483" t="s">
        <v>1787</v>
      </c>
      <c r="E2483" s="1">
        <v>9</v>
      </c>
      <c r="F2483" s="1">
        <v>54</v>
      </c>
      <c r="G2483">
        <f t="shared" si="115"/>
        <v>-45</v>
      </c>
      <c r="H2483" t="s">
        <v>2370</v>
      </c>
      <c r="K2483" t="s">
        <v>1836</v>
      </c>
      <c r="L2483" t="s">
        <v>1786</v>
      </c>
      <c r="M2483" t="s">
        <v>1787</v>
      </c>
      <c r="N2483" t="s">
        <v>1037</v>
      </c>
      <c r="S2483" t="s">
        <v>30</v>
      </c>
      <c r="U2483">
        <f t="shared" si="116"/>
        <v>0</v>
      </c>
    </row>
    <row r="2484" spans="1:21" x14ac:dyDescent="0.25">
      <c r="A2484">
        <v>19880612</v>
      </c>
      <c r="B2484" t="s">
        <v>1824</v>
      </c>
      <c r="C2484" t="str">
        <f t="shared" si="114"/>
        <v>W</v>
      </c>
      <c r="D2484" t="s">
        <v>376</v>
      </c>
      <c r="E2484" s="1">
        <v>28</v>
      </c>
      <c r="F2484" s="1">
        <v>8</v>
      </c>
      <c r="G2484">
        <f t="shared" si="115"/>
        <v>20</v>
      </c>
      <c r="H2484" t="s">
        <v>2369</v>
      </c>
      <c r="K2484" t="s">
        <v>2366</v>
      </c>
      <c r="L2484" t="s">
        <v>1675</v>
      </c>
      <c r="M2484" t="s">
        <v>1824</v>
      </c>
      <c r="N2484" t="s">
        <v>1033</v>
      </c>
      <c r="S2484" t="s">
        <v>30</v>
      </c>
      <c r="U2484">
        <f t="shared" si="116"/>
        <v>0</v>
      </c>
    </row>
    <row r="2485" spans="1:21" x14ac:dyDescent="0.25">
      <c r="A2485">
        <v>19880612</v>
      </c>
      <c r="B2485" t="s">
        <v>376</v>
      </c>
      <c r="C2485" t="str">
        <f t="shared" si="114"/>
        <v>L</v>
      </c>
      <c r="D2485" t="s">
        <v>1824</v>
      </c>
      <c r="E2485" s="1">
        <v>8</v>
      </c>
      <c r="F2485" s="1">
        <v>28</v>
      </c>
      <c r="G2485">
        <f t="shared" si="115"/>
        <v>-20</v>
      </c>
      <c r="H2485" t="s">
        <v>2369</v>
      </c>
      <c r="K2485" t="s">
        <v>2366</v>
      </c>
      <c r="L2485" t="s">
        <v>1675</v>
      </c>
      <c r="M2485" t="s">
        <v>1824</v>
      </c>
      <c r="N2485" t="s">
        <v>1037</v>
      </c>
      <c r="S2485" t="s">
        <v>30</v>
      </c>
      <c r="U2485">
        <f t="shared" si="116"/>
        <v>0</v>
      </c>
    </row>
    <row r="2486" spans="1:21" x14ac:dyDescent="0.25">
      <c r="A2486">
        <v>19880618</v>
      </c>
      <c r="B2486" t="s">
        <v>1821</v>
      </c>
      <c r="C2486" t="str">
        <f t="shared" si="114"/>
        <v>L</v>
      </c>
      <c r="D2486" t="s">
        <v>164</v>
      </c>
      <c r="E2486" s="1">
        <v>15</v>
      </c>
      <c r="F2486" s="1">
        <v>18</v>
      </c>
      <c r="G2486">
        <f t="shared" si="115"/>
        <v>-3</v>
      </c>
      <c r="H2486" t="s">
        <v>2368</v>
      </c>
      <c r="K2486" t="s">
        <v>1886</v>
      </c>
      <c r="L2486" t="s">
        <v>1885</v>
      </c>
      <c r="M2486" t="s">
        <v>1821</v>
      </c>
      <c r="N2486" t="s">
        <v>1033</v>
      </c>
      <c r="S2486" t="s">
        <v>30</v>
      </c>
      <c r="U2486">
        <f t="shared" si="116"/>
        <v>1</v>
      </c>
    </row>
    <row r="2487" spans="1:21" x14ac:dyDescent="0.25">
      <c r="A2487">
        <v>19880618</v>
      </c>
      <c r="B2487" t="s">
        <v>164</v>
      </c>
      <c r="C2487" t="str">
        <f t="shared" si="114"/>
        <v>W</v>
      </c>
      <c r="D2487" t="s">
        <v>1821</v>
      </c>
      <c r="E2487" s="1">
        <v>18</v>
      </c>
      <c r="F2487" s="1">
        <v>15</v>
      </c>
      <c r="G2487">
        <f t="shared" si="115"/>
        <v>3</v>
      </c>
      <c r="H2487" t="s">
        <v>2368</v>
      </c>
      <c r="K2487" t="s">
        <v>1886</v>
      </c>
      <c r="L2487" t="s">
        <v>1885</v>
      </c>
      <c r="M2487" t="s">
        <v>1821</v>
      </c>
      <c r="N2487" t="s">
        <v>1037</v>
      </c>
      <c r="S2487" t="s">
        <v>30</v>
      </c>
      <c r="U2487">
        <f t="shared" si="116"/>
        <v>0</v>
      </c>
    </row>
    <row r="2488" spans="1:21" x14ac:dyDescent="0.25">
      <c r="A2488">
        <v>19880625</v>
      </c>
      <c r="B2488" t="s">
        <v>1821</v>
      </c>
      <c r="C2488" t="str">
        <f t="shared" si="114"/>
        <v>W</v>
      </c>
      <c r="D2488" t="s">
        <v>164</v>
      </c>
      <c r="E2488" s="1">
        <v>18</v>
      </c>
      <c r="F2488" s="1">
        <v>6</v>
      </c>
      <c r="G2488">
        <f t="shared" si="115"/>
        <v>12</v>
      </c>
      <c r="H2488" t="s">
        <v>2368</v>
      </c>
      <c r="K2488" t="s">
        <v>1886</v>
      </c>
      <c r="L2488" t="s">
        <v>1885</v>
      </c>
      <c r="M2488" t="s">
        <v>1821</v>
      </c>
      <c r="N2488" t="s">
        <v>1033</v>
      </c>
      <c r="S2488" t="s">
        <v>30</v>
      </c>
      <c r="U2488">
        <f t="shared" si="116"/>
        <v>0</v>
      </c>
    </row>
    <row r="2489" spans="1:21" x14ac:dyDescent="0.25">
      <c r="A2489">
        <v>19880625</v>
      </c>
      <c r="B2489" t="s">
        <v>164</v>
      </c>
      <c r="C2489" t="str">
        <f t="shared" si="114"/>
        <v>L</v>
      </c>
      <c r="D2489" t="s">
        <v>1821</v>
      </c>
      <c r="E2489" s="1">
        <v>6</v>
      </c>
      <c r="F2489" s="1">
        <v>18</v>
      </c>
      <c r="G2489">
        <f t="shared" si="115"/>
        <v>-12</v>
      </c>
      <c r="H2489" t="s">
        <v>2368</v>
      </c>
      <c r="K2489" t="s">
        <v>1886</v>
      </c>
      <c r="L2489" t="s">
        <v>1885</v>
      </c>
      <c r="M2489" t="s">
        <v>1821</v>
      </c>
      <c r="N2489" t="s">
        <v>1037</v>
      </c>
      <c r="S2489" t="s">
        <v>30</v>
      </c>
      <c r="U2489">
        <f t="shared" si="116"/>
        <v>0</v>
      </c>
    </row>
    <row r="2490" spans="1:21" x14ac:dyDescent="0.25">
      <c r="A2490">
        <v>19880703</v>
      </c>
      <c r="B2490" t="s">
        <v>1824</v>
      </c>
      <c r="C2490" t="str">
        <f t="shared" si="114"/>
        <v>L</v>
      </c>
      <c r="D2490" t="s">
        <v>1787</v>
      </c>
      <c r="E2490" s="1">
        <v>7</v>
      </c>
      <c r="F2490" s="1">
        <v>32</v>
      </c>
      <c r="G2490">
        <f t="shared" si="115"/>
        <v>-25</v>
      </c>
      <c r="H2490" t="s">
        <v>2367</v>
      </c>
      <c r="K2490" t="s">
        <v>2366</v>
      </c>
      <c r="L2490" t="s">
        <v>1675</v>
      </c>
      <c r="M2490" t="s">
        <v>1824</v>
      </c>
      <c r="N2490" t="s">
        <v>1033</v>
      </c>
      <c r="S2490" t="s">
        <v>30</v>
      </c>
      <c r="U2490">
        <f t="shared" si="116"/>
        <v>0</v>
      </c>
    </row>
    <row r="2491" spans="1:21" x14ac:dyDescent="0.25">
      <c r="A2491">
        <v>19880703</v>
      </c>
      <c r="B2491" t="s">
        <v>1787</v>
      </c>
      <c r="C2491" t="str">
        <f t="shared" si="114"/>
        <v>W</v>
      </c>
      <c r="D2491" t="s">
        <v>1824</v>
      </c>
      <c r="E2491" s="1">
        <v>32</v>
      </c>
      <c r="F2491" s="1">
        <v>7</v>
      </c>
      <c r="G2491">
        <f t="shared" si="115"/>
        <v>25</v>
      </c>
      <c r="H2491" t="s">
        <v>2367</v>
      </c>
      <c r="K2491" t="s">
        <v>2366</v>
      </c>
      <c r="L2491" t="s">
        <v>1675</v>
      </c>
      <c r="M2491" t="s">
        <v>1824</v>
      </c>
      <c r="N2491" t="s">
        <v>1037</v>
      </c>
      <c r="S2491" t="s">
        <v>30</v>
      </c>
      <c r="U2491">
        <f t="shared" si="116"/>
        <v>0</v>
      </c>
    </row>
    <row r="2492" spans="1:21" x14ac:dyDescent="0.25">
      <c r="A2492">
        <v>19880716</v>
      </c>
      <c r="B2492" t="s">
        <v>1824</v>
      </c>
      <c r="C2492" t="str">
        <f t="shared" si="114"/>
        <v>D</v>
      </c>
      <c r="D2492" t="s">
        <v>1787</v>
      </c>
      <c r="E2492" s="1">
        <v>19</v>
      </c>
      <c r="F2492" s="1">
        <v>19</v>
      </c>
      <c r="G2492">
        <f t="shared" si="115"/>
        <v>0</v>
      </c>
      <c r="H2492" t="s">
        <v>2367</v>
      </c>
      <c r="K2492" t="s">
        <v>2233</v>
      </c>
      <c r="L2492" t="s">
        <v>1715</v>
      </c>
      <c r="M2492" t="s">
        <v>1824</v>
      </c>
      <c r="N2492" t="s">
        <v>1033</v>
      </c>
      <c r="S2492" t="s">
        <v>30</v>
      </c>
      <c r="U2492">
        <f t="shared" si="116"/>
        <v>0</v>
      </c>
    </row>
    <row r="2493" spans="1:21" x14ac:dyDescent="0.25">
      <c r="A2493">
        <v>19880716</v>
      </c>
      <c r="B2493" t="s">
        <v>1787</v>
      </c>
      <c r="C2493" t="str">
        <f t="shared" si="114"/>
        <v>D</v>
      </c>
      <c r="D2493" t="s">
        <v>1824</v>
      </c>
      <c r="E2493" s="1">
        <v>19</v>
      </c>
      <c r="F2493" s="1">
        <v>19</v>
      </c>
      <c r="G2493">
        <f t="shared" si="115"/>
        <v>0</v>
      </c>
      <c r="H2493" t="s">
        <v>2367</v>
      </c>
      <c r="K2493" t="s">
        <v>2233</v>
      </c>
      <c r="L2493" t="s">
        <v>1715</v>
      </c>
      <c r="M2493" t="s">
        <v>1824</v>
      </c>
      <c r="N2493" t="s">
        <v>1037</v>
      </c>
      <c r="S2493" t="s">
        <v>30</v>
      </c>
      <c r="U2493">
        <f t="shared" si="116"/>
        <v>0</v>
      </c>
    </row>
    <row r="2494" spans="1:21" x14ac:dyDescent="0.25">
      <c r="A2494">
        <v>19880730</v>
      </c>
      <c r="B2494" t="s">
        <v>1824</v>
      </c>
      <c r="C2494" t="str">
        <f t="shared" si="114"/>
        <v>L</v>
      </c>
      <c r="D2494" t="s">
        <v>1787</v>
      </c>
      <c r="E2494" s="1">
        <v>9</v>
      </c>
      <c r="F2494" s="1">
        <v>30</v>
      </c>
      <c r="G2494">
        <f t="shared" si="115"/>
        <v>-21</v>
      </c>
      <c r="H2494" t="s">
        <v>2367</v>
      </c>
      <c r="K2494" t="s">
        <v>2366</v>
      </c>
      <c r="L2494" t="s">
        <v>1675</v>
      </c>
      <c r="M2494" t="s">
        <v>1824</v>
      </c>
      <c r="N2494" t="s">
        <v>1033</v>
      </c>
      <c r="S2494" t="s">
        <v>30</v>
      </c>
      <c r="U2494">
        <f t="shared" si="116"/>
        <v>0</v>
      </c>
    </row>
    <row r="2495" spans="1:21" x14ac:dyDescent="0.25">
      <c r="A2495">
        <v>19880730</v>
      </c>
      <c r="B2495" t="s">
        <v>1787</v>
      </c>
      <c r="C2495" t="str">
        <f t="shared" si="114"/>
        <v>W</v>
      </c>
      <c r="D2495" t="s">
        <v>1824</v>
      </c>
      <c r="E2495" s="1">
        <v>30</v>
      </c>
      <c r="F2495" s="1">
        <v>9</v>
      </c>
      <c r="G2495">
        <f t="shared" si="115"/>
        <v>21</v>
      </c>
      <c r="H2495" t="s">
        <v>2367</v>
      </c>
      <c r="K2495" t="s">
        <v>2366</v>
      </c>
      <c r="L2495" t="s">
        <v>1675</v>
      </c>
      <c r="M2495" t="s">
        <v>1824</v>
      </c>
      <c r="N2495" t="s">
        <v>1037</v>
      </c>
      <c r="S2495" t="s">
        <v>30</v>
      </c>
      <c r="U2495">
        <f t="shared" si="116"/>
        <v>0</v>
      </c>
    </row>
    <row r="2496" spans="1:21" x14ac:dyDescent="0.25">
      <c r="A2496">
        <v>19881105</v>
      </c>
      <c r="B2496" t="s">
        <v>164</v>
      </c>
      <c r="C2496" t="str">
        <f t="shared" si="114"/>
        <v>W</v>
      </c>
      <c r="D2496" t="s">
        <v>1821</v>
      </c>
      <c r="E2496" s="1">
        <v>29</v>
      </c>
      <c r="F2496" s="1">
        <v>9</v>
      </c>
      <c r="G2496">
        <f t="shared" si="115"/>
        <v>20</v>
      </c>
      <c r="H2496" t="s">
        <v>2365</v>
      </c>
      <c r="K2496" t="s">
        <v>2250</v>
      </c>
      <c r="L2496" t="s">
        <v>2249</v>
      </c>
      <c r="M2496" t="s">
        <v>164</v>
      </c>
      <c r="N2496" t="s">
        <v>1033</v>
      </c>
      <c r="S2496" t="s">
        <v>30</v>
      </c>
      <c r="U2496">
        <f t="shared" si="116"/>
        <v>0</v>
      </c>
    </row>
    <row r="2497" spans="1:21" x14ac:dyDescent="0.25">
      <c r="A2497">
        <v>19881105</v>
      </c>
      <c r="B2497" t="s">
        <v>1821</v>
      </c>
      <c r="C2497" t="str">
        <f t="shared" si="114"/>
        <v>L</v>
      </c>
      <c r="D2497" t="s">
        <v>164</v>
      </c>
      <c r="E2497" s="1">
        <v>9</v>
      </c>
      <c r="F2497" s="1">
        <v>29</v>
      </c>
      <c r="G2497">
        <f t="shared" si="115"/>
        <v>-20</v>
      </c>
      <c r="H2497" t="s">
        <v>2365</v>
      </c>
      <c r="K2497" t="s">
        <v>2250</v>
      </c>
      <c r="L2497" t="s">
        <v>2249</v>
      </c>
      <c r="M2497" t="s">
        <v>164</v>
      </c>
      <c r="N2497" t="s">
        <v>1037</v>
      </c>
      <c r="S2497" t="s">
        <v>30</v>
      </c>
      <c r="U2497">
        <f t="shared" si="116"/>
        <v>0</v>
      </c>
    </row>
    <row r="2498" spans="1:21" x14ac:dyDescent="0.25">
      <c r="A2498">
        <v>19881105</v>
      </c>
      <c r="B2498" t="s">
        <v>376</v>
      </c>
      <c r="C2498" t="str">
        <f t="shared" ref="C2498:C2561" si="117">IF(E2498-F2498&gt;0,"W",IF(E2498-F2498&lt;0,"L","D"))</f>
        <v>W</v>
      </c>
      <c r="D2498" t="s">
        <v>1824</v>
      </c>
      <c r="E2498" s="1">
        <v>28</v>
      </c>
      <c r="F2498" s="1">
        <v>19</v>
      </c>
      <c r="G2498">
        <f t="shared" ref="G2498:G2561" si="118">E2498-F2498</f>
        <v>9</v>
      </c>
      <c r="H2498" t="s">
        <v>2363</v>
      </c>
      <c r="K2498" t="s">
        <v>1818</v>
      </c>
      <c r="L2498" t="s">
        <v>1017</v>
      </c>
      <c r="M2498" t="s">
        <v>376</v>
      </c>
      <c r="N2498" t="s">
        <v>1033</v>
      </c>
      <c r="S2498" t="s">
        <v>30</v>
      </c>
      <c r="U2498">
        <f t="shared" ref="U2498:U2561" si="119">IF(C2498="L",IF(G2498&gt;-8,1,0),0)</f>
        <v>0</v>
      </c>
    </row>
    <row r="2499" spans="1:21" x14ac:dyDescent="0.25">
      <c r="A2499">
        <v>19881105</v>
      </c>
      <c r="B2499" t="s">
        <v>1824</v>
      </c>
      <c r="C2499" t="str">
        <f t="shared" si="117"/>
        <v>L</v>
      </c>
      <c r="D2499" t="s">
        <v>376</v>
      </c>
      <c r="E2499" s="1">
        <v>19</v>
      </c>
      <c r="F2499" s="1">
        <v>28</v>
      </c>
      <c r="G2499">
        <f t="shared" si="118"/>
        <v>-9</v>
      </c>
      <c r="H2499" t="s">
        <v>2363</v>
      </c>
      <c r="K2499" t="s">
        <v>1818</v>
      </c>
      <c r="L2499" t="s">
        <v>1017</v>
      </c>
      <c r="M2499" t="s">
        <v>376</v>
      </c>
      <c r="N2499" t="s">
        <v>1037</v>
      </c>
      <c r="S2499" t="s">
        <v>30</v>
      </c>
      <c r="U2499">
        <f t="shared" si="119"/>
        <v>0</v>
      </c>
    </row>
    <row r="2500" spans="1:21" x14ac:dyDescent="0.25">
      <c r="A2500">
        <v>19881111</v>
      </c>
      <c r="B2500" t="s">
        <v>164</v>
      </c>
      <c r="C2500" t="str">
        <f t="shared" si="117"/>
        <v>W</v>
      </c>
      <c r="D2500" t="s">
        <v>1821</v>
      </c>
      <c r="E2500" s="1">
        <v>28</v>
      </c>
      <c r="F2500" s="1">
        <v>18</v>
      </c>
      <c r="G2500">
        <f t="shared" si="118"/>
        <v>10</v>
      </c>
      <c r="H2500" t="s">
        <v>2365</v>
      </c>
      <c r="K2500" t="s">
        <v>2364</v>
      </c>
      <c r="L2500" t="s">
        <v>1954</v>
      </c>
      <c r="M2500" t="s">
        <v>164</v>
      </c>
      <c r="N2500" t="s">
        <v>1033</v>
      </c>
      <c r="S2500" t="s">
        <v>30</v>
      </c>
      <c r="U2500">
        <f t="shared" si="119"/>
        <v>0</v>
      </c>
    </row>
    <row r="2501" spans="1:21" x14ac:dyDescent="0.25">
      <c r="A2501">
        <v>19881111</v>
      </c>
      <c r="B2501" t="s">
        <v>1821</v>
      </c>
      <c r="C2501" t="str">
        <f t="shared" si="117"/>
        <v>L</v>
      </c>
      <c r="D2501" t="s">
        <v>164</v>
      </c>
      <c r="E2501" s="1">
        <v>18</v>
      </c>
      <c r="F2501" s="1">
        <v>28</v>
      </c>
      <c r="G2501">
        <f t="shared" si="118"/>
        <v>-10</v>
      </c>
      <c r="H2501" t="s">
        <v>2365</v>
      </c>
      <c r="K2501" t="s">
        <v>2364</v>
      </c>
      <c r="L2501" t="s">
        <v>1954</v>
      </c>
      <c r="M2501" t="s">
        <v>164</v>
      </c>
      <c r="N2501" t="s">
        <v>1037</v>
      </c>
      <c r="S2501" t="s">
        <v>30</v>
      </c>
      <c r="U2501">
        <f t="shared" si="119"/>
        <v>0</v>
      </c>
    </row>
    <row r="2502" spans="1:21" x14ac:dyDescent="0.25">
      <c r="A2502">
        <v>19881119</v>
      </c>
      <c r="B2502" t="s">
        <v>503</v>
      </c>
      <c r="C2502" t="str">
        <f t="shared" si="117"/>
        <v>L</v>
      </c>
      <c r="D2502" t="s">
        <v>1824</v>
      </c>
      <c r="E2502" s="1">
        <v>13</v>
      </c>
      <c r="F2502" s="1">
        <v>32</v>
      </c>
      <c r="G2502">
        <f t="shared" si="118"/>
        <v>-19</v>
      </c>
      <c r="H2502" t="s">
        <v>2363</v>
      </c>
      <c r="K2502" t="s">
        <v>1822</v>
      </c>
      <c r="L2502" t="s">
        <v>1120</v>
      </c>
      <c r="M2502" t="s">
        <v>503</v>
      </c>
      <c r="N2502" t="s">
        <v>1033</v>
      </c>
      <c r="S2502" t="s">
        <v>30</v>
      </c>
      <c r="U2502">
        <f t="shared" si="119"/>
        <v>0</v>
      </c>
    </row>
    <row r="2503" spans="1:21" x14ac:dyDescent="0.25">
      <c r="A2503">
        <v>19881119</v>
      </c>
      <c r="B2503" t="s">
        <v>1824</v>
      </c>
      <c r="C2503" t="str">
        <f t="shared" si="117"/>
        <v>W</v>
      </c>
      <c r="D2503" t="s">
        <v>503</v>
      </c>
      <c r="E2503" s="1">
        <v>32</v>
      </c>
      <c r="F2503" s="1">
        <v>13</v>
      </c>
      <c r="G2503">
        <f t="shared" si="118"/>
        <v>19</v>
      </c>
      <c r="H2503" t="s">
        <v>2363</v>
      </c>
      <c r="K2503" t="s">
        <v>1822</v>
      </c>
      <c r="L2503" t="s">
        <v>1120</v>
      </c>
      <c r="M2503" t="s">
        <v>503</v>
      </c>
      <c r="N2503" t="s">
        <v>1037</v>
      </c>
      <c r="S2503" t="s">
        <v>30</v>
      </c>
      <c r="U2503">
        <f t="shared" si="119"/>
        <v>0</v>
      </c>
    </row>
    <row r="2504" spans="1:21" x14ac:dyDescent="0.25">
      <c r="A2504">
        <v>19881203</v>
      </c>
      <c r="B2504" t="s">
        <v>171</v>
      </c>
      <c r="C2504" t="str">
        <f t="shared" si="117"/>
        <v>L</v>
      </c>
      <c r="D2504" t="s">
        <v>1824</v>
      </c>
      <c r="E2504" s="1">
        <v>6</v>
      </c>
      <c r="F2504" s="1">
        <v>55</v>
      </c>
      <c r="G2504">
        <f t="shared" si="118"/>
        <v>-49</v>
      </c>
      <c r="H2504" t="s">
        <v>2363</v>
      </c>
      <c r="K2504" t="s">
        <v>2136</v>
      </c>
      <c r="L2504" t="s">
        <v>1929</v>
      </c>
      <c r="M2504" t="s">
        <v>171</v>
      </c>
      <c r="N2504" t="s">
        <v>1033</v>
      </c>
      <c r="S2504" t="s">
        <v>30</v>
      </c>
      <c r="U2504">
        <f t="shared" si="119"/>
        <v>0</v>
      </c>
    </row>
    <row r="2505" spans="1:21" x14ac:dyDescent="0.25">
      <c r="A2505">
        <v>19881203</v>
      </c>
      <c r="B2505" t="s">
        <v>1824</v>
      </c>
      <c r="C2505" t="str">
        <f t="shared" si="117"/>
        <v>W</v>
      </c>
      <c r="D2505" t="s">
        <v>171</v>
      </c>
      <c r="E2505" s="1">
        <v>55</v>
      </c>
      <c r="F2505" s="1">
        <v>6</v>
      </c>
      <c r="G2505">
        <f t="shared" si="118"/>
        <v>49</v>
      </c>
      <c r="H2505" t="s">
        <v>2363</v>
      </c>
      <c r="K2505" t="s">
        <v>2136</v>
      </c>
      <c r="L2505" t="s">
        <v>1929</v>
      </c>
      <c r="M2505" t="s">
        <v>171</v>
      </c>
      <c r="N2505" t="s">
        <v>1037</v>
      </c>
      <c r="S2505" t="s">
        <v>30</v>
      </c>
      <c r="U2505">
        <f t="shared" si="119"/>
        <v>0</v>
      </c>
    </row>
    <row r="2506" spans="1:21" x14ac:dyDescent="0.25">
      <c r="A2506">
        <v>19881231</v>
      </c>
      <c r="B2506" t="s">
        <v>1825</v>
      </c>
      <c r="C2506" t="str">
        <f t="shared" si="117"/>
        <v>W</v>
      </c>
      <c r="D2506" t="s">
        <v>171</v>
      </c>
      <c r="E2506" s="1">
        <v>31</v>
      </c>
      <c r="F2506" s="1">
        <v>15</v>
      </c>
      <c r="G2506">
        <f t="shared" si="118"/>
        <v>16</v>
      </c>
      <c r="K2506" t="s">
        <v>1995</v>
      </c>
      <c r="L2506" t="s">
        <v>1826</v>
      </c>
      <c r="M2506" t="s">
        <v>1825</v>
      </c>
      <c r="N2506" t="s">
        <v>1033</v>
      </c>
      <c r="S2506" t="s">
        <v>30</v>
      </c>
      <c r="U2506">
        <f t="shared" si="119"/>
        <v>0</v>
      </c>
    </row>
    <row r="2507" spans="1:21" x14ac:dyDescent="0.25">
      <c r="A2507">
        <v>19881231</v>
      </c>
      <c r="B2507" t="s">
        <v>171</v>
      </c>
      <c r="C2507" t="str">
        <f t="shared" si="117"/>
        <v>L</v>
      </c>
      <c r="D2507" t="s">
        <v>1825</v>
      </c>
      <c r="E2507" s="1">
        <v>15</v>
      </c>
      <c r="F2507" s="1">
        <v>31</v>
      </c>
      <c r="G2507">
        <f t="shared" si="118"/>
        <v>-16</v>
      </c>
      <c r="K2507" t="s">
        <v>1995</v>
      </c>
      <c r="L2507" t="s">
        <v>1826</v>
      </c>
      <c r="M2507" t="s">
        <v>1825</v>
      </c>
      <c r="N2507" t="s">
        <v>1037</v>
      </c>
      <c r="S2507" t="s">
        <v>30</v>
      </c>
      <c r="U2507">
        <f t="shared" si="119"/>
        <v>0</v>
      </c>
    </row>
    <row r="2508" spans="1:21" x14ac:dyDescent="0.25">
      <c r="A2508">
        <v>19890121</v>
      </c>
      <c r="B2508" t="s">
        <v>1825</v>
      </c>
      <c r="C2508" t="str">
        <f t="shared" si="117"/>
        <v>L</v>
      </c>
      <c r="D2508" t="s">
        <v>164</v>
      </c>
      <c r="E2508" s="1">
        <v>21</v>
      </c>
      <c r="F2508" s="1">
        <v>26</v>
      </c>
      <c r="G2508">
        <f t="shared" si="118"/>
        <v>-5</v>
      </c>
      <c r="H2508" t="s">
        <v>2827</v>
      </c>
      <c r="K2508" t="s">
        <v>1995</v>
      </c>
      <c r="L2508" t="s">
        <v>1826</v>
      </c>
      <c r="M2508" t="s">
        <v>1825</v>
      </c>
      <c r="N2508" t="s">
        <v>1033</v>
      </c>
      <c r="O2508" t="s">
        <v>30</v>
      </c>
      <c r="U2508">
        <f t="shared" si="119"/>
        <v>1</v>
      </c>
    </row>
    <row r="2509" spans="1:21" x14ac:dyDescent="0.25">
      <c r="A2509">
        <v>19890121</v>
      </c>
      <c r="B2509" t="s">
        <v>164</v>
      </c>
      <c r="C2509" t="str">
        <f t="shared" si="117"/>
        <v>W</v>
      </c>
      <c r="D2509" t="s">
        <v>1825</v>
      </c>
      <c r="E2509" s="1">
        <v>26</v>
      </c>
      <c r="F2509" s="1">
        <v>21</v>
      </c>
      <c r="G2509">
        <f t="shared" si="118"/>
        <v>5</v>
      </c>
      <c r="H2509" t="s">
        <v>2827</v>
      </c>
      <c r="K2509" t="s">
        <v>1995</v>
      </c>
      <c r="L2509" t="s">
        <v>1826</v>
      </c>
      <c r="M2509" t="s">
        <v>1825</v>
      </c>
      <c r="N2509" t="s">
        <v>1037</v>
      </c>
      <c r="O2509" t="s">
        <v>30</v>
      </c>
      <c r="U2509">
        <f t="shared" si="119"/>
        <v>0</v>
      </c>
    </row>
    <row r="2510" spans="1:21" x14ac:dyDescent="0.25">
      <c r="A2510">
        <v>19890121</v>
      </c>
      <c r="B2510" t="s">
        <v>503</v>
      </c>
      <c r="C2510" t="str">
        <f t="shared" si="117"/>
        <v>W</v>
      </c>
      <c r="D2510" t="s">
        <v>1264</v>
      </c>
      <c r="E2510" s="1">
        <v>23</v>
      </c>
      <c r="F2510" s="1">
        <v>7</v>
      </c>
      <c r="G2510">
        <f t="shared" si="118"/>
        <v>16</v>
      </c>
      <c r="H2510" t="s">
        <v>2827</v>
      </c>
      <c r="K2510" t="s">
        <v>1822</v>
      </c>
      <c r="L2510" t="s">
        <v>1120</v>
      </c>
      <c r="M2510" t="s">
        <v>503</v>
      </c>
      <c r="N2510" t="s">
        <v>1033</v>
      </c>
      <c r="O2510" t="s">
        <v>30</v>
      </c>
      <c r="U2510">
        <f t="shared" si="119"/>
        <v>0</v>
      </c>
    </row>
    <row r="2511" spans="1:21" x14ac:dyDescent="0.25">
      <c r="A2511">
        <v>19890121</v>
      </c>
      <c r="B2511" t="s">
        <v>1264</v>
      </c>
      <c r="C2511" t="str">
        <f t="shared" si="117"/>
        <v>L</v>
      </c>
      <c r="D2511" t="s">
        <v>503</v>
      </c>
      <c r="E2511" s="1">
        <v>7</v>
      </c>
      <c r="F2511" s="1">
        <v>23</v>
      </c>
      <c r="G2511">
        <f t="shared" si="118"/>
        <v>-16</v>
      </c>
      <c r="H2511" t="s">
        <v>2827</v>
      </c>
      <c r="K2511" t="s">
        <v>1822</v>
      </c>
      <c r="L2511" t="s">
        <v>1120</v>
      </c>
      <c r="M2511" t="s">
        <v>503</v>
      </c>
      <c r="N2511" t="s">
        <v>1037</v>
      </c>
      <c r="O2511" t="s">
        <v>30</v>
      </c>
      <c r="U2511">
        <f t="shared" si="119"/>
        <v>0</v>
      </c>
    </row>
    <row r="2512" spans="1:21" x14ac:dyDescent="0.25">
      <c r="A2512">
        <v>19890204</v>
      </c>
      <c r="B2512" t="s">
        <v>1264</v>
      </c>
      <c r="C2512" t="str">
        <f t="shared" si="117"/>
        <v>L</v>
      </c>
      <c r="D2512" t="s">
        <v>1825</v>
      </c>
      <c r="E2512" s="1">
        <v>13</v>
      </c>
      <c r="F2512" s="1">
        <v>19</v>
      </c>
      <c r="G2512">
        <f t="shared" si="118"/>
        <v>-6</v>
      </c>
      <c r="H2512" t="s">
        <v>2827</v>
      </c>
      <c r="K2512" t="s">
        <v>2533</v>
      </c>
      <c r="L2512" t="s">
        <v>1263</v>
      </c>
      <c r="M2512" t="s">
        <v>1264</v>
      </c>
      <c r="N2512" t="s">
        <v>1033</v>
      </c>
      <c r="O2512" t="s">
        <v>30</v>
      </c>
      <c r="U2512">
        <f t="shared" si="119"/>
        <v>1</v>
      </c>
    </row>
    <row r="2513" spans="1:21" x14ac:dyDescent="0.25">
      <c r="A2513">
        <v>19890204</v>
      </c>
      <c r="B2513" t="s">
        <v>1825</v>
      </c>
      <c r="C2513" t="str">
        <f t="shared" si="117"/>
        <v>W</v>
      </c>
      <c r="D2513" t="s">
        <v>1264</v>
      </c>
      <c r="E2513" s="1">
        <v>19</v>
      </c>
      <c r="F2513" s="1">
        <v>13</v>
      </c>
      <c r="G2513">
        <f t="shared" si="118"/>
        <v>6</v>
      </c>
      <c r="H2513" t="s">
        <v>2827</v>
      </c>
      <c r="K2513" t="s">
        <v>2533</v>
      </c>
      <c r="L2513" t="s">
        <v>1263</v>
      </c>
      <c r="M2513" t="s">
        <v>1264</v>
      </c>
      <c r="N2513" t="s">
        <v>1037</v>
      </c>
      <c r="O2513" t="s">
        <v>30</v>
      </c>
      <c r="U2513">
        <f t="shared" si="119"/>
        <v>0</v>
      </c>
    </row>
    <row r="2514" spans="1:21" x14ac:dyDescent="0.25">
      <c r="A2514">
        <v>19890204</v>
      </c>
      <c r="B2514" t="s">
        <v>376</v>
      </c>
      <c r="C2514" t="str">
        <f t="shared" si="117"/>
        <v>D</v>
      </c>
      <c r="D2514" t="s">
        <v>503</v>
      </c>
      <c r="E2514" s="1">
        <v>12</v>
      </c>
      <c r="F2514" s="1">
        <v>12</v>
      </c>
      <c r="G2514">
        <f t="shared" si="118"/>
        <v>0</v>
      </c>
      <c r="H2514" t="s">
        <v>2827</v>
      </c>
      <c r="K2514" t="s">
        <v>1818</v>
      </c>
      <c r="L2514" t="s">
        <v>1017</v>
      </c>
      <c r="M2514" t="s">
        <v>376</v>
      </c>
      <c r="N2514" t="s">
        <v>1033</v>
      </c>
      <c r="O2514" t="s">
        <v>30</v>
      </c>
      <c r="U2514">
        <f t="shared" si="119"/>
        <v>0</v>
      </c>
    </row>
    <row r="2515" spans="1:21" x14ac:dyDescent="0.25">
      <c r="A2515">
        <v>19890204</v>
      </c>
      <c r="B2515" t="s">
        <v>503</v>
      </c>
      <c r="C2515" t="str">
        <f t="shared" si="117"/>
        <v>D</v>
      </c>
      <c r="D2515" t="s">
        <v>376</v>
      </c>
      <c r="E2515" s="1">
        <v>12</v>
      </c>
      <c r="F2515" s="1">
        <v>12</v>
      </c>
      <c r="G2515">
        <f t="shared" si="118"/>
        <v>0</v>
      </c>
      <c r="H2515" t="s">
        <v>2827</v>
      </c>
      <c r="K2515" t="s">
        <v>1818</v>
      </c>
      <c r="L2515" t="s">
        <v>1017</v>
      </c>
      <c r="M2515" t="s">
        <v>376</v>
      </c>
      <c r="N2515" t="s">
        <v>1037</v>
      </c>
      <c r="O2515" t="s">
        <v>30</v>
      </c>
      <c r="U2515">
        <f t="shared" si="119"/>
        <v>0</v>
      </c>
    </row>
    <row r="2516" spans="1:21" x14ac:dyDescent="0.25">
      <c r="A2516">
        <v>19890218</v>
      </c>
      <c r="B2516" t="s">
        <v>1825</v>
      </c>
      <c r="C2516" t="str">
        <f t="shared" si="117"/>
        <v>L</v>
      </c>
      <c r="D2516" t="s">
        <v>376</v>
      </c>
      <c r="E2516" s="1">
        <v>3</v>
      </c>
      <c r="F2516" s="1">
        <v>16</v>
      </c>
      <c r="G2516">
        <f t="shared" si="118"/>
        <v>-13</v>
      </c>
      <c r="H2516" t="s">
        <v>2827</v>
      </c>
      <c r="K2516" t="s">
        <v>1995</v>
      </c>
      <c r="L2516" t="s">
        <v>1826</v>
      </c>
      <c r="M2516" t="s">
        <v>1825</v>
      </c>
      <c r="N2516" t="s">
        <v>1033</v>
      </c>
      <c r="O2516" t="s">
        <v>30</v>
      </c>
      <c r="U2516">
        <f t="shared" si="119"/>
        <v>0</v>
      </c>
    </row>
    <row r="2517" spans="1:21" x14ac:dyDescent="0.25">
      <c r="A2517">
        <v>19890218</v>
      </c>
      <c r="B2517" t="s">
        <v>376</v>
      </c>
      <c r="C2517" t="str">
        <f t="shared" si="117"/>
        <v>W</v>
      </c>
      <c r="D2517" t="s">
        <v>1825</v>
      </c>
      <c r="E2517" s="1">
        <v>16</v>
      </c>
      <c r="F2517" s="1">
        <v>3</v>
      </c>
      <c r="G2517">
        <f t="shared" si="118"/>
        <v>13</v>
      </c>
      <c r="H2517" t="s">
        <v>2827</v>
      </c>
      <c r="K2517" t="s">
        <v>1995</v>
      </c>
      <c r="L2517" t="s">
        <v>1826</v>
      </c>
      <c r="M2517" t="s">
        <v>1825</v>
      </c>
      <c r="N2517" t="s">
        <v>1037</v>
      </c>
      <c r="O2517" t="s">
        <v>30</v>
      </c>
      <c r="U2517">
        <f t="shared" si="119"/>
        <v>0</v>
      </c>
    </row>
    <row r="2518" spans="1:21" x14ac:dyDescent="0.25">
      <c r="A2518">
        <v>19890218</v>
      </c>
      <c r="B2518" t="s">
        <v>164</v>
      </c>
      <c r="C2518" t="str">
        <f t="shared" si="117"/>
        <v>W</v>
      </c>
      <c r="D2518" t="s">
        <v>1264</v>
      </c>
      <c r="E2518" s="1">
        <v>31</v>
      </c>
      <c r="F2518" s="1">
        <v>12</v>
      </c>
      <c r="G2518">
        <f t="shared" si="118"/>
        <v>19</v>
      </c>
      <c r="H2518" t="s">
        <v>2827</v>
      </c>
      <c r="K2518" t="s">
        <v>2268</v>
      </c>
      <c r="L2518" t="s">
        <v>1939</v>
      </c>
      <c r="M2518" t="s">
        <v>164</v>
      </c>
      <c r="N2518" t="s">
        <v>1033</v>
      </c>
      <c r="O2518" t="s">
        <v>30</v>
      </c>
      <c r="U2518">
        <f t="shared" si="119"/>
        <v>0</v>
      </c>
    </row>
    <row r="2519" spans="1:21" x14ac:dyDescent="0.25">
      <c r="A2519">
        <v>19890218</v>
      </c>
      <c r="B2519" t="s">
        <v>1264</v>
      </c>
      <c r="C2519" t="str">
        <f t="shared" si="117"/>
        <v>L</v>
      </c>
      <c r="D2519" t="s">
        <v>164</v>
      </c>
      <c r="E2519" s="1">
        <v>12</v>
      </c>
      <c r="F2519" s="1">
        <v>31</v>
      </c>
      <c r="G2519">
        <f t="shared" si="118"/>
        <v>-19</v>
      </c>
      <c r="H2519" t="s">
        <v>2827</v>
      </c>
      <c r="K2519" t="s">
        <v>2268</v>
      </c>
      <c r="L2519" t="s">
        <v>1939</v>
      </c>
      <c r="M2519" t="s">
        <v>164</v>
      </c>
      <c r="N2519" t="s">
        <v>1037</v>
      </c>
      <c r="O2519" t="s">
        <v>30</v>
      </c>
      <c r="U2519">
        <f t="shared" si="119"/>
        <v>0</v>
      </c>
    </row>
    <row r="2520" spans="1:21" x14ac:dyDescent="0.25">
      <c r="A2520">
        <v>19890304</v>
      </c>
      <c r="B2520" t="s">
        <v>503</v>
      </c>
      <c r="C2520" t="str">
        <f t="shared" si="117"/>
        <v>W</v>
      </c>
      <c r="D2520" t="s">
        <v>1825</v>
      </c>
      <c r="E2520" s="1">
        <v>37</v>
      </c>
      <c r="F2520" s="1">
        <v>21</v>
      </c>
      <c r="G2520">
        <f t="shared" si="118"/>
        <v>16</v>
      </c>
      <c r="H2520" t="s">
        <v>2827</v>
      </c>
      <c r="K2520" t="s">
        <v>1822</v>
      </c>
      <c r="L2520" t="s">
        <v>1120</v>
      </c>
      <c r="M2520" t="s">
        <v>503</v>
      </c>
      <c r="N2520" t="s">
        <v>1033</v>
      </c>
      <c r="O2520" t="s">
        <v>30</v>
      </c>
      <c r="U2520">
        <f t="shared" si="119"/>
        <v>0</v>
      </c>
    </row>
    <row r="2521" spans="1:21" x14ac:dyDescent="0.25">
      <c r="A2521">
        <v>19890304</v>
      </c>
      <c r="B2521" t="s">
        <v>1825</v>
      </c>
      <c r="C2521" t="str">
        <f t="shared" si="117"/>
        <v>L</v>
      </c>
      <c r="D2521" t="s">
        <v>503</v>
      </c>
      <c r="E2521" s="1">
        <v>21</v>
      </c>
      <c r="F2521" s="1">
        <v>37</v>
      </c>
      <c r="G2521">
        <f t="shared" si="118"/>
        <v>-16</v>
      </c>
      <c r="H2521" t="s">
        <v>2827</v>
      </c>
      <c r="K2521" t="s">
        <v>1822</v>
      </c>
      <c r="L2521" t="s">
        <v>1120</v>
      </c>
      <c r="M2521" t="s">
        <v>503</v>
      </c>
      <c r="N2521" t="s">
        <v>1037</v>
      </c>
      <c r="O2521" t="s">
        <v>30</v>
      </c>
      <c r="U2521">
        <f t="shared" si="119"/>
        <v>0</v>
      </c>
    </row>
    <row r="2522" spans="1:21" x14ac:dyDescent="0.25">
      <c r="A2522">
        <v>19890304</v>
      </c>
      <c r="B2522" t="s">
        <v>376</v>
      </c>
      <c r="C2522" t="str">
        <f t="shared" si="117"/>
        <v>W</v>
      </c>
      <c r="D2522" t="s">
        <v>164</v>
      </c>
      <c r="E2522" s="1">
        <v>11</v>
      </c>
      <c r="F2522" s="1">
        <v>0</v>
      </c>
      <c r="G2522">
        <f t="shared" si="118"/>
        <v>11</v>
      </c>
      <c r="H2522" t="s">
        <v>2827</v>
      </c>
      <c r="K2522" t="s">
        <v>1894</v>
      </c>
      <c r="L2522" t="s">
        <v>1017</v>
      </c>
      <c r="M2522" t="s">
        <v>376</v>
      </c>
      <c r="N2522" t="s">
        <v>1033</v>
      </c>
      <c r="O2522" t="s">
        <v>30</v>
      </c>
      <c r="U2522">
        <f t="shared" si="119"/>
        <v>0</v>
      </c>
    </row>
    <row r="2523" spans="1:21" x14ac:dyDescent="0.25">
      <c r="A2523">
        <v>19890304</v>
      </c>
      <c r="B2523" t="s">
        <v>164</v>
      </c>
      <c r="C2523" t="str">
        <f t="shared" si="117"/>
        <v>L</v>
      </c>
      <c r="D2523" t="s">
        <v>376</v>
      </c>
      <c r="E2523" s="1">
        <v>0</v>
      </c>
      <c r="F2523" s="1">
        <v>11</v>
      </c>
      <c r="G2523">
        <f t="shared" si="118"/>
        <v>-11</v>
      </c>
      <c r="H2523" t="s">
        <v>2827</v>
      </c>
      <c r="K2523" t="s">
        <v>1894</v>
      </c>
      <c r="L2523" t="s">
        <v>1017</v>
      </c>
      <c r="M2523" t="s">
        <v>376</v>
      </c>
      <c r="N2523" t="s">
        <v>1037</v>
      </c>
      <c r="O2523" t="s">
        <v>30</v>
      </c>
      <c r="U2523">
        <f t="shared" si="119"/>
        <v>0</v>
      </c>
    </row>
    <row r="2524" spans="1:21" x14ac:dyDescent="0.25">
      <c r="A2524">
        <v>19890318</v>
      </c>
      <c r="B2524" t="s">
        <v>1264</v>
      </c>
      <c r="C2524" t="str">
        <f t="shared" si="117"/>
        <v>W</v>
      </c>
      <c r="D2524" t="s">
        <v>376</v>
      </c>
      <c r="E2524" s="1">
        <v>12</v>
      </c>
      <c r="F2524" s="1">
        <v>9</v>
      </c>
      <c r="G2524">
        <f t="shared" si="118"/>
        <v>3</v>
      </c>
      <c r="H2524" t="s">
        <v>2827</v>
      </c>
      <c r="K2524" t="s">
        <v>2533</v>
      </c>
      <c r="L2524" t="s">
        <v>1263</v>
      </c>
      <c r="M2524" t="s">
        <v>1264</v>
      </c>
      <c r="N2524" t="s">
        <v>1033</v>
      </c>
      <c r="O2524" t="s">
        <v>30</v>
      </c>
      <c r="U2524">
        <f t="shared" si="119"/>
        <v>0</v>
      </c>
    </row>
    <row r="2525" spans="1:21" x14ac:dyDescent="0.25">
      <c r="A2525">
        <v>19890318</v>
      </c>
      <c r="B2525" t="s">
        <v>376</v>
      </c>
      <c r="C2525" t="str">
        <f t="shared" si="117"/>
        <v>L</v>
      </c>
      <c r="D2525" t="s">
        <v>1264</v>
      </c>
      <c r="E2525" s="1">
        <v>9</v>
      </c>
      <c r="F2525" s="1">
        <v>12</v>
      </c>
      <c r="G2525">
        <f t="shared" si="118"/>
        <v>-3</v>
      </c>
      <c r="H2525" t="s">
        <v>2827</v>
      </c>
      <c r="K2525" t="s">
        <v>2533</v>
      </c>
      <c r="L2525" t="s">
        <v>1263</v>
      </c>
      <c r="M2525" t="s">
        <v>1264</v>
      </c>
      <c r="N2525" t="s">
        <v>1037</v>
      </c>
      <c r="O2525" t="s">
        <v>30</v>
      </c>
      <c r="U2525">
        <f t="shared" si="119"/>
        <v>1</v>
      </c>
    </row>
    <row r="2526" spans="1:21" x14ac:dyDescent="0.25">
      <c r="A2526">
        <v>19890318</v>
      </c>
      <c r="B2526" t="s">
        <v>164</v>
      </c>
      <c r="C2526" t="str">
        <f t="shared" si="117"/>
        <v>W</v>
      </c>
      <c r="D2526" t="s">
        <v>503</v>
      </c>
      <c r="E2526" s="1">
        <v>19</v>
      </c>
      <c r="F2526" s="1">
        <v>3</v>
      </c>
      <c r="G2526">
        <f t="shared" si="118"/>
        <v>16</v>
      </c>
      <c r="H2526" t="s">
        <v>2827</v>
      </c>
      <c r="K2526" t="s">
        <v>2268</v>
      </c>
      <c r="L2526" t="s">
        <v>1939</v>
      </c>
      <c r="M2526" t="s">
        <v>164</v>
      </c>
      <c r="N2526" t="s">
        <v>1033</v>
      </c>
      <c r="O2526" t="s">
        <v>30</v>
      </c>
      <c r="U2526">
        <f t="shared" si="119"/>
        <v>0</v>
      </c>
    </row>
    <row r="2527" spans="1:21" x14ac:dyDescent="0.25">
      <c r="A2527">
        <v>19890318</v>
      </c>
      <c r="B2527" t="s">
        <v>503</v>
      </c>
      <c r="C2527" t="str">
        <f t="shared" si="117"/>
        <v>L</v>
      </c>
      <c r="D2527" t="s">
        <v>164</v>
      </c>
      <c r="E2527" s="1">
        <v>3</v>
      </c>
      <c r="F2527" s="1">
        <v>19</v>
      </c>
      <c r="G2527">
        <f t="shared" si="118"/>
        <v>-16</v>
      </c>
      <c r="H2527" t="s">
        <v>2827</v>
      </c>
      <c r="K2527" t="s">
        <v>2268</v>
      </c>
      <c r="L2527" t="s">
        <v>1939</v>
      </c>
      <c r="M2527" t="s">
        <v>164</v>
      </c>
      <c r="N2527" t="s">
        <v>1037</v>
      </c>
      <c r="O2527" t="s">
        <v>30</v>
      </c>
      <c r="U2527">
        <f t="shared" si="119"/>
        <v>0</v>
      </c>
    </row>
    <row r="2528" spans="1:21" x14ac:dyDescent="0.25">
      <c r="A2528">
        <v>19890617</v>
      </c>
      <c r="B2528" t="s">
        <v>1787</v>
      </c>
      <c r="C2528" t="str">
        <f t="shared" si="117"/>
        <v>W</v>
      </c>
      <c r="D2528" t="s">
        <v>164</v>
      </c>
      <c r="E2528" s="1">
        <v>25</v>
      </c>
      <c r="F2528" s="1">
        <v>17</v>
      </c>
      <c r="G2528">
        <f t="shared" si="118"/>
        <v>8</v>
      </c>
      <c r="H2528" t="s">
        <v>2361</v>
      </c>
      <c r="K2528" t="s">
        <v>2280</v>
      </c>
      <c r="L2528" t="s">
        <v>1846</v>
      </c>
      <c r="M2528" t="s">
        <v>1787</v>
      </c>
      <c r="N2528" t="s">
        <v>1033</v>
      </c>
      <c r="S2528" t="s">
        <v>30</v>
      </c>
      <c r="U2528">
        <f t="shared" si="119"/>
        <v>0</v>
      </c>
    </row>
    <row r="2529" spans="1:21" x14ac:dyDescent="0.25">
      <c r="A2529">
        <v>19890617</v>
      </c>
      <c r="B2529" t="s">
        <v>164</v>
      </c>
      <c r="C2529" t="str">
        <f t="shared" si="117"/>
        <v>L</v>
      </c>
      <c r="D2529" t="s">
        <v>1787</v>
      </c>
      <c r="E2529" s="1">
        <v>17</v>
      </c>
      <c r="F2529" s="1">
        <v>25</v>
      </c>
      <c r="G2529">
        <f t="shared" si="118"/>
        <v>-8</v>
      </c>
      <c r="H2529" t="s">
        <v>2361</v>
      </c>
      <c r="K2529" t="s">
        <v>2280</v>
      </c>
      <c r="L2529" t="s">
        <v>1846</v>
      </c>
      <c r="M2529" t="s">
        <v>1787</v>
      </c>
      <c r="N2529" t="s">
        <v>1037</v>
      </c>
      <c r="S2529" t="s">
        <v>30</v>
      </c>
      <c r="U2529">
        <f t="shared" si="119"/>
        <v>0</v>
      </c>
    </row>
    <row r="2530" spans="1:21" x14ac:dyDescent="0.25">
      <c r="A2530">
        <v>19890624</v>
      </c>
      <c r="B2530" t="s">
        <v>1821</v>
      </c>
      <c r="C2530" t="str">
        <f t="shared" si="117"/>
        <v>W</v>
      </c>
      <c r="D2530" t="s">
        <v>171</v>
      </c>
      <c r="E2530" s="1">
        <v>21</v>
      </c>
      <c r="F2530" s="1">
        <v>16</v>
      </c>
      <c r="G2530">
        <f t="shared" si="118"/>
        <v>5</v>
      </c>
      <c r="H2530" t="s">
        <v>2362</v>
      </c>
      <c r="K2530" t="s">
        <v>1886</v>
      </c>
      <c r="L2530" t="s">
        <v>1885</v>
      </c>
      <c r="M2530" t="s">
        <v>1821</v>
      </c>
      <c r="N2530" t="s">
        <v>1033</v>
      </c>
      <c r="S2530" t="s">
        <v>30</v>
      </c>
      <c r="U2530">
        <f t="shared" si="119"/>
        <v>0</v>
      </c>
    </row>
    <row r="2531" spans="1:21" x14ac:dyDescent="0.25">
      <c r="A2531">
        <v>19890624</v>
      </c>
      <c r="B2531" t="s">
        <v>171</v>
      </c>
      <c r="C2531" t="str">
        <f t="shared" si="117"/>
        <v>L</v>
      </c>
      <c r="D2531" t="s">
        <v>1821</v>
      </c>
      <c r="E2531" s="1">
        <v>16</v>
      </c>
      <c r="F2531" s="1">
        <v>21</v>
      </c>
      <c r="G2531">
        <f t="shared" si="118"/>
        <v>-5</v>
      </c>
      <c r="H2531" t="s">
        <v>2362</v>
      </c>
      <c r="K2531" t="s">
        <v>1886</v>
      </c>
      <c r="L2531" t="s">
        <v>1885</v>
      </c>
      <c r="M2531" t="s">
        <v>1821</v>
      </c>
      <c r="N2531" t="s">
        <v>1037</v>
      </c>
      <c r="S2531" t="s">
        <v>30</v>
      </c>
      <c r="U2531">
        <f t="shared" si="119"/>
        <v>1</v>
      </c>
    </row>
    <row r="2532" spans="1:21" x14ac:dyDescent="0.25">
      <c r="A2532">
        <v>19890701</v>
      </c>
      <c r="B2532" t="s">
        <v>1787</v>
      </c>
      <c r="C2532" t="str">
        <f t="shared" si="117"/>
        <v>W</v>
      </c>
      <c r="D2532" t="s">
        <v>164</v>
      </c>
      <c r="E2532" s="1">
        <v>34</v>
      </c>
      <c r="F2532" s="1">
        <v>20</v>
      </c>
      <c r="G2532">
        <f t="shared" si="118"/>
        <v>14</v>
      </c>
      <c r="H2532" t="s">
        <v>2361</v>
      </c>
      <c r="K2532" t="s">
        <v>1836</v>
      </c>
      <c r="L2532" t="s">
        <v>1786</v>
      </c>
      <c r="M2532" t="s">
        <v>1787</v>
      </c>
      <c r="N2532" t="s">
        <v>1033</v>
      </c>
      <c r="S2532" t="s">
        <v>30</v>
      </c>
      <c r="U2532">
        <f t="shared" si="119"/>
        <v>0</v>
      </c>
    </row>
    <row r="2533" spans="1:21" x14ac:dyDescent="0.25">
      <c r="A2533">
        <v>19890701</v>
      </c>
      <c r="B2533" t="s">
        <v>164</v>
      </c>
      <c r="C2533" t="str">
        <f t="shared" si="117"/>
        <v>L</v>
      </c>
      <c r="D2533" t="s">
        <v>1787</v>
      </c>
      <c r="E2533" s="1">
        <v>20</v>
      </c>
      <c r="F2533" s="1">
        <v>34</v>
      </c>
      <c r="G2533">
        <f t="shared" si="118"/>
        <v>-14</v>
      </c>
      <c r="H2533" t="s">
        <v>2361</v>
      </c>
      <c r="K2533" t="s">
        <v>1836</v>
      </c>
      <c r="L2533" t="s">
        <v>1786</v>
      </c>
      <c r="M2533" t="s">
        <v>1787</v>
      </c>
      <c r="N2533" t="s">
        <v>1037</v>
      </c>
      <c r="S2533" t="s">
        <v>30</v>
      </c>
      <c r="U2533">
        <f t="shared" si="119"/>
        <v>0</v>
      </c>
    </row>
    <row r="2534" spans="1:21" x14ac:dyDescent="0.25">
      <c r="A2534">
        <v>19890715</v>
      </c>
      <c r="B2534" t="s">
        <v>1787</v>
      </c>
      <c r="C2534" t="str">
        <f t="shared" si="117"/>
        <v>W</v>
      </c>
      <c r="D2534" t="s">
        <v>1821</v>
      </c>
      <c r="E2534" s="1">
        <v>60</v>
      </c>
      <c r="F2534" s="1">
        <v>9</v>
      </c>
      <c r="G2534">
        <f t="shared" si="118"/>
        <v>51</v>
      </c>
      <c r="H2534" t="s">
        <v>2360</v>
      </c>
      <c r="K2534" t="s">
        <v>2082</v>
      </c>
      <c r="L2534" t="s">
        <v>1877</v>
      </c>
      <c r="M2534" t="s">
        <v>1787</v>
      </c>
      <c r="N2534" t="s">
        <v>1033</v>
      </c>
      <c r="S2534" t="s">
        <v>30</v>
      </c>
      <c r="U2534">
        <f t="shared" si="119"/>
        <v>0</v>
      </c>
    </row>
    <row r="2535" spans="1:21" x14ac:dyDescent="0.25">
      <c r="A2535">
        <v>19890715</v>
      </c>
      <c r="B2535" t="s">
        <v>1821</v>
      </c>
      <c r="C2535" t="str">
        <f t="shared" si="117"/>
        <v>L</v>
      </c>
      <c r="D2535" t="s">
        <v>1787</v>
      </c>
      <c r="E2535" s="1">
        <v>9</v>
      </c>
      <c r="F2535" s="1">
        <v>60</v>
      </c>
      <c r="G2535">
        <f t="shared" si="118"/>
        <v>-51</v>
      </c>
      <c r="H2535" t="s">
        <v>2360</v>
      </c>
      <c r="K2535" t="s">
        <v>2082</v>
      </c>
      <c r="L2535" t="s">
        <v>1877</v>
      </c>
      <c r="M2535" t="s">
        <v>1787</v>
      </c>
      <c r="N2535" t="s">
        <v>1037</v>
      </c>
      <c r="S2535" t="s">
        <v>30</v>
      </c>
      <c r="U2535">
        <f t="shared" si="119"/>
        <v>0</v>
      </c>
    </row>
    <row r="2536" spans="1:21" x14ac:dyDescent="0.25">
      <c r="A2536">
        <v>19890729</v>
      </c>
      <c r="B2536" t="s">
        <v>1787</v>
      </c>
      <c r="C2536" t="str">
        <f t="shared" si="117"/>
        <v>W</v>
      </c>
      <c r="D2536" t="s">
        <v>1821</v>
      </c>
      <c r="E2536" s="1">
        <v>49</v>
      </c>
      <c r="F2536" s="1">
        <v>12</v>
      </c>
      <c r="G2536">
        <f t="shared" si="118"/>
        <v>37</v>
      </c>
      <c r="H2536" t="s">
        <v>2360</v>
      </c>
      <c r="K2536" t="s">
        <v>2239</v>
      </c>
      <c r="L2536" t="s">
        <v>1837</v>
      </c>
      <c r="M2536" t="s">
        <v>1787</v>
      </c>
      <c r="N2536" t="s">
        <v>1033</v>
      </c>
      <c r="S2536" t="s">
        <v>30</v>
      </c>
      <c r="U2536">
        <f t="shared" si="119"/>
        <v>0</v>
      </c>
    </row>
    <row r="2537" spans="1:21" x14ac:dyDescent="0.25">
      <c r="A2537">
        <v>19890729</v>
      </c>
      <c r="B2537" t="s">
        <v>1821</v>
      </c>
      <c r="C2537" t="str">
        <f t="shared" si="117"/>
        <v>L</v>
      </c>
      <c r="D2537" t="s">
        <v>1787</v>
      </c>
      <c r="E2537" s="1">
        <v>12</v>
      </c>
      <c r="F2537" s="1">
        <v>49</v>
      </c>
      <c r="G2537">
        <f t="shared" si="118"/>
        <v>-37</v>
      </c>
      <c r="H2537" t="s">
        <v>2360</v>
      </c>
      <c r="K2537" t="s">
        <v>2239</v>
      </c>
      <c r="L2537" t="s">
        <v>1837</v>
      </c>
      <c r="M2537" t="s">
        <v>1787</v>
      </c>
      <c r="N2537" t="s">
        <v>1037</v>
      </c>
      <c r="S2537" t="s">
        <v>30</v>
      </c>
      <c r="U2537">
        <f t="shared" si="119"/>
        <v>0</v>
      </c>
    </row>
    <row r="2538" spans="1:21" x14ac:dyDescent="0.25">
      <c r="A2538">
        <v>19890805</v>
      </c>
      <c r="B2538" t="s">
        <v>1787</v>
      </c>
      <c r="C2538" t="str">
        <f t="shared" si="117"/>
        <v>W</v>
      </c>
      <c r="D2538" t="s">
        <v>1824</v>
      </c>
      <c r="E2538" s="1">
        <v>24</v>
      </c>
      <c r="F2538" s="1">
        <v>12</v>
      </c>
      <c r="G2538">
        <f t="shared" si="118"/>
        <v>12</v>
      </c>
      <c r="H2538" t="s">
        <v>2359</v>
      </c>
      <c r="K2538" t="s">
        <v>1836</v>
      </c>
      <c r="L2538" t="s">
        <v>1786</v>
      </c>
      <c r="M2538" t="s">
        <v>1787</v>
      </c>
      <c r="N2538" t="s">
        <v>1033</v>
      </c>
      <c r="S2538" t="s">
        <v>30</v>
      </c>
      <c r="U2538">
        <f t="shared" si="119"/>
        <v>0</v>
      </c>
    </row>
    <row r="2539" spans="1:21" x14ac:dyDescent="0.25">
      <c r="A2539">
        <v>19890805</v>
      </c>
      <c r="B2539" t="s">
        <v>1824</v>
      </c>
      <c r="C2539" t="str">
        <f t="shared" si="117"/>
        <v>L</v>
      </c>
      <c r="D2539" t="s">
        <v>1787</v>
      </c>
      <c r="E2539" s="1">
        <v>12</v>
      </c>
      <c r="F2539" s="1">
        <v>24</v>
      </c>
      <c r="G2539">
        <f t="shared" si="118"/>
        <v>-12</v>
      </c>
      <c r="H2539" t="s">
        <v>2359</v>
      </c>
      <c r="K2539" t="s">
        <v>1836</v>
      </c>
      <c r="L2539" t="s">
        <v>1786</v>
      </c>
      <c r="M2539" t="s">
        <v>1787</v>
      </c>
      <c r="N2539" t="s">
        <v>1037</v>
      </c>
      <c r="S2539" t="s">
        <v>30</v>
      </c>
      <c r="U2539">
        <f t="shared" si="119"/>
        <v>0</v>
      </c>
    </row>
    <row r="2540" spans="1:21" x14ac:dyDescent="0.25">
      <c r="A2540">
        <v>19891104</v>
      </c>
      <c r="B2540" t="s">
        <v>164</v>
      </c>
      <c r="C2540" t="str">
        <f t="shared" si="117"/>
        <v>L</v>
      </c>
      <c r="D2540" t="s">
        <v>1824</v>
      </c>
      <c r="E2540" s="1">
        <v>15</v>
      </c>
      <c r="F2540" s="1">
        <v>32</v>
      </c>
      <c r="G2540">
        <f t="shared" si="118"/>
        <v>-17</v>
      </c>
      <c r="H2540" t="s">
        <v>2355</v>
      </c>
      <c r="K2540" t="s">
        <v>2357</v>
      </c>
      <c r="L2540" t="s">
        <v>2356</v>
      </c>
      <c r="M2540" t="s">
        <v>164</v>
      </c>
      <c r="N2540" t="s">
        <v>1033</v>
      </c>
      <c r="S2540" t="s">
        <v>30</v>
      </c>
      <c r="U2540">
        <f t="shared" si="119"/>
        <v>0</v>
      </c>
    </row>
    <row r="2541" spans="1:21" x14ac:dyDescent="0.25">
      <c r="A2541">
        <v>19891104</v>
      </c>
      <c r="B2541" t="s">
        <v>1824</v>
      </c>
      <c r="C2541" t="str">
        <f t="shared" si="117"/>
        <v>W</v>
      </c>
      <c r="D2541" t="s">
        <v>164</v>
      </c>
      <c r="E2541" s="1">
        <v>32</v>
      </c>
      <c r="F2541" s="1">
        <v>15</v>
      </c>
      <c r="G2541">
        <f t="shared" si="118"/>
        <v>17</v>
      </c>
      <c r="H2541" t="s">
        <v>2355</v>
      </c>
      <c r="K2541" t="s">
        <v>2357</v>
      </c>
      <c r="L2541" t="s">
        <v>2356</v>
      </c>
      <c r="M2541" t="s">
        <v>164</v>
      </c>
      <c r="N2541" t="s">
        <v>1037</v>
      </c>
      <c r="S2541" t="s">
        <v>30</v>
      </c>
      <c r="U2541">
        <f t="shared" si="119"/>
        <v>0</v>
      </c>
    </row>
    <row r="2542" spans="1:21" x14ac:dyDescent="0.25">
      <c r="A2542">
        <v>19891104</v>
      </c>
      <c r="B2542" t="s">
        <v>1264</v>
      </c>
      <c r="C2542" t="str">
        <f t="shared" si="117"/>
        <v>L</v>
      </c>
      <c r="D2542" t="s">
        <v>1787</v>
      </c>
      <c r="E2542" s="1">
        <v>9</v>
      </c>
      <c r="F2542" s="1">
        <v>34</v>
      </c>
      <c r="G2542">
        <f t="shared" si="118"/>
        <v>-25</v>
      </c>
      <c r="H2542" t="s">
        <v>2358</v>
      </c>
      <c r="K2542" t="s">
        <v>1988</v>
      </c>
      <c r="L2542" t="s">
        <v>1263</v>
      </c>
      <c r="M2542" t="s">
        <v>1264</v>
      </c>
      <c r="N2542" t="s">
        <v>1033</v>
      </c>
      <c r="S2542" t="s">
        <v>30</v>
      </c>
      <c r="U2542">
        <f t="shared" si="119"/>
        <v>0</v>
      </c>
    </row>
    <row r="2543" spans="1:21" x14ac:dyDescent="0.25">
      <c r="A2543">
        <v>19891104</v>
      </c>
      <c r="B2543" t="s">
        <v>1787</v>
      </c>
      <c r="C2543" t="str">
        <f t="shared" si="117"/>
        <v>W</v>
      </c>
      <c r="D2543" t="s">
        <v>1264</v>
      </c>
      <c r="E2543" s="1">
        <v>34</v>
      </c>
      <c r="F2543" s="1">
        <v>9</v>
      </c>
      <c r="G2543">
        <f t="shared" si="118"/>
        <v>25</v>
      </c>
      <c r="H2543" t="s">
        <v>2358</v>
      </c>
      <c r="K2543" t="s">
        <v>1988</v>
      </c>
      <c r="L2543" t="s">
        <v>1263</v>
      </c>
      <c r="M2543" t="s">
        <v>1264</v>
      </c>
      <c r="N2543" t="s">
        <v>1037</v>
      </c>
      <c r="S2543" t="s">
        <v>30</v>
      </c>
      <c r="U2543">
        <f t="shared" si="119"/>
        <v>0</v>
      </c>
    </row>
    <row r="2544" spans="1:21" x14ac:dyDescent="0.25">
      <c r="A2544">
        <v>19891111</v>
      </c>
      <c r="B2544" t="s">
        <v>164</v>
      </c>
      <c r="C2544" t="str">
        <f t="shared" si="117"/>
        <v>W</v>
      </c>
      <c r="D2544" t="s">
        <v>1824</v>
      </c>
      <c r="E2544" s="1">
        <v>25</v>
      </c>
      <c r="F2544" s="1">
        <v>19</v>
      </c>
      <c r="G2544">
        <f t="shared" si="118"/>
        <v>6</v>
      </c>
      <c r="H2544" t="s">
        <v>2355</v>
      </c>
      <c r="K2544" t="s">
        <v>2354</v>
      </c>
      <c r="L2544" t="s">
        <v>1954</v>
      </c>
      <c r="M2544" t="s">
        <v>164</v>
      </c>
      <c r="N2544" t="s">
        <v>1033</v>
      </c>
      <c r="S2544" t="s">
        <v>30</v>
      </c>
      <c r="U2544">
        <f t="shared" si="119"/>
        <v>0</v>
      </c>
    </row>
    <row r="2545" spans="1:21" x14ac:dyDescent="0.25">
      <c r="A2545">
        <v>19891111</v>
      </c>
      <c r="B2545" t="s">
        <v>1824</v>
      </c>
      <c r="C2545" t="str">
        <f t="shared" si="117"/>
        <v>L</v>
      </c>
      <c r="D2545" t="s">
        <v>164</v>
      </c>
      <c r="E2545" s="1">
        <v>19</v>
      </c>
      <c r="F2545" s="1">
        <v>25</v>
      </c>
      <c r="G2545">
        <f t="shared" si="118"/>
        <v>-6</v>
      </c>
      <c r="H2545" t="s">
        <v>2355</v>
      </c>
      <c r="K2545" t="s">
        <v>2354</v>
      </c>
      <c r="L2545" t="s">
        <v>1954</v>
      </c>
      <c r="M2545" t="s">
        <v>164</v>
      </c>
      <c r="N2545" t="s">
        <v>1037</v>
      </c>
      <c r="S2545" t="s">
        <v>30</v>
      </c>
      <c r="U2545">
        <f t="shared" si="119"/>
        <v>1</v>
      </c>
    </row>
    <row r="2546" spans="1:21" x14ac:dyDescent="0.25">
      <c r="A2546">
        <v>19891118</v>
      </c>
      <c r="B2546" t="s">
        <v>1825</v>
      </c>
      <c r="C2546" t="str">
        <f t="shared" si="117"/>
        <v>L</v>
      </c>
      <c r="D2546" t="s">
        <v>1787</v>
      </c>
      <c r="E2546" s="1">
        <v>6</v>
      </c>
      <c r="F2546" s="1">
        <v>23</v>
      </c>
      <c r="G2546">
        <f t="shared" si="118"/>
        <v>-17</v>
      </c>
      <c r="H2546" t="s">
        <v>2353</v>
      </c>
      <c r="K2546" t="s">
        <v>1995</v>
      </c>
      <c r="L2546" t="s">
        <v>1826</v>
      </c>
      <c r="M2546" t="s">
        <v>1825</v>
      </c>
      <c r="N2546" t="s">
        <v>1033</v>
      </c>
      <c r="S2546" t="s">
        <v>30</v>
      </c>
      <c r="U2546">
        <f t="shared" si="119"/>
        <v>0</v>
      </c>
    </row>
    <row r="2547" spans="1:21" x14ac:dyDescent="0.25">
      <c r="A2547">
        <v>19891118</v>
      </c>
      <c r="B2547" t="s">
        <v>1787</v>
      </c>
      <c r="C2547" t="str">
        <f t="shared" si="117"/>
        <v>W</v>
      </c>
      <c r="D2547" t="s">
        <v>1825</v>
      </c>
      <c r="E2547" s="1">
        <v>23</v>
      </c>
      <c r="F2547" s="1">
        <v>6</v>
      </c>
      <c r="G2547">
        <f t="shared" si="118"/>
        <v>17</v>
      </c>
      <c r="H2547" t="s">
        <v>2353</v>
      </c>
      <c r="K2547" t="s">
        <v>1995</v>
      </c>
      <c r="L2547" t="s">
        <v>1826</v>
      </c>
      <c r="M2547" t="s">
        <v>1825</v>
      </c>
      <c r="N2547" t="s">
        <v>1037</v>
      </c>
      <c r="S2547" t="s">
        <v>30</v>
      </c>
      <c r="U2547">
        <f t="shared" si="119"/>
        <v>0</v>
      </c>
    </row>
    <row r="2548" spans="1:21" x14ac:dyDescent="0.25">
      <c r="A2548">
        <v>19900120</v>
      </c>
      <c r="B2548" t="s">
        <v>1264</v>
      </c>
      <c r="C2548" t="str">
        <f t="shared" si="117"/>
        <v>L</v>
      </c>
      <c r="D2548" t="s">
        <v>164</v>
      </c>
      <c r="E2548" s="1">
        <v>19</v>
      </c>
      <c r="F2548" s="1">
        <v>29</v>
      </c>
      <c r="G2548">
        <f t="shared" si="118"/>
        <v>-10</v>
      </c>
      <c r="H2548" t="s">
        <v>2826</v>
      </c>
      <c r="K2548" t="s">
        <v>1988</v>
      </c>
      <c r="L2548" t="s">
        <v>1263</v>
      </c>
      <c r="M2548" t="s">
        <v>1264</v>
      </c>
      <c r="N2548" t="s">
        <v>1033</v>
      </c>
      <c r="O2548" t="s">
        <v>30</v>
      </c>
      <c r="U2548">
        <f t="shared" si="119"/>
        <v>0</v>
      </c>
    </row>
    <row r="2549" spans="1:21" x14ac:dyDescent="0.25">
      <c r="A2549">
        <v>19900120</v>
      </c>
      <c r="B2549" t="s">
        <v>164</v>
      </c>
      <c r="C2549" t="str">
        <f t="shared" si="117"/>
        <v>W</v>
      </c>
      <c r="D2549" t="s">
        <v>1264</v>
      </c>
      <c r="E2549" s="1">
        <v>29</v>
      </c>
      <c r="F2549" s="1">
        <v>19</v>
      </c>
      <c r="G2549">
        <f t="shared" si="118"/>
        <v>10</v>
      </c>
      <c r="H2549" t="s">
        <v>2826</v>
      </c>
      <c r="K2549" t="s">
        <v>1988</v>
      </c>
      <c r="L2549" t="s">
        <v>1263</v>
      </c>
      <c r="M2549" t="s">
        <v>1264</v>
      </c>
      <c r="N2549" t="s">
        <v>1037</v>
      </c>
      <c r="O2549" t="s">
        <v>30</v>
      </c>
      <c r="U2549">
        <f t="shared" si="119"/>
        <v>0</v>
      </c>
    </row>
    <row r="2550" spans="1:21" x14ac:dyDescent="0.25">
      <c r="A2550">
        <v>19900120</v>
      </c>
      <c r="B2550" t="s">
        <v>376</v>
      </c>
      <c r="C2550" t="str">
        <f t="shared" si="117"/>
        <v>W</v>
      </c>
      <c r="D2550" t="s">
        <v>1825</v>
      </c>
      <c r="E2550" s="1">
        <v>23</v>
      </c>
      <c r="F2550" s="1">
        <v>0</v>
      </c>
      <c r="G2550">
        <f t="shared" si="118"/>
        <v>23</v>
      </c>
      <c r="H2550" t="s">
        <v>2826</v>
      </c>
      <c r="K2550" t="s">
        <v>1894</v>
      </c>
      <c r="L2550" t="s">
        <v>1017</v>
      </c>
      <c r="M2550" t="s">
        <v>376</v>
      </c>
      <c r="N2550" t="s">
        <v>1033</v>
      </c>
      <c r="O2550" t="s">
        <v>30</v>
      </c>
      <c r="U2550">
        <f t="shared" si="119"/>
        <v>0</v>
      </c>
    </row>
    <row r="2551" spans="1:21" x14ac:dyDescent="0.25">
      <c r="A2551">
        <v>19900120</v>
      </c>
      <c r="B2551" t="s">
        <v>1825</v>
      </c>
      <c r="C2551" t="str">
        <f t="shared" si="117"/>
        <v>L</v>
      </c>
      <c r="D2551" t="s">
        <v>376</v>
      </c>
      <c r="E2551" s="1">
        <v>0</v>
      </c>
      <c r="F2551" s="1">
        <v>23</v>
      </c>
      <c r="G2551">
        <f t="shared" si="118"/>
        <v>-23</v>
      </c>
      <c r="H2551" t="s">
        <v>2826</v>
      </c>
      <c r="K2551" t="s">
        <v>1894</v>
      </c>
      <c r="L2551" t="s">
        <v>1017</v>
      </c>
      <c r="M2551" t="s">
        <v>376</v>
      </c>
      <c r="N2551" t="s">
        <v>1037</v>
      </c>
      <c r="O2551" t="s">
        <v>30</v>
      </c>
      <c r="U2551">
        <f t="shared" si="119"/>
        <v>0</v>
      </c>
    </row>
    <row r="2552" spans="1:21" x14ac:dyDescent="0.25">
      <c r="A2552">
        <v>19900203</v>
      </c>
      <c r="B2552" t="s">
        <v>1825</v>
      </c>
      <c r="C2552" t="str">
        <f t="shared" si="117"/>
        <v>L</v>
      </c>
      <c r="D2552" t="s">
        <v>503</v>
      </c>
      <c r="E2552" s="1">
        <v>10</v>
      </c>
      <c r="F2552" s="1">
        <v>13</v>
      </c>
      <c r="G2552">
        <f t="shared" si="118"/>
        <v>-3</v>
      </c>
      <c r="H2552" t="s">
        <v>2826</v>
      </c>
      <c r="K2552" t="s">
        <v>1995</v>
      </c>
      <c r="L2552" t="s">
        <v>1826</v>
      </c>
      <c r="M2552" t="s">
        <v>1825</v>
      </c>
      <c r="N2552" t="s">
        <v>1033</v>
      </c>
      <c r="O2552" t="s">
        <v>30</v>
      </c>
      <c r="U2552">
        <f t="shared" si="119"/>
        <v>1</v>
      </c>
    </row>
    <row r="2553" spans="1:21" x14ac:dyDescent="0.25">
      <c r="A2553">
        <v>19900203</v>
      </c>
      <c r="B2553" t="s">
        <v>503</v>
      </c>
      <c r="C2553" t="str">
        <f t="shared" si="117"/>
        <v>W</v>
      </c>
      <c r="D2553" t="s">
        <v>1825</v>
      </c>
      <c r="E2553" s="1">
        <v>13</v>
      </c>
      <c r="F2553" s="1">
        <v>10</v>
      </c>
      <c r="G2553">
        <f t="shared" si="118"/>
        <v>3</v>
      </c>
      <c r="H2553" t="s">
        <v>2826</v>
      </c>
      <c r="K2553" t="s">
        <v>1995</v>
      </c>
      <c r="L2553" t="s">
        <v>1826</v>
      </c>
      <c r="M2553" t="s">
        <v>1825</v>
      </c>
      <c r="N2553" t="s">
        <v>1037</v>
      </c>
      <c r="O2553" t="s">
        <v>30</v>
      </c>
      <c r="U2553">
        <f t="shared" si="119"/>
        <v>0</v>
      </c>
    </row>
    <row r="2554" spans="1:21" x14ac:dyDescent="0.25">
      <c r="A2554">
        <v>19900203</v>
      </c>
      <c r="B2554" t="s">
        <v>164</v>
      </c>
      <c r="C2554" t="str">
        <f t="shared" si="117"/>
        <v>L</v>
      </c>
      <c r="D2554" t="s">
        <v>376</v>
      </c>
      <c r="E2554" s="1">
        <v>7</v>
      </c>
      <c r="F2554" s="1">
        <v>26</v>
      </c>
      <c r="G2554">
        <f t="shared" si="118"/>
        <v>-19</v>
      </c>
      <c r="H2554" t="s">
        <v>2826</v>
      </c>
      <c r="K2554" t="s">
        <v>2268</v>
      </c>
      <c r="L2554" t="s">
        <v>1939</v>
      </c>
      <c r="M2554" t="s">
        <v>164</v>
      </c>
      <c r="N2554" t="s">
        <v>1033</v>
      </c>
      <c r="O2554" t="s">
        <v>30</v>
      </c>
      <c r="U2554">
        <f t="shared" si="119"/>
        <v>0</v>
      </c>
    </row>
    <row r="2555" spans="1:21" x14ac:dyDescent="0.25">
      <c r="A2555">
        <v>19900203</v>
      </c>
      <c r="B2555" t="s">
        <v>376</v>
      </c>
      <c r="C2555" t="str">
        <f t="shared" si="117"/>
        <v>W</v>
      </c>
      <c r="D2555" t="s">
        <v>164</v>
      </c>
      <c r="E2555" s="1">
        <v>26</v>
      </c>
      <c r="F2555" s="1">
        <v>7</v>
      </c>
      <c r="G2555">
        <f t="shared" si="118"/>
        <v>19</v>
      </c>
      <c r="H2555" t="s">
        <v>2826</v>
      </c>
      <c r="K2555" t="s">
        <v>2268</v>
      </c>
      <c r="L2555" t="s">
        <v>1939</v>
      </c>
      <c r="M2555" t="s">
        <v>164</v>
      </c>
      <c r="N2555" t="s">
        <v>1037</v>
      </c>
      <c r="O2555" t="s">
        <v>30</v>
      </c>
      <c r="U2555">
        <f t="shared" si="119"/>
        <v>0</v>
      </c>
    </row>
    <row r="2556" spans="1:21" x14ac:dyDescent="0.25">
      <c r="A2556">
        <v>19900217</v>
      </c>
      <c r="B2556" t="s">
        <v>503</v>
      </c>
      <c r="C2556" t="str">
        <f t="shared" si="117"/>
        <v>W</v>
      </c>
      <c r="D2556" t="s">
        <v>164</v>
      </c>
      <c r="E2556" s="1">
        <v>21</v>
      </c>
      <c r="F2556" s="1">
        <v>0</v>
      </c>
      <c r="G2556">
        <f t="shared" si="118"/>
        <v>21</v>
      </c>
      <c r="H2556" t="s">
        <v>2826</v>
      </c>
      <c r="K2556" t="s">
        <v>1903</v>
      </c>
      <c r="L2556" t="s">
        <v>1120</v>
      </c>
      <c r="M2556" t="s">
        <v>503</v>
      </c>
      <c r="N2556" t="s">
        <v>1033</v>
      </c>
      <c r="O2556" t="s">
        <v>30</v>
      </c>
      <c r="U2556">
        <f t="shared" si="119"/>
        <v>0</v>
      </c>
    </row>
    <row r="2557" spans="1:21" x14ac:dyDescent="0.25">
      <c r="A2557">
        <v>19900217</v>
      </c>
      <c r="B2557" t="s">
        <v>164</v>
      </c>
      <c r="C2557" t="str">
        <f t="shared" si="117"/>
        <v>L</v>
      </c>
      <c r="D2557" t="s">
        <v>503</v>
      </c>
      <c r="E2557" s="1">
        <v>0</v>
      </c>
      <c r="F2557" s="1">
        <v>21</v>
      </c>
      <c r="G2557">
        <f t="shared" si="118"/>
        <v>-21</v>
      </c>
      <c r="H2557" t="s">
        <v>2826</v>
      </c>
      <c r="K2557" t="s">
        <v>1903</v>
      </c>
      <c r="L2557" t="s">
        <v>1120</v>
      </c>
      <c r="M2557" t="s">
        <v>503</v>
      </c>
      <c r="N2557" t="s">
        <v>1037</v>
      </c>
      <c r="O2557" t="s">
        <v>30</v>
      </c>
      <c r="U2557">
        <f t="shared" si="119"/>
        <v>0</v>
      </c>
    </row>
    <row r="2558" spans="1:21" x14ac:dyDescent="0.25">
      <c r="A2558">
        <v>19900217</v>
      </c>
      <c r="B2558" t="s">
        <v>376</v>
      </c>
      <c r="C2558" t="str">
        <f t="shared" si="117"/>
        <v>W</v>
      </c>
      <c r="D2558" t="s">
        <v>1264</v>
      </c>
      <c r="E2558" s="1">
        <v>34</v>
      </c>
      <c r="F2558" s="1">
        <v>6</v>
      </c>
      <c r="G2558">
        <f t="shared" si="118"/>
        <v>28</v>
      </c>
      <c r="H2558" t="s">
        <v>2826</v>
      </c>
      <c r="K2558" t="s">
        <v>1894</v>
      </c>
      <c r="L2558" t="s">
        <v>1017</v>
      </c>
      <c r="M2558" t="s">
        <v>376</v>
      </c>
      <c r="N2558" t="s">
        <v>1033</v>
      </c>
      <c r="O2558" t="s">
        <v>30</v>
      </c>
      <c r="U2558">
        <f t="shared" si="119"/>
        <v>0</v>
      </c>
    </row>
    <row r="2559" spans="1:21" x14ac:dyDescent="0.25">
      <c r="A2559">
        <v>19900217</v>
      </c>
      <c r="B2559" t="s">
        <v>1264</v>
      </c>
      <c r="C2559" t="str">
        <f t="shared" si="117"/>
        <v>L</v>
      </c>
      <c r="D2559" t="s">
        <v>376</v>
      </c>
      <c r="E2559" s="1">
        <v>6</v>
      </c>
      <c r="F2559" s="1">
        <v>34</v>
      </c>
      <c r="G2559">
        <f t="shared" si="118"/>
        <v>-28</v>
      </c>
      <c r="H2559" t="s">
        <v>2826</v>
      </c>
      <c r="K2559" t="s">
        <v>1894</v>
      </c>
      <c r="L2559" t="s">
        <v>1017</v>
      </c>
      <c r="M2559" t="s">
        <v>376</v>
      </c>
      <c r="N2559" t="s">
        <v>1037</v>
      </c>
      <c r="O2559" t="s">
        <v>30</v>
      </c>
      <c r="U2559">
        <f t="shared" si="119"/>
        <v>0</v>
      </c>
    </row>
    <row r="2560" spans="1:21" x14ac:dyDescent="0.25">
      <c r="A2560">
        <v>19900303</v>
      </c>
      <c r="B2560" t="s">
        <v>1264</v>
      </c>
      <c r="C2560" t="str">
        <f t="shared" si="117"/>
        <v>L</v>
      </c>
      <c r="D2560" t="s">
        <v>503</v>
      </c>
      <c r="E2560" s="1">
        <v>9</v>
      </c>
      <c r="F2560" s="1">
        <v>13</v>
      </c>
      <c r="G2560">
        <f t="shared" si="118"/>
        <v>-4</v>
      </c>
      <c r="H2560" t="s">
        <v>2826</v>
      </c>
      <c r="K2560" t="s">
        <v>1988</v>
      </c>
      <c r="L2560" t="s">
        <v>1263</v>
      </c>
      <c r="M2560" t="s">
        <v>1264</v>
      </c>
      <c r="N2560" t="s">
        <v>1033</v>
      </c>
      <c r="O2560" t="s">
        <v>30</v>
      </c>
      <c r="U2560">
        <f t="shared" si="119"/>
        <v>1</v>
      </c>
    </row>
    <row r="2561" spans="1:21" x14ac:dyDescent="0.25">
      <c r="A2561">
        <v>19900303</v>
      </c>
      <c r="B2561" t="s">
        <v>503</v>
      </c>
      <c r="C2561" t="str">
        <f t="shared" si="117"/>
        <v>W</v>
      </c>
      <c r="D2561" t="s">
        <v>1264</v>
      </c>
      <c r="E2561" s="1">
        <v>13</v>
      </c>
      <c r="F2561" s="1">
        <v>9</v>
      </c>
      <c r="G2561">
        <f t="shared" si="118"/>
        <v>4</v>
      </c>
      <c r="H2561" t="s">
        <v>2826</v>
      </c>
      <c r="K2561" t="s">
        <v>1988</v>
      </c>
      <c r="L2561" t="s">
        <v>1263</v>
      </c>
      <c r="M2561" t="s">
        <v>1264</v>
      </c>
      <c r="N2561" t="s">
        <v>1037</v>
      </c>
      <c r="O2561" t="s">
        <v>30</v>
      </c>
      <c r="U2561">
        <f t="shared" si="119"/>
        <v>0</v>
      </c>
    </row>
    <row r="2562" spans="1:21" x14ac:dyDescent="0.25">
      <c r="A2562">
        <v>19900303</v>
      </c>
      <c r="B2562" t="s">
        <v>164</v>
      </c>
      <c r="C2562" t="str">
        <f t="shared" ref="C2562:C2625" si="120">IF(E2562-F2562&gt;0,"W",IF(E2562-F2562&lt;0,"L","D"))</f>
        <v>W</v>
      </c>
      <c r="D2562" t="s">
        <v>1825</v>
      </c>
      <c r="E2562" s="1">
        <v>31</v>
      </c>
      <c r="F2562" s="1">
        <v>12</v>
      </c>
      <c r="G2562">
        <f t="shared" ref="G2562:G2625" si="121">E2562-F2562</f>
        <v>19</v>
      </c>
      <c r="H2562" t="s">
        <v>2826</v>
      </c>
      <c r="K2562" t="s">
        <v>2268</v>
      </c>
      <c r="L2562" t="s">
        <v>1939</v>
      </c>
      <c r="M2562" t="s">
        <v>164</v>
      </c>
      <c r="N2562" t="s">
        <v>1033</v>
      </c>
      <c r="O2562" t="s">
        <v>30</v>
      </c>
      <c r="U2562">
        <f t="shared" ref="U2562:U2625" si="122">IF(C2562="L",IF(G2562&gt;-8,1,0),0)</f>
        <v>0</v>
      </c>
    </row>
    <row r="2563" spans="1:21" x14ac:dyDescent="0.25">
      <c r="A2563">
        <v>19900303</v>
      </c>
      <c r="B2563" t="s">
        <v>1825</v>
      </c>
      <c r="C2563" t="str">
        <f t="shared" si="120"/>
        <v>L</v>
      </c>
      <c r="D2563" t="s">
        <v>164</v>
      </c>
      <c r="E2563" s="1">
        <v>12</v>
      </c>
      <c r="F2563" s="1">
        <v>31</v>
      </c>
      <c r="G2563">
        <f t="shared" si="121"/>
        <v>-19</v>
      </c>
      <c r="H2563" t="s">
        <v>2826</v>
      </c>
      <c r="K2563" t="s">
        <v>2268</v>
      </c>
      <c r="L2563" t="s">
        <v>1939</v>
      </c>
      <c r="M2563" t="s">
        <v>164</v>
      </c>
      <c r="N2563" t="s">
        <v>1037</v>
      </c>
      <c r="O2563" t="s">
        <v>30</v>
      </c>
      <c r="U2563">
        <f t="shared" si="122"/>
        <v>0</v>
      </c>
    </row>
    <row r="2564" spans="1:21" x14ac:dyDescent="0.25">
      <c r="A2564">
        <v>19900317</v>
      </c>
      <c r="B2564" t="s">
        <v>503</v>
      </c>
      <c r="C2564" t="str">
        <f t="shared" si="120"/>
        <v>W</v>
      </c>
      <c r="D2564" t="s">
        <v>376</v>
      </c>
      <c r="E2564" s="1">
        <v>13</v>
      </c>
      <c r="F2564" s="1">
        <v>7</v>
      </c>
      <c r="G2564">
        <f t="shared" si="121"/>
        <v>6</v>
      </c>
      <c r="H2564" t="s">
        <v>2826</v>
      </c>
      <c r="K2564" t="s">
        <v>1822</v>
      </c>
      <c r="L2564" t="s">
        <v>1120</v>
      </c>
      <c r="M2564" t="s">
        <v>503</v>
      </c>
      <c r="N2564" t="s">
        <v>1033</v>
      </c>
      <c r="O2564" t="s">
        <v>30</v>
      </c>
      <c r="U2564">
        <f t="shared" si="122"/>
        <v>0</v>
      </c>
    </row>
    <row r="2565" spans="1:21" x14ac:dyDescent="0.25">
      <c r="A2565">
        <v>19900317</v>
      </c>
      <c r="B2565" t="s">
        <v>376</v>
      </c>
      <c r="C2565" t="str">
        <f t="shared" si="120"/>
        <v>L</v>
      </c>
      <c r="D2565" t="s">
        <v>503</v>
      </c>
      <c r="E2565" s="1">
        <v>7</v>
      </c>
      <c r="F2565" s="1">
        <v>13</v>
      </c>
      <c r="G2565">
        <f t="shared" si="121"/>
        <v>-6</v>
      </c>
      <c r="H2565" t="s">
        <v>2826</v>
      </c>
      <c r="K2565" t="s">
        <v>1822</v>
      </c>
      <c r="L2565" t="s">
        <v>1120</v>
      </c>
      <c r="M2565" t="s">
        <v>503</v>
      </c>
      <c r="N2565" t="s">
        <v>1037</v>
      </c>
      <c r="O2565" t="s">
        <v>30</v>
      </c>
      <c r="U2565">
        <f t="shared" si="122"/>
        <v>1</v>
      </c>
    </row>
    <row r="2566" spans="1:21" x14ac:dyDescent="0.25">
      <c r="A2566">
        <v>19900324</v>
      </c>
      <c r="B2566" t="s">
        <v>1825</v>
      </c>
      <c r="C2566" t="str">
        <f t="shared" si="120"/>
        <v>W</v>
      </c>
      <c r="D2566" t="s">
        <v>1264</v>
      </c>
      <c r="E2566" s="1">
        <v>14</v>
      </c>
      <c r="F2566" s="1">
        <v>8</v>
      </c>
      <c r="G2566">
        <f t="shared" si="121"/>
        <v>6</v>
      </c>
      <c r="H2566" t="s">
        <v>2826</v>
      </c>
      <c r="K2566" t="s">
        <v>1995</v>
      </c>
      <c r="L2566" t="s">
        <v>1826</v>
      </c>
      <c r="M2566" t="s">
        <v>1825</v>
      </c>
      <c r="N2566" t="s">
        <v>1033</v>
      </c>
      <c r="O2566" t="s">
        <v>30</v>
      </c>
      <c r="U2566">
        <f t="shared" si="122"/>
        <v>0</v>
      </c>
    </row>
    <row r="2567" spans="1:21" x14ac:dyDescent="0.25">
      <c r="A2567">
        <v>19900324</v>
      </c>
      <c r="B2567" t="s">
        <v>1264</v>
      </c>
      <c r="C2567" t="str">
        <f t="shared" si="120"/>
        <v>L</v>
      </c>
      <c r="D2567" t="s">
        <v>1825</v>
      </c>
      <c r="E2567" s="1">
        <v>8</v>
      </c>
      <c r="F2567" s="1">
        <v>14</v>
      </c>
      <c r="G2567">
        <f t="shared" si="121"/>
        <v>-6</v>
      </c>
      <c r="H2567" t="s">
        <v>2826</v>
      </c>
      <c r="K2567" t="s">
        <v>1995</v>
      </c>
      <c r="L2567" t="s">
        <v>1826</v>
      </c>
      <c r="M2567" t="s">
        <v>1825</v>
      </c>
      <c r="N2567" t="s">
        <v>1037</v>
      </c>
      <c r="O2567" t="s">
        <v>30</v>
      </c>
      <c r="U2567">
        <f t="shared" si="122"/>
        <v>1</v>
      </c>
    </row>
    <row r="2568" spans="1:21" x14ac:dyDescent="0.25">
      <c r="A2568">
        <v>19900609</v>
      </c>
      <c r="B2568" t="s">
        <v>1824</v>
      </c>
      <c r="C2568" t="str">
        <f t="shared" si="120"/>
        <v>W</v>
      </c>
      <c r="D2568" t="s">
        <v>164</v>
      </c>
      <c r="E2568" s="1">
        <v>21</v>
      </c>
      <c r="F2568" s="1">
        <v>9</v>
      </c>
      <c r="G2568">
        <f t="shared" si="121"/>
        <v>12</v>
      </c>
      <c r="H2568" t="s">
        <v>2351</v>
      </c>
      <c r="K2568" t="s">
        <v>1812</v>
      </c>
      <c r="L2568" t="s">
        <v>1675</v>
      </c>
      <c r="M2568" t="s">
        <v>1824</v>
      </c>
      <c r="N2568" t="s">
        <v>1033</v>
      </c>
      <c r="S2568" t="s">
        <v>30</v>
      </c>
      <c r="U2568">
        <f t="shared" si="122"/>
        <v>0</v>
      </c>
    </row>
    <row r="2569" spans="1:21" x14ac:dyDescent="0.25">
      <c r="A2569">
        <v>19900609</v>
      </c>
      <c r="B2569" t="s">
        <v>164</v>
      </c>
      <c r="C2569" t="str">
        <f t="shared" si="120"/>
        <v>L</v>
      </c>
      <c r="D2569" t="s">
        <v>1824</v>
      </c>
      <c r="E2569" s="1">
        <v>9</v>
      </c>
      <c r="F2569" s="1">
        <v>21</v>
      </c>
      <c r="G2569">
        <f t="shared" si="121"/>
        <v>-12</v>
      </c>
      <c r="H2569" t="s">
        <v>2351</v>
      </c>
      <c r="K2569" t="s">
        <v>1812</v>
      </c>
      <c r="L2569" t="s">
        <v>1675</v>
      </c>
      <c r="M2569" t="s">
        <v>1824</v>
      </c>
      <c r="N2569" t="s">
        <v>1037</v>
      </c>
      <c r="S2569" t="s">
        <v>30</v>
      </c>
      <c r="U2569">
        <f t="shared" si="122"/>
        <v>0</v>
      </c>
    </row>
    <row r="2570" spans="1:21" x14ac:dyDescent="0.25">
      <c r="A2570">
        <v>19900616</v>
      </c>
      <c r="B2570" t="s">
        <v>1787</v>
      </c>
      <c r="C2570" t="str">
        <f t="shared" si="120"/>
        <v>W</v>
      </c>
      <c r="D2570" t="s">
        <v>503</v>
      </c>
      <c r="E2570" s="1">
        <v>31</v>
      </c>
      <c r="F2570" s="1">
        <v>16</v>
      </c>
      <c r="G2570">
        <f t="shared" si="121"/>
        <v>15</v>
      </c>
      <c r="H2570" t="s">
        <v>2352</v>
      </c>
      <c r="K2570" t="s">
        <v>2082</v>
      </c>
      <c r="L2570" t="s">
        <v>1877</v>
      </c>
      <c r="M2570" t="s">
        <v>1787</v>
      </c>
      <c r="N2570" t="s">
        <v>1033</v>
      </c>
      <c r="S2570" t="s">
        <v>30</v>
      </c>
      <c r="U2570">
        <f t="shared" si="122"/>
        <v>0</v>
      </c>
    </row>
    <row r="2571" spans="1:21" x14ac:dyDescent="0.25">
      <c r="A2571">
        <v>19900616</v>
      </c>
      <c r="B2571" t="s">
        <v>503</v>
      </c>
      <c r="C2571" t="str">
        <f t="shared" si="120"/>
        <v>L</v>
      </c>
      <c r="D2571" t="s">
        <v>1787</v>
      </c>
      <c r="E2571" s="1">
        <v>16</v>
      </c>
      <c r="F2571" s="1">
        <v>31</v>
      </c>
      <c r="G2571">
        <f t="shared" si="121"/>
        <v>-15</v>
      </c>
      <c r="H2571" t="s">
        <v>2352</v>
      </c>
      <c r="K2571" t="s">
        <v>2082</v>
      </c>
      <c r="L2571" t="s">
        <v>1877</v>
      </c>
      <c r="M2571" t="s">
        <v>1787</v>
      </c>
      <c r="N2571" t="s">
        <v>1037</v>
      </c>
      <c r="S2571" t="s">
        <v>30</v>
      </c>
      <c r="U2571">
        <f t="shared" si="122"/>
        <v>0</v>
      </c>
    </row>
    <row r="2572" spans="1:21" x14ac:dyDescent="0.25">
      <c r="A2572">
        <v>19900623</v>
      </c>
      <c r="B2572" t="s">
        <v>1787</v>
      </c>
      <c r="C2572" t="str">
        <f t="shared" si="120"/>
        <v>W</v>
      </c>
      <c r="D2572" t="s">
        <v>503</v>
      </c>
      <c r="E2572" s="1">
        <v>21</v>
      </c>
      <c r="F2572" s="1">
        <v>18</v>
      </c>
      <c r="G2572">
        <f t="shared" si="121"/>
        <v>3</v>
      </c>
      <c r="H2572" t="s">
        <v>2352</v>
      </c>
      <c r="K2572" t="s">
        <v>1836</v>
      </c>
      <c r="L2572" t="s">
        <v>1786</v>
      </c>
      <c r="M2572" t="s">
        <v>1787</v>
      </c>
      <c r="N2572" t="s">
        <v>1033</v>
      </c>
      <c r="S2572" t="s">
        <v>30</v>
      </c>
      <c r="U2572">
        <f t="shared" si="122"/>
        <v>0</v>
      </c>
    </row>
    <row r="2573" spans="1:21" x14ac:dyDescent="0.25">
      <c r="A2573">
        <v>19900623</v>
      </c>
      <c r="B2573" t="s">
        <v>503</v>
      </c>
      <c r="C2573" t="str">
        <f t="shared" si="120"/>
        <v>L</v>
      </c>
      <c r="D2573" t="s">
        <v>1787</v>
      </c>
      <c r="E2573" s="1">
        <v>18</v>
      </c>
      <c r="F2573" s="1">
        <v>21</v>
      </c>
      <c r="G2573">
        <f t="shared" si="121"/>
        <v>-3</v>
      </c>
      <c r="H2573" t="s">
        <v>2352</v>
      </c>
      <c r="K2573" t="s">
        <v>1836</v>
      </c>
      <c r="L2573" t="s">
        <v>1786</v>
      </c>
      <c r="M2573" t="s">
        <v>1787</v>
      </c>
      <c r="N2573" t="s">
        <v>1037</v>
      </c>
      <c r="S2573" t="s">
        <v>30</v>
      </c>
      <c r="U2573">
        <f t="shared" si="122"/>
        <v>1</v>
      </c>
    </row>
    <row r="2574" spans="1:21" x14ac:dyDescent="0.25">
      <c r="A2574">
        <v>19900624</v>
      </c>
      <c r="B2574" t="s">
        <v>1824</v>
      </c>
      <c r="C2574" t="str">
        <f t="shared" si="120"/>
        <v>W</v>
      </c>
      <c r="D2574" t="s">
        <v>164</v>
      </c>
      <c r="E2574" s="1">
        <v>48</v>
      </c>
      <c r="F2574" s="1">
        <v>31</v>
      </c>
      <c r="G2574">
        <f t="shared" si="121"/>
        <v>17</v>
      </c>
      <c r="H2574" t="s">
        <v>2351</v>
      </c>
      <c r="K2574" t="s">
        <v>2233</v>
      </c>
      <c r="L2574" t="s">
        <v>1715</v>
      </c>
      <c r="M2574" t="s">
        <v>1824</v>
      </c>
      <c r="N2574" t="s">
        <v>1033</v>
      </c>
      <c r="S2574" t="s">
        <v>30</v>
      </c>
      <c r="U2574">
        <f t="shared" si="122"/>
        <v>0</v>
      </c>
    </row>
    <row r="2575" spans="1:21" x14ac:dyDescent="0.25">
      <c r="A2575">
        <v>19900624</v>
      </c>
      <c r="B2575" t="s">
        <v>164</v>
      </c>
      <c r="C2575" t="str">
        <f t="shared" si="120"/>
        <v>L</v>
      </c>
      <c r="D2575" t="s">
        <v>1824</v>
      </c>
      <c r="E2575" s="1">
        <v>31</v>
      </c>
      <c r="F2575" s="1">
        <v>48</v>
      </c>
      <c r="G2575">
        <f t="shared" si="121"/>
        <v>-17</v>
      </c>
      <c r="H2575" t="s">
        <v>2351</v>
      </c>
      <c r="K2575" t="s">
        <v>2233</v>
      </c>
      <c r="L2575" t="s">
        <v>1715</v>
      </c>
      <c r="M2575" t="s">
        <v>1824</v>
      </c>
      <c r="N2575" t="s">
        <v>1037</v>
      </c>
      <c r="S2575" t="s">
        <v>30</v>
      </c>
      <c r="U2575">
        <f t="shared" si="122"/>
        <v>0</v>
      </c>
    </row>
    <row r="2576" spans="1:21" x14ac:dyDescent="0.25">
      <c r="A2576">
        <v>19900630</v>
      </c>
      <c r="B2576" t="s">
        <v>1824</v>
      </c>
      <c r="C2576" t="str">
        <f t="shared" si="120"/>
        <v>L</v>
      </c>
      <c r="D2576" t="s">
        <v>164</v>
      </c>
      <c r="E2576" s="1">
        <v>19</v>
      </c>
      <c r="F2576" s="1">
        <v>28</v>
      </c>
      <c r="G2576">
        <f t="shared" si="121"/>
        <v>-9</v>
      </c>
      <c r="H2576" t="s">
        <v>2351</v>
      </c>
      <c r="K2576" t="s">
        <v>1812</v>
      </c>
      <c r="L2576" t="s">
        <v>1675</v>
      </c>
      <c r="M2576" t="s">
        <v>1824</v>
      </c>
      <c r="N2576" t="s">
        <v>1033</v>
      </c>
      <c r="S2576" t="s">
        <v>30</v>
      </c>
      <c r="U2576">
        <f t="shared" si="122"/>
        <v>0</v>
      </c>
    </row>
    <row r="2577" spans="1:21" x14ac:dyDescent="0.25">
      <c r="A2577">
        <v>19900630</v>
      </c>
      <c r="B2577" t="s">
        <v>164</v>
      </c>
      <c r="C2577" t="str">
        <f t="shared" si="120"/>
        <v>W</v>
      </c>
      <c r="D2577" t="s">
        <v>1824</v>
      </c>
      <c r="E2577" s="1">
        <v>28</v>
      </c>
      <c r="F2577" s="1">
        <v>19</v>
      </c>
      <c r="G2577">
        <f t="shared" si="121"/>
        <v>9</v>
      </c>
      <c r="H2577" t="s">
        <v>2351</v>
      </c>
      <c r="K2577" t="s">
        <v>1812</v>
      </c>
      <c r="L2577" t="s">
        <v>1675</v>
      </c>
      <c r="M2577" t="s">
        <v>1824</v>
      </c>
      <c r="N2577" t="s">
        <v>1037</v>
      </c>
      <c r="S2577" t="s">
        <v>30</v>
      </c>
      <c r="U2577">
        <f t="shared" si="122"/>
        <v>0</v>
      </c>
    </row>
    <row r="2578" spans="1:21" x14ac:dyDescent="0.25">
      <c r="A2578">
        <v>19900721</v>
      </c>
      <c r="B2578" t="s">
        <v>1787</v>
      </c>
      <c r="C2578" t="str">
        <f t="shared" si="120"/>
        <v>W</v>
      </c>
      <c r="D2578" t="s">
        <v>1824</v>
      </c>
      <c r="E2578" s="1">
        <v>21</v>
      </c>
      <c r="F2578" s="1">
        <v>6</v>
      </c>
      <c r="G2578">
        <f t="shared" si="121"/>
        <v>15</v>
      </c>
      <c r="H2578" t="s">
        <v>2349</v>
      </c>
      <c r="K2578" t="s">
        <v>2280</v>
      </c>
      <c r="L2578" t="s">
        <v>1846</v>
      </c>
      <c r="M2578" t="s">
        <v>1787</v>
      </c>
      <c r="N2578" t="s">
        <v>1033</v>
      </c>
      <c r="S2578" t="s">
        <v>30</v>
      </c>
      <c r="U2578">
        <f t="shared" si="122"/>
        <v>0</v>
      </c>
    </row>
    <row r="2579" spans="1:21" x14ac:dyDescent="0.25">
      <c r="A2579">
        <v>19900721</v>
      </c>
      <c r="B2579" t="s">
        <v>1824</v>
      </c>
      <c r="C2579" t="str">
        <f t="shared" si="120"/>
        <v>L</v>
      </c>
      <c r="D2579" t="s">
        <v>1787</v>
      </c>
      <c r="E2579" s="1">
        <v>6</v>
      </c>
      <c r="F2579" s="1">
        <v>21</v>
      </c>
      <c r="G2579">
        <f t="shared" si="121"/>
        <v>-15</v>
      </c>
      <c r="H2579" t="s">
        <v>2349</v>
      </c>
      <c r="K2579" t="s">
        <v>2280</v>
      </c>
      <c r="L2579" t="s">
        <v>1846</v>
      </c>
      <c r="M2579" t="s">
        <v>1787</v>
      </c>
      <c r="N2579" t="s">
        <v>1037</v>
      </c>
      <c r="S2579" t="s">
        <v>30</v>
      </c>
      <c r="U2579">
        <f t="shared" si="122"/>
        <v>0</v>
      </c>
    </row>
    <row r="2580" spans="1:21" x14ac:dyDescent="0.25">
      <c r="A2580">
        <v>19900728</v>
      </c>
      <c r="B2580" t="s">
        <v>1821</v>
      </c>
      <c r="C2580" t="str">
        <f t="shared" si="120"/>
        <v>L</v>
      </c>
      <c r="D2580" t="s">
        <v>376</v>
      </c>
      <c r="E2580" s="1">
        <v>12</v>
      </c>
      <c r="F2580" s="1">
        <v>25</v>
      </c>
      <c r="G2580">
        <f t="shared" si="121"/>
        <v>-13</v>
      </c>
      <c r="H2580" t="s">
        <v>2350</v>
      </c>
      <c r="K2580" t="s">
        <v>1886</v>
      </c>
      <c r="L2580" t="s">
        <v>1885</v>
      </c>
      <c r="M2580" t="s">
        <v>1821</v>
      </c>
      <c r="N2580" t="s">
        <v>1033</v>
      </c>
      <c r="S2580" t="s">
        <v>30</v>
      </c>
      <c r="U2580">
        <f t="shared" si="122"/>
        <v>0</v>
      </c>
    </row>
    <row r="2581" spans="1:21" x14ac:dyDescent="0.25">
      <c r="A2581">
        <v>19900728</v>
      </c>
      <c r="B2581" t="s">
        <v>376</v>
      </c>
      <c r="C2581" t="str">
        <f t="shared" si="120"/>
        <v>W</v>
      </c>
      <c r="D2581" t="s">
        <v>1821</v>
      </c>
      <c r="E2581" s="1">
        <v>25</v>
      </c>
      <c r="F2581" s="1">
        <v>12</v>
      </c>
      <c r="G2581">
        <f t="shared" si="121"/>
        <v>13</v>
      </c>
      <c r="H2581" t="s">
        <v>2350</v>
      </c>
      <c r="K2581" t="s">
        <v>1886</v>
      </c>
      <c r="L2581" t="s">
        <v>1885</v>
      </c>
      <c r="M2581" t="s">
        <v>1821</v>
      </c>
      <c r="N2581" t="s">
        <v>1037</v>
      </c>
      <c r="S2581" t="s">
        <v>30</v>
      </c>
      <c r="U2581">
        <f t="shared" si="122"/>
        <v>0</v>
      </c>
    </row>
    <row r="2582" spans="1:21" x14ac:dyDescent="0.25">
      <c r="A2582">
        <v>19900804</v>
      </c>
      <c r="B2582" t="s">
        <v>1787</v>
      </c>
      <c r="C2582" t="str">
        <f t="shared" si="120"/>
        <v>W</v>
      </c>
      <c r="D2582" t="s">
        <v>1824</v>
      </c>
      <c r="E2582" s="1">
        <v>27</v>
      </c>
      <c r="F2582" s="1">
        <v>17</v>
      </c>
      <c r="G2582">
        <f t="shared" si="121"/>
        <v>10</v>
      </c>
      <c r="H2582" t="s">
        <v>2349</v>
      </c>
      <c r="K2582" t="s">
        <v>1836</v>
      </c>
      <c r="L2582" t="s">
        <v>1786</v>
      </c>
      <c r="M2582" t="s">
        <v>1787</v>
      </c>
      <c r="N2582" t="s">
        <v>1033</v>
      </c>
      <c r="S2582" t="s">
        <v>30</v>
      </c>
      <c r="U2582">
        <f t="shared" si="122"/>
        <v>0</v>
      </c>
    </row>
    <row r="2583" spans="1:21" x14ac:dyDescent="0.25">
      <c r="A2583">
        <v>19900804</v>
      </c>
      <c r="B2583" t="s">
        <v>1824</v>
      </c>
      <c r="C2583" t="str">
        <f t="shared" si="120"/>
        <v>L</v>
      </c>
      <c r="D2583" t="s">
        <v>1787</v>
      </c>
      <c r="E2583" s="1">
        <v>17</v>
      </c>
      <c r="F2583" s="1">
        <v>27</v>
      </c>
      <c r="G2583">
        <f t="shared" si="121"/>
        <v>-10</v>
      </c>
      <c r="H2583" t="s">
        <v>2349</v>
      </c>
      <c r="K2583" t="s">
        <v>1836</v>
      </c>
      <c r="L2583" t="s">
        <v>1786</v>
      </c>
      <c r="M2583" t="s">
        <v>1787</v>
      </c>
      <c r="N2583" t="s">
        <v>1037</v>
      </c>
      <c r="S2583" t="s">
        <v>30</v>
      </c>
      <c r="U2583">
        <f t="shared" si="122"/>
        <v>0</v>
      </c>
    </row>
    <row r="2584" spans="1:21" x14ac:dyDescent="0.25">
      <c r="A2584">
        <v>19900804</v>
      </c>
      <c r="B2584" t="s">
        <v>1821</v>
      </c>
      <c r="C2584" t="str">
        <f t="shared" si="120"/>
        <v>W</v>
      </c>
      <c r="D2584" t="s">
        <v>376</v>
      </c>
      <c r="E2584" s="1">
        <v>15</v>
      </c>
      <c r="F2584" s="1">
        <v>13</v>
      </c>
      <c r="G2584">
        <f t="shared" si="121"/>
        <v>2</v>
      </c>
      <c r="H2584" t="s">
        <v>2350</v>
      </c>
      <c r="K2584" t="s">
        <v>2035</v>
      </c>
      <c r="L2584" t="s">
        <v>1885</v>
      </c>
      <c r="M2584" t="s">
        <v>1821</v>
      </c>
      <c r="N2584" t="s">
        <v>1033</v>
      </c>
      <c r="S2584" t="s">
        <v>30</v>
      </c>
      <c r="U2584">
        <f t="shared" si="122"/>
        <v>0</v>
      </c>
    </row>
    <row r="2585" spans="1:21" x14ac:dyDescent="0.25">
      <c r="A2585">
        <v>19900804</v>
      </c>
      <c r="B2585" t="s">
        <v>376</v>
      </c>
      <c r="C2585" t="str">
        <f t="shared" si="120"/>
        <v>L</v>
      </c>
      <c r="D2585" t="s">
        <v>1821</v>
      </c>
      <c r="E2585" s="1">
        <v>13</v>
      </c>
      <c r="F2585" s="1">
        <v>15</v>
      </c>
      <c r="G2585">
        <f t="shared" si="121"/>
        <v>-2</v>
      </c>
      <c r="H2585" t="s">
        <v>2350</v>
      </c>
      <c r="K2585" t="s">
        <v>2035</v>
      </c>
      <c r="L2585" t="s">
        <v>1885</v>
      </c>
      <c r="M2585" t="s">
        <v>1821</v>
      </c>
      <c r="N2585" t="s">
        <v>1037</v>
      </c>
      <c r="S2585" t="s">
        <v>30</v>
      </c>
      <c r="U2585">
        <f t="shared" si="122"/>
        <v>1</v>
      </c>
    </row>
    <row r="2586" spans="1:21" x14ac:dyDescent="0.25">
      <c r="A2586">
        <v>19900818</v>
      </c>
      <c r="B2586" t="s">
        <v>1787</v>
      </c>
      <c r="C2586" t="str">
        <f t="shared" si="120"/>
        <v>L</v>
      </c>
      <c r="D2586" t="s">
        <v>1824</v>
      </c>
      <c r="E2586" s="1">
        <v>9</v>
      </c>
      <c r="F2586" s="1">
        <v>21</v>
      </c>
      <c r="G2586">
        <f t="shared" si="121"/>
        <v>-12</v>
      </c>
      <c r="H2586" t="s">
        <v>2349</v>
      </c>
      <c r="K2586" t="s">
        <v>2239</v>
      </c>
      <c r="L2586" t="s">
        <v>1837</v>
      </c>
      <c r="M2586" t="s">
        <v>1787</v>
      </c>
      <c r="N2586" t="s">
        <v>1033</v>
      </c>
      <c r="S2586" t="s">
        <v>30</v>
      </c>
      <c r="U2586">
        <f t="shared" si="122"/>
        <v>0</v>
      </c>
    </row>
    <row r="2587" spans="1:21" x14ac:dyDescent="0.25">
      <c r="A2587">
        <v>19900818</v>
      </c>
      <c r="B2587" t="s">
        <v>1824</v>
      </c>
      <c r="C2587" t="str">
        <f t="shared" si="120"/>
        <v>W</v>
      </c>
      <c r="D2587" t="s">
        <v>1787</v>
      </c>
      <c r="E2587" s="1">
        <v>21</v>
      </c>
      <c r="F2587" s="1">
        <v>9</v>
      </c>
      <c r="G2587">
        <f t="shared" si="121"/>
        <v>12</v>
      </c>
      <c r="H2587" t="s">
        <v>2349</v>
      </c>
      <c r="K2587" t="s">
        <v>2239</v>
      </c>
      <c r="L2587" t="s">
        <v>1837</v>
      </c>
      <c r="M2587" t="s">
        <v>1787</v>
      </c>
      <c r="N2587" t="s">
        <v>1037</v>
      </c>
      <c r="S2587" t="s">
        <v>30</v>
      </c>
      <c r="U2587">
        <f t="shared" si="122"/>
        <v>0</v>
      </c>
    </row>
    <row r="2588" spans="1:21" x14ac:dyDescent="0.25">
      <c r="A2588">
        <v>19901027</v>
      </c>
      <c r="B2588" t="s">
        <v>1825</v>
      </c>
      <c r="C2588" t="str">
        <f t="shared" si="120"/>
        <v>W</v>
      </c>
      <c r="D2588" t="s">
        <v>1821</v>
      </c>
      <c r="E2588" s="1">
        <v>20</v>
      </c>
      <c r="F2588" s="1">
        <v>18</v>
      </c>
      <c r="G2588">
        <f t="shared" si="121"/>
        <v>2</v>
      </c>
      <c r="H2588" t="s">
        <v>2348</v>
      </c>
      <c r="K2588" t="s">
        <v>1995</v>
      </c>
      <c r="L2588" t="s">
        <v>1826</v>
      </c>
      <c r="M2588" t="s">
        <v>1825</v>
      </c>
      <c r="N2588" t="s">
        <v>1033</v>
      </c>
      <c r="S2588" t="s">
        <v>30</v>
      </c>
      <c r="U2588">
        <f t="shared" si="122"/>
        <v>0</v>
      </c>
    </row>
    <row r="2589" spans="1:21" x14ac:dyDescent="0.25">
      <c r="A2589">
        <v>19901027</v>
      </c>
      <c r="B2589" t="s">
        <v>1821</v>
      </c>
      <c r="C2589" t="str">
        <f t="shared" si="120"/>
        <v>L</v>
      </c>
      <c r="D2589" t="s">
        <v>1825</v>
      </c>
      <c r="E2589" s="1">
        <v>18</v>
      </c>
      <c r="F2589" s="1">
        <v>20</v>
      </c>
      <c r="G2589">
        <f t="shared" si="121"/>
        <v>-2</v>
      </c>
      <c r="H2589" t="s">
        <v>2348</v>
      </c>
      <c r="K2589" t="s">
        <v>1995</v>
      </c>
      <c r="L2589" t="s">
        <v>1826</v>
      </c>
      <c r="M2589" t="s">
        <v>1825</v>
      </c>
      <c r="N2589" t="s">
        <v>1037</v>
      </c>
      <c r="S2589" t="s">
        <v>30</v>
      </c>
      <c r="U2589">
        <f t="shared" si="122"/>
        <v>1</v>
      </c>
    </row>
    <row r="2590" spans="1:21" x14ac:dyDescent="0.25">
      <c r="A2590">
        <v>19901103</v>
      </c>
      <c r="B2590" t="s">
        <v>376</v>
      </c>
      <c r="C2590" t="str">
        <f t="shared" si="120"/>
        <v>W</v>
      </c>
      <c r="D2590" t="s">
        <v>1821</v>
      </c>
      <c r="E2590" s="1">
        <v>51</v>
      </c>
      <c r="F2590" s="1">
        <v>0</v>
      </c>
      <c r="G2590">
        <f t="shared" si="121"/>
        <v>51</v>
      </c>
      <c r="H2590" t="s">
        <v>2347</v>
      </c>
      <c r="K2590" t="s">
        <v>1894</v>
      </c>
      <c r="L2590" t="s">
        <v>1017</v>
      </c>
      <c r="M2590" t="s">
        <v>376</v>
      </c>
      <c r="N2590" t="s">
        <v>1033</v>
      </c>
      <c r="S2590" t="s">
        <v>30</v>
      </c>
      <c r="U2590">
        <f t="shared" si="122"/>
        <v>0</v>
      </c>
    </row>
    <row r="2591" spans="1:21" x14ac:dyDescent="0.25">
      <c r="A2591">
        <v>19901103</v>
      </c>
      <c r="B2591" t="s">
        <v>1821</v>
      </c>
      <c r="C2591" t="str">
        <f t="shared" si="120"/>
        <v>L</v>
      </c>
      <c r="D2591" t="s">
        <v>376</v>
      </c>
      <c r="E2591" s="1">
        <v>0</v>
      </c>
      <c r="F2591" s="1">
        <v>51</v>
      </c>
      <c r="G2591">
        <f t="shared" si="121"/>
        <v>-51</v>
      </c>
      <c r="H2591" t="s">
        <v>2347</v>
      </c>
      <c r="K2591" t="s">
        <v>1894</v>
      </c>
      <c r="L2591" t="s">
        <v>1017</v>
      </c>
      <c r="M2591" t="s">
        <v>376</v>
      </c>
      <c r="N2591" t="s">
        <v>1037</v>
      </c>
      <c r="S2591" t="s">
        <v>30</v>
      </c>
      <c r="U2591">
        <f t="shared" si="122"/>
        <v>0</v>
      </c>
    </row>
    <row r="2592" spans="1:21" x14ac:dyDescent="0.25">
      <c r="A2592">
        <v>19901103</v>
      </c>
      <c r="B2592" t="s">
        <v>164</v>
      </c>
      <c r="C2592" t="str">
        <f t="shared" si="120"/>
        <v>L</v>
      </c>
      <c r="D2592" t="s">
        <v>1787</v>
      </c>
      <c r="E2592" s="1">
        <v>3</v>
      </c>
      <c r="F2592" s="1">
        <v>24</v>
      </c>
      <c r="G2592">
        <f t="shared" si="121"/>
        <v>-21</v>
      </c>
      <c r="H2592" t="s">
        <v>2346</v>
      </c>
      <c r="K2592" t="s">
        <v>2250</v>
      </c>
      <c r="L2592" t="s">
        <v>2249</v>
      </c>
      <c r="M2592" t="s">
        <v>164</v>
      </c>
      <c r="N2592" t="s">
        <v>1033</v>
      </c>
      <c r="S2592" t="s">
        <v>30</v>
      </c>
      <c r="U2592">
        <f t="shared" si="122"/>
        <v>0</v>
      </c>
    </row>
    <row r="2593" spans="1:21" x14ac:dyDescent="0.25">
      <c r="A2593">
        <v>19901103</v>
      </c>
      <c r="B2593" t="s">
        <v>1787</v>
      </c>
      <c r="C2593" t="str">
        <f t="shared" si="120"/>
        <v>W</v>
      </c>
      <c r="D2593" t="s">
        <v>164</v>
      </c>
      <c r="E2593" s="1">
        <v>24</v>
      </c>
      <c r="F2593" s="1">
        <v>3</v>
      </c>
      <c r="G2593">
        <f t="shared" si="121"/>
        <v>21</v>
      </c>
      <c r="H2593" t="s">
        <v>2346</v>
      </c>
      <c r="K2593" t="s">
        <v>2250</v>
      </c>
      <c r="L2593" t="s">
        <v>2249</v>
      </c>
      <c r="M2593" t="s">
        <v>164</v>
      </c>
      <c r="N2593" t="s">
        <v>1037</v>
      </c>
      <c r="S2593" t="s">
        <v>30</v>
      </c>
      <c r="U2593">
        <f t="shared" si="122"/>
        <v>0</v>
      </c>
    </row>
    <row r="2594" spans="1:21" x14ac:dyDescent="0.25">
      <c r="A2594">
        <v>19901110</v>
      </c>
      <c r="B2594" t="s">
        <v>503</v>
      </c>
      <c r="C2594" t="str">
        <f t="shared" si="120"/>
        <v>W</v>
      </c>
      <c r="D2594" t="s">
        <v>1821</v>
      </c>
      <c r="E2594" s="1">
        <v>49</v>
      </c>
      <c r="F2594" s="1">
        <v>3</v>
      </c>
      <c r="G2594">
        <f t="shared" si="121"/>
        <v>46</v>
      </c>
      <c r="H2594" t="s">
        <v>2347</v>
      </c>
      <c r="K2594" t="s">
        <v>1822</v>
      </c>
      <c r="L2594" t="s">
        <v>1120</v>
      </c>
      <c r="M2594" t="s">
        <v>503</v>
      </c>
      <c r="N2594" t="s">
        <v>1033</v>
      </c>
      <c r="S2594" t="s">
        <v>30</v>
      </c>
      <c r="U2594">
        <f t="shared" si="122"/>
        <v>0</v>
      </c>
    </row>
    <row r="2595" spans="1:21" x14ac:dyDescent="0.25">
      <c r="A2595">
        <v>19901110</v>
      </c>
      <c r="B2595" t="s">
        <v>1821</v>
      </c>
      <c r="C2595" t="str">
        <f t="shared" si="120"/>
        <v>L</v>
      </c>
      <c r="D2595" t="s">
        <v>503</v>
      </c>
      <c r="E2595" s="1">
        <v>3</v>
      </c>
      <c r="F2595" s="1">
        <v>49</v>
      </c>
      <c r="G2595">
        <f t="shared" si="121"/>
        <v>-46</v>
      </c>
      <c r="H2595" t="s">
        <v>2347</v>
      </c>
      <c r="K2595" t="s">
        <v>1822</v>
      </c>
      <c r="L2595" t="s">
        <v>1120</v>
      </c>
      <c r="M2595" t="s">
        <v>503</v>
      </c>
      <c r="N2595" t="s">
        <v>1037</v>
      </c>
      <c r="S2595" t="s">
        <v>30</v>
      </c>
      <c r="U2595">
        <f t="shared" si="122"/>
        <v>0</v>
      </c>
    </row>
    <row r="2596" spans="1:21" x14ac:dyDescent="0.25">
      <c r="A2596">
        <v>19901110</v>
      </c>
      <c r="B2596" t="s">
        <v>164</v>
      </c>
      <c r="C2596" t="str">
        <f t="shared" si="120"/>
        <v>L</v>
      </c>
      <c r="D2596" t="s">
        <v>1787</v>
      </c>
      <c r="E2596" s="1">
        <v>12</v>
      </c>
      <c r="F2596" s="1">
        <v>30</v>
      </c>
      <c r="G2596">
        <f t="shared" si="121"/>
        <v>-18</v>
      </c>
      <c r="H2596" t="s">
        <v>2346</v>
      </c>
      <c r="K2596" t="s">
        <v>2268</v>
      </c>
      <c r="L2596" t="s">
        <v>1939</v>
      </c>
      <c r="M2596" t="s">
        <v>164</v>
      </c>
      <c r="N2596" t="s">
        <v>1033</v>
      </c>
      <c r="S2596" t="s">
        <v>30</v>
      </c>
      <c r="U2596">
        <f t="shared" si="122"/>
        <v>0</v>
      </c>
    </row>
    <row r="2597" spans="1:21" x14ac:dyDescent="0.25">
      <c r="A2597">
        <v>19901110</v>
      </c>
      <c r="B2597" t="s">
        <v>1787</v>
      </c>
      <c r="C2597" t="str">
        <f t="shared" si="120"/>
        <v>W</v>
      </c>
      <c r="D2597" t="s">
        <v>164</v>
      </c>
      <c r="E2597" s="1">
        <v>30</v>
      </c>
      <c r="F2597" s="1">
        <v>12</v>
      </c>
      <c r="G2597">
        <f t="shared" si="121"/>
        <v>18</v>
      </c>
      <c r="H2597" t="s">
        <v>2346</v>
      </c>
      <c r="K2597" t="s">
        <v>2268</v>
      </c>
      <c r="L2597" t="s">
        <v>1939</v>
      </c>
      <c r="M2597" t="s">
        <v>164</v>
      </c>
      <c r="N2597" t="s">
        <v>1037</v>
      </c>
      <c r="S2597" t="s">
        <v>30</v>
      </c>
      <c r="U2597">
        <f t="shared" si="122"/>
        <v>0</v>
      </c>
    </row>
    <row r="2598" spans="1:21" x14ac:dyDescent="0.25">
      <c r="A2598">
        <v>19910119</v>
      </c>
      <c r="B2598" t="s">
        <v>1264</v>
      </c>
      <c r="C2598" t="str">
        <f t="shared" si="120"/>
        <v>L</v>
      </c>
      <c r="D2598" t="s">
        <v>376</v>
      </c>
      <c r="E2598" s="1">
        <v>6</v>
      </c>
      <c r="F2598" s="1">
        <v>25</v>
      </c>
      <c r="G2598">
        <f t="shared" si="121"/>
        <v>-19</v>
      </c>
      <c r="H2598" t="s">
        <v>2825</v>
      </c>
      <c r="K2598" t="s">
        <v>2533</v>
      </c>
      <c r="L2598" t="s">
        <v>1263</v>
      </c>
      <c r="M2598" t="s">
        <v>1264</v>
      </c>
      <c r="N2598" t="s">
        <v>1033</v>
      </c>
      <c r="O2598" t="s">
        <v>30</v>
      </c>
      <c r="U2598">
        <f t="shared" si="122"/>
        <v>0</v>
      </c>
    </row>
    <row r="2599" spans="1:21" x14ac:dyDescent="0.25">
      <c r="A2599">
        <v>19910119</v>
      </c>
      <c r="B2599" t="s">
        <v>376</v>
      </c>
      <c r="C2599" t="str">
        <f t="shared" si="120"/>
        <v>W</v>
      </c>
      <c r="D2599" t="s">
        <v>1264</v>
      </c>
      <c r="E2599" s="1">
        <v>25</v>
      </c>
      <c r="F2599" s="1">
        <v>6</v>
      </c>
      <c r="G2599">
        <f t="shared" si="121"/>
        <v>19</v>
      </c>
      <c r="H2599" t="s">
        <v>2825</v>
      </c>
      <c r="K2599" t="s">
        <v>2533</v>
      </c>
      <c r="L2599" t="s">
        <v>1263</v>
      </c>
      <c r="M2599" t="s">
        <v>1264</v>
      </c>
      <c r="N2599" t="s">
        <v>1037</v>
      </c>
      <c r="O2599" t="s">
        <v>30</v>
      </c>
      <c r="U2599">
        <f t="shared" si="122"/>
        <v>0</v>
      </c>
    </row>
    <row r="2600" spans="1:21" x14ac:dyDescent="0.25">
      <c r="A2600">
        <v>19910119</v>
      </c>
      <c r="B2600" t="s">
        <v>164</v>
      </c>
      <c r="C2600" t="str">
        <f t="shared" si="120"/>
        <v>W</v>
      </c>
      <c r="D2600" t="s">
        <v>503</v>
      </c>
      <c r="E2600" s="1">
        <v>15</v>
      </c>
      <c r="F2600" s="1">
        <v>9</v>
      </c>
      <c r="G2600">
        <f t="shared" si="121"/>
        <v>6</v>
      </c>
      <c r="H2600" t="s">
        <v>2825</v>
      </c>
      <c r="K2600" t="s">
        <v>2268</v>
      </c>
      <c r="L2600" t="s">
        <v>1939</v>
      </c>
      <c r="M2600" t="s">
        <v>164</v>
      </c>
      <c r="N2600" t="s">
        <v>1033</v>
      </c>
      <c r="O2600" t="s">
        <v>30</v>
      </c>
      <c r="U2600">
        <f t="shared" si="122"/>
        <v>0</v>
      </c>
    </row>
    <row r="2601" spans="1:21" x14ac:dyDescent="0.25">
      <c r="A2601">
        <v>19910119</v>
      </c>
      <c r="B2601" t="s">
        <v>503</v>
      </c>
      <c r="C2601" t="str">
        <f t="shared" si="120"/>
        <v>L</v>
      </c>
      <c r="D2601" t="s">
        <v>164</v>
      </c>
      <c r="E2601" s="1">
        <v>9</v>
      </c>
      <c r="F2601" s="1">
        <v>15</v>
      </c>
      <c r="G2601">
        <f t="shared" si="121"/>
        <v>-6</v>
      </c>
      <c r="H2601" t="s">
        <v>2825</v>
      </c>
      <c r="K2601" t="s">
        <v>2268</v>
      </c>
      <c r="L2601" t="s">
        <v>1939</v>
      </c>
      <c r="M2601" t="s">
        <v>164</v>
      </c>
      <c r="N2601" t="s">
        <v>1037</v>
      </c>
      <c r="O2601" t="s">
        <v>30</v>
      </c>
      <c r="U2601">
        <f t="shared" si="122"/>
        <v>1</v>
      </c>
    </row>
    <row r="2602" spans="1:21" x14ac:dyDescent="0.25">
      <c r="A2602">
        <v>19910202</v>
      </c>
      <c r="B2602" t="s">
        <v>1825</v>
      </c>
      <c r="C2602" t="str">
        <f t="shared" si="120"/>
        <v>L</v>
      </c>
      <c r="D2602" t="s">
        <v>164</v>
      </c>
      <c r="E2602" s="1">
        <v>13</v>
      </c>
      <c r="F2602" s="1">
        <v>21</v>
      </c>
      <c r="G2602">
        <f t="shared" si="121"/>
        <v>-8</v>
      </c>
      <c r="H2602" t="s">
        <v>2825</v>
      </c>
      <c r="K2602" t="s">
        <v>1995</v>
      </c>
      <c r="L2602" t="s">
        <v>1826</v>
      </c>
      <c r="M2602" t="s">
        <v>1825</v>
      </c>
      <c r="N2602" t="s">
        <v>1033</v>
      </c>
      <c r="O2602" t="s">
        <v>30</v>
      </c>
      <c r="U2602">
        <f t="shared" si="122"/>
        <v>0</v>
      </c>
    </row>
    <row r="2603" spans="1:21" x14ac:dyDescent="0.25">
      <c r="A2603">
        <v>19910202</v>
      </c>
      <c r="B2603" t="s">
        <v>164</v>
      </c>
      <c r="C2603" t="str">
        <f t="shared" si="120"/>
        <v>W</v>
      </c>
      <c r="D2603" t="s">
        <v>1825</v>
      </c>
      <c r="E2603" s="1">
        <v>21</v>
      </c>
      <c r="F2603" s="1">
        <v>13</v>
      </c>
      <c r="G2603">
        <f t="shared" si="121"/>
        <v>8</v>
      </c>
      <c r="H2603" t="s">
        <v>2825</v>
      </c>
      <c r="K2603" t="s">
        <v>1995</v>
      </c>
      <c r="L2603" t="s">
        <v>1826</v>
      </c>
      <c r="M2603" t="s">
        <v>1825</v>
      </c>
      <c r="N2603" t="s">
        <v>1037</v>
      </c>
      <c r="O2603" t="s">
        <v>30</v>
      </c>
      <c r="U2603">
        <f t="shared" si="122"/>
        <v>0</v>
      </c>
    </row>
    <row r="2604" spans="1:21" x14ac:dyDescent="0.25">
      <c r="A2604">
        <v>19910202</v>
      </c>
      <c r="B2604" t="s">
        <v>503</v>
      </c>
      <c r="C2604" t="str">
        <f t="shared" si="120"/>
        <v>W</v>
      </c>
      <c r="D2604" t="s">
        <v>1264</v>
      </c>
      <c r="E2604" s="1">
        <v>32</v>
      </c>
      <c r="F2604" s="1">
        <v>12</v>
      </c>
      <c r="G2604">
        <f t="shared" si="121"/>
        <v>20</v>
      </c>
      <c r="H2604" t="s">
        <v>2825</v>
      </c>
      <c r="K2604" t="s">
        <v>1822</v>
      </c>
      <c r="L2604" t="s">
        <v>1120</v>
      </c>
      <c r="M2604" t="s">
        <v>503</v>
      </c>
      <c r="N2604" t="s">
        <v>1033</v>
      </c>
      <c r="O2604" t="s">
        <v>30</v>
      </c>
      <c r="U2604">
        <f t="shared" si="122"/>
        <v>0</v>
      </c>
    </row>
    <row r="2605" spans="1:21" x14ac:dyDescent="0.25">
      <c r="A2605">
        <v>19910202</v>
      </c>
      <c r="B2605" t="s">
        <v>1264</v>
      </c>
      <c r="C2605" t="str">
        <f t="shared" si="120"/>
        <v>L</v>
      </c>
      <c r="D2605" t="s">
        <v>503</v>
      </c>
      <c r="E2605" s="1">
        <v>12</v>
      </c>
      <c r="F2605" s="1">
        <v>32</v>
      </c>
      <c r="G2605">
        <f t="shared" si="121"/>
        <v>-20</v>
      </c>
      <c r="H2605" t="s">
        <v>2825</v>
      </c>
      <c r="K2605" t="s">
        <v>1822</v>
      </c>
      <c r="L2605" t="s">
        <v>1120</v>
      </c>
      <c r="M2605" t="s">
        <v>503</v>
      </c>
      <c r="N2605" t="s">
        <v>1037</v>
      </c>
      <c r="O2605" t="s">
        <v>30</v>
      </c>
      <c r="U2605">
        <f t="shared" si="122"/>
        <v>0</v>
      </c>
    </row>
    <row r="2606" spans="1:21" x14ac:dyDescent="0.25">
      <c r="A2606">
        <v>19910216</v>
      </c>
      <c r="B2606" t="s">
        <v>1264</v>
      </c>
      <c r="C2606" t="str">
        <f t="shared" si="120"/>
        <v>D</v>
      </c>
      <c r="D2606" t="s">
        <v>1825</v>
      </c>
      <c r="E2606" s="1">
        <v>21</v>
      </c>
      <c r="F2606" s="1">
        <v>21</v>
      </c>
      <c r="G2606">
        <f t="shared" si="121"/>
        <v>0</v>
      </c>
      <c r="H2606" t="s">
        <v>2825</v>
      </c>
      <c r="K2606" t="s">
        <v>2533</v>
      </c>
      <c r="L2606" t="s">
        <v>1263</v>
      </c>
      <c r="M2606" t="s">
        <v>1264</v>
      </c>
      <c r="N2606" t="s">
        <v>1033</v>
      </c>
      <c r="O2606" t="s">
        <v>30</v>
      </c>
      <c r="U2606">
        <f t="shared" si="122"/>
        <v>0</v>
      </c>
    </row>
    <row r="2607" spans="1:21" x14ac:dyDescent="0.25">
      <c r="A2607">
        <v>19910216</v>
      </c>
      <c r="B2607" t="s">
        <v>1825</v>
      </c>
      <c r="C2607" t="str">
        <f t="shared" si="120"/>
        <v>D</v>
      </c>
      <c r="D2607" t="s">
        <v>1264</v>
      </c>
      <c r="E2607" s="1">
        <v>21</v>
      </c>
      <c r="F2607" s="1">
        <v>21</v>
      </c>
      <c r="G2607">
        <f t="shared" si="121"/>
        <v>0</v>
      </c>
      <c r="H2607" t="s">
        <v>2825</v>
      </c>
      <c r="K2607" t="s">
        <v>2533</v>
      </c>
      <c r="L2607" t="s">
        <v>1263</v>
      </c>
      <c r="M2607" t="s">
        <v>1264</v>
      </c>
      <c r="N2607" t="s">
        <v>1037</v>
      </c>
      <c r="O2607" t="s">
        <v>30</v>
      </c>
      <c r="U2607">
        <f t="shared" si="122"/>
        <v>0</v>
      </c>
    </row>
    <row r="2608" spans="1:21" x14ac:dyDescent="0.25">
      <c r="A2608">
        <v>19910216</v>
      </c>
      <c r="B2608" t="s">
        <v>376</v>
      </c>
      <c r="C2608" t="str">
        <f t="shared" si="120"/>
        <v>W</v>
      </c>
      <c r="D2608" t="s">
        <v>503</v>
      </c>
      <c r="E2608" s="1">
        <v>21</v>
      </c>
      <c r="F2608" s="1">
        <v>12</v>
      </c>
      <c r="G2608">
        <f t="shared" si="121"/>
        <v>9</v>
      </c>
      <c r="H2608" t="s">
        <v>2825</v>
      </c>
      <c r="K2608" t="s">
        <v>1818</v>
      </c>
      <c r="L2608" t="s">
        <v>1017</v>
      </c>
      <c r="M2608" t="s">
        <v>376</v>
      </c>
      <c r="N2608" t="s">
        <v>1033</v>
      </c>
      <c r="O2608" t="s">
        <v>30</v>
      </c>
      <c r="U2608">
        <f t="shared" si="122"/>
        <v>0</v>
      </c>
    </row>
    <row r="2609" spans="1:21" x14ac:dyDescent="0.25">
      <c r="A2609">
        <v>19910216</v>
      </c>
      <c r="B2609" t="s">
        <v>503</v>
      </c>
      <c r="C2609" t="str">
        <f t="shared" si="120"/>
        <v>L</v>
      </c>
      <c r="D2609" t="s">
        <v>376</v>
      </c>
      <c r="E2609" s="1">
        <v>12</v>
      </c>
      <c r="F2609" s="1">
        <v>21</v>
      </c>
      <c r="G2609">
        <f t="shared" si="121"/>
        <v>-9</v>
      </c>
      <c r="H2609" t="s">
        <v>2825</v>
      </c>
      <c r="K2609" t="s">
        <v>1818</v>
      </c>
      <c r="L2609" t="s">
        <v>1017</v>
      </c>
      <c r="M2609" t="s">
        <v>376</v>
      </c>
      <c r="N2609" t="s">
        <v>1037</v>
      </c>
      <c r="O2609" t="s">
        <v>30</v>
      </c>
      <c r="U2609">
        <f t="shared" si="122"/>
        <v>0</v>
      </c>
    </row>
    <row r="2610" spans="1:21" x14ac:dyDescent="0.25">
      <c r="A2610">
        <v>19910302</v>
      </c>
      <c r="B2610" t="s">
        <v>1825</v>
      </c>
      <c r="C2610" t="str">
        <f t="shared" si="120"/>
        <v>L</v>
      </c>
      <c r="D2610" t="s">
        <v>376</v>
      </c>
      <c r="E2610" s="1">
        <v>7</v>
      </c>
      <c r="F2610" s="1">
        <v>16</v>
      </c>
      <c r="G2610">
        <f t="shared" si="121"/>
        <v>-9</v>
      </c>
      <c r="H2610" t="s">
        <v>2825</v>
      </c>
      <c r="K2610" t="s">
        <v>1995</v>
      </c>
      <c r="L2610" t="s">
        <v>1826</v>
      </c>
      <c r="M2610" t="s">
        <v>1825</v>
      </c>
      <c r="N2610" t="s">
        <v>1033</v>
      </c>
      <c r="O2610" t="s">
        <v>30</v>
      </c>
      <c r="U2610">
        <f t="shared" si="122"/>
        <v>0</v>
      </c>
    </row>
    <row r="2611" spans="1:21" x14ac:dyDescent="0.25">
      <c r="A2611">
        <v>19910302</v>
      </c>
      <c r="B2611" t="s">
        <v>376</v>
      </c>
      <c r="C2611" t="str">
        <f t="shared" si="120"/>
        <v>W</v>
      </c>
      <c r="D2611" t="s">
        <v>1825</v>
      </c>
      <c r="E2611" s="1">
        <v>16</v>
      </c>
      <c r="F2611" s="1">
        <v>7</v>
      </c>
      <c r="G2611">
        <f t="shared" si="121"/>
        <v>9</v>
      </c>
      <c r="H2611" t="s">
        <v>2825</v>
      </c>
      <c r="K2611" t="s">
        <v>1995</v>
      </c>
      <c r="L2611" t="s">
        <v>1826</v>
      </c>
      <c r="M2611" t="s">
        <v>1825</v>
      </c>
      <c r="N2611" t="s">
        <v>1037</v>
      </c>
      <c r="O2611" t="s">
        <v>30</v>
      </c>
      <c r="U2611">
        <f t="shared" si="122"/>
        <v>0</v>
      </c>
    </row>
    <row r="2612" spans="1:21" x14ac:dyDescent="0.25">
      <c r="A2612">
        <v>19910302</v>
      </c>
      <c r="B2612" t="s">
        <v>164</v>
      </c>
      <c r="C2612" t="str">
        <f t="shared" si="120"/>
        <v>W</v>
      </c>
      <c r="D2612" t="s">
        <v>1264</v>
      </c>
      <c r="E2612" s="1">
        <v>36</v>
      </c>
      <c r="F2612" s="1">
        <v>3</v>
      </c>
      <c r="G2612">
        <f t="shared" si="121"/>
        <v>33</v>
      </c>
      <c r="H2612" t="s">
        <v>2825</v>
      </c>
      <c r="K2612" t="s">
        <v>2268</v>
      </c>
      <c r="L2612" t="s">
        <v>1939</v>
      </c>
      <c r="M2612" t="s">
        <v>164</v>
      </c>
      <c r="N2612" t="s">
        <v>1033</v>
      </c>
      <c r="O2612" t="s">
        <v>30</v>
      </c>
      <c r="U2612">
        <f t="shared" si="122"/>
        <v>0</v>
      </c>
    </row>
    <row r="2613" spans="1:21" x14ac:dyDescent="0.25">
      <c r="A2613">
        <v>19910302</v>
      </c>
      <c r="B2613" t="s">
        <v>1264</v>
      </c>
      <c r="C2613" t="str">
        <f t="shared" si="120"/>
        <v>L</v>
      </c>
      <c r="D2613" t="s">
        <v>164</v>
      </c>
      <c r="E2613" s="1">
        <v>3</v>
      </c>
      <c r="F2613" s="1">
        <v>36</v>
      </c>
      <c r="G2613">
        <f t="shared" si="121"/>
        <v>-33</v>
      </c>
      <c r="H2613" t="s">
        <v>2825</v>
      </c>
      <c r="K2613" t="s">
        <v>2268</v>
      </c>
      <c r="L2613" t="s">
        <v>1939</v>
      </c>
      <c r="M2613" t="s">
        <v>164</v>
      </c>
      <c r="N2613" t="s">
        <v>1037</v>
      </c>
      <c r="O2613" t="s">
        <v>30</v>
      </c>
      <c r="U2613">
        <f t="shared" si="122"/>
        <v>0</v>
      </c>
    </row>
    <row r="2614" spans="1:21" x14ac:dyDescent="0.25">
      <c r="A2614">
        <v>19910316</v>
      </c>
      <c r="B2614" t="s">
        <v>503</v>
      </c>
      <c r="C2614" t="str">
        <f t="shared" si="120"/>
        <v>W</v>
      </c>
      <c r="D2614" t="s">
        <v>1825</v>
      </c>
      <c r="E2614" s="1">
        <v>28</v>
      </c>
      <c r="F2614" s="1">
        <v>25</v>
      </c>
      <c r="G2614">
        <f t="shared" si="121"/>
        <v>3</v>
      </c>
      <c r="H2614" t="s">
        <v>2825</v>
      </c>
      <c r="K2614" t="s">
        <v>1822</v>
      </c>
      <c r="L2614" t="s">
        <v>1120</v>
      </c>
      <c r="M2614" t="s">
        <v>503</v>
      </c>
      <c r="N2614" t="s">
        <v>1033</v>
      </c>
      <c r="O2614" t="s">
        <v>30</v>
      </c>
      <c r="U2614">
        <f t="shared" si="122"/>
        <v>0</v>
      </c>
    </row>
    <row r="2615" spans="1:21" x14ac:dyDescent="0.25">
      <c r="A2615">
        <v>19910316</v>
      </c>
      <c r="B2615" t="s">
        <v>1825</v>
      </c>
      <c r="C2615" t="str">
        <f t="shared" si="120"/>
        <v>L</v>
      </c>
      <c r="D2615" t="s">
        <v>503</v>
      </c>
      <c r="E2615" s="1">
        <v>25</v>
      </c>
      <c r="F2615" s="1">
        <v>28</v>
      </c>
      <c r="G2615">
        <f t="shared" si="121"/>
        <v>-3</v>
      </c>
      <c r="H2615" t="s">
        <v>2825</v>
      </c>
      <c r="K2615" t="s">
        <v>1822</v>
      </c>
      <c r="L2615" t="s">
        <v>1120</v>
      </c>
      <c r="M2615" t="s">
        <v>503</v>
      </c>
      <c r="N2615" t="s">
        <v>1037</v>
      </c>
      <c r="O2615" t="s">
        <v>30</v>
      </c>
      <c r="U2615">
        <f t="shared" si="122"/>
        <v>1</v>
      </c>
    </row>
    <row r="2616" spans="1:21" x14ac:dyDescent="0.25">
      <c r="A2616">
        <v>19910316</v>
      </c>
      <c r="B2616" t="s">
        <v>376</v>
      </c>
      <c r="C2616" t="str">
        <f t="shared" si="120"/>
        <v>W</v>
      </c>
      <c r="D2616" t="s">
        <v>164</v>
      </c>
      <c r="E2616" s="1">
        <v>21</v>
      </c>
      <c r="F2616" s="1">
        <v>19</v>
      </c>
      <c r="G2616">
        <f t="shared" si="121"/>
        <v>2</v>
      </c>
      <c r="H2616" t="s">
        <v>2825</v>
      </c>
      <c r="K2616" t="s">
        <v>1894</v>
      </c>
      <c r="L2616" t="s">
        <v>1017</v>
      </c>
      <c r="M2616" t="s">
        <v>376</v>
      </c>
      <c r="N2616" t="s">
        <v>1033</v>
      </c>
      <c r="O2616" t="s">
        <v>30</v>
      </c>
      <c r="U2616">
        <f t="shared" si="122"/>
        <v>0</v>
      </c>
    </row>
    <row r="2617" spans="1:21" x14ac:dyDescent="0.25">
      <c r="A2617">
        <v>19910316</v>
      </c>
      <c r="B2617" t="s">
        <v>164</v>
      </c>
      <c r="C2617" t="str">
        <f t="shared" si="120"/>
        <v>L</v>
      </c>
      <c r="D2617" t="s">
        <v>376</v>
      </c>
      <c r="E2617" s="1">
        <v>19</v>
      </c>
      <c r="F2617" s="1">
        <v>21</v>
      </c>
      <c r="G2617">
        <f t="shared" si="121"/>
        <v>-2</v>
      </c>
      <c r="H2617" t="s">
        <v>2825</v>
      </c>
      <c r="K2617" t="s">
        <v>1894</v>
      </c>
      <c r="L2617" t="s">
        <v>1017</v>
      </c>
      <c r="M2617" t="s">
        <v>376</v>
      </c>
      <c r="N2617" t="s">
        <v>1037</v>
      </c>
      <c r="O2617" t="s">
        <v>30</v>
      </c>
      <c r="U2617">
        <f t="shared" si="122"/>
        <v>1</v>
      </c>
    </row>
    <row r="2618" spans="1:21" x14ac:dyDescent="0.25">
      <c r="A2618">
        <v>19910706</v>
      </c>
      <c r="B2618" t="s">
        <v>1821</v>
      </c>
      <c r="C2618" t="str">
        <f t="shared" si="120"/>
        <v>L</v>
      </c>
      <c r="D2618" t="s">
        <v>1787</v>
      </c>
      <c r="E2618" s="1">
        <v>14</v>
      </c>
      <c r="F2618" s="1">
        <v>28</v>
      </c>
      <c r="G2618">
        <f t="shared" si="121"/>
        <v>-14</v>
      </c>
      <c r="H2618" t="s">
        <v>2345</v>
      </c>
      <c r="K2618" t="s">
        <v>1886</v>
      </c>
      <c r="L2618" t="s">
        <v>1885</v>
      </c>
      <c r="M2618" t="s">
        <v>1821</v>
      </c>
      <c r="N2618" t="s">
        <v>1033</v>
      </c>
      <c r="S2618" t="s">
        <v>30</v>
      </c>
      <c r="U2618">
        <f t="shared" si="122"/>
        <v>0</v>
      </c>
    </row>
    <row r="2619" spans="1:21" x14ac:dyDescent="0.25">
      <c r="A2619">
        <v>19910706</v>
      </c>
      <c r="B2619" t="s">
        <v>1787</v>
      </c>
      <c r="C2619" t="str">
        <f t="shared" si="120"/>
        <v>W</v>
      </c>
      <c r="D2619" t="s">
        <v>1821</v>
      </c>
      <c r="E2619" s="1">
        <v>28</v>
      </c>
      <c r="F2619" s="1">
        <v>14</v>
      </c>
      <c r="G2619">
        <f t="shared" si="121"/>
        <v>14</v>
      </c>
      <c r="H2619" t="s">
        <v>2345</v>
      </c>
      <c r="K2619" t="s">
        <v>1886</v>
      </c>
      <c r="L2619" t="s">
        <v>1885</v>
      </c>
      <c r="M2619" t="s">
        <v>1821</v>
      </c>
      <c r="N2619" t="s">
        <v>1037</v>
      </c>
      <c r="S2619" t="s">
        <v>30</v>
      </c>
      <c r="U2619">
        <f t="shared" si="122"/>
        <v>0</v>
      </c>
    </row>
    <row r="2620" spans="1:21" x14ac:dyDescent="0.25">
      <c r="A2620">
        <v>19910713</v>
      </c>
      <c r="B2620" t="s">
        <v>1821</v>
      </c>
      <c r="C2620" t="str">
        <f t="shared" si="120"/>
        <v>L</v>
      </c>
      <c r="D2620" t="s">
        <v>1787</v>
      </c>
      <c r="E2620" s="1">
        <v>6</v>
      </c>
      <c r="F2620" s="1">
        <v>36</v>
      </c>
      <c r="G2620">
        <f t="shared" si="121"/>
        <v>-30</v>
      </c>
      <c r="H2620" t="s">
        <v>2345</v>
      </c>
      <c r="K2620" t="s">
        <v>1886</v>
      </c>
      <c r="L2620" t="s">
        <v>1885</v>
      </c>
      <c r="M2620" t="s">
        <v>1821</v>
      </c>
      <c r="N2620" t="s">
        <v>1033</v>
      </c>
      <c r="S2620" t="s">
        <v>30</v>
      </c>
      <c r="U2620">
        <f t="shared" si="122"/>
        <v>0</v>
      </c>
    </row>
    <row r="2621" spans="1:21" x14ac:dyDescent="0.25">
      <c r="A2621">
        <v>19910713</v>
      </c>
      <c r="B2621" t="s">
        <v>1787</v>
      </c>
      <c r="C2621" t="str">
        <f t="shared" si="120"/>
        <v>W</v>
      </c>
      <c r="D2621" t="s">
        <v>1821</v>
      </c>
      <c r="E2621" s="1">
        <v>36</v>
      </c>
      <c r="F2621" s="1">
        <v>6</v>
      </c>
      <c r="G2621">
        <f t="shared" si="121"/>
        <v>30</v>
      </c>
      <c r="H2621" t="s">
        <v>2345</v>
      </c>
      <c r="K2621" t="s">
        <v>1886</v>
      </c>
      <c r="L2621" t="s">
        <v>1885</v>
      </c>
      <c r="M2621" t="s">
        <v>1821</v>
      </c>
      <c r="N2621" t="s">
        <v>1037</v>
      </c>
      <c r="S2621" t="s">
        <v>30</v>
      </c>
      <c r="U2621">
        <f t="shared" si="122"/>
        <v>0</v>
      </c>
    </row>
    <row r="2622" spans="1:21" x14ac:dyDescent="0.25">
      <c r="A2622">
        <v>19910722</v>
      </c>
      <c r="B2622" t="s">
        <v>1824</v>
      </c>
      <c r="C2622" t="str">
        <f t="shared" si="120"/>
        <v>W</v>
      </c>
      <c r="D2622" t="s">
        <v>1264</v>
      </c>
      <c r="E2622" s="1">
        <v>63</v>
      </c>
      <c r="F2622" s="1">
        <v>6</v>
      </c>
      <c r="G2622">
        <f t="shared" si="121"/>
        <v>57</v>
      </c>
      <c r="H2622" t="s">
        <v>2344</v>
      </c>
      <c r="K2622" t="s">
        <v>2233</v>
      </c>
      <c r="L2622" t="s">
        <v>1715</v>
      </c>
      <c r="M2622" t="s">
        <v>1824</v>
      </c>
      <c r="N2622" t="s">
        <v>1033</v>
      </c>
      <c r="S2622" t="s">
        <v>30</v>
      </c>
      <c r="U2622">
        <f t="shared" si="122"/>
        <v>0</v>
      </c>
    </row>
    <row r="2623" spans="1:21" x14ac:dyDescent="0.25">
      <c r="A2623">
        <v>19910722</v>
      </c>
      <c r="B2623" t="s">
        <v>1264</v>
      </c>
      <c r="C2623" t="str">
        <f t="shared" si="120"/>
        <v>L</v>
      </c>
      <c r="D2623" t="s">
        <v>1824</v>
      </c>
      <c r="E2623" s="1">
        <v>6</v>
      </c>
      <c r="F2623" s="1">
        <v>63</v>
      </c>
      <c r="G2623">
        <f t="shared" si="121"/>
        <v>-57</v>
      </c>
      <c r="H2623" t="s">
        <v>2344</v>
      </c>
      <c r="K2623" t="s">
        <v>2233</v>
      </c>
      <c r="L2623" t="s">
        <v>1715</v>
      </c>
      <c r="M2623" t="s">
        <v>1824</v>
      </c>
      <c r="N2623" t="s">
        <v>1037</v>
      </c>
      <c r="S2623" t="s">
        <v>30</v>
      </c>
      <c r="U2623">
        <f t="shared" si="122"/>
        <v>0</v>
      </c>
    </row>
    <row r="2624" spans="1:21" x14ac:dyDescent="0.25">
      <c r="A2624">
        <v>19910727</v>
      </c>
      <c r="B2624" t="s">
        <v>1824</v>
      </c>
      <c r="C2624" t="str">
        <f t="shared" si="120"/>
        <v>W</v>
      </c>
      <c r="D2624" t="s">
        <v>376</v>
      </c>
      <c r="E2624" s="1">
        <v>40</v>
      </c>
      <c r="F2624" s="1">
        <v>15</v>
      </c>
      <c r="G2624">
        <f t="shared" si="121"/>
        <v>25</v>
      </c>
      <c r="H2624" t="s">
        <v>2343</v>
      </c>
      <c r="K2624" t="s">
        <v>1812</v>
      </c>
      <c r="L2624" t="s">
        <v>1675</v>
      </c>
      <c r="M2624" t="s">
        <v>1824</v>
      </c>
      <c r="N2624" t="s">
        <v>1033</v>
      </c>
      <c r="S2624" t="s">
        <v>30</v>
      </c>
      <c r="U2624">
        <f t="shared" si="122"/>
        <v>0</v>
      </c>
    </row>
    <row r="2625" spans="1:21" x14ac:dyDescent="0.25">
      <c r="A2625">
        <v>19910727</v>
      </c>
      <c r="B2625" t="s">
        <v>376</v>
      </c>
      <c r="C2625" t="str">
        <f t="shared" si="120"/>
        <v>L</v>
      </c>
      <c r="D2625" t="s">
        <v>1824</v>
      </c>
      <c r="E2625" s="1">
        <v>15</v>
      </c>
      <c r="F2625" s="1">
        <v>40</v>
      </c>
      <c r="G2625">
        <f t="shared" si="121"/>
        <v>-25</v>
      </c>
      <c r="H2625" t="s">
        <v>2343</v>
      </c>
      <c r="K2625" t="s">
        <v>1812</v>
      </c>
      <c r="L2625" t="s">
        <v>1675</v>
      </c>
      <c r="M2625" t="s">
        <v>1824</v>
      </c>
      <c r="N2625" t="s">
        <v>1037</v>
      </c>
      <c r="S2625" t="s">
        <v>30</v>
      </c>
      <c r="U2625">
        <f t="shared" si="122"/>
        <v>0</v>
      </c>
    </row>
    <row r="2626" spans="1:21" x14ac:dyDescent="0.25">
      <c r="A2626">
        <v>19910810</v>
      </c>
      <c r="B2626" t="s">
        <v>1824</v>
      </c>
      <c r="C2626" t="str">
        <f t="shared" ref="C2626:C2689" si="123">IF(E2626-F2626&gt;0,"W",IF(E2626-F2626&lt;0,"L","D"))</f>
        <v>W</v>
      </c>
      <c r="D2626" t="s">
        <v>1787</v>
      </c>
      <c r="E2626" s="1">
        <v>21</v>
      </c>
      <c r="F2626" s="1">
        <v>12</v>
      </c>
      <c r="G2626">
        <f t="shared" ref="G2626:G2689" si="124">E2626-F2626</f>
        <v>9</v>
      </c>
      <c r="H2626" t="s">
        <v>2342</v>
      </c>
      <c r="K2626" t="s">
        <v>1812</v>
      </c>
      <c r="L2626" t="s">
        <v>1675</v>
      </c>
      <c r="M2626" t="s">
        <v>1824</v>
      </c>
      <c r="N2626" t="s">
        <v>1033</v>
      </c>
      <c r="S2626" t="s">
        <v>30</v>
      </c>
      <c r="U2626">
        <f t="shared" ref="U2626:U2689" si="125">IF(C2626="L",IF(G2626&gt;-8,1,0),0)</f>
        <v>0</v>
      </c>
    </row>
    <row r="2627" spans="1:21" x14ac:dyDescent="0.25">
      <c r="A2627">
        <v>19910810</v>
      </c>
      <c r="B2627" t="s">
        <v>1787</v>
      </c>
      <c r="C2627" t="str">
        <f t="shared" si="123"/>
        <v>L</v>
      </c>
      <c r="D2627" t="s">
        <v>1824</v>
      </c>
      <c r="E2627" s="1">
        <v>12</v>
      </c>
      <c r="F2627" s="1">
        <v>21</v>
      </c>
      <c r="G2627">
        <f t="shared" si="124"/>
        <v>-9</v>
      </c>
      <c r="H2627" t="s">
        <v>2342</v>
      </c>
      <c r="K2627" t="s">
        <v>1812</v>
      </c>
      <c r="L2627" t="s">
        <v>1675</v>
      </c>
      <c r="M2627" t="s">
        <v>1824</v>
      </c>
      <c r="N2627" t="s">
        <v>1037</v>
      </c>
      <c r="S2627" t="s">
        <v>30</v>
      </c>
      <c r="U2627">
        <f t="shared" si="125"/>
        <v>0</v>
      </c>
    </row>
    <row r="2628" spans="1:21" x14ac:dyDescent="0.25">
      <c r="A2628">
        <v>19910824</v>
      </c>
      <c r="B2628" t="s">
        <v>1787</v>
      </c>
      <c r="C2628" t="str">
        <f t="shared" si="123"/>
        <v>W</v>
      </c>
      <c r="D2628" t="s">
        <v>1824</v>
      </c>
      <c r="E2628" s="1">
        <v>6</v>
      </c>
      <c r="F2628" s="1">
        <v>3</v>
      </c>
      <c r="G2628">
        <f t="shared" si="124"/>
        <v>3</v>
      </c>
      <c r="H2628" t="s">
        <v>2341</v>
      </c>
      <c r="K2628" t="s">
        <v>1836</v>
      </c>
      <c r="L2628" t="s">
        <v>1786</v>
      </c>
      <c r="M2628" t="s">
        <v>1787</v>
      </c>
      <c r="N2628" t="s">
        <v>1033</v>
      </c>
      <c r="S2628" t="s">
        <v>30</v>
      </c>
      <c r="U2628">
        <f t="shared" si="125"/>
        <v>0</v>
      </c>
    </row>
    <row r="2629" spans="1:21" x14ac:dyDescent="0.25">
      <c r="A2629">
        <v>19910824</v>
      </c>
      <c r="B2629" t="s">
        <v>1824</v>
      </c>
      <c r="C2629" t="str">
        <f t="shared" si="123"/>
        <v>L</v>
      </c>
      <c r="D2629" t="s">
        <v>1787</v>
      </c>
      <c r="E2629" s="1">
        <v>3</v>
      </c>
      <c r="F2629" s="1">
        <v>6</v>
      </c>
      <c r="G2629">
        <f t="shared" si="124"/>
        <v>-3</v>
      </c>
      <c r="H2629" t="s">
        <v>2341</v>
      </c>
      <c r="K2629" t="s">
        <v>1836</v>
      </c>
      <c r="L2629" t="s">
        <v>1786</v>
      </c>
      <c r="M2629" t="s">
        <v>1787</v>
      </c>
      <c r="N2629" t="s">
        <v>1037</v>
      </c>
      <c r="S2629" t="s">
        <v>30</v>
      </c>
      <c r="U2629">
        <f t="shared" si="125"/>
        <v>1</v>
      </c>
    </row>
    <row r="2630" spans="1:21" x14ac:dyDescent="0.25">
      <c r="A2630">
        <v>19910904</v>
      </c>
      <c r="B2630" t="s">
        <v>1264</v>
      </c>
      <c r="C2630" t="str">
        <f t="shared" si="123"/>
        <v>L</v>
      </c>
      <c r="D2630" t="s">
        <v>164</v>
      </c>
      <c r="E2630" s="1">
        <v>9</v>
      </c>
      <c r="F2630" s="1">
        <v>22</v>
      </c>
      <c r="G2630">
        <f t="shared" si="124"/>
        <v>-13</v>
      </c>
      <c r="H2630" t="s">
        <v>2340</v>
      </c>
      <c r="K2630" t="s">
        <v>1988</v>
      </c>
      <c r="L2630" t="s">
        <v>1263</v>
      </c>
      <c r="M2630" t="s">
        <v>1264</v>
      </c>
      <c r="N2630" t="s">
        <v>1033</v>
      </c>
      <c r="S2630" t="s">
        <v>30</v>
      </c>
      <c r="U2630">
        <f t="shared" si="125"/>
        <v>0</v>
      </c>
    </row>
    <row r="2631" spans="1:21" x14ac:dyDescent="0.25">
      <c r="A2631">
        <v>19910904</v>
      </c>
      <c r="B2631" t="s">
        <v>164</v>
      </c>
      <c r="C2631" t="str">
        <f t="shared" si="123"/>
        <v>W</v>
      </c>
      <c r="D2631" t="s">
        <v>1264</v>
      </c>
      <c r="E2631" s="1">
        <v>22</v>
      </c>
      <c r="F2631" s="1">
        <v>9</v>
      </c>
      <c r="G2631">
        <f t="shared" si="124"/>
        <v>13</v>
      </c>
      <c r="H2631" t="s">
        <v>2340</v>
      </c>
      <c r="K2631" t="s">
        <v>1988</v>
      </c>
      <c r="L2631" t="s">
        <v>1263</v>
      </c>
      <c r="M2631" t="s">
        <v>1264</v>
      </c>
      <c r="N2631" t="s">
        <v>1037</v>
      </c>
      <c r="S2631" t="s">
        <v>30</v>
      </c>
      <c r="U2631">
        <f t="shared" si="125"/>
        <v>0</v>
      </c>
    </row>
    <row r="2632" spans="1:21" x14ac:dyDescent="0.25">
      <c r="A2632">
        <v>19911003</v>
      </c>
      <c r="B2632" t="s">
        <v>376</v>
      </c>
      <c r="C2632" t="str">
        <f t="shared" si="123"/>
        <v>L</v>
      </c>
      <c r="D2632" t="s">
        <v>1787</v>
      </c>
      <c r="E2632" s="1">
        <v>12</v>
      </c>
      <c r="F2632" s="1">
        <v>18</v>
      </c>
      <c r="G2632">
        <f t="shared" si="124"/>
        <v>-6</v>
      </c>
      <c r="H2632" t="s">
        <v>2724</v>
      </c>
      <c r="I2632" t="s">
        <v>2629</v>
      </c>
      <c r="J2632" t="s">
        <v>208</v>
      </c>
      <c r="K2632" t="s">
        <v>1818</v>
      </c>
      <c r="L2632" t="s">
        <v>1017</v>
      </c>
      <c r="M2632" t="s">
        <v>376</v>
      </c>
      <c r="N2632" t="s">
        <v>1033</v>
      </c>
      <c r="R2632" t="s">
        <v>30</v>
      </c>
      <c r="T2632">
        <v>4</v>
      </c>
      <c r="U2632">
        <f t="shared" si="125"/>
        <v>1</v>
      </c>
    </row>
    <row r="2633" spans="1:21" x14ac:dyDescent="0.25">
      <c r="A2633">
        <v>19911003</v>
      </c>
      <c r="B2633" t="s">
        <v>1787</v>
      </c>
      <c r="C2633" t="str">
        <f t="shared" si="123"/>
        <v>W</v>
      </c>
      <c r="D2633" t="s">
        <v>376</v>
      </c>
      <c r="E2633" s="1">
        <v>18</v>
      </c>
      <c r="F2633" s="1">
        <v>12</v>
      </c>
      <c r="G2633">
        <f t="shared" si="124"/>
        <v>6</v>
      </c>
      <c r="H2633" t="s">
        <v>2724</v>
      </c>
      <c r="I2633" t="s">
        <v>2629</v>
      </c>
      <c r="J2633" t="s">
        <v>208</v>
      </c>
      <c r="K2633" t="s">
        <v>1818</v>
      </c>
      <c r="L2633" t="s">
        <v>1017</v>
      </c>
      <c r="M2633" t="s">
        <v>376</v>
      </c>
      <c r="N2633" t="s">
        <v>1037</v>
      </c>
      <c r="R2633" t="s">
        <v>30</v>
      </c>
      <c r="T2633">
        <v>4</v>
      </c>
      <c r="U2633">
        <f t="shared" si="125"/>
        <v>0</v>
      </c>
    </row>
    <row r="2634" spans="1:21" x14ac:dyDescent="0.25">
      <c r="A2634">
        <v>19911004</v>
      </c>
      <c r="B2634" t="s">
        <v>164</v>
      </c>
      <c r="C2634" t="str">
        <f t="shared" si="123"/>
        <v>W</v>
      </c>
      <c r="D2634" t="s">
        <v>397</v>
      </c>
      <c r="E2634" s="1">
        <v>30</v>
      </c>
      <c r="F2634" s="1">
        <v>3</v>
      </c>
      <c r="G2634">
        <f t="shared" si="124"/>
        <v>27</v>
      </c>
      <c r="H2634" t="s">
        <v>2724</v>
      </c>
      <c r="I2634" t="s">
        <v>2629</v>
      </c>
      <c r="J2634" t="s">
        <v>207</v>
      </c>
      <c r="K2634" t="s">
        <v>2712</v>
      </c>
      <c r="L2634" t="s">
        <v>2711</v>
      </c>
      <c r="M2634" t="s">
        <v>164</v>
      </c>
      <c r="N2634" t="s">
        <v>1033</v>
      </c>
      <c r="R2634" t="s">
        <v>30</v>
      </c>
      <c r="T2634">
        <v>4</v>
      </c>
      <c r="U2634">
        <f t="shared" si="125"/>
        <v>0</v>
      </c>
    </row>
    <row r="2635" spans="1:21" x14ac:dyDescent="0.25">
      <c r="A2635">
        <v>19911004</v>
      </c>
      <c r="B2635" t="s">
        <v>397</v>
      </c>
      <c r="C2635" t="str">
        <f t="shared" si="123"/>
        <v>L</v>
      </c>
      <c r="D2635" t="s">
        <v>164</v>
      </c>
      <c r="E2635" s="1">
        <v>3</v>
      </c>
      <c r="F2635" s="1">
        <v>30</v>
      </c>
      <c r="G2635">
        <f t="shared" si="124"/>
        <v>-27</v>
      </c>
      <c r="H2635" t="s">
        <v>2724</v>
      </c>
      <c r="I2635" t="s">
        <v>2629</v>
      </c>
      <c r="J2635" t="s">
        <v>207</v>
      </c>
      <c r="K2635" t="s">
        <v>2712</v>
      </c>
      <c r="L2635" t="s">
        <v>2711</v>
      </c>
      <c r="M2635" t="s">
        <v>164</v>
      </c>
      <c r="N2635" t="s">
        <v>1037</v>
      </c>
      <c r="R2635" t="s">
        <v>30</v>
      </c>
      <c r="T2635">
        <v>4</v>
      </c>
      <c r="U2635">
        <f t="shared" si="125"/>
        <v>0</v>
      </c>
    </row>
    <row r="2636" spans="1:21" x14ac:dyDescent="0.25">
      <c r="A2636">
        <v>19911004</v>
      </c>
      <c r="B2636" t="s">
        <v>1821</v>
      </c>
      <c r="C2636" t="str">
        <f t="shared" si="123"/>
        <v>L</v>
      </c>
      <c r="D2636" t="s">
        <v>1824</v>
      </c>
      <c r="E2636" s="1">
        <v>19</v>
      </c>
      <c r="F2636" s="1">
        <v>32</v>
      </c>
      <c r="G2636">
        <f t="shared" si="124"/>
        <v>-13</v>
      </c>
      <c r="H2636" t="s">
        <v>2724</v>
      </c>
      <c r="I2636" t="s">
        <v>2629</v>
      </c>
      <c r="J2636" t="s">
        <v>210</v>
      </c>
      <c r="K2636" t="s">
        <v>2246</v>
      </c>
      <c r="L2636" t="s">
        <v>1936</v>
      </c>
      <c r="M2636" t="s">
        <v>1264</v>
      </c>
      <c r="N2636" t="s">
        <v>1839</v>
      </c>
      <c r="R2636" t="s">
        <v>30</v>
      </c>
      <c r="T2636">
        <v>4</v>
      </c>
      <c r="U2636">
        <f t="shared" si="125"/>
        <v>0</v>
      </c>
    </row>
    <row r="2637" spans="1:21" x14ac:dyDescent="0.25">
      <c r="A2637">
        <v>19911004</v>
      </c>
      <c r="B2637" t="s">
        <v>1824</v>
      </c>
      <c r="C2637" t="str">
        <f t="shared" si="123"/>
        <v>W</v>
      </c>
      <c r="D2637" t="s">
        <v>1821</v>
      </c>
      <c r="E2637" s="1">
        <v>32</v>
      </c>
      <c r="F2637" s="1">
        <v>19</v>
      </c>
      <c r="G2637">
        <f t="shared" si="124"/>
        <v>13</v>
      </c>
      <c r="H2637" t="s">
        <v>2724</v>
      </c>
      <c r="I2637" t="s">
        <v>2629</v>
      </c>
      <c r="J2637" t="s">
        <v>210</v>
      </c>
      <c r="K2637" t="s">
        <v>2246</v>
      </c>
      <c r="L2637" t="s">
        <v>1936</v>
      </c>
      <c r="M2637" t="s">
        <v>1264</v>
      </c>
      <c r="N2637" t="s">
        <v>1839</v>
      </c>
      <c r="R2637" t="s">
        <v>30</v>
      </c>
      <c r="T2637">
        <v>4</v>
      </c>
      <c r="U2637">
        <f t="shared" si="125"/>
        <v>0</v>
      </c>
    </row>
    <row r="2638" spans="1:21" x14ac:dyDescent="0.25">
      <c r="A2638">
        <v>19911005</v>
      </c>
      <c r="B2638" t="s">
        <v>171</v>
      </c>
      <c r="C2638" t="str">
        <f t="shared" si="123"/>
        <v>W</v>
      </c>
      <c r="D2638" t="s">
        <v>660</v>
      </c>
      <c r="E2638" s="1">
        <v>30</v>
      </c>
      <c r="F2638" s="1">
        <v>9</v>
      </c>
      <c r="G2638">
        <f t="shared" si="124"/>
        <v>21</v>
      </c>
      <c r="H2638" t="s">
        <v>2724</v>
      </c>
      <c r="I2638" t="s">
        <v>2629</v>
      </c>
      <c r="J2638" t="s">
        <v>208</v>
      </c>
      <c r="K2638" t="s">
        <v>2738</v>
      </c>
      <c r="L2638" t="s">
        <v>2737</v>
      </c>
      <c r="M2638" t="s">
        <v>376</v>
      </c>
      <c r="N2638" t="s">
        <v>1839</v>
      </c>
      <c r="R2638" t="s">
        <v>30</v>
      </c>
      <c r="T2638">
        <v>4</v>
      </c>
      <c r="U2638">
        <f t="shared" si="125"/>
        <v>0</v>
      </c>
    </row>
    <row r="2639" spans="1:21" x14ac:dyDescent="0.25">
      <c r="A2639">
        <v>19911005</v>
      </c>
      <c r="B2639" t="s">
        <v>660</v>
      </c>
      <c r="C2639" t="str">
        <f t="shared" si="123"/>
        <v>L</v>
      </c>
      <c r="D2639" t="s">
        <v>171</v>
      </c>
      <c r="E2639" s="1">
        <v>9</v>
      </c>
      <c r="F2639" s="1">
        <v>30</v>
      </c>
      <c r="G2639">
        <f t="shared" si="124"/>
        <v>-21</v>
      </c>
      <c r="H2639" t="s">
        <v>2724</v>
      </c>
      <c r="I2639" t="s">
        <v>2629</v>
      </c>
      <c r="J2639" t="s">
        <v>208</v>
      </c>
      <c r="K2639" t="s">
        <v>2738</v>
      </c>
      <c r="L2639" t="s">
        <v>2737</v>
      </c>
      <c r="M2639" t="s">
        <v>376</v>
      </c>
      <c r="N2639" t="s">
        <v>1839</v>
      </c>
      <c r="R2639" t="s">
        <v>30</v>
      </c>
      <c r="T2639">
        <v>4</v>
      </c>
      <c r="U2639">
        <f t="shared" si="125"/>
        <v>0</v>
      </c>
    </row>
    <row r="2640" spans="1:21" x14ac:dyDescent="0.25">
      <c r="A2640">
        <v>19911005</v>
      </c>
      <c r="B2640" t="s">
        <v>503</v>
      </c>
      <c r="C2640" t="str">
        <f t="shared" si="123"/>
        <v>W</v>
      </c>
      <c r="D2640" t="s">
        <v>1823</v>
      </c>
      <c r="E2640" s="1">
        <v>47</v>
      </c>
      <c r="F2640" s="1">
        <v>9</v>
      </c>
      <c r="G2640">
        <f t="shared" si="124"/>
        <v>38</v>
      </c>
      <c r="H2640" t="s">
        <v>2724</v>
      </c>
      <c r="I2640" t="s">
        <v>2629</v>
      </c>
      <c r="J2640" t="s">
        <v>212</v>
      </c>
      <c r="K2640" t="s">
        <v>1822</v>
      </c>
      <c r="L2640" t="s">
        <v>1120</v>
      </c>
      <c r="M2640" t="s">
        <v>503</v>
      </c>
      <c r="N2640" t="s">
        <v>1033</v>
      </c>
      <c r="R2640" t="s">
        <v>30</v>
      </c>
      <c r="T2640">
        <v>4</v>
      </c>
      <c r="U2640">
        <f t="shared" si="125"/>
        <v>0</v>
      </c>
    </row>
    <row r="2641" spans="1:21" x14ac:dyDescent="0.25">
      <c r="A2641">
        <v>19911005</v>
      </c>
      <c r="B2641" t="s">
        <v>1823</v>
      </c>
      <c r="C2641" t="str">
        <f t="shared" si="123"/>
        <v>L</v>
      </c>
      <c r="D2641" t="s">
        <v>503</v>
      </c>
      <c r="E2641" s="1">
        <v>9</v>
      </c>
      <c r="F2641" s="1">
        <v>47</v>
      </c>
      <c r="G2641">
        <f t="shared" si="124"/>
        <v>-38</v>
      </c>
      <c r="H2641" t="s">
        <v>2724</v>
      </c>
      <c r="I2641" t="s">
        <v>2629</v>
      </c>
      <c r="J2641" t="s">
        <v>212</v>
      </c>
      <c r="K2641" t="s">
        <v>1822</v>
      </c>
      <c r="L2641" t="s">
        <v>1120</v>
      </c>
      <c r="M2641" t="s">
        <v>503</v>
      </c>
      <c r="N2641" t="s">
        <v>1037</v>
      </c>
      <c r="R2641" t="s">
        <v>30</v>
      </c>
      <c r="T2641">
        <v>4</v>
      </c>
      <c r="U2641">
        <f t="shared" si="125"/>
        <v>0</v>
      </c>
    </row>
    <row r="2642" spans="1:21" x14ac:dyDescent="0.25">
      <c r="A2642">
        <v>19911005</v>
      </c>
      <c r="B2642" t="s">
        <v>2645</v>
      </c>
      <c r="C2642" t="str">
        <f t="shared" si="123"/>
        <v>W</v>
      </c>
      <c r="D2642" t="s">
        <v>1817</v>
      </c>
      <c r="E2642" s="1">
        <v>13</v>
      </c>
      <c r="F2642" s="1">
        <v>3</v>
      </c>
      <c r="G2642">
        <f t="shared" si="124"/>
        <v>10</v>
      </c>
      <c r="H2642" t="s">
        <v>2724</v>
      </c>
      <c r="I2642" t="s">
        <v>2629</v>
      </c>
      <c r="J2642" t="s">
        <v>207</v>
      </c>
      <c r="K2642" t="s">
        <v>2736</v>
      </c>
      <c r="L2642" t="s">
        <v>2735</v>
      </c>
      <c r="M2642" t="s">
        <v>164</v>
      </c>
      <c r="N2642" t="s">
        <v>1839</v>
      </c>
      <c r="R2642" t="s">
        <v>30</v>
      </c>
      <c r="T2642">
        <v>4</v>
      </c>
      <c r="U2642">
        <f t="shared" si="125"/>
        <v>0</v>
      </c>
    </row>
    <row r="2643" spans="1:21" x14ac:dyDescent="0.25">
      <c r="A2643">
        <v>19911005</v>
      </c>
      <c r="B2643" t="s">
        <v>1817</v>
      </c>
      <c r="C2643" t="str">
        <f t="shared" si="123"/>
        <v>L</v>
      </c>
      <c r="D2643" t="s">
        <v>2645</v>
      </c>
      <c r="E2643" s="1">
        <v>3</v>
      </c>
      <c r="F2643" s="1">
        <v>13</v>
      </c>
      <c r="G2643">
        <f t="shared" si="124"/>
        <v>-10</v>
      </c>
      <c r="H2643" t="s">
        <v>2724</v>
      </c>
      <c r="I2643" t="s">
        <v>2629</v>
      </c>
      <c r="J2643" t="s">
        <v>207</v>
      </c>
      <c r="K2643" t="s">
        <v>2736</v>
      </c>
      <c r="L2643" t="s">
        <v>2735</v>
      </c>
      <c r="M2643" t="s">
        <v>164</v>
      </c>
      <c r="N2643" t="s">
        <v>1839</v>
      </c>
      <c r="R2643" t="s">
        <v>30</v>
      </c>
      <c r="T2643">
        <v>4</v>
      </c>
      <c r="U2643">
        <f t="shared" si="125"/>
        <v>0</v>
      </c>
    </row>
    <row r="2644" spans="1:21" x14ac:dyDescent="0.25">
      <c r="A2644">
        <v>19911006</v>
      </c>
      <c r="B2644" t="s">
        <v>1264</v>
      </c>
      <c r="C2644" t="str">
        <f t="shared" si="123"/>
        <v>L</v>
      </c>
      <c r="D2644" t="s">
        <v>2717</v>
      </c>
      <c r="E2644" s="1">
        <v>13</v>
      </c>
      <c r="F2644" s="1">
        <v>16</v>
      </c>
      <c r="G2644">
        <f t="shared" si="124"/>
        <v>-3</v>
      </c>
      <c r="H2644" t="s">
        <v>2724</v>
      </c>
      <c r="I2644" t="s">
        <v>2629</v>
      </c>
      <c r="J2644" t="s">
        <v>210</v>
      </c>
      <c r="K2644" t="s">
        <v>2533</v>
      </c>
      <c r="L2644" t="s">
        <v>1263</v>
      </c>
      <c r="M2644" t="s">
        <v>1264</v>
      </c>
      <c r="N2644" t="s">
        <v>1033</v>
      </c>
      <c r="R2644" t="s">
        <v>30</v>
      </c>
      <c r="T2644">
        <v>4</v>
      </c>
      <c r="U2644">
        <f t="shared" si="125"/>
        <v>1</v>
      </c>
    </row>
    <row r="2645" spans="1:21" x14ac:dyDescent="0.25">
      <c r="A2645">
        <v>19911006</v>
      </c>
      <c r="B2645" t="s">
        <v>2717</v>
      </c>
      <c r="C2645" t="str">
        <f t="shared" si="123"/>
        <v>W</v>
      </c>
      <c r="D2645" t="s">
        <v>1264</v>
      </c>
      <c r="E2645" s="1">
        <v>16</v>
      </c>
      <c r="F2645" s="1">
        <v>13</v>
      </c>
      <c r="G2645">
        <f t="shared" si="124"/>
        <v>3</v>
      </c>
      <c r="H2645" t="s">
        <v>2724</v>
      </c>
      <c r="I2645" t="s">
        <v>2629</v>
      </c>
      <c r="J2645" t="s">
        <v>210</v>
      </c>
      <c r="K2645" t="s">
        <v>2533</v>
      </c>
      <c r="L2645" t="s">
        <v>1263</v>
      </c>
      <c r="M2645" t="s">
        <v>1264</v>
      </c>
      <c r="N2645" t="s">
        <v>1037</v>
      </c>
      <c r="R2645" t="s">
        <v>30</v>
      </c>
      <c r="T2645">
        <v>4</v>
      </c>
      <c r="U2645">
        <f t="shared" si="125"/>
        <v>0</v>
      </c>
    </row>
    <row r="2646" spans="1:21" x14ac:dyDescent="0.25">
      <c r="A2646">
        <v>19911006</v>
      </c>
      <c r="B2646" t="s">
        <v>1825</v>
      </c>
      <c r="C2646" t="str">
        <f t="shared" si="123"/>
        <v>W</v>
      </c>
      <c r="D2646" t="s">
        <v>2726</v>
      </c>
      <c r="E2646" s="1">
        <v>55</v>
      </c>
      <c r="F2646" s="1">
        <v>11</v>
      </c>
      <c r="G2646">
        <f t="shared" si="124"/>
        <v>44</v>
      </c>
      <c r="H2646" t="s">
        <v>2724</v>
      </c>
      <c r="I2646" t="s">
        <v>2629</v>
      </c>
      <c r="J2646" t="s">
        <v>212</v>
      </c>
      <c r="K2646" t="s">
        <v>2703</v>
      </c>
      <c r="L2646" t="s">
        <v>1826</v>
      </c>
      <c r="M2646" t="s">
        <v>1825</v>
      </c>
      <c r="N2646" t="s">
        <v>1033</v>
      </c>
      <c r="R2646" t="s">
        <v>30</v>
      </c>
      <c r="T2646">
        <v>4</v>
      </c>
      <c r="U2646">
        <f t="shared" si="125"/>
        <v>0</v>
      </c>
    </row>
    <row r="2647" spans="1:21" x14ac:dyDescent="0.25">
      <c r="A2647">
        <v>19911006</v>
      </c>
      <c r="B2647" t="s">
        <v>2726</v>
      </c>
      <c r="C2647" t="str">
        <f t="shared" si="123"/>
        <v>L</v>
      </c>
      <c r="D2647" t="s">
        <v>1825</v>
      </c>
      <c r="E2647" s="1">
        <v>11</v>
      </c>
      <c r="F2647" s="1">
        <v>55</v>
      </c>
      <c r="G2647">
        <f t="shared" si="124"/>
        <v>-44</v>
      </c>
      <c r="H2647" t="s">
        <v>2724</v>
      </c>
      <c r="I2647" t="s">
        <v>2629</v>
      </c>
      <c r="J2647" t="s">
        <v>212</v>
      </c>
      <c r="K2647" t="s">
        <v>2703</v>
      </c>
      <c r="L2647" t="s">
        <v>1826</v>
      </c>
      <c r="M2647" t="s">
        <v>1825</v>
      </c>
      <c r="N2647" t="s">
        <v>1037</v>
      </c>
      <c r="R2647" t="s">
        <v>30</v>
      </c>
      <c r="T2647">
        <v>4</v>
      </c>
      <c r="U2647">
        <f t="shared" si="125"/>
        <v>0</v>
      </c>
    </row>
    <row r="2648" spans="1:21" x14ac:dyDescent="0.25">
      <c r="A2648">
        <v>19911008</v>
      </c>
      <c r="B2648" t="s">
        <v>1787</v>
      </c>
      <c r="C2648" t="str">
        <f t="shared" si="123"/>
        <v>W</v>
      </c>
      <c r="D2648" t="s">
        <v>660</v>
      </c>
      <c r="E2648" s="1">
        <v>46</v>
      </c>
      <c r="F2648" s="1">
        <v>6</v>
      </c>
      <c r="G2648">
        <f t="shared" si="124"/>
        <v>40</v>
      </c>
      <c r="H2648" t="s">
        <v>2724</v>
      </c>
      <c r="I2648" t="s">
        <v>2629</v>
      </c>
      <c r="J2648" t="s">
        <v>208</v>
      </c>
      <c r="K2648" t="s">
        <v>2668</v>
      </c>
      <c r="L2648" t="s">
        <v>2667</v>
      </c>
      <c r="M2648" t="s">
        <v>376</v>
      </c>
      <c r="N2648" t="s">
        <v>1839</v>
      </c>
      <c r="R2648" t="s">
        <v>30</v>
      </c>
      <c r="T2648">
        <v>4</v>
      </c>
      <c r="U2648">
        <f t="shared" si="125"/>
        <v>0</v>
      </c>
    </row>
    <row r="2649" spans="1:21" x14ac:dyDescent="0.25">
      <c r="A2649">
        <v>19911008</v>
      </c>
      <c r="B2649" t="s">
        <v>660</v>
      </c>
      <c r="C2649" t="str">
        <f t="shared" si="123"/>
        <v>L</v>
      </c>
      <c r="D2649" t="s">
        <v>1787</v>
      </c>
      <c r="E2649" s="1">
        <v>6</v>
      </c>
      <c r="F2649" s="1">
        <v>46</v>
      </c>
      <c r="G2649">
        <f t="shared" si="124"/>
        <v>-40</v>
      </c>
      <c r="H2649" t="s">
        <v>2724</v>
      </c>
      <c r="I2649" t="s">
        <v>2629</v>
      </c>
      <c r="J2649" t="s">
        <v>208</v>
      </c>
      <c r="K2649" t="s">
        <v>2668</v>
      </c>
      <c r="L2649" t="s">
        <v>2667</v>
      </c>
      <c r="M2649" t="s">
        <v>376</v>
      </c>
      <c r="N2649" t="s">
        <v>1839</v>
      </c>
      <c r="R2649" t="s">
        <v>30</v>
      </c>
      <c r="T2649">
        <v>4</v>
      </c>
      <c r="U2649">
        <f t="shared" si="125"/>
        <v>0</v>
      </c>
    </row>
    <row r="2650" spans="1:21" x14ac:dyDescent="0.25">
      <c r="A2650">
        <v>19911008</v>
      </c>
      <c r="B2650" t="s">
        <v>164</v>
      </c>
      <c r="C2650" t="str">
        <f t="shared" si="123"/>
        <v>W</v>
      </c>
      <c r="D2650" t="s">
        <v>1817</v>
      </c>
      <c r="E2650" s="1">
        <v>33</v>
      </c>
      <c r="F2650" s="1">
        <v>9</v>
      </c>
      <c r="G2650">
        <f t="shared" si="124"/>
        <v>24</v>
      </c>
      <c r="H2650" t="s">
        <v>2724</v>
      </c>
      <c r="I2650" t="s">
        <v>2629</v>
      </c>
      <c r="J2650" t="s">
        <v>207</v>
      </c>
      <c r="K2650" t="s">
        <v>2734</v>
      </c>
      <c r="L2650" t="s">
        <v>2286</v>
      </c>
      <c r="M2650" t="s">
        <v>164</v>
      </c>
      <c r="N2650" t="s">
        <v>1033</v>
      </c>
      <c r="R2650" t="s">
        <v>30</v>
      </c>
      <c r="T2650">
        <v>4</v>
      </c>
      <c r="U2650">
        <f t="shared" si="125"/>
        <v>0</v>
      </c>
    </row>
    <row r="2651" spans="1:21" x14ac:dyDescent="0.25">
      <c r="A2651">
        <v>19911008</v>
      </c>
      <c r="B2651" t="s">
        <v>1817</v>
      </c>
      <c r="C2651" t="str">
        <f t="shared" si="123"/>
        <v>L</v>
      </c>
      <c r="D2651" t="s">
        <v>164</v>
      </c>
      <c r="E2651" s="1">
        <v>9</v>
      </c>
      <c r="F2651" s="1">
        <v>33</v>
      </c>
      <c r="G2651">
        <f t="shared" si="124"/>
        <v>-24</v>
      </c>
      <c r="H2651" t="s">
        <v>2724</v>
      </c>
      <c r="I2651" t="s">
        <v>2629</v>
      </c>
      <c r="J2651" t="s">
        <v>207</v>
      </c>
      <c r="K2651" t="s">
        <v>2734</v>
      </c>
      <c r="L2651" t="s">
        <v>2286</v>
      </c>
      <c r="M2651" t="s">
        <v>164</v>
      </c>
      <c r="N2651" t="s">
        <v>1037</v>
      </c>
      <c r="R2651" t="s">
        <v>30</v>
      </c>
      <c r="T2651">
        <v>4</v>
      </c>
      <c r="U2651">
        <f t="shared" si="125"/>
        <v>0</v>
      </c>
    </row>
    <row r="2652" spans="1:21" x14ac:dyDescent="0.25">
      <c r="A2652">
        <v>19911008</v>
      </c>
      <c r="B2652" t="s">
        <v>376</v>
      </c>
      <c r="C2652" t="str">
        <f t="shared" si="123"/>
        <v>W</v>
      </c>
      <c r="D2652" t="s">
        <v>171</v>
      </c>
      <c r="E2652" s="1">
        <v>36</v>
      </c>
      <c r="F2652" s="1">
        <v>6</v>
      </c>
      <c r="G2652">
        <f t="shared" si="124"/>
        <v>30</v>
      </c>
      <c r="H2652" t="s">
        <v>2724</v>
      </c>
      <c r="I2652" t="s">
        <v>2629</v>
      </c>
      <c r="J2652" t="s">
        <v>208</v>
      </c>
      <c r="K2652" t="s">
        <v>1818</v>
      </c>
      <c r="L2652" t="s">
        <v>1017</v>
      </c>
      <c r="M2652" t="s">
        <v>376</v>
      </c>
      <c r="N2652" t="s">
        <v>1033</v>
      </c>
      <c r="R2652" t="s">
        <v>30</v>
      </c>
      <c r="T2652">
        <v>4</v>
      </c>
      <c r="U2652">
        <f t="shared" si="125"/>
        <v>0</v>
      </c>
    </row>
    <row r="2653" spans="1:21" x14ac:dyDescent="0.25">
      <c r="A2653">
        <v>19911008</v>
      </c>
      <c r="B2653" t="s">
        <v>171</v>
      </c>
      <c r="C2653" t="str">
        <f t="shared" si="123"/>
        <v>L</v>
      </c>
      <c r="D2653" t="s">
        <v>376</v>
      </c>
      <c r="E2653" s="1">
        <v>6</v>
      </c>
      <c r="F2653" s="1">
        <v>36</v>
      </c>
      <c r="G2653">
        <f t="shared" si="124"/>
        <v>-30</v>
      </c>
      <c r="H2653" t="s">
        <v>2724</v>
      </c>
      <c r="I2653" t="s">
        <v>2629</v>
      </c>
      <c r="J2653" t="s">
        <v>208</v>
      </c>
      <c r="K2653" t="s">
        <v>1818</v>
      </c>
      <c r="L2653" t="s">
        <v>1017</v>
      </c>
      <c r="M2653" t="s">
        <v>376</v>
      </c>
      <c r="N2653" t="s">
        <v>1037</v>
      </c>
      <c r="R2653" t="s">
        <v>30</v>
      </c>
      <c r="T2653">
        <v>4</v>
      </c>
      <c r="U2653">
        <f t="shared" si="125"/>
        <v>0</v>
      </c>
    </row>
    <row r="2654" spans="1:21" x14ac:dyDescent="0.25">
      <c r="A2654">
        <v>19911009</v>
      </c>
      <c r="B2654" t="s">
        <v>1264</v>
      </c>
      <c r="C2654" t="str">
        <f t="shared" si="123"/>
        <v>W</v>
      </c>
      <c r="D2654" t="s">
        <v>1821</v>
      </c>
      <c r="E2654" s="1">
        <v>16</v>
      </c>
      <c r="F2654" s="1">
        <v>7</v>
      </c>
      <c r="G2654">
        <f t="shared" si="124"/>
        <v>9</v>
      </c>
      <c r="H2654" t="s">
        <v>2724</v>
      </c>
      <c r="I2654" t="s">
        <v>2629</v>
      </c>
      <c r="J2654" t="s">
        <v>210</v>
      </c>
      <c r="K2654" t="s">
        <v>2533</v>
      </c>
      <c r="L2654" t="s">
        <v>1263</v>
      </c>
      <c r="M2654" t="s">
        <v>1264</v>
      </c>
      <c r="N2654" t="s">
        <v>1033</v>
      </c>
      <c r="R2654" t="s">
        <v>30</v>
      </c>
      <c r="T2654">
        <v>4</v>
      </c>
      <c r="U2654">
        <f t="shared" si="125"/>
        <v>0</v>
      </c>
    </row>
    <row r="2655" spans="1:21" x14ac:dyDescent="0.25">
      <c r="A2655">
        <v>19911009</v>
      </c>
      <c r="B2655" t="s">
        <v>1821</v>
      </c>
      <c r="C2655" t="str">
        <f t="shared" si="123"/>
        <v>L</v>
      </c>
      <c r="D2655" t="s">
        <v>1264</v>
      </c>
      <c r="E2655" s="1">
        <v>7</v>
      </c>
      <c r="F2655" s="1">
        <v>16</v>
      </c>
      <c r="G2655">
        <f t="shared" si="124"/>
        <v>-9</v>
      </c>
      <c r="H2655" t="s">
        <v>2724</v>
      </c>
      <c r="I2655" t="s">
        <v>2629</v>
      </c>
      <c r="J2655" t="s">
        <v>210</v>
      </c>
      <c r="K2655" t="s">
        <v>2533</v>
      </c>
      <c r="L2655" t="s">
        <v>1263</v>
      </c>
      <c r="M2655" t="s">
        <v>1264</v>
      </c>
      <c r="N2655" t="s">
        <v>1037</v>
      </c>
      <c r="R2655" t="s">
        <v>30</v>
      </c>
      <c r="T2655">
        <v>4</v>
      </c>
      <c r="U2655">
        <f t="shared" si="125"/>
        <v>0</v>
      </c>
    </row>
    <row r="2656" spans="1:21" x14ac:dyDescent="0.25">
      <c r="A2656">
        <v>19911009</v>
      </c>
      <c r="B2656" t="s">
        <v>1825</v>
      </c>
      <c r="C2656" t="str">
        <f t="shared" si="123"/>
        <v>W</v>
      </c>
      <c r="D2656" t="s">
        <v>1823</v>
      </c>
      <c r="E2656" s="1">
        <v>32</v>
      </c>
      <c r="F2656" s="1">
        <v>16</v>
      </c>
      <c r="G2656">
        <f t="shared" si="124"/>
        <v>16</v>
      </c>
      <c r="H2656" t="s">
        <v>2724</v>
      </c>
      <c r="I2656" t="s">
        <v>2629</v>
      </c>
      <c r="J2656" t="s">
        <v>212</v>
      </c>
      <c r="K2656" t="s">
        <v>2703</v>
      </c>
      <c r="L2656" t="s">
        <v>1826</v>
      </c>
      <c r="M2656" t="s">
        <v>1825</v>
      </c>
      <c r="N2656" t="s">
        <v>1033</v>
      </c>
      <c r="R2656" t="s">
        <v>30</v>
      </c>
      <c r="T2656">
        <v>4</v>
      </c>
      <c r="U2656">
        <f t="shared" si="125"/>
        <v>0</v>
      </c>
    </row>
    <row r="2657" spans="1:21" x14ac:dyDescent="0.25">
      <c r="A2657">
        <v>19911009</v>
      </c>
      <c r="B2657" t="s">
        <v>1823</v>
      </c>
      <c r="C2657" t="str">
        <f t="shared" si="123"/>
        <v>L</v>
      </c>
      <c r="D2657" t="s">
        <v>1825</v>
      </c>
      <c r="E2657" s="1">
        <v>16</v>
      </c>
      <c r="F2657" s="1">
        <v>32</v>
      </c>
      <c r="G2657">
        <f t="shared" si="124"/>
        <v>-16</v>
      </c>
      <c r="H2657" t="s">
        <v>2724</v>
      </c>
      <c r="I2657" t="s">
        <v>2629</v>
      </c>
      <c r="J2657" t="s">
        <v>212</v>
      </c>
      <c r="K2657" t="s">
        <v>2703</v>
      </c>
      <c r="L2657" t="s">
        <v>1826</v>
      </c>
      <c r="M2657" t="s">
        <v>1825</v>
      </c>
      <c r="N2657" t="s">
        <v>1037</v>
      </c>
      <c r="R2657" t="s">
        <v>30</v>
      </c>
      <c r="T2657">
        <v>4</v>
      </c>
      <c r="U2657">
        <f t="shared" si="125"/>
        <v>0</v>
      </c>
    </row>
    <row r="2658" spans="1:21" x14ac:dyDescent="0.25">
      <c r="A2658">
        <v>19911009</v>
      </c>
      <c r="B2658" t="s">
        <v>503</v>
      </c>
      <c r="C2658" t="str">
        <f t="shared" si="123"/>
        <v>W</v>
      </c>
      <c r="D2658" t="s">
        <v>2726</v>
      </c>
      <c r="E2658" s="1">
        <v>51</v>
      </c>
      <c r="F2658" s="1">
        <v>12</v>
      </c>
      <c r="G2658">
        <f t="shared" si="124"/>
        <v>39</v>
      </c>
      <c r="H2658" t="s">
        <v>2724</v>
      </c>
      <c r="I2658" t="s">
        <v>2629</v>
      </c>
      <c r="J2658" t="s">
        <v>212</v>
      </c>
      <c r="K2658" t="s">
        <v>1822</v>
      </c>
      <c r="L2658" t="s">
        <v>1120</v>
      </c>
      <c r="M2658" t="s">
        <v>503</v>
      </c>
      <c r="N2658" t="s">
        <v>1033</v>
      </c>
      <c r="R2658" t="s">
        <v>30</v>
      </c>
      <c r="T2658">
        <v>4</v>
      </c>
      <c r="U2658">
        <f t="shared" si="125"/>
        <v>0</v>
      </c>
    </row>
    <row r="2659" spans="1:21" x14ac:dyDescent="0.25">
      <c r="A2659">
        <v>19911009</v>
      </c>
      <c r="B2659" t="s">
        <v>2726</v>
      </c>
      <c r="C2659" t="str">
        <f t="shared" si="123"/>
        <v>L</v>
      </c>
      <c r="D2659" t="s">
        <v>503</v>
      </c>
      <c r="E2659" s="1">
        <v>12</v>
      </c>
      <c r="F2659" s="1">
        <v>51</v>
      </c>
      <c r="G2659">
        <f t="shared" si="124"/>
        <v>-39</v>
      </c>
      <c r="H2659" t="s">
        <v>2724</v>
      </c>
      <c r="I2659" t="s">
        <v>2629</v>
      </c>
      <c r="J2659" t="s">
        <v>212</v>
      </c>
      <c r="K2659" t="s">
        <v>1822</v>
      </c>
      <c r="L2659" t="s">
        <v>1120</v>
      </c>
      <c r="M2659" t="s">
        <v>503</v>
      </c>
      <c r="N2659" t="s">
        <v>1037</v>
      </c>
      <c r="R2659" t="s">
        <v>30</v>
      </c>
      <c r="T2659">
        <v>4</v>
      </c>
      <c r="U2659">
        <f t="shared" si="125"/>
        <v>0</v>
      </c>
    </row>
    <row r="2660" spans="1:21" x14ac:dyDescent="0.25">
      <c r="A2660">
        <v>19911009</v>
      </c>
      <c r="B2660" t="s">
        <v>1824</v>
      </c>
      <c r="C2660" t="str">
        <f t="shared" si="123"/>
        <v>W</v>
      </c>
      <c r="D2660" t="s">
        <v>2717</v>
      </c>
      <c r="E2660" s="1">
        <v>9</v>
      </c>
      <c r="F2660" s="1">
        <v>3</v>
      </c>
      <c r="G2660">
        <f t="shared" si="124"/>
        <v>6</v>
      </c>
      <c r="H2660" t="s">
        <v>2724</v>
      </c>
      <c r="I2660" t="s">
        <v>2629</v>
      </c>
      <c r="J2660" t="s">
        <v>210</v>
      </c>
      <c r="K2660" t="s">
        <v>2733</v>
      </c>
      <c r="L2660" t="s">
        <v>2732</v>
      </c>
      <c r="M2660" t="s">
        <v>1264</v>
      </c>
      <c r="N2660" t="s">
        <v>1839</v>
      </c>
      <c r="R2660" t="s">
        <v>30</v>
      </c>
      <c r="T2660">
        <v>4</v>
      </c>
      <c r="U2660">
        <f t="shared" si="125"/>
        <v>0</v>
      </c>
    </row>
    <row r="2661" spans="1:21" x14ac:dyDescent="0.25">
      <c r="A2661">
        <v>19911009</v>
      </c>
      <c r="B2661" t="s">
        <v>2717</v>
      </c>
      <c r="C2661" t="str">
        <f t="shared" si="123"/>
        <v>L</v>
      </c>
      <c r="D2661" t="s">
        <v>1824</v>
      </c>
      <c r="E2661" s="1">
        <v>3</v>
      </c>
      <c r="F2661" s="1">
        <v>9</v>
      </c>
      <c r="G2661">
        <f t="shared" si="124"/>
        <v>-6</v>
      </c>
      <c r="H2661" t="s">
        <v>2724</v>
      </c>
      <c r="I2661" t="s">
        <v>2629</v>
      </c>
      <c r="J2661" t="s">
        <v>210</v>
      </c>
      <c r="K2661" t="s">
        <v>2733</v>
      </c>
      <c r="L2661" t="s">
        <v>2732</v>
      </c>
      <c r="M2661" t="s">
        <v>1264</v>
      </c>
      <c r="N2661" t="s">
        <v>1839</v>
      </c>
      <c r="R2661" t="s">
        <v>30</v>
      </c>
      <c r="T2661">
        <v>4</v>
      </c>
      <c r="U2661">
        <f t="shared" si="125"/>
        <v>1</v>
      </c>
    </row>
    <row r="2662" spans="1:21" x14ac:dyDescent="0.25">
      <c r="A2662">
        <v>19911009</v>
      </c>
      <c r="B2662" t="s">
        <v>2645</v>
      </c>
      <c r="C2662" t="str">
        <f t="shared" si="123"/>
        <v>W</v>
      </c>
      <c r="D2662" t="s">
        <v>397</v>
      </c>
      <c r="E2662" s="1">
        <v>19</v>
      </c>
      <c r="F2662" s="1">
        <v>11</v>
      </c>
      <c r="G2662">
        <f t="shared" si="124"/>
        <v>8</v>
      </c>
      <c r="H2662" t="s">
        <v>2724</v>
      </c>
      <c r="I2662" t="s">
        <v>2629</v>
      </c>
      <c r="J2662" t="s">
        <v>207</v>
      </c>
      <c r="K2662" t="s">
        <v>2731</v>
      </c>
      <c r="L2662" t="s">
        <v>2093</v>
      </c>
      <c r="M2662" t="s">
        <v>164</v>
      </c>
      <c r="N2662" t="s">
        <v>1839</v>
      </c>
      <c r="R2662" t="s">
        <v>30</v>
      </c>
      <c r="T2662">
        <v>4</v>
      </c>
      <c r="U2662">
        <f t="shared" si="125"/>
        <v>0</v>
      </c>
    </row>
    <row r="2663" spans="1:21" x14ac:dyDescent="0.25">
      <c r="A2663">
        <v>19911009</v>
      </c>
      <c r="B2663" t="s">
        <v>397</v>
      </c>
      <c r="C2663" t="str">
        <f t="shared" si="123"/>
        <v>L</v>
      </c>
      <c r="D2663" t="s">
        <v>2645</v>
      </c>
      <c r="E2663" s="1">
        <v>11</v>
      </c>
      <c r="F2663" s="1">
        <v>19</v>
      </c>
      <c r="G2663">
        <f t="shared" si="124"/>
        <v>-8</v>
      </c>
      <c r="H2663" t="s">
        <v>2724</v>
      </c>
      <c r="I2663" t="s">
        <v>2629</v>
      </c>
      <c r="J2663" t="s">
        <v>207</v>
      </c>
      <c r="K2663" t="s">
        <v>2731</v>
      </c>
      <c r="L2663" t="s">
        <v>2093</v>
      </c>
      <c r="M2663" t="s">
        <v>164</v>
      </c>
      <c r="N2663" t="s">
        <v>1839</v>
      </c>
      <c r="R2663" t="s">
        <v>30</v>
      </c>
      <c r="T2663">
        <v>4</v>
      </c>
      <c r="U2663">
        <f t="shared" si="125"/>
        <v>0</v>
      </c>
    </row>
    <row r="2664" spans="1:21" x14ac:dyDescent="0.25">
      <c r="A2664">
        <v>19911011</v>
      </c>
      <c r="B2664" t="s">
        <v>376</v>
      </c>
      <c r="C2664" t="str">
        <f t="shared" si="123"/>
        <v>W</v>
      </c>
      <c r="D2664" t="s">
        <v>660</v>
      </c>
      <c r="E2664" s="1">
        <v>37</v>
      </c>
      <c r="F2664" s="1">
        <v>9</v>
      </c>
      <c r="G2664">
        <f t="shared" si="124"/>
        <v>28</v>
      </c>
      <c r="H2664" t="s">
        <v>2724</v>
      </c>
      <c r="I2664" t="s">
        <v>2629</v>
      </c>
      <c r="J2664" t="s">
        <v>208</v>
      </c>
      <c r="K2664" t="s">
        <v>1818</v>
      </c>
      <c r="L2664" t="s">
        <v>1017</v>
      </c>
      <c r="M2664" t="s">
        <v>376</v>
      </c>
      <c r="N2664" t="s">
        <v>1033</v>
      </c>
      <c r="R2664" t="s">
        <v>30</v>
      </c>
      <c r="T2664">
        <v>4</v>
      </c>
      <c r="U2664">
        <f t="shared" si="125"/>
        <v>0</v>
      </c>
    </row>
    <row r="2665" spans="1:21" x14ac:dyDescent="0.25">
      <c r="A2665">
        <v>19911011</v>
      </c>
      <c r="B2665" t="s">
        <v>660</v>
      </c>
      <c r="C2665" t="str">
        <f t="shared" si="123"/>
        <v>L</v>
      </c>
      <c r="D2665" t="s">
        <v>376</v>
      </c>
      <c r="E2665" s="1">
        <v>9</v>
      </c>
      <c r="F2665" s="1">
        <v>37</v>
      </c>
      <c r="G2665">
        <f t="shared" si="124"/>
        <v>-28</v>
      </c>
      <c r="H2665" t="s">
        <v>2724</v>
      </c>
      <c r="I2665" t="s">
        <v>2629</v>
      </c>
      <c r="J2665" t="s">
        <v>208</v>
      </c>
      <c r="K2665" t="s">
        <v>1818</v>
      </c>
      <c r="L2665" t="s">
        <v>1017</v>
      </c>
      <c r="M2665" t="s">
        <v>376</v>
      </c>
      <c r="N2665" t="s">
        <v>1037</v>
      </c>
      <c r="R2665" t="s">
        <v>30</v>
      </c>
      <c r="T2665">
        <v>4</v>
      </c>
      <c r="U2665">
        <f t="shared" si="125"/>
        <v>0</v>
      </c>
    </row>
    <row r="2666" spans="1:21" x14ac:dyDescent="0.25">
      <c r="A2666">
        <v>19911012</v>
      </c>
      <c r="B2666" t="s">
        <v>1264</v>
      </c>
      <c r="C2666" t="str">
        <f t="shared" si="123"/>
        <v>L</v>
      </c>
      <c r="D2666" t="s">
        <v>1824</v>
      </c>
      <c r="E2666" s="1">
        <v>3</v>
      </c>
      <c r="F2666" s="1">
        <v>38</v>
      </c>
      <c r="G2666">
        <f t="shared" si="124"/>
        <v>-35</v>
      </c>
      <c r="H2666" t="s">
        <v>2724</v>
      </c>
      <c r="I2666" t="s">
        <v>2629</v>
      </c>
      <c r="J2666" t="s">
        <v>210</v>
      </c>
      <c r="K2666" t="s">
        <v>2533</v>
      </c>
      <c r="L2666" t="s">
        <v>1263</v>
      </c>
      <c r="M2666" t="s">
        <v>1264</v>
      </c>
      <c r="N2666" t="s">
        <v>1033</v>
      </c>
      <c r="R2666" t="s">
        <v>30</v>
      </c>
      <c r="T2666">
        <v>4</v>
      </c>
      <c r="U2666">
        <f t="shared" si="125"/>
        <v>0</v>
      </c>
    </row>
    <row r="2667" spans="1:21" x14ac:dyDescent="0.25">
      <c r="A2667">
        <v>19911012</v>
      </c>
      <c r="B2667" t="s">
        <v>1824</v>
      </c>
      <c r="C2667" t="str">
        <f t="shared" si="123"/>
        <v>W</v>
      </c>
      <c r="D2667" t="s">
        <v>1264</v>
      </c>
      <c r="E2667" s="1">
        <v>38</v>
      </c>
      <c r="F2667" s="1">
        <v>3</v>
      </c>
      <c r="G2667">
        <f t="shared" si="124"/>
        <v>35</v>
      </c>
      <c r="H2667" t="s">
        <v>2724</v>
      </c>
      <c r="I2667" t="s">
        <v>2629</v>
      </c>
      <c r="J2667" t="s">
        <v>210</v>
      </c>
      <c r="K2667" t="s">
        <v>2533</v>
      </c>
      <c r="L2667" t="s">
        <v>1263</v>
      </c>
      <c r="M2667" t="s">
        <v>1264</v>
      </c>
      <c r="N2667" t="s">
        <v>1037</v>
      </c>
      <c r="R2667" t="s">
        <v>30</v>
      </c>
      <c r="T2667">
        <v>4</v>
      </c>
      <c r="U2667">
        <f t="shared" si="125"/>
        <v>0</v>
      </c>
    </row>
    <row r="2668" spans="1:21" x14ac:dyDescent="0.25">
      <c r="A2668">
        <v>19911012</v>
      </c>
      <c r="B2668" t="s">
        <v>503</v>
      </c>
      <c r="C2668" t="str">
        <f t="shared" si="123"/>
        <v>W</v>
      </c>
      <c r="D2668" t="s">
        <v>1825</v>
      </c>
      <c r="E2668" s="1">
        <v>24</v>
      </c>
      <c r="F2668" s="1">
        <v>15</v>
      </c>
      <c r="G2668">
        <f t="shared" si="124"/>
        <v>9</v>
      </c>
      <c r="H2668" t="s">
        <v>2724</v>
      </c>
      <c r="I2668" t="s">
        <v>2629</v>
      </c>
      <c r="J2668" t="s">
        <v>212</v>
      </c>
      <c r="K2668" t="s">
        <v>1822</v>
      </c>
      <c r="L2668" t="s">
        <v>1120</v>
      </c>
      <c r="M2668" t="s">
        <v>503</v>
      </c>
      <c r="N2668" t="s">
        <v>1033</v>
      </c>
      <c r="R2668" t="s">
        <v>30</v>
      </c>
      <c r="T2668">
        <v>4</v>
      </c>
      <c r="U2668">
        <f t="shared" si="125"/>
        <v>0</v>
      </c>
    </row>
    <row r="2669" spans="1:21" x14ac:dyDescent="0.25">
      <c r="A2669">
        <v>19911012</v>
      </c>
      <c r="B2669" t="s">
        <v>1825</v>
      </c>
      <c r="C2669" t="str">
        <f t="shared" si="123"/>
        <v>L</v>
      </c>
      <c r="D2669" t="s">
        <v>503</v>
      </c>
      <c r="E2669" s="1">
        <v>15</v>
      </c>
      <c r="F2669" s="1">
        <v>24</v>
      </c>
      <c r="G2669">
        <f t="shared" si="124"/>
        <v>-9</v>
      </c>
      <c r="H2669" t="s">
        <v>2724</v>
      </c>
      <c r="I2669" t="s">
        <v>2629</v>
      </c>
      <c r="J2669" t="s">
        <v>212</v>
      </c>
      <c r="K2669" t="s">
        <v>1822</v>
      </c>
      <c r="L2669" t="s">
        <v>1120</v>
      </c>
      <c r="M2669" t="s">
        <v>503</v>
      </c>
      <c r="N2669" t="s">
        <v>1037</v>
      </c>
      <c r="R2669" t="s">
        <v>30</v>
      </c>
      <c r="T2669">
        <v>4</v>
      </c>
      <c r="U2669">
        <f t="shared" si="125"/>
        <v>0</v>
      </c>
    </row>
    <row r="2670" spans="1:21" x14ac:dyDescent="0.25">
      <c r="A2670">
        <v>19911012</v>
      </c>
      <c r="B2670" t="s">
        <v>1817</v>
      </c>
      <c r="C2670" t="str">
        <f t="shared" si="123"/>
        <v>L</v>
      </c>
      <c r="D2670" t="s">
        <v>397</v>
      </c>
      <c r="E2670" s="1">
        <v>15</v>
      </c>
      <c r="F2670" s="1">
        <v>17</v>
      </c>
      <c r="G2670">
        <f t="shared" si="124"/>
        <v>-2</v>
      </c>
      <c r="H2670" t="s">
        <v>2724</v>
      </c>
      <c r="I2670" t="s">
        <v>2629</v>
      </c>
      <c r="J2670" t="s">
        <v>207</v>
      </c>
      <c r="K2670" t="s">
        <v>2730</v>
      </c>
      <c r="L2670" t="s">
        <v>2729</v>
      </c>
      <c r="M2670" t="s">
        <v>164</v>
      </c>
      <c r="N2670" t="s">
        <v>1839</v>
      </c>
      <c r="R2670" t="s">
        <v>30</v>
      </c>
      <c r="T2670">
        <v>4</v>
      </c>
      <c r="U2670">
        <f t="shared" si="125"/>
        <v>1</v>
      </c>
    </row>
    <row r="2671" spans="1:21" x14ac:dyDescent="0.25">
      <c r="A2671">
        <v>19911012</v>
      </c>
      <c r="B2671" t="s">
        <v>397</v>
      </c>
      <c r="C2671" t="str">
        <f t="shared" si="123"/>
        <v>W</v>
      </c>
      <c r="D2671" t="s">
        <v>1817</v>
      </c>
      <c r="E2671" s="1">
        <v>17</v>
      </c>
      <c r="F2671" s="1">
        <v>15</v>
      </c>
      <c r="G2671">
        <f t="shared" si="124"/>
        <v>2</v>
      </c>
      <c r="H2671" t="s">
        <v>2724</v>
      </c>
      <c r="I2671" t="s">
        <v>2629</v>
      </c>
      <c r="J2671" t="s">
        <v>207</v>
      </c>
      <c r="K2671" t="s">
        <v>2730</v>
      </c>
      <c r="L2671" t="s">
        <v>2729</v>
      </c>
      <c r="M2671" t="s">
        <v>164</v>
      </c>
      <c r="N2671" t="s">
        <v>1839</v>
      </c>
      <c r="R2671" t="s">
        <v>30</v>
      </c>
      <c r="T2671">
        <v>4</v>
      </c>
      <c r="U2671">
        <f t="shared" si="125"/>
        <v>0</v>
      </c>
    </row>
    <row r="2672" spans="1:21" x14ac:dyDescent="0.25">
      <c r="A2672">
        <v>19911013</v>
      </c>
      <c r="B2672" t="s">
        <v>1821</v>
      </c>
      <c r="C2672" t="str">
        <f t="shared" si="123"/>
        <v>L</v>
      </c>
      <c r="D2672" t="s">
        <v>2717</v>
      </c>
      <c r="E2672" s="1">
        <v>12</v>
      </c>
      <c r="F2672" s="1">
        <v>35</v>
      </c>
      <c r="G2672">
        <f t="shared" si="124"/>
        <v>-23</v>
      </c>
      <c r="H2672" t="s">
        <v>2724</v>
      </c>
      <c r="I2672" t="s">
        <v>2629</v>
      </c>
      <c r="J2672" t="s">
        <v>210</v>
      </c>
      <c r="K2672" t="s">
        <v>2728</v>
      </c>
      <c r="L2672" t="s">
        <v>2727</v>
      </c>
      <c r="M2672" t="s">
        <v>1264</v>
      </c>
      <c r="N2672" t="s">
        <v>1839</v>
      </c>
      <c r="R2672" t="s">
        <v>30</v>
      </c>
      <c r="T2672">
        <v>4</v>
      </c>
      <c r="U2672">
        <f t="shared" si="125"/>
        <v>0</v>
      </c>
    </row>
    <row r="2673" spans="1:21" x14ac:dyDescent="0.25">
      <c r="A2673">
        <v>19911013</v>
      </c>
      <c r="B2673" t="s">
        <v>2717</v>
      </c>
      <c r="C2673" t="str">
        <f t="shared" si="123"/>
        <v>W</v>
      </c>
      <c r="D2673" t="s">
        <v>1821</v>
      </c>
      <c r="E2673" s="1">
        <v>35</v>
      </c>
      <c r="F2673" s="1">
        <v>12</v>
      </c>
      <c r="G2673">
        <f t="shared" si="124"/>
        <v>23</v>
      </c>
      <c r="H2673" t="s">
        <v>2724</v>
      </c>
      <c r="I2673" t="s">
        <v>2629</v>
      </c>
      <c r="J2673" t="s">
        <v>210</v>
      </c>
      <c r="K2673" t="s">
        <v>2728</v>
      </c>
      <c r="L2673" t="s">
        <v>2727</v>
      </c>
      <c r="M2673" t="s">
        <v>1264</v>
      </c>
      <c r="N2673" t="s">
        <v>1839</v>
      </c>
      <c r="R2673" t="s">
        <v>30</v>
      </c>
      <c r="T2673">
        <v>4</v>
      </c>
      <c r="U2673">
        <f t="shared" si="125"/>
        <v>0</v>
      </c>
    </row>
    <row r="2674" spans="1:21" x14ac:dyDescent="0.25">
      <c r="A2674">
        <v>19911013</v>
      </c>
      <c r="B2674" t="s">
        <v>164</v>
      </c>
      <c r="C2674" t="str">
        <f t="shared" si="123"/>
        <v>W</v>
      </c>
      <c r="D2674" t="s">
        <v>2645</v>
      </c>
      <c r="E2674" s="1">
        <v>19</v>
      </c>
      <c r="F2674" s="1">
        <v>13</v>
      </c>
      <c r="G2674">
        <f t="shared" si="124"/>
        <v>6</v>
      </c>
      <c r="H2674" t="s">
        <v>2724</v>
      </c>
      <c r="I2674" t="s">
        <v>2629</v>
      </c>
      <c r="J2674" t="s">
        <v>207</v>
      </c>
      <c r="K2674" t="s">
        <v>2517</v>
      </c>
      <c r="L2674" t="s">
        <v>2516</v>
      </c>
      <c r="M2674" t="s">
        <v>164</v>
      </c>
      <c r="N2674" t="s">
        <v>1033</v>
      </c>
      <c r="R2674" t="s">
        <v>30</v>
      </c>
      <c r="T2674">
        <v>4</v>
      </c>
      <c r="U2674">
        <f t="shared" si="125"/>
        <v>0</v>
      </c>
    </row>
    <row r="2675" spans="1:21" x14ac:dyDescent="0.25">
      <c r="A2675">
        <v>19911013</v>
      </c>
      <c r="B2675" t="s">
        <v>2645</v>
      </c>
      <c r="C2675" t="str">
        <f t="shared" si="123"/>
        <v>L</v>
      </c>
      <c r="D2675" t="s">
        <v>164</v>
      </c>
      <c r="E2675" s="1">
        <v>13</v>
      </c>
      <c r="F2675" s="1">
        <v>19</v>
      </c>
      <c r="G2675">
        <f t="shared" si="124"/>
        <v>-6</v>
      </c>
      <c r="H2675" t="s">
        <v>2724</v>
      </c>
      <c r="I2675" t="s">
        <v>2629</v>
      </c>
      <c r="J2675" t="s">
        <v>207</v>
      </c>
      <c r="K2675" t="s">
        <v>2517</v>
      </c>
      <c r="L2675" t="s">
        <v>2516</v>
      </c>
      <c r="M2675" t="s">
        <v>164</v>
      </c>
      <c r="N2675" t="s">
        <v>1037</v>
      </c>
      <c r="R2675" t="s">
        <v>30</v>
      </c>
      <c r="T2675">
        <v>4</v>
      </c>
      <c r="U2675">
        <f t="shared" si="125"/>
        <v>1</v>
      </c>
    </row>
    <row r="2676" spans="1:21" x14ac:dyDescent="0.25">
      <c r="A2676">
        <v>19911013</v>
      </c>
      <c r="B2676" t="s">
        <v>171</v>
      </c>
      <c r="C2676" t="str">
        <f t="shared" si="123"/>
        <v>L</v>
      </c>
      <c r="D2676" t="s">
        <v>1787</v>
      </c>
      <c r="E2676" s="1">
        <v>21</v>
      </c>
      <c r="F2676" s="1">
        <v>31</v>
      </c>
      <c r="G2676">
        <f t="shared" si="124"/>
        <v>-10</v>
      </c>
      <c r="H2676" t="s">
        <v>2724</v>
      </c>
      <c r="I2676" t="s">
        <v>2629</v>
      </c>
      <c r="J2676" t="s">
        <v>208</v>
      </c>
      <c r="K2676" t="s">
        <v>2581</v>
      </c>
      <c r="L2676" t="s">
        <v>1278</v>
      </c>
      <c r="M2676" t="s">
        <v>376</v>
      </c>
      <c r="N2676" t="s">
        <v>1839</v>
      </c>
      <c r="R2676" t="s">
        <v>30</v>
      </c>
      <c r="T2676">
        <v>4</v>
      </c>
      <c r="U2676">
        <f t="shared" si="125"/>
        <v>0</v>
      </c>
    </row>
    <row r="2677" spans="1:21" x14ac:dyDescent="0.25">
      <c r="A2677">
        <v>19911013</v>
      </c>
      <c r="B2677" t="s">
        <v>1787</v>
      </c>
      <c r="C2677" t="str">
        <f t="shared" si="123"/>
        <v>W</v>
      </c>
      <c r="D2677" t="s">
        <v>171</v>
      </c>
      <c r="E2677" s="1">
        <v>31</v>
      </c>
      <c r="F2677" s="1">
        <v>21</v>
      </c>
      <c r="G2677">
        <f t="shared" si="124"/>
        <v>10</v>
      </c>
      <c r="H2677" t="s">
        <v>2724</v>
      </c>
      <c r="I2677" t="s">
        <v>2629</v>
      </c>
      <c r="J2677" t="s">
        <v>208</v>
      </c>
      <c r="K2677" t="s">
        <v>2581</v>
      </c>
      <c r="L2677" t="s">
        <v>1278</v>
      </c>
      <c r="M2677" t="s">
        <v>376</v>
      </c>
      <c r="N2677" t="s">
        <v>1839</v>
      </c>
      <c r="R2677" t="s">
        <v>30</v>
      </c>
      <c r="T2677">
        <v>4</v>
      </c>
      <c r="U2677">
        <f t="shared" si="125"/>
        <v>0</v>
      </c>
    </row>
    <row r="2678" spans="1:21" x14ac:dyDescent="0.25">
      <c r="A2678">
        <v>19911014</v>
      </c>
      <c r="B2678" t="s">
        <v>1823</v>
      </c>
      <c r="C2678" t="str">
        <f t="shared" si="123"/>
        <v>W</v>
      </c>
      <c r="D2678" t="s">
        <v>2726</v>
      </c>
      <c r="E2678" s="1">
        <v>52</v>
      </c>
      <c r="F2678" s="1">
        <v>8</v>
      </c>
      <c r="G2678">
        <f t="shared" si="124"/>
        <v>44</v>
      </c>
      <c r="H2678" t="s">
        <v>2724</v>
      </c>
      <c r="I2678" t="s">
        <v>2629</v>
      </c>
      <c r="J2678" t="s">
        <v>212</v>
      </c>
      <c r="K2678" t="s">
        <v>2123</v>
      </c>
      <c r="L2678" t="s">
        <v>2122</v>
      </c>
      <c r="M2678" t="s">
        <v>1825</v>
      </c>
      <c r="N2678" t="s">
        <v>1839</v>
      </c>
      <c r="R2678" t="s">
        <v>30</v>
      </c>
      <c r="T2678">
        <v>4</v>
      </c>
      <c r="U2678">
        <f t="shared" si="125"/>
        <v>0</v>
      </c>
    </row>
    <row r="2679" spans="1:21" x14ac:dyDescent="0.25">
      <c r="A2679">
        <v>19911014</v>
      </c>
      <c r="B2679" t="s">
        <v>2726</v>
      </c>
      <c r="C2679" t="str">
        <f t="shared" si="123"/>
        <v>L</v>
      </c>
      <c r="D2679" t="s">
        <v>1823</v>
      </c>
      <c r="E2679" s="1">
        <v>8</v>
      </c>
      <c r="F2679" s="1">
        <v>52</v>
      </c>
      <c r="G2679">
        <f t="shared" si="124"/>
        <v>-44</v>
      </c>
      <c r="H2679" t="s">
        <v>2724</v>
      </c>
      <c r="I2679" t="s">
        <v>2629</v>
      </c>
      <c r="J2679" t="s">
        <v>212</v>
      </c>
      <c r="K2679" t="s">
        <v>2123</v>
      </c>
      <c r="L2679" t="s">
        <v>2122</v>
      </c>
      <c r="M2679" t="s">
        <v>1825</v>
      </c>
      <c r="N2679" t="s">
        <v>1839</v>
      </c>
      <c r="R2679" t="s">
        <v>30</v>
      </c>
      <c r="T2679">
        <v>4</v>
      </c>
      <c r="U2679">
        <f t="shared" si="125"/>
        <v>0</v>
      </c>
    </row>
    <row r="2680" spans="1:21" x14ac:dyDescent="0.25">
      <c r="A2680">
        <v>19911019</v>
      </c>
      <c r="B2680" t="s">
        <v>503</v>
      </c>
      <c r="C2680" t="str">
        <f t="shared" si="123"/>
        <v>W</v>
      </c>
      <c r="D2680" t="s">
        <v>2717</v>
      </c>
      <c r="E2680" s="1">
        <v>28</v>
      </c>
      <c r="F2680" s="1">
        <v>6</v>
      </c>
      <c r="G2680">
        <f t="shared" si="124"/>
        <v>22</v>
      </c>
      <c r="H2680" t="s">
        <v>2724</v>
      </c>
      <c r="I2680" t="s">
        <v>2627</v>
      </c>
      <c r="K2680" t="s">
        <v>1822</v>
      </c>
      <c r="L2680" t="s">
        <v>1120</v>
      </c>
      <c r="M2680" t="s">
        <v>503</v>
      </c>
      <c r="N2680" t="s">
        <v>1033</v>
      </c>
      <c r="R2680" t="s">
        <v>30</v>
      </c>
      <c r="T2680">
        <v>3</v>
      </c>
      <c r="U2680">
        <f t="shared" si="125"/>
        <v>0</v>
      </c>
    </row>
    <row r="2681" spans="1:21" x14ac:dyDescent="0.25">
      <c r="A2681">
        <v>19911019</v>
      </c>
      <c r="B2681" t="s">
        <v>2717</v>
      </c>
      <c r="C2681" t="str">
        <f t="shared" si="123"/>
        <v>L</v>
      </c>
      <c r="D2681" t="s">
        <v>503</v>
      </c>
      <c r="E2681" s="1">
        <v>6</v>
      </c>
      <c r="F2681" s="1">
        <v>28</v>
      </c>
      <c r="G2681">
        <f t="shared" si="124"/>
        <v>-22</v>
      </c>
      <c r="H2681" t="s">
        <v>2724</v>
      </c>
      <c r="I2681" t="s">
        <v>2627</v>
      </c>
      <c r="K2681" t="s">
        <v>1822</v>
      </c>
      <c r="L2681" t="s">
        <v>1120</v>
      </c>
      <c r="M2681" t="s">
        <v>503</v>
      </c>
      <c r="N2681" t="s">
        <v>1037</v>
      </c>
      <c r="R2681" t="s">
        <v>30</v>
      </c>
      <c r="T2681">
        <v>3</v>
      </c>
      <c r="U2681">
        <f t="shared" si="125"/>
        <v>0</v>
      </c>
    </row>
    <row r="2682" spans="1:21" x14ac:dyDescent="0.25">
      <c r="A2682">
        <v>19911019</v>
      </c>
      <c r="B2682" t="s">
        <v>164</v>
      </c>
      <c r="C2682" t="str">
        <f t="shared" si="123"/>
        <v>L</v>
      </c>
      <c r="D2682" t="s">
        <v>376</v>
      </c>
      <c r="E2682" s="1">
        <v>10</v>
      </c>
      <c r="F2682" s="1">
        <v>19</v>
      </c>
      <c r="G2682">
        <f t="shared" si="124"/>
        <v>-9</v>
      </c>
      <c r="H2682" t="s">
        <v>2724</v>
      </c>
      <c r="I2682" t="s">
        <v>2627</v>
      </c>
      <c r="K2682" t="s">
        <v>2268</v>
      </c>
      <c r="L2682" t="s">
        <v>1939</v>
      </c>
      <c r="M2682" t="s">
        <v>164</v>
      </c>
      <c r="N2682" t="s">
        <v>1033</v>
      </c>
      <c r="R2682" t="s">
        <v>30</v>
      </c>
      <c r="T2682">
        <v>3</v>
      </c>
      <c r="U2682">
        <f t="shared" si="125"/>
        <v>0</v>
      </c>
    </row>
    <row r="2683" spans="1:21" x14ac:dyDescent="0.25">
      <c r="A2683">
        <v>19911019</v>
      </c>
      <c r="B2683" t="s">
        <v>376</v>
      </c>
      <c r="C2683" t="str">
        <f t="shared" si="123"/>
        <v>W</v>
      </c>
      <c r="D2683" t="s">
        <v>164</v>
      </c>
      <c r="E2683" s="1">
        <v>19</v>
      </c>
      <c r="F2683" s="1">
        <v>10</v>
      </c>
      <c r="G2683">
        <f t="shared" si="124"/>
        <v>9</v>
      </c>
      <c r="H2683" t="s">
        <v>2724</v>
      </c>
      <c r="I2683" t="s">
        <v>2627</v>
      </c>
      <c r="K2683" t="s">
        <v>2268</v>
      </c>
      <c r="L2683" t="s">
        <v>1939</v>
      </c>
      <c r="M2683" t="s">
        <v>164</v>
      </c>
      <c r="N2683" t="s">
        <v>1037</v>
      </c>
      <c r="R2683" t="s">
        <v>30</v>
      </c>
      <c r="T2683">
        <v>3</v>
      </c>
      <c r="U2683">
        <f t="shared" si="125"/>
        <v>0</v>
      </c>
    </row>
    <row r="2684" spans="1:21" x14ac:dyDescent="0.25">
      <c r="A2684">
        <v>19911020</v>
      </c>
      <c r="B2684" t="s">
        <v>1825</v>
      </c>
      <c r="C2684" t="str">
        <f t="shared" si="123"/>
        <v>L</v>
      </c>
      <c r="D2684" t="s">
        <v>1824</v>
      </c>
      <c r="E2684" s="1">
        <v>18</v>
      </c>
      <c r="F2684" s="1">
        <v>19</v>
      </c>
      <c r="G2684">
        <f t="shared" si="124"/>
        <v>-1</v>
      </c>
      <c r="H2684" t="s">
        <v>2724</v>
      </c>
      <c r="I2684" t="s">
        <v>2627</v>
      </c>
      <c r="K2684" t="s">
        <v>1480</v>
      </c>
      <c r="L2684" t="s">
        <v>1826</v>
      </c>
      <c r="M2684" t="s">
        <v>1825</v>
      </c>
      <c r="N2684" t="s">
        <v>1033</v>
      </c>
      <c r="R2684" t="s">
        <v>30</v>
      </c>
      <c r="T2684">
        <v>3</v>
      </c>
      <c r="U2684">
        <f t="shared" si="125"/>
        <v>1</v>
      </c>
    </row>
    <row r="2685" spans="1:21" x14ac:dyDescent="0.25">
      <c r="A2685">
        <v>19911020</v>
      </c>
      <c r="B2685" t="s">
        <v>1824</v>
      </c>
      <c r="C2685" t="str">
        <f t="shared" si="123"/>
        <v>W</v>
      </c>
      <c r="D2685" t="s">
        <v>1825</v>
      </c>
      <c r="E2685" s="1">
        <v>19</v>
      </c>
      <c r="F2685" s="1">
        <v>18</v>
      </c>
      <c r="G2685">
        <f t="shared" si="124"/>
        <v>1</v>
      </c>
      <c r="H2685" t="s">
        <v>2724</v>
      </c>
      <c r="I2685" t="s">
        <v>2627</v>
      </c>
      <c r="K2685" t="s">
        <v>1480</v>
      </c>
      <c r="L2685" t="s">
        <v>1826</v>
      </c>
      <c r="M2685" t="s">
        <v>1825</v>
      </c>
      <c r="N2685" t="s">
        <v>1037</v>
      </c>
      <c r="R2685" t="s">
        <v>30</v>
      </c>
      <c r="T2685">
        <v>3</v>
      </c>
      <c r="U2685">
        <f t="shared" si="125"/>
        <v>0</v>
      </c>
    </row>
    <row r="2686" spans="1:21" x14ac:dyDescent="0.25">
      <c r="A2686">
        <v>19911020</v>
      </c>
      <c r="B2686" t="s">
        <v>2645</v>
      </c>
      <c r="C2686" t="str">
        <f t="shared" si="123"/>
        <v>L</v>
      </c>
      <c r="D2686" t="s">
        <v>1787</v>
      </c>
      <c r="E2686" s="1">
        <v>13</v>
      </c>
      <c r="F2686" s="1">
        <v>29</v>
      </c>
      <c r="G2686">
        <f t="shared" si="124"/>
        <v>-16</v>
      </c>
      <c r="H2686" t="s">
        <v>2724</v>
      </c>
      <c r="I2686" t="s">
        <v>2627</v>
      </c>
      <c r="K2686" t="s">
        <v>2725</v>
      </c>
      <c r="L2686" t="s">
        <v>2630</v>
      </c>
      <c r="M2686" t="s">
        <v>164</v>
      </c>
      <c r="N2686" t="s">
        <v>1839</v>
      </c>
      <c r="R2686" t="s">
        <v>30</v>
      </c>
      <c r="T2686">
        <v>3</v>
      </c>
      <c r="U2686">
        <f t="shared" si="125"/>
        <v>0</v>
      </c>
    </row>
    <row r="2687" spans="1:21" x14ac:dyDescent="0.25">
      <c r="A2687">
        <v>19911020</v>
      </c>
      <c r="B2687" t="s">
        <v>1787</v>
      </c>
      <c r="C2687" t="str">
        <f t="shared" si="123"/>
        <v>W</v>
      </c>
      <c r="D2687" t="s">
        <v>2645</v>
      </c>
      <c r="E2687" s="1">
        <v>29</v>
      </c>
      <c r="F2687" s="1">
        <v>13</v>
      </c>
      <c r="G2687">
        <f t="shared" si="124"/>
        <v>16</v>
      </c>
      <c r="H2687" t="s">
        <v>2724</v>
      </c>
      <c r="I2687" t="s">
        <v>2627</v>
      </c>
      <c r="K2687" t="s">
        <v>2725</v>
      </c>
      <c r="L2687" t="s">
        <v>2630</v>
      </c>
      <c r="M2687" t="s">
        <v>164</v>
      </c>
      <c r="N2687" t="s">
        <v>1839</v>
      </c>
      <c r="R2687" t="s">
        <v>30</v>
      </c>
      <c r="T2687">
        <v>3</v>
      </c>
      <c r="U2687">
        <f t="shared" si="125"/>
        <v>0</v>
      </c>
    </row>
    <row r="2688" spans="1:21" x14ac:dyDescent="0.25">
      <c r="A2688">
        <v>19911026</v>
      </c>
      <c r="B2688" t="s">
        <v>503</v>
      </c>
      <c r="C2688" t="str">
        <f t="shared" si="123"/>
        <v>L</v>
      </c>
      <c r="D2688" t="s">
        <v>376</v>
      </c>
      <c r="E2688" s="1">
        <v>6</v>
      </c>
      <c r="F2688" s="1">
        <v>9</v>
      </c>
      <c r="G2688">
        <f t="shared" si="124"/>
        <v>-3</v>
      </c>
      <c r="H2688" t="s">
        <v>2724</v>
      </c>
      <c r="I2688" t="s">
        <v>2626</v>
      </c>
      <c r="K2688" t="s">
        <v>1822</v>
      </c>
      <c r="L2688" t="s">
        <v>1120</v>
      </c>
      <c r="M2688" t="s">
        <v>503</v>
      </c>
      <c r="N2688" t="s">
        <v>1033</v>
      </c>
      <c r="R2688" t="s">
        <v>30</v>
      </c>
      <c r="T2688">
        <v>2</v>
      </c>
      <c r="U2688">
        <f t="shared" si="125"/>
        <v>1</v>
      </c>
    </row>
    <row r="2689" spans="1:21" x14ac:dyDescent="0.25">
      <c r="A2689">
        <v>19911026</v>
      </c>
      <c r="B2689" t="s">
        <v>376</v>
      </c>
      <c r="C2689" t="str">
        <f t="shared" si="123"/>
        <v>W</v>
      </c>
      <c r="D2689" t="s">
        <v>503</v>
      </c>
      <c r="E2689" s="1">
        <v>9</v>
      </c>
      <c r="F2689" s="1">
        <v>6</v>
      </c>
      <c r="G2689">
        <f t="shared" si="124"/>
        <v>3</v>
      </c>
      <c r="H2689" t="s">
        <v>2724</v>
      </c>
      <c r="I2689" t="s">
        <v>2626</v>
      </c>
      <c r="K2689" t="s">
        <v>1822</v>
      </c>
      <c r="L2689" t="s">
        <v>1120</v>
      </c>
      <c r="M2689" t="s">
        <v>503</v>
      </c>
      <c r="N2689" t="s">
        <v>1037</v>
      </c>
      <c r="R2689" t="s">
        <v>30</v>
      </c>
      <c r="T2689">
        <v>2</v>
      </c>
      <c r="U2689">
        <f t="shared" si="125"/>
        <v>0</v>
      </c>
    </row>
    <row r="2690" spans="1:21" x14ac:dyDescent="0.25">
      <c r="A2690">
        <v>19911027</v>
      </c>
      <c r="B2690" t="s">
        <v>1824</v>
      </c>
      <c r="C2690" t="str">
        <f t="shared" ref="C2690:C2753" si="126">IF(E2690-F2690&gt;0,"W",IF(E2690-F2690&lt;0,"L","D"))</f>
        <v>W</v>
      </c>
      <c r="D2690" t="s">
        <v>1787</v>
      </c>
      <c r="E2690" s="1">
        <v>16</v>
      </c>
      <c r="F2690" s="1">
        <v>6</v>
      </c>
      <c r="G2690">
        <f t="shared" ref="G2690:G2753" si="127">E2690-F2690</f>
        <v>10</v>
      </c>
      <c r="H2690" t="s">
        <v>2724</v>
      </c>
      <c r="I2690" t="s">
        <v>2626</v>
      </c>
      <c r="K2690" t="s">
        <v>2703</v>
      </c>
      <c r="L2690" t="s">
        <v>1826</v>
      </c>
      <c r="M2690" t="s">
        <v>1825</v>
      </c>
      <c r="N2690" t="s">
        <v>1839</v>
      </c>
      <c r="R2690" t="s">
        <v>30</v>
      </c>
      <c r="T2690">
        <v>2</v>
      </c>
      <c r="U2690">
        <f t="shared" ref="U2690:U2753" si="128">IF(C2690="L",IF(G2690&gt;-8,1,0),0)</f>
        <v>0</v>
      </c>
    </row>
    <row r="2691" spans="1:21" x14ac:dyDescent="0.25">
      <c r="A2691">
        <v>19911027</v>
      </c>
      <c r="B2691" t="s">
        <v>1787</v>
      </c>
      <c r="C2691" t="str">
        <f t="shared" si="126"/>
        <v>L</v>
      </c>
      <c r="D2691" t="s">
        <v>1824</v>
      </c>
      <c r="E2691" s="1">
        <v>6</v>
      </c>
      <c r="F2691" s="1">
        <v>16</v>
      </c>
      <c r="G2691">
        <f t="shared" si="127"/>
        <v>-10</v>
      </c>
      <c r="H2691" t="s">
        <v>2724</v>
      </c>
      <c r="I2691" t="s">
        <v>2626</v>
      </c>
      <c r="K2691" t="s">
        <v>2703</v>
      </c>
      <c r="L2691" t="s">
        <v>1826</v>
      </c>
      <c r="M2691" t="s">
        <v>1825</v>
      </c>
      <c r="N2691" t="s">
        <v>1839</v>
      </c>
      <c r="R2691" t="s">
        <v>30</v>
      </c>
      <c r="T2691">
        <v>2</v>
      </c>
      <c r="U2691">
        <f t="shared" si="128"/>
        <v>0</v>
      </c>
    </row>
    <row r="2692" spans="1:21" x14ac:dyDescent="0.25">
      <c r="A2692">
        <v>19911030</v>
      </c>
      <c r="B2692" t="s">
        <v>1787</v>
      </c>
      <c r="C2692" t="str">
        <f t="shared" si="126"/>
        <v>W</v>
      </c>
      <c r="D2692" t="s">
        <v>503</v>
      </c>
      <c r="E2692" s="1">
        <v>13</v>
      </c>
      <c r="F2692" s="1">
        <v>6</v>
      </c>
      <c r="G2692">
        <f t="shared" si="127"/>
        <v>7</v>
      </c>
      <c r="H2692" t="s">
        <v>2724</v>
      </c>
      <c r="I2692" t="s">
        <v>2625</v>
      </c>
      <c r="K2692" t="s">
        <v>2533</v>
      </c>
      <c r="L2692" t="s">
        <v>1263</v>
      </c>
      <c r="M2692" t="s">
        <v>1264</v>
      </c>
      <c r="N2692" t="s">
        <v>1839</v>
      </c>
      <c r="R2692" t="s">
        <v>30</v>
      </c>
      <c r="T2692">
        <v>1.5</v>
      </c>
      <c r="U2692">
        <f t="shared" si="128"/>
        <v>0</v>
      </c>
    </row>
    <row r="2693" spans="1:21" x14ac:dyDescent="0.25">
      <c r="A2693">
        <v>19911030</v>
      </c>
      <c r="B2693" t="s">
        <v>503</v>
      </c>
      <c r="C2693" t="str">
        <f t="shared" si="126"/>
        <v>L</v>
      </c>
      <c r="D2693" t="s">
        <v>1787</v>
      </c>
      <c r="E2693" s="1">
        <v>6</v>
      </c>
      <c r="F2693" s="1">
        <v>13</v>
      </c>
      <c r="G2693">
        <f t="shared" si="127"/>
        <v>-7</v>
      </c>
      <c r="H2693" t="s">
        <v>2724</v>
      </c>
      <c r="I2693" t="s">
        <v>2625</v>
      </c>
      <c r="K2693" t="s">
        <v>2533</v>
      </c>
      <c r="L2693" t="s">
        <v>1263</v>
      </c>
      <c r="M2693" t="s">
        <v>1264</v>
      </c>
      <c r="N2693" t="s">
        <v>1839</v>
      </c>
      <c r="R2693" t="s">
        <v>30</v>
      </c>
      <c r="T2693">
        <v>1.5</v>
      </c>
      <c r="U2693">
        <f t="shared" si="128"/>
        <v>1</v>
      </c>
    </row>
    <row r="2694" spans="1:21" x14ac:dyDescent="0.25">
      <c r="A2694">
        <v>19911102</v>
      </c>
      <c r="B2694" t="s">
        <v>1824</v>
      </c>
      <c r="C2694" t="str">
        <f t="shared" si="126"/>
        <v>W</v>
      </c>
      <c r="D2694" t="s">
        <v>376</v>
      </c>
      <c r="E2694" s="1">
        <v>12</v>
      </c>
      <c r="F2694" s="1">
        <v>6</v>
      </c>
      <c r="G2694">
        <f t="shared" si="127"/>
        <v>6</v>
      </c>
      <c r="H2694" t="s">
        <v>2724</v>
      </c>
      <c r="I2694" t="s">
        <v>40</v>
      </c>
      <c r="K2694" t="s">
        <v>1818</v>
      </c>
      <c r="L2694" t="s">
        <v>1017</v>
      </c>
      <c r="M2694" t="s">
        <v>376</v>
      </c>
      <c r="N2694" t="s">
        <v>1033</v>
      </c>
      <c r="R2694" t="s">
        <v>30</v>
      </c>
      <c r="T2694">
        <v>1</v>
      </c>
      <c r="U2694">
        <f t="shared" si="128"/>
        <v>0</v>
      </c>
    </row>
    <row r="2695" spans="1:21" x14ac:dyDescent="0.25">
      <c r="A2695">
        <v>19911102</v>
      </c>
      <c r="B2695" t="s">
        <v>376</v>
      </c>
      <c r="C2695" t="str">
        <f t="shared" si="126"/>
        <v>L</v>
      </c>
      <c r="D2695" t="s">
        <v>1824</v>
      </c>
      <c r="E2695" s="1">
        <v>6</v>
      </c>
      <c r="F2695" s="1">
        <v>12</v>
      </c>
      <c r="G2695">
        <f t="shared" si="127"/>
        <v>-6</v>
      </c>
      <c r="H2695" t="s">
        <v>2724</v>
      </c>
      <c r="I2695" t="s">
        <v>40</v>
      </c>
      <c r="K2695" t="s">
        <v>1818</v>
      </c>
      <c r="L2695" t="s">
        <v>1017</v>
      </c>
      <c r="M2695" t="s">
        <v>376</v>
      </c>
      <c r="N2695" t="s">
        <v>1037</v>
      </c>
      <c r="R2695" t="s">
        <v>30</v>
      </c>
      <c r="T2695">
        <v>1</v>
      </c>
      <c r="U2695">
        <f t="shared" si="128"/>
        <v>1</v>
      </c>
    </row>
    <row r="2696" spans="1:21" x14ac:dyDescent="0.25">
      <c r="A2696">
        <v>19920118</v>
      </c>
      <c r="B2696" t="s">
        <v>1825</v>
      </c>
      <c r="C2696" t="str">
        <f t="shared" si="126"/>
        <v>L</v>
      </c>
      <c r="D2696" t="s">
        <v>1264</v>
      </c>
      <c r="E2696" s="1">
        <v>15</v>
      </c>
      <c r="F2696" s="1">
        <v>16</v>
      </c>
      <c r="G2696">
        <f t="shared" si="127"/>
        <v>-1</v>
      </c>
      <c r="H2696" t="s">
        <v>2824</v>
      </c>
      <c r="K2696" t="s">
        <v>1995</v>
      </c>
      <c r="L2696" t="s">
        <v>1826</v>
      </c>
      <c r="M2696" t="s">
        <v>1825</v>
      </c>
      <c r="N2696" t="s">
        <v>1033</v>
      </c>
      <c r="O2696" t="s">
        <v>30</v>
      </c>
      <c r="U2696">
        <f t="shared" si="128"/>
        <v>1</v>
      </c>
    </row>
    <row r="2697" spans="1:21" x14ac:dyDescent="0.25">
      <c r="A2697">
        <v>19920118</v>
      </c>
      <c r="B2697" t="s">
        <v>1264</v>
      </c>
      <c r="C2697" t="str">
        <f t="shared" si="126"/>
        <v>W</v>
      </c>
      <c r="D2697" t="s">
        <v>1825</v>
      </c>
      <c r="E2697" s="1">
        <v>16</v>
      </c>
      <c r="F2697" s="1">
        <v>15</v>
      </c>
      <c r="G2697">
        <f t="shared" si="127"/>
        <v>1</v>
      </c>
      <c r="H2697" t="s">
        <v>2824</v>
      </c>
      <c r="K2697" t="s">
        <v>1995</v>
      </c>
      <c r="L2697" t="s">
        <v>1826</v>
      </c>
      <c r="M2697" t="s">
        <v>1825</v>
      </c>
      <c r="N2697" t="s">
        <v>1037</v>
      </c>
      <c r="O2697" t="s">
        <v>30</v>
      </c>
      <c r="U2697">
        <f t="shared" si="128"/>
        <v>0</v>
      </c>
    </row>
    <row r="2698" spans="1:21" x14ac:dyDescent="0.25">
      <c r="A2698">
        <v>19920118</v>
      </c>
      <c r="B2698" t="s">
        <v>503</v>
      </c>
      <c r="C2698" t="str">
        <f t="shared" si="126"/>
        <v>L</v>
      </c>
      <c r="D2698" t="s">
        <v>376</v>
      </c>
      <c r="E2698" s="1">
        <v>7</v>
      </c>
      <c r="F2698" s="1">
        <v>25</v>
      </c>
      <c r="G2698">
        <f t="shared" si="127"/>
        <v>-18</v>
      </c>
      <c r="H2698" t="s">
        <v>2824</v>
      </c>
      <c r="K2698" t="s">
        <v>1822</v>
      </c>
      <c r="L2698" t="s">
        <v>1120</v>
      </c>
      <c r="M2698" t="s">
        <v>503</v>
      </c>
      <c r="N2698" t="s">
        <v>1033</v>
      </c>
      <c r="O2698" t="s">
        <v>30</v>
      </c>
      <c r="U2698">
        <f t="shared" si="128"/>
        <v>0</v>
      </c>
    </row>
    <row r="2699" spans="1:21" x14ac:dyDescent="0.25">
      <c r="A2699">
        <v>19920118</v>
      </c>
      <c r="B2699" t="s">
        <v>376</v>
      </c>
      <c r="C2699" t="str">
        <f t="shared" si="126"/>
        <v>W</v>
      </c>
      <c r="D2699" t="s">
        <v>503</v>
      </c>
      <c r="E2699" s="1">
        <v>25</v>
      </c>
      <c r="F2699" s="1">
        <v>7</v>
      </c>
      <c r="G2699">
        <f t="shared" si="127"/>
        <v>18</v>
      </c>
      <c r="H2699" t="s">
        <v>2824</v>
      </c>
      <c r="K2699" t="s">
        <v>1822</v>
      </c>
      <c r="L2699" t="s">
        <v>1120</v>
      </c>
      <c r="M2699" t="s">
        <v>503</v>
      </c>
      <c r="N2699" t="s">
        <v>1037</v>
      </c>
      <c r="O2699" t="s">
        <v>30</v>
      </c>
      <c r="U2699">
        <f t="shared" si="128"/>
        <v>0</v>
      </c>
    </row>
    <row r="2700" spans="1:21" x14ac:dyDescent="0.25">
      <c r="A2700">
        <v>19920201</v>
      </c>
      <c r="B2700" t="s">
        <v>1264</v>
      </c>
      <c r="C2700" t="str">
        <f t="shared" si="126"/>
        <v>L</v>
      </c>
      <c r="D2700" t="s">
        <v>164</v>
      </c>
      <c r="E2700" s="1">
        <v>9</v>
      </c>
      <c r="F2700" s="1">
        <v>12</v>
      </c>
      <c r="G2700">
        <f t="shared" si="127"/>
        <v>-3</v>
      </c>
      <c r="H2700" t="s">
        <v>2824</v>
      </c>
      <c r="K2700" t="s">
        <v>1988</v>
      </c>
      <c r="L2700" t="s">
        <v>1263</v>
      </c>
      <c r="M2700" t="s">
        <v>1264</v>
      </c>
      <c r="N2700" t="s">
        <v>1033</v>
      </c>
      <c r="O2700" t="s">
        <v>30</v>
      </c>
      <c r="U2700">
        <f t="shared" si="128"/>
        <v>1</v>
      </c>
    </row>
    <row r="2701" spans="1:21" x14ac:dyDescent="0.25">
      <c r="A2701">
        <v>19920201</v>
      </c>
      <c r="B2701" t="s">
        <v>164</v>
      </c>
      <c r="C2701" t="str">
        <f t="shared" si="126"/>
        <v>W</v>
      </c>
      <c r="D2701" t="s">
        <v>1264</v>
      </c>
      <c r="E2701" s="1">
        <v>12</v>
      </c>
      <c r="F2701" s="1">
        <v>9</v>
      </c>
      <c r="G2701">
        <f t="shared" si="127"/>
        <v>3</v>
      </c>
      <c r="H2701" t="s">
        <v>2824</v>
      </c>
      <c r="K2701" t="s">
        <v>1988</v>
      </c>
      <c r="L2701" t="s">
        <v>1263</v>
      </c>
      <c r="M2701" t="s">
        <v>1264</v>
      </c>
      <c r="N2701" t="s">
        <v>1037</v>
      </c>
      <c r="O2701" t="s">
        <v>30</v>
      </c>
      <c r="U2701">
        <f t="shared" si="128"/>
        <v>0</v>
      </c>
    </row>
    <row r="2702" spans="1:21" x14ac:dyDescent="0.25">
      <c r="A2702">
        <v>19920201</v>
      </c>
      <c r="B2702" t="s">
        <v>376</v>
      </c>
      <c r="C2702" t="str">
        <f t="shared" si="126"/>
        <v>W</v>
      </c>
      <c r="D2702" t="s">
        <v>1825</v>
      </c>
      <c r="E2702" s="1">
        <v>38</v>
      </c>
      <c r="F2702" s="1">
        <v>9</v>
      </c>
      <c r="G2702">
        <f t="shared" si="127"/>
        <v>29</v>
      </c>
      <c r="H2702" t="s">
        <v>2824</v>
      </c>
      <c r="K2702" t="s">
        <v>1894</v>
      </c>
      <c r="L2702" t="s">
        <v>1017</v>
      </c>
      <c r="M2702" t="s">
        <v>376</v>
      </c>
      <c r="N2702" t="s">
        <v>1033</v>
      </c>
      <c r="O2702" t="s">
        <v>30</v>
      </c>
      <c r="U2702">
        <f t="shared" si="128"/>
        <v>0</v>
      </c>
    </row>
    <row r="2703" spans="1:21" x14ac:dyDescent="0.25">
      <c r="A2703">
        <v>19920201</v>
      </c>
      <c r="B2703" t="s">
        <v>1825</v>
      </c>
      <c r="C2703" t="str">
        <f t="shared" si="126"/>
        <v>L</v>
      </c>
      <c r="D2703" t="s">
        <v>376</v>
      </c>
      <c r="E2703" s="1">
        <v>9</v>
      </c>
      <c r="F2703" s="1">
        <v>38</v>
      </c>
      <c r="G2703">
        <f t="shared" si="127"/>
        <v>-29</v>
      </c>
      <c r="H2703" t="s">
        <v>2824</v>
      </c>
      <c r="K2703" t="s">
        <v>1894</v>
      </c>
      <c r="L2703" t="s">
        <v>1017</v>
      </c>
      <c r="M2703" t="s">
        <v>376</v>
      </c>
      <c r="N2703" t="s">
        <v>1037</v>
      </c>
      <c r="O2703" t="s">
        <v>30</v>
      </c>
      <c r="U2703">
        <f t="shared" si="128"/>
        <v>0</v>
      </c>
    </row>
    <row r="2704" spans="1:21" x14ac:dyDescent="0.25">
      <c r="A2704">
        <v>19920215</v>
      </c>
      <c r="B2704" t="s">
        <v>1825</v>
      </c>
      <c r="C2704" t="str">
        <f t="shared" si="126"/>
        <v>L</v>
      </c>
      <c r="D2704" t="s">
        <v>503</v>
      </c>
      <c r="E2704" s="1">
        <v>10</v>
      </c>
      <c r="F2704" s="1">
        <v>18</v>
      </c>
      <c r="G2704">
        <f t="shared" si="127"/>
        <v>-8</v>
      </c>
      <c r="H2704" t="s">
        <v>2824</v>
      </c>
      <c r="K2704" t="s">
        <v>1995</v>
      </c>
      <c r="L2704" t="s">
        <v>1826</v>
      </c>
      <c r="M2704" t="s">
        <v>1825</v>
      </c>
      <c r="N2704" t="s">
        <v>1033</v>
      </c>
      <c r="O2704" t="s">
        <v>30</v>
      </c>
      <c r="U2704">
        <f t="shared" si="128"/>
        <v>0</v>
      </c>
    </row>
    <row r="2705" spans="1:21" x14ac:dyDescent="0.25">
      <c r="A2705">
        <v>19920215</v>
      </c>
      <c r="B2705" t="s">
        <v>503</v>
      </c>
      <c r="C2705" t="str">
        <f t="shared" si="126"/>
        <v>W</v>
      </c>
      <c r="D2705" t="s">
        <v>1825</v>
      </c>
      <c r="E2705" s="1">
        <v>18</v>
      </c>
      <c r="F2705" s="1">
        <v>10</v>
      </c>
      <c r="G2705">
        <f t="shared" si="127"/>
        <v>8</v>
      </c>
      <c r="H2705" t="s">
        <v>2824</v>
      </c>
      <c r="K2705" t="s">
        <v>1995</v>
      </c>
      <c r="L2705" t="s">
        <v>1826</v>
      </c>
      <c r="M2705" t="s">
        <v>1825</v>
      </c>
      <c r="N2705" t="s">
        <v>1037</v>
      </c>
      <c r="O2705" t="s">
        <v>30</v>
      </c>
      <c r="U2705">
        <f t="shared" si="128"/>
        <v>0</v>
      </c>
    </row>
    <row r="2706" spans="1:21" x14ac:dyDescent="0.25">
      <c r="A2706">
        <v>19920215</v>
      </c>
      <c r="B2706" t="s">
        <v>164</v>
      </c>
      <c r="C2706" t="str">
        <f t="shared" si="126"/>
        <v>L</v>
      </c>
      <c r="D2706" t="s">
        <v>376</v>
      </c>
      <c r="E2706" s="1">
        <v>13</v>
      </c>
      <c r="F2706" s="1">
        <v>31</v>
      </c>
      <c r="G2706">
        <f t="shared" si="127"/>
        <v>-18</v>
      </c>
      <c r="H2706" t="s">
        <v>2824</v>
      </c>
      <c r="K2706" t="s">
        <v>2268</v>
      </c>
      <c r="L2706" t="s">
        <v>1939</v>
      </c>
      <c r="M2706" t="s">
        <v>164</v>
      </c>
      <c r="N2706" t="s">
        <v>1033</v>
      </c>
      <c r="O2706" t="s">
        <v>30</v>
      </c>
      <c r="U2706">
        <f t="shared" si="128"/>
        <v>0</v>
      </c>
    </row>
    <row r="2707" spans="1:21" x14ac:dyDescent="0.25">
      <c r="A2707">
        <v>19920215</v>
      </c>
      <c r="B2707" t="s">
        <v>376</v>
      </c>
      <c r="C2707" t="str">
        <f t="shared" si="126"/>
        <v>W</v>
      </c>
      <c r="D2707" t="s">
        <v>164</v>
      </c>
      <c r="E2707" s="1">
        <v>31</v>
      </c>
      <c r="F2707" s="1">
        <v>13</v>
      </c>
      <c r="G2707">
        <f t="shared" si="127"/>
        <v>18</v>
      </c>
      <c r="H2707" t="s">
        <v>2824</v>
      </c>
      <c r="K2707" t="s">
        <v>2268</v>
      </c>
      <c r="L2707" t="s">
        <v>1939</v>
      </c>
      <c r="M2707" t="s">
        <v>164</v>
      </c>
      <c r="N2707" t="s">
        <v>1037</v>
      </c>
      <c r="O2707" t="s">
        <v>30</v>
      </c>
      <c r="U2707">
        <f t="shared" si="128"/>
        <v>0</v>
      </c>
    </row>
    <row r="2708" spans="1:21" x14ac:dyDescent="0.25">
      <c r="A2708">
        <v>19920307</v>
      </c>
      <c r="B2708" t="s">
        <v>503</v>
      </c>
      <c r="C2708" t="str">
        <f t="shared" si="126"/>
        <v>W</v>
      </c>
      <c r="D2708" t="s">
        <v>164</v>
      </c>
      <c r="E2708" s="1">
        <v>10</v>
      </c>
      <c r="F2708" s="1">
        <v>6</v>
      </c>
      <c r="G2708">
        <f t="shared" si="127"/>
        <v>4</v>
      </c>
      <c r="H2708" t="s">
        <v>2824</v>
      </c>
      <c r="K2708" t="s">
        <v>1903</v>
      </c>
      <c r="L2708" t="s">
        <v>1120</v>
      </c>
      <c r="M2708" t="s">
        <v>503</v>
      </c>
      <c r="N2708" t="s">
        <v>1033</v>
      </c>
      <c r="O2708" t="s">
        <v>30</v>
      </c>
      <c r="U2708">
        <f t="shared" si="128"/>
        <v>0</v>
      </c>
    </row>
    <row r="2709" spans="1:21" x14ac:dyDescent="0.25">
      <c r="A2709">
        <v>19920307</v>
      </c>
      <c r="B2709" t="s">
        <v>164</v>
      </c>
      <c r="C2709" t="str">
        <f t="shared" si="126"/>
        <v>L</v>
      </c>
      <c r="D2709" t="s">
        <v>503</v>
      </c>
      <c r="E2709" s="1">
        <v>6</v>
      </c>
      <c r="F2709" s="1">
        <v>10</v>
      </c>
      <c r="G2709">
        <f t="shared" si="127"/>
        <v>-4</v>
      </c>
      <c r="H2709" t="s">
        <v>2824</v>
      </c>
      <c r="K2709" t="s">
        <v>1903</v>
      </c>
      <c r="L2709" t="s">
        <v>1120</v>
      </c>
      <c r="M2709" t="s">
        <v>503</v>
      </c>
      <c r="N2709" t="s">
        <v>1037</v>
      </c>
      <c r="O2709" t="s">
        <v>30</v>
      </c>
      <c r="U2709">
        <f t="shared" si="128"/>
        <v>1</v>
      </c>
    </row>
    <row r="2710" spans="1:21" x14ac:dyDescent="0.25">
      <c r="A2710">
        <v>19920307</v>
      </c>
      <c r="B2710" t="s">
        <v>376</v>
      </c>
      <c r="C2710" t="str">
        <f t="shared" si="126"/>
        <v>W</v>
      </c>
      <c r="D2710" t="s">
        <v>1264</v>
      </c>
      <c r="E2710" s="1">
        <v>24</v>
      </c>
      <c r="F2710" s="1">
        <v>0</v>
      </c>
      <c r="G2710">
        <f t="shared" si="127"/>
        <v>24</v>
      </c>
      <c r="H2710" t="s">
        <v>2824</v>
      </c>
      <c r="K2710" t="s">
        <v>1894</v>
      </c>
      <c r="L2710" t="s">
        <v>1017</v>
      </c>
      <c r="M2710" t="s">
        <v>376</v>
      </c>
      <c r="N2710" t="s">
        <v>1033</v>
      </c>
      <c r="O2710" t="s">
        <v>30</v>
      </c>
      <c r="U2710">
        <f t="shared" si="128"/>
        <v>0</v>
      </c>
    </row>
    <row r="2711" spans="1:21" x14ac:dyDescent="0.25">
      <c r="A2711">
        <v>19920307</v>
      </c>
      <c r="B2711" t="s">
        <v>1264</v>
      </c>
      <c r="C2711" t="str">
        <f t="shared" si="126"/>
        <v>L</v>
      </c>
      <c r="D2711" t="s">
        <v>376</v>
      </c>
      <c r="E2711" s="1">
        <v>0</v>
      </c>
      <c r="F2711" s="1">
        <v>24</v>
      </c>
      <c r="G2711">
        <f t="shared" si="127"/>
        <v>-24</v>
      </c>
      <c r="H2711" t="s">
        <v>2824</v>
      </c>
      <c r="K2711" t="s">
        <v>1894</v>
      </c>
      <c r="L2711" t="s">
        <v>1017</v>
      </c>
      <c r="M2711" t="s">
        <v>376</v>
      </c>
      <c r="N2711" t="s">
        <v>1037</v>
      </c>
      <c r="O2711" t="s">
        <v>30</v>
      </c>
      <c r="U2711">
        <f t="shared" si="128"/>
        <v>0</v>
      </c>
    </row>
    <row r="2712" spans="1:21" x14ac:dyDescent="0.25">
      <c r="A2712">
        <v>19920321</v>
      </c>
      <c r="B2712" t="s">
        <v>1264</v>
      </c>
      <c r="C2712" t="str">
        <f t="shared" si="126"/>
        <v>W</v>
      </c>
      <c r="D2712" t="s">
        <v>503</v>
      </c>
      <c r="E2712" s="1">
        <v>15</v>
      </c>
      <c r="F2712" s="1">
        <v>12</v>
      </c>
      <c r="G2712">
        <f t="shared" si="127"/>
        <v>3</v>
      </c>
      <c r="H2712" t="s">
        <v>2824</v>
      </c>
      <c r="K2712" t="s">
        <v>1988</v>
      </c>
      <c r="L2712" t="s">
        <v>1263</v>
      </c>
      <c r="M2712" t="s">
        <v>1264</v>
      </c>
      <c r="N2712" t="s">
        <v>1033</v>
      </c>
      <c r="O2712" t="s">
        <v>30</v>
      </c>
      <c r="U2712">
        <f t="shared" si="128"/>
        <v>0</v>
      </c>
    </row>
    <row r="2713" spans="1:21" x14ac:dyDescent="0.25">
      <c r="A2713">
        <v>19920321</v>
      </c>
      <c r="B2713" t="s">
        <v>503</v>
      </c>
      <c r="C2713" t="str">
        <f t="shared" si="126"/>
        <v>L</v>
      </c>
      <c r="D2713" t="s">
        <v>1264</v>
      </c>
      <c r="E2713" s="1">
        <v>12</v>
      </c>
      <c r="F2713" s="1">
        <v>15</v>
      </c>
      <c r="G2713">
        <f t="shared" si="127"/>
        <v>-3</v>
      </c>
      <c r="H2713" t="s">
        <v>2824</v>
      </c>
      <c r="K2713" t="s">
        <v>1988</v>
      </c>
      <c r="L2713" t="s">
        <v>1263</v>
      </c>
      <c r="M2713" t="s">
        <v>1264</v>
      </c>
      <c r="N2713" t="s">
        <v>1037</v>
      </c>
      <c r="O2713" t="s">
        <v>30</v>
      </c>
      <c r="U2713">
        <f t="shared" si="128"/>
        <v>1</v>
      </c>
    </row>
    <row r="2714" spans="1:21" x14ac:dyDescent="0.25">
      <c r="A2714">
        <v>19920321</v>
      </c>
      <c r="B2714" t="s">
        <v>164</v>
      </c>
      <c r="C2714" t="str">
        <f t="shared" si="126"/>
        <v>W</v>
      </c>
      <c r="D2714" t="s">
        <v>1825</v>
      </c>
      <c r="E2714" s="1">
        <v>44</v>
      </c>
      <c r="F2714" s="1">
        <v>12</v>
      </c>
      <c r="G2714">
        <f t="shared" si="127"/>
        <v>32</v>
      </c>
      <c r="H2714" t="s">
        <v>2824</v>
      </c>
      <c r="K2714" t="s">
        <v>2268</v>
      </c>
      <c r="L2714" t="s">
        <v>1939</v>
      </c>
      <c r="M2714" t="s">
        <v>164</v>
      </c>
      <c r="N2714" t="s">
        <v>1033</v>
      </c>
      <c r="O2714" t="s">
        <v>30</v>
      </c>
      <c r="U2714">
        <f t="shared" si="128"/>
        <v>0</v>
      </c>
    </row>
    <row r="2715" spans="1:21" x14ac:dyDescent="0.25">
      <c r="A2715">
        <v>19920321</v>
      </c>
      <c r="B2715" t="s">
        <v>1825</v>
      </c>
      <c r="C2715" t="str">
        <f t="shared" si="126"/>
        <v>L</v>
      </c>
      <c r="D2715" t="s">
        <v>164</v>
      </c>
      <c r="E2715" s="1">
        <v>12</v>
      </c>
      <c r="F2715" s="1">
        <v>44</v>
      </c>
      <c r="G2715">
        <f t="shared" si="127"/>
        <v>-32</v>
      </c>
      <c r="H2715" t="s">
        <v>2824</v>
      </c>
      <c r="K2715" t="s">
        <v>2268</v>
      </c>
      <c r="L2715" t="s">
        <v>1939</v>
      </c>
      <c r="M2715" t="s">
        <v>164</v>
      </c>
      <c r="N2715" t="s">
        <v>1037</v>
      </c>
      <c r="O2715" t="s">
        <v>30</v>
      </c>
      <c r="U2715">
        <f t="shared" si="128"/>
        <v>0</v>
      </c>
    </row>
    <row r="2716" spans="1:21" x14ac:dyDescent="0.25">
      <c r="A2716">
        <v>19920530</v>
      </c>
      <c r="B2716" t="s">
        <v>1787</v>
      </c>
      <c r="C2716" t="str">
        <f t="shared" si="126"/>
        <v>W</v>
      </c>
      <c r="D2716" t="s">
        <v>1825</v>
      </c>
      <c r="E2716" s="1">
        <v>24</v>
      </c>
      <c r="F2716" s="1">
        <v>21</v>
      </c>
      <c r="G2716">
        <f t="shared" si="127"/>
        <v>3</v>
      </c>
      <c r="H2716" t="s">
        <v>2339</v>
      </c>
      <c r="K2716" t="s">
        <v>2082</v>
      </c>
      <c r="L2716" t="s">
        <v>1877</v>
      </c>
      <c r="M2716" t="s">
        <v>1787</v>
      </c>
      <c r="N2716" t="s">
        <v>1033</v>
      </c>
      <c r="S2716" t="s">
        <v>30</v>
      </c>
      <c r="U2716">
        <f t="shared" si="128"/>
        <v>0</v>
      </c>
    </row>
    <row r="2717" spans="1:21" x14ac:dyDescent="0.25">
      <c r="A2717">
        <v>19920530</v>
      </c>
      <c r="B2717" t="s">
        <v>1825</v>
      </c>
      <c r="C2717" t="str">
        <f t="shared" si="126"/>
        <v>L</v>
      </c>
      <c r="D2717" t="s">
        <v>1787</v>
      </c>
      <c r="E2717" s="1">
        <v>21</v>
      </c>
      <c r="F2717" s="1">
        <v>24</v>
      </c>
      <c r="G2717">
        <f t="shared" si="127"/>
        <v>-3</v>
      </c>
      <c r="H2717" t="s">
        <v>2339</v>
      </c>
      <c r="K2717" t="s">
        <v>2082</v>
      </c>
      <c r="L2717" t="s">
        <v>1877</v>
      </c>
      <c r="M2717" t="s">
        <v>1787</v>
      </c>
      <c r="N2717" t="s">
        <v>1037</v>
      </c>
      <c r="S2717" t="s">
        <v>30</v>
      </c>
      <c r="U2717">
        <f t="shared" si="128"/>
        <v>1</v>
      </c>
    </row>
    <row r="2718" spans="1:21" x14ac:dyDescent="0.25">
      <c r="A2718">
        <v>19920606</v>
      </c>
      <c r="B2718" t="s">
        <v>1787</v>
      </c>
      <c r="C2718" t="str">
        <f t="shared" si="126"/>
        <v>W</v>
      </c>
      <c r="D2718" t="s">
        <v>1825</v>
      </c>
      <c r="E2718" s="1">
        <v>59</v>
      </c>
      <c r="F2718" s="1">
        <v>6</v>
      </c>
      <c r="G2718">
        <f t="shared" si="127"/>
        <v>53</v>
      </c>
      <c r="H2718" t="s">
        <v>2339</v>
      </c>
      <c r="K2718" t="s">
        <v>2239</v>
      </c>
      <c r="L2718" t="s">
        <v>1837</v>
      </c>
      <c r="M2718" t="s">
        <v>1787</v>
      </c>
      <c r="N2718" t="s">
        <v>1033</v>
      </c>
      <c r="S2718" t="s">
        <v>30</v>
      </c>
      <c r="U2718">
        <f t="shared" si="128"/>
        <v>0</v>
      </c>
    </row>
    <row r="2719" spans="1:21" x14ac:dyDescent="0.25">
      <c r="A2719">
        <v>19920606</v>
      </c>
      <c r="B2719" t="s">
        <v>1825</v>
      </c>
      <c r="C2719" t="str">
        <f t="shared" si="126"/>
        <v>L</v>
      </c>
      <c r="D2719" t="s">
        <v>1787</v>
      </c>
      <c r="E2719" s="1">
        <v>6</v>
      </c>
      <c r="F2719" s="1">
        <v>59</v>
      </c>
      <c r="G2719">
        <f t="shared" si="127"/>
        <v>-53</v>
      </c>
      <c r="H2719" t="s">
        <v>2339</v>
      </c>
      <c r="K2719" t="s">
        <v>2239</v>
      </c>
      <c r="L2719" t="s">
        <v>1837</v>
      </c>
      <c r="M2719" t="s">
        <v>1787</v>
      </c>
      <c r="N2719" t="s">
        <v>1037</v>
      </c>
      <c r="S2719" t="s">
        <v>30</v>
      </c>
      <c r="U2719">
        <f t="shared" si="128"/>
        <v>0</v>
      </c>
    </row>
    <row r="2720" spans="1:21" x14ac:dyDescent="0.25">
      <c r="A2720">
        <v>19920613</v>
      </c>
      <c r="B2720" t="s">
        <v>1824</v>
      </c>
      <c r="C2720" t="str">
        <f t="shared" si="126"/>
        <v>W</v>
      </c>
      <c r="D2720" t="s">
        <v>503</v>
      </c>
      <c r="E2720" s="1">
        <v>27</v>
      </c>
      <c r="F2720" s="1">
        <v>12</v>
      </c>
      <c r="G2720">
        <f t="shared" si="127"/>
        <v>15</v>
      </c>
      <c r="H2720" t="s">
        <v>2338</v>
      </c>
      <c r="K2720" t="s">
        <v>1812</v>
      </c>
      <c r="L2720" t="s">
        <v>1675</v>
      </c>
      <c r="M2720" t="s">
        <v>1824</v>
      </c>
      <c r="N2720" t="s">
        <v>1033</v>
      </c>
      <c r="S2720" t="s">
        <v>30</v>
      </c>
      <c r="U2720">
        <f t="shared" si="128"/>
        <v>0</v>
      </c>
    </row>
    <row r="2721" spans="1:21" x14ac:dyDescent="0.25">
      <c r="A2721">
        <v>19920613</v>
      </c>
      <c r="B2721" t="s">
        <v>503</v>
      </c>
      <c r="C2721" t="str">
        <f t="shared" si="126"/>
        <v>L</v>
      </c>
      <c r="D2721" t="s">
        <v>1824</v>
      </c>
      <c r="E2721" s="1">
        <v>12</v>
      </c>
      <c r="F2721" s="1">
        <v>27</v>
      </c>
      <c r="G2721">
        <f t="shared" si="127"/>
        <v>-15</v>
      </c>
      <c r="H2721" t="s">
        <v>2338</v>
      </c>
      <c r="K2721" t="s">
        <v>1812</v>
      </c>
      <c r="L2721" t="s">
        <v>1675</v>
      </c>
      <c r="M2721" t="s">
        <v>1824</v>
      </c>
      <c r="N2721" t="s">
        <v>1037</v>
      </c>
      <c r="S2721" t="s">
        <v>30</v>
      </c>
      <c r="U2721">
        <f t="shared" si="128"/>
        <v>0</v>
      </c>
    </row>
    <row r="2722" spans="1:21" x14ac:dyDescent="0.25">
      <c r="A2722">
        <v>19920621</v>
      </c>
      <c r="B2722" t="s">
        <v>1824</v>
      </c>
      <c r="C2722" t="str">
        <f t="shared" si="126"/>
        <v>W</v>
      </c>
      <c r="D2722" t="s">
        <v>503</v>
      </c>
      <c r="E2722" s="1">
        <v>37</v>
      </c>
      <c r="F2722" s="1">
        <v>13</v>
      </c>
      <c r="G2722">
        <f t="shared" si="127"/>
        <v>24</v>
      </c>
      <c r="H2722" t="s">
        <v>2338</v>
      </c>
      <c r="K2722" t="s">
        <v>2233</v>
      </c>
      <c r="L2722" t="s">
        <v>1715</v>
      </c>
      <c r="M2722" t="s">
        <v>1824</v>
      </c>
      <c r="N2722" t="s">
        <v>1033</v>
      </c>
      <c r="S2722" t="s">
        <v>30</v>
      </c>
      <c r="U2722">
        <f t="shared" si="128"/>
        <v>0</v>
      </c>
    </row>
    <row r="2723" spans="1:21" x14ac:dyDescent="0.25">
      <c r="A2723">
        <v>19920621</v>
      </c>
      <c r="B2723" t="s">
        <v>503</v>
      </c>
      <c r="C2723" t="str">
        <f t="shared" si="126"/>
        <v>L</v>
      </c>
      <c r="D2723" t="s">
        <v>1824</v>
      </c>
      <c r="E2723" s="1">
        <v>13</v>
      </c>
      <c r="F2723" s="1">
        <v>37</v>
      </c>
      <c r="G2723">
        <f t="shared" si="127"/>
        <v>-24</v>
      </c>
      <c r="H2723" t="s">
        <v>2338</v>
      </c>
      <c r="K2723" t="s">
        <v>2233</v>
      </c>
      <c r="L2723" t="s">
        <v>1715</v>
      </c>
      <c r="M2723" t="s">
        <v>1824</v>
      </c>
      <c r="N2723" t="s">
        <v>1037</v>
      </c>
      <c r="S2723" t="s">
        <v>30</v>
      </c>
      <c r="U2723">
        <f t="shared" si="128"/>
        <v>0</v>
      </c>
    </row>
    <row r="2724" spans="1:21" x14ac:dyDescent="0.25">
      <c r="A2724">
        <v>19920704</v>
      </c>
      <c r="B2724" t="s">
        <v>1821</v>
      </c>
      <c r="C2724" t="str">
        <f t="shared" si="126"/>
        <v>L</v>
      </c>
      <c r="D2724" t="s">
        <v>164</v>
      </c>
      <c r="E2724" s="1">
        <v>12</v>
      </c>
      <c r="F2724" s="1">
        <v>27</v>
      </c>
      <c r="G2724">
        <f t="shared" si="127"/>
        <v>-15</v>
      </c>
      <c r="H2724" t="s">
        <v>2337</v>
      </c>
      <c r="K2724" t="s">
        <v>1886</v>
      </c>
      <c r="L2724" t="s">
        <v>1885</v>
      </c>
      <c r="M2724" t="s">
        <v>1821</v>
      </c>
      <c r="N2724" t="s">
        <v>1033</v>
      </c>
      <c r="S2724" t="s">
        <v>30</v>
      </c>
      <c r="U2724">
        <f t="shared" si="128"/>
        <v>0</v>
      </c>
    </row>
    <row r="2725" spans="1:21" x14ac:dyDescent="0.25">
      <c r="A2725">
        <v>19920704</v>
      </c>
      <c r="B2725" t="s">
        <v>164</v>
      </c>
      <c r="C2725" t="str">
        <f t="shared" si="126"/>
        <v>W</v>
      </c>
      <c r="D2725" t="s">
        <v>1821</v>
      </c>
      <c r="E2725" s="1">
        <v>27</v>
      </c>
      <c r="F2725" s="1">
        <v>12</v>
      </c>
      <c r="G2725">
        <f t="shared" si="127"/>
        <v>15</v>
      </c>
      <c r="H2725" t="s">
        <v>2337</v>
      </c>
      <c r="K2725" t="s">
        <v>1886</v>
      </c>
      <c r="L2725" t="s">
        <v>1885</v>
      </c>
      <c r="M2725" t="s">
        <v>1821</v>
      </c>
      <c r="N2725" t="s">
        <v>1037</v>
      </c>
      <c r="S2725" t="s">
        <v>30</v>
      </c>
      <c r="U2725">
        <f t="shared" si="128"/>
        <v>0</v>
      </c>
    </row>
    <row r="2726" spans="1:21" x14ac:dyDescent="0.25">
      <c r="A2726">
        <v>19920704</v>
      </c>
      <c r="B2726" t="s">
        <v>1824</v>
      </c>
      <c r="C2726" t="str">
        <f t="shared" si="126"/>
        <v>W</v>
      </c>
      <c r="D2726" t="s">
        <v>1787</v>
      </c>
      <c r="E2726" s="1">
        <v>16</v>
      </c>
      <c r="F2726" s="1">
        <v>15</v>
      </c>
      <c r="G2726">
        <f t="shared" si="127"/>
        <v>1</v>
      </c>
      <c r="H2726" t="s">
        <v>2336</v>
      </c>
      <c r="K2726" t="s">
        <v>1812</v>
      </c>
      <c r="L2726" t="s">
        <v>1675</v>
      </c>
      <c r="M2726" t="s">
        <v>1824</v>
      </c>
      <c r="N2726" t="s">
        <v>1033</v>
      </c>
      <c r="S2726" t="s">
        <v>30</v>
      </c>
      <c r="U2726">
        <f t="shared" si="128"/>
        <v>0</v>
      </c>
    </row>
    <row r="2727" spans="1:21" x14ac:dyDescent="0.25">
      <c r="A2727">
        <v>19920704</v>
      </c>
      <c r="B2727" t="s">
        <v>1787</v>
      </c>
      <c r="C2727" t="str">
        <f t="shared" si="126"/>
        <v>L</v>
      </c>
      <c r="D2727" t="s">
        <v>1824</v>
      </c>
      <c r="E2727" s="1">
        <v>15</v>
      </c>
      <c r="F2727" s="1">
        <v>16</v>
      </c>
      <c r="G2727">
        <f t="shared" si="127"/>
        <v>-1</v>
      </c>
      <c r="H2727" t="s">
        <v>2336</v>
      </c>
      <c r="K2727" t="s">
        <v>1812</v>
      </c>
      <c r="L2727" t="s">
        <v>1675</v>
      </c>
      <c r="M2727" t="s">
        <v>1824</v>
      </c>
      <c r="N2727" t="s">
        <v>1037</v>
      </c>
      <c r="S2727" t="s">
        <v>30</v>
      </c>
      <c r="U2727">
        <f t="shared" si="128"/>
        <v>1</v>
      </c>
    </row>
    <row r="2728" spans="1:21" x14ac:dyDescent="0.25">
      <c r="A2728">
        <v>19920711</v>
      </c>
      <c r="B2728" t="s">
        <v>1821</v>
      </c>
      <c r="C2728" t="str">
        <f t="shared" si="126"/>
        <v>L</v>
      </c>
      <c r="D2728" t="s">
        <v>164</v>
      </c>
      <c r="E2728" s="1">
        <v>9</v>
      </c>
      <c r="F2728" s="1">
        <v>33</v>
      </c>
      <c r="G2728">
        <f t="shared" si="127"/>
        <v>-24</v>
      </c>
      <c r="H2728" t="s">
        <v>2337</v>
      </c>
      <c r="K2728" t="s">
        <v>1886</v>
      </c>
      <c r="L2728" t="s">
        <v>1885</v>
      </c>
      <c r="M2728" t="s">
        <v>1821</v>
      </c>
      <c r="N2728" t="s">
        <v>1033</v>
      </c>
      <c r="S2728" t="s">
        <v>30</v>
      </c>
      <c r="U2728">
        <f t="shared" si="128"/>
        <v>0</v>
      </c>
    </row>
    <row r="2729" spans="1:21" x14ac:dyDescent="0.25">
      <c r="A2729">
        <v>19920711</v>
      </c>
      <c r="B2729" t="s">
        <v>164</v>
      </c>
      <c r="C2729" t="str">
        <f t="shared" si="126"/>
        <v>W</v>
      </c>
      <c r="D2729" t="s">
        <v>1821</v>
      </c>
      <c r="E2729" s="1">
        <v>33</v>
      </c>
      <c r="F2729" s="1">
        <v>9</v>
      </c>
      <c r="G2729">
        <f t="shared" si="127"/>
        <v>24</v>
      </c>
      <c r="H2729" t="s">
        <v>2337</v>
      </c>
      <c r="K2729" t="s">
        <v>1886</v>
      </c>
      <c r="L2729" t="s">
        <v>1885</v>
      </c>
      <c r="M2729" t="s">
        <v>1821</v>
      </c>
      <c r="N2729" t="s">
        <v>1037</v>
      </c>
      <c r="S2729" t="s">
        <v>30</v>
      </c>
      <c r="U2729">
        <f t="shared" si="128"/>
        <v>0</v>
      </c>
    </row>
    <row r="2730" spans="1:21" x14ac:dyDescent="0.25">
      <c r="A2730">
        <v>19920719</v>
      </c>
      <c r="B2730" t="s">
        <v>1824</v>
      </c>
      <c r="C2730" t="str">
        <f t="shared" si="126"/>
        <v>W</v>
      </c>
      <c r="D2730" t="s">
        <v>1787</v>
      </c>
      <c r="E2730" s="1">
        <v>19</v>
      </c>
      <c r="F2730" s="1">
        <v>17</v>
      </c>
      <c r="G2730">
        <f t="shared" si="127"/>
        <v>2</v>
      </c>
      <c r="H2730" t="s">
        <v>2336</v>
      </c>
      <c r="K2730" t="s">
        <v>2233</v>
      </c>
      <c r="L2730" t="s">
        <v>1715</v>
      </c>
      <c r="M2730" t="s">
        <v>1824</v>
      </c>
      <c r="N2730" t="s">
        <v>1033</v>
      </c>
      <c r="S2730" t="s">
        <v>30</v>
      </c>
      <c r="U2730">
        <f t="shared" si="128"/>
        <v>0</v>
      </c>
    </row>
    <row r="2731" spans="1:21" x14ac:dyDescent="0.25">
      <c r="A2731">
        <v>19920719</v>
      </c>
      <c r="B2731" t="s">
        <v>1787</v>
      </c>
      <c r="C2731" t="str">
        <f t="shared" si="126"/>
        <v>L</v>
      </c>
      <c r="D2731" t="s">
        <v>1824</v>
      </c>
      <c r="E2731" s="1">
        <v>17</v>
      </c>
      <c r="F2731" s="1">
        <v>19</v>
      </c>
      <c r="G2731">
        <f t="shared" si="127"/>
        <v>-2</v>
      </c>
      <c r="H2731" t="s">
        <v>2336</v>
      </c>
      <c r="K2731" t="s">
        <v>2233</v>
      </c>
      <c r="L2731" t="s">
        <v>1715</v>
      </c>
      <c r="M2731" t="s">
        <v>1824</v>
      </c>
      <c r="N2731" t="s">
        <v>1037</v>
      </c>
      <c r="S2731" t="s">
        <v>30</v>
      </c>
      <c r="U2731">
        <f t="shared" si="128"/>
        <v>1</v>
      </c>
    </row>
    <row r="2732" spans="1:21" x14ac:dyDescent="0.25">
      <c r="A2732">
        <v>19920725</v>
      </c>
      <c r="B2732" t="s">
        <v>1824</v>
      </c>
      <c r="C2732" t="str">
        <f t="shared" si="126"/>
        <v>L</v>
      </c>
      <c r="D2732" t="s">
        <v>1787</v>
      </c>
      <c r="E2732" s="1">
        <v>23</v>
      </c>
      <c r="F2732" s="1">
        <v>26</v>
      </c>
      <c r="G2732">
        <f t="shared" si="127"/>
        <v>-3</v>
      </c>
      <c r="H2732" t="s">
        <v>2336</v>
      </c>
      <c r="K2732" t="s">
        <v>1812</v>
      </c>
      <c r="L2732" t="s">
        <v>1675</v>
      </c>
      <c r="M2732" t="s">
        <v>1824</v>
      </c>
      <c r="N2732" t="s">
        <v>1033</v>
      </c>
      <c r="S2732" t="s">
        <v>30</v>
      </c>
      <c r="U2732">
        <f t="shared" si="128"/>
        <v>1</v>
      </c>
    </row>
    <row r="2733" spans="1:21" x14ac:dyDescent="0.25">
      <c r="A2733">
        <v>19920725</v>
      </c>
      <c r="B2733" t="s">
        <v>1787</v>
      </c>
      <c r="C2733" t="str">
        <f t="shared" si="126"/>
        <v>W</v>
      </c>
      <c r="D2733" t="s">
        <v>1824</v>
      </c>
      <c r="E2733" s="1">
        <v>26</v>
      </c>
      <c r="F2733" s="1">
        <v>23</v>
      </c>
      <c r="G2733">
        <f t="shared" si="127"/>
        <v>3</v>
      </c>
      <c r="H2733" t="s">
        <v>2336</v>
      </c>
      <c r="K2733" t="s">
        <v>1812</v>
      </c>
      <c r="L2733" t="s">
        <v>1675</v>
      </c>
      <c r="M2733" t="s">
        <v>1824</v>
      </c>
      <c r="N2733" t="s">
        <v>1037</v>
      </c>
      <c r="S2733" t="s">
        <v>30</v>
      </c>
      <c r="U2733">
        <f t="shared" si="128"/>
        <v>0</v>
      </c>
    </row>
    <row r="2734" spans="1:21" x14ac:dyDescent="0.25">
      <c r="A2734">
        <v>19920815</v>
      </c>
      <c r="B2734" t="s">
        <v>1828</v>
      </c>
      <c r="C2734" t="str">
        <f t="shared" si="126"/>
        <v>L</v>
      </c>
      <c r="D2734" t="s">
        <v>1787</v>
      </c>
      <c r="E2734" s="1">
        <v>24</v>
      </c>
      <c r="F2734" s="1">
        <v>27</v>
      </c>
      <c r="G2734">
        <f t="shared" si="127"/>
        <v>-3</v>
      </c>
      <c r="H2734" t="s">
        <v>2335</v>
      </c>
      <c r="K2734" t="s">
        <v>1971</v>
      </c>
      <c r="L2734" t="s">
        <v>1850</v>
      </c>
      <c r="M2734" t="s">
        <v>1828</v>
      </c>
      <c r="N2734" t="s">
        <v>1033</v>
      </c>
      <c r="S2734" t="s">
        <v>30</v>
      </c>
      <c r="U2734">
        <f t="shared" si="128"/>
        <v>1</v>
      </c>
    </row>
    <row r="2735" spans="1:21" x14ac:dyDescent="0.25">
      <c r="A2735">
        <v>19920815</v>
      </c>
      <c r="B2735" t="s">
        <v>1787</v>
      </c>
      <c r="C2735" t="str">
        <f t="shared" si="126"/>
        <v>W</v>
      </c>
      <c r="D2735" t="s">
        <v>1828</v>
      </c>
      <c r="E2735" s="1">
        <v>27</v>
      </c>
      <c r="F2735" s="1">
        <v>24</v>
      </c>
      <c r="G2735">
        <f t="shared" si="127"/>
        <v>3</v>
      </c>
      <c r="H2735" t="s">
        <v>2335</v>
      </c>
      <c r="K2735" t="s">
        <v>1971</v>
      </c>
      <c r="L2735" t="s">
        <v>1850</v>
      </c>
      <c r="M2735" t="s">
        <v>1828</v>
      </c>
      <c r="N2735" t="s">
        <v>1037</v>
      </c>
      <c r="S2735" t="s">
        <v>30</v>
      </c>
      <c r="U2735">
        <f t="shared" si="128"/>
        <v>0</v>
      </c>
    </row>
    <row r="2736" spans="1:21" x14ac:dyDescent="0.25">
      <c r="A2736">
        <v>19920829</v>
      </c>
      <c r="B2736" t="s">
        <v>1828</v>
      </c>
      <c r="C2736" t="str">
        <f t="shared" si="126"/>
        <v>L</v>
      </c>
      <c r="D2736" t="s">
        <v>1824</v>
      </c>
      <c r="E2736" s="1">
        <v>3</v>
      </c>
      <c r="F2736" s="1">
        <v>26</v>
      </c>
      <c r="G2736">
        <f t="shared" si="127"/>
        <v>-23</v>
      </c>
      <c r="H2736" t="s">
        <v>2334</v>
      </c>
      <c r="K2736" t="s">
        <v>2111</v>
      </c>
      <c r="L2736" t="s">
        <v>1913</v>
      </c>
      <c r="M2736" t="s">
        <v>1828</v>
      </c>
      <c r="N2736" t="s">
        <v>1033</v>
      </c>
      <c r="S2736" t="s">
        <v>30</v>
      </c>
      <c r="U2736">
        <f t="shared" si="128"/>
        <v>0</v>
      </c>
    </row>
    <row r="2737" spans="1:21" x14ac:dyDescent="0.25">
      <c r="A2737">
        <v>19920829</v>
      </c>
      <c r="B2737" t="s">
        <v>1824</v>
      </c>
      <c r="C2737" t="str">
        <f t="shared" si="126"/>
        <v>W</v>
      </c>
      <c r="D2737" t="s">
        <v>1828</v>
      </c>
      <c r="E2737" s="1">
        <v>26</v>
      </c>
      <c r="F2737" s="1">
        <v>3</v>
      </c>
      <c r="G2737">
        <f t="shared" si="127"/>
        <v>23</v>
      </c>
      <c r="H2737" t="s">
        <v>2334</v>
      </c>
      <c r="K2737" t="s">
        <v>2111</v>
      </c>
      <c r="L2737" t="s">
        <v>1913</v>
      </c>
      <c r="M2737" t="s">
        <v>1828</v>
      </c>
      <c r="N2737" t="s">
        <v>1037</v>
      </c>
      <c r="S2737" t="s">
        <v>30</v>
      </c>
      <c r="U2737">
        <f t="shared" si="128"/>
        <v>0</v>
      </c>
    </row>
    <row r="2738" spans="1:21" x14ac:dyDescent="0.25">
      <c r="A2738">
        <v>19921017</v>
      </c>
      <c r="B2738" t="s">
        <v>164</v>
      </c>
      <c r="C2738" t="str">
        <f t="shared" si="126"/>
        <v>L</v>
      </c>
      <c r="D2738" t="s">
        <v>1828</v>
      </c>
      <c r="E2738" s="1">
        <v>15</v>
      </c>
      <c r="F2738" s="1">
        <v>20</v>
      </c>
      <c r="G2738">
        <f t="shared" si="127"/>
        <v>-5</v>
      </c>
      <c r="H2738" t="s">
        <v>2332</v>
      </c>
      <c r="K2738" t="s">
        <v>2141</v>
      </c>
      <c r="L2738" t="s">
        <v>2140</v>
      </c>
      <c r="M2738" t="s">
        <v>164</v>
      </c>
      <c r="N2738" t="s">
        <v>1033</v>
      </c>
      <c r="S2738" t="s">
        <v>30</v>
      </c>
      <c r="U2738">
        <f t="shared" si="128"/>
        <v>1</v>
      </c>
    </row>
    <row r="2739" spans="1:21" x14ac:dyDescent="0.25">
      <c r="A2739">
        <v>19921017</v>
      </c>
      <c r="B2739" t="s">
        <v>1828</v>
      </c>
      <c r="C2739" t="str">
        <f t="shared" si="126"/>
        <v>W</v>
      </c>
      <c r="D2739" t="s">
        <v>164</v>
      </c>
      <c r="E2739" s="1">
        <v>20</v>
      </c>
      <c r="F2739" s="1">
        <v>15</v>
      </c>
      <c r="G2739">
        <f t="shared" si="127"/>
        <v>5</v>
      </c>
      <c r="H2739" t="s">
        <v>2332</v>
      </c>
      <c r="K2739" t="s">
        <v>2141</v>
      </c>
      <c r="L2739" t="s">
        <v>2140</v>
      </c>
      <c r="M2739" t="s">
        <v>164</v>
      </c>
      <c r="N2739" t="s">
        <v>1037</v>
      </c>
      <c r="S2739" t="s">
        <v>30</v>
      </c>
      <c r="U2739">
        <f t="shared" si="128"/>
        <v>0</v>
      </c>
    </row>
    <row r="2740" spans="1:21" x14ac:dyDescent="0.25">
      <c r="A2740">
        <v>19921024</v>
      </c>
      <c r="B2740" t="s">
        <v>164</v>
      </c>
      <c r="C2740" t="str">
        <f t="shared" si="126"/>
        <v>W</v>
      </c>
      <c r="D2740" t="s">
        <v>1828</v>
      </c>
      <c r="E2740" s="1">
        <v>29</v>
      </c>
      <c r="F2740" s="1">
        <v>16</v>
      </c>
      <c r="G2740">
        <f t="shared" si="127"/>
        <v>13</v>
      </c>
      <c r="H2740" t="s">
        <v>2332</v>
      </c>
      <c r="K2740" t="s">
        <v>2268</v>
      </c>
      <c r="L2740" t="s">
        <v>1939</v>
      </c>
      <c r="M2740" t="s">
        <v>164</v>
      </c>
      <c r="N2740" t="s">
        <v>1033</v>
      </c>
      <c r="S2740" t="s">
        <v>30</v>
      </c>
      <c r="U2740">
        <f t="shared" si="128"/>
        <v>0</v>
      </c>
    </row>
    <row r="2741" spans="1:21" x14ac:dyDescent="0.25">
      <c r="A2741">
        <v>19921024</v>
      </c>
      <c r="B2741" t="s">
        <v>1828</v>
      </c>
      <c r="C2741" t="str">
        <f t="shared" si="126"/>
        <v>L</v>
      </c>
      <c r="D2741" t="s">
        <v>164</v>
      </c>
      <c r="E2741" s="1">
        <v>16</v>
      </c>
      <c r="F2741" s="1">
        <v>29</v>
      </c>
      <c r="G2741">
        <f t="shared" si="127"/>
        <v>-13</v>
      </c>
      <c r="H2741" t="s">
        <v>2332</v>
      </c>
      <c r="K2741" t="s">
        <v>2268</v>
      </c>
      <c r="L2741" t="s">
        <v>1939</v>
      </c>
      <c r="M2741" t="s">
        <v>164</v>
      </c>
      <c r="N2741" t="s">
        <v>1037</v>
      </c>
      <c r="S2741" t="s">
        <v>30</v>
      </c>
      <c r="U2741">
        <f t="shared" si="128"/>
        <v>0</v>
      </c>
    </row>
    <row r="2742" spans="1:21" x14ac:dyDescent="0.25">
      <c r="A2742">
        <v>19921031</v>
      </c>
      <c r="B2742" t="s">
        <v>1825</v>
      </c>
      <c r="C2742" t="str">
        <f t="shared" si="126"/>
        <v>L</v>
      </c>
      <c r="D2742" t="s">
        <v>1824</v>
      </c>
      <c r="E2742" s="1">
        <v>17</v>
      </c>
      <c r="F2742" s="1">
        <v>42</v>
      </c>
      <c r="G2742">
        <f t="shared" si="127"/>
        <v>-25</v>
      </c>
      <c r="H2742" t="s">
        <v>2331</v>
      </c>
      <c r="K2742" t="s">
        <v>1995</v>
      </c>
      <c r="L2742" t="s">
        <v>1826</v>
      </c>
      <c r="M2742" t="s">
        <v>1825</v>
      </c>
      <c r="N2742" t="s">
        <v>1033</v>
      </c>
      <c r="S2742" t="s">
        <v>30</v>
      </c>
      <c r="U2742">
        <f t="shared" si="128"/>
        <v>0</v>
      </c>
    </row>
    <row r="2743" spans="1:21" x14ac:dyDescent="0.25">
      <c r="A2743">
        <v>19921031</v>
      </c>
      <c r="B2743" t="s">
        <v>1824</v>
      </c>
      <c r="C2743" t="str">
        <f t="shared" si="126"/>
        <v>W</v>
      </c>
      <c r="D2743" t="s">
        <v>1825</v>
      </c>
      <c r="E2743" s="1">
        <v>42</v>
      </c>
      <c r="F2743" s="1">
        <v>17</v>
      </c>
      <c r="G2743">
        <f t="shared" si="127"/>
        <v>25</v>
      </c>
      <c r="H2743" t="s">
        <v>2331</v>
      </c>
      <c r="K2743" t="s">
        <v>1995</v>
      </c>
      <c r="L2743" t="s">
        <v>1826</v>
      </c>
      <c r="M2743" t="s">
        <v>1825</v>
      </c>
      <c r="N2743" t="s">
        <v>1037</v>
      </c>
      <c r="S2743" t="s">
        <v>30</v>
      </c>
      <c r="U2743">
        <f t="shared" si="128"/>
        <v>0</v>
      </c>
    </row>
    <row r="2744" spans="1:21" x14ac:dyDescent="0.25">
      <c r="A2744">
        <v>19921114</v>
      </c>
      <c r="B2744" t="s">
        <v>164</v>
      </c>
      <c r="C2744" t="str">
        <f t="shared" si="126"/>
        <v>L</v>
      </c>
      <c r="D2744" t="s">
        <v>1821</v>
      </c>
      <c r="E2744" s="1">
        <v>20</v>
      </c>
      <c r="F2744" s="1">
        <v>24</v>
      </c>
      <c r="G2744">
        <f t="shared" si="127"/>
        <v>-4</v>
      </c>
      <c r="H2744" t="s">
        <v>2333</v>
      </c>
      <c r="K2744" t="s">
        <v>2250</v>
      </c>
      <c r="L2744" t="s">
        <v>2249</v>
      </c>
      <c r="M2744" t="s">
        <v>164</v>
      </c>
      <c r="N2744" t="s">
        <v>1033</v>
      </c>
      <c r="S2744" t="s">
        <v>30</v>
      </c>
      <c r="U2744">
        <f t="shared" si="128"/>
        <v>1</v>
      </c>
    </row>
    <row r="2745" spans="1:21" x14ac:dyDescent="0.25">
      <c r="A2745">
        <v>19921114</v>
      </c>
      <c r="B2745" t="s">
        <v>1821</v>
      </c>
      <c r="C2745" t="str">
        <f t="shared" si="126"/>
        <v>W</v>
      </c>
      <c r="D2745" t="s">
        <v>164</v>
      </c>
      <c r="E2745" s="1">
        <v>24</v>
      </c>
      <c r="F2745" s="1">
        <v>20</v>
      </c>
      <c r="G2745">
        <f t="shared" si="127"/>
        <v>4</v>
      </c>
      <c r="H2745" t="s">
        <v>2333</v>
      </c>
      <c r="K2745" t="s">
        <v>2250</v>
      </c>
      <c r="L2745" t="s">
        <v>2249</v>
      </c>
      <c r="M2745" t="s">
        <v>164</v>
      </c>
      <c r="N2745" t="s">
        <v>1037</v>
      </c>
      <c r="S2745" t="s">
        <v>30</v>
      </c>
      <c r="U2745">
        <f t="shared" si="128"/>
        <v>0</v>
      </c>
    </row>
    <row r="2746" spans="1:21" x14ac:dyDescent="0.25">
      <c r="A2746">
        <v>19921114</v>
      </c>
      <c r="B2746" t="s">
        <v>376</v>
      </c>
      <c r="C2746" t="str">
        <f t="shared" si="126"/>
        <v>W</v>
      </c>
      <c r="D2746" t="s">
        <v>1828</v>
      </c>
      <c r="E2746" s="1">
        <v>33</v>
      </c>
      <c r="F2746" s="1">
        <v>16</v>
      </c>
      <c r="G2746">
        <f t="shared" si="127"/>
        <v>17</v>
      </c>
      <c r="H2746" t="s">
        <v>2332</v>
      </c>
      <c r="K2746" t="s">
        <v>1894</v>
      </c>
      <c r="L2746" t="s">
        <v>1017</v>
      </c>
      <c r="M2746" t="s">
        <v>376</v>
      </c>
      <c r="N2746" t="s">
        <v>1033</v>
      </c>
      <c r="S2746" t="s">
        <v>30</v>
      </c>
      <c r="U2746">
        <f t="shared" si="128"/>
        <v>0</v>
      </c>
    </row>
    <row r="2747" spans="1:21" x14ac:dyDescent="0.25">
      <c r="A2747">
        <v>19921114</v>
      </c>
      <c r="B2747" t="s">
        <v>1828</v>
      </c>
      <c r="C2747" t="str">
        <f t="shared" si="126"/>
        <v>L</v>
      </c>
      <c r="D2747" t="s">
        <v>376</v>
      </c>
      <c r="E2747" s="1">
        <v>16</v>
      </c>
      <c r="F2747" s="1">
        <v>33</v>
      </c>
      <c r="G2747">
        <f t="shared" si="127"/>
        <v>-17</v>
      </c>
      <c r="H2747" t="s">
        <v>2332</v>
      </c>
      <c r="K2747" t="s">
        <v>1894</v>
      </c>
      <c r="L2747" t="s">
        <v>1017</v>
      </c>
      <c r="M2747" t="s">
        <v>376</v>
      </c>
      <c r="N2747" t="s">
        <v>1037</v>
      </c>
      <c r="S2747" t="s">
        <v>30</v>
      </c>
      <c r="U2747">
        <f t="shared" si="128"/>
        <v>0</v>
      </c>
    </row>
    <row r="2748" spans="1:21" x14ac:dyDescent="0.25">
      <c r="A2748">
        <v>19921121</v>
      </c>
      <c r="B2748" t="s">
        <v>1264</v>
      </c>
      <c r="C2748" t="str">
        <f t="shared" si="126"/>
        <v>L</v>
      </c>
      <c r="D2748" t="s">
        <v>1824</v>
      </c>
      <c r="E2748" s="1">
        <v>6</v>
      </c>
      <c r="F2748" s="1">
        <v>23</v>
      </c>
      <c r="G2748">
        <f t="shared" si="127"/>
        <v>-17</v>
      </c>
      <c r="H2748" t="s">
        <v>2331</v>
      </c>
      <c r="K2748" t="s">
        <v>1988</v>
      </c>
      <c r="L2748" t="s">
        <v>1263</v>
      </c>
      <c r="M2748" t="s">
        <v>1264</v>
      </c>
      <c r="N2748" t="s">
        <v>1033</v>
      </c>
      <c r="S2748" t="s">
        <v>30</v>
      </c>
      <c r="U2748">
        <f t="shared" si="128"/>
        <v>0</v>
      </c>
    </row>
    <row r="2749" spans="1:21" x14ac:dyDescent="0.25">
      <c r="A2749">
        <v>19921121</v>
      </c>
      <c r="B2749" t="s">
        <v>1824</v>
      </c>
      <c r="C2749" t="str">
        <f t="shared" si="126"/>
        <v>W</v>
      </c>
      <c r="D2749" t="s">
        <v>1264</v>
      </c>
      <c r="E2749" s="1">
        <v>23</v>
      </c>
      <c r="F2749" s="1">
        <v>6</v>
      </c>
      <c r="G2749">
        <f t="shared" si="127"/>
        <v>17</v>
      </c>
      <c r="H2749" t="s">
        <v>2331</v>
      </c>
      <c r="K2749" t="s">
        <v>1988</v>
      </c>
      <c r="L2749" t="s">
        <v>1263</v>
      </c>
      <c r="M2749" t="s">
        <v>1264</v>
      </c>
      <c r="N2749" t="s">
        <v>1037</v>
      </c>
      <c r="S2749" t="s">
        <v>30</v>
      </c>
      <c r="U2749">
        <f t="shared" si="128"/>
        <v>0</v>
      </c>
    </row>
    <row r="2750" spans="1:21" x14ac:dyDescent="0.25">
      <c r="A2750">
        <v>19930116</v>
      </c>
      <c r="B2750" t="s">
        <v>503</v>
      </c>
      <c r="C2750" t="str">
        <f t="shared" si="126"/>
        <v>W</v>
      </c>
      <c r="D2750" t="s">
        <v>1825</v>
      </c>
      <c r="E2750" s="1">
        <v>15</v>
      </c>
      <c r="F2750" s="1">
        <v>3</v>
      </c>
      <c r="G2750">
        <f t="shared" si="127"/>
        <v>12</v>
      </c>
      <c r="H2750" t="s">
        <v>2823</v>
      </c>
      <c r="K2750" t="s">
        <v>1822</v>
      </c>
      <c r="L2750" t="s">
        <v>1120</v>
      </c>
      <c r="M2750" t="s">
        <v>503</v>
      </c>
      <c r="N2750" t="s">
        <v>1033</v>
      </c>
      <c r="O2750" t="s">
        <v>30</v>
      </c>
      <c r="U2750">
        <f t="shared" si="128"/>
        <v>0</v>
      </c>
    </row>
    <row r="2751" spans="1:21" x14ac:dyDescent="0.25">
      <c r="A2751">
        <v>19930116</v>
      </c>
      <c r="B2751" t="s">
        <v>1825</v>
      </c>
      <c r="C2751" t="str">
        <f t="shared" si="126"/>
        <v>L</v>
      </c>
      <c r="D2751" t="s">
        <v>503</v>
      </c>
      <c r="E2751" s="1">
        <v>3</v>
      </c>
      <c r="F2751" s="1">
        <v>15</v>
      </c>
      <c r="G2751">
        <f t="shared" si="127"/>
        <v>-12</v>
      </c>
      <c r="H2751" t="s">
        <v>2823</v>
      </c>
      <c r="K2751" t="s">
        <v>1822</v>
      </c>
      <c r="L2751" t="s">
        <v>1120</v>
      </c>
      <c r="M2751" t="s">
        <v>503</v>
      </c>
      <c r="N2751" t="s">
        <v>1037</v>
      </c>
      <c r="O2751" t="s">
        <v>30</v>
      </c>
      <c r="U2751">
        <f t="shared" si="128"/>
        <v>0</v>
      </c>
    </row>
    <row r="2752" spans="1:21" x14ac:dyDescent="0.25">
      <c r="A2752">
        <v>19930116</v>
      </c>
      <c r="B2752" t="s">
        <v>376</v>
      </c>
      <c r="C2752" t="str">
        <f t="shared" si="126"/>
        <v>W</v>
      </c>
      <c r="D2752" t="s">
        <v>164</v>
      </c>
      <c r="E2752" s="1">
        <v>16</v>
      </c>
      <c r="F2752" s="1">
        <v>15</v>
      </c>
      <c r="G2752">
        <f t="shared" si="127"/>
        <v>1</v>
      </c>
      <c r="H2752" t="s">
        <v>2823</v>
      </c>
      <c r="K2752" t="s">
        <v>1894</v>
      </c>
      <c r="L2752" t="s">
        <v>1017</v>
      </c>
      <c r="M2752" t="s">
        <v>376</v>
      </c>
      <c r="N2752" t="s">
        <v>1033</v>
      </c>
      <c r="O2752" t="s">
        <v>30</v>
      </c>
      <c r="U2752">
        <f t="shared" si="128"/>
        <v>0</v>
      </c>
    </row>
    <row r="2753" spans="1:21" x14ac:dyDescent="0.25">
      <c r="A2753">
        <v>19930116</v>
      </c>
      <c r="B2753" t="s">
        <v>164</v>
      </c>
      <c r="C2753" t="str">
        <f t="shared" si="126"/>
        <v>L</v>
      </c>
      <c r="D2753" t="s">
        <v>376</v>
      </c>
      <c r="E2753" s="1">
        <v>15</v>
      </c>
      <c r="F2753" s="1">
        <v>16</v>
      </c>
      <c r="G2753">
        <f t="shared" si="127"/>
        <v>-1</v>
      </c>
      <c r="H2753" t="s">
        <v>2823</v>
      </c>
      <c r="K2753" t="s">
        <v>1894</v>
      </c>
      <c r="L2753" t="s">
        <v>1017</v>
      </c>
      <c r="M2753" t="s">
        <v>376</v>
      </c>
      <c r="N2753" t="s">
        <v>1037</v>
      </c>
      <c r="O2753" t="s">
        <v>30</v>
      </c>
      <c r="U2753">
        <f t="shared" si="128"/>
        <v>1</v>
      </c>
    </row>
    <row r="2754" spans="1:21" x14ac:dyDescent="0.25">
      <c r="A2754">
        <v>19930206</v>
      </c>
      <c r="B2754" t="s">
        <v>1264</v>
      </c>
      <c r="C2754" t="str">
        <f t="shared" ref="C2754:C2817" si="129">IF(E2754-F2754&gt;0,"W",IF(E2754-F2754&lt;0,"L","D"))</f>
        <v>W</v>
      </c>
      <c r="D2754" t="s">
        <v>376</v>
      </c>
      <c r="E2754" s="1">
        <v>10</v>
      </c>
      <c r="F2754" s="1">
        <v>9</v>
      </c>
      <c r="G2754">
        <f t="shared" ref="G2754:G2817" si="130">E2754-F2754</f>
        <v>1</v>
      </c>
      <c r="H2754" t="s">
        <v>2823</v>
      </c>
      <c r="K2754" t="s">
        <v>2533</v>
      </c>
      <c r="L2754" t="s">
        <v>1263</v>
      </c>
      <c r="M2754" t="s">
        <v>1264</v>
      </c>
      <c r="N2754" t="s">
        <v>1033</v>
      </c>
      <c r="O2754" t="s">
        <v>30</v>
      </c>
      <c r="U2754">
        <f t="shared" ref="U2754:U2817" si="131">IF(C2754="L",IF(G2754&gt;-8,1,0),0)</f>
        <v>0</v>
      </c>
    </row>
    <row r="2755" spans="1:21" x14ac:dyDescent="0.25">
      <c r="A2755">
        <v>19930206</v>
      </c>
      <c r="B2755" t="s">
        <v>376</v>
      </c>
      <c r="C2755" t="str">
        <f t="shared" si="129"/>
        <v>L</v>
      </c>
      <c r="D2755" t="s">
        <v>1264</v>
      </c>
      <c r="E2755" s="1">
        <v>9</v>
      </c>
      <c r="F2755" s="1">
        <v>10</v>
      </c>
      <c r="G2755">
        <f t="shared" si="130"/>
        <v>-1</v>
      </c>
      <c r="H2755" t="s">
        <v>2823</v>
      </c>
      <c r="K2755" t="s">
        <v>2533</v>
      </c>
      <c r="L2755" t="s">
        <v>1263</v>
      </c>
      <c r="M2755" t="s">
        <v>1264</v>
      </c>
      <c r="N2755" t="s">
        <v>1037</v>
      </c>
      <c r="O2755" t="s">
        <v>30</v>
      </c>
      <c r="U2755">
        <f t="shared" si="131"/>
        <v>1</v>
      </c>
    </row>
    <row r="2756" spans="1:21" x14ac:dyDescent="0.25">
      <c r="A2756">
        <v>19930206</v>
      </c>
      <c r="B2756" t="s">
        <v>164</v>
      </c>
      <c r="C2756" t="str">
        <f t="shared" si="129"/>
        <v>W</v>
      </c>
      <c r="D2756" t="s">
        <v>503</v>
      </c>
      <c r="E2756" s="1">
        <v>11</v>
      </c>
      <c r="F2756" s="1">
        <v>3</v>
      </c>
      <c r="G2756">
        <f t="shared" si="130"/>
        <v>8</v>
      </c>
      <c r="H2756" t="s">
        <v>2823</v>
      </c>
      <c r="K2756" t="s">
        <v>2268</v>
      </c>
      <c r="L2756" t="s">
        <v>1939</v>
      </c>
      <c r="M2756" t="s">
        <v>164</v>
      </c>
      <c r="N2756" t="s">
        <v>1033</v>
      </c>
      <c r="O2756" t="s">
        <v>30</v>
      </c>
      <c r="U2756">
        <f t="shared" si="131"/>
        <v>0</v>
      </c>
    </row>
    <row r="2757" spans="1:21" x14ac:dyDescent="0.25">
      <c r="A2757">
        <v>19930206</v>
      </c>
      <c r="B2757" t="s">
        <v>503</v>
      </c>
      <c r="C2757" t="str">
        <f t="shared" si="129"/>
        <v>L</v>
      </c>
      <c r="D2757" t="s">
        <v>164</v>
      </c>
      <c r="E2757" s="1">
        <v>3</v>
      </c>
      <c r="F2757" s="1">
        <v>11</v>
      </c>
      <c r="G2757">
        <f t="shared" si="130"/>
        <v>-8</v>
      </c>
      <c r="H2757" t="s">
        <v>2823</v>
      </c>
      <c r="K2757" t="s">
        <v>2268</v>
      </c>
      <c r="L2757" t="s">
        <v>1939</v>
      </c>
      <c r="M2757" t="s">
        <v>164</v>
      </c>
      <c r="N2757" t="s">
        <v>1037</v>
      </c>
      <c r="O2757" t="s">
        <v>30</v>
      </c>
      <c r="U2757">
        <f t="shared" si="131"/>
        <v>0</v>
      </c>
    </row>
    <row r="2758" spans="1:21" x14ac:dyDescent="0.25">
      <c r="A2758">
        <v>19930220</v>
      </c>
      <c r="B2758" t="s">
        <v>1825</v>
      </c>
      <c r="C2758" t="str">
        <f t="shared" si="129"/>
        <v>L</v>
      </c>
      <c r="D2758" t="s">
        <v>164</v>
      </c>
      <c r="E2758" s="1">
        <v>6</v>
      </c>
      <c r="F2758" s="1">
        <v>21</v>
      </c>
      <c r="G2758">
        <f t="shared" si="130"/>
        <v>-15</v>
      </c>
      <c r="H2758" t="s">
        <v>2823</v>
      </c>
      <c r="K2758" t="s">
        <v>1995</v>
      </c>
      <c r="L2758" t="s">
        <v>1826</v>
      </c>
      <c r="M2758" t="s">
        <v>1825</v>
      </c>
      <c r="N2758" t="s">
        <v>1033</v>
      </c>
      <c r="O2758" t="s">
        <v>30</v>
      </c>
      <c r="U2758">
        <f t="shared" si="131"/>
        <v>0</v>
      </c>
    </row>
    <row r="2759" spans="1:21" x14ac:dyDescent="0.25">
      <c r="A2759">
        <v>19930220</v>
      </c>
      <c r="B2759" t="s">
        <v>164</v>
      </c>
      <c r="C2759" t="str">
        <f t="shared" si="129"/>
        <v>W</v>
      </c>
      <c r="D2759" t="s">
        <v>1825</v>
      </c>
      <c r="E2759" s="1">
        <v>21</v>
      </c>
      <c r="F2759" s="1">
        <v>6</v>
      </c>
      <c r="G2759">
        <f t="shared" si="130"/>
        <v>15</v>
      </c>
      <c r="H2759" t="s">
        <v>2823</v>
      </c>
      <c r="K2759" t="s">
        <v>1995</v>
      </c>
      <c r="L2759" t="s">
        <v>1826</v>
      </c>
      <c r="M2759" t="s">
        <v>1825</v>
      </c>
      <c r="N2759" t="s">
        <v>1037</v>
      </c>
      <c r="O2759" t="s">
        <v>30</v>
      </c>
      <c r="U2759">
        <f t="shared" si="131"/>
        <v>0</v>
      </c>
    </row>
    <row r="2760" spans="1:21" x14ac:dyDescent="0.25">
      <c r="A2760">
        <v>19930220</v>
      </c>
      <c r="B2760" t="s">
        <v>503</v>
      </c>
      <c r="C2760" t="str">
        <f t="shared" si="129"/>
        <v>W</v>
      </c>
      <c r="D2760" t="s">
        <v>1264</v>
      </c>
      <c r="E2760" s="1">
        <v>20</v>
      </c>
      <c r="F2760" s="1">
        <v>0</v>
      </c>
      <c r="G2760">
        <f t="shared" si="130"/>
        <v>20</v>
      </c>
      <c r="H2760" t="s">
        <v>2823</v>
      </c>
      <c r="K2760" t="s">
        <v>1822</v>
      </c>
      <c r="L2760" t="s">
        <v>1120</v>
      </c>
      <c r="M2760" t="s">
        <v>503</v>
      </c>
      <c r="N2760" t="s">
        <v>1033</v>
      </c>
      <c r="O2760" t="s">
        <v>30</v>
      </c>
      <c r="U2760">
        <f t="shared" si="131"/>
        <v>0</v>
      </c>
    </row>
    <row r="2761" spans="1:21" x14ac:dyDescent="0.25">
      <c r="A2761">
        <v>19930220</v>
      </c>
      <c r="B2761" t="s">
        <v>1264</v>
      </c>
      <c r="C2761" t="str">
        <f t="shared" si="129"/>
        <v>L</v>
      </c>
      <c r="D2761" t="s">
        <v>503</v>
      </c>
      <c r="E2761" s="1">
        <v>0</v>
      </c>
      <c r="F2761" s="1">
        <v>20</v>
      </c>
      <c r="G2761">
        <f t="shared" si="130"/>
        <v>-20</v>
      </c>
      <c r="H2761" t="s">
        <v>2823</v>
      </c>
      <c r="K2761" t="s">
        <v>1822</v>
      </c>
      <c r="L2761" t="s">
        <v>1120</v>
      </c>
      <c r="M2761" t="s">
        <v>503</v>
      </c>
      <c r="N2761" t="s">
        <v>1037</v>
      </c>
      <c r="O2761" t="s">
        <v>30</v>
      </c>
      <c r="U2761">
        <f t="shared" si="131"/>
        <v>0</v>
      </c>
    </row>
    <row r="2762" spans="1:21" x14ac:dyDescent="0.25">
      <c r="A2762">
        <v>19930306</v>
      </c>
      <c r="B2762" t="s">
        <v>1264</v>
      </c>
      <c r="C2762" t="str">
        <f t="shared" si="129"/>
        <v>L</v>
      </c>
      <c r="D2762" t="s">
        <v>1825</v>
      </c>
      <c r="E2762" s="1">
        <v>14</v>
      </c>
      <c r="F2762" s="1">
        <v>19</v>
      </c>
      <c r="G2762">
        <f t="shared" si="130"/>
        <v>-5</v>
      </c>
      <c r="H2762" t="s">
        <v>2823</v>
      </c>
      <c r="K2762" t="s">
        <v>2533</v>
      </c>
      <c r="L2762" t="s">
        <v>1263</v>
      </c>
      <c r="M2762" t="s">
        <v>1264</v>
      </c>
      <c r="N2762" t="s">
        <v>1033</v>
      </c>
      <c r="O2762" t="s">
        <v>30</v>
      </c>
      <c r="U2762">
        <f t="shared" si="131"/>
        <v>1</v>
      </c>
    </row>
    <row r="2763" spans="1:21" x14ac:dyDescent="0.25">
      <c r="A2763">
        <v>19930306</v>
      </c>
      <c r="B2763" t="s">
        <v>1825</v>
      </c>
      <c r="C2763" t="str">
        <f t="shared" si="129"/>
        <v>W</v>
      </c>
      <c r="D2763" t="s">
        <v>1264</v>
      </c>
      <c r="E2763" s="1">
        <v>19</v>
      </c>
      <c r="F2763" s="1">
        <v>14</v>
      </c>
      <c r="G2763">
        <f t="shared" si="130"/>
        <v>5</v>
      </c>
      <c r="H2763" t="s">
        <v>2823</v>
      </c>
      <c r="K2763" t="s">
        <v>2533</v>
      </c>
      <c r="L2763" t="s">
        <v>1263</v>
      </c>
      <c r="M2763" t="s">
        <v>1264</v>
      </c>
      <c r="N2763" t="s">
        <v>1037</v>
      </c>
      <c r="O2763" t="s">
        <v>30</v>
      </c>
      <c r="U2763">
        <f t="shared" si="131"/>
        <v>0</v>
      </c>
    </row>
    <row r="2764" spans="1:21" x14ac:dyDescent="0.25">
      <c r="A2764">
        <v>19930306</v>
      </c>
      <c r="B2764" t="s">
        <v>376</v>
      </c>
      <c r="C2764" t="str">
        <f t="shared" si="129"/>
        <v>W</v>
      </c>
      <c r="D2764" t="s">
        <v>503</v>
      </c>
      <c r="E2764" s="1">
        <v>26</v>
      </c>
      <c r="F2764" s="1">
        <v>12</v>
      </c>
      <c r="G2764">
        <f t="shared" si="130"/>
        <v>14</v>
      </c>
      <c r="H2764" t="s">
        <v>2823</v>
      </c>
      <c r="K2764" t="s">
        <v>1818</v>
      </c>
      <c r="L2764" t="s">
        <v>1017</v>
      </c>
      <c r="M2764" t="s">
        <v>376</v>
      </c>
      <c r="N2764" t="s">
        <v>1033</v>
      </c>
      <c r="O2764" t="s">
        <v>30</v>
      </c>
      <c r="U2764">
        <f t="shared" si="131"/>
        <v>0</v>
      </c>
    </row>
    <row r="2765" spans="1:21" x14ac:dyDescent="0.25">
      <c r="A2765">
        <v>19930306</v>
      </c>
      <c r="B2765" t="s">
        <v>503</v>
      </c>
      <c r="C2765" t="str">
        <f t="shared" si="129"/>
        <v>L</v>
      </c>
      <c r="D2765" t="s">
        <v>376</v>
      </c>
      <c r="E2765" s="1">
        <v>12</v>
      </c>
      <c r="F2765" s="1">
        <v>26</v>
      </c>
      <c r="G2765">
        <f t="shared" si="130"/>
        <v>-14</v>
      </c>
      <c r="H2765" t="s">
        <v>2823</v>
      </c>
      <c r="K2765" t="s">
        <v>1818</v>
      </c>
      <c r="L2765" t="s">
        <v>1017</v>
      </c>
      <c r="M2765" t="s">
        <v>376</v>
      </c>
      <c r="N2765" t="s">
        <v>1037</v>
      </c>
      <c r="O2765" t="s">
        <v>30</v>
      </c>
      <c r="U2765">
        <f t="shared" si="131"/>
        <v>0</v>
      </c>
    </row>
    <row r="2766" spans="1:21" x14ac:dyDescent="0.25">
      <c r="A2766">
        <v>19930320</v>
      </c>
      <c r="B2766" t="s">
        <v>1825</v>
      </c>
      <c r="C2766" t="str">
        <f t="shared" si="129"/>
        <v>W</v>
      </c>
      <c r="D2766" t="s">
        <v>376</v>
      </c>
      <c r="E2766" s="1">
        <v>17</v>
      </c>
      <c r="F2766" s="1">
        <v>3</v>
      </c>
      <c r="G2766">
        <f t="shared" si="130"/>
        <v>14</v>
      </c>
      <c r="H2766" t="s">
        <v>2823</v>
      </c>
      <c r="K2766" t="s">
        <v>1995</v>
      </c>
      <c r="L2766" t="s">
        <v>1826</v>
      </c>
      <c r="M2766" t="s">
        <v>1825</v>
      </c>
      <c r="N2766" t="s">
        <v>1033</v>
      </c>
      <c r="O2766" t="s">
        <v>30</v>
      </c>
      <c r="U2766">
        <f t="shared" si="131"/>
        <v>0</v>
      </c>
    </row>
    <row r="2767" spans="1:21" x14ac:dyDescent="0.25">
      <c r="A2767">
        <v>19930320</v>
      </c>
      <c r="B2767" t="s">
        <v>376</v>
      </c>
      <c r="C2767" t="str">
        <f t="shared" si="129"/>
        <v>L</v>
      </c>
      <c r="D2767" t="s">
        <v>1825</v>
      </c>
      <c r="E2767" s="1">
        <v>3</v>
      </c>
      <c r="F2767" s="1">
        <v>17</v>
      </c>
      <c r="G2767">
        <f t="shared" si="130"/>
        <v>-14</v>
      </c>
      <c r="H2767" t="s">
        <v>2823</v>
      </c>
      <c r="K2767" t="s">
        <v>1995</v>
      </c>
      <c r="L2767" t="s">
        <v>1826</v>
      </c>
      <c r="M2767" t="s">
        <v>1825</v>
      </c>
      <c r="N2767" t="s">
        <v>1037</v>
      </c>
      <c r="O2767" t="s">
        <v>30</v>
      </c>
      <c r="U2767">
        <f t="shared" si="131"/>
        <v>0</v>
      </c>
    </row>
    <row r="2768" spans="1:21" x14ac:dyDescent="0.25">
      <c r="A2768">
        <v>19930320</v>
      </c>
      <c r="B2768" t="s">
        <v>164</v>
      </c>
      <c r="C2768" t="str">
        <f t="shared" si="129"/>
        <v>W</v>
      </c>
      <c r="D2768" t="s">
        <v>1264</v>
      </c>
      <c r="E2768" s="1">
        <v>26</v>
      </c>
      <c r="F2768" s="1">
        <v>10</v>
      </c>
      <c r="G2768">
        <f t="shared" si="130"/>
        <v>16</v>
      </c>
      <c r="H2768" t="s">
        <v>2823</v>
      </c>
      <c r="K2768" t="s">
        <v>2268</v>
      </c>
      <c r="L2768" t="s">
        <v>1939</v>
      </c>
      <c r="M2768" t="s">
        <v>164</v>
      </c>
      <c r="N2768" t="s">
        <v>1033</v>
      </c>
      <c r="O2768" t="s">
        <v>30</v>
      </c>
      <c r="U2768">
        <f t="shared" si="131"/>
        <v>0</v>
      </c>
    </row>
    <row r="2769" spans="1:21" x14ac:dyDescent="0.25">
      <c r="A2769">
        <v>19930320</v>
      </c>
      <c r="B2769" t="s">
        <v>1264</v>
      </c>
      <c r="C2769" t="str">
        <f t="shared" si="129"/>
        <v>L</v>
      </c>
      <c r="D2769" t="s">
        <v>164</v>
      </c>
      <c r="E2769" s="1">
        <v>10</v>
      </c>
      <c r="F2769" s="1">
        <v>26</v>
      </c>
      <c r="G2769">
        <f t="shared" si="130"/>
        <v>-16</v>
      </c>
      <c r="H2769" t="s">
        <v>2823</v>
      </c>
      <c r="K2769" t="s">
        <v>2268</v>
      </c>
      <c r="L2769" t="s">
        <v>1939</v>
      </c>
      <c r="M2769" t="s">
        <v>164</v>
      </c>
      <c r="N2769" t="s">
        <v>1037</v>
      </c>
      <c r="O2769" t="s">
        <v>30</v>
      </c>
      <c r="U2769">
        <f t="shared" si="131"/>
        <v>0</v>
      </c>
    </row>
    <row r="2770" spans="1:21" x14ac:dyDescent="0.25">
      <c r="A2770">
        <v>19930626</v>
      </c>
      <c r="B2770" t="s">
        <v>1828</v>
      </c>
      <c r="C2770" t="str">
        <f t="shared" si="129"/>
        <v>D</v>
      </c>
      <c r="D2770" t="s">
        <v>164</v>
      </c>
      <c r="E2770" s="1">
        <v>20</v>
      </c>
      <c r="F2770" s="1">
        <v>20</v>
      </c>
      <c r="G2770">
        <f t="shared" si="130"/>
        <v>0</v>
      </c>
      <c r="H2770" t="s">
        <v>2330</v>
      </c>
      <c r="K2770" t="s">
        <v>1983</v>
      </c>
      <c r="L2770" t="s">
        <v>1829</v>
      </c>
      <c r="M2770" t="s">
        <v>1828</v>
      </c>
      <c r="N2770" t="s">
        <v>1033</v>
      </c>
      <c r="S2770" t="s">
        <v>30</v>
      </c>
      <c r="U2770">
        <f t="shared" si="131"/>
        <v>0</v>
      </c>
    </row>
    <row r="2771" spans="1:21" x14ac:dyDescent="0.25">
      <c r="A2771">
        <v>19930626</v>
      </c>
      <c r="B2771" t="s">
        <v>164</v>
      </c>
      <c r="C2771" t="str">
        <f t="shared" si="129"/>
        <v>D</v>
      </c>
      <c r="D2771" t="s">
        <v>1828</v>
      </c>
      <c r="E2771" s="1">
        <v>20</v>
      </c>
      <c r="F2771" s="1">
        <v>20</v>
      </c>
      <c r="G2771">
        <f t="shared" si="130"/>
        <v>0</v>
      </c>
      <c r="H2771" t="s">
        <v>2330</v>
      </c>
      <c r="K2771" t="s">
        <v>1983</v>
      </c>
      <c r="L2771" t="s">
        <v>1829</v>
      </c>
      <c r="M2771" t="s">
        <v>1828</v>
      </c>
      <c r="N2771" t="s">
        <v>1037</v>
      </c>
      <c r="S2771" t="s">
        <v>30</v>
      </c>
      <c r="U2771">
        <f t="shared" si="131"/>
        <v>0</v>
      </c>
    </row>
    <row r="2772" spans="1:21" x14ac:dyDescent="0.25">
      <c r="A2772">
        <v>19930703</v>
      </c>
      <c r="B2772" t="s">
        <v>1828</v>
      </c>
      <c r="C2772" t="str">
        <f t="shared" si="129"/>
        <v>L</v>
      </c>
      <c r="D2772" t="s">
        <v>164</v>
      </c>
      <c r="E2772" s="1">
        <v>17</v>
      </c>
      <c r="F2772" s="1">
        <v>18</v>
      </c>
      <c r="G2772">
        <f t="shared" si="130"/>
        <v>-1</v>
      </c>
      <c r="H2772" t="s">
        <v>2330</v>
      </c>
      <c r="K2772" t="s">
        <v>1971</v>
      </c>
      <c r="L2772" t="s">
        <v>1850</v>
      </c>
      <c r="M2772" t="s">
        <v>1828</v>
      </c>
      <c r="N2772" t="s">
        <v>1033</v>
      </c>
      <c r="S2772" t="s">
        <v>30</v>
      </c>
      <c r="U2772">
        <f t="shared" si="131"/>
        <v>1</v>
      </c>
    </row>
    <row r="2773" spans="1:21" x14ac:dyDescent="0.25">
      <c r="A2773">
        <v>19930703</v>
      </c>
      <c r="B2773" t="s">
        <v>164</v>
      </c>
      <c r="C2773" t="str">
        <f t="shared" si="129"/>
        <v>W</v>
      </c>
      <c r="D2773" t="s">
        <v>1828</v>
      </c>
      <c r="E2773" s="1">
        <v>18</v>
      </c>
      <c r="F2773" s="1">
        <v>17</v>
      </c>
      <c r="G2773">
        <f t="shared" si="130"/>
        <v>1</v>
      </c>
      <c r="H2773" t="s">
        <v>2330</v>
      </c>
      <c r="K2773" t="s">
        <v>1971</v>
      </c>
      <c r="L2773" t="s">
        <v>1850</v>
      </c>
      <c r="M2773" t="s">
        <v>1828</v>
      </c>
      <c r="N2773" t="s">
        <v>1037</v>
      </c>
      <c r="S2773" t="s">
        <v>30</v>
      </c>
      <c r="U2773">
        <f t="shared" si="131"/>
        <v>0</v>
      </c>
    </row>
    <row r="2774" spans="1:21" x14ac:dyDescent="0.25">
      <c r="A2774">
        <v>19930717</v>
      </c>
      <c r="B2774" t="s">
        <v>1787</v>
      </c>
      <c r="C2774" t="str">
        <f t="shared" si="129"/>
        <v>W</v>
      </c>
      <c r="D2774" t="s">
        <v>1824</v>
      </c>
      <c r="E2774" s="1">
        <v>25</v>
      </c>
      <c r="F2774" s="1">
        <v>10</v>
      </c>
      <c r="G2774">
        <f t="shared" si="130"/>
        <v>15</v>
      </c>
      <c r="H2774" t="s">
        <v>2329</v>
      </c>
      <c r="K2774" t="s">
        <v>2082</v>
      </c>
      <c r="L2774" t="s">
        <v>1877</v>
      </c>
      <c r="M2774" t="s">
        <v>1787</v>
      </c>
      <c r="N2774" t="s">
        <v>1033</v>
      </c>
      <c r="S2774" t="s">
        <v>30</v>
      </c>
      <c r="U2774">
        <f t="shared" si="131"/>
        <v>0</v>
      </c>
    </row>
    <row r="2775" spans="1:21" x14ac:dyDescent="0.25">
      <c r="A2775">
        <v>19930717</v>
      </c>
      <c r="B2775" t="s">
        <v>1824</v>
      </c>
      <c r="C2775" t="str">
        <f t="shared" si="129"/>
        <v>L</v>
      </c>
      <c r="D2775" t="s">
        <v>1787</v>
      </c>
      <c r="E2775" s="1">
        <v>10</v>
      </c>
      <c r="F2775" s="1">
        <v>25</v>
      </c>
      <c r="G2775">
        <f t="shared" si="130"/>
        <v>-15</v>
      </c>
      <c r="H2775" t="s">
        <v>2329</v>
      </c>
      <c r="K2775" t="s">
        <v>2082</v>
      </c>
      <c r="L2775" t="s">
        <v>1877</v>
      </c>
      <c r="M2775" t="s">
        <v>1787</v>
      </c>
      <c r="N2775" t="s">
        <v>1037</v>
      </c>
      <c r="S2775" t="s">
        <v>30</v>
      </c>
      <c r="U2775">
        <f t="shared" si="131"/>
        <v>0</v>
      </c>
    </row>
    <row r="2776" spans="1:21" x14ac:dyDescent="0.25">
      <c r="A2776">
        <v>19930731</v>
      </c>
      <c r="B2776" t="s">
        <v>1824</v>
      </c>
      <c r="C2776" t="str">
        <f t="shared" si="129"/>
        <v>L</v>
      </c>
      <c r="D2776" t="s">
        <v>1828</v>
      </c>
      <c r="E2776" s="1">
        <v>12</v>
      </c>
      <c r="F2776" s="1">
        <v>19</v>
      </c>
      <c r="G2776">
        <f t="shared" si="130"/>
        <v>-7</v>
      </c>
      <c r="H2776" t="s">
        <v>2328</v>
      </c>
      <c r="K2776" t="s">
        <v>1812</v>
      </c>
      <c r="L2776" t="s">
        <v>1675</v>
      </c>
      <c r="M2776" t="s">
        <v>1824</v>
      </c>
      <c r="N2776" t="s">
        <v>1033</v>
      </c>
      <c r="S2776" t="s">
        <v>30</v>
      </c>
      <c r="U2776">
        <f t="shared" si="131"/>
        <v>1</v>
      </c>
    </row>
    <row r="2777" spans="1:21" x14ac:dyDescent="0.25">
      <c r="A2777">
        <v>19930731</v>
      </c>
      <c r="B2777" t="s">
        <v>1828</v>
      </c>
      <c r="C2777" t="str">
        <f t="shared" si="129"/>
        <v>W</v>
      </c>
      <c r="D2777" t="s">
        <v>1824</v>
      </c>
      <c r="E2777" s="1">
        <v>19</v>
      </c>
      <c r="F2777" s="1">
        <v>12</v>
      </c>
      <c r="G2777">
        <f t="shared" si="130"/>
        <v>7</v>
      </c>
      <c r="H2777" t="s">
        <v>2328</v>
      </c>
      <c r="K2777" t="s">
        <v>1812</v>
      </c>
      <c r="L2777" t="s">
        <v>1675</v>
      </c>
      <c r="M2777" t="s">
        <v>1824</v>
      </c>
      <c r="N2777" t="s">
        <v>1037</v>
      </c>
      <c r="S2777" t="s">
        <v>30</v>
      </c>
      <c r="U2777">
        <f t="shared" si="131"/>
        <v>0</v>
      </c>
    </row>
    <row r="2778" spans="1:21" x14ac:dyDescent="0.25">
      <c r="A2778">
        <v>19930814</v>
      </c>
      <c r="B2778" t="s">
        <v>1824</v>
      </c>
      <c r="C2778" t="str">
        <f t="shared" si="129"/>
        <v>W</v>
      </c>
      <c r="D2778" t="s">
        <v>1828</v>
      </c>
      <c r="E2778" s="1">
        <v>28</v>
      </c>
      <c r="F2778" s="1">
        <v>20</v>
      </c>
      <c r="G2778">
        <f t="shared" si="130"/>
        <v>8</v>
      </c>
      <c r="H2778" t="s">
        <v>2328</v>
      </c>
      <c r="K2778" t="s">
        <v>2233</v>
      </c>
      <c r="L2778" t="s">
        <v>1715</v>
      </c>
      <c r="M2778" t="s">
        <v>1824</v>
      </c>
      <c r="N2778" t="s">
        <v>1033</v>
      </c>
      <c r="S2778" t="s">
        <v>30</v>
      </c>
      <c r="U2778">
        <f t="shared" si="131"/>
        <v>0</v>
      </c>
    </row>
    <row r="2779" spans="1:21" x14ac:dyDescent="0.25">
      <c r="A2779">
        <v>19930814</v>
      </c>
      <c r="B2779" t="s">
        <v>1828</v>
      </c>
      <c r="C2779" t="str">
        <f t="shared" si="129"/>
        <v>L</v>
      </c>
      <c r="D2779" t="s">
        <v>1824</v>
      </c>
      <c r="E2779" s="1">
        <v>20</v>
      </c>
      <c r="F2779" s="1">
        <v>28</v>
      </c>
      <c r="G2779">
        <f t="shared" si="130"/>
        <v>-8</v>
      </c>
      <c r="H2779" t="s">
        <v>2328</v>
      </c>
      <c r="K2779" t="s">
        <v>2233</v>
      </c>
      <c r="L2779" t="s">
        <v>1715</v>
      </c>
      <c r="M2779" t="s">
        <v>1824</v>
      </c>
      <c r="N2779" t="s">
        <v>1037</v>
      </c>
      <c r="S2779" t="s">
        <v>30</v>
      </c>
      <c r="U2779">
        <f t="shared" si="131"/>
        <v>0</v>
      </c>
    </row>
    <row r="2780" spans="1:21" x14ac:dyDescent="0.25">
      <c r="A2780">
        <v>19930821</v>
      </c>
      <c r="B2780" t="s">
        <v>1824</v>
      </c>
      <c r="C2780" t="str">
        <f t="shared" si="129"/>
        <v>W</v>
      </c>
      <c r="D2780" t="s">
        <v>1828</v>
      </c>
      <c r="E2780" s="1">
        <v>19</v>
      </c>
      <c r="F2780" s="1">
        <v>12</v>
      </c>
      <c r="G2780">
        <f t="shared" si="130"/>
        <v>7</v>
      </c>
      <c r="H2780" t="s">
        <v>2328</v>
      </c>
      <c r="K2780" t="s">
        <v>1812</v>
      </c>
      <c r="L2780" t="s">
        <v>1675</v>
      </c>
      <c r="M2780" t="s">
        <v>1824</v>
      </c>
      <c r="N2780" t="s">
        <v>1033</v>
      </c>
      <c r="S2780" t="s">
        <v>30</v>
      </c>
      <c r="U2780">
        <f t="shared" si="131"/>
        <v>0</v>
      </c>
    </row>
    <row r="2781" spans="1:21" x14ac:dyDescent="0.25">
      <c r="A2781">
        <v>19930821</v>
      </c>
      <c r="B2781" t="s">
        <v>1828</v>
      </c>
      <c r="C2781" t="str">
        <f t="shared" si="129"/>
        <v>L</v>
      </c>
      <c r="D2781" t="s">
        <v>1824</v>
      </c>
      <c r="E2781" s="1">
        <v>12</v>
      </c>
      <c r="F2781" s="1">
        <v>19</v>
      </c>
      <c r="G2781">
        <f t="shared" si="130"/>
        <v>-7</v>
      </c>
      <c r="H2781" t="s">
        <v>2328</v>
      </c>
      <c r="K2781" t="s">
        <v>1812</v>
      </c>
      <c r="L2781" t="s">
        <v>1675</v>
      </c>
      <c r="M2781" t="s">
        <v>1824</v>
      </c>
      <c r="N2781" t="s">
        <v>1037</v>
      </c>
      <c r="S2781" t="s">
        <v>30</v>
      </c>
      <c r="U2781">
        <f t="shared" si="131"/>
        <v>1</v>
      </c>
    </row>
    <row r="2782" spans="1:21" x14ac:dyDescent="0.25">
      <c r="A2782">
        <v>19931030</v>
      </c>
      <c r="B2782" t="s">
        <v>164</v>
      </c>
      <c r="C2782" t="str">
        <f t="shared" si="129"/>
        <v>W</v>
      </c>
      <c r="D2782" t="s">
        <v>1824</v>
      </c>
      <c r="E2782" s="1">
        <v>16</v>
      </c>
      <c r="F2782" s="1">
        <v>13</v>
      </c>
      <c r="G2782">
        <f t="shared" si="130"/>
        <v>3</v>
      </c>
      <c r="H2782" t="s">
        <v>2326</v>
      </c>
      <c r="K2782" t="s">
        <v>2327</v>
      </c>
      <c r="L2782" t="s">
        <v>1854</v>
      </c>
      <c r="M2782" t="s">
        <v>164</v>
      </c>
      <c r="N2782" t="s">
        <v>1033</v>
      </c>
      <c r="S2782" t="s">
        <v>30</v>
      </c>
      <c r="U2782">
        <f t="shared" si="131"/>
        <v>0</v>
      </c>
    </row>
    <row r="2783" spans="1:21" x14ac:dyDescent="0.25">
      <c r="A2783">
        <v>19931030</v>
      </c>
      <c r="B2783" t="s">
        <v>1824</v>
      </c>
      <c r="C2783" t="str">
        <f t="shared" si="129"/>
        <v>L</v>
      </c>
      <c r="D2783" t="s">
        <v>164</v>
      </c>
      <c r="E2783" s="1">
        <v>13</v>
      </c>
      <c r="F2783" s="1">
        <v>16</v>
      </c>
      <c r="G2783">
        <f t="shared" si="130"/>
        <v>-3</v>
      </c>
      <c r="H2783" t="s">
        <v>2326</v>
      </c>
      <c r="K2783" t="s">
        <v>2327</v>
      </c>
      <c r="L2783" t="s">
        <v>1854</v>
      </c>
      <c r="M2783" t="s">
        <v>164</v>
      </c>
      <c r="N2783" t="s">
        <v>1037</v>
      </c>
      <c r="S2783" t="s">
        <v>30</v>
      </c>
      <c r="U2783">
        <f t="shared" si="131"/>
        <v>1</v>
      </c>
    </row>
    <row r="2784" spans="1:21" x14ac:dyDescent="0.25">
      <c r="A2784">
        <v>19931106</v>
      </c>
      <c r="B2784" t="s">
        <v>164</v>
      </c>
      <c r="C2784" t="str">
        <f t="shared" si="129"/>
        <v>L</v>
      </c>
      <c r="D2784" t="s">
        <v>1824</v>
      </c>
      <c r="E2784" s="1">
        <v>3</v>
      </c>
      <c r="F2784" s="1">
        <v>24</v>
      </c>
      <c r="G2784">
        <f t="shared" si="130"/>
        <v>-21</v>
      </c>
      <c r="H2784" t="s">
        <v>2326</v>
      </c>
      <c r="K2784" t="s">
        <v>2268</v>
      </c>
      <c r="L2784" t="s">
        <v>1939</v>
      </c>
      <c r="M2784" t="s">
        <v>164</v>
      </c>
      <c r="N2784" t="s">
        <v>1033</v>
      </c>
      <c r="S2784" t="s">
        <v>30</v>
      </c>
      <c r="U2784">
        <f t="shared" si="131"/>
        <v>0</v>
      </c>
    </row>
    <row r="2785" spans="1:21" x14ac:dyDescent="0.25">
      <c r="A2785">
        <v>19931106</v>
      </c>
      <c r="B2785" t="s">
        <v>1824</v>
      </c>
      <c r="C2785" t="str">
        <f t="shared" si="129"/>
        <v>W</v>
      </c>
      <c r="D2785" t="s">
        <v>164</v>
      </c>
      <c r="E2785" s="1">
        <v>24</v>
      </c>
      <c r="F2785" s="1">
        <v>3</v>
      </c>
      <c r="G2785">
        <f t="shared" si="130"/>
        <v>21</v>
      </c>
      <c r="H2785" t="s">
        <v>2326</v>
      </c>
      <c r="K2785" t="s">
        <v>2268</v>
      </c>
      <c r="L2785" t="s">
        <v>1939</v>
      </c>
      <c r="M2785" t="s">
        <v>164</v>
      </c>
      <c r="N2785" t="s">
        <v>1037</v>
      </c>
      <c r="S2785" t="s">
        <v>30</v>
      </c>
      <c r="U2785">
        <f t="shared" si="131"/>
        <v>0</v>
      </c>
    </row>
    <row r="2786" spans="1:21" x14ac:dyDescent="0.25">
      <c r="A2786">
        <v>19931106</v>
      </c>
      <c r="B2786" t="s">
        <v>1821</v>
      </c>
      <c r="C2786" t="str">
        <f t="shared" si="129"/>
        <v>L</v>
      </c>
      <c r="D2786" t="s">
        <v>1828</v>
      </c>
      <c r="E2786" s="1">
        <v>26</v>
      </c>
      <c r="F2786" s="1">
        <v>29</v>
      </c>
      <c r="G2786">
        <f t="shared" si="130"/>
        <v>-3</v>
      </c>
      <c r="H2786" t="s">
        <v>2325</v>
      </c>
      <c r="K2786" t="s">
        <v>2295</v>
      </c>
      <c r="L2786" t="s">
        <v>1885</v>
      </c>
      <c r="M2786" t="s">
        <v>1821</v>
      </c>
      <c r="N2786" t="s">
        <v>1033</v>
      </c>
      <c r="S2786" t="s">
        <v>30</v>
      </c>
      <c r="U2786">
        <f t="shared" si="131"/>
        <v>1</v>
      </c>
    </row>
    <row r="2787" spans="1:21" x14ac:dyDescent="0.25">
      <c r="A2787">
        <v>19931106</v>
      </c>
      <c r="B2787" t="s">
        <v>1828</v>
      </c>
      <c r="C2787" t="str">
        <f t="shared" si="129"/>
        <v>W</v>
      </c>
      <c r="D2787" t="s">
        <v>1821</v>
      </c>
      <c r="E2787" s="1">
        <v>29</v>
      </c>
      <c r="F2787" s="1">
        <v>26</v>
      </c>
      <c r="G2787">
        <f t="shared" si="130"/>
        <v>3</v>
      </c>
      <c r="H2787" t="s">
        <v>2325</v>
      </c>
      <c r="K2787" t="s">
        <v>2295</v>
      </c>
      <c r="L2787" t="s">
        <v>1885</v>
      </c>
      <c r="M2787" t="s">
        <v>1821</v>
      </c>
      <c r="N2787" t="s">
        <v>1037</v>
      </c>
      <c r="S2787" t="s">
        <v>30</v>
      </c>
      <c r="U2787">
        <f t="shared" si="131"/>
        <v>0</v>
      </c>
    </row>
    <row r="2788" spans="1:21" x14ac:dyDescent="0.25">
      <c r="A2788">
        <v>19931113</v>
      </c>
      <c r="B2788" t="s">
        <v>1821</v>
      </c>
      <c r="C2788" t="str">
        <f t="shared" si="129"/>
        <v>L</v>
      </c>
      <c r="D2788" t="s">
        <v>1828</v>
      </c>
      <c r="E2788" s="1">
        <v>23</v>
      </c>
      <c r="F2788" s="1">
        <v>52</v>
      </c>
      <c r="G2788">
        <f t="shared" si="130"/>
        <v>-29</v>
      </c>
      <c r="H2788" t="s">
        <v>2325</v>
      </c>
      <c r="K2788" t="s">
        <v>2295</v>
      </c>
      <c r="L2788" t="s">
        <v>1885</v>
      </c>
      <c r="M2788" t="s">
        <v>1821</v>
      </c>
      <c r="N2788" t="s">
        <v>1033</v>
      </c>
      <c r="S2788" t="s">
        <v>30</v>
      </c>
      <c r="U2788">
        <f t="shared" si="131"/>
        <v>0</v>
      </c>
    </row>
    <row r="2789" spans="1:21" x14ac:dyDescent="0.25">
      <c r="A2789">
        <v>19931113</v>
      </c>
      <c r="B2789" t="s">
        <v>1828</v>
      </c>
      <c r="C2789" t="str">
        <f t="shared" si="129"/>
        <v>W</v>
      </c>
      <c r="D2789" t="s">
        <v>1821</v>
      </c>
      <c r="E2789" s="1">
        <v>52</v>
      </c>
      <c r="F2789" s="1">
        <v>23</v>
      </c>
      <c r="G2789">
        <f t="shared" si="130"/>
        <v>29</v>
      </c>
      <c r="H2789" t="s">
        <v>2325</v>
      </c>
      <c r="K2789" t="s">
        <v>2295</v>
      </c>
      <c r="L2789" t="s">
        <v>1885</v>
      </c>
      <c r="M2789" t="s">
        <v>1821</v>
      </c>
      <c r="N2789" t="s">
        <v>1037</v>
      </c>
      <c r="S2789" t="s">
        <v>30</v>
      </c>
      <c r="U2789">
        <f t="shared" si="131"/>
        <v>0</v>
      </c>
    </row>
    <row r="2790" spans="1:21" x14ac:dyDescent="0.25">
      <c r="A2790">
        <v>19931120</v>
      </c>
      <c r="B2790" t="s">
        <v>503</v>
      </c>
      <c r="C2790" t="str">
        <f t="shared" si="129"/>
        <v>L</v>
      </c>
      <c r="D2790" t="s">
        <v>1787</v>
      </c>
      <c r="E2790" s="1">
        <v>15</v>
      </c>
      <c r="F2790" s="1">
        <v>51</v>
      </c>
      <c r="G2790">
        <f t="shared" si="130"/>
        <v>-36</v>
      </c>
      <c r="H2790" t="s">
        <v>2324</v>
      </c>
      <c r="K2790" t="s">
        <v>1903</v>
      </c>
      <c r="L2790" t="s">
        <v>1120</v>
      </c>
      <c r="M2790" t="s">
        <v>503</v>
      </c>
      <c r="N2790" t="s">
        <v>1033</v>
      </c>
      <c r="S2790" t="s">
        <v>30</v>
      </c>
      <c r="U2790">
        <f t="shared" si="131"/>
        <v>0</v>
      </c>
    </row>
    <row r="2791" spans="1:21" x14ac:dyDescent="0.25">
      <c r="A2791">
        <v>19931120</v>
      </c>
      <c r="B2791" t="s">
        <v>1787</v>
      </c>
      <c r="C2791" t="str">
        <f t="shared" si="129"/>
        <v>W</v>
      </c>
      <c r="D2791" t="s">
        <v>503</v>
      </c>
      <c r="E2791" s="1">
        <v>51</v>
      </c>
      <c r="F2791" s="1">
        <v>15</v>
      </c>
      <c r="G2791">
        <f t="shared" si="130"/>
        <v>36</v>
      </c>
      <c r="H2791" t="s">
        <v>2324</v>
      </c>
      <c r="K2791" t="s">
        <v>1903</v>
      </c>
      <c r="L2791" t="s">
        <v>1120</v>
      </c>
      <c r="M2791" t="s">
        <v>503</v>
      </c>
      <c r="N2791" t="s">
        <v>1037</v>
      </c>
      <c r="S2791" t="s">
        <v>30</v>
      </c>
      <c r="U2791">
        <f t="shared" si="131"/>
        <v>0</v>
      </c>
    </row>
    <row r="2792" spans="1:21" x14ac:dyDescent="0.25">
      <c r="A2792">
        <v>19931127</v>
      </c>
      <c r="B2792" t="s">
        <v>376</v>
      </c>
      <c r="C2792" t="str">
        <f t="shared" si="129"/>
        <v>W</v>
      </c>
      <c r="D2792" t="s">
        <v>1787</v>
      </c>
      <c r="E2792" s="1">
        <v>15</v>
      </c>
      <c r="F2792" s="1">
        <v>9</v>
      </c>
      <c r="G2792">
        <f t="shared" si="130"/>
        <v>6</v>
      </c>
      <c r="H2792" t="s">
        <v>2323</v>
      </c>
      <c r="K2792" t="s">
        <v>1894</v>
      </c>
      <c r="L2792" t="s">
        <v>1017</v>
      </c>
      <c r="M2792" t="s">
        <v>376</v>
      </c>
      <c r="N2792" t="s">
        <v>1033</v>
      </c>
      <c r="S2792" t="s">
        <v>30</v>
      </c>
      <c r="U2792">
        <f t="shared" si="131"/>
        <v>0</v>
      </c>
    </row>
    <row r="2793" spans="1:21" x14ac:dyDescent="0.25">
      <c r="A2793">
        <v>19931127</v>
      </c>
      <c r="B2793" t="s">
        <v>1787</v>
      </c>
      <c r="C2793" t="str">
        <f t="shared" si="129"/>
        <v>L</v>
      </c>
      <c r="D2793" t="s">
        <v>376</v>
      </c>
      <c r="E2793" s="1">
        <v>9</v>
      </c>
      <c r="F2793" s="1">
        <v>15</v>
      </c>
      <c r="G2793">
        <f t="shared" si="130"/>
        <v>-6</v>
      </c>
      <c r="H2793" t="s">
        <v>2323</v>
      </c>
      <c r="K2793" t="s">
        <v>1894</v>
      </c>
      <c r="L2793" t="s">
        <v>1017</v>
      </c>
      <c r="M2793" t="s">
        <v>376</v>
      </c>
      <c r="N2793" t="s">
        <v>1037</v>
      </c>
      <c r="S2793" t="s">
        <v>30</v>
      </c>
      <c r="U2793">
        <f t="shared" si="131"/>
        <v>1</v>
      </c>
    </row>
    <row r="2794" spans="1:21" x14ac:dyDescent="0.25">
      <c r="A2794">
        <v>19940115</v>
      </c>
      <c r="B2794" t="s">
        <v>1264</v>
      </c>
      <c r="C2794" t="str">
        <f t="shared" si="129"/>
        <v>W</v>
      </c>
      <c r="D2794" t="s">
        <v>503</v>
      </c>
      <c r="E2794" s="1">
        <v>29</v>
      </c>
      <c r="F2794" s="1">
        <v>6</v>
      </c>
      <c r="G2794">
        <f t="shared" si="130"/>
        <v>23</v>
      </c>
      <c r="H2794" t="s">
        <v>2822</v>
      </c>
      <c r="K2794" t="s">
        <v>1988</v>
      </c>
      <c r="L2794" t="s">
        <v>1263</v>
      </c>
      <c r="M2794" t="s">
        <v>1264</v>
      </c>
      <c r="N2794" t="s">
        <v>1033</v>
      </c>
      <c r="O2794" t="s">
        <v>30</v>
      </c>
      <c r="U2794">
        <f t="shared" si="131"/>
        <v>0</v>
      </c>
    </row>
    <row r="2795" spans="1:21" x14ac:dyDescent="0.25">
      <c r="A2795">
        <v>19940115</v>
      </c>
      <c r="B2795" t="s">
        <v>503</v>
      </c>
      <c r="C2795" t="str">
        <f t="shared" si="129"/>
        <v>L</v>
      </c>
      <c r="D2795" t="s">
        <v>1264</v>
      </c>
      <c r="E2795" s="1">
        <v>6</v>
      </c>
      <c r="F2795" s="1">
        <v>29</v>
      </c>
      <c r="G2795">
        <f t="shared" si="130"/>
        <v>-23</v>
      </c>
      <c r="H2795" t="s">
        <v>2822</v>
      </c>
      <c r="K2795" t="s">
        <v>1988</v>
      </c>
      <c r="L2795" t="s">
        <v>1263</v>
      </c>
      <c r="M2795" t="s">
        <v>1264</v>
      </c>
      <c r="N2795" t="s">
        <v>1037</v>
      </c>
      <c r="O2795" t="s">
        <v>30</v>
      </c>
      <c r="U2795">
        <f t="shared" si="131"/>
        <v>0</v>
      </c>
    </row>
    <row r="2796" spans="1:21" x14ac:dyDescent="0.25">
      <c r="A2796">
        <v>19940115</v>
      </c>
      <c r="B2796" t="s">
        <v>164</v>
      </c>
      <c r="C2796" t="str">
        <f t="shared" si="129"/>
        <v>W</v>
      </c>
      <c r="D2796" t="s">
        <v>1825</v>
      </c>
      <c r="E2796" s="1">
        <v>35</v>
      </c>
      <c r="F2796" s="1">
        <v>15</v>
      </c>
      <c r="G2796">
        <f t="shared" si="130"/>
        <v>20</v>
      </c>
      <c r="H2796" t="s">
        <v>2822</v>
      </c>
      <c r="K2796" t="s">
        <v>2268</v>
      </c>
      <c r="L2796" t="s">
        <v>1939</v>
      </c>
      <c r="M2796" t="s">
        <v>164</v>
      </c>
      <c r="N2796" t="s">
        <v>1033</v>
      </c>
      <c r="O2796" t="s">
        <v>30</v>
      </c>
      <c r="U2796">
        <f t="shared" si="131"/>
        <v>0</v>
      </c>
    </row>
    <row r="2797" spans="1:21" x14ac:dyDescent="0.25">
      <c r="A2797">
        <v>19940115</v>
      </c>
      <c r="B2797" t="s">
        <v>1825</v>
      </c>
      <c r="C2797" t="str">
        <f t="shared" si="129"/>
        <v>L</v>
      </c>
      <c r="D2797" t="s">
        <v>164</v>
      </c>
      <c r="E2797" s="1">
        <v>15</v>
      </c>
      <c r="F2797" s="1">
        <v>35</v>
      </c>
      <c r="G2797">
        <f t="shared" si="130"/>
        <v>-20</v>
      </c>
      <c r="H2797" t="s">
        <v>2822</v>
      </c>
      <c r="K2797" t="s">
        <v>2268</v>
      </c>
      <c r="L2797" t="s">
        <v>1939</v>
      </c>
      <c r="M2797" t="s">
        <v>164</v>
      </c>
      <c r="N2797" t="s">
        <v>1037</v>
      </c>
      <c r="O2797" t="s">
        <v>30</v>
      </c>
      <c r="U2797">
        <f t="shared" si="131"/>
        <v>0</v>
      </c>
    </row>
    <row r="2798" spans="1:21" x14ac:dyDescent="0.25">
      <c r="A2798">
        <v>19940205</v>
      </c>
      <c r="B2798" t="s">
        <v>1825</v>
      </c>
      <c r="C2798" t="str">
        <f t="shared" si="129"/>
        <v>L</v>
      </c>
      <c r="D2798" t="s">
        <v>1264</v>
      </c>
      <c r="E2798" s="1">
        <v>15</v>
      </c>
      <c r="F2798" s="1">
        <v>17</v>
      </c>
      <c r="G2798">
        <f t="shared" si="130"/>
        <v>-2</v>
      </c>
      <c r="H2798" t="s">
        <v>2822</v>
      </c>
      <c r="K2798" t="s">
        <v>1995</v>
      </c>
      <c r="L2798" t="s">
        <v>1826</v>
      </c>
      <c r="M2798" t="s">
        <v>1825</v>
      </c>
      <c r="N2798" t="s">
        <v>1033</v>
      </c>
      <c r="O2798" t="s">
        <v>30</v>
      </c>
      <c r="U2798">
        <f t="shared" si="131"/>
        <v>1</v>
      </c>
    </row>
    <row r="2799" spans="1:21" x14ac:dyDescent="0.25">
      <c r="A2799">
        <v>19940205</v>
      </c>
      <c r="B2799" t="s">
        <v>1264</v>
      </c>
      <c r="C2799" t="str">
        <f t="shared" si="129"/>
        <v>W</v>
      </c>
      <c r="D2799" t="s">
        <v>1825</v>
      </c>
      <c r="E2799" s="1">
        <v>17</v>
      </c>
      <c r="F2799" s="1">
        <v>15</v>
      </c>
      <c r="G2799">
        <f t="shared" si="130"/>
        <v>2</v>
      </c>
      <c r="H2799" t="s">
        <v>2822</v>
      </c>
      <c r="K2799" t="s">
        <v>1995</v>
      </c>
      <c r="L2799" t="s">
        <v>1826</v>
      </c>
      <c r="M2799" t="s">
        <v>1825</v>
      </c>
      <c r="N2799" t="s">
        <v>1037</v>
      </c>
      <c r="O2799" t="s">
        <v>30</v>
      </c>
      <c r="U2799">
        <f t="shared" si="131"/>
        <v>0</v>
      </c>
    </row>
    <row r="2800" spans="1:21" x14ac:dyDescent="0.25">
      <c r="A2800">
        <v>19940205</v>
      </c>
      <c r="B2800" t="s">
        <v>503</v>
      </c>
      <c r="C2800" t="str">
        <f t="shared" si="129"/>
        <v>L</v>
      </c>
      <c r="D2800" t="s">
        <v>376</v>
      </c>
      <c r="E2800" s="1">
        <v>14</v>
      </c>
      <c r="F2800" s="1">
        <v>15</v>
      </c>
      <c r="G2800">
        <f t="shared" si="130"/>
        <v>-1</v>
      </c>
      <c r="H2800" t="s">
        <v>2822</v>
      </c>
      <c r="K2800" t="s">
        <v>1822</v>
      </c>
      <c r="L2800" t="s">
        <v>1120</v>
      </c>
      <c r="M2800" t="s">
        <v>503</v>
      </c>
      <c r="N2800" t="s">
        <v>1033</v>
      </c>
      <c r="O2800" t="s">
        <v>30</v>
      </c>
      <c r="U2800">
        <f t="shared" si="131"/>
        <v>1</v>
      </c>
    </row>
    <row r="2801" spans="1:21" x14ac:dyDescent="0.25">
      <c r="A2801">
        <v>19940205</v>
      </c>
      <c r="B2801" t="s">
        <v>376</v>
      </c>
      <c r="C2801" t="str">
        <f t="shared" si="129"/>
        <v>W</v>
      </c>
      <c r="D2801" t="s">
        <v>503</v>
      </c>
      <c r="E2801" s="1">
        <v>15</v>
      </c>
      <c r="F2801" s="1">
        <v>14</v>
      </c>
      <c r="G2801">
        <f t="shared" si="130"/>
        <v>1</v>
      </c>
      <c r="H2801" t="s">
        <v>2822</v>
      </c>
      <c r="K2801" t="s">
        <v>1822</v>
      </c>
      <c r="L2801" t="s">
        <v>1120</v>
      </c>
      <c r="M2801" t="s">
        <v>503</v>
      </c>
      <c r="N2801" t="s">
        <v>1037</v>
      </c>
      <c r="O2801" t="s">
        <v>30</v>
      </c>
      <c r="U2801">
        <f t="shared" si="131"/>
        <v>0</v>
      </c>
    </row>
    <row r="2802" spans="1:21" x14ac:dyDescent="0.25">
      <c r="A2802">
        <v>19940219</v>
      </c>
      <c r="B2802" t="s">
        <v>1264</v>
      </c>
      <c r="C2802" t="str">
        <f t="shared" si="129"/>
        <v>W</v>
      </c>
      <c r="D2802" t="s">
        <v>164</v>
      </c>
      <c r="E2802" s="1">
        <v>24</v>
      </c>
      <c r="F2802" s="1">
        <v>15</v>
      </c>
      <c r="G2802">
        <f t="shared" si="130"/>
        <v>9</v>
      </c>
      <c r="H2802" t="s">
        <v>2822</v>
      </c>
      <c r="K2802" t="s">
        <v>1988</v>
      </c>
      <c r="L2802" t="s">
        <v>1263</v>
      </c>
      <c r="M2802" t="s">
        <v>1264</v>
      </c>
      <c r="N2802" t="s">
        <v>1033</v>
      </c>
      <c r="O2802" t="s">
        <v>30</v>
      </c>
      <c r="U2802">
        <f t="shared" si="131"/>
        <v>0</v>
      </c>
    </row>
    <row r="2803" spans="1:21" x14ac:dyDescent="0.25">
      <c r="A2803">
        <v>19940219</v>
      </c>
      <c r="B2803" t="s">
        <v>164</v>
      </c>
      <c r="C2803" t="str">
        <f t="shared" si="129"/>
        <v>L</v>
      </c>
      <c r="D2803" t="s">
        <v>1264</v>
      </c>
      <c r="E2803" s="1">
        <v>15</v>
      </c>
      <c r="F2803" s="1">
        <v>24</v>
      </c>
      <c r="G2803">
        <f t="shared" si="130"/>
        <v>-9</v>
      </c>
      <c r="H2803" t="s">
        <v>2822</v>
      </c>
      <c r="K2803" t="s">
        <v>1988</v>
      </c>
      <c r="L2803" t="s">
        <v>1263</v>
      </c>
      <c r="M2803" t="s">
        <v>1264</v>
      </c>
      <c r="N2803" t="s">
        <v>1037</v>
      </c>
      <c r="O2803" t="s">
        <v>30</v>
      </c>
      <c r="U2803">
        <f t="shared" si="131"/>
        <v>0</v>
      </c>
    </row>
    <row r="2804" spans="1:21" x14ac:dyDescent="0.25">
      <c r="A2804">
        <v>19940219</v>
      </c>
      <c r="B2804" t="s">
        <v>376</v>
      </c>
      <c r="C2804" t="str">
        <f t="shared" si="129"/>
        <v>L</v>
      </c>
      <c r="D2804" t="s">
        <v>1825</v>
      </c>
      <c r="E2804" s="1">
        <v>12</v>
      </c>
      <c r="F2804" s="1">
        <v>13</v>
      </c>
      <c r="G2804">
        <f t="shared" si="130"/>
        <v>-1</v>
      </c>
      <c r="H2804" t="s">
        <v>2822</v>
      </c>
      <c r="K2804" t="s">
        <v>1894</v>
      </c>
      <c r="L2804" t="s">
        <v>1017</v>
      </c>
      <c r="M2804" t="s">
        <v>376</v>
      </c>
      <c r="N2804" t="s">
        <v>1033</v>
      </c>
      <c r="O2804" t="s">
        <v>30</v>
      </c>
      <c r="U2804">
        <f t="shared" si="131"/>
        <v>1</v>
      </c>
    </row>
    <row r="2805" spans="1:21" x14ac:dyDescent="0.25">
      <c r="A2805">
        <v>19940219</v>
      </c>
      <c r="B2805" t="s">
        <v>1825</v>
      </c>
      <c r="C2805" t="str">
        <f t="shared" si="129"/>
        <v>W</v>
      </c>
      <c r="D2805" t="s">
        <v>376</v>
      </c>
      <c r="E2805" s="1">
        <v>13</v>
      </c>
      <c r="F2805" s="1">
        <v>12</v>
      </c>
      <c r="G2805">
        <f t="shared" si="130"/>
        <v>1</v>
      </c>
      <c r="H2805" t="s">
        <v>2822</v>
      </c>
      <c r="K2805" t="s">
        <v>1894</v>
      </c>
      <c r="L2805" t="s">
        <v>1017</v>
      </c>
      <c r="M2805" t="s">
        <v>376</v>
      </c>
      <c r="N2805" t="s">
        <v>1037</v>
      </c>
      <c r="O2805" t="s">
        <v>30</v>
      </c>
      <c r="U2805">
        <f t="shared" si="131"/>
        <v>0</v>
      </c>
    </row>
    <row r="2806" spans="1:21" x14ac:dyDescent="0.25">
      <c r="A2806">
        <v>19940305</v>
      </c>
      <c r="B2806" t="s">
        <v>1825</v>
      </c>
      <c r="C2806" t="str">
        <f t="shared" si="129"/>
        <v>D</v>
      </c>
      <c r="D2806" t="s">
        <v>503</v>
      </c>
      <c r="E2806" s="1">
        <v>6</v>
      </c>
      <c r="F2806" s="1">
        <v>6</v>
      </c>
      <c r="G2806">
        <f t="shared" si="130"/>
        <v>0</v>
      </c>
      <c r="H2806" t="s">
        <v>2822</v>
      </c>
      <c r="K2806" t="s">
        <v>1995</v>
      </c>
      <c r="L2806" t="s">
        <v>1826</v>
      </c>
      <c r="M2806" t="s">
        <v>1825</v>
      </c>
      <c r="N2806" t="s">
        <v>1033</v>
      </c>
      <c r="O2806" t="s">
        <v>30</v>
      </c>
      <c r="U2806">
        <f t="shared" si="131"/>
        <v>0</v>
      </c>
    </row>
    <row r="2807" spans="1:21" x14ac:dyDescent="0.25">
      <c r="A2807">
        <v>19940305</v>
      </c>
      <c r="B2807" t="s">
        <v>503</v>
      </c>
      <c r="C2807" t="str">
        <f t="shared" si="129"/>
        <v>D</v>
      </c>
      <c r="D2807" t="s">
        <v>1825</v>
      </c>
      <c r="E2807" s="1">
        <v>6</v>
      </c>
      <c r="F2807" s="1">
        <v>6</v>
      </c>
      <c r="G2807">
        <f t="shared" si="130"/>
        <v>0</v>
      </c>
      <c r="H2807" t="s">
        <v>2822</v>
      </c>
      <c r="K2807" t="s">
        <v>1995</v>
      </c>
      <c r="L2807" t="s">
        <v>1826</v>
      </c>
      <c r="M2807" t="s">
        <v>1825</v>
      </c>
      <c r="N2807" t="s">
        <v>1037</v>
      </c>
      <c r="O2807" t="s">
        <v>30</v>
      </c>
      <c r="U2807">
        <f t="shared" si="131"/>
        <v>0</v>
      </c>
    </row>
    <row r="2808" spans="1:21" x14ac:dyDescent="0.25">
      <c r="A2808">
        <v>19940305</v>
      </c>
      <c r="B2808" t="s">
        <v>164</v>
      </c>
      <c r="C2808" t="str">
        <f t="shared" si="129"/>
        <v>L</v>
      </c>
      <c r="D2808" t="s">
        <v>376</v>
      </c>
      <c r="E2808" s="1">
        <v>14</v>
      </c>
      <c r="F2808" s="1">
        <v>18</v>
      </c>
      <c r="G2808">
        <f t="shared" si="130"/>
        <v>-4</v>
      </c>
      <c r="H2808" t="s">
        <v>2822</v>
      </c>
      <c r="K2808" t="s">
        <v>2268</v>
      </c>
      <c r="L2808" t="s">
        <v>1939</v>
      </c>
      <c r="M2808" t="s">
        <v>164</v>
      </c>
      <c r="N2808" t="s">
        <v>1033</v>
      </c>
      <c r="O2808" t="s">
        <v>30</v>
      </c>
      <c r="U2808">
        <f t="shared" si="131"/>
        <v>1</v>
      </c>
    </row>
    <row r="2809" spans="1:21" x14ac:dyDescent="0.25">
      <c r="A2809">
        <v>19940305</v>
      </c>
      <c r="B2809" t="s">
        <v>376</v>
      </c>
      <c r="C2809" t="str">
        <f t="shared" si="129"/>
        <v>W</v>
      </c>
      <c r="D2809" t="s">
        <v>164</v>
      </c>
      <c r="E2809" s="1">
        <v>18</v>
      </c>
      <c r="F2809" s="1">
        <v>14</v>
      </c>
      <c r="G2809">
        <f t="shared" si="130"/>
        <v>4</v>
      </c>
      <c r="H2809" t="s">
        <v>2822</v>
      </c>
      <c r="K2809" t="s">
        <v>2268</v>
      </c>
      <c r="L2809" t="s">
        <v>1939</v>
      </c>
      <c r="M2809" t="s">
        <v>164</v>
      </c>
      <c r="N2809" t="s">
        <v>1037</v>
      </c>
      <c r="O2809" t="s">
        <v>30</v>
      </c>
      <c r="U2809">
        <f t="shared" si="131"/>
        <v>0</v>
      </c>
    </row>
    <row r="2810" spans="1:21" x14ac:dyDescent="0.25">
      <c r="A2810">
        <v>19940319</v>
      </c>
      <c r="B2810" t="s">
        <v>503</v>
      </c>
      <c r="C2810" t="str">
        <f t="shared" si="129"/>
        <v>L</v>
      </c>
      <c r="D2810" t="s">
        <v>164</v>
      </c>
      <c r="E2810" s="1">
        <v>12</v>
      </c>
      <c r="F2810" s="1">
        <v>20</v>
      </c>
      <c r="G2810">
        <f t="shared" si="130"/>
        <v>-8</v>
      </c>
      <c r="H2810" t="s">
        <v>2822</v>
      </c>
      <c r="K2810" t="s">
        <v>1903</v>
      </c>
      <c r="L2810" t="s">
        <v>1120</v>
      </c>
      <c r="M2810" t="s">
        <v>503</v>
      </c>
      <c r="N2810" t="s">
        <v>1033</v>
      </c>
      <c r="O2810" t="s">
        <v>30</v>
      </c>
      <c r="U2810">
        <f t="shared" si="131"/>
        <v>0</v>
      </c>
    </row>
    <row r="2811" spans="1:21" x14ac:dyDescent="0.25">
      <c r="A2811">
        <v>19940319</v>
      </c>
      <c r="B2811" t="s">
        <v>164</v>
      </c>
      <c r="C2811" t="str">
        <f t="shared" si="129"/>
        <v>W</v>
      </c>
      <c r="D2811" t="s">
        <v>503</v>
      </c>
      <c r="E2811" s="1">
        <v>20</v>
      </c>
      <c r="F2811" s="1">
        <v>12</v>
      </c>
      <c r="G2811">
        <f t="shared" si="130"/>
        <v>8</v>
      </c>
      <c r="H2811" t="s">
        <v>2822</v>
      </c>
      <c r="K2811" t="s">
        <v>1903</v>
      </c>
      <c r="L2811" t="s">
        <v>1120</v>
      </c>
      <c r="M2811" t="s">
        <v>503</v>
      </c>
      <c r="N2811" t="s">
        <v>1037</v>
      </c>
      <c r="O2811" t="s">
        <v>30</v>
      </c>
      <c r="U2811">
        <f t="shared" si="131"/>
        <v>0</v>
      </c>
    </row>
    <row r="2812" spans="1:21" x14ac:dyDescent="0.25">
      <c r="A2812">
        <v>19940319</v>
      </c>
      <c r="B2812" t="s">
        <v>376</v>
      </c>
      <c r="C2812" t="str">
        <f t="shared" si="129"/>
        <v>W</v>
      </c>
      <c r="D2812" t="s">
        <v>1264</v>
      </c>
      <c r="E2812" s="1">
        <v>15</v>
      </c>
      <c r="F2812" s="1">
        <v>8</v>
      </c>
      <c r="G2812">
        <f t="shared" si="130"/>
        <v>7</v>
      </c>
      <c r="H2812" t="s">
        <v>2822</v>
      </c>
      <c r="K2812" t="s">
        <v>1894</v>
      </c>
      <c r="L2812" t="s">
        <v>1017</v>
      </c>
      <c r="M2812" t="s">
        <v>376</v>
      </c>
      <c r="N2812" t="s">
        <v>1033</v>
      </c>
      <c r="O2812" t="s">
        <v>30</v>
      </c>
      <c r="U2812">
        <f t="shared" si="131"/>
        <v>0</v>
      </c>
    </row>
    <row r="2813" spans="1:21" x14ac:dyDescent="0.25">
      <c r="A2813">
        <v>19940319</v>
      </c>
      <c r="B2813" t="s">
        <v>1264</v>
      </c>
      <c r="C2813" t="str">
        <f t="shared" si="129"/>
        <v>L</v>
      </c>
      <c r="D2813" t="s">
        <v>376</v>
      </c>
      <c r="E2813" s="1">
        <v>8</v>
      </c>
      <c r="F2813" s="1">
        <v>15</v>
      </c>
      <c r="G2813">
        <f t="shared" si="130"/>
        <v>-7</v>
      </c>
      <c r="H2813" t="s">
        <v>2822</v>
      </c>
      <c r="K2813" t="s">
        <v>1894</v>
      </c>
      <c r="L2813" t="s">
        <v>1017</v>
      </c>
      <c r="M2813" t="s">
        <v>376</v>
      </c>
      <c r="N2813" t="s">
        <v>1037</v>
      </c>
      <c r="O2813" t="s">
        <v>30</v>
      </c>
      <c r="U2813">
        <f t="shared" si="131"/>
        <v>1</v>
      </c>
    </row>
    <row r="2814" spans="1:21" x14ac:dyDescent="0.25">
      <c r="A2814">
        <v>19940604</v>
      </c>
      <c r="B2814" t="s">
        <v>1828</v>
      </c>
      <c r="C2814" t="str">
        <f t="shared" si="129"/>
        <v>L</v>
      </c>
      <c r="D2814" t="s">
        <v>376</v>
      </c>
      <c r="E2814" s="1">
        <v>15</v>
      </c>
      <c r="F2814" s="1">
        <v>32</v>
      </c>
      <c r="G2814">
        <f t="shared" si="130"/>
        <v>-17</v>
      </c>
      <c r="H2814" t="s">
        <v>2321</v>
      </c>
      <c r="K2814" t="s">
        <v>1990</v>
      </c>
      <c r="L2814" t="s">
        <v>1841</v>
      </c>
      <c r="M2814" t="s">
        <v>1828</v>
      </c>
      <c r="N2814" t="s">
        <v>1033</v>
      </c>
      <c r="S2814" t="s">
        <v>30</v>
      </c>
      <c r="U2814">
        <f t="shared" si="131"/>
        <v>0</v>
      </c>
    </row>
    <row r="2815" spans="1:21" x14ac:dyDescent="0.25">
      <c r="A2815">
        <v>19940604</v>
      </c>
      <c r="B2815" t="s">
        <v>376</v>
      </c>
      <c r="C2815" t="str">
        <f t="shared" si="129"/>
        <v>W</v>
      </c>
      <c r="D2815" t="s">
        <v>1828</v>
      </c>
      <c r="E2815" s="1">
        <v>32</v>
      </c>
      <c r="F2815" s="1">
        <v>15</v>
      </c>
      <c r="G2815">
        <f t="shared" si="130"/>
        <v>17</v>
      </c>
      <c r="H2815" t="s">
        <v>2321</v>
      </c>
      <c r="K2815" t="s">
        <v>1990</v>
      </c>
      <c r="L2815" t="s">
        <v>1841</v>
      </c>
      <c r="M2815" t="s">
        <v>1828</v>
      </c>
      <c r="N2815" t="s">
        <v>1037</v>
      </c>
      <c r="S2815" t="s">
        <v>30</v>
      </c>
      <c r="U2815">
        <f t="shared" si="131"/>
        <v>0</v>
      </c>
    </row>
    <row r="2816" spans="1:21" x14ac:dyDescent="0.25">
      <c r="A2816">
        <v>19940604</v>
      </c>
      <c r="B2816" t="s">
        <v>1821</v>
      </c>
      <c r="C2816" t="str">
        <f t="shared" si="129"/>
        <v>W</v>
      </c>
      <c r="D2816" t="s">
        <v>503</v>
      </c>
      <c r="E2816" s="1">
        <v>16</v>
      </c>
      <c r="F2816" s="1">
        <v>15</v>
      </c>
      <c r="G2816">
        <f t="shared" si="130"/>
        <v>1</v>
      </c>
      <c r="H2816" t="s">
        <v>2322</v>
      </c>
      <c r="K2816" t="s">
        <v>2234</v>
      </c>
      <c r="L2816" t="s">
        <v>1885</v>
      </c>
      <c r="M2816" t="s">
        <v>1821</v>
      </c>
      <c r="N2816" t="s">
        <v>1033</v>
      </c>
      <c r="S2816" t="s">
        <v>30</v>
      </c>
      <c r="U2816">
        <f t="shared" si="131"/>
        <v>0</v>
      </c>
    </row>
    <row r="2817" spans="1:21" x14ac:dyDescent="0.25">
      <c r="A2817">
        <v>19940604</v>
      </c>
      <c r="B2817" t="s">
        <v>503</v>
      </c>
      <c r="C2817" t="str">
        <f t="shared" si="129"/>
        <v>L</v>
      </c>
      <c r="D2817" t="s">
        <v>1821</v>
      </c>
      <c r="E2817" s="1">
        <v>15</v>
      </c>
      <c r="F2817" s="1">
        <v>16</v>
      </c>
      <c r="G2817">
        <f t="shared" si="130"/>
        <v>-1</v>
      </c>
      <c r="H2817" t="s">
        <v>2322</v>
      </c>
      <c r="K2817" t="s">
        <v>2234</v>
      </c>
      <c r="L2817" t="s">
        <v>1885</v>
      </c>
      <c r="M2817" t="s">
        <v>1821</v>
      </c>
      <c r="N2817" t="s">
        <v>1037</v>
      </c>
      <c r="S2817" t="s">
        <v>30</v>
      </c>
      <c r="U2817">
        <f t="shared" si="131"/>
        <v>1</v>
      </c>
    </row>
    <row r="2818" spans="1:21" x14ac:dyDescent="0.25">
      <c r="A2818">
        <v>19940605</v>
      </c>
      <c r="B2818" t="s">
        <v>1824</v>
      </c>
      <c r="C2818" t="str">
        <f t="shared" ref="C2818:C2881" si="132">IF(E2818-F2818&gt;0,"W",IF(E2818-F2818&lt;0,"L","D"))</f>
        <v>W</v>
      </c>
      <c r="D2818" t="s">
        <v>1825</v>
      </c>
      <c r="E2818" s="1">
        <v>33</v>
      </c>
      <c r="F2818" s="1">
        <v>13</v>
      </c>
      <c r="G2818">
        <f t="shared" ref="G2818:G2881" si="133">E2818-F2818</f>
        <v>20</v>
      </c>
      <c r="H2818" t="s">
        <v>2320</v>
      </c>
      <c r="K2818" t="s">
        <v>2233</v>
      </c>
      <c r="L2818" t="s">
        <v>1715</v>
      </c>
      <c r="M2818" t="s">
        <v>1824</v>
      </c>
      <c r="N2818" t="s">
        <v>1033</v>
      </c>
      <c r="S2818" t="s">
        <v>30</v>
      </c>
      <c r="U2818">
        <f t="shared" ref="U2818:U2881" si="134">IF(C2818="L",IF(G2818&gt;-8,1,0),0)</f>
        <v>0</v>
      </c>
    </row>
    <row r="2819" spans="1:21" x14ac:dyDescent="0.25">
      <c r="A2819">
        <v>19940605</v>
      </c>
      <c r="B2819" t="s">
        <v>1825</v>
      </c>
      <c r="C2819" t="str">
        <f t="shared" si="132"/>
        <v>L</v>
      </c>
      <c r="D2819" t="s">
        <v>1824</v>
      </c>
      <c r="E2819" s="1">
        <v>13</v>
      </c>
      <c r="F2819" s="1">
        <v>33</v>
      </c>
      <c r="G2819">
        <f t="shared" si="133"/>
        <v>-20</v>
      </c>
      <c r="H2819" t="s">
        <v>2320</v>
      </c>
      <c r="K2819" t="s">
        <v>2233</v>
      </c>
      <c r="L2819" t="s">
        <v>1715</v>
      </c>
      <c r="M2819" t="s">
        <v>1824</v>
      </c>
      <c r="N2819" t="s">
        <v>1037</v>
      </c>
      <c r="S2819" t="s">
        <v>30</v>
      </c>
      <c r="U2819">
        <f t="shared" si="134"/>
        <v>0</v>
      </c>
    </row>
    <row r="2820" spans="1:21" x14ac:dyDescent="0.25">
      <c r="A2820">
        <v>19940611</v>
      </c>
      <c r="B2820" t="s">
        <v>1828</v>
      </c>
      <c r="C2820" t="str">
        <f t="shared" si="132"/>
        <v>W</v>
      </c>
      <c r="D2820" t="s">
        <v>376</v>
      </c>
      <c r="E2820" s="1">
        <v>27</v>
      </c>
      <c r="F2820" s="1">
        <v>9</v>
      </c>
      <c r="G2820">
        <f t="shared" si="133"/>
        <v>18</v>
      </c>
      <c r="H2820" t="s">
        <v>2321</v>
      </c>
      <c r="K2820" t="s">
        <v>1962</v>
      </c>
      <c r="L2820" t="s">
        <v>1913</v>
      </c>
      <c r="M2820" t="s">
        <v>1828</v>
      </c>
      <c r="N2820" t="s">
        <v>1033</v>
      </c>
      <c r="S2820" t="s">
        <v>30</v>
      </c>
      <c r="U2820">
        <f t="shared" si="134"/>
        <v>0</v>
      </c>
    </row>
    <row r="2821" spans="1:21" x14ac:dyDescent="0.25">
      <c r="A2821">
        <v>19940611</v>
      </c>
      <c r="B2821" t="s">
        <v>376</v>
      </c>
      <c r="C2821" t="str">
        <f t="shared" si="132"/>
        <v>L</v>
      </c>
      <c r="D2821" t="s">
        <v>1828</v>
      </c>
      <c r="E2821" s="1">
        <v>9</v>
      </c>
      <c r="F2821" s="1">
        <v>27</v>
      </c>
      <c r="G2821">
        <f t="shared" si="133"/>
        <v>-18</v>
      </c>
      <c r="H2821" t="s">
        <v>2321</v>
      </c>
      <c r="K2821" t="s">
        <v>1962</v>
      </c>
      <c r="L2821" t="s">
        <v>1913</v>
      </c>
      <c r="M2821" t="s">
        <v>1828</v>
      </c>
      <c r="N2821" t="s">
        <v>1037</v>
      </c>
      <c r="S2821" t="s">
        <v>30</v>
      </c>
      <c r="U2821">
        <f t="shared" si="134"/>
        <v>0</v>
      </c>
    </row>
    <row r="2822" spans="1:21" x14ac:dyDescent="0.25">
      <c r="A2822">
        <v>19940611</v>
      </c>
      <c r="B2822" t="s">
        <v>1824</v>
      </c>
      <c r="C2822" t="str">
        <f t="shared" si="132"/>
        <v>W</v>
      </c>
      <c r="D2822" t="s">
        <v>1825</v>
      </c>
      <c r="E2822" s="1">
        <v>32</v>
      </c>
      <c r="F2822" s="1">
        <v>18</v>
      </c>
      <c r="G2822">
        <f t="shared" si="133"/>
        <v>14</v>
      </c>
      <c r="H2822" t="s">
        <v>2320</v>
      </c>
      <c r="K2822" t="s">
        <v>1813</v>
      </c>
      <c r="L2822" t="s">
        <v>1675</v>
      </c>
      <c r="M2822" t="s">
        <v>1824</v>
      </c>
      <c r="N2822" t="s">
        <v>1033</v>
      </c>
      <c r="S2822" t="s">
        <v>30</v>
      </c>
      <c r="U2822">
        <f t="shared" si="134"/>
        <v>0</v>
      </c>
    </row>
    <row r="2823" spans="1:21" x14ac:dyDescent="0.25">
      <c r="A2823">
        <v>19940611</v>
      </c>
      <c r="B2823" t="s">
        <v>1825</v>
      </c>
      <c r="C2823" t="str">
        <f t="shared" si="132"/>
        <v>L</v>
      </c>
      <c r="D2823" t="s">
        <v>1824</v>
      </c>
      <c r="E2823" s="1">
        <v>18</v>
      </c>
      <c r="F2823" s="1">
        <v>32</v>
      </c>
      <c r="G2823">
        <f t="shared" si="133"/>
        <v>-14</v>
      </c>
      <c r="H2823" t="s">
        <v>2320</v>
      </c>
      <c r="K2823" t="s">
        <v>1813</v>
      </c>
      <c r="L2823" t="s">
        <v>1675</v>
      </c>
      <c r="M2823" t="s">
        <v>1824</v>
      </c>
      <c r="N2823" t="s">
        <v>1037</v>
      </c>
      <c r="S2823" t="s">
        <v>30</v>
      </c>
      <c r="U2823">
        <f t="shared" si="134"/>
        <v>0</v>
      </c>
    </row>
    <row r="2824" spans="1:21" x14ac:dyDescent="0.25">
      <c r="A2824">
        <v>19940611</v>
      </c>
      <c r="B2824" t="s">
        <v>1821</v>
      </c>
      <c r="C2824" t="str">
        <f t="shared" si="132"/>
        <v>W</v>
      </c>
      <c r="D2824" t="s">
        <v>503</v>
      </c>
      <c r="E2824" s="1">
        <v>19</v>
      </c>
      <c r="F2824" s="1">
        <v>17</v>
      </c>
      <c r="G2824">
        <f t="shared" si="133"/>
        <v>2</v>
      </c>
      <c r="H2824" t="s">
        <v>2322</v>
      </c>
      <c r="K2824" t="s">
        <v>2234</v>
      </c>
      <c r="L2824" t="s">
        <v>1885</v>
      </c>
      <c r="M2824" t="s">
        <v>1821</v>
      </c>
      <c r="N2824" t="s">
        <v>1033</v>
      </c>
      <c r="S2824" t="s">
        <v>30</v>
      </c>
      <c r="U2824">
        <f t="shared" si="134"/>
        <v>0</v>
      </c>
    </row>
    <row r="2825" spans="1:21" x14ac:dyDescent="0.25">
      <c r="A2825">
        <v>19940611</v>
      </c>
      <c r="B2825" t="s">
        <v>503</v>
      </c>
      <c r="C2825" t="str">
        <f t="shared" si="132"/>
        <v>L</v>
      </c>
      <c r="D2825" t="s">
        <v>1821</v>
      </c>
      <c r="E2825" s="1">
        <v>17</v>
      </c>
      <c r="F2825" s="1">
        <v>19</v>
      </c>
      <c r="G2825">
        <f t="shared" si="133"/>
        <v>-2</v>
      </c>
      <c r="H2825" t="s">
        <v>2322</v>
      </c>
      <c r="K2825" t="s">
        <v>2234</v>
      </c>
      <c r="L2825" t="s">
        <v>1885</v>
      </c>
      <c r="M2825" t="s">
        <v>1821</v>
      </c>
      <c r="N2825" t="s">
        <v>1037</v>
      </c>
      <c r="S2825" t="s">
        <v>30</v>
      </c>
      <c r="U2825">
        <f t="shared" si="134"/>
        <v>1</v>
      </c>
    </row>
    <row r="2826" spans="1:21" x14ac:dyDescent="0.25">
      <c r="A2826">
        <v>19940618</v>
      </c>
      <c r="B2826" t="s">
        <v>1824</v>
      </c>
      <c r="C2826" t="str">
        <f t="shared" si="132"/>
        <v>W</v>
      </c>
      <c r="D2826" t="s">
        <v>171</v>
      </c>
      <c r="E2826" s="1">
        <v>23</v>
      </c>
      <c r="F2826" s="1">
        <v>20</v>
      </c>
      <c r="G2826">
        <f t="shared" si="133"/>
        <v>3</v>
      </c>
      <c r="H2826" t="s">
        <v>2319</v>
      </c>
      <c r="K2826" t="s">
        <v>2233</v>
      </c>
      <c r="L2826" t="s">
        <v>1715</v>
      </c>
      <c r="M2826" t="s">
        <v>1824</v>
      </c>
      <c r="N2826" t="s">
        <v>1033</v>
      </c>
      <c r="S2826" t="s">
        <v>30</v>
      </c>
      <c r="U2826">
        <f t="shared" si="134"/>
        <v>0</v>
      </c>
    </row>
    <row r="2827" spans="1:21" x14ac:dyDescent="0.25">
      <c r="A2827">
        <v>19940618</v>
      </c>
      <c r="B2827" t="s">
        <v>171</v>
      </c>
      <c r="C2827" t="str">
        <f t="shared" si="132"/>
        <v>L</v>
      </c>
      <c r="D2827" t="s">
        <v>1824</v>
      </c>
      <c r="E2827" s="1">
        <v>20</v>
      </c>
      <c r="F2827" s="1">
        <v>23</v>
      </c>
      <c r="G2827">
        <f t="shared" si="133"/>
        <v>-3</v>
      </c>
      <c r="H2827" t="s">
        <v>2319</v>
      </c>
      <c r="K2827" t="s">
        <v>2233</v>
      </c>
      <c r="L2827" t="s">
        <v>1715</v>
      </c>
      <c r="M2827" t="s">
        <v>1824</v>
      </c>
      <c r="N2827" t="s">
        <v>1037</v>
      </c>
      <c r="S2827" t="s">
        <v>30</v>
      </c>
      <c r="U2827">
        <f t="shared" si="134"/>
        <v>1</v>
      </c>
    </row>
    <row r="2828" spans="1:21" x14ac:dyDescent="0.25">
      <c r="A2828">
        <v>19940625</v>
      </c>
      <c r="B2828" t="s">
        <v>1824</v>
      </c>
      <c r="C2828" t="str">
        <f t="shared" si="132"/>
        <v>W</v>
      </c>
      <c r="D2828" t="s">
        <v>171</v>
      </c>
      <c r="E2828" s="1">
        <v>20</v>
      </c>
      <c r="F2828" s="1">
        <v>7</v>
      </c>
      <c r="G2828">
        <f t="shared" si="133"/>
        <v>13</v>
      </c>
      <c r="H2828" t="s">
        <v>2319</v>
      </c>
      <c r="K2828" t="s">
        <v>2318</v>
      </c>
      <c r="L2828" t="s">
        <v>1681</v>
      </c>
      <c r="M2828" t="s">
        <v>1824</v>
      </c>
      <c r="N2828" t="s">
        <v>1033</v>
      </c>
      <c r="S2828" t="s">
        <v>30</v>
      </c>
      <c r="U2828">
        <f t="shared" si="134"/>
        <v>0</v>
      </c>
    </row>
    <row r="2829" spans="1:21" x14ac:dyDescent="0.25">
      <c r="A2829">
        <v>19940625</v>
      </c>
      <c r="B2829" t="s">
        <v>171</v>
      </c>
      <c r="C2829" t="str">
        <f t="shared" si="132"/>
        <v>L</v>
      </c>
      <c r="D2829" t="s">
        <v>1824</v>
      </c>
      <c r="E2829" s="1">
        <v>7</v>
      </c>
      <c r="F2829" s="1">
        <v>20</v>
      </c>
      <c r="G2829">
        <f t="shared" si="133"/>
        <v>-13</v>
      </c>
      <c r="H2829" t="s">
        <v>2319</v>
      </c>
      <c r="K2829" t="s">
        <v>2318</v>
      </c>
      <c r="L2829" t="s">
        <v>1681</v>
      </c>
      <c r="M2829" t="s">
        <v>1824</v>
      </c>
      <c r="N2829" t="s">
        <v>1037</v>
      </c>
      <c r="S2829" t="s">
        <v>30</v>
      </c>
      <c r="U2829">
        <f t="shared" si="134"/>
        <v>0</v>
      </c>
    </row>
    <row r="2830" spans="1:21" x14ac:dyDescent="0.25">
      <c r="A2830">
        <v>19940626</v>
      </c>
      <c r="B2830" t="s">
        <v>1787</v>
      </c>
      <c r="C2830" t="str">
        <f t="shared" si="132"/>
        <v>L</v>
      </c>
      <c r="D2830" t="s">
        <v>164</v>
      </c>
      <c r="E2830" s="1">
        <v>8</v>
      </c>
      <c r="F2830" s="1">
        <v>22</v>
      </c>
      <c r="G2830">
        <f t="shared" si="133"/>
        <v>-14</v>
      </c>
      <c r="H2830" t="s">
        <v>2317</v>
      </c>
      <c r="K2830" t="s">
        <v>2280</v>
      </c>
      <c r="L2830" t="s">
        <v>1846</v>
      </c>
      <c r="M2830" t="s">
        <v>1787</v>
      </c>
      <c r="N2830" t="s">
        <v>1033</v>
      </c>
      <c r="S2830" t="s">
        <v>30</v>
      </c>
      <c r="U2830">
        <f t="shared" si="134"/>
        <v>0</v>
      </c>
    </row>
    <row r="2831" spans="1:21" x14ac:dyDescent="0.25">
      <c r="A2831">
        <v>19940626</v>
      </c>
      <c r="B2831" t="s">
        <v>164</v>
      </c>
      <c r="C2831" t="str">
        <f t="shared" si="132"/>
        <v>W</v>
      </c>
      <c r="D2831" t="s">
        <v>1787</v>
      </c>
      <c r="E2831" s="1">
        <v>22</v>
      </c>
      <c r="F2831" s="1">
        <v>8</v>
      </c>
      <c r="G2831">
        <f t="shared" si="133"/>
        <v>14</v>
      </c>
      <c r="H2831" t="s">
        <v>2317</v>
      </c>
      <c r="K2831" t="s">
        <v>2280</v>
      </c>
      <c r="L2831" t="s">
        <v>1846</v>
      </c>
      <c r="M2831" t="s">
        <v>1787</v>
      </c>
      <c r="N2831" t="s">
        <v>1037</v>
      </c>
      <c r="S2831" t="s">
        <v>30</v>
      </c>
      <c r="U2831">
        <f t="shared" si="134"/>
        <v>0</v>
      </c>
    </row>
    <row r="2832" spans="1:21" x14ac:dyDescent="0.25">
      <c r="A2832">
        <v>19940703</v>
      </c>
      <c r="B2832" t="s">
        <v>1787</v>
      </c>
      <c r="C2832" t="str">
        <f t="shared" si="132"/>
        <v>L</v>
      </c>
      <c r="D2832" t="s">
        <v>164</v>
      </c>
      <c r="E2832" s="1">
        <v>20</v>
      </c>
      <c r="F2832" s="1">
        <v>23</v>
      </c>
      <c r="G2832">
        <f t="shared" si="133"/>
        <v>-3</v>
      </c>
      <c r="H2832" t="s">
        <v>2317</v>
      </c>
      <c r="K2832" t="s">
        <v>1836</v>
      </c>
      <c r="L2832" t="s">
        <v>1786</v>
      </c>
      <c r="M2832" t="s">
        <v>1787</v>
      </c>
      <c r="N2832" t="s">
        <v>1033</v>
      </c>
      <c r="S2832" t="s">
        <v>30</v>
      </c>
      <c r="U2832">
        <f t="shared" si="134"/>
        <v>1</v>
      </c>
    </row>
    <row r="2833" spans="1:21" x14ac:dyDescent="0.25">
      <c r="A2833">
        <v>19940703</v>
      </c>
      <c r="B2833" t="s">
        <v>164</v>
      </c>
      <c r="C2833" t="str">
        <f t="shared" si="132"/>
        <v>W</v>
      </c>
      <c r="D2833" t="s">
        <v>1787</v>
      </c>
      <c r="E2833" s="1">
        <v>23</v>
      </c>
      <c r="F2833" s="1">
        <v>20</v>
      </c>
      <c r="G2833">
        <f t="shared" si="133"/>
        <v>3</v>
      </c>
      <c r="H2833" t="s">
        <v>2317</v>
      </c>
      <c r="K2833" t="s">
        <v>1836</v>
      </c>
      <c r="L2833" t="s">
        <v>1786</v>
      </c>
      <c r="M2833" t="s">
        <v>1787</v>
      </c>
      <c r="N2833" t="s">
        <v>1037</v>
      </c>
      <c r="S2833" t="s">
        <v>30</v>
      </c>
      <c r="U2833">
        <f t="shared" si="134"/>
        <v>0</v>
      </c>
    </row>
    <row r="2834" spans="1:21" x14ac:dyDescent="0.25">
      <c r="A2834">
        <v>19940709</v>
      </c>
      <c r="B2834" t="s">
        <v>1787</v>
      </c>
      <c r="C2834" t="str">
        <f t="shared" si="132"/>
        <v>W</v>
      </c>
      <c r="D2834" t="s">
        <v>1828</v>
      </c>
      <c r="E2834" s="1">
        <v>22</v>
      </c>
      <c r="F2834" s="1">
        <v>14</v>
      </c>
      <c r="G2834">
        <f t="shared" si="133"/>
        <v>8</v>
      </c>
      <c r="H2834" t="s">
        <v>2316</v>
      </c>
      <c r="K2834" t="s">
        <v>2082</v>
      </c>
      <c r="L2834" t="s">
        <v>1877</v>
      </c>
      <c r="M2834" t="s">
        <v>1787</v>
      </c>
      <c r="N2834" t="s">
        <v>1033</v>
      </c>
      <c r="S2834" t="s">
        <v>30</v>
      </c>
      <c r="U2834">
        <f t="shared" si="134"/>
        <v>0</v>
      </c>
    </row>
    <row r="2835" spans="1:21" x14ac:dyDescent="0.25">
      <c r="A2835">
        <v>19940709</v>
      </c>
      <c r="B2835" t="s">
        <v>1828</v>
      </c>
      <c r="C2835" t="str">
        <f t="shared" si="132"/>
        <v>L</v>
      </c>
      <c r="D2835" t="s">
        <v>1787</v>
      </c>
      <c r="E2835" s="1">
        <v>14</v>
      </c>
      <c r="F2835" s="1">
        <v>22</v>
      </c>
      <c r="G2835">
        <f t="shared" si="133"/>
        <v>-8</v>
      </c>
      <c r="H2835" t="s">
        <v>2316</v>
      </c>
      <c r="K2835" t="s">
        <v>2082</v>
      </c>
      <c r="L2835" t="s">
        <v>1877</v>
      </c>
      <c r="M2835" t="s">
        <v>1787</v>
      </c>
      <c r="N2835" t="s">
        <v>1037</v>
      </c>
      <c r="S2835" t="s">
        <v>30</v>
      </c>
      <c r="U2835">
        <f t="shared" si="134"/>
        <v>0</v>
      </c>
    </row>
    <row r="2836" spans="1:21" x14ac:dyDescent="0.25">
      <c r="A2836">
        <v>19940723</v>
      </c>
      <c r="B2836" t="s">
        <v>1787</v>
      </c>
      <c r="C2836" t="str">
        <f t="shared" si="132"/>
        <v>W</v>
      </c>
      <c r="D2836" t="s">
        <v>1828</v>
      </c>
      <c r="E2836" s="1">
        <v>13</v>
      </c>
      <c r="F2836" s="1">
        <v>9</v>
      </c>
      <c r="G2836">
        <f t="shared" si="133"/>
        <v>4</v>
      </c>
      <c r="H2836" t="s">
        <v>2316</v>
      </c>
      <c r="K2836" t="s">
        <v>2239</v>
      </c>
      <c r="L2836" t="s">
        <v>1837</v>
      </c>
      <c r="M2836" t="s">
        <v>1787</v>
      </c>
      <c r="N2836" t="s">
        <v>1033</v>
      </c>
      <c r="S2836" t="s">
        <v>30</v>
      </c>
      <c r="U2836">
        <f t="shared" si="134"/>
        <v>0</v>
      </c>
    </row>
    <row r="2837" spans="1:21" x14ac:dyDescent="0.25">
      <c r="A2837">
        <v>19940723</v>
      </c>
      <c r="B2837" t="s">
        <v>1828</v>
      </c>
      <c r="C2837" t="str">
        <f t="shared" si="132"/>
        <v>L</v>
      </c>
      <c r="D2837" t="s">
        <v>1787</v>
      </c>
      <c r="E2837" s="1">
        <v>9</v>
      </c>
      <c r="F2837" s="1">
        <v>13</v>
      </c>
      <c r="G2837">
        <f t="shared" si="133"/>
        <v>-4</v>
      </c>
      <c r="H2837" t="s">
        <v>2316</v>
      </c>
      <c r="K2837" t="s">
        <v>2239</v>
      </c>
      <c r="L2837" t="s">
        <v>1837</v>
      </c>
      <c r="M2837" t="s">
        <v>1787</v>
      </c>
      <c r="N2837" t="s">
        <v>1037</v>
      </c>
      <c r="S2837" t="s">
        <v>30</v>
      </c>
      <c r="U2837">
        <f t="shared" si="134"/>
        <v>1</v>
      </c>
    </row>
    <row r="2838" spans="1:21" x14ac:dyDescent="0.25">
      <c r="A2838">
        <v>19940806</v>
      </c>
      <c r="B2838" t="s">
        <v>1787</v>
      </c>
      <c r="C2838" t="str">
        <f t="shared" si="132"/>
        <v>D</v>
      </c>
      <c r="D2838" t="s">
        <v>1828</v>
      </c>
      <c r="E2838" s="1">
        <v>18</v>
      </c>
      <c r="F2838" s="1">
        <v>18</v>
      </c>
      <c r="G2838">
        <f t="shared" si="133"/>
        <v>0</v>
      </c>
      <c r="H2838" t="s">
        <v>2316</v>
      </c>
      <c r="K2838" t="s">
        <v>1836</v>
      </c>
      <c r="L2838" t="s">
        <v>1786</v>
      </c>
      <c r="M2838" t="s">
        <v>1787</v>
      </c>
      <c r="N2838" t="s">
        <v>1033</v>
      </c>
      <c r="S2838" t="s">
        <v>30</v>
      </c>
      <c r="U2838">
        <f t="shared" si="134"/>
        <v>0</v>
      </c>
    </row>
    <row r="2839" spans="1:21" x14ac:dyDescent="0.25">
      <c r="A2839">
        <v>19940806</v>
      </c>
      <c r="B2839" t="s">
        <v>1828</v>
      </c>
      <c r="C2839" t="str">
        <f t="shared" si="132"/>
        <v>D</v>
      </c>
      <c r="D2839" t="s">
        <v>1787</v>
      </c>
      <c r="E2839" s="1">
        <v>18</v>
      </c>
      <c r="F2839" s="1">
        <v>18</v>
      </c>
      <c r="G2839">
        <f t="shared" si="133"/>
        <v>0</v>
      </c>
      <c r="H2839" t="s">
        <v>2316</v>
      </c>
      <c r="K2839" t="s">
        <v>1836</v>
      </c>
      <c r="L2839" t="s">
        <v>1786</v>
      </c>
      <c r="M2839" t="s">
        <v>1787</v>
      </c>
      <c r="N2839" t="s">
        <v>1037</v>
      </c>
      <c r="S2839" t="s">
        <v>30</v>
      </c>
      <c r="U2839">
        <f t="shared" si="134"/>
        <v>0</v>
      </c>
    </row>
    <row r="2840" spans="1:21" x14ac:dyDescent="0.25">
      <c r="A2840">
        <v>19940817</v>
      </c>
      <c r="B2840" t="s">
        <v>1824</v>
      </c>
      <c r="C2840" t="str">
        <f t="shared" si="132"/>
        <v>W</v>
      </c>
      <c r="D2840" t="s">
        <v>1787</v>
      </c>
      <c r="E2840" s="1">
        <v>20</v>
      </c>
      <c r="F2840" s="1">
        <v>16</v>
      </c>
      <c r="G2840">
        <f t="shared" si="133"/>
        <v>4</v>
      </c>
      <c r="H2840" t="s">
        <v>2315</v>
      </c>
      <c r="K2840" t="s">
        <v>1812</v>
      </c>
      <c r="L2840" t="s">
        <v>1675</v>
      </c>
      <c r="M2840" t="s">
        <v>1824</v>
      </c>
      <c r="N2840" t="s">
        <v>1033</v>
      </c>
      <c r="S2840" t="s">
        <v>30</v>
      </c>
      <c r="U2840">
        <f t="shared" si="134"/>
        <v>0</v>
      </c>
    </row>
    <row r="2841" spans="1:21" x14ac:dyDescent="0.25">
      <c r="A2841">
        <v>19940817</v>
      </c>
      <c r="B2841" t="s">
        <v>1787</v>
      </c>
      <c r="C2841" t="str">
        <f t="shared" si="132"/>
        <v>L</v>
      </c>
      <c r="D2841" t="s">
        <v>1824</v>
      </c>
      <c r="E2841" s="1">
        <v>16</v>
      </c>
      <c r="F2841" s="1">
        <v>20</v>
      </c>
      <c r="G2841">
        <f t="shared" si="133"/>
        <v>-4</v>
      </c>
      <c r="H2841" t="s">
        <v>2315</v>
      </c>
      <c r="K2841" t="s">
        <v>1812</v>
      </c>
      <c r="L2841" t="s">
        <v>1675</v>
      </c>
      <c r="M2841" t="s">
        <v>1824</v>
      </c>
      <c r="N2841" t="s">
        <v>1037</v>
      </c>
      <c r="S2841" t="s">
        <v>30</v>
      </c>
      <c r="U2841">
        <f t="shared" si="134"/>
        <v>1</v>
      </c>
    </row>
    <row r="2842" spans="1:21" x14ac:dyDescent="0.25">
      <c r="A2842">
        <v>19941008</v>
      </c>
      <c r="B2842" t="s">
        <v>1828</v>
      </c>
      <c r="C2842" t="str">
        <f t="shared" si="132"/>
        <v>W</v>
      </c>
      <c r="D2842" t="s">
        <v>1821</v>
      </c>
      <c r="E2842" s="1">
        <v>42</v>
      </c>
      <c r="F2842" s="1">
        <v>22</v>
      </c>
      <c r="G2842">
        <f t="shared" si="133"/>
        <v>20</v>
      </c>
      <c r="H2842" t="s">
        <v>2314</v>
      </c>
      <c r="K2842" t="s">
        <v>2162</v>
      </c>
      <c r="L2842" t="s">
        <v>1998</v>
      </c>
      <c r="M2842" t="s">
        <v>1828</v>
      </c>
      <c r="N2842" t="s">
        <v>1033</v>
      </c>
      <c r="S2842" t="s">
        <v>30</v>
      </c>
      <c r="U2842">
        <f t="shared" si="134"/>
        <v>0</v>
      </c>
    </row>
    <row r="2843" spans="1:21" x14ac:dyDescent="0.25">
      <c r="A2843">
        <v>19941008</v>
      </c>
      <c r="B2843" t="s">
        <v>1821</v>
      </c>
      <c r="C2843" t="str">
        <f t="shared" si="132"/>
        <v>L</v>
      </c>
      <c r="D2843" t="s">
        <v>1828</v>
      </c>
      <c r="E2843" s="1">
        <v>22</v>
      </c>
      <c r="F2843" s="1">
        <v>42</v>
      </c>
      <c r="G2843">
        <f t="shared" si="133"/>
        <v>-20</v>
      </c>
      <c r="H2843" t="s">
        <v>2314</v>
      </c>
      <c r="K2843" t="s">
        <v>2162</v>
      </c>
      <c r="L2843" t="s">
        <v>1998</v>
      </c>
      <c r="M2843" t="s">
        <v>1828</v>
      </c>
      <c r="N2843" t="s">
        <v>1037</v>
      </c>
      <c r="S2843" t="s">
        <v>30</v>
      </c>
      <c r="U2843">
        <f t="shared" si="134"/>
        <v>0</v>
      </c>
    </row>
    <row r="2844" spans="1:21" x14ac:dyDescent="0.25">
      <c r="A2844">
        <v>19941012</v>
      </c>
      <c r="B2844" t="s">
        <v>1264</v>
      </c>
      <c r="C2844" t="str">
        <f t="shared" si="132"/>
        <v>W</v>
      </c>
      <c r="D2844" t="s">
        <v>171</v>
      </c>
      <c r="E2844" s="1">
        <v>29</v>
      </c>
      <c r="F2844" s="1">
        <v>19</v>
      </c>
      <c r="G2844">
        <f t="shared" si="133"/>
        <v>10</v>
      </c>
      <c r="K2844" t="s">
        <v>1988</v>
      </c>
      <c r="L2844" t="s">
        <v>1263</v>
      </c>
      <c r="M2844" t="s">
        <v>1264</v>
      </c>
      <c r="N2844" t="s">
        <v>1033</v>
      </c>
      <c r="S2844" t="s">
        <v>30</v>
      </c>
      <c r="U2844">
        <f t="shared" si="134"/>
        <v>0</v>
      </c>
    </row>
    <row r="2845" spans="1:21" x14ac:dyDescent="0.25">
      <c r="A2845">
        <v>19941012</v>
      </c>
      <c r="B2845" t="s">
        <v>171</v>
      </c>
      <c r="C2845" t="str">
        <f t="shared" si="132"/>
        <v>L</v>
      </c>
      <c r="D2845" t="s">
        <v>1264</v>
      </c>
      <c r="E2845" s="1">
        <v>19</v>
      </c>
      <c r="F2845" s="1">
        <v>29</v>
      </c>
      <c r="G2845">
        <f t="shared" si="133"/>
        <v>-10</v>
      </c>
      <c r="K2845" t="s">
        <v>1988</v>
      </c>
      <c r="L2845" t="s">
        <v>1263</v>
      </c>
      <c r="M2845" t="s">
        <v>1264</v>
      </c>
      <c r="N2845" t="s">
        <v>1037</v>
      </c>
      <c r="S2845" t="s">
        <v>30</v>
      </c>
      <c r="U2845">
        <f t="shared" si="134"/>
        <v>0</v>
      </c>
    </row>
    <row r="2846" spans="1:21" x14ac:dyDescent="0.25">
      <c r="A2846">
        <v>19941015</v>
      </c>
      <c r="B2846" t="s">
        <v>1828</v>
      </c>
      <c r="C2846" t="str">
        <f t="shared" si="132"/>
        <v>W</v>
      </c>
      <c r="D2846" t="s">
        <v>1821</v>
      </c>
      <c r="E2846" s="1">
        <v>46</v>
      </c>
      <c r="F2846" s="1">
        <v>26</v>
      </c>
      <c r="G2846">
        <f t="shared" si="133"/>
        <v>20</v>
      </c>
      <c r="H2846" t="s">
        <v>2314</v>
      </c>
      <c r="K2846" t="s">
        <v>1851</v>
      </c>
      <c r="L2846" t="s">
        <v>1850</v>
      </c>
      <c r="M2846" t="s">
        <v>1828</v>
      </c>
      <c r="N2846" t="s">
        <v>1033</v>
      </c>
      <c r="S2846" t="s">
        <v>30</v>
      </c>
      <c r="U2846">
        <f t="shared" si="134"/>
        <v>0</v>
      </c>
    </row>
    <row r="2847" spans="1:21" x14ac:dyDescent="0.25">
      <c r="A2847">
        <v>19941015</v>
      </c>
      <c r="B2847" t="s">
        <v>1821</v>
      </c>
      <c r="C2847" t="str">
        <f t="shared" si="132"/>
        <v>L</v>
      </c>
      <c r="D2847" t="s">
        <v>1828</v>
      </c>
      <c r="E2847" s="1">
        <v>26</v>
      </c>
      <c r="F2847" s="1">
        <v>46</v>
      </c>
      <c r="G2847">
        <f t="shared" si="133"/>
        <v>-20</v>
      </c>
      <c r="H2847" t="s">
        <v>2314</v>
      </c>
      <c r="K2847" t="s">
        <v>1851</v>
      </c>
      <c r="L2847" t="s">
        <v>1850</v>
      </c>
      <c r="M2847" t="s">
        <v>1828</v>
      </c>
      <c r="N2847" t="s">
        <v>1037</v>
      </c>
      <c r="S2847" t="s">
        <v>30</v>
      </c>
      <c r="U2847">
        <f t="shared" si="134"/>
        <v>0</v>
      </c>
    </row>
    <row r="2848" spans="1:21" x14ac:dyDescent="0.25">
      <c r="A2848">
        <v>19941119</v>
      </c>
      <c r="B2848" t="s">
        <v>503</v>
      </c>
      <c r="C2848" t="str">
        <f t="shared" si="132"/>
        <v>L</v>
      </c>
      <c r="D2848" t="s">
        <v>1828</v>
      </c>
      <c r="E2848" s="1">
        <v>10</v>
      </c>
      <c r="F2848" s="1">
        <v>34</v>
      </c>
      <c r="G2848">
        <f t="shared" si="133"/>
        <v>-24</v>
      </c>
      <c r="H2848" t="s">
        <v>2313</v>
      </c>
      <c r="K2848" t="s">
        <v>1903</v>
      </c>
      <c r="L2848" t="s">
        <v>1120</v>
      </c>
      <c r="M2848" t="s">
        <v>503</v>
      </c>
      <c r="N2848" t="s">
        <v>1033</v>
      </c>
      <c r="S2848" t="s">
        <v>30</v>
      </c>
      <c r="U2848">
        <f t="shared" si="134"/>
        <v>0</v>
      </c>
    </row>
    <row r="2849" spans="1:21" x14ac:dyDescent="0.25">
      <c r="A2849">
        <v>19941119</v>
      </c>
      <c r="B2849" t="s">
        <v>1828</v>
      </c>
      <c r="C2849" t="str">
        <f t="shared" si="132"/>
        <v>W</v>
      </c>
      <c r="D2849" t="s">
        <v>503</v>
      </c>
      <c r="E2849" s="1">
        <v>34</v>
      </c>
      <c r="F2849" s="1">
        <v>10</v>
      </c>
      <c r="G2849">
        <f t="shared" si="133"/>
        <v>24</v>
      </c>
      <c r="H2849" t="s">
        <v>2313</v>
      </c>
      <c r="K2849" t="s">
        <v>1903</v>
      </c>
      <c r="L2849" t="s">
        <v>1120</v>
      </c>
      <c r="M2849" t="s">
        <v>503</v>
      </c>
      <c r="N2849" t="s">
        <v>1037</v>
      </c>
      <c r="S2849" t="s">
        <v>30</v>
      </c>
      <c r="U2849">
        <f t="shared" si="134"/>
        <v>0</v>
      </c>
    </row>
    <row r="2850" spans="1:21" x14ac:dyDescent="0.25">
      <c r="A2850">
        <v>19941126</v>
      </c>
      <c r="B2850" t="s">
        <v>1264</v>
      </c>
      <c r="C2850" t="str">
        <f t="shared" si="132"/>
        <v>L</v>
      </c>
      <c r="D2850" t="s">
        <v>1828</v>
      </c>
      <c r="E2850" s="1">
        <v>12</v>
      </c>
      <c r="F2850" s="1">
        <v>20</v>
      </c>
      <c r="G2850">
        <f t="shared" si="133"/>
        <v>-8</v>
      </c>
      <c r="H2850" t="s">
        <v>2312</v>
      </c>
      <c r="K2850" t="s">
        <v>1988</v>
      </c>
      <c r="L2850" t="s">
        <v>1263</v>
      </c>
      <c r="M2850" t="s">
        <v>1264</v>
      </c>
      <c r="N2850" t="s">
        <v>1033</v>
      </c>
      <c r="S2850" t="s">
        <v>30</v>
      </c>
      <c r="U2850">
        <f t="shared" si="134"/>
        <v>0</v>
      </c>
    </row>
    <row r="2851" spans="1:21" x14ac:dyDescent="0.25">
      <c r="A2851">
        <v>19941126</v>
      </c>
      <c r="B2851" t="s">
        <v>1828</v>
      </c>
      <c r="C2851" t="str">
        <f t="shared" si="132"/>
        <v>W</v>
      </c>
      <c r="D2851" t="s">
        <v>1264</v>
      </c>
      <c r="E2851" s="1">
        <v>20</v>
      </c>
      <c r="F2851" s="1">
        <v>12</v>
      </c>
      <c r="G2851">
        <f t="shared" si="133"/>
        <v>8</v>
      </c>
      <c r="H2851" t="s">
        <v>2312</v>
      </c>
      <c r="K2851" t="s">
        <v>1988</v>
      </c>
      <c r="L2851" t="s">
        <v>1263</v>
      </c>
      <c r="M2851" t="s">
        <v>1264</v>
      </c>
      <c r="N2851" t="s">
        <v>1037</v>
      </c>
      <c r="S2851" t="s">
        <v>30</v>
      </c>
      <c r="U2851">
        <f t="shared" si="134"/>
        <v>0</v>
      </c>
    </row>
    <row r="2852" spans="1:21" x14ac:dyDescent="0.25">
      <c r="A2852">
        <v>19950121</v>
      </c>
      <c r="B2852" t="s">
        <v>1825</v>
      </c>
      <c r="C2852" t="str">
        <f t="shared" si="132"/>
        <v>L</v>
      </c>
      <c r="D2852" t="s">
        <v>376</v>
      </c>
      <c r="E2852" s="1">
        <v>8</v>
      </c>
      <c r="F2852" s="1">
        <v>20</v>
      </c>
      <c r="G2852">
        <f t="shared" si="133"/>
        <v>-12</v>
      </c>
      <c r="H2852" t="s">
        <v>2821</v>
      </c>
      <c r="K2852" t="s">
        <v>1995</v>
      </c>
      <c r="L2852" t="s">
        <v>1826</v>
      </c>
      <c r="M2852" t="s">
        <v>1825</v>
      </c>
      <c r="N2852" t="s">
        <v>1033</v>
      </c>
      <c r="O2852" t="s">
        <v>30</v>
      </c>
      <c r="U2852">
        <f t="shared" si="134"/>
        <v>0</v>
      </c>
    </row>
    <row r="2853" spans="1:21" x14ac:dyDescent="0.25">
      <c r="A2853">
        <v>19950121</v>
      </c>
      <c r="B2853" t="s">
        <v>376</v>
      </c>
      <c r="C2853" t="str">
        <f t="shared" si="132"/>
        <v>W</v>
      </c>
      <c r="D2853" t="s">
        <v>1825</v>
      </c>
      <c r="E2853" s="1">
        <v>20</v>
      </c>
      <c r="F2853" s="1">
        <v>8</v>
      </c>
      <c r="G2853">
        <f t="shared" si="133"/>
        <v>12</v>
      </c>
      <c r="H2853" t="s">
        <v>2821</v>
      </c>
      <c r="K2853" t="s">
        <v>1995</v>
      </c>
      <c r="L2853" t="s">
        <v>1826</v>
      </c>
      <c r="M2853" t="s">
        <v>1825</v>
      </c>
      <c r="N2853" t="s">
        <v>1037</v>
      </c>
      <c r="O2853" t="s">
        <v>30</v>
      </c>
      <c r="U2853">
        <f t="shared" si="134"/>
        <v>0</v>
      </c>
    </row>
    <row r="2854" spans="1:21" x14ac:dyDescent="0.25">
      <c r="A2854">
        <v>19950121</v>
      </c>
      <c r="B2854" t="s">
        <v>164</v>
      </c>
      <c r="C2854" t="str">
        <f t="shared" si="132"/>
        <v>W</v>
      </c>
      <c r="D2854" t="s">
        <v>1264</v>
      </c>
      <c r="E2854" s="1">
        <v>21</v>
      </c>
      <c r="F2854" s="1">
        <v>9</v>
      </c>
      <c r="G2854">
        <f t="shared" si="133"/>
        <v>12</v>
      </c>
      <c r="H2854" t="s">
        <v>2821</v>
      </c>
      <c r="K2854" t="s">
        <v>2268</v>
      </c>
      <c r="L2854" t="s">
        <v>1939</v>
      </c>
      <c r="M2854" t="s">
        <v>164</v>
      </c>
      <c r="N2854" t="s">
        <v>1033</v>
      </c>
      <c r="O2854" t="s">
        <v>30</v>
      </c>
      <c r="U2854">
        <f t="shared" si="134"/>
        <v>0</v>
      </c>
    </row>
    <row r="2855" spans="1:21" x14ac:dyDescent="0.25">
      <c r="A2855">
        <v>19950121</v>
      </c>
      <c r="B2855" t="s">
        <v>1264</v>
      </c>
      <c r="C2855" t="str">
        <f t="shared" si="132"/>
        <v>L</v>
      </c>
      <c r="D2855" t="s">
        <v>164</v>
      </c>
      <c r="E2855" s="1">
        <v>9</v>
      </c>
      <c r="F2855" s="1">
        <v>21</v>
      </c>
      <c r="G2855">
        <f t="shared" si="133"/>
        <v>-12</v>
      </c>
      <c r="H2855" t="s">
        <v>2821</v>
      </c>
      <c r="K2855" t="s">
        <v>2268</v>
      </c>
      <c r="L2855" t="s">
        <v>1939</v>
      </c>
      <c r="M2855" t="s">
        <v>164</v>
      </c>
      <c r="N2855" t="s">
        <v>1037</v>
      </c>
      <c r="O2855" t="s">
        <v>30</v>
      </c>
      <c r="U2855">
        <f t="shared" si="134"/>
        <v>0</v>
      </c>
    </row>
    <row r="2856" spans="1:21" x14ac:dyDescent="0.25">
      <c r="A2856">
        <v>19950204</v>
      </c>
      <c r="B2856" t="s">
        <v>503</v>
      </c>
      <c r="C2856" t="str">
        <f t="shared" si="132"/>
        <v>W</v>
      </c>
      <c r="D2856" t="s">
        <v>1825</v>
      </c>
      <c r="E2856" s="1">
        <v>26</v>
      </c>
      <c r="F2856" s="1">
        <v>13</v>
      </c>
      <c r="G2856">
        <f t="shared" si="133"/>
        <v>13</v>
      </c>
      <c r="H2856" t="s">
        <v>2821</v>
      </c>
      <c r="K2856" t="s">
        <v>1822</v>
      </c>
      <c r="L2856" t="s">
        <v>1120</v>
      </c>
      <c r="M2856" t="s">
        <v>503</v>
      </c>
      <c r="N2856" t="s">
        <v>1033</v>
      </c>
      <c r="O2856" t="s">
        <v>30</v>
      </c>
      <c r="U2856">
        <f t="shared" si="134"/>
        <v>0</v>
      </c>
    </row>
    <row r="2857" spans="1:21" x14ac:dyDescent="0.25">
      <c r="A2857">
        <v>19950204</v>
      </c>
      <c r="B2857" t="s">
        <v>1825</v>
      </c>
      <c r="C2857" t="str">
        <f t="shared" si="132"/>
        <v>L</v>
      </c>
      <c r="D2857" t="s">
        <v>503</v>
      </c>
      <c r="E2857" s="1">
        <v>13</v>
      </c>
      <c r="F2857" s="1">
        <v>26</v>
      </c>
      <c r="G2857">
        <f t="shared" si="133"/>
        <v>-13</v>
      </c>
      <c r="H2857" t="s">
        <v>2821</v>
      </c>
      <c r="K2857" t="s">
        <v>1822</v>
      </c>
      <c r="L2857" t="s">
        <v>1120</v>
      </c>
      <c r="M2857" t="s">
        <v>503</v>
      </c>
      <c r="N2857" t="s">
        <v>1037</v>
      </c>
      <c r="O2857" t="s">
        <v>30</v>
      </c>
      <c r="U2857">
        <f t="shared" si="134"/>
        <v>0</v>
      </c>
    </row>
    <row r="2858" spans="1:21" x14ac:dyDescent="0.25">
      <c r="A2858">
        <v>19950204</v>
      </c>
      <c r="B2858" t="s">
        <v>376</v>
      </c>
      <c r="C2858" t="str">
        <f t="shared" si="132"/>
        <v>W</v>
      </c>
      <c r="D2858" t="s">
        <v>164</v>
      </c>
      <c r="E2858" s="1">
        <v>31</v>
      </c>
      <c r="F2858" s="1">
        <v>10</v>
      </c>
      <c r="G2858">
        <f t="shared" si="133"/>
        <v>21</v>
      </c>
      <c r="H2858" t="s">
        <v>2821</v>
      </c>
      <c r="K2858" t="s">
        <v>1894</v>
      </c>
      <c r="L2858" t="s">
        <v>1017</v>
      </c>
      <c r="M2858" t="s">
        <v>376</v>
      </c>
      <c r="N2858" t="s">
        <v>1033</v>
      </c>
      <c r="O2858" t="s">
        <v>30</v>
      </c>
      <c r="U2858">
        <f t="shared" si="134"/>
        <v>0</v>
      </c>
    </row>
    <row r="2859" spans="1:21" x14ac:dyDescent="0.25">
      <c r="A2859">
        <v>19950204</v>
      </c>
      <c r="B2859" t="s">
        <v>164</v>
      </c>
      <c r="C2859" t="str">
        <f t="shared" si="132"/>
        <v>L</v>
      </c>
      <c r="D2859" t="s">
        <v>376</v>
      </c>
      <c r="E2859" s="1">
        <v>10</v>
      </c>
      <c r="F2859" s="1">
        <v>31</v>
      </c>
      <c r="G2859">
        <f t="shared" si="133"/>
        <v>-21</v>
      </c>
      <c r="H2859" t="s">
        <v>2821</v>
      </c>
      <c r="K2859" t="s">
        <v>1894</v>
      </c>
      <c r="L2859" t="s">
        <v>1017</v>
      </c>
      <c r="M2859" t="s">
        <v>376</v>
      </c>
      <c r="N2859" t="s">
        <v>1037</v>
      </c>
      <c r="O2859" t="s">
        <v>30</v>
      </c>
      <c r="U2859">
        <f t="shared" si="134"/>
        <v>0</v>
      </c>
    </row>
    <row r="2860" spans="1:21" x14ac:dyDescent="0.25">
      <c r="A2860">
        <v>19950218</v>
      </c>
      <c r="B2860" t="s">
        <v>1264</v>
      </c>
      <c r="C2860" t="str">
        <f t="shared" si="132"/>
        <v>L</v>
      </c>
      <c r="D2860" t="s">
        <v>376</v>
      </c>
      <c r="E2860" s="1">
        <v>9</v>
      </c>
      <c r="F2860" s="1">
        <v>23</v>
      </c>
      <c r="G2860">
        <f t="shared" si="133"/>
        <v>-14</v>
      </c>
      <c r="H2860" t="s">
        <v>2821</v>
      </c>
      <c r="K2860" t="s">
        <v>2533</v>
      </c>
      <c r="L2860" t="s">
        <v>1263</v>
      </c>
      <c r="M2860" t="s">
        <v>1264</v>
      </c>
      <c r="N2860" t="s">
        <v>1033</v>
      </c>
      <c r="O2860" t="s">
        <v>30</v>
      </c>
      <c r="U2860">
        <f t="shared" si="134"/>
        <v>0</v>
      </c>
    </row>
    <row r="2861" spans="1:21" x14ac:dyDescent="0.25">
      <c r="A2861">
        <v>19950218</v>
      </c>
      <c r="B2861" t="s">
        <v>376</v>
      </c>
      <c r="C2861" t="str">
        <f t="shared" si="132"/>
        <v>W</v>
      </c>
      <c r="D2861" t="s">
        <v>1264</v>
      </c>
      <c r="E2861" s="1">
        <v>23</v>
      </c>
      <c r="F2861" s="1">
        <v>9</v>
      </c>
      <c r="G2861">
        <f t="shared" si="133"/>
        <v>14</v>
      </c>
      <c r="H2861" t="s">
        <v>2821</v>
      </c>
      <c r="K2861" t="s">
        <v>2533</v>
      </c>
      <c r="L2861" t="s">
        <v>1263</v>
      </c>
      <c r="M2861" t="s">
        <v>1264</v>
      </c>
      <c r="N2861" t="s">
        <v>1037</v>
      </c>
      <c r="O2861" t="s">
        <v>30</v>
      </c>
      <c r="U2861">
        <f t="shared" si="134"/>
        <v>0</v>
      </c>
    </row>
    <row r="2862" spans="1:21" x14ac:dyDescent="0.25">
      <c r="A2862">
        <v>19950218</v>
      </c>
      <c r="B2862" t="s">
        <v>164</v>
      </c>
      <c r="C2862" t="str">
        <f t="shared" si="132"/>
        <v>L</v>
      </c>
      <c r="D2862" t="s">
        <v>503</v>
      </c>
      <c r="E2862" s="1">
        <v>21</v>
      </c>
      <c r="F2862" s="1">
        <v>23</v>
      </c>
      <c r="G2862">
        <f t="shared" si="133"/>
        <v>-2</v>
      </c>
      <c r="H2862" t="s">
        <v>2821</v>
      </c>
      <c r="K2862" t="s">
        <v>2268</v>
      </c>
      <c r="L2862" t="s">
        <v>1939</v>
      </c>
      <c r="M2862" t="s">
        <v>164</v>
      </c>
      <c r="N2862" t="s">
        <v>1033</v>
      </c>
      <c r="O2862" t="s">
        <v>30</v>
      </c>
      <c r="U2862">
        <f t="shared" si="134"/>
        <v>1</v>
      </c>
    </row>
    <row r="2863" spans="1:21" x14ac:dyDescent="0.25">
      <c r="A2863">
        <v>19950218</v>
      </c>
      <c r="B2863" t="s">
        <v>503</v>
      </c>
      <c r="C2863" t="str">
        <f t="shared" si="132"/>
        <v>W</v>
      </c>
      <c r="D2863" t="s">
        <v>164</v>
      </c>
      <c r="E2863" s="1">
        <v>23</v>
      </c>
      <c r="F2863" s="1">
        <v>21</v>
      </c>
      <c r="G2863">
        <f t="shared" si="133"/>
        <v>2</v>
      </c>
      <c r="H2863" t="s">
        <v>2821</v>
      </c>
      <c r="K2863" t="s">
        <v>2268</v>
      </c>
      <c r="L2863" t="s">
        <v>1939</v>
      </c>
      <c r="M2863" t="s">
        <v>164</v>
      </c>
      <c r="N2863" t="s">
        <v>1037</v>
      </c>
      <c r="O2863" t="s">
        <v>30</v>
      </c>
      <c r="U2863">
        <f t="shared" si="134"/>
        <v>0</v>
      </c>
    </row>
    <row r="2864" spans="1:21" x14ac:dyDescent="0.25">
      <c r="A2864">
        <v>19950304</v>
      </c>
      <c r="B2864" t="s">
        <v>1825</v>
      </c>
      <c r="C2864" t="str">
        <f t="shared" si="132"/>
        <v>L</v>
      </c>
      <c r="D2864" t="s">
        <v>164</v>
      </c>
      <c r="E2864" s="1">
        <v>7</v>
      </c>
      <c r="F2864" s="1">
        <v>25</v>
      </c>
      <c r="G2864">
        <f t="shared" si="133"/>
        <v>-18</v>
      </c>
      <c r="H2864" t="s">
        <v>2821</v>
      </c>
      <c r="K2864" t="s">
        <v>1995</v>
      </c>
      <c r="L2864" t="s">
        <v>1826</v>
      </c>
      <c r="M2864" t="s">
        <v>1825</v>
      </c>
      <c r="N2864" t="s">
        <v>1033</v>
      </c>
      <c r="O2864" t="s">
        <v>30</v>
      </c>
      <c r="U2864">
        <f t="shared" si="134"/>
        <v>0</v>
      </c>
    </row>
    <row r="2865" spans="1:21" x14ac:dyDescent="0.25">
      <c r="A2865">
        <v>19950304</v>
      </c>
      <c r="B2865" t="s">
        <v>164</v>
      </c>
      <c r="C2865" t="str">
        <f t="shared" si="132"/>
        <v>W</v>
      </c>
      <c r="D2865" t="s">
        <v>1825</v>
      </c>
      <c r="E2865" s="1">
        <v>25</v>
      </c>
      <c r="F2865" s="1">
        <v>7</v>
      </c>
      <c r="G2865">
        <f t="shared" si="133"/>
        <v>18</v>
      </c>
      <c r="H2865" t="s">
        <v>2821</v>
      </c>
      <c r="K2865" t="s">
        <v>1995</v>
      </c>
      <c r="L2865" t="s">
        <v>1826</v>
      </c>
      <c r="M2865" t="s">
        <v>1825</v>
      </c>
      <c r="N2865" t="s">
        <v>1037</v>
      </c>
      <c r="O2865" t="s">
        <v>30</v>
      </c>
      <c r="U2865">
        <f t="shared" si="134"/>
        <v>0</v>
      </c>
    </row>
    <row r="2866" spans="1:21" x14ac:dyDescent="0.25">
      <c r="A2866">
        <v>19950304</v>
      </c>
      <c r="B2866" t="s">
        <v>503</v>
      </c>
      <c r="C2866" t="str">
        <f t="shared" si="132"/>
        <v>W</v>
      </c>
      <c r="D2866" t="s">
        <v>1264</v>
      </c>
      <c r="E2866" s="1">
        <v>26</v>
      </c>
      <c r="F2866" s="1">
        <v>13</v>
      </c>
      <c r="G2866">
        <f t="shared" si="133"/>
        <v>13</v>
      </c>
      <c r="H2866" t="s">
        <v>2821</v>
      </c>
      <c r="K2866" t="s">
        <v>1822</v>
      </c>
      <c r="L2866" t="s">
        <v>1120</v>
      </c>
      <c r="M2866" t="s">
        <v>503</v>
      </c>
      <c r="N2866" t="s">
        <v>1033</v>
      </c>
      <c r="O2866" t="s">
        <v>30</v>
      </c>
      <c r="U2866">
        <f t="shared" si="134"/>
        <v>0</v>
      </c>
    </row>
    <row r="2867" spans="1:21" x14ac:dyDescent="0.25">
      <c r="A2867">
        <v>19950304</v>
      </c>
      <c r="B2867" t="s">
        <v>1264</v>
      </c>
      <c r="C2867" t="str">
        <f t="shared" si="132"/>
        <v>L</v>
      </c>
      <c r="D2867" t="s">
        <v>503</v>
      </c>
      <c r="E2867" s="1">
        <v>13</v>
      </c>
      <c r="F2867" s="1">
        <v>26</v>
      </c>
      <c r="G2867">
        <f t="shared" si="133"/>
        <v>-13</v>
      </c>
      <c r="H2867" t="s">
        <v>2821</v>
      </c>
      <c r="K2867" t="s">
        <v>1822</v>
      </c>
      <c r="L2867" t="s">
        <v>1120</v>
      </c>
      <c r="M2867" t="s">
        <v>503</v>
      </c>
      <c r="N2867" t="s">
        <v>1037</v>
      </c>
      <c r="O2867" t="s">
        <v>30</v>
      </c>
      <c r="U2867">
        <f t="shared" si="134"/>
        <v>0</v>
      </c>
    </row>
    <row r="2868" spans="1:21" x14ac:dyDescent="0.25">
      <c r="A2868">
        <v>19950318</v>
      </c>
      <c r="B2868" t="s">
        <v>1264</v>
      </c>
      <c r="C2868" t="str">
        <f t="shared" si="132"/>
        <v>L</v>
      </c>
      <c r="D2868" t="s">
        <v>1825</v>
      </c>
      <c r="E2868" s="1">
        <v>12</v>
      </c>
      <c r="F2868" s="1">
        <v>16</v>
      </c>
      <c r="G2868">
        <f t="shared" si="133"/>
        <v>-4</v>
      </c>
      <c r="H2868" t="s">
        <v>2821</v>
      </c>
      <c r="K2868" t="s">
        <v>2533</v>
      </c>
      <c r="L2868" t="s">
        <v>1263</v>
      </c>
      <c r="M2868" t="s">
        <v>1264</v>
      </c>
      <c r="N2868" t="s">
        <v>1033</v>
      </c>
      <c r="O2868" t="s">
        <v>30</v>
      </c>
      <c r="U2868">
        <f t="shared" si="134"/>
        <v>1</v>
      </c>
    </row>
    <row r="2869" spans="1:21" x14ac:dyDescent="0.25">
      <c r="A2869">
        <v>19950318</v>
      </c>
      <c r="B2869" t="s">
        <v>1825</v>
      </c>
      <c r="C2869" t="str">
        <f t="shared" si="132"/>
        <v>W</v>
      </c>
      <c r="D2869" t="s">
        <v>1264</v>
      </c>
      <c r="E2869" s="1">
        <v>16</v>
      </c>
      <c r="F2869" s="1">
        <v>12</v>
      </c>
      <c r="G2869">
        <f t="shared" si="133"/>
        <v>4</v>
      </c>
      <c r="H2869" t="s">
        <v>2821</v>
      </c>
      <c r="K2869" t="s">
        <v>2533</v>
      </c>
      <c r="L2869" t="s">
        <v>1263</v>
      </c>
      <c r="M2869" t="s">
        <v>1264</v>
      </c>
      <c r="N2869" t="s">
        <v>1037</v>
      </c>
      <c r="O2869" t="s">
        <v>30</v>
      </c>
      <c r="U2869">
        <f t="shared" si="134"/>
        <v>0</v>
      </c>
    </row>
    <row r="2870" spans="1:21" x14ac:dyDescent="0.25">
      <c r="A2870">
        <v>19950318</v>
      </c>
      <c r="B2870" t="s">
        <v>376</v>
      </c>
      <c r="C2870" t="str">
        <f t="shared" si="132"/>
        <v>W</v>
      </c>
      <c r="D2870" t="s">
        <v>503</v>
      </c>
      <c r="E2870" s="1">
        <v>24</v>
      </c>
      <c r="F2870" s="1">
        <v>12</v>
      </c>
      <c r="G2870">
        <f t="shared" si="133"/>
        <v>12</v>
      </c>
      <c r="H2870" t="s">
        <v>2821</v>
      </c>
      <c r="K2870" t="s">
        <v>1818</v>
      </c>
      <c r="L2870" t="s">
        <v>1017</v>
      </c>
      <c r="M2870" t="s">
        <v>376</v>
      </c>
      <c r="N2870" t="s">
        <v>1033</v>
      </c>
      <c r="O2870" t="s">
        <v>30</v>
      </c>
      <c r="U2870">
        <f t="shared" si="134"/>
        <v>0</v>
      </c>
    </row>
    <row r="2871" spans="1:21" x14ac:dyDescent="0.25">
      <c r="A2871">
        <v>19950318</v>
      </c>
      <c r="B2871" t="s">
        <v>503</v>
      </c>
      <c r="C2871" t="str">
        <f t="shared" si="132"/>
        <v>L</v>
      </c>
      <c r="D2871" t="s">
        <v>376</v>
      </c>
      <c r="E2871" s="1">
        <v>12</v>
      </c>
      <c r="F2871" s="1">
        <v>24</v>
      </c>
      <c r="G2871">
        <f t="shared" si="133"/>
        <v>-12</v>
      </c>
      <c r="H2871" t="s">
        <v>2821</v>
      </c>
      <c r="K2871" t="s">
        <v>1818</v>
      </c>
      <c r="L2871" t="s">
        <v>1017</v>
      </c>
      <c r="M2871" t="s">
        <v>376</v>
      </c>
      <c r="N2871" t="s">
        <v>1037</v>
      </c>
      <c r="O2871" t="s">
        <v>30</v>
      </c>
      <c r="U2871">
        <f t="shared" si="134"/>
        <v>0</v>
      </c>
    </row>
    <row r="2872" spans="1:21" x14ac:dyDescent="0.25">
      <c r="A2872">
        <v>19950430</v>
      </c>
      <c r="B2872" t="s">
        <v>1824</v>
      </c>
      <c r="C2872" t="str">
        <f t="shared" si="132"/>
        <v>W</v>
      </c>
      <c r="D2872" t="s">
        <v>1821</v>
      </c>
      <c r="E2872" s="1">
        <v>53</v>
      </c>
      <c r="F2872" s="1">
        <v>7</v>
      </c>
      <c r="G2872">
        <f t="shared" si="133"/>
        <v>46</v>
      </c>
      <c r="H2872" t="s">
        <v>2311</v>
      </c>
      <c r="K2872" t="s">
        <v>2233</v>
      </c>
      <c r="L2872" t="s">
        <v>1715</v>
      </c>
      <c r="M2872" t="s">
        <v>1824</v>
      </c>
      <c r="N2872" t="s">
        <v>1033</v>
      </c>
      <c r="S2872" t="s">
        <v>30</v>
      </c>
      <c r="U2872">
        <f t="shared" si="134"/>
        <v>0</v>
      </c>
    </row>
    <row r="2873" spans="1:21" x14ac:dyDescent="0.25">
      <c r="A2873">
        <v>19950430</v>
      </c>
      <c r="B2873" t="s">
        <v>1821</v>
      </c>
      <c r="C2873" t="str">
        <f t="shared" si="132"/>
        <v>L</v>
      </c>
      <c r="D2873" t="s">
        <v>1824</v>
      </c>
      <c r="E2873" s="1">
        <v>7</v>
      </c>
      <c r="F2873" s="1">
        <v>53</v>
      </c>
      <c r="G2873">
        <f t="shared" si="133"/>
        <v>-46</v>
      </c>
      <c r="H2873" t="s">
        <v>2311</v>
      </c>
      <c r="K2873" t="s">
        <v>2233</v>
      </c>
      <c r="L2873" t="s">
        <v>1715</v>
      </c>
      <c r="M2873" t="s">
        <v>1824</v>
      </c>
      <c r="N2873" t="s">
        <v>1037</v>
      </c>
      <c r="S2873" t="s">
        <v>30</v>
      </c>
      <c r="U2873">
        <f t="shared" si="134"/>
        <v>0</v>
      </c>
    </row>
    <row r="2874" spans="1:21" x14ac:dyDescent="0.25">
      <c r="A2874">
        <v>19950506</v>
      </c>
      <c r="B2874" t="s">
        <v>1824</v>
      </c>
      <c r="C2874" t="str">
        <f t="shared" si="132"/>
        <v>W</v>
      </c>
      <c r="D2874" t="s">
        <v>1821</v>
      </c>
      <c r="E2874" s="1">
        <v>30</v>
      </c>
      <c r="F2874" s="1">
        <v>13</v>
      </c>
      <c r="G2874">
        <f t="shared" si="133"/>
        <v>17</v>
      </c>
      <c r="H2874" t="s">
        <v>2311</v>
      </c>
      <c r="K2874" t="s">
        <v>1812</v>
      </c>
      <c r="L2874" t="s">
        <v>1675</v>
      </c>
      <c r="M2874" t="s">
        <v>1824</v>
      </c>
      <c r="N2874" t="s">
        <v>1033</v>
      </c>
      <c r="S2874" t="s">
        <v>30</v>
      </c>
      <c r="U2874">
        <f t="shared" si="134"/>
        <v>0</v>
      </c>
    </row>
    <row r="2875" spans="1:21" x14ac:dyDescent="0.25">
      <c r="A2875">
        <v>19950506</v>
      </c>
      <c r="B2875" t="s">
        <v>1821</v>
      </c>
      <c r="C2875" t="str">
        <f t="shared" si="132"/>
        <v>L</v>
      </c>
      <c r="D2875" t="s">
        <v>1824</v>
      </c>
      <c r="E2875" s="1">
        <v>13</v>
      </c>
      <c r="F2875" s="1">
        <v>30</v>
      </c>
      <c r="G2875">
        <f t="shared" si="133"/>
        <v>-17</v>
      </c>
      <c r="H2875" t="s">
        <v>2311</v>
      </c>
      <c r="K2875" t="s">
        <v>1812</v>
      </c>
      <c r="L2875" t="s">
        <v>1675</v>
      </c>
      <c r="M2875" t="s">
        <v>1824</v>
      </c>
      <c r="N2875" t="s">
        <v>1037</v>
      </c>
      <c r="S2875" t="s">
        <v>30</v>
      </c>
      <c r="U2875">
        <f t="shared" si="134"/>
        <v>0</v>
      </c>
    </row>
    <row r="2876" spans="1:21" x14ac:dyDescent="0.25">
      <c r="A2876">
        <v>19950506</v>
      </c>
      <c r="B2876" t="s">
        <v>171</v>
      </c>
      <c r="C2876" t="str">
        <f t="shared" si="132"/>
        <v>W</v>
      </c>
      <c r="D2876" t="s">
        <v>1825</v>
      </c>
      <c r="E2876" s="1">
        <v>22</v>
      </c>
      <c r="F2876" s="1">
        <v>12</v>
      </c>
      <c r="G2876">
        <f t="shared" si="133"/>
        <v>10</v>
      </c>
      <c r="K2876" t="s">
        <v>1927</v>
      </c>
      <c r="L2876" t="s">
        <v>1926</v>
      </c>
      <c r="M2876" t="s">
        <v>171</v>
      </c>
      <c r="N2876" t="s">
        <v>1033</v>
      </c>
      <c r="S2876" t="s">
        <v>30</v>
      </c>
      <c r="U2876">
        <f t="shared" si="134"/>
        <v>0</v>
      </c>
    </row>
    <row r="2877" spans="1:21" x14ac:dyDescent="0.25">
      <c r="A2877">
        <v>19950506</v>
      </c>
      <c r="B2877" t="s">
        <v>1825</v>
      </c>
      <c r="C2877" t="str">
        <f t="shared" si="132"/>
        <v>L</v>
      </c>
      <c r="D2877" t="s">
        <v>171</v>
      </c>
      <c r="E2877" s="1">
        <v>12</v>
      </c>
      <c r="F2877" s="1">
        <v>22</v>
      </c>
      <c r="G2877">
        <f t="shared" si="133"/>
        <v>-10</v>
      </c>
      <c r="K2877" t="s">
        <v>1927</v>
      </c>
      <c r="L2877" t="s">
        <v>1926</v>
      </c>
      <c r="M2877" t="s">
        <v>171</v>
      </c>
      <c r="N2877" t="s">
        <v>1037</v>
      </c>
      <c r="S2877" t="s">
        <v>30</v>
      </c>
      <c r="U2877">
        <f t="shared" si="134"/>
        <v>0</v>
      </c>
    </row>
    <row r="2878" spans="1:21" x14ac:dyDescent="0.25">
      <c r="A2878">
        <v>19950525</v>
      </c>
      <c r="B2878" t="s">
        <v>1828</v>
      </c>
      <c r="C2878" t="str">
        <f t="shared" si="132"/>
        <v>W</v>
      </c>
      <c r="D2878" t="s">
        <v>1824</v>
      </c>
      <c r="E2878" s="1">
        <v>27</v>
      </c>
      <c r="F2878" s="1">
        <v>18</v>
      </c>
      <c r="G2878">
        <f t="shared" si="133"/>
        <v>9</v>
      </c>
      <c r="H2878" t="s">
        <v>2715</v>
      </c>
      <c r="I2878" t="s">
        <v>2629</v>
      </c>
      <c r="J2878" t="s">
        <v>208</v>
      </c>
      <c r="K2878" t="s">
        <v>2716</v>
      </c>
      <c r="L2878" t="s">
        <v>1913</v>
      </c>
      <c r="M2878" t="s">
        <v>1828</v>
      </c>
      <c r="N2878" t="s">
        <v>1033</v>
      </c>
      <c r="R2878" t="s">
        <v>30</v>
      </c>
      <c r="T2878">
        <v>4</v>
      </c>
      <c r="U2878">
        <f t="shared" si="134"/>
        <v>0</v>
      </c>
    </row>
    <row r="2879" spans="1:21" x14ac:dyDescent="0.25">
      <c r="A2879">
        <v>19950525</v>
      </c>
      <c r="B2879" t="s">
        <v>1824</v>
      </c>
      <c r="C2879" t="str">
        <f t="shared" si="132"/>
        <v>L</v>
      </c>
      <c r="D2879" t="s">
        <v>1828</v>
      </c>
      <c r="E2879" s="1">
        <v>18</v>
      </c>
      <c r="F2879" s="1">
        <v>27</v>
      </c>
      <c r="G2879">
        <f t="shared" si="133"/>
        <v>-9</v>
      </c>
      <c r="H2879" t="s">
        <v>2715</v>
      </c>
      <c r="I2879" t="s">
        <v>2629</v>
      </c>
      <c r="J2879" t="s">
        <v>208</v>
      </c>
      <c r="K2879" t="s">
        <v>2716</v>
      </c>
      <c r="L2879" t="s">
        <v>1913</v>
      </c>
      <c r="M2879" t="s">
        <v>1828</v>
      </c>
      <c r="N2879" t="s">
        <v>1037</v>
      </c>
      <c r="R2879" t="s">
        <v>30</v>
      </c>
      <c r="T2879">
        <v>4</v>
      </c>
      <c r="U2879">
        <f t="shared" si="134"/>
        <v>0</v>
      </c>
    </row>
    <row r="2880" spans="1:21" x14ac:dyDescent="0.25">
      <c r="A2880">
        <v>19950526</v>
      </c>
      <c r="B2880" t="s">
        <v>2645</v>
      </c>
      <c r="C2880" t="str">
        <f t="shared" si="132"/>
        <v>W</v>
      </c>
      <c r="D2880" t="s">
        <v>397</v>
      </c>
      <c r="E2880" s="1">
        <v>34</v>
      </c>
      <c r="F2880" s="1">
        <v>3</v>
      </c>
      <c r="G2880">
        <f t="shared" si="133"/>
        <v>31</v>
      </c>
      <c r="H2880" t="s">
        <v>2715</v>
      </c>
      <c r="I2880" t="s">
        <v>2629</v>
      </c>
      <c r="J2880" t="s">
        <v>208</v>
      </c>
      <c r="K2880" t="s">
        <v>2162</v>
      </c>
      <c r="L2880" t="s">
        <v>1998</v>
      </c>
      <c r="M2880" t="s">
        <v>1828</v>
      </c>
      <c r="N2880" t="s">
        <v>1839</v>
      </c>
      <c r="R2880" t="s">
        <v>30</v>
      </c>
      <c r="T2880">
        <v>4</v>
      </c>
      <c r="U2880">
        <f t="shared" si="134"/>
        <v>0</v>
      </c>
    </row>
    <row r="2881" spans="1:21" x14ac:dyDescent="0.25">
      <c r="A2881">
        <v>19950526</v>
      </c>
      <c r="B2881" t="s">
        <v>397</v>
      </c>
      <c r="C2881" t="str">
        <f t="shared" si="132"/>
        <v>L</v>
      </c>
      <c r="D2881" t="s">
        <v>2645</v>
      </c>
      <c r="E2881" s="1">
        <v>3</v>
      </c>
      <c r="F2881" s="1">
        <v>34</v>
      </c>
      <c r="G2881">
        <f t="shared" si="133"/>
        <v>-31</v>
      </c>
      <c r="H2881" t="s">
        <v>2715</v>
      </c>
      <c r="I2881" t="s">
        <v>2629</v>
      </c>
      <c r="J2881" t="s">
        <v>208</v>
      </c>
      <c r="K2881" t="s">
        <v>2162</v>
      </c>
      <c r="L2881" t="s">
        <v>1998</v>
      </c>
      <c r="M2881" t="s">
        <v>1828</v>
      </c>
      <c r="N2881" t="s">
        <v>1839</v>
      </c>
      <c r="R2881" t="s">
        <v>30</v>
      </c>
      <c r="T2881">
        <v>4</v>
      </c>
      <c r="U2881">
        <f t="shared" si="134"/>
        <v>0</v>
      </c>
    </row>
    <row r="2882" spans="1:21" x14ac:dyDescent="0.25">
      <c r="A2882">
        <v>19950526</v>
      </c>
      <c r="B2882" t="s">
        <v>164</v>
      </c>
      <c r="C2882" t="str">
        <f t="shared" ref="C2882:C2945" si="135">IF(E2882-F2882&gt;0,"W",IF(E2882-F2882&lt;0,"L","D"))</f>
        <v>W</v>
      </c>
      <c r="D2882" t="s">
        <v>2631</v>
      </c>
      <c r="E2882" s="1">
        <v>38</v>
      </c>
      <c r="F2882" s="1">
        <v>10</v>
      </c>
      <c r="G2882">
        <f t="shared" ref="G2882:G2945" si="136">E2882-F2882</f>
        <v>28</v>
      </c>
      <c r="H2882" t="s">
        <v>2715</v>
      </c>
      <c r="I2882" t="s">
        <v>2629</v>
      </c>
      <c r="J2882" t="s">
        <v>207</v>
      </c>
      <c r="K2882" t="s">
        <v>1842</v>
      </c>
      <c r="L2882" t="s">
        <v>1841</v>
      </c>
      <c r="M2882" t="s">
        <v>1828</v>
      </c>
      <c r="N2882" t="s">
        <v>1839</v>
      </c>
      <c r="R2882" t="s">
        <v>30</v>
      </c>
      <c r="T2882">
        <v>4</v>
      </c>
      <c r="U2882">
        <f t="shared" ref="U2882:U2945" si="137">IF(C2882="L",IF(G2882&gt;-8,1,0),0)</f>
        <v>0</v>
      </c>
    </row>
    <row r="2883" spans="1:21" x14ac:dyDescent="0.25">
      <c r="A2883">
        <v>19950526</v>
      </c>
      <c r="B2883" t="s">
        <v>2631</v>
      </c>
      <c r="C2883" t="str">
        <f t="shared" si="135"/>
        <v>L</v>
      </c>
      <c r="D2883" t="s">
        <v>164</v>
      </c>
      <c r="E2883" s="1">
        <v>10</v>
      </c>
      <c r="F2883" s="1">
        <v>38</v>
      </c>
      <c r="G2883">
        <f t="shared" si="136"/>
        <v>-28</v>
      </c>
      <c r="H2883" t="s">
        <v>2715</v>
      </c>
      <c r="I2883" t="s">
        <v>2629</v>
      </c>
      <c r="J2883" t="s">
        <v>207</v>
      </c>
      <c r="K2883" t="s">
        <v>1842</v>
      </c>
      <c r="L2883" t="s">
        <v>1841</v>
      </c>
      <c r="M2883" t="s">
        <v>1828</v>
      </c>
      <c r="N2883" t="s">
        <v>1839</v>
      </c>
      <c r="R2883" t="s">
        <v>30</v>
      </c>
      <c r="T2883">
        <v>4</v>
      </c>
      <c r="U2883">
        <f t="shared" si="137"/>
        <v>0</v>
      </c>
    </row>
    <row r="2884" spans="1:21" x14ac:dyDescent="0.25">
      <c r="A2884">
        <v>19950526</v>
      </c>
      <c r="B2884" t="s">
        <v>2721</v>
      </c>
      <c r="C2884" t="str">
        <f t="shared" si="135"/>
        <v>L</v>
      </c>
      <c r="D2884" t="s">
        <v>503</v>
      </c>
      <c r="E2884" s="1">
        <v>0</v>
      </c>
      <c r="F2884" s="1">
        <v>89</v>
      </c>
      <c r="G2884">
        <f t="shared" si="136"/>
        <v>-89</v>
      </c>
      <c r="H2884" t="s">
        <v>2715</v>
      </c>
      <c r="I2884" t="s">
        <v>2629</v>
      </c>
      <c r="J2884" t="s">
        <v>207</v>
      </c>
      <c r="K2884" t="s">
        <v>2720</v>
      </c>
      <c r="L2884" t="s">
        <v>2719</v>
      </c>
      <c r="M2884" t="s">
        <v>1828</v>
      </c>
      <c r="N2884" t="s">
        <v>1839</v>
      </c>
      <c r="R2884" t="s">
        <v>30</v>
      </c>
      <c r="T2884">
        <v>4</v>
      </c>
      <c r="U2884">
        <f t="shared" si="137"/>
        <v>0</v>
      </c>
    </row>
    <row r="2885" spans="1:21" x14ac:dyDescent="0.25">
      <c r="A2885">
        <v>19950526</v>
      </c>
      <c r="B2885" t="s">
        <v>503</v>
      </c>
      <c r="C2885" t="str">
        <f t="shared" si="135"/>
        <v>W</v>
      </c>
      <c r="D2885" t="s">
        <v>2721</v>
      </c>
      <c r="E2885" s="1">
        <v>89</v>
      </c>
      <c r="F2885" s="1">
        <v>0</v>
      </c>
      <c r="G2885">
        <f t="shared" si="136"/>
        <v>89</v>
      </c>
      <c r="H2885" t="s">
        <v>2715</v>
      </c>
      <c r="I2885" t="s">
        <v>2629</v>
      </c>
      <c r="J2885" t="s">
        <v>207</v>
      </c>
      <c r="K2885" t="s">
        <v>2720</v>
      </c>
      <c r="L2885" t="s">
        <v>2719</v>
      </c>
      <c r="M2885" t="s">
        <v>1828</v>
      </c>
      <c r="N2885" t="s">
        <v>1839</v>
      </c>
      <c r="R2885" t="s">
        <v>30</v>
      </c>
      <c r="T2885">
        <v>4</v>
      </c>
      <c r="U2885">
        <f t="shared" si="137"/>
        <v>0</v>
      </c>
    </row>
    <row r="2886" spans="1:21" x14ac:dyDescent="0.25">
      <c r="A2886">
        <v>19950527</v>
      </c>
      <c r="B2886" t="s">
        <v>171</v>
      </c>
      <c r="C2886" t="str">
        <f t="shared" si="135"/>
        <v>L</v>
      </c>
      <c r="D2886" t="s">
        <v>2717</v>
      </c>
      <c r="E2886" s="1">
        <v>18</v>
      </c>
      <c r="F2886" s="1">
        <v>42</v>
      </c>
      <c r="G2886">
        <f t="shared" si="136"/>
        <v>-24</v>
      </c>
      <c r="H2886" t="s">
        <v>2715</v>
      </c>
      <c r="I2886" t="s">
        <v>2629</v>
      </c>
      <c r="J2886" t="s">
        <v>212</v>
      </c>
      <c r="K2886" t="s">
        <v>2718</v>
      </c>
      <c r="L2886" t="s">
        <v>2073</v>
      </c>
      <c r="M2886" t="s">
        <v>1828</v>
      </c>
      <c r="N2886" t="s">
        <v>1839</v>
      </c>
      <c r="R2886" t="s">
        <v>30</v>
      </c>
      <c r="T2886">
        <v>4</v>
      </c>
      <c r="U2886">
        <f t="shared" si="137"/>
        <v>0</v>
      </c>
    </row>
    <row r="2887" spans="1:21" x14ac:dyDescent="0.25">
      <c r="A2887">
        <v>19950527</v>
      </c>
      <c r="B2887" t="s">
        <v>2717</v>
      </c>
      <c r="C2887" t="str">
        <f t="shared" si="135"/>
        <v>W</v>
      </c>
      <c r="D2887" t="s">
        <v>171</v>
      </c>
      <c r="E2887" s="1">
        <v>42</v>
      </c>
      <c r="F2887" s="1">
        <v>18</v>
      </c>
      <c r="G2887">
        <f t="shared" si="136"/>
        <v>24</v>
      </c>
      <c r="H2887" t="s">
        <v>2715</v>
      </c>
      <c r="I2887" t="s">
        <v>2629</v>
      </c>
      <c r="J2887" t="s">
        <v>212</v>
      </c>
      <c r="K2887" t="s">
        <v>2718</v>
      </c>
      <c r="L2887" t="s">
        <v>2073</v>
      </c>
      <c r="M2887" t="s">
        <v>1828</v>
      </c>
      <c r="N2887" t="s">
        <v>1839</v>
      </c>
      <c r="R2887" t="s">
        <v>30</v>
      </c>
      <c r="T2887">
        <v>4</v>
      </c>
      <c r="U2887">
        <f t="shared" si="137"/>
        <v>0</v>
      </c>
    </row>
    <row r="2888" spans="1:21" x14ac:dyDescent="0.25">
      <c r="A2888">
        <v>19950527</v>
      </c>
      <c r="B2888" t="s">
        <v>1825</v>
      </c>
      <c r="C2888" t="str">
        <f t="shared" si="135"/>
        <v>L</v>
      </c>
      <c r="D2888" t="s">
        <v>1787</v>
      </c>
      <c r="E2888" s="1">
        <v>19</v>
      </c>
      <c r="F2888" s="1">
        <v>43</v>
      </c>
      <c r="G2888">
        <f t="shared" si="136"/>
        <v>-24</v>
      </c>
      <c r="H2888" t="s">
        <v>2715</v>
      </c>
      <c r="I2888" t="s">
        <v>2629</v>
      </c>
      <c r="J2888" t="s">
        <v>210</v>
      </c>
      <c r="K2888" t="s">
        <v>1971</v>
      </c>
      <c r="L2888" t="s">
        <v>1850</v>
      </c>
      <c r="M2888" t="s">
        <v>1828</v>
      </c>
      <c r="N2888" t="s">
        <v>1839</v>
      </c>
      <c r="R2888" t="s">
        <v>30</v>
      </c>
      <c r="T2888">
        <v>4</v>
      </c>
      <c r="U2888">
        <f t="shared" si="137"/>
        <v>0</v>
      </c>
    </row>
    <row r="2889" spans="1:21" x14ac:dyDescent="0.25">
      <c r="A2889">
        <v>19950527</v>
      </c>
      <c r="B2889" t="s">
        <v>1787</v>
      </c>
      <c r="C2889" t="str">
        <f t="shared" si="135"/>
        <v>W</v>
      </c>
      <c r="D2889" t="s">
        <v>1825</v>
      </c>
      <c r="E2889" s="1">
        <v>43</v>
      </c>
      <c r="F2889" s="1">
        <v>19</v>
      </c>
      <c r="G2889">
        <f t="shared" si="136"/>
        <v>24</v>
      </c>
      <c r="H2889" t="s">
        <v>2715</v>
      </c>
      <c r="I2889" t="s">
        <v>2629</v>
      </c>
      <c r="J2889" t="s">
        <v>210</v>
      </c>
      <c r="K2889" t="s">
        <v>1971</v>
      </c>
      <c r="L2889" t="s">
        <v>1850</v>
      </c>
      <c r="M2889" t="s">
        <v>1828</v>
      </c>
      <c r="N2889" t="s">
        <v>1839</v>
      </c>
      <c r="R2889" t="s">
        <v>30</v>
      </c>
      <c r="T2889">
        <v>4</v>
      </c>
      <c r="U2889">
        <f t="shared" si="137"/>
        <v>0</v>
      </c>
    </row>
    <row r="2890" spans="1:21" x14ac:dyDescent="0.25">
      <c r="A2890">
        <v>19950527</v>
      </c>
      <c r="B2890" t="s">
        <v>1823</v>
      </c>
      <c r="C2890" t="str">
        <f t="shared" si="135"/>
        <v>L</v>
      </c>
      <c r="D2890" t="s">
        <v>1264</v>
      </c>
      <c r="E2890" s="1">
        <v>10</v>
      </c>
      <c r="F2890" s="1">
        <v>57</v>
      </c>
      <c r="G2890">
        <f t="shared" si="136"/>
        <v>-47</v>
      </c>
      <c r="H2890" t="s">
        <v>2715</v>
      </c>
      <c r="I2890" t="s">
        <v>2629</v>
      </c>
      <c r="J2890" t="s">
        <v>210</v>
      </c>
      <c r="K2890" t="s">
        <v>1918</v>
      </c>
      <c r="L2890" t="s">
        <v>1917</v>
      </c>
      <c r="M2890" t="s">
        <v>1828</v>
      </c>
      <c r="N2890" t="s">
        <v>1839</v>
      </c>
      <c r="R2890" t="s">
        <v>30</v>
      </c>
      <c r="T2890">
        <v>4</v>
      </c>
      <c r="U2890">
        <f t="shared" si="137"/>
        <v>0</v>
      </c>
    </row>
    <row r="2891" spans="1:21" x14ac:dyDescent="0.25">
      <c r="A2891">
        <v>19950527</v>
      </c>
      <c r="B2891" t="s">
        <v>1264</v>
      </c>
      <c r="C2891" t="str">
        <f t="shared" si="135"/>
        <v>W</v>
      </c>
      <c r="D2891" t="s">
        <v>1823</v>
      </c>
      <c r="E2891" s="1">
        <v>57</v>
      </c>
      <c r="F2891" s="1">
        <v>10</v>
      </c>
      <c r="G2891">
        <f t="shared" si="136"/>
        <v>47</v>
      </c>
      <c r="H2891" t="s">
        <v>2715</v>
      </c>
      <c r="I2891" t="s">
        <v>2629</v>
      </c>
      <c r="J2891" t="s">
        <v>210</v>
      </c>
      <c r="K2891" t="s">
        <v>1918</v>
      </c>
      <c r="L2891" t="s">
        <v>1917</v>
      </c>
      <c r="M2891" t="s">
        <v>1828</v>
      </c>
      <c r="N2891" t="s">
        <v>1839</v>
      </c>
      <c r="R2891" t="s">
        <v>30</v>
      </c>
      <c r="T2891">
        <v>4</v>
      </c>
      <c r="U2891">
        <f t="shared" si="137"/>
        <v>0</v>
      </c>
    </row>
    <row r="2892" spans="1:21" x14ac:dyDescent="0.25">
      <c r="A2892">
        <v>19950527</v>
      </c>
      <c r="B2892" t="s">
        <v>1821</v>
      </c>
      <c r="C2892" t="str">
        <f t="shared" si="135"/>
        <v>L</v>
      </c>
      <c r="D2892" t="s">
        <v>376</v>
      </c>
      <c r="E2892" s="1">
        <v>18</v>
      </c>
      <c r="F2892" s="1">
        <v>24</v>
      </c>
      <c r="G2892">
        <f t="shared" si="136"/>
        <v>-6</v>
      </c>
      <c r="H2892" t="s">
        <v>2715</v>
      </c>
      <c r="I2892" t="s">
        <v>2629</v>
      </c>
      <c r="J2892" t="s">
        <v>212</v>
      </c>
      <c r="K2892" t="s">
        <v>1830</v>
      </c>
      <c r="L2892" t="s">
        <v>1829</v>
      </c>
      <c r="M2892" t="s">
        <v>1828</v>
      </c>
      <c r="N2892" t="s">
        <v>1839</v>
      </c>
      <c r="R2892" t="s">
        <v>30</v>
      </c>
      <c r="T2892">
        <v>4</v>
      </c>
      <c r="U2892">
        <f t="shared" si="137"/>
        <v>1</v>
      </c>
    </row>
    <row r="2893" spans="1:21" x14ac:dyDescent="0.25">
      <c r="A2893">
        <v>19950527</v>
      </c>
      <c r="B2893" t="s">
        <v>376</v>
      </c>
      <c r="C2893" t="str">
        <f t="shared" si="135"/>
        <v>W</v>
      </c>
      <c r="D2893" t="s">
        <v>1821</v>
      </c>
      <c r="E2893" s="1">
        <v>24</v>
      </c>
      <c r="F2893" s="1">
        <v>18</v>
      </c>
      <c r="G2893">
        <f t="shared" si="136"/>
        <v>6</v>
      </c>
      <c r="H2893" t="s">
        <v>2715</v>
      </c>
      <c r="I2893" t="s">
        <v>2629</v>
      </c>
      <c r="J2893" t="s">
        <v>212</v>
      </c>
      <c r="K2893" t="s">
        <v>1830</v>
      </c>
      <c r="L2893" t="s">
        <v>1829</v>
      </c>
      <c r="M2893" t="s">
        <v>1828</v>
      </c>
      <c r="N2893" t="s">
        <v>1839</v>
      </c>
      <c r="R2893" t="s">
        <v>30</v>
      </c>
      <c r="T2893">
        <v>4</v>
      </c>
      <c r="U2893">
        <f t="shared" si="137"/>
        <v>0</v>
      </c>
    </row>
    <row r="2894" spans="1:21" x14ac:dyDescent="0.25">
      <c r="A2894">
        <v>19950529</v>
      </c>
      <c r="B2894" t="s">
        <v>164</v>
      </c>
      <c r="C2894" t="str">
        <f t="shared" si="135"/>
        <v>W</v>
      </c>
      <c r="D2894" t="s">
        <v>2721</v>
      </c>
      <c r="E2894" s="1">
        <v>54</v>
      </c>
      <c r="F2894" s="1">
        <v>18</v>
      </c>
      <c r="G2894">
        <f t="shared" si="136"/>
        <v>36</v>
      </c>
      <c r="H2894" t="s">
        <v>2715</v>
      </c>
      <c r="I2894" t="s">
        <v>2629</v>
      </c>
      <c r="J2894" t="s">
        <v>207</v>
      </c>
      <c r="K2894" t="s">
        <v>2720</v>
      </c>
      <c r="L2894" t="s">
        <v>2719</v>
      </c>
      <c r="M2894" t="s">
        <v>1828</v>
      </c>
      <c r="N2894" t="s">
        <v>1839</v>
      </c>
      <c r="R2894" t="s">
        <v>30</v>
      </c>
      <c r="T2894">
        <v>4</v>
      </c>
      <c r="U2894">
        <f t="shared" si="137"/>
        <v>0</v>
      </c>
    </row>
    <row r="2895" spans="1:21" x14ac:dyDescent="0.25">
      <c r="A2895">
        <v>19950529</v>
      </c>
      <c r="B2895" t="s">
        <v>2721</v>
      </c>
      <c r="C2895" t="str">
        <f t="shared" si="135"/>
        <v>L</v>
      </c>
      <c r="D2895" t="s">
        <v>164</v>
      </c>
      <c r="E2895" s="1">
        <v>18</v>
      </c>
      <c r="F2895" s="1">
        <v>54</v>
      </c>
      <c r="G2895">
        <f t="shared" si="136"/>
        <v>-36</v>
      </c>
      <c r="H2895" t="s">
        <v>2715</v>
      </c>
      <c r="I2895" t="s">
        <v>2629</v>
      </c>
      <c r="J2895" t="s">
        <v>207</v>
      </c>
      <c r="K2895" t="s">
        <v>2720</v>
      </c>
      <c r="L2895" t="s">
        <v>2719</v>
      </c>
      <c r="M2895" t="s">
        <v>1828</v>
      </c>
      <c r="N2895" t="s">
        <v>1839</v>
      </c>
      <c r="R2895" t="s">
        <v>30</v>
      </c>
      <c r="T2895">
        <v>4</v>
      </c>
      <c r="U2895">
        <f t="shared" si="137"/>
        <v>0</v>
      </c>
    </row>
    <row r="2896" spans="1:21" x14ac:dyDescent="0.25">
      <c r="A2896">
        <v>19950530</v>
      </c>
      <c r="B2896" t="s">
        <v>2717</v>
      </c>
      <c r="C2896" t="str">
        <f t="shared" si="135"/>
        <v>W</v>
      </c>
      <c r="D2896" t="s">
        <v>1821</v>
      </c>
      <c r="E2896" s="1">
        <v>32</v>
      </c>
      <c r="F2896" s="1">
        <v>26</v>
      </c>
      <c r="G2896">
        <f t="shared" si="136"/>
        <v>6</v>
      </c>
      <c r="H2896" t="s">
        <v>2715</v>
      </c>
      <c r="I2896" t="s">
        <v>2629</v>
      </c>
      <c r="J2896" t="s">
        <v>212</v>
      </c>
      <c r="K2896" t="s">
        <v>2718</v>
      </c>
      <c r="L2896" t="s">
        <v>2073</v>
      </c>
      <c r="M2896" t="s">
        <v>1828</v>
      </c>
      <c r="N2896" t="s">
        <v>1839</v>
      </c>
      <c r="R2896" t="s">
        <v>30</v>
      </c>
      <c r="T2896">
        <v>4</v>
      </c>
      <c r="U2896">
        <f t="shared" si="137"/>
        <v>0</v>
      </c>
    </row>
    <row r="2897" spans="1:21" x14ac:dyDescent="0.25">
      <c r="A2897">
        <v>19950530</v>
      </c>
      <c r="B2897" t="s">
        <v>1821</v>
      </c>
      <c r="C2897" t="str">
        <f t="shared" si="135"/>
        <v>L</v>
      </c>
      <c r="D2897" t="s">
        <v>2717</v>
      </c>
      <c r="E2897" s="1">
        <v>26</v>
      </c>
      <c r="F2897" s="1">
        <v>32</v>
      </c>
      <c r="G2897">
        <f t="shared" si="136"/>
        <v>-6</v>
      </c>
      <c r="H2897" t="s">
        <v>2715</v>
      </c>
      <c r="I2897" t="s">
        <v>2629</v>
      </c>
      <c r="J2897" t="s">
        <v>212</v>
      </c>
      <c r="K2897" t="s">
        <v>2718</v>
      </c>
      <c r="L2897" t="s">
        <v>2073</v>
      </c>
      <c r="M2897" t="s">
        <v>1828</v>
      </c>
      <c r="N2897" t="s">
        <v>1839</v>
      </c>
      <c r="R2897" t="s">
        <v>30</v>
      </c>
      <c r="T2897">
        <v>4</v>
      </c>
      <c r="U2897">
        <f t="shared" si="137"/>
        <v>1</v>
      </c>
    </row>
    <row r="2898" spans="1:21" x14ac:dyDescent="0.25">
      <c r="A2898">
        <v>19950530</v>
      </c>
      <c r="B2898" t="s">
        <v>1828</v>
      </c>
      <c r="C2898" t="str">
        <f t="shared" si="135"/>
        <v>W</v>
      </c>
      <c r="D2898" t="s">
        <v>397</v>
      </c>
      <c r="E2898" s="1">
        <v>21</v>
      </c>
      <c r="F2898" s="1">
        <v>8</v>
      </c>
      <c r="G2898">
        <f t="shared" si="136"/>
        <v>13</v>
      </c>
      <c r="H2898" t="s">
        <v>2715</v>
      </c>
      <c r="I2898" t="s">
        <v>2629</v>
      </c>
      <c r="J2898" t="s">
        <v>208</v>
      </c>
      <c r="K2898" t="s">
        <v>2716</v>
      </c>
      <c r="L2898" t="s">
        <v>1913</v>
      </c>
      <c r="M2898" t="s">
        <v>1828</v>
      </c>
      <c r="N2898" t="s">
        <v>1033</v>
      </c>
      <c r="R2898" t="s">
        <v>30</v>
      </c>
      <c r="T2898">
        <v>4</v>
      </c>
      <c r="U2898">
        <f t="shared" si="137"/>
        <v>0</v>
      </c>
    </row>
    <row r="2899" spans="1:21" x14ac:dyDescent="0.25">
      <c r="A2899">
        <v>19950530</v>
      </c>
      <c r="B2899" t="s">
        <v>397</v>
      </c>
      <c r="C2899" t="str">
        <f t="shared" si="135"/>
        <v>L</v>
      </c>
      <c r="D2899" t="s">
        <v>1828</v>
      </c>
      <c r="E2899" s="1">
        <v>8</v>
      </c>
      <c r="F2899" s="1">
        <v>21</v>
      </c>
      <c r="G2899">
        <f t="shared" si="136"/>
        <v>-13</v>
      </c>
      <c r="H2899" t="s">
        <v>2715</v>
      </c>
      <c r="I2899" t="s">
        <v>2629</v>
      </c>
      <c r="J2899" t="s">
        <v>208</v>
      </c>
      <c r="K2899" t="s">
        <v>2716</v>
      </c>
      <c r="L2899" t="s">
        <v>1913</v>
      </c>
      <c r="M2899" t="s">
        <v>1828</v>
      </c>
      <c r="N2899" t="s">
        <v>1037</v>
      </c>
      <c r="R2899" t="s">
        <v>30</v>
      </c>
      <c r="T2899">
        <v>4</v>
      </c>
      <c r="U2899">
        <f t="shared" si="137"/>
        <v>0</v>
      </c>
    </row>
    <row r="2900" spans="1:21" x14ac:dyDescent="0.25">
      <c r="A2900">
        <v>19950530</v>
      </c>
      <c r="B2900" t="s">
        <v>503</v>
      </c>
      <c r="C2900" t="str">
        <f t="shared" si="135"/>
        <v>W</v>
      </c>
      <c r="D2900" t="s">
        <v>2631</v>
      </c>
      <c r="E2900" s="1">
        <v>41</v>
      </c>
      <c r="F2900" s="1">
        <v>5</v>
      </c>
      <c r="G2900">
        <f t="shared" si="136"/>
        <v>36</v>
      </c>
      <c r="H2900" t="s">
        <v>2715</v>
      </c>
      <c r="I2900" t="s">
        <v>2629</v>
      </c>
      <c r="J2900" t="s">
        <v>207</v>
      </c>
      <c r="K2900" t="s">
        <v>1842</v>
      </c>
      <c r="L2900" t="s">
        <v>1841</v>
      </c>
      <c r="M2900" t="s">
        <v>1828</v>
      </c>
      <c r="N2900" t="s">
        <v>1839</v>
      </c>
      <c r="R2900" t="s">
        <v>30</v>
      </c>
      <c r="T2900">
        <v>4</v>
      </c>
      <c r="U2900">
        <f t="shared" si="137"/>
        <v>0</v>
      </c>
    </row>
    <row r="2901" spans="1:21" x14ac:dyDescent="0.25">
      <c r="A2901">
        <v>19950530</v>
      </c>
      <c r="B2901" t="s">
        <v>2631</v>
      </c>
      <c r="C2901" t="str">
        <f t="shared" si="135"/>
        <v>L</v>
      </c>
      <c r="D2901" t="s">
        <v>503</v>
      </c>
      <c r="E2901" s="1">
        <v>5</v>
      </c>
      <c r="F2901" s="1">
        <v>41</v>
      </c>
      <c r="G2901">
        <f t="shared" si="136"/>
        <v>-36</v>
      </c>
      <c r="H2901" t="s">
        <v>2715</v>
      </c>
      <c r="I2901" t="s">
        <v>2629</v>
      </c>
      <c r="J2901" t="s">
        <v>207</v>
      </c>
      <c r="K2901" t="s">
        <v>1842</v>
      </c>
      <c r="L2901" t="s">
        <v>1841</v>
      </c>
      <c r="M2901" t="s">
        <v>1828</v>
      </c>
      <c r="N2901" t="s">
        <v>1839</v>
      </c>
      <c r="R2901" t="s">
        <v>30</v>
      </c>
      <c r="T2901">
        <v>4</v>
      </c>
      <c r="U2901">
        <f t="shared" si="137"/>
        <v>0</v>
      </c>
    </row>
    <row r="2902" spans="1:21" x14ac:dyDescent="0.25">
      <c r="A2902">
        <v>19950531</v>
      </c>
      <c r="B2902" t="s">
        <v>1824</v>
      </c>
      <c r="C2902" t="str">
        <f t="shared" si="135"/>
        <v>W</v>
      </c>
      <c r="D2902" t="s">
        <v>2645</v>
      </c>
      <c r="E2902" s="1">
        <v>27</v>
      </c>
      <c r="F2902" s="1">
        <v>11</v>
      </c>
      <c r="G2902">
        <f t="shared" si="136"/>
        <v>16</v>
      </c>
      <c r="H2902" t="s">
        <v>2715</v>
      </c>
      <c r="I2902" t="s">
        <v>2629</v>
      </c>
      <c r="J2902" t="s">
        <v>208</v>
      </c>
      <c r="K2902" t="s">
        <v>2162</v>
      </c>
      <c r="L2902" t="s">
        <v>1998</v>
      </c>
      <c r="M2902" t="s">
        <v>1828</v>
      </c>
      <c r="N2902" t="s">
        <v>1839</v>
      </c>
      <c r="R2902" t="s">
        <v>30</v>
      </c>
      <c r="T2902">
        <v>4</v>
      </c>
      <c r="U2902">
        <f t="shared" si="137"/>
        <v>0</v>
      </c>
    </row>
    <row r="2903" spans="1:21" x14ac:dyDescent="0.25">
      <c r="A2903">
        <v>19950531</v>
      </c>
      <c r="B2903" t="s">
        <v>2645</v>
      </c>
      <c r="C2903" t="str">
        <f t="shared" si="135"/>
        <v>L</v>
      </c>
      <c r="D2903" t="s">
        <v>1824</v>
      </c>
      <c r="E2903" s="1">
        <v>11</v>
      </c>
      <c r="F2903" s="1">
        <v>27</v>
      </c>
      <c r="G2903">
        <f t="shared" si="136"/>
        <v>-16</v>
      </c>
      <c r="H2903" t="s">
        <v>2715</v>
      </c>
      <c r="I2903" t="s">
        <v>2629</v>
      </c>
      <c r="J2903" t="s">
        <v>208</v>
      </c>
      <c r="K2903" t="s">
        <v>2162</v>
      </c>
      <c r="L2903" t="s">
        <v>1998</v>
      </c>
      <c r="M2903" t="s">
        <v>1828</v>
      </c>
      <c r="N2903" t="s">
        <v>1839</v>
      </c>
      <c r="R2903" t="s">
        <v>30</v>
      </c>
      <c r="T2903">
        <v>4</v>
      </c>
      <c r="U2903">
        <f t="shared" si="137"/>
        <v>0</v>
      </c>
    </row>
    <row r="2904" spans="1:21" x14ac:dyDescent="0.25">
      <c r="A2904">
        <v>19950531</v>
      </c>
      <c r="B2904" t="s">
        <v>1787</v>
      </c>
      <c r="C2904" t="str">
        <f t="shared" si="135"/>
        <v>W</v>
      </c>
      <c r="D2904" t="s">
        <v>1264</v>
      </c>
      <c r="E2904" s="1">
        <v>34</v>
      </c>
      <c r="F2904" s="1">
        <v>9</v>
      </c>
      <c r="G2904">
        <f t="shared" si="136"/>
        <v>25</v>
      </c>
      <c r="H2904" t="s">
        <v>2715</v>
      </c>
      <c r="I2904" t="s">
        <v>2629</v>
      </c>
      <c r="J2904" t="s">
        <v>210</v>
      </c>
      <c r="K2904" t="s">
        <v>1971</v>
      </c>
      <c r="L2904" t="s">
        <v>1850</v>
      </c>
      <c r="M2904" t="s">
        <v>1828</v>
      </c>
      <c r="N2904" t="s">
        <v>1839</v>
      </c>
      <c r="R2904" t="s">
        <v>30</v>
      </c>
      <c r="T2904">
        <v>4</v>
      </c>
      <c r="U2904">
        <f t="shared" si="137"/>
        <v>0</v>
      </c>
    </row>
    <row r="2905" spans="1:21" x14ac:dyDescent="0.25">
      <c r="A2905">
        <v>19950531</v>
      </c>
      <c r="B2905" t="s">
        <v>1264</v>
      </c>
      <c r="C2905" t="str">
        <f t="shared" si="135"/>
        <v>L</v>
      </c>
      <c r="D2905" t="s">
        <v>1787</v>
      </c>
      <c r="E2905" s="1">
        <v>9</v>
      </c>
      <c r="F2905" s="1">
        <v>34</v>
      </c>
      <c r="G2905">
        <f t="shared" si="136"/>
        <v>-25</v>
      </c>
      <c r="H2905" t="s">
        <v>2715</v>
      </c>
      <c r="I2905" t="s">
        <v>2629</v>
      </c>
      <c r="J2905" t="s">
        <v>210</v>
      </c>
      <c r="K2905" t="s">
        <v>1971</v>
      </c>
      <c r="L2905" t="s">
        <v>1850</v>
      </c>
      <c r="M2905" t="s">
        <v>1828</v>
      </c>
      <c r="N2905" t="s">
        <v>1839</v>
      </c>
      <c r="R2905" t="s">
        <v>30</v>
      </c>
      <c r="T2905">
        <v>4</v>
      </c>
      <c r="U2905">
        <f t="shared" si="137"/>
        <v>0</v>
      </c>
    </row>
    <row r="2906" spans="1:21" x14ac:dyDescent="0.25">
      <c r="A2906">
        <v>19950531</v>
      </c>
      <c r="B2906" t="s">
        <v>1825</v>
      </c>
      <c r="C2906" t="str">
        <f t="shared" si="135"/>
        <v>W</v>
      </c>
      <c r="D2906" t="s">
        <v>1823</v>
      </c>
      <c r="E2906" s="1">
        <v>50</v>
      </c>
      <c r="F2906" s="1">
        <v>28</v>
      </c>
      <c r="G2906">
        <f t="shared" si="136"/>
        <v>22</v>
      </c>
      <c r="H2906" t="s">
        <v>2715</v>
      </c>
      <c r="I2906" t="s">
        <v>2629</v>
      </c>
      <c r="J2906" t="s">
        <v>210</v>
      </c>
      <c r="K2906" t="s">
        <v>1918</v>
      </c>
      <c r="L2906" t="s">
        <v>1917</v>
      </c>
      <c r="M2906" t="s">
        <v>1828</v>
      </c>
      <c r="N2906" t="s">
        <v>1839</v>
      </c>
      <c r="R2906" t="s">
        <v>30</v>
      </c>
      <c r="T2906">
        <v>4</v>
      </c>
      <c r="U2906">
        <f t="shared" si="137"/>
        <v>0</v>
      </c>
    </row>
    <row r="2907" spans="1:21" x14ac:dyDescent="0.25">
      <c r="A2907">
        <v>19950531</v>
      </c>
      <c r="B2907" t="s">
        <v>1823</v>
      </c>
      <c r="C2907" t="str">
        <f t="shared" si="135"/>
        <v>L</v>
      </c>
      <c r="D2907" t="s">
        <v>1825</v>
      </c>
      <c r="E2907" s="1">
        <v>28</v>
      </c>
      <c r="F2907" s="1">
        <v>50</v>
      </c>
      <c r="G2907">
        <f t="shared" si="136"/>
        <v>-22</v>
      </c>
      <c r="H2907" t="s">
        <v>2715</v>
      </c>
      <c r="I2907" t="s">
        <v>2629</v>
      </c>
      <c r="J2907" t="s">
        <v>210</v>
      </c>
      <c r="K2907" t="s">
        <v>1918</v>
      </c>
      <c r="L2907" t="s">
        <v>1917</v>
      </c>
      <c r="M2907" t="s">
        <v>1828</v>
      </c>
      <c r="N2907" t="s">
        <v>1839</v>
      </c>
      <c r="R2907" t="s">
        <v>30</v>
      </c>
      <c r="T2907">
        <v>4</v>
      </c>
      <c r="U2907">
        <f t="shared" si="137"/>
        <v>0</v>
      </c>
    </row>
    <row r="2908" spans="1:21" x14ac:dyDescent="0.25">
      <c r="A2908">
        <v>19950531</v>
      </c>
      <c r="B2908" t="s">
        <v>376</v>
      </c>
      <c r="C2908" t="str">
        <f t="shared" si="135"/>
        <v>W</v>
      </c>
      <c r="D2908" t="s">
        <v>171</v>
      </c>
      <c r="E2908" s="1">
        <v>27</v>
      </c>
      <c r="F2908" s="1">
        <v>20</v>
      </c>
      <c r="G2908">
        <f t="shared" si="136"/>
        <v>7</v>
      </c>
      <c r="H2908" t="s">
        <v>2715</v>
      </c>
      <c r="I2908" t="s">
        <v>2629</v>
      </c>
      <c r="J2908" t="s">
        <v>212</v>
      </c>
      <c r="K2908" t="s">
        <v>1830</v>
      </c>
      <c r="L2908" t="s">
        <v>1829</v>
      </c>
      <c r="M2908" t="s">
        <v>1828</v>
      </c>
      <c r="N2908" t="s">
        <v>1839</v>
      </c>
      <c r="R2908" t="s">
        <v>30</v>
      </c>
      <c r="T2908">
        <v>4</v>
      </c>
      <c r="U2908">
        <f t="shared" si="137"/>
        <v>0</v>
      </c>
    </row>
    <row r="2909" spans="1:21" x14ac:dyDescent="0.25">
      <c r="A2909">
        <v>19950531</v>
      </c>
      <c r="B2909" t="s">
        <v>171</v>
      </c>
      <c r="C2909" t="str">
        <f t="shared" si="135"/>
        <v>L</v>
      </c>
      <c r="D2909" t="s">
        <v>376</v>
      </c>
      <c r="E2909" s="1">
        <v>20</v>
      </c>
      <c r="F2909" s="1">
        <v>27</v>
      </c>
      <c r="G2909">
        <f t="shared" si="136"/>
        <v>-7</v>
      </c>
      <c r="H2909" t="s">
        <v>2715</v>
      </c>
      <c r="I2909" t="s">
        <v>2629</v>
      </c>
      <c r="J2909" t="s">
        <v>212</v>
      </c>
      <c r="K2909" t="s">
        <v>1830</v>
      </c>
      <c r="L2909" t="s">
        <v>1829</v>
      </c>
      <c r="M2909" t="s">
        <v>1828</v>
      </c>
      <c r="N2909" t="s">
        <v>1839</v>
      </c>
      <c r="R2909" t="s">
        <v>30</v>
      </c>
      <c r="T2909">
        <v>4</v>
      </c>
      <c r="U2909">
        <f t="shared" si="137"/>
        <v>1</v>
      </c>
    </row>
    <row r="2910" spans="1:21" x14ac:dyDescent="0.25">
      <c r="A2910">
        <v>19950603</v>
      </c>
      <c r="B2910" t="s">
        <v>1828</v>
      </c>
      <c r="C2910" t="str">
        <f t="shared" si="135"/>
        <v>W</v>
      </c>
      <c r="D2910" t="s">
        <v>2645</v>
      </c>
      <c r="E2910" s="1">
        <v>20</v>
      </c>
      <c r="F2910" s="1">
        <v>0</v>
      </c>
      <c r="G2910">
        <f t="shared" si="136"/>
        <v>20</v>
      </c>
      <c r="H2910" t="s">
        <v>2715</v>
      </c>
      <c r="I2910" t="s">
        <v>2629</v>
      </c>
      <c r="J2910" t="s">
        <v>208</v>
      </c>
      <c r="K2910" t="s">
        <v>2162</v>
      </c>
      <c r="L2910" t="s">
        <v>1998</v>
      </c>
      <c r="M2910" t="s">
        <v>1828</v>
      </c>
      <c r="N2910" t="s">
        <v>1033</v>
      </c>
      <c r="R2910" t="s">
        <v>30</v>
      </c>
      <c r="T2910">
        <v>4</v>
      </c>
      <c r="U2910">
        <f t="shared" si="137"/>
        <v>0</v>
      </c>
    </row>
    <row r="2911" spans="1:21" x14ac:dyDescent="0.25">
      <c r="A2911">
        <v>19950603</v>
      </c>
      <c r="B2911" t="s">
        <v>2645</v>
      </c>
      <c r="C2911" t="str">
        <f t="shared" si="135"/>
        <v>L</v>
      </c>
      <c r="D2911" t="s">
        <v>1828</v>
      </c>
      <c r="E2911" s="1">
        <v>0</v>
      </c>
      <c r="F2911" s="1">
        <v>20</v>
      </c>
      <c r="G2911">
        <f t="shared" si="136"/>
        <v>-20</v>
      </c>
      <c r="H2911" t="s">
        <v>2715</v>
      </c>
      <c r="I2911" t="s">
        <v>2629</v>
      </c>
      <c r="J2911" t="s">
        <v>208</v>
      </c>
      <c r="K2911" t="s">
        <v>2162</v>
      </c>
      <c r="L2911" t="s">
        <v>1998</v>
      </c>
      <c r="M2911" t="s">
        <v>1828</v>
      </c>
      <c r="N2911" t="s">
        <v>1037</v>
      </c>
      <c r="R2911" t="s">
        <v>30</v>
      </c>
      <c r="T2911">
        <v>4</v>
      </c>
      <c r="U2911">
        <f t="shared" si="137"/>
        <v>0</v>
      </c>
    </row>
    <row r="2912" spans="1:21" x14ac:dyDescent="0.25">
      <c r="A2912">
        <v>19950603</v>
      </c>
      <c r="B2912" t="s">
        <v>1824</v>
      </c>
      <c r="C2912" t="str">
        <f t="shared" si="135"/>
        <v>W</v>
      </c>
      <c r="D2912" t="s">
        <v>397</v>
      </c>
      <c r="E2912" s="1">
        <v>42</v>
      </c>
      <c r="F2912" s="1">
        <v>3</v>
      </c>
      <c r="G2912">
        <f t="shared" si="136"/>
        <v>39</v>
      </c>
      <c r="H2912" t="s">
        <v>2715</v>
      </c>
      <c r="I2912" t="s">
        <v>2629</v>
      </c>
      <c r="J2912" t="s">
        <v>208</v>
      </c>
      <c r="K2912" t="s">
        <v>2723</v>
      </c>
      <c r="L2912" t="s">
        <v>2722</v>
      </c>
      <c r="M2912" t="s">
        <v>1828</v>
      </c>
      <c r="N2912" t="s">
        <v>1839</v>
      </c>
      <c r="R2912" t="s">
        <v>30</v>
      </c>
      <c r="T2912">
        <v>4</v>
      </c>
      <c r="U2912">
        <f t="shared" si="137"/>
        <v>0</v>
      </c>
    </row>
    <row r="2913" spans="1:21" x14ac:dyDescent="0.25">
      <c r="A2913">
        <v>19950603</v>
      </c>
      <c r="B2913" t="s">
        <v>397</v>
      </c>
      <c r="C2913" t="str">
        <f t="shared" si="135"/>
        <v>L</v>
      </c>
      <c r="D2913" t="s">
        <v>1824</v>
      </c>
      <c r="E2913" s="1">
        <v>3</v>
      </c>
      <c r="F2913" s="1">
        <v>42</v>
      </c>
      <c r="G2913">
        <f t="shared" si="136"/>
        <v>-39</v>
      </c>
      <c r="H2913" t="s">
        <v>2715</v>
      </c>
      <c r="I2913" t="s">
        <v>2629</v>
      </c>
      <c r="J2913" t="s">
        <v>208</v>
      </c>
      <c r="K2913" t="s">
        <v>2723</v>
      </c>
      <c r="L2913" t="s">
        <v>2722</v>
      </c>
      <c r="M2913" t="s">
        <v>1828</v>
      </c>
      <c r="N2913" t="s">
        <v>1839</v>
      </c>
      <c r="R2913" t="s">
        <v>30</v>
      </c>
      <c r="T2913">
        <v>4</v>
      </c>
      <c r="U2913">
        <f t="shared" si="137"/>
        <v>0</v>
      </c>
    </row>
    <row r="2914" spans="1:21" x14ac:dyDescent="0.25">
      <c r="A2914">
        <v>19950603</v>
      </c>
      <c r="B2914" t="s">
        <v>164</v>
      </c>
      <c r="C2914" t="str">
        <f t="shared" si="135"/>
        <v>W</v>
      </c>
      <c r="D2914" t="s">
        <v>503</v>
      </c>
      <c r="E2914" s="1">
        <v>22</v>
      </c>
      <c r="F2914" s="1">
        <v>19</v>
      </c>
      <c r="G2914">
        <f t="shared" si="136"/>
        <v>3</v>
      </c>
      <c r="H2914" t="s">
        <v>2715</v>
      </c>
      <c r="I2914" t="s">
        <v>2629</v>
      </c>
      <c r="J2914" t="s">
        <v>207</v>
      </c>
      <c r="K2914" t="s">
        <v>1842</v>
      </c>
      <c r="L2914" t="s">
        <v>1841</v>
      </c>
      <c r="M2914" t="s">
        <v>1828</v>
      </c>
      <c r="N2914" t="s">
        <v>1839</v>
      </c>
      <c r="R2914" t="s">
        <v>30</v>
      </c>
      <c r="T2914">
        <v>4</v>
      </c>
      <c r="U2914">
        <f t="shared" si="137"/>
        <v>0</v>
      </c>
    </row>
    <row r="2915" spans="1:21" x14ac:dyDescent="0.25">
      <c r="A2915">
        <v>19950603</v>
      </c>
      <c r="B2915" t="s">
        <v>503</v>
      </c>
      <c r="C2915" t="str">
        <f t="shared" si="135"/>
        <v>L</v>
      </c>
      <c r="D2915" t="s">
        <v>164</v>
      </c>
      <c r="E2915" s="1">
        <v>19</v>
      </c>
      <c r="F2915" s="1">
        <v>22</v>
      </c>
      <c r="G2915">
        <f t="shared" si="136"/>
        <v>-3</v>
      </c>
      <c r="H2915" t="s">
        <v>2715</v>
      </c>
      <c r="I2915" t="s">
        <v>2629</v>
      </c>
      <c r="J2915" t="s">
        <v>207</v>
      </c>
      <c r="K2915" t="s">
        <v>1842</v>
      </c>
      <c r="L2915" t="s">
        <v>1841</v>
      </c>
      <c r="M2915" t="s">
        <v>1828</v>
      </c>
      <c r="N2915" t="s">
        <v>1839</v>
      </c>
      <c r="R2915" t="s">
        <v>30</v>
      </c>
      <c r="T2915">
        <v>4</v>
      </c>
      <c r="U2915">
        <f t="shared" si="137"/>
        <v>1</v>
      </c>
    </row>
    <row r="2916" spans="1:21" x14ac:dyDescent="0.25">
      <c r="A2916">
        <v>19950603</v>
      </c>
      <c r="B2916" t="s">
        <v>2721</v>
      </c>
      <c r="C2916" t="str">
        <f t="shared" si="135"/>
        <v>L</v>
      </c>
      <c r="D2916" t="s">
        <v>2631</v>
      </c>
      <c r="E2916" s="1">
        <v>11</v>
      </c>
      <c r="F2916" s="1">
        <v>29</v>
      </c>
      <c r="G2916">
        <f t="shared" si="136"/>
        <v>-18</v>
      </c>
      <c r="H2916" t="s">
        <v>2715</v>
      </c>
      <c r="I2916" t="s">
        <v>2629</v>
      </c>
      <c r="J2916" t="s">
        <v>207</v>
      </c>
      <c r="K2916" t="s">
        <v>2720</v>
      </c>
      <c r="L2916" t="s">
        <v>2719</v>
      </c>
      <c r="M2916" t="s">
        <v>1828</v>
      </c>
      <c r="N2916" t="s">
        <v>1839</v>
      </c>
      <c r="R2916" t="s">
        <v>30</v>
      </c>
      <c r="T2916">
        <v>4</v>
      </c>
      <c r="U2916">
        <f t="shared" si="137"/>
        <v>0</v>
      </c>
    </row>
    <row r="2917" spans="1:21" x14ac:dyDescent="0.25">
      <c r="A2917">
        <v>19950603</v>
      </c>
      <c r="B2917" t="s">
        <v>2631</v>
      </c>
      <c r="C2917" t="str">
        <f t="shared" si="135"/>
        <v>W</v>
      </c>
      <c r="D2917" t="s">
        <v>2721</v>
      </c>
      <c r="E2917" s="1">
        <v>29</v>
      </c>
      <c r="F2917" s="1">
        <v>11</v>
      </c>
      <c r="G2917">
        <f t="shared" si="136"/>
        <v>18</v>
      </c>
      <c r="H2917" t="s">
        <v>2715</v>
      </c>
      <c r="I2917" t="s">
        <v>2629</v>
      </c>
      <c r="J2917" t="s">
        <v>207</v>
      </c>
      <c r="K2917" t="s">
        <v>2720</v>
      </c>
      <c r="L2917" t="s">
        <v>2719</v>
      </c>
      <c r="M2917" t="s">
        <v>1828</v>
      </c>
      <c r="N2917" t="s">
        <v>1839</v>
      </c>
      <c r="R2917" t="s">
        <v>30</v>
      </c>
      <c r="T2917">
        <v>4</v>
      </c>
      <c r="U2917">
        <f t="shared" si="137"/>
        <v>0</v>
      </c>
    </row>
    <row r="2918" spans="1:21" x14ac:dyDescent="0.25">
      <c r="A2918">
        <v>19950604</v>
      </c>
      <c r="B2918" t="s">
        <v>1821</v>
      </c>
      <c r="C2918" t="str">
        <f t="shared" si="135"/>
        <v>L</v>
      </c>
      <c r="D2918" t="s">
        <v>171</v>
      </c>
      <c r="E2918" s="1">
        <v>25</v>
      </c>
      <c r="F2918" s="1">
        <v>31</v>
      </c>
      <c r="G2918">
        <f t="shared" si="136"/>
        <v>-6</v>
      </c>
      <c r="H2918" t="s">
        <v>2715</v>
      </c>
      <c r="I2918" t="s">
        <v>2629</v>
      </c>
      <c r="J2918" t="s">
        <v>212</v>
      </c>
      <c r="K2918" t="s">
        <v>2718</v>
      </c>
      <c r="L2918" t="s">
        <v>2073</v>
      </c>
      <c r="M2918" t="s">
        <v>1828</v>
      </c>
      <c r="N2918" t="s">
        <v>1839</v>
      </c>
      <c r="R2918" t="s">
        <v>30</v>
      </c>
      <c r="T2918">
        <v>4</v>
      </c>
      <c r="U2918">
        <f t="shared" si="137"/>
        <v>1</v>
      </c>
    </row>
    <row r="2919" spans="1:21" x14ac:dyDescent="0.25">
      <c r="A2919">
        <v>19950604</v>
      </c>
      <c r="B2919" t="s">
        <v>171</v>
      </c>
      <c r="C2919" t="str">
        <f t="shared" si="135"/>
        <v>W</v>
      </c>
      <c r="D2919" t="s">
        <v>1821</v>
      </c>
      <c r="E2919" s="1">
        <v>31</v>
      </c>
      <c r="F2919" s="1">
        <v>25</v>
      </c>
      <c r="G2919">
        <f t="shared" si="136"/>
        <v>6</v>
      </c>
      <c r="H2919" t="s">
        <v>2715</v>
      </c>
      <c r="I2919" t="s">
        <v>2629</v>
      </c>
      <c r="J2919" t="s">
        <v>212</v>
      </c>
      <c r="K2919" t="s">
        <v>2718</v>
      </c>
      <c r="L2919" t="s">
        <v>2073</v>
      </c>
      <c r="M2919" t="s">
        <v>1828</v>
      </c>
      <c r="N2919" t="s">
        <v>1839</v>
      </c>
      <c r="R2919" t="s">
        <v>30</v>
      </c>
      <c r="T2919">
        <v>4</v>
      </c>
      <c r="U2919">
        <f t="shared" si="137"/>
        <v>0</v>
      </c>
    </row>
    <row r="2920" spans="1:21" x14ac:dyDescent="0.25">
      <c r="A2920">
        <v>19950604</v>
      </c>
      <c r="B2920" t="s">
        <v>1825</v>
      </c>
      <c r="C2920" t="str">
        <f t="shared" si="135"/>
        <v>W</v>
      </c>
      <c r="D2920" t="s">
        <v>1264</v>
      </c>
      <c r="E2920" s="1">
        <v>24</v>
      </c>
      <c r="F2920" s="1">
        <v>23</v>
      </c>
      <c r="G2920">
        <f t="shared" si="136"/>
        <v>1</v>
      </c>
      <c r="H2920" t="s">
        <v>2715</v>
      </c>
      <c r="I2920" t="s">
        <v>2629</v>
      </c>
      <c r="J2920" t="s">
        <v>210</v>
      </c>
      <c r="K2920" t="s">
        <v>1971</v>
      </c>
      <c r="L2920" t="s">
        <v>1850</v>
      </c>
      <c r="M2920" t="s">
        <v>1828</v>
      </c>
      <c r="N2920" t="s">
        <v>1839</v>
      </c>
      <c r="R2920" t="s">
        <v>30</v>
      </c>
      <c r="T2920">
        <v>4</v>
      </c>
      <c r="U2920">
        <f t="shared" si="137"/>
        <v>0</v>
      </c>
    </row>
    <row r="2921" spans="1:21" x14ac:dyDescent="0.25">
      <c r="A2921">
        <v>19950604</v>
      </c>
      <c r="B2921" t="s">
        <v>1264</v>
      </c>
      <c r="C2921" t="str">
        <f t="shared" si="135"/>
        <v>L</v>
      </c>
      <c r="D2921" t="s">
        <v>1825</v>
      </c>
      <c r="E2921" s="1">
        <v>23</v>
      </c>
      <c r="F2921" s="1">
        <v>24</v>
      </c>
      <c r="G2921">
        <f t="shared" si="136"/>
        <v>-1</v>
      </c>
      <c r="H2921" t="s">
        <v>2715</v>
      </c>
      <c r="I2921" t="s">
        <v>2629</v>
      </c>
      <c r="J2921" t="s">
        <v>210</v>
      </c>
      <c r="K2921" t="s">
        <v>1971</v>
      </c>
      <c r="L2921" t="s">
        <v>1850</v>
      </c>
      <c r="M2921" t="s">
        <v>1828</v>
      </c>
      <c r="N2921" t="s">
        <v>1839</v>
      </c>
      <c r="R2921" t="s">
        <v>30</v>
      </c>
      <c r="T2921">
        <v>4</v>
      </c>
      <c r="U2921">
        <f t="shared" si="137"/>
        <v>1</v>
      </c>
    </row>
    <row r="2922" spans="1:21" x14ac:dyDescent="0.25">
      <c r="A2922">
        <v>19950604</v>
      </c>
      <c r="B2922" t="s">
        <v>1823</v>
      </c>
      <c r="C2922" t="str">
        <f t="shared" si="135"/>
        <v>L</v>
      </c>
      <c r="D2922" t="s">
        <v>1787</v>
      </c>
      <c r="E2922" s="1">
        <v>17</v>
      </c>
      <c r="F2922" s="1">
        <v>145</v>
      </c>
      <c r="G2922">
        <f t="shared" si="136"/>
        <v>-128</v>
      </c>
      <c r="H2922" t="s">
        <v>2715</v>
      </c>
      <c r="I2922" t="s">
        <v>2629</v>
      </c>
      <c r="J2922" t="s">
        <v>210</v>
      </c>
      <c r="K2922" t="s">
        <v>1918</v>
      </c>
      <c r="L2922" t="s">
        <v>1917</v>
      </c>
      <c r="M2922" t="s">
        <v>1828</v>
      </c>
      <c r="N2922" t="s">
        <v>1839</v>
      </c>
      <c r="R2922" t="s">
        <v>30</v>
      </c>
      <c r="T2922">
        <v>4</v>
      </c>
      <c r="U2922">
        <f t="shared" si="137"/>
        <v>0</v>
      </c>
    </row>
    <row r="2923" spans="1:21" x14ac:dyDescent="0.25">
      <c r="A2923">
        <v>19950604</v>
      </c>
      <c r="B2923" t="s">
        <v>1787</v>
      </c>
      <c r="C2923" t="str">
        <f t="shared" si="135"/>
        <v>W</v>
      </c>
      <c r="D2923" t="s">
        <v>1823</v>
      </c>
      <c r="E2923" s="1">
        <v>145</v>
      </c>
      <c r="F2923" s="1">
        <v>17</v>
      </c>
      <c r="G2923">
        <f t="shared" si="136"/>
        <v>128</v>
      </c>
      <c r="H2923" t="s">
        <v>2715</v>
      </c>
      <c r="I2923" t="s">
        <v>2629</v>
      </c>
      <c r="J2923" t="s">
        <v>210</v>
      </c>
      <c r="K2923" t="s">
        <v>1918</v>
      </c>
      <c r="L2923" t="s">
        <v>1917</v>
      </c>
      <c r="M2923" t="s">
        <v>1828</v>
      </c>
      <c r="N2923" t="s">
        <v>1839</v>
      </c>
      <c r="R2923" t="s">
        <v>30</v>
      </c>
      <c r="T2923">
        <v>4</v>
      </c>
      <c r="U2923">
        <f t="shared" si="137"/>
        <v>0</v>
      </c>
    </row>
    <row r="2924" spans="1:21" x14ac:dyDescent="0.25">
      <c r="A2924">
        <v>19950604</v>
      </c>
      <c r="B2924" t="s">
        <v>376</v>
      </c>
      <c r="C2924" t="str">
        <f t="shared" si="135"/>
        <v>W</v>
      </c>
      <c r="D2924" t="s">
        <v>2717</v>
      </c>
      <c r="E2924" s="1">
        <v>44</v>
      </c>
      <c r="F2924" s="1">
        <v>22</v>
      </c>
      <c r="G2924">
        <f t="shared" si="136"/>
        <v>22</v>
      </c>
      <c r="H2924" t="s">
        <v>2715</v>
      </c>
      <c r="I2924" t="s">
        <v>2629</v>
      </c>
      <c r="J2924" t="s">
        <v>212</v>
      </c>
      <c r="K2924" t="s">
        <v>1830</v>
      </c>
      <c r="L2924" t="s">
        <v>1829</v>
      </c>
      <c r="M2924" t="s">
        <v>1828</v>
      </c>
      <c r="N2924" t="s">
        <v>1839</v>
      </c>
      <c r="R2924" t="s">
        <v>30</v>
      </c>
      <c r="T2924">
        <v>4</v>
      </c>
      <c r="U2924">
        <f t="shared" si="137"/>
        <v>0</v>
      </c>
    </row>
    <row r="2925" spans="1:21" x14ac:dyDescent="0.25">
      <c r="A2925">
        <v>19950604</v>
      </c>
      <c r="B2925" t="s">
        <v>2717</v>
      </c>
      <c r="C2925" t="str">
        <f t="shared" si="135"/>
        <v>L</v>
      </c>
      <c r="D2925" t="s">
        <v>376</v>
      </c>
      <c r="E2925" s="1">
        <v>22</v>
      </c>
      <c r="F2925" s="1">
        <v>44</v>
      </c>
      <c r="G2925">
        <f t="shared" si="136"/>
        <v>-22</v>
      </c>
      <c r="H2925" t="s">
        <v>2715</v>
      </c>
      <c r="I2925" t="s">
        <v>2629</v>
      </c>
      <c r="J2925" t="s">
        <v>212</v>
      </c>
      <c r="K2925" t="s">
        <v>1830</v>
      </c>
      <c r="L2925" t="s">
        <v>1829</v>
      </c>
      <c r="M2925" t="s">
        <v>1828</v>
      </c>
      <c r="N2925" t="s">
        <v>1839</v>
      </c>
      <c r="R2925" t="s">
        <v>30</v>
      </c>
      <c r="T2925">
        <v>4</v>
      </c>
      <c r="U2925">
        <f t="shared" si="137"/>
        <v>0</v>
      </c>
    </row>
    <row r="2926" spans="1:21" x14ac:dyDescent="0.25">
      <c r="A2926">
        <v>19950610</v>
      </c>
      <c r="B2926" t="s">
        <v>1828</v>
      </c>
      <c r="C2926" t="str">
        <f t="shared" si="135"/>
        <v>W</v>
      </c>
      <c r="D2926" t="s">
        <v>2717</v>
      </c>
      <c r="E2926" s="1">
        <v>42</v>
      </c>
      <c r="F2926" s="1">
        <v>14</v>
      </c>
      <c r="G2926">
        <f t="shared" si="136"/>
        <v>28</v>
      </c>
      <c r="H2926" t="s">
        <v>2715</v>
      </c>
      <c r="I2926" t="s">
        <v>2627</v>
      </c>
      <c r="K2926" t="s">
        <v>1971</v>
      </c>
      <c r="L2926" t="s">
        <v>1850</v>
      </c>
      <c r="M2926" t="s">
        <v>1828</v>
      </c>
      <c r="N2926" t="s">
        <v>1033</v>
      </c>
      <c r="R2926" t="s">
        <v>30</v>
      </c>
      <c r="T2926">
        <v>3</v>
      </c>
      <c r="U2926">
        <f t="shared" si="137"/>
        <v>0</v>
      </c>
    </row>
    <row r="2927" spans="1:21" x14ac:dyDescent="0.25">
      <c r="A2927">
        <v>19950610</v>
      </c>
      <c r="B2927" t="s">
        <v>2717</v>
      </c>
      <c r="C2927" t="str">
        <f t="shared" si="135"/>
        <v>L</v>
      </c>
      <c r="D2927" t="s">
        <v>1828</v>
      </c>
      <c r="E2927" s="1">
        <v>14</v>
      </c>
      <c r="F2927" s="1">
        <v>42</v>
      </c>
      <c r="G2927">
        <f t="shared" si="136"/>
        <v>-28</v>
      </c>
      <c r="H2927" t="s">
        <v>2715</v>
      </c>
      <c r="I2927" t="s">
        <v>2627</v>
      </c>
      <c r="K2927" t="s">
        <v>1971</v>
      </c>
      <c r="L2927" t="s">
        <v>1850</v>
      </c>
      <c r="M2927" t="s">
        <v>1828</v>
      </c>
      <c r="N2927" t="s">
        <v>1037</v>
      </c>
      <c r="R2927" t="s">
        <v>30</v>
      </c>
      <c r="T2927">
        <v>3</v>
      </c>
      <c r="U2927">
        <f t="shared" si="137"/>
        <v>0</v>
      </c>
    </row>
    <row r="2928" spans="1:21" x14ac:dyDescent="0.25">
      <c r="A2928">
        <v>19950610</v>
      </c>
      <c r="B2928" t="s">
        <v>164</v>
      </c>
      <c r="C2928" t="str">
        <f t="shared" si="135"/>
        <v>W</v>
      </c>
      <c r="D2928" t="s">
        <v>1825</v>
      </c>
      <c r="E2928" s="1">
        <v>36</v>
      </c>
      <c r="F2928" s="1">
        <v>12</v>
      </c>
      <c r="G2928">
        <f t="shared" si="136"/>
        <v>24</v>
      </c>
      <c r="H2928" t="s">
        <v>2715</v>
      </c>
      <c r="I2928" t="s">
        <v>2627</v>
      </c>
      <c r="K2928" t="s">
        <v>1830</v>
      </c>
      <c r="L2928" t="s">
        <v>1829</v>
      </c>
      <c r="M2928" t="s">
        <v>1828</v>
      </c>
      <c r="N2928" t="s">
        <v>1839</v>
      </c>
      <c r="R2928" t="s">
        <v>30</v>
      </c>
      <c r="T2928">
        <v>3</v>
      </c>
      <c r="U2928">
        <f t="shared" si="137"/>
        <v>0</v>
      </c>
    </row>
    <row r="2929" spans="1:21" x14ac:dyDescent="0.25">
      <c r="A2929">
        <v>19950610</v>
      </c>
      <c r="B2929" t="s">
        <v>1825</v>
      </c>
      <c r="C2929" t="str">
        <f t="shared" si="135"/>
        <v>L</v>
      </c>
      <c r="D2929" t="s">
        <v>164</v>
      </c>
      <c r="E2929" s="1">
        <v>12</v>
      </c>
      <c r="F2929" s="1">
        <v>36</v>
      </c>
      <c r="G2929">
        <f t="shared" si="136"/>
        <v>-24</v>
      </c>
      <c r="H2929" t="s">
        <v>2715</v>
      </c>
      <c r="I2929" t="s">
        <v>2627</v>
      </c>
      <c r="K2929" t="s">
        <v>1830</v>
      </c>
      <c r="L2929" t="s">
        <v>1829</v>
      </c>
      <c r="M2929" t="s">
        <v>1828</v>
      </c>
      <c r="N2929" t="s">
        <v>1839</v>
      </c>
      <c r="R2929" t="s">
        <v>30</v>
      </c>
      <c r="T2929">
        <v>3</v>
      </c>
      <c r="U2929">
        <f t="shared" si="137"/>
        <v>0</v>
      </c>
    </row>
    <row r="2930" spans="1:21" x14ac:dyDescent="0.25">
      <c r="A2930">
        <v>19950611</v>
      </c>
      <c r="B2930" t="s">
        <v>376</v>
      </c>
      <c r="C2930" t="str">
        <f t="shared" si="135"/>
        <v>W</v>
      </c>
      <c r="D2930" t="s">
        <v>1824</v>
      </c>
      <c r="E2930" s="1">
        <v>25</v>
      </c>
      <c r="F2930" s="1">
        <v>22</v>
      </c>
      <c r="G2930">
        <f t="shared" si="136"/>
        <v>3</v>
      </c>
      <c r="H2930" t="s">
        <v>2715</v>
      </c>
      <c r="I2930" t="s">
        <v>2627</v>
      </c>
      <c r="K2930" t="s">
        <v>2716</v>
      </c>
      <c r="L2930" t="s">
        <v>1913</v>
      </c>
      <c r="M2930" t="s">
        <v>1828</v>
      </c>
      <c r="N2930" t="s">
        <v>1839</v>
      </c>
      <c r="R2930" t="s">
        <v>30</v>
      </c>
      <c r="T2930">
        <v>3</v>
      </c>
      <c r="U2930">
        <f t="shared" si="137"/>
        <v>0</v>
      </c>
    </row>
    <row r="2931" spans="1:21" x14ac:dyDescent="0.25">
      <c r="A2931">
        <v>19950611</v>
      </c>
      <c r="B2931" t="s">
        <v>1824</v>
      </c>
      <c r="C2931" t="str">
        <f t="shared" si="135"/>
        <v>L</v>
      </c>
      <c r="D2931" t="s">
        <v>376</v>
      </c>
      <c r="E2931" s="1">
        <v>22</v>
      </c>
      <c r="F2931" s="1">
        <v>25</v>
      </c>
      <c r="G2931">
        <f t="shared" si="136"/>
        <v>-3</v>
      </c>
      <c r="H2931" t="s">
        <v>2715</v>
      </c>
      <c r="I2931" t="s">
        <v>2627</v>
      </c>
      <c r="K2931" t="s">
        <v>2716</v>
      </c>
      <c r="L2931" t="s">
        <v>1913</v>
      </c>
      <c r="M2931" t="s">
        <v>1828</v>
      </c>
      <c r="N2931" t="s">
        <v>1839</v>
      </c>
      <c r="R2931" t="s">
        <v>30</v>
      </c>
      <c r="T2931">
        <v>3</v>
      </c>
      <c r="U2931">
        <f t="shared" si="137"/>
        <v>1</v>
      </c>
    </row>
    <row r="2932" spans="1:21" x14ac:dyDescent="0.25">
      <c r="A2932">
        <v>19950611</v>
      </c>
      <c r="B2932" t="s">
        <v>1787</v>
      </c>
      <c r="C2932" t="str">
        <f t="shared" si="135"/>
        <v>W</v>
      </c>
      <c r="D2932" t="s">
        <v>503</v>
      </c>
      <c r="E2932" s="1">
        <v>48</v>
      </c>
      <c r="F2932" s="1">
        <v>30</v>
      </c>
      <c r="G2932">
        <f t="shared" si="136"/>
        <v>18</v>
      </c>
      <c r="H2932" t="s">
        <v>2715</v>
      </c>
      <c r="I2932" t="s">
        <v>2627</v>
      </c>
      <c r="K2932" t="s">
        <v>1842</v>
      </c>
      <c r="L2932" t="s">
        <v>1841</v>
      </c>
      <c r="M2932" t="s">
        <v>1828</v>
      </c>
      <c r="N2932" t="s">
        <v>1839</v>
      </c>
      <c r="R2932" t="s">
        <v>30</v>
      </c>
      <c r="T2932">
        <v>3</v>
      </c>
      <c r="U2932">
        <f t="shared" si="137"/>
        <v>0</v>
      </c>
    </row>
    <row r="2933" spans="1:21" x14ac:dyDescent="0.25">
      <c r="A2933">
        <v>19950611</v>
      </c>
      <c r="B2933" t="s">
        <v>503</v>
      </c>
      <c r="C2933" t="str">
        <f t="shared" si="135"/>
        <v>L</v>
      </c>
      <c r="D2933" t="s">
        <v>1787</v>
      </c>
      <c r="E2933" s="1">
        <v>30</v>
      </c>
      <c r="F2933" s="1">
        <v>48</v>
      </c>
      <c r="G2933">
        <f t="shared" si="136"/>
        <v>-18</v>
      </c>
      <c r="H2933" t="s">
        <v>2715</v>
      </c>
      <c r="I2933" t="s">
        <v>2627</v>
      </c>
      <c r="K2933" t="s">
        <v>1842</v>
      </c>
      <c r="L2933" t="s">
        <v>1841</v>
      </c>
      <c r="M2933" t="s">
        <v>1828</v>
      </c>
      <c r="N2933" t="s">
        <v>1839</v>
      </c>
      <c r="R2933" t="s">
        <v>30</v>
      </c>
      <c r="T2933">
        <v>3</v>
      </c>
      <c r="U2933">
        <f t="shared" si="137"/>
        <v>0</v>
      </c>
    </row>
    <row r="2934" spans="1:21" x14ac:dyDescent="0.25">
      <c r="A2934">
        <v>19950617</v>
      </c>
      <c r="B2934" t="s">
        <v>1828</v>
      </c>
      <c r="C2934" t="str">
        <f t="shared" si="135"/>
        <v>W</v>
      </c>
      <c r="D2934" t="s">
        <v>164</v>
      </c>
      <c r="E2934" s="1">
        <v>19</v>
      </c>
      <c r="F2934" s="1">
        <v>15</v>
      </c>
      <c r="G2934">
        <f t="shared" si="136"/>
        <v>4</v>
      </c>
      <c r="H2934" t="s">
        <v>2715</v>
      </c>
      <c r="I2934" t="s">
        <v>2626</v>
      </c>
      <c r="K2934" t="s">
        <v>1830</v>
      </c>
      <c r="L2934" t="s">
        <v>1829</v>
      </c>
      <c r="M2934" t="s">
        <v>1828</v>
      </c>
      <c r="N2934" t="s">
        <v>1033</v>
      </c>
      <c r="R2934" t="s">
        <v>30</v>
      </c>
      <c r="T2934">
        <v>2</v>
      </c>
      <c r="U2934">
        <f t="shared" si="137"/>
        <v>0</v>
      </c>
    </row>
    <row r="2935" spans="1:21" x14ac:dyDescent="0.25">
      <c r="A2935">
        <v>19950617</v>
      </c>
      <c r="B2935" t="s">
        <v>164</v>
      </c>
      <c r="C2935" t="str">
        <f t="shared" si="135"/>
        <v>L</v>
      </c>
      <c r="D2935" t="s">
        <v>1828</v>
      </c>
      <c r="E2935" s="1">
        <v>15</v>
      </c>
      <c r="F2935" s="1">
        <v>19</v>
      </c>
      <c r="G2935">
        <f t="shared" si="136"/>
        <v>-4</v>
      </c>
      <c r="H2935" t="s">
        <v>2715</v>
      </c>
      <c r="I2935" t="s">
        <v>2626</v>
      </c>
      <c r="K2935" t="s">
        <v>1830</v>
      </c>
      <c r="L2935" t="s">
        <v>1829</v>
      </c>
      <c r="M2935" t="s">
        <v>1828</v>
      </c>
      <c r="N2935" t="s">
        <v>1037</v>
      </c>
      <c r="R2935" t="s">
        <v>30</v>
      </c>
      <c r="T2935">
        <v>2</v>
      </c>
      <c r="U2935">
        <f t="shared" si="137"/>
        <v>1</v>
      </c>
    </row>
    <row r="2936" spans="1:21" x14ac:dyDescent="0.25">
      <c r="A2936">
        <v>19950618</v>
      </c>
      <c r="B2936" t="s">
        <v>376</v>
      </c>
      <c r="C2936" t="str">
        <f t="shared" si="135"/>
        <v>L</v>
      </c>
      <c r="D2936" t="s">
        <v>1787</v>
      </c>
      <c r="E2936" s="1">
        <v>29</v>
      </c>
      <c r="F2936" s="1">
        <v>45</v>
      </c>
      <c r="G2936">
        <f t="shared" si="136"/>
        <v>-16</v>
      </c>
      <c r="H2936" t="s">
        <v>2715</v>
      </c>
      <c r="I2936" t="s">
        <v>2626</v>
      </c>
      <c r="K2936" t="s">
        <v>2716</v>
      </c>
      <c r="L2936" t="s">
        <v>1913</v>
      </c>
      <c r="M2936" t="s">
        <v>1828</v>
      </c>
      <c r="N2936" t="s">
        <v>1839</v>
      </c>
      <c r="R2936" t="s">
        <v>30</v>
      </c>
      <c r="T2936">
        <v>2</v>
      </c>
      <c r="U2936">
        <f t="shared" si="137"/>
        <v>0</v>
      </c>
    </row>
    <row r="2937" spans="1:21" x14ac:dyDescent="0.25">
      <c r="A2937">
        <v>19950618</v>
      </c>
      <c r="B2937" t="s">
        <v>1787</v>
      </c>
      <c r="C2937" t="str">
        <f t="shared" si="135"/>
        <v>W</v>
      </c>
      <c r="D2937" t="s">
        <v>376</v>
      </c>
      <c r="E2937" s="1">
        <v>45</v>
      </c>
      <c r="F2937" s="1">
        <v>29</v>
      </c>
      <c r="G2937">
        <f t="shared" si="136"/>
        <v>16</v>
      </c>
      <c r="H2937" t="s">
        <v>2715</v>
      </c>
      <c r="I2937" t="s">
        <v>2626</v>
      </c>
      <c r="K2937" t="s">
        <v>2716</v>
      </c>
      <c r="L2937" t="s">
        <v>1913</v>
      </c>
      <c r="M2937" t="s">
        <v>1828</v>
      </c>
      <c r="N2937" t="s">
        <v>1839</v>
      </c>
      <c r="R2937" t="s">
        <v>30</v>
      </c>
      <c r="T2937">
        <v>2</v>
      </c>
      <c r="U2937">
        <f t="shared" si="137"/>
        <v>0</v>
      </c>
    </row>
    <row r="2938" spans="1:21" x14ac:dyDescent="0.25">
      <c r="A2938">
        <v>19950622</v>
      </c>
      <c r="B2938" t="s">
        <v>376</v>
      </c>
      <c r="C2938" t="str">
        <f t="shared" si="135"/>
        <v>L</v>
      </c>
      <c r="D2938" t="s">
        <v>164</v>
      </c>
      <c r="E2938" s="1">
        <v>9</v>
      </c>
      <c r="F2938" s="1">
        <v>19</v>
      </c>
      <c r="G2938">
        <f t="shared" si="136"/>
        <v>-10</v>
      </c>
      <c r="H2938" t="s">
        <v>2715</v>
      </c>
      <c r="I2938" t="s">
        <v>2625</v>
      </c>
      <c r="K2938" t="s">
        <v>1842</v>
      </c>
      <c r="L2938" t="s">
        <v>1841</v>
      </c>
      <c r="M2938" t="s">
        <v>1828</v>
      </c>
      <c r="N2938" t="s">
        <v>1839</v>
      </c>
      <c r="R2938" t="s">
        <v>30</v>
      </c>
      <c r="T2938">
        <v>1.5</v>
      </c>
      <c r="U2938">
        <f t="shared" si="137"/>
        <v>0</v>
      </c>
    </row>
    <row r="2939" spans="1:21" x14ac:dyDescent="0.25">
      <c r="A2939">
        <v>19950622</v>
      </c>
      <c r="B2939" t="s">
        <v>164</v>
      </c>
      <c r="C2939" t="str">
        <f t="shared" si="135"/>
        <v>W</v>
      </c>
      <c r="D2939" t="s">
        <v>376</v>
      </c>
      <c r="E2939" s="1">
        <v>19</v>
      </c>
      <c r="F2939" s="1">
        <v>9</v>
      </c>
      <c r="G2939">
        <f t="shared" si="136"/>
        <v>10</v>
      </c>
      <c r="H2939" t="s">
        <v>2715</v>
      </c>
      <c r="I2939" t="s">
        <v>2625</v>
      </c>
      <c r="K2939" t="s">
        <v>1842</v>
      </c>
      <c r="L2939" t="s">
        <v>1841</v>
      </c>
      <c r="M2939" t="s">
        <v>1828</v>
      </c>
      <c r="N2939" t="s">
        <v>1839</v>
      </c>
      <c r="R2939" t="s">
        <v>30</v>
      </c>
      <c r="T2939">
        <v>1.5</v>
      </c>
      <c r="U2939">
        <f t="shared" si="137"/>
        <v>0</v>
      </c>
    </row>
    <row r="2940" spans="1:21" x14ac:dyDescent="0.25">
      <c r="A2940">
        <v>19950624</v>
      </c>
      <c r="B2940" t="s">
        <v>1828</v>
      </c>
      <c r="C2940" t="str">
        <f t="shared" si="135"/>
        <v>W</v>
      </c>
      <c r="D2940" t="s">
        <v>1787</v>
      </c>
      <c r="E2940" s="1">
        <v>15</v>
      </c>
      <c r="F2940" s="1">
        <v>12</v>
      </c>
      <c r="G2940">
        <f t="shared" si="136"/>
        <v>3</v>
      </c>
      <c r="H2940" t="s">
        <v>2715</v>
      </c>
      <c r="I2940" t="s">
        <v>40</v>
      </c>
      <c r="K2940" t="s">
        <v>1971</v>
      </c>
      <c r="L2940" t="s">
        <v>1850</v>
      </c>
      <c r="M2940" t="s">
        <v>1828</v>
      </c>
      <c r="N2940" t="s">
        <v>1033</v>
      </c>
      <c r="R2940" t="s">
        <v>30</v>
      </c>
      <c r="T2940">
        <v>1</v>
      </c>
      <c r="U2940">
        <f t="shared" si="137"/>
        <v>0</v>
      </c>
    </row>
    <row r="2941" spans="1:21" x14ac:dyDescent="0.25">
      <c r="A2941">
        <v>19950624</v>
      </c>
      <c r="B2941" t="s">
        <v>1787</v>
      </c>
      <c r="C2941" t="str">
        <f t="shared" si="135"/>
        <v>L</v>
      </c>
      <c r="D2941" t="s">
        <v>1828</v>
      </c>
      <c r="E2941" s="1">
        <v>12</v>
      </c>
      <c r="F2941" s="1">
        <v>15</v>
      </c>
      <c r="G2941">
        <f t="shared" si="136"/>
        <v>-3</v>
      </c>
      <c r="H2941" t="s">
        <v>2715</v>
      </c>
      <c r="I2941" t="s">
        <v>40</v>
      </c>
      <c r="K2941" t="s">
        <v>1971</v>
      </c>
      <c r="L2941" t="s">
        <v>1850</v>
      </c>
      <c r="M2941" t="s">
        <v>1828</v>
      </c>
      <c r="N2941" t="s">
        <v>1037</v>
      </c>
      <c r="R2941" t="s">
        <v>30</v>
      </c>
      <c r="T2941">
        <v>1</v>
      </c>
      <c r="U2941">
        <f t="shared" si="137"/>
        <v>1</v>
      </c>
    </row>
    <row r="2942" spans="1:21" x14ac:dyDescent="0.25">
      <c r="A2942">
        <v>19950722</v>
      </c>
      <c r="B2942" t="s">
        <v>1787</v>
      </c>
      <c r="C2942" t="str">
        <f t="shared" si="135"/>
        <v>W</v>
      </c>
      <c r="D2942" t="s">
        <v>1824</v>
      </c>
      <c r="E2942" s="1">
        <v>28</v>
      </c>
      <c r="F2942" s="1">
        <v>16</v>
      </c>
      <c r="G2942">
        <f t="shared" si="136"/>
        <v>12</v>
      </c>
      <c r="H2942" t="s">
        <v>2310</v>
      </c>
      <c r="K2942" t="s">
        <v>1836</v>
      </c>
      <c r="L2942" t="s">
        <v>1786</v>
      </c>
      <c r="M2942" t="s">
        <v>1787</v>
      </c>
      <c r="N2942" t="s">
        <v>1033</v>
      </c>
      <c r="S2942" t="s">
        <v>30</v>
      </c>
      <c r="U2942">
        <f t="shared" si="137"/>
        <v>0</v>
      </c>
    </row>
    <row r="2943" spans="1:21" x14ac:dyDescent="0.25">
      <c r="A2943">
        <v>19950722</v>
      </c>
      <c r="B2943" t="s">
        <v>1824</v>
      </c>
      <c r="C2943" t="str">
        <f t="shared" si="135"/>
        <v>L</v>
      </c>
      <c r="D2943" t="s">
        <v>1787</v>
      </c>
      <c r="E2943" s="1">
        <v>16</v>
      </c>
      <c r="F2943" s="1">
        <v>28</v>
      </c>
      <c r="G2943">
        <f t="shared" si="136"/>
        <v>-12</v>
      </c>
      <c r="H2943" t="s">
        <v>2310</v>
      </c>
      <c r="K2943" t="s">
        <v>1836</v>
      </c>
      <c r="L2943" t="s">
        <v>1786</v>
      </c>
      <c r="M2943" t="s">
        <v>1787</v>
      </c>
      <c r="N2943" t="s">
        <v>1037</v>
      </c>
      <c r="S2943" t="s">
        <v>30</v>
      </c>
      <c r="U2943">
        <f t="shared" si="137"/>
        <v>0</v>
      </c>
    </row>
    <row r="2944" spans="1:21" x14ac:dyDescent="0.25">
      <c r="A2944">
        <v>19950729</v>
      </c>
      <c r="B2944" t="s">
        <v>1824</v>
      </c>
      <c r="C2944" t="str">
        <f t="shared" si="135"/>
        <v>L</v>
      </c>
      <c r="D2944" t="s">
        <v>1787</v>
      </c>
      <c r="E2944" s="1">
        <v>23</v>
      </c>
      <c r="F2944" s="1">
        <v>34</v>
      </c>
      <c r="G2944">
        <f t="shared" si="136"/>
        <v>-11</v>
      </c>
      <c r="H2944" t="s">
        <v>2309</v>
      </c>
      <c r="K2944" t="s">
        <v>1812</v>
      </c>
      <c r="L2944" t="s">
        <v>1675</v>
      </c>
      <c r="M2944" t="s">
        <v>1824</v>
      </c>
      <c r="N2944" t="s">
        <v>1033</v>
      </c>
      <c r="S2944" t="s">
        <v>30</v>
      </c>
      <c r="U2944">
        <f t="shared" si="137"/>
        <v>0</v>
      </c>
    </row>
    <row r="2945" spans="1:21" x14ac:dyDescent="0.25">
      <c r="A2945">
        <v>19950729</v>
      </c>
      <c r="B2945" t="s">
        <v>1787</v>
      </c>
      <c r="C2945" t="str">
        <f t="shared" si="135"/>
        <v>W</v>
      </c>
      <c r="D2945" t="s">
        <v>1824</v>
      </c>
      <c r="E2945" s="1">
        <v>34</v>
      </c>
      <c r="F2945" s="1">
        <v>23</v>
      </c>
      <c r="G2945">
        <f t="shared" si="136"/>
        <v>11</v>
      </c>
      <c r="H2945" t="s">
        <v>2309</v>
      </c>
      <c r="K2945" t="s">
        <v>1812</v>
      </c>
      <c r="L2945" t="s">
        <v>1675</v>
      </c>
      <c r="M2945" t="s">
        <v>1824</v>
      </c>
      <c r="N2945" t="s">
        <v>1037</v>
      </c>
      <c r="S2945" t="s">
        <v>30</v>
      </c>
      <c r="U2945">
        <f t="shared" si="137"/>
        <v>0</v>
      </c>
    </row>
    <row r="2946" spans="1:21" x14ac:dyDescent="0.25">
      <c r="A2946">
        <v>19950902</v>
      </c>
      <c r="B2946" t="s">
        <v>1828</v>
      </c>
      <c r="C2946" t="str">
        <f t="shared" ref="C2946:C3009" si="138">IF(E2946-F2946&gt;0,"W",IF(E2946-F2946&lt;0,"L","D"))</f>
        <v>W</v>
      </c>
      <c r="D2946" t="s">
        <v>1264</v>
      </c>
      <c r="E2946" s="1">
        <v>40</v>
      </c>
      <c r="F2946" s="1">
        <v>11</v>
      </c>
      <c r="G2946">
        <f t="shared" ref="G2946:G3009" si="139">E2946-F2946</f>
        <v>29</v>
      </c>
      <c r="H2946" t="s">
        <v>2308</v>
      </c>
      <c r="K2946" t="s">
        <v>1971</v>
      </c>
      <c r="L2946" t="s">
        <v>1850</v>
      </c>
      <c r="M2946" t="s">
        <v>1828</v>
      </c>
      <c r="N2946" t="s">
        <v>1033</v>
      </c>
      <c r="S2946" t="s">
        <v>30</v>
      </c>
      <c r="U2946">
        <f t="shared" ref="U2946:U3009" si="140">IF(C2946="L",IF(G2946&gt;-8,1,0),0)</f>
        <v>0</v>
      </c>
    </row>
    <row r="2947" spans="1:21" x14ac:dyDescent="0.25">
      <c r="A2947">
        <v>19950902</v>
      </c>
      <c r="B2947" t="s">
        <v>1264</v>
      </c>
      <c r="C2947" t="str">
        <f t="shared" si="138"/>
        <v>L</v>
      </c>
      <c r="D2947" t="s">
        <v>1828</v>
      </c>
      <c r="E2947" s="1">
        <v>11</v>
      </c>
      <c r="F2947" s="1">
        <v>40</v>
      </c>
      <c r="G2947">
        <f t="shared" si="139"/>
        <v>-29</v>
      </c>
      <c r="H2947" t="s">
        <v>2308</v>
      </c>
      <c r="K2947" t="s">
        <v>1971</v>
      </c>
      <c r="L2947" t="s">
        <v>1850</v>
      </c>
      <c r="M2947" t="s">
        <v>1828</v>
      </c>
      <c r="N2947" t="s">
        <v>1037</v>
      </c>
      <c r="S2947" t="s">
        <v>30</v>
      </c>
      <c r="U2947">
        <f t="shared" si="140"/>
        <v>0</v>
      </c>
    </row>
    <row r="2948" spans="1:21" x14ac:dyDescent="0.25">
      <c r="A2948">
        <v>19951014</v>
      </c>
      <c r="B2948" t="s">
        <v>164</v>
      </c>
      <c r="C2948" t="str">
        <f t="shared" si="138"/>
        <v>W</v>
      </c>
      <c r="D2948" t="s">
        <v>171</v>
      </c>
      <c r="E2948" s="1">
        <v>34</v>
      </c>
      <c r="F2948" s="1">
        <v>22</v>
      </c>
      <c r="G2948">
        <f t="shared" si="139"/>
        <v>12</v>
      </c>
      <c r="H2948" t="s">
        <v>2307</v>
      </c>
      <c r="K2948" t="s">
        <v>2216</v>
      </c>
      <c r="L2948" t="s">
        <v>1885</v>
      </c>
      <c r="M2948" t="s">
        <v>1821</v>
      </c>
      <c r="N2948" t="s">
        <v>1839</v>
      </c>
      <c r="S2948" t="s">
        <v>30</v>
      </c>
      <c r="U2948">
        <f t="shared" si="140"/>
        <v>0</v>
      </c>
    </row>
    <row r="2949" spans="1:21" x14ac:dyDescent="0.25">
      <c r="A2949">
        <v>19951014</v>
      </c>
      <c r="B2949" t="s">
        <v>171</v>
      </c>
      <c r="C2949" t="str">
        <f t="shared" si="138"/>
        <v>L</v>
      </c>
      <c r="D2949" t="s">
        <v>164</v>
      </c>
      <c r="E2949" s="1">
        <v>22</v>
      </c>
      <c r="F2949" s="1">
        <v>34</v>
      </c>
      <c r="G2949">
        <f t="shared" si="139"/>
        <v>-12</v>
      </c>
      <c r="H2949" t="s">
        <v>2307</v>
      </c>
      <c r="K2949" t="s">
        <v>2216</v>
      </c>
      <c r="L2949" t="s">
        <v>1885</v>
      </c>
      <c r="M2949" t="s">
        <v>1821</v>
      </c>
      <c r="N2949" t="s">
        <v>1839</v>
      </c>
      <c r="S2949" t="s">
        <v>30</v>
      </c>
      <c r="U2949">
        <f t="shared" si="140"/>
        <v>0</v>
      </c>
    </row>
    <row r="2950" spans="1:21" x14ac:dyDescent="0.25">
      <c r="A2950">
        <v>19951017</v>
      </c>
      <c r="B2950" t="s">
        <v>1821</v>
      </c>
      <c r="C2950" t="str">
        <f t="shared" si="138"/>
        <v>W</v>
      </c>
      <c r="D2950" t="s">
        <v>171</v>
      </c>
      <c r="E2950" s="1">
        <v>26</v>
      </c>
      <c r="F2950" s="1">
        <v>6</v>
      </c>
      <c r="G2950">
        <f t="shared" si="139"/>
        <v>20</v>
      </c>
      <c r="K2950" t="s">
        <v>2306</v>
      </c>
      <c r="L2950" t="s">
        <v>2001</v>
      </c>
      <c r="M2950" t="s">
        <v>1821</v>
      </c>
      <c r="N2950" t="s">
        <v>1033</v>
      </c>
      <c r="S2950" t="s">
        <v>30</v>
      </c>
      <c r="U2950">
        <f t="shared" si="140"/>
        <v>0</v>
      </c>
    </row>
    <row r="2951" spans="1:21" x14ac:dyDescent="0.25">
      <c r="A2951">
        <v>19951017</v>
      </c>
      <c r="B2951" t="s">
        <v>171</v>
      </c>
      <c r="C2951" t="str">
        <f t="shared" si="138"/>
        <v>L</v>
      </c>
      <c r="D2951" t="s">
        <v>1821</v>
      </c>
      <c r="E2951" s="1">
        <v>6</v>
      </c>
      <c r="F2951" s="1">
        <v>26</v>
      </c>
      <c r="G2951">
        <f t="shared" si="139"/>
        <v>-20</v>
      </c>
      <c r="K2951" t="s">
        <v>2306</v>
      </c>
      <c r="L2951" t="s">
        <v>2001</v>
      </c>
      <c r="M2951" t="s">
        <v>1821</v>
      </c>
      <c r="N2951" t="s">
        <v>1037</v>
      </c>
      <c r="S2951" t="s">
        <v>30</v>
      </c>
      <c r="U2951">
        <f t="shared" si="140"/>
        <v>0</v>
      </c>
    </row>
    <row r="2952" spans="1:21" x14ac:dyDescent="0.25">
      <c r="A2952">
        <v>19951021</v>
      </c>
      <c r="B2952" t="s">
        <v>1821</v>
      </c>
      <c r="C2952" t="str">
        <f t="shared" si="138"/>
        <v>L</v>
      </c>
      <c r="D2952" t="s">
        <v>164</v>
      </c>
      <c r="E2952" s="1">
        <v>12</v>
      </c>
      <c r="F2952" s="1">
        <v>47</v>
      </c>
      <c r="G2952">
        <f t="shared" si="139"/>
        <v>-35</v>
      </c>
      <c r="H2952" t="s">
        <v>2305</v>
      </c>
      <c r="K2952" t="s">
        <v>2299</v>
      </c>
      <c r="L2952" t="s">
        <v>1885</v>
      </c>
      <c r="M2952" t="s">
        <v>1821</v>
      </c>
      <c r="N2952" t="s">
        <v>1033</v>
      </c>
      <c r="S2952" t="s">
        <v>30</v>
      </c>
      <c r="U2952">
        <f t="shared" si="140"/>
        <v>0</v>
      </c>
    </row>
    <row r="2953" spans="1:21" x14ac:dyDescent="0.25">
      <c r="A2953">
        <v>19951021</v>
      </c>
      <c r="B2953" t="s">
        <v>164</v>
      </c>
      <c r="C2953" t="str">
        <f t="shared" si="138"/>
        <v>W</v>
      </c>
      <c r="D2953" t="s">
        <v>1821</v>
      </c>
      <c r="E2953" s="1">
        <v>47</v>
      </c>
      <c r="F2953" s="1">
        <v>12</v>
      </c>
      <c r="G2953">
        <f t="shared" si="139"/>
        <v>35</v>
      </c>
      <c r="H2953" t="s">
        <v>2305</v>
      </c>
      <c r="K2953" t="s">
        <v>2299</v>
      </c>
      <c r="L2953" t="s">
        <v>1885</v>
      </c>
      <c r="M2953" t="s">
        <v>1821</v>
      </c>
      <c r="N2953" t="s">
        <v>1037</v>
      </c>
      <c r="S2953" t="s">
        <v>30</v>
      </c>
      <c r="U2953">
        <f t="shared" si="140"/>
        <v>0</v>
      </c>
    </row>
    <row r="2954" spans="1:21" x14ac:dyDescent="0.25">
      <c r="A2954">
        <v>19951028</v>
      </c>
      <c r="B2954" t="s">
        <v>171</v>
      </c>
      <c r="C2954" t="str">
        <f t="shared" si="138"/>
        <v>L</v>
      </c>
      <c r="D2954" t="s">
        <v>1787</v>
      </c>
      <c r="E2954" s="1">
        <v>6</v>
      </c>
      <c r="F2954" s="1">
        <v>70</v>
      </c>
      <c r="G2954">
        <f t="shared" si="139"/>
        <v>-64</v>
      </c>
      <c r="H2954" t="s">
        <v>2304</v>
      </c>
      <c r="K2954" t="s">
        <v>2264</v>
      </c>
      <c r="L2954" t="s">
        <v>2263</v>
      </c>
      <c r="M2954" t="s">
        <v>171</v>
      </c>
      <c r="N2954" t="s">
        <v>1033</v>
      </c>
      <c r="S2954" t="s">
        <v>30</v>
      </c>
      <c r="U2954">
        <f t="shared" si="140"/>
        <v>0</v>
      </c>
    </row>
    <row r="2955" spans="1:21" x14ac:dyDescent="0.25">
      <c r="A2955">
        <v>19951028</v>
      </c>
      <c r="B2955" t="s">
        <v>1787</v>
      </c>
      <c r="C2955" t="str">
        <f t="shared" si="138"/>
        <v>W</v>
      </c>
      <c r="D2955" t="s">
        <v>171</v>
      </c>
      <c r="E2955" s="1">
        <v>70</v>
      </c>
      <c r="F2955" s="1">
        <v>6</v>
      </c>
      <c r="G2955">
        <f t="shared" si="139"/>
        <v>64</v>
      </c>
      <c r="H2955" t="s">
        <v>2304</v>
      </c>
      <c r="K2955" t="s">
        <v>2264</v>
      </c>
      <c r="L2955" t="s">
        <v>2263</v>
      </c>
      <c r="M2955" t="s">
        <v>171</v>
      </c>
      <c r="N2955" t="s">
        <v>1037</v>
      </c>
      <c r="S2955" t="s">
        <v>30</v>
      </c>
      <c r="U2955">
        <f t="shared" si="140"/>
        <v>0</v>
      </c>
    </row>
    <row r="2956" spans="1:21" x14ac:dyDescent="0.25">
      <c r="A2956">
        <v>19951111</v>
      </c>
      <c r="B2956" t="s">
        <v>164</v>
      </c>
      <c r="C2956" t="str">
        <f t="shared" si="138"/>
        <v>W</v>
      </c>
      <c r="D2956" t="s">
        <v>1787</v>
      </c>
      <c r="E2956" s="1">
        <v>22</v>
      </c>
      <c r="F2956" s="1">
        <v>15</v>
      </c>
      <c r="G2956">
        <f t="shared" si="139"/>
        <v>7</v>
      </c>
      <c r="H2956" t="s">
        <v>2303</v>
      </c>
      <c r="K2956" t="s">
        <v>2094</v>
      </c>
      <c r="L2956" t="s">
        <v>2093</v>
      </c>
      <c r="M2956" t="s">
        <v>164</v>
      </c>
      <c r="N2956" t="s">
        <v>1033</v>
      </c>
      <c r="S2956" t="s">
        <v>30</v>
      </c>
      <c r="U2956">
        <f t="shared" si="140"/>
        <v>0</v>
      </c>
    </row>
    <row r="2957" spans="1:21" x14ac:dyDescent="0.25">
      <c r="A2957">
        <v>19951111</v>
      </c>
      <c r="B2957" t="s">
        <v>1787</v>
      </c>
      <c r="C2957" t="str">
        <f t="shared" si="138"/>
        <v>L</v>
      </c>
      <c r="D2957" t="s">
        <v>164</v>
      </c>
      <c r="E2957" s="1">
        <v>15</v>
      </c>
      <c r="F2957" s="1">
        <v>22</v>
      </c>
      <c r="G2957">
        <f t="shared" si="139"/>
        <v>-7</v>
      </c>
      <c r="H2957" t="s">
        <v>2303</v>
      </c>
      <c r="K2957" t="s">
        <v>2094</v>
      </c>
      <c r="L2957" t="s">
        <v>2093</v>
      </c>
      <c r="M2957" t="s">
        <v>164</v>
      </c>
      <c r="N2957" t="s">
        <v>1037</v>
      </c>
      <c r="S2957" t="s">
        <v>30</v>
      </c>
      <c r="U2957">
        <f t="shared" si="140"/>
        <v>1</v>
      </c>
    </row>
    <row r="2958" spans="1:21" x14ac:dyDescent="0.25">
      <c r="A2958">
        <v>19951112</v>
      </c>
      <c r="B2958" t="s">
        <v>171</v>
      </c>
      <c r="C2958" t="str">
        <f t="shared" si="138"/>
        <v>L</v>
      </c>
      <c r="D2958" t="s">
        <v>1828</v>
      </c>
      <c r="E2958" s="1">
        <v>21</v>
      </c>
      <c r="F2958" s="1">
        <v>40</v>
      </c>
      <c r="G2958">
        <f t="shared" si="139"/>
        <v>-19</v>
      </c>
      <c r="K2958" t="s">
        <v>1930</v>
      </c>
      <c r="L2958" t="s">
        <v>1929</v>
      </c>
      <c r="M2958" t="s">
        <v>171</v>
      </c>
      <c r="N2958" t="s">
        <v>1033</v>
      </c>
      <c r="S2958" t="s">
        <v>30</v>
      </c>
      <c r="U2958">
        <f t="shared" si="140"/>
        <v>0</v>
      </c>
    </row>
    <row r="2959" spans="1:21" x14ac:dyDescent="0.25">
      <c r="A2959">
        <v>19951112</v>
      </c>
      <c r="B2959" t="s">
        <v>1828</v>
      </c>
      <c r="C2959" t="str">
        <f t="shared" si="138"/>
        <v>W</v>
      </c>
      <c r="D2959" t="s">
        <v>171</v>
      </c>
      <c r="E2959" s="1">
        <v>40</v>
      </c>
      <c r="F2959" s="1">
        <v>21</v>
      </c>
      <c r="G2959">
        <f t="shared" si="139"/>
        <v>19</v>
      </c>
      <c r="K2959" t="s">
        <v>1930</v>
      </c>
      <c r="L2959" t="s">
        <v>1929</v>
      </c>
      <c r="M2959" t="s">
        <v>171</v>
      </c>
      <c r="N2959" t="s">
        <v>1037</v>
      </c>
      <c r="S2959" t="s">
        <v>30</v>
      </c>
      <c r="U2959">
        <f t="shared" si="140"/>
        <v>0</v>
      </c>
    </row>
    <row r="2960" spans="1:21" x14ac:dyDescent="0.25">
      <c r="A2960">
        <v>19951118</v>
      </c>
      <c r="B2960" t="s">
        <v>164</v>
      </c>
      <c r="C2960" t="str">
        <f t="shared" si="138"/>
        <v>L</v>
      </c>
      <c r="D2960" t="s">
        <v>1787</v>
      </c>
      <c r="E2960" s="1">
        <v>12</v>
      </c>
      <c r="F2960" s="1">
        <v>37</v>
      </c>
      <c r="G2960">
        <f t="shared" si="139"/>
        <v>-25</v>
      </c>
      <c r="H2960" t="s">
        <v>2303</v>
      </c>
      <c r="K2960" t="s">
        <v>2268</v>
      </c>
      <c r="L2960" t="s">
        <v>1939</v>
      </c>
      <c r="M2960" t="s">
        <v>164</v>
      </c>
      <c r="N2960" t="s">
        <v>1033</v>
      </c>
      <c r="S2960" t="s">
        <v>30</v>
      </c>
      <c r="U2960">
        <f t="shared" si="140"/>
        <v>0</v>
      </c>
    </row>
    <row r="2961" spans="1:21" x14ac:dyDescent="0.25">
      <c r="A2961">
        <v>19951118</v>
      </c>
      <c r="B2961" t="s">
        <v>1787</v>
      </c>
      <c r="C2961" t="str">
        <f t="shared" si="138"/>
        <v>W</v>
      </c>
      <c r="D2961" t="s">
        <v>164</v>
      </c>
      <c r="E2961" s="1">
        <v>37</v>
      </c>
      <c r="F2961" s="1">
        <v>12</v>
      </c>
      <c r="G2961">
        <f t="shared" si="139"/>
        <v>25</v>
      </c>
      <c r="H2961" t="s">
        <v>2303</v>
      </c>
      <c r="K2961" t="s">
        <v>2268</v>
      </c>
      <c r="L2961" t="s">
        <v>1939</v>
      </c>
      <c r="M2961" t="s">
        <v>164</v>
      </c>
      <c r="N2961" t="s">
        <v>1037</v>
      </c>
      <c r="S2961" t="s">
        <v>30</v>
      </c>
      <c r="U2961">
        <f t="shared" si="140"/>
        <v>0</v>
      </c>
    </row>
    <row r="2962" spans="1:21" x14ac:dyDescent="0.25">
      <c r="A2962">
        <v>19951118</v>
      </c>
      <c r="B2962" t="s">
        <v>376</v>
      </c>
      <c r="C2962" t="str">
        <f t="shared" si="138"/>
        <v>L</v>
      </c>
      <c r="D2962" t="s">
        <v>1828</v>
      </c>
      <c r="E2962" s="1">
        <v>14</v>
      </c>
      <c r="F2962" s="1">
        <v>24</v>
      </c>
      <c r="G2962">
        <f t="shared" si="139"/>
        <v>-10</v>
      </c>
      <c r="K2962" t="s">
        <v>1894</v>
      </c>
      <c r="L2962" t="s">
        <v>1017</v>
      </c>
      <c r="M2962" t="s">
        <v>376</v>
      </c>
      <c r="N2962" t="s">
        <v>1033</v>
      </c>
      <c r="S2962" t="s">
        <v>30</v>
      </c>
      <c r="U2962">
        <f t="shared" si="140"/>
        <v>0</v>
      </c>
    </row>
    <row r="2963" spans="1:21" x14ac:dyDescent="0.25">
      <c r="A2963">
        <v>19951118</v>
      </c>
      <c r="B2963" t="s">
        <v>1828</v>
      </c>
      <c r="C2963" t="str">
        <f t="shared" si="138"/>
        <v>W</v>
      </c>
      <c r="D2963" t="s">
        <v>376</v>
      </c>
      <c r="E2963" s="1">
        <v>24</v>
      </c>
      <c r="F2963" s="1">
        <v>14</v>
      </c>
      <c r="G2963">
        <f t="shared" si="139"/>
        <v>10</v>
      </c>
      <c r="K2963" t="s">
        <v>1894</v>
      </c>
      <c r="L2963" t="s">
        <v>1017</v>
      </c>
      <c r="M2963" t="s">
        <v>376</v>
      </c>
      <c r="N2963" t="s">
        <v>1037</v>
      </c>
      <c r="S2963" t="s">
        <v>30</v>
      </c>
      <c r="U2963">
        <f t="shared" si="140"/>
        <v>0</v>
      </c>
    </row>
    <row r="2964" spans="1:21" x14ac:dyDescent="0.25">
      <c r="A2964">
        <v>19960116</v>
      </c>
      <c r="B2964" t="s">
        <v>1264</v>
      </c>
      <c r="C2964" t="str">
        <f t="shared" si="138"/>
        <v>W</v>
      </c>
      <c r="D2964" t="s">
        <v>171</v>
      </c>
      <c r="E2964" s="1">
        <v>31</v>
      </c>
      <c r="F2964" s="1">
        <v>26</v>
      </c>
      <c r="G2964">
        <f t="shared" si="139"/>
        <v>5</v>
      </c>
      <c r="K2964" t="s">
        <v>1988</v>
      </c>
      <c r="L2964" t="s">
        <v>1263</v>
      </c>
      <c r="M2964" t="s">
        <v>1264</v>
      </c>
      <c r="N2964" t="s">
        <v>1033</v>
      </c>
      <c r="S2964" t="s">
        <v>30</v>
      </c>
      <c r="U2964">
        <f t="shared" si="140"/>
        <v>0</v>
      </c>
    </row>
    <row r="2965" spans="1:21" x14ac:dyDescent="0.25">
      <c r="A2965">
        <v>19960116</v>
      </c>
      <c r="B2965" t="s">
        <v>171</v>
      </c>
      <c r="C2965" t="str">
        <f t="shared" si="138"/>
        <v>L</v>
      </c>
      <c r="D2965" t="s">
        <v>1264</v>
      </c>
      <c r="E2965" s="1">
        <v>26</v>
      </c>
      <c r="F2965" s="1">
        <v>31</v>
      </c>
      <c r="G2965">
        <f t="shared" si="139"/>
        <v>-5</v>
      </c>
      <c r="K2965" t="s">
        <v>1988</v>
      </c>
      <c r="L2965" t="s">
        <v>1263</v>
      </c>
      <c r="M2965" t="s">
        <v>1264</v>
      </c>
      <c r="N2965" t="s">
        <v>1037</v>
      </c>
      <c r="S2965" t="s">
        <v>30</v>
      </c>
      <c r="U2965">
        <f t="shared" si="140"/>
        <v>1</v>
      </c>
    </row>
    <row r="2966" spans="1:21" x14ac:dyDescent="0.25">
      <c r="A2966">
        <v>19960120</v>
      </c>
      <c r="B2966" t="s">
        <v>1825</v>
      </c>
      <c r="C2966" t="str">
        <f t="shared" si="138"/>
        <v>L</v>
      </c>
      <c r="D2966" t="s">
        <v>503</v>
      </c>
      <c r="E2966" s="1">
        <v>10</v>
      </c>
      <c r="F2966" s="1">
        <v>16</v>
      </c>
      <c r="G2966">
        <f t="shared" si="139"/>
        <v>-6</v>
      </c>
      <c r="H2966" t="s">
        <v>2820</v>
      </c>
      <c r="K2966" t="s">
        <v>1995</v>
      </c>
      <c r="L2966" t="s">
        <v>1826</v>
      </c>
      <c r="M2966" t="s">
        <v>1825</v>
      </c>
      <c r="N2966" t="s">
        <v>1033</v>
      </c>
      <c r="O2966" t="s">
        <v>30</v>
      </c>
      <c r="U2966">
        <f t="shared" si="140"/>
        <v>1</v>
      </c>
    </row>
    <row r="2967" spans="1:21" x14ac:dyDescent="0.25">
      <c r="A2967">
        <v>19960120</v>
      </c>
      <c r="B2967" t="s">
        <v>503</v>
      </c>
      <c r="C2967" t="str">
        <f t="shared" si="138"/>
        <v>W</v>
      </c>
      <c r="D2967" t="s">
        <v>1825</v>
      </c>
      <c r="E2967" s="1">
        <v>16</v>
      </c>
      <c r="F2967" s="1">
        <v>10</v>
      </c>
      <c r="G2967">
        <f t="shared" si="139"/>
        <v>6</v>
      </c>
      <c r="H2967" t="s">
        <v>2820</v>
      </c>
      <c r="K2967" t="s">
        <v>1995</v>
      </c>
      <c r="L2967" t="s">
        <v>1826</v>
      </c>
      <c r="M2967" t="s">
        <v>1825</v>
      </c>
      <c r="N2967" t="s">
        <v>1037</v>
      </c>
      <c r="O2967" t="s">
        <v>30</v>
      </c>
      <c r="U2967">
        <f t="shared" si="140"/>
        <v>0</v>
      </c>
    </row>
    <row r="2968" spans="1:21" x14ac:dyDescent="0.25">
      <c r="A2968">
        <v>19960120</v>
      </c>
      <c r="B2968" t="s">
        <v>164</v>
      </c>
      <c r="C2968" t="str">
        <f t="shared" si="138"/>
        <v>W</v>
      </c>
      <c r="D2968" t="s">
        <v>376</v>
      </c>
      <c r="E2968" s="1">
        <v>15</v>
      </c>
      <c r="F2968" s="1">
        <v>12</v>
      </c>
      <c r="G2968">
        <f t="shared" si="139"/>
        <v>3</v>
      </c>
      <c r="H2968" t="s">
        <v>2820</v>
      </c>
      <c r="K2968" t="s">
        <v>2268</v>
      </c>
      <c r="L2968" t="s">
        <v>1939</v>
      </c>
      <c r="M2968" t="s">
        <v>164</v>
      </c>
      <c r="N2968" t="s">
        <v>1033</v>
      </c>
      <c r="O2968" t="s">
        <v>30</v>
      </c>
      <c r="U2968">
        <f t="shared" si="140"/>
        <v>0</v>
      </c>
    </row>
    <row r="2969" spans="1:21" x14ac:dyDescent="0.25">
      <c r="A2969">
        <v>19960120</v>
      </c>
      <c r="B2969" t="s">
        <v>376</v>
      </c>
      <c r="C2969" t="str">
        <f t="shared" si="138"/>
        <v>L</v>
      </c>
      <c r="D2969" t="s">
        <v>164</v>
      </c>
      <c r="E2969" s="1">
        <v>12</v>
      </c>
      <c r="F2969" s="1">
        <v>15</v>
      </c>
      <c r="G2969">
        <f t="shared" si="139"/>
        <v>-3</v>
      </c>
      <c r="H2969" t="s">
        <v>2820</v>
      </c>
      <c r="K2969" t="s">
        <v>2268</v>
      </c>
      <c r="L2969" t="s">
        <v>1939</v>
      </c>
      <c r="M2969" t="s">
        <v>164</v>
      </c>
      <c r="N2969" t="s">
        <v>1037</v>
      </c>
      <c r="O2969" t="s">
        <v>30</v>
      </c>
      <c r="U2969">
        <f t="shared" si="140"/>
        <v>1</v>
      </c>
    </row>
    <row r="2970" spans="1:21" x14ac:dyDescent="0.25">
      <c r="A2970">
        <v>19960203</v>
      </c>
      <c r="B2970" t="s">
        <v>503</v>
      </c>
      <c r="C2970" t="str">
        <f t="shared" si="138"/>
        <v>W</v>
      </c>
      <c r="D2970" t="s">
        <v>164</v>
      </c>
      <c r="E2970" s="1">
        <v>19</v>
      </c>
      <c r="F2970" s="1">
        <v>14</v>
      </c>
      <c r="G2970">
        <f t="shared" si="139"/>
        <v>5</v>
      </c>
      <c r="H2970" t="s">
        <v>2820</v>
      </c>
      <c r="K2970" t="s">
        <v>1903</v>
      </c>
      <c r="L2970" t="s">
        <v>1120</v>
      </c>
      <c r="M2970" t="s">
        <v>503</v>
      </c>
      <c r="N2970" t="s">
        <v>1033</v>
      </c>
      <c r="O2970" t="s">
        <v>30</v>
      </c>
      <c r="U2970">
        <f t="shared" si="140"/>
        <v>0</v>
      </c>
    </row>
    <row r="2971" spans="1:21" x14ac:dyDescent="0.25">
      <c r="A2971">
        <v>19960203</v>
      </c>
      <c r="B2971" t="s">
        <v>164</v>
      </c>
      <c r="C2971" t="str">
        <f t="shared" si="138"/>
        <v>L</v>
      </c>
      <c r="D2971" t="s">
        <v>503</v>
      </c>
      <c r="E2971" s="1">
        <v>14</v>
      </c>
      <c r="F2971" s="1">
        <v>19</v>
      </c>
      <c r="G2971">
        <f t="shared" si="139"/>
        <v>-5</v>
      </c>
      <c r="H2971" t="s">
        <v>2820</v>
      </c>
      <c r="K2971" t="s">
        <v>1903</v>
      </c>
      <c r="L2971" t="s">
        <v>1120</v>
      </c>
      <c r="M2971" t="s">
        <v>503</v>
      </c>
      <c r="N2971" t="s">
        <v>1037</v>
      </c>
      <c r="O2971" t="s">
        <v>30</v>
      </c>
      <c r="U2971">
        <f t="shared" si="140"/>
        <v>1</v>
      </c>
    </row>
    <row r="2972" spans="1:21" x14ac:dyDescent="0.25">
      <c r="A2972">
        <v>19960203</v>
      </c>
      <c r="B2972" t="s">
        <v>376</v>
      </c>
      <c r="C2972" t="str">
        <f t="shared" si="138"/>
        <v>W</v>
      </c>
      <c r="D2972" t="s">
        <v>1264</v>
      </c>
      <c r="E2972" s="1">
        <v>21</v>
      </c>
      <c r="F2972" s="1">
        <v>15</v>
      </c>
      <c r="G2972">
        <f t="shared" si="139"/>
        <v>6</v>
      </c>
      <c r="H2972" t="s">
        <v>2820</v>
      </c>
      <c r="K2972" t="s">
        <v>1894</v>
      </c>
      <c r="L2972" t="s">
        <v>1017</v>
      </c>
      <c r="M2972" t="s">
        <v>376</v>
      </c>
      <c r="N2972" t="s">
        <v>1033</v>
      </c>
      <c r="O2972" t="s">
        <v>30</v>
      </c>
      <c r="U2972">
        <f t="shared" si="140"/>
        <v>0</v>
      </c>
    </row>
    <row r="2973" spans="1:21" x14ac:dyDescent="0.25">
      <c r="A2973">
        <v>19960203</v>
      </c>
      <c r="B2973" t="s">
        <v>1264</v>
      </c>
      <c r="C2973" t="str">
        <f t="shared" si="138"/>
        <v>L</v>
      </c>
      <c r="D2973" t="s">
        <v>376</v>
      </c>
      <c r="E2973" s="1">
        <v>15</v>
      </c>
      <c r="F2973" s="1">
        <v>21</v>
      </c>
      <c r="G2973">
        <f t="shared" si="139"/>
        <v>-6</v>
      </c>
      <c r="H2973" t="s">
        <v>2820</v>
      </c>
      <c r="K2973" t="s">
        <v>1894</v>
      </c>
      <c r="L2973" t="s">
        <v>1017</v>
      </c>
      <c r="M2973" t="s">
        <v>376</v>
      </c>
      <c r="N2973" t="s">
        <v>1037</v>
      </c>
      <c r="O2973" t="s">
        <v>30</v>
      </c>
      <c r="U2973">
        <f t="shared" si="140"/>
        <v>1</v>
      </c>
    </row>
    <row r="2974" spans="1:21" x14ac:dyDescent="0.25">
      <c r="A2974">
        <v>19960217</v>
      </c>
      <c r="B2974" t="s">
        <v>1264</v>
      </c>
      <c r="C2974" t="str">
        <f t="shared" si="138"/>
        <v>L</v>
      </c>
      <c r="D2974" t="s">
        <v>503</v>
      </c>
      <c r="E2974" s="1">
        <v>14</v>
      </c>
      <c r="F2974" s="1">
        <v>16</v>
      </c>
      <c r="G2974">
        <f t="shared" si="139"/>
        <v>-2</v>
      </c>
      <c r="H2974" t="s">
        <v>2820</v>
      </c>
      <c r="K2974" t="s">
        <v>1988</v>
      </c>
      <c r="L2974" t="s">
        <v>1263</v>
      </c>
      <c r="M2974" t="s">
        <v>1264</v>
      </c>
      <c r="N2974" t="s">
        <v>1033</v>
      </c>
      <c r="O2974" t="s">
        <v>30</v>
      </c>
      <c r="U2974">
        <f t="shared" si="140"/>
        <v>1</v>
      </c>
    </row>
    <row r="2975" spans="1:21" x14ac:dyDescent="0.25">
      <c r="A2975">
        <v>19960217</v>
      </c>
      <c r="B2975" t="s">
        <v>503</v>
      </c>
      <c r="C2975" t="str">
        <f t="shared" si="138"/>
        <v>W</v>
      </c>
      <c r="D2975" t="s">
        <v>1264</v>
      </c>
      <c r="E2975" s="1">
        <v>16</v>
      </c>
      <c r="F2975" s="1">
        <v>14</v>
      </c>
      <c r="G2975">
        <f t="shared" si="139"/>
        <v>2</v>
      </c>
      <c r="H2975" t="s">
        <v>2820</v>
      </c>
      <c r="K2975" t="s">
        <v>1988</v>
      </c>
      <c r="L2975" t="s">
        <v>1263</v>
      </c>
      <c r="M2975" t="s">
        <v>1264</v>
      </c>
      <c r="N2975" t="s">
        <v>1037</v>
      </c>
      <c r="O2975" t="s">
        <v>30</v>
      </c>
      <c r="U2975">
        <f t="shared" si="140"/>
        <v>0</v>
      </c>
    </row>
    <row r="2976" spans="1:21" x14ac:dyDescent="0.25">
      <c r="A2976">
        <v>19960217</v>
      </c>
      <c r="B2976" t="s">
        <v>164</v>
      </c>
      <c r="C2976" t="str">
        <f t="shared" si="138"/>
        <v>W</v>
      </c>
      <c r="D2976" t="s">
        <v>1825</v>
      </c>
      <c r="E2976" s="1">
        <v>45</v>
      </c>
      <c r="F2976" s="1">
        <v>10</v>
      </c>
      <c r="G2976">
        <f t="shared" si="139"/>
        <v>35</v>
      </c>
      <c r="H2976" t="s">
        <v>2820</v>
      </c>
      <c r="K2976" t="s">
        <v>2268</v>
      </c>
      <c r="L2976" t="s">
        <v>1939</v>
      </c>
      <c r="M2976" t="s">
        <v>164</v>
      </c>
      <c r="N2976" t="s">
        <v>1033</v>
      </c>
      <c r="O2976" t="s">
        <v>30</v>
      </c>
      <c r="U2976">
        <f t="shared" si="140"/>
        <v>0</v>
      </c>
    </row>
    <row r="2977" spans="1:21" x14ac:dyDescent="0.25">
      <c r="A2977">
        <v>19960217</v>
      </c>
      <c r="B2977" t="s">
        <v>1825</v>
      </c>
      <c r="C2977" t="str">
        <f t="shared" si="138"/>
        <v>L</v>
      </c>
      <c r="D2977" t="s">
        <v>164</v>
      </c>
      <c r="E2977" s="1">
        <v>10</v>
      </c>
      <c r="F2977" s="1">
        <v>45</v>
      </c>
      <c r="G2977">
        <f t="shared" si="139"/>
        <v>-35</v>
      </c>
      <c r="H2977" t="s">
        <v>2820</v>
      </c>
      <c r="K2977" t="s">
        <v>2268</v>
      </c>
      <c r="L2977" t="s">
        <v>1939</v>
      </c>
      <c r="M2977" t="s">
        <v>164</v>
      </c>
      <c r="N2977" t="s">
        <v>1037</v>
      </c>
      <c r="O2977" t="s">
        <v>30</v>
      </c>
      <c r="U2977">
        <f t="shared" si="140"/>
        <v>0</v>
      </c>
    </row>
    <row r="2978" spans="1:21" x14ac:dyDescent="0.25">
      <c r="A2978">
        <v>19960302</v>
      </c>
      <c r="B2978" t="s">
        <v>1825</v>
      </c>
      <c r="C2978" t="str">
        <f t="shared" si="138"/>
        <v>W</v>
      </c>
      <c r="D2978" t="s">
        <v>1264</v>
      </c>
      <c r="E2978" s="1">
        <v>30</v>
      </c>
      <c r="F2978" s="1">
        <v>17</v>
      </c>
      <c r="G2978">
        <f t="shared" si="139"/>
        <v>13</v>
      </c>
      <c r="H2978" t="s">
        <v>2820</v>
      </c>
      <c r="K2978" t="s">
        <v>1995</v>
      </c>
      <c r="L2978" t="s">
        <v>1826</v>
      </c>
      <c r="M2978" t="s">
        <v>1825</v>
      </c>
      <c r="N2978" t="s">
        <v>1033</v>
      </c>
      <c r="O2978" t="s">
        <v>30</v>
      </c>
      <c r="U2978">
        <f t="shared" si="140"/>
        <v>0</v>
      </c>
    </row>
    <row r="2979" spans="1:21" x14ac:dyDescent="0.25">
      <c r="A2979">
        <v>19960302</v>
      </c>
      <c r="B2979" t="s">
        <v>1264</v>
      </c>
      <c r="C2979" t="str">
        <f t="shared" si="138"/>
        <v>L</v>
      </c>
      <c r="D2979" t="s">
        <v>1825</v>
      </c>
      <c r="E2979" s="1">
        <v>17</v>
      </c>
      <c r="F2979" s="1">
        <v>30</v>
      </c>
      <c r="G2979">
        <f t="shared" si="139"/>
        <v>-13</v>
      </c>
      <c r="H2979" t="s">
        <v>2820</v>
      </c>
      <c r="K2979" t="s">
        <v>1995</v>
      </c>
      <c r="L2979" t="s">
        <v>1826</v>
      </c>
      <c r="M2979" t="s">
        <v>1825</v>
      </c>
      <c r="N2979" t="s">
        <v>1037</v>
      </c>
      <c r="O2979" t="s">
        <v>30</v>
      </c>
      <c r="U2979">
        <f t="shared" si="140"/>
        <v>0</v>
      </c>
    </row>
    <row r="2980" spans="1:21" x14ac:dyDescent="0.25">
      <c r="A2980">
        <v>19960302</v>
      </c>
      <c r="B2980" t="s">
        <v>503</v>
      </c>
      <c r="C2980" t="str">
        <f t="shared" si="138"/>
        <v>L</v>
      </c>
      <c r="D2980" t="s">
        <v>376</v>
      </c>
      <c r="E2980" s="1">
        <v>9</v>
      </c>
      <c r="F2980" s="1">
        <v>18</v>
      </c>
      <c r="G2980">
        <f t="shared" si="139"/>
        <v>-9</v>
      </c>
      <c r="H2980" t="s">
        <v>2820</v>
      </c>
      <c r="K2980" t="s">
        <v>1822</v>
      </c>
      <c r="L2980" t="s">
        <v>1120</v>
      </c>
      <c r="M2980" t="s">
        <v>503</v>
      </c>
      <c r="N2980" t="s">
        <v>1033</v>
      </c>
      <c r="O2980" t="s">
        <v>30</v>
      </c>
      <c r="U2980">
        <f t="shared" si="140"/>
        <v>0</v>
      </c>
    </row>
    <row r="2981" spans="1:21" x14ac:dyDescent="0.25">
      <c r="A2981">
        <v>19960302</v>
      </c>
      <c r="B2981" t="s">
        <v>376</v>
      </c>
      <c r="C2981" t="str">
        <f t="shared" si="138"/>
        <v>W</v>
      </c>
      <c r="D2981" t="s">
        <v>503</v>
      </c>
      <c r="E2981" s="1">
        <v>18</v>
      </c>
      <c r="F2981" s="1">
        <v>9</v>
      </c>
      <c r="G2981">
        <f t="shared" si="139"/>
        <v>9</v>
      </c>
      <c r="H2981" t="s">
        <v>2820</v>
      </c>
      <c r="K2981" t="s">
        <v>1822</v>
      </c>
      <c r="L2981" t="s">
        <v>1120</v>
      </c>
      <c r="M2981" t="s">
        <v>503</v>
      </c>
      <c r="N2981" t="s">
        <v>1037</v>
      </c>
      <c r="O2981" t="s">
        <v>30</v>
      </c>
      <c r="U2981">
        <f t="shared" si="140"/>
        <v>0</v>
      </c>
    </row>
    <row r="2982" spans="1:21" x14ac:dyDescent="0.25">
      <c r="A2982">
        <v>19960316</v>
      </c>
      <c r="B2982" t="s">
        <v>1264</v>
      </c>
      <c r="C2982" t="str">
        <f t="shared" si="138"/>
        <v>W</v>
      </c>
      <c r="D2982" t="s">
        <v>164</v>
      </c>
      <c r="E2982" s="1">
        <v>16</v>
      </c>
      <c r="F2982" s="1">
        <v>15</v>
      </c>
      <c r="G2982">
        <f t="shared" si="139"/>
        <v>1</v>
      </c>
      <c r="H2982" t="s">
        <v>2820</v>
      </c>
      <c r="K2982" t="s">
        <v>1988</v>
      </c>
      <c r="L2982" t="s">
        <v>1263</v>
      </c>
      <c r="M2982" t="s">
        <v>1264</v>
      </c>
      <c r="N2982" t="s">
        <v>1033</v>
      </c>
      <c r="O2982" t="s">
        <v>30</v>
      </c>
      <c r="U2982">
        <f t="shared" si="140"/>
        <v>0</v>
      </c>
    </row>
    <row r="2983" spans="1:21" x14ac:dyDescent="0.25">
      <c r="A2983">
        <v>19960316</v>
      </c>
      <c r="B2983" t="s">
        <v>164</v>
      </c>
      <c r="C2983" t="str">
        <f t="shared" si="138"/>
        <v>L</v>
      </c>
      <c r="D2983" t="s">
        <v>1264</v>
      </c>
      <c r="E2983" s="1">
        <v>15</v>
      </c>
      <c r="F2983" s="1">
        <v>16</v>
      </c>
      <c r="G2983">
        <f t="shared" si="139"/>
        <v>-1</v>
      </c>
      <c r="H2983" t="s">
        <v>2820</v>
      </c>
      <c r="K2983" t="s">
        <v>1988</v>
      </c>
      <c r="L2983" t="s">
        <v>1263</v>
      </c>
      <c r="M2983" t="s">
        <v>1264</v>
      </c>
      <c r="N2983" t="s">
        <v>1037</v>
      </c>
      <c r="O2983" t="s">
        <v>30</v>
      </c>
      <c r="U2983">
        <f t="shared" si="140"/>
        <v>1</v>
      </c>
    </row>
    <row r="2984" spans="1:21" x14ac:dyDescent="0.25">
      <c r="A2984">
        <v>19960316</v>
      </c>
      <c r="B2984" t="s">
        <v>376</v>
      </c>
      <c r="C2984" t="str">
        <f t="shared" si="138"/>
        <v>W</v>
      </c>
      <c r="D2984" t="s">
        <v>1825</v>
      </c>
      <c r="E2984" s="1">
        <v>28</v>
      </c>
      <c r="F2984" s="1">
        <v>15</v>
      </c>
      <c r="G2984">
        <f t="shared" si="139"/>
        <v>13</v>
      </c>
      <c r="H2984" t="s">
        <v>2820</v>
      </c>
      <c r="K2984" t="s">
        <v>1894</v>
      </c>
      <c r="L2984" t="s">
        <v>1017</v>
      </c>
      <c r="M2984" t="s">
        <v>376</v>
      </c>
      <c r="N2984" t="s">
        <v>1033</v>
      </c>
      <c r="O2984" t="s">
        <v>30</v>
      </c>
      <c r="U2984">
        <f t="shared" si="140"/>
        <v>0</v>
      </c>
    </row>
    <row r="2985" spans="1:21" x14ac:dyDescent="0.25">
      <c r="A2985">
        <v>19960316</v>
      </c>
      <c r="B2985" t="s">
        <v>1825</v>
      </c>
      <c r="C2985" t="str">
        <f t="shared" si="138"/>
        <v>L</v>
      </c>
      <c r="D2985" t="s">
        <v>376</v>
      </c>
      <c r="E2985" s="1">
        <v>15</v>
      </c>
      <c r="F2985" s="1">
        <v>28</v>
      </c>
      <c r="G2985">
        <f t="shared" si="139"/>
        <v>-13</v>
      </c>
      <c r="H2985" t="s">
        <v>2820</v>
      </c>
      <c r="K2985" t="s">
        <v>1894</v>
      </c>
      <c r="L2985" t="s">
        <v>1017</v>
      </c>
      <c r="M2985" t="s">
        <v>376</v>
      </c>
      <c r="N2985" t="s">
        <v>1037</v>
      </c>
      <c r="O2985" t="s">
        <v>30</v>
      </c>
      <c r="U2985">
        <f t="shared" si="140"/>
        <v>0</v>
      </c>
    </row>
    <row r="2986" spans="1:21" x14ac:dyDescent="0.25">
      <c r="A2986">
        <v>19960609</v>
      </c>
      <c r="B2986" t="s">
        <v>1824</v>
      </c>
      <c r="C2986" t="str">
        <f t="shared" si="138"/>
        <v>W</v>
      </c>
      <c r="D2986" t="s">
        <v>1264</v>
      </c>
      <c r="E2986" s="1">
        <v>56</v>
      </c>
      <c r="F2986" s="1">
        <v>25</v>
      </c>
      <c r="G2986">
        <f t="shared" si="139"/>
        <v>31</v>
      </c>
      <c r="H2986" t="s">
        <v>2301</v>
      </c>
      <c r="K2986" t="s">
        <v>2233</v>
      </c>
      <c r="L2986" t="s">
        <v>1715</v>
      </c>
      <c r="M2986" t="s">
        <v>1824</v>
      </c>
      <c r="N2986" t="s">
        <v>1033</v>
      </c>
      <c r="S2986" t="s">
        <v>30</v>
      </c>
      <c r="U2986">
        <f t="shared" si="140"/>
        <v>0</v>
      </c>
    </row>
    <row r="2987" spans="1:21" x14ac:dyDescent="0.25">
      <c r="A2987">
        <v>19960609</v>
      </c>
      <c r="B2987" t="s">
        <v>1264</v>
      </c>
      <c r="C2987" t="str">
        <f t="shared" si="138"/>
        <v>L</v>
      </c>
      <c r="D2987" t="s">
        <v>1824</v>
      </c>
      <c r="E2987" s="1">
        <v>25</v>
      </c>
      <c r="F2987" s="1">
        <v>56</v>
      </c>
      <c r="G2987">
        <f t="shared" si="139"/>
        <v>-31</v>
      </c>
      <c r="H2987" t="s">
        <v>2301</v>
      </c>
      <c r="K2987" t="s">
        <v>2233</v>
      </c>
      <c r="L2987" t="s">
        <v>1715</v>
      </c>
      <c r="M2987" t="s">
        <v>1824</v>
      </c>
      <c r="N2987" t="s">
        <v>1037</v>
      </c>
      <c r="S2987" t="s">
        <v>30</v>
      </c>
      <c r="U2987">
        <f t="shared" si="140"/>
        <v>0</v>
      </c>
    </row>
    <row r="2988" spans="1:21" x14ac:dyDescent="0.25">
      <c r="A2988">
        <v>19960615</v>
      </c>
      <c r="B2988" t="s">
        <v>1787</v>
      </c>
      <c r="C2988" t="str">
        <f t="shared" si="138"/>
        <v>W</v>
      </c>
      <c r="D2988" t="s">
        <v>503</v>
      </c>
      <c r="E2988" s="1">
        <v>62</v>
      </c>
      <c r="F2988" s="1">
        <v>31</v>
      </c>
      <c r="G2988">
        <f t="shared" si="139"/>
        <v>31</v>
      </c>
      <c r="H2988" t="s">
        <v>2302</v>
      </c>
      <c r="K2988" t="s">
        <v>2082</v>
      </c>
      <c r="L2988" t="s">
        <v>1877</v>
      </c>
      <c r="M2988" t="s">
        <v>1787</v>
      </c>
      <c r="N2988" t="s">
        <v>1033</v>
      </c>
      <c r="S2988" t="s">
        <v>30</v>
      </c>
      <c r="U2988">
        <f t="shared" si="140"/>
        <v>0</v>
      </c>
    </row>
    <row r="2989" spans="1:21" x14ac:dyDescent="0.25">
      <c r="A2989">
        <v>19960615</v>
      </c>
      <c r="B2989" t="s">
        <v>503</v>
      </c>
      <c r="C2989" t="str">
        <f t="shared" si="138"/>
        <v>L</v>
      </c>
      <c r="D2989" t="s">
        <v>1787</v>
      </c>
      <c r="E2989" s="1">
        <v>31</v>
      </c>
      <c r="F2989" s="1">
        <v>62</v>
      </c>
      <c r="G2989">
        <f t="shared" si="139"/>
        <v>-31</v>
      </c>
      <c r="H2989" t="s">
        <v>2302</v>
      </c>
      <c r="K2989" t="s">
        <v>2082</v>
      </c>
      <c r="L2989" t="s">
        <v>1877</v>
      </c>
      <c r="M2989" t="s">
        <v>1787</v>
      </c>
      <c r="N2989" t="s">
        <v>1037</v>
      </c>
      <c r="S2989" t="s">
        <v>30</v>
      </c>
      <c r="U2989">
        <f t="shared" si="140"/>
        <v>0</v>
      </c>
    </row>
    <row r="2990" spans="1:21" x14ac:dyDescent="0.25">
      <c r="A2990">
        <v>19960622</v>
      </c>
      <c r="B2990" t="s">
        <v>1821</v>
      </c>
      <c r="C2990" t="str">
        <f t="shared" si="138"/>
        <v>L</v>
      </c>
      <c r="D2990" t="s">
        <v>164</v>
      </c>
      <c r="E2990" s="1">
        <v>27</v>
      </c>
      <c r="F2990" s="1">
        <v>34</v>
      </c>
      <c r="G2990">
        <f t="shared" si="139"/>
        <v>-7</v>
      </c>
      <c r="H2990" t="s">
        <v>2300</v>
      </c>
      <c r="K2990" t="s">
        <v>2299</v>
      </c>
      <c r="L2990" t="s">
        <v>1885</v>
      </c>
      <c r="M2990" t="s">
        <v>1821</v>
      </c>
      <c r="N2990" t="s">
        <v>1033</v>
      </c>
      <c r="S2990" t="s">
        <v>30</v>
      </c>
      <c r="U2990">
        <f t="shared" si="140"/>
        <v>1</v>
      </c>
    </row>
    <row r="2991" spans="1:21" x14ac:dyDescent="0.25">
      <c r="A2991">
        <v>19960622</v>
      </c>
      <c r="B2991" t="s">
        <v>164</v>
      </c>
      <c r="C2991" t="str">
        <f t="shared" si="138"/>
        <v>W</v>
      </c>
      <c r="D2991" t="s">
        <v>1821</v>
      </c>
      <c r="E2991" s="1">
        <v>34</v>
      </c>
      <c r="F2991" s="1">
        <v>27</v>
      </c>
      <c r="G2991">
        <f t="shared" si="139"/>
        <v>7</v>
      </c>
      <c r="H2991" t="s">
        <v>2300</v>
      </c>
      <c r="K2991" t="s">
        <v>2299</v>
      </c>
      <c r="L2991" t="s">
        <v>1885</v>
      </c>
      <c r="M2991" t="s">
        <v>1821</v>
      </c>
      <c r="N2991" t="s">
        <v>1037</v>
      </c>
      <c r="S2991" t="s">
        <v>30</v>
      </c>
      <c r="U2991">
        <f t="shared" si="140"/>
        <v>0</v>
      </c>
    </row>
    <row r="2992" spans="1:21" x14ac:dyDescent="0.25">
      <c r="A2992">
        <v>19960622</v>
      </c>
      <c r="B2992" t="s">
        <v>1787</v>
      </c>
      <c r="C2992" t="str">
        <f t="shared" si="138"/>
        <v>W</v>
      </c>
      <c r="D2992" t="s">
        <v>503</v>
      </c>
      <c r="E2992" s="1">
        <v>36</v>
      </c>
      <c r="F2992" s="1">
        <v>12</v>
      </c>
      <c r="G2992">
        <f t="shared" si="139"/>
        <v>24</v>
      </c>
      <c r="H2992" t="s">
        <v>2302</v>
      </c>
      <c r="K2992" t="s">
        <v>1836</v>
      </c>
      <c r="L2992" t="s">
        <v>1786</v>
      </c>
      <c r="M2992" t="s">
        <v>1787</v>
      </c>
      <c r="N2992" t="s">
        <v>1033</v>
      </c>
      <c r="S2992" t="s">
        <v>30</v>
      </c>
      <c r="U2992">
        <f t="shared" si="140"/>
        <v>0</v>
      </c>
    </row>
    <row r="2993" spans="1:21" x14ac:dyDescent="0.25">
      <c r="A2993">
        <v>19960622</v>
      </c>
      <c r="B2993" t="s">
        <v>503</v>
      </c>
      <c r="C2993" t="str">
        <f t="shared" si="138"/>
        <v>L</v>
      </c>
      <c r="D2993" t="s">
        <v>1787</v>
      </c>
      <c r="E2993" s="1">
        <v>12</v>
      </c>
      <c r="F2993" s="1">
        <v>36</v>
      </c>
      <c r="G2993">
        <f t="shared" si="139"/>
        <v>-24</v>
      </c>
      <c r="H2993" t="s">
        <v>2302</v>
      </c>
      <c r="K2993" t="s">
        <v>1836</v>
      </c>
      <c r="L2993" t="s">
        <v>1786</v>
      </c>
      <c r="M2993" t="s">
        <v>1787</v>
      </c>
      <c r="N2993" t="s">
        <v>1037</v>
      </c>
      <c r="S2993" t="s">
        <v>30</v>
      </c>
      <c r="U2993">
        <f t="shared" si="140"/>
        <v>0</v>
      </c>
    </row>
    <row r="2994" spans="1:21" x14ac:dyDescent="0.25">
      <c r="A2994">
        <v>19960622</v>
      </c>
      <c r="B2994" t="s">
        <v>1824</v>
      </c>
      <c r="C2994" t="str">
        <f t="shared" si="138"/>
        <v>W</v>
      </c>
      <c r="D2994" t="s">
        <v>1264</v>
      </c>
      <c r="E2994" s="1">
        <v>42</v>
      </c>
      <c r="F2994" s="1">
        <v>3</v>
      </c>
      <c r="G2994">
        <f t="shared" si="139"/>
        <v>39</v>
      </c>
      <c r="H2994" t="s">
        <v>2301</v>
      </c>
      <c r="K2994" t="s">
        <v>1812</v>
      </c>
      <c r="L2994" t="s">
        <v>1675</v>
      </c>
      <c r="M2994" t="s">
        <v>1824</v>
      </c>
      <c r="N2994" t="s">
        <v>1033</v>
      </c>
      <c r="S2994" t="s">
        <v>30</v>
      </c>
      <c r="U2994">
        <f t="shared" si="140"/>
        <v>0</v>
      </c>
    </row>
    <row r="2995" spans="1:21" x14ac:dyDescent="0.25">
      <c r="A2995">
        <v>19960622</v>
      </c>
      <c r="B2995" t="s">
        <v>1264</v>
      </c>
      <c r="C2995" t="str">
        <f t="shared" si="138"/>
        <v>L</v>
      </c>
      <c r="D2995" t="s">
        <v>1824</v>
      </c>
      <c r="E2995" s="1">
        <v>3</v>
      </c>
      <c r="F2995" s="1">
        <v>42</v>
      </c>
      <c r="G2995">
        <f t="shared" si="139"/>
        <v>-39</v>
      </c>
      <c r="H2995" t="s">
        <v>2301</v>
      </c>
      <c r="K2995" t="s">
        <v>1812</v>
      </c>
      <c r="L2995" t="s">
        <v>1675</v>
      </c>
      <c r="M2995" t="s">
        <v>1824</v>
      </c>
      <c r="N2995" t="s">
        <v>1037</v>
      </c>
      <c r="S2995" t="s">
        <v>30</v>
      </c>
      <c r="U2995">
        <f t="shared" si="140"/>
        <v>0</v>
      </c>
    </row>
    <row r="2996" spans="1:21" x14ac:dyDescent="0.25">
      <c r="A2996">
        <v>19960629</v>
      </c>
      <c r="B2996" t="s">
        <v>1821</v>
      </c>
      <c r="C2996" t="str">
        <f t="shared" si="138"/>
        <v>L</v>
      </c>
      <c r="D2996" t="s">
        <v>164</v>
      </c>
      <c r="E2996" s="1">
        <v>15</v>
      </c>
      <c r="F2996" s="1">
        <v>34</v>
      </c>
      <c r="G2996">
        <f t="shared" si="139"/>
        <v>-19</v>
      </c>
      <c r="H2996" t="s">
        <v>2300</v>
      </c>
      <c r="K2996" t="s">
        <v>2299</v>
      </c>
      <c r="L2996" t="s">
        <v>1885</v>
      </c>
      <c r="M2996" t="s">
        <v>1821</v>
      </c>
      <c r="N2996" t="s">
        <v>1033</v>
      </c>
      <c r="S2996" t="s">
        <v>30</v>
      </c>
      <c r="U2996">
        <f t="shared" si="140"/>
        <v>0</v>
      </c>
    </row>
    <row r="2997" spans="1:21" x14ac:dyDescent="0.25">
      <c r="A2997">
        <v>19960629</v>
      </c>
      <c r="B2997" t="s">
        <v>164</v>
      </c>
      <c r="C2997" t="str">
        <f t="shared" si="138"/>
        <v>W</v>
      </c>
      <c r="D2997" t="s">
        <v>1821</v>
      </c>
      <c r="E2997" s="1">
        <v>34</v>
      </c>
      <c r="F2997" s="1">
        <v>15</v>
      </c>
      <c r="G2997">
        <f t="shared" si="139"/>
        <v>19</v>
      </c>
      <c r="H2997" t="s">
        <v>2300</v>
      </c>
      <c r="K2997" t="s">
        <v>2299</v>
      </c>
      <c r="L2997" t="s">
        <v>1885</v>
      </c>
      <c r="M2997" t="s">
        <v>1821</v>
      </c>
      <c r="N2997" t="s">
        <v>1037</v>
      </c>
      <c r="S2997" t="s">
        <v>30</v>
      </c>
      <c r="U2997">
        <f t="shared" si="140"/>
        <v>0</v>
      </c>
    </row>
    <row r="2998" spans="1:21" x14ac:dyDescent="0.25">
      <c r="A2998">
        <v>19960706</v>
      </c>
      <c r="B2998" t="s">
        <v>1787</v>
      </c>
      <c r="C2998" t="str">
        <f t="shared" si="138"/>
        <v>W</v>
      </c>
      <c r="D2998" t="s">
        <v>1824</v>
      </c>
      <c r="E2998" s="1">
        <v>43</v>
      </c>
      <c r="F2998" s="1">
        <v>6</v>
      </c>
      <c r="G2998">
        <f t="shared" si="139"/>
        <v>37</v>
      </c>
      <c r="H2998" t="s">
        <v>2787</v>
      </c>
      <c r="K2998" t="s">
        <v>2239</v>
      </c>
      <c r="L2998" t="s">
        <v>1837</v>
      </c>
      <c r="M2998" t="s">
        <v>1787</v>
      </c>
      <c r="N2998" t="s">
        <v>1033</v>
      </c>
      <c r="P2998" t="s">
        <v>30</v>
      </c>
      <c r="U2998">
        <f t="shared" si="140"/>
        <v>0</v>
      </c>
    </row>
    <row r="2999" spans="1:21" x14ac:dyDescent="0.25">
      <c r="A2999">
        <v>19960706</v>
      </c>
      <c r="B2999" t="s">
        <v>1824</v>
      </c>
      <c r="C2999" t="str">
        <f t="shared" si="138"/>
        <v>L</v>
      </c>
      <c r="D2999" t="s">
        <v>1787</v>
      </c>
      <c r="E2999" s="1">
        <v>6</v>
      </c>
      <c r="F2999" s="1">
        <v>43</v>
      </c>
      <c r="G2999">
        <f t="shared" si="139"/>
        <v>-37</v>
      </c>
      <c r="H2999" t="s">
        <v>2787</v>
      </c>
      <c r="K2999" t="s">
        <v>2239</v>
      </c>
      <c r="L2999" t="s">
        <v>1837</v>
      </c>
      <c r="M2999" t="s">
        <v>1787</v>
      </c>
      <c r="N2999" t="s">
        <v>1037</v>
      </c>
      <c r="P2999" t="s">
        <v>30</v>
      </c>
      <c r="U2999">
        <f t="shared" si="140"/>
        <v>0</v>
      </c>
    </row>
    <row r="3000" spans="1:21" x14ac:dyDescent="0.25">
      <c r="A3000">
        <v>19960713</v>
      </c>
      <c r="B3000" t="s">
        <v>1824</v>
      </c>
      <c r="C3000" t="str">
        <f t="shared" si="138"/>
        <v>W</v>
      </c>
      <c r="D3000" t="s">
        <v>1828</v>
      </c>
      <c r="E3000" s="1">
        <v>21</v>
      </c>
      <c r="F3000" s="1">
        <v>16</v>
      </c>
      <c r="G3000">
        <f t="shared" si="139"/>
        <v>5</v>
      </c>
      <c r="H3000" t="s">
        <v>2787</v>
      </c>
      <c r="K3000" t="s">
        <v>1812</v>
      </c>
      <c r="L3000" t="s">
        <v>1675</v>
      </c>
      <c r="M3000" t="s">
        <v>1824</v>
      </c>
      <c r="N3000" t="s">
        <v>1033</v>
      </c>
      <c r="P3000" t="s">
        <v>30</v>
      </c>
      <c r="U3000">
        <f t="shared" si="140"/>
        <v>0</v>
      </c>
    </row>
    <row r="3001" spans="1:21" x14ac:dyDescent="0.25">
      <c r="A3001">
        <v>19960713</v>
      </c>
      <c r="B3001" t="s">
        <v>1828</v>
      </c>
      <c r="C3001" t="str">
        <f t="shared" si="138"/>
        <v>L</v>
      </c>
      <c r="D3001" t="s">
        <v>1824</v>
      </c>
      <c r="E3001" s="1">
        <v>16</v>
      </c>
      <c r="F3001" s="1">
        <v>21</v>
      </c>
      <c r="G3001">
        <f t="shared" si="139"/>
        <v>-5</v>
      </c>
      <c r="H3001" t="s">
        <v>2787</v>
      </c>
      <c r="K3001" t="s">
        <v>1812</v>
      </c>
      <c r="L3001" t="s">
        <v>1675</v>
      </c>
      <c r="M3001" t="s">
        <v>1824</v>
      </c>
      <c r="N3001" t="s">
        <v>1037</v>
      </c>
      <c r="P3001" t="s">
        <v>30</v>
      </c>
      <c r="U3001">
        <f t="shared" si="140"/>
        <v>1</v>
      </c>
    </row>
    <row r="3002" spans="1:21" x14ac:dyDescent="0.25">
      <c r="A3002">
        <v>19960720</v>
      </c>
      <c r="B3002" t="s">
        <v>1787</v>
      </c>
      <c r="C3002" t="str">
        <f t="shared" si="138"/>
        <v>W</v>
      </c>
      <c r="D3002" t="s">
        <v>1828</v>
      </c>
      <c r="E3002" s="1">
        <v>15</v>
      </c>
      <c r="F3002" s="1">
        <v>11</v>
      </c>
      <c r="G3002">
        <f t="shared" si="139"/>
        <v>4</v>
      </c>
      <c r="H3002" t="s">
        <v>2787</v>
      </c>
      <c r="K3002" t="s">
        <v>2280</v>
      </c>
      <c r="L3002" t="s">
        <v>1846</v>
      </c>
      <c r="M3002" t="s">
        <v>1787</v>
      </c>
      <c r="N3002" t="s">
        <v>1033</v>
      </c>
      <c r="P3002" t="s">
        <v>30</v>
      </c>
      <c r="U3002">
        <f t="shared" si="140"/>
        <v>0</v>
      </c>
    </row>
    <row r="3003" spans="1:21" x14ac:dyDescent="0.25">
      <c r="A3003">
        <v>19960720</v>
      </c>
      <c r="B3003" t="s">
        <v>1828</v>
      </c>
      <c r="C3003" t="str">
        <f t="shared" si="138"/>
        <v>L</v>
      </c>
      <c r="D3003" t="s">
        <v>1787</v>
      </c>
      <c r="E3003" s="1">
        <v>11</v>
      </c>
      <c r="F3003" s="1">
        <v>15</v>
      </c>
      <c r="G3003">
        <f t="shared" si="139"/>
        <v>-4</v>
      </c>
      <c r="H3003" t="s">
        <v>2787</v>
      </c>
      <c r="K3003" t="s">
        <v>2280</v>
      </c>
      <c r="L3003" t="s">
        <v>1846</v>
      </c>
      <c r="M3003" t="s">
        <v>1787</v>
      </c>
      <c r="N3003" t="s">
        <v>1037</v>
      </c>
      <c r="P3003" t="s">
        <v>30</v>
      </c>
      <c r="U3003">
        <f t="shared" si="140"/>
        <v>1</v>
      </c>
    </row>
    <row r="3004" spans="1:21" x14ac:dyDescent="0.25">
      <c r="A3004">
        <v>19960727</v>
      </c>
      <c r="B3004" t="s">
        <v>1824</v>
      </c>
      <c r="C3004" t="str">
        <f t="shared" si="138"/>
        <v>L</v>
      </c>
      <c r="D3004" t="s">
        <v>1787</v>
      </c>
      <c r="E3004" s="1">
        <v>25</v>
      </c>
      <c r="F3004" s="1">
        <v>32</v>
      </c>
      <c r="G3004">
        <f t="shared" si="139"/>
        <v>-7</v>
      </c>
      <c r="H3004" t="s">
        <v>2787</v>
      </c>
      <c r="K3004" t="s">
        <v>1916</v>
      </c>
      <c r="L3004" t="s">
        <v>1715</v>
      </c>
      <c r="M3004" t="s">
        <v>1824</v>
      </c>
      <c r="N3004" t="s">
        <v>1033</v>
      </c>
      <c r="P3004" t="s">
        <v>30</v>
      </c>
      <c r="U3004">
        <f t="shared" si="140"/>
        <v>1</v>
      </c>
    </row>
    <row r="3005" spans="1:21" x14ac:dyDescent="0.25">
      <c r="A3005">
        <v>19960727</v>
      </c>
      <c r="B3005" t="s">
        <v>1787</v>
      </c>
      <c r="C3005" t="str">
        <f t="shared" si="138"/>
        <v>W</v>
      </c>
      <c r="D3005" t="s">
        <v>1824</v>
      </c>
      <c r="E3005" s="1">
        <v>32</v>
      </c>
      <c r="F3005" s="1">
        <v>25</v>
      </c>
      <c r="G3005">
        <f t="shared" si="139"/>
        <v>7</v>
      </c>
      <c r="H3005" t="s">
        <v>2787</v>
      </c>
      <c r="K3005" t="s">
        <v>1916</v>
      </c>
      <c r="L3005" t="s">
        <v>1715</v>
      </c>
      <c r="M3005" t="s">
        <v>1824</v>
      </c>
      <c r="N3005" t="s">
        <v>1037</v>
      </c>
      <c r="P3005" t="s">
        <v>30</v>
      </c>
      <c r="U3005">
        <f t="shared" si="140"/>
        <v>0</v>
      </c>
    </row>
    <row r="3006" spans="1:21" x14ac:dyDescent="0.25">
      <c r="A3006">
        <v>19960803</v>
      </c>
      <c r="B3006" t="s">
        <v>1828</v>
      </c>
      <c r="C3006" t="str">
        <f t="shared" si="138"/>
        <v>W</v>
      </c>
      <c r="D3006" t="s">
        <v>1824</v>
      </c>
      <c r="E3006" s="1">
        <v>25</v>
      </c>
      <c r="F3006" s="1">
        <v>19</v>
      </c>
      <c r="G3006">
        <f t="shared" si="139"/>
        <v>6</v>
      </c>
      <c r="H3006" t="s">
        <v>2787</v>
      </c>
      <c r="K3006" t="s">
        <v>1918</v>
      </c>
      <c r="L3006" t="s">
        <v>1917</v>
      </c>
      <c r="M3006" t="s">
        <v>1828</v>
      </c>
      <c r="N3006" t="s">
        <v>1033</v>
      </c>
      <c r="P3006" t="s">
        <v>30</v>
      </c>
      <c r="U3006">
        <f t="shared" si="140"/>
        <v>0</v>
      </c>
    </row>
    <row r="3007" spans="1:21" x14ac:dyDescent="0.25">
      <c r="A3007">
        <v>19960803</v>
      </c>
      <c r="B3007" t="s">
        <v>1824</v>
      </c>
      <c r="C3007" t="str">
        <f t="shared" si="138"/>
        <v>L</v>
      </c>
      <c r="D3007" t="s">
        <v>1828</v>
      </c>
      <c r="E3007" s="1">
        <v>19</v>
      </c>
      <c r="F3007" s="1">
        <v>25</v>
      </c>
      <c r="G3007">
        <f t="shared" si="139"/>
        <v>-6</v>
      </c>
      <c r="H3007" t="s">
        <v>2787</v>
      </c>
      <c r="K3007" t="s">
        <v>1918</v>
      </c>
      <c r="L3007" t="s">
        <v>1917</v>
      </c>
      <c r="M3007" t="s">
        <v>1828</v>
      </c>
      <c r="N3007" t="s">
        <v>1037</v>
      </c>
      <c r="P3007" t="s">
        <v>30</v>
      </c>
      <c r="U3007">
        <f t="shared" si="140"/>
        <v>1</v>
      </c>
    </row>
    <row r="3008" spans="1:21" x14ac:dyDescent="0.25">
      <c r="A3008">
        <v>19960810</v>
      </c>
      <c r="B3008" t="s">
        <v>1828</v>
      </c>
      <c r="C3008" t="str">
        <f t="shared" si="138"/>
        <v>L</v>
      </c>
      <c r="D3008" t="s">
        <v>1787</v>
      </c>
      <c r="E3008" s="1">
        <v>18</v>
      </c>
      <c r="F3008" s="1">
        <v>29</v>
      </c>
      <c r="G3008">
        <f t="shared" si="139"/>
        <v>-11</v>
      </c>
      <c r="H3008" t="s">
        <v>2787</v>
      </c>
      <c r="K3008" t="s">
        <v>1962</v>
      </c>
      <c r="L3008" t="s">
        <v>1913</v>
      </c>
      <c r="M3008" t="s">
        <v>1828</v>
      </c>
      <c r="N3008" t="s">
        <v>1033</v>
      </c>
      <c r="P3008" t="s">
        <v>30</v>
      </c>
      <c r="U3008">
        <f t="shared" si="140"/>
        <v>0</v>
      </c>
    </row>
    <row r="3009" spans="1:21" x14ac:dyDescent="0.25">
      <c r="A3009">
        <v>19960810</v>
      </c>
      <c r="B3009" t="s">
        <v>1787</v>
      </c>
      <c r="C3009" t="str">
        <f t="shared" si="138"/>
        <v>W</v>
      </c>
      <c r="D3009" t="s">
        <v>1828</v>
      </c>
      <c r="E3009" s="1">
        <v>29</v>
      </c>
      <c r="F3009" s="1">
        <v>18</v>
      </c>
      <c r="G3009">
        <f t="shared" si="139"/>
        <v>11</v>
      </c>
      <c r="H3009" t="s">
        <v>2787</v>
      </c>
      <c r="K3009" t="s">
        <v>1962</v>
      </c>
      <c r="L3009" t="s">
        <v>1913</v>
      </c>
      <c r="M3009" t="s">
        <v>1828</v>
      </c>
      <c r="N3009" t="s">
        <v>1037</v>
      </c>
      <c r="P3009" t="s">
        <v>30</v>
      </c>
      <c r="U3009">
        <f t="shared" si="140"/>
        <v>0</v>
      </c>
    </row>
    <row r="3010" spans="1:21" x14ac:dyDescent="0.25">
      <c r="A3010">
        <v>19960817</v>
      </c>
      <c r="B3010" t="s">
        <v>1828</v>
      </c>
      <c r="C3010" t="str">
        <f t="shared" ref="C3010:C3073" si="141">IF(E3010-F3010&gt;0,"W",IF(E3010-F3010&lt;0,"L","D"))</f>
        <v>L</v>
      </c>
      <c r="D3010" t="s">
        <v>1787</v>
      </c>
      <c r="E3010" s="1">
        <v>19</v>
      </c>
      <c r="F3010" s="1">
        <v>23</v>
      </c>
      <c r="G3010">
        <f t="shared" ref="G3010:G3073" si="142">E3010-F3010</f>
        <v>-4</v>
      </c>
      <c r="H3010" t="s">
        <v>2298</v>
      </c>
      <c r="K3010" t="s">
        <v>1830</v>
      </c>
      <c r="L3010" t="s">
        <v>1829</v>
      </c>
      <c r="M3010" t="s">
        <v>1828</v>
      </c>
      <c r="N3010" t="s">
        <v>1033</v>
      </c>
      <c r="S3010" t="s">
        <v>30</v>
      </c>
      <c r="U3010">
        <f t="shared" ref="U3010:U3073" si="143">IF(C3010="L",IF(G3010&gt;-8,1,0),0)</f>
        <v>1</v>
      </c>
    </row>
    <row r="3011" spans="1:21" x14ac:dyDescent="0.25">
      <c r="A3011">
        <v>19960817</v>
      </c>
      <c r="B3011" t="s">
        <v>1787</v>
      </c>
      <c r="C3011" t="str">
        <f t="shared" si="141"/>
        <v>W</v>
      </c>
      <c r="D3011" t="s">
        <v>1828</v>
      </c>
      <c r="E3011" s="1">
        <v>23</v>
      </c>
      <c r="F3011" s="1">
        <v>19</v>
      </c>
      <c r="G3011">
        <f t="shared" si="142"/>
        <v>4</v>
      </c>
      <c r="H3011" t="s">
        <v>2298</v>
      </c>
      <c r="K3011" t="s">
        <v>1830</v>
      </c>
      <c r="L3011" t="s">
        <v>1829</v>
      </c>
      <c r="M3011" t="s">
        <v>1828</v>
      </c>
      <c r="N3011" t="s">
        <v>1037</v>
      </c>
      <c r="S3011" t="s">
        <v>30</v>
      </c>
      <c r="U3011">
        <f t="shared" si="143"/>
        <v>0</v>
      </c>
    </row>
    <row r="3012" spans="1:21" x14ac:dyDescent="0.25">
      <c r="A3012">
        <v>19960824</v>
      </c>
      <c r="B3012" t="s">
        <v>1828</v>
      </c>
      <c r="C3012" t="str">
        <f t="shared" si="141"/>
        <v>L</v>
      </c>
      <c r="D3012" t="s">
        <v>1787</v>
      </c>
      <c r="E3012" s="1">
        <v>26</v>
      </c>
      <c r="F3012" s="1">
        <v>33</v>
      </c>
      <c r="G3012">
        <f t="shared" si="142"/>
        <v>-7</v>
      </c>
      <c r="H3012" t="s">
        <v>2298</v>
      </c>
      <c r="K3012" t="s">
        <v>1842</v>
      </c>
      <c r="L3012" t="s">
        <v>1841</v>
      </c>
      <c r="M3012" t="s">
        <v>1828</v>
      </c>
      <c r="N3012" t="s">
        <v>1033</v>
      </c>
      <c r="S3012" t="s">
        <v>30</v>
      </c>
      <c r="U3012">
        <f t="shared" si="143"/>
        <v>1</v>
      </c>
    </row>
    <row r="3013" spans="1:21" x14ac:dyDescent="0.25">
      <c r="A3013">
        <v>19960824</v>
      </c>
      <c r="B3013" t="s">
        <v>1787</v>
      </c>
      <c r="C3013" t="str">
        <f t="shared" si="141"/>
        <v>W</v>
      </c>
      <c r="D3013" t="s">
        <v>1828</v>
      </c>
      <c r="E3013" s="1">
        <v>33</v>
      </c>
      <c r="F3013" s="1">
        <v>26</v>
      </c>
      <c r="G3013">
        <f t="shared" si="142"/>
        <v>7</v>
      </c>
      <c r="H3013" t="s">
        <v>2298</v>
      </c>
      <c r="K3013" t="s">
        <v>1842</v>
      </c>
      <c r="L3013" t="s">
        <v>1841</v>
      </c>
      <c r="M3013" t="s">
        <v>1828</v>
      </c>
      <c r="N3013" t="s">
        <v>1037</v>
      </c>
      <c r="S3013" t="s">
        <v>30</v>
      </c>
      <c r="U3013">
        <f t="shared" si="143"/>
        <v>0</v>
      </c>
    </row>
    <row r="3014" spans="1:21" x14ac:dyDescent="0.25">
      <c r="A3014">
        <v>19960831</v>
      </c>
      <c r="B3014" t="s">
        <v>1828</v>
      </c>
      <c r="C3014" t="str">
        <f t="shared" si="141"/>
        <v>W</v>
      </c>
      <c r="D3014" t="s">
        <v>1787</v>
      </c>
      <c r="E3014" s="1">
        <v>32</v>
      </c>
      <c r="F3014" s="1">
        <v>22</v>
      </c>
      <c r="G3014">
        <f t="shared" si="142"/>
        <v>10</v>
      </c>
      <c r="H3014" t="s">
        <v>2298</v>
      </c>
      <c r="K3014" t="s">
        <v>1971</v>
      </c>
      <c r="L3014" t="s">
        <v>1850</v>
      </c>
      <c r="M3014" t="s">
        <v>1828</v>
      </c>
      <c r="N3014" t="s">
        <v>1033</v>
      </c>
      <c r="S3014" t="s">
        <v>30</v>
      </c>
      <c r="U3014">
        <f t="shared" si="143"/>
        <v>0</v>
      </c>
    </row>
    <row r="3015" spans="1:21" x14ac:dyDescent="0.25">
      <c r="A3015">
        <v>19960831</v>
      </c>
      <c r="B3015" t="s">
        <v>1787</v>
      </c>
      <c r="C3015" t="str">
        <f t="shared" si="141"/>
        <v>L</v>
      </c>
      <c r="D3015" t="s">
        <v>1828</v>
      </c>
      <c r="E3015" s="1">
        <v>22</v>
      </c>
      <c r="F3015" s="1">
        <v>32</v>
      </c>
      <c r="G3015">
        <f t="shared" si="142"/>
        <v>-10</v>
      </c>
      <c r="H3015" t="s">
        <v>2298</v>
      </c>
      <c r="K3015" t="s">
        <v>1971</v>
      </c>
      <c r="L3015" t="s">
        <v>1850</v>
      </c>
      <c r="M3015" t="s">
        <v>1828</v>
      </c>
      <c r="N3015" t="s">
        <v>1037</v>
      </c>
      <c r="S3015" t="s">
        <v>30</v>
      </c>
      <c r="U3015">
        <f t="shared" si="143"/>
        <v>0</v>
      </c>
    </row>
    <row r="3016" spans="1:21" x14ac:dyDescent="0.25">
      <c r="A3016">
        <v>19960925</v>
      </c>
      <c r="B3016" t="s">
        <v>1264</v>
      </c>
      <c r="C3016" t="str">
        <f t="shared" si="141"/>
        <v>L</v>
      </c>
      <c r="D3016" t="s">
        <v>164</v>
      </c>
      <c r="E3016" s="1">
        <v>33</v>
      </c>
      <c r="F3016" s="1">
        <v>40</v>
      </c>
      <c r="G3016">
        <f t="shared" si="142"/>
        <v>-7</v>
      </c>
      <c r="H3016" t="s">
        <v>2297</v>
      </c>
      <c r="K3016" t="s">
        <v>1988</v>
      </c>
      <c r="L3016" t="s">
        <v>1263</v>
      </c>
      <c r="M3016" t="s">
        <v>1264</v>
      </c>
      <c r="N3016" t="s">
        <v>1033</v>
      </c>
      <c r="S3016" t="s">
        <v>30</v>
      </c>
      <c r="U3016">
        <f t="shared" si="143"/>
        <v>1</v>
      </c>
    </row>
    <row r="3017" spans="1:21" x14ac:dyDescent="0.25">
      <c r="A3017">
        <v>19960925</v>
      </c>
      <c r="B3017" t="s">
        <v>164</v>
      </c>
      <c r="C3017" t="str">
        <f t="shared" si="141"/>
        <v>W</v>
      </c>
      <c r="D3017" t="s">
        <v>1264</v>
      </c>
      <c r="E3017" s="1">
        <v>40</v>
      </c>
      <c r="F3017" s="1">
        <v>33</v>
      </c>
      <c r="G3017">
        <f t="shared" si="142"/>
        <v>7</v>
      </c>
      <c r="H3017" t="s">
        <v>2297</v>
      </c>
      <c r="K3017" t="s">
        <v>1988</v>
      </c>
      <c r="L3017" t="s">
        <v>1263</v>
      </c>
      <c r="M3017" t="s">
        <v>1264</v>
      </c>
      <c r="N3017" t="s">
        <v>1037</v>
      </c>
      <c r="S3017" t="s">
        <v>30</v>
      </c>
      <c r="U3017">
        <f t="shared" si="143"/>
        <v>0</v>
      </c>
    </row>
    <row r="3018" spans="1:21" x14ac:dyDescent="0.25">
      <c r="A3018">
        <v>19961005</v>
      </c>
      <c r="B3018" t="s">
        <v>171</v>
      </c>
      <c r="C3018" t="str">
        <f t="shared" si="141"/>
        <v>L</v>
      </c>
      <c r="D3018" t="s">
        <v>1264</v>
      </c>
      <c r="E3018" s="1">
        <v>22</v>
      </c>
      <c r="F3018" s="1">
        <v>31</v>
      </c>
      <c r="G3018">
        <f t="shared" si="142"/>
        <v>-9</v>
      </c>
      <c r="K3018" t="s">
        <v>1930</v>
      </c>
      <c r="L3018" t="s">
        <v>1929</v>
      </c>
      <c r="M3018" t="s">
        <v>171</v>
      </c>
      <c r="N3018" t="s">
        <v>1033</v>
      </c>
      <c r="S3018" t="s">
        <v>30</v>
      </c>
      <c r="U3018">
        <f t="shared" si="143"/>
        <v>0</v>
      </c>
    </row>
    <row r="3019" spans="1:21" x14ac:dyDescent="0.25">
      <c r="A3019">
        <v>19961005</v>
      </c>
      <c r="B3019" t="s">
        <v>1264</v>
      </c>
      <c r="C3019" t="str">
        <f t="shared" si="141"/>
        <v>W</v>
      </c>
      <c r="D3019" t="s">
        <v>171</v>
      </c>
      <c r="E3019" s="1">
        <v>31</v>
      </c>
      <c r="F3019" s="1">
        <v>22</v>
      </c>
      <c r="G3019">
        <f t="shared" si="142"/>
        <v>9</v>
      </c>
      <c r="K3019" t="s">
        <v>1930</v>
      </c>
      <c r="L3019" t="s">
        <v>1929</v>
      </c>
      <c r="M3019" t="s">
        <v>171</v>
      </c>
      <c r="N3019" t="s">
        <v>1037</v>
      </c>
      <c r="S3019" t="s">
        <v>30</v>
      </c>
      <c r="U3019">
        <f t="shared" si="143"/>
        <v>0</v>
      </c>
    </row>
    <row r="3020" spans="1:21" x14ac:dyDescent="0.25">
      <c r="A3020">
        <v>19961023</v>
      </c>
      <c r="B3020" t="s">
        <v>171</v>
      </c>
      <c r="C3020" t="str">
        <f t="shared" si="141"/>
        <v>L</v>
      </c>
      <c r="D3020" t="s">
        <v>1824</v>
      </c>
      <c r="E3020" s="1">
        <v>18</v>
      </c>
      <c r="F3020" s="1">
        <v>40</v>
      </c>
      <c r="G3020">
        <f t="shared" si="142"/>
        <v>-22</v>
      </c>
      <c r="H3020" t="s">
        <v>2292</v>
      </c>
      <c r="K3020" t="s">
        <v>2296</v>
      </c>
      <c r="L3020" t="s">
        <v>1976</v>
      </c>
      <c r="M3020" t="s">
        <v>171</v>
      </c>
      <c r="N3020" t="s">
        <v>1033</v>
      </c>
      <c r="S3020" t="s">
        <v>30</v>
      </c>
      <c r="U3020">
        <f t="shared" si="143"/>
        <v>0</v>
      </c>
    </row>
    <row r="3021" spans="1:21" x14ac:dyDescent="0.25">
      <c r="A3021">
        <v>19961023</v>
      </c>
      <c r="B3021" t="s">
        <v>1824</v>
      </c>
      <c r="C3021" t="str">
        <f t="shared" si="141"/>
        <v>W</v>
      </c>
      <c r="D3021" t="s">
        <v>171</v>
      </c>
      <c r="E3021" s="1">
        <v>40</v>
      </c>
      <c r="F3021" s="1">
        <v>18</v>
      </c>
      <c r="G3021">
        <f t="shared" si="142"/>
        <v>22</v>
      </c>
      <c r="H3021" t="s">
        <v>2292</v>
      </c>
      <c r="K3021" t="s">
        <v>2296</v>
      </c>
      <c r="L3021" t="s">
        <v>1976</v>
      </c>
      <c r="M3021" t="s">
        <v>171</v>
      </c>
      <c r="N3021" t="s">
        <v>1037</v>
      </c>
      <c r="S3021" t="s">
        <v>30</v>
      </c>
      <c r="U3021">
        <f t="shared" si="143"/>
        <v>0</v>
      </c>
    </row>
    <row r="3022" spans="1:21" x14ac:dyDescent="0.25">
      <c r="A3022">
        <v>19961109</v>
      </c>
      <c r="B3022" t="s">
        <v>503</v>
      </c>
      <c r="C3022" t="str">
        <f t="shared" si="141"/>
        <v>L</v>
      </c>
      <c r="D3022" t="s">
        <v>1824</v>
      </c>
      <c r="E3022" s="1">
        <v>19</v>
      </c>
      <c r="F3022" s="1">
        <v>29</v>
      </c>
      <c r="G3022">
        <f t="shared" si="142"/>
        <v>-10</v>
      </c>
      <c r="H3022" t="s">
        <v>2292</v>
      </c>
      <c r="K3022" t="s">
        <v>1822</v>
      </c>
      <c r="L3022" t="s">
        <v>1120</v>
      </c>
      <c r="M3022" t="s">
        <v>503</v>
      </c>
      <c r="N3022" t="s">
        <v>1033</v>
      </c>
      <c r="S3022" t="s">
        <v>30</v>
      </c>
      <c r="U3022">
        <f t="shared" si="143"/>
        <v>0</v>
      </c>
    </row>
    <row r="3023" spans="1:21" x14ac:dyDescent="0.25">
      <c r="A3023">
        <v>19961109</v>
      </c>
      <c r="B3023" t="s">
        <v>1824</v>
      </c>
      <c r="C3023" t="str">
        <f t="shared" si="141"/>
        <v>W</v>
      </c>
      <c r="D3023" t="s">
        <v>503</v>
      </c>
      <c r="E3023" s="1">
        <v>29</v>
      </c>
      <c r="F3023" s="1">
        <v>19</v>
      </c>
      <c r="G3023">
        <f t="shared" si="142"/>
        <v>10</v>
      </c>
      <c r="H3023" t="s">
        <v>2292</v>
      </c>
      <c r="K3023" t="s">
        <v>1822</v>
      </c>
      <c r="L3023" t="s">
        <v>1120</v>
      </c>
      <c r="M3023" t="s">
        <v>503</v>
      </c>
      <c r="N3023" t="s">
        <v>1037</v>
      </c>
      <c r="S3023" t="s">
        <v>30</v>
      </c>
      <c r="U3023">
        <f t="shared" si="143"/>
        <v>0</v>
      </c>
    </row>
    <row r="3024" spans="1:21" x14ac:dyDescent="0.25">
      <c r="A3024">
        <v>19961109</v>
      </c>
      <c r="B3024" t="s">
        <v>1821</v>
      </c>
      <c r="C3024" t="str">
        <f t="shared" si="141"/>
        <v>L</v>
      </c>
      <c r="D3024" t="s">
        <v>1828</v>
      </c>
      <c r="E3024" s="1">
        <v>15</v>
      </c>
      <c r="F3024" s="1">
        <v>46</v>
      </c>
      <c r="G3024">
        <f t="shared" si="142"/>
        <v>-31</v>
      </c>
      <c r="H3024" t="s">
        <v>2289</v>
      </c>
      <c r="K3024" t="s">
        <v>2295</v>
      </c>
      <c r="L3024" t="s">
        <v>1885</v>
      </c>
      <c r="M3024" t="s">
        <v>1821</v>
      </c>
      <c r="N3024" t="s">
        <v>1033</v>
      </c>
      <c r="S3024" t="s">
        <v>30</v>
      </c>
      <c r="U3024">
        <f t="shared" si="143"/>
        <v>0</v>
      </c>
    </row>
    <row r="3025" spans="1:21" x14ac:dyDescent="0.25">
      <c r="A3025">
        <v>19961109</v>
      </c>
      <c r="B3025" t="s">
        <v>1828</v>
      </c>
      <c r="C3025" t="str">
        <f t="shared" si="141"/>
        <v>W</v>
      </c>
      <c r="D3025" t="s">
        <v>1821</v>
      </c>
      <c r="E3025" s="1">
        <v>46</v>
      </c>
      <c r="F3025" s="1">
        <v>15</v>
      </c>
      <c r="G3025">
        <f t="shared" si="142"/>
        <v>31</v>
      </c>
      <c r="H3025" t="s">
        <v>2289</v>
      </c>
      <c r="K3025" t="s">
        <v>2295</v>
      </c>
      <c r="L3025" t="s">
        <v>1885</v>
      </c>
      <c r="M3025" t="s">
        <v>1821</v>
      </c>
      <c r="N3025" t="s">
        <v>1037</v>
      </c>
      <c r="S3025" t="s">
        <v>30</v>
      </c>
      <c r="U3025">
        <f t="shared" si="143"/>
        <v>0</v>
      </c>
    </row>
    <row r="3026" spans="1:21" x14ac:dyDescent="0.25">
      <c r="A3026">
        <v>19961116</v>
      </c>
      <c r="B3026" t="s">
        <v>1821</v>
      </c>
      <c r="C3026" t="str">
        <f t="shared" si="141"/>
        <v>L</v>
      </c>
      <c r="D3026" t="s">
        <v>1828</v>
      </c>
      <c r="E3026" s="1">
        <v>21</v>
      </c>
      <c r="F3026" s="1">
        <v>44</v>
      </c>
      <c r="G3026">
        <f t="shared" si="142"/>
        <v>-23</v>
      </c>
      <c r="H3026" t="s">
        <v>2289</v>
      </c>
      <c r="K3026" t="s">
        <v>2295</v>
      </c>
      <c r="L3026" t="s">
        <v>1885</v>
      </c>
      <c r="M3026" t="s">
        <v>1821</v>
      </c>
      <c r="N3026" t="s">
        <v>1033</v>
      </c>
      <c r="S3026" t="s">
        <v>30</v>
      </c>
      <c r="U3026">
        <f t="shared" si="143"/>
        <v>0</v>
      </c>
    </row>
    <row r="3027" spans="1:21" x14ac:dyDescent="0.25">
      <c r="A3027">
        <v>19961116</v>
      </c>
      <c r="B3027" t="s">
        <v>1828</v>
      </c>
      <c r="C3027" t="str">
        <f t="shared" si="141"/>
        <v>W</v>
      </c>
      <c r="D3027" t="s">
        <v>1821</v>
      </c>
      <c r="E3027" s="1">
        <v>44</v>
      </c>
      <c r="F3027" s="1">
        <v>21</v>
      </c>
      <c r="G3027">
        <f t="shared" si="142"/>
        <v>23</v>
      </c>
      <c r="H3027" t="s">
        <v>2289</v>
      </c>
      <c r="K3027" t="s">
        <v>2295</v>
      </c>
      <c r="L3027" t="s">
        <v>1885</v>
      </c>
      <c r="M3027" t="s">
        <v>1821</v>
      </c>
      <c r="N3027" t="s">
        <v>1037</v>
      </c>
      <c r="S3027" t="s">
        <v>30</v>
      </c>
      <c r="U3027">
        <f t="shared" si="143"/>
        <v>0</v>
      </c>
    </row>
    <row r="3028" spans="1:21" x14ac:dyDescent="0.25">
      <c r="A3028">
        <v>19961123</v>
      </c>
      <c r="B3028" t="s">
        <v>1825</v>
      </c>
      <c r="C3028" t="str">
        <f t="shared" si="141"/>
        <v>L</v>
      </c>
      <c r="D3028" t="s">
        <v>1824</v>
      </c>
      <c r="E3028" s="1">
        <v>12</v>
      </c>
      <c r="F3028" s="1">
        <v>22</v>
      </c>
      <c r="G3028">
        <f t="shared" si="142"/>
        <v>-10</v>
      </c>
      <c r="H3028" t="s">
        <v>2292</v>
      </c>
      <c r="K3028" t="s">
        <v>1995</v>
      </c>
      <c r="L3028" t="s">
        <v>1826</v>
      </c>
      <c r="M3028" t="s">
        <v>1825</v>
      </c>
      <c r="N3028" t="s">
        <v>1033</v>
      </c>
      <c r="S3028" t="s">
        <v>30</v>
      </c>
      <c r="U3028">
        <f t="shared" si="143"/>
        <v>0</v>
      </c>
    </row>
    <row r="3029" spans="1:21" x14ac:dyDescent="0.25">
      <c r="A3029">
        <v>19961123</v>
      </c>
      <c r="B3029" t="s">
        <v>1824</v>
      </c>
      <c r="C3029" t="str">
        <f t="shared" si="141"/>
        <v>W</v>
      </c>
      <c r="D3029" t="s">
        <v>1825</v>
      </c>
      <c r="E3029" s="1">
        <v>22</v>
      </c>
      <c r="F3029" s="1">
        <v>12</v>
      </c>
      <c r="G3029">
        <f t="shared" si="142"/>
        <v>10</v>
      </c>
      <c r="H3029" t="s">
        <v>2292</v>
      </c>
      <c r="K3029" t="s">
        <v>1995</v>
      </c>
      <c r="L3029" t="s">
        <v>1826</v>
      </c>
      <c r="M3029" t="s">
        <v>1825</v>
      </c>
      <c r="N3029" t="s">
        <v>1037</v>
      </c>
      <c r="S3029" t="s">
        <v>30</v>
      </c>
      <c r="U3029">
        <f t="shared" si="143"/>
        <v>0</v>
      </c>
    </row>
    <row r="3030" spans="1:21" x14ac:dyDescent="0.25">
      <c r="A3030">
        <v>19961123</v>
      </c>
      <c r="B3030" t="s">
        <v>376</v>
      </c>
      <c r="C3030" t="str">
        <f t="shared" si="141"/>
        <v>W</v>
      </c>
      <c r="D3030" t="s">
        <v>171</v>
      </c>
      <c r="E3030" s="1">
        <v>54</v>
      </c>
      <c r="F3030" s="1">
        <v>21</v>
      </c>
      <c r="G3030">
        <f t="shared" si="142"/>
        <v>33</v>
      </c>
      <c r="H3030" t="s">
        <v>2294</v>
      </c>
      <c r="K3030" t="s">
        <v>1894</v>
      </c>
      <c r="L3030" t="s">
        <v>1017</v>
      </c>
      <c r="M3030" t="s">
        <v>376</v>
      </c>
      <c r="N3030" t="s">
        <v>1033</v>
      </c>
      <c r="S3030" t="s">
        <v>30</v>
      </c>
      <c r="U3030">
        <f t="shared" si="143"/>
        <v>0</v>
      </c>
    </row>
    <row r="3031" spans="1:21" x14ac:dyDescent="0.25">
      <c r="A3031">
        <v>19961123</v>
      </c>
      <c r="B3031" t="s">
        <v>171</v>
      </c>
      <c r="C3031" t="str">
        <f t="shared" si="141"/>
        <v>L</v>
      </c>
      <c r="D3031" t="s">
        <v>376</v>
      </c>
      <c r="E3031" s="1">
        <v>21</v>
      </c>
      <c r="F3031" s="1">
        <v>54</v>
      </c>
      <c r="G3031">
        <f t="shared" si="142"/>
        <v>-33</v>
      </c>
      <c r="H3031" t="s">
        <v>2294</v>
      </c>
      <c r="K3031" t="s">
        <v>1894</v>
      </c>
      <c r="L3031" t="s">
        <v>1017</v>
      </c>
      <c r="M3031" t="s">
        <v>376</v>
      </c>
      <c r="N3031" t="s">
        <v>1037</v>
      </c>
      <c r="S3031" t="s">
        <v>30</v>
      </c>
      <c r="U3031">
        <f t="shared" si="143"/>
        <v>0</v>
      </c>
    </row>
    <row r="3032" spans="1:21" x14ac:dyDescent="0.25">
      <c r="A3032">
        <v>19961130</v>
      </c>
      <c r="B3032" t="s">
        <v>164</v>
      </c>
      <c r="C3032" t="str">
        <f t="shared" si="141"/>
        <v>L</v>
      </c>
      <c r="D3032" t="s">
        <v>1828</v>
      </c>
      <c r="E3032" s="1">
        <v>12</v>
      </c>
      <c r="F3032" s="1">
        <v>22</v>
      </c>
      <c r="G3032">
        <f t="shared" si="142"/>
        <v>-10</v>
      </c>
      <c r="H3032" t="s">
        <v>2291</v>
      </c>
      <c r="K3032" t="s">
        <v>2293</v>
      </c>
      <c r="L3032" t="s">
        <v>1854</v>
      </c>
      <c r="M3032" t="s">
        <v>164</v>
      </c>
      <c r="N3032" t="s">
        <v>1033</v>
      </c>
      <c r="S3032" t="s">
        <v>30</v>
      </c>
      <c r="U3032">
        <f t="shared" si="143"/>
        <v>0</v>
      </c>
    </row>
    <row r="3033" spans="1:21" x14ac:dyDescent="0.25">
      <c r="A3033">
        <v>19961130</v>
      </c>
      <c r="B3033" t="s">
        <v>1828</v>
      </c>
      <c r="C3033" t="str">
        <f t="shared" si="141"/>
        <v>W</v>
      </c>
      <c r="D3033" t="s">
        <v>164</v>
      </c>
      <c r="E3033" s="1">
        <v>22</v>
      </c>
      <c r="F3033" s="1">
        <v>12</v>
      </c>
      <c r="G3033">
        <f t="shared" si="142"/>
        <v>10</v>
      </c>
      <c r="H3033" t="s">
        <v>2291</v>
      </c>
      <c r="K3033" t="s">
        <v>2293</v>
      </c>
      <c r="L3033" t="s">
        <v>1854</v>
      </c>
      <c r="M3033" t="s">
        <v>164</v>
      </c>
      <c r="N3033" t="s">
        <v>1037</v>
      </c>
      <c r="S3033" t="s">
        <v>30</v>
      </c>
      <c r="U3033">
        <f t="shared" si="143"/>
        <v>0</v>
      </c>
    </row>
    <row r="3034" spans="1:21" x14ac:dyDescent="0.25">
      <c r="A3034">
        <v>19961201</v>
      </c>
      <c r="B3034" t="s">
        <v>1264</v>
      </c>
      <c r="C3034" t="str">
        <f t="shared" si="141"/>
        <v>L</v>
      </c>
      <c r="D3034" t="s">
        <v>1824</v>
      </c>
      <c r="E3034" s="1">
        <v>19</v>
      </c>
      <c r="F3034" s="1">
        <v>28</v>
      </c>
      <c r="G3034">
        <f t="shared" si="142"/>
        <v>-9</v>
      </c>
      <c r="H3034" t="s">
        <v>2292</v>
      </c>
      <c r="K3034" t="s">
        <v>1988</v>
      </c>
      <c r="L3034" t="s">
        <v>1263</v>
      </c>
      <c r="M3034" t="s">
        <v>1264</v>
      </c>
      <c r="N3034" t="s">
        <v>1033</v>
      </c>
      <c r="S3034" t="s">
        <v>30</v>
      </c>
      <c r="U3034">
        <f t="shared" si="143"/>
        <v>0</v>
      </c>
    </row>
    <row r="3035" spans="1:21" x14ac:dyDescent="0.25">
      <c r="A3035">
        <v>19961201</v>
      </c>
      <c r="B3035" t="s">
        <v>1824</v>
      </c>
      <c r="C3035" t="str">
        <f t="shared" si="141"/>
        <v>W</v>
      </c>
      <c r="D3035" t="s">
        <v>1264</v>
      </c>
      <c r="E3035" s="1">
        <v>28</v>
      </c>
      <c r="F3035" s="1">
        <v>19</v>
      </c>
      <c r="G3035">
        <f t="shared" si="142"/>
        <v>9</v>
      </c>
      <c r="H3035" t="s">
        <v>2292</v>
      </c>
      <c r="K3035" t="s">
        <v>1988</v>
      </c>
      <c r="L3035" t="s">
        <v>1263</v>
      </c>
      <c r="M3035" t="s">
        <v>1264</v>
      </c>
      <c r="N3035" t="s">
        <v>1037</v>
      </c>
      <c r="S3035" t="s">
        <v>30</v>
      </c>
      <c r="U3035">
        <f t="shared" si="143"/>
        <v>0</v>
      </c>
    </row>
    <row r="3036" spans="1:21" x14ac:dyDescent="0.25">
      <c r="A3036">
        <v>19961207</v>
      </c>
      <c r="B3036" t="s">
        <v>164</v>
      </c>
      <c r="C3036" t="str">
        <f t="shared" si="141"/>
        <v>L</v>
      </c>
      <c r="D3036" t="s">
        <v>1828</v>
      </c>
      <c r="E3036" s="1">
        <v>12</v>
      </c>
      <c r="F3036" s="1">
        <v>13</v>
      </c>
      <c r="G3036">
        <f t="shared" si="142"/>
        <v>-1</v>
      </c>
      <c r="H3036" t="s">
        <v>2291</v>
      </c>
      <c r="K3036" t="s">
        <v>2268</v>
      </c>
      <c r="L3036" t="s">
        <v>1939</v>
      </c>
      <c r="M3036" t="s">
        <v>164</v>
      </c>
      <c r="N3036" t="s">
        <v>1033</v>
      </c>
      <c r="S3036" t="s">
        <v>30</v>
      </c>
      <c r="U3036">
        <f t="shared" si="143"/>
        <v>1</v>
      </c>
    </row>
    <row r="3037" spans="1:21" x14ac:dyDescent="0.25">
      <c r="A3037">
        <v>19961207</v>
      </c>
      <c r="B3037" t="s">
        <v>1828</v>
      </c>
      <c r="C3037" t="str">
        <f t="shared" si="141"/>
        <v>W</v>
      </c>
      <c r="D3037" t="s">
        <v>164</v>
      </c>
      <c r="E3037" s="1">
        <v>13</v>
      </c>
      <c r="F3037" s="1">
        <v>12</v>
      </c>
      <c r="G3037">
        <f t="shared" si="142"/>
        <v>1</v>
      </c>
      <c r="H3037" t="s">
        <v>2291</v>
      </c>
      <c r="K3037" t="s">
        <v>2268</v>
      </c>
      <c r="L3037" t="s">
        <v>1939</v>
      </c>
      <c r="M3037" t="s">
        <v>164</v>
      </c>
      <c r="N3037" t="s">
        <v>1037</v>
      </c>
      <c r="S3037" t="s">
        <v>30</v>
      </c>
      <c r="U3037">
        <f t="shared" si="143"/>
        <v>0</v>
      </c>
    </row>
    <row r="3038" spans="1:21" x14ac:dyDescent="0.25">
      <c r="A3038">
        <v>19961214</v>
      </c>
      <c r="B3038" t="s">
        <v>376</v>
      </c>
      <c r="C3038" t="str">
        <f t="shared" si="141"/>
        <v>W</v>
      </c>
      <c r="D3038" t="s">
        <v>1821</v>
      </c>
      <c r="E3038" s="1">
        <v>20</v>
      </c>
      <c r="F3038" s="1">
        <v>18</v>
      </c>
      <c r="G3038">
        <f t="shared" si="142"/>
        <v>2</v>
      </c>
      <c r="H3038" t="s">
        <v>2290</v>
      </c>
      <c r="K3038" t="s">
        <v>1894</v>
      </c>
      <c r="L3038" t="s">
        <v>1017</v>
      </c>
      <c r="M3038" t="s">
        <v>376</v>
      </c>
      <c r="N3038" t="s">
        <v>1033</v>
      </c>
      <c r="S3038" t="s">
        <v>30</v>
      </c>
      <c r="U3038">
        <f t="shared" si="143"/>
        <v>0</v>
      </c>
    </row>
    <row r="3039" spans="1:21" x14ac:dyDescent="0.25">
      <c r="A3039">
        <v>19961214</v>
      </c>
      <c r="B3039" t="s">
        <v>1821</v>
      </c>
      <c r="C3039" t="str">
        <f t="shared" si="141"/>
        <v>L</v>
      </c>
      <c r="D3039" t="s">
        <v>376</v>
      </c>
      <c r="E3039" s="1">
        <v>18</v>
      </c>
      <c r="F3039" s="1">
        <v>20</v>
      </c>
      <c r="G3039">
        <f t="shared" si="142"/>
        <v>-2</v>
      </c>
      <c r="H3039" t="s">
        <v>2290</v>
      </c>
      <c r="K3039" t="s">
        <v>1894</v>
      </c>
      <c r="L3039" t="s">
        <v>1017</v>
      </c>
      <c r="M3039" t="s">
        <v>376</v>
      </c>
      <c r="N3039" t="s">
        <v>1037</v>
      </c>
      <c r="S3039" t="s">
        <v>30</v>
      </c>
      <c r="U3039">
        <f t="shared" si="143"/>
        <v>1</v>
      </c>
    </row>
    <row r="3040" spans="1:21" x14ac:dyDescent="0.25">
      <c r="A3040">
        <v>19961214</v>
      </c>
      <c r="B3040" t="s">
        <v>503</v>
      </c>
      <c r="C3040" t="str">
        <f t="shared" si="141"/>
        <v>W</v>
      </c>
      <c r="D3040" t="s">
        <v>171</v>
      </c>
      <c r="E3040" s="1">
        <v>29</v>
      </c>
      <c r="F3040" s="1">
        <v>22</v>
      </c>
      <c r="G3040">
        <f t="shared" si="142"/>
        <v>7</v>
      </c>
      <c r="K3040" t="s">
        <v>1903</v>
      </c>
      <c r="L3040" t="s">
        <v>1120</v>
      </c>
      <c r="M3040" t="s">
        <v>503</v>
      </c>
      <c r="N3040" t="s">
        <v>1033</v>
      </c>
      <c r="S3040" t="s">
        <v>30</v>
      </c>
      <c r="U3040">
        <f t="shared" si="143"/>
        <v>0</v>
      </c>
    </row>
    <row r="3041" spans="1:21" x14ac:dyDescent="0.25">
      <c r="A3041">
        <v>19961214</v>
      </c>
      <c r="B3041" t="s">
        <v>171</v>
      </c>
      <c r="C3041" t="str">
        <f t="shared" si="141"/>
        <v>L</v>
      </c>
      <c r="D3041" t="s">
        <v>503</v>
      </c>
      <c r="E3041" s="1">
        <v>22</v>
      </c>
      <c r="F3041" s="1">
        <v>29</v>
      </c>
      <c r="G3041">
        <f t="shared" si="142"/>
        <v>-7</v>
      </c>
      <c r="K3041" t="s">
        <v>1903</v>
      </c>
      <c r="L3041" t="s">
        <v>1120</v>
      </c>
      <c r="M3041" t="s">
        <v>503</v>
      </c>
      <c r="N3041" t="s">
        <v>1037</v>
      </c>
      <c r="S3041" t="s">
        <v>30</v>
      </c>
      <c r="U3041">
        <f t="shared" si="143"/>
        <v>1</v>
      </c>
    </row>
    <row r="3042" spans="1:21" x14ac:dyDescent="0.25">
      <c r="A3042">
        <v>19961215</v>
      </c>
      <c r="B3042" t="s">
        <v>1264</v>
      </c>
      <c r="C3042" t="str">
        <f t="shared" si="141"/>
        <v>L</v>
      </c>
      <c r="D3042" t="s">
        <v>1828</v>
      </c>
      <c r="E3042" s="1">
        <v>20</v>
      </c>
      <c r="F3042" s="1">
        <v>37</v>
      </c>
      <c r="G3042">
        <f t="shared" si="142"/>
        <v>-17</v>
      </c>
      <c r="H3042" t="s">
        <v>2289</v>
      </c>
      <c r="K3042" t="s">
        <v>1988</v>
      </c>
      <c r="L3042" t="s">
        <v>1263</v>
      </c>
      <c r="M3042" t="s">
        <v>1264</v>
      </c>
      <c r="N3042" t="s">
        <v>1033</v>
      </c>
      <c r="S3042" t="s">
        <v>30</v>
      </c>
      <c r="U3042">
        <f t="shared" si="143"/>
        <v>0</v>
      </c>
    </row>
    <row r="3043" spans="1:21" x14ac:dyDescent="0.25">
      <c r="A3043">
        <v>19961215</v>
      </c>
      <c r="B3043" t="s">
        <v>1828</v>
      </c>
      <c r="C3043" t="str">
        <f t="shared" si="141"/>
        <v>W</v>
      </c>
      <c r="D3043" t="s">
        <v>1264</v>
      </c>
      <c r="E3043" s="1">
        <v>37</v>
      </c>
      <c r="F3043" s="1">
        <v>20</v>
      </c>
      <c r="G3043">
        <f t="shared" si="142"/>
        <v>17</v>
      </c>
      <c r="H3043" t="s">
        <v>2289</v>
      </c>
      <c r="K3043" t="s">
        <v>1988</v>
      </c>
      <c r="L3043" t="s">
        <v>1263</v>
      </c>
      <c r="M3043" t="s">
        <v>1264</v>
      </c>
      <c r="N3043" t="s">
        <v>1037</v>
      </c>
      <c r="S3043" t="s">
        <v>30</v>
      </c>
      <c r="U3043">
        <f t="shared" si="143"/>
        <v>0</v>
      </c>
    </row>
    <row r="3044" spans="1:21" x14ac:dyDescent="0.25">
      <c r="A3044">
        <v>19970104</v>
      </c>
      <c r="B3044" t="s">
        <v>1825</v>
      </c>
      <c r="C3044" t="str">
        <f t="shared" si="141"/>
        <v>L</v>
      </c>
      <c r="D3044" t="s">
        <v>171</v>
      </c>
      <c r="E3044" s="1">
        <v>29</v>
      </c>
      <c r="F3044" s="1">
        <v>37</v>
      </c>
      <c r="G3044">
        <f t="shared" si="142"/>
        <v>-8</v>
      </c>
      <c r="K3044" t="s">
        <v>1995</v>
      </c>
      <c r="L3044" t="s">
        <v>1826</v>
      </c>
      <c r="M3044" t="s">
        <v>1825</v>
      </c>
      <c r="N3044" t="s">
        <v>1033</v>
      </c>
      <c r="S3044" t="s">
        <v>30</v>
      </c>
      <c r="U3044">
        <f t="shared" si="143"/>
        <v>0</v>
      </c>
    </row>
    <row r="3045" spans="1:21" x14ac:dyDescent="0.25">
      <c r="A3045">
        <v>19970104</v>
      </c>
      <c r="B3045" t="s">
        <v>171</v>
      </c>
      <c r="C3045" t="str">
        <f t="shared" si="141"/>
        <v>W</v>
      </c>
      <c r="D3045" t="s">
        <v>1825</v>
      </c>
      <c r="E3045" s="1">
        <v>37</v>
      </c>
      <c r="F3045" s="1">
        <v>29</v>
      </c>
      <c r="G3045">
        <f t="shared" si="142"/>
        <v>8</v>
      </c>
      <c r="K3045" t="s">
        <v>1995</v>
      </c>
      <c r="L3045" t="s">
        <v>1826</v>
      </c>
      <c r="M3045" t="s">
        <v>1825</v>
      </c>
      <c r="N3045" t="s">
        <v>1037</v>
      </c>
      <c r="S3045" t="s">
        <v>30</v>
      </c>
      <c r="U3045">
        <f t="shared" si="143"/>
        <v>0</v>
      </c>
    </row>
    <row r="3046" spans="1:21" x14ac:dyDescent="0.25">
      <c r="A3046">
        <v>19970118</v>
      </c>
      <c r="B3046" t="s">
        <v>1825</v>
      </c>
      <c r="C3046" t="str">
        <f t="shared" si="141"/>
        <v>L</v>
      </c>
      <c r="D3046" t="s">
        <v>164</v>
      </c>
      <c r="E3046" s="1">
        <v>15</v>
      </c>
      <c r="F3046" s="1">
        <v>32</v>
      </c>
      <c r="G3046">
        <f t="shared" si="142"/>
        <v>-17</v>
      </c>
      <c r="H3046" t="s">
        <v>2819</v>
      </c>
      <c r="K3046" t="s">
        <v>1995</v>
      </c>
      <c r="L3046" t="s">
        <v>1826</v>
      </c>
      <c r="M3046" t="s">
        <v>1825</v>
      </c>
      <c r="N3046" t="s">
        <v>1033</v>
      </c>
      <c r="O3046" t="s">
        <v>30</v>
      </c>
      <c r="U3046">
        <f t="shared" si="143"/>
        <v>0</v>
      </c>
    </row>
    <row r="3047" spans="1:21" x14ac:dyDescent="0.25">
      <c r="A3047">
        <v>19970118</v>
      </c>
      <c r="B3047" t="s">
        <v>164</v>
      </c>
      <c r="C3047" t="str">
        <f t="shared" si="141"/>
        <v>W</v>
      </c>
      <c r="D3047" t="s">
        <v>1825</v>
      </c>
      <c r="E3047" s="1">
        <v>32</v>
      </c>
      <c r="F3047" s="1">
        <v>15</v>
      </c>
      <c r="G3047">
        <f t="shared" si="142"/>
        <v>17</v>
      </c>
      <c r="H3047" t="s">
        <v>2819</v>
      </c>
      <c r="K3047" t="s">
        <v>1995</v>
      </c>
      <c r="L3047" t="s">
        <v>1826</v>
      </c>
      <c r="M3047" t="s">
        <v>1825</v>
      </c>
      <c r="N3047" t="s">
        <v>1037</v>
      </c>
      <c r="O3047" t="s">
        <v>30</v>
      </c>
      <c r="U3047">
        <f t="shared" si="143"/>
        <v>0</v>
      </c>
    </row>
    <row r="3048" spans="1:21" x14ac:dyDescent="0.25">
      <c r="A3048">
        <v>19970118</v>
      </c>
      <c r="B3048" t="s">
        <v>503</v>
      </c>
      <c r="C3048" t="str">
        <f t="shared" si="141"/>
        <v>L</v>
      </c>
      <c r="D3048" t="s">
        <v>1264</v>
      </c>
      <c r="E3048" s="1">
        <v>19</v>
      </c>
      <c r="F3048" s="1">
        <v>34</v>
      </c>
      <c r="G3048">
        <f t="shared" si="142"/>
        <v>-15</v>
      </c>
      <c r="H3048" t="s">
        <v>2819</v>
      </c>
      <c r="K3048" t="s">
        <v>1822</v>
      </c>
      <c r="L3048" t="s">
        <v>1120</v>
      </c>
      <c r="M3048" t="s">
        <v>503</v>
      </c>
      <c r="N3048" t="s">
        <v>1033</v>
      </c>
      <c r="O3048" t="s">
        <v>30</v>
      </c>
      <c r="U3048">
        <f t="shared" si="143"/>
        <v>0</v>
      </c>
    </row>
    <row r="3049" spans="1:21" x14ac:dyDescent="0.25">
      <c r="A3049">
        <v>19970118</v>
      </c>
      <c r="B3049" t="s">
        <v>1264</v>
      </c>
      <c r="C3049" t="str">
        <f t="shared" si="141"/>
        <v>W</v>
      </c>
      <c r="D3049" t="s">
        <v>503</v>
      </c>
      <c r="E3049" s="1">
        <v>34</v>
      </c>
      <c r="F3049" s="1">
        <v>19</v>
      </c>
      <c r="G3049">
        <f t="shared" si="142"/>
        <v>15</v>
      </c>
      <c r="H3049" t="s">
        <v>2819</v>
      </c>
      <c r="K3049" t="s">
        <v>1822</v>
      </c>
      <c r="L3049" t="s">
        <v>1120</v>
      </c>
      <c r="M3049" t="s">
        <v>503</v>
      </c>
      <c r="N3049" t="s">
        <v>1037</v>
      </c>
      <c r="O3049" t="s">
        <v>30</v>
      </c>
      <c r="U3049">
        <f t="shared" si="143"/>
        <v>0</v>
      </c>
    </row>
    <row r="3050" spans="1:21" x14ac:dyDescent="0.25">
      <c r="A3050">
        <v>19970201</v>
      </c>
      <c r="B3050" t="s">
        <v>1264</v>
      </c>
      <c r="C3050" t="str">
        <f t="shared" si="141"/>
        <v>L</v>
      </c>
      <c r="D3050" t="s">
        <v>1825</v>
      </c>
      <c r="E3050" s="1">
        <v>25</v>
      </c>
      <c r="F3050" s="1">
        <v>26</v>
      </c>
      <c r="G3050">
        <f t="shared" si="142"/>
        <v>-1</v>
      </c>
      <c r="H3050" t="s">
        <v>2819</v>
      </c>
      <c r="K3050" t="s">
        <v>1988</v>
      </c>
      <c r="L3050" t="s">
        <v>1263</v>
      </c>
      <c r="M3050" t="s">
        <v>1264</v>
      </c>
      <c r="N3050" t="s">
        <v>1033</v>
      </c>
      <c r="O3050" t="s">
        <v>30</v>
      </c>
      <c r="U3050">
        <f t="shared" si="143"/>
        <v>1</v>
      </c>
    </row>
    <row r="3051" spans="1:21" x14ac:dyDescent="0.25">
      <c r="A3051">
        <v>19970201</v>
      </c>
      <c r="B3051" t="s">
        <v>1825</v>
      </c>
      <c r="C3051" t="str">
        <f t="shared" si="141"/>
        <v>W</v>
      </c>
      <c r="D3051" t="s">
        <v>1264</v>
      </c>
      <c r="E3051" s="1">
        <v>26</v>
      </c>
      <c r="F3051" s="1">
        <v>25</v>
      </c>
      <c r="G3051">
        <f t="shared" si="142"/>
        <v>1</v>
      </c>
      <c r="H3051" t="s">
        <v>2819</v>
      </c>
      <c r="K3051" t="s">
        <v>1988</v>
      </c>
      <c r="L3051" t="s">
        <v>1263</v>
      </c>
      <c r="M3051" t="s">
        <v>1264</v>
      </c>
      <c r="N3051" t="s">
        <v>1037</v>
      </c>
      <c r="O3051" t="s">
        <v>30</v>
      </c>
      <c r="U3051">
        <f t="shared" si="143"/>
        <v>0</v>
      </c>
    </row>
    <row r="3052" spans="1:21" x14ac:dyDescent="0.25">
      <c r="A3052">
        <v>19970201</v>
      </c>
      <c r="B3052" t="s">
        <v>376</v>
      </c>
      <c r="C3052" t="str">
        <f t="shared" si="141"/>
        <v>W</v>
      </c>
      <c r="D3052" t="s">
        <v>503</v>
      </c>
      <c r="E3052" s="1">
        <v>41</v>
      </c>
      <c r="F3052" s="1">
        <v>13</v>
      </c>
      <c r="G3052">
        <f t="shared" si="142"/>
        <v>28</v>
      </c>
      <c r="H3052" t="s">
        <v>2819</v>
      </c>
      <c r="K3052" t="s">
        <v>1818</v>
      </c>
      <c r="L3052" t="s">
        <v>1017</v>
      </c>
      <c r="M3052" t="s">
        <v>376</v>
      </c>
      <c r="N3052" t="s">
        <v>1033</v>
      </c>
      <c r="O3052" t="s">
        <v>30</v>
      </c>
      <c r="U3052">
        <f t="shared" si="143"/>
        <v>0</v>
      </c>
    </row>
    <row r="3053" spans="1:21" x14ac:dyDescent="0.25">
      <c r="A3053">
        <v>19970201</v>
      </c>
      <c r="B3053" t="s">
        <v>503</v>
      </c>
      <c r="C3053" t="str">
        <f t="shared" si="141"/>
        <v>L</v>
      </c>
      <c r="D3053" t="s">
        <v>376</v>
      </c>
      <c r="E3053" s="1">
        <v>13</v>
      </c>
      <c r="F3053" s="1">
        <v>41</v>
      </c>
      <c r="G3053">
        <f t="shared" si="142"/>
        <v>-28</v>
      </c>
      <c r="H3053" t="s">
        <v>2819</v>
      </c>
      <c r="K3053" t="s">
        <v>1818</v>
      </c>
      <c r="L3053" t="s">
        <v>1017</v>
      </c>
      <c r="M3053" t="s">
        <v>376</v>
      </c>
      <c r="N3053" t="s">
        <v>1037</v>
      </c>
      <c r="O3053" t="s">
        <v>30</v>
      </c>
      <c r="U3053">
        <f t="shared" si="143"/>
        <v>0</v>
      </c>
    </row>
    <row r="3054" spans="1:21" x14ac:dyDescent="0.25">
      <c r="A3054">
        <v>19970215</v>
      </c>
      <c r="B3054" t="s">
        <v>1825</v>
      </c>
      <c r="C3054" t="str">
        <f t="shared" si="141"/>
        <v>L</v>
      </c>
      <c r="D3054" t="s">
        <v>376</v>
      </c>
      <c r="E3054" s="1">
        <v>6</v>
      </c>
      <c r="F3054" s="1">
        <v>46</v>
      </c>
      <c r="G3054">
        <f t="shared" si="142"/>
        <v>-40</v>
      </c>
      <c r="H3054" t="s">
        <v>2819</v>
      </c>
      <c r="K3054" t="s">
        <v>1995</v>
      </c>
      <c r="L3054" t="s">
        <v>1826</v>
      </c>
      <c r="M3054" t="s">
        <v>1825</v>
      </c>
      <c r="N3054" t="s">
        <v>1033</v>
      </c>
      <c r="O3054" t="s">
        <v>30</v>
      </c>
      <c r="U3054">
        <f t="shared" si="143"/>
        <v>0</v>
      </c>
    </row>
    <row r="3055" spans="1:21" x14ac:dyDescent="0.25">
      <c r="A3055">
        <v>19970215</v>
      </c>
      <c r="B3055" t="s">
        <v>376</v>
      </c>
      <c r="C3055" t="str">
        <f t="shared" si="141"/>
        <v>W</v>
      </c>
      <c r="D3055" t="s">
        <v>1825</v>
      </c>
      <c r="E3055" s="1">
        <v>46</v>
      </c>
      <c r="F3055" s="1">
        <v>6</v>
      </c>
      <c r="G3055">
        <f t="shared" si="142"/>
        <v>40</v>
      </c>
      <c r="H3055" t="s">
        <v>2819</v>
      </c>
      <c r="K3055" t="s">
        <v>1995</v>
      </c>
      <c r="L3055" t="s">
        <v>1826</v>
      </c>
      <c r="M3055" t="s">
        <v>1825</v>
      </c>
      <c r="N3055" t="s">
        <v>1037</v>
      </c>
      <c r="O3055" t="s">
        <v>30</v>
      </c>
      <c r="U3055">
        <f t="shared" si="143"/>
        <v>0</v>
      </c>
    </row>
    <row r="3056" spans="1:21" x14ac:dyDescent="0.25">
      <c r="A3056">
        <v>19970215</v>
      </c>
      <c r="B3056" t="s">
        <v>164</v>
      </c>
      <c r="C3056" t="str">
        <f t="shared" si="141"/>
        <v>W</v>
      </c>
      <c r="D3056" t="s">
        <v>1264</v>
      </c>
      <c r="E3056" s="1">
        <v>27</v>
      </c>
      <c r="F3056" s="1">
        <v>22</v>
      </c>
      <c r="G3056">
        <f t="shared" si="142"/>
        <v>5</v>
      </c>
      <c r="H3056" t="s">
        <v>2819</v>
      </c>
      <c r="K3056" t="s">
        <v>2268</v>
      </c>
      <c r="L3056" t="s">
        <v>1939</v>
      </c>
      <c r="M3056" t="s">
        <v>164</v>
      </c>
      <c r="N3056" t="s">
        <v>1033</v>
      </c>
      <c r="O3056" t="s">
        <v>30</v>
      </c>
      <c r="U3056">
        <f t="shared" si="143"/>
        <v>0</v>
      </c>
    </row>
    <row r="3057" spans="1:21" x14ac:dyDescent="0.25">
      <c r="A3057">
        <v>19970215</v>
      </c>
      <c r="B3057" t="s">
        <v>1264</v>
      </c>
      <c r="C3057" t="str">
        <f t="shared" si="141"/>
        <v>L</v>
      </c>
      <c r="D3057" t="s">
        <v>164</v>
      </c>
      <c r="E3057" s="1">
        <v>22</v>
      </c>
      <c r="F3057" s="1">
        <v>27</v>
      </c>
      <c r="G3057">
        <f t="shared" si="142"/>
        <v>-5</v>
      </c>
      <c r="H3057" t="s">
        <v>2819</v>
      </c>
      <c r="K3057" t="s">
        <v>2268</v>
      </c>
      <c r="L3057" t="s">
        <v>1939</v>
      </c>
      <c r="M3057" t="s">
        <v>164</v>
      </c>
      <c r="N3057" t="s">
        <v>1037</v>
      </c>
      <c r="O3057" t="s">
        <v>30</v>
      </c>
      <c r="U3057">
        <f t="shared" si="143"/>
        <v>1</v>
      </c>
    </row>
    <row r="3058" spans="1:21" x14ac:dyDescent="0.25">
      <c r="A3058">
        <v>19970301</v>
      </c>
      <c r="B3058" t="s">
        <v>503</v>
      </c>
      <c r="C3058" t="str">
        <f t="shared" si="141"/>
        <v>W</v>
      </c>
      <c r="D3058" t="s">
        <v>1825</v>
      </c>
      <c r="E3058" s="1">
        <v>38</v>
      </c>
      <c r="F3058" s="1">
        <v>10</v>
      </c>
      <c r="G3058">
        <f t="shared" si="142"/>
        <v>28</v>
      </c>
      <c r="H3058" t="s">
        <v>2819</v>
      </c>
      <c r="K3058" t="s">
        <v>1822</v>
      </c>
      <c r="L3058" t="s">
        <v>1120</v>
      </c>
      <c r="M3058" t="s">
        <v>503</v>
      </c>
      <c r="N3058" t="s">
        <v>1033</v>
      </c>
      <c r="O3058" t="s">
        <v>30</v>
      </c>
      <c r="U3058">
        <f t="shared" si="143"/>
        <v>0</v>
      </c>
    </row>
    <row r="3059" spans="1:21" x14ac:dyDescent="0.25">
      <c r="A3059">
        <v>19970301</v>
      </c>
      <c r="B3059" t="s">
        <v>1825</v>
      </c>
      <c r="C3059" t="str">
        <f t="shared" si="141"/>
        <v>L</v>
      </c>
      <c r="D3059" t="s">
        <v>503</v>
      </c>
      <c r="E3059" s="1">
        <v>10</v>
      </c>
      <c r="F3059" s="1">
        <v>38</v>
      </c>
      <c r="G3059">
        <f t="shared" si="142"/>
        <v>-28</v>
      </c>
      <c r="H3059" t="s">
        <v>2819</v>
      </c>
      <c r="K3059" t="s">
        <v>1822</v>
      </c>
      <c r="L3059" t="s">
        <v>1120</v>
      </c>
      <c r="M3059" t="s">
        <v>503</v>
      </c>
      <c r="N3059" t="s">
        <v>1037</v>
      </c>
      <c r="O3059" t="s">
        <v>30</v>
      </c>
      <c r="U3059">
        <f t="shared" si="143"/>
        <v>0</v>
      </c>
    </row>
    <row r="3060" spans="1:21" x14ac:dyDescent="0.25">
      <c r="A3060">
        <v>19970301</v>
      </c>
      <c r="B3060" t="s">
        <v>376</v>
      </c>
      <c r="C3060" t="str">
        <f t="shared" si="141"/>
        <v>L</v>
      </c>
      <c r="D3060" t="s">
        <v>164</v>
      </c>
      <c r="E3060" s="1">
        <v>20</v>
      </c>
      <c r="F3060" s="1">
        <v>23</v>
      </c>
      <c r="G3060">
        <f t="shared" si="142"/>
        <v>-3</v>
      </c>
      <c r="H3060" t="s">
        <v>2819</v>
      </c>
      <c r="K3060" t="s">
        <v>1894</v>
      </c>
      <c r="L3060" t="s">
        <v>1017</v>
      </c>
      <c r="M3060" t="s">
        <v>376</v>
      </c>
      <c r="N3060" t="s">
        <v>1033</v>
      </c>
      <c r="O3060" t="s">
        <v>30</v>
      </c>
      <c r="U3060">
        <f t="shared" si="143"/>
        <v>1</v>
      </c>
    </row>
    <row r="3061" spans="1:21" x14ac:dyDescent="0.25">
      <c r="A3061">
        <v>19970301</v>
      </c>
      <c r="B3061" t="s">
        <v>164</v>
      </c>
      <c r="C3061" t="str">
        <f t="shared" si="141"/>
        <v>W</v>
      </c>
      <c r="D3061" t="s">
        <v>376</v>
      </c>
      <c r="E3061" s="1">
        <v>23</v>
      </c>
      <c r="F3061" s="1">
        <v>20</v>
      </c>
      <c r="G3061">
        <f t="shared" si="142"/>
        <v>3</v>
      </c>
      <c r="H3061" t="s">
        <v>2819</v>
      </c>
      <c r="K3061" t="s">
        <v>1894</v>
      </c>
      <c r="L3061" t="s">
        <v>1017</v>
      </c>
      <c r="M3061" t="s">
        <v>376</v>
      </c>
      <c r="N3061" t="s">
        <v>1037</v>
      </c>
      <c r="O3061" t="s">
        <v>30</v>
      </c>
      <c r="U3061">
        <f t="shared" si="143"/>
        <v>0</v>
      </c>
    </row>
    <row r="3062" spans="1:21" x14ac:dyDescent="0.25">
      <c r="A3062">
        <v>19970315</v>
      </c>
      <c r="B3062" t="s">
        <v>1264</v>
      </c>
      <c r="C3062" t="str">
        <f t="shared" si="141"/>
        <v>L</v>
      </c>
      <c r="D3062" t="s">
        <v>376</v>
      </c>
      <c r="E3062" s="1">
        <v>13</v>
      </c>
      <c r="F3062" s="1">
        <v>34</v>
      </c>
      <c r="G3062">
        <f t="shared" si="142"/>
        <v>-21</v>
      </c>
      <c r="H3062" t="s">
        <v>2819</v>
      </c>
      <c r="K3062" t="s">
        <v>2533</v>
      </c>
      <c r="L3062" t="s">
        <v>1263</v>
      </c>
      <c r="M3062" t="s">
        <v>1264</v>
      </c>
      <c r="N3062" t="s">
        <v>1033</v>
      </c>
      <c r="O3062" t="s">
        <v>30</v>
      </c>
      <c r="U3062">
        <f t="shared" si="143"/>
        <v>0</v>
      </c>
    </row>
    <row r="3063" spans="1:21" x14ac:dyDescent="0.25">
      <c r="A3063">
        <v>19970315</v>
      </c>
      <c r="B3063" t="s">
        <v>376</v>
      </c>
      <c r="C3063" t="str">
        <f t="shared" si="141"/>
        <v>W</v>
      </c>
      <c r="D3063" t="s">
        <v>1264</v>
      </c>
      <c r="E3063" s="1">
        <v>34</v>
      </c>
      <c r="F3063" s="1">
        <v>13</v>
      </c>
      <c r="G3063">
        <f t="shared" si="142"/>
        <v>21</v>
      </c>
      <c r="H3063" t="s">
        <v>2819</v>
      </c>
      <c r="K3063" t="s">
        <v>2533</v>
      </c>
      <c r="L3063" t="s">
        <v>1263</v>
      </c>
      <c r="M3063" t="s">
        <v>1264</v>
      </c>
      <c r="N3063" t="s">
        <v>1037</v>
      </c>
      <c r="O3063" t="s">
        <v>30</v>
      </c>
      <c r="U3063">
        <f t="shared" si="143"/>
        <v>0</v>
      </c>
    </row>
    <row r="3064" spans="1:21" x14ac:dyDescent="0.25">
      <c r="A3064">
        <v>19970315</v>
      </c>
      <c r="B3064" t="s">
        <v>164</v>
      </c>
      <c r="C3064" t="str">
        <f t="shared" si="141"/>
        <v>W</v>
      </c>
      <c r="D3064" t="s">
        <v>503</v>
      </c>
      <c r="E3064" s="1">
        <v>47</v>
      </c>
      <c r="F3064" s="1">
        <v>20</v>
      </c>
      <c r="G3064">
        <f t="shared" si="142"/>
        <v>27</v>
      </c>
      <c r="H3064" t="s">
        <v>2819</v>
      </c>
      <c r="K3064" t="s">
        <v>2268</v>
      </c>
      <c r="L3064" t="s">
        <v>1939</v>
      </c>
      <c r="M3064" t="s">
        <v>164</v>
      </c>
      <c r="N3064" t="s">
        <v>1033</v>
      </c>
      <c r="O3064" t="s">
        <v>30</v>
      </c>
      <c r="U3064">
        <f t="shared" si="143"/>
        <v>0</v>
      </c>
    </row>
    <row r="3065" spans="1:21" x14ac:dyDescent="0.25">
      <c r="A3065">
        <v>19970315</v>
      </c>
      <c r="B3065" t="s">
        <v>503</v>
      </c>
      <c r="C3065" t="str">
        <f t="shared" si="141"/>
        <v>L</v>
      </c>
      <c r="D3065" t="s">
        <v>164</v>
      </c>
      <c r="E3065" s="1">
        <v>20</v>
      </c>
      <c r="F3065" s="1">
        <v>47</v>
      </c>
      <c r="G3065">
        <f t="shared" si="142"/>
        <v>-27</v>
      </c>
      <c r="H3065" t="s">
        <v>2819</v>
      </c>
      <c r="K3065" t="s">
        <v>2268</v>
      </c>
      <c r="L3065" t="s">
        <v>1939</v>
      </c>
      <c r="M3065" t="s">
        <v>164</v>
      </c>
      <c r="N3065" t="s">
        <v>1037</v>
      </c>
      <c r="O3065" t="s">
        <v>30</v>
      </c>
      <c r="U3065">
        <f t="shared" si="143"/>
        <v>0</v>
      </c>
    </row>
    <row r="3066" spans="1:21" x14ac:dyDescent="0.25">
      <c r="A3066">
        <v>19970322</v>
      </c>
      <c r="B3066" t="s">
        <v>164</v>
      </c>
      <c r="C3066" t="str">
        <f t="shared" si="141"/>
        <v>L</v>
      </c>
      <c r="D3066" t="s">
        <v>171</v>
      </c>
      <c r="E3066" s="1">
        <v>32</v>
      </c>
      <c r="F3066" s="1">
        <v>40</v>
      </c>
      <c r="G3066">
        <f t="shared" si="142"/>
        <v>-8</v>
      </c>
      <c r="H3066" t="s">
        <v>2288</v>
      </c>
      <c r="K3066" t="s">
        <v>2287</v>
      </c>
      <c r="L3066" t="s">
        <v>2286</v>
      </c>
      <c r="M3066" t="s">
        <v>164</v>
      </c>
      <c r="N3066" t="s">
        <v>1033</v>
      </c>
      <c r="S3066" t="s">
        <v>30</v>
      </c>
      <c r="U3066">
        <f t="shared" si="143"/>
        <v>0</v>
      </c>
    </row>
    <row r="3067" spans="1:21" x14ac:dyDescent="0.25">
      <c r="A3067">
        <v>19970322</v>
      </c>
      <c r="B3067" t="s">
        <v>171</v>
      </c>
      <c r="C3067" t="str">
        <f t="shared" si="141"/>
        <v>W</v>
      </c>
      <c r="D3067" t="s">
        <v>164</v>
      </c>
      <c r="E3067" s="1">
        <v>40</v>
      </c>
      <c r="F3067" s="1">
        <v>32</v>
      </c>
      <c r="G3067">
        <f t="shared" si="142"/>
        <v>8</v>
      </c>
      <c r="H3067" t="s">
        <v>2288</v>
      </c>
      <c r="K3067" t="s">
        <v>2287</v>
      </c>
      <c r="L3067" t="s">
        <v>2286</v>
      </c>
      <c r="M3067" t="s">
        <v>164</v>
      </c>
      <c r="N3067" t="s">
        <v>1037</v>
      </c>
      <c r="S3067" t="s">
        <v>30</v>
      </c>
      <c r="U3067">
        <f t="shared" si="143"/>
        <v>0</v>
      </c>
    </row>
    <row r="3068" spans="1:21" x14ac:dyDescent="0.25">
      <c r="A3068">
        <v>19970531</v>
      </c>
      <c r="B3068" t="s">
        <v>1821</v>
      </c>
      <c r="C3068" t="str">
        <f t="shared" si="141"/>
        <v>L</v>
      </c>
      <c r="D3068" t="s">
        <v>376</v>
      </c>
      <c r="E3068" s="1">
        <v>20</v>
      </c>
      <c r="F3068" s="1">
        <v>46</v>
      </c>
      <c r="G3068">
        <f t="shared" si="142"/>
        <v>-26</v>
      </c>
      <c r="H3068" t="s">
        <v>2279</v>
      </c>
      <c r="K3068" t="s">
        <v>2285</v>
      </c>
      <c r="L3068" t="s">
        <v>1885</v>
      </c>
      <c r="M3068" t="s">
        <v>1821</v>
      </c>
      <c r="N3068" t="s">
        <v>1033</v>
      </c>
      <c r="S3068" t="s">
        <v>30</v>
      </c>
      <c r="U3068">
        <f t="shared" si="143"/>
        <v>0</v>
      </c>
    </row>
    <row r="3069" spans="1:21" x14ac:dyDescent="0.25">
      <c r="A3069">
        <v>19970531</v>
      </c>
      <c r="B3069" t="s">
        <v>376</v>
      </c>
      <c r="C3069" t="str">
        <f t="shared" si="141"/>
        <v>W</v>
      </c>
      <c r="D3069" t="s">
        <v>1821</v>
      </c>
      <c r="E3069" s="1">
        <v>46</v>
      </c>
      <c r="F3069" s="1">
        <v>20</v>
      </c>
      <c r="G3069">
        <f t="shared" si="142"/>
        <v>26</v>
      </c>
      <c r="H3069" t="s">
        <v>2279</v>
      </c>
      <c r="K3069" t="s">
        <v>2285</v>
      </c>
      <c r="L3069" t="s">
        <v>1885</v>
      </c>
      <c r="M3069" t="s">
        <v>1821</v>
      </c>
      <c r="N3069" t="s">
        <v>1037</v>
      </c>
      <c r="S3069" t="s">
        <v>30</v>
      </c>
      <c r="U3069">
        <f t="shared" si="143"/>
        <v>0</v>
      </c>
    </row>
    <row r="3070" spans="1:21" x14ac:dyDescent="0.25">
      <c r="A3070">
        <v>19970607</v>
      </c>
      <c r="B3070" t="s">
        <v>1821</v>
      </c>
      <c r="C3070" t="str">
        <f t="shared" si="141"/>
        <v>W</v>
      </c>
      <c r="D3070" t="s">
        <v>376</v>
      </c>
      <c r="E3070" s="1">
        <v>33</v>
      </c>
      <c r="F3070" s="1">
        <v>13</v>
      </c>
      <c r="G3070">
        <f t="shared" si="142"/>
        <v>20</v>
      </c>
      <c r="H3070" t="s">
        <v>2279</v>
      </c>
      <c r="K3070" t="s">
        <v>2285</v>
      </c>
      <c r="L3070" t="s">
        <v>1885</v>
      </c>
      <c r="M3070" t="s">
        <v>1821</v>
      </c>
      <c r="N3070" t="s">
        <v>1033</v>
      </c>
      <c r="S3070" t="s">
        <v>30</v>
      </c>
      <c r="U3070">
        <f t="shared" si="143"/>
        <v>0</v>
      </c>
    </row>
    <row r="3071" spans="1:21" x14ac:dyDescent="0.25">
      <c r="A3071">
        <v>19970607</v>
      </c>
      <c r="B3071" t="s">
        <v>376</v>
      </c>
      <c r="C3071" t="str">
        <f t="shared" si="141"/>
        <v>L</v>
      </c>
      <c r="D3071" t="s">
        <v>1821</v>
      </c>
      <c r="E3071" s="1">
        <v>13</v>
      </c>
      <c r="F3071" s="1">
        <v>33</v>
      </c>
      <c r="G3071">
        <f t="shared" si="142"/>
        <v>-20</v>
      </c>
      <c r="H3071" t="s">
        <v>2279</v>
      </c>
      <c r="K3071" t="s">
        <v>2285</v>
      </c>
      <c r="L3071" t="s">
        <v>1885</v>
      </c>
      <c r="M3071" t="s">
        <v>1821</v>
      </c>
      <c r="N3071" t="s">
        <v>1037</v>
      </c>
      <c r="S3071" t="s">
        <v>30</v>
      </c>
      <c r="U3071">
        <f t="shared" si="143"/>
        <v>0</v>
      </c>
    </row>
    <row r="3072" spans="1:21" x14ac:dyDescent="0.25">
      <c r="A3072">
        <v>19970621</v>
      </c>
      <c r="B3072" t="s">
        <v>1787</v>
      </c>
      <c r="C3072" t="str">
        <f t="shared" si="141"/>
        <v>W</v>
      </c>
      <c r="D3072" t="s">
        <v>1821</v>
      </c>
      <c r="E3072" s="1">
        <v>93</v>
      </c>
      <c r="F3072" s="1">
        <v>8</v>
      </c>
      <c r="G3072">
        <f t="shared" si="142"/>
        <v>85</v>
      </c>
      <c r="H3072" t="s">
        <v>2283</v>
      </c>
      <c r="K3072" t="s">
        <v>2239</v>
      </c>
      <c r="L3072" t="s">
        <v>1837</v>
      </c>
      <c r="M3072" t="s">
        <v>1787</v>
      </c>
      <c r="N3072" t="s">
        <v>1033</v>
      </c>
      <c r="S3072" t="s">
        <v>30</v>
      </c>
      <c r="U3072">
        <f t="shared" si="143"/>
        <v>0</v>
      </c>
    </row>
    <row r="3073" spans="1:21" x14ac:dyDescent="0.25">
      <c r="A3073">
        <v>19970621</v>
      </c>
      <c r="B3073" t="s">
        <v>1821</v>
      </c>
      <c r="C3073" t="str">
        <f t="shared" si="141"/>
        <v>L</v>
      </c>
      <c r="D3073" t="s">
        <v>1787</v>
      </c>
      <c r="E3073" s="1">
        <v>8</v>
      </c>
      <c r="F3073" s="1">
        <v>93</v>
      </c>
      <c r="G3073">
        <f t="shared" si="142"/>
        <v>-85</v>
      </c>
      <c r="H3073" t="s">
        <v>2283</v>
      </c>
      <c r="K3073" t="s">
        <v>2239</v>
      </c>
      <c r="L3073" t="s">
        <v>1837</v>
      </c>
      <c r="M3073" t="s">
        <v>1787</v>
      </c>
      <c r="N3073" t="s">
        <v>1037</v>
      </c>
      <c r="S3073" t="s">
        <v>30</v>
      </c>
      <c r="U3073">
        <f t="shared" si="143"/>
        <v>0</v>
      </c>
    </row>
    <row r="3074" spans="1:21" x14ac:dyDescent="0.25">
      <c r="A3074">
        <v>19970621</v>
      </c>
      <c r="B3074" t="s">
        <v>1824</v>
      </c>
      <c r="C3074" t="str">
        <f t="shared" ref="C3074:C3137" si="144">IF(E3074-F3074&gt;0,"W",IF(E3074-F3074&lt;0,"L","D"))</f>
        <v>W</v>
      </c>
      <c r="D3074" t="s">
        <v>164</v>
      </c>
      <c r="E3074" s="1">
        <v>29</v>
      </c>
      <c r="F3074" s="1">
        <v>15</v>
      </c>
      <c r="G3074">
        <f t="shared" ref="G3074:G3137" si="145">E3074-F3074</f>
        <v>14</v>
      </c>
      <c r="H3074" t="s">
        <v>2284</v>
      </c>
      <c r="K3074" t="s">
        <v>1812</v>
      </c>
      <c r="L3074" t="s">
        <v>1675</v>
      </c>
      <c r="M3074" t="s">
        <v>1824</v>
      </c>
      <c r="N3074" t="s">
        <v>1033</v>
      </c>
      <c r="S3074" t="s">
        <v>30</v>
      </c>
      <c r="U3074">
        <f t="shared" ref="U3074:U3137" si="146">IF(C3074="L",IF(G3074&gt;-8,1,0),0)</f>
        <v>0</v>
      </c>
    </row>
    <row r="3075" spans="1:21" x14ac:dyDescent="0.25">
      <c r="A3075">
        <v>19970621</v>
      </c>
      <c r="B3075" t="s">
        <v>164</v>
      </c>
      <c r="C3075" t="str">
        <f t="shared" si="144"/>
        <v>L</v>
      </c>
      <c r="D3075" t="s">
        <v>1824</v>
      </c>
      <c r="E3075" s="1">
        <v>15</v>
      </c>
      <c r="F3075" s="1">
        <v>29</v>
      </c>
      <c r="G3075">
        <f t="shared" si="145"/>
        <v>-14</v>
      </c>
      <c r="H3075" t="s">
        <v>2284</v>
      </c>
      <c r="K3075" t="s">
        <v>1812</v>
      </c>
      <c r="L3075" t="s">
        <v>1675</v>
      </c>
      <c r="M3075" t="s">
        <v>1824</v>
      </c>
      <c r="N3075" t="s">
        <v>1037</v>
      </c>
      <c r="S3075" t="s">
        <v>30</v>
      </c>
      <c r="U3075">
        <f t="shared" si="146"/>
        <v>0</v>
      </c>
    </row>
    <row r="3076" spans="1:21" x14ac:dyDescent="0.25">
      <c r="A3076">
        <v>19970628</v>
      </c>
      <c r="B3076" t="s">
        <v>1787</v>
      </c>
      <c r="C3076" t="str">
        <f t="shared" si="144"/>
        <v>W</v>
      </c>
      <c r="D3076" t="s">
        <v>1821</v>
      </c>
      <c r="E3076" s="1">
        <v>62</v>
      </c>
      <c r="F3076" s="1">
        <v>10</v>
      </c>
      <c r="G3076">
        <f t="shared" si="145"/>
        <v>52</v>
      </c>
      <c r="H3076" t="s">
        <v>2283</v>
      </c>
      <c r="K3076" t="s">
        <v>2282</v>
      </c>
      <c r="L3076" t="s">
        <v>1503</v>
      </c>
      <c r="M3076" t="s">
        <v>1787</v>
      </c>
      <c r="N3076" t="s">
        <v>1033</v>
      </c>
      <c r="S3076" t="s">
        <v>30</v>
      </c>
      <c r="U3076">
        <f t="shared" si="146"/>
        <v>0</v>
      </c>
    </row>
    <row r="3077" spans="1:21" x14ac:dyDescent="0.25">
      <c r="A3077">
        <v>19970628</v>
      </c>
      <c r="B3077" t="s">
        <v>1821</v>
      </c>
      <c r="C3077" t="str">
        <f t="shared" si="144"/>
        <v>L</v>
      </c>
      <c r="D3077" t="s">
        <v>1787</v>
      </c>
      <c r="E3077" s="1">
        <v>10</v>
      </c>
      <c r="F3077" s="1">
        <v>62</v>
      </c>
      <c r="G3077">
        <f t="shared" si="145"/>
        <v>-52</v>
      </c>
      <c r="H3077" t="s">
        <v>2283</v>
      </c>
      <c r="K3077" t="s">
        <v>2282</v>
      </c>
      <c r="L3077" t="s">
        <v>1503</v>
      </c>
      <c r="M3077" t="s">
        <v>1787</v>
      </c>
      <c r="N3077" t="s">
        <v>1037</v>
      </c>
      <c r="S3077" t="s">
        <v>30</v>
      </c>
      <c r="U3077">
        <f t="shared" si="146"/>
        <v>0</v>
      </c>
    </row>
    <row r="3078" spans="1:21" x14ac:dyDescent="0.25">
      <c r="A3078">
        <v>19970628</v>
      </c>
      <c r="B3078" t="s">
        <v>1824</v>
      </c>
      <c r="C3078" t="str">
        <f t="shared" si="144"/>
        <v>W</v>
      </c>
      <c r="D3078" t="s">
        <v>164</v>
      </c>
      <c r="E3078" s="1">
        <v>26</v>
      </c>
      <c r="F3078" s="1">
        <v>19</v>
      </c>
      <c r="G3078">
        <f t="shared" si="145"/>
        <v>7</v>
      </c>
      <c r="H3078" t="s">
        <v>2284</v>
      </c>
      <c r="K3078" t="s">
        <v>2233</v>
      </c>
      <c r="L3078" t="s">
        <v>1715</v>
      </c>
      <c r="M3078" t="s">
        <v>1824</v>
      </c>
      <c r="N3078" t="s">
        <v>1033</v>
      </c>
      <c r="S3078" t="s">
        <v>30</v>
      </c>
      <c r="U3078">
        <f t="shared" si="146"/>
        <v>0</v>
      </c>
    </row>
    <row r="3079" spans="1:21" x14ac:dyDescent="0.25">
      <c r="A3079">
        <v>19970628</v>
      </c>
      <c r="B3079" t="s">
        <v>164</v>
      </c>
      <c r="C3079" t="str">
        <f t="shared" si="144"/>
        <v>L</v>
      </c>
      <c r="D3079" t="s">
        <v>1824</v>
      </c>
      <c r="E3079" s="1">
        <v>19</v>
      </c>
      <c r="F3079" s="1">
        <v>26</v>
      </c>
      <c r="G3079">
        <f t="shared" si="145"/>
        <v>-7</v>
      </c>
      <c r="H3079" t="s">
        <v>2284</v>
      </c>
      <c r="K3079" t="s">
        <v>2233</v>
      </c>
      <c r="L3079" t="s">
        <v>1715</v>
      </c>
      <c r="M3079" t="s">
        <v>1824</v>
      </c>
      <c r="N3079" t="s">
        <v>1037</v>
      </c>
      <c r="S3079" t="s">
        <v>30</v>
      </c>
      <c r="U3079">
        <f t="shared" si="146"/>
        <v>1</v>
      </c>
    </row>
    <row r="3080" spans="1:21" x14ac:dyDescent="0.25">
      <c r="A3080">
        <v>19970705</v>
      </c>
      <c r="B3080" t="s">
        <v>1787</v>
      </c>
      <c r="C3080" t="str">
        <f t="shared" si="144"/>
        <v>W</v>
      </c>
      <c r="D3080" t="s">
        <v>1824</v>
      </c>
      <c r="E3080" s="1">
        <v>30</v>
      </c>
      <c r="F3080" s="1">
        <v>13</v>
      </c>
      <c r="G3080">
        <f t="shared" si="145"/>
        <v>17</v>
      </c>
      <c r="H3080" t="s">
        <v>2281</v>
      </c>
      <c r="K3080" t="s">
        <v>2280</v>
      </c>
      <c r="L3080" t="s">
        <v>1846</v>
      </c>
      <c r="M3080" t="s">
        <v>1787</v>
      </c>
      <c r="N3080" t="s">
        <v>1033</v>
      </c>
      <c r="S3080" t="s">
        <v>30</v>
      </c>
      <c r="U3080">
        <f t="shared" si="146"/>
        <v>0</v>
      </c>
    </row>
    <row r="3081" spans="1:21" x14ac:dyDescent="0.25">
      <c r="A3081">
        <v>19970705</v>
      </c>
      <c r="B3081" t="s">
        <v>1824</v>
      </c>
      <c r="C3081" t="str">
        <f t="shared" si="144"/>
        <v>L</v>
      </c>
      <c r="D3081" t="s">
        <v>1787</v>
      </c>
      <c r="E3081" s="1">
        <v>13</v>
      </c>
      <c r="F3081" s="1">
        <v>30</v>
      </c>
      <c r="G3081">
        <f t="shared" si="145"/>
        <v>-17</v>
      </c>
      <c r="H3081" t="s">
        <v>2281</v>
      </c>
      <c r="K3081" t="s">
        <v>2280</v>
      </c>
      <c r="L3081" t="s">
        <v>1846</v>
      </c>
      <c r="M3081" t="s">
        <v>1787</v>
      </c>
      <c r="N3081" t="s">
        <v>1037</v>
      </c>
      <c r="S3081" t="s">
        <v>30</v>
      </c>
      <c r="U3081">
        <f t="shared" si="146"/>
        <v>0</v>
      </c>
    </row>
    <row r="3082" spans="1:21" x14ac:dyDescent="0.25">
      <c r="A3082">
        <v>19970712</v>
      </c>
      <c r="B3082" t="s">
        <v>1824</v>
      </c>
      <c r="C3082" t="str">
        <f t="shared" si="144"/>
        <v>W</v>
      </c>
      <c r="D3082" t="s">
        <v>376</v>
      </c>
      <c r="E3082" s="1">
        <v>25</v>
      </c>
      <c r="F3082" s="1">
        <v>6</v>
      </c>
      <c r="G3082">
        <f t="shared" si="145"/>
        <v>19</v>
      </c>
      <c r="H3082" t="s">
        <v>2279</v>
      </c>
      <c r="K3082" t="s">
        <v>1812</v>
      </c>
      <c r="L3082" t="s">
        <v>1675</v>
      </c>
      <c r="M3082" t="s">
        <v>1824</v>
      </c>
      <c r="N3082" t="s">
        <v>1033</v>
      </c>
      <c r="S3082" t="s">
        <v>30</v>
      </c>
      <c r="U3082">
        <f t="shared" si="146"/>
        <v>0</v>
      </c>
    </row>
    <row r="3083" spans="1:21" x14ac:dyDescent="0.25">
      <c r="A3083">
        <v>19970712</v>
      </c>
      <c r="B3083" t="s">
        <v>376</v>
      </c>
      <c r="C3083" t="str">
        <f t="shared" si="144"/>
        <v>L</v>
      </c>
      <c r="D3083" t="s">
        <v>1824</v>
      </c>
      <c r="E3083" s="1">
        <v>6</v>
      </c>
      <c r="F3083" s="1">
        <v>25</v>
      </c>
      <c r="G3083">
        <f t="shared" si="145"/>
        <v>-19</v>
      </c>
      <c r="H3083" t="s">
        <v>2279</v>
      </c>
      <c r="K3083" t="s">
        <v>1812</v>
      </c>
      <c r="L3083" t="s">
        <v>1675</v>
      </c>
      <c r="M3083" t="s">
        <v>1824</v>
      </c>
      <c r="N3083" t="s">
        <v>1037</v>
      </c>
      <c r="S3083" t="s">
        <v>30</v>
      </c>
      <c r="U3083">
        <f t="shared" si="146"/>
        <v>0</v>
      </c>
    </row>
    <row r="3084" spans="1:21" x14ac:dyDescent="0.25">
      <c r="A3084">
        <v>19970719</v>
      </c>
      <c r="B3084" t="s">
        <v>1828</v>
      </c>
      <c r="C3084" t="str">
        <f t="shared" si="144"/>
        <v>L</v>
      </c>
      <c r="D3084" t="s">
        <v>1787</v>
      </c>
      <c r="E3084" s="1">
        <v>32</v>
      </c>
      <c r="F3084" s="1">
        <v>35</v>
      </c>
      <c r="G3084">
        <f t="shared" si="145"/>
        <v>-3</v>
      </c>
      <c r="H3084" t="s">
        <v>2786</v>
      </c>
      <c r="K3084" t="s">
        <v>1971</v>
      </c>
      <c r="L3084" t="s">
        <v>1850</v>
      </c>
      <c r="M3084" t="s">
        <v>1828</v>
      </c>
      <c r="N3084" t="s">
        <v>1033</v>
      </c>
      <c r="P3084" t="s">
        <v>30</v>
      </c>
      <c r="U3084">
        <f t="shared" si="146"/>
        <v>1</v>
      </c>
    </row>
    <row r="3085" spans="1:21" x14ac:dyDescent="0.25">
      <c r="A3085">
        <v>19970719</v>
      </c>
      <c r="B3085" t="s">
        <v>1787</v>
      </c>
      <c r="C3085" t="str">
        <f t="shared" si="144"/>
        <v>W</v>
      </c>
      <c r="D3085" t="s">
        <v>1828</v>
      </c>
      <c r="E3085" s="1">
        <v>35</v>
      </c>
      <c r="F3085" s="1">
        <v>32</v>
      </c>
      <c r="G3085">
        <f t="shared" si="145"/>
        <v>3</v>
      </c>
      <c r="H3085" t="s">
        <v>2786</v>
      </c>
      <c r="K3085" t="s">
        <v>1971</v>
      </c>
      <c r="L3085" t="s">
        <v>1850</v>
      </c>
      <c r="M3085" t="s">
        <v>1828</v>
      </c>
      <c r="N3085" t="s">
        <v>1037</v>
      </c>
      <c r="P3085" t="s">
        <v>30</v>
      </c>
      <c r="U3085">
        <f t="shared" si="146"/>
        <v>0</v>
      </c>
    </row>
    <row r="3086" spans="1:21" x14ac:dyDescent="0.25">
      <c r="A3086">
        <v>19970726</v>
      </c>
      <c r="B3086" t="s">
        <v>1824</v>
      </c>
      <c r="C3086" t="str">
        <f t="shared" si="144"/>
        <v>L</v>
      </c>
      <c r="D3086" t="s">
        <v>1787</v>
      </c>
      <c r="E3086" s="1">
        <v>18</v>
      </c>
      <c r="F3086" s="1">
        <v>33</v>
      </c>
      <c r="G3086">
        <f t="shared" si="145"/>
        <v>-15</v>
      </c>
      <c r="H3086" t="s">
        <v>2786</v>
      </c>
      <c r="K3086" t="s">
        <v>1736</v>
      </c>
      <c r="L3086" t="s">
        <v>1681</v>
      </c>
      <c r="M3086" t="s">
        <v>1824</v>
      </c>
      <c r="N3086" t="s">
        <v>1033</v>
      </c>
      <c r="P3086" t="s">
        <v>30</v>
      </c>
      <c r="U3086">
        <f t="shared" si="146"/>
        <v>0</v>
      </c>
    </row>
    <row r="3087" spans="1:21" x14ac:dyDescent="0.25">
      <c r="A3087">
        <v>19970726</v>
      </c>
      <c r="B3087" t="s">
        <v>1787</v>
      </c>
      <c r="C3087" t="str">
        <f t="shared" si="144"/>
        <v>W</v>
      </c>
      <c r="D3087" t="s">
        <v>1824</v>
      </c>
      <c r="E3087" s="1">
        <v>33</v>
      </c>
      <c r="F3087" s="1">
        <v>18</v>
      </c>
      <c r="G3087">
        <f t="shared" si="145"/>
        <v>15</v>
      </c>
      <c r="H3087" t="s">
        <v>2786</v>
      </c>
      <c r="K3087" t="s">
        <v>1736</v>
      </c>
      <c r="L3087" t="s">
        <v>1681</v>
      </c>
      <c r="M3087" t="s">
        <v>1824</v>
      </c>
      <c r="N3087" t="s">
        <v>1037</v>
      </c>
      <c r="P3087" t="s">
        <v>30</v>
      </c>
      <c r="U3087">
        <f t="shared" si="146"/>
        <v>0</v>
      </c>
    </row>
    <row r="3088" spans="1:21" x14ac:dyDescent="0.25">
      <c r="A3088">
        <v>19970802</v>
      </c>
      <c r="B3088" t="s">
        <v>1824</v>
      </c>
      <c r="C3088" t="str">
        <f t="shared" si="144"/>
        <v>W</v>
      </c>
      <c r="D3088" t="s">
        <v>1828</v>
      </c>
      <c r="E3088" s="1">
        <v>32</v>
      </c>
      <c r="F3088" s="1">
        <v>20</v>
      </c>
      <c r="G3088">
        <f t="shared" si="145"/>
        <v>12</v>
      </c>
      <c r="H3088" t="s">
        <v>2786</v>
      </c>
      <c r="K3088" t="s">
        <v>1916</v>
      </c>
      <c r="L3088" t="s">
        <v>1715</v>
      </c>
      <c r="M3088" t="s">
        <v>1824</v>
      </c>
      <c r="N3088" t="s">
        <v>1033</v>
      </c>
      <c r="P3088" t="s">
        <v>30</v>
      </c>
      <c r="U3088">
        <f t="shared" si="146"/>
        <v>0</v>
      </c>
    </row>
    <row r="3089" spans="1:21" x14ac:dyDescent="0.25">
      <c r="A3089">
        <v>19970802</v>
      </c>
      <c r="B3089" t="s">
        <v>1828</v>
      </c>
      <c r="C3089" t="str">
        <f t="shared" si="144"/>
        <v>L</v>
      </c>
      <c r="D3089" t="s">
        <v>1824</v>
      </c>
      <c r="E3089" s="1">
        <v>20</v>
      </c>
      <c r="F3089" s="1">
        <v>32</v>
      </c>
      <c r="G3089">
        <f t="shared" si="145"/>
        <v>-12</v>
      </c>
      <c r="H3089" t="s">
        <v>2786</v>
      </c>
      <c r="K3089" t="s">
        <v>1916</v>
      </c>
      <c r="L3089" t="s">
        <v>1715</v>
      </c>
      <c r="M3089" t="s">
        <v>1824</v>
      </c>
      <c r="N3089" t="s">
        <v>1037</v>
      </c>
      <c r="P3089" t="s">
        <v>30</v>
      </c>
      <c r="U3089">
        <f t="shared" si="146"/>
        <v>0</v>
      </c>
    </row>
    <row r="3090" spans="1:21" x14ac:dyDescent="0.25">
      <c r="A3090">
        <v>19970809</v>
      </c>
      <c r="B3090" t="s">
        <v>1787</v>
      </c>
      <c r="C3090" t="str">
        <f t="shared" si="144"/>
        <v>W</v>
      </c>
      <c r="D3090" t="s">
        <v>1828</v>
      </c>
      <c r="E3090" s="1">
        <v>55</v>
      </c>
      <c r="F3090" s="1">
        <v>35</v>
      </c>
      <c r="G3090">
        <f t="shared" si="145"/>
        <v>20</v>
      </c>
      <c r="H3090" t="s">
        <v>2786</v>
      </c>
      <c r="K3090" t="s">
        <v>1836</v>
      </c>
      <c r="L3090" t="s">
        <v>1786</v>
      </c>
      <c r="M3090" t="s">
        <v>1787</v>
      </c>
      <c r="N3090" t="s">
        <v>1033</v>
      </c>
      <c r="P3090" t="s">
        <v>30</v>
      </c>
      <c r="U3090">
        <f t="shared" si="146"/>
        <v>0</v>
      </c>
    </row>
    <row r="3091" spans="1:21" x14ac:dyDescent="0.25">
      <c r="A3091">
        <v>19970809</v>
      </c>
      <c r="B3091" t="s">
        <v>1828</v>
      </c>
      <c r="C3091" t="str">
        <f t="shared" si="144"/>
        <v>L</v>
      </c>
      <c r="D3091" t="s">
        <v>1787</v>
      </c>
      <c r="E3091" s="1">
        <v>35</v>
      </c>
      <c r="F3091" s="1">
        <v>55</v>
      </c>
      <c r="G3091">
        <f t="shared" si="145"/>
        <v>-20</v>
      </c>
      <c r="H3091" t="s">
        <v>2786</v>
      </c>
      <c r="K3091" t="s">
        <v>1836</v>
      </c>
      <c r="L3091" t="s">
        <v>1786</v>
      </c>
      <c r="M3091" t="s">
        <v>1787</v>
      </c>
      <c r="N3091" t="s">
        <v>1037</v>
      </c>
      <c r="P3091" t="s">
        <v>30</v>
      </c>
      <c r="U3091">
        <f t="shared" si="146"/>
        <v>0</v>
      </c>
    </row>
    <row r="3092" spans="1:21" x14ac:dyDescent="0.25">
      <c r="A3092">
        <v>19970816</v>
      </c>
      <c r="B3092" t="s">
        <v>1787</v>
      </c>
      <c r="C3092" t="str">
        <f t="shared" si="144"/>
        <v>W</v>
      </c>
      <c r="D3092" t="s">
        <v>1824</v>
      </c>
      <c r="E3092" s="1">
        <v>36</v>
      </c>
      <c r="F3092" s="1">
        <v>24</v>
      </c>
      <c r="G3092">
        <f t="shared" si="145"/>
        <v>12</v>
      </c>
      <c r="H3092" t="s">
        <v>2786</v>
      </c>
      <c r="K3092" t="s">
        <v>2082</v>
      </c>
      <c r="L3092" t="s">
        <v>1877</v>
      </c>
      <c r="M3092" t="s">
        <v>1787</v>
      </c>
      <c r="N3092" t="s">
        <v>1033</v>
      </c>
      <c r="P3092" t="s">
        <v>30</v>
      </c>
      <c r="U3092">
        <f t="shared" si="146"/>
        <v>0</v>
      </c>
    </row>
    <row r="3093" spans="1:21" x14ac:dyDescent="0.25">
      <c r="A3093">
        <v>19970816</v>
      </c>
      <c r="B3093" t="s">
        <v>1824</v>
      </c>
      <c r="C3093" t="str">
        <f t="shared" si="144"/>
        <v>L</v>
      </c>
      <c r="D3093" t="s">
        <v>1787</v>
      </c>
      <c r="E3093" s="1">
        <v>24</v>
      </c>
      <c r="F3093" s="1">
        <v>36</v>
      </c>
      <c r="G3093">
        <f t="shared" si="145"/>
        <v>-12</v>
      </c>
      <c r="H3093" t="s">
        <v>2786</v>
      </c>
      <c r="K3093" t="s">
        <v>2082</v>
      </c>
      <c r="L3093" t="s">
        <v>1877</v>
      </c>
      <c r="M3093" t="s">
        <v>1787</v>
      </c>
      <c r="N3093" t="s">
        <v>1037</v>
      </c>
      <c r="P3093" t="s">
        <v>30</v>
      </c>
      <c r="U3093">
        <f t="shared" si="146"/>
        <v>0</v>
      </c>
    </row>
    <row r="3094" spans="1:21" x14ac:dyDescent="0.25">
      <c r="A3094">
        <v>19970823</v>
      </c>
      <c r="B3094" t="s">
        <v>1828</v>
      </c>
      <c r="C3094" t="str">
        <f t="shared" si="144"/>
        <v>W</v>
      </c>
      <c r="D3094" t="s">
        <v>1824</v>
      </c>
      <c r="E3094" s="1">
        <v>61</v>
      </c>
      <c r="F3094" s="1">
        <v>22</v>
      </c>
      <c r="G3094">
        <f t="shared" si="145"/>
        <v>39</v>
      </c>
      <c r="H3094" t="s">
        <v>2786</v>
      </c>
      <c r="K3094" t="s">
        <v>1842</v>
      </c>
      <c r="L3094" t="s">
        <v>1841</v>
      </c>
      <c r="M3094" t="s">
        <v>1828</v>
      </c>
      <c r="N3094" t="s">
        <v>1033</v>
      </c>
      <c r="P3094" t="s">
        <v>30</v>
      </c>
      <c r="U3094">
        <f t="shared" si="146"/>
        <v>0</v>
      </c>
    </row>
    <row r="3095" spans="1:21" x14ac:dyDescent="0.25">
      <c r="A3095">
        <v>19970823</v>
      </c>
      <c r="B3095" t="s">
        <v>1824</v>
      </c>
      <c r="C3095" t="str">
        <f t="shared" si="144"/>
        <v>L</v>
      </c>
      <c r="D3095" t="s">
        <v>1828</v>
      </c>
      <c r="E3095" s="1">
        <v>22</v>
      </c>
      <c r="F3095" s="1">
        <v>61</v>
      </c>
      <c r="G3095">
        <f t="shared" si="145"/>
        <v>-39</v>
      </c>
      <c r="H3095" t="s">
        <v>2786</v>
      </c>
      <c r="K3095" t="s">
        <v>1842</v>
      </c>
      <c r="L3095" t="s">
        <v>1841</v>
      </c>
      <c r="M3095" t="s">
        <v>1828</v>
      </c>
      <c r="N3095" t="s">
        <v>1037</v>
      </c>
      <c r="P3095" t="s">
        <v>30</v>
      </c>
      <c r="U3095">
        <f t="shared" si="146"/>
        <v>0</v>
      </c>
    </row>
    <row r="3096" spans="1:21" x14ac:dyDescent="0.25">
      <c r="A3096">
        <v>19971018</v>
      </c>
      <c r="B3096" t="s">
        <v>164</v>
      </c>
      <c r="C3096" t="str">
        <f t="shared" si="144"/>
        <v>W</v>
      </c>
      <c r="D3096" t="s">
        <v>171</v>
      </c>
      <c r="E3096" s="1">
        <v>30</v>
      </c>
      <c r="F3096" s="1">
        <v>19</v>
      </c>
      <c r="G3096">
        <f t="shared" si="145"/>
        <v>11</v>
      </c>
      <c r="H3096" t="s">
        <v>2278</v>
      </c>
      <c r="K3096" t="s">
        <v>2277</v>
      </c>
      <c r="L3096" t="s">
        <v>2276</v>
      </c>
      <c r="M3096" t="s">
        <v>164</v>
      </c>
      <c r="N3096" t="s">
        <v>1033</v>
      </c>
      <c r="S3096" t="s">
        <v>30</v>
      </c>
      <c r="U3096">
        <f t="shared" si="146"/>
        <v>0</v>
      </c>
    </row>
    <row r="3097" spans="1:21" x14ac:dyDescent="0.25">
      <c r="A3097">
        <v>19971018</v>
      </c>
      <c r="B3097" t="s">
        <v>171</v>
      </c>
      <c r="C3097" t="str">
        <f t="shared" si="144"/>
        <v>L</v>
      </c>
      <c r="D3097" t="s">
        <v>164</v>
      </c>
      <c r="E3097" s="1">
        <v>19</v>
      </c>
      <c r="F3097" s="1">
        <v>30</v>
      </c>
      <c r="G3097">
        <f t="shared" si="145"/>
        <v>-11</v>
      </c>
      <c r="H3097" t="s">
        <v>2278</v>
      </c>
      <c r="K3097" t="s">
        <v>2277</v>
      </c>
      <c r="L3097" t="s">
        <v>2276</v>
      </c>
      <c r="M3097" t="s">
        <v>164</v>
      </c>
      <c r="N3097" t="s">
        <v>1037</v>
      </c>
      <c r="S3097" t="s">
        <v>30</v>
      </c>
      <c r="U3097">
        <f t="shared" si="146"/>
        <v>0</v>
      </c>
    </row>
    <row r="3098" spans="1:21" x14ac:dyDescent="0.25">
      <c r="A3098">
        <v>19971022</v>
      </c>
      <c r="B3098" t="s">
        <v>1821</v>
      </c>
      <c r="C3098" t="str">
        <f t="shared" si="144"/>
        <v>D</v>
      </c>
      <c r="D3098" t="s">
        <v>171</v>
      </c>
      <c r="E3098" s="1">
        <v>18</v>
      </c>
      <c r="F3098" s="1">
        <v>18</v>
      </c>
      <c r="G3098">
        <f t="shared" si="145"/>
        <v>0</v>
      </c>
      <c r="K3098" t="s">
        <v>2275</v>
      </c>
      <c r="L3098" t="s">
        <v>2274</v>
      </c>
      <c r="M3098" t="s">
        <v>164</v>
      </c>
      <c r="N3098" t="s">
        <v>1839</v>
      </c>
      <c r="S3098" t="s">
        <v>30</v>
      </c>
      <c r="U3098">
        <f t="shared" si="146"/>
        <v>0</v>
      </c>
    </row>
    <row r="3099" spans="1:21" x14ac:dyDescent="0.25">
      <c r="A3099">
        <v>19971022</v>
      </c>
      <c r="B3099" t="s">
        <v>171</v>
      </c>
      <c r="C3099" t="str">
        <f t="shared" si="144"/>
        <v>D</v>
      </c>
      <c r="D3099" t="s">
        <v>1821</v>
      </c>
      <c r="E3099" s="1">
        <v>18</v>
      </c>
      <c r="F3099" s="1">
        <v>18</v>
      </c>
      <c r="G3099">
        <f t="shared" si="145"/>
        <v>0</v>
      </c>
      <c r="K3099" t="s">
        <v>2275</v>
      </c>
      <c r="L3099" t="s">
        <v>2274</v>
      </c>
      <c r="M3099" t="s">
        <v>164</v>
      </c>
      <c r="N3099" t="s">
        <v>1839</v>
      </c>
      <c r="S3099" t="s">
        <v>30</v>
      </c>
      <c r="U3099">
        <f t="shared" si="146"/>
        <v>0</v>
      </c>
    </row>
    <row r="3100" spans="1:21" x14ac:dyDescent="0.25">
      <c r="A3100">
        <v>19971026</v>
      </c>
      <c r="B3100" t="s">
        <v>164</v>
      </c>
      <c r="C3100" t="str">
        <f t="shared" si="144"/>
        <v>W</v>
      </c>
      <c r="D3100" t="s">
        <v>1821</v>
      </c>
      <c r="E3100" s="1">
        <v>32</v>
      </c>
      <c r="F3100" s="1">
        <v>27</v>
      </c>
      <c r="G3100">
        <f t="shared" si="145"/>
        <v>5</v>
      </c>
      <c r="H3100" t="s">
        <v>2273</v>
      </c>
      <c r="K3100" t="s">
        <v>2272</v>
      </c>
      <c r="L3100" t="s">
        <v>2271</v>
      </c>
      <c r="M3100" t="s">
        <v>164</v>
      </c>
      <c r="N3100" t="s">
        <v>1033</v>
      </c>
      <c r="S3100" t="s">
        <v>30</v>
      </c>
      <c r="U3100">
        <f t="shared" si="146"/>
        <v>0</v>
      </c>
    </row>
    <row r="3101" spans="1:21" x14ac:dyDescent="0.25">
      <c r="A3101">
        <v>19971026</v>
      </c>
      <c r="B3101" t="s">
        <v>1821</v>
      </c>
      <c r="C3101" t="str">
        <f t="shared" si="144"/>
        <v>L</v>
      </c>
      <c r="D3101" t="s">
        <v>164</v>
      </c>
      <c r="E3101" s="1">
        <v>27</v>
      </c>
      <c r="F3101" s="1">
        <v>32</v>
      </c>
      <c r="G3101">
        <f t="shared" si="145"/>
        <v>-5</v>
      </c>
      <c r="H3101" t="s">
        <v>2273</v>
      </c>
      <c r="K3101" t="s">
        <v>2272</v>
      </c>
      <c r="L3101" t="s">
        <v>2271</v>
      </c>
      <c r="M3101" t="s">
        <v>164</v>
      </c>
      <c r="N3101" t="s">
        <v>1037</v>
      </c>
      <c r="S3101" t="s">
        <v>30</v>
      </c>
      <c r="U3101">
        <f t="shared" si="146"/>
        <v>1</v>
      </c>
    </row>
    <row r="3102" spans="1:21" x14ac:dyDescent="0.25">
      <c r="A3102">
        <v>19971101</v>
      </c>
      <c r="B3102" t="s">
        <v>1821</v>
      </c>
      <c r="C3102" t="str">
        <f t="shared" si="144"/>
        <v>L</v>
      </c>
      <c r="D3102" t="s">
        <v>1824</v>
      </c>
      <c r="E3102" s="1">
        <v>15</v>
      </c>
      <c r="F3102" s="1">
        <v>23</v>
      </c>
      <c r="G3102">
        <f t="shared" si="145"/>
        <v>-8</v>
      </c>
      <c r="H3102" t="s">
        <v>2269</v>
      </c>
      <c r="K3102" t="s">
        <v>2234</v>
      </c>
      <c r="L3102" t="s">
        <v>1885</v>
      </c>
      <c r="M3102" t="s">
        <v>1821</v>
      </c>
      <c r="N3102" t="s">
        <v>1033</v>
      </c>
      <c r="S3102" t="s">
        <v>30</v>
      </c>
      <c r="U3102">
        <f t="shared" si="146"/>
        <v>0</v>
      </c>
    </row>
    <row r="3103" spans="1:21" x14ac:dyDescent="0.25">
      <c r="A3103">
        <v>19971101</v>
      </c>
      <c r="B3103" t="s">
        <v>1824</v>
      </c>
      <c r="C3103" t="str">
        <f t="shared" si="144"/>
        <v>W</v>
      </c>
      <c r="D3103" t="s">
        <v>1821</v>
      </c>
      <c r="E3103" s="1">
        <v>23</v>
      </c>
      <c r="F3103" s="1">
        <v>15</v>
      </c>
      <c r="G3103">
        <f t="shared" si="145"/>
        <v>8</v>
      </c>
      <c r="H3103" t="s">
        <v>2269</v>
      </c>
      <c r="K3103" t="s">
        <v>2234</v>
      </c>
      <c r="L3103" t="s">
        <v>1885</v>
      </c>
      <c r="M3103" t="s">
        <v>1821</v>
      </c>
      <c r="N3103" t="s">
        <v>1037</v>
      </c>
      <c r="S3103" t="s">
        <v>30</v>
      </c>
      <c r="U3103">
        <f t="shared" si="146"/>
        <v>0</v>
      </c>
    </row>
    <row r="3104" spans="1:21" x14ac:dyDescent="0.25">
      <c r="A3104">
        <v>19971108</v>
      </c>
      <c r="B3104" t="s">
        <v>1821</v>
      </c>
      <c r="C3104" t="str">
        <f t="shared" si="144"/>
        <v>W</v>
      </c>
      <c r="D3104" t="s">
        <v>1824</v>
      </c>
      <c r="E3104" s="1">
        <v>18</v>
      </c>
      <c r="F3104" s="1">
        <v>16</v>
      </c>
      <c r="G3104">
        <f t="shared" si="145"/>
        <v>2</v>
      </c>
      <c r="H3104" t="s">
        <v>2269</v>
      </c>
      <c r="K3104" t="s">
        <v>2234</v>
      </c>
      <c r="L3104" t="s">
        <v>1885</v>
      </c>
      <c r="M3104" t="s">
        <v>1821</v>
      </c>
      <c r="N3104" t="s">
        <v>1033</v>
      </c>
      <c r="S3104" t="s">
        <v>30</v>
      </c>
      <c r="U3104">
        <f t="shared" si="146"/>
        <v>0</v>
      </c>
    </row>
    <row r="3105" spans="1:21" x14ac:dyDescent="0.25">
      <c r="A3105">
        <v>19971108</v>
      </c>
      <c r="B3105" t="s">
        <v>1824</v>
      </c>
      <c r="C3105" t="str">
        <f t="shared" si="144"/>
        <v>L</v>
      </c>
      <c r="D3105" t="s">
        <v>1821</v>
      </c>
      <c r="E3105" s="1">
        <v>16</v>
      </c>
      <c r="F3105" s="1">
        <v>18</v>
      </c>
      <c r="G3105">
        <f t="shared" si="145"/>
        <v>-2</v>
      </c>
      <c r="H3105" t="s">
        <v>2269</v>
      </c>
      <c r="K3105" t="s">
        <v>2234</v>
      </c>
      <c r="L3105" t="s">
        <v>1885</v>
      </c>
      <c r="M3105" t="s">
        <v>1821</v>
      </c>
      <c r="N3105" t="s">
        <v>1037</v>
      </c>
      <c r="S3105" t="s">
        <v>30</v>
      </c>
      <c r="U3105">
        <f t="shared" si="146"/>
        <v>1</v>
      </c>
    </row>
    <row r="3106" spans="1:21" x14ac:dyDescent="0.25">
      <c r="A3106">
        <v>19971108</v>
      </c>
      <c r="B3106" t="s">
        <v>171</v>
      </c>
      <c r="C3106" t="str">
        <f t="shared" si="144"/>
        <v>L</v>
      </c>
      <c r="D3106" t="s">
        <v>1828</v>
      </c>
      <c r="E3106" s="1">
        <v>31</v>
      </c>
      <c r="F3106" s="1">
        <v>62</v>
      </c>
      <c r="G3106">
        <f t="shared" si="145"/>
        <v>-31</v>
      </c>
      <c r="H3106" t="s">
        <v>2266</v>
      </c>
      <c r="K3106" t="s">
        <v>2264</v>
      </c>
      <c r="L3106" t="s">
        <v>2263</v>
      </c>
      <c r="M3106" t="s">
        <v>171</v>
      </c>
      <c r="N3106" t="s">
        <v>1033</v>
      </c>
      <c r="S3106" t="s">
        <v>30</v>
      </c>
      <c r="U3106">
        <f t="shared" si="146"/>
        <v>0</v>
      </c>
    </row>
    <row r="3107" spans="1:21" x14ac:dyDescent="0.25">
      <c r="A3107">
        <v>19971108</v>
      </c>
      <c r="B3107" t="s">
        <v>1828</v>
      </c>
      <c r="C3107" t="str">
        <f t="shared" si="144"/>
        <v>W</v>
      </c>
      <c r="D3107" t="s">
        <v>171</v>
      </c>
      <c r="E3107" s="1">
        <v>62</v>
      </c>
      <c r="F3107" s="1">
        <v>31</v>
      </c>
      <c r="G3107">
        <f t="shared" si="145"/>
        <v>31</v>
      </c>
      <c r="H3107" t="s">
        <v>2266</v>
      </c>
      <c r="K3107" t="s">
        <v>2264</v>
      </c>
      <c r="L3107" t="s">
        <v>2263</v>
      </c>
      <c r="M3107" t="s">
        <v>171</v>
      </c>
      <c r="N3107" t="s">
        <v>1037</v>
      </c>
      <c r="S3107" t="s">
        <v>30</v>
      </c>
      <c r="U3107">
        <f t="shared" si="146"/>
        <v>0</v>
      </c>
    </row>
    <row r="3108" spans="1:21" x14ac:dyDescent="0.25">
      <c r="A3108">
        <v>19971115</v>
      </c>
      <c r="B3108" t="s">
        <v>376</v>
      </c>
      <c r="C3108" t="str">
        <f t="shared" si="144"/>
        <v>D</v>
      </c>
      <c r="D3108" t="s">
        <v>1824</v>
      </c>
      <c r="E3108" s="1">
        <v>15</v>
      </c>
      <c r="F3108" s="1">
        <v>15</v>
      </c>
      <c r="G3108">
        <f t="shared" si="145"/>
        <v>0</v>
      </c>
      <c r="H3108" t="s">
        <v>2270</v>
      </c>
      <c r="K3108" t="s">
        <v>1818</v>
      </c>
      <c r="L3108" t="s">
        <v>1017</v>
      </c>
      <c r="M3108" t="s">
        <v>376</v>
      </c>
      <c r="N3108" t="s">
        <v>1033</v>
      </c>
      <c r="S3108" t="s">
        <v>30</v>
      </c>
      <c r="U3108">
        <f t="shared" si="146"/>
        <v>0</v>
      </c>
    </row>
    <row r="3109" spans="1:21" x14ac:dyDescent="0.25">
      <c r="A3109">
        <v>19971115</v>
      </c>
      <c r="B3109" t="s">
        <v>1824</v>
      </c>
      <c r="C3109" t="str">
        <f t="shared" si="144"/>
        <v>D</v>
      </c>
      <c r="D3109" t="s">
        <v>376</v>
      </c>
      <c r="E3109" s="1">
        <v>15</v>
      </c>
      <c r="F3109" s="1">
        <v>15</v>
      </c>
      <c r="G3109">
        <f t="shared" si="145"/>
        <v>0</v>
      </c>
      <c r="H3109" t="s">
        <v>2270</v>
      </c>
      <c r="K3109" t="s">
        <v>1818</v>
      </c>
      <c r="L3109" t="s">
        <v>1017</v>
      </c>
      <c r="M3109" t="s">
        <v>376</v>
      </c>
      <c r="N3109" t="s">
        <v>1037</v>
      </c>
      <c r="S3109" t="s">
        <v>30</v>
      </c>
      <c r="U3109">
        <f t="shared" si="146"/>
        <v>0</v>
      </c>
    </row>
    <row r="3110" spans="1:21" x14ac:dyDescent="0.25">
      <c r="A3110">
        <v>19971115</v>
      </c>
      <c r="B3110" t="s">
        <v>1825</v>
      </c>
      <c r="C3110" t="str">
        <f t="shared" si="144"/>
        <v>L</v>
      </c>
      <c r="D3110" t="s">
        <v>1787</v>
      </c>
      <c r="E3110" s="1">
        <v>15</v>
      </c>
      <c r="F3110" s="1">
        <v>63</v>
      </c>
      <c r="G3110">
        <f t="shared" si="145"/>
        <v>-48</v>
      </c>
      <c r="H3110" t="s">
        <v>2265</v>
      </c>
      <c r="K3110" t="s">
        <v>1995</v>
      </c>
      <c r="L3110" t="s">
        <v>1826</v>
      </c>
      <c r="M3110" t="s">
        <v>1825</v>
      </c>
      <c r="N3110" t="s">
        <v>1033</v>
      </c>
      <c r="S3110" t="s">
        <v>30</v>
      </c>
      <c r="U3110">
        <f t="shared" si="146"/>
        <v>0</v>
      </c>
    </row>
    <row r="3111" spans="1:21" x14ac:dyDescent="0.25">
      <c r="A3111">
        <v>19971115</v>
      </c>
      <c r="B3111" t="s">
        <v>1787</v>
      </c>
      <c r="C3111" t="str">
        <f t="shared" si="144"/>
        <v>W</v>
      </c>
      <c r="D3111" t="s">
        <v>1825</v>
      </c>
      <c r="E3111" s="1">
        <v>63</v>
      </c>
      <c r="F3111" s="1">
        <v>15</v>
      </c>
      <c r="G3111">
        <f t="shared" si="145"/>
        <v>48</v>
      </c>
      <c r="H3111" t="s">
        <v>2265</v>
      </c>
      <c r="K3111" t="s">
        <v>1995</v>
      </c>
      <c r="L3111" t="s">
        <v>1826</v>
      </c>
      <c r="M3111" t="s">
        <v>1825</v>
      </c>
      <c r="N3111" t="s">
        <v>1037</v>
      </c>
      <c r="S3111" t="s">
        <v>30</v>
      </c>
      <c r="U3111">
        <f t="shared" si="146"/>
        <v>0</v>
      </c>
    </row>
    <row r="3112" spans="1:21" x14ac:dyDescent="0.25">
      <c r="A3112">
        <v>19971115</v>
      </c>
      <c r="B3112" t="s">
        <v>164</v>
      </c>
      <c r="C3112" t="str">
        <f t="shared" si="144"/>
        <v>L</v>
      </c>
      <c r="D3112" t="s">
        <v>1828</v>
      </c>
      <c r="E3112" s="1">
        <v>32</v>
      </c>
      <c r="F3112" s="1">
        <v>36</v>
      </c>
      <c r="G3112">
        <f t="shared" si="145"/>
        <v>-4</v>
      </c>
      <c r="H3112" t="s">
        <v>2266</v>
      </c>
      <c r="K3112" t="s">
        <v>2141</v>
      </c>
      <c r="L3112" t="s">
        <v>2140</v>
      </c>
      <c r="M3112" t="s">
        <v>164</v>
      </c>
      <c r="N3112" t="s">
        <v>1033</v>
      </c>
      <c r="S3112" t="s">
        <v>30</v>
      </c>
      <c r="U3112">
        <f t="shared" si="146"/>
        <v>1</v>
      </c>
    </row>
    <row r="3113" spans="1:21" x14ac:dyDescent="0.25">
      <c r="A3113">
        <v>19971115</v>
      </c>
      <c r="B3113" t="s">
        <v>1828</v>
      </c>
      <c r="C3113" t="str">
        <f t="shared" si="144"/>
        <v>W</v>
      </c>
      <c r="D3113" t="s">
        <v>164</v>
      </c>
      <c r="E3113" s="1">
        <v>36</v>
      </c>
      <c r="F3113" s="1">
        <v>32</v>
      </c>
      <c r="G3113">
        <f t="shared" si="145"/>
        <v>4</v>
      </c>
      <c r="H3113" t="s">
        <v>2266</v>
      </c>
      <c r="K3113" t="s">
        <v>2141</v>
      </c>
      <c r="L3113" t="s">
        <v>2140</v>
      </c>
      <c r="M3113" t="s">
        <v>164</v>
      </c>
      <c r="N3113" t="s">
        <v>1037</v>
      </c>
      <c r="S3113" t="s">
        <v>30</v>
      </c>
      <c r="U3113">
        <f t="shared" si="146"/>
        <v>0</v>
      </c>
    </row>
    <row r="3114" spans="1:21" x14ac:dyDescent="0.25">
      <c r="A3114">
        <v>19971122</v>
      </c>
      <c r="B3114" t="s">
        <v>503</v>
      </c>
      <c r="C3114" t="str">
        <f t="shared" si="144"/>
        <v>L</v>
      </c>
      <c r="D3114" t="s">
        <v>1824</v>
      </c>
      <c r="E3114" s="1">
        <v>8</v>
      </c>
      <c r="F3114" s="1">
        <v>37</v>
      </c>
      <c r="G3114">
        <f t="shared" si="145"/>
        <v>-29</v>
      </c>
      <c r="H3114" t="s">
        <v>2269</v>
      </c>
      <c r="K3114" t="s">
        <v>1822</v>
      </c>
      <c r="L3114" t="s">
        <v>1120</v>
      </c>
      <c r="M3114" t="s">
        <v>503</v>
      </c>
      <c r="N3114" t="s">
        <v>1033</v>
      </c>
      <c r="S3114" t="s">
        <v>30</v>
      </c>
      <c r="U3114">
        <f t="shared" si="146"/>
        <v>0</v>
      </c>
    </row>
    <row r="3115" spans="1:21" x14ac:dyDescent="0.25">
      <c r="A3115">
        <v>19971122</v>
      </c>
      <c r="B3115" t="s">
        <v>1824</v>
      </c>
      <c r="C3115" t="str">
        <f t="shared" si="144"/>
        <v>W</v>
      </c>
      <c r="D3115" t="s">
        <v>503</v>
      </c>
      <c r="E3115" s="1">
        <v>37</v>
      </c>
      <c r="F3115" s="1">
        <v>8</v>
      </c>
      <c r="G3115">
        <f t="shared" si="145"/>
        <v>29</v>
      </c>
      <c r="H3115" t="s">
        <v>2269</v>
      </c>
      <c r="K3115" t="s">
        <v>1822</v>
      </c>
      <c r="L3115" t="s">
        <v>1120</v>
      </c>
      <c r="M3115" t="s">
        <v>503</v>
      </c>
      <c r="N3115" t="s">
        <v>1037</v>
      </c>
      <c r="S3115" t="s">
        <v>30</v>
      </c>
      <c r="U3115">
        <f t="shared" si="146"/>
        <v>0</v>
      </c>
    </row>
    <row r="3116" spans="1:21" x14ac:dyDescent="0.25">
      <c r="A3116">
        <v>19971122</v>
      </c>
      <c r="B3116" t="s">
        <v>376</v>
      </c>
      <c r="C3116" t="str">
        <f t="shared" si="144"/>
        <v>L</v>
      </c>
      <c r="D3116" t="s">
        <v>1787</v>
      </c>
      <c r="E3116" s="1">
        <v>8</v>
      </c>
      <c r="F3116" s="1">
        <v>25</v>
      </c>
      <c r="G3116">
        <f t="shared" si="145"/>
        <v>-17</v>
      </c>
      <c r="H3116" t="s">
        <v>2265</v>
      </c>
      <c r="K3116" t="s">
        <v>1246</v>
      </c>
      <c r="L3116" t="s">
        <v>1101</v>
      </c>
      <c r="M3116" t="s">
        <v>376</v>
      </c>
      <c r="N3116" t="s">
        <v>1033</v>
      </c>
      <c r="S3116" t="s">
        <v>30</v>
      </c>
      <c r="U3116">
        <f t="shared" si="146"/>
        <v>0</v>
      </c>
    </row>
    <row r="3117" spans="1:21" x14ac:dyDescent="0.25">
      <c r="A3117">
        <v>19971122</v>
      </c>
      <c r="B3117" t="s">
        <v>1787</v>
      </c>
      <c r="C3117" t="str">
        <f t="shared" si="144"/>
        <v>W</v>
      </c>
      <c r="D3117" t="s">
        <v>376</v>
      </c>
      <c r="E3117" s="1">
        <v>25</v>
      </c>
      <c r="F3117" s="1">
        <v>8</v>
      </c>
      <c r="G3117">
        <f t="shared" si="145"/>
        <v>17</v>
      </c>
      <c r="H3117" t="s">
        <v>2265</v>
      </c>
      <c r="K3117" t="s">
        <v>1246</v>
      </c>
      <c r="L3117" t="s">
        <v>1101</v>
      </c>
      <c r="M3117" t="s">
        <v>376</v>
      </c>
      <c r="N3117" t="s">
        <v>1037</v>
      </c>
      <c r="S3117" t="s">
        <v>30</v>
      </c>
      <c r="U3117">
        <f t="shared" si="146"/>
        <v>0</v>
      </c>
    </row>
    <row r="3118" spans="1:21" x14ac:dyDescent="0.25">
      <c r="A3118">
        <v>19971122</v>
      </c>
      <c r="B3118" t="s">
        <v>164</v>
      </c>
      <c r="C3118" t="str">
        <f t="shared" si="144"/>
        <v>L</v>
      </c>
      <c r="D3118" t="s">
        <v>1828</v>
      </c>
      <c r="E3118" s="1">
        <v>10</v>
      </c>
      <c r="F3118" s="1">
        <v>52</v>
      </c>
      <c r="G3118">
        <f t="shared" si="145"/>
        <v>-42</v>
      </c>
      <c r="H3118" t="s">
        <v>2266</v>
      </c>
      <c r="K3118" t="s">
        <v>2268</v>
      </c>
      <c r="L3118" t="s">
        <v>1939</v>
      </c>
      <c r="M3118" t="s">
        <v>164</v>
      </c>
      <c r="N3118" t="s">
        <v>1033</v>
      </c>
      <c r="S3118" t="s">
        <v>30</v>
      </c>
      <c r="U3118">
        <f t="shared" si="146"/>
        <v>0</v>
      </c>
    </row>
    <row r="3119" spans="1:21" x14ac:dyDescent="0.25">
      <c r="A3119">
        <v>19971122</v>
      </c>
      <c r="B3119" t="s">
        <v>1828</v>
      </c>
      <c r="C3119" t="str">
        <f t="shared" si="144"/>
        <v>W</v>
      </c>
      <c r="D3119" t="s">
        <v>164</v>
      </c>
      <c r="E3119" s="1">
        <v>52</v>
      </c>
      <c r="F3119" s="1">
        <v>10</v>
      </c>
      <c r="G3119">
        <f t="shared" si="145"/>
        <v>42</v>
      </c>
      <c r="H3119" t="s">
        <v>2266</v>
      </c>
      <c r="K3119" t="s">
        <v>2268</v>
      </c>
      <c r="L3119" t="s">
        <v>1939</v>
      </c>
      <c r="M3119" t="s">
        <v>164</v>
      </c>
      <c r="N3119" t="s">
        <v>1037</v>
      </c>
      <c r="S3119" t="s">
        <v>30</v>
      </c>
      <c r="U3119">
        <f t="shared" si="146"/>
        <v>0</v>
      </c>
    </row>
    <row r="3120" spans="1:21" x14ac:dyDescent="0.25">
      <c r="A3120">
        <v>19971129</v>
      </c>
      <c r="B3120" t="s">
        <v>1264</v>
      </c>
      <c r="C3120" t="str">
        <f t="shared" si="144"/>
        <v>L</v>
      </c>
      <c r="D3120" t="s">
        <v>1787</v>
      </c>
      <c r="E3120" s="1">
        <v>7</v>
      </c>
      <c r="F3120" s="1">
        <v>42</v>
      </c>
      <c r="G3120">
        <f t="shared" si="145"/>
        <v>-35</v>
      </c>
      <c r="H3120" t="s">
        <v>2267</v>
      </c>
      <c r="K3120" t="s">
        <v>1268</v>
      </c>
      <c r="L3120" t="s">
        <v>1017</v>
      </c>
      <c r="M3120" t="s">
        <v>376</v>
      </c>
      <c r="N3120" t="s">
        <v>1839</v>
      </c>
      <c r="S3120" t="s">
        <v>30</v>
      </c>
      <c r="U3120">
        <f t="shared" si="146"/>
        <v>0</v>
      </c>
    </row>
    <row r="3121" spans="1:21" x14ac:dyDescent="0.25">
      <c r="A3121">
        <v>19971129</v>
      </c>
      <c r="B3121" t="s">
        <v>1787</v>
      </c>
      <c r="C3121" t="str">
        <f t="shared" si="144"/>
        <v>W</v>
      </c>
      <c r="D3121" t="s">
        <v>1264</v>
      </c>
      <c r="E3121" s="1">
        <v>42</v>
      </c>
      <c r="F3121" s="1">
        <v>7</v>
      </c>
      <c r="G3121">
        <f t="shared" si="145"/>
        <v>35</v>
      </c>
      <c r="H3121" t="s">
        <v>2267</v>
      </c>
      <c r="K3121" t="s">
        <v>1268</v>
      </c>
      <c r="L3121" t="s">
        <v>1017</v>
      </c>
      <c r="M3121" t="s">
        <v>376</v>
      </c>
      <c r="N3121" t="s">
        <v>1839</v>
      </c>
      <c r="S3121" t="s">
        <v>30</v>
      </c>
      <c r="U3121">
        <f t="shared" si="146"/>
        <v>0</v>
      </c>
    </row>
    <row r="3122" spans="1:21" x14ac:dyDescent="0.25">
      <c r="A3122">
        <v>19971129</v>
      </c>
      <c r="B3122" t="s">
        <v>376</v>
      </c>
      <c r="C3122" t="str">
        <f t="shared" si="144"/>
        <v>L</v>
      </c>
      <c r="D3122" t="s">
        <v>1828</v>
      </c>
      <c r="E3122" s="1">
        <v>11</v>
      </c>
      <c r="F3122" s="1">
        <v>29</v>
      </c>
      <c r="G3122">
        <f t="shared" si="145"/>
        <v>-18</v>
      </c>
      <c r="H3122" t="s">
        <v>2266</v>
      </c>
      <c r="K3122" t="s">
        <v>1894</v>
      </c>
      <c r="L3122" t="s">
        <v>1017</v>
      </c>
      <c r="M3122" t="s">
        <v>376</v>
      </c>
      <c r="N3122" t="s">
        <v>1033</v>
      </c>
      <c r="S3122" t="s">
        <v>30</v>
      </c>
      <c r="U3122">
        <f t="shared" si="146"/>
        <v>0</v>
      </c>
    </row>
    <row r="3123" spans="1:21" x14ac:dyDescent="0.25">
      <c r="A3123">
        <v>19971129</v>
      </c>
      <c r="B3123" t="s">
        <v>1828</v>
      </c>
      <c r="C3123" t="str">
        <f t="shared" si="144"/>
        <v>W</v>
      </c>
      <c r="D3123" t="s">
        <v>376</v>
      </c>
      <c r="E3123" s="1">
        <v>29</v>
      </c>
      <c r="F3123" s="1">
        <v>11</v>
      </c>
      <c r="G3123">
        <f t="shared" si="145"/>
        <v>18</v>
      </c>
      <c r="H3123" t="s">
        <v>2266</v>
      </c>
      <c r="K3123" t="s">
        <v>1894</v>
      </c>
      <c r="L3123" t="s">
        <v>1017</v>
      </c>
      <c r="M3123" t="s">
        <v>376</v>
      </c>
      <c r="N3123" t="s">
        <v>1037</v>
      </c>
      <c r="S3123" t="s">
        <v>30</v>
      </c>
      <c r="U3123">
        <f t="shared" si="146"/>
        <v>0</v>
      </c>
    </row>
    <row r="3124" spans="1:21" x14ac:dyDescent="0.25">
      <c r="A3124">
        <v>19971206</v>
      </c>
      <c r="B3124" t="s">
        <v>376</v>
      </c>
      <c r="C3124" t="str">
        <f t="shared" si="144"/>
        <v>D</v>
      </c>
      <c r="D3124" t="s">
        <v>1787</v>
      </c>
      <c r="E3124" s="1">
        <v>26</v>
      </c>
      <c r="F3124" s="1">
        <v>26</v>
      </c>
      <c r="G3124">
        <f t="shared" si="145"/>
        <v>0</v>
      </c>
      <c r="H3124" t="s">
        <v>2265</v>
      </c>
      <c r="K3124" t="s">
        <v>1894</v>
      </c>
      <c r="L3124" t="s">
        <v>1017</v>
      </c>
      <c r="M3124" t="s">
        <v>376</v>
      </c>
      <c r="N3124" t="s">
        <v>1033</v>
      </c>
      <c r="S3124" t="s">
        <v>30</v>
      </c>
      <c r="U3124">
        <f t="shared" si="146"/>
        <v>0</v>
      </c>
    </row>
    <row r="3125" spans="1:21" x14ac:dyDescent="0.25">
      <c r="A3125">
        <v>19971206</v>
      </c>
      <c r="B3125" t="s">
        <v>1787</v>
      </c>
      <c r="C3125" t="str">
        <f t="shared" si="144"/>
        <v>D</v>
      </c>
      <c r="D3125" t="s">
        <v>376</v>
      </c>
      <c r="E3125" s="1">
        <v>26</v>
      </c>
      <c r="F3125" s="1">
        <v>26</v>
      </c>
      <c r="G3125">
        <f t="shared" si="145"/>
        <v>0</v>
      </c>
      <c r="H3125" t="s">
        <v>2265</v>
      </c>
      <c r="K3125" t="s">
        <v>1894</v>
      </c>
      <c r="L3125" t="s">
        <v>1017</v>
      </c>
      <c r="M3125" t="s">
        <v>376</v>
      </c>
      <c r="N3125" t="s">
        <v>1037</v>
      </c>
      <c r="S3125" t="s">
        <v>30</v>
      </c>
      <c r="U3125">
        <f t="shared" si="146"/>
        <v>0</v>
      </c>
    </row>
    <row r="3126" spans="1:21" x14ac:dyDescent="0.25">
      <c r="A3126">
        <v>19971206</v>
      </c>
      <c r="B3126" t="s">
        <v>503</v>
      </c>
      <c r="C3126" t="str">
        <f t="shared" si="144"/>
        <v>L</v>
      </c>
      <c r="D3126" t="s">
        <v>1828</v>
      </c>
      <c r="E3126" s="1">
        <v>10</v>
      </c>
      <c r="F3126" s="1">
        <v>68</v>
      </c>
      <c r="G3126">
        <f t="shared" si="145"/>
        <v>-58</v>
      </c>
      <c r="H3126" t="s">
        <v>2266</v>
      </c>
      <c r="K3126" t="s">
        <v>1903</v>
      </c>
      <c r="L3126" t="s">
        <v>1120</v>
      </c>
      <c r="M3126" t="s">
        <v>503</v>
      </c>
      <c r="N3126" t="s">
        <v>1033</v>
      </c>
      <c r="S3126" t="s">
        <v>30</v>
      </c>
      <c r="U3126">
        <f t="shared" si="146"/>
        <v>0</v>
      </c>
    </row>
    <row r="3127" spans="1:21" x14ac:dyDescent="0.25">
      <c r="A3127">
        <v>19971206</v>
      </c>
      <c r="B3127" t="s">
        <v>1828</v>
      </c>
      <c r="C3127" t="str">
        <f t="shared" si="144"/>
        <v>W</v>
      </c>
      <c r="D3127" t="s">
        <v>503</v>
      </c>
      <c r="E3127" s="1">
        <v>68</v>
      </c>
      <c r="F3127" s="1">
        <v>10</v>
      </c>
      <c r="G3127">
        <f t="shared" si="145"/>
        <v>58</v>
      </c>
      <c r="H3127" t="s">
        <v>2266</v>
      </c>
      <c r="K3127" t="s">
        <v>1903</v>
      </c>
      <c r="L3127" t="s">
        <v>1120</v>
      </c>
      <c r="M3127" t="s">
        <v>503</v>
      </c>
      <c r="N3127" t="s">
        <v>1037</v>
      </c>
      <c r="S3127" t="s">
        <v>30</v>
      </c>
      <c r="U3127">
        <f t="shared" si="146"/>
        <v>0</v>
      </c>
    </row>
    <row r="3128" spans="1:21" x14ac:dyDescent="0.25">
      <c r="A3128">
        <v>19971220</v>
      </c>
      <c r="B3128" t="s">
        <v>171</v>
      </c>
      <c r="C3128" t="str">
        <f t="shared" si="144"/>
        <v>W</v>
      </c>
      <c r="D3128" t="s">
        <v>1825</v>
      </c>
      <c r="E3128" s="1">
        <v>37</v>
      </c>
      <c r="F3128" s="1">
        <v>22</v>
      </c>
      <c r="G3128">
        <f t="shared" si="145"/>
        <v>15</v>
      </c>
      <c r="K3128" t="s">
        <v>2264</v>
      </c>
      <c r="L3128" t="s">
        <v>2263</v>
      </c>
      <c r="M3128" t="s">
        <v>171</v>
      </c>
      <c r="N3128" t="s">
        <v>1033</v>
      </c>
      <c r="S3128" t="s">
        <v>30</v>
      </c>
      <c r="U3128">
        <f t="shared" si="146"/>
        <v>0</v>
      </c>
    </row>
    <row r="3129" spans="1:21" x14ac:dyDescent="0.25">
      <c r="A3129">
        <v>19971220</v>
      </c>
      <c r="B3129" t="s">
        <v>1825</v>
      </c>
      <c r="C3129" t="str">
        <f t="shared" si="144"/>
        <v>L</v>
      </c>
      <c r="D3129" t="s">
        <v>171</v>
      </c>
      <c r="E3129" s="1">
        <v>22</v>
      </c>
      <c r="F3129" s="1">
        <v>37</v>
      </c>
      <c r="G3129">
        <f t="shared" si="145"/>
        <v>-15</v>
      </c>
      <c r="K3129" t="s">
        <v>2264</v>
      </c>
      <c r="L3129" t="s">
        <v>2263</v>
      </c>
      <c r="M3129" t="s">
        <v>171</v>
      </c>
      <c r="N3129" t="s">
        <v>1037</v>
      </c>
      <c r="S3129" t="s">
        <v>30</v>
      </c>
      <c r="U3129">
        <f t="shared" si="146"/>
        <v>0</v>
      </c>
    </row>
    <row r="3130" spans="1:21" x14ac:dyDescent="0.25">
      <c r="A3130">
        <v>19980124</v>
      </c>
      <c r="B3130" t="s">
        <v>171</v>
      </c>
      <c r="C3130" t="str">
        <f t="shared" si="144"/>
        <v>W</v>
      </c>
      <c r="D3130" t="s">
        <v>503</v>
      </c>
      <c r="E3130" s="1">
        <v>25</v>
      </c>
      <c r="F3130" s="1">
        <v>21</v>
      </c>
      <c r="G3130">
        <f t="shared" si="145"/>
        <v>4</v>
      </c>
      <c r="K3130" t="s">
        <v>2262</v>
      </c>
      <c r="L3130" t="s">
        <v>1926</v>
      </c>
      <c r="M3130" t="s">
        <v>171</v>
      </c>
      <c r="N3130" t="s">
        <v>1033</v>
      </c>
      <c r="S3130" t="s">
        <v>30</v>
      </c>
      <c r="U3130">
        <f t="shared" si="146"/>
        <v>0</v>
      </c>
    </row>
    <row r="3131" spans="1:21" x14ac:dyDescent="0.25">
      <c r="A3131">
        <v>19980124</v>
      </c>
      <c r="B3131" t="s">
        <v>503</v>
      </c>
      <c r="C3131" t="str">
        <f t="shared" si="144"/>
        <v>L</v>
      </c>
      <c r="D3131" t="s">
        <v>171</v>
      </c>
      <c r="E3131" s="1">
        <v>21</v>
      </c>
      <c r="F3131" s="1">
        <v>25</v>
      </c>
      <c r="G3131">
        <f t="shared" si="145"/>
        <v>-4</v>
      </c>
      <c r="K3131" t="s">
        <v>2262</v>
      </c>
      <c r="L3131" t="s">
        <v>1926</v>
      </c>
      <c r="M3131" t="s">
        <v>171</v>
      </c>
      <c r="N3131" t="s">
        <v>1037</v>
      </c>
      <c r="S3131" t="s">
        <v>30</v>
      </c>
      <c r="U3131">
        <f t="shared" si="146"/>
        <v>1</v>
      </c>
    </row>
    <row r="3132" spans="1:21" x14ac:dyDescent="0.25">
      <c r="A3132">
        <v>19980207</v>
      </c>
      <c r="B3132" t="s">
        <v>1825</v>
      </c>
      <c r="C3132" t="str">
        <f t="shared" si="144"/>
        <v>L</v>
      </c>
      <c r="D3132" t="s">
        <v>503</v>
      </c>
      <c r="E3132" s="1">
        <v>16</v>
      </c>
      <c r="F3132" s="1">
        <v>17</v>
      </c>
      <c r="G3132">
        <f t="shared" si="145"/>
        <v>-1</v>
      </c>
      <c r="H3132" t="s">
        <v>2818</v>
      </c>
      <c r="K3132" t="s">
        <v>1995</v>
      </c>
      <c r="L3132" t="s">
        <v>1826</v>
      </c>
      <c r="M3132" t="s">
        <v>1825</v>
      </c>
      <c r="N3132" t="s">
        <v>1033</v>
      </c>
      <c r="O3132" t="s">
        <v>30</v>
      </c>
      <c r="U3132">
        <f t="shared" si="146"/>
        <v>1</v>
      </c>
    </row>
    <row r="3133" spans="1:21" x14ac:dyDescent="0.25">
      <c r="A3133">
        <v>19980207</v>
      </c>
      <c r="B3133" t="s">
        <v>503</v>
      </c>
      <c r="C3133" t="str">
        <f t="shared" si="144"/>
        <v>W</v>
      </c>
      <c r="D3133" t="s">
        <v>1825</v>
      </c>
      <c r="E3133" s="1">
        <v>17</v>
      </c>
      <c r="F3133" s="1">
        <v>16</v>
      </c>
      <c r="G3133">
        <f t="shared" si="145"/>
        <v>1</v>
      </c>
      <c r="H3133" t="s">
        <v>2818</v>
      </c>
      <c r="K3133" t="s">
        <v>1995</v>
      </c>
      <c r="L3133" t="s">
        <v>1826</v>
      </c>
      <c r="M3133" t="s">
        <v>1825</v>
      </c>
      <c r="N3133" t="s">
        <v>1037</v>
      </c>
      <c r="O3133" t="s">
        <v>30</v>
      </c>
      <c r="U3133">
        <f t="shared" si="146"/>
        <v>0</v>
      </c>
    </row>
    <row r="3134" spans="1:21" x14ac:dyDescent="0.25">
      <c r="A3134">
        <v>19980207</v>
      </c>
      <c r="B3134" t="s">
        <v>164</v>
      </c>
      <c r="C3134" t="str">
        <f t="shared" si="144"/>
        <v>W</v>
      </c>
      <c r="D3134" t="s">
        <v>376</v>
      </c>
      <c r="E3134" s="1">
        <v>24</v>
      </c>
      <c r="F3134" s="1">
        <v>17</v>
      </c>
      <c r="G3134">
        <f t="shared" si="145"/>
        <v>7</v>
      </c>
      <c r="H3134" t="s">
        <v>2818</v>
      </c>
      <c r="K3134" t="s">
        <v>1820</v>
      </c>
      <c r="L3134" t="s">
        <v>1819</v>
      </c>
      <c r="M3134" t="s">
        <v>164</v>
      </c>
      <c r="N3134" t="s">
        <v>1033</v>
      </c>
      <c r="O3134" t="s">
        <v>30</v>
      </c>
      <c r="U3134">
        <f t="shared" si="146"/>
        <v>0</v>
      </c>
    </row>
    <row r="3135" spans="1:21" x14ac:dyDescent="0.25">
      <c r="A3135">
        <v>19980207</v>
      </c>
      <c r="B3135" t="s">
        <v>376</v>
      </c>
      <c r="C3135" t="str">
        <f t="shared" si="144"/>
        <v>L</v>
      </c>
      <c r="D3135" t="s">
        <v>164</v>
      </c>
      <c r="E3135" s="1">
        <v>17</v>
      </c>
      <c r="F3135" s="1">
        <v>24</v>
      </c>
      <c r="G3135">
        <f t="shared" si="145"/>
        <v>-7</v>
      </c>
      <c r="H3135" t="s">
        <v>2818</v>
      </c>
      <c r="K3135" t="s">
        <v>1820</v>
      </c>
      <c r="L3135" t="s">
        <v>1819</v>
      </c>
      <c r="M3135" t="s">
        <v>164</v>
      </c>
      <c r="N3135" t="s">
        <v>1037</v>
      </c>
      <c r="O3135" t="s">
        <v>30</v>
      </c>
      <c r="U3135">
        <f t="shared" si="146"/>
        <v>1</v>
      </c>
    </row>
    <row r="3136" spans="1:21" x14ac:dyDescent="0.25">
      <c r="A3136">
        <v>19980207</v>
      </c>
      <c r="B3136" t="s">
        <v>1264</v>
      </c>
      <c r="C3136" t="str">
        <f t="shared" si="144"/>
        <v>W</v>
      </c>
      <c r="D3136" t="s">
        <v>171</v>
      </c>
      <c r="E3136" s="1">
        <v>23</v>
      </c>
      <c r="F3136" s="1">
        <v>20</v>
      </c>
      <c r="G3136">
        <f t="shared" si="145"/>
        <v>3</v>
      </c>
      <c r="K3136" t="s">
        <v>2246</v>
      </c>
      <c r="L3136" t="s">
        <v>1936</v>
      </c>
      <c r="M3136" t="s">
        <v>1264</v>
      </c>
      <c r="N3136" t="s">
        <v>1033</v>
      </c>
      <c r="S3136" t="s">
        <v>30</v>
      </c>
      <c r="U3136">
        <f t="shared" si="146"/>
        <v>0</v>
      </c>
    </row>
    <row r="3137" spans="1:21" x14ac:dyDescent="0.25">
      <c r="A3137">
        <v>19980207</v>
      </c>
      <c r="B3137" t="s">
        <v>171</v>
      </c>
      <c r="C3137" t="str">
        <f t="shared" si="144"/>
        <v>L</v>
      </c>
      <c r="D3137" t="s">
        <v>1264</v>
      </c>
      <c r="E3137" s="1">
        <v>20</v>
      </c>
      <c r="F3137" s="1">
        <v>23</v>
      </c>
      <c r="G3137">
        <f t="shared" si="145"/>
        <v>-3</v>
      </c>
      <c r="K3137" t="s">
        <v>2246</v>
      </c>
      <c r="L3137" t="s">
        <v>1936</v>
      </c>
      <c r="M3137" t="s">
        <v>1264</v>
      </c>
      <c r="N3137" t="s">
        <v>1037</v>
      </c>
      <c r="S3137" t="s">
        <v>30</v>
      </c>
      <c r="U3137">
        <f t="shared" si="146"/>
        <v>1</v>
      </c>
    </row>
    <row r="3138" spans="1:21" x14ac:dyDescent="0.25">
      <c r="A3138">
        <v>19980221</v>
      </c>
      <c r="B3138" t="s">
        <v>503</v>
      </c>
      <c r="C3138" t="str">
        <f t="shared" ref="C3138:C3201" si="147">IF(E3138-F3138&gt;0,"W",IF(E3138-F3138&lt;0,"L","D"))</f>
        <v>L</v>
      </c>
      <c r="D3138" t="s">
        <v>164</v>
      </c>
      <c r="E3138" s="1">
        <v>16</v>
      </c>
      <c r="F3138" s="1">
        <v>51</v>
      </c>
      <c r="G3138">
        <f t="shared" ref="G3138:G3201" si="148">E3138-F3138</f>
        <v>-35</v>
      </c>
      <c r="H3138" t="s">
        <v>2818</v>
      </c>
      <c r="K3138" t="s">
        <v>1903</v>
      </c>
      <c r="L3138" t="s">
        <v>1120</v>
      </c>
      <c r="M3138" t="s">
        <v>503</v>
      </c>
      <c r="N3138" t="s">
        <v>1033</v>
      </c>
      <c r="O3138" t="s">
        <v>30</v>
      </c>
      <c r="U3138">
        <f t="shared" ref="U3138:U3201" si="149">IF(C3138="L",IF(G3138&gt;-8,1,0),0)</f>
        <v>0</v>
      </c>
    </row>
    <row r="3139" spans="1:21" x14ac:dyDescent="0.25">
      <c r="A3139">
        <v>19980221</v>
      </c>
      <c r="B3139" t="s">
        <v>164</v>
      </c>
      <c r="C3139" t="str">
        <f t="shared" si="147"/>
        <v>W</v>
      </c>
      <c r="D3139" t="s">
        <v>503</v>
      </c>
      <c r="E3139" s="1">
        <v>51</v>
      </c>
      <c r="F3139" s="1">
        <v>16</v>
      </c>
      <c r="G3139">
        <f t="shared" si="148"/>
        <v>35</v>
      </c>
      <c r="H3139" t="s">
        <v>2818</v>
      </c>
      <c r="K3139" t="s">
        <v>1903</v>
      </c>
      <c r="L3139" t="s">
        <v>1120</v>
      </c>
      <c r="M3139" t="s">
        <v>503</v>
      </c>
      <c r="N3139" t="s">
        <v>1037</v>
      </c>
      <c r="O3139" t="s">
        <v>30</v>
      </c>
      <c r="U3139">
        <f t="shared" si="149"/>
        <v>0</v>
      </c>
    </row>
    <row r="3140" spans="1:21" x14ac:dyDescent="0.25">
      <c r="A3140">
        <v>19980221</v>
      </c>
      <c r="B3140" t="s">
        <v>376</v>
      </c>
      <c r="C3140" t="str">
        <f t="shared" si="147"/>
        <v>W</v>
      </c>
      <c r="D3140" t="s">
        <v>1264</v>
      </c>
      <c r="E3140" s="1">
        <v>60</v>
      </c>
      <c r="F3140" s="1">
        <v>26</v>
      </c>
      <c r="G3140">
        <f t="shared" si="148"/>
        <v>34</v>
      </c>
      <c r="H3140" t="s">
        <v>2818</v>
      </c>
      <c r="K3140" t="s">
        <v>1894</v>
      </c>
      <c r="L3140" t="s">
        <v>1017</v>
      </c>
      <c r="M3140" t="s">
        <v>376</v>
      </c>
      <c r="N3140" t="s">
        <v>1033</v>
      </c>
      <c r="O3140" t="s">
        <v>30</v>
      </c>
      <c r="U3140">
        <f t="shared" si="149"/>
        <v>0</v>
      </c>
    </row>
    <row r="3141" spans="1:21" x14ac:dyDescent="0.25">
      <c r="A3141">
        <v>19980221</v>
      </c>
      <c r="B3141" t="s">
        <v>1264</v>
      </c>
      <c r="C3141" t="str">
        <f t="shared" si="147"/>
        <v>L</v>
      </c>
      <c r="D3141" t="s">
        <v>376</v>
      </c>
      <c r="E3141" s="1">
        <v>26</v>
      </c>
      <c r="F3141" s="1">
        <v>60</v>
      </c>
      <c r="G3141">
        <f t="shared" si="148"/>
        <v>-34</v>
      </c>
      <c r="H3141" t="s">
        <v>2818</v>
      </c>
      <c r="K3141" t="s">
        <v>1894</v>
      </c>
      <c r="L3141" t="s">
        <v>1017</v>
      </c>
      <c r="M3141" t="s">
        <v>376</v>
      </c>
      <c r="N3141" t="s">
        <v>1037</v>
      </c>
      <c r="O3141" t="s">
        <v>30</v>
      </c>
      <c r="U3141">
        <f t="shared" si="149"/>
        <v>0</v>
      </c>
    </row>
    <row r="3142" spans="1:21" x14ac:dyDescent="0.25">
      <c r="A3142">
        <v>19980307</v>
      </c>
      <c r="B3142" t="s">
        <v>164</v>
      </c>
      <c r="C3142" t="str">
        <f t="shared" si="147"/>
        <v>W</v>
      </c>
      <c r="D3142" t="s">
        <v>1825</v>
      </c>
      <c r="E3142" s="1">
        <v>18</v>
      </c>
      <c r="F3142" s="1">
        <v>16</v>
      </c>
      <c r="G3142">
        <f t="shared" si="148"/>
        <v>2</v>
      </c>
      <c r="H3142" t="s">
        <v>2818</v>
      </c>
      <c r="K3142" t="s">
        <v>1820</v>
      </c>
      <c r="L3142" t="s">
        <v>1819</v>
      </c>
      <c r="M3142" t="s">
        <v>164</v>
      </c>
      <c r="N3142" t="s">
        <v>1033</v>
      </c>
      <c r="O3142" t="s">
        <v>30</v>
      </c>
      <c r="U3142">
        <f t="shared" si="149"/>
        <v>0</v>
      </c>
    </row>
    <row r="3143" spans="1:21" x14ac:dyDescent="0.25">
      <c r="A3143">
        <v>19980307</v>
      </c>
      <c r="B3143" t="s">
        <v>1825</v>
      </c>
      <c r="C3143" t="str">
        <f t="shared" si="147"/>
        <v>L</v>
      </c>
      <c r="D3143" t="s">
        <v>164</v>
      </c>
      <c r="E3143" s="1">
        <v>16</v>
      </c>
      <c r="F3143" s="1">
        <v>18</v>
      </c>
      <c r="G3143">
        <f t="shared" si="148"/>
        <v>-2</v>
      </c>
      <c r="H3143" t="s">
        <v>2818</v>
      </c>
      <c r="K3143" t="s">
        <v>1820</v>
      </c>
      <c r="L3143" t="s">
        <v>1819</v>
      </c>
      <c r="M3143" t="s">
        <v>164</v>
      </c>
      <c r="N3143" t="s">
        <v>1037</v>
      </c>
      <c r="O3143" t="s">
        <v>30</v>
      </c>
      <c r="U3143">
        <f t="shared" si="149"/>
        <v>1</v>
      </c>
    </row>
    <row r="3144" spans="1:21" x14ac:dyDescent="0.25">
      <c r="A3144">
        <v>19980307</v>
      </c>
      <c r="B3144" t="s">
        <v>1264</v>
      </c>
      <c r="C3144" t="str">
        <f t="shared" si="147"/>
        <v>W</v>
      </c>
      <c r="D3144" t="s">
        <v>503</v>
      </c>
      <c r="E3144" s="1">
        <v>19</v>
      </c>
      <c r="F3144" s="1">
        <v>13</v>
      </c>
      <c r="G3144">
        <f t="shared" si="148"/>
        <v>6</v>
      </c>
      <c r="H3144" t="s">
        <v>2818</v>
      </c>
      <c r="K3144" t="s">
        <v>1268</v>
      </c>
      <c r="L3144" t="s">
        <v>1017</v>
      </c>
      <c r="M3144" t="s">
        <v>376</v>
      </c>
      <c r="N3144" t="s">
        <v>1839</v>
      </c>
      <c r="O3144" t="s">
        <v>30</v>
      </c>
      <c r="U3144">
        <f t="shared" si="149"/>
        <v>0</v>
      </c>
    </row>
    <row r="3145" spans="1:21" x14ac:dyDescent="0.25">
      <c r="A3145">
        <v>19980307</v>
      </c>
      <c r="B3145" t="s">
        <v>503</v>
      </c>
      <c r="C3145" t="str">
        <f t="shared" si="147"/>
        <v>L</v>
      </c>
      <c r="D3145" t="s">
        <v>1264</v>
      </c>
      <c r="E3145" s="1">
        <v>13</v>
      </c>
      <c r="F3145" s="1">
        <v>19</v>
      </c>
      <c r="G3145">
        <f t="shared" si="148"/>
        <v>-6</v>
      </c>
      <c r="H3145" t="s">
        <v>2818</v>
      </c>
      <c r="K3145" t="s">
        <v>1268</v>
      </c>
      <c r="L3145" t="s">
        <v>1017</v>
      </c>
      <c r="M3145" t="s">
        <v>376</v>
      </c>
      <c r="N3145" t="s">
        <v>1839</v>
      </c>
      <c r="O3145" t="s">
        <v>30</v>
      </c>
      <c r="U3145">
        <f t="shared" si="149"/>
        <v>1</v>
      </c>
    </row>
    <row r="3146" spans="1:21" x14ac:dyDescent="0.25">
      <c r="A3146">
        <v>19980321</v>
      </c>
      <c r="B3146" t="s">
        <v>1825</v>
      </c>
      <c r="C3146" t="str">
        <f t="shared" si="147"/>
        <v>L</v>
      </c>
      <c r="D3146" t="s">
        <v>1264</v>
      </c>
      <c r="E3146" s="1">
        <v>21</v>
      </c>
      <c r="F3146" s="1">
        <v>30</v>
      </c>
      <c r="G3146">
        <f t="shared" si="148"/>
        <v>-9</v>
      </c>
      <c r="H3146" t="s">
        <v>2818</v>
      </c>
      <c r="K3146" t="s">
        <v>1995</v>
      </c>
      <c r="L3146" t="s">
        <v>1826</v>
      </c>
      <c r="M3146" t="s">
        <v>1825</v>
      </c>
      <c r="N3146" t="s">
        <v>1033</v>
      </c>
      <c r="O3146" t="s">
        <v>30</v>
      </c>
      <c r="U3146">
        <f t="shared" si="149"/>
        <v>0</v>
      </c>
    </row>
    <row r="3147" spans="1:21" x14ac:dyDescent="0.25">
      <c r="A3147">
        <v>19980321</v>
      </c>
      <c r="B3147" t="s">
        <v>1264</v>
      </c>
      <c r="C3147" t="str">
        <f t="shared" si="147"/>
        <v>W</v>
      </c>
      <c r="D3147" t="s">
        <v>1825</v>
      </c>
      <c r="E3147" s="1">
        <v>30</v>
      </c>
      <c r="F3147" s="1">
        <v>21</v>
      </c>
      <c r="G3147">
        <f t="shared" si="148"/>
        <v>9</v>
      </c>
      <c r="H3147" t="s">
        <v>2818</v>
      </c>
      <c r="K3147" t="s">
        <v>1995</v>
      </c>
      <c r="L3147" t="s">
        <v>1826</v>
      </c>
      <c r="M3147" t="s">
        <v>1825</v>
      </c>
      <c r="N3147" t="s">
        <v>1037</v>
      </c>
      <c r="O3147" t="s">
        <v>30</v>
      </c>
      <c r="U3147">
        <f t="shared" si="149"/>
        <v>0</v>
      </c>
    </row>
    <row r="3148" spans="1:21" x14ac:dyDescent="0.25">
      <c r="A3148">
        <v>19980322</v>
      </c>
      <c r="B3148" t="s">
        <v>503</v>
      </c>
      <c r="C3148" t="str">
        <f t="shared" si="147"/>
        <v>L</v>
      </c>
      <c r="D3148" t="s">
        <v>376</v>
      </c>
      <c r="E3148" s="1">
        <v>20</v>
      </c>
      <c r="F3148" s="1">
        <v>34</v>
      </c>
      <c r="G3148">
        <f t="shared" si="148"/>
        <v>-14</v>
      </c>
      <c r="H3148" t="s">
        <v>2818</v>
      </c>
      <c r="K3148" t="s">
        <v>1822</v>
      </c>
      <c r="L3148" t="s">
        <v>1120</v>
      </c>
      <c r="M3148" t="s">
        <v>503</v>
      </c>
      <c r="N3148" t="s">
        <v>1033</v>
      </c>
      <c r="O3148" t="s">
        <v>30</v>
      </c>
      <c r="U3148">
        <f t="shared" si="149"/>
        <v>0</v>
      </c>
    </row>
    <row r="3149" spans="1:21" x14ac:dyDescent="0.25">
      <c r="A3149">
        <v>19980322</v>
      </c>
      <c r="B3149" t="s">
        <v>376</v>
      </c>
      <c r="C3149" t="str">
        <f t="shared" si="147"/>
        <v>W</v>
      </c>
      <c r="D3149" t="s">
        <v>503</v>
      </c>
      <c r="E3149" s="1">
        <v>34</v>
      </c>
      <c r="F3149" s="1">
        <v>20</v>
      </c>
      <c r="G3149">
        <f t="shared" si="148"/>
        <v>14</v>
      </c>
      <c r="H3149" t="s">
        <v>2818</v>
      </c>
      <c r="K3149" t="s">
        <v>1822</v>
      </c>
      <c r="L3149" t="s">
        <v>1120</v>
      </c>
      <c r="M3149" t="s">
        <v>503</v>
      </c>
      <c r="N3149" t="s">
        <v>1037</v>
      </c>
      <c r="O3149" t="s">
        <v>30</v>
      </c>
      <c r="U3149">
        <f t="shared" si="149"/>
        <v>0</v>
      </c>
    </row>
    <row r="3150" spans="1:21" x14ac:dyDescent="0.25">
      <c r="A3150">
        <v>19980404</v>
      </c>
      <c r="B3150" t="s">
        <v>376</v>
      </c>
      <c r="C3150" t="str">
        <f t="shared" si="147"/>
        <v>W</v>
      </c>
      <c r="D3150" t="s">
        <v>1825</v>
      </c>
      <c r="E3150" s="1">
        <v>35</v>
      </c>
      <c r="F3150" s="1">
        <v>17</v>
      </c>
      <c r="G3150">
        <f t="shared" si="148"/>
        <v>18</v>
      </c>
      <c r="H3150" t="s">
        <v>2818</v>
      </c>
      <c r="K3150" t="s">
        <v>1894</v>
      </c>
      <c r="L3150" t="s">
        <v>1017</v>
      </c>
      <c r="M3150" t="s">
        <v>376</v>
      </c>
      <c r="N3150" t="s">
        <v>1033</v>
      </c>
      <c r="O3150" t="s">
        <v>30</v>
      </c>
      <c r="U3150">
        <f t="shared" si="149"/>
        <v>0</v>
      </c>
    </row>
    <row r="3151" spans="1:21" x14ac:dyDescent="0.25">
      <c r="A3151">
        <v>19980404</v>
      </c>
      <c r="B3151" t="s">
        <v>1825</v>
      </c>
      <c r="C3151" t="str">
        <f t="shared" si="147"/>
        <v>L</v>
      </c>
      <c r="D3151" t="s">
        <v>376</v>
      </c>
      <c r="E3151" s="1">
        <v>17</v>
      </c>
      <c r="F3151" s="1">
        <v>35</v>
      </c>
      <c r="G3151">
        <f t="shared" si="148"/>
        <v>-18</v>
      </c>
      <c r="H3151" t="s">
        <v>2818</v>
      </c>
      <c r="K3151" t="s">
        <v>1894</v>
      </c>
      <c r="L3151" t="s">
        <v>1017</v>
      </c>
      <c r="M3151" t="s">
        <v>376</v>
      </c>
      <c r="N3151" t="s">
        <v>1037</v>
      </c>
      <c r="O3151" t="s">
        <v>30</v>
      </c>
      <c r="U3151">
        <f t="shared" si="149"/>
        <v>0</v>
      </c>
    </row>
    <row r="3152" spans="1:21" x14ac:dyDescent="0.25">
      <c r="A3152">
        <v>19980405</v>
      </c>
      <c r="B3152" t="s">
        <v>1264</v>
      </c>
      <c r="C3152" t="str">
        <f t="shared" si="147"/>
        <v>L</v>
      </c>
      <c r="D3152" t="s">
        <v>164</v>
      </c>
      <c r="E3152" s="1">
        <v>0</v>
      </c>
      <c r="F3152" s="1">
        <v>51</v>
      </c>
      <c r="G3152">
        <f t="shared" si="148"/>
        <v>-51</v>
      </c>
      <c r="H3152" t="s">
        <v>2818</v>
      </c>
      <c r="K3152" t="s">
        <v>1268</v>
      </c>
      <c r="L3152" t="s">
        <v>1017</v>
      </c>
      <c r="M3152" t="s">
        <v>376</v>
      </c>
      <c r="N3152" t="s">
        <v>1839</v>
      </c>
      <c r="O3152" t="s">
        <v>30</v>
      </c>
      <c r="U3152">
        <f t="shared" si="149"/>
        <v>0</v>
      </c>
    </row>
    <row r="3153" spans="1:21" x14ac:dyDescent="0.25">
      <c r="A3153">
        <v>19980405</v>
      </c>
      <c r="B3153" t="s">
        <v>164</v>
      </c>
      <c r="C3153" t="str">
        <f t="shared" si="147"/>
        <v>W</v>
      </c>
      <c r="D3153" t="s">
        <v>1264</v>
      </c>
      <c r="E3153" s="1">
        <v>51</v>
      </c>
      <c r="F3153" s="1">
        <v>0</v>
      </c>
      <c r="G3153">
        <f t="shared" si="148"/>
        <v>51</v>
      </c>
      <c r="H3153" t="s">
        <v>2818</v>
      </c>
      <c r="K3153" t="s">
        <v>1268</v>
      </c>
      <c r="L3153" t="s">
        <v>1017</v>
      </c>
      <c r="M3153" t="s">
        <v>376</v>
      </c>
      <c r="N3153" t="s">
        <v>1839</v>
      </c>
      <c r="O3153" t="s">
        <v>30</v>
      </c>
      <c r="U3153">
        <f t="shared" si="149"/>
        <v>0</v>
      </c>
    </row>
    <row r="3154" spans="1:21" x14ac:dyDescent="0.25">
      <c r="A3154">
        <v>19980606</v>
      </c>
      <c r="B3154" t="s">
        <v>1824</v>
      </c>
      <c r="C3154" t="str">
        <f t="shared" si="147"/>
        <v>W</v>
      </c>
      <c r="D3154" t="s">
        <v>376</v>
      </c>
      <c r="E3154" s="1">
        <v>76</v>
      </c>
      <c r="F3154" s="1">
        <v>0</v>
      </c>
      <c r="G3154">
        <f t="shared" si="148"/>
        <v>76</v>
      </c>
      <c r="H3154" t="s">
        <v>2261</v>
      </c>
      <c r="K3154" t="s">
        <v>1916</v>
      </c>
      <c r="L3154" t="s">
        <v>1715</v>
      </c>
      <c r="M3154" t="s">
        <v>1824</v>
      </c>
      <c r="N3154" t="s">
        <v>1033</v>
      </c>
      <c r="S3154" t="s">
        <v>30</v>
      </c>
      <c r="U3154">
        <f t="shared" si="149"/>
        <v>0</v>
      </c>
    </row>
    <row r="3155" spans="1:21" x14ac:dyDescent="0.25">
      <c r="A3155">
        <v>19980606</v>
      </c>
      <c r="B3155" t="s">
        <v>376</v>
      </c>
      <c r="C3155" t="str">
        <f t="shared" si="147"/>
        <v>L</v>
      </c>
      <c r="D3155" t="s">
        <v>1824</v>
      </c>
      <c r="E3155" s="1">
        <v>0</v>
      </c>
      <c r="F3155" s="1">
        <v>76</v>
      </c>
      <c r="G3155">
        <f t="shared" si="148"/>
        <v>-76</v>
      </c>
      <c r="H3155" t="s">
        <v>2261</v>
      </c>
      <c r="K3155" t="s">
        <v>1916</v>
      </c>
      <c r="L3155" t="s">
        <v>1715</v>
      </c>
      <c r="M3155" t="s">
        <v>1824</v>
      </c>
      <c r="N3155" t="s">
        <v>1037</v>
      </c>
      <c r="S3155" t="s">
        <v>30</v>
      </c>
      <c r="U3155">
        <f t="shared" si="149"/>
        <v>0</v>
      </c>
    </row>
    <row r="3156" spans="1:21" x14ac:dyDescent="0.25">
      <c r="A3156">
        <v>19980613</v>
      </c>
      <c r="B3156" t="s">
        <v>1821</v>
      </c>
      <c r="C3156" t="str">
        <f t="shared" si="147"/>
        <v>L</v>
      </c>
      <c r="D3156" t="s">
        <v>164</v>
      </c>
      <c r="E3156" s="1">
        <v>18</v>
      </c>
      <c r="F3156" s="1">
        <v>35</v>
      </c>
      <c r="G3156">
        <f t="shared" si="148"/>
        <v>-17</v>
      </c>
      <c r="H3156" t="s">
        <v>2260</v>
      </c>
      <c r="K3156" t="s">
        <v>1886</v>
      </c>
      <c r="L3156" t="s">
        <v>1885</v>
      </c>
      <c r="M3156" t="s">
        <v>1821</v>
      </c>
      <c r="N3156" t="s">
        <v>1033</v>
      </c>
      <c r="S3156" t="s">
        <v>30</v>
      </c>
      <c r="U3156">
        <f t="shared" si="149"/>
        <v>0</v>
      </c>
    </row>
    <row r="3157" spans="1:21" x14ac:dyDescent="0.25">
      <c r="A3157">
        <v>19980613</v>
      </c>
      <c r="B3157" t="s">
        <v>164</v>
      </c>
      <c r="C3157" t="str">
        <f t="shared" si="147"/>
        <v>W</v>
      </c>
      <c r="D3157" t="s">
        <v>1821</v>
      </c>
      <c r="E3157" s="1">
        <v>35</v>
      </c>
      <c r="F3157" s="1">
        <v>18</v>
      </c>
      <c r="G3157">
        <f t="shared" si="148"/>
        <v>17</v>
      </c>
      <c r="H3157" t="s">
        <v>2260</v>
      </c>
      <c r="K3157" t="s">
        <v>1886</v>
      </c>
      <c r="L3157" t="s">
        <v>1885</v>
      </c>
      <c r="M3157" t="s">
        <v>1821</v>
      </c>
      <c r="N3157" t="s">
        <v>1037</v>
      </c>
      <c r="S3157" t="s">
        <v>30</v>
      </c>
      <c r="U3157">
        <f t="shared" si="149"/>
        <v>0</v>
      </c>
    </row>
    <row r="3158" spans="1:21" x14ac:dyDescent="0.25">
      <c r="A3158">
        <v>19980613</v>
      </c>
      <c r="B3158" t="s">
        <v>1828</v>
      </c>
      <c r="C3158" t="str">
        <f t="shared" si="147"/>
        <v>W</v>
      </c>
      <c r="D3158" t="s">
        <v>1825</v>
      </c>
      <c r="E3158" s="1">
        <v>37</v>
      </c>
      <c r="F3158" s="1">
        <v>13</v>
      </c>
      <c r="G3158">
        <f t="shared" si="148"/>
        <v>24</v>
      </c>
      <c r="H3158" t="s">
        <v>2258</v>
      </c>
      <c r="K3158" t="s">
        <v>2179</v>
      </c>
      <c r="L3158" t="s">
        <v>1917</v>
      </c>
      <c r="M3158" t="s">
        <v>1828</v>
      </c>
      <c r="N3158" t="s">
        <v>1033</v>
      </c>
      <c r="S3158" t="s">
        <v>30</v>
      </c>
      <c r="U3158">
        <f t="shared" si="149"/>
        <v>0</v>
      </c>
    </row>
    <row r="3159" spans="1:21" x14ac:dyDescent="0.25">
      <c r="A3159">
        <v>19980613</v>
      </c>
      <c r="B3159" t="s">
        <v>1825</v>
      </c>
      <c r="C3159" t="str">
        <f t="shared" si="147"/>
        <v>L</v>
      </c>
      <c r="D3159" t="s">
        <v>1828</v>
      </c>
      <c r="E3159" s="1">
        <v>13</v>
      </c>
      <c r="F3159" s="1">
        <v>37</v>
      </c>
      <c r="G3159">
        <f t="shared" si="148"/>
        <v>-24</v>
      </c>
      <c r="H3159" t="s">
        <v>2258</v>
      </c>
      <c r="K3159" t="s">
        <v>2179</v>
      </c>
      <c r="L3159" t="s">
        <v>1917</v>
      </c>
      <c r="M3159" t="s">
        <v>1828</v>
      </c>
      <c r="N3159" t="s">
        <v>1037</v>
      </c>
      <c r="S3159" t="s">
        <v>30</v>
      </c>
      <c r="U3159">
        <f t="shared" si="149"/>
        <v>0</v>
      </c>
    </row>
    <row r="3160" spans="1:21" x14ac:dyDescent="0.25">
      <c r="A3160">
        <v>19980613</v>
      </c>
      <c r="B3160" t="s">
        <v>1824</v>
      </c>
      <c r="C3160" t="str">
        <f t="shared" si="147"/>
        <v>W</v>
      </c>
      <c r="D3160" t="s">
        <v>503</v>
      </c>
      <c r="E3160" s="1">
        <v>45</v>
      </c>
      <c r="F3160" s="1">
        <v>3</v>
      </c>
      <c r="G3160">
        <f t="shared" si="148"/>
        <v>42</v>
      </c>
      <c r="H3160" t="s">
        <v>2259</v>
      </c>
      <c r="K3160" t="s">
        <v>1812</v>
      </c>
      <c r="L3160" t="s">
        <v>1675</v>
      </c>
      <c r="M3160" t="s">
        <v>1824</v>
      </c>
      <c r="N3160" t="s">
        <v>1033</v>
      </c>
      <c r="S3160" t="s">
        <v>30</v>
      </c>
      <c r="U3160">
        <f t="shared" si="149"/>
        <v>0</v>
      </c>
    </row>
    <row r="3161" spans="1:21" x14ac:dyDescent="0.25">
      <c r="A3161">
        <v>19980613</v>
      </c>
      <c r="B3161" t="s">
        <v>503</v>
      </c>
      <c r="C3161" t="str">
        <f t="shared" si="147"/>
        <v>L</v>
      </c>
      <c r="D3161" t="s">
        <v>1824</v>
      </c>
      <c r="E3161" s="1">
        <v>3</v>
      </c>
      <c r="F3161" s="1">
        <v>45</v>
      </c>
      <c r="G3161">
        <f t="shared" si="148"/>
        <v>-42</v>
      </c>
      <c r="H3161" t="s">
        <v>2259</v>
      </c>
      <c r="K3161" t="s">
        <v>1812</v>
      </c>
      <c r="L3161" t="s">
        <v>1675</v>
      </c>
      <c r="M3161" t="s">
        <v>1824</v>
      </c>
      <c r="N3161" t="s">
        <v>1037</v>
      </c>
      <c r="S3161" t="s">
        <v>30</v>
      </c>
      <c r="U3161">
        <f t="shared" si="149"/>
        <v>0</v>
      </c>
    </row>
    <row r="3162" spans="1:21" x14ac:dyDescent="0.25">
      <c r="A3162">
        <v>19980620</v>
      </c>
      <c r="B3162" t="s">
        <v>1787</v>
      </c>
      <c r="C3162" t="str">
        <f t="shared" si="147"/>
        <v>W</v>
      </c>
      <c r="D3162" t="s">
        <v>376</v>
      </c>
      <c r="E3162" s="1">
        <v>64</v>
      </c>
      <c r="F3162" s="1">
        <v>22</v>
      </c>
      <c r="G3162">
        <f t="shared" si="148"/>
        <v>42</v>
      </c>
      <c r="H3162" t="s">
        <v>2256</v>
      </c>
      <c r="K3162" t="s">
        <v>2082</v>
      </c>
      <c r="L3162" t="s">
        <v>1877</v>
      </c>
      <c r="M3162" t="s">
        <v>1787</v>
      </c>
      <c r="N3162" t="s">
        <v>1033</v>
      </c>
      <c r="S3162" t="s">
        <v>30</v>
      </c>
      <c r="U3162">
        <f t="shared" si="149"/>
        <v>0</v>
      </c>
    </row>
    <row r="3163" spans="1:21" x14ac:dyDescent="0.25">
      <c r="A3163">
        <v>19980620</v>
      </c>
      <c r="B3163" t="s">
        <v>376</v>
      </c>
      <c r="C3163" t="str">
        <f t="shared" si="147"/>
        <v>L</v>
      </c>
      <c r="D3163" t="s">
        <v>1787</v>
      </c>
      <c r="E3163" s="1">
        <v>22</v>
      </c>
      <c r="F3163" s="1">
        <v>64</v>
      </c>
      <c r="G3163">
        <f t="shared" si="148"/>
        <v>-42</v>
      </c>
      <c r="H3163" t="s">
        <v>2256</v>
      </c>
      <c r="K3163" t="s">
        <v>2082</v>
      </c>
      <c r="L3163" t="s">
        <v>1877</v>
      </c>
      <c r="M3163" t="s">
        <v>1787</v>
      </c>
      <c r="N3163" t="s">
        <v>1037</v>
      </c>
      <c r="S3163" t="s">
        <v>30</v>
      </c>
      <c r="U3163">
        <f t="shared" si="149"/>
        <v>0</v>
      </c>
    </row>
    <row r="3164" spans="1:21" x14ac:dyDescent="0.25">
      <c r="A3164">
        <v>19980620</v>
      </c>
      <c r="B3164" t="s">
        <v>1821</v>
      </c>
      <c r="C3164" t="str">
        <f t="shared" si="147"/>
        <v>L</v>
      </c>
      <c r="D3164" t="s">
        <v>164</v>
      </c>
      <c r="E3164" s="1">
        <v>12</v>
      </c>
      <c r="F3164" s="1">
        <v>37</v>
      </c>
      <c r="G3164">
        <f t="shared" si="148"/>
        <v>-25</v>
      </c>
      <c r="H3164" t="s">
        <v>2260</v>
      </c>
      <c r="K3164" t="s">
        <v>1886</v>
      </c>
      <c r="L3164" t="s">
        <v>1885</v>
      </c>
      <c r="M3164" t="s">
        <v>1821</v>
      </c>
      <c r="N3164" t="s">
        <v>1033</v>
      </c>
      <c r="S3164" t="s">
        <v>30</v>
      </c>
      <c r="U3164">
        <f t="shared" si="149"/>
        <v>0</v>
      </c>
    </row>
    <row r="3165" spans="1:21" x14ac:dyDescent="0.25">
      <c r="A3165">
        <v>19980620</v>
      </c>
      <c r="B3165" t="s">
        <v>164</v>
      </c>
      <c r="C3165" t="str">
        <f t="shared" si="147"/>
        <v>W</v>
      </c>
      <c r="D3165" t="s">
        <v>1821</v>
      </c>
      <c r="E3165" s="1">
        <v>37</v>
      </c>
      <c r="F3165" s="1">
        <v>12</v>
      </c>
      <c r="G3165">
        <f t="shared" si="148"/>
        <v>25</v>
      </c>
      <c r="H3165" t="s">
        <v>2260</v>
      </c>
      <c r="K3165" t="s">
        <v>1886</v>
      </c>
      <c r="L3165" t="s">
        <v>1885</v>
      </c>
      <c r="M3165" t="s">
        <v>1821</v>
      </c>
      <c r="N3165" t="s">
        <v>1037</v>
      </c>
      <c r="S3165" t="s">
        <v>30</v>
      </c>
      <c r="U3165">
        <f t="shared" si="149"/>
        <v>0</v>
      </c>
    </row>
    <row r="3166" spans="1:21" x14ac:dyDescent="0.25">
      <c r="A3166">
        <v>19980620</v>
      </c>
      <c r="B3166" t="s">
        <v>1828</v>
      </c>
      <c r="C3166" t="str">
        <f t="shared" si="147"/>
        <v>W</v>
      </c>
      <c r="D3166" t="s">
        <v>1825</v>
      </c>
      <c r="E3166" s="1">
        <v>33</v>
      </c>
      <c r="F3166" s="1">
        <v>0</v>
      </c>
      <c r="G3166">
        <f t="shared" si="148"/>
        <v>33</v>
      </c>
      <c r="H3166" t="s">
        <v>2258</v>
      </c>
      <c r="K3166" t="s">
        <v>1990</v>
      </c>
      <c r="L3166" t="s">
        <v>1841</v>
      </c>
      <c r="M3166" t="s">
        <v>1828</v>
      </c>
      <c r="N3166" t="s">
        <v>1033</v>
      </c>
      <c r="S3166" t="s">
        <v>30</v>
      </c>
      <c r="U3166">
        <f t="shared" si="149"/>
        <v>0</v>
      </c>
    </row>
    <row r="3167" spans="1:21" x14ac:dyDescent="0.25">
      <c r="A3167">
        <v>19980620</v>
      </c>
      <c r="B3167" t="s">
        <v>1825</v>
      </c>
      <c r="C3167" t="str">
        <f t="shared" si="147"/>
        <v>L</v>
      </c>
      <c r="D3167" t="s">
        <v>1828</v>
      </c>
      <c r="E3167" s="1">
        <v>0</v>
      </c>
      <c r="F3167" s="1">
        <v>33</v>
      </c>
      <c r="G3167">
        <f t="shared" si="148"/>
        <v>-33</v>
      </c>
      <c r="H3167" t="s">
        <v>2258</v>
      </c>
      <c r="K3167" t="s">
        <v>1990</v>
      </c>
      <c r="L3167" t="s">
        <v>1841</v>
      </c>
      <c r="M3167" t="s">
        <v>1828</v>
      </c>
      <c r="N3167" t="s">
        <v>1037</v>
      </c>
      <c r="S3167" t="s">
        <v>30</v>
      </c>
      <c r="U3167">
        <f t="shared" si="149"/>
        <v>0</v>
      </c>
    </row>
    <row r="3168" spans="1:21" x14ac:dyDescent="0.25">
      <c r="A3168">
        <v>19980620</v>
      </c>
      <c r="B3168" t="s">
        <v>1824</v>
      </c>
      <c r="C3168" t="str">
        <f t="shared" si="147"/>
        <v>W</v>
      </c>
      <c r="D3168" t="s">
        <v>503</v>
      </c>
      <c r="E3168" s="1">
        <v>33</v>
      </c>
      <c r="F3168" s="1">
        <v>11</v>
      </c>
      <c r="G3168">
        <f t="shared" si="148"/>
        <v>22</v>
      </c>
      <c r="H3168" t="s">
        <v>2259</v>
      </c>
      <c r="K3168" t="s">
        <v>1916</v>
      </c>
      <c r="L3168" t="s">
        <v>1715</v>
      </c>
      <c r="M3168" t="s">
        <v>1824</v>
      </c>
      <c r="N3168" t="s">
        <v>1033</v>
      </c>
      <c r="S3168" t="s">
        <v>30</v>
      </c>
      <c r="U3168">
        <f t="shared" si="149"/>
        <v>0</v>
      </c>
    </row>
    <row r="3169" spans="1:21" x14ac:dyDescent="0.25">
      <c r="A3169">
        <v>19980620</v>
      </c>
      <c r="B3169" t="s">
        <v>503</v>
      </c>
      <c r="C3169" t="str">
        <f t="shared" si="147"/>
        <v>L</v>
      </c>
      <c r="D3169" t="s">
        <v>1824</v>
      </c>
      <c r="E3169" s="1">
        <v>11</v>
      </c>
      <c r="F3169" s="1">
        <v>33</v>
      </c>
      <c r="G3169">
        <f t="shared" si="148"/>
        <v>-22</v>
      </c>
      <c r="H3169" t="s">
        <v>2259</v>
      </c>
      <c r="K3169" t="s">
        <v>1916</v>
      </c>
      <c r="L3169" t="s">
        <v>1715</v>
      </c>
      <c r="M3169" t="s">
        <v>1824</v>
      </c>
      <c r="N3169" t="s">
        <v>1037</v>
      </c>
      <c r="S3169" t="s">
        <v>30</v>
      </c>
      <c r="U3169">
        <f t="shared" si="149"/>
        <v>0</v>
      </c>
    </row>
    <row r="3170" spans="1:21" x14ac:dyDescent="0.25">
      <c r="A3170">
        <v>19980627</v>
      </c>
      <c r="B3170" t="s">
        <v>1787</v>
      </c>
      <c r="C3170" t="str">
        <f t="shared" si="147"/>
        <v>W</v>
      </c>
      <c r="D3170" t="s">
        <v>376</v>
      </c>
      <c r="E3170" s="1">
        <v>40</v>
      </c>
      <c r="F3170" s="1">
        <v>10</v>
      </c>
      <c r="G3170">
        <f t="shared" si="148"/>
        <v>30</v>
      </c>
      <c r="H3170" t="s">
        <v>2256</v>
      </c>
      <c r="K3170" t="s">
        <v>1836</v>
      </c>
      <c r="L3170" t="s">
        <v>1786</v>
      </c>
      <c r="M3170" t="s">
        <v>1787</v>
      </c>
      <c r="N3170" t="s">
        <v>1033</v>
      </c>
      <c r="S3170" t="s">
        <v>30</v>
      </c>
      <c r="U3170">
        <f t="shared" si="149"/>
        <v>0</v>
      </c>
    </row>
    <row r="3171" spans="1:21" x14ac:dyDescent="0.25">
      <c r="A3171">
        <v>19980627</v>
      </c>
      <c r="B3171" t="s">
        <v>376</v>
      </c>
      <c r="C3171" t="str">
        <f t="shared" si="147"/>
        <v>L</v>
      </c>
      <c r="D3171" t="s">
        <v>1787</v>
      </c>
      <c r="E3171" s="1">
        <v>10</v>
      </c>
      <c r="F3171" s="1">
        <v>40</v>
      </c>
      <c r="G3171">
        <f t="shared" si="148"/>
        <v>-30</v>
      </c>
      <c r="H3171" t="s">
        <v>2256</v>
      </c>
      <c r="K3171" t="s">
        <v>1836</v>
      </c>
      <c r="L3171" t="s">
        <v>1786</v>
      </c>
      <c r="M3171" t="s">
        <v>1787</v>
      </c>
      <c r="N3171" t="s">
        <v>1037</v>
      </c>
      <c r="S3171" t="s">
        <v>30</v>
      </c>
      <c r="U3171">
        <f t="shared" si="149"/>
        <v>0</v>
      </c>
    </row>
    <row r="3172" spans="1:21" x14ac:dyDescent="0.25">
      <c r="A3172">
        <v>19980627</v>
      </c>
      <c r="B3172" t="s">
        <v>1828</v>
      </c>
      <c r="C3172" t="str">
        <f t="shared" si="147"/>
        <v>W</v>
      </c>
      <c r="D3172" t="s">
        <v>1264</v>
      </c>
      <c r="E3172" s="1">
        <v>96</v>
      </c>
      <c r="F3172" s="1">
        <v>13</v>
      </c>
      <c r="G3172">
        <f t="shared" si="148"/>
        <v>83</v>
      </c>
      <c r="H3172" t="s">
        <v>2257</v>
      </c>
      <c r="K3172" t="s">
        <v>1990</v>
      </c>
      <c r="L3172" t="s">
        <v>1841</v>
      </c>
      <c r="M3172" t="s">
        <v>1828</v>
      </c>
      <c r="N3172" t="s">
        <v>1033</v>
      </c>
      <c r="S3172" t="s">
        <v>30</v>
      </c>
      <c r="U3172">
        <f t="shared" si="149"/>
        <v>0</v>
      </c>
    </row>
    <row r="3173" spans="1:21" x14ac:dyDescent="0.25">
      <c r="A3173">
        <v>19980627</v>
      </c>
      <c r="B3173" t="s">
        <v>1264</v>
      </c>
      <c r="C3173" t="str">
        <f t="shared" si="147"/>
        <v>L</v>
      </c>
      <c r="D3173" t="s">
        <v>1828</v>
      </c>
      <c r="E3173" s="1">
        <v>13</v>
      </c>
      <c r="F3173" s="1">
        <v>96</v>
      </c>
      <c r="G3173">
        <f t="shared" si="148"/>
        <v>-83</v>
      </c>
      <c r="H3173" t="s">
        <v>2257</v>
      </c>
      <c r="K3173" t="s">
        <v>1990</v>
      </c>
      <c r="L3173" t="s">
        <v>1841</v>
      </c>
      <c r="M3173" t="s">
        <v>1828</v>
      </c>
      <c r="N3173" t="s">
        <v>1037</v>
      </c>
      <c r="S3173" t="s">
        <v>30</v>
      </c>
      <c r="U3173">
        <f t="shared" si="149"/>
        <v>0</v>
      </c>
    </row>
    <row r="3174" spans="1:21" x14ac:dyDescent="0.25">
      <c r="A3174">
        <v>19980704</v>
      </c>
      <c r="B3174" t="s">
        <v>1828</v>
      </c>
      <c r="C3174" t="str">
        <f t="shared" si="147"/>
        <v>W</v>
      </c>
      <c r="D3174" t="s">
        <v>376</v>
      </c>
      <c r="E3174" s="1">
        <v>18</v>
      </c>
      <c r="F3174" s="1">
        <v>0</v>
      </c>
      <c r="G3174">
        <f t="shared" si="148"/>
        <v>18</v>
      </c>
      <c r="H3174" t="s">
        <v>2256</v>
      </c>
      <c r="K3174" t="s">
        <v>1962</v>
      </c>
      <c r="L3174" t="s">
        <v>1913</v>
      </c>
      <c r="M3174" t="s">
        <v>1828</v>
      </c>
      <c r="N3174" t="s">
        <v>1033</v>
      </c>
      <c r="S3174" t="s">
        <v>30</v>
      </c>
      <c r="U3174">
        <f t="shared" si="149"/>
        <v>0</v>
      </c>
    </row>
    <row r="3175" spans="1:21" x14ac:dyDescent="0.25">
      <c r="A3175">
        <v>19980704</v>
      </c>
      <c r="B3175" t="s">
        <v>376</v>
      </c>
      <c r="C3175" t="str">
        <f t="shared" si="147"/>
        <v>L</v>
      </c>
      <c r="D3175" t="s">
        <v>1828</v>
      </c>
      <c r="E3175" s="1">
        <v>0</v>
      </c>
      <c r="F3175" s="1">
        <v>18</v>
      </c>
      <c r="G3175">
        <f t="shared" si="148"/>
        <v>-18</v>
      </c>
      <c r="H3175" t="s">
        <v>2256</v>
      </c>
      <c r="K3175" t="s">
        <v>1962</v>
      </c>
      <c r="L3175" t="s">
        <v>1913</v>
      </c>
      <c r="M3175" t="s">
        <v>1828</v>
      </c>
      <c r="N3175" t="s">
        <v>1037</v>
      </c>
      <c r="S3175" t="s">
        <v>30</v>
      </c>
      <c r="U3175">
        <f t="shared" si="149"/>
        <v>0</v>
      </c>
    </row>
    <row r="3176" spans="1:21" x14ac:dyDescent="0.25">
      <c r="A3176">
        <v>19980711</v>
      </c>
      <c r="B3176" t="s">
        <v>1824</v>
      </c>
      <c r="C3176" t="str">
        <f t="shared" si="147"/>
        <v>W</v>
      </c>
      <c r="D3176" t="s">
        <v>1787</v>
      </c>
      <c r="E3176" s="1">
        <v>24</v>
      </c>
      <c r="F3176" s="1">
        <v>16</v>
      </c>
      <c r="G3176">
        <f t="shared" si="148"/>
        <v>8</v>
      </c>
      <c r="H3176" t="s">
        <v>2785</v>
      </c>
      <c r="K3176" t="s">
        <v>1736</v>
      </c>
      <c r="L3176" t="s">
        <v>1681</v>
      </c>
      <c r="M3176" t="s">
        <v>1824</v>
      </c>
      <c r="N3176" t="s">
        <v>1033</v>
      </c>
      <c r="P3176" t="s">
        <v>30</v>
      </c>
      <c r="U3176">
        <f t="shared" si="149"/>
        <v>0</v>
      </c>
    </row>
    <row r="3177" spans="1:21" x14ac:dyDescent="0.25">
      <c r="A3177">
        <v>19980711</v>
      </c>
      <c r="B3177" t="s">
        <v>1787</v>
      </c>
      <c r="C3177" t="str">
        <f t="shared" si="147"/>
        <v>L</v>
      </c>
      <c r="D3177" t="s">
        <v>1824</v>
      </c>
      <c r="E3177" s="1">
        <v>16</v>
      </c>
      <c r="F3177" s="1">
        <v>24</v>
      </c>
      <c r="G3177">
        <f t="shared" si="148"/>
        <v>-8</v>
      </c>
      <c r="H3177" t="s">
        <v>2785</v>
      </c>
      <c r="K3177" t="s">
        <v>1736</v>
      </c>
      <c r="L3177" t="s">
        <v>1681</v>
      </c>
      <c r="M3177" t="s">
        <v>1824</v>
      </c>
      <c r="N3177" t="s">
        <v>1037</v>
      </c>
      <c r="P3177" t="s">
        <v>30</v>
      </c>
      <c r="U3177">
        <f t="shared" si="149"/>
        <v>0</v>
      </c>
    </row>
    <row r="3178" spans="1:21" x14ac:dyDescent="0.25">
      <c r="A3178">
        <v>19980718</v>
      </c>
      <c r="B3178" t="s">
        <v>1824</v>
      </c>
      <c r="C3178" t="str">
        <f t="shared" si="147"/>
        <v>L</v>
      </c>
      <c r="D3178" t="s">
        <v>1828</v>
      </c>
      <c r="E3178" s="1">
        <v>13</v>
      </c>
      <c r="F3178" s="1">
        <v>14</v>
      </c>
      <c r="G3178">
        <f t="shared" si="148"/>
        <v>-1</v>
      </c>
      <c r="H3178" t="s">
        <v>2785</v>
      </c>
      <c r="K3178" t="s">
        <v>2084</v>
      </c>
      <c r="L3178" t="s">
        <v>1720</v>
      </c>
      <c r="M3178" t="s">
        <v>1824</v>
      </c>
      <c r="N3178" t="s">
        <v>1033</v>
      </c>
      <c r="P3178" t="s">
        <v>30</v>
      </c>
      <c r="U3178">
        <f t="shared" si="149"/>
        <v>1</v>
      </c>
    </row>
    <row r="3179" spans="1:21" x14ac:dyDescent="0.25">
      <c r="A3179">
        <v>19980718</v>
      </c>
      <c r="B3179" t="s">
        <v>1828</v>
      </c>
      <c r="C3179" t="str">
        <f t="shared" si="147"/>
        <v>W</v>
      </c>
      <c r="D3179" t="s">
        <v>1824</v>
      </c>
      <c r="E3179" s="1">
        <v>14</v>
      </c>
      <c r="F3179" s="1">
        <v>13</v>
      </c>
      <c r="G3179">
        <f t="shared" si="148"/>
        <v>1</v>
      </c>
      <c r="H3179" t="s">
        <v>2785</v>
      </c>
      <c r="K3179" t="s">
        <v>2084</v>
      </c>
      <c r="L3179" t="s">
        <v>1720</v>
      </c>
      <c r="M3179" t="s">
        <v>1824</v>
      </c>
      <c r="N3179" t="s">
        <v>1037</v>
      </c>
      <c r="P3179" t="s">
        <v>30</v>
      </c>
      <c r="U3179">
        <f t="shared" si="149"/>
        <v>0</v>
      </c>
    </row>
    <row r="3180" spans="1:21" x14ac:dyDescent="0.25">
      <c r="A3180">
        <v>19980725</v>
      </c>
      <c r="B3180" t="s">
        <v>1787</v>
      </c>
      <c r="C3180" t="str">
        <f t="shared" si="147"/>
        <v>L</v>
      </c>
      <c r="D3180" t="s">
        <v>1828</v>
      </c>
      <c r="E3180" s="1">
        <v>3</v>
      </c>
      <c r="F3180" s="1">
        <v>13</v>
      </c>
      <c r="G3180">
        <f t="shared" si="148"/>
        <v>-10</v>
      </c>
      <c r="H3180" t="s">
        <v>2785</v>
      </c>
      <c r="K3180" t="s">
        <v>2239</v>
      </c>
      <c r="L3180" t="s">
        <v>1837</v>
      </c>
      <c r="M3180" t="s">
        <v>1787</v>
      </c>
      <c r="N3180" t="s">
        <v>1033</v>
      </c>
      <c r="P3180" t="s">
        <v>30</v>
      </c>
      <c r="U3180">
        <f t="shared" si="149"/>
        <v>0</v>
      </c>
    </row>
    <row r="3181" spans="1:21" x14ac:dyDescent="0.25">
      <c r="A3181">
        <v>19980725</v>
      </c>
      <c r="B3181" t="s">
        <v>1828</v>
      </c>
      <c r="C3181" t="str">
        <f t="shared" si="147"/>
        <v>W</v>
      </c>
      <c r="D3181" t="s">
        <v>1787</v>
      </c>
      <c r="E3181" s="1">
        <v>13</v>
      </c>
      <c r="F3181" s="1">
        <v>3</v>
      </c>
      <c r="G3181">
        <f t="shared" si="148"/>
        <v>10</v>
      </c>
      <c r="H3181" t="s">
        <v>2785</v>
      </c>
      <c r="K3181" t="s">
        <v>2239</v>
      </c>
      <c r="L3181" t="s">
        <v>1837</v>
      </c>
      <c r="M3181" t="s">
        <v>1787</v>
      </c>
      <c r="N3181" t="s">
        <v>1037</v>
      </c>
      <c r="P3181" t="s">
        <v>30</v>
      </c>
      <c r="U3181">
        <f t="shared" si="149"/>
        <v>0</v>
      </c>
    </row>
    <row r="3182" spans="1:21" x14ac:dyDescent="0.25">
      <c r="A3182">
        <v>19980801</v>
      </c>
      <c r="B3182" t="s">
        <v>1787</v>
      </c>
      <c r="C3182" t="str">
        <f t="shared" si="147"/>
        <v>L</v>
      </c>
      <c r="D3182" t="s">
        <v>1824</v>
      </c>
      <c r="E3182" s="1">
        <v>23</v>
      </c>
      <c r="F3182" s="1">
        <v>27</v>
      </c>
      <c r="G3182">
        <f t="shared" si="148"/>
        <v>-4</v>
      </c>
      <c r="H3182" t="s">
        <v>2785</v>
      </c>
      <c r="K3182" t="s">
        <v>2280</v>
      </c>
      <c r="L3182" t="s">
        <v>1846</v>
      </c>
      <c r="M3182" t="s">
        <v>1787</v>
      </c>
      <c r="N3182" t="s">
        <v>1033</v>
      </c>
      <c r="P3182" t="s">
        <v>30</v>
      </c>
      <c r="U3182">
        <f t="shared" si="149"/>
        <v>1</v>
      </c>
    </row>
    <row r="3183" spans="1:21" x14ac:dyDescent="0.25">
      <c r="A3183">
        <v>19980801</v>
      </c>
      <c r="B3183" t="s">
        <v>1824</v>
      </c>
      <c r="C3183" t="str">
        <f t="shared" si="147"/>
        <v>W</v>
      </c>
      <c r="D3183" t="s">
        <v>1787</v>
      </c>
      <c r="E3183" s="1">
        <v>27</v>
      </c>
      <c r="F3183" s="1">
        <v>23</v>
      </c>
      <c r="G3183">
        <f t="shared" si="148"/>
        <v>4</v>
      </c>
      <c r="H3183" t="s">
        <v>2785</v>
      </c>
      <c r="K3183" t="s">
        <v>2280</v>
      </c>
      <c r="L3183" t="s">
        <v>1846</v>
      </c>
      <c r="M3183" t="s">
        <v>1787</v>
      </c>
      <c r="N3183" t="s">
        <v>1037</v>
      </c>
      <c r="P3183" t="s">
        <v>30</v>
      </c>
      <c r="U3183">
        <f t="shared" si="149"/>
        <v>0</v>
      </c>
    </row>
    <row r="3184" spans="1:21" x14ac:dyDescent="0.25">
      <c r="A3184">
        <v>19980815</v>
      </c>
      <c r="B3184" t="s">
        <v>1828</v>
      </c>
      <c r="C3184" t="str">
        <f t="shared" si="147"/>
        <v>W</v>
      </c>
      <c r="D3184" t="s">
        <v>1787</v>
      </c>
      <c r="E3184" s="1">
        <v>24</v>
      </c>
      <c r="F3184" s="1">
        <v>23</v>
      </c>
      <c r="G3184">
        <f t="shared" si="148"/>
        <v>1</v>
      </c>
      <c r="H3184" t="s">
        <v>2785</v>
      </c>
      <c r="K3184" t="s">
        <v>1830</v>
      </c>
      <c r="L3184" t="s">
        <v>1829</v>
      </c>
      <c r="M3184" t="s">
        <v>1828</v>
      </c>
      <c r="N3184" t="s">
        <v>1033</v>
      </c>
      <c r="P3184" t="s">
        <v>30</v>
      </c>
      <c r="U3184">
        <f t="shared" si="149"/>
        <v>0</v>
      </c>
    </row>
    <row r="3185" spans="1:21" x14ac:dyDescent="0.25">
      <c r="A3185">
        <v>19980815</v>
      </c>
      <c r="B3185" t="s">
        <v>1787</v>
      </c>
      <c r="C3185" t="str">
        <f t="shared" si="147"/>
        <v>L</v>
      </c>
      <c r="D3185" t="s">
        <v>1828</v>
      </c>
      <c r="E3185" s="1">
        <v>23</v>
      </c>
      <c r="F3185" s="1">
        <v>24</v>
      </c>
      <c r="G3185">
        <f t="shared" si="148"/>
        <v>-1</v>
      </c>
      <c r="H3185" t="s">
        <v>2785</v>
      </c>
      <c r="K3185" t="s">
        <v>1830</v>
      </c>
      <c r="L3185" t="s">
        <v>1829</v>
      </c>
      <c r="M3185" t="s">
        <v>1828</v>
      </c>
      <c r="N3185" t="s">
        <v>1037</v>
      </c>
      <c r="P3185" t="s">
        <v>30</v>
      </c>
      <c r="U3185">
        <f t="shared" si="149"/>
        <v>1</v>
      </c>
    </row>
    <row r="3186" spans="1:21" x14ac:dyDescent="0.25">
      <c r="A3186">
        <v>19980822</v>
      </c>
      <c r="B3186" t="s">
        <v>1828</v>
      </c>
      <c r="C3186" t="str">
        <f t="shared" si="147"/>
        <v>W</v>
      </c>
      <c r="D3186" t="s">
        <v>1824</v>
      </c>
      <c r="E3186" s="1">
        <v>29</v>
      </c>
      <c r="F3186" s="1">
        <v>15</v>
      </c>
      <c r="G3186">
        <f t="shared" si="148"/>
        <v>14</v>
      </c>
      <c r="H3186" t="s">
        <v>2785</v>
      </c>
      <c r="K3186" t="s">
        <v>1851</v>
      </c>
      <c r="L3186" t="s">
        <v>1850</v>
      </c>
      <c r="M3186" t="s">
        <v>1828</v>
      </c>
      <c r="N3186" t="s">
        <v>1033</v>
      </c>
      <c r="P3186" t="s">
        <v>30</v>
      </c>
      <c r="U3186">
        <f t="shared" si="149"/>
        <v>0</v>
      </c>
    </row>
    <row r="3187" spans="1:21" x14ac:dyDescent="0.25">
      <c r="A3187">
        <v>19980822</v>
      </c>
      <c r="B3187" t="s">
        <v>1824</v>
      </c>
      <c r="C3187" t="str">
        <f t="shared" si="147"/>
        <v>L</v>
      </c>
      <c r="D3187" t="s">
        <v>1828</v>
      </c>
      <c r="E3187" s="1">
        <v>15</v>
      </c>
      <c r="F3187" s="1">
        <v>29</v>
      </c>
      <c r="G3187">
        <f t="shared" si="148"/>
        <v>-14</v>
      </c>
      <c r="H3187" t="s">
        <v>2785</v>
      </c>
      <c r="K3187" t="s">
        <v>1851</v>
      </c>
      <c r="L3187" t="s">
        <v>1850</v>
      </c>
      <c r="M3187" t="s">
        <v>1828</v>
      </c>
      <c r="N3187" t="s">
        <v>1037</v>
      </c>
      <c r="P3187" t="s">
        <v>30</v>
      </c>
      <c r="U3187">
        <f t="shared" si="149"/>
        <v>0</v>
      </c>
    </row>
    <row r="3188" spans="1:21" x14ac:dyDescent="0.25">
      <c r="A3188">
        <v>19980829</v>
      </c>
      <c r="B3188" t="s">
        <v>1824</v>
      </c>
      <c r="C3188" t="str">
        <f t="shared" si="147"/>
        <v>W</v>
      </c>
      <c r="D3188" t="s">
        <v>1787</v>
      </c>
      <c r="E3188" s="1">
        <v>19</v>
      </c>
      <c r="F3188" s="1">
        <v>14</v>
      </c>
      <c r="G3188">
        <f t="shared" si="148"/>
        <v>5</v>
      </c>
      <c r="H3188" t="s">
        <v>2255</v>
      </c>
      <c r="K3188" t="s">
        <v>1812</v>
      </c>
      <c r="L3188" t="s">
        <v>1675</v>
      </c>
      <c r="M3188" t="s">
        <v>1824</v>
      </c>
      <c r="N3188" t="s">
        <v>1033</v>
      </c>
      <c r="S3188" t="s">
        <v>30</v>
      </c>
      <c r="U3188">
        <f t="shared" si="149"/>
        <v>0</v>
      </c>
    </row>
    <row r="3189" spans="1:21" x14ac:dyDescent="0.25">
      <c r="A3189">
        <v>19980829</v>
      </c>
      <c r="B3189" t="s">
        <v>1787</v>
      </c>
      <c r="C3189" t="str">
        <f t="shared" si="147"/>
        <v>L</v>
      </c>
      <c r="D3189" t="s">
        <v>1824</v>
      </c>
      <c r="E3189" s="1">
        <v>14</v>
      </c>
      <c r="F3189" s="1">
        <v>19</v>
      </c>
      <c r="G3189">
        <f t="shared" si="148"/>
        <v>-5</v>
      </c>
      <c r="H3189" t="s">
        <v>2255</v>
      </c>
      <c r="K3189" t="s">
        <v>1812</v>
      </c>
      <c r="L3189" t="s">
        <v>1675</v>
      </c>
      <c r="M3189" t="s">
        <v>1824</v>
      </c>
      <c r="N3189" t="s">
        <v>1037</v>
      </c>
      <c r="S3189" t="s">
        <v>30</v>
      </c>
      <c r="U3189">
        <f t="shared" si="149"/>
        <v>1</v>
      </c>
    </row>
    <row r="3190" spans="1:21" x14ac:dyDescent="0.25">
      <c r="A3190">
        <v>19981107</v>
      </c>
      <c r="B3190" t="s">
        <v>171</v>
      </c>
      <c r="C3190" t="str">
        <f t="shared" si="147"/>
        <v>W</v>
      </c>
      <c r="D3190" t="s">
        <v>1821</v>
      </c>
      <c r="E3190" s="1">
        <v>23</v>
      </c>
      <c r="F3190" s="1">
        <v>19</v>
      </c>
      <c r="G3190">
        <f t="shared" si="148"/>
        <v>4</v>
      </c>
      <c r="H3190" t="s">
        <v>2254</v>
      </c>
      <c r="K3190" t="s">
        <v>2253</v>
      </c>
      <c r="L3190" t="s">
        <v>2252</v>
      </c>
      <c r="M3190" t="s">
        <v>171</v>
      </c>
      <c r="N3190" t="s">
        <v>1033</v>
      </c>
      <c r="S3190" t="s">
        <v>30</v>
      </c>
      <c r="U3190">
        <f t="shared" si="149"/>
        <v>0</v>
      </c>
    </row>
    <row r="3191" spans="1:21" x14ac:dyDescent="0.25">
      <c r="A3191">
        <v>19981107</v>
      </c>
      <c r="B3191" t="s">
        <v>1821</v>
      </c>
      <c r="C3191" t="str">
        <f t="shared" si="147"/>
        <v>L</v>
      </c>
      <c r="D3191" t="s">
        <v>171</v>
      </c>
      <c r="E3191" s="1">
        <v>19</v>
      </c>
      <c r="F3191" s="1">
        <v>23</v>
      </c>
      <c r="G3191">
        <f t="shared" si="148"/>
        <v>-4</v>
      </c>
      <c r="H3191" t="s">
        <v>2254</v>
      </c>
      <c r="K3191" t="s">
        <v>2253</v>
      </c>
      <c r="L3191" t="s">
        <v>2252</v>
      </c>
      <c r="M3191" t="s">
        <v>171</v>
      </c>
      <c r="N3191" t="s">
        <v>1037</v>
      </c>
      <c r="S3191" t="s">
        <v>30</v>
      </c>
      <c r="U3191">
        <f t="shared" si="149"/>
        <v>1</v>
      </c>
    </row>
    <row r="3192" spans="1:21" x14ac:dyDescent="0.25">
      <c r="A3192">
        <v>19981114</v>
      </c>
      <c r="B3192" t="s">
        <v>164</v>
      </c>
      <c r="C3192" t="str">
        <f t="shared" si="147"/>
        <v>W</v>
      </c>
      <c r="D3192" t="s">
        <v>1821</v>
      </c>
      <c r="E3192" s="1">
        <v>34</v>
      </c>
      <c r="F3192" s="1">
        <v>14</v>
      </c>
      <c r="G3192">
        <f t="shared" si="148"/>
        <v>20</v>
      </c>
      <c r="H3192" t="s">
        <v>2251</v>
      </c>
      <c r="K3192" t="s">
        <v>2250</v>
      </c>
      <c r="L3192" t="s">
        <v>2249</v>
      </c>
      <c r="M3192" t="s">
        <v>164</v>
      </c>
      <c r="N3192" t="s">
        <v>1033</v>
      </c>
      <c r="S3192" t="s">
        <v>30</v>
      </c>
      <c r="U3192">
        <f t="shared" si="149"/>
        <v>0</v>
      </c>
    </row>
    <row r="3193" spans="1:21" x14ac:dyDescent="0.25">
      <c r="A3193">
        <v>19981114</v>
      </c>
      <c r="B3193" t="s">
        <v>1821</v>
      </c>
      <c r="C3193" t="str">
        <f t="shared" si="147"/>
        <v>L</v>
      </c>
      <c r="D3193" t="s">
        <v>164</v>
      </c>
      <c r="E3193" s="1">
        <v>14</v>
      </c>
      <c r="F3193" s="1">
        <v>34</v>
      </c>
      <c r="G3193">
        <f t="shared" si="148"/>
        <v>-20</v>
      </c>
      <c r="H3193" t="s">
        <v>2251</v>
      </c>
      <c r="K3193" t="s">
        <v>2250</v>
      </c>
      <c r="L3193" t="s">
        <v>2249</v>
      </c>
      <c r="M3193" t="s">
        <v>164</v>
      </c>
      <c r="N3193" t="s">
        <v>1037</v>
      </c>
      <c r="S3193" t="s">
        <v>30</v>
      </c>
      <c r="U3193">
        <f t="shared" si="149"/>
        <v>0</v>
      </c>
    </row>
    <row r="3194" spans="1:21" x14ac:dyDescent="0.25">
      <c r="A3194">
        <v>19981114</v>
      </c>
      <c r="B3194" t="s">
        <v>1264</v>
      </c>
      <c r="C3194" t="str">
        <f t="shared" si="147"/>
        <v>L</v>
      </c>
      <c r="D3194" t="s">
        <v>1828</v>
      </c>
      <c r="E3194" s="1">
        <v>20</v>
      </c>
      <c r="F3194" s="1">
        <v>28</v>
      </c>
      <c r="G3194">
        <f t="shared" si="148"/>
        <v>-8</v>
      </c>
      <c r="H3194" t="s">
        <v>2248</v>
      </c>
      <c r="K3194" t="s">
        <v>1268</v>
      </c>
      <c r="L3194" t="s">
        <v>1017</v>
      </c>
      <c r="M3194" t="s">
        <v>376</v>
      </c>
      <c r="N3194" t="s">
        <v>1839</v>
      </c>
      <c r="S3194" t="s">
        <v>30</v>
      </c>
      <c r="U3194">
        <f t="shared" si="149"/>
        <v>0</v>
      </c>
    </row>
    <row r="3195" spans="1:21" x14ac:dyDescent="0.25">
      <c r="A3195">
        <v>19981114</v>
      </c>
      <c r="B3195" t="s">
        <v>1828</v>
      </c>
      <c r="C3195" t="str">
        <f t="shared" si="147"/>
        <v>W</v>
      </c>
      <c r="D3195" t="s">
        <v>1264</v>
      </c>
      <c r="E3195" s="1">
        <v>28</v>
      </c>
      <c r="F3195" s="1">
        <v>20</v>
      </c>
      <c r="G3195">
        <f t="shared" si="148"/>
        <v>8</v>
      </c>
      <c r="H3195" t="s">
        <v>2248</v>
      </c>
      <c r="K3195" t="s">
        <v>1268</v>
      </c>
      <c r="L3195" t="s">
        <v>1017</v>
      </c>
      <c r="M3195" t="s">
        <v>376</v>
      </c>
      <c r="N3195" t="s">
        <v>1839</v>
      </c>
      <c r="S3195" t="s">
        <v>30</v>
      </c>
      <c r="U3195">
        <f t="shared" si="149"/>
        <v>0</v>
      </c>
    </row>
    <row r="3196" spans="1:21" x14ac:dyDescent="0.25">
      <c r="A3196">
        <v>19981121</v>
      </c>
      <c r="B3196" t="s">
        <v>164</v>
      </c>
      <c r="C3196" t="str">
        <f t="shared" si="147"/>
        <v>L</v>
      </c>
      <c r="D3196" t="s">
        <v>1824</v>
      </c>
      <c r="E3196" s="1">
        <v>21</v>
      </c>
      <c r="F3196" s="1">
        <v>32</v>
      </c>
      <c r="G3196">
        <f t="shared" si="148"/>
        <v>-11</v>
      </c>
      <c r="H3196" t="s">
        <v>2247</v>
      </c>
      <c r="K3196" t="s">
        <v>1820</v>
      </c>
      <c r="L3196" t="s">
        <v>1819</v>
      </c>
      <c r="M3196" t="s">
        <v>164</v>
      </c>
      <c r="N3196" t="s">
        <v>1033</v>
      </c>
      <c r="S3196" t="s">
        <v>30</v>
      </c>
      <c r="U3196">
        <f t="shared" si="149"/>
        <v>0</v>
      </c>
    </row>
    <row r="3197" spans="1:21" x14ac:dyDescent="0.25">
      <c r="A3197">
        <v>19981121</v>
      </c>
      <c r="B3197" t="s">
        <v>1824</v>
      </c>
      <c r="C3197" t="str">
        <f t="shared" si="147"/>
        <v>W</v>
      </c>
      <c r="D3197" t="s">
        <v>164</v>
      </c>
      <c r="E3197" s="1">
        <v>32</v>
      </c>
      <c r="F3197" s="1">
        <v>21</v>
      </c>
      <c r="G3197">
        <f t="shared" si="148"/>
        <v>11</v>
      </c>
      <c r="H3197" t="s">
        <v>2247</v>
      </c>
      <c r="K3197" t="s">
        <v>1820</v>
      </c>
      <c r="L3197" t="s">
        <v>1819</v>
      </c>
      <c r="M3197" t="s">
        <v>164</v>
      </c>
      <c r="N3197" t="s">
        <v>1037</v>
      </c>
      <c r="S3197" t="s">
        <v>30</v>
      </c>
      <c r="U3197">
        <f t="shared" si="149"/>
        <v>0</v>
      </c>
    </row>
    <row r="3198" spans="1:21" x14ac:dyDescent="0.25">
      <c r="A3198">
        <v>19981121</v>
      </c>
      <c r="B3198" t="s">
        <v>1264</v>
      </c>
      <c r="C3198" t="str">
        <f t="shared" si="147"/>
        <v>W</v>
      </c>
      <c r="D3198" t="s">
        <v>1821</v>
      </c>
      <c r="E3198" s="1">
        <v>43</v>
      </c>
      <c r="F3198" s="1">
        <v>30</v>
      </c>
      <c r="G3198">
        <f t="shared" si="148"/>
        <v>13</v>
      </c>
      <c r="H3198" t="s">
        <v>2245</v>
      </c>
      <c r="K3198" t="s">
        <v>2246</v>
      </c>
      <c r="L3198" t="s">
        <v>1936</v>
      </c>
      <c r="M3198" t="s">
        <v>1264</v>
      </c>
      <c r="N3198" t="s">
        <v>1033</v>
      </c>
      <c r="S3198" t="s">
        <v>30</v>
      </c>
      <c r="U3198">
        <f t="shared" si="149"/>
        <v>0</v>
      </c>
    </row>
    <row r="3199" spans="1:21" x14ac:dyDescent="0.25">
      <c r="A3199">
        <v>19981121</v>
      </c>
      <c r="B3199" t="s">
        <v>1821</v>
      </c>
      <c r="C3199" t="str">
        <f t="shared" si="147"/>
        <v>L</v>
      </c>
      <c r="D3199" t="s">
        <v>1264</v>
      </c>
      <c r="E3199" s="1">
        <v>30</v>
      </c>
      <c r="F3199" s="1">
        <v>43</v>
      </c>
      <c r="G3199">
        <f t="shared" si="148"/>
        <v>-13</v>
      </c>
      <c r="H3199" t="s">
        <v>2245</v>
      </c>
      <c r="K3199" t="s">
        <v>2246</v>
      </c>
      <c r="L3199" t="s">
        <v>1936</v>
      </c>
      <c r="M3199" t="s">
        <v>1264</v>
      </c>
      <c r="N3199" t="s">
        <v>1037</v>
      </c>
      <c r="S3199" t="s">
        <v>30</v>
      </c>
      <c r="U3199">
        <f t="shared" si="149"/>
        <v>0</v>
      </c>
    </row>
    <row r="3200" spans="1:21" x14ac:dyDescent="0.25">
      <c r="A3200">
        <v>19981121</v>
      </c>
      <c r="B3200" t="s">
        <v>503</v>
      </c>
      <c r="C3200" t="str">
        <f t="shared" si="147"/>
        <v>L</v>
      </c>
      <c r="D3200" t="s">
        <v>1828</v>
      </c>
      <c r="E3200" s="1">
        <v>10</v>
      </c>
      <c r="F3200" s="1">
        <v>35</v>
      </c>
      <c r="G3200">
        <f t="shared" si="148"/>
        <v>-25</v>
      </c>
      <c r="H3200" t="s">
        <v>2244</v>
      </c>
      <c r="K3200" t="s">
        <v>1903</v>
      </c>
      <c r="L3200" t="s">
        <v>1120</v>
      </c>
      <c r="M3200" t="s">
        <v>503</v>
      </c>
      <c r="N3200" t="s">
        <v>1033</v>
      </c>
      <c r="S3200" t="s">
        <v>30</v>
      </c>
      <c r="U3200">
        <f t="shared" si="149"/>
        <v>0</v>
      </c>
    </row>
    <row r="3201" spans="1:21" x14ac:dyDescent="0.25">
      <c r="A3201">
        <v>19981121</v>
      </c>
      <c r="B3201" t="s">
        <v>1828</v>
      </c>
      <c r="C3201" t="str">
        <f t="shared" si="147"/>
        <v>W</v>
      </c>
      <c r="D3201" t="s">
        <v>503</v>
      </c>
      <c r="E3201" s="1">
        <v>35</v>
      </c>
      <c r="F3201" s="1">
        <v>10</v>
      </c>
      <c r="G3201">
        <f t="shared" si="148"/>
        <v>25</v>
      </c>
      <c r="H3201" t="s">
        <v>2244</v>
      </c>
      <c r="K3201" t="s">
        <v>1903</v>
      </c>
      <c r="L3201" t="s">
        <v>1120</v>
      </c>
      <c r="M3201" t="s">
        <v>503</v>
      </c>
      <c r="N3201" t="s">
        <v>1037</v>
      </c>
      <c r="S3201" t="s">
        <v>30</v>
      </c>
      <c r="U3201">
        <f t="shared" si="149"/>
        <v>0</v>
      </c>
    </row>
    <row r="3202" spans="1:21" x14ac:dyDescent="0.25">
      <c r="A3202">
        <v>19981128</v>
      </c>
      <c r="B3202" t="s">
        <v>376</v>
      </c>
      <c r="C3202" t="str">
        <f t="shared" ref="C3202:C3265" si="150">IF(E3202-F3202&gt;0,"W",IF(E3202-F3202&lt;0,"L","D"))</f>
        <v>L</v>
      </c>
      <c r="D3202" t="s">
        <v>1824</v>
      </c>
      <c r="E3202" s="1">
        <v>11</v>
      </c>
      <c r="F3202" s="1">
        <v>12</v>
      </c>
      <c r="G3202">
        <f t="shared" ref="G3202:G3265" si="151">E3202-F3202</f>
        <v>-1</v>
      </c>
      <c r="H3202" t="s">
        <v>2245</v>
      </c>
      <c r="K3202" t="s">
        <v>1818</v>
      </c>
      <c r="L3202" t="s">
        <v>1017</v>
      </c>
      <c r="M3202" t="s">
        <v>376</v>
      </c>
      <c r="N3202" t="s">
        <v>1033</v>
      </c>
      <c r="S3202" t="s">
        <v>30</v>
      </c>
      <c r="U3202">
        <f t="shared" ref="U3202:U3265" si="152">IF(C3202="L",IF(G3202&gt;-8,1,0),0)</f>
        <v>1</v>
      </c>
    </row>
    <row r="3203" spans="1:21" x14ac:dyDescent="0.25">
      <c r="A3203">
        <v>19981128</v>
      </c>
      <c r="B3203" t="s">
        <v>1824</v>
      </c>
      <c r="C3203" t="str">
        <f t="shared" si="150"/>
        <v>W</v>
      </c>
      <c r="D3203" t="s">
        <v>376</v>
      </c>
      <c r="E3203" s="1">
        <v>12</v>
      </c>
      <c r="F3203" s="1">
        <v>11</v>
      </c>
      <c r="G3203">
        <f t="shared" si="151"/>
        <v>1</v>
      </c>
      <c r="H3203" t="s">
        <v>2245</v>
      </c>
      <c r="K3203" t="s">
        <v>1818</v>
      </c>
      <c r="L3203" t="s">
        <v>1017</v>
      </c>
      <c r="M3203" t="s">
        <v>376</v>
      </c>
      <c r="N3203" t="s">
        <v>1037</v>
      </c>
      <c r="S3203" t="s">
        <v>30</v>
      </c>
      <c r="U3203">
        <f t="shared" si="152"/>
        <v>0</v>
      </c>
    </row>
    <row r="3204" spans="1:21" x14ac:dyDescent="0.25">
      <c r="A3204">
        <v>19981128</v>
      </c>
      <c r="B3204" t="s">
        <v>1825</v>
      </c>
      <c r="C3204" t="str">
        <f t="shared" si="150"/>
        <v>L</v>
      </c>
      <c r="D3204" t="s">
        <v>1828</v>
      </c>
      <c r="E3204" s="1">
        <v>13</v>
      </c>
      <c r="F3204" s="1">
        <v>27</v>
      </c>
      <c r="G3204">
        <f t="shared" si="151"/>
        <v>-14</v>
      </c>
      <c r="H3204" t="s">
        <v>2244</v>
      </c>
      <c r="K3204" t="s">
        <v>1995</v>
      </c>
      <c r="L3204" t="s">
        <v>1826</v>
      </c>
      <c r="M3204" t="s">
        <v>1825</v>
      </c>
      <c r="N3204" t="s">
        <v>1033</v>
      </c>
      <c r="S3204" t="s">
        <v>30</v>
      </c>
      <c r="U3204">
        <f t="shared" si="152"/>
        <v>0</v>
      </c>
    </row>
    <row r="3205" spans="1:21" x14ac:dyDescent="0.25">
      <c r="A3205">
        <v>19981128</v>
      </c>
      <c r="B3205" t="s">
        <v>1828</v>
      </c>
      <c r="C3205" t="str">
        <f t="shared" si="150"/>
        <v>W</v>
      </c>
      <c r="D3205" t="s">
        <v>1825</v>
      </c>
      <c r="E3205" s="1">
        <v>27</v>
      </c>
      <c r="F3205" s="1">
        <v>13</v>
      </c>
      <c r="G3205">
        <f t="shared" si="151"/>
        <v>14</v>
      </c>
      <c r="H3205" t="s">
        <v>2244</v>
      </c>
      <c r="K3205" t="s">
        <v>1995</v>
      </c>
      <c r="L3205" t="s">
        <v>1826</v>
      </c>
      <c r="M3205" t="s">
        <v>1825</v>
      </c>
      <c r="N3205" t="s">
        <v>1037</v>
      </c>
      <c r="S3205" t="s">
        <v>30</v>
      </c>
      <c r="U3205">
        <f t="shared" si="152"/>
        <v>0</v>
      </c>
    </row>
    <row r="3206" spans="1:21" x14ac:dyDescent="0.25">
      <c r="A3206">
        <v>19981205</v>
      </c>
      <c r="B3206" t="s">
        <v>376</v>
      </c>
      <c r="C3206" t="str">
        <f t="shared" si="150"/>
        <v>W</v>
      </c>
      <c r="D3206" t="s">
        <v>1828</v>
      </c>
      <c r="E3206" s="1">
        <v>13</v>
      </c>
      <c r="F3206" s="1">
        <v>7</v>
      </c>
      <c r="G3206">
        <f t="shared" si="151"/>
        <v>6</v>
      </c>
      <c r="H3206" t="s">
        <v>2244</v>
      </c>
      <c r="K3206" t="s">
        <v>1894</v>
      </c>
      <c r="L3206" t="s">
        <v>1017</v>
      </c>
      <c r="M3206" t="s">
        <v>376</v>
      </c>
      <c r="N3206" t="s">
        <v>1033</v>
      </c>
      <c r="S3206" t="s">
        <v>30</v>
      </c>
      <c r="U3206">
        <f t="shared" si="152"/>
        <v>0</v>
      </c>
    </row>
    <row r="3207" spans="1:21" x14ac:dyDescent="0.25">
      <c r="A3207">
        <v>19981205</v>
      </c>
      <c r="B3207" t="s">
        <v>1828</v>
      </c>
      <c r="C3207" t="str">
        <f t="shared" si="150"/>
        <v>L</v>
      </c>
      <c r="D3207" t="s">
        <v>376</v>
      </c>
      <c r="E3207" s="1">
        <v>7</v>
      </c>
      <c r="F3207" s="1">
        <v>13</v>
      </c>
      <c r="G3207">
        <f t="shared" si="151"/>
        <v>-6</v>
      </c>
      <c r="H3207" t="s">
        <v>2244</v>
      </c>
      <c r="K3207" t="s">
        <v>1894</v>
      </c>
      <c r="L3207" t="s">
        <v>1017</v>
      </c>
      <c r="M3207" t="s">
        <v>376</v>
      </c>
      <c r="N3207" t="s">
        <v>1037</v>
      </c>
      <c r="S3207" t="s">
        <v>30</v>
      </c>
      <c r="U3207">
        <f t="shared" si="152"/>
        <v>1</v>
      </c>
    </row>
    <row r="3208" spans="1:21" x14ac:dyDescent="0.25">
      <c r="A3208">
        <v>19990206</v>
      </c>
      <c r="B3208" t="s">
        <v>1825</v>
      </c>
      <c r="C3208" t="str">
        <f t="shared" si="150"/>
        <v>L</v>
      </c>
      <c r="D3208" t="s">
        <v>164</v>
      </c>
      <c r="E3208" s="1">
        <v>9</v>
      </c>
      <c r="F3208" s="1">
        <v>10</v>
      </c>
      <c r="G3208">
        <f t="shared" si="151"/>
        <v>-1</v>
      </c>
      <c r="H3208" t="s">
        <v>2817</v>
      </c>
      <c r="K3208" t="s">
        <v>1995</v>
      </c>
      <c r="L3208" t="s">
        <v>1826</v>
      </c>
      <c r="M3208" t="s">
        <v>1825</v>
      </c>
      <c r="N3208" t="s">
        <v>1033</v>
      </c>
      <c r="O3208" t="s">
        <v>30</v>
      </c>
      <c r="U3208">
        <f t="shared" si="152"/>
        <v>1</v>
      </c>
    </row>
    <row r="3209" spans="1:21" x14ac:dyDescent="0.25">
      <c r="A3209">
        <v>19990206</v>
      </c>
      <c r="B3209" t="s">
        <v>164</v>
      </c>
      <c r="C3209" t="str">
        <f t="shared" si="150"/>
        <v>W</v>
      </c>
      <c r="D3209" t="s">
        <v>1825</v>
      </c>
      <c r="E3209" s="1">
        <v>10</v>
      </c>
      <c r="F3209" s="1">
        <v>9</v>
      </c>
      <c r="G3209">
        <f t="shared" si="151"/>
        <v>1</v>
      </c>
      <c r="H3209" t="s">
        <v>2817</v>
      </c>
      <c r="K3209" t="s">
        <v>1995</v>
      </c>
      <c r="L3209" t="s">
        <v>1826</v>
      </c>
      <c r="M3209" t="s">
        <v>1825</v>
      </c>
      <c r="N3209" t="s">
        <v>1037</v>
      </c>
      <c r="O3209" t="s">
        <v>30</v>
      </c>
      <c r="U3209">
        <f t="shared" si="152"/>
        <v>0</v>
      </c>
    </row>
    <row r="3210" spans="1:21" x14ac:dyDescent="0.25">
      <c r="A3210">
        <v>19990206</v>
      </c>
      <c r="B3210" t="s">
        <v>503</v>
      </c>
      <c r="C3210" t="str">
        <f t="shared" si="150"/>
        <v>W</v>
      </c>
      <c r="D3210" t="s">
        <v>1264</v>
      </c>
      <c r="E3210" s="1">
        <v>33</v>
      </c>
      <c r="F3210" s="1">
        <v>20</v>
      </c>
      <c r="G3210">
        <f t="shared" si="151"/>
        <v>13</v>
      </c>
      <c r="H3210" t="s">
        <v>2817</v>
      </c>
      <c r="K3210" t="s">
        <v>1822</v>
      </c>
      <c r="L3210" t="s">
        <v>1120</v>
      </c>
      <c r="M3210" t="s">
        <v>503</v>
      </c>
      <c r="N3210" t="s">
        <v>1033</v>
      </c>
      <c r="O3210" t="s">
        <v>30</v>
      </c>
      <c r="U3210">
        <f t="shared" si="152"/>
        <v>0</v>
      </c>
    </row>
    <row r="3211" spans="1:21" x14ac:dyDescent="0.25">
      <c r="A3211">
        <v>19990206</v>
      </c>
      <c r="B3211" t="s">
        <v>1264</v>
      </c>
      <c r="C3211" t="str">
        <f t="shared" si="150"/>
        <v>L</v>
      </c>
      <c r="D3211" t="s">
        <v>503</v>
      </c>
      <c r="E3211" s="1">
        <v>20</v>
      </c>
      <c r="F3211" s="1">
        <v>33</v>
      </c>
      <c r="G3211">
        <f t="shared" si="151"/>
        <v>-13</v>
      </c>
      <c r="H3211" t="s">
        <v>2817</v>
      </c>
      <c r="K3211" t="s">
        <v>1822</v>
      </c>
      <c r="L3211" t="s">
        <v>1120</v>
      </c>
      <c r="M3211" t="s">
        <v>503</v>
      </c>
      <c r="N3211" t="s">
        <v>1037</v>
      </c>
      <c r="O3211" t="s">
        <v>30</v>
      </c>
      <c r="U3211">
        <f t="shared" si="152"/>
        <v>0</v>
      </c>
    </row>
    <row r="3212" spans="1:21" x14ac:dyDescent="0.25">
      <c r="A3212">
        <v>19990220</v>
      </c>
      <c r="B3212" t="s">
        <v>376</v>
      </c>
      <c r="C3212" t="str">
        <f t="shared" si="150"/>
        <v>W</v>
      </c>
      <c r="D3212" t="s">
        <v>503</v>
      </c>
      <c r="E3212" s="1">
        <v>24</v>
      </c>
      <c r="F3212" s="1">
        <v>21</v>
      </c>
      <c r="G3212">
        <f t="shared" si="151"/>
        <v>3</v>
      </c>
      <c r="H3212" t="s">
        <v>2817</v>
      </c>
      <c r="K3212" t="s">
        <v>1818</v>
      </c>
      <c r="L3212" t="s">
        <v>1017</v>
      </c>
      <c r="M3212" t="s">
        <v>376</v>
      </c>
      <c r="N3212" t="s">
        <v>1033</v>
      </c>
      <c r="O3212" t="s">
        <v>30</v>
      </c>
      <c r="U3212">
        <f t="shared" si="152"/>
        <v>0</v>
      </c>
    </row>
    <row r="3213" spans="1:21" x14ac:dyDescent="0.25">
      <c r="A3213">
        <v>19990220</v>
      </c>
      <c r="B3213" t="s">
        <v>503</v>
      </c>
      <c r="C3213" t="str">
        <f t="shared" si="150"/>
        <v>L</v>
      </c>
      <c r="D3213" t="s">
        <v>376</v>
      </c>
      <c r="E3213" s="1">
        <v>21</v>
      </c>
      <c r="F3213" s="1">
        <v>24</v>
      </c>
      <c r="G3213">
        <f t="shared" si="151"/>
        <v>-3</v>
      </c>
      <c r="H3213" t="s">
        <v>2817</v>
      </c>
      <c r="K3213" t="s">
        <v>1818</v>
      </c>
      <c r="L3213" t="s">
        <v>1017</v>
      </c>
      <c r="M3213" t="s">
        <v>376</v>
      </c>
      <c r="N3213" t="s">
        <v>1037</v>
      </c>
      <c r="O3213" t="s">
        <v>30</v>
      </c>
      <c r="U3213">
        <f t="shared" si="152"/>
        <v>1</v>
      </c>
    </row>
    <row r="3214" spans="1:21" x14ac:dyDescent="0.25">
      <c r="A3214">
        <v>19990220</v>
      </c>
      <c r="B3214" t="s">
        <v>1264</v>
      </c>
      <c r="C3214" t="str">
        <f t="shared" si="150"/>
        <v>L</v>
      </c>
      <c r="D3214" t="s">
        <v>1825</v>
      </c>
      <c r="E3214" s="1">
        <v>23</v>
      </c>
      <c r="F3214" s="1">
        <v>29</v>
      </c>
      <c r="G3214">
        <f t="shared" si="151"/>
        <v>-6</v>
      </c>
      <c r="H3214" t="s">
        <v>2817</v>
      </c>
      <c r="K3214" t="s">
        <v>1268</v>
      </c>
      <c r="L3214" t="s">
        <v>1017</v>
      </c>
      <c r="M3214" t="s">
        <v>376</v>
      </c>
      <c r="N3214" t="s">
        <v>1839</v>
      </c>
      <c r="O3214" t="s">
        <v>30</v>
      </c>
      <c r="U3214">
        <f t="shared" si="152"/>
        <v>1</v>
      </c>
    </row>
    <row r="3215" spans="1:21" x14ac:dyDescent="0.25">
      <c r="A3215">
        <v>19990220</v>
      </c>
      <c r="B3215" t="s">
        <v>1825</v>
      </c>
      <c r="C3215" t="str">
        <f t="shared" si="150"/>
        <v>W</v>
      </c>
      <c r="D3215" t="s">
        <v>1264</v>
      </c>
      <c r="E3215" s="1">
        <v>29</v>
      </c>
      <c r="F3215" s="1">
        <v>23</v>
      </c>
      <c r="G3215">
        <f t="shared" si="151"/>
        <v>6</v>
      </c>
      <c r="H3215" t="s">
        <v>2817</v>
      </c>
      <c r="K3215" t="s">
        <v>1268</v>
      </c>
      <c r="L3215" t="s">
        <v>1017</v>
      </c>
      <c r="M3215" t="s">
        <v>376</v>
      </c>
      <c r="N3215" t="s">
        <v>1839</v>
      </c>
      <c r="O3215" t="s">
        <v>30</v>
      </c>
      <c r="U3215">
        <f t="shared" si="152"/>
        <v>0</v>
      </c>
    </row>
    <row r="3216" spans="1:21" x14ac:dyDescent="0.25">
      <c r="A3216">
        <v>19990306</v>
      </c>
      <c r="B3216" t="s">
        <v>1825</v>
      </c>
      <c r="C3216" t="str">
        <f t="shared" si="150"/>
        <v>L</v>
      </c>
      <c r="D3216" t="s">
        <v>376</v>
      </c>
      <c r="E3216" s="1">
        <v>15</v>
      </c>
      <c r="F3216" s="1">
        <v>27</v>
      </c>
      <c r="G3216">
        <f t="shared" si="151"/>
        <v>-12</v>
      </c>
      <c r="H3216" t="s">
        <v>2817</v>
      </c>
      <c r="K3216" t="s">
        <v>1995</v>
      </c>
      <c r="L3216" t="s">
        <v>1826</v>
      </c>
      <c r="M3216" t="s">
        <v>1825</v>
      </c>
      <c r="N3216" t="s">
        <v>1033</v>
      </c>
      <c r="O3216" t="s">
        <v>30</v>
      </c>
      <c r="U3216">
        <f t="shared" si="152"/>
        <v>0</v>
      </c>
    </row>
    <row r="3217" spans="1:21" x14ac:dyDescent="0.25">
      <c r="A3217">
        <v>19990306</v>
      </c>
      <c r="B3217" t="s">
        <v>376</v>
      </c>
      <c r="C3217" t="str">
        <f t="shared" si="150"/>
        <v>W</v>
      </c>
      <c r="D3217" t="s">
        <v>1825</v>
      </c>
      <c r="E3217" s="1">
        <v>27</v>
      </c>
      <c r="F3217" s="1">
        <v>15</v>
      </c>
      <c r="G3217">
        <f t="shared" si="151"/>
        <v>12</v>
      </c>
      <c r="H3217" t="s">
        <v>2817</v>
      </c>
      <c r="K3217" t="s">
        <v>1995</v>
      </c>
      <c r="L3217" t="s">
        <v>1826</v>
      </c>
      <c r="M3217" t="s">
        <v>1825</v>
      </c>
      <c r="N3217" t="s">
        <v>1037</v>
      </c>
      <c r="O3217" t="s">
        <v>30</v>
      </c>
      <c r="U3217">
        <f t="shared" si="152"/>
        <v>0</v>
      </c>
    </row>
    <row r="3218" spans="1:21" x14ac:dyDescent="0.25">
      <c r="A3218">
        <v>19990306</v>
      </c>
      <c r="B3218" t="s">
        <v>164</v>
      </c>
      <c r="C3218" t="str">
        <f t="shared" si="150"/>
        <v>L</v>
      </c>
      <c r="D3218" t="s">
        <v>1264</v>
      </c>
      <c r="E3218" s="1">
        <v>33</v>
      </c>
      <c r="F3218" s="1">
        <v>34</v>
      </c>
      <c r="G3218">
        <f t="shared" si="151"/>
        <v>-1</v>
      </c>
      <c r="H3218" t="s">
        <v>2817</v>
      </c>
      <c r="K3218" t="s">
        <v>1820</v>
      </c>
      <c r="L3218" t="s">
        <v>1939</v>
      </c>
      <c r="M3218" t="s">
        <v>164</v>
      </c>
      <c r="N3218" t="s">
        <v>1033</v>
      </c>
      <c r="O3218" t="s">
        <v>30</v>
      </c>
      <c r="U3218">
        <f t="shared" si="152"/>
        <v>1</v>
      </c>
    </row>
    <row r="3219" spans="1:21" x14ac:dyDescent="0.25">
      <c r="A3219">
        <v>19990306</v>
      </c>
      <c r="B3219" t="s">
        <v>1264</v>
      </c>
      <c r="C3219" t="str">
        <f t="shared" si="150"/>
        <v>W</v>
      </c>
      <c r="D3219" t="s">
        <v>164</v>
      </c>
      <c r="E3219" s="1">
        <v>34</v>
      </c>
      <c r="F3219" s="1">
        <v>33</v>
      </c>
      <c r="G3219">
        <f t="shared" si="151"/>
        <v>1</v>
      </c>
      <c r="H3219" t="s">
        <v>2817</v>
      </c>
      <c r="K3219" t="s">
        <v>1820</v>
      </c>
      <c r="L3219" t="s">
        <v>1939</v>
      </c>
      <c r="M3219" t="s">
        <v>164</v>
      </c>
      <c r="N3219" t="s">
        <v>1037</v>
      </c>
      <c r="O3219" t="s">
        <v>30</v>
      </c>
      <c r="U3219">
        <f t="shared" si="152"/>
        <v>0</v>
      </c>
    </row>
    <row r="3220" spans="1:21" x14ac:dyDescent="0.25">
      <c r="A3220">
        <v>19990306</v>
      </c>
      <c r="B3220" t="s">
        <v>503</v>
      </c>
      <c r="C3220" t="str">
        <f t="shared" si="150"/>
        <v>W</v>
      </c>
      <c r="D3220" t="s">
        <v>171</v>
      </c>
      <c r="E3220" s="1">
        <v>30</v>
      </c>
      <c r="F3220" s="1">
        <v>12</v>
      </c>
      <c r="G3220">
        <f t="shared" si="151"/>
        <v>18</v>
      </c>
      <c r="K3220" t="s">
        <v>1903</v>
      </c>
      <c r="L3220" t="s">
        <v>1120</v>
      </c>
      <c r="M3220" t="s">
        <v>503</v>
      </c>
      <c r="N3220" t="s">
        <v>1033</v>
      </c>
      <c r="S3220" t="s">
        <v>30</v>
      </c>
      <c r="U3220">
        <f t="shared" si="152"/>
        <v>0</v>
      </c>
    </row>
    <row r="3221" spans="1:21" x14ac:dyDescent="0.25">
      <c r="A3221">
        <v>19990306</v>
      </c>
      <c r="B3221" t="s">
        <v>171</v>
      </c>
      <c r="C3221" t="str">
        <f t="shared" si="150"/>
        <v>L</v>
      </c>
      <c r="D3221" t="s">
        <v>503</v>
      </c>
      <c r="E3221" s="1">
        <v>12</v>
      </c>
      <c r="F3221" s="1">
        <v>30</v>
      </c>
      <c r="G3221">
        <f t="shared" si="151"/>
        <v>-18</v>
      </c>
      <c r="K3221" t="s">
        <v>1903</v>
      </c>
      <c r="L3221" t="s">
        <v>1120</v>
      </c>
      <c r="M3221" t="s">
        <v>503</v>
      </c>
      <c r="N3221" t="s">
        <v>1037</v>
      </c>
      <c r="S3221" t="s">
        <v>30</v>
      </c>
      <c r="U3221">
        <f t="shared" si="152"/>
        <v>0</v>
      </c>
    </row>
    <row r="3222" spans="1:21" x14ac:dyDescent="0.25">
      <c r="A3222">
        <v>19990320</v>
      </c>
      <c r="B3222" t="s">
        <v>503</v>
      </c>
      <c r="C3222" t="str">
        <f t="shared" si="150"/>
        <v>W</v>
      </c>
      <c r="D3222" t="s">
        <v>1825</v>
      </c>
      <c r="E3222" s="1">
        <v>30</v>
      </c>
      <c r="F3222" s="1">
        <v>13</v>
      </c>
      <c r="G3222">
        <f t="shared" si="151"/>
        <v>17</v>
      </c>
      <c r="H3222" t="s">
        <v>2817</v>
      </c>
      <c r="K3222" t="s">
        <v>1822</v>
      </c>
      <c r="L3222" t="s">
        <v>1120</v>
      </c>
      <c r="M3222" t="s">
        <v>503</v>
      </c>
      <c r="N3222" t="s">
        <v>1033</v>
      </c>
      <c r="O3222" t="s">
        <v>30</v>
      </c>
      <c r="U3222">
        <f t="shared" si="152"/>
        <v>0</v>
      </c>
    </row>
    <row r="3223" spans="1:21" x14ac:dyDescent="0.25">
      <c r="A3223">
        <v>19990320</v>
      </c>
      <c r="B3223" t="s">
        <v>1825</v>
      </c>
      <c r="C3223" t="str">
        <f t="shared" si="150"/>
        <v>L</v>
      </c>
      <c r="D3223" t="s">
        <v>503</v>
      </c>
      <c r="E3223" s="1">
        <v>13</v>
      </c>
      <c r="F3223" s="1">
        <v>30</v>
      </c>
      <c r="G3223">
        <f t="shared" si="151"/>
        <v>-17</v>
      </c>
      <c r="H3223" t="s">
        <v>2817</v>
      </c>
      <c r="K3223" t="s">
        <v>1822</v>
      </c>
      <c r="L3223" t="s">
        <v>1120</v>
      </c>
      <c r="M3223" t="s">
        <v>503</v>
      </c>
      <c r="N3223" t="s">
        <v>1037</v>
      </c>
      <c r="O3223" t="s">
        <v>30</v>
      </c>
      <c r="U3223">
        <f t="shared" si="152"/>
        <v>0</v>
      </c>
    </row>
    <row r="3224" spans="1:21" x14ac:dyDescent="0.25">
      <c r="A3224">
        <v>19990320</v>
      </c>
      <c r="B3224" t="s">
        <v>376</v>
      </c>
      <c r="C3224" t="str">
        <f t="shared" si="150"/>
        <v>W</v>
      </c>
      <c r="D3224" t="s">
        <v>164</v>
      </c>
      <c r="E3224" s="1">
        <v>21</v>
      </c>
      <c r="F3224" s="1">
        <v>10</v>
      </c>
      <c r="G3224">
        <f t="shared" si="151"/>
        <v>11</v>
      </c>
      <c r="H3224" t="s">
        <v>2817</v>
      </c>
      <c r="K3224" t="s">
        <v>1894</v>
      </c>
      <c r="L3224" t="s">
        <v>1017</v>
      </c>
      <c r="M3224" t="s">
        <v>376</v>
      </c>
      <c r="N3224" t="s">
        <v>1033</v>
      </c>
      <c r="O3224" t="s">
        <v>30</v>
      </c>
      <c r="U3224">
        <f t="shared" si="152"/>
        <v>0</v>
      </c>
    </row>
    <row r="3225" spans="1:21" x14ac:dyDescent="0.25">
      <c r="A3225">
        <v>19990320</v>
      </c>
      <c r="B3225" t="s">
        <v>164</v>
      </c>
      <c r="C3225" t="str">
        <f t="shared" si="150"/>
        <v>L</v>
      </c>
      <c r="D3225" t="s">
        <v>376</v>
      </c>
      <c r="E3225" s="1">
        <v>10</v>
      </c>
      <c r="F3225" s="1">
        <v>21</v>
      </c>
      <c r="G3225">
        <f t="shared" si="151"/>
        <v>-11</v>
      </c>
      <c r="H3225" t="s">
        <v>2817</v>
      </c>
      <c r="K3225" t="s">
        <v>1894</v>
      </c>
      <c r="L3225" t="s">
        <v>1017</v>
      </c>
      <c r="M3225" t="s">
        <v>376</v>
      </c>
      <c r="N3225" t="s">
        <v>1037</v>
      </c>
      <c r="O3225" t="s">
        <v>30</v>
      </c>
      <c r="U3225">
        <f t="shared" si="152"/>
        <v>0</v>
      </c>
    </row>
    <row r="3226" spans="1:21" x14ac:dyDescent="0.25">
      <c r="A3226">
        <v>19990320</v>
      </c>
      <c r="B3226" t="s">
        <v>171</v>
      </c>
      <c r="C3226" t="str">
        <f t="shared" si="150"/>
        <v>L</v>
      </c>
      <c r="D3226" t="s">
        <v>1264</v>
      </c>
      <c r="E3226" s="1">
        <v>21</v>
      </c>
      <c r="F3226" s="1">
        <v>60</v>
      </c>
      <c r="G3226">
        <f t="shared" si="151"/>
        <v>-39</v>
      </c>
      <c r="K3226" t="s">
        <v>1927</v>
      </c>
      <c r="L3226" t="s">
        <v>1926</v>
      </c>
      <c r="M3226" t="s">
        <v>171</v>
      </c>
      <c r="N3226" t="s">
        <v>1033</v>
      </c>
      <c r="S3226" t="s">
        <v>30</v>
      </c>
      <c r="U3226">
        <f t="shared" si="152"/>
        <v>0</v>
      </c>
    </row>
    <row r="3227" spans="1:21" x14ac:dyDescent="0.25">
      <c r="A3227">
        <v>19990320</v>
      </c>
      <c r="B3227" t="s">
        <v>1264</v>
      </c>
      <c r="C3227" t="str">
        <f t="shared" si="150"/>
        <v>W</v>
      </c>
      <c r="D3227" t="s">
        <v>171</v>
      </c>
      <c r="E3227" s="1">
        <v>60</v>
      </c>
      <c r="F3227" s="1">
        <v>21</v>
      </c>
      <c r="G3227">
        <f t="shared" si="151"/>
        <v>39</v>
      </c>
      <c r="K3227" t="s">
        <v>1927</v>
      </c>
      <c r="L3227" t="s">
        <v>1926</v>
      </c>
      <c r="M3227" t="s">
        <v>171</v>
      </c>
      <c r="N3227" t="s">
        <v>1037</v>
      </c>
      <c r="S3227" t="s">
        <v>30</v>
      </c>
      <c r="U3227">
        <f t="shared" si="152"/>
        <v>0</v>
      </c>
    </row>
    <row r="3228" spans="1:21" x14ac:dyDescent="0.25">
      <c r="A3228">
        <v>19990410</v>
      </c>
      <c r="B3228" t="s">
        <v>164</v>
      </c>
      <c r="C3228" t="str">
        <f t="shared" si="150"/>
        <v>L</v>
      </c>
      <c r="D3228" t="s">
        <v>503</v>
      </c>
      <c r="E3228" s="1">
        <v>22</v>
      </c>
      <c r="F3228" s="1">
        <v>36</v>
      </c>
      <c r="G3228">
        <f t="shared" si="151"/>
        <v>-14</v>
      </c>
      <c r="H3228" t="s">
        <v>2817</v>
      </c>
      <c r="K3228" t="s">
        <v>1820</v>
      </c>
      <c r="L3228" t="s">
        <v>1819</v>
      </c>
      <c r="M3228" t="s">
        <v>164</v>
      </c>
      <c r="N3228" t="s">
        <v>1033</v>
      </c>
      <c r="O3228" t="s">
        <v>30</v>
      </c>
      <c r="U3228">
        <f t="shared" si="152"/>
        <v>0</v>
      </c>
    </row>
    <row r="3229" spans="1:21" x14ac:dyDescent="0.25">
      <c r="A3229">
        <v>19990410</v>
      </c>
      <c r="B3229" t="s">
        <v>503</v>
      </c>
      <c r="C3229" t="str">
        <f t="shared" si="150"/>
        <v>W</v>
      </c>
      <c r="D3229" t="s">
        <v>164</v>
      </c>
      <c r="E3229" s="1">
        <v>36</v>
      </c>
      <c r="F3229" s="1">
        <v>22</v>
      </c>
      <c r="G3229">
        <f t="shared" si="151"/>
        <v>14</v>
      </c>
      <c r="H3229" t="s">
        <v>2817</v>
      </c>
      <c r="K3229" t="s">
        <v>1820</v>
      </c>
      <c r="L3229" t="s">
        <v>1819</v>
      </c>
      <c r="M3229" t="s">
        <v>164</v>
      </c>
      <c r="N3229" t="s">
        <v>1037</v>
      </c>
      <c r="O3229" t="s">
        <v>30</v>
      </c>
      <c r="U3229">
        <f t="shared" si="152"/>
        <v>0</v>
      </c>
    </row>
    <row r="3230" spans="1:21" x14ac:dyDescent="0.25">
      <c r="A3230">
        <v>19990410</v>
      </c>
      <c r="B3230" t="s">
        <v>1825</v>
      </c>
      <c r="C3230" t="str">
        <f t="shared" si="150"/>
        <v>W</v>
      </c>
      <c r="D3230" t="s">
        <v>171</v>
      </c>
      <c r="E3230" s="1">
        <v>39</v>
      </c>
      <c r="F3230" s="1">
        <v>30</v>
      </c>
      <c r="G3230">
        <f t="shared" si="151"/>
        <v>9</v>
      </c>
      <c r="K3230" t="s">
        <v>1995</v>
      </c>
      <c r="L3230" t="s">
        <v>1826</v>
      </c>
      <c r="M3230" t="s">
        <v>1825</v>
      </c>
      <c r="N3230" t="s">
        <v>1033</v>
      </c>
      <c r="S3230" t="s">
        <v>30</v>
      </c>
      <c r="U3230">
        <f t="shared" si="152"/>
        <v>0</v>
      </c>
    </row>
    <row r="3231" spans="1:21" x14ac:dyDescent="0.25">
      <c r="A3231">
        <v>19990410</v>
      </c>
      <c r="B3231" t="s">
        <v>171</v>
      </c>
      <c r="C3231" t="str">
        <f t="shared" si="150"/>
        <v>L</v>
      </c>
      <c r="D3231" t="s">
        <v>1825</v>
      </c>
      <c r="E3231" s="1">
        <v>30</v>
      </c>
      <c r="F3231" s="1">
        <v>39</v>
      </c>
      <c r="G3231">
        <f t="shared" si="151"/>
        <v>-9</v>
      </c>
      <c r="K3231" t="s">
        <v>1995</v>
      </c>
      <c r="L3231" t="s">
        <v>1826</v>
      </c>
      <c r="M3231" t="s">
        <v>1825</v>
      </c>
      <c r="N3231" t="s">
        <v>1037</v>
      </c>
      <c r="S3231" t="s">
        <v>30</v>
      </c>
      <c r="U3231">
        <f t="shared" si="152"/>
        <v>0</v>
      </c>
    </row>
    <row r="3232" spans="1:21" x14ac:dyDescent="0.25">
      <c r="A3232">
        <v>19990411</v>
      </c>
      <c r="B3232" t="s">
        <v>376</v>
      </c>
      <c r="C3232" t="str">
        <f t="shared" si="150"/>
        <v>L</v>
      </c>
      <c r="D3232" t="s">
        <v>1264</v>
      </c>
      <c r="E3232" s="1">
        <v>31</v>
      </c>
      <c r="F3232" s="1">
        <v>32</v>
      </c>
      <c r="G3232">
        <f t="shared" si="151"/>
        <v>-1</v>
      </c>
      <c r="H3232" t="s">
        <v>2817</v>
      </c>
      <c r="K3232" t="s">
        <v>1268</v>
      </c>
      <c r="L3232" t="s">
        <v>1017</v>
      </c>
      <c r="M3232" t="s">
        <v>376</v>
      </c>
      <c r="N3232" t="s">
        <v>1033</v>
      </c>
      <c r="O3232" t="s">
        <v>30</v>
      </c>
      <c r="U3232">
        <f t="shared" si="152"/>
        <v>1</v>
      </c>
    </row>
    <row r="3233" spans="1:21" x14ac:dyDescent="0.25">
      <c r="A3233">
        <v>19990411</v>
      </c>
      <c r="B3233" t="s">
        <v>1264</v>
      </c>
      <c r="C3233" t="str">
        <f t="shared" si="150"/>
        <v>W</v>
      </c>
      <c r="D3233" t="s">
        <v>376</v>
      </c>
      <c r="E3233" s="1">
        <v>32</v>
      </c>
      <c r="F3233" s="1">
        <v>31</v>
      </c>
      <c r="G3233">
        <f t="shared" si="151"/>
        <v>1</v>
      </c>
      <c r="H3233" t="s">
        <v>2817</v>
      </c>
      <c r="K3233" t="s">
        <v>1268</v>
      </c>
      <c r="L3233" t="s">
        <v>1017</v>
      </c>
      <c r="M3233" t="s">
        <v>376</v>
      </c>
      <c r="N3233" t="s">
        <v>1037</v>
      </c>
      <c r="O3233" t="s">
        <v>30</v>
      </c>
      <c r="U3233">
        <f t="shared" si="152"/>
        <v>0</v>
      </c>
    </row>
    <row r="3234" spans="1:21" x14ac:dyDescent="0.25">
      <c r="A3234">
        <v>19990605</v>
      </c>
      <c r="B3234" t="s">
        <v>1821</v>
      </c>
      <c r="C3234" t="str">
        <f t="shared" si="150"/>
        <v>L</v>
      </c>
      <c r="D3234" t="s">
        <v>1264</v>
      </c>
      <c r="E3234" s="1">
        <v>26</v>
      </c>
      <c r="F3234" s="1">
        <v>36</v>
      </c>
      <c r="G3234">
        <f t="shared" si="151"/>
        <v>-10</v>
      </c>
      <c r="H3234" t="s">
        <v>2243</v>
      </c>
      <c r="K3234" t="s">
        <v>2216</v>
      </c>
      <c r="L3234" t="s">
        <v>1885</v>
      </c>
      <c r="M3234" t="s">
        <v>1821</v>
      </c>
      <c r="N3234" t="s">
        <v>1033</v>
      </c>
      <c r="S3234" t="s">
        <v>30</v>
      </c>
      <c r="U3234">
        <f t="shared" si="152"/>
        <v>0</v>
      </c>
    </row>
    <row r="3235" spans="1:21" x14ac:dyDescent="0.25">
      <c r="A3235">
        <v>19990605</v>
      </c>
      <c r="B3235" t="s">
        <v>1264</v>
      </c>
      <c r="C3235" t="str">
        <f t="shared" si="150"/>
        <v>W</v>
      </c>
      <c r="D3235" t="s">
        <v>1821</v>
      </c>
      <c r="E3235" s="1">
        <v>36</v>
      </c>
      <c r="F3235" s="1">
        <v>26</v>
      </c>
      <c r="G3235">
        <f t="shared" si="151"/>
        <v>10</v>
      </c>
      <c r="H3235" t="s">
        <v>2243</v>
      </c>
      <c r="K3235" t="s">
        <v>2216</v>
      </c>
      <c r="L3235" t="s">
        <v>1885</v>
      </c>
      <c r="M3235" t="s">
        <v>1821</v>
      </c>
      <c r="N3235" t="s">
        <v>1037</v>
      </c>
      <c r="S3235" t="s">
        <v>30</v>
      </c>
      <c r="U3235">
        <f t="shared" si="152"/>
        <v>0</v>
      </c>
    </row>
    <row r="3236" spans="1:21" x14ac:dyDescent="0.25">
      <c r="A3236">
        <v>19990612</v>
      </c>
      <c r="B3236" t="s">
        <v>1824</v>
      </c>
      <c r="C3236" t="str">
        <f t="shared" si="150"/>
        <v>W</v>
      </c>
      <c r="D3236" t="s">
        <v>1825</v>
      </c>
      <c r="E3236" s="1">
        <v>46</v>
      </c>
      <c r="F3236" s="1">
        <v>10</v>
      </c>
      <c r="G3236">
        <f t="shared" si="151"/>
        <v>36</v>
      </c>
      <c r="H3236" t="s">
        <v>2241</v>
      </c>
      <c r="K3236" t="s">
        <v>2233</v>
      </c>
      <c r="L3236" t="s">
        <v>1715</v>
      </c>
      <c r="M3236" t="s">
        <v>1824</v>
      </c>
      <c r="N3236" t="s">
        <v>1033</v>
      </c>
      <c r="S3236" t="s">
        <v>30</v>
      </c>
      <c r="U3236">
        <f t="shared" si="152"/>
        <v>0</v>
      </c>
    </row>
    <row r="3237" spans="1:21" x14ac:dyDescent="0.25">
      <c r="A3237">
        <v>19990612</v>
      </c>
      <c r="B3237" t="s">
        <v>1825</v>
      </c>
      <c r="C3237" t="str">
        <f t="shared" si="150"/>
        <v>L</v>
      </c>
      <c r="D3237" t="s">
        <v>1824</v>
      </c>
      <c r="E3237" s="1">
        <v>10</v>
      </c>
      <c r="F3237" s="1">
        <v>46</v>
      </c>
      <c r="G3237">
        <f t="shared" si="151"/>
        <v>-36</v>
      </c>
      <c r="H3237" t="s">
        <v>2241</v>
      </c>
      <c r="K3237" t="s">
        <v>2233</v>
      </c>
      <c r="L3237" t="s">
        <v>1715</v>
      </c>
      <c r="M3237" t="s">
        <v>1824</v>
      </c>
      <c r="N3237" t="s">
        <v>1037</v>
      </c>
      <c r="S3237" t="s">
        <v>30</v>
      </c>
      <c r="U3237">
        <f t="shared" si="152"/>
        <v>0</v>
      </c>
    </row>
    <row r="3238" spans="1:21" x14ac:dyDescent="0.25">
      <c r="A3238">
        <v>19990612</v>
      </c>
      <c r="B3238" t="s">
        <v>1828</v>
      </c>
      <c r="C3238" t="str">
        <f t="shared" si="150"/>
        <v>W</v>
      </c>
      <c r="D3238" t="s">
        <v>171</v>
      </c>
      <c r="E3238" s="1">
        <v>74</v>
      </c>
      <c r="F3238" s="1">
        <v>3</v>
      </c>
      <c r="G3238">
        <f t="shared" si="151"/>
        <v>71</v>
      </c>
      <c r="H3238" t="s">
        <v>2242</v>
      </c>
      <c r="K3238" t="s">
        <v>2162</v>
      </c>
      <c r="L3238" t="s">
        <v>1998</v>
      </c>
      <c r="M3238" t="s">
        <v>1828</v>
      </c>
      <c r="N3238" t="s">
        <v>1033</v>
      </c>
      <c r="S3238" t="s">
        <v>30</v>
      </c>
      <c r="U3238">
        <f t="shared" si="152"/>
        <v>0</v>
      </c>
    </row>
    <row r="3239" spans="1:21" x14ac:dyDescent="0.25">
      <c r="A3239">
        <v>19990612</v>
      </c>
      <c r="B3239" t="s">
        <v>171</v>
      </c>
      <c r="C3239" t="str">
        <f t="shared" si="150"/>
        <v>L</v>
      </c>
      <c r="D3239" t="s">
        <v>1828</v>
      </c>
      <c r="E3239" s="1">
        <v>3</v>
      </c>
      <c r="F3239" s="1">
        <v>74</v>
      </c>
      <c r="G3239">
        <f t="shared" si="151"/>
        <v>-71</v>
      </c>
      <c r="H3239" t="s">
        <v>2242</v>
      </c>
      <c r="K3239" t="s">
        <v>2162</v>
      </c>
      <c r="L3239" t="s">
        <v>1998</v>
      </c>
      <c r="M3239" t="s">
        <v>1828</v>
      </c>
      <c r="N3239" t="s">
        <v>1037</v>
      </c>
      <c r="S3239" t="s">
        <v>30</v>
      </c>
      <c r="U3239">
        <f t="shared" si="152"/>
        <v>0</v>
      </c>
    </row>
    <row r="3240" spans="1:21" x14ac:dyDescent="0.25">
      <c r="A3240">
        <v>19990612</v>
      </c>
      <c r="B3240" t="s">
        <v>1821</v>
      </c>
      <c r="C3240" t="str">
        <f t="shared" si="150"/>
        <v>L</v>
      </c>
      <c r="D3240" t="s">
        <v>1264</v>
      </c>
      <c r="E3240" s="1">
        <v>16</v>
      </c>
      <c r="F3240" s="1">
        <v>23</v>
      </c>
      <c r="G3240">
        <f t="shared" si="151"/>
        <v>-7</v>
      </c>
      <c r="H3240" t="s">
        <v>2243</v>
      </c>
      <c r="K3240" t="s">
        <v>2216</v>
      </c>
      <c r="L3240" t="s">
        <v>1885</v>
      </c>
      <c r="M3240" t="s">
        <v>1821</v>
      </c>
      <c r="N3240" t="s">
        <v>1033</v>
      </c>
      <c r="S3240" t="s">
        <v>30</v>
      </c>
      <c r="U3240">
        <f t="shared" si="152"/>
        <v>1</v>
      </c>
    </row>
    <row r="3241" spans="1:21" x14ac:dyDescent="0.25">
      <c r="A3241">
        <v>19990612</v>
      </c>
      <c r="B3241" t="s">
        <v>1264</v>
      </c>
      <c r="C3241" t="str">
        <f t="shared" si="150"/>
        <v>W</v>
      </c>
      <c r="D3241" t="s">
        <v>1821</v>
      </c>
      <c r="E3241" s="1">
        <v>23</v>
      </c>
      <c r="F3241" s="1">
        <v>16</v>
      </c>
      <c r="G3241">
        <f t="shared" si="151"/>
        <v>7</v>
      </c>
      <c r="H3241" t="s">
        <v>2243</v>
      </c>
      <c r="K3241" t="s">
        <v>2216</v>
      </c>
      <c r="L3241" t="s">
        <v>1885</v>
      </c>
      <c r="M3241" t="s">
        <v>1821</v>
      </c>
      <c r="N3241" t="s">
        <v>1037</v>
      </c>
      <c r="S3241" t="s">
        <v>30</v>
      </c>
      <c r="U3241">
        <f t="shared" si="152"/>
        <v>0</v>
      </c>
    </row>
    <row r="3242" spans="1:21" x14ac:dyDescent="0.25">
      <c r="A3242">
        <v>19990619</v>
      </c>
      <c r="B3242" t="s">
        <v>1824</v>
      </c>
      <c r="C3242" t="str">
        <f t="shared" si="150"/>
        <v>W</v>
      </c>
      <c r="D3242" t="s">
        <v>1825</v>
      </c>
      <c r="E3242" s="1">
        <v>32</v>
      </c>
      <c r="F3242" s="1">
        <v>26</v>
      </c>
      <c r="G3242">
        <f t="shared" si="151"/>
        <v>6</v>
      </c>
      <c r="H3242" t="s">
        <v>2241</v>
      </c>
      <c r="K3242" t="s">
        <v>2084</v>
      </c>
      <c r="L3242" t="s">
        <v>1720</v>
      </c>
      <c r="M3242" t="s">
        <v>1824</v>
      </c>
      <c r="N3242" t="s">
        <v>1033</v>
      </c>
      <c r="S3242" t="s">
        <v>30</v>
      </c>
      <c r="U3242">
        <f t="shared" si="152"/>
        <v>0</v>
      </c>
    </row>
    <row r="3243" spans="1:21" x14ac:dyDescent="0.25">
      <c r="A3243">
        <v>19990619</v>
      </c>
      <c r="B3243" t="s">
        <v>1825</v>
      </c>
      <c r="C3243" t="str">
        <f t="shared" si="150"/>
        <v>L</v>
      </c>
      <c r="D3243" t="s">
        <v>1824</v>
      </c>
      <c r="E3243" s="1">
        <v>26</v>
      </c>
      <c r="F3243" s="1">
        <v>32</v>
      </c>
      <c r="G3243">
        <f t="shared" si="151"/>
        <v>-6</v>
      </c>
      <c r="H3243" t="s">
        <v>2241</v>
      </c>
      <c r="K3243" t="s">
        <v>2084</v>
      </c>
      <c r="L3243" t="s">
        <v>1720</v>
      </c>
      <c r="M3243" t="s">
        <v>1824</v>
      </c>
      <c r="N3243" t="s">
        <v>1037</v>
      </c>
      <c r="S3243" t="s">
        <v>30</v>
      </c>
      <c r="U3243">
        <f t="shared" si="152"/>
        <v>1</v>
      </c>
    </row>
    <row r="3244" spans="1:21" x14ac:dyDescent="0.25">
      <c r="A3244">
        <v>19990619</v>
      </c>
      <c r="B3244" t="s">
        <v>1828</v>
      </c>
      <c r="C3244" t="str">
        <f t="shared" si="150"/>
        <v>W</v>
      </c>
      <c r="D3244" t="s">
        <v>171</v>
      </c>
      <c r="E3244" s="1">
        <v>101</v>
      </c>
      <c r="F3244" s="1">
        <v>0</v>
      </c>
      <c r="G3244">
        <f t="shared" si="151"/>
        <v>101</v>
      </c>
      <c r="H3244" t="s">
        <v>2242</v>
      </c>
      <c r="K3244" t="s">
        <v>1830</v>
      </c>
      <c r="L3244" t="s">
        <v>1829</v>
      </c>
      <c r="M3244" t="s">
        <v>1828</v>
      </c>
      <c r="N3244" t="s">
        <v>1033</v>
      </c>
      <c r="S3244" t="s">
        <v>30</v>
      </c>
      <c r="U3244">
        <f t="shared" si="152"/>
        <v>0</v>
      </c>
    </row>
    <row r="3245" spans="1:21" x14ac:dyDescent="0.25">
      <c r="A3245">
        <v>19990619</v>
      </c>
      <c r="B3245" t="s">
        <v>171</v>
      </c>
      <c r="C3245" t="str">
        <f t="shared" si="150"/>
        <v>L</v>
      </c>
      <c r="D3245" t="s">
        <v>1828</v>
      </c>
      <c r="E3245" s="1">
        <v>0</v>
      </c>
      <c r="F3245" s="1">
        <v>101</v>
      </c>
      <c r="G3245">
        <f t="shared" si="151"/>
        <v>-101</v>
      </c>
      <c r="H3245" t="s">
        <v>2242</v>
      </c>
      <c r="K3245" t="s">
        <v>1830</v>
      </c>
      <c r="L3245" t="s">
        <v>1829</v>
      </c>
      <c r="M3245" t="s">
        <v>1828</v>
      </c>
      <c r="N3245" t="s">
        <v>1037</v>
      </c>
      <c r="S3245" t="s">
        <v>30</v>
      </c>
      <c r="U3245">
        <f t="shared" si="152"/>
        <v>0</v>
      </c>
    </row>
    <row r="3246" spans="1:21" x14ac:dyDescent="0.25">
      <c r="A3246">
        <v>19990626</v>
      </c>
      <c r="B3246" t="s">
        <v>1824</v>
      </c>
      <c r="C3246" t="str">
        <f t="shared" si="150"/>
        <v>W</v>
      </c>
      <c r="D3246" t="s">
        <v>376</v>
      </c>
      <c r="E3246" s="1">
        <v>22</v>
      </c>
      <c r="F3246" s="1">
        <v>15</v>
      </c>
      <c r="G3246">
        <f t="shared" si="151"/>
        <v>7</v>
      </c>
      <c r="H3246" t="s">
        <v>2238</v>
      </c>
      <c r="K3246" t="s">
        <v>1960</v>
      </c>
      <c r="L3246" t="s">
        <v>1675</v>
      </c>
      <c r="M3246" t="s">
        <v>1824</v>
      </c>
      <c r="N3246" t="s">
        <v>1033</v>
      </c>
      <c r="S3246" t="s">
        <v>30</v>
      </c>
      <c r="U3246">
        <f t="shared" si="152"/>
        <v>0</v>
      </c>
    </row>
    <row r="3247" spans="1:21" x14ac:dyDescent="0.25">
      <c r="A3247">
        <v>19990626</v>
      </c>
      <c r="B3247" t="s">
        <v>376</v>
      </c>
      <c r="C3247" t="str">
        <f t="shared" si="150"/>
        <v>L</v>
      </c>
      <c r="D3247" t="s">
        <v>1824</v>
      </c>
      <c r="E3247" s="1">
        <v>15</v>
      </c>
      <c r="F3247" s="1">
        <v>22</v>
      </c>
      <c r="G3247">
        <f t="shared" si="151"/>
        <v>-7</v>
      </c>
      <c r="H3247" t="s">
        <v>2238</v>
      </c>
      <c r="K3247" t="s">
        <v>1960</v>
      </c>
      <c r="L3247" t="s">
        <v>1675</v>
      </c>
      <c r="M3247" t="s">
        <v>1824</v>
      </c>
      <c r="N3247" t="s">
        <v>1037</v>
      </c>
      <c r="S3247" t="s">
        <v>30</v>
      </c>
      <c r="U3247">
        <f t="shared" si="152"/>
        <v>1</v>
      </c>
    </row>
    <row r="3248" spans="1:21" x14ac:dyDescent="0.25">
      <c r="A3248">
        <v>19990626</v>
      </c>
      <c r="B3248" t="s">
        <v>1787</v>
      </c>
      <c r="C3248" t="str">
        <f t="shared" si="150"/>
        <v>W</v>
      </c>
      <c r="D3248" t="s">
        <v>164</v>
      </c>
      <c r="E3248" s="1">
        <v>54</v>
      </c>
      <c r="F3248" s="1">
        <v>7</v>
      </c>
      <c r="G3248">
        <f t="shared" si="151"/>
        <v>47</v>
      </c>
      <c r="H3248" t="s">
        <v>2240</v>
      </c>
      <c r="K3248" t="s">
        <v>2239</v>
      </c>
      <c r="L3248" t="s">
        <v>1837</v>
      </c>
      <c r="M3248" t="s">
        <v>1787</v>
      </c>
      <c r="N3248" t="s">
        <v>1033</v>
      </c>
      <c r="S3248" t="s">
        <v>30</v>
      </c>
      <c r="U3248">
        <f t="shared" si="152"/>
        <v>0</v>
      </c>
    </row>
    <row r="3249" spans="1:21" x14ac:dyDescent="0.25">
      <c r="A3249">
        <v>19990626</v>
      </c>
      <c r="B3249" t="s">
        <v>164</v>
      </c>
      <c r="C3249" t="str">
        <f t="shared" si="150"/>
        <v>L</v>
      </c>
      <c r="D3249" t="s">
        <v>1787</v>
      </c>
      <c r="E3249" s="1">
        <v>7</v>
      </c>
      <c r="F3249" s="1">
        <v>54</v>
      </c>
      <c r="G3249">
        <f t="shared" si="151"/>
        <v>-47</v>
      </c>
      <c r="H3249" t="s">
        <v>2240</v>
      </c>
      <c r="K3249" t="s">
        <v>2239</v>
      </c>
      <c r="L3249" t="s">
        <v>1837</v>
      </c>
      <c r="M3249" t="s">
        <v>1787</v>
      </c>
      <c r="N3249" t="s">
        <v>1037</v>
      </c>
      <c r="S3249" t="s">
        <v>30</v>
      </c>
      <c r="U3249">
        <f t="shared" si="152"/>
        <v>0</v>
      </c>
    </row>
    <row r="3250" spans="1:21" x14ac:dyDescent="0.25">
      <c r="A3250">
        <v>19990626</v>
      </c>
      <c r="B3250" t="s">
        <v>1264</v>
      </c>
      <c r="C3250" t="str">
        <f t="shared" si="150"/>
        <v>W</v>
      </c>
      <c r="D3250" t="s">
        <v>1828</v>
      </c>
      <c r="E3250" s="1">
        <v>29</v>
      </c>
      <c r="F3250" s="1">
        <v>19</v>
      </c>
      <c r="G3250">
        <f t="shared" si="151"/>
        <v>10</v>
      </c>
      <c r="K3250" t="s">
        <v>1407</v>
      </c>
      <c r="L3250" t="s">
        <v>1263</v>
      </c>
      <c r="M3250" t="s">
        <v>1264</v>
      </c>
      <c r="N3250" t="s">
        <v>1033</v>
      </c>
      <c r="S3250" t="s">
        <v>30</v>
      </c>
      <c r="U3250">
        <f t="shared" si="152"/>
        <v>0</v>
      </c>
    </row>
    <row r="3251" spans="1:21" x14ac:dyDescent="0.25">
      <c r="A3251">
        <v>19990626</v>
      </c>
      <c r="B3251" t="s">
        <v>1828</v>
      </c>
      <c r="C3251" t="str">
        <f t="shared" si="150"/>
        <v>L</v>
      </c>
      <c r="D3251" t="s">
        <v>1264</v>
      </c>
      <c r="E3251" s="1">
        <v>19</v>
      </c>
      <c r="F3251" s="1">
        <v>29</v>
      </c>
      <c r="G3251">
        <f t="shared" si="151"/>
        <v>-10</v>
      </c>
      <c r="K3251" t="s">
        <v>1407</v>
      </c>
      <c r="L3251" t="s">
        <v>1263</v>
      </c>
      <c r="M3251" t="s">
        <v>1264</v>
      </c>
      <c r="N3251" t="s">
        <v>1037</v>
      </c>
      <c r="S3251" t="s">
        <v>30</v>
      </c>
      <c r="U3251">
        <f t="shared" si="152"/>
        <v>0</v>
      </c>
    </row>
    <row r="3252" spans="1:21" x14ac:dyDescent="0.25">
      <c r="A3252">
        <v>19990710</v>
      </c>
      <c r="B3252" t="s">
        <v>1787</v>
      </c>
      <c r="C3252" t="str">
        <f t="shared" si="150"/>
        <v>W</v>
      </c>
      <c r="D3252" t="s">
        <v>1828</v>
      </c>
      <c r="E3252" s="1">
        <v>28</v>
      </c>
      <c r="F3252" s="1">
        <v>0</v>
      </c>
      <c r="G3252">
        <f t="shared" si="151"/>
        <v>28</v>
      </c>
      <c r="H3252" t="s">
        <v>2784</v>
      </c>
      <c r="K3252" t="s">
        <v>2082</v>
      </c>
      <c r="L3252" t="s">
        <v>1877</v>
      </c>
      <c r="M3252" t="s">
        <v>1787</v>
      </c>
      <c r="N3252" t="s">
        <v>1033</v>
      </c>
      <c r="P3252" t="s">
        <v>30</v>
      </c>
      <c r="U3252">
        <f t="shared" si="152"/>
        <v>0</v>
      </c>
    </row>
    <row r="3253" spans="1:21" x14ac:dyDescent="0.25">
      <c r="A3253">
        <v>19990710</v>
      </c>
      <c r="B3253" t="s">
        <v>1828</v>
      </c>
      <c r="C3253" t="str">
        <f t="shared" si="150"/>
        <v>L</v>
      </c>
      <c r="D3253" t="s">
        <v>1787</v>
      </c>
      <c r="E3253" s="1">
        <v>0</v>
      </c>
      <c r="F3253" s="1">
        <v>28</v>
      </c>
      <c r="G3253">
        <f t="shared" si="151"/>
        <v>-28</v>
      </c>
      <c r="H3253" t="s">
        <v>2784</v>
      </c>
      <c r="K3253" t="s">
        <v>2082</v>
      </c>
      <c r="L3253" t="s">
        <v>1877</v>
      </c>
      <c r="M3253" t="s">
        <v>1787</v>
      </c>
      <c r="N3253" t="s">
        <v>1037</v>
      </c>
      <c r="P3253" t="s">
        <v>30</v>
      </c>
      <c r="U3253">
        <f t="shared" si="152"/>
        <v>0</v>
      </c>
    </row>
    <row r="3254" spans="1:21" x14ac:dyDescent="0.25">
      <c r="A3254">
        <v>19990717</v>
      </c>
      <c r="B3254" t="s">
        <v>1824</v>
      </c>
      <c r="C3254" t="str">
        <f t="shared" si="150"/>
        <v>W</v>
      </c>
      <c r="D3254" t="s">
        <v>1828</v>
      </c>
      <c r="E3254" s="1">
        <v>32</v>
      </c>
      <c r="F3254" s="1">
        <v>6</v>
      </c>
      <c r="G3254">
        <f t="shared" si="151"/>
        <v>26</v>
      </c>
      <c r="H3254" t="s">
        <v>2784</v>
      </c>
      <c r="K3254" t="s">
        <v>1916</v>
      </c>
      <c r="L3254" t="s">
        <v>1715</v>
      </c>
      <c r="M3254" t="s">
        <v>1824</v>
      </c>
      <c r="N3254" t="s">
        <v>1033</v>
      </c>
      <c r="P3254" t="s">
        <v>30</v>
      </c>
      <c r="U3254">
        <f t="shared" si="152"/>
        <v>0</v>
      </c>
    </row>
    <row r="3255" spans="1:21" x14ac:dyDescent="0.25">
      <c r="A3255">
        <v>19990717</v>
      </c>
      <c r="B3255" t="s">
        <v>1828</v>
      </c>
      <c r="C3255" t="str">
        <f t="shared" si="150"/>
        <v>L</v>
      </c>
      <c r="D3255" t="s">
        <v>1824</v>
      </c>
      <c r="E3255" s="1">
        <v>6</v>
      </c>
      <c r="F3255" s="1">
        <v>32</v>
      </c>
      <c r="G3255">
        <f t="shared" si="151"/>
        <v>-26</v>
      </c>
      <c r="H3255" t="s">
        <v>2784</v>
      </c>
      <c r="K3255" t="s">
        <v>1916</v>
      </c>
      <c r="L3255" t="s">
        <v>1715</v>
      </c>
      <c r="M3255" t="s">
        <v>1824</v>
      </c>
      <c r="N3255" t="s">
        <v>1037</v>
      </c>
      <c r="P3255" t="s">
        <v>30</v>
      </c>
      <c r="U3255">
        <f t="shared" si="152"/>
        <v>0</v>
      </c>
    </row>
    <row r="3256" spans="1:21" x14ac:dyDescent="0.25">
      <c r="A3256">
        <v>19990724</v>
      </c>
      <c r="B3256" t="s">
        <v>1787</v>
      </c>
      <c r="C3256" t="str">
        <f t="shared" si="150"/>
        <v>W</v>
      </c>
      <c r="D3256" t="s">
        <v>1824</v>
      </c>
      <c r="E3256" s="1">
        <v>34</v>
      </c>
      <c r="F3256" s="1">
        <v>15</v>
      </c>
      <c r="G3256">
        <f t="shared" si="151"/>
        <v>19</v>
      </c>
      <c r="H3256" t="s">
        <v>2784</v>
      </c>
      <c r="K3256" t="s">
        <v>1836</v>
      </c>
      <c r="L3256" t="s">
        <v>1786</v>
      </c>
      <c r="M3256" t="s">
        <v>1787</v>
      </c>
      <c r="N3256" t="s">
        <v>1033</v>
      </c>
      <c r="P3256" t="s">
        <v>30</v>
      </c>
      <c r="U3256">
        <f t="shared" si="152"/>
        <v>0</v>
      </c>
    </row>
    <row r="3257" spans="1:21" x14ac:dyDescent="0.25">
      <c r="A3257">
        <v>19990724</v>
      </c>
      <c r="B3257" t="s">
        <v>1824</v>
      </c>
      <c r="C3257" t="str">
        <f t="shared" si="150"/>
        <v>L</v>
      </c>
      <c r="D3257" t="s">
        <v>1787</v>
      </c>
      <c r="E3257" s="1">
        <v>15</v>
      </c>
      <c r="F3257" s="1">
        <v>34</v>
      </c>
      <c r="G3257">
        <f t="shared" si="151"/>
        <v>-19</v>
      </c>
      <c r="H3257" t="s">
        <v>2784</v>
      </c>
      <c r="K3257" t="s">
        <v>1836</v>
      </c>
      <c r="L3257" t="s">
        <v>1786</v>
      </c>
      <c r="M3257" t="s">
        <v>1787</v>
      </c>
      <c r="N3257" t="s">
        <v>1037</v>
      </c>
      <c r="P3257" t="s">
        <v>30</v>
      </c>
      <c r="U3257">
        <f t="shared" si="152"/>
        <v>0</v>
      </c>
    </row>
    <row r="3258" spans="1:21" x14ac:dyDescent="0.25">
      <c r="A3258">
        <v>19990807</v>
      </c>
      <c r="B3258" t="s">
        <v>1828</v>
      </c>
      <c r="C3258" t="str">
        <f t="shared" si="150"/>
        <v>L</v>
      </c>
      <c r="D3258" t="s">
        <v>1787</v>
      </c>
      <c r="E3258" s="1">
        <v>18</v>
      </c>
      <c r="F3258" s="1">
        <v>34</v>
      </c>
      <c r="G3258">
        <f t="shared" si="151"/>
        <v>-16</v>
      </c>
      <c r="H3258" t="s">
        <v>2784</v>
      </c>
      <c r="K3258" t="s">
        <v>1842</v>
      </c>
      <c r="L3258" t="s">
        <v>1841</v>
      </c>
      <c r="M3258" t="s">
        <v>1828</v>
      </c>
      <c r="N3258" t="s">
        <v>1033</v>
      </c>
      <c r="P3258" t="s">
        <v>30</v>
      </c>
      <c r="U3258">
        <f t="shared" si="152"/>
        <v>0</v>
      </c>
    </row>
    <row r="3259" spans="1:21" x14ac:dyDescent="0.25">
      <c r="A3259">
        <v>19990807</v>
      </c>
      <c r="B3259" t="s">
        <v>1787</v>
      </c>
      <c r="C3259" t="str">
        <f t="shared" si="150"/>
        <v>W</v>
      </c>
      <c r="D3259" t="s">
        <v>1828</v>
      </c>
      <c r="E3259" s="1">
        <v>34</v>
      </c>
      <c r="F3259" s="1">
        <v>18</v>
      </c>
      <c r="G3259">
        <f t="shared" si="151"/>
        <v>16</v>
      </c>
      <c r="H3259" t="s">
        <v>2784</v>
      </c>
      <c r="K3259" t="s">
        <v>1842</v>
      </c>
      <c r="L3259" t="s">
        <v>1841</v>
      </c>
      <c r="M3259" t="s">
        <v>1828</v>
      </c>
      <c r="N3259" t="s">
        <v>1037</v>
      </c>
      <c r="P3259" t="s">
        <v>30</v>
      </c>
      <c r="U3259">
        <f t="shared" si="152"/>
        <v>0</v>
      </c>
    </row>
    <row r="3260" spans="1:21" x14ac:dyDescent="0.25">
      <c r="A3260">
        <v>19990814</v>
      </c>
      <c r="B3260" t="s">
        <v>1828</v>
      </c>
      <c r="C3260" t="str">
        <f t="shared" si="150"/>
        <v>W</v>
      </c>
      <c r="D3260" t="s">
        <v>1824</v>
      </c>
      <c r="E3260" s="1">
        <v>10</v>
      </c>
      <c r="F3260" s="1">
        <v>9</v>
      </c>
      <c r="G3260">
        <f t="shared" si="151"/>
        <v>1</v>
      </c>
      <c r="H3260" t="s">
        <v>2784</v>
      </c>
      <c r="K3260" t="s">
        <v>2111</v>
      </c>
      <c r="L3260" t="s">
        <v>1913</v>
      </c>
      <c r="M3260" t="s">
        <v>1828</v>
      </c>
      <c r="N3260" t="s">
        <v>1033</v>
      </c>
      <c r="P3260" t="s">
        <v>30</v>
      </c>
      <c r="U3260">
        <f t="shared" si="152"/>
        <v>0</v>
      </c>
    </row>
    <row r="3261" spans="1:21" x14ac:dyDescent="0.25">
      <c r="A3261">
        <v>19990814</v>
      </c>
      <c r="B3261" t="s">
        <v>1824</v>
      </c>
      <c r="C3261" t="str">
        <f t="shared" si="150"/>
        <v>L</v>
      </c>
      <c r="D3261" t="s">
        <v>1828</v>
      </c>
      <c r="E3261" s="1">
        <v>9</v>
      </c>
      <c r="F3261" s="1">
        <v>10</v>
      </c>
      <c r="G3261">
        <f t="shared" si="151"/>
        <v>-1</v>
      </c>
      <c r="H3261" t="s">
        <v>2784</v>
      </c>
      <c r="K3261" t="s">
        <v>2111</v>
      </c>
      <c r="L3261" t="s">
        <v>1913</v>
      </c>
      <c r="M3261" t="s">
        <v>1828</v>
      </c>
      <c r="N3261" t="s">
        <v>1037</v>
      </c>
      <c r="P3261" t="s">
        <v>30</v>
      </c>
      <c r="U3261">
        <f t="shared" si="152"/>
        <v>1</v>
      </c>
    </row>
    <row r="3262" spans="1:21" x14ac:dyDescent="0.25">
      <c r="A3262">
        <v>19990821</v>
      </c>
      <c r="B3262" t="s">
        <v>503</v>
      </c>
      <c r="C3262" t="str">
        <f t="shared" si="150"/>
        <v>L</v>
      </c>
      <c r="D3262" t="s">
        <v>1821</v>
      </c>
      <c r="E3262" s="1">
        <v>22</v>
      </c>
      <c r="F3262" s="1">
        <v>31</v>
      </c>
      <c r="G3262">
        <f t="shared" si="151"/>
        <v>-9</v>
      </c>
      <c r="H3262" t="s">
        <v>2236</v>
      </c>
      <c r="K3262" t="s">
        <v>1822</v>
      </c>
      <c r="L3262" t="s">
        <v>1120</v>
      </c>
      <c r="M3262" t="s">
        <v>503</v>
      </c>
      <c r="N3262" t="s">
        <v>1033</v>
      </c>
      <c r="S3262" t="s">
        <v>30</v>
      </c>
      <c r="U3262">
        <f t="shared" si="152"/>
        <v>0</v>
      </c>
    </row>
    <row r="3263" spans="1:21" x14ac:dyDescent="0.25">
      <c r="A3263">
        <v>19990821</v>
      </c>
      <c r="B3263" t="s">
        <v>1821</v>
      </c>
      <c r="C3263" t="str">
        <f t="shared" si="150"/>
        <v>W</v>
      </c>
      <c r="D3263" t="s">
        <v>503</v>
      </c>
      <c r="E3263" s="1">
        <v>31</v>
      </c>
      <c r="F3263" s="1">
        <v>22</v>
      </c>
      <c r="G3263">
        <f t="shared" si="151"/>
        <v>9</v>
      </c>
      <c r="H3263" t="s">
        <v>2236</v>
      </c>
      <c r="K3263" t="s">
        <v>1822</v>
      </c>
      <c r="L3263" t="s">
        <v>1120</v>
      </c>
      <c r="M3263" t="s">
        <v>503</v>
      </c>
      <c r="N3263" t="s">
        <v>1037</v>
      </c>
      <c r="S3263" t="s">
        <v>30</v>
      </c>
      <c r="U3263">
        <f t="shared" si="152"/>
        <v>0</v>
      </c>
    </row>
    <row r="3264" spans="1:21" x14ac:dyDescent="0.25">
      <c r="A3264">
        <v>19990828</v>
      </c>
      <c r="B3264" t="s">
        <v>1825</v>
      </c>
      <c r="C3264" t="str">
        <f t="shared" si="150"/>
        <v>W</v>
      </c>
      <c r="D3264" t="s">
        <v>1821</v>
      </c>
      <c r="E3264" s="1">
        <v>32</v>
      </c>
      <c r="F3264" s="1">
        <v>24</v>
      </c>
      <c r="G3264">
        <f t="shared" si="151"/>
        <v>8</v>
      </c>
      <c r="H3264" t="s">
        <v>2237</v>
      </c>
      <c r="K3264" t="s">
        <v>1995</v>
      </c>
      <c r="L3264" t="s">
        <v>1826</v>
      </c>
      <c r="M3264" t="s">
        <v>1825</v>
      </c>
      <c r="N3264" t="s">
        <v>1033</v>
      </c>
      <c r="S3264" t="s">
        <v>30</v>
      </c>
      <c r="U3264">
        <f t="shared" si="152"/>
        <v>0</v>
      </c>
    </row>
    <row r="3265" spans="1:21" x14ac:dyDescent="0.25">
      <c r="A3265">
        <v>19990828</v>
      </c>
      <c r="B3265" t="s">
        <v>1821</v>
      </c>
      <c r="C3265" t="str">
        <f t="shared" si="150"/>
        <v>L</v>
      </c>
      <c r="D3265" t="s">
        <v>1825</v>
      </c>
      <c r="E3265" s="1">
        <v>24</v>
      </c>
      <c r="F3265" s="1">
        <v>32</v>
      </c>
      <c r="G3265">
        <f t="shared" si="151"/>
        <v>-8</v>
      </c>
      <c r="H3265" t="s">
        <v>2237</v>
      </c>
      <c r="K3265" t="s">
        <v>1995</v>
      </c>
      <c r="L3265" t="s">
        <v>1826</v>
      </c>
      <c r="M3265" t="s">
        <v>1825</v>
      </c>
      <c r="N3265" t="s">
        <v>1037</v>
      </c>
      <c r="S3265" t="s">
        <v>30</v>
      </c>
      <c r="U3265">
        <f t="shared" si="152"/>
        <v>0</v>
      </c>
    </row>
    <row r="3266" spans="1:21" x14ac:dyDescent="0.25">
      <c r="A3266">
        <v>19990828</v>
      </c>
      <c r="B3266" t="s">
        <v>1264</v>
      </c>
      <c r="C3266" t="str">
        <f t="shared" ref="C3266:C3329" si="153">IF(E3266-F3266&gt;0,"W",IF(E3266-F3266&lt;0,"L","D"))</f>
        <v>W</v>
      </c>
      <c r="D3266" t="s">
        <v>164</v>
      </c>
      <c r="E3266" s="1">
        <v>34</v>
      </c>
      <c r="F3266" s="1">
        <v>23</v>
      </c>
      <c r="G3266">
        <f t="shared" ref="G3266:G3329" si="154">E3266-F3266</f>
        <v>11</v>
      </c>
      <c r="H3266" t="s">
        <v>2236</v>
      </c>
      <c r="K3266" t="s">
        <v>1407</v>
      </c>
      <c r="L3266" t="s">
        <v>1263</v>
      </c>
      <c r="M3266" t="s">
        <v>1264</v>
      </c>
      <c r="N3266" t="s">
        <v>1033</v>
      </c>
      <c r="S3266" t="s">
        <v>30</v>
      </c>
      <c r="U3266">
        <f t="shared" ref="U3266:U3329" si="155">IF(C3266="L",IF(G3266&gt;-8,1,0),0)</f>
        <v>0</v>
      </c>
    </row>
    <row r="3267" spans="1:21" x14ac:dyDescent="0.25">
      <c r="A3267">
        <v>19990828</v>
      </c>
      <c r="B3267" t="s">
        <v>164</v>
      </c>
      <c r="C3267" t="str">
        <f t="shared" si="153"/>
        <v>L</v>
      </c>
      <c r="D3267" t="s">
        <v>1264</v>
      </c>
      <c r="E3267" s="1">
        <v>23</v>
      </c>
      <c r="F3267" s="1">
        <v>34</v>
      </c>
      <c r="G3267">
        <f t="shared" si="154"/>
        <v>-11</v>
      </c>
      <c r="H3267" t="s">
        <v>2236</v>
      </c>
      <c r="K3267" t="s">
        <v>1407</v>
      </c>
      <c r="L3267" t="s">
        <v>1263</v>
      </c>
      <c r="M3267" t="s">
        <v>1264</v>
      </c>
      <c r="N3267" t="s">
        <v>1037</v>
      </c>
      <c r="S3267" t="s">
        <v>30</v>
      </c>
      <c r="U3267">
        <f t="shared" si="155"/>
        <v>0</v>
      </c>
    </row>
    <row r="3268" spans="1:21" x14ac:dyDescent="0.25">
      <c r="A3268">
        <v>19990828</v>
      </c>
      <c r="B3268" t="s">
        <v>1824</v>
      </c>
      <c r="C3268" t="str">
        <f t="shared" si="153"/>
        <v>W</v>
      </c>
      <c r="D3268" t="s">
        <v>1787</v>
      </c>
      <c r="E3268" s="1">
        <v>28</v>
      </c>
      <c r="F3268" s="1">
        <v>7</v>
      </c>
      <c r="G3268">
        <f t="shared" si="154"/>
        <v>21</v>
      </c>
      <c r="H3268" t="s">
        <v>2784</v>
      </c>
      <c r="K3268" t="s">
        <v>1960</v>
      </c>
      <c r="L3268" t="s">
        <v>1675</v>
      </c>
      <c r="M3268" t="s">
        <v>1824</v>
      </c>
      <c r="N3268" t="s">
        <v>1033</v>
      </c>
      <c r="P3268" t="s">
        <v>30</v>
      </c>
      <c r="U3268">
        <f t="shared" si="155"/>
        <v>0</v>
      </c>
    </row>
    <row r="3269" spans="1:21" x14ac:dyDescent="0.25">
      <c r="A3269">
        <v>19990828</v>
      </c>
      <c r="B3269" t="s">
        <v>1787</v>
      </c>
      <c r="C3269" t="str">
        <f t="shared" si="153"/>
        <v>L</v>
      </c>
      <c r="D3269" t="s">
        <v>1824</v>
      </c>
      <c r="E3269" s="1">
        <v>7</v>
      </c>
      <c r="F3269" s="1">
        <v>28</v>
      </c>
      <c r="G3269">
        <f t="shared" si="154"/>
        <v>-21</v>
      </c>
      <c r="H3269" t="s">
        <v>2784</v>
      </c>
      <c r="K3269" t="s">
        <v>1960</v>
      </c>
      <c r="L3269" t="s">
        <v>1675</v>
      </c>
      <c r="M3269" t="s">
        <v>1824</v>
      </c>
      <c r="N3269" t="s">
        <v>1037</v>
      </c>
      <c r="P3269" t="s">
        <v>30</v>
      </c>
      <c r="U3269">
        <f t="shared" si="155"/>
        <v>0</v>
      </c>
    </row>
    <row r="3270" spans="1:21" x14ac:dyDescent="0.25">
      <c r="A3270">
        <v>19991001</v>
      </c>
      <c r="B3270" t="s">
        <v>1264</v>
      </c>
      <c r="C3270" t="str">
        <f t="shared" si="153"/>
        <v>W</v>
      </c>
      <c r="D3270" t="s">
        <v>1821</v>
      </c>
      <c r="E3270" s="1">
        <v>23</v>
      </c>
      <c r="F3270" s="1">
        <v>18</v>
      </c>
      <c r="G3270">
        <f t="shared" si="154"/>
        <v>5</v>
      </c>
      <c r="H3270" t="s">
        <v>2702</v>
      </c>
      <c r="I3270" t="s">
        <v>2629</v>
      </c>
      <c r="J3270" t="s">
        <v>207</v>
      </c>
      <c r="K3270" t="s">
        <v>1407</v>
      </c>
      <c r="L3270" t="s">
        <v>1263</v>
      </c>
      <c r="M3270" t="s">
        <v>1264</v>
      </c>
      <c r="N3270" t="s">
        <v>1033</v>
      </c>
      <c r="R3270" t="s">
        <v>30</v>
      </c>
      <c r="T3270">
        <v>4</v>
      </c>
      <c r="U3270">
        <f t="shared" si="155"/>
        <v>0</v>
      </c>
    </row>
    <row r="3271" spans="1:21" x14ac:dyDescent="0.25">
      <c r="A3271">
        <v>19991001</v>
      </c>
      <c r="B3271" t="s">
        <v>1821</v>
      </c>
      <c r="C3271" t="str">
        <f t="shared" si="153"/>
        <v>L</v>
      </c>
      <c r="D3271" t="s">
        <v>1264</v>
      </c>
      <c r="E3271" s="1">
        <v>18</v>
      </c>
      <c r="F3271" s="1">
        <v>23</v>
      </c>
      <c r="G3271">
        <f t="shared" si="154"/>
        <v>-5</v>
      </c>
      <c r="H3271" t="s">
        <v>2702</v>
      </c>
      <c r="I3271" t="s">
        <v>2629</v>
      </c>
      <c r="J3271" t="s">
        <v>207</v>
      </c>
      <c r="K3271" t="s">
        <v>1407</v>
      </c>
      <c r="L3271" t="s">
        <v>1263</v>
      </c>
      <c r="M3271" t="s">
        <v>1264</v>
      </c>
      <c r="N3271" t="s">
        <v>1037</v>
      </c>
      <c r="R3271" t="s">
        <v>30</v>
      </c>
      <c r="T3271">
        <v>4</v>
      </c>
      <c r="U3271">
        <f t="shared" si="155"/>
        <v>1</v>
      </c>
    </row>
    <row r="3272" spans="1:21" x14ac:dyDescent="0.25">
      <c r="A3272">
        <v>19991001</v>
      </c>
      <c r="B3272" t="s">
        <v>1817</v>
      </c>
      <c r="C3272" t="str">
        <f t="shared" si="153"/>
        <v>W</v>
      </c>
      <c r="D3272" t="s">
        <v>2639</v>
      </c>
      <c r="E3272" s="1">
        <v>67</v>
      </c>
      <c r="F3272" s="1">
        <v>18</v>
      </c>
      <c r="G3272">
        <f t="shared" si="154"/>
        <v>49</v>
      </c>
      <c r="H3272" t="s">
        <v>2702</v>
      </c>
      <c r="I3272" t="s">
        <v>2629</v>
      </c>
      <c r="J3272" t="s">
        <v>210</v>
      </c>
      <c r="K3272" t="s">
        <v>2712</v>
      </c>
      <c r="L3272" t="s">
        <v>2711</v>
      </c>
      <c r="M3272" t="s">
        <v>164</v>
      </c>
      <c r="N3272" t="s">
        <v>1839</v>
      </c>
      <c r="R3272" t="s">
        <v>30</v>
      </c>
      <c r="T3272">
        <v>4</v>
      </c>
      <c r="U3272">
        <f t="shared" si="155"/>
        <v>0</v>
      </c>
    </row>
    <row r="3273" spans="1:21" x14ac:dyDescent="0.25">
      <c r="A3273">
        <v>19991001</v>
      </c>
      <c r="B3273" t="s">
        <v>2639</v>
      </c>
      <c r="C3273" t="str">
        <f t="shared" si="153"/>
        <v>L</v>
      </c>
      <c r="D3273" t="s">
        <v>1817</v>
      </c>
      <c r="E3273" s="1">
        <v>18</v>
      </c>
      <c r="F3273" s="1">
        <v>67</v>
      </c>
      <c r="G3273">
        <f t="shared" si="154"/>
        <v>-49</v>
      </c>
      <c r="H3273" t="s">
        <v>2702</v>
      </c>
      <c r="I3273" t="s">
        <v>2629</v>
      </c>
      <c r="J3273" t="s">
        <v>210</v>
      </c>
      <c r="K3273" t="s">
        <v>2712</v>
      </c>
      <c r="L3273" t="s">
        <v>2711</v>
      </c>
      <c r="M3273" t="s">
        <v>164</v>
      </c>
      <c r="N3273" t="s">
        <v>1839</v>
      </c>
      <c r="R3273" t="s">
        <v>30</v>
      </c>
      <c r="T3273">
        <v>4</v>
      </c>
      <c r="U3273">
        <f t="shared" si="155"/>
        <v>0</v>
      </c>
    </row>
    <row r="3274" spans="1:21" x14ac:dyDescent="0.25">
      <c r="A3274">
        <v>19991002</v>
      </c>
      <c r="B3274" t="s">
        <v>1825</v>
      </c>
      <c r="C3274" t="str">
        <f t="shared" si="153"/>
        <v>W</v>
      </c>
      <c r="D3274" t="s">
        <v>660</v>
      </c>
      <c r="E3274" s="1">
        <v>53</v>
      </c>
      <c r="F3274" s="1">
        <v>8</v>
      </c>
      <c r="G3274">
        <f t="shared" si="154"/>
        <v>45</v>
      </c>
      <c r="H3274" t="s">
        <v>2702</v>
      </c>
      <c r="I3274" t="s">
        <v>2629</v>
      </c>
      <c r="J3274" t="s">
        <v>2705</v>
      </c>
      <c r="K3274" t="s">
        <v>2703</v>
      </c>
      <c r="L3274" t="s">
        <v>1826</v>
      </c>
      <c r="M3274" t="s">
        <v>1825</v>
      </c>
      <c r="N3274" t="s">
        <v>1033</v>
      </c>
      <c r="R3274" t="s">
        <v>30</v>
      </c>
      <c r="T3274">
        <v>4</v>
      </c>
      <c r="U3274">
        <f t="shared" si="155"/>
        <v>0</v>
      </c>
    </row>
    <row r="3275" spans="1:21" x14ac:dyDescent="0.25">
      <c r="A3275">
        <v>19991002</v>
      </c>
      <c r="B3275" t="s">
        <v>660</v>
      </c>
      <c r="C3275" t="str">
        <f t="shared" si="153"/>
        <v>L</v>
      </c>
      <c r="D3275" t="s">
        <v>1825</v>
      </c>
      <c r="E3275" s="1">
        <v>8</v>
      </c>
      <c r="F3275" s="1">
        <v>53</v>
      </c>
      <c r="G3275">
        <f t="shared" si="154"/>
        <v>-45</v>
      </c>
      <c r="H3275" t="s">
        <v>2702</v>
      </c>
      <c r="I3275" t="s">
        <v>2629</v>
      </c>
      <c r="J3275" t="s">
        <v>2705</v>
      </c>
      <c r="K3275" t="s">
        <v>2703</v>
      </c>
      <c r="L3275" t="s">
        <v>1826</v>
      </c>
      <c r="M3275" t="s">
        <v>1825</v>
      </c>
      <c r="N3275" t="s">
        <v>1037</v>
      </c>
      <c r="R3275" t="s">
        <v>30</v>
      </c>
      <c r="T3275">
        <v>4</v>
      </c>
      <c r="U3275">
        <f t="shared" si="155"/>
        <v>0</v>
      </c>
    </row>
    <row r="3276" spans="1:21" x14ac:dyDescent="0.25">
      <c r="A3276">
        <v>19991002</v>
      </c>
      <c r="B3276" t="s">
        <v>154</v>
      </c>
      <c r="C3276" t="str">
        <f t="shared" si="153"/>
        <v>L</v>
      </c>
      <c r="D3276" t="s">
        <v>2635</v>
      </c>
      <c r="E3276" s="1">
        <v>15</v>
      </c>
      <c r="F3276" s="1">
        <v>27</v>
      </c>
      <c r="G3276">
        <f t="shared" si="154"/>
        <v>-12</v>
      </c>
      <c r="H3276" t="s">
        <v>2702</v>
      </c>
      <c r="I3276" t="s">
        <v>2629</v>
      </c>
      <c r="J3276" t="s">
        <v>208</v>
      </c>
      <c r="K3276" t="s">
        <v>2714</v>
      </c>
      <c r="L3276" t="s">
        <v>2713</v>
      </c>
      <c r="M3276" t="s">
        <v>503</v>
      </c>
      <c r="N3276" t="s">
        <v>1839</v>
      </c>
      <c r="R3276" t="s">
        <v>30</v>
      </c>
      <c r="T3276">
        <v>4</v>
      </c>
      <c r="U3276">
        <f t="shared" si="155"/>
        <v>0</v>
      </c>
    </row>
    <row r="3277" spans="1:21" x14ac:dyDescent="0.25">
      <c r="A3277">
        <v>19991002</v>
      </c>
      <c r="B3277" t="s">
        <v>2635</v>
      </c>
      <c r="C3277" t="str">
        <f t="shared" si="153"/>
        <v>W</v>
      </c>
      <c r="D3277" t="s">
        <v>154</v>
      </c>
      <c r="E3277" s="1">
        <v>27</v>
      </c>
      <c r="F3277" s="1">
        <v>15</v>
      </c>
      <c r="G3277">
        <f t="shared" si="154"/>
        <v>12</v>
      </c>
      <c r="H3277" t="s">
        <v>2702</v>
      </c>
      <c r="I3277" t="s">
        <v>2629</v>
      </c>
      <c r="J3277" t="s">
        <v>208</v>
      </c>
      <c r="K3277" t="s">
        <v>2714</v>
      </c>
      <c r="L3277" t="s">
        <v>2713</v>
      </c>
      <c r="M3277" t="s">
        <v>503</v>
      </c>
      <c r="N3277" t="s">
        <v>1839</v>
      </c>
      <c r="R3277" t="s">
        <v>30</v>
      </c>
      <c r="T3277">
        <v>4</v>
      </c>
      <c r="U3277">
        <f t="shared" si="155"/>
        <v>0</v>
      </c>
    </row>
    <row r="3278" spans="1:21" x14ac:dyDescent="0.25">
      <c r="A3278">
        <v>19991002</v>
      </c>
      <c r="B3278" t="s">
        <v>164</v>
      </c>
      <c r="C3278" t="str">
        <f t="shared" si="153"/>
        <v>W</v>
      </c>
      <c r="D3278" t="s">
        <v>2645</v>
      </c>
      <c r="E3278" s="1">
        <v>33</v>
      </c>
      <c r="F3278" s="1">
        <v>20</v>
      </c>
      <c r="G3278">
        <f t="shared" si="154"/>
        <v>13</v>
      </c>
      <c r="H3278" t="s">
        <v>2702</v>
      </c>
      <c r="I3278" t="s">
        <v>2629</v>
      </c>
      <c r="J3278" t="s">
        <v>210</v>
      </c>
      <c r="K3278" t="s">
        <v>2712</v>
      </c>
      <c r="L3278" t="s">
        <v>2711</v>
      </c>
      <c r="M3278" t="s">
        <v>164</v>
      </c>
      <c r="N3278" t="s">
        <v>1033</v>
      </c>
      <c r="R3278" t="s">
        <v>30</v>
      </c>
      <c r="T3278">
        <v>4</v>
      </c>
      <c r="U3278">
        <f t="shared" si="155"/>
        <v>0</v>
      </c>
    </row>
    <row r="3279" spans="1:21" x14ac:dyDescent="0.25">
      <c r="A3279">
        <v>19991002</v>
      </c>
      <c r="B3279" t="s">
        <v>2645</v>
      </c>
      <c r="C3279" t="str">
        <f t="shared" si="153"/>
        <v>L</v>
      </c>
      <c r="D3279" t="s">
        <v>164</v>
      </c>
      <c r="E3279" s="1">
        <v>20</v>
      </c>
      <c r="F3279" s="1">
        <v>33</v>
      </c>
      <c r="G3279">
        <f t="shared" si="154"/>
        <v>-13</v>
      </c>
      <c r="H3279" t="s">
        <v>2702</v>
      </c>
      <c r="I3279" t="s">
        <v>2629</v>
      </c>
      <c r="J3279" t="s">
        <v>210</v>
      </c>
      <c r="K3279" t="s">
        <v>2712</v>
      </c>
      <c r="L3279" t="s">
        <v>2711</v>
      </c>
      <c r="M3279" t="s">
        <v>164</v>
      </c>
      <c r="N3279" t="s">
        <v>1037</v>
      </c>
      <c r="R3279" t="s">
        <v>30</v>
      </c>
      <c r="T3279">
        <v>4</v>
      </c>
      <c r="U3279">
        <f t="shared" si="155"/>
        <v>0</v>
      </c>
    </row>
    <row r="3280" spans="1:21" x14ac:dyDescent="0.25">
      <c r="A3280">
        <v>19991002</v>
      </c>
      <c r="B3280" t="s">
        <v>376</v>
      </c>
      <c r="C3280" t="str">
        <f t="shared" si="153"/>
        <v>W</v>
      </c>
      <c r="D3280" t="s">
        <v>171</v>
      </c>
      <c r="E3280" s="1">
        <v>67</v>
      </c>
      <c r="F3280" s="1">
        <v>7</v>
      </c>
      <c r="G3280">
        <f t="shared" si="154"/>
        <v>60</v>
      </c>
      <c r="H3280" t="s">
        <v>2702</v>
      </c>
      <c r="I3280" t="s">
        <v>2629</v>
      </c>
      <c r="J3280" t="s">
        <v>212</v>
      </c>
      <c r="K3280" t="s">
        <v>1818</v>
      </c>
      <c r="L3280" t="s">
        <v>1017</v>
      </c>
      <c r="M3280" t="s">
        <v>376</v>
      </c>
      <c r="N3280" t="s">
        <v>1033</v>
      </c>
      <c r="R3280" t="s">
        <v>30</v>
      </c>
      <c r="T3280">
        <v>4</v>
      </c>
      <c r="U3280">
        <f t="shared" si="155"/>
        <v>0</v>
      </c>
    </row>
    <row r="3281" spans="1:21" x14ac:dyDescent="0.25">
      <c r="A3281">
        <v>19991002</v>
      </c>
      <c r="B3281" t="s">
        <v>171</v>
      </c>
      <c r="C3281" t="str">
        <f t="shared" si="153"/>
        <v>L</v>
      </c>
      <c r="D3281" t="s">
        <v>376</v>
      </c>
      <c r="E3281" s="1">
        <v>7</v>
      </c>
      <c r="F3281" s="1">
        <v>67</v>
      </c>
      <c r="G3281">
        <f t="shared" si="154"/>
        <v>-60</v>
      </c>
      <c r="H3281" t="s">
        <v>2702</v>
      </c>
      <c r="I3281" t="s">
        <v>2629</v>
      </c>
      <c r="J3281" t="s">
        <v>212</v>
      </c>
      <c r="K3281" t="s">
        <v>1818</v>
      </c>
      <c r="L3281" t="s">
        <v>1017</v>
      </c>
      <c r="M3281" t="s">
        <v>376</v>
      </c>
      <c r="N3281" t="s">
        <v>1037</v>
      </c>
      <c r="R3281" t="s">
        <v>30</v>
      </c>
      <c r="T3281">
        <v>4</v>
      </c>
      <c r="U3281">
        <f t="shared" si="155"/>
        <v>0</v>
      </c>
    </row>
    <row r="3282" spans="1:21" x14ac:dyDescent="0.25">
      <c r="A3282">
        <v>19991003</v>
      </c>
      <c r="B3282" t="s">
        <v>1787</v>
      </c>
      <c r="C3282" t="str">
        <f t="shared" si="153"/>
        <v>W</v>
      </c>
      <c r="D3282" t="s">
        <v>2631</v>
      </c>
      <c r="E3282" s="1">
        <v>45</v>
      </c>
      <c r="F3282" s="1">
        <v>9</v>
      </c>
      <c r="G3282">
        <f t="shared" si="154"/>
        <v>36</v>
      </c>
      <c r="H3282" t="s">
        <v>2702</v>
      </c>
      <c r="I3282" t="s">
        <v>2629</v>
      </c>
      <c r="J3282" t="s">
        <v>212</v>
      </c>
      <c r="K3282" t="s">
        <v>2710</v>
      </c>
      <c r="L3282" t="s">
        <v>1237</v>
      </c>
      <c r="M3282" t="s">
        <v>376</v>
      </c>
      <c r="N3282" t="s">
        <v>1839</v>
      </c>
      <c r="R3282" t="s">
        <v>30</v>
      </c>
      <c r="T3282">
        <v>4</v>
      </c>
      <c r="U3282">
        <f t="shared" si="155"/>
        <v>0</v>
      </c>
    </row>
    <row r="3283" spans="1:21" x14ac:dyDescent="0.25">
      <c r="A3283">
        <v>19991003</v>
      </c>
      <c r="B3283" t="s">
        <v>2631</v>
      </c>
      <c r="C3283" t="str">
        <f t="shared" si="153"/>
        <v>L</v>
      </c>
      <c r="D3283" t="s">
        <v>1787</v>
      </c>
      <c r="E3283" s="1">
        <v>9</v>
      </c>
      <c r="F3283" s="1">
        <v>45</v>
      </c>
      <c r="G3283">
        <f t="shared" si="154"/>
        <v>-36</v>
      </c>
      <c r="H3283" t="s">
        <v>2702</v>
      </c>
      <c r="I3283" t="s">
        <v>2629</v>
      </c>
      <c r="J3283" t="s">
        <v>212</v>
      </c>
      <c r="K3283" t="s">
        <v>2710</v>
      </c>
      <c r="L3283" t="s">
        <v>1237</v>
      </c>
      <c r="M3283" t="s">
        <v>376</v>
      </c>
      <c r="N3283" t="s">
        <v>1839</v>
      </c>
      <c r="R3283" t="s">
        <v>30</v>
      </c>
      <c r="T3283">
        <v>4</v>
      </c>
      <c r="U3283">
        <f t="shared" si="155"/>
        <v>0</v>
      </c>
    </row>
    <row r="3284" spans="1:21" x14ac:dyDescent="0.25">
      <c r="A3284">
        <v>19991003</v>
      </c>
      <c r="B3284" t="s">
        <v>503</v>
      </c>
      <c r="C3284" t="str">
        <f t="shared" si="153"/>
        <v>L</v>
      </c>
      <c r="D3284" t="s">
        <v>1828</v>
      </c>
      <c r="E3284" s="1">
        <v>29</v>
      </c>
      <c r="F3284" s="1">
        <v>46</v>
      </c>
      <c r="G3284">
        <f t="shared" si="154"/>
        <v>-17</v>
      </c>
      <c r="H3284" t="s">
        <v>2702</v>
      </c>
      <c r="I3284" t="s">
        <v>2629</v>
      </c>
      <c r="J3284" t="s">
        <v>208</v>
      </c>
      <c r="K3284" t="s">
        <v>1822</v>
      </c>
      <c r="L3284" t="s">
        <v>1120</v>
      </c>
      <c r="M3284" t="s">
        <v>503</v>
      </c>
      <c r="N3284" t="s">
        <v>1033</v>
      </c>
      <c r="R3284" t="s">
        <v>30</v>
      </c>
      <c r="T3284">
        <v>4</v>
      </c>
      <c r="U3284">
        <f t="shared" si="155"/>
        <v>0</v>
      </c>
    </row>
    <row r="3285" spans="1:21" x14ac:dyDescent="0.25">
      <c r="A3285">
        <v>19991003</v>
      </c>
      <c r="B3285" t="s">
        <v>1828</v>
      </c>
      <c r="C3285" t="str">
        <f t="shared" si="153"/>
        <v>W</v>
      </c>
      <c r="D3285" t="s">
        <v>503</v>
      </c>
      <c r="E3285" s="1">
        <v>46</v>
      </c>
      <c r="F3285" s="1">
        <v>29</v>
      </c>
      <c r="G3285">
        <f t="shared" si="154"/>
        <v>17</v>
      </c>
      <c r="H3285" t="s">
        <v>2702</v>
      </c>
      <c r="I3285" t="s">
        <v>2629</v>
      </c>
      <c r="J3285" t="s">
        <v>208</v>
      </c>
      <c r="K3285" t="s">
        <v>1822</v>
      </c>
      <c r="L3285" t="s">
        <v>1120</v>
      </c>
      <c r="M3285" t="s">
        <v>503</v>
      </c>
      <c r="N3285" t="s">
        <v>1037</v>
      </c>
      <c r="R3285" t="s">
        <v>30</v>
      </c>
      <c r="T3285">
        <v>4</v>
      </c>
      <c r="U3285">
        <f t="shared" si="155"/>
        <v>0</v>
      </c>
    </row>
    <row r="3286" spans="1:21" x14ac:dyDescent="0.25">
      <c r="A3286">
        <v>19991003</v>
      </c>
      <c r="B3286" t="s">
        <v>2633</v>
      </c>
      <c r="C3286" t="str">
        <f t="shared" si="153"/>
        <v>W</v>
      </c>
      <c r="D3286" t="s">
        <v>1823</v>
      </c>
      <c r="E3286" s="1">
        <v>43</v>
      </c>
      <c r="F3286" s="1">
        <v>9</v>
      </c>
      <c r="G3286">
        <f t="shared" si="154"/>
        <v>34</v>
      </c>
      <c r="H3286" t="s">
        <v>2702</v>
      </c>
      <c r="I3286" t="s">
        <v>2629</v>
      </c>
      <c r="J3286" t="s">
        <v>207</v>
      </c>
      <c r="K3286" t="s">
        <v>2709</v>
      </c>
      <c r="L3286" t="s">
        <v>2708</v>
      </c>
      <c r="M3286" t="s">
        <v>1264</v>
      </c>
      <c r="N3286" t="s">
        <v>1839</v>
      </c>
      <c r="R3286" t="s">
        <v>30</v>
      </c>
      <c r="T3286">
        <v>4</v>
      </c>
      <c r="U3286">
        <f t="shared" si="155"/>
        <v>0</v>
      </c>
    </row>
    <row r="3287" spans="1:21" x14ac:dyDescent="0.25">
      <c r="A3287">
        <v>19991003</v>
      </c>
      <c r="B3287" t="s">
        <v>1823</v>
      </c>
      <c r="C3287" t="str">
        <f t="shared" si="153"/>
        <v>L</v>
      </c>
      <c r="D3287" t="s">
        <v>2633</v>
      </c>
      <c r="E3287" s="1">
        <v>9</v>
      </c>
      <c r="F3287" s="1">
        <v>43</v>
      </c>
      <c r="G3287">
        <f t="shared" si="154"/>
        <v>-34</v>
      </c>
      <c r="H3287" t="s">
        <v>2702</v>
      </c>
      <c r="I3287" t="s">
        <v>2629</v>
      </c>
      <c r="J3287" t="s">
        <v>207</v>
      </c>
      <c r="K3287" t="s">
        <v>2709</v>
      </c>
      <c r="L3287" t="s">
        <v>2708</v>
      </c>
      <c r="M3287" t="s">
        <v>1264</v>
      </c>
      <c r="N3287" t="s">
        <v>1839</v>
      </c>
      <c r="R3287" t="s">
        <v>30</v>
      </c>
      <c r="T3287">
        <v>4</v>
      </c>
      <c r="U3287">
        <f t="shared" si="155"/>
        <v>0</v>
      </c>
    </row>
    <row r="3288" spans="1:21" x14ac:dyDescent="0.25">
      <c r="A3288">
        <v>19991003</v>
      </c>
      <c r="B3288" t="s">
        <v>1824</v>
      </c>
      <c r="C3288" t="str">
        <f t="shared" si="153"/>
        <v>W</v>
      </c>
      <c r="D3288" t="s">
        <v>397</v>
      </c>
      <c r="E3288" s="1">
        <v>57</v>
      </c>
      <c r="F3288" s="1">
        <v>9</v>
      </c>
      <c r="G3288">
        <f t="shared" si="154"/>
        <v>48</v>
      </c>
      <c r="H3288" t="s">
        <v>2702</v>
      </c>
      <c r="I3288" t="s">
        <v>2629</v>
      </c>
      <c r="J3288" t="s">
        <v>2705</v>
      </c>
      <c r="K3288" t="s">
        <v>2123</v>
      </c>
      <c r="L3288" t="s">
        <v>2122</v>
      </c>
      <c r="M3288" t="s">
        <v>1825</v>
      </c>
      <c r="N3288" t="s">
        <v>1839</v>
      </c>
      <c r="R3288" t="s">
        <v>30</v>
      </c>
      <c r="T3288">
        <v>4</v>
      </c>
      <c r="U3288">
        <f t="shared" si="155"/>
        <v>0</v>
      </c>
    </row>
    <row r="3289" spans="1:21" x14ac:dyDescent="0.25">
      <c r="A3289">
        <v>19991003</v>
      </c>
      <c r="B3289" t="s">
        <v>397</v>
      </c>
      <c r="C3289" t="str">
        <f t="shared" si="153"/>
        <v>L</v>
      </c>
      <c r="D3289" t="s">
        <v>1824</v>
      </c>
      <c r="E3289" s="1">
        <v>9</v>
      </c>
      <c r="F3289" s="1">
        <v>57</v>
      </c>
      <c r="G3289">
        <f t="shared" si="154"/>
        <v>-48</v>
      </c>
      <c r="H3289" t="s">
        <v>2702</v>
      </c>
      <c r="I3289" t="s">
        <v>2629</v>
      </c>
      <c r="J3289" t="s">
        <v>2705</v>
      </c>
      <c r="K3289" t="s">
        <v>2123</v>
      </c>
      <c r="L3289" t="s">
        <v>2122</v>
      </c>
      <c r="M3289" t="s">
        <v>1825</v>
      </c>
      <c r="N3289" t="s">
        <v>1839</v>
      </c>
      <c r="R3289" t="s">
        <v>30</v>
      </c>
      <c r="T3289">
        <v>4</v>
      </c>
      <c r="U3289">
        <f t="shared" si="155"/>
        <v>0</v>
      </c>
    </row>
    <row r="3290" spans="1:21" x14ac:dyDescent="0.25">
      <c r="A3290">
        <v>19991008</v>
      </c>
      <c r="B3290" t="s">
        <v>503</v>
      </c>
      <c r="C3290" t="str">
        <f t="shared" si="153"/>
        <v>W</v>
      </c>
      <c r="D3290" t="s">
        <v>2635</v>
      </c>
      <c r="E3290" s="1">
        <v>43</v>
      </c>
      <c r="F3290" s="1">
        <v>12</v>
      </c>
      <c r="G3290">
        <f t="shared" si="154"/>
        <v>31</v>
      </c>
      <c r="H3290" t="s">
        <v>2702</v>
      </c>
      <c r="I3290" t="s">
        <v>2629</v>
      </c>
      <c r="J3290" t="s">
        <v>208</v>
      </c>
      <c r="K3290" t="s">
        <v>1822</v>
      </c>
      <c r="L3290" t="s">
        <v>1120</v>
      </c>
      <c r="M3290" t="s">
        <v>503</v>
      </c>
      <c r="N3290" t="s">
        <v>1033</v>
      </c>
      <c r="R3290" t="s">
        <v>30</v>
      </c>
      <c r="T3290">
        <v>4</v>
      </c>
      <c r="U3290">
        <f t="shared" si="155"/>
        <v>0</v>
      </c>
    </row>
    <row r="3291" spans="1:21" x14ac:dyDescent="0.25">
      <c r="A3291">
        <v>19991008</v>
      </c>
      <c r="B3291" t="s">
        <v>2635</v>
      </c>
      <c r="C3291" t="str">
        <f t="shared" si="153"/>
        <v>L</v>
      </c>
      <c r="D3291" t="s">
        <v>503</v>
      </c>
      <c r="E3291" s="1">
        <v>12</v>
      </c>
      <c r="F3291" s="1">
        <v>43</v>
      </c>
      <c r="G3291">
        <f t="shared" si="154"/>
        <v>-31</v>
      </c>
      <c r="H3291" t="s">
        <v>2702</v>
      </c>
      <c r="I3291" t="s">
        <v>2629</v>
      </c>
      <c r="J3291" t="s">
        <v>208</v>
      </c>
      <c r="K3291" t="s">
        <v>1822</v>
      </c>
      <c r="L3291" t="s">
        <v>1120</v>
      </c>
      <c r="M3291" t="s">
        <v>503</v>
      </c>
      <c r="N3291" t="s">
        <v>1037</v>
      </c>
      <c r="R3291" t="s">
        <v>30</v>
      </c>
      <c r="T3291">
        <v>4</v>
      </c>
      <c r="U3291">
        <f t="shared" si="155"/>
        <v>0</v>
      </c>
    </row>
    <row r="3292" spans="1:21" x14ac:dyDescent="0.25">
      <c r="A3292">
        <v>19991008</v>
      </c>
      <c r="B3292" t="s">
        <v>164</v>
      </c>
      <c r="C3292" t="str">
        <f t="shared" si="153"/>
        <v>W</v>
      </c>
      <c r="D3292" t="s">
        <v>2639</v>
      </c>
      <c r="E3292" s="1">
        <v>47</v>
      </c>
      <c r="F3292" s="1">
        <v>13</v>
      </c>
      <c r="G3292">
        <f t="shared" si="154"/>
        <v>34</v>
      </c>
      <c r="H3292" t="s">
        <v>2702</v>
      </c>
      <c r="I3292" t="s">
        <v>2629</v>
      </c>
      <c r="J3292" t="s">
        <v>210</v>
      </c>
      <c r="K3292" t="s">
        <v>2057</v>
      </c>
      <c r="L3292" t="s">
        <v>1854</v>
      </c>
      <c r="M3292" t="s">
        <v>164</v>
      </c>
      <c r="N3292" t="s">
        <v>1033</v>
      </c>
      <c r="R3292" t="s">
        <v>30</v>
      </c>
      <c r="T3292">
        <v>4</v>
      </c>
      <c r="U3292">
        <f t="shared" si="155"/>
        <v>0</v>
      </c>
    </row>
    <row r="3293" spans="1:21" x14ac:dyDescent="0.25">
      <c r="A3293">
        <v>19991008</v>
      </c>
      <c r="B3293" t="s">
        <v>2639</v>
      </c>
      <c r="C3293" t="str">
        <f t="shared" si="153"/>
        <v>L</v>
      </c>
      <c r="D3293" t="s">
        <v>164</v>
      </c>
      <c r="E3293" s="1">
        <v>13</v>
      </c>
      <c r="F3293" s="1">
        <v>47</v>
      </c>
      <c r="G3293">
        <f t="shared" si="154"/>
        <v>-34</v>
      </c>
      <c r="H3293" t="s">
        <v>2702</v>
      </c>
      <c r="I3293" t="s">
        <v>2629</v>
      </c>
      <c r="J3293" t="s">
        <v>210</v>
      </c>
      <c r="K3293" t="s">
        <v>2057</v>
      </c>
      <c r="L3293" t="s">
        <v>1854</v>
      </c>
      <c r="M3293" t="s">
        <v>164</v>
      </c>
      <c r="N3293" t="s">
        <v>1037</v>
      </c>
      <c r="R3293" t="s">
        <v>30</v>
      </c>
      <c r="T3293">
        <v>4</v>
      </c>
      <c r="U3293">
        <f t="shared" si="155"/>
        <v>0</v>
      </c>
    </row>
    <row r="3294" spans="1:21" x14ac:dyDescent="0.25">
      <c r="A3294">
        <v>19991009</v>
      </c>
      <c r="B3294" t="s">
        <v>660</v>
      </c>
      <c r="C3294" t="str">
        <f t="shared" si="153"/>
        <v>L</v>
      </c>
      <c r="D3294" t="s">
        <v>397</v>
      </c>
      <c r="E3294" s="1">
        <v>25</v>
      </c>
      <c r="F3294" s="1">
        <v>27</v>
      </c>
      <c r="G3294">
        <f t="shared" si="154"/>
        <v>-2</v>
      </c>
      <c r="H3294" t="s">
        <v>2702</v>
      </c>
      <c r="I3294" t="s">
        <v>2629</v>
      </c>
      <c r="J3294" t="s">
        <v>2705</v>
      </c>
      <c r="K3294" t="s">
        <v>2703</v>
      </c>
      <c r="L3294" t="s">
        <v>1826</v>
      </c>
      <c r="M3294" t="s">
        <v>1825</v>
      </c>
      <c r="N3294" t="s">
        <v>1839</v>
      </c>
      <c r="R3294" t="s">
        <v>30</v>
      </c>
      <c r="T3294">
        <v>4</v>
      </c>
      <c r="U3294">
        <f t="shared" si="155"/>
        <v>1</v>
      </c>
    </row>
    <row r="3295" spans="1:21" x14ac:dyDescent="0.25">
      <c r="A3295">
        <v>19991009</v>
      </c>
      <c r="B3295" t="s">
        <v>397</v>
      </c>
      <c r="C3295" t="str">
        <f t="shared" si="153"/>
        <v>W</v>
      </c>
      <c r="D3295" t="s">
        <v>660</v>
      </c>
      <c r="E3295" s="1">
        <v>27</v>
      </c>
      <c r="F3295" s="1">
        <v>25</v>
      </c>
      <c r="G3295">
        <f t="shared" si="154"/>
        <v>2</v>
      </c>
      <c r="H3295" t="s">
        <v>2702</v>
      </c>
      <c r="I3295" t="s">
        <v>2629</v>
      </c>
      <c r="J3295" t="s">
        <v>2705</v>
      </c>
      <c r="K3295" t="s">
        <v>2703</v>
      </c>
      <c r="L3295" t="s">
        <v>1826</v>
      </c>
      <c r="M3295" t="s">
        <v>1825</v>
      </c>
      <c r="N3295" t="s">
        <v>1839</v>
      </c>
      <c r="R3295" t="s">
        <v>30</v>
      </c>
      <c r="T3295">
        <v>4</v>
      </c>
      <c r="U3295">
        <f t="shared" si="155"/>
        <v>0</v>
      </c>
    </row>
    <row r="3296" spans="1:21" x14ac:dyDescent="0.25">
      <c r="A3296">
        <v>19991009</v>
      </c>
      <c r="B3296" t="s">
        <v>1264</v>
      </c>
      <c r="C3296" t="str">
        <f t="shared" si="153"/>
        <v>W</v>
      </c>
      <c r="D3296" t="s">
        <v>1823</v>
      </c>
      <c r="E3296" s="1">
        <v>64</v>
      </c>
      <c r="F3296" s="1">
        <v>15</v>
      </c>
      <c r="G3296">
        <f t="shared" si="154"/>
        <v>49</v>
      </c>
      <c r="H3296" t="s">
        <v>2702</v>
      </c>
      <c r="I3296" t="s">
        <v>2629</v>
      </c>
      <c r="J3296" t="s">
        <v>207</v>
      </c>
      <c r="K3296" t="s">
        <v>1407</v>
      </c>
      <c r="L3296" t="s">
        <v>1263</v>
      </c>
      <c r="M3296" t="s">
        <v>1264</v>
      </c>
      <c r="N3296" t="s">
        <v>1033</v>
      </c>
      <c r="R3296" t="s">
        <v>30</v>
      </c>
      <c r="T3296">
        <v>4</v>
      </c>
      <c r="U3296">
        <f t="shared" si="155"/>
        <v>0</v>
      </c>
    </row>
    <row r="3297" spans="1:21" x14ac:dyDescent="0.25">
      <c r="A3297">
        <v>19991009</v>
      </c>
      <c r="B3297" t="s">
        <v>1823</v>
      </c>
      <c r="C3297" t="str">
        <f t="shared" si="153"/>
        <v>L</v>
      </c>
      <c r="D3297" t="s">
        <v>1264</v>
      </c>
      <c r="E3297" s="1">
        <v>15</v>
      </c>
      <c r="F3297" s="1">
        <v>64</v>
      </c>
      <c r="G3297">
        <f t="shared" si="154"/>
        <v>-49</v>
      </c>
      <c r="H3297" t="s">
        <v>2702</v>
      </c>
      <c r="I3297" t="s">
        <v>2629</v>
      </c>
      <c r="J3297" t="s">
        <v>207</v>
      </c>
      <c r="K3297" t="s">
        <v>1407</v>
      </c>
      <c r="L3297" t="s">
        <v>1263</v>
      </c>
      <c r="M3297" t="s">
        <v>1264</v>
      </c>
      <c r="N3297" t="s">
        <v>1037</v>
      </c>
      <c r="R3297" t="s">
        <v>30</v>
      </c>
      <c r="T3297">
        <v>4</v>
      </c>
      <c r="U3297">
        <f t="shared" si="155"/>
        <v>0</v>
      </c>
    </row>
    <row r="3298" spans="1:21" x14ac:dyDescent="0.25">
      <c r="A3298">
        <v>19991009</v>
      </c>
      <c r="B3298" t="s">
        <v>2645</v>
      </c>
      <c r="C3298" t="str">
        <f t="shared" si="153"/>
        <v>L</v>
      </c>
      <c r="D3298" t="s">
        <v>1817</v>
      </c>
      <c r="E3298" s="1">
        <v>22</v>
      </c>
      <c r="F3298" s="1">
        <v>38</v>
      </c>
      <c r="G3298">
        <f t="shared" si="154"/>
        <v>-16</v>
      </c>
      <c r="H3298" t="s">
        <v>2702</v>
      </c>
      <c r="I3298" t="s">
        <v>2629</v>
      </c>
      <c r="J3298" t="s">
        <v>210</v>
      </c>
      <c r="K3298" t="s">
        <v>2057</v>
      </c>
      <c r="L3298" t="s">
        <v>1854</v>
      </c>
      <c r="M3298" t="s">
        <v>164</v>
      </c>
      <c r="N3298" t="s">
        <v>1839</v>
      </c>
      <c r="R3298" t="s">
        <v>30</v>
      </c>
      <c r="T3298">
        <v>4</v>
      </c>
      <c r="U3298">
        <f t="shared" si="155"/>
        <v>0</v>
      </c>
    </row>
    <row r="3299" spans="1:21" x14ac:dyDescent="0.25">
      <c r="A3299">
        <v>19991009</v>
      </c>
      <c r="B3299" t="s">
        <v>1817</v>
      </c>
      <c r="C3299" t="str">
        <f t="shared" si="153"/>
        <v>W</v>
      </c>
      <c r="D3299" t="s">
        <v>2645</v>
      </c>
      <c r="E3299" s="1">
        <v>38</v>
      </c>
      <c r="F3299" s="1">
        <v>22</v>
      </c>
      <c r="G3299">
        <f t="shared" si="154"/>
        <v>16</v>
      </c>
      <c r="H3299" t="s">
        <v>2702</v>
      </c>
      <c r="I3299" t="s">
        <v>2629</v>
      </c>
      <c r="J3299" t="s">
        <v>210</v>
      </c>
      <c r="K3299" t="s">
        <v>2057</v>
      </c>
      <c r="L3299" t="s">
        <v>1854</v>
      </c>
      <c r="M3299" t="s">
        <v>164</v>
      </c>
      <c r="N3299" t="s">
        <v>1839</v>
      </c>
      <c r="R3299" t="s">
        <v>30</v>
      </c>
      <c r="T3299">
        <v>4</v>
      </c>
      <c r="U3299">
        <f t="shared" si="155"/>
        <v>0</v>
      </c>
    </row>
    <row r="3300" spans="1:21" x14ac:dyDescent="0.25">
      <c r="A3300">
        <v>19991009</v>
      </c>
      <c r="B3300" t="s">
        <v>376</v>
      </c>
      <c r="C3300" t="str">
        <f t="shared" si="153"/>
        <v>L</v>
      </c>
      <c r="D3300" t="s">
        <v>1787</v>
      </c>
      <c r="E3300" s="1">
        <v>16</v>
      </c>
      <c r="F3300" s="1">
        <v>30</v>
      </c>
      <c r="G3300">
        <f t="shared" si="154"/>
        <v>-14</v>
      </c>
      <c r="H3300" t="s">
        <v>2702</v>
      </c>
      <c r="I3300" t="s">
        <v>2629</v>
      </c>
      <c r="J3300" t="s">
        <v>212</v>
      </c>
      <c r="K3300" t="s">
        <v>1818</v>
      </c>
      <c r="L3300" t="s">
        <v>1017</v>
      </c>
      <c r="M3300" t="s">
        <v>376</v>
      </c>
      <c r="N3300" t="s">
        <v>1033</v>
      </c>
      <c r="R3300" t="s">
        <v>30</v>
      </c>
      <c r="T3300">
        <v>4</v>
      </c>
      <c r="U3300">
        <f t="shared" si="155"/>
        <v>0</v>
      </c>
    </row>
    <row r="3301" spans="1:21" x14ac:dyDescent="0.25">
      <c r="A3301">
        <v>19991009</v>
      </c>
      <c r="B3301" t="s">
        <v>1787</v>
      </c>
      <c r="C3301" t="str">
        <f t="shared" si="153"/>
        <v>W</v>
      </c>
      <c r="D3301" t="s">
        <v>376</v>
      </c>
      <c r="E3301" s="1">
        <v>30</v>
      </c>
      <c r="F3301" s="1">
        <v>16</v>
      </c>
      <c r="G3301">
        <f t="shared" si="154"/>
        <v>14</v>
      </c>
      <c r="H3301" t="s">
        <v>2702</v>
      </c>
      <c r="I3301" t="s">
        <v>2629</v>
      </c>
      <c r="J3301" t="s">
        <v>212</v>
      </c>
      <c r="K3301" t="s">
        <v>1818</v>
      </c>
      <c r="L3301" t="s">
        <v>1017</v>
      </c>
      <c r="M3301" t="s">
        <v>376</v>
      </c>
      <c r="N3301" t="s">
        <v>1037</v>
      </c>
      <c r="R3301" t="s">
        <v>30</v>
      </c>
      <c r="T3301">
        <v>4</v>
      </c>
      <c r="U3301">
        <f t="shared" si="155"/>
        <v>0</v>
      </c>
    </row>
    <row r="3302" spans="1:21" x14ac:dyDescent="0.25">
      <c r="A3302">
        <v>19991010</v>
      </c>
      <c r="B3302" t="s">
        <v>1825</v>
      </c>
      <c r="C3302" t="str">
        <f t="shared" si="153"/>
        <v>L</v>
      </c>
      <c r="D3302" t="s">
        <v>1824</v>
      </c>
      <c r="E3302" s="1">
        <v>3</v>
      </c>
      <c r="F3302" s="1">
        <v>23</v>
      </c>
      <c r="G3302">
        <f t="shared" si="154"/>
        <v>-20</v>
      </c>
      <c r="H3302" t="s">
        <v>2702</v>
      </c>
      <c r="I3302" t="s">
        <v>2629</v>
      </c>
      <c r="J3302" t="s">
        <v>2705</v>
      </c>
      <c r="K3302" t="s">
        <v>2703</v>
      </c>
      <c r="L3302" t="s">
        <v>1826</v>
      </c>
      <c r="M3302" t="s">
        <v>1825</v>
      </c>
      <c r="N3302" t="s">
        <v>1033</v>
      </c>
      <c r="R3302" t="s">
        <v>30</v>
      </c>
      <c r="T3302">
        <v>4</v>
      </c>
      <c r="U3302">
        <f t="shared" si="155"/>
        <v>0</v>
      </c>
    </row>
    <row r="3303" spans="1:21" x14ac:dyDescent="0.25">
      <c r="A3303">
        <v>19991010</v>
      </c>
      <c r="B3303" t="s">
        <v>1824</v>
      </c>
      <c r="C3303" t="str">
        <f t="shared" si="153"/>
        <v>W</v>
      </c>
      <c r="D3303" t="s">
        <v>1825</v>
      </c>
      <c r="E3303" s="1">
        <v>23</v>
      </c>
      <c r="F3303" s="1">
        <v>3</v>
      </c>
      <c r="G3303">
        <f t="shared" si="154"/>
        <v>20</v>
      </c>
      <c r="H3303" t="s">
        <v>2702</v>
      </c>
      <c r="I3303" t="s">
        <v>2629</v>
      </c>
      <c r="J3303" t="s">
        <v>2705</v>
      </c>
      <c r="K3303" t="s">
        <v>2703</v>
      </c>
      <c r="L3303" t="s">
        <v>1826</v>
      </c>
      <c r="M3303" t="s">
        <v>1825</v>
      </c>
      <c r="N3303" t="s">
        <v>1037</v>
      </c>
      <c r="R3303" t="s">
        <v>30</v>
      </c>
      <c r="T3303">
        <v>4</v>
      </c>
      <c r="U3303">
        <f t="shared" si="155"/>
        <v>0</v>
      </c>
    </row>
    <row r="3304" spans="1:21" x14ac:dyDescent="0.25">
      <c r="A3304">
        <v>19991010</v>
      </c>
      <c r="B3304" t="s">
        <v>1828</v>
      </c>
      <c r="C3304" t="str">
        <f t="shared" si="153"/>
        <v>W</v>
      </c>
      <c r="D3304" t="s">
        <v>154</v>
      </c>
      <c r="E3304" s="1">
        <v>47</v>
      </c>
      <c r="F3304" s="1">
        <v>3</v>
      </c>
      <c r="G3304">
        <f t="shared" si="154"/>
        <v>44</v>
      </c>
      <c r="H3304" t="s">
        <v>2702</v>
      </c>
      <c r="I3304" t="s">
        <v>2629</v>
      </c>
      <c r="J3304" t="s">
        <v>208</v>
      </c>
      <c r="K3304" t="s">
        <v>1822</v>
      </c>
      <c r="L3304" t="s">
        <v>1120</v>
      </c>
      <c r="M3304" t="s">
        <v>503</v>
      </c>
      <c r="N3304" t="s">
        <v>1839</v>
      </c>
      <c r="R3304" t="s">
        <v>30</v>
      </c>
      <c r="T3304">
        <v>4</v>
      </c>
      <c r="U3304">
        <f t="shared" si="155"/>
        <v>0</v>
      </c>
    </row>
    <row r="3305" spans="1:21" x14ac:dyDescent="0.25">
      <c r="A3305">
        <v>19991010</v>
      </c>
      <c r="B3305" t="s">
        <v>154</v>
      </c>
      <c r="C3305" t="str">
        <f t="shared" si="153"/>
        <v>L</v>
      </c>
      <c r="D3305" t="s">
        <v>1828</v>
      </c>
      <c r="E3305" s="1">
        <v>3</v>
      </c>
      <c r="F3305" s="1">
        <v>47</v>
      </c>
      <c r="G3305">
        <f t="shared" si="154"/>
        <v>-44</v>
      </c>
      <c r="H3305" t="s">
        <v>2702</v>
      </c>
      <c r="I3305" t="s">
        <v>2629</v>
      </c>
      <c r="J3305" t="s">
        <v>208</v>
      </c>
      <c r="K3305" t="s">
        <v>1822</v>
      </c>
      <c r="L3305" t="s">
        <v>1120</v>
      </c>
      <c r="M3305" t="s">
        <v>503</v>
      </c>
      <c r="N3305" t="s">
        <v>1839</v>
      </c>
      <c r="R3305" t="s">
        <v>30</v>
      </c>
      <c r="T3305">
        <v>4</v>
      </c>
      <c r="U3305">
        <f t="shared" si="155"/>
        <v>0</v>
      </c>
    </row>
    <row r="3306" spans="1:21" x14ac:dyDescent="0.25">
      <c r="A3306">
        <v>19991010</v>
      </c>
      <c r="B3306" t="s">
        <v>1821</v>
      </c>
      <c r="C3306" t="str">
        <f t="shared" si="153"/>
        <v>W</v>
      </c>
      <c r="D3306" t="s">
        <v>2633</v>
      </c>
      <c r="E3306" s="1">
        <v>32</v>
      </c>
      <c r="F3306" s="1">
        <v>16</v>
      </c>
      <c r="G3306">
        <f t="shared" si="154"/>
        <v>16</v>
      </c>
      <c r="H3306" t="s">
        <v>2702</v>
      </c>
      <c r="I3306" t="s">
        <v>2629</v>
      </c>
      <c r="J3306" t="s">
        <v>207</v>
      </c>
      <c r="K3306" t="s">
        <v>2246</v>
      </c>
      <c r="L3306" t="s">
        <v>1936</v>
      </c>
      <c r="M3306" t="s">
        <v>1264</v>
      </c>
      <c r="N3306" t="s">
        <v>1839</v>
      </c>
      <c r="R3306" t="s">
        <v>30</v>
      </c>
      <c r="T3306">
        <v>4</v>
      </c>
      <c r="U3306">
        <f t="shared" si="155"/>
        <v>0</v>
      </c>
    </row>
    <row r="3307" spans="1:21" x14ac:dyDescent="0.25">
      <c r="A3307">
        <v>19991010</v>
      </c>
      <c r="B3307" t="s">
        <v>2633</v>
      </c>
      <c r="C3307" t="str">
        <f t="shared" si="153"/>
        <v>L</v>
      </c>
      <c r="D3307" t="s">
        <v>1821</v>
      </c>
      <c r="E3307" s="1">
        <v>16</v>
      </c>
      <c r="F3307" s="1">
        <v>32</v>
      </c>
      <c r="G3307">
        <f t="shared" si="154"/>
        <v>-16</v>
      </c>
      <c r="H3307" t="s">
        <v>2702</v>
      </c>
      <c r="I3307" t="s">
        <v>2629</v>
      </c>
      <c r="J3307" t="s">
        <v>207</v>
      </c>
      <c r="K3307" t="s">
        <v>2246</v>
      </c>
      <c r="L3307" t="s">
        <v>1936</v>
      </c>
      <c r="M3307" t="s">
        <v>1264</v>
      </c>
      <c r="N3307" t="s">
        <v>1839</v>
      </c>
      <c r="R3307" t="s">
        <v>30</v>
      </c>
      <c r="T3307">
        <v>4</v>
      </c>
      <c r="U3307">
        <f t="shared" si="155"/>
        <v>0</v>
      </c>
    </row>
    <row r="3308" spans="1:21" x14ac:dyDescent="0.25">
      <c r="A3308">
        <v>19991010</v>
      </c>
      <c r="B3308" t="s">
        <v>171</v>
      </c>
      <c r="C3308" t="str">
        <f t="shared" si="153"/>
        <v>L</v>
      </c>
      <c r="D3308" t="s">
        <v>2631</v>
      </c>
      <c r="E3308" s="1">
        <v>25</v>
      </c>
      <c r="F3308" s="1">
        <v>28</v>
      </c>
      <c r="G3308">
        <f t="shared" si="154"/>
        <v>-3</v>
      </c>
      <c r="H3308" t="s">
        <v>2702</v>
      </c>
      <c r="I3308" t="s">
        <v>2629</v>
      </c>
      <c r="J3308" t="s">
        <v>212</v>
      </c>
      <c r="K3308" t="s">
        <v>2581</v>
      </c>
      <c r="L3308" t="s">
        <v>1278</v>
      </c>
      <c r="M3308" t="s">
        <v>376</v>
      </c>
      <c r="N3308" t="s">
        <v>1839</v>
      </c>
      <c r="R3308" t="s">
        <v>30</v>
      </c>
      <c r="T3308">
        <v>4</v>
      </c>
      <c r="U3308">
        <f t="shared" si="155"/>
        <v>1</v>
      </c>
    </row>
    <row r="3309" spans="1:21" x14ac:dyDescent="0.25">
      <c r="A3309">
        <v>19991010</v>
      </c>
      <c r="B3309" t="s">
        <v>2631</v>
      </c>
      <c r="C3309" t="str">
        <f t="shared" si="153"/>
        <v>W</v>
      </c>
      <c r="D3309" t="s">
        <v>171</v>
      </c>
      <c r="E3309" s="1">
        <v>28</v>
      </c>
      <c r="F3309" s="1">
        <v>25</v>
      </c>
      <c r="G3309">
        <f t="shared" si="154"/>
        <v>3</v>
      </c>
      <c r="H3309" t="s">
        <v>2702</v>
      </c>
      <c r="I3309" t="s">
        <v>2629</v>
      </c>
      <c r="J3309" t="s">
        <v>212</v>
      </c>
      <c r="K3309" t="s">
        <v>2581</v>
      </c>
      <c r="L3309" t="s">
        <v>1278</v>
      </c>
      <c r="M3309" t="s">
        <v>376</v>
      </c>
      <c r="N3309" t="s">
        <v>1839</v>
      </c>
      <c r="R3309" t="s">
        <v>30</v>
      </c>
      <c r="T3309">
        <v>4</v>
      </c>
      <c r="U3309">
        <f t="shared" si="155"/>
        <v>0</v>
      </c>
    </row>
    <row r="3310" spans="1:21" x14ac:dyDescent="0.25">
      <c r="A3310">
        <v>19991014</v>
      </c>
      <c r="B3310" t="s">
        <v>1787</v>
      </c>
      <c r="C3310" t="str">
        <f t="shared" si="153"/>
        <v>W</v>
      </c>
      <c r="D3310" t="s">
        <v>171</v>
      </c>
      <c r="E3310" s="1">
        <v>101</v>
      </c>
      <c r="F3310" s="1">
        <v>3</v>
      </c>
      <c r="G3310">
        <f t="shared" si="154"/>
        <v>98</v>
      </c>
      <c r="H3310" t="s">
        <v>2702</v>
      </c>
      <c r="I3310" t="s">
        <v>2629</v>
      </c>
      <c r="J3310" t="s">
        <v>212</v>
      </c>
      <c r="K3310" t="s">
        <v>2707</v>
      </c>
      <c r="L3310" t="s">
        <v>2706</v>
      </c>
      <c r="M3310" t="s">
        <v>376</v>
      </c>
      <c r="N3310" t="s">
        <v>1839</v>
      </c>
      <c r="R3310" t="s">
        <v>30</v>
      </c>
      <c r="T3310">
        <v>4</v>
      </c>
      <c r="U3310">
        <f t="shared" si="155"/>
        <v>0</v>
      </c>
    </row>
    <row r="3311" spans="1:21" x14ac:dyDescent="0.25">
      <c r="A3311">
        <v>19991014</v>
      </c>
      <c r="B3311" t="s">
        <v>171</v>
      </c>
      <c r="C3311" t="str">
        <f t="shared" si="153"/>
        <v>L</v>
      </c>
      <c r="D3311" t="s">
        <v>1787</v>
      </c>
      <c r="E3311" s="1">
        <v>3</v>
      </c>
      <c r="F3311" s="1">
        <v>101</v>
      </c>
      <c r="G3311">
        <f t="shared" si="154"/>
        <v>-98</v>
      </c>
      <c r="H3311" t="s">
        <v>2702</v>
      </c>
      <c r="I3311" t="s">
        <v>2629</v>
      </c>
      <c r="J3311" t="s">
        <v>212</v>
      </c>
      <c r="K3311" t="s">
        <v>2707</v>
      </c>
      <c r="L3311" t="s">
        <v>2706</v>
      </c>
      <c r="M3311" t="s">
        <v>376</v>
      </c>
      <c r="N3311" t="s">
        <v>1839</v>
      </c>
      <c r="R3311" t="s">
        <v>30</v>
      </c>
      <c r="T3311">
        <v>4</v>
      </c>
      <c r="U3311">
        <f t="shared" si="155"/>
        <v>0</v>
      </c>
    </row>
    <row r="3312" spans="1:21" x14ac:dyDescent="0.25">
      <c r="A3312">
        <v>19991014</v>
      </c>
      <c r="B3312" t="s">
        <v>1264</v>
      </c>
      <c r="C3312" t="str">
        <f t="shared" si="153"/>
        <v>L</v>
      </c>
      <c r="D3312" t="s">
        <v>2633</v>
      </c>
      <c r="E3312" s="1">
        <v>31</v>
      </c>
      <c r="F3312" s="1">
        <v>38</v>
      </c>
      <c r="G3312">
        <f t="shared" si="154"/>
        <v>-7</v>
      </c>
      <c r="H3312" t="s">
        <v>2702</v>
      </c>
      <c r="I3312" t="s">
        <v>2629</v>
      </c>
      <c r="J3312" t="s">
        <v>207</v>
      </c>
      <c r="K3312" t="s">
        <v>1407</v>
      </c>
      <c r="L3312" t="s">
        <v>1263</v>
      </c>
      <c r="M3312" t="s">
        <v>1264</v>
      </c>
      <c r="N3312" t="s">
        <v>1033</v>
      </c>
      <c r="R3312" t="s">
        <v>30</v>
      </c>
      <c r="T3312">
        <v>4</v>
      </c>
      <c r="U3312">
        <f t="shared" si="155"/>
        <v>1</v>
      </c>
    </row>
    <row r="3313" spans="1:21" x14ac:dyDescent="0.25">
      <c r="A3313">
        <v>19991014</v>
      </c>
      <c r="B3313" t="s">
        <v>2633</v>
      </c>
      <c r="C3313" t="str">
        <f t="shared" si="153"/>
        <v>W</v>
      </c>
      <c r="D3313" t="s">
        <v>1264</v>
      </c>
      <c r="E3313" s="1">
        <v>38</v>
      </c>
      <c r="F3313" s="1">
        <v>31</v>
      </c>
      <c r="G3313">
        <f t="shared" si="154"/>
        <v>7</v>
      </c>
      <c r="H3313" t="s">
        <v>2702</v>
      </c>
      <c r="I3313" t="s">
        <v>2629</v>
      </c>
      <c r="J3313" t="s">
        <v>207</v>
      </c>
      <c r="K3313" t="s">
        <v>1407</v>
      </c>
      <c r="L3313" t="s">
        <v>1263</v>
      </c>
      <c r="M3313" t="s">
        <v>1264</v>
      </c>
      <c r="N3313" t="s">
        <v>1037</v>
      </c>
      <c r="R3313" t="s">
        <v>30</v>
      </c>
      <c r="T3313">
        <v>4</v>
      </c>
      <c r="U3313">
        <f t="shared" si="155"/>
        <v>0</v>
      </c>
    </row>
    <row r="3314" spans="1:21" x14ac:dyDescent="0.25">
      <c r="A3314">
        <v>19991014</v>
      </c>
      <c r="B3314" t="s">
        <v>2645</v>
      </c>
      <c r="C3314" t="str">
        <f t="shared" si="153"/>
        <v>W</v>
      </c>
      <c r="D3314" t="s">
        <v>2639</v>
      </c>
      <c r="E3314" s="1">
        <v>72</v>
      </c>
      <c r="F3314" s="1">
        <v>11</v>
      </c>
      <c r="G3314">
        <f t="shared" si="154"/>
        <v>61</v>
      </c>
      <c r="H3314" t="s">
        <v>2702</v>
      </c>
      <c r="I3314" t="s">
        <v>2629</v>
      </c>
      <c r="J3314" t="s">
        <v>210</v>
      </c>
      <c r="K3314" t="s">
        <v>2628</v>
      </c>
      <c r="L3314" t="s">
        <v>2093</v>
      </c>
      <c r="M3314" t="s">
        <v>164</v>
      </c>
      <c r="N3314" t="s">
        <v>1839</v>
      </c>
      <c r="R3314" t="s">
        <v>30</v>
      </c>
      <c r="T3314">
        <v>4</v>
      </c>
      <c r="U3314">
        <f t="shared" si="155"/>
        <v>0</v>
      </c>
    </row>
    <row r="3315" spans="1:21" x14ac:dyDescent="0.25">
      <c r="A3315">
        <v>19991014</v>
      </c>
      <c r="B3315" t="s">
        <v>2639</v>
      </c>
      <c r="C3315" t="str">
        <f t="shared" si="153"/>
        <v>L</v>
      </c>
      <c r="D3315" t="s">
        <v>2645</v>
      </c>
      <c r="E3315" s="1">
        <v>11</v>
      </c>
      <c r="F3315" s="1">
        <v>72</v>
      </c>
      <c r="G3315">
        <f t="shared" si="154"/>
        <v>-61</v>
      </c>
      <c r="H3315" t="s">
        <v>2702</v>
      </c>
      <c r="I3315" t="s">
        <v>2629</v>
      </c>
      <c r="J3315" t="s">
        <v>210</v>
      </c>
      <c r="K3315" t="s">
        <v>2628</v>
      </c>
      <c r="L3315" t="s">
        <v>2093</v>
      </c>
      <c r="M3315" t="s">
        <v>164</v>
      </c>
      <c r="N3315" t="s">
        <v>1839</v>
      </c>
      <c r="R3315" t="s">
        <v>30</v>
      </c>
      <c r="T3315">
        <v>4</v>
      </c>
      <c r="U3315">
        <f t="shared" si="155"/>
        <v>0</v>
      </c>
    </row>
    <row r="3316" spans="1:21" x14ac:dyDescent="0.25">
      <c r="A3316">
        <v>19991014</v>
      </c>
      <c r="B3316" t="s">
        <v>1824</v>
      </c>
      <c r="C3316" t="str">
        <f t="shared" si="153"/>
        <v>W</v>
      </c>
      <c r="D3316" t="s">
        <v>660</v>
      </c>
      <c r="E3316" s="1">
        <v>55</v>
      </c>
      <c r="F3316" s="1">
        <v>19</v>
      </c>
      <c r="G3316">
        <f t="shared" si="154"/>
        <v>36</v>
      </c>
      <c r="H3316" t="s">
        <v>2702</v>
      </c>
      <c r="I3316" t="s">
        <v>2629</v>
      </c>
      <c r="J3316" t="s">
        <v>2705</v>
      </c>
      <c r="K3316" t="s">
        <v>2183</v>
      </c>
      <c r="L3316" t="s">
        <v>2182</v>
      </c>
      <c r="M3316" t="s">
        <v>1825</v>
      </c>
      <c r="N3316" t="s">
        <v>1839</v>
      </c>
      <c r="R3316" t="s">
        <v>30</v>
      </c>
      <c r="T3316">
        <v>4</v>
      </c>
      <c r="U3316">
        <f t="shared" si="155"/>
        <v>0</v>
      </c>
    </row>
    <row r="3317" spans="1:21" x14ac:dyDescent="0.25">
      <c r="A3317">
        <v>19991014</v>
      </c>
      <c r="B3317" t="s">
        <v>660</v>
      </c>
      <c r="C3317" t="str">
        <f t="shared" si="153"/>
        <v>L</v>
      </c>
      <c r="D3317" t="s">
        <v>1824</v>
      </c>
      <c r="E3317" s="1">
        <v>19</v>
      </c>
      <c r="F3317" s="1">
        <v>55</v>
      </c>
      <c r="G3317">
        <f t="shared" si="154"/>
        <v>-36</v>
      </c>
      <c r="H3317" t="s">
        <v>2702</v>
      </c>
      <c r="I3317" t="s">
        <v>2629</v>
      </c>
      <c r="J3317" t="s">
        <v>2705</v>
      </c>
      <c r="K3317" t="s">
        <v>2183</v>
      </c>
      <c r="L3317" t="s">
        <v>2182</v>
      </c>
      <c r="M3317" t="s">
        <v>1825</v>
      </c>
      <c r="N3317" t="s">
        <v>1839</v>
      </c>
      <c r="R3317" t="s">
        <v>30</v>
      </c>
      <c r="T3317">
        <v>4</v>
      </c>
      <c r="U3317">
        <f t="shared" si="155"/>
        <v>0</v>
      </c>
    </row>
    <row r="3318" spans="1:21" x14ac:dyDescent="0.25">
      <c r="A3318">
        <v>19991015</v>
      </c>
      <c r="B3318" t="s">
        <v>1828</v>
      </c>
      <c r="C3318" t="str">
        <f t="shared" si="153"/>
        <v>W</v>
      </c>
      <c r="D3318" t="s">
        <v>2635</v>
      </c>
      <c r="E3318" s="1">
        <v>39</v>
      </c>
      <c r="F3318" s="1">
        <v>3</v>
      </c>
      <c r="G3318">
        <f t="shared" si="154"/>
        <v>36</v>
      </c>
      <c r="H3318" t="s">
        <v>2702</v>
      </c>
      <c r="I3318" t="s">
        <v>2629</v>
      </c>
      <c r="J3318" t="s">
        <v>208</v>
      </c>
      <c r="K3318" t="s">
        <v>2170</v>
      </c>
      <c r="L3318" t="s">
        <v>1022</v>
      </c>
      <c r="M3318" t="s">
        <v>503</v>
      </c>
      <c r="N3318" t="s">
        <v>1839</v>
      </c>
      <c r="R3318" t="s">
        <v>30</v>
      </c>
      <c r="T3318">
        <v>4</v>
      </c>
      <c r="U3318">
        <f t="shared" si="155"/>
        <v>0</v>
      </c>
    </row>
    <row r="3319" spans="1:21" x14ac:dyDescent="0.25">
      <c r="A3319">
        <v>19991015</v>
      </c>
      <c r="B3319" t="s">
        <v>2635</v>
      </c>
      <c r="C3319" t="str">
        <f t="shared" si="153"/>
        <v>L</v>
      </c>
      <c r="D3319" t="s">
        <v>1828</v>
      </c>
      <c r="E3319" s="1">
        <v>3</v>
      </c>
      <c r="F3319" s="1">
        <v>39</v>
      </c>
      <c r="G3319">
        <f t="shared" si="154"/>
        <v>-36</v>
      </c>
      <c r="H3319" t="s">
        <v>2702</v>
      </c>
      <c r="I3319" t="s">
        <v>2629</v>
      </c>
      <c r="J3319" t="s">
        <v>208</v>
      </c>
      <c r="K3319" t="s">
        <v>2170</v>
      </c>
      <c r="L3319" t="s">
        <v>1022</v>
      </c>
      <c r="M3319" t="s">
        <v>503</v>
      </c>
      <c r="N3319" t="s">
        <v>1839</v>
      </c>
      <c r="R3319" t="s">
        <v>30</v>
      </c>
      <c r="T3319">
        <v>4</v>
      </c>
      <c r="U3319">
        <f t="shared" si="155"/>
        <v>0</v>
      </c>
    </row>
    <row r="3320" spans="1:21" x14ac:dyDescent="0.25">
      <c r="A3320">
        <v>19991015</v>
      </c>
      <c r="B3320" t="s">
        <v>1825</v>
      </c>
      <c r="C3320" t="str">
        <f t="shared" si="153"/>
        <v>W</v>
      </c>
      <c r="D3320" t="s">
        <v>397</v>
      </c>
      <c r="E3320" s="1">
        <v>44</v>
      </c>
      <c r="F3320" s="1">
        <v>14</v>
      </c>
      <c r="G3320">
        <f t="shared" si="154"/>
        <v>30</v>
      </c>
      <c r="H3320" t="s">
        <v>2702</v>
      </c>
      <c r="I3320" t="s">
        <v>2629</v>
      </c>
      <c r="J3320" t="s">
        <v>2705</v>
      </c>
      <c r="K3320" t="s">
        <v>2703</v>
      </c>
      <c r="L3320" t="s">
        <v>1826</v>
      </c>
      <c r="M3320" t="s">
        <v>1825</v>
      </c>
      <c r="N3320" t="s">
        <v>1033</v>
      </c>
      <c r="R3320" t="s">
        <v>30</v>
      </c>
      <c r="T3320">
        <v>4</v>
      </c>
      <c r="U3320">
        <f t="shared" si="155"/>
        <v>0</v>
      </c>
    </row>
    <row r="3321" spans="1:21" x14ac:dyDescent="0.25">
      <c r="A3321">
        <v>19991015</v>
      </c>
      <c r="B3321" t="s">
        <v>397</v>
      </c>
      <c r="C3321" t="str">
        <f t="shared" si="153"/>
        <v>L</v>
      </c>
      <c r="D3321" t="s">
        <v>1825</v>
      </c>
      <c r="E3321" s="1">
        <v>14</v>
      </c>
      <c r="F3321" s="1">
        <v>44</v>
      </c>
      <c r="G3321">
        <f t="shared" si="154"/>
        <v>-30</v>
      </c>
      <c r="H3321" t="s">
        <v>2702</v>
      </c>
      <c r="I3321" t="s">
        <v>2629</v>
      </c>
      <c r="J3321" t="s">
        <v>2705</v>
      </c>
      <c r="K3321" t="s">
        <v>2703</v>
      </c>
      <c r="L3321" t="s">
        <v>1826</v>
      </c>
      <c r="M3321" t="s">
        <v>1825</v>
      </c>
      <c r="N3321" t="s">
        <v>1037</v>
      </c>
      <c r="R3321" t="s">
        <v>30</v>
      </c>
      <c r="T3321">
        <v>4</v>
      </c>
      <c r="U3321">
        <f t="shared" si="155"/>
        <v>0</v>
      </c>
    </row>
    <row r="3322" spans="1:21" x14ac:dyDescent="0.25">
      <c r="A3322">
        <v>19991015</v>
      </c>
      <c r="B3322" t="s">
        <v>376</v>
      </c>
      <c r="C3322" t="str">
        <f t="shared" si="153"/>
        <v>W</v>
      </c>
      <c r="D3322" t="s">
        <v>2631</v>
      </c>
      <c r="E3322" s="1">
        <v>101</v>
      </c>
      <c r="F3322" s="1">
        <v>10</v>
      </c>
      <c r="G3322">
        <f t="shared" si="154"/>
        <v>91</v>
      </c>
      <c r="H3322" t="s">
        <v>2702</v>
      </c>
      <c r="I3322" t="s">
        <v>2629</v>
      </c>
      <c r="J3322" t="s">
        <v>212</v>
      </c>
      <c r="K3322" t="s">
        <v>1818</v>
      </c>
      <c r="L3322" t="s">
        <v>1017</v>
      </c>
      <c r="M3322" t="s">
        <v>376</v>
      </c>
      <c r="N3322" t="s">
        <v>1033</v>
      </c>
      <c r="R3322" t="s">
        <v>30</v>
      </c>
      <c r="T3322">
        <v>4</v>
      </c>
      <c r="U3322">
        <f t="shared" si="155"/>
        <v>0</v>
      </c>
    </row>
    <row r="3323" spans="1:21" x14ac:dyDescent="0.25">
      <c r="A3323">
        <v>19991015</v>
      </c>
      <c r="B3323" t="s">
        <v>2631</v>
      </c>
      <c r="C3323" t="str">
        <f t="shared" si="153"/>
        <v>L</v>
      </c>
      <c r="D3323" t="s">
        <v>376</v>
      </c>
      <c r="E3323" s="1">
        <v>10</v>
      </c>
      <c r="F3323" s="1">
        <v>101</v>
      </c>
      <c r="G3323">
        <f t="shared" si="154"/>
        <v>-91</v>
      </c>
      <c r="H3323" t="s">
        <v>2702</v>
      </c>
      <c r="I3323" t="s">
        <v>2629</v>
      </c>
      <c r="J3323" t="s">
        <v>212</v>
      </c>
      <c r="K3323" t="s">
        <v>1818</v>
      </c>
      <c r="L3323" t="s">
        <v>1017</v>
      </c>
      <c r="M3323" t="s">
        <v>376</v>
      </c>
      <c r="N3323" t="s">
        <v>1037</v>
      </c>
      <c r="R3323" t="s">
        <v>30</v>
      </c>
      <c r="T3323">
        <v>4</v>
      </c>
      <c r="U3323">
        <f t="shared" si="155"/>
        <v>0</v>
      </c>
    </row>
    <row r="3324" spans="1:21" x14ac:dyDescent="0.25">
      <c r="A3324">
        <v>19991016</v>
      </c>
      <c r="B3324" t="s">
        <v>1821</v>
      </c>
      <c r="C3324" t="str">
        <f t="shared" si="153"/>
        <v>W</v>
      </c>
      <c r="D3324" t="s">
        <v>1823</v>
      </c>
      <c r="E3324" s="1">
        <v>33</v>
      </c>
      <c r="F3324" s="1">
        <v>12</v>
      </c>
      <c r="G3324">
        <f t="shared" si="154"/>
        <v>21</v>
      </c>
      <c r="H3324" t="s">
        <v>2702</v>
      </c>
      <c r="I3324" t="s">
        <v>2629</v>
      </c>
      <c r="J3324" t="s">
        <v>207</v>
      </c>
      <c r="K3324" t="s">
        <v>1407</v>
      </c>
      <c r="L3324" t="s">
        <v>1263</v>
      </c>
      <c r="M3324" t="s">
        <v>1264</v>
      </c>
      <c r="N3324" t="s">
        <v>1839</v>
      </c>
      <c r="R3324" t="s">
        <v>30</v>
      </c>
      <c r="T3324">
        <v>4</v>
      </c>
      <c r="U3324">
        <f t="shared" si="155"/>
        <v>0</v>
      </c>
    </row>
    <row r="3325" spans="1:21" x14ac:dyDescent="0.25">
      <c r="A3325">
        <v>19991016</v>
      </c>
      <c r="B3325" t="s">
        <v>1823</v>
      </c>
      <c r="C3325" t="str">
        <f t="shared" si="153"/>
        <v>L</v>
      </c>
      <c r="D3325" t="s">
        <v>1821</v>
      </c>
      <c r="E3325" s="1">
        <v>12</v>
      </c>
      <c r="F3325" s="1">
        <v>33</v>
      </c>
      <c r="G3325">
        <f t="shared" si="154"/>
        <v>-21</v>
      </c>
      <c r="H3325" t="s">
        <v>2702</v>
      </c>
      <c r="I3325" t="s">
        <v>2629</v>
      </c>
      <c r="J3325" t="s">
        <v>207</v>
      </c>
      <c r="K3325" t="s">
        <v>1407</v>
      </c>
      <c r="L3325" t="s">
        <v>1263</v>
      </c>
      <c r="M3325" t="s">
        <v>1264</v>
      </c>
      <c r="N3325" t="s">
        <v>1839</v>
      </c>
      <c r="R3325" t="s">
        <v>30</v>
      </c>
      <c r="T3325">
        <v>4</v>
      </c>
      <c r="U3325">
        <f t="shared" si="155"/>
        <v>0</v>
      </c>
    </row>
    <row r="3326" spans="1:21" x14ac:dyDescent="0.25">
      <c r="A3326">
        <v>19991016</v>
      </c>
      <c r="B3326" t="s">
        <v>503</v>
      </c>
      <c r="C3326" t="str">
        <f t="shared" si="153"/>
        <v>W</v>
      </c>
      <c r="D3326" t="s">
        <v>154</v>
      </c>
      <c r="E3326" s="1">
        <v>48</v>
      </c>
      <c r="F3326" s="1">
        <v>0</v>
      </c>
      <c r="G3326">
        <f t="shared" si="154"/>
        <v>48</v>
      </c>
      <c r="H3326" t="s">
        <v>2702</v>
      </c>
      <c r="I3326" t="s">
        <v>2629</v>
      </c>
      <c r="J3326" t="s">
        <v>208</v>
      </c>
      <c r="K3326" t="s">
        <v>1822</v>
      </c>
      <c r="L3326" t="s">
        <v>1120</v>
      </c>
      <c r="M3326" t="s">
        <v>503</v>
      </c>
      <c r="N3326" t="s">
        <v>1033</v>
      </c>
      <c r="R3326" t="s">
        <v>30</v>
      </c>
      <c r="T3326">
        <v>4</v>
      </c>
      <c r="U3326">
        <f t="shared" si="155"/>
        <v>0</v>
      </c>
    </row>
    <row r="3327" spans="1:21" x14ac:dyDescent="0.25">
      <c r="A3327">
        <v>19991016</v>
      </c>
      <c r="B3327" t="s">
        <v>154</v>
      </c>
      <c r="C3327" t="str">
        <f t="shared" si="153"/>
        <v>L</v>
      </c>
      <c r="D3327" t="s">
        <v>503</v>
      </c>
      <c r="E3327" s="1">
        <v>0</v>
      </c>
      <c r="F3327" s="1">
        <v>48</v>
      </c>
      <c r="G3327">
        <f t="shared" si="154"/>
        <v>-48</v>
      </c>
      <c r="H3327" t="s">
        <v>2702</v>
      </c>
      <c r="I3327" t="s">
        <v>2629</v>
      </c>
      <c r="J3327" t="s">
        <v>208</v>
      </c>
      <c r="K3327" t="s">
        <v>1822</v>
      </c>
      <c r="L3327" t="s">
        <v>1120</v>
      </c>
      <c r="M3327" t="s">
        <v>503</v>
      </c>
      <c r="N3327" t="s">
        <v>1037</v>
      </c>
      <c r="R3327" t="s">
        <v>30</v>
      </c>
      <c r="T3327">
        <v>4</v>
      </c>
      <c r="U3327">
        <f t="shared" si="155"/>
        <v>0</v>
      </c>
    </row>
    <row r="3328" spans="1:21" x14ac:dyDescent="0.25">
      <c r="A3328">
        <v>19991016</v>
      </c>
      <c r="B3328" t="s">
        <v>164</v>
      </c>
      <c r="C3328" t="str">
        <f t="shared" si="153"/>
        <v>W</v>
      </c>
      <c r="D3328" t="s">
        <v>1817</v>
      </c>
      <c r="E3328" s="1">
        <v>28</v>
      </c>
      <c r="F3328" s="1">
        <v>19</v>
      </c>
      <c r="G3328">
        <f t="shared" si="154"/>
        <v>9</v>
      </c>
      <c r="H3328" t="s">
        <v>2702</v>
      </c>
      <c r="I3328" t="s">
        <v>2629</v>
      </c>
      <c r="J3328" t="s">
        <v>210</v>
      </c>
      <c r="K3328" t="s">
        <v>2628</v>
      </c>
      <c r="L3328" t="s">
        <v>2093</v>
      </c>
      <c r="M3328" t="s">
        <v>164</v>
      </c>
      <c r="N3328" t="s">
        <v>1033</v>
      </c>
      <c r="R3328" t="s">
        <v>30</v>
      </c>
      <c r="T3328">
        <v>4</v>
      </c>
      <c r="U3328">
        <f t="shared" si="155"/>
        <v>0</v>
      </c>
    </row>
    <row r="3329" spans="1:21" x14ac:dyDescent="0.25">
      <c r="A3329">
        <v>19991016</v>
      </c>
      <c r="B3329" t="s">
        <v>1817</v>
      </c>
      <c r="C3329" t="str">
        <f t="shared" si="153"/>
        <v>L</v>
      </c>
      <c r="D3329" t="s">
        <v>164</v>
      </c>
      <c r="E3329" s="1">
        <v>19</v>
      </c>
      <c r="F3329" s="1">
        <v>28</v>
      </c>
      <c r="G3329">
        <f t="shared" si="154"/>
        <v>-9</v>
      </c>
      <c r="H3329" t="s">
        <v>2702</v>
      </c>
      <c r="I3329" t="s">
        <v>2629</v>
      </c>
      <c r="J3329" t="s">
        <v>210</v>
      </c>
      <c r="K3329" t="s">
        <v>2628</v>
      </c>
      <c r="L3329" t="s">
        <v>2093</v>
      </c>
      <c r="M3329" t="s">
        <v>164</v>
      </c>
      <c r="N3329" t="s">
        <v>1037</v>
      </c>
      <c r="R3329" t="s">
        <v>30</v>
      </c>
      <c r="T3329">
        <v>4</v>
      </c>
      <c r="U3329">
        <f t="shared" si="155"/>
        <v>0</v>
      </c>
    </row>
    <row r="3330" spans="1:21" x14ac:dyDescent="0.25">
      <c r="A3330">
        <v>19991020</v>
      </c>
      <c r="B3330" t="s">
        <v>503</v>
      </c>
      <c r="C3330" t="str">
        <f t="shared" ref="C3330:C3393" si="156">IF(E3330-F3330&gt;0,"W",IF(E3330-F3330&lt;0,"L","D"))</f>
        <v>W</v>
      </c>
      <c r="D3330" t="s">
        <v>2633</v>
      </c>
      <c r="E3330" s="1">
        <v>35</v>
      </c>
      <c r="F3330" s="1">
        <v>20</v>
      </c>
      <c r="G3330">
        <f t="shared" ref="G3330:G3393" si="157">E3330-F3330</f>
        <v>15</v>
      </c>
      <c r="H3330" t="s">
        <v>2702</v>
      </c>
      <c r="I3330" t="s">
        <v>2704</v>
      </c>
      <c r="K3330" t="s">
        <v>1822</v>
      </c>
      <c r="L3330" t="s">
        <v>1120</v>
      </c>
      <c r="M3330" t="s">
        <v>503</v>
      </c>
      <c r="N3330" t="s">
        <v>1033</v>
      </c>
      <c r="R3330" t="s">
        <v>30</v>
      </c>
      <c r="T3330">
        <v>3.5</v>
      </c>
      <c r="U3330">
        <f t="shared" ref="U3330:U3393" si="158">IF(C3330="L",IF(G3330&gt;-8,1,0),0)</f>
        <v>0</v>
      </c>
    </row>
    <row r="3331" spans="1:21" x14ac:dyDescent="0.25">
      <c r="A3331">
        <v>19991020</v>
      </c>
      <c r="B3331" t="s">
        <v>2633</v>
      </c>
      <c r="C3331" t="str">
        <f t="shared" si="156"/>
        <v>L</v>
      </c>
      <c r="D3331" t="s">
        <v>503</v>
      </c>
      <c r="E3331" s="1">
        <v>20</v>
      </c>
      <c r="F3331" s="1">
        <v>35</v>
      </c>
      <c r="G3331">
        <f t="shared" si="157"/>
        <v>-15</v>
      </c>
      <c r="H3331" t="s">
        <v>2702</v>
      </c>
      <c r="I3331" t="s">
        <v>2704</v>
      </c>
      <c r="K3331" t="s">
        <v>1822</v>
      </c>
      <c r="L3331" t="s">
        <v>1120</v>
      </c>
      <c r="M3331" t="s">
        <v>503</v>
      </c>
      <c r="N3331" t="s">
        <v>1037</v>
      </c>
      <c r="R3331" t="s">
        <v>30</v>
      </c>
      <c r="T3331">
        <v>3.5</v>
      </c>
      <c r="U3331">
        <f t="shared" si="158"/>
        <v>0</v>
      </c>
    </row>
    <row r="3332" spans="1:21" x14ac:dyDescent="0.25">
      <c r="A3332">
        <v>19991020</v>
      </c>
      <c r="B3332" t="s">
        <v>1821</v>
      </c>
      <c r="C3332" t="str">
        <f t="shared" si="156"/>
        <v>W</v>
      </c>
      <c r="D3332" t="s">
        <v>1825</v>
      </c>
      <c r="E3332" s="1">
        <v>28</v>
      </c>
      <c r="F3332" s="1">
        <v>24</v>
      </c>
      <c r="G3332">
        <f t="shared" si="157"/>
        <v>4</v>
      </c>
      <c r="H3332" t="s">
        <v>2702</v>
      </c>
      <c r="I3332" t="s">
        <v>2704</v>
      </c>
      <c r="K3332" t="s">
        <v>2690</v>
      </c>
      <c r="L3332" t="s">
        <v>2689</v>
      </c>
      <c r="M3332" t="s">
        <v>164</v>
      </c>
      <c r="N3332" t="s">
        <v>1839</v>
      </c>
      <c r="R3332" t="s">
        <v>30</v>
      </c>
      <c r="T3332">
        <v>3.5</v>
      </c>
      <c r="U3332">
        <f t="shared" si="158"/>
        <v>0</v>
      </c>
    </row>
    <row r="3333" spans="1:21" x14ac:dyDescent="0.25">
      <c r="A3333">
        <v>19991020</v>
      </c>
      <c r="B3333" t="s">
        <v>1825</v>
      </c>
      <c r="C3333" t="str">
        <f t="shared" si="156"/>
        <v>L</v>
      </c>
      <c r="D3333" t="s">
        <v>1821</v>
      </c>
      <c r="E3333" s="1">
        <v>24</v>
      </c>
      <c r="F3333" s="1">
        <v>28</v>
      </c>
      <c r="G3333">
        <f t="shared" si="157"/>
        <v>-4</v>
      </c>
      <c r="H3333" t="s">
        <v>2702</v>
      </c>
      <c r="I3333" t="s">
        <v>2704</v>
      </c>
      <c r="K3333" t="s">
        <v>2690</v>
      </c>
      <c r="L3333" t="s">
        <v>2689</v>
      </c>
      <c r="M3333" t="s">
        <v>164</v>
      </c>
      <c r="N3333" t="s">
        <v>1839</v>
      </c>
      <c r="R3333" t="s">
        <v>30</v>
      </c>
      <c r="T3333">
        <v>3.5</v>
      </c>
      <c r="U3333">
        <f t="shared" si="158"/>
        <v>1</v>
      </c>
    </row>
    <row r="3334" spans="1:21" x14ac:dyDescent="0.25">
      <c r="A3334">
        <v>19991020</v>
      </c>
      <c r="B3334" t="s">
        <v>376</v>
      </c>
      <c r="C3334" t="str">
        <f t="shared" si="156"/>
        <v>W</v>
      </c>
      <c r="D3334" t="s">
        <v>1817</v>
      </c>
      <c r="E3334" s="1">
        <v>45</v>
      </c>
      <c r="F3334" s="1">
        <v>24</v>
      </c>
      <c r="G3334">
        <f t="shared" si="157"/>
        <v>21</v>
      </c>
      <c r="H3334" t="s">
        <v>2702</v>
      </c>
      <c r="I3334" t="s">
        <v>2704</v>
      </c>
      <c r="K3334" t="s">
        <v>1818</v>
      </c>
      <c r="L3334" t="s">
        <v>1017</v>
      </c>
      <c r="M3334" t="s">
        <v>376</v>
      </c>
      <c r="N3334" t="s">
        <v>1033</v>
      </c>
      <c r="R3334" t="s">
        <v>30</v>
      </c>
      <c r="T3334">
        <v>3.5</v>
      </c>
      <c r="U3334">
        <f t="shared" si="158"/>
        <v>0</v>
      </c>
    </row>
    <row r="3335" spans="1:21" x14ac:dyDescent="0.25">
      <c r="A3335">
        <v>19991020</v>
      </c>
      <c r="B3335" t="s">
        <v>1817</v>
      </c>
      <c r="C3335" t="str">
        <f t="shared" si="156"/>
        <v>L</v>
      </c>
      <c r="D3335" t="s">
        <v>376</v>
      </c>
      <c r="E3335" s="1">
        <v>24</v>
      </c>
      <c r="F3335" s="1">
        <v>45</v>
      </c>
      <c r="G3335">
        <f t="shared" si="157"/>
        <v>-21</v>
      </c>
      <c r="H3335" t="s">
        <v>2702</v>
      </c>
      <c r="I3335" t="s">
        <v>2704</v>
      </c>
      <c r="K3335" t="s">
        <v>1818</v>
      </c>
      <c r="L3335" t="s">
        <v>1017</v>
      </c>
      <c r="M3335" t="s">
        <v>376</v>
      </c>
      <c r="N3335" t="s">
        <v>1037</v>
      </c>
      <c r="R3335" t="s">
        <v>30</v>
      </c>
      <c r="T3335">
        <v>3.5</v>
      </c>
      <c r="U3335">
        <f t="shared" si="158"/>
        <v>0</v>
      </c>
    </row>
    <row r="3336" spans="1:21" x14ac:dyDescent="0.25">
      <c r="A3336">
        <v>19991023</v>
      </c>
      <c r="B3336" t="s">
        <v>1264</v>
      </c>
      <c r="C3336" t="str">
        <f t="shared" si="156"/>
        <v>L</v>
      </c>
      <c r="D3336" t="s">
        <v>1824</v>
      </c>
      <c r="E3336" s="1">
        <v>9</v>
      </c>
      <c r="F3336" s="1">
        <v>24</v>
      </c>
      <c r="G3336">
        <f t="shared" si="157"/>
        <v>-15</v>
      </c>
      <c r="H3336" t="s">
        <v>2702</v>
      </c>
      <c r="I3336" t="s">
        <v>2627</v>
      </c>
      <c r="K3336" t="s">
        <v>1407</v>
      </c>
      <c r="L3336" t="s">
        <v>1263</v>
      </c>
      <c r="M3336" t="s">
        <v>1264</v>
      </c>
      <c r="N3336" t="s">
        <v>1033</v>
      </c>
      <c r="R3336" t="s">
        <v>30</v>
      </c>
      <c r="T3336">
        <v>3</v>
      </c>
      <c r="U3336">
        <f t="shared" si="158"/>
        <v>0</v>
      </c>
    </row>
    <row r="3337" spans="1:21" x14ac:dyDescent="0.25">
      <c r="A3337">
        <v>19991023</v>
      </c>
      <c r="B3337" t="s">
        <v>1824</v>
      </c>
      <c r="C3337" t="str">
        <f t="shared" si="156"/>
        <v>W</v>
      </c>
      <c r="D3337" t="s">
        <v>1264</v>
      </c>
      <c r="E3337" s="1">
        <v>24</v>
      </c>
      <c r="F3337" s="1">
        <v>9</v>
      </c>
      <c r="G3337">
        <f t="shared" si="157"/>
        <v>15</v>
      </c>
      <c r="H3337" t="s">
        <v>2702</v>
      </c>
      <c r="I3337" t="s">
        <v>2627</v>
      </c>
      <c r="K3337" t="s">
        <v>1407</v>
      </c>
      <c r="L3337" t="s">
        <v>1263</v>
      </c>
      <c r="M3337" t="s">
        <v>1264</v>
      </c>
      <c r="N3337" t="s">
        <v>1037</v>
      </c>
      <c r="R3337" t="s">
        <v>30</v>
      </c>
      <c r="T3337">
        <v>3</v>
      </c>
      <c r="U3337">
        <f t="shared" si="158"/>
        <v>0</v>
      </c>
    </row>
    <row r="3338" spans="1:21" x14ac:dyDescent="0.25">
      <c r="A3338">
        <v>19991024</v>
      </c>
      <c r="B3338" t="s">
        <v>1821</v>
      </c>
      <c r="C3338" t="str">
        <f t="shared" si="156"/>
        <v>L</v>
      </c>
      <c r="D3338" t="s">
        <v>164</v>
      </c>
      <c r="E3338" s="1">
        <v>26</v>
      </c>
      <c r="F3338" s="1">
        <v>47</v>
      </c>
      <c r="G3338">
        <f t="shared" si="157"/>
        <v>-21</v>
      </c>
      <c r="H3338" t="s">
        <v>2702</v>
      </c>
      <c r="I3338" t="s">
        <v>2627</v>
      </c>
      <c r="K3338" t="s">
        <v>2703</v>
      </c>
      <c r="L3338" t="s">
        <v>1826</v>
      </c>
      <c r="M3338" t="s">
        <v>1825</v>
      </c>
      <c r="N3338" t="s">
        <v>1839</v>
      </c>
      <c r="R3338" t="s">
        <v>30</v>
      </c>
      <c r="T3338">
        <v>3</v>
      </c>
      <c r="U3338">
        <f t="shared" si="158"/>
        <v>0</v>
      </c>
    </row>
    <row r="3339" spans="1:21" x14ac:dyDescent="0.25">
      <c r="A3339">
        <v>19991024</v>
      </c>
      <c r="B3339" t="s">
        <v>164</v>
      </c>
      <c r="C3339" t="str">
        <f t="shared" si="156"/>
        <v>W</v>
      </c>
      <c r="D3339" t="s">
        <v>1821</v>
      </c>
      <c r="E3339" s="1">
        <v>47</v>
      </c>
      <c r="F3339" s="1">
        <v>26</v>
      </c>
      <c r="G3339">
        <f t="shared" si="157"/>
        <v>21</v>
      </c>
      <c r="H3339" t="s">
        <v>2702</v>
      </c>
      <c r="I3339" t="s">
        <v>2627</v>
      </c>
      <c r="K3339" t="s">
        <v>2703</v>
      </c>
      <c r="L3339" t="s">
        <v>1826</v>
      </c>
      <c r="M3339" t="s">
        <v>1825</v>
      </c>
      <c r="N3339" t="s">
        <v>1839</v>
      </c>
      <c r="R3339" t="s">
        <v>30</v>
      </c>
      <c r="T3339">
        <v>3</v>
      </c>
      <c r="U3339">
        <f t="shared" si="158"/>
        <v>0</v>
      </c>
    </row>
    <row r="3340" spans="1:21" x14ac:dyDescent="0.25">
      <c r="A3340">
        <v>19991024</v>
      </c>
      <c r="B3340" t="s">
        <v>503</v>
      </c>
      <c r="C3340" t="str">
        <f t="shared" si="156"/>
        <v>L</v>
      </c>
      <c r="D3340" t="s">
        <v>1787</v>
      </c>
      <c r="E3340" s="1">
        <v>18</v>
      </c>
      <c r="F3340" s="1">
        <v>30</v>
      </c>
      <c r="G3340">
        <f t="shared" si="157"/>
        <v>-12</v>
      </c>
      <c r="H3340" t="s">
        <v>2702</v>
      </c>
      <c r="I3340" t="s">
        <v>2627</v>
      </c>
      <c r="K3340" t="s">
        <v>1822</v>
      </c>
      <c r="L3340" t="s">
        <v>1120</v>
      </c>
      <c r="M3340" t="s">
        <v>503</v>
      </c>
      <c r="N3340" t="s">
        <v>1033</v>
      </c>
      <c r="R3340" t="s">
        <v>30</v>
      </c>
      <c r="T3340">
        <v>3</v>
      </c>
      <c r="U3340">
        <f t="shared" si="158"/>
        <v>0</v>
      </c>
    </row>
    <row r="3341" spans="1:21" x14ac:dyDescent="0.25">
      <c r="A3341">
        <v>19991024</v>
      </c>
      <c r="B3341" t="s">
        <v>1787</v>
      </c>
      <c r="C3341" t="str">
        <f t="shared" si="156"/>
        <v>W</v>
      </c>
      <c r="D3341" t="s">
        <v>503</v>
      </c>
      <c r="E3341" s="1">
        <v>30</v>
      </c>
      <c r="F3341" s="1">
        <v>18</v>
      </c>
      <c r="G3341">
        <f t="shared" si="157"/>
        <v>12</v>
      </c>
      <c r="H3341" t="s">
        <v>2702</v>
      </c>
      <c r="I3341" t="s">
        <v>2627</v>
      </c>
      <c r="K3341" t="s">
        <v>1822</v>
      </c>
      <c r="L3341" t="s">
        <v>1120</v>
      </c>
      <c r="M3341" t="s">
        <v>503</v>
      </c>
      <c r="N3341" t="s">
        <v>1037</v>
      </c>
      <c r="R3341" t="s">
        <v>30</v>
      </c>
      <c r="T3341">
        <v>3</v>
      </c>
      <c r="U3341">
        <f t="shared" si="158"/>
        <v>0</v>
      </c>
    </row>
    <row r="3342" spans="1:21" x14ac:dyDescent="0.25">
      <c r="A3342">
        <v>19991024</v>
      </c>
      <c r="B3342" t="s">
        <v>376</v>
      </c>
      <c r="C3342" t="str">
        <f t="shared" si="156"/>
        <v>L</v>
      </c>
      <c r="D3342" t="s">
        <v>1828</v>
      </c>
      <c r="E3342" s="1">
        <v>21</v>
      </c>
      <c r="F3342" s="1">
        <v>44</v>
      </c>
      <c r="G3342">
        <f t="shared" si="157"/>
        <v>-23</v>
      </c>
      <c r="H3342" t="s">
        <v>2702</v>
      </c>
      <c r="I3342" t="s">
        <v>2627</v>
      </c>
      <c r="K3342" t="s">
        <v>1820</v>
      </c>
      <c r="L3342" t="s">
        <v>1819</v>
      </c>
      <c r="M3342" t="s">
        <v>164</v>
      </c>
      <c r="N3342" t="s">
        <v>1839</v>
      </c>
      <c r="R3342" t="s">
        <v>30</v>
      </c>
      <c r="T3342">
        <v>3</v>
      </c>
      <c r="U3342">
        <f t="shared" si="158"/>
        <v>0</v>
      </c>
    </row>
    <row r="3343" spans="1:21" x14ac:dyDescent="0.25">
      <c r="A3343">
        <v>19991024</v>
      </c>
      <c r="B3343" t="s">
        <v>1828</v>
      </c>
      <c r="C3343" t="str">
        <f t="shared" si="156"/>
        <v>W</v>
      </c>
      <c r="D3343" t="s">
        <v>376</v>
      </c>
      <c r="E3343" s="1">
        <v>44</v>
      </c>
      <c r="F3343" s="1">
        <v>21</v>
      </c>
      <c r="G3343">
        <f t="shared" si="157"/>
        <v>23</v>
      </c>
      <c r="H3343" t="s">
        <v>2702</v>
      </c>
      <c r="I3343" t="s">
        <v>2627</v>
      </c>
      <c r="K3343" t="s">
        <v>1820</v>
      </c>
      <c r="L3343" t="s">
        <v>1819</v>
      </c>
      <c r="M3343" t="s">
        <v>164</v>
      </c>
      <c r="N3343" t="s">
        <v>1839</v>
      </c>
      <c r="R3343" t="s">
        <v>30</v>
      </c>
      <c r="T3343">
        <v>3</v>
      </c>
      <c r="U3343">
        <f t="shared" si="158"/>
        <v>0</v>
      </c>
    </row>
    <row r="3344" spans="1:21" x14ac:dyDescent="0.25">
      <c r="A3344">
        <v>19991030</v>
      </c>
      <c r="B3344" t="s">
        <v>1824</v>
      </c>
      <c r="C3344" t="str">
        <f t="shared" si="156"/>
        <v>W</v>
      </c>
      <c r="D3344" t="s">
        <v>1828</v>
      </c>
      <c r="E3344" s="1">
        <v>27</v>
      </c>
      <c r="F3344" s="1">
        <v>21</v>
      </c>
      <c r="G3344">
        <f t="shared" si="157"/>
        <v>6</v>
      </c>
      <c r="H3344" t="s">
        <v>2702</v>
      </c>
      <c r="I3344" t="s">
        <v>2626</v>
      </c>
      <c r="K3344" t="s">
        <v>1818</v>
      </c>
      <c r="L3344" t="s">
        <v>1017</v>
      </c>
      <c r="M3344" t="s">
        <v>376</v>
      </c>
      <c r="N3344" t="s">
        <v>1839</v>
      </c>
      <c r="R3344" t="s">
        <v>30</v>
      </c>
      <c r="T3344">
        <v>2</v>
      </c>
      <c r="U3344">
        <f t="shared" si="158"/>
        <v>0</v>
      </c>
    </row>
    <row r="3345" spans="1:21" x14ac:dyDescent="0.25">
      <c r="A3345">
        <v>19991030</v>
      </c>
      <c r="B3345" t="s">
        <v>1828</v>
      </c>
      <c r="C3345" t="str">
        <f t="shared" si="156"/>
        <v>L</v>
      </c>
      <c r="D3345" t="s">
        <v>1824</v>
      </c>
      <c r="E3345" s="1">
        <v>21</v>
      </c>
      <c r="F3345" s="1">
        <v>27</v>
      </c>
      <c r="G3345">
        <f t="shared" si="157"/>
        <v>-6</v>
      </c>
      <c r="H3345" t="s">
        <v>2702</v>
      </c>
      <c r="I3345" t="s">
        <v>2626</v>
      </c>
      <c r="K3345" t="s">
        <v>1818</v>
      </c>
      <c r="L3345" t="s">
        <v>1017</v>
      </c>
      <c r="M3345" t="s">
        <v>376</v>
      </c>
      <c r="N3345" t="s">
        <v>1839</v>
      </c>
      <c r="R3345" t="s">
        <v>30</v>
      </c>
      <c r="T3345">
        <v>2</v>
      </c>
      <c r="U3345">
        <f t="shared" si="158"/>
        <v>1</v>
      </c>
    </row>
    <row r="3346" spans="1:21" x14ac:dyDescent="0.25">
      <c r="A3346">
        <v>19991031</v>
      </c>
      <c r="B3346" t="s">
        <v>164</v>
      </c>
      <c r="C3346" t="str">
        <f t="shared" si="156"/>
        <v>W</v>
      </c>
      <c r="D3346" t="s">
        <v>1787</v>
      </c>
      <c r="E3346" s="1">
        <v>43</v>
      </c>
      <c r="F3346" s="1">
        <v>31</v>
      </c>
      <c r="G3346">
        <f t="shared" si="157"/>
        <v>12</v>
      </c>
      <c r="H3346" t="s">
        <v>2702</v>
      </c>
      <c r="I3346" t="s">
        <v>2626</v>
      </c>
      <c r="K3346" t="s">
        <v>1818</v>
      </c>
      <c r="L3346" t="s">
        <v>1017</v>
      </c>
      <c r="M3346" t="s">
        <v>376</v>
      </c>
      <c r="N3346" t="s">
        <v>1839</v>
      </c>
      <c r="R3346" t="s">
        <v>30</v>
      </c>
      <c r="T3346">
        <v>2</v>
      </c>
      <c r="U3346">
        <f t="shared" si="158"/>
        <v>0</v>
      </c>
    </row>
    <row r="3347" spans="1:21" x14ac:dyDescent="0.25">
      <c r="A3347">
        <v>19991031</v>
      </c>
      <c r="B3347" t="s">
        <v>1787</v>
      </c>
      <c r="C3347" t="str">
        <f t="shared" si="156"/>
        <v>L</v>
      </c>
      <c r="D3347" t="s">
        <v>164</v>
      </c>
      <c r="E3347" s="1">
        <v>31</v>
      </c>
      <c r="F3347" s="1">
        <v>43</v>
      </c>
      <c r="G3347">
        <f t="shared" si="157"/>
        <v>-12</v>
      </c>
      <c r="H3347" t="s">
        <v>2702</v>
      </c>
      <c r="I3347" t="s">
        <v>2626</v>
      </c>
      <c r="K3347" t="s">
        <v>1818</v>
      </c>
      <c r="L3347" t="s">
        <v>1017</v>
      </c>
      <c r="M3347" t="s">
        <v>376</v>
      </c>
      <c r="N3347" t="s">
        <v>1839</v>
      </c>
      <c r="R3347" t="s">
        <v>30</v>
      </c>
      <c r="T3347">
        <v>2</v>
      </c>
      <c r="U3347">
        <f t="shared" si="158"/>
        <v>0</v>
      </c>
    </row>
    <row r="3348" spans="1:21" x14ac:dyDescent="0.25">
      <c r="A3348">
        <v>19991104</v>
      </c>
      <c r="B3348" t="s">
        <v>1787</v>
      </c>
      <c r="C3348" t="str">
        <f t="shared" si="156"/>
        <v>L</v>
      </c>
      <c r="D3348" t="s">
        <v>1828</v>
      </c>
      <c r="E3348" s="1">
        <v>18</v>
      </c>
      <c r="F3348" s="1">
        <v>22</v>
      </c>
      <c r="G3348">
        <f t="shared" si="157"/>
        <v>-4</v>
      </c>
      <c r="H3348" t="s">
        <v>2702</v>
      </c>
      <c r="I3348" t="s">
        <v>2625</v>
      </c>
      <c r="K3348" t="s">
        <v>1407</v>
      </c>
      <c r="L3348" t="s">
        <v>1263</v>
      </c>
      <c r="M3348" t="s">
        <v>1264</v>
      </c>
      <c r="N3348" t="s">
        <v>1839</v>
      </c>
      <c r="R3348" t="s">
        <v>30</v>
      </c>
      <c r="T3348">
        <v>1.5</v>
      </c>
      <c r="U3348">
        <f t="shared" si="158"/>
        <v>1</v>
      </c>
    </row>
    <row r="3349" spans="1:21" x14ac:dyDescent="0.25">
      <c r="A3349">
        <v>19991104</v>
      </c>
      <c r="B3349" t="s">
        <v>1828</v>
      </c>
      <c r="C3349" t="str">
        <f t="shared" si="156"/>
        <v>W</v>
      </c>
      <c r="D3349" t="s">
        <v>1787</v>
      </c>
      <c r="E3349" s="1">
        <v>22</v>
      </c>
      <c r="F3349" s="1">
        <v>18</v>
      </c>
      <c r="G3349">
        <f t="shared" si="157"/>
        <v>4</v>
      </c>
      <c r="H3349" t="s">
        <v>2702</v>
      </c>
      <c r="I3349" t="s">
        <v>2625</v>
      </c>
      <c r="K3349" t="s">
        <v>1407</v>
      </c>
      <c r="L3349" t="s">
        <v>1263</v>
      </c>
      <c r="M3349" t="s">
        <v>1264</v>
      </c>
      <c r="N3349" t="s">
        <v>1839</v>
      </c>
      <c r="R3349" t="s">
        <v>30</v>
      </c>
      <c r="T3349">
        <v>1.5</v>
      </c>
      <c r="U3349">
        <f t="shared" si="158"/>
        <v>0</v>
      </c>
    </row>
    <row r="3350" spans="1:21" x14ac:dyDescent="0.25">
      <c r="A3350">
        <v>19991106</v>
      </c>
      <c r="B3350" t="s">
        <v>1824</v>
      </c>
      <c r="C3350" t="str">
        <f t="shared" si="156"/>
        <v>W</v>
      </c>
      <c r="D3350" t="s">
        <v>164</v>
      </c>
      <c r="E3350" s="1">
        <v>35</v>
      </c>
      <c r="F3350" s="1">
        <v>12</v>
      </c>
      <c r="G3350">
        <f t="shared" si="157"/>
        <v>23</v>
      </c>
      <c r="H3350" t="s">
        <v>2702</v>
      </c>
      <c r="I3350" t="s">
        <v>40</v>
      </c>
      <c r="K3350" t="s">
        <v>1407</v>
      </c>
      <c r="L3350" t="s">
        <v>1263</v>
      </c>
      <c r="M3350" t="s">
        <v>1264</v>
      </c>
      <c r="N3350" t="s">
        <v>1839</v>
      </c>
      <c r="R3350" t="s">
        <v>30</v>
      </c>
      <c r="T3350">
        <v>1</v>
      </c>
      <c r="U3350">
        <f t="shared" si="158"/>
        <v>0</v>
      </c>
    </row>
    <row r="3351" spans="1:21" x14ac:dyDescent="0.25">
      <c r="A3351">
        <v>19991106</v>
      </c>
      <c r="B3351" t="s">
        <v>164</v>
      </c>
      <c r="C3351" t="str">
        <f t="shared" si="156"/>
        <v>L</v>
      </c>
      <c r="D3351" t="s">
        <v>1824</v>
      </c>
      <c r="E3351" s="1">
        <v>12</v>
      </c>
      <c r="F3351" s="1">
        <v>35</v>
      </c>
      <c r="G3351">
        <f t="shared" si="157"/>
        <v>-23</v>
      </c>
      <c r="H3351" t="s">
        <v>2702</v>
      </c>
      <c r="I3351" t="s">
        <v>40</v>
      </c>
      <c r="K3351" t="s">
        <v>1407</v>
      </c>
      <c r="L3351" t="s">
        <v>1263</v>
      </c>
      <c r="M3351" t="s">
        <v>1264</v>
      </c>
      <c r="N3351" t="s">
        <v>1839</v>
      </c>
      <c r="R3351" t="s">
        <v>30</v>
      </c>
      <c r="T3351">
        <v>1</v>
      </c>
      <c r="U3351">
        <f t="shared" si="158"/>
        <v>0</v>
      </c>
    </row>
    <row r="3352" spans="1:21" x14ac:dyDescent="0.25">
      <c r="A3352">
        <v>20000205</v>
      </c>
      <c r="B3352" t="s">
        <v>1264</v>
      </c>
      <c r="C3352" t="str">
        <f t="shared" si="156"/>
        <v>L</v>
      </c>
      <c r="D3352" t="s">
        <v>164</v>
      </c>
      <c r="E3352" s="1">
        <v>3</v>
      </c>
      <c r="F3352" s="1">
        <v>36</v>
      </c>
      <c r="G3352">
        <f t="shared" si="157"/>
        <v>-33</v>
      </c>
      <c r="H3352" t="s">
        <v>2816</v>
      </c>
      <c r="K3352" t="s">
        <v>1407</v>
      </c>
      <c r="L3352" t="s">
        <v>1263</v>
      </c>
      <c r="M3352" t="s">
        <v>1264</v>
      </c>
      <c r="N3352" t="s">
        <v>1033</v>
      </c>
      <c r="O3352" t="s">
        <v>30</v>
      </c>
      <c r="U3352">
        <f t="shared" si="158"/>
        <v>0</v>
      </c>
    </row>
    <row r="3353" spans="1:21" x14ac:dyDescent="0.25">
      <c r="A3353">
        <v>20000205</v>
      </c>
      <c r="B3353" t="s">
        <v>164</v>
      </c>
      <c r="C3353" t="str">
        <f t="shared" si="156"/>
        <v>W</v>
      </c>
      <c r="D3353" t="s">
        <v>1264</v>
      </c>
      <c r="E3353" s="1">
        <v>36</v>
      </c>
      <c r="F3353" s="1">
        <v>3</v>
      </c>
      <c r="G3353">
        <f t="shared" si="157"/>
        <v>33</v>
      </c>
      <c r="H3353" t="s">
        <v>2816</v>
      </c>
      <c r="K3353" t="s">
        <v>1407</v>
      </c>
      <c r="L3353" t="s">
        <v>1263</v>
      </c>
      <c r="M3353" t="s">
        <v>1264</v>
      </c>
      <c r="N3353" t="s">
        <v>1037</v>
      </c>
      <c r="O3353" t="s">
        <v>30</v>
      </c>
      <c r="U3353">
        <f t="shared" si="158"/>
        <v>0</v>
      </c>
    </row>
    <row r="3354" spans="1:21" x14ac:dyDescent="0.25">
      <c r="A3354">
        <v>20000205</v>
      </c>
      <c r="B3354" t="s">
        <v>171</v>
      </c>
      <c r="C3354" t="str">
        <f t="shared" si="156"/>
        <v>W</v>
      </c>
      <c r="D3354" t="s">
        <v>503</v>
      </c>
      <c r="E3354" s="1">
        <v>34</v>
      </c>
      <c r="F3354" s="1">
        <v>20</v>
      </c>
      <c r="G3354">
        <f t="shared" si="157"/>
        <v>14</v>
      </c>
      <c r="H3354" t="s">
        <v>2816</v>
      </c>
      <c r="K3354" t="s">
        <v>2136</v>
      </c>
      <c r="L3354" t="s">
        <v>1929</v>
      </c>
      <c r="M3354" t="s">
        <v>171</v>
      </c>
      <c r="N3354" t="s">
        <v>1033</v>
      </c>
      <c r="O3354" t="s">
        <v>30</v>
      </c>
      <c r="U3354">
        <f t="shared" si="158"/>
        <v>0</v>
      </c>
    </row>
    <row r="3355" spans="1:21" x14ac:dyDescent="0.25">
      <c r="A3355">
        <v>20000205</v>
      </c>
      <c r="B3355" t="s">
        <v>503</v>
      </c>
      <c r="C3355" t="str">
        <f t="shared" si="156"/>
        <v>L</v>
      </c>
      <c r="D3355" t="s">
        <v>171</v>
      </c>
      <c r="E3355" s="1">
        <v>20</v>
      </c>
      <c r="F3355" s="1">
        <v>34</v>
      </c>
      <c r="G3355">
        <f t="shared" si="157"/>
        <v>-14</v>
      </c>
      <c r="H3355" t="s">
        <v>2816</v>
      </c>
      <c r="K3355" t="s">
        <v>2136</v>
      </c>
      <c r="L3355" t="s">
        <v>1929</v>
      </c>
      <c r="M3355" t="s">
        <v>171</v>
      </c>
      <c r="N3355" t="s">
        <v>1037</v>
      </c>
      <c r="O3355" t="s">
        <v>30</v>
      </c>
      <c r="U3355">
        <f t="shared" si="158"/>
        <v>0</v>
      </c>
    </row>
    <row r="3356" spans="1:21" x14ac:dyDescent="0.25">
      <c r="A3356">
        <v>20000205</v>
      </c>
      <c r="B3356" t="s">
        <v>376</v>
      </c>
      <c r="C3356" t="str">
        <f t="shared" si="156"/>
        <v>W</v>
      </c>
      <c r="D3356" t="s">
        <v>1825</v>
      </c>
      <c r="E3356" s="1">
        <v>50</v>
      </c>
      <c r="F3356" s="1">
        <v>18</v>
      </c>
      <c r="G3356">
        <f t="shared" si="157"/>
        <v>32</v>
      </c>
      <c r="H3356" t="s">
        <v>2816</v>
      </c>
      <c r="K3356" t="s">
        <v>1894</v>
      </c>
      <c r="L3356" t="s">
        <v>1017</v>
      </c>
      <c r="M3356" t="s">
        <v>376</v>
      </c>
      <c r="N3356" t="s">
        <v>1033</v>
      </c>
      <c r="O3356" t="s">
        <v>30</v>
      </c>
      <c r="U3356">
        <f t="shared" si="158"/>
        <v>0</v>
      </c>
    </row>
    <row r="3357" spans="1:21" x14ac:dyDescent="0.25">
      <c r="A3357">
        <v>20000205</v>
      </c>
      <c r="B3357" t="s">
        <v>1825</v>
      </c>
      <c r="C3357" t="str">
        <f t="shared" si="156"/>
        <v>L</v>
      </c>
      <c r="D3357" t="s">
        <v>376</v>
      </c>
      <c r="E3357" s="1">
        <v>18</v>
      </c>
      <c r="F3357" s="1">
        <v>50</v>
      </c>
      <c r="G3357">
        <f t="shared" si="157"/>
        <v>-32</v>
      </c>
      <c r="H3357" t="s">
        <v>2816</v>
      </c>
      <c r="K3357" t="s">
        <v>1894</v>
      </c>
      <c r="L3357" t="s">
        <v>1017</v>
      </c>
      <c r="M3357" t="s">
        <v>376</v>
      </c>
      <c r="N3357" t="s">
        <v>1037</v>
      </c>
      <c r="O3357" t="s">
        <v>30</v>
      </c>
      <c r="U3357">
        <f t="shared" si="158"/>
        <v>0</v>
      </c>
    </row>
    <row r="3358" spans="1:21" x14ac:dyDescent="0.25">
      <c r="A3358">
        <v>20000219</v>
      </c>
      <c r="B3358" t="s">
        <v>1825</v>
      </c>
      <c r="C3358" t="str">
        <f t="shared" si="156"/>
        <v>W</v>
      </c>
      <c r="D3358" t="s">
        <v>503</v>
      </c>
      <c r="E3358" s="1">
        <v>44</v>
      </c>
      <c r="F3358" s="1">
        <v>22</v>
      </c>
      <c r="G3358">
        <f t="shared" si="157"/>
        <v>22</v>
      </c>
      <c r="H3358" t="s">
        <v>2816</v>
      </c>
      <c r="K3358" t="s">
        <v>1995</v>
      </c>
      <c r="L3358" t="s">
        <v>1826</v>
      </c>
      <c r="M3358" t="s">
        <v>1825</v>
      </c>
      <c r="N3358" t="s">
        <v>1033</v>
      </c>
      <c r="O3358" t="s">
        <v>30</v>
      </c>
      <c r="U3358">
        <f t="shared" si="158"/>
        <v>0</v>
      </c>
    </row>
    <row r="3359" spans="1:21" x14ac:dyDescent="0.25">
      <c r="A3359">
        <v>20000219</v>
      </c>
      <c r="B3359" t="s">
        <v>503</v>
      </c>
      <c r="C3359" t="str">
        <f t="shared" si="156"/>
        <v>L</v>
      </c>
      <c r="D3359" t="s">
        <v>1825</v>
      </c>
      <c r="E3359" s="1">
        <v>22</v>
      </c>
      <c r="F3359" s="1">
        <v>44</v>
      </c>
      <c r="G3359">
        <f t="shared" si="157"/>
        <v>-22</v>
      </c>
      <c r="H3359" t="s">
        <v>2816</v>
      </c>
      <c r="K3359" t="s">
        <v>1995</v>
      </c>
      <c r="L3359" t="s">
        <v>1826</v>
      </c>
      <c r="M3359" t="s">
        <v>1825</v>
      </c>
      <c r="N3359" t="s">
        <v>1037</v>
      </c>
      <c r="O3359" t="s">
        <v>30</v>
      </c>
      <c r="U3359">
        <f t="shared" si="158"/>
        <v>0</v>
      </c>
    </row>
    <row r="3360" spans="1:21" x14ac:dyDescent="0.25">
      <c r="A3360">
        <v>20000219</v>
      </c>
      <c r="B3360" t="s">
        <v>1264</v>
      </c>
      <c r="C3360" t="str">
        <f t="shared" si="156"/>
        <v>W</v>
      </c>
      <c r="D3360" t="s">
        <v>171</v>
      </c>
      <c r="E3360" s="1">
        <v>47</v>
      </c>
      <c r="F3360" s="1">
        <v>16</v>
      </c>
      <c r="G3360">
        <f t="shared" si="157"/>
        <v>31</v>
      </c>
      <c r="H3360" t="s">
        <v>2816</v>
      </c>
      <c r="K3360" t="s">
        <v>1407</v>
      </c>
      <c r="L3360" t="s">
        <v>1263</v>
      </c>
      <c r="M3360" t="s">
        <v>1264</v>
      </c>
      <c r="N3360" t="s">
        <v>1033</v>
      </c>
      <c r="O3360" t="s">
        <v>30</v>
      </c>
      <c r="U3360">
        <f t="shared" si="158"/>
        <v>0</v>
      </c>
    </row>
    <row r="3361" spans="1:21" x14ac:dyDescent="0.25">
      <c r="A3361">
        <v>20000219</v>
      </c>
      <c r="B3361" t="s">
        <v>171</v>
      </c>
      <c r="C3361" t="str">
        <f t="shared" si="156"/>
        <v>L</v>
      </c>
      <c r="D3361" t="s">
        <v>1264</v>
      </c>
      <c r="E3361" s="1">
        <v>16</v>
      </c>
      <c r="F3361" s="1">
        <v>47</v>
      </c>
      <c r="G3361">
        <f t="shared" si="157"/>
        <v>-31</v>
      </c>
      <c r="H3361" t="s">
        <v>2816</v>
      </c>
      <c r="K3361" t="s">
        <v>1407</v>
      </c>
      <c r="L3361" t="s">
        <v>1263</v>
      </c>
      <c r="M3361" t="s">
        <v>1264</v>
      </c>
      <c r="N3361" t="s">
        <v>1037</v>
      </c>
      <c r="O3361" t="s">
        <v>30</v>
      </c>
      <c r="U3361">
        <f t="shared" si="158"/>
        <v>0</v>
      </c>
    </row>
    <row r="3362" spans="1:21" x14ac:dyDescent="0.25">
      <c r="A3362">
        <v>20000219</v>
      </c>
      <c r="B3362" t="s">
        <v>164</v>
      </c>
      <c r="C3362" t="str">
        <f t="shared" si="156"/>
        <v>L</v>
      </c>
      <c r="D3362" t="s">
        <v>376</v>
      </c>
      <c r="E3362" s="1">
        <v>9</v>
      </c>
      <c r="F3362" s="1">
        <v>15</v>
      </c>
      <c r="G3362">
        <f t="shared" si="157"/>
        <v>-6</v>
      </c>
      <c r="H3362" t="s">
        <v>2816</v>
      </c>
      <c r="K3362" t="s">
        <v>1820</v>
      </c>
      <c r="L3362" t="s">
        <v>1819</v>
      </c>
      <c r="M3362" t="s">
        <v>164</v>
      </c>
      <c r="N3362" t="s">
        <v>1033</v>
      </c>
      <c r="O3362" t="s">
        <v>30</v>
      </c>
      <c r="U3362">
        <f t="shared" si="158"/>
        <v>1</v>
      </c>
    </row>
    <row r="3363" spans="1:21" x14ac:dyDescent="0.25">
      <c r="A3363">
        <v>20000219</v>
      </c>
      <c r="B3363" t="s">
        <v>376</v>
      </c>
      <c r="C3363" t="str">
        <f t="shared" si="156"/>
        <v>W</v>
      </c>
      <c r="D3363" t="s">
        <v>164</v>
      </c>
      <c r="E3363" s="1">
        <v>15</v>
      </c>
      <c r="F3363" s="1">
        <v>9</v>
      </c>
      <c r="G3363">
        <f t="shared" si="157"/>
        <v>6</v>
      </c>
      <c r="H3363" t="s">
        <v>2816</v>
      </c>
      <c r="K3363" t="s">
        <v>1820</v>
      </c>
      <c r="L3363" t="s">
        <v>1819</v>
      </c>
      <c r="M3363" t="s">
        <v>164</v>
      </c>
      <c r="N3363" t="s">
        <v>1037</v>
      </c>
      <c r="O3363" t="s">
        <v>30</v>
      </c>
      <c r="U3363">
        <f t="shared" si="158"/>
        <v>0</v>
      </c>
    </row>
    <row r="3364" spans="1:21" x14ac:dyDescent="0.25">
      <c r="A3364">
        <v>20000304</v>
      </c>
      <c r="B3364" t="s">
        <v>1825</v>
      </c>
      <c r="C3364" t="str">
        <f t="shared" si="156"/>
        <v>W</v>
      </c>
      <c r="D3364" t="s">
        <v>171</v>
      </c>
      <c r="E3364" s="1">
        <v>60</v>
      </c>
      <c r="F3364" s="1">
        <v>13</v>
      </c>
      <c r="G3364">
        <f t="shared" si="157"/>
        <v>47</v>
      </c>
      <c r="H3364" t="s">
        <v>2816</v>
      </c>
      <c r="K3364" t="s">
        <v>1995</v>
      </c>
      <c r="L3364" t="s">
        <v>1826</v>
      </c>
      <c r="M3364" t="s">
        <v>1825</v>
      </c>
      <c r="N3364" t="s">
        <v>1033</v>
      </c>
      <c r="O3364" t="s">
        <v>30</v>
      </c>
      <c r="U3364">
        <f t="shared" si="158"/>
        <v>0</v>
      </c>
    </row>
    <row r="3365" spans="1:21" x14ac:dyDescent="0.25">
      <c r="A3365">
        <v>20000304</v>
      </c>
      <c r="B3365" t="s">
        <v>171</v>
      </c>
      <c r="C3365" t="str">
        <f t="shared" si="156"/>
        <v>L</v>
      </c>
      <c r="D3365" t="s">
        <v>1825</v>
      </c>
      <c r="E3365" s="1">
        <v>13</v>
      </c>
      <c r="F3365" s="1">
        <v>60</v>
      </c>
      <c r="G3365">
        <f t="shared" si="157"/>
        <v>-47</v>
      </c>
      <c r="H3365" t="s">
        <v>2816</v>
      </c>
      <c r="K3365" t="s">
        <v>1995</v>
      </c>
      <c r="L3365" t="s">
        <v>1826</v>
      </c>
      <c r="M3365" t="s">
        <v>1825</v>
      </c>
      <c r="N3365" t="s">
        <v>1037</v>
      </c>
      <c r="O3365" t="s">
        <v>30</v>
      </c>
      <c r="U3365">
        <f t="shared" si="158"/>
        <v>0</v>
      </c>
    </row>
    <row r="3366" spans="1:21" x14ac:dyDescent="0.25">
      <c r="A3366">
        <v>20000304</v>
      </c>
      <c r="B3366" t="s">
        <v>503</v>
      </c>
      <c r="C3366" t="str">
        <f t="shared" si="156"/>
        <v>L</v>
      </c>
      <c r="D3366" t="s">
        <v>164</v>
      </c>
      <c r="E3366" s="1">
        <v>16</v>
      </c>
      <c r="F3366" s="1">
        <v>28</v>
      </c>
      <c r="G3366">
        <f t="shared" si="157"/>
        <v>-12</v>
      </c>
      <c r="H3366" t="s">
        <v>2816</v>
      </c>
      <c r="K3366" t="s">
        <v>1903</v>
      </c>
      <c r="L3366" t="s">
        <v>1120</v>
      </c>
      <c r="M3366" t="s">
        <v>503</v>
      </c>
      <c r="N3366" t="s">
        <v>1033</v>
      </c>
      <c r="O3366" t="s">
        <v>30</v>
      </c>
      <c r="U3366">
        <f t="shared" si="158"/>
        <v>0</v>
      </c>
    </row>
    <row r="3367" spans="1:21" x14ac:dyDescent="0.25">
      <c r="A3367">
        <v>20000304</v>
      </c>
      <c r="B3367" t="s">
        <v>164</v>
      </c>
      <c r="C3367" t="str">
        <f t="shared" si="156"/>
        <v>W</v>
      </c>
      <c r="D3367" t="s">
        <v>503</v>
      </c>
      <c r="E3367" s="1">
        <v>28</v>
      </c>
      <c r="F3367" s="1">
        <v>16</v>
      </c>
      <c r="G3367">
        <f t="shared" si="157"/>
        <v>12</v>
      </c>
      <c r="H3367" t="s">
        <v>2816</v>
      </c>
      <c r="K3367" t="s">
        <v>1903</v>
      </c>
      <c r="L3367" t="s">
        <v>1120</v>
      </c>
      <c r="M3367" t="s">
        <v>503</v>
      </c>
      <c r="N3367" t="s">
        <v>1037</v>
      </c>
      <c r="O3367" t="s">
        <v>30</v>
      </c>
      <c r="U3367">
        <f t="shared" si="158"/>
        <v>0</v>
      </c>
    </row>
    <row r="3368" spans="1:21" x14ac:dyDescent="0.25">
      <c r="A3368">
        <v>20000304</v>
      </c>
      <c r="B3368" t="s">
        <v>376</v>
      </c>
      <c r="C3368" t="str">
        <f t="shared" si="156"/>
        <v>W</v>
      </c>
      <c r="D3368" t="s">
        <v>1264</v>
      </c>
      <c r="E3368" s="1">
        <v>46</v>
      </c>
      <c r="F3368" s="1">
        <v>12</v>
      </c>
      <c r="G3368">
        <f t="shared" si="157"/>
        <v>34</v>
      </c>
      <c r="H3368" t="s">
        <v>2816</v>
      </c>
      <c r="K3368" t="s">
        <v>1894</v>
      </c>
      <c r="L3368" t="s">
        <v>1017</v>
      </c>
      <c r="M3368" t="s">
        <v>376</v>
      </c>
      <c r="N3368" t="s">
        <v>1033</v>
      </c>
      <c r="O3368" t="s">
        <v>30</v>
      </c>
      <c r="U3368">
        <f t="shared" si="158"/>
        <v>0</v>
      </c>
    </row>
    <row r="3369" spans="1:21" x14ac:dyDescent="0.25">
      <c r="A3369">
        <v>20000304</v>
      </c>
      <c r="B3369" t="s">
        <v>1264</v>
      </c>
      <c r="C3369" t="str">
        <f t="shared" si="156"/>
        <v>L</v>
      </c>
      <c r="D3369" t="s">
        <v>376</v>
      </c>
      <c r="E3369" s="1">
        <v>12</v>
      </c>
      <c r="F3369" s="1">
        <v>46</v>
      </c>
      <c r="G3369">
        <f t="shared" si="157"/>
        <v>-34</v>
      </c>
      <c r="H3369" t="s">
        <v>2816</v>
      </c>
      <c r="K3369" t="s">
        <v>1894</v>
      </c>
      <c r="L3369" t="s">
        <v>1017</v>
      </c>
      <c r="M3369" t="s">
        <v>376</v>
      </c>
      <c r="N3369" t="s">
        <v>1037</v>
      </c>
      <c r="O3369" t="s">
        <v>30</v>
      </c>
      <c r="U3369">
        <f t="shared" si="158"/>
        <v>0</v>
      </c>
    </row>
    <row r="3370" spans="1:21" x14ac:dyDescent="0.25">
      <c r="A3370">
        <v>20000318</v>
      </c>
      <c r="B3370" t="s">
        <v>1264</v>
      </c>
      <c r="C3370" t="str">
        <f t="shared" si="156"/>
        <v>W</v>
      </c>
      <c r="D3370" t="s">
        <v>503</v>
      </c>
      <c r="E3370" s="1">
        <v>26</v>
      </c>
      <c r="F3370" s="1">
        <v>18</v>
      </c>
      <c r="G3370">
        <f t="shared" si="157"/>
        <v>8</v>
      </c>
      <c r="H3370" t="s">
        <v>2816</v>
      </c>
      <c r="K3370" t="s">
        <v>1407</v>
      </c>
      <c r="L3370" t="s">
        <v>1263</v>
      </c>
      <c r="M3370" t="s">
        <v>1264</v>
      </c>
      <c r="N3370" t="s">
        <v>1033</v>
      </c>
      <c r="O3370" t="s">
        <v>30</v>
      </c>
      <c r="U3370">
        <f t="shared" si="158"/>
        <v>0</v>
      </c>
    </row>
    <row r="3371" spans="1:21" x14ac:dyDescent="0.25">
      <c r="A3371">
        <v>20000318</v>
      </c>
      <c r="B3371" t="s">
        <v>503</v>
      </c>
      <c r="C3371" t="str">
        <f t="shared" si="156"/>
        <v>L</v>
      </c>
      <c r="D3371" t="s">
        <v>1264</v>
      </c>
      <c r="E3371" s="1">
        <v>18</v>
      </c>
      <c r="F3371" s="1">
        <v>26</v>
      </c>
      <c r="G3371">
        <f t="shared" si="157"/>
        <v>-8</v>
      </c>
      <c r="H3371" t="s">
        <v>2816</v>
      </c>
      <c r="K3371" t="s">
        <v>1407</v>
      </c>
      <c r="L3371" t="s">
        <v>1263</v>
      </c>
      <c r="M3371" t="s">
        <v>1264</v>
      </c>
      <c r="N3371" t="s">
        <v>1037</v>
      </c>
      <c r="O3371" t="s">
        <v>30</v>
      </c>
      <c r="U3371">
        <f t="shared" si="158"/>
        <v>0</v>
      </c>
    </row>
    <row r="3372" spans="1:21" x14ac:dyDescent="0.25">
      <c r="A3372">
        <v>20000318</v>
      </c>
      <c r="B3372" t="s">
        <v>171</v>
      </c>
      <c r="C3372" t="str">
        <f t="shared" si="156"/>
        <v>L</v>
      </c>
      <c r="D3372" t="s">
        <v>376</v>
      </c>
      <c r="E3372" s="1">
        <v>12</v>
      </c>
      <c r="F3372" s="1">
        <v>59</v>
      </c>
      <c r="G3372">
        <f t="shared" si="157"/>
        <v>-47</v>
      </c>
      <c r="H3372" t="s">
        <v>2816</v>
      </c>
      <c r="K3372" t="s">
        <v>2136</v>
      </c>
      <c r="L3372" t="s">
        <v>1929</v>
      </c>
      <c r="M3372" t="s">
        <v>171</v>
      </c>
      <c r="N3372" t="s">
        <v>1033</v>
      </c>
      <c r="O3372" t="s">
        <v>30</v>
      </c>
      <c r="U3372">
        <f t="shared" si="158"/>
        <v>0</v>
      </c>
    </row>
    <row r="3373" spans="1:21" x14ac:dyDescent="0.25">
      <c r="A3373">
        <v>20000318</v>
      </c>
      <c r="B3373" t="s">
        <v>376</v>
      </c>
      <c r="C3373" t="str">
        <f t="shared" si="156"/>
        <v>W</v>
      </c>
      <c r="D3373" t="s">
        <v>171</v>
      </c>
      <c r="E3373" s="1">
        <v>59</v>
      </c>
      <c r="F3373" s="1">
        <v>12</v>
      </c>
      <c r="G3373">
        <f t="shared" si="157"/>
        <v>47</v>
      </c>
      <c r="H3373" t="s">
        <v>2816</v>
      </c>
      <c r="K3373" t="s">
        <v>2136</v>
      </c>
      <c r="L3373" t="s">
        <v>1929</v>
      </c>
      <c r="M3373" t="s">
        <v>171</v>
      </c>
      <c r="N3373" t="s">
        <v>1037</v>
      </c>
      <c r="O3373" t="s">
        <v>30</v>
      </c>
      <c r="U3373">
        <f t="shared" si="158"/>
        <v>0</v>
      </c>
    </row>
    <row r="3374" spans="1:21" x14ac:dyDescent="0.25">
      <c r="A3374">
        <v>20000319</v>
      </c>
      <c r="B3374" t="s">
        <v>164</v>
      </c>
      <c r="C3374" t="str">
        <f t="shared" si="156"/>
        <v>L</v>
      </c>
      <c r="D3374" t="s">
        <v>1825</v>
      </c>
      <c r="E3374" s="1">
        <v>25</v>
      </c>
      <c r="F3374" s="1">
        <v>27</v>
      </c>
      <c r="G3374">
        <f t="shared" si="157"/>
        <v>-2</v>
      </c>
      <c r="H3374" t="s">
        <v>2816</v>
      </c>
      <c r="K3374" t="s">
        <v>1820</v>
      </c>
      <c r="L3374" t="s">
        <v>1819</v>
      </c>
      <c r="M3374" t="s">
        <v>164</v>
      </c>
      <c r="N3374" t="s">
        <v>1033</v>
      </c>
      <c r="O3374" t="s">
        <v>30</v>
      </c>
      <c r="U3374">
        <f t="shared" si="158"/>
        <v>1</v>
      </c>
    </row>
    <row r="3375" spans="1:21" x14ac:dyDescent="0.25">
      <c r="A3375">
        <v>20000319</v>
      </c>
      <c r="B3375" t="s">
        <v>1825</v>
      </c>
      <c r="C3375" t="str">
        <f t="shared" si="156"/>
        <v>W</v>
      </c>
      <c r="D3375" t="s">
        <v>164</v>
      </c>
      <c r="E3375" s="1">
        <v>27</v>
      </c>
      <c r="F3375" s="1">
        <v>25</v>
      </c>
      <c r="G3375">
        <f t="shared" si="157"/>
        <v>2</v>
      </c>
      <c r="H3375" t="s">
        <v>2816</v>
      </c>
      <c r="K3375" t="s">
        <v>1820</v>
      </c>
      <c r="L3375" t="s">
        <v>1819</v>
      </c>
      <c r="M3375" t="s">
        <v>164</v>
      </c>
      <c r="N3375" t="s">
        <v>1037</v>
      </c>
      <c r="O3375" t="s">
        <v>30</v>
      </c>
      <c r="U3375">
        <f t="shared" si="158"/>
        <v>0</v>
      </c>
    </row>
    <row r="3376" spans="1:21" x14ac:dyDescent="0.25">
      <c r="A3376">
        <v>20000401</v>
      </c>
      <c r="B3376" t="s">
        <v>1825</v>
      </c>
      <c r="C3376" t="str">
        <f t="shared" si="156"/>
        <v>L</v>
      </c>
      <c r="D3376" t="s">
        <v>1264</v>
      </c>
      <c r="E3376" s="1">
        <v>19</v>
      </c>
      <c r="F3376" s="1">
        <v>23</v>
      </c>
      <c r="G3376">
        <f t="shared" si="157"/>
        <v>-4</v>
      </c>
      <c r="H3376" t="s">
        <v>2816</v>
      </c>
      <c r="K3376" t="s">
        <v>1995</v>
      </c>
      <c r="L3376" t="s">
        <v>1826</v>
      </c>
      <c r="M3376" t="s">
        <v>1825</v>
      </c>
      <c r="N3376" t="s">
        <v>1033</v>
      </c>
      <c r="O3376" t="s">
        <v>30</v>
      </c>
      <c r="U3376">
        <f t="shared" si="158"/>
        <v>1</v>
      </c>
    </row>
    <row r="3377" spans="1:21" x14ac:dyDescent="0.25">
      <c r="A3377">
        <v>20000401</v>
      </c>
      <c r="B3377" t="s">
        <v>1264</v>
      </c>
      <c r="C3377" t="str">
        <f t="shared" si="156"/>
        <v>W</v>
      </c>
      <c r="D3377" t="s">
        <v>1825</v>
      </c>
      <c r="E3377" s="1">
        <v>23</v>
      </c>
      <c r="F3377" s="1">
        <v>19</v>
      </c>
      <c r="G3377">
        <f t="shared" si="157"/>
        <v>4</v>
      </c>
      <c r="H3377" t="s">
        <v>2816</v>
      </c>
      <c r="K3377" t="s">
        <v>1995</v>
      </c>
      <c r="L3377" t="s">
        <v>1826</v>
      </c>
      <c r="M3377" t="s">
        <v>1825</v>
      </c>
      <c r="N3377" t="s">
        <v>1037</v>
      </c>
      <c r="O3377" t="s">
        <v>30</v>
      </c>
      <c r="U3377">
        <f t="shared" si="158"/>
        <v>0</v>
      </c>
    </row>
    <row r="3378" spans="1:21" x14ac:dyDescent="0.25">
      <c r="A3378">
        <v>20000401</v>
      </c>
      <c r="B3378" t="s">
        <v>164</v>
      </c>
      <c r="C3378" t="str">
        <f t="shared" si="156"/>
        <v>W</v>
      </c>
      <c r="D3378" t="s">
        <v>171</v>
      </c>
      <c r="E3378" s="1">
        <v>42</v>
      </c>
      <c r="F3378" s="1">
        <v>31</v>
      </c>
      <c r="G3378">
        <f t="shared" si="157"/>
        <v>11</v>
      </c>
      <c r="H3378" t="s">
        <v>2816</v>
      </c>
      <c r="K3378" t="s">
        <v>1820</v>
      </c>
      <c r="L3378" t="s">
        <v>1819</v>
      </c>
      <c r="M3378" t="s">
        <v>164</v>
      </c>
      <c r="N3378" t="s">
        <v>1033</v>
      </c>
      <c r="O3378" t="s">
        <v>30</v>
      </c>
      <c r="U3378">
        <f t="shared" si="158"/>
        <v>0</v>
      </c>
    </row>
    <row r="3379" spans="1:21" x14ac:dyDescent="0.25">
      <c r="A3379">
        <v>20000401</v>
      </c>
      <c r="B3379" t="s">
        <v>171</v>
      </c>
      <c r="C3379" t="str">
        <f t="shared" si="156"/>
        <v>L</v>
      </c>
      <c r="D3379" t="s">
        <v>164</v>
      </c>
      <c r="E3379" s="1">
        <v>31</v>
      </c>
      <c r="F3379" s="1">
        <v>42</v>
      </c>
      <c r="G3379">
        <f t="shared" si="157"/>
        <v>-11</v>
      </c>
      <c r="H3379" t="s">
        <v>2816</v>
      </c>
      <c r="K3379" t="s">
        <v>1820</v>
      </c>
      <c r="L3379" t="s">
        <v>1819</v>
      </c>
      <c r="M3379" t="s">
        <v>164</v>
      </c>
      <c r="N3379" t="s">
        <v>1037</v>
      </c>
      <c r="O3379" t="s">
        <v>30</v>
      </c>
      <c r="U3379">
        <f t="shared" si="158"/>
        <v>0</v>
      </c>
    </row>
    <row r="3380" spans="1:21" x14ac:dyDescent="0.25">
      <c r="A3380">
        <v>20000402</v>
      </c>
      <c r="B3380" t="s">
        <v>503</v>
      </c>
      <c r="C3380" t="str">
        <f t="shared" si="156"/>
        <v>W</v>
      </c>
      <c r="D3380" t="s">
        <v>376</v>
      </c>
      <c r="E3380" s="1">
        <v>19</v>
      </c>
      <c r="F3380" s="1">
        <v>13</v>
      </c>
      <c r="G3380">
        <f t="shared" si="157"/>
        <v>6</v>
      </c>
      <c r="H3380" t="s">
        <v>2816</v>
      </c>
      <c r="K3380" t="s">
        <v>1822</v>
      </c>
      <c r="L3380" t="s">
        <v>1120</v>
      </c>
      <c r="M3380" t="s">
        <v>503</v>
      </c>
      <c r="N3380" t="s">
        <v>1033</v>
      </c>
      <c r="O3380" t="s">
        <v>30</v>
      </c>
      <c r="U3380">
        <f t="shared" si="158"/>
        <v>0</v>
      </c>
    </row>
    <row r="3381" spans="1:21" x14ac:dyDescent="0.25">
      <c r="A3381">
        <v>20000402</v>
      </c>
      <c r="B3381" t="s">
        <v>376</v>
      </c>
      <c r="C3381" t="str">
        <f t="shared" si="156"/>
        <v>L</v>
      </c>
      <c r="D3381" t="s">
        <v>503</v>
      </c>
      <c r="E3381" s="1">
        <v>13</v>
      </c>
      <c r="F3381" s="1">
        <v>19</v>
      </c>
      <c r="G3381">
        <f t="shared" si="157"/>
        <v>-6</v>
      </c>
      <c r="H3381" t="s">
        <v>2816</v>
      </c>
      <c r="K3381" t="s">
        <v>1822</v>
      </c>
      <c r="L3381" t="s">
        <v>1120</v>
      </c>
      <c r="M3381" t="s">
        <v>503</v>
      </c>
      <c r="N3381" t="s">
        <v>1037</v>
      </c>
      <c r="O3381" t="s">
        <v>30</v>
      </c>
      <c r="U3381">
        <f t="shared" si="158"/>
        <v>1</v>
      </c>
    </row>
    <row r="3382" spans="1:21" x14ac:dyDescent="0.25">
      <c r="A3382">
        <v>20000603</v>
      </c>
      <c r="B3382" t="s">
        <v>1821</v>
      </c>
      <c r="C3382" t="str">
        <f t="shared" si="156"/>
        <v>W</v>
      </c>
      <c r="D3382" t="s">
        <v>1825</v>
      </c>
      <c r="E3382" s="1">
        <v>34</v>
      </c>
      <c r="F3382" s="1">
        <v>23</v>
      </c>
      <c r="G3382">
        <f t="shared" si="157"/>
        <v>11</v>
      </c>
      <c r="H3382" t="s">
        <v>2235</v>
      </c>
      <c r="K3382" t="s">
        <v>2234</v>
      </c>
      <c r="L3382" t="s">
        <v>1885</v>
      </c>
      <c r="M3382" t="s">
        <v>1821</v>
      </c>
      <c r="N3382" t="s">
        <v>1033</v>
      </c>
      <c r="S3382" t="s">
        <v>30</v>
      </c>
      <c r="U3382">
        <f t="shared" si="158"/>
        <v>0</v>
      </c>
    </row>
    <row r="3383" spans="1:21" x14ac:dyDescent="0.25">
      <c r="A3383">
        <v>20000603</v>
      </c>
      <c r="B3383" t="s">
        <v>1825</v>
      </c>
      <c r="C3383" t="str">
        <f t="shared" si="156"/>
        <v>L</v>
      </c>
      <c r="D3383" t="s">
        <v>1821</v>
      </c>
      <c r="E3383" s="1">
        <v>23</v>
      </c>
      <c r="F3383" s="1">
        <v>34</v>
      </c>
      <c r="G3383">
        <f t="shared" si="157"/>
        <v>-11</v>
      </c>
      <c r="H3383" t="s">
        <v>2235</v>
      </c>
      <c r="K3383" t="s">
        <v>2234</v>
      </c>
      <c r="L3383" t="s">
        <v>1885</v>
      </c>
      <c r="M3383" t="s">
        <v>1821</v>
      </c>
      <c r="N3383" t="s">
        <v>1037</v>
      </c>
      <c r="S3383" t="s">
        <v>30</v>
      </c>
      <c r="U3383">
        <f t="shared" si="158"/>
        <v>0</v>
      </c>
    </row>
    <row r="3384" spans="1:21" x14ac:dyDescent="0.25">
      <c r="A3384">
        <v>20000617</v>
      </c>
      <c r="B3384" t="s">
        <v>1824</v>
      </c>
      <c r="C3384" t="str">
        <f t="shared" si="156"/>
        <v>W</v>
      </c>
      <c r="D3384" t="s">
        <v>1821</v>
      </c>
      <c r="E3384" s="1">
        <v>53</v>
      </c>
      <c r="F3384" s="1">
        <v>6</v>
      </c>
      <c r="G3384">
        <f t="shared" si="157"/>
        <v>47</v>
      </c>
      <c r="H3384" t="s">
        <v>2232</v>
      </c>
      <c r="K3384" t="s">
        <v>2233</v>
      </c>
      <c r="L3384" t="s">
        <v>1715</v>
      </c>
      <c r="M3384" t="s">
        <v>1824</v>
      </c>
      <c r="N3384" t="s">
        <v>1033</v>
      </c>
      <c r="S3384" t="s">
        <v>30</v>
      </c>
      <c r="U3384">
        <f t="shared" si="158"/>
        <v>0</v>
      </c>
    </row>
    <row r="3385" spans="1:21" x14ac:dyDescent="0.25">
      <c r="A3385">
        <v>20000617</v>
      </c>
      <c r="B3385" t="s">
        <v>1821</v>
      </c>
      <c r="C3385" t="str">
        <f t="shared" si="156"/>
        <v>L</v>
      </c>
      <c r="D3385" t="s">
        <v>1824</v>
      </c>
      <c r="E3385" s="1">
        <v>6</v>
      </c>
      <c r="F3385" s="1">
        <v>53</v>
      </c>
      <c r="G3385">
        <f t="shared" si="157"/>
        <v>-47</v>
      </c>
      <c r="H3385" t="s">
        <v>2232</v>
      </c>
      <c r="K3385" t="s">
        <v>2233</v>
      </c>
      <c r="L3385" t="s">
        <v>1715</v>
      </c>
      <c r="M3385" t="s">
        <v>1824</v>
      </c>
      <c r="N3385" t="s">
        <v>1037</v>
      </c>
      <c r="S3385" t="s">
        <v>30</v>
      </c>
      <c r="U3385">
        <f t="shared" si="158"/>
        <v>0</v>
      </c>
    </row>
    <row r="3386" spans="1:21" x14ac:dyDescent="0.25">
      <c r="A3386">
        <v>20000617</v>
      </c>
      <c r="B3386" t="s">
        <v>1828</v>
      </c>
      <c r="C3386" t="str">
        <f t="shared" si="156"/>
        <v>W</v>
      </c>
      <c r="D3386" t="s">
        <v>376</v>
      </c>
      <c r="E3386" s="1">
        <v>18</v>
      </c>
      <c r="F3386" s="1">
        <v>13</v>
      </c>
      <c r="G3386">
        <f t="shared" si="157"/>
        <v>5</v>
      </c>
      <c r="H3386" t="s">
        <v>2231</v>
      </c>
      <c r="K3386" t="s">
        <v>1990</v>
      </c>
      <c r="L3386" t="s">
        <v>1841</v>
      </c>
      <c r="M3386" t="s">
        <v>1828</v>
      </c>
      <c r="N3386" t="s">
        <v>1033</v>
      </c>
      <c r="S3386" t="s">
        <v>30</v>
      </c>
      <c r="U3386">
        <f t="shared" si="158"/>
        <v>0</v>
      </c>
    </row>
    <row r="3387" spans="1:21" x14ac:dyDescent="0.25">
      <c r="A3387">
        <v>20000617</v>
      </c>
      <c r="B3387" t="s">
        <v>376</v>
      </c>
      <c r="C3387" t="str">
        <f t="shared" si="156"/>
        <v>L</v>
      </c>
      <c r="D3387" t="s">
        <v>1828</v>
      </c>
      <c r="E3387" s="1">
        <v>13</v>
      </c>
      <c r="F3387" s="1">
        <v>18</v>
      </c>
      <c r="G3387">
        <f t="shared" si="157"/>
        <v>-5</v>
      </c>
      <c r="H3387" t="s">
        <v>2231</v>
      </c>
      <c r="K3387" t="s">
        <v>1990</v>
      </c>
      <c r="L3387" t="s">
        <v>1841</v>
      </c>
      <c r="M3387" t="s">
        <v>1828</v>
      </c>
      <c r="N3387" t="s">
        <v>1037</v>
      </c>
      <c r="S3387" t="s">
        <v>30</v>
      </c>
      <c r="U3387">
        <f t="shared" si="158"/>
        <v>1</v>
      </c>
    </row>
    <row r="3388" spans="1:21" x14ac:dyDescent="0.25">
      <c r="A3388">
        <v>20000624</v>
      </c>
      <c r="B3388" t="s">
        <v>1824</v>
      </c>
      <c r="C3388" t="str">
        <f t="shared" si="156"/>
        <v>W</v>
      </c>
      <c r="D3388" t="s">
        <v>1821</v>
      </c>
      <c r="E3388" s="1">
        <v>32</v>
      </c>
      <c r="F3388" s="1">
        <v>25</v>
      </c>
      <c r="G3388">
        <f t="shared" si="157"/>
        <v>7</v>
      </c>
      <c r="H3388" t="s">
        <v>2232</v>
      </c>
      <c r="K3388" t="s">
        <v>2100</v>
      </c>
      <c r="L3388" t="s">
        <v>1772</v>
      </c>
      <c r="M3388" t="s">
        <v>1824</v>
      </c>
      <c r="N3388" t="s">
        <v>1033</v>
      </c>
      <c r="S3388" t="s">
        <v>30</v>
      </c>
      <c r="U3388">
        <f t="shared" si="158"/>
        <v>0</v>
      </c>
    </row>
    <row r="3389" spans="1:21" x14ac:dyDescent="0.25">
      <c r="A3389">
        <v>20000624</v>
      </c>
      <c r="B3389" t="s">
        <v>1821</v>
      </c>
      <c r="C3389" t="str">
        <f t="shared" si="156"/>
        <v>L</v>
      </c>
      <c r="D3389" t="s">
        <v>1824</v>
      </c>
      <c r="E3389" s="1">
        <v>25</v>
      </c>
      <c r="F3389" s="1">
        <v>32</v>
      </c>
      <c r="G3389">
        <f t="shared" si="157"/>
        <v>-7</v>
      </c>
      <c r="H3389" t="s">
        <v>2232</v>
      </c>
      <c r="K3389" t="s">
        <v>2100</v>
      </c>
      <c r="L3389" t="s">
        <v>1772</v>
      </c>
      <c r="M3389" t="s">
        <v>1824</v>
      </c>
      <c r="N3389" t="s">
        <v>1037</v>
      </c>
      <c r="S3389" t="s">
        <v>30</v>
      </c>
      <c r="U3389">
        <f t="shared" si="158"/>
        <v>1</v>
      </c>
    </row>
    <row r="3390" spans="1:21" x14ac:dyDescent="0.25">
      <c r="A3390">
        <v>20000624</v>
      </c>
      <c r="B3390" t="s">
        <v>1828</v>
      </c>
      <c r="C3390" t="str">
        <f t="shared" si="156"/>
        <v>L</v>
      </c>
      <c r="D3390" t="s">
        <v>376</v>
      </c>
      <c r="E3390" s="1">
        <v>22</v>
      </c>
      <c r="F3390" s="1">
        <v>27</v>
      </c>
      <c r="G3390">
        <f t="shared" si="157"/>
        <v>-5</v>
      </c>
      <c r="H3390" t="s">
        <v>2231</v>
      </c>
      <c r="K3390" t="s">
        <v>1918</v>
      </c>
      <c r="L3390" t="s">
        <v>1917</v>
      </c>
      <c r="M3390" t="s">
        <v>1828</v>
      </c>
      <c r="N3390" t="s">
        <v>1033</v>
      </c>
      <c r="S3390" t="s">
        <v>30</v>
      </c>
      <c r="U3390">
        <f t="shared" si="158"/>
        <v>1</v>
      </c>
    </row>
    <row r="3391" spans="1:21" x14ac:dyDescent="0.25">
      <c r="A3391">
        <v>20000624</v>
      </c>
      <c r="B3391" t="s">
        <v>376</v>
      </c>
      <c r="C3391" t="str">
        <f t="shared" si="156"/>
        <v>W</v>
      </c>
      <c r="D3391" t="s">
        <v>1828</v>
      </c>
      <c r="E3391" s="1">
        <v>27</v>
      </c>
      <c r="F3391" s="1">
        <v>22</v>
      </c>
      <c r="G3391">
        <f t="shared" si="157"/>
        <v>5</v>
      </c>
      <c r="H3391" t="s">
        <v>2231</v>
      </c>
      <c r="K3391" t="s">
        <v>1918</v>
      </c>
      <c r="L3391" t="s">
        <v>1917</v>
      </c>
      <c r="M3391" t="s">
        <v>1828</v>
      </c>
      <c r="N3391" t="s">
        <v>1037</v>
      </c>
      <c r="S3391" t="s">
        <v>30</v>
      </c>
      <c r="U3391">
        <f t="shared" si="158"/>
        <v>0</v>
      </c>
    </row>
    <row r="3392" spans="1:21" x14ac:dyDescent="0.25">
      <c r="A3392">
        <v>20000624</v>
      </c>
      <c r="B3392" t="s">
        <v>1787</v>
      </c>
      <c r="C3392" t="str">
        <f t="shared" si="156"/>
        <v>W</v>
      </c>
      <c r="D3392" t="s">
        <v>503</v>
      </c>
      <c r="E3392" s="1">
        <v>69</v>
      </c>
      <c r="F3392" s="1">
        <v>20</v>
      </c>
      <c r="G3392">
        <f t="shared" si="157"/>
        <v>49</v>
      </c>
      <c r="H3392" t="s">
        <v>2230</v>
      </c>
      <c r="K3392" t="s">
        <v>2082</v>
      </c>
      <c r="L3392" t="s">
        <v>1877</v>
      </c>
      <c r="M3392" t="s">
        <v>1787</v>
      </c>
      <c r="N3392" t="s">
        <v>1033</v>
      </c>
      <c r="S3392" t="s">
        <v>30</v>
      </c>
      <c r="U3392">
        <f t="shared" si="158"/>
        <v>0</v>
      </c>
    </row>
    <row r="3393" spans="1:21" x14ac:dyDescent="0.25">
      <c r="A3393">
        <v>20000624</v>
      </c>
      <c r="B3393" t="s">
        <v>503</v>
      </c>
      <c r="C3393" t="str">
        <f t="shared" si="156"/>
        <v>L</v>
      </c>
      <c r="D3393" t="s">
        <v>1787</v>
      </c>
      <c r="E3393" s="1">
        <v>20</v>
      </c>
      <c r="F3393" s="1">
        <v>69</v>
      </c>
      <c r="G3393">
        <f t="shared" si="157"/>
        <v>-49</v>
      </c>
      <c r="H3393" t="s">
        <v>2230</v>
      </c>
      <c r="K3393" t="s">
        <v>2082</v>
      </c>
      <c r="L3393" t="s">
        <v>1877</v>
      </c>
      <c r="M3393" t="s">
        <v>1787</v>
      </c>
      <c r="N3393" t="s">
        <v>1037</v>
      </c>
      <c r="S3393" t="s">
        <v>30</v>
      </c>
      <c r="U3393">
        <f t="shared" si="158"/>
        <v>0</v>
      </c>
    </row>
    <row r="3394" spans="1:21" x14ac:dyDescent="0.25">
      <c r="A3394">
        <v>20000701</v>
      </c>
      <c r="B3394" t="s">
        <v>1787</v>
      </c>
      <c r="C3394" t="str">
        <f t="shared" ref="C3394:C3457" si="159">IF(E3394-F3394&gt;0,"W",IF(E3394-F3394&lt;0,"L","D"))</f>
        <v>W</v>
      </c>
      <c r="D3394" t="s">
        <v>503</v>
      </c>
      <c r="E3394" s="1">
        <v>48</v>
      </c>
      <c r="F3394" s="1">
        <v>14</v>
      </c>
      <c r="G3394">
        <f t="shared" ref="G3394:G3457" si="160">E3394-F3394</f>
        <v>34</v>
      </c>
      <c r="H3394" t="s">
        <v>2230</v>
      </c>
      <c r="K3394" t="s">
        <v>1836</v>
      </c>
      <c r="L3394" t="s">
        <v>1786</v>
      </c>
      <c r="M3394" t="s">
        <v>1787</v>
      </c>
      <c r="N3394" t="s">
        <v>1033</v>
      </c>
      <c r="S3394" t="s">
        <v>30</v>
      </c>
      <c r="U3394">
        <f t="shared" ref="U3394:U3457" si="161">IF(C3394="L",IF(G3394&gt;-8,1,0),0)</f>
        <v>0</v>
      </c>
    </row>
    <row r="3395" spans="1:21" x14ac:dyDescent="0.25">
      <c r="A3395">
        <v>20000701</v>
      </c>
      <c r="B3395" t="s">
        <v>503</v>
      </c>
      <c r="C3395" t="str">
        <f t="shared" si="159"/>
        <v>L</v>
      </c>
      <c r="D3395" t="s">
        <v>1787</v>
      </c>
      <c r="E3395" s="1">
        <v>14</v>
      </c>
      <c r="F3395" s="1">
        <v>48</v>
      </c>
      <c r="G3395">
        <f t="shared" si="160"/>
        <v>-34</v>
      </c>
      <c r="H3395" t="s">
        <v>2230</v>
      </c>
      <c r="K3395" t="s">
        <v>1836</v>
      </c>
      <c r="L3395" t="s">
        <v>1786</v>
      </c>
      <c r="M3395" t="s">
        <v>1787</v>
      </c>
      <c r="N3395" t="s">
        <v>1037</v>
      </c>
      <c r="S3395" t="s">
        <v>30</v>
      </c>
      <c r="U3395">
        <f t="shared" si="161"/>
        <v>0</v>
      </c>
    </row>
    <row r="3396" spans="1:21" x14ac:dyDescent="0.25">
      <c r="A3396">
        <v>20000708</v>
      </c>
      <c r="B3396" t="s">
        <v>1824</v>
      </c>
      <c r="C3396" t="str">
        <f t="shared" si="159"/>
        <v>W</v>
      </c>
      <c r="D3396" t="s">
        <v>1828</v>
      </c>
      <c r="E3396" s="1">
        <v>44</v>
      </c>
      <c r="F3396" s="1">
        <v>23</v>
      </c>
      <c r="G3396">
        <f t="shared" si="160"/>
        <v>21</v>
      </c>
      <c r="H3396" t="s">
        <v>2229</v>
      </c>
      <c r="K3396" t="s">
        <v>2026</v>
      </c>
      <c r="L3396" t="s">
        <v>1681</v>
      </c>
      <c r="M3396" t="s">
        <v>1824</v>
      </c>
      <c r="N3396" t="s">
        <v>1033</v>
      </c>
      <c r="S3396" t="s">
        <v>30</v>
      </c>
      <c r="U3396">
        <f t="shared" si="161"/>
        <v>0</v>
      </c>
    </row>
    <row r="3397" spans="1:21" x14ac:dyDescent="0.25">
      <c r="A3397">
        <v>20000708</v>
      </c>
      <c r="B3397" t="s">
        <v>1828</v>
      </c>
      <c r="C3397" t="str">
        <f t="shared" si="159"/>
        <v>L</v>
      </c>
      <c r="D3397" t="s">
        <v>1824</v>
      </c>
      <c r="E3397" s="1">
        <v>23</v>
      </c>
      <c r="F3397" s="1">
        <v>44</v>
      </c>
      <c r="G3397">
        <f t="shared" si="160"/>
        <v>-21</v>
      </c>
      <c r="H3397" t="s">
        <v>2229</v>
      </c>
      <c r="K3397" t="s">
        <v>2026</v>
      </c>
      <c r="L3397" t="s">
        <v>1681</v>
      </c>
      <c r="M3397" t="s">
        <v>1824</v>
      </c>
      <c r="N3397" t="s">
        <v>1037</v>
      </c>
      <c r="S3397" t="s">
        <v>30</v>
      </c>
      <c r="U3397">
        <f t="shared" si="161"/>
        <v>0</v>
      </c>
    </row>
    <row r="3398" spans="1:21" x14ac:dyDescent="0.25">
      <c r="A3398">
        <v>20000715</v>
      </c>
      <c r="B3398" t="s">
        <v>1824</v>
      </c>
      <c r="C3398" t="str">
        <f t="shared" si="159"/>
        <v>L</v>
      </c>
      <c r="D3398" t="s">
        <v>1787</v>
      </c>
      <c r="E3398" s="1">
        <v>35</v>
      </c>
      <c r="F3398" s="1">
        <v>39</v>
      </c>
      <c r="G3398">
        <f t="shared" si="160"/>
        <v>-4</v>
      </c>
      <c r="H3398" t="s">
        <v>2783</v>
      </c>
      <c r="K3398" t="s">
        <v>1960</v>
      </c>
      <c r="L3398" t="s">
        <v>1675</v>
      </c>
      <c r="M3398" t="s">
        <v>1824</v>
      </c>
      <c r="N3398" t="s">
        <v>1033</v>
      </c>
      <c r="P3398" t="s">
        <v>30</v>
      </c>
      <c r="U3398">
        <f t="shared" si="161"/>
        <v>1</v>
      </c>
    </row>
    <row r="3399" spans="1:21" x14ac:dyDescent="0.25">
      <c r="A3399">
        <v>20000715</v>
      </c>
      <c r="B3399" t="s">
        <v>1787</v>
      </c>
      <c r="C3399" t="str">
        <f t="shared" si="159"/>
        <v>W</v>
      </c>
      <c r="D3399" t="s">
        <v>1824</v>
      </c>
      <c r="E3399" s="1">
        <v>39</v>
      </c>
      <c r="F3399" s="1">
        <v>35</v>
      </c>
      <c r="G3399">
        <f t="shared" si="160"/>
        <v>4</v>
      </c>
      <c r="H3399" t="s">
        <v>2783</v>
      </c>
      <c r="K3399" t="s">
        <v>1960</v>
      </c>
      <c r="L3399" t="s">
        <v>1675</v>
      </c>
      <c r="M3399" t="s">
        <v>1824</v>
      </c>
      <c r="N3399" t="s">
        <v>1037</v>
      </c>
      <c r="P3399" t="s">
        <v>30</v>
      </c>
      <c r="U3399">
        <f t="shared" si="161"/>
        <v>0</v>
      </c>
    </row>
    <row r="3400" spans="1:21" x14ac:dyDescent="0.25">
      <c r="A3400">
        <v>20000722</v>
      </c>
      <c r="B3400" t="s">
        <v>1787</v>
      </c>
      <c r="C3400" t="str">
        <f t="shared" si="159"/>
        <v>W</v>
      </c>
      <c r="D3400" t="s">
        <v>1828</v>
      </c>
      <c r="E3400" s="1">
        <v>25</v>
      </c>
      <c r="F3400" s="1">
        <v>12</v>
      </c>
      <c r="G3400">
        <f t="shared" si="160"/>
        <v>13</v>
      </c>
      <c r="H3400" t="s">
        <v>2783</v>
      </c>
      <c r="K3400" t="s">
        <v>2280</v>
      </c>
      <c r="L3400" t="s">
        <v>1846</v>
      </c>
      <c r="M3400" t="s">
        <v>1787</v>
      </c>
      <c r="N3400" t="s">
        <v>1033</v>
      </c>
      <c r="P3400" t="s">
        <v>30</v>
      </c>
      <c r="U3400">
        <f t="shared" si="161"/>
        <v>0</v>
      </c>
    </row>
    <row r="3401" spans="1:21" x14ac:dyDescent="0.25">
      <c r="A3401">
        <v>20000722</v>
      </c>
      <c r="B3401" t="s">
        <v>1828</v>
      </c>
      <c r="C3401" t="str">
        <f t="shared" si="159"/>
        <v>L</v>
      </c>
      <c r="D3401" t="s">
        <v>1787</v>
      </c>
      <c r="E3401" s="1">
        <v>12</v>
      </c>
      <c r="F3401" s="1">
        <v>25</v>
      </c>
      <c r="G3401">
        <f t="shared" si="160"/>
        <v>-13</v>
      </c>
      <c r="H3401" t="s">
        <v>2783</v>
      </c>
      <c r="K3401" t="s">
        <v>2280</v>
      </c>
      <c r="L3401" t="s">
        <v>1846</v>
      </c>
      <c r="M3401" t="s">
        <v>1787</v>
      </c>
      <c r="N3401" t="s">
        <v>1037</v>
      </c>
      <c r="P3401" t="s">
        <v>30</v>
      </c>
      <c r="U3401">
        <f t="shared" si="161"/>
        <v>0</v>
      </c>
    </row>
    <row r="3402" spans="1:21" x14ac:dyDescent="0.25">
      <c r="A3402">
        <v>20000729</v>
      </c>
      <c r="B3402" t="s">
        <v>1824</v>
      </c>
      <c r="C3402" t="str">
        <f t="shared" si="159"/>
        <v>W</v>
      </c>
      <c r="D3402" t="s">
        <v>1828</v>
      </c>
      <c r="E3402" s="1">
        <v>26</v>
      </c>
      <c r="F3402" s="1">
        <v>6</v>
      </c>
      <c r="G3402">
        <f t="shared" si="160"/>
        <v>20</v>
      </c>
      <c r="H3402" t="s">
        <v>2783</v>
      </c>
      <c r="K3402" t="s">
        <v>1960</v>
      </c>
      <c r="L3402" t="s">
        <v>1675</v>
      </c>
      <c r="M3402" t="s">
        <v>1824</v>
      </c>
      <c r="N3402" t="s">
        <v>1033</v>
      </c>
      <c r="P3402" t="s">
        <v>30</v>
      </c>
      <c r="U3402">
        <f t="shared" si="161"/>
        <v>0</v>
      </c>
    </row>
    <row r="3403" spans="1:21" x14ac:dyDescent="0.25">
      <c r="A3403">
        <v>20000729</v>
      </c>
      <c r="B3403" t="s">
        <v>1828</v>
      </c>
      <c r="C3403" t="str">
        <f t="shared" si="159"/>
        <v>L</v>
      </c>
      <c r="D3403" t="s">
        <v>1824</v>
      </c>
      <c r="E3403" s="1">
        <v>6</v>
      </c>
      <c r="F3403" s="1">
        <v>26</v>
      </c>
      <c r="G3403">
        <f t="shared" si="160"/>
        <v>-20</v>
      </c>
      <c r="H3403" t="s">
        <v>2783</v>
      </c>
      <c r="K3403" t="s">
        <v>1960</v>
      </c>
      <c r="L3403" t="s">
        <v>1675</v>
      </c>
      <c r="M3403" t="s">
        <v>1824</v>
      </c>
      <c r="N3403" t="s">
        <v>1037</v>
      </c>
      <c r="P3403" t="s">
        <v>30</v>
      </c>
      <c r="U3403">
        <f t="shared" si="161"/>
        <v>0</v>
      </c>
    </row>
    <row r="3404" spans="1:21" x14ac:dyDescent="0.25">
      <c r="A3404">
        <v>20000805</v>
      </c>
      <c r="B3404" t="s">
        <v>1787</v>
      </c>
      <c r="C3404" t="str">
        <f t="shared" si="159"/>
        <v>L</v>
      </c>
      <c r="D3404" t="s">
        <v>1824</v>
      </c>
      <c r="E3404" s="1">
        <v>23</v>
      </c>
      <c r="F3404" s="1">
        <v>24</v>
      </c>
      <c r="G3404">
        <f t="shared" si="160"/>
        <v>-1</v>
      </c>
      <c r="H3404" t="s">
        <v>2783</v>
      </c>
      <c r="K3404" t="s">
        <v>1838</v>
      </c>
      <c r="L3404" t="s">
        <v>1837</v>
      </c>
      <c r="M3404" t="s">
        <v>1787</v>
      </c>
      <c r="N3404" t="s">
        <v>1033</v>
      </c>
      <c r="P3404" t="s">
        <v>30</v>
      </c>
      <c r="U3404">
        <f t="shared" si="161"/>
        <v>1</v>
      </c>
    </row>
    <row r="3405" spans="1:21" x14ac:dyDescent="0.25">
      <c r="A3405">
        <v>20000805</v>
      </c>
      <c r="B3405" t="s">
        <v>1824</v>
      </c>
      <c r="C3405" t="str">
        <f t="shared" si="159"/>
        <v>W</v>
      </c>
      <c r="D3405" t="s">
        <v>1787</v>
      </c>
      <c r="E3405" s="1">
        <v>24</v>
      </c>
      <c r="F3405" s="1">
        <v>23</v>
      </c>
      <c r="G3405">
        <f t="shared" si="160"/>
        <v>1</v>
      </c>
      <c r="H3405" t="s">
        <v>2783</v>
      </c>
      <c r="K3405" t="s">
        <v>1838</v>
      </c>
      <c r="L3405" t="s">
        <v>1837</v>
      </c>
      <c r="M3405" t="s">
        <v>1787</v>
      </c>
      <c r="N3405" t="s">
        <v>1037</v>
      </c>
      <c r="P3405" t="s">
        <v>30</v>
      </c>
      <c r="U3405">
        <f t="shared" si="161"/>
        <v>0</v>
      </c>
    </row>
    <row r="3406" spans="1:21" x14ac:dyDescent="0.25">
      <c r="A3406">
        <v>20000819</v>
      </c>
      <c r="B3406" t="s">
        <v>1828</v>
      </c>
      <c r="C3406" t="str">
        <f t="shared" si="159"/>
        <v>W</v>
      </c>
      <c r="D3406" t="s">
        <v>1787</v>
      </c>
      <c r="E3406" s="1">
        <v>46</v>
      </c>
      <c r="F3406" s="1">
        <v>40</v>
      </c>
      <c r="G3406">
        <f t="shared" si="160"/>
        <v>6</v>
      </c>
      <c r="H3406" t="s">
        <v>2783</v>
      </c>
      <c r="K3406" t="s">
        <v>1971</v>
      </c>
      <c r="L3406" t="s">
        <v>1850</v>
      </c>
      <c r="M3406" t="s">
        <v>1828</v>
      </c>
      <c r="N3406" t="s">
        <v>1033</v>
      </c>
      <c r="P3406" t="s">
        <v>30</v>
      </c>
      <c r="U3406">
        <f t="shared" si="161"/>
        <v>0</v>
      </c>
    </row>
    <row r="3407" spans="1:21" x14ac:dyDescent="0.25">
      <c r="A3407">
        <v>20000819</v>
      </c>
      <c r="B3407" t="s">
        <v>1787</v>
      </c>
      <c r="C3407" t="str">
        <f t="shared" si="159"/>
        <v>L</v>
      </c>
      <c r="D3407" t="s">
        <v>1828</v>
      </c>
      <c r="E3407" s="1">
        <v>40</v>
      </c>
      <c r="F3407" s="1">
        <v>46</v>
      </c>
      <c r="G3407">
        <f t="shared" si="160"/>
        <v>-6</v>
      </c>
      <c r="H3407" t="s">
        <v>2783</v>
      </c>
      <c r="K3407" t="s">
        <v>1971</v>
      </c>
      <c r="L3407" t="s">
        <v>1850</v>
      </c>
      <c r="M3407" t="s">
        <v>1828</v>
      </c>
      <c r="N3407" t="s">
        <v>1037</v>
      </c>
      <c r="P3407" t="s">
        <v>30</v>
      </c>
      <c r="U3407">
        <f t="shared" si="161"/>
        <v>1</v>
      </c>
    </row>
    <row r="3408" spans="1:21" x14ac:dyDescent="0.25">
      <c r="A3408">
        <v>20000826</v>
      </c>
      <c r="B3408" t="s">
        <v>1828</v>
      </c>
      <c r="C3408" t="str">
        <f t="shared" si="159"/>
        <v>L</v>
      </c>
      <c r="D3408" t="s">
        <v>1824</v>
      </c>
      <c r="E3408" s="1">
        <v>18</v>
      </c>
      <c r="F3408" s="1">
        <v>19</v>
      </c>
      <c r="G3408">
        <f t="shared" si="160"/>
        <v>-1</v>
      </c>
      <c r="H3408" t="s">
        <v>2783</v>
      </c>
      <c r="K3408" t="s">
        <v>1830</v>
      </c>
      <c r="L3408" t="s">
        <v>1829</v>
      </c>
      <c r="M3408" t="s">
        <v>1828</v>
      </c>
      <c r="N3408" t="s">
        <v>1033</v>
      </c>
      <c r="P3408" t="s">
        <v>30</v>
      </c>
      <c r="U3408">
        <f t="shared" si="161"/>
        <v>1</v>
      </c>
    </row>
    <row r="3409" spans="1:21" x14ac:dyDescent="0.25">
      <c r="A3409">
        <v>20000826</v>
      </c>
      <c r="B3409" t="s">
        <v>1824</v>
      </c>
      <c r="C3409" t="str">
        <f t="shared" si="159"/>
        <v>W</v>
      </c>
      <c r="D3409" t="s">
        <v>1828</v>
      </c>
      <c r="E3409" s="1">
        <v>19</v>
      </c>
      <c r="F3409" s="1">
        <v>18</v>
      </c>
      <c r="G3409">
        <f t="shared" si="160"/>
        <v>1</v>
      </c>
      <c r="H3409" t="s">
        <v>2783</v>
      </c>
      <c r="K3409" t="s">
        <v>1830</v>
      </c>
      <c r="L3409" t="s">
        <v>1829</v>
      </c>
      <c r="M3409" t="s">
        <v>1828</v>
      </c>
      <c r="N3409" t="s">
        <v>1037</v>
      </c>
      <c r="P3409" t="s">
        <v>30</v>
      </c>
      <c r="U3409">
        <f t="shared" si="161"/>
        <v>0</v>
      </c>
    </row>
    <row r="3410" spans="1:21" x14ac:dyDescent="0.25">
      <c r="A3410">
        <v>20001104</v>
      </c>
      <c r="B3410" t="s">
        <v>164</v>
      </c>
      <c r="C3410" t="str">
        <f t="shared" si="159"/>
        <v>L</v>
      </c>
      <c r="D3410" t="s">
        <v>1824</v>
      </c>
      <c r="E3410" s="1">
        <v>13</v>
      </c>
      <c r="F3410" s="1">
        <v>18</v>
      </c>
      <c r="G3410">
        <f t="shared" si="160"/>
        <v>-5</v>
      </c>
      <c r="H3410" t="s">
        <v>2228</v>
      </c>
      <c r="K3410" t="s">
        <v>1820</v>
      </c>
      <c r="L3410" t="s">
        <v>1819</v>
      </c>
      <c r="M3410" t="s">
        <v>164</v>
      </c>
      <c r="N3410" t="s">
        <v>1033</v>
      </c>
      <c r="S3410" t="s">
        <v>30</v>
      </c>
      <c r="U3410">
        <f t="shared" si="161"/>
        <v>1</v>
      </c>
    </row>
    <row r="3411" spans="1:21" x14ac:dyDescent="0.25">
      <c r="A3411">
        <v>20001104</v>
      </c>
      <c r="B3411" t="s">
        <v>1824</v>
      </c>
      <c r="C3411" t="str">
        <f t="shared" si="159"/>
        <v>W</v>
      </c>
      <c r="D3411" t="s">
        <v>164</v>
      </c>
      <c r="E3411" s="1">
        <v>18</v>
      </c>
      <c r="F3411" s="1">
        <v>13</v>
      </c>
      <c r="G3411">
        <f t="shared" si="160"/>
        <v>5</v>
      </c>
      <c r="H3411" t="s">
        <v>2228</v>
      </c>
      <c r="K3411" t="s">
        <v>1820</v>
      </c>
      <c r="L3411" t="s">
        <v>1819</v>
      </c>
      <c r="M3411" t="s">
        <v>164</v>
      </c>
      <c r="N3411" t="s">
        <v>1037</v>
      </c>
      <c r="S3411" t="s">
        <v>30</v>
      </c>
      <c r="U3411">
        <f t="shared" si="161"/>
        <v>0</v>
      </c>
    </row>
    <row r="3412" spans="1:21" x14ac:dyDescent="0.25">
      <c r="A3412">
        <v>20001111</v>
      </c>
      <c r="B3412" t="s">
        <v>503</v>
      </c>
      <c r="C3412" t="str">
        <f t="shared" si="159"/>
        <v>L</v>
      </c>
      <c r="D3412" t="s">
        <v>1824</v>
      </c>
      <c r="E3412" s="1">
        <v>9</v>
      </c>
      <c r="F3412" s="1">
        <v>30</v>
      </c>
      <c r="G3412">
        <f t="shared" si="160"/>
        <v>-21</v>
      </c>
      <c r="H3412" t="s">
        <v>2223</v>
      </c>
      <c r="K3412" t="s">
        <v>1822</v>
      </c>
      <c r="L3412" t="s">
        <v>1120</v>
      </c>
      <c r="M3412" t="s">
        <v>503</v>
      </c>
      <c r="N3412" t="s">
        <v>1033</v>
      </c>
      <c r="S3412" t="s">
        <v>30</v>
      </c>
      <c r="U3412">
        <f t="shared" si="161"/>
        <v>0</v>
      </c>
    </row>
    <row r="3413" spans="1:21" x14ac:dyDescent="0.25">
      <c r="A3413">
        <v>20001111</v>
      </c>
      <c r="B3413" t="s">
        <v>1824</v>
      </c>
      <c r="C3413" t="str">
        <f t="shared" si="159"/>
        <v>W</v>
      </c>
      <c r="D3413" t="s">
        <v>503</v>
      </c>
      <c r="E3413" s="1">
        <v>30</v>
      </c>
      <c r="F3413" s="1">
        <v>9</v>
      </c>
      <c r="G3413">
        <f t="shared" si="160"/>
        <v>21</v>
      </c>
      <c r="H3413" t="s">
        <v>2223</v>
      </c>
      <c r="K3413" t="s">
        <v>1822</v>
      </c>
      <c r="L3413" t="s">
        <v>1120</v>
      </c>
      <c r="M3413" t="s">
        <v>503</v>
      </c>
      <c r="N3413" t="s">
        <v>1037</v>
      </c>
      <c r="S3413" t="s">
        <v>30</v>
      </c>
      <c r="U3413">
        <f t="shared" si="161"/>
        <v>0</v>
      </c>
    </row>
    <row r="3414" spans="1:21" x14ac:dyDescent="0.25">
      <c r="A3414">
        <v>20001111</v>
      </c>
      <c r="B3414" t="s">
        <v>164</v>
      </c>
      <c r="C3414" t="str">
        <f t="shared" si="159"/>
        <v>L</v>
      </c>
      <c r="D3414" t="s">
        <v>1787</v>
      </c>
      <c r="E3414" s="1">
        <v>26</v>
      </c>
      <c r="F3414" s="1">
        <v>39</v>
      </c>
      <c r="G3414">
        <f t="shared" si="160"/>
        <v>-13</v>
      </c>
      <c r="H3414" t="s">
        <v>2227</v>
      </c>
      <c r="K3414" t="s">
        <v>1820</v>
      </c>
      <c r="L3414" t="s">
        <v>1819</v>
      </c>
      <c r="M3414" t="s">
        <v>164</v>
      </c>
      <c r="N3414" t="s">
        <v>1033</v>
      </c>
      <c r="S3414" t="s">
        <v>30</v>
      </c>
      <c r="U3414">
        <f t="shared" si="161"/>
        <v>0</v>
      </c>
    </row>
    <row r="3415" spans="1:21" x14ac:dyDescent="0.25">
      <c r="A3415">
        <v>20001111</v>
      </c>
      <c r="B3415" t="s">
        <v>1787</v>
      </c>
      <c r="C3415" t="str">
        <f t="shared" si="159"/>
        <v>W</v>
      </c>
      <c r="D3415" t="s">
        <v>164</v>
      </c>
      <c r="E3415" s="1">
        <v>39</v>
      </c>
      <c r="F3415" s="1">
        <v>26</v>
      </c>
      <c r="G3415">
        <f t="shared" si="160"/>
        <v>13</v>
      </c>
      <c r="H3415" t="s">
        <v>2227</v>
      </c>
      <c r="K3415" t="s">
        <v>1820</v>
      </c>
      <c r="L3415" t="s">
        <v>1819</v>
      </c>
      <c r="M3415" t="s">
        <v>164</v>
      </c>
      <c r="N3415" t="s">
        <v>1037</v>
      </c>
      <c r="S3415" t="s">
        <v>30</v>
      </c>
      <c r="U3415">
        <f t="shared" si="161"/>
        <v>0</v>
      </c>
    </row>
    <row r="3416" spans="1:21" x14ac:dyDescent="0.25">
      <c r="A3416">
        <v>20001112</v>
      </c>
      <c r="B3416" t="s">
        <v>1821</v>
      </c>
      <c r="C3416" t="str">
        <f t="shared" si="159"/>
        <v>L</v>
      </c>
      <c r="D3416" t="s">
        <v>1828</v>
      </c>
      <c r="E3416" s="1">
        <v>33</v>
      </c>
      <c r="F3416" s="1">
        <v>37</v>
      </c>
      <c r="G3416">
        <f t="shared" si="160"/>
        <v>-4</v>
      </c>
      <c r="H3416" t="s">
        <v>2224</v>
      </c>
      <c r="K3416" t="s">
        <v>2202</v>
      </c>
      <c r="L3416" t="s">
        <v>1885</v>
      </c>
      <c r="M3416" t="s">
        <v>1821</v>
      </c>
      <c r="N3416" t="s">
        <v>1033</v>
      </c>
      <c r="S3416" t="s">
        <v>30</v>
      </c>
      <c r="U3416">
        <f t="shared" si="161"/>
        <v>1</v>
      </c>
    </row>
    <row r="3417" spans="1:21" x14ac:dyDescent="0.25">
      <c r="A3417">
        <v>20001112</v>
      </c>
      <c r="B3417" t="s">
        <v>1828</v>
      </c>
      <c r="C3417" t="str">
        <f t="shared" si="159"/>
        <v>W</v>
      </c>
      <c r="D3417" t="s">
        <v>1821</v>
      </c>
      <c r="E3417" s="1">
        <v>37</v>
      </c>
      <c r="F3417" s="1">
        <v>33</v>
      </c>
      <c r="G3417">
        <f t="shared" si="160"/>
        <v>4</v>
      </c>
      <c r="H3417" t="s">
        <v>2224</v>
      </c>
      <c r="K3417" t="s">
        <v>2202</v>
      </c>
      <c r="L3417" t="s">
        <v>1885</v>
      </c>
      <c r="M3417" t="s">
        <v>1821</v>
      </c>
      <c r="N3417" t="s">
        <v>1037</v>
      </c>
      <c r="S3417" t="s">
        <v>30</v>
      </c>
      <c r="U3417">
        <f t="shared" si="161"/>
        <v>0</v>
      </c>
    </row>
    <row r="3418" spans="1:21" x14ac:dyDescent="0.25">
      <c r="A3418">
        <v>20001118</v>
      </c>
      <c r="B3418" t="s">
        <v>376</v>
      </c>
      <c r="C3418" t="str">
        <f t="shared" si="159"/>
        <v>W</v>
      </c>
      <c r="D3418" t="s">
        <v>1824</v>
      </c>
      <c r="E3418" s="1">
        <v>22</v>
      </c>
      <c r="F3418" s="1">
        <v>19</v>
      </c>
      <c r="G3418">
        <f t="shared" si="160"/>
        <v>3</v>
      </c>
      <c r="H3418" t="s">
        <v>2223</v>
      </c>
      <c r="K3418" t="s">
        <v>1818</v>
      </c>
      <c r="L3418" t="s">
        <v>1017</v>
      </c>
      <c r="M3418" t="s">
        <v>376</v>
      </c>
      <c r="N3418" t="s">
        <v>1033</v>
      </c>
      <c r="S3418" t="s">
        <v>30</v>
      </c>
      <c r="U3418">
        <f t="shared" si="161"/>
        <v>0</v>
      </c>
    </row>
    <row r="3419" spans="1:21" x14ac:dyDescent="0.25">
      <c r="A3419">
        <v>20001118</v>
      </c>
      <c r="B3419" t="s">
        <v>1824</v>
      </c>
      <c r="C3419" t="str">
        <f t="shared" si="159"/>
        <v>L</v>
      </c>
      <c r="D3419" t="s">
        <v>376</v>
      </c>
      <c r="E3419" s="1">
        <v>19</v>
      </c>
      <c r="F3419" s="1">
        <v>22</v>
      </c>
      <c r="G3419">
        <f t="shared" si="160"/>
        <v>-3</v>
      </c>
      <c r="H3419" t="s">
        <v>2223</v>
      </c>
      <c r="K3419" t="s">
        <v>1818</v>
      </c>
      <c r="L3419" t="s">
        <v>1017</v>
      </c>
      <c r="M3419" t="s">
        <v>376</v>
      </c>
      <c r="N3419" t="s">
        <v>1037</v>
      </c>
      <c r="S3419" t="s">
        <v>30</v>
      </c>
      <c r="U3419">
        <f t="shared" si="161"/>
        <v>1</v>
      </c>
    </row>
    <row r="3420" spans="1:21" x14ac:dyDescent="0.25">
      <c r="A3420">
        <v>20001118</v>
      </c>
      <c r="B3420" t="s">
        <v>164</v>
      </c>
      <c r="C3420" t="str">
        <f t="shared" si="159"/>
        <v>W</v>
      </c>
      <c r="D3420" t="s">
        <v>1787</v>
      </c>
      <c r="E3420" s="1">
        <v>42</v>
      </c>
      <c r="F3420" s="1">
        <v>33</v>
      </c>
      <c r="G3420">
        <f t="shared" si="160"/>
        <v>9</v>
      </c>
      <c r="H3420" t="s">
        <v>2227</v>
      </c>
      <c r="K3420" t="s">
        <v>1907</v>
      </c>
      <c r="L3420" t="s">
        <v>2085</v>
      </c>
      <c r="M3420" t="s">
        <v>164</v>
      </c>
      <c r="N3420" t="s">
        <v>1033</v>
      </c>
      <c r="S3420" t="s">
        <v>30</v>
      </c>
      <c r="U3420">
        <f t="shared" si="161"/>
        <v>0</v>
      </c>
    </row>
    <row r="3421" spans="1:21" x14ac:dyDescent="0.25">
      <c r="A3421">
        <v>20001118</v>
      </c>
      <c r="B3421" t="s">
        <v>1787</v>
      </c>
      <c r="C3421" t="str">
        <f t="shared" si="159"/>
        <v>L</v>
      </c>
      <c r="D3421" t="s">
        <v>164</v>
      </c>
      <c r="E3421" s="1">
        <v>33</v>
      </c>
      <c r="F3421" s="1">
        <v>42</v>
      </c>
      <c r="G3421">
        <f t="shared" si="160"/>
        <v>-9</v>
      </c>
      <c r="H3421" t="s">
        <v>2227</v>
      </c>
      <c r="K3421" t="s">
        <v>1907</v>
      </c>
      <c r="L3421" t="s">
        <v>2085</v>
      </c>
      <c r="M3421" t="s">
        <v>164</v>
      </c>
      <c r="N3421" t="s">
        <v>1037</v>
      </c>
      <c r="S3421" t="s">
        <v>30</v>
      </c>
      <c r="U3421">
        <f t="shared" si="161"/>
        <v>0</v>
      </c>
    </row>
    <row r="3422" spans="1:21" x14ac:dyDescent="0.25">
      <c r="A3422">
        <v>20001119</v>
      </c>
      <c r="B3422" t="s">
        <v>1825</v>
      </c>
      <c r="C3422" t="str">
        <f t="shared" si="159"/>
        <v>L</v>
      </c>
      <c r="D3422" t="s">
        <v>1828</v>
      </c>
      <c r="E3422" s="1">
        <v>18</v>
      </c>
      <c r="F3422" s="1">
        <v>28</v>
      </c>
      <c r="G3422">
        <f t="shared" si="160"/>
        <v>-10</v>
      </c>
      <c r="H3422" t="s">
        <v>2226</v>
      </c>
      <c r="K3422" t="s">
        <v>1995</v>
      </c>
      <c r="L3422" t="s">
        <v>1826</v>
      </c>
      <c r="M3422" t="s">
        <v>1825</v>
      </c>
      <c r="N3422" t="s">
        <v>1033</v>
      </c>
      <c r="S3422" t="s">
        <v>30</v>
      </c>
      <c r="U3422">
        <f t="shared" si="161"/>
        <v>0</v>
      </c>
    </row>
    <row r="3423" spans="1:21" x14ac:dyDescent="0.25">
      <c r="A3423">
        <v>20001119</v>
      </c>
      <c r="B3423" t="s">
        <v>1828</v>
      </c>
      <c r="C3423" t="str">
        <f t="shared" si="159"/>
        <v>W</v>
      </c>
      <c r="D3423" t="s">
        <v>1825</v>
      </c>
      <c r="E3423" s="1">
        <v>28</v>
      </c>
      <c r="F3423" s="1">
        <v>18</v>
      </c>
      <c r="G3423">
        <f t="shared" si="160"/>
        <v>10</v>
      </c>
      <c r="H3423" t="s">
        <v>2226</v>
      </c>
      <c r="K3423" t="s">
        <v>1995</v>
      </c>
      <c r="L3423" t="s">
        <v>1826</v>
      </c>
      <c r="M3423" t="s">
        <v>1825</v>
      </c>
      <c r="N3423" t="s">
        <v>1037</v>
      </c>
      <c r="S3423" t="s">
        <v>30</v>
      </c>
      <c r="U3423">
        <f t="shared" si="161"/>
        <v>0</v>
      </c>
    </row>
    <row r="3424" spans="1:21" x14ac:dyDescent="0.25">
      <c r="A3424">
        <v>20001125</v>
      </c>
      <c r="B3424" t="s">
        <v>376</v>
      </c>
      <c r="C3424" t="str">
        <f t="shared" si="159"/>
        <v>W</v>
      </c>
      <c r="D3424" t="s">
        <v>1821</v>
      </c>
      <c r="E3424" s="1">
        <v>19</v>
      </c>
      <c r="F3424" s="1">
        <v>0</v>
      </c>
      <c r="G3424">
        <f t="shared" si="160"/>
        <v>19</v>
      </c>
      <c r="H3424" t="s">
        <v>2223</v>
      </c>
      <c r="K3424" t="s">
        <v>1894</v>
      </c>
      <c r="L3424" t="s">
        <v>1017</v>
      </c>
      <c r="M3424" t="s">
        <v>376</v>
      </c>
      <c r="N3424" t="s">
        <v>1033</v>
      </c>
      <c r="S3424" t="s">
        <v>30</v>
      </c>
      <c r="U3424">
        <f t="shared" si="161"/>
        <v>0</v>
      </c>
    </row>
    <row r="3425" spans="1:21" x14ac:dyDescent="0.25">
      <c r="A3425">
        <v>20001125</v>
      </c>
      <c r="B3425" t="s">
        <v>1821</v>
      </c>
      <c r="C3425" t="str">
        <f t="shared" si="159"/>
        <v>L</v>
      </c>
      <c r="D3425" t="s">
        <v>376</v>
      </c>
      <c r="E3425" s="1">
        <v>0</v>
      </c>
      <c r="F3425" s="1">
        <v>19</v>
      </c>
      <c r="G3425">
        <f t="shared" si="160"/>
        <v>-19</v>
      </c>
      <c r="H3425" t="s">
        <v>2223</v>
      </c>
      <c r="K3425" t="s">
        <v>1894</v>
      </c>
      <c r="L3425" t="s">
        <v>1017</v>
      </c>
      <c r="M3425" t="s">
        <v>376</v>
      </c>
      <c r="N3425" t="s">
        <v>1037</v>
      </c>
      <c r="S3425" t="s">
        <v>30</v>
      </c>
      <c r="U3425">
        <f t="shared" si="161"/>
        <v>0</v>
      </c>
    </row>
    <row r="3426" spans="1:21" x14ac:dyDescent="0.25">
      <c r="A3426">
        <v>20001125</v>
      </c>
      <c r="B3426" t="s">
        <v>171</v>
      </c>
      <c r="C3426" t="str">
        <f t="shared" si="159"/>
        <v>L</v>
      </c>
      <c r="D3426" t="s">
        <v>1787</v>
      </c>
      <c r="E3426" s="1">
        <v>19</v>
      </c>
      <c r="F3426" s="1">
        <v>56</v>
      </c>
      <c r="G3426">
        <f t="shared" si="160"/>
        <v>-37</v>
      </c>
      <c r="H3426" t="s">
        <v>2225</v>
      </c>
      <c r="K3426" t="s">
        <v>1901</v>
      </c>
      <c r="L3426" t="s">
        <v>1900</v>
      </c>
      <c r="M3426" t="s">
        <v>171</v>
      </c>
      <c r="N3426" t="s">
        <v>1033</v>
      </c>
      <c r="S3426" t="s">
        <v>30</v>
      </c>
      <c r="U3426">
        <f t="shared" si="161"/>
        <v>0</v>
      </c>
    </row>
    <row r="3427" spans="1:21" x14ac:dyDescent="0.25">
      <c r="A3427">
        <v>20001125</v>
      </c>
      <c r="B3427" t="s">
        <v>1787</v>
      </c>
      <c r="C3427" t="str">
        <f t="shared" si="159"/>
        <v>W</v>
      </c>
      <c r="D3427" t="s">
        <v>171</v>
      </c>
      <c r="E3427" s="1">
        <v>56</v>
      </c>
      <c r="F3427" s="1">
        <v>19</v>
      </c>
      <c r="G3427">
        <f t="shared" si="160"/>
        <v>37</v>
      </c>
      <c r="H3427" t="s">
        <v>2225</v>
      </c>
      <c r="K3427" t="s">
        <v>1901</v>
      </c>
      <c r="L3427" t="s">
        <v>1900</v>
      </c>
      <c r="M3427" t="s">
        <v>171</v>
      </c>
      <c r="N3427" t="s">
        <v>1037</v>
      </c>
      <c r="S3427" t="s">
        <v>30</v>
      </c>
      <c r="U3427">
        <f t="shared" si="161"/>
        <v>0</v>
      </c>
    </row>
    <row r="3428" spans="1:21" x14ac:dyDescent="0.25">
      <c r="A3428">
        <v>20001126</v>
      </c>
      <c r="B3428" t="s">
        <v>1264</v>
      </c>
      <c r="C3428" t="str">
        <f t="shared" si="159"/>
        <v>L</v>
      </c>
      <c r="D3428" t="s">
        <v>1828</v>
      </c>
      <c r="E3428" s="1">
        <v>13</v>
      </c>
      <c r="F3428" s="1">
        <v>23</v>
      </c>
      <c r="G3428">
        <f t="shared" si="160"/>
        <v>-10</v>
      </c>
      <c r="H3428" t="s">
        <v>2224</v>
      </c>
      <c r="K3428" t="s">
        <v>1407</v>
      </c>
      <c r="L3428" t="s">
        <v>1263</v>
      </c>
      <c r="M3428" t="s">
        <v>1264</v>
      </c>
      <c r="N3428" t="s">
        <v>1033</v>
      </c>
      <c r="S3428" t="s">
        <v>30</v>
      </c>
      <c r="U3428">
        <f t="shared" si="161"/>
        <v>0</v>
      </c>
    </row>
    <row r="3429" spans="1:21" x14ac:dyDescent="0.25">
      <c r="A3429">
        <v>20001126</v>
      </c>
      <c r="B3429" t="s">
        <v>1828</v>
      </c>
      <c r="C3429" t="str">
        <f t="shared" si="159"/>
        <v>W</v>
      </c>
      <c r="D3429" t="s">
        <v>1264</v>
      </c>
      <c r="E3429" s="1">
        <v>23</v>
      </c>
      <c r="F3429" s="1">
        <v>13</v>
      </c>
      <c r="G3429">
        <f t="shared" si="160"/>
        <v>10</v>
      </c>
      <c r="H3429" t="s">
        <v>2224</v>
      </c>
      <c r="K3429" t="s">
        <v>1407</v>
      </c>
      <c r="L3429" t="s">
        <v>1263</v>
      </c>
      <c r="M3429" t="s">
        <v>1264</v>
      </c>
      <c r="N3429" t="s">
        <v>1037</v>
      </c>
      <c r="S3429" t="s">
        <v>30</v>
      </c>
      <c r="U3429">
        <f t="shared" si="161"/>
        <v>0</v>
      </c>
    </row>
    <row r="3430" spans="1:21" x14ac:dyDescent="0.25">
      <c r="A3430">
        <v>20001202</v>
      </c>
      <c r="B3430" t="s">
        <v>376</v>
      </c>
      <c r="C3430" t="str">
        <f t="shared" si="159"/>
        <v>W</v>
      </c>
      <c r="D3430" t="s">
        <v>1828</v>
      </c>
      <c r="E3430" s="1">
        <v>25</v>
      </c>
      <c r="F3430" s="1">
        <v>17</v>
      </c>
      <c r="G3430">
        <f t="shared" si="160"/>
        <v>8</v>
      </c>
      <c r="H3430" t="s">
        <v>2223</v>
      </c>
      <c r="K3430" t="s">
        <v>1894</v>
      </c>
      <c r="L3430" t="s">
        <v>1017</v>
      </c>
      <c r="M3430" t="s">
        <v>376</v>
      </c>
      <c r="N3430" t="s">
        <v>1033</v>
      </c>
      <c r="S3430" t="s">
        <v>30</v>
      </c>
      <c r="U3430">
        <f t="shared" si="161"/>
        <v>0</v>
      </c>
    </row>
    <row r="3431" spans="1:21" x14ac:dyDescent="0.25">
      <c r="A3431">
        <v>20001202</v>
      </c>
      <c r="B3431" t="s">
        <v>1828</v>
      </c>
      <c r="C3431" t="str">
        <f t="shared" si="159"/>
        <v>L</v>
      </c>
      <c r="D3431" t="s">
        <v>376</v>
      </c>
      <c r="E3431" s="1">
        <v>17</v>
      </c>
      <c r="F3431" s="1">
        <v>25</v>
      </c>
      <c r="G3431">
        <f t="shared" si="160"/>
        <v>-8</v>
      </c>
      <c r="H3431" t="s">
        <v>2223</v>
      </c>
      <c r="K3431" t="s">
        <v>1894</v>
      </c>
      <c r="L3431" t="s">
        <v>1017</v>
      </c>
      <c r="M3431" t="s">
        <v>376</v>
      </c>
      <c r="N3431" t="s">
        <v>1037</v>
      </c>
      <c r="S3431" t="s">
        <v>30</v>
      </c>
      <c r="U3431">
        <f t="shared" si="161"/>
        <v>0</v>
      </c>
    </row>
    <row r="3432" spans="1:21" x14ac:dyDescent="0.25">
      <c r="A3432">
        <v>20010203</v>
      </c>
      <c r="B3432" t="s">
        <v>1264</v>
      </c>
      <c r="C3432" t="str">
        <f t="shared" si="159"/>
        <v>L</v>
      </c>
      <c r="D3432" t="s">
        <v>376</v>
      </c>
      <c r="E3432" s="1">
        <v>15</v>
      </c>
      <c r="F3432" s="1">
        <v>44</v>
      </c>
      <c r="G3432">
        <f t="shared" si="160"/>
        <v>-29</v>
      </c>
      <c r="H3432" t="s">
        <v>2815</v>
      </c>
      <c r="K3432" t="s">
        <v>1407</v>
      </c>
      <c r="L3432" t="s">
        <v>1263</v>
      </c>
      <c r="M3432" t="s">
        <v>1264</v>
      </c>
      <c r="N3432" t="s">
        <v>1033</v>
      </c>
      <c r="O3432" t="s">
        <v>30</v>
      </c>
      <c r="U3432">
        <f t="shared" si="161"/>
        <v>0</v>
      </c>
    </row>
    <row r="3433" spans="1:21" x14ac:dyDescent="0.25">
      <c r="A3433">
        <v>20010203</v>
      </c>
      <c r="B3433" t="s">
        <v>376</v>
      </c>
      <c r="C3433" t="str">
        <f t="shared" si="159"/>
        <v>W</v>
      </c>
      <c r="D3433" t="s">
        <v>1264</v>
      </c>
      <c r="E3433" s="1">
        <v>44</v>
      </c>
      <c r="F3433" s="1">
        <v>15</v>
      </c>
      <c r="G3433">
        <f t="shared" si="160"/>
        <v>29</v>
      </c>
      <c r="H3433" t="s">
        <v>2815</v>
      </c>
      <c r="K3433" t="s">
        <v>1407</v>
      </c>
      <c r="L3433" t="s">
        <v>1263</v>
      </c>
      <c r="M3433" t="s">
        <v>1264</v>
      </c>
      <c r="N3433" t="s">
        <v>1037</v>
      </c>
      <c r="O3433" t="s">
        <v>30</v>
      </c>
      <c r="U3433">
        <f t="shared" si="161"/>
        <v>0</v>
      </c>
    </row>
    <row r="3434" spans="1:21" x14ac:dyDescent="0.25">
      <c r="A3434">
        <v>20010203</v>
      </c>
      <c r="B3434" t="s">
        <v>171</v>
      </c>
      <c r="C3434" t="str">
        <f t="shared" si="159"/>
        <v>L</v>
      </c>
      <c r="D3434" t="s">
        <v>1825</v>
      </c>
      <c r="E3434" s="1">
        <v>22</v>
      </c>
      <c r="F3434" s="1">
        <v>41</v>
      </c>
      <c r="G3434">
        <f t="shared" si="160"/>
        <v>-19</v>
      </c>
      <c r="H3434" t="s">
        <v>2815</v>
      </c>
      <c r="K3434" t="s">
        <v>2136</v>
      </c>
      <c r="L3434" t="s">
        <v>1929</v>
      </c>
      <c r="M3434" t="s">
        <v>171</v>
      </c>
      <c r="N3434" t="s">
        <v>1033</v>
      </c>
      <c r="O3434" t="s">
        <v>30</v>
      </c>
      <c r="U3434">
        <f t="shared" si="161"/>
        <v>0</v>
      </c>
    </row>
    <row r="3435" spans="1:21" x14ac:dyDescent="0.25">
      <c r="A3435">
        <v>20010203</v>
      </c>
      <c r="B3435" t="s">
        <v>1825</v>
      </c>
      <c r="C3435" t="str">
        <f t="shared" si="159"/>
        <v>W</v>
      </c>
      <c r="D3435" t="s">
        <v>171</v>
      </c>
      <c r="E3435" s="1">
        <v>41</v>
      </c>
      <c r="F3435" s="1">
        <v>22</v>
      </c>
      <c r="G3435">
        <f t="shared" si="160"/>
        <v>19</v>
      </c>
      <c r="H3435" t="s">
        <v>2815</v>
      </c>
      <c r="K3435" t="s">
        <v>2136</v>
      </c>
      <c r="L3435" t="s">
        <v>1929</v>
      </c>
      <c r="M3435" t="s">
        <v>171</v>
      </c>
      <c r="N3435" t="s">
        <v>1037</v>
      </c>
      <c r="O3435" t="s">
        <v>30</v>
      </c>
      <c r="U3435">
        <f t="shared" si="161"/>
        <v>0</v>
      </c>
    </row>
    <row r="3436" spans="1:21" x14ac:dyDescent="0.25">
      <c r="A3436">
        <v>20010204</v>
      </c>
      <c r="B3436" t="s">
        <v>164</v>
      </c>
      <c r="C3436" t="str">
        <f t="shared" si="159"/>
        <v>W</v>
      </c>
      <c r="D3436" t="s">
        <v>503</v>
      </c>
      <c r="E3436" s="1">
        <v>16</v>
      </c>
      <c r="F3436" s="1">
        <v>6</v>
      </c>
      <c r="G3436">
        <f t="shared" si="160"/>
        <v>10</v>
      </c>
      <c r="H3436" t="s">
        <v>2815</v>
      </c>
      <c r="K3436" t="s">
        <v>1820</v>
      </c>
      <c r="L3436" t="s">
        <v>1819</v>
      </c>
      <c r="M3436" t="s">
        <v>164</v>
      </c>
      <c r="N3436" t="s">
        <v>1033</v>
      </c>
      <c r="O3436" t="s">
        <v>30</v>
      </c>
      <c r="U3436">
        <f t="shared" si="161"/>
        <v>0</v>
      </c>
    </row>
    <row r="3437" spans="1:21" x14ac:dyDescent="0.25">
      <c r="A3437">
        <v>20010204</v>
      </c>
      <c r="B3437" t="s">
        <v>503</v>
      </c>
      <c r="C3437" t="str">
        <f t="shared" si="159"/>
        <v>L</v>
      </c>
      <c r="D3437" t="s">
        <v>164</v>
      </c>
      <c r="E3437" s="1">
        <v>6</v>
      </c>
      <c r="F3437" s="1">
        <v>16</v>
      </c>
      <c r="G3437">
        <f t="shared" si="160"/>
        <v>-10</v>
      </c>
      <c r="H3437" t="s">
        <v>2815</v>
      </c>
      <c r="K3437" t="s">
        <v>1820</v>
      </c>
      <c r="L3437" t="s">
        <v>1819</v>
      </c>
      <c r="M3437" t="s">
        <v>164</v>
      </c>
      <c r="N3437" t="s">
        <v>1037</v>
      </c>
      <c r="O3437" t="s">
        <v>30</v>
      </c>
      <c r="U3437">
        <f t="shared" si="161"/>
        <v>0</v>
      </c>
    </row>
    <row r="3438" spans="1:21" x14ac:dyDescent="0.25">
      <c r="A3438">
        <v>20010217</v>
      </c>
      <c r="B3438" t="s">
        <v>1825</v>
      </c>
      <c r="C3438" t="str">
        <f t="shared" si="159"/>
        <v>W</v>
      </c>
      <c r="D3438" t="s">
        <v>164</v>
      </c>
      <c r="E3438" s="1">
        <v>22</v>
      </c>
      <c r="F3438" s="1">
        <v>15</v>
      </c>
      <c r="G3438">
        <f t="shared" si="160"/>
        <v>7</v>
      </c>
      <c r="H3438" t="s">
        <v>2815</v>
      </c>
      <c r="K3438" t="s">
        <v>1995</v>
      </c>
      <c r="L3438" t="s">
        <v>1826</v>
      </c>
      <c r="M3438" t="s">
        <v>1825</v>
      </c>
      <c r="N3438" t="s">
        <v>1033</v>
      </c>
      <c r="O3438" t="s">
        <v>30</v>
      </c>
      <c r="U3438">
        <f t="shared" si="161"/>
        <v>0</v>
      </c>
    </row>
    <row r="3439" spans="1:21" x14ac:dyDescent="0.25">
      <c r="A3439">
        <v>20010217</v>
      </c>
      <c r="B3439" t="s">
        <v>164</v>
      </c>
      <c r="C3439" t="str">
        <f t="shared" si="159"/>
        <v>L</v>
      </c>
      <c r="D3439" t="s">
        <v>1825</v>
      </c>
      <c r="E3439" s="1">
        <v>15</v>
      </c>
      <c r="F3439" s="1">
        <v>22</v>
      </c>
      <c r="G3439">
        <f t="shared" si="160"/>
        <v>-7</v>
      </c>
      <c r="H3439" t="s">
        <v>2815</v>
      </c>
      <c r="K3439" t="s">
        <v>1995</v>
      </c>
      <c r="L3439" t="s">
        <v>1826</v>
      </c>
      <c r="M3439" t="s">
        <v>1825</v>
      </c>
      <c r="N3439" t="s">
        <v>1037</v>
      </c>
      <c r="O3439" t="s">
        <v>30</v>
      </c>
      <c r="U3439">
        <f t="shared" si="161"/>
        <v>1</v>
      </c>
    </row>
    <row r="3440" spans="1:21" x14ac:dyDescent="0.25">
      <c r="A3440">
        <v>20010217</v>
      </c>
      <c r="B3440" t="s">
        <v>503</v>
      </c>
      <c r="C3440" t="str">
        <f t="shared" si="159"/>
        <v>D</v>
      </c>
      <c r="D3440" t="s">
        <v>1264</v>
      </c>
      <c r="E3440" s="1">
        <v>28</v>
      </c>
      <c r="F3440" s="1">
        <v>28</v>
      </c>
      <c r="G3440">
        <f t="shared" si="160"/>
        <v>0</v>
      </c>
      <c r="H3440" t="s">
        <v>2815</v>
      </c>
      <c r="K3440" t="s">
        <v>1822</v>
      </c>
      <c r="L3440" t="s">
        <v>1120</v>
      </c>
      <c r="M3440" t="s">
        <v>503</v>
      </c>
      <c r="N3440" t="s">
        <v>1033</v>
      </c>
      <c r="O3440" t="s">
        <v>30</v>
      </c>
      <c r="U3440">
        <f t="shared" si="161"/>
        <v>0</v>
      </c>
    </row>
    <row r="3441" spans="1:21" x14ac:dyDescent="0.25">
      <c r="A3441">
        <v>20010217</v>
      </c>
      <c r="B3441" t="s">
        <v>1264</v>
      </c>
      <c r="C3441" t="str">
        <f t="shared" si="159"/>
        <v>D</v>
      </c>
      <c r="D3441" t="s">
        <v>503</v>
      </c>
      <c r="E3441" s="1">
        <v>28</v>
      </c>
      <c r="F3441" s="1">
        <v>28</v>
      </c>
      <c r="G3441">
        <f t="shared" si="160"/>
        <v>0</v>
      </c>
      <c r="H3441" t="s">
        <v>2815</v>
      </c>
      <c r="K3441" t="s">
        <v>1822</v>
      </c>
      <c r="L3441" t="s">
        <v>1120</v>
      </c>
      <c r="M3441" t="s">
        <v>503</v>
      </c>
      <c r="N3441" t="s">
        <v>1037</v>
      </c>
      <c r="O3441" t="s">
        <v>30</v>
      </c>
      <c r="U3441">
        <f t="shared" si="161"/>
        <v>0</v>
      </c>
    </row>
    <row r="3442" spans="1:21" x14ac:dyDescent="0.25">
      <c r="A3442">
        <v>20010217</v>
      </c>
      <c r="B3442" t="s">
        <v>376</v>
      </c>
      <c r="C3442" t="str">
        <f t="shared" si="159"/>
        <v>W</v>
      </c>
      <c r="D3442" t="s">
        <v>171</v>
      </c>
      <c r="E3442" s="1">
        <v>80</v>
      </c>
      <c r="F3442" s="1">
        <v>23</v>
      </c>
      <c r="G3442">
        <f t="shared" si="160"/>
        <v>57</v>
      </c>
      <c r="H3442" t="s">
        <v>2815</v>
      </c>
      <c r="K3442" t="s">
        <v>1894</v>
      </c>
      <c r="L3442" t="s">
        <v>1017</v>
      </c>
      <c r="M3442" t="s">
        <v>376</v>
      </c>
      <c r="N3442" t="s">
        <v>1033</v>
      </c>
      <c r="O3442" t="s">
        <v>30</v>
      </c>
      <c r="U3442">
        <f t="shared" si="161"/>
        <v>0</v>
      </c>
    </row>
    <row r="3443" spans="1:21" x14ac:dyDescent="0.25">
      <c r="A3443">
        <v>20010217</v>
      </c>
      <c r="B3443" t="s">
        <v>171</v>
      </c>
      <c r="C3443" t="str">
        <f t="shared" si="159"/>
        <v>L</v>
      </c>
      <c r="D3443" t="s">
        <v>376</v>
      </c>
      <c r="E3443" s="1">
        <v>23</v>
      </c>
      <c r="F3443" s="1">
        <v>80</v>
      </c>
      <c r="G3443">
        <f t="shared" si="160"/>
        <v>-57</v>
      </c>
      <c r="H3443" t="s">
        <v>2815</v>
      </c>
      <c r="K3443" t="s">
        <v>1894</v>
      </c>
      <c r="L3443" t="s">
        <v>1017</v>
      </c>
      <c r="M3443" t="s">
        <v>376</v>
      </c>
      <c r="N3443" t="s">
        <v>1037</v>
      </c>
      <c r="O3443" t="s">
        <v>30</v>
      </c>
      <c r="U3443">
        <f t="shared" si="161"/>
        <v>0</v>
      </c>
    </row>
    <row r="3444" spans="1:21" x14ac:dyDescent="0.25">
      <c r="A3444">
        <v>20010303</v>
      </c>
      <c r="B3444" t="s">
        <v>171</v>
      </c>
      <c r="C3444" t="str">
        <f t="shared" si="159"/>
        <v>L</v>
      </c>
      <c r="D3444" t="s">
        <v>164</v>
      </c>
      <c r="E3444" s="1">
        <v>19</v>
      </c>
      <c r="F3444" s="1">
        <v>30</v>
      </c>
      <c r="G3444">
        <f t="shared" si="160"/>
        <v>-11</v>
      </c>
      <c r="H3444" t="s">
        <v>2815</v>
      </c>
      <c r="K3444" t="s">
        <v>2136</v>
      </c>
      <c r="L3444" t="s">
        <v>1929</v>
      </c>
      <c r="M3444" t="s">
        <v>171</v>
      </c>
      <c r="N3444" t="s">
        <v>1033</v>
      </c>
      <c r="O3444" t="s">
        <v>30</v>
      </c>
      <c r="U3444">
        <f t="shared" si="161"/>
        <v>0</v>
      </c>
    </row>
    <row r="3445" spans="1:21" x14ac:dyDescent="0.25">
      <c r="A3445">
        <v>20010303</v>
      </c>
      <c r="B3445" t="s">
        <v>164</v>
      </c>
      <c r="C3445" t="str">
        <f t="shared" si="159"/>
        <v>W</v>
      </c>
      <c r="D3445" t="s">
        <v>171</v>
      </c>
      <c r="E3445" s="1">
        <v>30</v>
      </c>
      <c r="F3445" s="1">
        <v>19</v>
      </c>
      <c r="G3445">
        <f t="shared" si="160"/>
        <v>11</v>
      </c>
      <c r="H3445" t="s">
        <v>2815</v>
      </c>
      <c r="K3445" t="s">
        <v>2136</v>
      </c>
      <c r="L3445" t="s">
        <v>1929</v>
      </c>
      <c r="M3445" t="s">
        <v>171</v>
      </c>
      <c r="N3445" t="s">
        <v>1037</v>
      </c>
      <c r="O3445" t="s">
        <v>30</v>
      </c>
      <c r="U3445">
        <f t="shared" si="161"/>
        <v>0</v>
      </c>
    </row>
    <row r="3446" spans="1:21" x14ac:dyDescent="0.25">
      <c r="A3446">
        <v>20010303</v>
      </c>
      <c r="B3446" t="s">
        <v>376</v>
      </c>
      <c r="C3446" t="str">
        <f t="shared" si="159"/>
        <v>W</v>
      </c>
      <c r="D3446" t="s">
        <v>503</v>
      </c>
      <c r="E3446" s="1">
        <v>43</v>
      </c>
      <c r="F3446" s="1">
        <v>3</v>
      </c>
      <c r="G3446">
        <f t="shared" si="160"/>
        <v>40</v>
      </c>
      <c r="H3446" t="s">
        <v>2815</v>
      </c>
      <c r="K3446" t="s">
        <v>1818</v>
      </c>
      <c r="L3446" t="s">
        <v>1017</v>
      </c>
      <c r="M3446" t="s">
        <v>376</v>
      </c>
      <c r="N3446" t="s">
        <v>1033</v>
      </c>
      <c r="O3446" t="s">
        <v>30</v>
      </c>
      <c r="U3446">
        <f t="shared" si="161"/>
        <v>0</v>
      </c>
    </row>
    <row r="3447" spans="1:21" x14ac:dyDescent="0.25">
      <c r="A3447">
        <v>20010303</v>
      </c>
      <c r="B3447" t="s">
        <v>503</v>
      </c>
      <c r="C3447" t="str">
        <f t="shared" si="159"/>
        <v>L</v>
      </c>
      <c r="D3447" t="s">
        <v>376</v>
      </c>
      <c r="E3447" s="1">
        <v>3</v>
      </c>
      <c r="F3447" s="1">
        <v>43</v>
      </c>
      <c r="G3447">
        <f t="shared" si="160"/>
        <v>-40</v>
      </c>
      <c r="H3447" t="s">
        <v>2815</v>
      </c>
      <c r="K3447" t="s">
        <v>1818</v>
      </c>
      <c r="L3447" t="s">
        <v>1017</v>
      </c>
      <c r="M3447" t="s">
        <v>376</v>
      </c>
      <c r="N3447" t="s">
        <v>1037</v>
      </c>
      <c r="O3447" t="s">
        <v>30</v>
      </c>
      <c r="U3447">
        <f t="shared" si="161"/>
        <v>0</v>
      </c>
    </row>
    <row r="3448" spans="1:21" x14ac:dyDescent="0.25">
      <c r="A3448">
        <v>20010317</v>
      </c>
      <c r="B3448" t="s">
        <v>503</v>
      </c>
      <c r="C3448" t="str">
        <f t="shared" si="159"/>
        <v>W</v>
      </c>
      <c r="D3448" t="s">
        <v>171</v>
      </c>
      <c r="E3448" s="1">
        <v>23</v>
      </c>
      <c r="F3448" s="1">
        <v>19</v>
      </c>
      <c r="G3448">
        <f t="shared" si="160"/>
        <v>4</v>
      </c>
      <c r="H3448" t="s">
        <v>2815</v>
      </c>
      <c r="K3448" t="s">
        <v>1903</v>
      </c>
      <c r="L3448" t="s">
        <v>1120</v>
      </c>
      <c r="M3448" t="s">
        <v>503</v>
      </c>
      <c r="N3448" t="s">
        <v>1033</v>
      </c>
      <c r="O3448" t="s">
        <v>30</v>
      </c>
      <c r="U3448">
        <f t="shared" si="161"/>
        <v>0</v>
      </c>
    </row>
    <row r="3449" spans="1:21" x14ac:dyDescent="0.25">
      <c r="A3449">
        <v>20010317</v>
      </c>
      <c r="B3449" t="s">
        <v>171</v>
      </c>
      <c r="C3449" t="str">
        <f t="shared" si="159"/>
        <v>L</v>
      </c>
      <c r="D3449" t="s">
        <v>503</v>
      </c>
      <c r="E3449" s="1">
        <v>19</v>
      </c>
      <c r="F3449" s="1">
        <v>23</v>
      </c>
      <c r="G3449">
        <f t="shared" si="160"/>
        <v>-4</v>
      </c>
      <c r="H3449" t="s">
        <v>2815</v>
      </c>
      <c r="K3449" t="s">
        <v>1903</v>
      </c>
      <c r="L3449" t="s">
        <v>1120</v>
      </c>
      <c r="M3449" t="s">
        <v>503</v>
      </c>
      <c r="N3449" t="s">
        <v>1037</v>
      </c>
      <c r="O3449" t="s">
        <v>30</v>
      </c>
      <c r="U3449">
        <f t="shared" si="161"/>
        <v>1</v>
      </c>
    </row>
    <row r="3450" spans="1:21" x14ac:dyDescent="0.25">
      <c r="A3450">
        <v>20010317</v>
      </c>
      <c r="B3450" t="s">
        <v>164</v>
      </c>
      <c r="C3450" t="str">
        <f t="shared" si="159"/>
        <v>L</v>
      </c>
      <c r="D3450" t="s">
        <v>1264</v>
      </c>
      <c r="E3450" s="1">
        <v>35</v>
      </c>
      <c r="F3450" s="1">
        <v>43</v>
      </c>
      <c r="G3450">
        <f t="shared" si="160"/>
        <v>-8</v>
      </c>
      <c r="H3450" t="s">
        <v>2815</v>
      </c>
      <c r="K3450" t="s">
        <v>1820</v>
      </c>
      <c r="L3450" t="s">
        <v>1939</v>
      </c>
      <c r="M3450" t="s">
        <v>164</v>
      </c>
      <c r="N3450" t="s">
        <v>1033</v>
      </c>
      <c r="O3450" t="s">
        <v>30</v>
      </c>
      <c r="U3450">
        <f t="shared" si="161"/>
        <v>0</v>
      </c>
    </row>
    <row r="3451" spans="1:21" x14ac:dyDescent="0.25">
      <c r="A3451">
        <v>20010317</v>
      </c>
      <c r="B3451" t="s">
        <v>1264</v>
      </c>
      <c r="C3451" t="str">
        <f t="shared" si="159"/>
        <v>W</v>
      </c>
      <c r="D3451" t="s">
        <v>164</v>
      </c>
      <c r="E3451" s="1">
        <v>43</v>
      </c>
      <c r="F3451" s="1">
        <v>35</v>
      </c>
      <c r="G3451">
        <f t="shared" si="160"/>
        <v>8</v>
      </c>
      <c r="H3451" t="s">
        <v>2815</v>
      </c>
      <c r="K3451" t="s">
        <v>1820</v>
      </c>
      <c r="L3451" t="s">
        <v>1939</v>
      </c>
      <c r="M3451" t="s">
        <v>164</v>
      </c>
      <c r="N3451" t="s">
        <v>1037</v>
      </c>
      <c r="O3451" t="s">
        <v>30</v>
      </c>
      <c r="U3451">
        <f t="shared" si="161"/>
        <v>0</v>
      </c>
    </row>
    <row r="3452" spans="1:21" x14ac:dyDescent="0.25">
      <c r="A3452">
        <v>20010407</v>
      </c>
      <c r="B3452" t="s">
        <v>376</v>
      </c>
      <c r="C3452" t="str">
        <f t="shared" si="159"/>
        <v>W</v>
      </c>
      <c r="D3452" t="s">
        <v>164</v>
      </c>
      <c r="E3452" s="1">
        <v>48</v>
      </c>
      <c r="F3452" s="1">
        <v>19</v>
      </c>
      <c r="G3452">
        <f t="shared" si="160"/>
        <v>29</v>
      </c>
      <c r="H3452" t="s">
        <v>2815</v>
      </c>
      <c r="K3452" t="s">
        <v>1894</v>
      </c>
      <c r="L3452" t="s">
        <v>1017</v>
      </c>
      <c r="M3452" t="s">
        <v>376</v>
      </c>
      <c r="N3452" t="s">
        <v>1033</v>
      </c>
      <c r="O3452" t="s">
        <v>30</v>
      </c>
      <c r="U3452">
        <f t="shared" si="161"/>
        <v>0</v>
      </c>
    </row>
    <row r="3453" spans="1:21" x14ac:dyDescent="0.25">
      <c r="A3453">
        <v>20010407</v>
      </c>
      <c r="B3453" t="s">
        <v>164</v>
      </c>
      <c r="C3453" t="str">
        <f t="shared" si="159"/>
        <v>L</v>
      </c>
      <c r="D3453" t="s">
        <v>376</v>
      </c>
      <c r="E3453" s="1">
        <v>19</v>
      </c>
      <c r="F3453" s="1">
        <v>48</v>
      </c>
      <c r="G3453">
        <f t="shared" si="160"/>
        <v>-29</v>
      </c>
      <c r="H3453" t="s">
        <v>2815</v>
      </c>
      <c r="K3453" t="s">
        <v>1894</v>
      </c>
      <c r="L3453" t="s">
        <v>1017</v>
      </c>
      <c r="M3453" t="s">
        <v>376</v>
      </c>
      <c r="N3453" t="s">
        <v>1037</v>
      </c>
      <c r="O3453" t="s">
        <v>30</v>
      </c>
      <c r="U3453">
        <f t="shared" si="161"/>
        <v>0</v>
      </c>
    </row>
    <row r="3454" spans="1:21" x14ac:dyDescent="0.25">
      <c r="A3454">
        <v>20010408</v>
      </c>
      <c r="B3454" t="s">
        <v>171</v>
      </c>
      <c r="C3454" t="str">
        <f t="shared" si="159"/>
        <v>L</v>
      </c>
      <c r="D3454" t="s">
        <v>1264</v>
      </c>
      <c r="E3454" s="1">
        <v>23</v>
      </c>
      <c r="F3454" s="1">
        <v>33</v>
      </c>
      <c r="G3454">
        <f t="shared" si="160"/>
        <v>-10</v>
      </c>
      <c r="H3454" t="s">
        <v>2815</v>
      </c>
      <c r="K3454" t="s">
        <v>2136</v>
      </c>
      <c r="L3454" t="s">
        <v>1929</v>
      </c>
      <c r="M3454" t="s">
        <v>171</v>
      </c>
      <c r="N3454" t="s">
        <v>1033</v>
      </c>
      <c r="O3454" t="s">
        <v>30</v>
      </c>
      <c r="U3454">
        <f t="shared" si="161"/>
        <v>0</v>
      </c>
    </row>
    <row r="3455" spans="1:21" x14ac:dyDescent="0.25">
      <c r="A3455">
        <v>20010408</v>
      </c>
      <c r="B3455" t="s">
        <v>1264</v>
      </c>
      <c r="C3455" t="str">
        <f t="shared" si="159"/>
        <v>W</v>
      </c>
      <c r="D3455" t="s">
        <v>171</v>
      </c>
      <c r="E3455" s="1">
        <v>33</v>
      </c>
      <c r="F3455" s="1">
        <v>23</v>
      </c>
      <c r="G3455">
        <f t="shared" si="160"/>
        <v>10</v>
      </c>
      <c r="H3455" t="s">
        <v>2815</v>
      </c>
      <c r="K3455" t="s">
        <v>2136</v>
      </c>
      <c r="L3455" t="s">
        <v>1929</v>
      </c>
      <c r="M3455" t="s">
        <v>171</v>
      </c>
      <c r="N3455" t="s">
        <v>1037</v>
      </c>
      <c r="O3455" t="s">
        <v>30</v>
      </c>
      <c r="U3455">
        <f t="shared" si="161"/>
        <v>0</v>
      </c>
    </row>
    <row r="3456" spans="1:21" x14ac:dyDescent="0.25">
      <c r="A3456">
        <v>20010616</v>
      </c>
      <c r="B3456" t="s">
        <v>1828</v>
      </c>
      <c r="C3456" t="str">
        <f t="shared" si="159"/>
        <v>L</v>
      </c>
      <c r="D3456" t="s">
        <v>164</v>
      </c>
      <c r="E3456" s="1">
        <v>23</v>
      </c>
      <c r="F3456" s="1">
        <v>32</v>
      </c>
      <c r="G3456">
        <f t="shared" si="160"/>
        <v>-9</v>
      </c>
      <c r="H3456" t="s">
        <v>2221</v>
      </c>
      <c r="K3456" t="s">
        <v>1971</v>
      </c>
      <c r="L3456" t="s">
        <v>1850</v>
      </c>
      <c r="M3456" t="s">
        <v>1828</v>
      </c>
      <c r="N3456" t="s">
        <v>1033</v>
      </c>
      <c r="S3456" t="s">
        <v>30</v>
      </c>
      <c r="U3456">
        <f t="shared" si="161"/>
        <v>0</v>
      </c>
    </row>
    <row r="3457" spans="1:21" x14ac:dyDescent="0.25">
      <c r="A3457">
        <v>20010616</v>
      </c>
      <c r="B3457" t="s">
        <v>164</v>
      </c>
      <c r="C3457" t="str">
        <f t="shared" si="159"/>
        <v>W</v>
      </c>
      <c r="D3457" t="s">
        <v>1828</v>
      </c>
      <c r="E3457" s="1">
        <v>32</v>
      </c>
      <c r="F3457" s="1">
        <v>23</v>
      </c>
      <c r="G3457">
        <f t="shared" si="160"/>
        <v>9</v>
      </c>
      <c r="H3457" t="s">
        <v>2221</v>
      </c>
      <c r="K3457" t="s">
        <v>1971</v>
      </c>
      <c r="L3457" t="s">
        <v>1850</v>
      </c>
      <c r="M3457" t="s">
        <v>1828</v>
      </c>
      <c r="N3457" t="s">
        <v>1037</v>
      </c>
      <c r="S3457" t="s">
        <v>30</v>
      </c>
      <c r="U3457">
        <f t="shared" si="161"/>
        <v>0</v>
      </c>
    </row>
    <row r="3458" spans="1:21" x14ac:dyDescent="0.25">
      <c r="A3458">
        <v>20010623</v>
      </c>
      <c r="B3458" t="s">
        <v>1787</v>
      </c>
      <c r="C3458" t="str">
        <f t="shared" ref="C3458:C3521" si="162">IF(E3458-F3458&gt;0,"W",IF(E3458-F3458&lt;0,"L","D"))</f>
        <v>W</v>
      </c>
      <c r="D3458" t="s">
        <v>1821</v>
      </c>
      <c r="E3458" s="1">
        <v>67</v>
      </c>
      <c r="F3458" s="1">
        <v>19</v>
      </c>
      <c r="G3458">
        <f t="shared" ref="G3458:G3521" si="163">E3458-F3458</f>
        <v>48</v>
      </c>
      <c r="H3458" t="s">
        <v>2222</v>
      </c>
      <c r="K3458" t="s">
        <v>2185</v>
      </c>
      <c r="L3458" t="s">
        <v>1846</v>
      </c>
      <c r="M3458" t="s">
        <v>1787</v>
      </c>
      <c r="N3458" t="s">
        <v>1033</v>
      </c>
      <c r="S3458" t="s">
        <v>30</v>
      </c>
      <c r="U3458">
        <f t="shared" ref="U3458:U3521" si="164">IF(C3458="L",IF(G3458&gt;-8,1,0),0)</f>
        <v>0</v>
      </c>
    </row>
    <row r="3459" spans="1:21" x14ac:dyDescent="0.25">
      <c r="A3459">
        <v>20010623</v>
      </c>
      <c r="B3459" t="s">
        <v>1821</v>
      </c>
      <c r="C3459" t="str">
        <f t="shared" si="162"/>
        <v>L</v>
      </c>
      <c r="D3459" t="s">
        <v>1787</v>
      </c>
      <c r="E3459" s="1">
        <v>19</v>
      </c>
      <c r="F3459" s="1">
        <v>67</v>
      </c>
      <c r="G3459">
        <f t="shared" si="163"/>
        <v>-48</v>
      </c>
      <c r="H3459" t="s">
        <v>2222</v>
      </c>
      <c r="K3459" t="s">
        <v>2185</v>
      </c>
      <c r="L3459" t="s">
        <v>1846</v>
      </c>
      <c r="M3459" t="s">
        <v>1787</v>
      </c>
      <c r="N3459" t="s">
        <v>1037</v>
      </c>
      <c r="S3459" t="s">
        <v>30</v>
      </c>
      <c r="U3459">
        <f t="shared" si="164"/>
        <v>0</v>
      </c>
    </row>
    <row r="3460" spans="1:21" x14ac:dyDescent="0.25">
      <c r="A3460">
        <v>20010623</v>
      </c>
      <c r="B3460" t="s">
        <v>1828</v>
      </c>
      <c r="C3460" t="str">
        <f t="shared" si="162"/>
        <v>W</v>
      </c>
      <c r="D3460" t="s">
        <v>164</v>
      </c>
      <c r="E3460" s="1">
        <v>20</v>
      </c>
      <c r="F3460" s="1">
        <v>15</v>
      </c>
      <c r="G3460">
        <f t="shared" si="163"/>
        <v>5</v>
      </c>
      <c r="H3460" t="s">
        <v>2221</v>
      </c>
      <c r="K3460" t="s">
        <v>1983</v>
      </c>
      <c r="L3460" t="s">
        <v>1829</v>
      </c>
      <c r="M3460" t="s">
        <v>1828</v>
      </c>
      <c r="N3460" t="s">
        <v>1033</v>
      </c>
      <c r="S3460" t="s">
        <v>30</v>
      </c>
      <c r="U3460">
        <f t="shared" si="164"/>
        <v>0</v>
      </c>
    </row>
    <row r="3461" spans="1:21" x14ac:dyDescent="0.25">
      <c r="A3461">
        <v>20010623</v>
      </c>
      <c r="B3461" t="s">
        <v>164</v>
      </c>
      <c r="C3461" t="str">
        <f t="shared" si="162"/>
        <v>L</v>
      </c>
      <c r="D3461" t="s">
        <v>1828</v>
      </c>
      <c r="E3461" s="1">
        <v>15</v>
      </c>
      <c r="F3461" s="1">
        <v>20</v>
      </c>
      <c r="G3461">
        <f t="shared" si="163"/>
        <v>-5</v>
      </c>
      <c r="H3461" t="s">
        <v>2221</v>
      </c>
      <c r="K3461" t="s">
        <v>1983</v>
      </c>
      <c r="L3461" t="s">
        <v>1829</v>
      </c>
      <c r="M3461" t="s">
        <v>1828</v>
      </c>
      <c r="N3461" t="s">
        <v>1037</v>
      </c>
      <c r="S3461" t="s">
        <v>30</v>
      </c>
      <c r="U3461">
        <f t="shared" si="164"/>
        <v>1</v>
      </c>
    </row>
    <row r="3462" spans="1:21" x14ac:dyDescent="0.25">
      <c r="A3462">
        <v>20010630</v>
      </c>
      <c r="B3462" t="s">
        <v>1787</v>
      </c>
      <c r="C3462" t="str">
        <f t="shared" si="162"/>
        <v>W</v>
      </c>
      <c r="D3462" t="s">
        <v>164</v>
      </c>
      <c r="E3462" s="1">
        <v>37</v>
      </c>
      <c r="F3462" s="1">
        <v>12</v>
      </c>
      <c r="G3462">
        <f t="shared" si="163"/>
        <v>25</v>
      </c>
      <c r="H3462" t="s">
        <v>2219</v>
      </c>
      <c r="K3462" t="s">
        <v>2218</v>
      </c>
      <c r="L3462" t="s">
        <v>1837</v>
      </c>
      <c r="M3462" t="s">
        <v>1787</v>
      </c>
      <c r="N3462" t="s">
        <v>1033</v>
      </c>
      <c r="S3462" t="s">
        <v>30</v>
      </c>
      <c r="U3462">
        <f t="shared" si="164"/>
        <v>0</v>
      </c>
    </row>
    <row r="3463" spans="1:21" x14ac:dyDescent="0.25">
      <c r="A3463">
        <v>20010630</v>
      </c>
      <c r="B3463" t="s">
        <v>164</v>
      </c>
      <c r="C3463" t="str">
        <f t="shared" si="162"/>
        <v>L</v>
      </c>
      <c r="D3463" t="s">
        <v>1787</v>
      </c>
      <c r="E3463" s="1">
        <v>12</v>
      </c>
      <c r="F3463" s="1">
        <v>37</v>
      </c>
      <c r="G3463">
        <f t="shared" si="163"/>
        <v>-25</v>
      </c>
      <c r="H3463" t="s">
        <v>2219</v>
      </c>
      <c r="K3463" t="s">
        <v>2218</v>
      </c>
      <c r="L3463" t="s">
        <v>1837</v>
      </c>
      <c r="M3463" t="s">
        <v>1787</v>
      </c>
      <c r="N3463" t="s">
        <v>1037</v>
      </c>
      <c r="S3463" t="s">
        <v>30</v>
      </c>
      <c r="U3463">
        <f t="shared" si="164"/>
        <v>0</v>
      </c>
    </row>
    <row r="3464" spans="1:21" x14ac:dyDescent="0.25">
      <c r="A3464">
        <v>20010630</v>
      </c>
      <c r="B3464" t="s">
        <v>1828</v>
      </c>
      <c r="C3464" t="str">
        <f t="shared" si="162"/>
        <v>W</v>
      </c>
      <c r="D3464" t="s">
        <v>171</v>
      </c>
      <c r="E3464" s="1">
        <v>60</v>
      </c>
      <c r="F3464" s="1">
        <v>14</v>
      </c>
      <c r="G3464">
        <f t="shared" si="163"/>
        <v>46</v>
      </c>
      <c r="H3464" t="s">
        <v>2220</v>
      </c>
      <c r="K3464" t="s">
        <v>2162</v>
      </c>
      <c r="L3464" t="s">
        <v>1998</v>
      </c>
      <c r="M3464" t="s">
        <v>1828</v>
      </c>
      <c r="N3464" t="s">
        <v>1033</v>
      </c>
      <c r="S3464" t="s">
        <v>30</v>
      </c>
      <c r="U3464">
        <f t="shared" si="164"/>
        <v>0</v>
      </c>
    </row>
    <row r="3465" spans="1:21" x14ac:dyDescent="0.25">
      <c r="A3465">
        <v>20010630</v>
      </c>
      <c r="B3465" t="s">
        <v>171</v>
      </c>
      <c r="C3465" t="str">
        <f t="shared" si="162"/>
        <v>L</v>
      </c>
      <c r="D3465" t="s">
        <v>1828</v>
      </c>
      <c r="E3465" s="1">
        <v>14</v>
      </c>
      <c r="F3465" s="1">
        <v>60</v>
      </c>
      <c r="G3465">
        <f t="shared" si="163"/>
        <v>-46</v>
      </c>
      <c r="H3465" t="s">
        <v>2220</v>
      </c>
      <c r="K3465" t="s">
        <v>2162</v>
      </c>
      <c r="L3465" t="s">
        <v>1998</v>
      </c>
      <c r="M3465" t="s">
        <v>1828</v>
      </c>
      <c r="N3465" t="s">
        <v>1037</v>
      </c>
      <c r="S3465" t="s">
        <v>30</v>
      </c>
      <c r="U3465">
        <f t="shared" si="164"/>
        <v>0</v>
      </c>
    </row>
    <row r="3466" spans="1:21" x14ac:dyDescent="0.25">
      <c r="A3466">
        <v>20010714</v>
      </c>
      <c r="B3466" t="s">
        <v>1821</v>
      </c>
      <c r="C3466" t="str">
        <f t="shared" si="162"/>
        <v>W</v>
      </c>
      <c r="D3466" t="s">
        <v>171</v>
      </c>
      <c r="E3466" s="1">
        <v>38</v>
      </c>
      <c r="F3466" s="1">
        <v>17</v>
      </c>
      <c r="G3466">
        <f t="shared" si="163"/>
        <v>21</v>
      </c>
      <c r="H3466" t="s">
        <v>2217</v>
      </c>
      <c r="K3466" t="s">
        <v>2216</v>
      </c>
      <c r="L3466" t="s">
        <v>1885</v>
      </c>
      <c r="M3466" t="s">
        <v>1821</v>
      </c>
      <c r="N3466" t="s">
        <v>1033</v>
      </c>
      <c r="S3466" t="s">
        <v>30</v>
      </c>
      <c r="U3466">
        <f t="shared" si="164"/>
        <v>0</v>
      </c>
    </row>
    <row r="3467" spans="1:21" x14ac:dyDescent="0.25">
      <c r="A3467">
        <v>20010714</v>
      </c>
      <c r="B3467" t="s">
        <v>171</v>
      </c>
      <c r="C3467" t="str">
        <f t="shared" si="162"/>
        <v>L</v>
      </c>
      <c r="D3467" t="s">
        <v>1821</v>
      </c>
      <c r="E3467" s="1">
        <v>17</v>
      </c>
      <c r="F3467" s="1">
        <v>38</v>
      </c>
      <c r="G3467">
        <f t="shared" si="163"/>
        <v>-21</v>
      </c>
      <c r="H3467" t="s">
        <v>2217</v>
      </c>
      <c r="K3467" t="s">
        <v>2216</v>
      </c>
      <c r="L3467" t="s">
        <v>1885</v>
      </c>
      <c r="M3467" t="s">
        <v>1821</v>
      </c>
      <c r="N3467" t="s">
        <v>1037</v>
      </c>
      <c r="S3467" t="s">
        <v>30</v>
      </c>
      <c r="U3467">
        <f t="shared" si="164"/>
        <v>0</v>
      </c>
    </row>
    <row r="3468" spans="1:21" x14ac:dyDescent="0.25">
      <c r="A3468">
        <v>20010721</v>
      </c>
      <c r="B3468" t="s">
        <v>1828</v>
      </c>
      <c r="C3468" t="str">
        <f t="shared" si="162"/>
        <v>L</v>
      </c>
      <c r="D3468" t="s">
        <v>1787</v>
      </c>
      <c r="E3468" s="1">
        <v>3</v>
      </c>
      <c r="F3468" s="1">
        <v>12</v>
      </c>
      <c r="G3468">
        <f t="shared" si="163"/>
        <v>-9</v>
      </c>
      <c r="H3468" t="s">
        <v>2782</v>
      </c>
      <c r="K3468" t="s">
        <v>1962</v>
      </c>
      <c r="L3468" t="s">
        <v>1913</v>
      </c>
      <c r="M3468" t="s">
        <v>1828</v>
      </c>
      <c r="N3468" t="s">
        <v>1033</v>
      </c>
      <c r="P3468" t="s">
        <v>30</v>
      </c>
      <c r="U3468">
        <f t="shared" si="164"/>
        <v>0</v>
      </c>
    </row>
    <row r="3469" spans="1:21" x14ac:dyDescent="0.25">
      <c r="A3469">
        <v>20010721</v>
      </c>
      <c r="B3469" t="s">
        <v>1787</v>
      </c>
      <c r="C3469" t="str">
        <f t="shared" si="162"/>
        <v>W</v>
      </c>
      <c r="D3469" t="s">
        <v>1828</v>
      </c>
      <c r="E3469" s="1">
        <v>12</v>
      </c>
      <c r="F3469" s="1">
        <v>3</v>
      </c>
      <c r="G3469">
        <f t="shared" si="163"/>
        <v>9</v>
      </c>
      <c r="H3469" t="s">
        <v>2782</v>
      </c>
      <c r="K3469" t="s">
        <v>1962</v>
      </c>
      <c r="L3469" t="s">
        <v>1913</v>
      </c>
      <c r="M3469" t="s">
        <v>1828</v>
      </c>
      <c r="N3469" t="s">
        <v>1037</v>
      </c>
      <c r="P3469" t="s">
        <v>30</v>
      </c>
      <c r="U3469">
        <f t="shared" si="164"/>
        <v>0</v>
      </c>
    </row>
    <row r="3470" spans="1:21" x14ac:dyDescent="0.25">
      <c r="A3470">
        <v>20010728</v>
      </c>
      <c r="B3470" t="s">
        <v>1828</v>
      </c>
      <c r="C3470" t="str">
        <f t="shared" si="162"/>
        <v>W</v>
      </c>
      <c r="D3470" t="s">
        <v>1824</v>
      </c>
      <c r="E3470" s="1">
        <v>20</v>
      </c>
      <c r="F3470" s="1">
        <v>15</v>
      </c>
      <c r="G3470">
        <f t="shared" si="163"/>
        <v>5</v>
      </c>
      <c r="H3470" t="s">
        <v>2782</v>
      </c>
      <c r="K3470" t="s">
        <v>1842</v>
      </c>
      <c r="L3470" t="s">
        <v>1841</v>
      </c>
      <c r="M3470" t="s">
        <v>1828</v>
      </c>
      <c r="N3470" t="s">
        <v>1033</v>
      </c>
      <c r="P3470" t="s">
        <v>30</v>
      </c>
      <c r="U3470">
        <f t="shared" si="164"/>
        <v>0</v>
      </c>
    </row>
    <row r="3471" spans="1:21" x14ac:dyDescent="0.25">
      <c r="A3471">
        <v>20010728</v>
      </c>
      <c r="B3471" t="s">
        <v>1824</v>
      </c>
      <c r="C3471" t="str">
        <f t="shared" si="162"/>
        <v>L</v>
      </c>
      <c r="D3471" t="s">
        <v>1828</v>
      </c>
      <c r="E3471" s="1">
        <v>15</v>
      </c>
      <c r="F3471" s="1">
        <v>20</v>
      </c>
      <c r="G3471">
        <f t="shared" si="163"/>
        <v>-5</v>
      </c>
      <c r="H3471" t="s">
        <v>2782</v>
      </c>
      <c r="K3471" t="s">
        <v>1842</v>
      </c>
      <c r="L3471" t="s">
        <v>1841</v>
      </c>
      <c r="M3471" t="s">
        <v>1828</v>
      </c>
      <c r="N3471" t="s">
        <v>1037</v>
      </c>
      <c r="P3471" t="s">
        <v>30</v>
      </c>
      <c r="U3471">
        <f t="shared" si="164"/>
        <v>1</v>
      </c>
    </row>
    <row r="3472" spans="1:21" x14ac:dyDescent="0.25">
      <c r="A3472">
        <v>20010811</v>
      </c>
      <c r="B3472" t="s">
        <v>1787</v>
      </c>
      <c r="C3472" t="str">
        <f t="shared" si="162"/>
        <v>L</v>
      </c>
      <c r="D3472" t="s">
        <v>1824</v>
      </c>
      <c r="E3472" s="1">
        <v>15</v>
      </c>
      <c r="F3472" s="1">
        <v>23</v>
      </c>
      <c r="G3472">
        <f t="shared" si="163"/>
        <v>-8</v>
      </c>
      <c r="H3472" t="s">
        <v>2782</v>
      </c>
      <c r="K3472" t="s">
        <v>2082</v>
      </c>
      <c r="L3472" t="s">
        <v>1877</v>
      </c>
      <c r="M3472" t="s">
        <v>1787</v>
      </c>
      <c r="N3472" t="s">
        <v>1033</v>
      </c>
      <c r="P3472" t="s">
        <v>30</v>
      </c>
      <c r="U3472">
        <f t="shared" si="164"/>
        <v>0</v>
      </c>
    </row>
    <row r="3473" spans="1:21" x14ac:dyDescent="0.25">
      <c r="A3473">
        <v>20010811</v>
      </c>
      <c r="B3473" t="s">
        <v>1824</v>
      </c>
      <c r="C3473" t="str">
        <f t="shared" si="162"/>
        <v>W</v>
      </c>
      <c r="D3473" t="s">
        <v>1787</v>
      </c>
      <c r="E3473" s="1">
        <v>23</v>
      </c>
      <c r="F3473" s="1">
        <v>15</v>
      </c>
      <c r="G3473">
        <f t="shared" si="163"/>
        <v>8</v>
      </c>
      <c r="H3473" t="s">
        <v>2782</v>
      </c>
      <c r="K3473" t="s">
        <v>2082</v>
      </c>
      <c r="L3473" t="s">
        <v>1877</v>
      </c>
      <c r="M3473" t="s">
        <v>1787</v>
      </c>
      <c r="N3473" t="s">
        <v>1037</v>
      </c>
      <c r="P3473" t="s">
        <v>30</v>
      </c>
      <c r="U3473">
        <f t="shared" si="164"/>
        <v>0</v>
      </c>
    </row>
    <row r="3474" spans="1:21" x14ac:dyDescent="0.25">
      <c r="A3474">
        <v>20010818</v>
      </c>
      <c r="B3474" t="s">
        <v>1824</v>
      </c>
      <c r="C3474" t="str">
        <f t="shared" si="162"/>
        <v>D</v>
      </c>
      <c r="D3474" t="s">
        <v>1828</v>
      </c>
      <c r="E3474" s="1">
        <v>14</v>
      </c>
      <c r="F3474" s="1">
        <v>14</v>
      </c>
      <c r="G3474">
        <f t="shared" si="163"/>
        <v>0</v>
      </c>
      <c r="H3474" t="s">
        <v>2782</v>
      </c>
      <c r="K3474" t="s">
        <v>2084</v>
      </c>
      <c r="L3474" t="s">
        <v>1720</v>
      </c>
      <c r="M3474" t="s">
        <v>1824</v>
      </c>
      <c r="N3474" t="s">
        <v>1033</v>
      </c>
      <c r="P3474" t="s">
        <v>30</v>
      </c>
      <c r="U3474">
        <f t="shared" si="164"/>
        <v>0</v>
      </c>
    </row>
    <row r="3475" spans="1:21" x14ac:dyDescent="0.25">
      <c r="A3475">
        <v>20010818</v>
      </c>
      <c r="B3475" t="s">
        <v>1828</v>
      </c>
      <c r="C3475" t="str">
        <f t="shared" si="162"/>
        <v>D</v>
      </c>
      <c r="D3475" t="s">
        <v>1824</v>
      </c>
      <c r="E3475" s="1">
        <v>14</v>
      </c>
      <c r="F3475" s="1">
        <v>14</v>
      </c>
      <c r="G3475">
        <f t="shared" si="163"/>
        <v>0</v>
      </c>
      <c r="H3475" t="s">
        <v>2782</v>
      </c>
      <c r="K3475" t="s">
        <v>2084</v>
      </c>
      <c r="L3475" t="s">
        <v>1720</v>
      </c>
      <c r="M3475" t="s">
        <v>1824</v>
      </c>
      <c r="N3475" t="s">
        <v>1037</v>
      </c>
      <c r="P3475" t="s">
        <v>30</v>
      </c>
      <c r="U3475">
        <f t="shared" si="164"/>
        <v>0</v>
      </c>
    </row>
    <row r="3476" spans="1:21" x14ac:dyDescent="0.25">
      <c r="A3476">
        <v>20010825</v>
      </c>
      <c r="B3476" t="s">
        <v>1787</v>
      </c>
      <c r="C3476" t="str">
        <f t="shared" si="162"/>
        <v>W</v>
      </c>
      <c r="D3476" t="s">
        <v>1828</v>
      </c>
      <c r="E3476" s="1">
        <v>26</v>
      </c>
      <c r="F3476" s="1">
        <v>15</v>
      </c>
      <c r="G3476">
        <f t="shared" si="163"/>
        <v>11</v>
      </c>
      <c r="H3476" t="s">
        <v>2782</v>
      </c>
      <c r="K3476" t="s">
        <v>1836</v>
      </c>
      <c r="L3476" t="s">
        <v>1786</v>
      </c>
      <c r="M3476" t="s">
        <v>1787</v>
      </c>
      <c r="N3476" t="s">
        <v>1033</v>
      </c>
      <c r="P3476" t="s">
        <v>30</v>
      </c>
      <c r="U3476">
        <f t="shared" si="164"/>
        <v>0</v>
      </c>
    </row>
    <row r="3477" spans="1:21" x14ac:dyDescent="0.25">
      <c r="A3477">
        <v>20010825</v>
      </c>
      <c r="B3477" t="s">
        <v>1828</v>
      </c>
      <c r="C3477" t="str">
        <f t="shared" si="162"/>
        <v>L</v>
      </c>
      <c r="D3477" t="s">
        <v>1787</v>
      </c>
      <c r="E3477" s="1">
        <v>15</v>
      </c>
      <c r="F3477" s="1">
        <v>26</v>
      </c>
      <c r="G3477">
        <f t="shared" si="163"/>
        <v>-11</v>
      </c>
      <c r="H3477" t="s">
        <v>2782</v>
      </c>
      <c r="K3477" t="s">
        <v>1836</v>
      </c>
      <c r="L3477" t="s">
        <v>1786</v>
      </c>
      <c r="M3477" t="s">
        <v>1787</v>
      </c>
      <c r="N3477" t="s">
        <v>1037</v>
      </c>
      <c r="P3477" t="s">
        <v>30</v>
      </c>
      <c r="U3477">
        <f t="shared" si="164"/>
        <v>0</v>
      </c>
    </row>
    <row r="3478" spans="1:21" x14ac:dyDescent="0.25">
      <c r="A3478">
        <v>20010901</v>
      </c>
      <c r="B3478" t="s">
        <v>1824</v>
      </c>
      <c r="C3478" t="str">
        <f t="shared" si="162"/>
        <v>W</v>
      </c>
      <c r="D3478" t="s">
        <v>1787</v>
      </c>
      <c r="E3478" s="1">
        <v>29</v>
      </c>
      <c r="F3478" s="1">
        <v>26</v>
      </c>
      <c r="G3478">
        <f t="shared" si="163"/>
        <v>3</v>
      </c>
      <c r="H3478" t="s">
        <v>2782</v>
      </c>
      <c r="K3478" t="s">
        <v>1960</v>
      </c>
      <c r="L3478" t="s">
        <v>1675</v>
      </c>
      <c r="M3478" t="s">
        <v>1824</v>
      </c>
      <c r="N3478" t="s">
        <v>1033</v>
      </c>
      <c r="P3478" t="s">
        <v>30</v>
      </c>
      <c r="U3478">
        <f t="shared" si="164"/>
        <v>0</v>
      </c>
    </row>
    <row r="3479" spans="1:21" x14ac:dyDescent="0.25">
      <c r="A3479">
        <v>20010901</v>
      </c>
      <c r="B3479" t="s">
        <v>1787</v>
      </c>
      <c r="C3479" t="str">
        <f t="shared" si="162"/>
        <v>L</v>
      </c>
      <c r="D3479" t="s">
        <v>1824</v>
      </c>
      <c r="E3479" s="1">
        <v>26</v>
      </c>
      <c r="F3479" s="1">
        <v>29</v>
      </c>
      <c r="G3479">
        <f t="shared" si="163"/>
        <v>-3</v>
      </c>
      <c r="H3479" t="s">
        <v>2782</v>
      </c>
      <c r="K3479" t="s">
        <v>1960</v>
      </c>
      <c r="L3479" t="s">
        <v>1675</v>
      </c>
      <c r="M3479" t="s">
        <v>1824</v>
      </c>
      <c r="N3479" t="s">
        <v>1037</v>
      </c>
      <c r="P3479" t="s">
        <v>30</v>
      </c>
      <c r="U3479">
        <f t="shared" si="164"/>
        <v>1</v>
      </c>
    </row>
    <row r="3480" spans="1:21" x14ac:dyDescent="0.25">
      <c r="A3480">
        <v>20010922</v>
      </c>
      <c r="B3480" t="s">
        <v>503</v>
      </c>
      <c r="C3480" t="str">
        <f t="shared" si="162"/>
        <v>W</v>
      </c>
      <c r="D3480" t="s">
        <v>1825</v>
      </c>
      <c r="E3480" s="1">
        <v>32</v>
      </c>
      <c r="F3480" s="1">
        <v>10</v>
      </c>
      <c r="G3480">
        <f t="shared" si="163"/>
        <v>22</v>
      </c>
      <c r="H3480" t="s">
        <v>2815</v>
      </c>
      <c r="K3480" t="s">
        <v>1822</v>
      </c>
      <c r="L3480" t="s">
        <v>1120</v>
      </c>
      <c r="M3480" t="s">
        <v>503</v>
      </c>
      <c r="N3480" t="s">
        <v>1033</v>
      </c>
      <c r="O3480" t="s">
        <v>30</v>
      </c>
      <c r="U3480">
        <f t="shared" si="164"/>
        <v>0</v>
      </c>
    </row>
    <row r="3481" spans="1:21" x14ac:dyDescent="0.25">
      <c r="A3481">
        <v>20010922</v>
      </c>
      <c r="B3481" t="s">
        <v>1825</v>
      </c>
      <c r="C3481" t="str">
        <f t="shared" si="162"/>
        <v>L</v>
      </c>
      <c r="D3481" t="s">
        <v>503</v>
      </c>
      <c r="E3481" s="1">
        <v>10</v>
      </c>
      <c r="F3481" s="1">
        <v>32</v>
      </c>
      <c r="G3481">
        <f t="shared" si="163"/>
        <v>-22</v>
      </c>
      <c r="H3481" t="s">
        <v>2815</v>
      </c>
      <c r="K3481" t="s">
        <v>1822</v>
      </c>
      <c r="L3481" t="s">
        <v>1120</v>
      </c>
      <c r="M3481" t="s">
        <v>503</v>
      </c>
      <c r="N3481" t="s">
        <v>1037</v>
      </c>
      <c r="O3481" t="s">
        <v>30</v>
      </c>
      <c r="U3481">
        <f t="shared" si="164"/>
        <v>0</v>
      </c>
    </row>
    <row r="3482" spans="1:21" x14ac:dyDescent="0.25">
      <c r="A3482">
        <v>20011013</v>
      </c>
      <c r="B3482" t="s">
        <v>1264</v>
      </c>
      <c r="C3482" t="str">
        <f t="shared" si="162"/>
        <v>L</v>
      </c>
      <c r="D3482" t="s">
        <v>1825</v>
      </c>
      <c r="E3482" s="1">
        <v>6</v>
      </c>
      <c r="F3482" s="1">
        <v>36</v>
      </c>
      <c r="G3482">
        <f t="shared" si="163"/>
        <v>-30</v>
      </c>
      <c r="H3482" t="s">
        <v>2815</v>
      </c>
      <c r="K3482" t="s">
        <v>1407</v>
      </c>
      <c r="L3482" t="s">
        <v>1263</v>
      </c>
      <c r="M3482" t="s">
        <v>1264</v>
      </c>
      <c r="N3482" t="s">
        <v>1033</v>
      </c>
      <c r="O3482" t="s">
        <v>30</v>
      </c>
      <c r="U3482">
        <f t="shared" si="164"/>
        <v>0</v>
      </c>
    </row>
    <row r="3483" spans="1:21" x14ac:dyDescent="0.25">
      <c r="A3483">
        <v>20011013</v>
      </c>
      <c r="B3483" t="s">
        <v>1825</v>
      </c>
      <c r="C3483" t="str">
        <f t="shared" si="162"/>
        <v>W</v>
      </c>
      <c r="D3483" t="s">
        <v>1264</v>
      </c>
      <c r="E3483" s="1">
        <v>36</v>
      </c>
      <c r="F3483" s="1">
        <v>6</v>
      </c>
      <c r="G3483">
        <f t="shared" si="163"/>
        <v>30</v>
      </c>
      <c r="H3483" t="s">
        <v>2815</v>
      </c>
      <c r="K3483" t="s">
        <v>1407</v>
      </c>
      <c r="L3483" t="s">
        <v>1263</v>
      </c>
      <c r="M3483" t="s">
        <v>1264</v>
      </c>
      <c r="N3483" t="s">
        <v>1037</v>
      </c>
      <c r="O3483" t="s">
        <v>30</v>
      </c>
      <c r="U3483">
        <f t="shared" si="164"/>
        <v>0</v>
      </c>
    </row>
    <row r="3484" spans="1:21" x14ac:dyDescent="0.25">
      <c r="A3484">
        <v>20011020</v>
      </c>
      <c r="B3484" t="s">
        <v>1825</v>
      </c>
      <c r="C3484" t="str">
        <f t="shared" si="162"/>
        <v>W</v>
      </c>
      <c r="D3484" t="s">
        <v>376</v>
      </c>
      <c r="E3484" s="1">
        <v>20</v>
      </c>
      <c r="F3484" s="1">
        <v>14</v>
      </c>
      <c r="G3484">
        <f t="shared" si="163"/>
        <v>6</v>
      </c>
      <c r="H3484" t="s">
        <v>2815</v>
      </c>
      <c r="K3484" t="s">
        <v>1995</v>
      </c>
      <c r="L3484" t="s">
        <v>1826</v>
      </c>
      <c r="M3484" t="s">
        <v>1825</v>
      </c>
      <c r="N3484" t="s">
        <v>1033</v>
      </c>
      <c r="O3484" t="s">
        <v>30</v>
      </c>
      <c r="U3484">
        <f t="shared" si="164"/>
        <v>0</v>
      </c>
    </row>
    <row r="3485" spans="1:21" x14ac:dyDescent="0.25">
      <c r="A3485">
        <v>20011020</v>
      </c>
      <c r="B3485" t="s">
        <v>376</v>
      </c>
      <c r="C3485" t="str">
        <f t="shared" si="162"/>
        <v>L</v>
      </c>
      <c r="D3485" t="s">
        <v>1825</v>
      </c>
      <c r="E3485" s="1">
        <v>14</v>
      </c>
      <c r="F3485" s="1">
        <v>20</v>
      </c>
      <c r="G3485">
        <f t="shared" si="163"/>
        <v>-6</v>
      </c>
      <c r="H3485" t="s">
        <v>2815</v>
      </c>
      <c r="K3485" t="s">
        <v>1995</v>
      </c>
      <c r="L3485" t="s">
        <v>1826</v>
      </c>
      <c r="M3485" t="s">
        <v>1825</v>
      </c>
      <c r="N3485" t="s">
        <v>1037</v>
      </c>
      <c r="O3485" t="s">
        <v>30</v>
      </c>
      <c r="U3485">
        <f t="shared" si="164"/>
        <v>1</v>
      </c>
    </row>
    <row r="3486" spans="1:21" x14ac:dyDescent="0.25">
      <c r="A3486">
        <v>20011110</v>
      </c>
      <c r="B3486" t="s">
        <v>1264</v>
      </c>
      <c r="C3486" t="str">
        <f t="shared" si="162"/>
        <v>L</v>
      </c>
      <c r="D3486" t="s">
        <v>1821</v>
      </c>
      <c r="E3486" s="1">
        <v>16</v>
      </c>
      <c r="F3486" s="1">
        <v>30</v>
      </c>
      <c r="G3486">
        <f t="shared" si="163"/>
        <v>-14</v>
      </c>
      <c r="H3486" t="s">
        <v>2213</v>
      </c>
      <c r="K3486" t="s">
        <v>1407</v>
      </c>
      <c r="L3486" t="s">
        <v>1263</v>
      </c>
      <c r="M3486" t="s">
        <v>1264</v>
      </c>
      <c r="N3486" t="s">
        <v>1033</v>
      </c>
      <c r="S3486" t="s">
        <v>30</v>
      </c>
      <c r="U3486">
        <f t="shared" si="164"/>
        <v>0</v>
      </c>
    </row>
    <row r="3487" spans="1:21" x14ac:dyDescent="0.25">
      <c r="A3487">
        <v>20011110</v>
      </c>
      <c r="B3487" t="s">
        <v>1821</v>
      </c>
      <c r="C3487" t="str">
        <f t="shared" si="162"/>
        <v>W</v>
      </c>
      <c r="D3487" t="s">
        <v>1264</v>
      </c>
      <c r="E3487" s="1">
        <v>30</v>
      </c>
      <c r="F3487" s="1">
        <v>16</v>
      </c>
      <c r="G3487">
        <f t="shared" si="163"/>
        <v>14</v>
      </c>
      <c r="H3487" t="s">
        <v>2213</v>
      </c>
      <c r="K3487" t="s">
        <v>1407</v>
      </c>
      <c r="L3487" t="s">
        <v>1263</v>
      </c>
      <c r="M3487" t="s">
        <v>1264</v>
      </c>
      <c r="N3487" t="s">
        <v>1037</v>
      </c>
      <c r="S3487" t="s">
        <v>30</v>
      </c>
      <c r="U3487">
        <f t="shared" si="164"/>
        <v>0</v>
      </c>
    </row>
    <row r="3488" spans="1:21" x14ac:dyDescent="0.25">
      <c r="A3488">
        <v>20011110</v>
      </c>
      <c r="B3488" t="s">
        <v>164</v>
      </c>
      <c r="C3488" t="str">
        <f t="shared" si="162"/>
        <v>W</v>
      </c>
      <c r="D3488" t="s">
        <v>1828</v>
      </c>
      <c r="E3488" s="1">
        <v>20</v>
      </c>
      <c r="F3488" s="1">
        <v>10</v>
      </c>
      <c r="G3488">
        <f t="shared" si="163"/>
        <v>10</v>
      </c>
      <c r="H3488" t="s">
        <v>2213</v>
      </c>
      <c r="K3488" t="s">
        <v>1820</v>
      </c>
      <c r="L3488" t="s">
        <v>1819</v>
      </c>
      <c r="M3488" t="s">
        <v>164</v>
      </c>
      <c r="N3488" t="s">
        <v>1033</v>
      </c>
      <c r="S3488" t="s">
        <v>30</v>
      </c>
      <c r="U3488">
        <f t="shared" si="164"/>
        <v>0</v>
      </c>
    </row>
    <row r="3489" spans="1:21" x14ac:dyDescent="0.25">
      <c r="A3489">
        <v>20011110</v>
      </c>
      <c r="B3489" t="s">
        <v>1828</v>
      </c>
      <c r="C3489" t="str">
        <f t="shared" si="162"/>
        <v>L</v>
      </c>
      <c r="D3489" t="s">
        <v>164</v>
      </c>
      <c r="E3489" s="1">
        <v>10</v>
      </c>
      <c r="F3489" s="1">
        <v>20</v>
      </c>
      <c r="G3489">
        <f t="shared" si="163"/>
        <v>-10</v>
      </c>
      <c r="H3489" t="s">
        <v>2213</v>
      </c>
      <c r="K3489" t="s">
        <v>1820</v>
      </c>
      <c r="L3489" t="s">
        <v>1819</v>
      </c>
      <c r="M3489" t="s">
        <v>164</v>
      </c>
      <c r="N3489" t="s">
        <v>1037</v>
      </c>
      <c r="S3489" t="s">
        <v>30</v>
      </c>
      <c r="U3489">
        <f t="shared" si="164"/>
        <v>0</v>
      </c>
    </row>
    <row r="3490" spans="1:21" x14ac:dyDescent="0.25">
      <c r="A3490">
        <v>20011110</v>
      </c>
      <c r="B3490" t="s">
        <v>376</v>
      </c>
      <c r="C3490" t="str">
        <f t="shared" si="162"/>
        <v>W</v>
      </c>
      <c r="D3490" t="s">
        <v>1824</v>
      </c>
      <c r="E3490" s="1">
        <v>21</v>
      </c>
      <c r="F3490" s="1">
        <v>15</v>
      </c>
      <c r="G3490">
        <f t="shared" si="163"/>
        <v>6</v>
      </c>
      <c r="H3490" t="s">
        <v>2213</v>
      </c>
      <c r="K3490" t="s">
        <v>1818</v>
      </c>
      <c r="L3490" t="s">
        <v>1017</v>
      </c>
      <c r="M3490" t="s">
        <v>376</v>
      </c>
      <c r="N3490" t="s">
        <v>1033</v>
      </c>
      <c r="S3490" t="s">
        <v>30</v>
      </c>
      <c r="U3490">
        <f t="shared" si="164"/>
        <v>0</v>
      </c>
    </row>
    <row r="3491" spans="1:21" x14ac:dyDescent="0.25">
      <c r="A3491">
        <v>20011110</v>
      </c>
      <c r="B3491" t="s">
        <v>1824</v>
      </c>
      <c r="C3491" t="str">
        <f t="shared" si="162"/>
        <v>L</v>
      </c>
      <c r="D3491" t="s">
        <v>376</v>
      </c>
      <c r="E3491" s="1">
        <v>15</v>
      </c>
      <c r="F3491" s="1">
        <v>21</v>
      </c>
      <c r="G3491">
        <f t="shared" si="163"/>
        <v>-6</v>
      </c>
      <c r="H3491" t="s">
        <v>2213</v>
      </c>
      <c r="K3491" t="s">
        <v>1818</v>
      </c>
      <c r="L3491" t="s">
        <v>1017</v>
      </c>
      <c r="M3491" t="s">
        <v>376</v>
      </c>
      <c r="N3491" t="s">
        <v>1037</v>
      </c>
      <c r="S3491" t="s">
        <v>30</v>
      </c>
      <c r="U3491">
        <f t="shared" si="164"/>
        <v>1</v>
      </c>
    </row>
    <row r="3492" spans="1:21" x14ac:dyDescent="0.25">
      <c r="A3492">
        <v>20011117</v>
      </c>
      <c r="B3492" t="s">
        <v>164</v>
      </c>
      <c r="C3492" t="str">
        <f t="shared" si="162"/>
        <v>W</v>
      </c>
      <c r="D3492" t="s">
        <v>1824</v>
      </c>
      <c r="E3492" s="1">
        <v>14</v>
      </c>
      <c r="F3492" s="1">
        <v>13</v>
      </c>
      <c r="G3492">
        <f t="shared" si="163"/>
        <v>1</v>
      </c>
      <c r="H3492" t="s">
        <v>2212</v>
      </c>
      <c r="K3492" t="s">
        <v>1907</v>
      </c>
      <c r="L3492" t="s">
        <v>1906</v>
      </c>
      <c r="M3492" t="s">
        <v>164</v>
      </c>
      <c r="N3492" t="s">
        <v>1033</v>
      </c>
      <c r="S3492" t="s">
        <v>30</v>
      </c>
      <c r="U3492">
        <f t="shared" si="164"/>
        <v>0</v>
      </c>
    </row>
    <row r="3493" spans="1:21" x14ac:dyDescent="0.25">
      <c r="A3493">
        <v>20011117</v>
      </c>
      <c r="B3493" t="s">
        <v>1824</v>
      </c>
      <c r="C3493" t="str">
        <f t="shared" si="162"/>
        <v>L</v>
      </c>
      <c r="D3493" t="s">
        <v>164</v>
      </c>
      <c r="E3493" s="1">
        <v>13</v>
      </c>
      <c r="F3493" s="1">
        <v>14</v>
      </c>
      <c r="G3493">
        <f t="shared" si="163"/>
        <v>-1</v>
      </c>
      <c r="H3493" t="s">
        <v>2212</v>
      </c>
      <c r="K3493" t="s">
        <v>1907</v>
      </c>
      <c r="L3493" t="s">
        <v>1906</v>
      </c>
      <c r="M3493" t="s">
        <v>164</v>
      </c>
      <c r="N3493" t="s">
        <v>1037</v>
      </c>
      <c r="S3493" t="s">
        <v>30</v>
      </c>
      <c r="U3493">
        <f t="shared" si="164"/>
        <v>1</v>
      </c>
    </row>
    <row r="3494" spans="1:21" x14ac:dyDescent="0.25">
      <c r="A3494">
        <v>20011117</v>
      </c>
      <c r="B3494" t="s">
        <v>171</v>
      </c>
      <c r="C3494" t="str">
        <f t="shared" si="162"/>
        <v>L</v>
      </c>
      <c r="D3494" t="s">
        <v>1828</v>
      </c>
      <c r="E3494" s="1">
        <v>26</v>
      </c>
      <c r="F3494" s="1">
        <v>54</v>
      </c>
      <c r="G3494">
        <f t="shared" si="163"/>
        <v>-28</v>
      </c>
      <c r="H3494" t="s">
        <v>2215</v>
      </c>
      <c r="K3494" t="s">
        <v>1901</v>
      </c>
      <c r="L3494" t="s">
        <v>1900</v>
      </c>
      <c r="M3494" t="s">
        <v>171</v>
      </c>
      <c r="N3494" t="s">
        <v>1033</v>
      </c>
      <c r="S3494" t="s">
        <v>30</v>
      </c>
      <c r="U3494">
        <f t="shared" si="164"/>
        <v>0</v>
      </c>
    </row>
    <row r="3495" spans="1:21" x14ac:dyDescent="0.25">
      <c r="A3495">
        <v>20011117</v>
      </c>
      <c r="B3495" t="s">
        <v>1828</v>
      </c>
      <c r="C3495" t="str">
        <f t="shared" si="162"/>
        <v>W</v>
      </c>
      <c r="D3495" t="s">
        <v>171</v>
      </c>
      <c r="E3495" s="1">
        <v>54</v>
      </c>
      <c r="F3495" s="1">
        <v>26</v>
      </c>
      <c r="G3495">
        <f t="shared" si="163"/>
        <v>28</v>
      </c>
      <c r="H3495" t="s">
        <v>2215</v>
      </c>
      <c r="K3495" t="s">
        <v>1901</v>
      </c>
      <c r="L3495" t="s">
        <v>1900</v>
      </c>
      <c r="M3495" t="s">
        <v>171</v>
      </c>
      <c r="N3495" t="s">
        <v>1037</v>
      </c>
      <c r="S3495" t="s">
        <v>30</v>
      </c>
      <c r="U3495">
        <f t="shared" si="164"/>
        <v>0</v>
      </c>
    </row>
    <row r="3496" spans="1:21" x14ac:dyDescent="0.25">
      <c r="A3496">
        <v>20011117</v>
      </c>
      <c r="B3496" t="s">
        <v>1825</v>
      </c>
      <c r="C3496" t="str">
        <f t="shared" si="162"/>
        <v>L</v>
      </c>
      <c r="D3496" t="s">
        <v>1787</v>
      </c>
      <c r="E3496" s="1">
        <v>29</v>
      </c>
      <c r="F3496" s="1">
        <v>40</v>
      </c>
      <c r="G3496">
        <f t="shared" si="163"/>
        <v>-11</v>
      </c>
      <c r="H3496" t="s">
        <v>2214</v>
      </c>
      <c r="K3496" t="s">
        <v>1995</v>
      </c>
      <c r="L3496" t="s">
        <v>1826</v>
      </c>
      <c r="M3496" t="s">
        <v>1825</v>
      </c>
      <c r="N3496" t="s">
        <v>1033</v>
      </c>
      <c r="S3496" t="s">
        <v>30</v>
      </c>
      <c r="U3496">
        <f t="shared" si="164"/>
        <v>0</v>
      </c>
    </row>
    <row r="3497" spans="1:21" x14ac:dyDescent="0.25">
      <c r="A3497">
        <v>20011117</v>
      </c>
      <c r="B3497" t="s">
        <v>1787</v>
      </c>
      <c r="C3497" t="str">
        <f t="shared" si="162"/>
        <v>W</v>
      </c>
      <c r="D3497" t="s">
        <v>1825</v>
      </c>
      <c r="E3497" s="1">
        <v>40</v>
      </c>
      <c r="F3497" s="1">
        <v>29</v>
      </c>
      <c r="G3497">
        <f t="shared" si="163"/>
        <v>11</v>
      </c>
      <c r="H3497" t="s">
        <v>2214</v>
      </c>
      <c r="K3497" t="s">
        <v>1995</v>
      </c>
      <c r="L3497" t="s">
        <v>1826</v>
      </c>
      <c r="M3497" t="s">
        <v>1825</v>
      </c>
      <c r="N3497" t="s">
        <v>1037</v>
      </c>
      <c r="S3497" t="s">
        <v>30</v>
      </c>
      <c r="U3497">
        <f t="shared" si="164"/>
        <v>0</v>
      </c>
    </row>
    <row r="3498" spans="1:21" x14ac:dyDescent="0.25">
      <c r="A3498">
        <v>20011118</v>
      </c>
      <c r="B3498" t="s">
        <v>503</v>
      </c>
      <c r="C3498" t="str">
        <f t="shared" si="162"/>
        <v>L</v>
      </c>
      <c r="D3498" t="s">
        <v>1821</v>
      </c>
      <c r="E3498" s="1">
        <v>16</v>
      </c>
      <c r="F3498" s="1">
        <v>25</v>
      </c>
      <c r="G3498">
        <f t="shared" si="163"/>
        <v>-9</v>
      </c>
      <c r="H3498" t="s">
        <v>2213</v>
      </c>
      <c r="K3498" t="s">
        <v>1822</v>
      </c>
      <c r="L3498" t="s">
        <v>1120</v>
      </c>
      <c r="M3498" t="s">
        <v>503</v>
      </c>
      <c r="N3498" t="s">
        <v>1033</v>
      </c>
      <c r="S3498" t="s">
        <v>30</v>
      </c>
      <c r="U3498">
        <f t="shared" si="164"/>
        <v>0</v>
      </c>
    </row>
    <row r="3499" spans="1:21" x14ac:dyDescent="0.25">
      <c r="A3499">
        <v>20011118</v>
      </c>
      <c r="B3499" t="s">
        <v>1821</v>
      </c>
      <c r="C3499" t="str">
        <f t="shared" si="162"/>
        <v>W</v>
      </c>
      <c r="D3499" t="s">
        <v>503</v>
      </c>
      <c r="E3499" s="1">
        <v>25</v>
      </c>
      <c r="F3499" s="1">
        <v>16</v>
      </c>
      <c r="G3499">
        <f t="shared" si="163"/>
        <v>9</v>
      </c>
      <c r="H3499" t="s">
        <v>2213</v>
      </c>
      <c r="K3499" t="s">
        <v>1822</v>
      </c>
      <c r="L3499" t="s">
        <v>1120</v>
      </c>
      <c r="M3499" t="s">
        <v>503</v>
      </c>
      <c r="N3499" t="s">
        <v>1037</v>
      </c>
      <c r="S3499" t="s">
        <v>30</v>
      </c>
      <c r="U3499">
        <f t="shared" si="164"/>
        <v>0</v>
      </c>
    </row>
    <row r="3500" spans="1:21" x14ac:dyDescent="0.25">
      <c r="A3500">
        <v>20011124</v>
      </c>
      <c r="B3500" t="s">
        <v>376</v>
      </c>
      <c r="C3500" t="str">
        <f t="shared" si="162"/>
        <v>W</v>
      </c>
      <c r="D3500" t="s">
        <v>1828</v>
      </c>
      <c r="E3500" s="1">
        <v>29</v>
      </c>
      <c r="F3500" s="1">
        <v>9</v>
      </c>
      <c r="G3500">
        <f t="shared" si="163"/>
        <v>20</v>
      </c>
      <c r="H3500" t="s">
        <v>2213</v>
      </c>
      <c r="K3500" t="s">
        <v>1894</v>
      </c>
      <c r="L3500" t="s">
        <v>1017</v>
      </c>
      <c r="M3500" t="s">
        <v>376</v>
      </c>
      <c r="N3500" t="s">
        <v>1033</v>
      </c>
      <c r="S3500" t="s">
        <v>30</v>
      </c>
      <c r="U3500">
        <f t="shared" si="164"/>
        <v>0</v>
      </c>
    </row>
    <row r="3501" spans="1:21" x14ac:dyDescent="0.25">
      <c r="A3501">
        <v>20011124</v>
      </c>
      <c r="B3501" t="s">
        <v>1828</v>
      </c>
      <c r="C3501" t="str">
        <f t="shared" si="162"/>
        <v>L</v>
      </c>
      <c r="D3501" t="s">
        <v>376</v>
      </c>
      <c r="E3501" s="1">
        <v>9</v>
      </c>
      <c r="F3501" s="1">
        <v>29</v>
      </c>
      <c r="G3501">
        <f t="shared" si="163"/>
        <v>-20</v>
      </c>
      <c r="H3501" t="s">
        <v>2213</v>
      </c>
      <c r="K3501" t="s">
        <v>1894</v>
      </c>
      <c r="L3501" t="s">
        <v>1017</v>
      </c>
      <c r="M3501" t="s">
        <v>376</v>
      </c>
      <c r="N3501" t="s">
        <v>1037</v>
      </c>
      <c r="S3501" t="s">
        <v>30</v>
      </c>
      <c r="U3501">
        <f t="shared" si="164"/>
        <v>0</v>
      </c>
    </row>
    <row r="3502" spans="1:21" x14ac:dyDescent="0.25">
      <c r="A3502">
        <v>20011124</v>
      </c>
      <c r="B3502" t="s">
        <v>503</v>
      </c>
      <c r="C3502" t="str">
        <f t="shared" si="162"/>
        <v>L</v>
      </c>
      <c r="D3502" t="s">
        <v>1787</v>
      </c>
      <c r="E3502" s="1">
        <v>6</v>
      </c>
      <c r="F3502" s="1">
        <v>37</v>
      </c>
      <c r="G3502">
        <f t="shared" si="163"/>
        <v>-31</v>
      </c>
      <c r="H3502" t="s">
        <v>2214</v>
      </c>
      <c r="K3502" t="s">
        <v>1903</v>
      </c>
      <c r="L3502" t="s">
        <v>1120</v>
      </c>
      <c r="M3502" t="s">
        <v>503</v>
      </c>
      <c r="N3502" t="s">
        <v>1033</v>
      </c>
      <c r="S3502" t="s">
        <v>30</v>
      </c>
      <c r="U3502">
        <f t="shared" si="164"/>
        <v>0</v>
      </c>
    </row>
    <row r="3503" spans="1:21" x14ac:dyDescent="0.25">
      <c r="A3503">
        <v>20011124</v>
      </c>
      <c r="B3503" t="s">
        <v>1787</v>
      </c>
      <c r="C3503" t="str">
        <f t="shared" si="162"/>
        <v>W</v>
      </c>
      <c r="D3503" t="s">
        <v>503</v>
      </c>
      <c r="E3503" s="1">
        <v>37</v>
      </c>
      <c r="F3503" s="1">
        <v>6</v>
      </c>
      <c r="G3503">
        <f t="shared" si="163"/>
        <v>31</v>
      </c>
      <c r="H3503" t="s">
        <v>2214</v>
      </c>
      <c r="K3503" t="s">
        <v>1903</v>
      </c>
      <c r="L3503" t="s">
        <v>1120</v>
      </c>
      <c r="M3503" t="s">
        <v>503</v>
      </c>
      <c r="N3503" t="s">
        <v>1037</v>
      </c>
      <c r="S3503" t="s">
        <v>30</v>
      </c>
      <c r="U3503">
        <f t="shared" si="164"/>
        <v>0</v>
      </c>
    </row>
    <row r="3504" spans="1:21" x14ac:dyDescent="0.25">
      <c r="A3504">
        <v>20011125</v>
      </c>
      <c r="B3504" t="s">
        <v>1264</v>
      </c>
      <c r="C3504" t="str">
        <f t="shared" si="162"/>
        <v>L</v>
      </c>
      <c r="D3504" t="s">
        <v>1824</v>
      </c>
      <c r="E3504" s="1">
        <v>13</v>
      </c>
      <c r="F3504" s="1">
        <v>21</v>
      </c>
      <c r="G3504">
        <f t="shared" si="163"/>
        <v>-8</v>
      </c>
      <c r="H3504" t="s">
        <v>2212</v>
      </c>
      <c r="K3504" t="s">
        <v>1407</v>
      </c>
      <c r="L3504" t="s">
        <v>1263</v>
      </c>
      <c r="M3504" t="s">
        <v>1264</v>
      </c>
      <c r="N3504" t="s">
        <v>1033</v>
      </c>
      <c r="S3504" t="s">
        <v>30</v>
      </c>
      <c r="U3504">
        <f t="shared" si="164"/>
        <v>0</v>
      </c>
    </row>
    <row r="3505" spans="1:21" x14ac:dyDescent="0.25">
      <c r="A3505">
        <v>20011125</v>
      </c>
      <c r="B3505" t="s">
        <v>1824</v>
      </c>
      <c r="C3505" t="str">
        <f t="shared" si="162"/>
        <v>W</v>
      </c>
      <c r="D3505" t="s">
        <v>1264</v>
      </c>
      <c r="E3505" s="1">
        <v>21</v>
      </c>
      <c r="F3505" s="1">
        <v>13</v>
      </c>
      <c r="G3505">
        <f t="shared" si="163"/>
        <v>8</v>
      </c>
      <c r="H3505" t="s">
        <v>2212</v>
      </c>
      <c r="K3505" t="s">
        <v>1407</v>
      </c>
      <c r="L3505" t="s">
        <v>1263</v>
      </c>
      <c r="M3505" t="s">
        <v>1264</v>
      </c>
      <c r="N3505" t="s">
        <v>1037</v>
      </c>
      <c r="S3505" t="s">
        <v>30</v>
      </c>
      <c r="U3505">
        <f t="shared" si="164"/>
        <v>0</v>
      </c>
    </row>
    <row r="3506" spans="1:21" x14ac:dyDescent="0.25">
      <c r="A3506">
        <v>20011201</v>
      </c>
      <c r="B3506" t="s">
        <v>1821</v>
      </c>
      <c r="C3506" t="str">
        <f t="shared" si="162"/>
        <v>L</v>
      </c>
      <c r="D3506" t="s">
        <v>1787</v>
      </c>
      <c r="E3506" s="1">
        <v>20</v>
      </c>
      <c r="F3506" s="1">
        <v>24</v>
      </c>
      <c r="G3506">
        <f t="shared" si="163"/>
        <v>-4</v>
      </c>
      <c r="H3506" t="s">
        <v>2211</v>
      </c>
      <c r="K3506" t="s">
        <v>2202</v>
      </c>
      <c r="L3506" t="s">
        <v>1885</v>
      </c>
      <c r="M3506" t="s">
        <v>1821</v>
      </c>
      <c r="N3506" t="s">
        <v>1033</v>
      </c>
      <c r="S3506" t="s">
        <v>30</v>
      </c>
      <c r="U3506">
        <f t="shared" si="164"/>
        <v>1</v>
      </c>
    </row>
    <row r="3507" spans="1:21" x14ac:dyDescent="0.25">
      <c r="A3507">
        <v>20011201</v>
      </c>
      <c r="B3507" t="s">
        <v>1787</v>
      </c>
      <c r="C3507" t="str">
        <f t="shared" si="162"/>
        <v>W</v>
      </c>
      <c r="D3507" t="s">
        <v>1821</v>
      </c>
      <c r="E3507" s="1">
        <v>24</v>
      </c>
      <c r="F3507" s="1">
        <v>20</v>
      </c>
      <c r="G3507">
        <f t="shared" si="163"/>
        <v>4</v>
      </c>
      <c r="H3507" t="s">
        <v>2211</v>
      </c>
      <c r="K3507" t="s">
        <v>2202</v>
      </c>
      <c r="L3507" t="s">
        <v>1885</v>
      </c>
      <c r="M3507" t="s">
        <v>1821</v>
      </c>
      <c r="N3507" t="s">
        <v>1037</v>
      </c>
      <c r="S3507" t="s">
        <v>30</v>
      </c>
      <c r="U3507">
        <f t="shared" si="164"/>
        <v>0</v>
      </c>
    </row>
    <row r="3508" spans="1:21" x14ac:dyDescent="0.25">
      <c r="A3508">
        <v>20020202</v>
      </c>
      <c r="B3508" t="s">
        <v>503</v>
      </c>
      <c r="C3508" t="str">
        <f t="shared" si="162"/>
        <v>L</v>
      </c>
      <c r="D3508" t="s">
        <v>376</v>
      </c>
      <c r="E3508" s="1">
        <v>3</v>
      </c>
      <c r="F3508" s="1">
        <v>29</v>
      </c>
      <c r="G3508">
        <f t="shared" si="163"/>
        <v>-26</v>
      </c>
      <c r="H3508" t="s">
        <v>2814</v>
      </c>
      <c r="K3508" t="s">
        <v>1822</v>
      </c>
      <c r="L3508" t="s">
        <v>1120</v>
      </c>
      <c r="M3508" t="s">
        <v>503</v>
      </c>
      <c r="N3508" t="s">
        <v>1033</v>
      </c>
      <c r="O3508" t="s">
        <v>30</v>
      </c>
      <c r="U3508">
        <f t="shared" si="164"/>
        <v>0</v>
      </c>
    </row>
    <row r="3509" spans="1:21" x14ac:dyDescent="0.25">
      <c r="A3509">
        <v>20020202</v>
      </c>
      <c r="B3509" t="s">
        <v>376</v>
      </c>
      <c r="C3509" t="str">
        <f t="shared" si="162"/>
        <v>W</v>
      </c>
      <c r="D3509" t="s">
        <v>503</v>
      </c>
      <c r="E3509" s="1">
        <v>29</v>
      </c>
      <c r="F3509" s="1">
        <v>3</v>
      </c>
      <c r="G3509">
        <f t="shared" si="163"/>
        <v>26</v>
      </c>
      <c r="H3509" t="s">
        <v>2814</v>
      </c>
      <c r="K3509" t="s">
        <v>1822</v>
      </c>
      <c r="L3509" t="s">
        <v>1120</v>
      </c>
      <c r="M3509" t="s">
        <v>503</v>
      </c>
      <c r="N3509" t="s">
        <v>1037</v>
      </c>
      <c r="O3509" t="s">
        <v>30</v>
      </c>
      <c r="U3509">
        <f t="shared" si="164"/>
        <v>0</v>
      </c>
    </row>
    <row r="3510" spans="1:21" x14ac:dyDescent="0.25">
      <c r="A3510">
        <v>20020202</v>
      </c>
      <c r="B3510" t="s">
        <v>164</v>
      </c>
      <c r="C3510" t="str">
        <f t="shared" si="162"/>
        <v>W</v>
      </c>
      <c r="D3510" t="s">
        <v>171</v>
      </c>
      <c r="E3510" s="1">
        <v>33</v>
      </c>
      <c r="F3510" s="1">
        <v>12</v>
      </c>
      <c r="G3510">
        <f t="shared" si="163"/>
        <v>21</v>
      </c>
      <c r="H3510" t="s">
        <v>2814</v>
      </c>
      <c r="K3510" t="s">
        <v>1820</v>
      </c>
      <c r="L3510" t="s">
        <v>1819</v>
      </c>
      <c r="M3510" t="s">
        <v>164</v>
      </c>
      <c r="N3510" t="s">
        <v>1033</v>
      </c>
      <c r="O3510" t="s">
        <v>30</v>
      </c>
      <c r="U3510">
        <f t="shared" si="164"/>
        <v>0</v>
      </c>
    </row>
    <row r="3511" spans="1:21" x14ac:dyDescent="0.25">
      <c r="A3511">
        <v>20020202</v>
      </c>
      <c r="B3511" t="s">
        <v>171</v>
      </c>
      <c r="C3511" t="str">
        <f t="shared" si="162"/>
        <v>L</v>
      </c>
      <c r="D3511" t="s">
        <v>164</v>
      </c>
      <c r="E3511" s="1">
        <v>12</v>
      </c>
      <c r="F3511" s="1">
        <v>33</v>
      </c>
      <c r="G3511">
        <f t="shared" si="163"/>
        <v>-21</v>
      </c>
      <c r="H3511" t="s">
        <v>2814</v>
      </c>
      <c r="K3511" t="s">
        <v>1820</v>
      </c>
      <c r="L3511" t="s">
        <v>1819</v>
      </c>
      <c r="M3511" t="s">
        <v>164</v>
      </c>
      <c r="N3511" t="s">
        <v>1037</v>
      </c>
      <c r="O3511" t="s">
        <v>30</v>
      </c>
      <c r="U3511">
        <f t="shared" si="164"/>
        <v>0</v>
      </c>
    </row>
    <row r="3512" spans="1:21" x14ac:dyDescent="0.25">
      <c r="A3512">
        <v>20020203</v>
      </c>
      <c r="B3512" t="s">
        <v>1825</v>
      </c>
      <c r="C3512" t="str">
        <f t="shared" si="162"/>
        <v>W</v>
      </c>
      <c r="D3512" t="s">
        <v>1264</v>
      </c>
      <c r="E3512" s="1">
        <v>54</v>
      </c>
      <c r="F3512" s="1">
        <v>10</v>
      </c>
      <c r="G3512">
        <f t="shared" si="163"/>
        <v>44</v>
      </c>
      <c r="H3512" t="s">
        <v>2814</v>
      </c>
      <c r="K3512" t="s">
        <v>1995</v>
      </c>
      <c r="L3512" t="s">
        <v>1826</v>
      </c>
      <c r="M3512" t="s">
        <v>1825</v>
      </c>
      <c r="N3512" t="s">
        <v>1033</v>
      </c>
      <c r="O3512" t="s">
        <v>30</v>
      </c>
      <c r="U3512">
        <f t="shared" si="164"/>
        <v>0</v>
      </c>
    </row>
    <row r="3513" spans="1:21" x14ac:dyDescent="0.25">
      <c r="A3513">
        <v>20020203</v>
      </c>
      <c r="B3513" t="s">
        <v>1264</v>
      </c>
      <c r="C3513" t="str">
        <f t="shared" si="162"/>
        <v>L</v>
      </c>
      <c r="D3513" t="s">
        <v>1825</v>
      </c>
      <c r="E3513" s="1">
        <v>10</v>
      </c>
      <c r="F3513" s="1">
        <v>54</v>
      </c>
      <c r="G3513">
        <f t="shared" si="163"/>
        <v>-44</v>
      </c>
      <c r="H3513" t="s">
        <v>2814</v>
      </c>
      <c r="K3513" t="s">
        <v>1995</v>
      </c>
      <c r="L3513" t="s">
        <v>1826</v>
      </c>
      <c r="M3513" t="s">
        <v>1825</v>
      </c>
      <c r="N3513" t="s">
        <v>1037</v>
      </c>
      <c r="O3513" t="s">
        <v>30</v>
      </c>
      <c r="U3513">
        <f t="shared" si="164"/>
        <v>0</v>
      </c>
    </row>
    <row r="3514" spans="1:21" x14ac:dyDescent="0.25">
      <c r="A3514">
        <v>20020216</v>
      </c>
      <c r="B3514" t="s">
        <v>1264</v>
      </c>
      <c r="C3514" t="str">
        <f t="shared" si="162"/>
        <v>L</v>
      </c>
      <c r="D3514" t="s">
        <v>164</v>
      </c>
      <c r="E3514" s="1">
        <v>33</v>
      </c>
      <c r="F3514" s="1">
        <v>37</v>
      </c>
      <c r="G3514">
        <f t="shared" si="163"/>
        <v>-4</v>
      </c>
      <c r="H3514" t="s">
        <v>2814</v>
      </c>
      <c r="K3514" t="s">
        <v>1407</v>
      </c>
      <c r="L3514" t="s">
        <v>1263</v>
      </c>
      <c r="M3514" t="s">
        <v>1264</v>
      </c>
      <c r="N3514" t="s">
        <v>1033</v>
      </c>
      <c r="O3514" t="s">
        <v>30</v>
      </c>
      <c r="U3514">
        <f t="shared" si="164"/>
        <v>1</v>
      </c>
    </row>
    <row r="3515" spans="1:21" x14ac:dyDescent="0.25">
      <c r="A3515">
        <v>20020216</v>
      </c>
      <c r="B3515" t="s">
        <v>164</v>
      </c>
      <c r="C3515" t="str">
        <f t="shared" si="162"/>
        <v>W</v>
      </c>
      <c r="D3515" t="s">
        <v>1264</v>
      </c>
      <c r="E3515" s="1">
        <v>37</v>
      </c>
      <c r="F3515" s="1">
        <v>33</v>
      </c>
      <c r="G3515">
        <f t="shared" si="163"/>
        <v>4</v>
      </c>
      <c r="H3515" t="s">
        <v>2814</v>
      </c>
      <c r="K3515" t="s">
        <v>1407</v>
      </c>
      <c r="L3515" t="s">
        <v>1263</v>
      </c>
      <c r="M3515" t="s">
        <v>1264</v>
      </c>
      <c r="N3515" t="s">
        <v>1037</v>
      </c>
      <c r="O3515" t="s">
        <v>30</v>
      </c>
      <c r="U3515">
        <f t="shared" si="164"/>
        <v>0</v>
      </c>
    </row>
    <row r="3516" spans="1:21" x14ac:dyDescent="0.25">
      <c r="A3516">
        <v>20020216</v>
      </c>
      <c r="B3516" t="s">
        <v>171</v>
      </c>
      <c r="C3516" t="str">
        <f t="shared" si="162"/>
        <v>L</v>
      </c>
      <c r="D3516" t="s">
        <v>503</v>
      </c>
      <c r="E3516" s="1">
        <v>12</v>
      </c>
      <c r="F3516" s="1">
        <v>29</v>
      </c>
      <c r="G3516">
        <f t="shared" si="163"/>
        <v>-17</v>
      </c>
      <c r="H3516" t="s">
        <v>2814</v>
      </c>
      <c r="K3516" t="s">
        <v>2136</v>
      </c>
      <c r="L3516" t="s">
        <v>1929</v>
      </c>
      <c r="M3516" t="s">
        <v>171</v>
      </c>
      <c r="N3516" t="s">
        <v>1033</v>
      </c>
      <c r="O3516" t="s">
        <v>30</v>
      </c>
      <c r="U3516">
        <f t="shared" si="164"/>
        <v>0</v>
      </c>
    </row>
    <row r="3517" spans="1:21" x14ac:dyDescent="0.25">
      <c r="A3517">
        <v>20020216</v>
      </c>
      <c r="B3517" t="s">
        <v>503</v>
      </c>
      <c r="C3517" t="str">
        <f t="shared" si="162"/>
        <v>W</v>
      </c>
      <c r="D3517" t="s">
        <v>171</v>
      </c>
      <c r="E3517" s="1">
        <v>29</v>
      </c>
      <c r="F3517" s="1">
        <v>12</v>
      </c>
      <c r="G3517">
        <f t="shared" si="163"/>
        <v>17</v>
      </c>
      <c r="H3517" t="s">
        <v>2814</v>
      </c>
      <c r="K3517" t="s">
        <v>2136</v>
      </c>
      <c r="L3517" t="s">
        <v>1929</v>
      </c>
      <c r="M3517" t="s">
        <v>171</v>
      </c>
      <c r="N3517" t="s">
        <v>1037</v>
      </c>
      <c r="O3517" t="s">
        <v>30</v>
      </c>
      <c r="U3517">
        <f t="shared" si="164"/>
        <v>0</v>
      </c>
    </row>
    <row r="3518" spans="1:21" x14ac:dyDescent="0.25">
      <c r="A3518">
        <v>20020216</v>
      </c>
      <c r="B3518" t="s">
        <v>376</v>
      </c>
      <c r="C3518" t="str">
        <f t="shared" si="162"/>
        <v>W</v>
      </c>
      <c r="D3518" t="s">
        <v>1825</v>
      </c>
      <c r="E3518" s="1">
        <v>45</v>
      </c>
      <c r="F3518" s="1">
        <v>11</v>
      </c>
      <c r="G3518">
        <f t="shared" si="163"/>
        <v>34</v>
      </c>
      <c r="H3518" t="s">
        <v>2814</v>
      </c>
      <c r="K3518" t="s">
        <v>1894</v>
      </c>
      <c r="L3518" t="s">
        <v>1017</v>
      </c>
      <c r="M3518" t="s">
        <v>376</v>
      </c>
      <c r="N3518" t="s">
        <v>1033</v>
      </c>
      <c r="O3518" t="s">
        <v>30</v>
      </c>
      <c r="U3518">
        <f t="shared" si="164"/>
        <v>0</v>
      </c>
    </row>
    <row r="3519" spans="1:21" x14ac:dyDescent="0.25">
      <c r="A3519">
        <v>20020216</v>
      </c>
      <c r="B3519" t="s">
        <v>1825</v>
      </c>
      <c r="C3519" t="str">
        <f t="shared" si="162"/>
        <v>L</v>
      </c>
      <c r="D3519" t="s">
        <v>376</v>
      </c>
      <c r="E3519" s="1">
        <v>11</v>
      </c>
      <c r="F3519" s="1">
        <v>45</v>
      </c>
      <c r="G3519">
        <f t="shared" si="163"/>
        <v>-34</v>
      </c>
      <c r="H3519" t="s">
        <v>2814</v>
      </c>
      <c r="K3519" t="s">
        <v>1894</v>
      </c>
      <c r="L3519" t="s">
        <v>1017</v>
      </c>
      <c r="M3519" t="s">
        <v>376</v>
      </c>
      <c r="N3519" t="s">
        <v>1037</v>
      </c>
      <c r="O3519" t="s">
        <v>30</v>
      </c>
      <c r="U3519">
        <f t="shared" si="164"/>
        <v>0</v>
      </c>
    </row>
    <row r="3520" spans="1:21" x14ac:dyDescent="0.25">
      <c r="A3520">
        <v>20020302</v>
      </c>
      <c r="B3520" t="s">
        <v>1825</v>
      </c>
      <c r="C3520" t="str">
        <f t="shared" si="162"/>
        <v>W</v>
      </c>
      <c r="D3520" t="s">
        <v>503</v>
      </c>
      <c r="E3520" s="1">
        <v>43</v>
      </c>
      <c r="F3520" s="1">
        <v>22</v>
      </c>
      <c r="G3520">
        <f t="shared" si="163"/>
        <v>21</v>
      </c>
      <c r="H3520" t="s">
        <v>2814</v>
      </c>
      <c r="K3520" t="s">
        <v>1995</v>
      </c>
      <c r="L3520" t="s">
        <v>1826</v>
      </c>
      <c r="M3520" t="s">
        <v>1825</v>
      </c>
      <c r="N3520" t="s">
        <v>1033</v>
      </c>
      <c r="O3520" t="s">
        <v>30</v>
      </c>
      <c r="U3520">
        <f t="shared" si="164"/>
        <v>0</v>
      </c>
    </row>
    <row r="3521" spans="1:21" x14ac:dyDescent="0.25">
      <c r="A3521">
        <v>20020302</v>
      </c>
      <c r="B3521" t="s">
        <v>503</v>
      </c>
      <c r="C3521" t="str">
        <f t="shared" si="162"/>
        <v>L</v>
      </c>
      <c r="D3521" t="s">
        <v>1825</v>
      </c>
      <c r="E3521" s="1">
        <v>22</v>
      </c>
      <c r="F3521" s="1">
        <v>43</v>
      </c>
      <c r="G3521">
        <f t="shared" si="163"/>
        <v>-21</v>
      </c>
      <c r="H3521" t="s">
        <v>2814</v>
      </c>
      <c r="K3521" t="s">
        <v>1995</v>
      </c>
      <c r="L3521" t="s">
        <v>1826</v>
      </c>
      <c r="M3521" t="s">
        <v>1825</v>
      </c>
      <c r="N3521" t="s">
        <v>1037</v>
      </c>
      <c r="O3521" t="s">
        <v>30</v>
      </c>
      <c r="U3521">
        <f t="shared" si="164"/>
        <v>0</v>
      </c>
    </row>
    <row r="3522" spans="1:21" x14ac:dyDescent="0.25">
      <c r="A3522">
        <v>20020302</v>
      </c>
      <c r="B3522" t="s">
        <v>1264</v>
      </c>
      <c r="C3522" t="str">
        <f t="shared" ref="C3522:C3585" si="165">IF(E3522-F3522&gt;0,"W",IF(E3522-F3522&lt;0,"L","D"))</f>
        <v>W</v>
      </c>
      <c r="D3522" t="s">
        <v>171</v>
      </c>
      <c r="E3522" s="1">
        <v>44</v>
      </c>
      <c r="F3522" s="1">
        <v>20</v>
      </c>
      <c r="G3522">
        <f t="shared" ref="G3522:G3585" si="166">E3522-F3522</f>
        <v>24</v>
      </c>
      <c r="H3522" t="s">
        <v>2814</v>
      </c>
      <c r="K3522" t="s">
        <v>1407</v>
      </c>
      <c r="L3522" t="s">
        <v>1263</v>
      </c>
      <c r="M3522" t="s">
        <v>1264</v>
      </c>
      <c r="N3522" t="s">
        <v>1033</v>
      </c>
      <c r="O3522" t="s">
        <v>30</v>
      </c>
      <c r="U3522">
        <f t="shared" ref="U3522:U3585" si="167">IF(C3522="L",IF(G3522&gt;-8,1,0),0)</f>
        <v>0</v>
      </c>
    </row>
    <row r="3523" spans="1:21" x14ac:dyDescent="0.25">
      <c r="A3523">
        <v>20020302</v>
      </c>
      <c r="B3523" t="s">
        <v>171</v>
      </c>
      <c r="C3523" t="str">
        <f t="shared" si="165"/>
        <v>L</v>
      </c>
      <c r="D3523" t="s">
        <v>1264</v>
      </c>
      <c r="E3523" s="1">
        <v>20</v>
      </c>
      <c r="F3523" s="1">
        <v>44</v>
      </c>
      <c r="G3523">
        <f t="shared" si="166"/>
        <v>-24</v>
      </c>
      <c r="H3523" t="s">
        <v>2814</v>
      </c>
      <c r="K3523" t="s">
        <v>1407</v>
      </c>
      <c r="L3523" t="s">
        <v>1263</v>
      </c>
      <c r="M3523" t="s">
        <v>1264</v>
      </c>
      <c r="N3523" t="s">
        <v>1037</v>
      </c>
      <c r="O3523" t="s">
        <v>30</v>
      </c>
      <c r="U3523">
        <f t="shared" si="167"/>
        <v>0</v>
      </c>
    </row>
    <row r="3524" spans="1:21" x14ac:dyDescent="0.25">
      <c r="A3524">
        <v>20020302</v>
      </c>
      <c r="B3524" t="s">
        <v>164</v>
      </c>
      <c r="C3524" t="str">
        <f t="shared" si="165"/>
        <v>W</v>
      </c>
      <c r="D3524" t="s">
        <v>376</v>
      </c>
      <c r="E3524" s="1">
        <v>20</v>
      </c>
      <c r="F3524" s="1">
        <v>15</v>
      </c>
      <c r="G3524">
        <f t="shared" si="166"/>
        <v>5</v>
      </c>
      <c r="H3524" t="s">
        <v>2814</v>
      </c>
      <c r="K3524" t="s">
        <v>1820</v>
      </c>
      <c r="L3524" t="s">
        <v>1819</v>
      </c>
      <c r="M3524" t="s">
        <v>164</v>
      </c>
      <c r="N3524" t="s">
        <v>1033</v>
      </c>
      <c r="O3524" t="s">
        <v>30</v>
      </c>
      <c r="U3524">
        <f t="shared" si="167"/>
        <v>0</v>
      </c>
    </row>
    <row r="3525" spans="1:21" x14ac:dyDescent="0.25">
      <c r="A3525">
        <v>20020302</v>
      </c>
      <c r="B3525" t="s">
        <v>376</v>
      </c>
      <c r="C3525" t="str">
        <f t="shared" si="165"/>
        <v>L</v>
      </c>
      <c r="D3525" t="s">
        <v>164</v>
      </c>
      <c r="E3525" s="1">
        <v>15</v>
      </c>
      <c r="F3525" s="1">
        <v>20</v>
      </c>
      <c r="G3525">
        <f t="shared" si="166"/>
        <v>-5</v>
      </c>
      <c r="H3525" t="s">
        <v>2814</v>
      </c>
      <c r="K3525" t="s">
        <v>1820</v>
      </c>
      <c r="L3525" t="s">
        <v>1819</v>
      </c>
      <c r="M3525" t="s">
        <v>164</v>
      </c>
      <c r="N3525" t="s">
        <v>1037</v>
      </c>
      <c r="O3525" t="s">
        <v>30</v>
      </c>
      <c r="U3525">
        <f t="shared" si="167"/>
        <v>1</v>
      </c>
    </row>
    <row r="3526" spans="1:21" x14ac:dyDescent="0.25">
      <c r="A3526">
        <v>20020322</v>
      </c>
      <c r="B3526" t="s">
        <v>503</v>
      </c>
      <c r="C3526" t="str">
        <f t="shared" si="165"/>
        <v>L</v>
      </c>
      <c r="D3526" t="s">
        <v>164</v>
      </c>
      <c r="E3526" s="1">
        <v>10</v>
      </c>
      <c r="F3526" s="1">
        <v>22</v>
      </c>
      <c r="G3526">
        <f t="shared" si="166"/>
        <v>-12</v>
      </c>
      <c r="H3526" t="s">
        <v>2814</v>
      </c>
      <c r="K3526" t="s">
        <v>1903</v>
      </c>
      <c r="L3526" t="s">
        <v>1120</v>
      </c>
      <c r="M3526" t="s">
        <v>503</v>
      </c>
      <c r="N3526" t="s">
        <v>1033</v>
      </c>
      <c r="O3526" t="s">
        <v>30</v>
      </c>
      <c r="U3526">
        <f t="shared" si="167"/>
        <v>0</v>
      </c>
    </row>
    <row r="3527" spans="1:21" x14ac:dyDescent="0.25">
      <c r="A3527">
        <v>20020322</v>
      </c>
      <c r="B3527" t="s">
        <v>164</v>
      </c>
      <c r="C3527" t="str">
        <f t="shared" si="165"/>
        <v>W</v>
      </c>
      <c r="D3527" t="s">
        <v>503</v>
      </c>
      <c r="E3527" s="1">
        <v>22</v>
      </c>
      <c r="F3527" s="1">
        <v>10</v>
      </c>
      <c r="G3527">
        <f t="shared" si="166"/>
        <v>12</v>
      </c>
      <c r="H3527" t="s">
        <v>2814</v>
      </c>
      <c r="K3527" t="s">
        <v>1903</v>
      </c>
      <c r="L3527" t="s">
        <v>1120</v>
      </c>
      <c r="M3527" t="s">
        <v>503</v>
      </c>
      <c r="N3527" t="s">
        <v>1037</v>
      </c>
      <c r="O3527" t="s">
        <v>30</v>
      </c>
      <c r="U3527">
        <f t="shared" si="167"/>
        <v>0</v>
      </c>
    </row>
    <row r="3528" spans="1:21" x14ac:dyDescent="0.25">
      <c r="A3528">
        <v>20020323</v>
      </c>
      <c r="B3528" t="s">
        <v>1825</v>
      </c>
      <c r="C3528" t="str">
        <f t="shared" si="165"/>
        <v>W</v>
      </c>
      <c r="D3528" t="s">
        <v>171</v>
      </c>
      <c r="E3528" s="1">
        <v>32</v>
      </c>
      <c r="F3528" s="1">
        <v>17</v>
      </c>
      <c r="G3528">
        <f t="shared" si="166"/>
        <v>15</v>
      </c>
      <c r="H3528" t="s">
        <v>2814</v>
      </c>
      <c r="K3528" t="s">
        <v>1995</v>
      </c>
      <c r="L3528" t="s">
        <v>1826</v>
      </c>
      <c r="M3528" t="s">
        <v>1825</v>
      </c>
      <c r="N3528" t="s">
        <v>1033</v>
      </c>
      <c r="O3528" t="s">
        <v>30</v>
      </c>
      <c r="U3528">
        <f t="shared" si="167"/>
        <v>0</v>
      </c>
    </row>
    <row r="3529" spans="1:21" x14ac:dyDescent="0.25">
      <c r="A3529">
        <v>20020323</v>
      </c>
      <c r="B3529" t="s">
        <v>171</v>
      </c>
      <c r="C3529" t="str">
        <f t="shared" si="165"/>
        <v>L</v>
      </c>
      <c r="D3529" t="s">
        <v>1825</v>
      </c>
      <c r="E3529" s="1">
        <v>17</v>
      </c>
      <c r="F3529" s="1">
        <v>32</v>
      </c>
      <c r="G3529">
        <f t="shared" si="166"/>
        <v>-15</v>
      </c>
      <c r="H3529" t="s">
        <v>2814</v>
      </c>
      <c r="K3529" t="s">
        <v>1995</v>
      </c>
      <c r="L3529" t="s">
        <v>1826</v>
      </c>
      <c r="M3529" t="s">
        <v>1825</v>
      </c>
      <c r="N3529" t="s">
        <v>1037</v>
      </c>
      <c r="O3529" t="s">
        <v>30</v>
      </c>
      <c r="U3529">
        <f t="shared" si="167"/>
        <v>0</v>
      </c>
    </row>
    <row r="3530" spans="1:21" x14ac:dyDescent="0.25">
      <c r="A3530">
        <v>20020323</v>
      </c>
      <c r="B3530" t="s">
        <v>376</v>
      </c>
      <c r="C3530" t="str">
        <f t="shared" si="165"/>
        <v>W</v>
      </c>
      <c r="D3530" t="s">
        <v>1264</v>
      </c>
      <c r="E3530" s="1">
        <v>50</v>
      </c>
      <c r="F3530" s="1">
        <v>10</v>
      </c>
      <c r="G3530">
        <f t="shared" si="166"/>
        <v>40</v>
      </c>
      <c r="H3530" t="s">
        <v>2814</v>
      </c>
      <c r="K3530" t="s">
        <v>1894</v>
      </c>
      <c r="L3530" t="s">
        <v>1017</v>
      </c>
      <c r="M3530" t="s">
        <v>376</v>
      </c>
      <c r="N3530" t="s">
        <v>1033</v>
      </c>
      <c r="O3530" t="s">
        <v>30</v>
      </c>
      <c r="U3530">
        <f t="shared" si="167"/>
        <v>0</v>
      </c>
    </row>
    <row r="3531" spans="1:21" x14ac:dyDescent="0.25">
      <c r="A3531">
        <v>20020323</v>
      </c>
      <c r="B3531" t="s">
        <v>1264</v>
      </c>
      <c r="C3531" t="str">
        <f t="shared" si="165"/>
        <v>L</v>
      </c>
      <c r="D3531" t="s">
        <v>376</v>
      </c>
      <c r="E3531" s="1">
        <v>10</v>
      </c>
      <c r="F3531" s="1">
        <v>50</v>
      </c>
      <c r="G3531">
        <f t="shared" si="166"/>
        <v>-40</v>
      </c>
      <c r="H3531" t="s">
        <v>2814</v>
      </c>
      <c r="K3531" t="s">
        <v>1894</v>
      </c>
      <c r="L3531" t="s">
        <v>1017</v>
      </c>
      <c r="M3531" t="s">
        <v>376</v>
      </c>
      <c r="N3531" t="s">
        <v>1037</v>
      </c>
      <c r="O3531" t="s">
        <v>30</v>
      </c>
      <c r="U3531">
        <f t="shared" si="167"/>
        <v>0</v>
      </c>
    </row>
    <row r="3532" spans="1:21" x14ac:dyDescent="0.25">
      <c r="A3532">
        <v>20020406</v>
      </c>
      <c r="B3532" t="s">
        <v>1264</v>
      </c>
      <c r="C3532" t="str">
        <f t="shared" si="165"/>
        <v>L</v>
      </c>
      <c r="D3532" t="s">
        <v>503</v>
      </c>
      <c r="E3532" s="1">
        <v>22</v>
      </c>
      <c r="F3532" s="1">
        <v>27</v>
      </c>
      <c r="G3532">
        <f t="shared" si="166"/>
        <v>-5</v>
      </c>
      <c r="H3532" t="s">
        <v>2814</v>
      </c>
      <c r="K3532" t="s">
        <v>1407</v>
      </c>
      <c r="L3532" t="s">
        <v>1263</v>
      </c>
      <c r="M3532" t="s">
        <v>1264</v>
      </c>
      <c r="N3532" t="s">
        <v>1033</v>
      </c>
      <c r="O3532" t="s">
        <v>30</v>
      </c>
      <c r="U3532">
        <f t="shared" si="167"/>
        <v>1</v>
      </c>
    </row>
    <row r="3533" spans="1:21" x14ac:dyDescent="0.25">
      <c r="A3533">
        <v>20020406</v>
      </c>
      <c r="B3533" t="s">
        <v>503</v>
      </c>
      <c r="C3533" t="str">
        <f t="shared" si="165"/>
        <v>W</v>
      </c>
      <c r="D3533" t="s">
        <v>1264</v>
      </c>
      <c r="E3533" s="1">
        <v>27</v>
      </c>
      <c r="F3533" s="1">
        <v>22</v>
      </c>
      <c r="G3533">
        <f t="shared" si="166"/>
        <v>5</v>
      </c>
      <c r="H3533" t="s">
        <v>2814</v>
      </c>
      <c r="K3533" t="s">
        <v>1407</v>
      </c>
      <c r="L3533" t="s">
        <v>1263</v>
      </c>
      <c r="M3533" t="s">
        <v>1264</v>
      </c>
      <c r="N3533" t="s">
        <v>1037</v>
      </c>
      <c r="O3533" t="s">
        <v>30</v>
      </c>
      <c r="U3533">
        <f t="shared" si="167"/>
        <v>0</v>
      </c>
    </row>
    <row r="3534" spans="1:21" x14ac:dyDescent="0.25">
      <c r="A3534">
        <v>20020406</v>
      </c>
      <c r="B3534" t="s">
        <v>164</v>
      </c>
      <c r="C3534" t="str">
        <f t="shared" si="165"/>
        <v>W</v>
      </c>
      <c r="D3534" t="s">
        <v>1825</v>
      </c>
      <c r="E3534" s="1">
        <v>44</v>
      </c>
      <c r="F3534" s="1">
        <v>5</v>
      </c>
      <c r="G3534">
        <f t="shared" si="166"/>
        <v>39</v>
      </c>
      <c r="H3534" t="s">
        <v>2814</v>
      </c>
      <c r="K3534" t="s">
        <v>1820</v>
      </c>
      <c r="L3534" t="s">
        <v>1819</v>
      </c>
      <c r="M3534" t="s">
        <v>164</v>
      </c>
      <c r="N3534" t="s">
        <v>1033</v>
      </c>
      <c r="O3534" t="s">
        <v>30</v>
      </c>
      <c r="U3534">
        <f t="shared" si="167"/>
        <v>0</v>
      </c>
    </row>
    <row r="3535" spans="1:21" x14ac:dyDescent="0.25">
      <c r="A3535">
        <v>20020406</v>
      </c>
      <c r="B3535" t="s">
        <v>1825</v>
      </c>
      <c r="C3535" t="str">
        <f t="shared" si="165"/>
        <v>L</v>
      </c>
      <c r="D3535" t="s">
        <v>164</v>
      </c>
      <c r="E3535" s="1">
        <v>5</v>
      </c>
      <c r="F3535" s="1">
        <v>44</v>
      </c>
      <c r="G3535">
        <f t="shared" si="166"/>
        <v>-39</v>
      </c>
      <c r="H3535" t="s">
        <v>2814</v>
      </c>
      <c r="K3535" t="s">
        <v>1820</v>
      </c>
      <c r="L3535" t="s">
        <v>1819</v>
      </c>
      <c r="M3535" t="s">
        <v>164</v>
      </c>
      <c r="N3535" t="s">
        <v>1037</v>
      </c>
      <c r="O3535" t="s">
        <v>30</v>
      </c>
      <c r="U3535">
        <f t="shared" si="167"/>
        <v>0</v>
      </c>
    </row>
    <row r="3536" spans="1:21" x14ac:dyDescent="0.25">
      <c r="A3536">
        <v>20020407</v>
      </c>
      <c r="B3536" t="s">
        <v>171</v>
      </c>
      <c r="C3536" t="str">
        <f t="shared" si="165"/>
        <v>L</v>
      </c>
      <c r="D3536" t="s">
        <v>376</v>
      </c>
      <c r="E3536" s="1">
        <v>9</v>
      </c>
      <c r="F3536" s="1">
        <v>45</v>
      </c>
      <c r="G3536">
        <f t="shared" si="166"/>
        <v>-36</v>
      </c>
      <c r="H3536" t="s">
        <v>2814</v>
      </c>
      <c r="K3536" t="s">
        <v>2136</v>
      </c>
      <c r="L3536" t="s">
        <v>1929</v>
      </c>
      <c r="M3536" t="s">
        <v>171</v>
      </c>
      <c r="N3536" t="s">
        <v>1033</v>
      </c>
      <c r="O3536" t="s">
        <v>30</v>
      </c>
      <c r="U3536">
        <f t="shared" si="167"/>
        <v>0</v>
      </c>
    </row>
    <row r="3537" spans="1:21" x14ac:dyDescent="0.25">
      <c r="A3537">
        <v>20020407</v>
      </c>
      <c r="B3537" t="s">
        <v>376</v>
      </c>
      <c r="C3537" t="str">
        <f t="shared" si="165"/>
        <v>W</v>
      </c>
      <c r="D3537" t="s">
        <v>171</v>
      </c>
      <c r="E3537" s="1">
        <v>45</v>
      </c>
      <c r="F3537" s="1">
        <v>9</v>
      </c>
      <c r="G3537">
        <f t="shared" si="166"/>
        <v>36</v>
      </c>
      <c r="H3537" t="s">
        <v>2814</v>
      </c>
      <c r="K3537" t="s">
        <v>2136</v>
      </c>
      <c r="L3537" t="s">
        <v>1929</v>
      </c>
      <c r="M3537" t="s">
        <v>171</v>
      </c>
      <c r="N3537" t="s">
        <v>1037</v>
      </c>
      <c r="O3537" t="s">
        <v>30</v>
      </c>
      <c r="U3537">
        <f t="shared" si="167"/>
        <v>0</v>
      </c>
    </row>
    <row r="3538" spans="1:21" x14ac:dyDescent="0.25">
      <c r="A3538">
        <v>20020608</v>
      </c>
      <c r="B3538" t="s">
        <v>1787</v>
      </c>
      <c r="C3538" t="str">
        <f t="shared" si="165"/>
        <v>W</v>
      </c>
      <c r="D3538" t="s">
        <v>171</v>
      </c>
      <c r="E3538" s="1">
        <v>64</v>
      </c>
      <c r="F3538" s="1">
        <v>10</v>
      </c>
      <c r="G3538">
        <f t="shared" si="166"/>
        <v>54</v>
      </c>
      <c r="H3538" t="s">
        <v>2210</v>
      </c>
      <c r="K3538" t="s">
        <v>2017</v>
      </c>
      <c r="L3538" t="s">
        <v>1503</v>
      </c>
      <c r="M3538" t="s">
        <v>1787</v>
      </c>
      <c r="N3538" t="s">
        <v>1033</v>
      </c>
      <c r="S3538" t="s">
        <v>30</v>
      </c>
      <c r="U3538">
        <f t="shared" si="167"/>
        <v>0</v>
      </c>
    </row>
    <row r="3539" spans="1:21" x14ac:dyDescent="0.25">
      <c r="A3539">
        <v>20020608</v>
      </c>
      <c r="B3539" t="s">
        <v>171</v>
      </c>
      <c r="C3539" t="str">
        <f t="shared" si="165"/>
        <v>L</v>
      </c>
      <c r="D3539" t="s">
        <v>1787</v>
      </c>
      <c r="E3539" s="1">
        <v>10</v>
      </c>
      <c r="F3539" s="1">
        <v>64</v>
      </c>
      <c r="G3539">
        <f t="shared" si="166"/>
        <v>-54</v>
      </c>
      <c r="H3539" t="s">
        <v>2210</v>
      </c>
      <c r="K3539" t="s">
        <v>2017</v>
      </c>
      <c r="L3539" t="s">
        <v>1503</v>
      </c>
      <c r="M3539" t="s">
        <v>1787</v>
      </c>
      <c r="N3539" t="s">
        <v>1037</v>
      </c>
      <c r="S3539" t="s">
        <v>30</v>
      </c>
      <c r="U3539">
        <f t="shared" si="167"/>
        <v>0</v>
      </c>
    </row>
    <row r="3540" spans="1:21" x14ac:dyDescent="0.25">
      <c r="A3540">
        <v>20020608</v>
      </c>
      <c r="B3540" t="s">
        <v>1828</v>
      </c>
      <c r="C3540" t="str">
        <f t="shared" si="165"/>
        <v>W</v>
      </c>
      <c r="D3540" t="s">
        <v>1264</v>
      </c>
      <c r="E3540" s="1">
        <v>34</v>
      </c>
      <c r="F3540" s="1">
        <v>19</v>
      </c>
      <c r="G3540">
        <f t="shared" si="166"/>
        <v>15</v>
      </c>
      <c r="H3540" t="s">
        <v>2209</v>
      </c>
      <c r="K3540" t="s">
        <v>1918</v>
      </c>
      <c r="L3540" t="s">
        <v>1917</v>
      </c>
      <c r="M3540" t="s">
        <v>1828</v>
      </c>
      <c r="N3540" t="s">
        <v>1033</v>
      </c>
      <c r="S3540" t="s">
        <v>30</v>
      </c>
      <c r="U3540">
        <f t="shared" si="167"/>
        <v>0</v>
      </c>
    </row>
    <row r="3541" spans="1:21" x14ac:dyDescent="0.25">
      <c r="A3541">
        <v>20020608</v>
      </c>
      <c r="B3541" t="s">
        <v>1264</v>
      </c>
      <c r="C3541" t="str">
        <f t="shared" si="165"/>
        <v>L</v>
      </c>
      <c r="D3541" t="s">
        <v>1828</v>
      </c>
      <c r="E3541" s="1">
        <v>19</v>
      </c>
      <c r="F3541" s="1">
        <v>34</v>
      </c>
      <c r="G3541">
        <f t="shared" si="166"/>
        <v>-15</v>
      </c>
      <c r="H3541" t="s">
        <v>2209</v>
      </c>
      <c r="K3541" t="s">
        <v>1918</v>
      </c>
      <c r="L3541" t="s">
        <v>1917</v>
      </c>
      <c r="M3541" t="s">
        <v>1828</v>
      </c>
      <c r="N3541" t="s">
        <v>1037</v>
      </c>
      <c r="S3541" t="s">
        <v>30</v>
      </c>
      <c r="U3541">
        <f t="shared" si="167"/>
        <v>0</v>
      </c>
    </row>
    <row r="3542" spans="1:21" x14ac:dyDescent="0.25">
      <c r="A3542">
        <v>20020615</v>
      </c>
      <c r="B3542" t="s">
        <v>1821</v>
      </c>
      <c r="C3542" t="str">
        <f t="shared" si="165"/>
        <v>W</v>
      </c>
      <c r="D3542" t="s">
        <v>164</v>
      </c>
      <c r="E3542" s="1">
        <v>28</v>
      </c>
      <c r="F3542" s="1">
        <v>27</v>
      </c>
      <c r="G3542">
        <f t="shared" si="166"/>
        <v>1</v>
      </c>
      <c r="H3542" t="s">
        <v>2203</v>
      </c>
      <c r="K3542" t="s">
        <v>1886</v>
      </c>
      <c r="L3542" t="s">
        <v>1885</v>
      </c>
      <c r="M3542" t="s">
        <v>1821</v>
      </c>
      <c r="N3542" t="s">
        <v>1033</v>
      </c>
      <c r="S3542" t="s">
        <v>30</v>
      </c>
      <c r="U3542">
        <f t="shared" si="167"/>
        <v>0</v>
      </c>
    </row>
    <row r="3543" spans="1:21" x14ac:dyDescent="0.25">
      <c r="A3543">
        <v>20020615</v>
      </c>
      <c r="B3543" t="s">
        <v>164</v>
      </c>
      <c r="C3543" t="str">
        <f t="shared" si="165"/>
        <v>L</v>
      </c>
      <c r="D3543" t="s">
        <v>1821</v>
      </c>
      <c r="E3543" s="1">
        <v>27</v>
      </c>
      <c r="F3543" s="1">
        <v>28</v>
      </c>
      <c r="G3543">
        <f t="shared" si="166"/>
        <v>-1</v>
      </c>
      <c r="H3543" t="s">
        <v>2203</v>
      </c>
      <c r="K3543" t="s">
        <v>1886</v>
      </c>
      <c r="L3543" t="s">
        <v>1885</v>
      </c>
      <c r="M3543" t="s">
        <v>1821</v>
      </c>
      <c r="N3543" t="s">
        <v>1037</v>
      </c>
      <c r="S3543" t="s">
        <v>30</v>
      </c>
      <c r="U3543">
        <f t="shared" si="167"/>
        <v>1</v>
      </c>
    </row>
    <row r="3544" spans="1:21" x14ac:dyDescent="0.25">
      <c r="A3544">
        <v>20020615</v>
      </c>
      <c r="B3544" t="s">
        <v>1787</v>
      </c>
      <c r="C3544" t="str">
        <f t="shared" si="165"/>
        <v>W</v>
      </c>
      <c r="D3544" t="s">
        <v>1825</v>
      </c>
      <c r="E3544" s="1">
        <v>15</v>
      </c>
      <c r="F3544" s="1">
        <v>6</v>
      </c>
      <c r="G3544">
        <f t="shared" si="166"/>
        <v>9</v>
      </c>
      <c r="H3544" t="s">
        <v>2208</v>
      </c>
      <c r="K3544" t="s">
        <v>2082</v>
      </c>
      <c r="L3544" t="s">
        <v>1877</v>
      </c>
      <c r="M3544" t="s">
        <v>1787</v>
      </c>
      <c r="N3544" t="s">
        <v>1033</v>
      </c>
      <c r="S3544" t="s">
        <v>30</v>
      </c>
      <c r="U3544">
        <f t="shared" si="167"/>
        <v>0</v>
      </c>
    </row>
    <row r="3545" spans="1:21" x14ac:dyDescent="0.25">
      <c r="A3545">
        <v>20020615</v>
      </c>
      <c r="B3545" t="s">
        <v>1825</v>
      </c>
      <c r="C3545" t="str">
        <f t="shared" si="165"/>
        <v>L</v>
      </c>
      <c r="D3545" t="s">
        <v>1787</v>
      </c>
      <c r="E3545" s="1">
        <v>6</v>
      </c>
      <c r="F3545" s="1">
        <v>15</v>
      </c>
      <c r="G3545">
        <f t="shared" si="166"/>
        <v>-9</v>
      </c>
      <c r="H3545" t="s">
        <v>2208</v>
      </c>
      <c r="K3545" t="s">
        <v>2082</v>
      </c>
      <c r="L3545" t="s">
        <v>1877</v>
      </c>
      <c r="M3545" t="s">
        <v>1787</v>
      </c>
      <c r="N3545" t="s">
        <v>1037</v>
      </c>
      <c r="S3545" t="s">
        <v>30</v>
      </c>
      <c r="U3545">
        <f t="shared" si="167"/>
        <v>0</v>
      </c>
    </row>
    <row r="3546" spans="1:21" x14ac:dyDescent="0.25">
      <c r="A3546">
        <v>20020615</v>
      </c>
      <c r="B3546" t="s">
        <v>1828</v>
      </c>
      <c r="C3546" t="str">
        <f t="shared" si="165"/>
        <v>W</v>
      </c>
      <c r="D3546" t="s">
        <v>1264</v>
      </c>
      <c r="E3546" s="1">
        <v>19</v>
      </c>
      <c r="F3546" s="1">
        <v>8</v>
      </c>
      <c r="G3546">
        <f t="shared" si="166"/>
        <v>11</v>
      </c>
      <c r="H3546" t="s">
        <v>2209</v>
      </c>
      <c r="K3546" t="s">
        <v>1962</v>
      </c>
      <c r="L3546" t="s">
        <v>1913</v>
      </c>
      <c r="M3546" t="s">
        <v>1828</v>
      </c>
      <c r="N3546" t="s">
        <v>1033</v>
      </c>
      <c r="S3546" t="s">
        <v>30</v>
      </c>
      <c r="U3546">
        <f t="shared" si="167"/>
        <v>0</v>
      </c>
    </row>
    <row r="3547" spans="1:21" x14ac:dyDescent="0.25">
      <c r="A3547">
        <v>20020615</v>
      </c>
      <c r="B3547" t="s">
        <v>1264</v>
      </c>
      <c r="C3547" t="str">
        <f t="shared" si="165"/>
        <v>L</v>
      </c>
      <c r="D3547" t="s">
        <v>1828</v>
      </c>
      <c r="E3547" s="1">
        <v>8</v>
      </c>
      <c r="F3547" s="1">
        <v>19</v>
      </c>
      <c r="G3547">
        <f t="shared" si="166"/>
        <v>-11</v>
      </c>
      <c r="H3547" t="s">
        <v>2209</v>
      </c>
      <c r="K3547" t="s">
        <v>1962</v>
      </c>
      <c r="L3547" t="s">
        <v>1913</v>
      </c>
      <c r="M3547" t="s">
        <v>1828</v>
      </c>
      <c r="N3547" t="s">
        <v>1037</v>
      </c>
      <c r="S3547" t="s">
        <v>30</v>
      </c>
      <c r="U3547">
        <f t="shared" si="167"/>
        <v>0</v>
      </c>
    </row>
    <row r="3548" spans="1:21" x14ac:dyDescent="0.25">
      <c r="A3548">
        <v>20020622</v>
      </c>
      <c r="B3548" t="s">
        <v>1821</v>
      </c>
      <c r="C3548" t="str">
        <f t="shared" si="165"/>
        <v>L</v>
      </c>
      <c r="D3548" t="s">
        <v>376</v>
      </c>
      <c r="E3548" s="1">
        <v>18</v>
      </c>
      <c r="F3548" s="1">
        <v>26</v>
      </c>
      <c r="G3548">
        <f t="shared" si="166"/>
        <v>-8</v>
      </c>
      <c r="H3548" t="s">
        <v>2207</v>
      </c>
      <c r="K3548" t="s">
        <v>2035</v>
      </c>
      <c r="L3548" t="s">
        <v>1885</v>
      </c>
      <c r="M3548" t="s">
        <v>1821</v>
      </c>
      <c r="N3548" t="s">
        <v>1033</v>
      </c>
      <c r="S3548" t="s">
        <v>30</v>
      </c>
      <c r="U3548">
        <f t="shared" si="167"/>
        <v>0</v>
      </c>
    </row>
    <row r="3549" spans="1:21" x14ac:dyDescent="0.25">
      <c r="A3549">
        <v>20020622</v>
      </c>
      <c r="B3549" t="s">
        <v>376</v>
      </c>
      <c r="C3549" t="str">
        <f t="shared" si="165"/>
        <v>W</v>
      </c>
      <c r="D3549" t="s">
        <v>1821</v>
      </c>
      <c r="E3549" s="1">
        <v>26</v>
      </c>
      <c r="F3549" s="1">
        <v>18</v>
      </c>
      <c r="G3549">
        <f t="shared" si="166"/>
        <v>8</v>
      </c>
      <c r="H3549" t="s">
        <v>2207</v>
      </c>
      <c r="K3549" t="s">
        <v>2035</v>
      </c>
      <c r="L3549" t="s">
        <v>1885</v>
      </c>
      <c r="M3549" t="s">
        <v>1821</v>
      </c>
      <c r="N3549" t="s">
        <v>1037</v>
      </c>
      <c r="S3549" t="s">
        <v>30</v>
      </c>
      <c r="U3549">
        <f t="shared" si="167"/>
        <v>0</v>
      </c>
    </row>
    <row r="3550" spans="1:21" x14ac:dyDescent="0.25">
      <c r="A3550">
        <v>20020622</v>
      </c>
      <c r="B3550" t="s">
        <v>1824</v>
      </c>
      <c r="C3550" t="str">
        <f t="shared" si="165"/>
        <v>W</v>
      </c>
      <c r="D3550" t="s">
        <v>164</v>
      </c>
      <c r="E3550" s="1">
        <v>29</v>
      </c>
      <c r="F3550" s="1">
        <v>17</v>
      </c>
      <c r="G3550">
        <f t="shared" si="166"/>
        <v>12</v>
      </c>
      <c r="H3550" t="s">
        <v>2203</v>
      </c>
      <c r="K3550" t="s">
        <v>2026</v>
      </c>
      <c r="L3550" t="s">
        <v>1681</v>
      </c>
      <c r="M3550" t="s">
        <v>1824</v>
      </c>
      <c r="N3550" t="s">
        <v>1033</v>
      </c>
      <c r="S3550" t="s">
        <v>30</v>
      </c>
      <c r="U3550">
        <f t="shared" si="167"/>
        <v>0</v>
      </c>
    </row>
    <row r="3551" spans="1:21" x14ac:dyDescent="0.25">
      <c r="A3551">
        <v>20020622</v>
      </c>
      <c r="B3551" t="s">
        <v>164</v>
      </c>
      <c r="C3551" t="str">
        <f t="shared" si="165"/>
        <v>L</v>
      </c>
      <c r="D3551" t="s">
        <v>1824</v>
      </c>
      <c r="E3551" s="1">
        <v>17</v>
      </c>
      <c r="F3551" s="1">
        <v>29</v>
      </c>
      <c r="G3551">
        <f t="shared" si="166"/>
        <v>-12</v>
      </c>
      <c r="H3551" t="s">
        <v>2203</v>
      </c>
      <c r="K3551" t="s">
        <v>2026</v>
      </c>
      <c r="L3551" t="s">
        <v>1681</v>
      </c>
      <c r="M3551" t="s">
        <v>1824</v>
      </c>
      <c r="N3551" t="s">
        <v>1037</v>
      </c>
      <c r="S3551" t="s">
        <v>30</v>
      </c>
      <c r="U3551">
        <f t="shared" si="167"/>
        <v>0</v>
      </c>
    </row>
    <row r="3552" spans="1:21" x14ac:dyDescent="0.25">
      <c r="A3552">
        <v>20020622</v>
      </c>
      <c r="B3552" t="s">
        <v>1787</v>
      </c>
      <c r="C3552" t="str">
        <f t="shared" si="165"/>
        <v>W</v>
      </c>
      <c r="D3552" t="s">
        <v>1825</v>
      </c>
      <c r="E3552" s="1">
        <v>40</v>
      </c>
      <c r="F3552" s="1">
        <v>8</v>
      </c>
      <c r="G3552">
        <f t="shared" si="166"/>
        <v>32</v>
      </c>
      <c r="H3552" t="s">
        <v>2208</v>
      </c>
      <c r="K3552" t="s">
        <v>1836</v>
      </c>
      <c r="L3552" t="s">
        <v>1786</v>
      </c>
      <c r="M3552" t="s">
        <v>1787</v>
      </c>
      <c r="N3552" t="s">
        <v>1033</v>
      </c>
      <c r="S3552" t="s">
        <v>30</v>
      </c>
      <c r="U3552">
        <f t="shared" si="167"/>
        <v>0</v>
      </c>
    </row>
    <row r="3553" spans="1:21" x14ac:dyDescent="0.25">
      <c r="A3553">
        <v>20020622</v>
      </c>
      <c r="B3553" t="s">
        <v>1825</v>
      </c>
      <c r="C3553" t="str">
        <f t="shared" si="165"/>
        <v>L</v>
      </c>
      <c r="D3553" t="s">
        <v>1787</v>
      </c>
      <c r="E3553" s="1">
        <v>8</v>
      </c>
      <c r="F3553" s="1">
        <v>40</v>
      </c>
      <c r="G3553">
        <f t="shared" si="166"/>
        <v>-32</v>
      </c>
      <c r="H3553" t="s">
        <v>2208</v>
      </c>
      <c r="K3553" t="s">
        <v>1836</v>
      </c>
      <c r="L3553" t="s">
        <v>1786</v>
      </c>
      <c r="M3553" t="s">
        <v>1787</v>
      </c>
      <c r="N3553" t="s">
        <v>1037</v>
      </c>
      <c r="S3553" t="s">
        <v>30</v>
      </c>
      <c r="U3553">
        <f t="shared" si="167"/>
        <v>0</v>
      </c>
    </row>
    <row r="3554" spans="1:21" x14ac:dyDescent="0.25">
      <c r="A3554">
        <v>20020629</v>
      </c>
      <c r="B3554" t="s">
        <v>1828</v>
      </c>
      <c r="C3554" t="str">
        <f t="shared" si="165"/>
        <v>W</v>
      </c>
      <c r="D3554" t="s">
        <v>1821</v>
      </c>
      <c r="E3554" s="1">
        <v>49</v>
      </c>
      <c r="F3554" s="1">
        <v>29</v>
      </c>
      <c r="G3554">
        <f t="shared" si="166"/>
        <v>20</v>
      </c>
      <c r="H3554" t="s">
        <v>2206</v>
      </c>
      <c r="K3554" t="s">
        <v>2205</v>
      </c>
      <c r="L3554" t="s">
        <v>2204</v>
      </c>
      <c r="M3554" t="s">
        <v>1828</v>
      </c>
      <c r="N3554" t="s">
        <v>1033</v>
      </c>
      <c r="S3554" t="s">
        <v>30</v>
      </c>
      <c r="U3554">
        <f t="shared" si="167"/>
        <v>0</v>
      </c>
    </row>
    <row r="3555" spans="1:21" x14ac:dyDescent="0.25">
      <c r="A3555">
        <v>20020629</v>
      </c>
      <c r="B3555" t="s">
        <v>1821</v>
      </c>
      <c r="C3555" t="str">
        <f t="shared" si="165"/>
        <v>L</v>
      </c>
      <c r="D3555" t="s">
        <v>1828</v>
      </c>
      <c r="E3555" s="1">
        <v>29</v>
      </c>
      <c r="F3555" s="1">
        <v>49</v>
      </c>
      <c r="G3555">
        <f t="shared" si="166"/>
        <v>-20</v>
      </c>
      <c r="H3555" t="s">
        <v>2206</v>
      </c>
      <c r="K3555" t="s">
        <v>2205</v>
      </c>
      <c r="L3555" t="s">
        <v>2204</v>
      </c>
      <c r="M3555" t="s">
        <v>1828</v>
      </c>
      <c r="N3555" t="s">
        <v>1037</v>
      </c>
      <c r="S3555" t="s">
        <v>30</v>
      </c>
      <c r="U3555">
        <f t="shared" si="167"/>
        <v>0</v>
      </c>
    </row>
    <row r="3556" spans="1:21" x14ac:dyDescent="0.25">
      <c r="A3556">
        <v>20020629</v>
      </c>
      <c r="B3556" t="s">
        <v>1824</v>
      </c>
      <c r="C3556" t="str">
        <f t="shared" si="165"/>
        <v>W</v>
      </c>
      <c r="D3556" t="s">
        <v>164</v>
      </c>
      <c r="E3556" s="1">
        <v>31</v>
      </c>
      <c r="F3556" s="1">
        <v>25</v>
      </c>
      <c r="G3556">
        <f t="shared" si="166"/>
        <v>6</v>
      </c>
      <c r="H3556" t="s">
        <v>2203</v>
      </c>
      <c r="K3556" t="s">
        <v>1960</v>
      </c>
      <c r="L3556" t="s">
        <v>1675</v>
      </c>
      <c r="M3556" t="s">
        <v>1824</v>
      </c>
      <c r="N3556" t="s">
        <v>1033</v>
      </c>
      <c r="S3556" t="s">
        <v>30</v>
      </c>
      <c r="U3556">
        <f t="shared" si="167"/>
        <v>0</v>
      </c>
    </row>
    <row r="3557" spans="1:21" x14ac:dyDescent="0.25">
      <c r="A3557">
        <v>20020629</v>
      </c>
      <c r="B3557" t="s">
        <v>164</v>
      </c>
      <c r="C3557" t="str">
        <f t="shared" si="165"/>
        <v>L</v>
      </c>
      <c r="D3557" t="s">
        <v>1824</v>
      </c>
      <c r="E3557" s="1">
        <v>25</v>
      </c>
      <c r="F3557" s="1">
        <v>31</v>
      </c>
      <c r="G3557">
        <f t="shared" si="166"/>
        <v>-6</v>
      </c>
      <c r="H3557" t="s">
        <v>2203</v>
      </c>
      <c r="K3557" t="s">
        <v>1960</v>
      </c>
      <c r="L3557" t="s">
        <v>1675</v>
      </c>
      <c r="M3557" t="s">
        <v>1824</v>
      </c>
      <c r="N3557" t="s">
        <v>1037</v>
      </c>
      <c r="S3557" t="s">
        <v>30</v>
      </c>
      <c r="U3557">
        <f t="shared" si="167"/>
        <v>1</v>
      </c>
    </row>
    <row r="3558" spans="1:21" x14ac:dyDescent="0.25">
      <c r="A3558">
        <v>20020713</v>
      </c>
      <c r="B3558" t="s">
        <v>1787</v>
      </c>
      <c r="C3558" t="str">
        <f t="shared" si="165"/>
        <v>W</v>
      </c>
      <c r="D3558" t="s">
        <v>1824</v>
      </c>
      <c r="E3558" s="1">
        <v>12</v>
      </c>
      <c r="F3558" s="1">
        <v>6</v>
      </c>
      <c r="G3558">
        <f t="shared" si="166"/>
        <v>6</v>
      </c>
      <c r="H3558" t="s">
        <v>2781</v>
      </c>
      <c r="K3558" t="s">
        <v>2280</v>
      </c>
      <c r="L3558" t="s">
        <v>1846</v>
      </c>
      <c r="M3558" t="s">
        <v>1787</v>
      </c>
      <c r="N3558" t="s">
        <v>1033</v>
      </c>
      <c r="P3558" t="s">
        <v>30</v>
      </c>
      <c r="U3558">
        <f t="shared" si="167"/>
        <v>0</v>
      </c>
    </row>
    <row r="3559" spans="1:21" x14ac:dyDescent="0.25">
      <c r="A3559">
        <v>20020713</v>
      </c>
      <c r="B3559" t="s">
        <v>1824</v>
      </c>
      <c r="C3559" t="str">
        <f t="shared" si="165"/>
        <v>L</v>
      </c>
      <c r="D3559" t="s">
        <v>1787</v>
      </c>
      <c r="E3559" s="1">
        <v>6</v>
      </c>
      <c r="F3559" s="1">
        <v>12</v>
      </c>
      <c r="G3559">
        <f t="shared" si="166"/>
        <v>-6</v>
      </c>
      <c r="H3559" t="s">
        <v>2781</v>
      </c>
      <c r="K3559" t="s">
        <v>2280</v>
      </c>
      <c r="L3559" t="s">
        <v>1846</v>
      </c>
      <c r="M3559" t="s">
        <v>1787</v>
      </c>
      <c r="N3559" t="s">
        <v>1037</v>
      </c>
      <c r="P3559" t="s">
        <v>30</v>
      </c>
      <c r="U3559">
        <f t="shared" si="167"/>
        <v>1</v>
      </c>
    </row>
    <row r="3560" spans="1:21" x14ac:dyDescent="0.25">
      <c r="A3560">
        <v>20020720</v>
      </c>
      <c r="B3560" t="s">
        <v>1787</v>
      </c>
      <c r="C3560" t="str">
        <f t="shared" si="165"/>
        <v>W</v>
      </c>
      <c r="D3560" t="s">
        <v>1828</v>
      </c>
      <c r="E3560" s="1">
        <v>41</v>
      </c>
      <c r="F3560" s="1">
        <v>20</v>
      </c>
      <c r="G3560">
        <f t="shared" si="166"/>
        <v>21</v>
      </c>
      <c r="H3560" t="s">
        <v>2781</v>
      </c>
      <c r="K3560" t="s">
        <v>1968</v>
      </c>
      <c r="L3560" t="s">
        <v>1837</v>
      </c>
      <c r="M3560" t="s">
        <v>1787</v>
      </c>
      <c r="N3560" t="s">
        <v>1033</v>
      </c>
      <c r="P3560" t="s">
        <v>30</v>
      </c>
      <c r="U3560">
        <f t="shared" si="167"/>
        <v>0</v>
      </c>
    </row>
    <row r="3561" spans="1:21" x14ac:dyDescent="0.25">
      <c r="A3561">
        <v>20020720</v>
      </c>
      <c r="B3561" t="s">
        <v>1828</v>
      </c>
      <c r="C3561" t="str">
        <f t="shared" si="165"/>
        <v>L</v>
      </c>
      <c r="D3561" t="s">
        <v>1787</v>
      </c>
      <c r="E3561" s="1">
        <v>20</v>
      </c>
      <c r="F3561" s="1">
        <v>41</v>
      </c>
      <c r="G3561">
        <f t="shared" si="166"/>
        <v>-21</v>
      </c>
      <c r="H3561" t="s">
        <v>2781</v>
      </c>
      <c r="K3561" t="s">
        <v>1968</v>
      </c>
      <c r="L3561" t="s">
        <v>1837</v>
      </c>
      <c r="M3561" t="s">
        <v>1787</v>
      </c>
      <c r="N3561" t="s">
        <v>1037</v>
      </c>
      <c r="P3561" t="s">
        <v>30</v>
      </c>
      <c r="U3561">
        <f t="shared" si="167"/>
        <v>0</v>
      </c>
    </row>
    <row r="3562" spans="1:21" x14ac:dyDescent="0.25">
      <c r="A3562">
        <v>20020727</v>
      </c>
      <c r="B3562" t="s">
        <v>1824</v>
      </c>
      <c r="C3562" t="str">
        <f t="shared" si="165"/>
        <v>W</v>
      </c>
      <c r="D3562" t="s">
        <v>1828</v>
      </c>
      <c r="E3562" s="1">
        <v>38</v>
      </c>
      <c r="F3562" s="1">
        <v>27</v>
      </c>
      <c r="G3562">
        <f t="shared" si="166"/>
        <v>11</v>
      </c>
      <c r="H3562" t="s">
        <v>2781</v>
      </c>
      <c r="K3562" t="s">
        <v>2535</v>
      </c>
      <c r="L3562" t="s">
        <v>1715</v>
      </c>
      <c r="M3562" t="s">
        <v>1824</v>
      </c>
      <c r="N3562" t="s">
        <v>1033</v>
      </c>
      <c r="P3562" t="s">
        <v>30</v>
      </c>
      <c r="U3562">
        <f t="shared" si="167"/>
        <v>0</v>
      </c>
    </row>
    <row r="3563" spans="1:21" x14ac:dyDescent="0.25">
      <c r="A3563">
        <v>20020727</v>
      </c>
      <c r="B3563" t="s">
        <v>1828</v>
      </c>
      <c r="C3563" t="str">
        <f t="shared" si="165"/>
        <v>L</v>
      </c>
      <c r="D3563" t="s">
        <v>1824</v>
      </c>
      <c r="E3563" s="1">
        <v>27</v>
      </c>
      <c r="F3563" s="1">
        <v>38</v>
      </c>
      <c r="G3563">
        <f t="shared" si="166"/>
        <v>-11</v>
      </c>
      <c r="H3563" t="s">
        <v>2781</v>
      </c>
      <c r="K3563" t="s">
        <v>2535</v>
      </c>
      <c r="L3563" t="s">
        <v>1715</v>
      </c>
      <c r="M3563" t="s">
        <v>1824</v>
      </c>
      <c r="N3563" t="s">
        <v>1037</v>
      </c>
      <c r="P3563" t="s">
        <v>30</v>
      </c>
      <c r="U3563">
        <f t="shared" si="167"/>
        <v>0</v>
      </c>
    </row>
    <row r="3564" spans="1:21" x14ac:dyDescent="0.25">
      <c r="A3564">
        <v>20020803</v>
      </c>
      <c r="B3564" t="s">
        <v>1824</v>
      </c>
      <c r="C3564" t="str">
        <f t="shared" si="165"/>
        <v>W</v>
      </c>
      <c r="D3564" t="s">
        <v>1787</v>
      </c>
      <c r="E3564" s="1">
        <v>16</v>
      </c>
      <c r="F3564" s="1">
        <v>14</v>
      </c>
      <c r="G3564">
        <f t="shared" si="166"/>
        <v>2</v>
      </c>
      <c r="H3564" t="s">
        <v>2781</v>
      </c>
      <c r="K3564" t="s">
        <v>1960</v>
      </c>
      <c r="L3564" t="s">
        <v>1675</v>
      </c>
      <c r="M3564" t="s">
        <v>1824</v>
      </c>
      <c r="N3564" t="s">
        <v>1033</v>
      </c>
      <c r="P3564" t="s">
        <v>30</v>
      </c>
      <c r="U3564">
        <f t="shared" si="167"/>
        <v>0</v>
      </c>
    </row>
    <row r="3565" spans="1:21" x14ac:dyDescent="0.25">
      <c r="A3565">
        <v>20020803</v>
      </c>
      <c r="B3565" t="s">
        <v>1787</v>
      </c>
      <c r="C3565" t="str">
        <f t="shared" si="165"/>
        <v>L</v>
      </c>
      <c r="D3565" t="s">
        <v>1824</v>
      </c>
      <c r="E3565" s="1">
        <v>14</v>
      </c>
      <c r="F3565" s="1">
        <v>16</v>
      </c>
      <c r="G3565">
        <f t="shared" si="166"/>
        <v>-2</v>
      </c>
      <c r="H3565" t="s">
        <v>2781</v>
      </c>
      <c r="K3565" t="s">
        <v>1960</v>
      </c>
      <c r="L3565" t="s">
        <v>1675</v>
      </c>
      <c r="M3565" t="s">
        <v>1824</v>
      </c>
      <c r="N3565" t="s">
        <v>1037</v>
      </c>
      <c r="P3565" t="s">
        <v>30</v>
      </c>
      <c r="U3565">
        <f t="shared" si="167"/>
        <v>1</v>
      </c>
    </row>
    <row r="3566" spans="1:21" x14ac:dyDescent="0.25">
      <c r="A3566">
        <v>20020810</v>
      </c>
      <c r="B3566" t="s">
        <v>1828</v>
      </c>
      <c r="C3566" t="str">
        <f t="shared" si="165"/>
        <v>L</v>
      </c>
      <c r="D3566" t="s">
        <v>1787</v>
      </c>
      <c r="E3566" s="1">
        <v>23</v>
      </c>
      <c r="F3566" s="1">
        <v>30</v>
      </c>
      <c r="G3566">
        <f t="shared" si="166"/>
        <v>-7</v>
      </c>
      <c r="H3566" t="s">
        <v>2781</v>
      </c>
      <c r="K3566" t="s">
        <v>1830</v>
      </c>
      <c r="L3566" t="s">
        <v>1829</v>
      </c>
      <c r="M3566" t="s">
        <v>1828</v>
      </c>
      <c r="N3566" t="s">
        <v>1033</v>
      </c>
      <c r="P3566" t="s">
        <v>30</v>
      </c>
      <c r="U3566">
        <f t="shared" si="167"/>
        <v>1</v>
      </c>
    </row>
    <row r="3567" spans="1:21" x14ac:dyDescent="0.25">
      <c r="A3567">
        <v>20020810</v>
      </c>
      <c r="B3567" t="s">
        <v>1787</v>
      </c>
      <c r="C3567" t="str">
        <f t="shared" si="165"/>
        <v>W</v>
      </c>
      <c r="D3567" t="s">
        <v>1828</v>
      </c>
      <c r="E3567" s="1">
        <v>30</v>
      </c>
      <c r="F3567" s="1">
        <v>23</v>
      </c>
      <c r="G3567">
        <f t="shared" si="166"/>
        <v>7</v>
      </c>
      <c r="H3567" t="s">
        <v>2781</v>
      </c>
      <c r="K3567" t="s">
        <v>1830</v>
      </c>
      <c r="L3567" t="s">
        <v>1829</v>
      </c>
      <c r="M3567" t="s">
        <v>1828</v>
      </c>
      <c r="N3567" t="s">
        <v>1037</v>
      </c>
      <c r="P3567" t="s">
        <v>30</v>
      </c>
      <c r="U3567">
        <f t="shared" si="167"/>
        <v>0</v>
      </c>
    </row>
    <row r="3568" spans="1:21" x14ac:dyDescent="0.25">
      <c r="A3568">
        <v>20020817</v>
      </c>
      <c r="B3568" t="s">
        <v>1828</v>
      </c>
      <c r="C3568" t="str">
        <f t="shared" si="165"/>
        <v>W</v>
      </c>
      <c r="D3568" t="s">
        <v>1824</v>
      </c>
      <c r="E3568" s="1">
        <v>33</v>
      </c>
      <c r="F3568" s="1">
        <v>31</v>
      </c>
      <c r="G3568">
        <f t="shared" si="166"/>
        <v>2</v>
      </c>
      <c r="H3568" t="s">
        <v>2781</v>
      </c>
      <c r="K3568" t="s">
        <v>1851</v>
      </c>
      <c r="L3568" t="s">
        <v>1850</v>
      </c>
      <c r="M3568" t="s">
        <v>1828</v>
      </c>
      <c r="N3568" t="s">
        <v>1033</v>
      </c>
      <c r="P3568" t="s">
        <v>30</v>
      </c>
      <c r="U3568">
        <f t="shared" si="167"/>
        <v>0</v>
      </c>
    </row>
    <row r="3569" spans="1:21" x14ac:dyDescent="0.25">
      <c r="A3569">
        <v>20020817</v>
      </c>
      <c r="B3569" t="s">
        <v>1824</v>
      </c>
      <c r="C3569" t="str">
        <f t="shared" si="165"/>
        <v>L</v>
      </c>
      <c r="D3569" t="s">
        <v>1828</v>
      </c>
      <c r="E3569" s="1">
        <v>31</v>
      </c>
      <c r="F3569" s="1">
        <v>33</v>
      </c>
      <c r="G3569">
        <f t="shared" si="166"/>
        <v>-2</v>
      </c>
      <c r="H3569" t="s">
        <v>2781</v>
      </c>
      <c r="K3569" t="s">
        <v>1851</v>
      </c>
      <c r="L3569" t="s">
        <v>1850</v>
      </c>
      <c r="M3569" t="s">
        <v>1828</v>
      </c>
      <c r="N3569" t="s">
        <v>1037</v>
      </c>
      <c r="P3569" t="s">
        <v>30</v>
      </c>
      <c r="U3569">
        <f t="shared" si="167"/>
        <v>1</v>
      </c>
    </row>
    <row r="3570" spans="1:21" x14ac:dyDescent="0.25">
      <c r="A3570">
        <v>20021102</v>
      </c>
      <c r="B3570" t="s">
        <v>1821</v>
      </c>
      <c r="C3570" t="str">
        <f t="shared" si="165"/>
        <v>L</v>
      </c>
      <c r="D3570" t="s">
        <v>1824</v>
      </c>
      <c r="E3570" s="1">
        <v>6</v>
      </c>
      <c r="F3570" s="1">
        <v>17</v>
      </c>
      <c r="G3570">
        <f t="shared" si="166"/>
        <v>-11</v>
      </c>
      <c r="H3570" t="s">
        <v>2196</v>
      </c>
      <c r="K3570" t="s">
        <v>2202</v>
      </c>
      <c r="L3570" t="s">
        <v>1885</v>
      </c>
      <c r="M3570" t="s">
        <v>1821</v>
      </c>
      <c r="N3570" t="s">
        <v>1033</v>
      </c>
      <c r="S3570" t="s">
        <v>30</v>
      </c>
      <c r="U3570">
        <f t="shared" si="167"/>
        <v>0</v>
      </c>
    </row>
    <row r="3571" spans="1:21" x14ac:dyDescent="0.25">
      <c r="A3571">
        <v>20021102</v>
      </c>
      <c r="B3571" t="s">
        <v>1824</v>
      </c>
      <c r="C3571" t="str">
        <f t="shared" si="165"/>
        <v>W</v>
      </c>
      <c r="D3571" t="s">
        <v>1821</v>
      </c>
      <c r="E3571" s="1">
        <v>17</v>
      </c>
      <c r="F3571" s="1">
        <v>6</v>
      </c>
      <c r="G3571">
        <f t="shared" si="166"/>
        <v>11</v>
      </c>
      <c r="H3571" t="s">
        <v>2196</v>
      </c>
      <c r="K3571" t="s">
        <v>2202</v>
      </c>
      <c r="L3571" t="s">
        <v>1885</v>
      </c>
      <c r="M3571" t="s">
        <v>1821</v>
      </c>
      <c r="N3571" t="s">
        <v>1037</v>
      </c>
      <c r="S3571" t="s">
        <v>30</v>
      </c>
      <c r="U3571">
        <f t="shared" si="167"/>
        <v>0</v>
      </c>
    </row>
    <row r="3572" spans="1:21" x14ac:dyDescent="0.25">
      <c r="A3572">
        <v>20021109</v>
      </c>
      <c r="B3572" t="s">
        <v>1825</v>
      </c>
      <c r="C3572" t="str">
        <f t="shared" si="165"/>
        <v>W</v>
      </c>
      <c r="D3572" t="s">
        <v>1824</v>
      </c>
      <c r="E3572" s="1">
        <v>18</v>
      </c>
      <c r="F3572" s="1">
        <v>9</v>
      </c>
      <c r="G3572">
        <f t="shared" si="166"/>
        <v>9</v>
      </c>
      <c r="H3572" t="s">
        <v>2194</v>
      </c>
      <c r="K3572" t="s">
        <v>1995</v>
      </c>
      <c r="L3572" t="s">
        <v>1826</v>
      </c>
      <c r="M3572" t="s">
        <v>1825</v>
      </c>
      <c r="N3572" t="s">
        <v>1033</v>
      </c>
      <c r="S3572" t="s">
        <v>30</v>
      </c>
      <c r="U3572">
        <f t="shared" si="167"/>
        <v>0</v>
      </c>
    </row>
    <row r="3573" spans="1:21" x14ac:dyDescent="0.25">
      <c r="A3573">
        <v>20021109</v>
      </c>
      <c r="B3573" t="s">
        <v>1824</v>
      </c>
      <c r="C3573" t="str">
        <f t="shared" si="165"/>
        <v>L</v>
      </c>
      <c r="D3573" t="s">
        <v>1825</v>
      </c>
      <c r="E3573" s="1">
        <v>9</v>
      </c>
      <c r="F3573" s="1">
        <v>18</v>
      </c>
      <c r="G3573">
        <f t="shared" si="166"/>
        <v>-9</v>
      </c>
      <c r="H3573" t="s">
        <v>2194</v>
      </c>
      <c r="K3573" t="s">
        <v>1995</v>
      </c>
      <c r="L3573" t="s">
        <v>1826</v>
      </c>
      <c r="M3573" t="s">
        <v>1825</v>
      </c>
      <c r="N3573" t="s">
        <v>1037</v>
      </c>
      <c r="S3573" t="s">
        <v>30</v>
      </c>
      <c r="U3573">
        <f t="shared" si="167"/>
        <v>0</v>
      </c>
    </row>
    <row r="3574" spans="1:21" x14ac:dyDescent="0.25">
      <c r="A3574">
        <v>20021109</v>
      </c>
      <c r="B3574" t="s">
        <v>376</v>
      </c>
      <c r="C3574" t="str">
        <f t="shared" si="165"/>
        <v>W</v>
      </c>
      <c r="D3574" t="s">
        <v>1787</v>
      </c>
      <c r="E3574" s="1">
        <v>31</v>
      </c>
      <c r="F3574" s="1">
        <v>28</v>
      </c>
      <c r="G3574">
        <f t="shared" si="166"/>
        <v>3</v>
      </c>
      <c r="H3574" t="s">
        <v>2194</v>
      </c>
      <c r="K3574" t="s">
        <v>1894</v>
      </c>
      <c r="L3574" t="s">
        <v>1017</v>
      </c>
      <c r="M3574" t="s">
        <v>376</v>
      </c>
      <c r="N3574" t="s">
        <v>1033</v>
      </c>
      <c r="S3574" t="s">
        <v>30</v>
      </c>
      <c r="U3574">
        <f t="shared" si="167"/>
        <v>0</v>
      </c>
    </row>
    <row r="3575" spans="1:21" x14ac:dyDescent="0.25">
      <c r="A3575">
        <v>20021109</v>
      </c>
      <c r="B3575" t="s">
        <v>1787</v>
      </c>
      <c r="C3575" t="str">
        <f t="shared" si="165"/>
        <v>L</v>
      </c>
      <c r="D3575" t="s">
        <v>376</v>
      </c>
      <c r="E3575" s="1">
        <v>28</v>
      </c>
      <c r="F3575" s="1">
        <v>31</v>
      </c>
      <c r="G3575">
        <f t="shared" si="166"/>
        <v>-3</v>
      </c>
      <c r="H3575" t="s">
        <v>2194</v>
      </c>
      <c r="K3575" t="s">
        <v>1894</v>
      </c>
      <c r="L3575" t="s">
        <v>1017</v>
      </c>
      <c r="M3575" t="s">
        <v>376</v>
      </c>
      <c r="N3575" t="s">
        <v>1037</v>
      </c>
      <c r="S3575" t="s">
        <v>30</v>
      </c>
      <c r="U3575">
        <f t="shared" si="167"/>
        <v>1</v>
      </c>
    </row>
    <row r="3576" spans="1:21" x14ac:dyDescent="0.25">
      <c r="A3576">
        <v>20021109</v>
      </c>
      <c r="B3576" t="s">
        <v>164</v>
      </c>
      <c r="C3576" t="str">
        <f t="shared" si="165"/>
        <v>W</v>
      </c>
      <c r="D3576" t="s">
        <v>1828</v>
      </c>
      <c r="E3576" s="1">
        <v>30</v>
      </c>
      <c r="F3576" s="1">
        <v>10</v>
      </c>
      <c r="G3576">
        <f t="shared" si="166"/>
        <v>20</v>
      </c>
      <c r="H3576" t="s">
        <v>2201</v>
      </c>
      <c r="K3576" t="s">
        <v>1907</v>
      </c>
      <c r="L3576" t="s">
        <v>1906</v>
      </c>
      <c r="M3576" t="s">
        <v>164</v>
      </c>
      <c r="N3576" t="s">
        <v>1033</v>
      </c>
      <c r="S3576" t="s">
        <v>30</v>
      </c>
      <c r="U3576">
        <f t="shared" si="167"/>
        <v>0</v>
      </c>
    </row>
    <row r="3577" spans="1:21" x14ac:dyDescent="0.25">
      <c r="A3577">
        <v>20021109</v>
      </c>
      <c r="B3577" t="s">
        <v>1828</v>
      </c>
      <c r="C3577" t="str">
        <f t="shared" si="165"/>
        <v>L</v>
      </c>
      <c r="D3577" t="s">
        <v>164</v>
      </c>
      <c r="E3577" s="1">
        <v>10</v>
      </c>
      <c r="F3577" s="1">
        <v>30</v>
      </c>
      <c r="G3577">
        <f t="shared" si="166"/>
        <v>-20</v>
      </c>
      <c r="H3577" t="s">
        <v>2201</v>
      </c>
      <c r="K3577" t="s">
        <v>1907</v>
      </c>
      <c r="L3577" t="s">
        <v>1906</v>
      </c>
      <c r="M3577" t="s">
        <v>164</v>
      </c>
      <c r="N3577" t="s">
        <v>1037</v>
      </c>
      <c r="S3577" t="s">
        <v>30</v>
      </c>
      <c r="U3577">
        <f t="shared" si="167"/>
        <v>0</v>
      </c>
    </row>
    <row r="3578" spans="1:21" x14ac:dyDescent="0.25">
      <c r="A3578">
        <v>20021116</v>
      </c>
      <c r="B3578" t="s">
        <v>171</v>
      </c>
      <c r="C3578" t="str">
        <f t="shared" si="165"/>
        <v>L</v>
      </c>
      <c r="D3578" t="s">
        <v>1821</v>
      </c>
      <c r="E3578" s="1">
        <v>6</v>
      </c>
      <c r="F3578" s="1">
        <v>38</v>
      </c>
      <c r="G3578">
        <f t="shared" si="166"/>
        <v>-32</v>
      </c>
      <c r="H3578" t="s">
        <v>2198</v>
      </c>
      <c r="K3578" t="s">
        <v>2136</v>
      </c>
      <c r="L3578" t="s">
        <v>1929</v>
      </c>
      <c r="M3578" t="s">
        <v>171</v>
      </c>
      <c r="N3578" t="s">
        <v>1033</v>
      </c>
      <c r="S3578" t="s">
        <v>30</v>
      </c>
      <c r="U3578">
        <f t="shared" si="167"/>
        <v>0</v>
      </c>
    </row>
    <row r="3579" spans="1:21" x14ac:dyDescent="0.25">
      <c r="A3579">
        <v>20021116</v>
      </c>
      <c r="B3579" t="s">
        <v>1821</v>
      </c>
      <c r="C3579" t="str">
        <f t="shared" si="165"/>
        <v>W</v>
      </c>
      <c r="D3579" t="s">
        <v>171</v>
      </c>
      <c r="E3579" s="1">
        <v>38</v>
      </c>
      <c r="F3579" s="1">
        <v>6</v>
      </c>
      <c r="G3579">
        <f t="shared" si="166"/>
        <v>32</v>
      </c>
      <c r="H3579" t="s">
        <v>2198</v>
      </c>
      <c r="K3579" t="s">
        <v>2136</v>
      </c>
      <c r="L3579" t="s">
        <v>1929</v>
      </c>
      <c r="M3579" t="s">
        <v>171</v>
      </c>
      <c r="N3579" t="s">
        <v>1037</v>
      </c>
      <c r="S3579" t="s">
        <v>30</v>
      </c>
      <c r="U3579">
        <f t="shared" si="167"/>
        <v>0</v>
      </c>
    </row>
    <row r="3580" spans="1:21" x14ac:dyDescent="0.25">
      <c r="A3580">
        <v>20021116</v>
      </c>
      <c r="B3580" t="s">
        <v>376</v>
      </c>
      <c r="C3580" t="str">
        <f t="shared" si="165"/>
        <v>W</v>
      </c>
      <c r="D3580" t="s">
        <v>1824</v>
      </c>
      <c r="E3580" s="1">
        <v>32</v>
      </c>
      <c r="F3580" s="1">
        <v>31</v>
      </c>
      <c r="G3580">
        <f t="shared" si="166"/>
        <v>1</v>
      </c>
      <c r="H3580" t="s">
        <v>2194</v>
      </c>
      <c r="K3580" t="s">
        <v>1818</v>
      </c>
      <c r="L3580" t="s">
        <v>1017</v>
      </c>
      <c r="M3580" t="s">
        <v>376</v>
      </c>
      <c r="N3580" t="s">
        <v>1033</v>
      </c>
      <c r="S3580" t="s">
        <v>30</v>
      </c>
      <c r="U3580">
        <f t="shared" si="167"/>
        <v>0</v>
      </c>
    </row>
    <row r="3581" spans="1:21" x14ac:dyDescent="0.25">
      <c r="A3581">
        <v>20021116</v>
      </c>
      <c r="B3581" t="s">
        <v>1824</v>
      </c>
      <c r="C3581" t="str">
        <f t="shared" si="165"/>
        <v>L</v>
      </c>
      <c r="D3581" t="s">
        <v>376</v>
      </c>
      <c r="E3581" s="1">
        <v>31</v>
      </c>
      <c r="F3581" s="1">
        <v>32</v>
      </c>
      <c r="G3581">
        <f t="shared" si="166"/>
        <v>-1</v>
      </c>
      <c r="H3581" t="s">
        <v>2194</v>
      </c>
      <c r="K3581" t="s">
        <v>1818</v>
      </c>
      <c r="L3581" t="s">
        <v>1017</v>
      </c>
      <c r="M3581" t="s">
        <v>376</v>
      </c>
      <c r="N3581" t="s">
        <v>1037</v>
      </c>
      <c r="S3581" t="s">
        <v>30</v>
      </c>
      <c r="U3581">
        <f t="shared" si="167"/>
        <v>1</v>
      </c>
    </row>
    <row r="3582" spans="1:21" x14ac:dyDescent="0.25">
      <c r="A3582">
        <v>20021116</v>
      </c>
      <c r="B3582" t="s">
        <v>164</v>
      </c>
      <c r="C3582" t="str">
        <f t="shared" si="165"/>
        <v>D</v>
      </c>
      <c r="D3582" t="s">
        <v>1787</v>
      </c>
      <c r="E3582" s="1">
        <v>20</v>
      </c>
      <c r="F3582" s="1">
        <v>20</v>
      </c>
      <c r="G3582">
        <f t="shared" si="166"/>
        <v>0</v>
      </c>
      <c r="H3582" t="s">
        <v>2199</v>
      </c>
      <c r="K3582" t="s">
        <v>1820</v>
      </c>
      <c r="L3582" t="s">
        <v>1819</v>
      </c>
      <c r="M3582" t="s">
        <v>164</v>
      </c>
      <c r="N3582" t="s">
        <v>1033</v>
      </c>
      <c r="S3582" t="s">
        <v>30</v>
      </c>
      <c r="U3582">
        <f t="shared" si="167"/>
        <v>0</v>
      </c>
    </row>
    <row r="3583" spans="1:21" x14ac:dyDescent="0.25">
      <c r="A3583">
        <v>20021116</v>
      </c>
      <c r="B3583" t="s">
        <v>1787</v>
      </c>
      <c r="C3583" t="str">
        <f t="shared" si="165"/>
        <v>D</v>
      </c>
      <c r="D3583" t="s">
        <v>164</v>
      </c>
      <c r="E3583" s="1">
        <v>20</v>
      </c>
      <c r="F3583" s="1">
        <v>20</v>
      </c>
      <c r="G3583">
        <f t="shared" si="166"/>
        <v>0</v>
      </c>
      <c r="H3583" t="s">
        <v>2199</v>
      </c>
      <c r="K3583" t="s">
        <v>1820</v>
      </c>
      <c r="L3583" t="s">
        <v>1819</v>
      </c>
      <c r="M3583" t="s">
        <v>164</v>
      </c>
      <c r="N3583" t="s">
        <v>1037</v>
      </c>
      <c r="S3583" t="s">
        <v>30</v>
      </c>
      <c r="U3583">
        <f t="shared" si="167"/>
        <v>0</v>
      </c>
    </row>
    <row r="3584" spans="1:21" x14ac:dyDescent="0.25">
      <c r="A3584">
        <v>20021116</v>
      </c>
      <c r="B3584" t="s">
        <v>503</v>
      </c>
      <c r="C3584" t="str">
        <f t="shared" si="165"/>
        <v>W</v>
      </c>
      <c r="D3584" t="s">
        <v>1828</v>
      </c>
      <c r="E3584" s="1">
        <v>21</v>
      </c>
      <c r="F3584" s="1">
        <v>6</v>
      </c>
      <c r="G3584">
        <f t="shared" si="166"/>
        <v>15</v>
      </c>
      <c r="H3584" t="s">
        <v>2200</v>
      </c>
      <c r="K3584" t="s">
        <v>1903</v>
      </c>
      <c r="L3584" t="s">
        <v>1120</v>
      </c>
      <c r="M3584" t="s">
        <v>503</v>
      </c>
      <c r="N3584" t="s">
        <v>1033</v>
      </c>
      <c r="S3584" t="s">
        <v>30</v>
      </c>
      <c r="U3584">
        <f t="shared" si="167"/>
        <v>0</v>
      </c>
    </row>
    <row r="3585" spans="1:21" x14ac:dyDescent="0.25">
      <c r="A3585">
        <v>20021116</v>
      </c>
      <c r="B3585" t="s">
        <v>1828</v>
      </c>
      <c r="C3585" t="str">
        <f t="shared" si="165"/>
        <v>L</v>
      </c>
      <c r="D3585" t="s">
        <v>503</v>
      </c>
      <c r="E3585" s="1">
        <v>6</v>
      </c>
      <c r="F3585" s="1">
        <v>21</v>
      </c>
      <c r="G3585">
        <f t="shared" si="166"/>
        <v>-15</v>
      </c>
      <c r="H3585" t="s">
        <v>2200</v>
      </c>
      <c r="K3585" t="s">
        <v>1903</v>
      </c>
      <c r="L3585" t="s">
        <v>1120</v>
      </c>
      <c r="M3585" t="s">
        <v>503</v>
      </c>
      <c r="N3585" t="s">
        <v>1037</v>
      </c>
      <c r="S3585" t="s">
        <v>30</v>
      </c>
      <c r="U3585">
        <f t="shared" si="167"/>
        <v>0</v>
      </c>
    </row>
    <row r="3586" spans="1:21" x14ac:dyDescent="0.25">
      <c r="A3586">
        <v>20021123</v>
      </c>
      <c r="B3586" t="s">
        <v>171</v>
      </c>
      <c r="C3586" t="str">
        <f t="shared" ref="C3586:C3649" si="168">IF(E3586-F3586&gt;0,"W",IF(E3586-F3586&lt;0,"L","D"))</f>
        <v>L</v>
      </c>
      <c r="D3586" t="s">
        <v>1824</v>
      </c>
      <c r="E3586" s="1">
        <v>3</v>
      </c>
      <c r="F3586" s="1">
        <v>34</v>
      </c>
      <c r="G3586">
        <f t="shared" ref="G3586:G3649" si="169">E3586-F3586</f>
        <v>-31</v>
      </c>
      <c r="H3586" t="s">
        <v>2196</v>
      </c>
      <c r="K3586" t="s">
        <v>1901</v>
      </c>
      <c r="L3586" t="s">
        <v>2195</v>
      </c>
      <c r="M3586" t="s">
        <v>171</v>
      </c>
      <c r="N3586" t="s">
        <v>1033</v>
      </c>
      <c r="S3586" t="s">
        <v>30</v>
      </c>
      <c r="U3586">
        <f t="shared" ref="U3586:U3649" si="170">IF(C3586="L",IF(G3586&gt;-8,1,0),0)</f>
        <v>0</v>
      </c>
    </row>
    <row r="3587" spans="1:21" x14ac:dyDescent="0.25">
      <c r="A3587">
        <v>20021123</v>
      </c>
      <c r="B3587" t="s">
        <v>1824</v>
      </c>
      <c r="C3587" t="str">
        <f t="shared" si="168"/>
        <v>W</v>
      </c>
      <c r="D3587" t="s">
        <v>171</v>
      </c>
      <c r="E3587" s="1">
        <v>34</v>
      </c>
      <c r="F3587" s="1">
        <v>3</v>
      </c>
      <c r="G3587">
        <f t="shared" si="169"/>
        <v>31</v>
      </c>
      <c r="H3587" t="s">
        <v>2196</v>
      </c>
      <c r="K3587" t="s">
        <v>1901</v>
      </c>
      <c r="L3587" t="s">
        <v>2195</v>
      </c>
      <c r="M3587" t="s">
        <v>171</v>
      </c>
      <c r="N3587" t="s">
        <v>1037</v>
      </c>
      <c r="S3587" t="s">
        <v>30</v>
      </c>
      <c r="U3587">
        <f t="shared" si="170"/>
        <v>0</v>
      </c>
    </row>
    <row r="3588" spans="1:21" x14ac:dyDescent="0.25">
      <c r="A3588">
        <v>20021123</v>
      </c>
      <c r="B3588" t="s">
        <v>1264</v>
      </c>
      <c r="C3588" t="str">
        <f t="shared" si="168"/>
        <v>L</v>
      </c>
      <c r="D3588" t="s">
        <v>1787</v>
      </c>
      <c r="E3588" s="1">
        <v>17</v>
      </c>
      <c r="F3588" s="1">
        <v>43</v>
      </c>
      <c r="G3588">
        <f t="shared" si="169"/>
        <v>-26</v>
      </c>
      <c r="H3588" t="s">
        <v>2194</v>
      </c>
      <c r="K3588" t="s">
        <v>1407</v>
      </c>
      <c r="L3588" t="s">
        <v>1263</v>
      </c>
      <c r="M3588" t="s">
        <v>1264</v>
      </c>
      <c r="N3588" t="s">
        <v>1033</v>
      </c>
      <c r="S3588" t="s">
        <v>30</v>
      </c>
      <c r="U3588">
        <f t="shared" si="170"/>
        <v>0</v>
      </c>
    </row>
    <row r="3589" spans="1:21" x14ac:dyDescent="0.25">
      <c r="A3589">
        <v>20021123</v>
      </c>
      <c r="B3589" t="s">
        <v>1787</v>
      </c>
      <c r="C3589" t="str">
        <f t="shared" si="168"/>
        <v>W</v>
      </c>
      <c r="D3589" t="s">
        <v>1264</v>
      </c>
      <c r="E3589" s="1">
        <v>43</v>
      </c>
      <c r="F3589" s="1">
        <v>17</v>
      </c>
      <c r="G3589">
        <f t="shared" si="169"/>
        <v>26</v>
      </c>
      <c r="H3589" t="s">
        <v>2194</v>
      </c>
      <c r="K3589" t="s">
        <v>1407</v>
      </c>
      <c r="L3589" t="s">
        <v>1263</v>
      </c>
      <c r="M3589" t="s">
        <v>1264</v>
      </c>
      <c r="N3589" t="s">
        <v>1037</v>
      </c>
      <c r="S3589" t="s">
        <v>30</v>
      </c>
      <c r="U3589">
        <f t="shared" si="170"/>
        <v>0</v>
      </c>
    </row>
    <row r="3590" spans="1:21" x14ac:dyDescent="0.25">
      <c r="A3590">
        <v>20021123</v>
      </c>
      <c r="B3590" t="s">
        <v>376</v>
      </c>
      <c r="C3590" t="str">
        <f t="shared" si="168"/>
        <v>W</v>
      </c>
      <c r="D3590" t="s">
        <v>1828</v>
      </c>
      <c r="E3590" s="1">
        <v>53</v>
      </c>
      <c r="F3590" s="1">
        <v>3</v>
      </c>
      <c r="G3590">
        <f t="shared" si="169"/>
        <v>50</v>
      </c>
      <c r="H3590" t="s">
        <v>2194</v>
      </c>
      <c r="K3590" t="s">
        <v>1894</v>
      </c>
      <c r="L3590" t="s">
        <v>1017</v>
      </c>
      <c r="M3590" t="s">
        <v>376</v>
      </c>
      <c r="N3590" t="s">
        <v>1033</v>
      </c>
      <c r="S3590" t="s">
        <v>30</v>
      </c>
      <c r="U3590">
        <f t="shared" si="170"/>
        <v>0</v>
      </c>
    </row>
    <row r="3591" spans="1:21" x14ac:dyDescent="0.25">
      <c r="A3591">
        <v>20021123</v>
      </c>
      <c r="B3591" t="s">
        <v>1828</v>
      </c>
      <c r="C3591" t="str">
        <f t="shared" si="168"/>
        <v>L</v>
      </c>
      <c r="D3591" t="s">
        <v>376</v>
      </c>
      <c r="E3591" s="1">
        <v>3</v>
      </c>
      <c r="F3591" s="1">
        <v>53</v>
      </c>
      <c r="G3591">
        <f t="shared" si="169"/>
        <v>-50</v>
      </c>
      <c r="H3591" t="s">
        <v>2194</v>
      </c>
      <c r="K3591" t="s">
        <v>1894</v>
      </c>
      <c r="L3591" t="s">
        <v>1017</v>
      </c>
      <c r="M3591" t="s">
        <v>376</v>
      </c>
      <c r="N3591" t="s">
        <v>1037</v>
      </c>
      <c r="S3591" t="s">
        <v>30</v>
      </c>
      <c r="U3591">
        <f t="shared" si="170"/>
        <v>0</v>
      </c>
    </row>
    <row r="3592" spans="1:21" x14ac:dyDescent="0.25">
      <c r="A3592">
        <v>20021123</v>
      </c>
      <c r="B3592" t="s">
        <v>1825</v>
      </c>
      <c r="C3592" t="str">
        <f t="shared" si="168"/>
        <v>W</v>
      </c>
      <c r="D3592" t="s">
        <v>1821</v>
      </c>
      <c r="E3592" s="1">
        <v>16</v>
      </c>
      <c r="F3592" s="1">
        <v>7</v>
      </c>
      <c r="G3592">
        <f t="shared" si="169"/>
        <v>9</v>
      </c>
      <c r="H3592" t="s">
        <v>2197</v>
      </c>
      <c r="K3592" t="s">
        <v>1995</v>
      </c>
      <c r="L3592" t="s">
        <v>1826</v>
      </c>
      <c r="M3592" t="s">
        <v>1825</v>
      </c>
      <c r="N3592" t="s">
        <v>1033</v>
      </c>
      <c r="S3592" t="s">
        <v>30</v>
      </c>
      <c r="U3592">
        <f t="shared" si="170"/>
        <v>0</v>
      </c>
    </row>
    <row r="3593" spans="1:21" x14ac:dyDescent="0.25">
      <c r="A3593">
        <v>20021123</v>
      </c>
      <c r="B3593" t="s">
        <v>1821</v>
      </c>
      <c r="C3593" t="str">
        <f t="shared" si="168"/>
        <v>L</v>
      </c>
      <c r="D3593" t="s">
        <v>1825</v>
      </c>
      <c r="E3593" s="1">
        <v>7</v>
      </c>
      <c r="F3593" s="1">
        <v>16</v>
      </c>
      <c r="G3593">
        <f t="shared" si="169"/>
        <v>-9</v>
      </c>
      <c r="H3593" t="s">
        <v>2197</v>
      </c>
      <c r="K3593" t="s">
        <v>1995</v>
      </c>
      <c r="L3593" t="s">
        <v>1826</v>
      </c>
      <c r="M3593" t="s">
        <v>1825</v>
      </c>
      <c r="N3593" t="s">
        <v>1037</v>
      </c>
      <c r="S3593" t="s">
        <v>30</v>
      </c>
      <c r="U3593">
        <f t="shared" si="170"/>
        <v>0</v>
      </c>
    </row>
    <row r="3594" spans="1:21" x14ac:dyDescent="0.25">
      <c r="A3594">
        <v>20030215</v>
      </c>
      <c r="B3594" t="s">
        <v>171</v>
      </c>
      <c r="C3594" t="str">
        <f t="shared" si="168"/>
        <v>W</v>
      </c>
      <c r="D3594" t="s">
        <v>1264</v>
      </c>
      <c r="E3594" s="1">
        <v>30</v>
      </c>
      <c r="F3594" s="1">
        <v>22</v>
      </c>
      <c r="G3594">
        <f t="shared" si="169"/>
        <v>8</v>
      </c>
      <c r="H3594" t="s">
        <v>2813</v>
      </c>
      <c r="K3594" t="s">
        <v>2136</v>
      </c>
      <c r="L3594" t="s">
        <v>1929</v>
      </c>
      <c r="M3594" t="s">
        <v>171</v>
      </c>
      <c r="N3594" t="s">
        <v>1033</v>
      </c>
      <c r="O3594" t="s">
        <v>30</v>
      </c>
      <c r="U3594">
        <f t="shared" si="170"/>
        <v>0</v>
      </c>
    </row>
    <row r="3595" spans="1:21" x14ac:dyDescent="0.25">
      <c r="A3595">
        <v>20030215</v>
      </c>
      <c r="B3595" t="s">
        <v>1264</v>
      </c>
      <c r="C3595" t="str">
        <f t="shared" si="168"/>
        <v>L</v>
      </c>
      <c r="D3595" t="s">
        <v>171</v>
      </c>
      <c r="E3595" s="1">
        <v>22</v>
      </c>
      <c r="F3595" s="1">
        <v>30</v>
      </c>
      <c r="G3595">
        <f t="shared" si="169"/>
        <v>-8</v>
      </c>
      <c r="H3595" t="s">
        <v>2813</v>
      </c>
      <c r="K3595" t="s">
        <v>2136</v>
      </c>
      <c r="L3595" t="s">
        <v>1929</v>
      </c>
      <c r="M3595" t="s">
        <v>171</v>
      </c>
      <c r="N3595" t="s">
        <v>1037</v>
      </c>
      <c r="O3595" t="s">
        <v>30</v>
      </c>
      <c r="U3595">
        <f t="shared" si="170"/>
        <v>0</v>
      </c>
    </row>
    <row r="3596" spans="1:21" x14ac:dyDescent="0.25">
      <c r="A3596">
        <v>20030215</v>
      </c>
      <c r="B3596" t="s">
        <v>376</v>
      </c>
      <c r="C3596" t="str">
        <f t="shared" si="168"/>
        <v>W</v>
      </c>
      <c r="D3596" t="s">
        <v>164</v>
      </c>
      <c r="E3596" s="1">
        <v>25</v>
      </c>
      <c r="F3596" s="1">
        <v>17</v>
      </c>
      <c r="G3596">
        <f t="shared" si="169"/>
        <v>8</v>
      </c>
      <c r="H3596" t="s">
        <v>2813</v>
      </c>
      <c r="K3596" t="s">
        <v>1894</v>
      </c>
      <c r="L3596" t="s">
        <v>1017</v>
      </c>
      <c r="M3596" t="s">
        <v>376</v>
      </c>
      <c r="N3596" t="s">
        <v>1033</v>
      </c>
      <c r="O3596" t="s">
        <v>30</v>
      </c>
      <c r="U3596">
        <f t="shared" si="170"/>
        <v>0</v>
      </c>
    </row>
    <row r="3597" spans="1:21" x14ac:dyDescent="0.25">
      <c r="A3597">
        <v>20030215</v>
      </c>
      <c r="B3597" t="s">
        <v>164</v>
      </c>
      <c r="C3597" t="str">
        <f t="shared" si="168"/>
        <v>L</v>
      </c>
      <c r="D3597" t="s">
        <v>376</v>
      </c>
      <c r="E3597" s="1">
        <v>17</v>
      </c>
      <c r="F3597" s="1">
        <v>25</v>
      </c>
      <c r="G3597">
        <f t="shared" si="169"/>
        <v>-8</v>
      </c>
      <c r="H3597" t="s">
        <v>2813</v>
      </c>
      <c r="K3597" t="s">
        <v>1894</v>
      </c>
      <c r="L3597" t="s">
        <v>1017</v>
      </c>
      <c r="M3597" t="s">
        <v>376</v>
      </c>
      <c r="N3597" t="s">
        <v>1037</v>
      </c>
      <c r="O3597" t="s">
        <v>30</v>
      </c>
      <c r="U3597">
        <f t="shared" si="170"/>
        <v>0</v>
      </c>
    </row>
    <row r="3598" spans="1:21" x14ac:dyDescent="0.25">
      <c r="A3598">
        <v>20030216</v>
      </c>
      <c r="B3598" t="s">
        <v>503</v>
      </c>
      <c r="C3598" t="str">
        <f t="shared" si="168"/>
        <v>L</v>
      </c>
      <c r="D3598" t="s">
        <v>1825</v>
      </c>
      <c r="E3598" s="1">
        <v>6</v>
      </c>
      <c r="F3598" s="1">
        <v>36</v>
      </c>
      <c r="G3598">
        <f t="shared" si="169"/>
        <v>-30</v>
      </c>
      <c r="H3598" t="s">
        <v>2813</v>
      </c>
      <c r="K3598" t="s">
        <v>1822</v>
      </c>
      <c r="L3598" t="s">
        <v>1120</v>
      </c>
      <c r="M3598" t="s">
        <v>503</v>
      </c>
      <c r="N3598" t="s">
        <v>1033</v>
      </c>
      <c r="O3598" t="s">
        <v>30</v>
      </c>
      <c r="U3598">
        <f t="shared" si="170"/>
        <v>0</v>
      </c>
    </row>
    <row r="3599" spans="1:21" x14ac:dyDescent="0.25">
      <c r="A3599">
        <v>20030216</v>
      </c>
      <c r="B3599" t="s">
        <v>1825</v>
      </c>
      <c r="C3599" t="str">
        <f t="shared" si="168"/>
        <v>W</v>
      </c>
      <c r="D3599" t="s">
        <v>503</v>
      </c>
      <c r="E3599" s="1">
        <v>36</v>
      </c>
      <c r="F3599" s="1">
        <v>6</v>
      </c>
      <c r="G3599">
        <f t="shared" si="169"/>
        <v>30</v>
      </c>
      <c r="H3599" t="s">
        <v>2813</v>
      </c>
      <c r="K3599" t="s">
        <v>1822</v>
      </c>
      <c r="L3599" t="s">
        <v>1120</v>
      </c>
      <c r="M3599" t="s">
        <v>503</v>
      </c>
      <c r="N3599" t="s">
        <v>1037</v>
      </c>
      <c r="O3599" t="s">
        <v>30</v>
      </c>
      <c r="U3599">
        <f t="shared" si="170"/>
        <v>0</v>
      </c>
    </row>
    <row r="3600" spans="1:21" x14ac:dyDescent="0.25">
      <c r="A3600">
        <v>20030222</v>
      </c>
      <c r="B3600" t="s">
        <v>1264</v>
      </c>
      <c r="C3600" t="str">
        <f t="shared" si="168"/>
        <v>L</v>
      </c>
      <c r="D3600" t="s">
        <v>376</v>
      </c>
      <c r="E3600" s="1">
        <v>9</v>
      </c>
      <c r="F3600" s="1">
        <v>26</v>
      </c>
      <c r="G3600">
        <f t="shared" si="169"/>
        <v>-17</v>
      </c>
      <c r="H3600" t="s">
        <v>2813</v>
      </c>
      <c r="K3600" t="s">
        <v>1407</v>
      </c>
      <c r="L3600" t="s">
        <v>1263</v>
      </c>
      <c r="M3600" t="s">
        <v>1264</v>
      </c>
      <c r="N3600" t="s">
        <v>1033</v>
      </c>
      <c r="O3600" t="s">
        <v>30</v>
      </c>
      <c r="U3600">
        <f t="shared" si="170"/>
        <v>0</v>
      </c>
    </row>
    <row r="3601" spans="1:21" x14ac:dyDescent="0.25">
      <c r="A3601">
        <v>20030222</v>
      </c>
      <c r="B3601" t="s">
        <v>376</v>
      </c>
      <c r="C3601" t="str">
        <f t="shared" si="168"/>
        <v>W</v>
      </c>
      <c r="D3601" t="s">
        <v>1264</v>
      </c>
      <c r="E3601" s="1">
        <v>26</v>
      </c>
      <c r="F3601" s="1">
        <v>9</v>
      </c>
      <c r="G3601">
        <f t="shared" si="169"/>
        <v>17</v>
      </c>
      <c r="H3601" t="s">
        <v>2813</v>
      </c>
      <c r="K3601" t="s">
        <v>1407</v>
      </c>
      <c r="L3601" t="s">
        <v>1263</v>
      </c>
      <c r="M3601" t="s">
        <v>1264</v>
      </c>
      <c r="N3601" t="s">
        <v>1037</v>
      </c>
      <c r="O3601" t="s">
        <v>30</v>
      </c>
      <c r="U3601">
        <f t="shared" si="170"/>
        <v>0</v>
      </c>
    </row>
    <row r="3602" spans="1:21" x14ac:dyDescent="0.25">
      <c r="A3602">
        <v>20030222</v>
      </c>
      <c r="B3602" t="s">
        <v>171</v>
      </c>
      <c r="C3602" t="str">
        <f t="shared" si="168"/>
        <v>L</v>
      </c>
      <c r="D3602" t="s">
        <v>1825</v>
      </c>
      <c r="E3602" s="1">
        <v>13</v>
      </c>
      <c r="F3602" s="1">
        <v>37</v>
      </c>
      <c r="G3602">
        <f t="shared" si="169"/>
        <v>-24</v>
      </c>
      <c r="H3602" t="s">
        <v>2813</v>
      </c>
      <c r="K3602" t="s">
        <v>2136</v>
      </c>
      <c r="L3602" t="s">
        <v>1929</v>
      </c>
      <c r="M3602" t="s">
        <v>171</v>
      </c>
      <c r="N3602" t="s">
        <v>1033</v>
      </c>
      <c r="O3602" t="s">
        <v>30</v>
      </c>
      <c r="U3602">
        <f t="shared" si="170"/>
        <v>0</v>
      </c>
    </row>
    <row r="3603" spans="1:21" x14ac:dyDescent="0.25">
      <c r="A3603">
        <v>20030222</v>
      </c>
      <c r="B3603" t="s">
        <v>1825</v>
      </c>
      <c r="C3603" t="str">
        <f t="shared" si="168"/>
        <v>W</v>
      </c>
      <c r="D3603" t="s">
        <v>171</v>
      </c>
      <c r="E3603" s="1">
        <v>37</v>
      </c>
      <c r="F3603" s="1">
        <v>13</v>
      </c>
      <c r="G3603">
        <f t="shared" si="169"/>
        <v>24</v>
      </c>
      <c r="H3603" t="s">
        <v>2813</v>
      </c>
      <c r="K3603" t="s">
        <v>2136</v>
      </c>
      <c r="L3603" t="s">
        <v>1929</v>
      </c>
      <c r="M3603" t="s">
        <v>171</v>
      </c>
      <c r="N3603" t="s">
        <v>1037</v>
      </c>
      <c r="O3603" t="s">
        <v>30</v>
      </c>
      <c r="U3603">
        <f t="shared" si="170"/>
        <v>0</v>
      </c>
    </row>
    <row r="3604" spans="1:21" x14ac:dyDescent="0.25">
      <c r="A3604">
        <v>20030223</v>
      </c>
      <c r="B3604" t="s">
        <v>164</v>
      </c>
      <c r="C3604" t="str">
        <f t="shared" si="168"/>
        <v>W</v>
      </c>
      <c r="D3604" t="s">
        <v>503</v>
      </c>
      <c r="E3604" s="1">
        <v>38</v>
      </c>
      <c r="F3604" s="1">
        <v>3</v>
      </c>
      <c r="G3604">
        <f t="shared" si="169"/>
        <v>35</v>
      </c>
      <c r="H3604" t="s">
        <v>2813</v>
      </c>
      <c r="K3604" t="s">
        <v>1820</v>
      </c>
      <c r="L3604" t="s">
        <v>1819</v>
      </c>
      <c r="M3604" t="s">
        <v>164</v>
      </c>
      <c r="N3604" t="s">
        <v>1033</v>
      </c>
      <c r="O3604" t="s">
        <v>30</v>
      </c>
      <c r="U3604">
        <f t="shared" si="170"/>
        <v>0</v>
      </c>
    </row>
    <row r="3605" spans="1:21" x14ac:dyDescent="0.25">
      <c r="A3605">
        <v>20030223</v>
      </c>
      <c r="B3605" t="s">
        <v>503</v>
      </c>
      <c r="C3605" t="str">
        <f t="shared" si="168"/>
        <v>L</v>
      </c>
      <c r="D3605" t="s">
        <v>164</v>
      </c>
      <c r="E3605" s="1">
        <v>3</v>
      </c>
      <c r="F3605" s="1">
        <v>38</v>
      </c>
      <c r="G3605">
        <f t="shared" si="169"/>
        <v>-35</v>
      </c>
      <c r="H3605" t="s">
        <v>2813</v>
      </c>
      <c r="K3605" t="s">
        <v>1820</v>
      </c>
      <c r="L3605" t="s">
        <v>1819</v>
      </c>
      <c r="M3605" t="s">
        <v>164</v>
      </c>
      <c r="N3605" t="s">
        <v>1037</v>
      </c>
      <c r="O3605" t="s">
        <v>30</v>
      </c>
      <c r="U3605">
        <f t="shared" si="170"/>
        <v>0</v>
      </c>
    </row>
    <row r="3606" spans="1:21" x14ac:dyDescent="0.25">
      <c r="A3606">
        <v>20030308</v>
      </c>
      <c r="B3606" t="s">
        <v>1825</v>
      </c>
      <c r="C3606" t="str">
        <f t="shared" si="168"/>
        <v>W</v>
      </c>
      <c r="D3606" t="s">
        <v>164</v>
      </c>
      <c r="E3606" s="1">
        <v>15</v>
      </c>
      <c r="F3606" s="1">
        <v>12</v>
      </c>
      <c r="G3606">
        <f t="shared" si="169"/>
        <v>3</v>
      </c>
      <c r="H3606" t="s">
        <v>2813</v>
      </c>
      <c r="K3606" t="s">
        <v>1995</v>
      </c>
      <c r="L3606" t="s">
        <v>1826</v>
      </c>
      <c r="M3606" t="s">
        <v>1825</v>
      </c>
      <c r="N3606" t="s">
        <v>1033</v>
      </c>
      <c r="O3606" t="s">
        <v>30</v>
      </c>
      <c r="U3606">
        <f t="shared" si="170"/>
        <v>0</v>
      </c>
    </row>
    <row r="3607" spans="1:21" x14ac:dyDescent="0.25">
      <c r="A3607">
        <v>20030308</v>
      </c>
      <c r="B3607" t="s">
        <v>164</v>
      </c>
      <c r="C3607" t="str">
        <f t="shared" si="168"/>
        <v>L</v>
      </c>
      <c r="D3607" t="s">
        <v>1825</v>
      </c>
      <c r="E3607" s="1">
        <v>12</v>
      </c>
      <c r="F3607" s="1">
        <v>15</v>
      </c>
      <c r="G3607">
        <f t="shared" si="169"/>
        <v>-3</v>
      </c>
      <c r="H3607" t="s">
        <v>2813</v>
      </c>
      <c r="K3607" t="s">
        <v>1995</v>
      </c>
      <c r="L3607" t="s">
        <v>1826</v>
      </c>
      <c r="M3607" t="s">
        <v>1825</v>
      </c>
      <c r="N3607" t="s">
        <v>1037</v>
      </c>
      <c r="O3607" t="s">
        <v>30</v>
      </c>
      <c r="U3607">
        <f t="shared" si="170"/>
        <v>1</v>
      </c>
    </row>
    <row r="3608" spans="1:21" x14ac:dyDescent="0.25">
      <c r="A3608">
        <v>20030308</v>
      </c>
      <c r="B3608" t="s">
        <v>503</v>
      </c>
      <c r="C3608" t="str">
        <f t="shared" si="168"/>
        <v>W</v>
      </c>
      <c r="D3608" t="s">
        <v>1264</v>
      </c>
      <c r="E3608" s="1">
        <v>30</v>
      </c>
      <c r="F3608" s="1">
        <v>22</v>
      </c>
      <c r="G3608">
        <f t="shared" si="169"/>
        <v>8</v>
      </c>
      <c r="H3608" t="s">
        <v>2813</v>
      </c>
      <c r="K3608" t="s">
        <v>1822</v>
      </c>
      <c r="L3608" t="s">
        <v>1120</v>
      </c>
      <c r="M3608" t="s">
        <v>503</v>
      </c>
      <c r="N3608" t="s">
        <v>1033</v>
      </c>
      <c r="O3608" t="s">
        <v>30</v>
      </c>
      <c r="U3608">
        <f t="shared" si="170"/>
        <v>0</v>
      </c>
    </row>
    <row r="3609" spans="1:21" x14ac:dyDescent="0.25">
      <c r="A3609">
        <v>20030308</v>
      </c>
      <c r="B3609" t="s">
        <v>1264</v>
      </c>
      <c r="C3609" t="str">
        <f t="shared" si="168"/>
        <v>L</v>
      </c>
      <c r="D3609" t="s">
        <v>503</v>
      </c>
      <c r="E3609" s="1">
        <v>22</v>
      </c>
      <c r="F3609" s="1">
        <v>30</v>
      </c>
      <c r="G3609">
        <f t="shared" si="169"/>
        <v>-8</v>
      </c>
      <c r="H3609" t="s">
        <v>2813</v>
      </c>
      <c r="K3609" t="s">
        <v>1822</v>
      </c>
      <c r="L3609" t="s">
        <v>1120</v>
      </c>
      <c r="M3609" t="s">
        <v>503</v>
      </c>
      <c r="N3609" t="s">
        <v>1037</v>
      </c>
      <c r="O3609" t="s">
        <v>30</v>
      </c>
      <c r="U3609">
        <f t="shared" si="170"/>
        <v>0</v>
      </c>
    </row>
    <row r="3610" spans="1:21" x14ac:dyDescent="0.25">
      <c r="A3610">
        <v>20030309</v>
      </c>
      <c r="B3610" t="s">
        <v>376</v>
      </c>
      <c r="C3610" t="str">
        <f t="shared" si="168"/>
        <v>W</v>
      </c>
      <c r="D3610" t="s">
        <v>171</v>
      </c>
      <c r="E3610" s="1">
        <v>40</v>
      </c>
      <c r="F3610" s="1">
        <v>5</v>
      </c>
      <c r="G3610">
        <f t="shared" si="169"/>
        <v>35</v>
      </c>
      <c r="H3610" t="s">
        <v>2813</v>
      </c>
      <c r="K3610" t="s">
        <v>1894</v>
      </c>
      <c r="L3610" t="s">
        <v>1017</v>
      </c>
      <c r="M3610" t="s">
        <v>376</v>
      </c>
      <c r="N3610" t="s">
        <v>1033</v>
      </c>
      <c r="O3610" t="s">
        <v>30</v>
      </c>
      <c r="U3610">
        <f t="shared" si="170"/>
        <v>0</v>
      </c>
    </row>
    <row r="3611" spans="1:21" x14ac:dyDescent="0.25">
      <c r="A3611">
        <v>20030309</v>
      </c>
      <c r="B3611" t="s">
        <v>171</v>
      </c>
      <c r="C3611" t="str">
        <f t="shared" si="168"/>
        <v>L</v>
      </c>
      <c r="D3611" t="s">
        <v>376</v>
      </c>
      <c r="E3611" s="1">
        <v>5</v>
      </c>
      <c r="F3611" s="1">
        <v>40</v>
      </c>
      <c r="G3611">
        <f t="shared" si="169"/>
        <v>-35</v>
      </c>
      <c r="H3611" t="s">
        <v>2813</v>
      </c>
      <c r="K3611" t="s">
        <v>1894</v>
      </c>
      <c r="L3611" t="s">
        <v>1017</v>
      </c>
      <c r="M3611" t="s">
        <v>376</v>
      </c>
      <c r="N3611" t="s">
        <v>1037</v>
      </c>
      <c r="O3611" t="s">
        <v>30</v>
      </c>
      <c r="U3611">
        <f t="shared" si="170"/>
        <v>0</v>
      </c>
    </row>
    <row r="3612" spans="1:21" x14ac:dyDescent="0.25">
      <c r="A3612">
        <v>20030322</v>
      </c>
      <c r="B3612" t="s">
        <v>1264</v>
      </c>
      <c r="C3612" t="str">
        <f t="shared" si="168"/>
        <v>L</v>
      </c>
      <c r="D3612" t="s">
        <v>1825</v>
      </c>
      <c r="E3612" s="1">
        <v>24</v>
      </c>
      <c r="F3612" s="1">
        <v>25</v>
      </c>
      <c r="G3612">
        <f t="shared" si="169"/>
        <v>-1</v>
      </c>
      <c r="H3612" t="s">
        <v>2813</v>
      </c>
      <c r="K3612" t="s">
        <v>1407</v>
      </c>
      <c r="L3612" t="s">
        <v>1263</v>
      </c>
      <c r="M3612" t="s">
        <v>1264</v>
      </c>
      <c r="N3612" t="s">
        <v>1033</v>
      </c>
      <c r="O3612" t="s">
        <v>30</v>
      </c>
      <c r="U3612">
        <f t="shared" si="170"/>
        <v>1</v>
      </c>
    </row>
    <row r="3613" spans="1:21" x14ac:dyDescent="0.25">
      <c r="A3613">
        <v>20030322</v>
      </c>
      <c r="B3613" t="s">
        <v>1825</v>
      </c>
      <c r="C3613" t="str">
        <f t="shared" si="168"/>
        <v>W</v>
      </c>
      <c r="D3613" t="s">
        <v>1264</v>
      </c>
      <c r="E3613" s="1">
        <v>25</v>
      </c>
      <c r="F3613" s="1">
        <v>24</v>
      </c>
      <c r="G3613">
        <f t="shared" si="169"/>
        <v>1</v>
      </c>
      <c r="H3613" t="s">
        <v>2813</v>
      </c>
      <c r="K3613" t="s">
        <v>1407</v>
      </c>
      <c r="L3613" t="s">
        <v>1263</v>
      </c>
      <c r="M3613" t="s">
        <v>1264</v>
      </c>
      <c r="N3613" t="s">
        <v>1037</v>
      </c>
      <c r="O3613" t="s">
        <v>30</v>
      </c>
      <c r="U3613">
        <f t="shared" si="170"/>
        <v>0</v>
      </c>
    </row>
    <row r="3614" spans="1:21" x14ac:dyDescent="0.25">
      <c r="A3614">
        <v>20030322</v>
      </c>
      <c r="B3614" t="s">
        <v>376</v>
      </c>
      <c r="C3614" t="str">
        <f t="shared" si="168"/>
        <v>W</v>
      </c>
      <c r="D3614" t="s">
        <v>503</v>
      </c>
      <c r="E3614" s="1">
        <v>40</v>
      </c>
      <c r="F3614" s="1">
        <v>9</v>
      </c>
      <c r="G3614">
        <f t="shared" si="169"/>
        <v>31</v>
      </c>
      <c r="H3614" t="s">
        <v>2813</v>
      </c>
      <c r="K3614" t="s">
        <v>1818</v>
      </c>
      <c r="L3614" t="s">
        <v>1017</v>
      </c>
      <c r="M3614" t="s">
        <v>376</v>
      </c>
      <c r="N3614" t="s">
        <v>1033</v>
      </c>
      <c r="O3614" t="s">
        <v>30</v>
      </c>
      <c r="U3614">
        <f t="shared" si="170"/>
        <v>0</v>
      </c>
    </row>
    <row r="3615" spans="1:21" x14ac:dyDescent="0.25">
      <c r="A3615">
        <v>20030322</v>
      </c>
      <c r="B3615" t="s">
        <v>503</v>
      </c>
      <c r="C3615" t="str">
        <f t="shared" si="168"/>
        <v>L</v>
      </c>
      <c r="D3615" t="s">
        <v>376</v>
      </c>
      <c r="E3615" s="1">
        <v>9</v>
      </c>
      <c r="F3615" s="1">
        <v>40</v>
      </c>
      <c r="G3615">
        <f t="shared" si="169"/>
        <v>-31</v>
      </c>
      <c r="H3615" t="s">
        <v>2813</v>
      </c>
      <c r="K3615" t="s">
        <v>1818</v>
      </c>
      <c r="L3615" t="s">
        <v>1017</v>
      </c>
      <c r="M3615" t="s">
        <v>376</v>
      </c>
      <c r="N3615" t="s">
        <v>1037</v>
      </c>
      <c r="O3615" t="s">
        <v>30</v>
      </c>
      <c r="U3615">
        <f t="shared" si="170"/>
        <v>0</v>
      </c>
    </row>
    <row r="3616" spans="1:21" x14ac:dyDescent="0.25">
      <c r="A3616">
        <v>20030323</v>
      </c>
      <c r="B3616" t="s">
        <v>171</v>
      </c>
      <c r="C3616" t="str">
        <f t="shared" si="168"/>
        <v>L</v>
      </c>
      <c r="D3616" t="s">
        <v>164</v>
      </c>
      <c r="E3616" s="1">
        <v>27</v>
      </c>
      <c r="F3616" s="1">
        <v>53</v>
      </c>
      <c r="G3616">
        <f t="shared" si="169"/>
        <v>-26</v>
      </c>
      <c r="H3616" t="s">
        <v>2813</v>
      </c>
      <c r="K3616" t="s">
        <v>2136</v>
      </c>
      <c r="L3616" t="s">
        <v>1929</v>
      </c>
      <c r="M3616" t="s">
        <v>171</v>
      </c>
      <c r="N3616" t="s">
        <v>1033</v>
      </c>
      <c r="O3616" t="s">
        <v>30</v>
      </c>
      <c r="U3616">
        <f t="shared" si="170"/>
        <v>0</v>
      </c>
    </row>
    <row r="3617" spans="1:21" x14ac:dyDescent="0.25">
      <c r="A3617">
        <v>20030323</v>
      </c>
      <c r="B3617" t="s">
        <v>164</v>
      </c>
      <c r="C3617" t="str">
        <f t="shared" si="168"/>
        <v>W</v>
      </c>
      <c r="D3617" t="s">
        <v>171</v>
      </c>
      <c r="E3617" s="1">
        <v>53</v>
      </c>
      <c r="F3617" s="1">
        <v>27</v>
      </c>
      <c r="G3617">
        <f t="shared" si="169"/>
        <v>26</v>
      </c>
      <c r="H3617" t="s">
        <v>2813</v>
      </c>
      <c r="K3617" t="s">
        <v>2136</v>
      </c>
      <c r="L3617" t="s">
        <v>1929</v>
      </c>
      <c r="M3617" t="s">
        <v>171</v>
      </c>
      <c r="N3617" t="s">
        <v>1037</v>
      </c>
      <c r="O3617" t="s">
        <v>30</v>
      </c>
      <c r="U3617">
        <f t="shared" si="170"/>
        <v>0</v>
      </c>
    </row>
    <row r="3618" spans="1:21" x14ac:dyDescent="0.25">
      <c r="A3618">
        <v>20030329</v>
      </c>
      <c r="B3618" t="s">
        <v>503</v>
      </c>
      <c r="C3618" t="str">
        <f t="shared" si="168"/>
        <v>W</v>
      </c>
      <c r="D3618" t="s">
        <v>171</v>
      </c>
      <c r="E3618" s="1">
        <v>33</v>
      </c>
      <c r="F3618" s="1">
        <v>25</v>
      </c>
      <c r="G3618">
        <f t="shared" si="169"/>
        <v>8</v>
      </c>
      <c r="H3618" t="s">
        <v>2813</v>
      </c>
      <c r="K3618" t="s">
        <v>1903</v>
      </c>
      <c r="L3618" t="s">
        <v>1120</v>
      </c>
      <c r="M3618" t="s">
        <v>503</v>
      </c>
      <c r="N3618" t="s">
        <v>1033</v>
      </c>
      <c r="O3618" t="s">
        <v>30</v>
      </c>
      <c r="U3618">
        <f t="shared" si="170"/>
        <v>0</v>
      </c>
    </row>
    <row r="3619" spans="1:21" x14ac:dyDescent="0.25">
      <c r="A3619">
        <v>20030329</v>
      </c>
      <c r="B3619" t="s">
        <v>171</v>
      </c>
      <c r="C3619" t="str">
        <f t="shared" si="168"/>
        <v>L</v>
      </c>
      <c r="D3619" t="s">
        <v>503</v>
      </c>
      <c r="E3619" s="1">
        <v>25</v>
      </c>
      <c r="F3619" s="1">
        <v>33</v>
      </c>
      <c r="G3619">
        <f t="shared" si="169"/>
        <v>-8</v>
      </c>
      <c r="H3619" t="s">
        <v>2813</v>
      </c>
      <c r="K3619" t="s">
        <v>1903</v>
      </c>
      <c r="L3619" t="s">
        <v>1120</v>
      </c>
      <c r="M3619" t="s">
        <v>503</v>
      </c>
      <c r="N3619" t="s">
        <v>1037</v>
      </c>
      <c r="O3619" t="s">
        <v>30</v>
      </c>
      <c r="U3619">
        <f t="shared" si="170"/>
        <v>0</v>
      </c>
    </row>
    <row r="3620" spans="1:21" x14ac:dyDescent="0.25">
      <c r="A3620">
        <v>20030329</v>
      </c>
      <c r="B3620" t="s">
        <v>164</v>
      </c>
      <c r="C3620" t="str">
        <f t="shared" si="168"/>
        <v>W</v>
      </c>
      <c r="D3620" t="s">
        <v>1264</v>
      </c>
      <c r="E3620" s="1">
        <v>33</v>
      </c>
      <c r="F3620" s="1">
        <v>5</v>
      </c>
      <c r="G3620">
        <f t="shared" si="169"/>
        <v>28</v>
      </c>
      <c r="H3620" t="s">
        <v>2813</v>
      </c>
      <c r="K3620" t="s">
        <v>1820</v>
      </c>
      <c r="L3620" t="s">
        <v>1939</v>
      </c>
      <c r="M3620" t="s">
        <v>164</v>
      </c>
      <c r="N3620" t="s">
        <v>1033</v>
      </c>
      <c r="O3620" t="s">
        <v>30</v>
      </c>
      <c r="U3620">
        <f t="shared" si="170"/>
        <v>0</v>
      </c>
    </row>
    <row r="3621" spans="1:21" x14ac:dyDescent="0.25">
      <c r="A3621">
        <v>20030329</v>
      </c>
      <c r="B3621" t="s">
        <v>1264</v>
      </c>
      <c r="C3621" t="str">
        <f t="shared" si="168"/>
        <v>L</v>
      </c>
      <c r="D3621" t="s">
        <v>164</v>
      </c>
      <c r="E3621" s="1">
        <v>5</v>
      </c>
      <c r="F3621" s="1">
        <v>33</v>
      </c>
      <c r="G3621">
        <f t="shared" si="169"/>
        <v>-28</v>
      </c>
      <c r="H3621" t="s">
        <v>2813</v>
      </c>
      <c r="K3621" t="s">
        <v>1820</v>
      </c>
      <c r="L3621" t="s">
        <v>1939</v>
      </c>
      <c r="M3621" t="s">
        <v>164</v>
      </c>
      <c r="N3621" t="s">
        <v>1037</v>
      </c>
      <c r="O3621" t="s">
        <v>30</v>
      </c>
      <c r="U3621">
        <f t="shared" si="170"/>
        <v>0</v>
      </c>
    </row>
    <row r="3622" spans="1:21" x14ac:dyDescent="0.25">
      <c r="A3622">
        <v>20030330</v>
      </c>
      <c r="B3622" t="s">
        <v>1825</v>
      </c>
      <c r="C3622" t="str">
        <f t="shared" si="168"/>
        <v>L</v>
      </c>
      <c r="D3622" t="s">
        <v>376</v>
      </c>
      <c r="E3622" s="1">
        <v>6</v>
      </c>
      <c r="F3622" s="1">
        <v>42</v>
      </c>
      <c r="G3622">
        <f t="shared" si="169"/>
        <v>-36</v>
      </c>
      <c r="H3622" t="s">
        <v>2813</v>
      </c>
      <c r="K3622" t="s">
        <v>1995</v>
      </c>
      <c r="L3622" t="s">
        <v>1826</v>
      </c>
      <c r="M3622" t="s">
        <v>1825</v>
      </c>
      <c r="N3622" t="s">
        <v>1033</v>
      </c>
      <c r="O3622" t="s">
        <v>30</v>
      </c>
      <c r="U3622">
        <f t="shared" si="170"/>
        <v>0</v>
      </c>
    </row>
    <row r="3623" spans="1:21" x14ac:dyDescent="0.25">
      <c r="A3623">
        <v>20030330</v>
      </c>
      <c r="B3623" t="s">
        <v>376</v>
      </c>
      <c r="C3623" t="str">
        <f t="shared" si="168"/>
        <v>W</v>
      </c>
      <c r="D3623" t="s">
        <v>1825</v>
      </c>
      <c r="E3623" s="1">
        <v>42</v>
      </c>
      <c r="F3623" s="1">
        <v>6</v>
      </c>
      <c r="G3623">
        <f t="shared" si="169"/>
        <v>36</v>
      </c>
      <c r="H3623" t="s">
        <v>2813</v>
      </c>
      <c r="K3623" t="s">
        <v>1995</v>
      </c>
      <c r="L3623" t="s">
        <v>1826</v>
      </c>
      <c r="M3623" t="s">
        <v>1825</v>
      </c>
      <c r="N3623" t="s">
        <v>1037</v>
      </c>
      <c r="O3623" t="s">
        <v>30</v>
      </c>
      <c r="U3623">
        <f t="shared" si="170"/>
        <v>0</v>
      </c>
    </row>
    <row r="3624" spans="1:21" x14ac:dyDescent="0.25">
      <c r="A3624">
        <v>20030607</v>
      </c>
      <c r="B3624" t="s">
        <v>1824</v>
      </c>
      <c r="C3624" t="str">
        <f t="shared" si="168"/>
        <v>W</v>
      </c>
      <c r="D3624" t="s">
        <v>1825</v>
      </c>
      <c r="E3624" s="1">
        <v>45</v>
      </c>
      <c r="F3624" s="1">
        <v>16</v>
      </c>
      <c r="G3624">
        <f t="shared" si="169"/>
        <v>29</v>
      </c>
      <c r="H3624" t="s">
        <v>2193</v>
      </c>
      <c r="K3624" t="s">
        <v>2084</v>
      </c>
      <c r="L3624" t="s">
        <v>1720</v>
      </c>
      <c r="M3624" t="s">
        <v>1824</v>
      </c>
      <c r="N3624" t="s">
        <v>1033</v>
      </c>
      <c r="S3624" t="s">
        <v>30</v>
      </c>
      <c r="U3624">
        <f t="shared" si="170"/>
        <v>0</v>
      </c>
    </row>
    <row r="3625" spans="1:21" x14ac:dyDescent="0.25">
      <c r="A3625">
        <v>20030607</v>
      </c>
      <c r="B3625" t="s">
        <v>1825</v>
      </c>
      <c r="C3625" t="str">
        <f t="shared" si="168"/>
        <v>L</v>
      </c>
      <c r="D3625" t="s">
        <v>1824</v>
      </c>
      <c r="E3625" s="1">
        <v>16</v>
      </c>
      <c r="F3625" s="1">
        <v>45</v>
      </c>
      <c r="G3625">
        <f t="shared" si="169"/>
        <v>-29</v>
      </c>
      <c r="H3625" t="s">
        <v>2193</v>
      </c>
      <c r="K3625" t="s">
        <v>2084</v>
      </c>
      <c r="L3625" t="s">
        <v>1720</v>
      </c>
      <c r="M3625" t="s">
        <v>1824</v>
      </c>
      <c r="N3625" t="s">
        <v>1037</v>
      </c>
      <c r="S3625" t="s">
        <v>30</v>
      </c>
      <c r="U3625">
        <f t="shared" si="170"/>
        <v>0</v>
      </c>
    </row>
    <row r="3626" spans="1:21" x14ac:dyDescent="0.25">
      <c r="A3626">
        <v>20030607</v>
      </c>
      <c r="B3626" t="s">
        <v>1828</v>
      </c>
      <c r="C3626" t="str">
        <f t="shared" si="168"/>
        <v>W</v>
      </c>
      <c r="D3626" t="s">
        <v>503</v>
      </c>
      <c r="E3626" s="1">
        <v>29</v>
      </c>
      <c r="F3626" s="1">
        <v>25</v>
      </c>
      <c r="G3626">
        <f t="shared" si="169"/>
        <v>4</v>
      </c>
      <c r="H3626" t="s">
        <v>2192</v>
      </c>
      <c r="K3626" t="s">
        <v>1830</v>
      </c>
      <c r="L3626" t="s">
        <v>1829</v>
      </c>
      <c r="M3626" t="s">
        <v>1828</v>
      </c>
      <c r="N3626" t="s">
        <v>1033</v>
      </c>
      <c r="S3626" t="s">
        <v>30</v>
      </c>
      <c r="U3626">
        <f t="shared" si="170"/>
        <v>0</v>
      </c>
    </row>
    <row r="3627" spans="1:21" x14ac:dyDescent="0.25">
      <c r="A3627">
        <v>20030607</v>
      </c>
      <c r="B3627" t="s">
        <v>503</v>
      </c>
      <c r="C3627" t="str">
        <f t="shared" si="168"/>
        <v>L</v>
      </c>
      <c r="D3627" t="s">
        <v>1828</v>
      </c>
      <c r="E3627" s="1">
        <v>25</v>
      </c>
      <c r="F3627" s="1">
        <v>29</v>
      </c>
      <c r="G3627">
        <f t="shared" si="169"/>
        <v>-4</v>
      </c>
      <c r="H3627" t="s">
        <v>2192</v>
      </c>
      <c r="K3627" t="s">
        <v>1830</v>
      </c>
      <c r="L3627" t="s">
        <v>1829</v>
      </c>
      <c r="M3627" t="s">
        <v>1828</v>
      </c>
      <c r="N3627" t="s">
        <v>1037</v>
      </c>
      <c r="S3627" t="s">
        <v>30</v>
      </c>
      <c r="U3627">
        <f t="shared" si="170"/>
        <v>1</v>
      </c>
    </row>
    <row r="3628" spans="1:21" x14ac:dyDescent="0.25">
      <c r="A3628">
        <v>20030614</v>
      </c>
      <c r="B3628" t="s">
        <v>1787</v>
      </c>
      <c r="C3628" t="str">
        <f t="shared" si="168"/>
        <v>L</v>
      </c>
      <c r="D3628" t="s">
        <v>376</v>
      </c>
      <c r="E3628" s="1">
        <v>13</v>
      </c>
      <c r="F3628" s="1">
        <v>15</v>
      </c>
      <c r="G3628">
        <f t="shared" si="169"/>
        <v>-2</v>
      </c>
      <c r="H3628" t="s">
        <v>2191</v>
      </c>
      <c r="K3628" t="s">
        <v>1968</v>
      </c>
      <c r="L3628" t="s">
        <v>1837</v>
      </c>
      <c r="M3628" t="s">
        <v>1787</v>
      </c>
      <c r="N3628" t="s">
        <v>1033</v>
      </c>
      <c r="S3628" t="s">
        <v>30</v>
      </c>
      <c r="U3628">
        <f t="shared" si="170"/>
        <v>1</v>
      </c>
    </row>
    <row r="3629" spans="1:21" x14ac:dyDescent="0.25">
      <c r="A3629">
        <v>20030614</v>
      </c>
      <c r="B3629" t="s">
        <v>376</v>
      </c>
      <c r="C3629" t="str">
        <f t="shared" si="168"/>
        <v>W</v>
      </c>
      <c r="D3629" t="s">
        <v>1787</v>
      </c>
      <c r="E3629" s="1">
        <v>15</v>
      </c>
      <c r="F3629" s="1">
        <v>13</v>
      </c>
      <c r="G3629">
        <f t="shared" si="169"/>
        <v>2</v>
      </c>
      <c r="H3629" t="s">
        <v>2191</v>
      </c>
      <c r="K3629" t="s">
        <v>1968</v>
      </c>
      <c r="L3629" t="s">
        <v>1837</v>
      </c>
      <c r="M3629" t="s">
        <v>1787</v>
      </c>
      <c r="N3629" t="s">
        <v>1037</v>
      </c>
      <c r="S3629" t="s">
        <v>30</v>
      </c>
      <c r="U3629">
        <f t="shared" si="170"/>
        <v>0</v>
      </c>
    </row>
    <row r="3630" spans="1:21" x14ac:dyDescent="0.25">
      <c r="A3630">
        <v>20030614</v>
      </c>
      <c r="B3630" t="s">
        <v>1821</v>
      </c>
      <c r="C3630" t="str">
        <f t="shared" si="168"/>
        <v>W</v>
      </c>
      <c r="D3630" t="s">
        <v>164</v>
      </c>
      <c r="E3630" s="1">
        <v>10</v>
      </c>
      <c r="F3630" s="1">
        <v>6</v>
      </c>
      <c r="G3630">
        <f t="shared" si="169"/>
        <v>4</v>
      </c>
      <c r="H3630" t="s">
        <v>2190</v>
      </c>
      <c r="K3630" t="s">
        <v>1886</v>
      </c>
      <c r="L3630" t="s">
        <v>1885</v>
      </c>
      <c r="M3630" t="s">
        <v>1821</v>
      </c>
      <c r="N3630" t="s">
        <v>1033</v>
      </c>
      <c r="S3630" t="s">
        <v>30</v>
      </c>
      <c r="U3630">
        <f t="shared" si="170"/>
        <v>0</v>
      </c>
    </row>
    <row r="3631" spans="1:21" x14ac:dyDescent="0.25">
      <c r="A3631">
        <v>20030614</v>
      </c>
      <c r="B3631" t="s">
        <v>164</v>
      </c>
      <c r="C3631" t="str">
        <f t="shared" si="168"/>
        <v>L</v>
      </c>
      <c r="D3631" t="s">
        <v>1821</v>
      </c>
      <c r="E3631" s="1">
        <v>6</v>
      </c>
      <c r="F3631" s="1">
        <v>10</v>
      </c>
      <c r="G3631">
        <f t="shared" si="169"/>
        <v>-4</v>
      </c>
      <c r="H3631" t="s">
        <v>2190</v>
      </c>
      <c r="K3631" t="s">
        <v>1886</v>
      </c>
      <c r="L3631" t="s">
        <v>1885</v>
      </c>
      <c r="M3631" t="s">
        <v>1821</v>
      </c>
      <c r="N3631" t="s">
        <v>1037</v>
      </c>
      <c r="S3631" t="s">
        <v>30</v>
      </c>
      <c r="U3631">
        <f t="shared" si="170"/>
        <v>1</v>
      </c>
    </row>
    <row r="3632" spans="1:21" x14ac:dyDescent="0.25">
      <c r="A3632">
        <v>20030614</v>
      </c>
      <c r="B3632" t="s">
        <v>1828</v>
      </c>
      <c r="C3632" t="str">
        <f t="shared" si="168"/>
        <v>W</v>
      </c>
      <c r="D3632" t="s">
        <v>503</v>
      </c>
      <c r="E3632" s="1">
        <v>28</v>
      </c>
      <c r="F3632" s="1">
        <v>19</v>
      </c>
      <c r="G3632">
        <f t="shared" si="169"/>
        <v>9</v>
      </c>
      <c r="H3632" t="s">
        <v>2192</v>
      </c>
      <c r="K3632" t="s">
        <v>1971</v>
      </c>
      <c r="L3632" t="s">
        <v>1850</v>
      </c>
      <c r="M3632" t="s">
        <v>1828</v>
      </c>
      <c r="N3632" t="s">
        <v>1033</v>
      </c>
      <c r="S3632" t="s">
        <v>30</v>
      </c>
      <c r="U3632">
        <f t="shared" si="170"/>
        <v>0</v>
      </c>
    </row>
    <row r="3633" spans="1:21" x14ac:dyDescent="0.25">
      <c r="A3633">
        <v>20030614</v>
      </c>
      <c r="B3633" t="s">
        <v>503</v>
      </c>
      <c r="C3633" t="str">
        <f t="shared" si="168"/>
        <v>L</v>
      </c>
      <c r="D3633" t="s">
        <v>1828</v>
      </c>
      <c r="E3633" s="1">
        <v>19</v>
      </c>
      <c r="F3633" s="1">
        <v>28</v>
      </c>
      <c r="G3633">
        <f t="shared" si="169"/>
        <v>-9</v>
      </c>
      <c r="H3633" t="s">
        <v>2192</v>
      </c>
      <c r="K3633" t="s">
        <v>1971</v>
      </c>
      <c r="L3633" t="s">
        <v>1850</v>
      </c>
      <c r="M3633" t="s">
        <v>1828</v>
      </c>
      <c r="N3633" t="s">
        <v>1037</v>
      </c>
      <c r="S3633" t="s">
        <v>30</v>
      </c>
      <c r="U3633">
        <f t="shared" si="170"/>
        <v>0</v>
      </c>
    </row>
    <row r="3634" spans="1:21" x14ac:dyDescent="0.25">
      <c r="A3634">
        <v>20030614</v>
      </c>
      <c r="B3634" t="s">
        <v>1824</v>
      </c>
      <c r="C3634" t="str">
        <f t="shared" si="168"/>
        <v>W</v>
      </c>
      <c r="D3634" t="s">
        <v>1264</v>
      </c>
      <c r="E3634" s="1">
        <v>30</v>
      </c>
      <c r="F3634" s="1">
        <v>10</v>
      </c>
      <c r="G3634">
        <f t="shared" si="169"/>
        <v>20</v>
      </c>
      <c r="H3634" t="s">
        <v>2188</v>
      </c>
      <c r="K3634" t="s">
        <v>1960</v>
      </c>
      <c r="L3634" t="s">
        <v>1675</v>
      </c>
      <c r="M3634" t="s">
        <v>1824</v>
      </c>
      <c r="N3634" t="s">
        <v>1033</v>
      </c>
      <c r="S3634" t="s">
        <v>30</v>
      </c>
      <c r="U3634">
        <f t="shared" si="170"/>
        <v>0</v>
      </c>
    </row>
    <row r="3635" spans="1:21" x14ac:dyDescent="0.25">
      <c r="A3635">
        <v>20030614</v>
      </c>
      <c r="B3635" t="s">
        <v>1264</v>
      </c>
      <c r="C3635" t="str">
        <f t="shared" si="168"/>
        <v>L</v>
      </c>
      <c r="D3635" t="s">
        <v>1824</v>
      </c>
      <c r="E3635" s="1">
        <v>10</v>
      </c>
      <c r="F3635" s="1">
        <v>30</v>
      </c>
      <c r="G3635">
        <f t="shared" si="169"/>
        <v>-20</v>
      </c>
      <c r="H3635" t="s">
        <v>2188</v>
      </c>
      <c r="K3635" t="s">
        <v>1960</v>
      </c>
      <c r="L3635" t="s">
        <v>1675</v>
      </c>
      <c r="M3635" t="s">
        <v>1824</v>
      </c>
      <c r="N3635" t="s">
        <v>1037</v>
      </c>
      <c r="S3635" t="s">
        <v>30</v>
      </c>
      <c r="U3635">
        <f t="shared" si="170"/>
        <v>0</v>
      </c>
    </row>
    <row r="3636" spans="1:21" x14ac:dyDescent="0.25">
      <c r="A3636">
        <v>20030620</v>
      </c>
      <c r="B3636" t="s">
        <v>1821</v>
      </c>
      <c r="C3636" t="str">
        <f t="shared" si="168"/>
        <v>W</v>
      </c>
      <c r="D3636" t="s">
        <v>164</v>
      </c>
      <c r="E3636" s="1">
        <v>33</v>
      </c>
      <c r="F3636" s="1">
        <v>32</v>
      </c>
      <c r="G3636">
        <f t="shared" si="169"/>
        <v>1</v>
      </c>
      <c r="H3636" t="s">
        <v>2190</v>
      </c>
      <c r="K3636" t="s">
        <v>1886</v>
      </c>
      <c r="L3636" t="s">
        <v>1885</v>
      </c>
      <c r="M3636" t="s">
        <v>1821</v>
      </c>
      <c r="N3636" t="s">
        <v>1033</v>
      </c>
      <c r="S3636" t="s">
        <v>30</v>
      </c>
      <c r="U3636">
        <f t="shared" si="170"/>
        <v>0</v>
      </c>
    </row>
    <row r="3637" spans="1:21" x14ac:dyDescent="0.25">
      <c r="A3637">
        <v>20030620</v>
      </c>
      <c r="B3637" t="s">
        <v>164</v>
      </c>
      <c r="C3637" t="str">
        <f t="shared" si="168"/>
        <v>L</v>
      </c>
      <c r="D3637" t="s">
        <v>1821</v>
      </c>
      <c r="E3637" s="1">
        <v>32</v>
      </c>
      <c r="F3637" s="1">
        <v>33</v>
      </c>
      <c r="G3637">
        <f t="shared" si="169"/>
        <v>-1</v>
      </c>
      <c r="H3637" t="s">
        <v>2190</v>
      </c>
      <c r="K3637" t="s">
        <v>1886</v>
      </c>
      <c r="L3637" t="s">
        <v>1885</v>
      </c>
      <c r="M3637" t="s">
        <v>1821</v>
      </c>
      <c r="N3637" t="s">
        <v>1037</v>
      </c>
      <c r="S3637" t="s">
        <v>30</v>
      </c>
      <c r="U3637">
        <f t="shared" si="170"/>
        <v>1</v>
      </c>
    </row>
    <row r="3638" spans="1:21" x14ac:dyDescent="0.25">
      <c r="A3638">
        <v>20030621</v>
      </c>
      <c r="B3638" t="s">
        <v>1824</v>
      </c>
      <c r="C3638" t="str">
        <f t="shared" si="168"/>
        <v>L</v>
      </c>
      <c r="D3638" t="s">
        <v>376</v>
      </c>
      <c r="E3638" s="1">
        <v>14</v>
      </c>
      <c r="F3638" s="1">
        <v>25</v>
      </c>
      <c r="G3638">
        <f t="shared" si="169"/>
        <v>-11</v>
      </c>
      <c r="H3638" t="s">
        <v>2189</v>
      </c>
      <c r="K3638" t="s">
        <v>2026</v>
      </c>
      <c r="L3638" t="s">
        <v>1681</v>
      </c>
      <c r="M3638" t="s">
        <v>1824</v>
      </c>
      <c r="N3638" t="s">
        <v>1033</v>
      </c>
      <c r="S3638" t="s">
        <v>30</v>
      </c>
      <c r="U3638">
        <f t="shared" si="170"/>
        <v>0</v>
      </c>
    </row>
    <row r="3639" spans="1:21" x14ac:dyDescent="0.25">
      <c r="A3639">
        <v>20030621</v>
      </c>
      <c r="B3639" t="s">
        <v>376</v>
      </c>
      <c r="C3639" t="str">
        <f t="shared" si="168"/>
        <v>W</v>
      </c>
      <c r="D3639" t="s">
        <v>1824</v>
      </c>
      <c r="E3639" s="1">
        <v>25</v>
      </c>
      <c r="F3639" s="1">
        <v>14</v>
      </c>
      <c r="G3639">
        <f t="shared" si="169"/>
        <v>11</v>
      </c>
      <c r="H3639" t="s">
        <v>2189</v>
      </c>
      <c r="K3639" t="s">
        <v>2026</v>
      </c>
      <c r="L3639" t="s">
        <v>1681</v>
      </c>
      <c r="M3639" t="s">
        <v>1824</v>
      </c>
      <c r="N3639" t="s">
        <v>1037</v>
      </c>
      <c r="S3639" t="s">
        <v>30</v>
      </c>
      <c r="U3639">
        <f t="shared" si="170"/>
        <v>0</v>
      </c>
    </row>
    <row r="3640" spans="1:21" x14ac:dyDescent="0.25">
      <c r="A3640">
        <v>20030621</v>
      </c>
      <c r="B3640" t="s">
        <v>1787</v>
      </c>
      <c r="C3640" t="str">
        <f t="shared" si="168"/>
        <v>W</v>
      </c>
      <c r="D3640" t="s">
        <v>1264</v>
      </c>
      <c r="E3640" s="1">
        <v>55</v>
      </c>
      <c r="F3640" s="1">
        <v>3</v>
      </c>
      <c r="G3640">
        <f t="shared" si="169"/>
        <v>52</v>
      </c>
      <c r="H3640" t="s">
        <v>2188</v>
      </c>
      <c r="K3640" t="s">
        <v>2017</v>
      </c>
      <c r="L3640" t="s">
        <v>1503</v>
      </c>
      <c r="M3640" t="s">
        <v>1787</v>
      </c>
      <c r="N3640" t="s">
        <v>1033</v>
      </c>
      <c r="S3640" t="s">
        <v>30</v>
      </c>
      <c r="U3640">
        <f t="shared" si="170"/>
        <v>0</v>
      </c>
    </row>
    <row r="3641" spans="1:21" x14ac:dyDescent="0.25">
      <c r="A3641">
        <v>20030621</v>
      </c>
      <c r="B3641" t="s">
        <v>1264</v>
      </c>
      <c r="C3641" t="str">
        <f t="shared" si="168"/>
        <v>L</v>
      </c>
      <c r="D3641" t="s">
        <v>1787</v>
      </c>
      <c r="E3641" s="1">
        <v>3</v>
      </c>
      <c r="F3641" s="1">
        <v>55</v>
      </c>
      <c r="G3641">
        <f t="shared" si="169"/>
        <v>-52</v>
      </c>
      <c r="H3641" t="s">
        <v>2188</v>
      </c>
      <c r="K3641" t="s">
        <v>2017</v>
      </c>
      <c r="L3641" t="s">
        <v>1503</v>
      </c>
      <c r="M3641" t="s">
        <v>1787</v>
      </c>
      <c r="N3641" t="s">
        <v>1037</v>
      </c>
      <c r="S3641" t="s">
        <v>30</v>
      </c>
      <c r="U3641">
        <f t="shared" si="170"/>
        <v>0</v>
      </c>
    </row>
    <row r="3642" spans="1:21" x14ac:dyDescent="0.25">
      <c r="A3642">
        <v>20030628</v>
      </c>
      <c r="B3642" t="s">
        <v>1828</v>
      </c>
      <c r="C3642" t="str">
        <f t="shared" si="168"/>
        <v>W</v>
      </c>
      <c r="D3642" t="s">
        <v>1821</v>
      </c>
      <c r="E3642" s="1">
        <v>26</v>
      </c>
      <c r="F3642" s="1">
        <v>25</v>
      </c>
      <c r="G3642">
        <f t="shared" si="169"/>
        <v>1</v>
      </c>
      <c r="H3642" t="s">
        <v>2187</v>
      </c>
      <c r="K3642" t="s">
        <v>2162</v>
      </c>
      <c r="L3642" t="s">
        <v>1998</v>
      </c>
      <c r="M3642" t="s">
        <v>1828</v>
      </c>
      <c r="N3642" t="s">
        <v>1033</v>
      </c>
      <c r="S3642" t="s">
        <v>30</v>
      </c>
      <c r="U3642">
        <f t="shared" si="170"/>
        <v>0</v>
      </c>
    </row>
    <row r="3643" spans="1:21" x14ac:dyDescent="0.25">
      <c r="A3643">
        <v>20030628</v>
      </c>
      <c r="B3643" t="s">
        <v>1821</v>
      </c>
      <c r="C3643" t="str">
        <f t="shared" si="168"/>
        <v>L</v>
      </c>
      <c r="D3643" t="s">
        <v>1828</v>
      </c>
      <c r="E3643" s="1">
        <v>25</v>
      </c>
      <c r="F3643" s="1">
        <v>26</v>
      </c>
      <c r="G3643">
        <f t="shared" si="169"/>
        <v>-1</v>
      </c>
      <c r="H3643" t="s">
        <v>2187</v>
      </c>
      <c r="K3643" t="s">
        <v>2162</v>
      </c>
      <c r="L3643" t="s">
        <v>1998</v>
      </c>
      <c r="M3643" t="s">
        <v>1828</v>
      </c>
      <c r="N3643" t="s">
        <v>1037</v>
      </c>
      <c r="S3643" t="s">
        <v>30</v>
      </c>
      <c r="U3643">
        <f t="shared" si="170"/>
        <v>1</v>
      </c>
    </row>
    <row r="3644" spans="1:21" x14ac:dyDescent="0.25">
      <c r="A3644">
        <v>20030628</v>
      </c>
      <c r="B3644" t="s">
        <v>1787</v>
      </c>
      <c r="C3644" t="str">
        <f t="shared" si="168"/>
        <v>W</v>
      </c>
      <c r="D3644" t="s">
        <v>164</v>
      </c>
      <c r="E3644" s="1">
        <v>31</v>
      </c>
      <c r="F3644" s="1">
        <v>23</v>
      </c>
      <c r="G3644">
        <f t="shared" si="169"/>
        <v>8</v>
      </c>
      <c r="H3644" t="s">
        <v>2186</v>
      </c>
      <c r="K3644" t="s">
        <v>2185</v>
      </c>
      <c r="L3644" t="s">
        <v>1846</v>
      </c>
      <c r="M3644" t="s">
        <v>1787</v>
      </c>
      <c r="N3644" t="s">
        <v>1033</v>
      </c>
      <c r="S3644" t="s">
        <v>30</v>
      </c>
      <c r="U3644">
        <f t="shared" si="170"/>
        <v>0</v>
      </c>
    </row>
    <row r="3645" spans="1:21" x14ac:dyDescent="0.25">
      <c r="A3645">
        <v>20030628</v>
      </c>
      <c r="B3645" t="s">
        <v>164</v>
      </c>
      <c r="C3645" t="str">
        <f t="shared" si="168"/>
        <v>L</v>
      </c>
      <c r="D3645" t="s">
        <v>1787</v>
      </c>
      <c r="E3645" s="1">
        <v>23</v>
      </c>
      <c r="F3645" s="1">
        <v>31</v>
      </c>
      <c r="G3645">
        <f t="shared" si="169"/>
        <v>-8</v>
      </c>
      <c r="H3645" t="s">
        <v>2186</v>
      </c>
      <c r="K3645" t="s">
        <v>2185</v>
      </c>
      <c r="L3645" t="s">
        <v>1846</v>
      </c>
      <c r="M3645" t="s">
        <v>1787</v>
      </c>
      <c r="N3645" t="s">
        <v>1037</v>
      </c>
      <c r="S3645" t="s">
        <v>30</v>
      </c>
      <c r="U3645">
        <f t="shared" si="170"/>
        <v>0</v>
      </c>
    </row>
    <row r="3646" spans="1:21" x14ac:dyDescent="0.25">
      <c r="A3646">
        <v>20030712</v>
      </c>
      <c r="B3646" t="s">
        <v>1828</v>
      </c>
      <c r="C3646" t="str">
        <f t="shared" si="168"/>
        <v>W</v>
      </c>
      <c r="D3646" t="s">
        <v>1824</v>
      </c>
      <c r="E3646" s="1">
        <v>26</v>
      </c>
      <c r="F3646" s="1">
        <v>22</v>
      </c>
      <c r="G3646">
        <f t="shared" si="169"/>
        <v>4</v>
      </c>
      <c r="H3646" t="s">
        <v>2780</v>
      </c>
      <c r="K3646" t="s">
        <v>2111</v>
      </c>
      <c r="L3646" t="s">
        <v>1913</v>
      </c>
      <c r="M3646" t="s">
        <v>1828</v>
      </c>
      <c r="N3646" t="s">
        <v>1033</v>
      </c>
      <c r="P3646" t="s">
        <v>30</v>
      </c>
      <c r="U3646">
        <f t="shared" si="170"/>
        <v>0</v>
      </c>
    </row>
    <row r="3647" spans="1:21" x14ac:dyDescent="0.25">
      <c r="A3647">
        <v>20030712</v>
      </c>
      <c r="B3647" t="s">
        <v>1824</v>
      </c>
      <c r="C3647" t="str">
        <f t="shared" si="168"/>
        <v>L</v>
      </c>
      <c r="D3647" t="s">
        <v>1828</v>
      </c>
      <c r="E3647" s="1">
        <v>22</v>
      </c>
      <c r="F3647" s="1">
        <v>26</v>
      </c>
      <c r="G3647">
        <f t="shared" si="169"/>
        <v>-4</v>
      </c>
      <c r="H3647" t="s">
        <v>2780</v>
      </c>
      <c r="K3647" t="s">
        <v>2111</v>
      </c>
      <c r="L3647" t="s">
        <v>1913</v>
      </c>
      <c r="M3647" t="s">
        <v>1828</v>
      </c>
      <c r="N3647" t="s">
        <v>1037</v>
      </c>
      <c r="P3647" t="s">
        <v>30</v>
      </c>
      <c r="U3647">
        <f t="shared" si="170"/>
        <v>1</v>
      </c>
    </row>
    <row r="3648" spans="1:21" x14ac:dyDescent="0.25">
      <c r="A3648">
        <v>20030719</v>
      </c>
      <c r="B3648" t="s">
        <v>1828</v>
      </c>
      <c r="C3648" t="str">
        <f t="shared" si="168"/>
        <v>L</v>
      </c>
      <c r="D3648" t="s">
        <v>1787</v>
      </c>
      <c r="E3648" s="1">
        <v>16</v>
      </c>
      <c r="F3648" s="1">
        <v>52</v>
      </c>
      <c r="G3648">
        <f t="shared" si="169"/>
        <v>-36</v>
      </c>
      <c r="H3648" t="s">
        <v>2780</v>
      </c>
      <c r="K3648" t="s">
        <v>1842</v>
      </c>
      <c r="L3648" t="s">
        <v>1841</v>
      </c>
      <c r="M3648" t="s">
        <v>1828</v>
      </c>
      <c r="N3648" t="s">
        <v>1033</v>
      </c>
      <c r="P3648" t="s">
        <v>30</v>
      </c>
      <c r="U3648">
        <f t="shared" si="170"/>
        <v>0</v>
      </c>
    </row>
    <row r="3649" spans="1:21" x14ac:dyDescent="0.25">
      <c r="A3649">
        <v>20030719</v>
      </c>
      <c r="B3649" t="s">
        <v>1787</v>
      </c>
      <c r="C3649" t="str">
        <f t="shared" si="168"/>
        <v>W</v>
      </c>
      <c r="D3649" t="s">
        <v>1828</v>
      </c>
      <c r="E3649" s="1">
        <v>52</v>
      </c>
      <c r="F3649" s="1">
        <v>16</v>
      </c>
      <c r="G3649">
        <f t="shared" si="169"/>
        <v>36</v>
      </c>
      <c r="H3649" t="s">
        <v>2780</v>
      </c>
      <c r="K3649" t="s">
        <v>1842</v>
      </c>
      <c r="L3649" t="s">
        <v>1841</v>
      </c>
      <c r="M3649" t="s">
        <v>1828</v>
      </c>
      <c r="N3649" t="s">
        <v>1037</v>
      </c>
      <c r="P3649" t="s">
        <v>30</v>
      </c>
      <c r="U3649">
        <f t="shared" si="170"/>
        <v>0</v>
      </c>
    </row>
    <row r="3650" spans="1:21" x14ac:dyDescent="0.25">
      <c r="A3650">
        <v>20030726</v>
      </c>
      <c r="B3650" t="s">
        <v>1824</v>
      </c>
      <c r="C3650" t="str">
        <f t="shared" ref="C3650:C3713" si="171">IF(E3650-F3650&gt;0,"W",IF(E3650-F3650&lt;0,"L","D"))</f>
        <v>L</v>
      </c>
      <c r="D3650" t="s">
        <v>1787</v>
      </c>
      <c r="E3650" s="1">
        <v>21</v>
      </c>
      <c r="F3650" s="1">
        <v>50</v>
      </c>
      <c r="G3650">
        <f t="shared" ref="G3650:G3713" si="172">E3650-F3650</f>
        <v>-29</v>
      </c>
      <c r="H3650" t="s">
        <v>2780</v>
      </c>
      <c r="K3650" t="s">
        <v>1960</v>
      </c>
      <c r="L3650" t="s">
        <v>1675</v>
      </c>
      <c r="M3650" t="s">
        <v>1824</v>
      </c>
      <c r="N3650" t="s">
        <v>1033</v>
      </c>
      <c r="P3650" t="s">
        <v>30</v>
      </c>
      <c r="U3650">
        <f t="shared" ref="U3650:U3713" si="173">IF(C3650="L",IF(G3650&gt;-8,1,0),0)</f>
        <v>0</v>
      </c>
    </row>
    <row r="3651" spans="1:21" x14ac:dyDescent="0.25">
      <c r="A3651">
        <v>20030726</v>
      </c>
      <c r="B3651" t="s">
        <v>1787</v>
      </c>
      <c r="C3651" t="str">
        <f t="shared" si="171"/>
        <v>W</v>
      </c>
      <c r="D3651" t="s">
        <v>1824</v>
      </c>
      <c r="E3651" s="1">
        <v>50</v>
      </c>
      <c r="F3651" s="1">
        <v>21</v>
      </c>
      <c r="G3651">
        <f t="shared" si="172"/>
        <v>29</v>
      </c>
      <c r="H3651" t="s">
        <v>2780</v>
      </c>
      <c r="K3651" t="s">
        <v>1960</v>
      </c>
      <c r="L3651" t="s">
        <v>1675</v>
      </c>
      <c r="M3651" t="s">
        <v>1824</v>
      </c>
      <c r="N3651" t="s">
        <v>1037</v>
      </c>
      <c r="P3651" t="s">
        <v>30</v>
      </c>
      <c r="U3651">
        <f t="shared" si="173"/>
        <v>0</v>
      </c>
    </row>
    <row r="3652" spans="1:21" x14ac:dyDescent="0.25">
      <c r="A3652">
        <v>20030802</v>
      </c>
      <c r="B3652" t="s">
        <v>1824</v>
      </c>
      <c r="C3652" t="str">
        <f t="shared" si="171"/>
        <v>W</v>
      </c>
      <c r="D3652" t="s">
        <v>1828</v>
      </c>
      <c r="E3652" s="1">
        <v>29</v>
      </c>
      <c r="F3652" s="1">
        <v>9</v>
      </c>
      <c r="G3652">
        <f t="shared" si="172"/>
        <v>20</v>
      </c>
      <c r="H3652" t="s">
        <v>2780</v>
      </c>
      <c r="K3652" t="s">
        <v>1916</v>
      </c>
      <c r="L3652" t="s">
        <v>1715</v>
      </c>
      <c r="M3652" t="s">
        <v>1824</v>
      </c>
      <c r="N3652" t="s">
        <v>1033</v>
      </c>
      <c r="P3652" t="s">
        <v>30</v>
      </c>
      <c r="U3652">
        <f t="shared" si="173"/>
        <v>0</v>
      </c>
    </row>
    <row r="3653" spans="1:21" x14ac:dyDescent="0.25">
      <c r="A3653">
        <v>20030802</v>
      </c>
      <c r="B3653" t="s">
        <v>1828</v>
      </c>
      <c r="C3653" t="str">
        <f t="shared" si="171"/>
        <v>L</v>
      </c>
      <c r="D3653" t="s">
        <v>1824</v>
      </c>
      <c r="E3653" s="1">
        <v>9</v>
      </c>
      <c r="F3653" s="1">
        <v>29</v>
      </c>
      <c r="G3653">
        <f t="shared" si="172"/>
        <v>-20</v>
      </c>
      <c r="H3653" t="s">
        <v>2780</v>
      </c>
      <c r="K3653" t="s">
        <v>1916</v>
      </c>
      <c r="L3653" t="s">
        <v>1715</v>
      </c>
      <c r="M3653" t="s">
        <v>1824</v>
      </c>
      <c r="N3653" t="s">
        <v>1037</v>
      </c>
      <c r="P3653" t="s">
        <v>30</v>
      </c>
      <c r="U3653">
        <f t="shared" si="173"/>
        <v>0</v>
      </c>
    </row>
    <row r="3654" spans="1:21" x14ac:dyDescent="0.25">
      <c r="A3654">
        <v>20030809</v>
      </c>
      <c r="B3654" t="s">
        <v>1787</v>
      </c>
      <c r="C3654" t="str">
        <f t="shared" si="171"/>
        <v>W</v>
      </c>
      <c r="D3654" t="s">
        <v>1828</v>
      </c>
      <c r="E3654" s="1">
        <v>19</v>
      </c>
      <c r="F3654" s="1">
        <v>11</v>
      </c>
      <c r="G3654">
        <f t="shared" si="172"/>
        <v>8</v>
      </c>
      <c r="H3654" t="s">
        <v>2780</v>
      </c>
      <c r="K3654" t="s">
        <v>2082</v>
      </c>
      <c r="L3654" t="s">
        <v>1877</v>
      </c>
      <c r="M3654" t="s">
        <v>1787</v>
      </c>
      <c r="N3654" t="s">
        <v>1033</v>
      </c>
      <c r="P3654" t="s">
        <v>30</v>
      </c>
      <c r="U3654">
        <f t="shared" si="173"/>
        <v>0</v>
      </c>
    </row>
    <row r="3655" spans="1:21" x14ac:dyDescent="0.25">
      <c r="A3655">
        <v>20030809</v>
      </c>
      <c r="B3655" t="s">
        <v>1828</v>
      </c>
      <c r="C3655" t="str">
        <f t="shared" si="171"/>
        <v>L</v>
      </c>
      <c r="D3655" t="s">
        <v>1787</v>
      </c>
      <c r="E3655" s="1">
        <v>11</v>
      </c>
      <c r="F3655" s="1">
        <v>19</v>
      </c>
      <c r="G3655">
        <f t="shared" si="172"/>
        <v>-8</v>
      </c>
      <c r="H3655" t="s">
        <v>2780</v>
      </c>
      <c r="K3655" t="s">
        <v>2082</v>
      </c>
      <c r="L3655" t="s">
        <v>1877</v>
      </c>
      <c r="M3655" t="s">
        <v>1787</v>
      </c>
      <c r="N3655" t="s">
        <v>1037</v>
      </c>
      <c r="P3655" t="s">
        <v>30</v>
      </c>
      <c r="U3655">
        <f t="shared" si="173"/>
        <v>0</v>
      </c>
    </row>
    <row r="3656" spans="1:21" x14ac:dyDescent="0.25">
      <c r="A3656">
        <v>20030816</v>
      </c>
      <c r="B3656" t="s">
        <v>1825</v>
      </c>
      <c r="C3656" t="str">
        <f t="shared" si="171"/>
        <v>W</v>
      </c>
      <c r="D3656" t="s">
        <v>1264</v>
      </c>
      <c r="E3656" s="1">
        <v>35</v>
      </c>
      <c r="F3656" s="1">
        <v>12</v>
      </c>
      <c r="G3656">
        <f t="shared" si="172"/>
        <v>23</v>
      </c>
      <c r="H3656" t="s">
        <v>2181</v>
      </c>
      <c r="K3656" t="s">
        <v>1995</v>
      </c>
      <c r="L3656" t="s">
        <v>1826</v>
      </c>
      <c r="M3656" t="s">
        <v>1825</v>
      </c>
      <c r="N3656" t="s">
        <v>1033</v>
      </c>
      <c r="S3656" t="s">
        <v>30</v>
      </c>
      <c r="U3656">
        <f t="shared" si="173"/>
        <v>0</v>
      </c>
    </row>
    <row r="3657" spans="1:21" x14ac:dyDescent="0.25">
      <c r="A3657">
        <v>20030816</v>
      </c>
      <c r="B3657" t="s">
        <v>1264</v>
      </c>
      <c r="C3657" t="str">
        <f t="shared" si="171"/>
        <v>L</v>
      </c>
      <c r="D3657" t="s">
        <v>1825</v>
      </c>
      <c r="E3657" s="1">
        <v>12</v>
      </c>
      <c r="F3657" s="1">
        <v>35</v>
      </c>
      <c r="G3657">
        <f t="shared" si="172"/>
        <v>-23</v>
      </c>
      <c r="H3657" t="s">
        <v>2181</v>
      </c>
      <c r="K3657" t="s">
        <v>1995</v>
      </c>
      <c r="L3657" t="s">
        <v>1826</v>
      </c>
      <c r="M3657" t="s">
        <v>1825</v>
      </c>
      <c r="N3657" t="s">
        <v>1037</v>
      </c>
      <c r="S3657" t="s">
        <v>30</v>
      </c>
      <c r="U3657">
        <f t="shared" si="173"/>
        <v>0</v>
      </c>
    </row>
    <row r="3658" spans="1:21" x14ac:dyDescent="0.25">
      <c r="A3658">
        <v>20030816</v>
      </c>
      <c r="B3658" t="s">
        <v>1787</v>
      </c>
      <c r="C3658" t="str">
        <f t="shared" si="171"/>
        <v>W</v>
      </c>
      <c r="D3658" t="s">
        <v>1824</v>
      </c>
      <c r="E3658" s="1">
        <v>21</v>
      </c>
      <c r="F3658" s="1">
        <v>17</v>
      </c>
      <c r="G3658">
        <f t="shared" si="172"/>
        <v>4</v>
      </c>
      <c r="H3658" t="s">
        <v>2780</v>
      </c>
      <c r="K3658" t="s">
        <v>1836</v>
      </c>
      <c r="L3658" t="s">
        <v>1786</v>
      </c>
      <c r="M3658" t="s">
        <v>1787</v>
      </c>
      <c r="N3658" t="s">
        <v>1033</v>
      </c>
      <c r="P3658" t="s">
        <v>30</v>
      </c>
      <c r="U3658">
        <f t="shared" si="173"/>
        <v>0</v>
      </c>
    </row>
    <row r="3659" spans="1:21" x14ac:dyDescent="0.25">
      <c r="A3659">
        <v>20030816</v>
      </c>
      <c r="B3659" t="s">
        <v>1824</v>
      </c>
      <c r="C3659" t="str">
        <f t="shared" si="171"/>
        <v>L</v>
      </c>
      <c r="D3659" t="s">
        <v>1787</v>
      </c>
      <c r="E3659" s="1">
        <v>17</v>
      </c>
      <c r="F3659" s="1">
        <v>21</v>
      </c>
      <c r="G3659">
        <f t="shared" si="172"/>
        <v>-4</v>
      </c>
      <c r="H3659" t="s">
        <v>2780</v>
      </c>
      <c r="K3659" t="s">
        <v>1836</v>
      </c>
      <c r="L3659" t="s">
        <v>1786</v>
      </c>
      <c r="M3659" t="s">
        <v>1787</v>
      </c>
      <c r="N3659" t="s">
        <v>1037</v>
      </c>
      <c r="P3659" t="s">
        <v>30</v>
      </c>
      <c r="U3659">
        <f t="shared" si="173"/>
        <v>1</v>
      </c>
    </row>
    <row r="3660" spans="1:21" x14ac:dyDescent="0.25">
      <c r="A3660">
        <v>20030823</v>
      </c>
      <c r="B3660" t="s">
        <v>1264</v>
      </c>
      <c r="C3660" t="str">
        <f t="shared" si="171"/>
        <v>L</v>
      </c>
      <c r="D3660" t="s">
        <v>376</v>
      </c>
      <c r="E3660" s="1">
        <v>9</v>
      </c>
      <c r="F3660" s="1">
        <v>43</v>
      </c>
      <c r="G3660">
        <f t="shared" si="172"/>
        <v>-34</v>
      </c>
      <c r="H3660" t="s">
        <v>2180</v>
      </c>
      <c r="K3660" t="s">
        <v>1407</v>
      </c>
      <c r="L3660" t="s">
        <v>1263</v>
      </c>
      <c r="M3660" t="s">
        <v>1264</v>
      </c>
      <c r="N3660" t="s">
        <v>1033</v>
      </c>
      <c r="S3660" t="s">
        <v>30</v>
      </c>
      <c r="U3660">
        <f t="shared" si="173"/>
        <v>0</v>
      </c>
    </row>
    <row r="3661" spans="1:21" x14ac:dyDescent="0.25">
      <c r="A3661">
        <v>20030823</v>
      </c>
      <c r="B3661" t="s">
        <v>376</v>
      </c>
      <c r="C3661" t="str">
        <f t="shared" si="171"/>
        <v>W</v>
      </c>
      <c r="D3661" t="s">
        <v>1264</v>
      </c>
      <c r="E3661" s="1">
        <v>43</v>
      </c>
      <c r="F3661" s="1">
        <v>9</v>
      </c>
      <c r="G3661">
        <f t="shared" si="172"/>
        <v>34</v>
      </c>
      <c r="H3661" t="s">
        <v>2180</v>
      </c>
      <c r="K3661" t="s">
        <v>1407</v>
      </c>
      <c r="L3661" t="s">
        <v>1263</v>
      </c>
      <c r="M3661" t="s">
        <v>1264</v>
      </c>
      <c r="N3661" t="s">
        <v>1037</v>
      </c>
      <c r="S3661" t="s">
        <v>30</v>
      </c>
      <c r="U3661">
        <f t="shared" si="173"/>
        <v>0</v>
      </c>
    </row>
    <row r="3662" spans="1:21" x14ac:dyDescent="0.25">
      <c r="A3662">
        <v>20030823</v>
      </c>
      <c r="B3662" t="s">
        <v>503</v>
      </c>
      <c r="C3662" t="str">
        <f t="shared" si="171"/>
        <v>W</v>
      </c>
      <c r="D3662" t="s">
        <v>171</v>
      </c>
      <c r="E3662" s="1">
        <v>47</v>
      </c>
      <c r="F3662" s="1">
        <v>15</v>
      </c>
      <c r="G3662">
        <f t="shared" si="172"/>
        <v>32</v>
      </c>
      <c r="H3662" t="s">
        <v>2184</v>
      </c>
      <c r="K3662" t="s">
        <v>1903</v>
      </c>
      <c r="L3662" t="s">
        <v>1120</v>
      </c>
      <c r="M3662" t="s">
        <v>503</v>
      </c>
      <c r="N3662" t="s">
        <v>1033</v>
      </c>
      <c r="S3662" t="s">
        <v>30</v>
      </c>
      <c r="U3662">
        <f t="shared" si="173"/>
        <v>0</v>
      </c>
    </row>
    <row r="3663" spans="1:21" x14ac:dyDescent="0.25">
      <c r="A3663">
        <v>20030823</v>
      </c>
      <c r="B3663" t="s">
        <v>171</v>
      </c>
      <c r="C3663" t="str">
        <f t="shared" si="171"/>
        <v>L</v>
      </c>
      <c r="D3663" t="s">
        <v>503</v>
      </c>
      <c r="E3663" s="1">
        <v>15</v>
      </c>
      <c r="F3663" s="1">
        <v>47</v>
      </c>
      <c r="G3663">
        <f t="shared" si="172"/>
        <v>-32</v>
      </c>
      <c r="H3663" t="s">
        <v>2184</v>
      </c>
      <c r="K3663" t="s">
        <v>1903</v>
      </c>
      <c r="L3663" t="s">
        <v>1120</v>
      </c>
      <c r="M3663" t="s">
        <v>503</v>
      </c>
      <c r="N3663" t="s">
        <v>1037</v>
      </c>
      <c r="S3663" t="s">
        <v>30</v>
      </c>
      <c r="U3663">
        <f t="shared" si="173"/>
        <v>0</v>
      </c>
    </row>
    <row r="3664" spans="1:21" x14ac:dyDescent="0.25">
      <c r="A3664">
        <v>20030830</v>
      </c>
      <c r="B3664" t="s">
        <v>1264</v>
      </c>
      <c r="C3664" t="str">
        <f t="shared" si="171"/>
        <v>W</v>
      </c>
      <c r="D3664" t="s">
        <v>503</v>
      </c>
      <c r="E3664" s="1">
        <v>23</v>
      </c>
      <c r="F3664" s="1">
        <v>9</v>
      </c>
      <c r="G3664">
        <f t="shared" si="172"/>
        <v>14</v>
      </c>
      <c r="H3664" t="s">
        <v>2180</v>
      </c>
      <c r="K3664" t="s">
        <v>1407</v>
      </c>
      <c r="L3664" t="s">
        <v>1263</v>
      </c>
      <c r="M3664" t="s">
        <v>1264</v>
      </c>
      <c r="N3664" t="s">
        <v>1033</v>
      </c>
      <c r="S3664" t="s">
        <v>30</v>
      </c>
      <c r="U3664">
        <f t="shared" si="173"/>
        <v>0</v>
      </c>
    </row>
    <row r="3665" spans="1:21" x14ac:dyDescent="0.25">
      <c r="A3665">
        <v>20030830</v>
      </c>
      <c r="B3665" t="s">
        <v>503</v>
      </c>
      <c r="C3665" t="str">
        <f t="shared" si="171"/>
        <v>L</v>
      </c>
      <c r="D3665" t="s">
        <v>1264</v>
      </c>
      <c r="E3665" s="1">
        <v>9</v>
      </c>
      <c r="F3665" s="1">
        <v>23</v>
      </c>
      <c r="G3665">
        <f t="shared" si="172"/>
        <v>-14</v>
      </c>
      <c r="H3665" t="s">
        <v>2180</v>
      </c>
      <c r="K3665" t="s">
        <v>1407</v>
      </c>
      <c r="L3665" t="s">
        <v>1263</v>
      </c>
      <c r="M3665" t="s">
        <v>1264</v>
      </c>
      <c r="N3665" t="s">
        <v>1037</v>
      </c>
      <c r="S3665" t="s">
        <v>30</v>
      </c>
      <c r="U3665">
        <f t="shared" si="173"/>
        <v>0</v>
      </c>
    </row>
    <row r="3666" spans="1:21" x14ac:dyDescent="0.25">
      <c r="A3666">
        <v>20030830</v>
      </c>
      <c r="B3666" t="s">
        <v>164</v>
      </c>
      <c r="C3666" t="str">
        <f t="shared" si="171"/>
        <v>W</v>
      </c>
      <c r="D3666" t="s">
        <v>376</v>
      </c>
      <c r="E3666" s="1">
        <v>17</v>
      </c>
      <c r="F3666" s="1">
        <v>16</v>
      </c>
      <c r="G3666">
        <f t="shared" si="172"/>
        <v>1</v>
      </c>
      <c r="H3666" t="s">
        <v>2180</v>
      </c>
      <c r="K3666" t="s">
        <v>1907</v>
      </c>
      <c r="L3666" t="s">
        <v>1906</v>
      </c>
      <c r="M3666" t="s">
        <v>164</v>
      </c>
      <c r="N3666" t="s">
        <v>1033</v>
      </c>
      <c r="S3666" t="s">
        <v>30</v>
      </c>
      <c r="U3666">
        <f t="shared" si="173"/>
        <v>0</v>
      </c>
    </row>
    <row r="3667" spans="1:21" x14ac:dyDescent="0.25">
      <c r="A3667">
        <v>20030830</v>
      </c>
      <c r="B3667" t="s">
        <v>376</v>
      </c>
      <c r="C3667" t="str">
        <f t="shared" si="171"/>
        <v>L</v>
      </c>
      <c r="D3667" t="s">
        <v>164</v>
      </c>
      <c r="E3667" s="1">
        <v>16</v>
      </c>
      <c r="F3667" s="1">
        <v>17</v>
      </c>
      <c r="G3667">
        <f t="shared" si="172"/>
        <v>-1</v>
      </c>
      <c r="H3667" t="s">
        <v>2180</v>
      </c>
      <c r="K3667" t="s">
        <v>1907</v>
      </c>
      <c r="L3667" t="s">
        <v>1906</v>
      </c>
      <c r="M3667" t="s">
        <v>164</v>
      </c>
      <c r="N3667" t="s">
        <v>1037</v>
      </c>
      <c r="S3667" t="s">
        <v>30</v>
      </c>
      <c r="U3667">
        <f t="shared" si="173"/>
        <v>1</v>
      </c>
    </row>
    <row r="3668" spans="1:21" x14ac:dyDescent="0.25">
      <c r="A3668">
        <v>20030830</v>
      </c>
      <c r="B3668" t="s">
        <v>1825</v>
      </c>
      <c r="C3668" t="str">
        <f t="shared" si="171"/>
        <v>W</v>
      </c>
      <c r="D3668" t="s">
        <v>171</v>
      </c>
      <c r="E3668" s="1">
        <v>61</v>
      </c>
      <c r="F3668" s="1">
        <v>6</v>
      </c>
      <c r="G3668">
        <f t="shared" si="172"/>
        <v>55</v>
      </c>
      <c r="H3668" t="s">
        <v>2184</v>
      </c>
      <c r="K3668" t="s">
        <v>2183</v>
      </c>
      <c r="L3668" t="s">
        <v>2182</v>
      </c>
      <c r="M3668" t="s">
        <v>1825</v>
      </c>
      <c r="N3668" t="s">
        <v>1033</v>
      </c>
      <c r="S3668" t="s">
        <v>30</v>
      </c>
      <c r="U3668">
        <f t="shared" si="173"/>
        <v>0</v>
      </c>
    </row>
    <row r="3669" spans="1:21" x14ac:dyDescent="0.25">
      <c r="A3669">
        <v>20030830</v>
      </c>
      <c r="B3669" t="s">
        <v>171</v>
      </c>
      <c r="C3669" t="str">
        <f t="shared" si="171"/>
        <v>L</v>
      </c>
      <c r="D3669" t="s">
        <v>1825</v>
      </c>
      <c r="E3669" s="1">
        <v>6</v>
      </c>
      <c r="F3669" s="1">
        <v>61</v>
      </c>
      <c r="G3669">
        <f t="shared" si="172"/>
        <v>-55</v>
      </c>
      <c r="H3669" t="s">
        <v>2184</v>
      </c>
      <c r="K3669" t="s">
        <v>2183</v>
      </c>
      <c r="L3669" t="s">
        <v>2182</v>
      </c>
      <c r="M3669" t="s">
        <v>1825</v>
      </c>
      <c r="N3669" t="s">
        <v>1037</v>
      </c>
      <c r="S3669" t="s">
        <v>30</v>
      </c>
      <c r="U3669">
        <f t="shared" si="173"/>
        <v>0</v>
      </c>
    </row>
    <row r="3670" spans="1:21" x14ac:dyDescent="0.25">
      <c r="A3670">
        <v>20030906</v>
      </c>
      <c r="B3670" t="s">
        <v>376</v>
      </c>
      <c r="C3670" t="str">
        <f t="shared" si="171"/>
        <v>W</v>
      </c>
      <c r="D3670" t="s">
        <v>164</v>
      </c>
      <c r="E3670" s="1">
        <v>45</v>
      </c>
      <c r="F3670" s="1">
        <v>14</v>
      </c>
      <c r="G3670">
        <f t="shared" si="172"/>
        <v>31</v>
      </c>
      <c r="H3670" t="s">
        <v>2180</v>
      </c>
      <c r="K3670" t="s">
        <v>1894</v>
      </c>
      <c r="L3670" t="s">
        <v>1017</v>
      </c>
      <c r="M3670" t="s">
        <v>376</v>
      </c>
      <c r="N3670" t="s">
        <v>1033</v>
      </c>
      <c r="S3670" t="s">
        <v>30</v>
      </c>
      <c r="U3670">
        <f t="shared" si="173"/>
        <v>0</v>
      </c>
    </row>
    <row r="3671" spans="1:21" x14ac:dyDescent="0.25">
      <c r="A3671">
        <v>20030906</v>
      </c>
      <c r="B3671" t="s">
        <v>164</v>
      </c>
      <c r="C3671" t="str">
        <f t="shared" si="171"/>
        <v>L</v>
      </c>
      <c r="D3671" t="s">
        <v>376</v>
      </c>
      <c r="E3671" s="1">
        <v>14</v>
      </c>
      <c r="F3671" s="1">
        <v>45</v>
      </c>
      <c r="G3671">
        <f t="shared" si="172"/>
        <v>-31</v>
      </c>
      <c r="H3671" t="s">
        <v>2180</v>
      </c>
      <c r="K3671" t="s">
        <v>1894</v>
      </c>
      <c r="L3671" t="s">
        <v>1017</v>
      </c>
      <c r="M3671" t="s">
        <v>376</v>
      </c>
      <c r="N3671" t="s">
        <v>1037</v>
      </c>
      <c r="S3671" t="s">
        <v>30</v>
      </c>
      <c r="U3671">
        <f t="shared" si="173"/>
        <v>0</v>
      </c>
    </row>
    <row r="3672" spans="1:21" x14ac:dyDescent="0.25">
      <c r="A3672">
        <v>20030906</v>
      </c>
      <c r="B3672" t="s">
        <v>503</v>
      </c>
      <c r="C3672" t="str">
        <f t="shared" si="171"/>
        <v>L</v>
      </c>
      <c r="D3672" t="s">
        <v>1825</v>
      </c>
      <c r="E3672" s="1">
        <v>10</v>
      </c>
      <c r="F3672" s="1">
        <v>29</v>
      </c>
      <c r="G3672">
        <f t="shared" si="172"/>
        <v>-19</v>
      </c>
      <c r="H3672" t="s">
        <v>2181</v>
      </c>
      <c r="K3672" t="s">
        <v>1822</v>
      </c>
      <c r="L3672" t="s">
        <v>1120</v>
      </c>
      <c r="M3672" t="s">
        <v>503</v>
      </c>
      <c r="N3672" t="s">
        <v>1033</v>
      </c>
      <c r="S3672" t="s">
        <v>30</v>
      </c>
      <c r="U3672">
        <f t="shared" si="173"/>
        <v>0</v>
      </c>
    </row>
    <row r="3673" spans="1:21" x14ac:dyDescent="0.25">
      <c r="A3673">
        <v>20030906</v>
      </c>
      <c r="B3673" t="s">
        <v>1825</v>
      </c>
      <c r="C3673" t="str">
        <f t="shared" si="171"/>
        <v>W</v>
      </c>
      <c r="D3673" t="s">
        <v>503</v>
      </c>
      <c r="E3673" s="1">
        <v>29</v>
      </c>
      <c r="F3673" s="1">
        <v>10</v>
      </c>
      <c r="G3673">
        <f t="shared" si="172"/>
        <v>19</v>
      </c>
      <c r="H3673" t="s">
        <v>2181</v>
      </c>
      <c r="K3673" t="s">
        <v>1822</v>
      </c>
      <c r="L3673" t="s">
        <v>1120</v>
      </c>
      <c r="M3673" t="s">
        <v>503</v>
      </c>
      <c r="N3673" t="s">
        <v>1037</v>
      </c>
      <c r="S3673" t="s">
        <v>30</v>
      </c>
      <c r="U3673">
        <f t="shared" si="173"/>
        <v>0</v>
      </c>
    </row>
    <row r="3674" spans="1:21" x14ac:dyDescent="0.25">
      <c r="A3674">
        <v>20031010</v>
      </c>
      <c r="B3674" t="s">
        <v>1824</v>
      </c>
      <c r="C3674" t="str">
        <f t="shared" si="171"/>
        <v>W</v>
      </c>
      <c r="D3674" t="s">
        <v>1821</v>
      </c>
      <c r="E3674" s="1">
        <v>24</v>
      </c>
      <c r="F3674" s="1">
        <v>8</v>
      </c>
      <c r="G3674">
        <f t="shared" si="172"/>
        <v>16</v>
      </c>
      <c r="H3674" t="s">
        <v>2691</v>
      </c>
      <c r="I3674" t="s">
        <v>2629</v>
      </c>
      <c r="J3674" t="s">
        <v>208</v>
      </c>
      <c r="K3674" t="s">
        <v>1810</v>
      </c>
      <c r="L3674" t="s">
        <v>1675</v>
      </c>
      <c r="M3674" t="s">
        <v>1824</v>
      </c>
      <c r="N3674" t="s">
        <v>1033</v>
      </c>
      <c r="R3674" t="s">
        <v>30</v>
      </c>
      <c r="T3674">
        <v>4</v>
      </c>
      <c r="U3674">
        <f t="shared" si="173"/>
        <v>0</v>
      </c>
    </row>
    <row r="3675" spans="1:21" x14ac:dyDescent="0.25">
      <c r="A3675">
        <v>20031010</v>
      </c>
      <c r="B3675" t="s">
        <v>1821</v>
      </c>
      <c r="C3675" t="str">
        <f t="shared" si="171"/>
        <v>L</v>
      </c>
      <c r="D3675" t="s">
        <v>1824</v>
      </c>
      <c r="E3675" s="1">
        <v>8</v>
      </c>
      <c r="F3675" s="1">
        <v>24</v>
      </c>
      <c r="G3675">
        <f t="shared" si="172"/>
        <v>-16</v>
      </c>
      <c r="H3675" t="s">
        <v>2691</v>
      </c>
      <c r="I3675" t="s">
        <v>2629</v>
      </c>
      <c r="J3675" t="s">
        <v>208</v>
      </c>
      <c r="K3675" t="s">
        <v>1810</v>
      </c>
      <c r="L3675" t="s">
        <v>1675</v>
      </c>
      <c r="M3675" t="s">
        <v>1824</v>
      </c>
      <c r="N3675" t="s">
        <v>1037</v>
      </c>
      <c r="R3675" t="s">
        <v>30</v>
      </c>
      <c r="T3675">
        <v>4</v>
      </c>
      <c r="U3675">
        <f t="shared" si="173"/>
        <v>0</v>
      </c>
    </row>
    <row r="3676" spans="1:21" x14ac:dyDescent="0.25">
      <c r="A3676">
        <v>20031011</v>
      </c>
      <c r="B3676" t="s">
        <v>1825</v>
      </c>
      <c r="C3676" t="str">
        <f t="shared" si="171"/>
        <v>W</v>
      </c>
      <c r="D3676" t="s">
        <v>397</v>
      </c>
      <c r="E3676" s="1">
        <v>45</v>
      </c>
      <c r="F3676" s="1">
        <v>17</v>
      </c>
      <c r="G3676">
        <f t="shared" si="172"/>
        <v>28</v>
      </c>
      <c r="H3676" t="s">
        <v>2691</v>
      </c>
      <c r="I3676" t="s">
        <v>2629</v>
      </c>
      <c r="J3676" t="s">
        <v>208</v>
      </c>
      <c r="K3676" t="s">
        <v>2698</v>
      </c>
      <c r="L3676" t="s">
        <v>2697</v>
      </c>
      <c r="M3676" t="s">
        <v>1824</v>
      </c>
      <c r="N3676" t="s">
        <v>1839</v>
      </c>
      <c r="R3676" t="s">
        <v>30</v>
      </c>
      <c r="T3676">
        <v>4</v>
      </c>
      <c r="U3676">
        <f t="shared" si="173"/>
        <v>0</v>
      </c>
    </row>
    <row r="3677" spans="1:21" x14ac:dyDescent="0.25">
      <c r="A3677">
        <v>20031011</v>
      </c>
      <c r="B3677" t="s">
        <v>397</v>
      </c>
      <c r="C3677" t="str">
        <f t="shared" si="171"/>
        <v>L</v>
      </c>
      <c r="D3677" t="s">
        <v>1825</v>
      </c>
      <c r="E3677" s="1">
        <v>17</v>
      </c>
      <c r="F3677" s="1">
        <v>45</v>
      </c>
      <c r="G3677">
        <f t="shared" si="172"/>
        <v>-28</v>
      </c>
      <c r="H3677" t="s">
        <v>2691</v>
      </c>
      <c r="I3677" t="s">
        <v>2629</v>
      </c>
      <c r="J3677" t="s">
        <v>208</v>
      </c>
      <c r="K3677" t="s">
        <v>2698</v>
      </c>
      <c r="L3677" t="s">
        <v>2697</v>
      </c>
      <c r="M3677" t="s">
        <v>1824</v>
      </c>
      <c r="N3677" t="s">
        <v>1839</v>
      </c>
      <c r="R3677" t="s">
        <v>30</v>
      </c>
      <c r="T3677">
        <v>4</v>
      </c>
      <c r="U3677">
        <f t="shared" si="173"/>
        <v>0</v>
      </c>
    </row>
    <row r="3678" spans="1:21" x14ac:dyDescent="0.25">
      <c r="A3678">
        <v>20031011</v>
      </c>
      <c r="B3678" t="s">
        <v>1828</v>
      </c>
      <c r="C3678" t="str">
        <f t="shared" si="171"/>
        <v>W</v>
      </c>
      <c r="D3678" t="s">
        <v>2635</v>
      </c>
      <c r="E3678" s="1">
        <v>72</v>
      </c>
      <c r="F3678" s="1">
        <v>6</v>
      </c>
      <c r="G3678">
        <f t="shared" si="172"/>
        <v>66</v>
      </c>
      <c r="H3678" t="s">
        <v>2691</v>
      </c>
      <c r="I3678" t="s">
        <v>2629</v>
      </c>
      <c r="J3678" t="s">
        <v>210</v>
      </c>
      <c r="K3678" t="s">
        <v>2084</v>
      </c>
      <c r="L3678" t="s">
        <v>1720</v>
      </c>
      <c r="M3678" t="s">
        <v>1824</v>
      </c>
      <c r="N3678" t="s">
        <v>1839</v>
      </c>
      <c r="R3678" t="s">
        <v>30</v>
      </c>
      <c r="T3678">
        <v>4</v>
      </c>
      <c r="U3678">
        <f t="shared" si="173"/>
        <v>0</v>
      </c>
    </row>
    <row r="3679" spans="1:21" x14ac:dyDescent="0.25">
      <c r="A3679">
        <v>20031011</v>
      </c>
      <c r="B3679" t="s">
        <v>2635</v>
      </c>
      <c r="C3679" t="str">
        <f t="shared" si="171"/>
        <v>L</v>
      </c>
      <c r="D3679" t="s">
        <v>1828</v>
      </c>
      <c r="E3679" s="1">
        <v>6</v>
      </c>
      <c r="F3679" s="1">
        <v>72</v>
      </c>
      <c r="G3679">
        <f t="shared" si="172"/>
        <v>-66</v>
      </c>
      <c r="H3679" t="s">
        <v>2691</v>
      </c>
      <c r="I3679" t="s">
        <v>2629</v>
      </c>
      <c r="J3679" t="s">
        <v>210</v>
      </c>
      <c r="K3679" t="s">
        <v>2084</v>
      </c>
      <c r="L3679" t="s">
        <v>1720</v>
      </c>
      <c r="M3679" t="s">
        <v>1824</v>
      </c>
      <c r="N3679" t="s">
        <v>1839</v>
      </c>
      <c r="R3679" t="s">
        <v>30</v>
      </c>
      <c r="T3679">
        <v>4</v>
      </c>
      <c r="U3679">
        <f t="shared" si="173"/>
        <v>0</v>
      </c>
    </row>
    <row r="3680" spans="1:21" x14ac:dyDescent="0.25">
      <c r="A3680">
        <v>20031011</v>
      </c>
      <c r="B3680" t="s">
        <v>1817</v>
      </c>
      <c r="C3680" t="str">
        <f t="shared" si="171"/>
        <v>L</v>
      </c>
      <c r="D3680" t="s">
        <v>164</v>
      </c>
      <c r="E3680" s="1">
        <v>18</v>
      </c>
      <c r="F3680" s="1">
        <v>61</v>
      </c>
      <c r="G3680">
        <f t="shared" si="172"/>
        <v>-43</v>
      </c>
      <c r="H3680" t="s">
        <v>2691</v>
      </c>
      <c r="I3680" t="s">
        <v>2629</v>
      </c>
      <c r="J3680" t="s">
        <v>212</v>
      </c>
      <c r="K3680" t="s">
        <v>1808</v>
      </c>
      <c r="L3680" t="s">
        <v>1715</v>
      </c>
      <c r="M3680" t="s">
        <v>1824</v>
      </c>
      <c r="N3680" t="s">
        <v>1839</v>
      </c>
      <c r="R3680" t="s">
        <v>30</v>
      </c>
      <c r="T3680">
        <v>4</v>
      </c>
      <c r="U3680">
        <f t="shared" si="173"/>
        <v>0</v>
      </c>
    </row>
    <row r="3681" spans="1:21" x14ac:dyDescent="0.25">
      <c r="A3681">
        <v>20031011</v>
      </c>
      <c r="B3681" t="s">
        <v>164</v>
      </c>
      <c r="C3681" t="str">
        <f t="shared" si="171"/>
        <v>W</v>
      </c>
      <c r="D3681" t="s">
        <v>1817</v>
      </c>
      <c r="E3681" s="1">
        <v>61</v>
      </c>
      <c r="F3681" s="1">
        <v>18</v>
      </c>
      <c r="G3681">
        <f t="shared" si="172"/>
        <v>43</v>
      </c>
      <c r="H3681" t="s">
        <v>2691</v>
      </c>
      <c r="I3681" t="s">
        <v>2629</v>
      </c>
      <c r="J3681" t="s">
        <v>212</v>
      </c>
      <c r="K3681" t="s">
        <v>1808</v>
      </c>
      <c r="L3681" t="s">
        <v>1715</v>
      </c>
      <c r="M3681" t="s">
        <v>1824</v>
      </c>
      <c r="N3681" t="s">
        <v>1839</v>
      </c>
      <c r="R3681" t="s">
        <v>30</v>
      </c>
      <c r="T3681">
        <v>4</v>
      </c>
      <c r="U3681">
        <f t="shared" si="173"/>
        <v>0</v>
      </c>
    </row>
    <row r="3682" spans="1:21" x14ac:dyDescent="0.25">
      <c r="A3682">
        <v>20031011</v>
      </c>
      <c r="B3682" t="s">
        <v>1787</v>
      </c>
      <c r="C3682" t="str">
        <f t="shared" si="171"/>
        <v>W</v>
      </c>
      <c r="D3682" t="s">
        <v>171</v>
      </c>
      <c r="E3682" s="1">
        <v>70</v>
      </c>
      <c r="F3682" s="1">
        <v>7</v>
      </c>
      <c r="G3682">
        <f t="shared" si="172"/>
        <v>63</v>
      </c>
      <c r="H3682" t="s">
        <v>2691</v>
      </c>
      <c r="I3682" t="s">
        <v>2629</v>
      </c>
      <c r="J3682" t="s">
        <v>207</v>
      </c>
      <c r="K3682" t="s">
        <v>2692</v>
      </c>
      <c r="L3682" t="s">
        <v>1681</v>
      </c>
      <c r="M3682" t="s">
        <v>1824</v>
      </c>
      <c r="N3682" t="s">
        <v>1839</v>
      </c>
      <c r="R3682" t="s">
        <v>30</v>
      </c>
      <c r="T3682">
        <v>4</v>
      </c>
      <c r="U3682">
        <f t="shared" si="173"/>
        <v>0</v>
      </c>
    </row>
    <row r="3683" spans="1:21" x14ac:dyDescent="0.25">
      <c r="A3683">
        <v>20031011</v>
      </c>
      <c r="B3683" t="s">
        <v>171</v>
      </c>
      <c r="C3683" t="str">
        <f t="shared" si="171"/>
        <v>L</v>
      </c>
      <c r="D3683" t="s">
        <v>1787</v>
      </c>
      <c r="E3683" s="1">
        <v>7</v>
      </c>
      <c r="F3683" s="1">
        <v>70</v>
      </c>
      <c r="G3683">
        <f t="shared" si="172"/>
        <v>-63</v>
      </c>
      <c r="H3683" t="s">
        <v>2691</v>
      </c>
      <c r="I3683" t="s">
        <v>2629</v>
      </c>
      <c r="J3683" t="s">
        <v>207</v>
      </c>
      <c r="K3683" t="s">
        <v>2692</v>
      </c>
      <c r="L3683" t="s">
        <v>1681</v>
      </c>
      <c r="M3683" t="s">
        <v>1824</v>
      </c>
      <c r="N3683" t="s">
        <v>1839</v>
      </c>
      <c r="R3683" t="s">
        <v>30</v>
      </c>
      <c r="T3683">
        <v>4</v>
      </c>
      <c r="U3683">
        <f t="shared" si="173"/>
        <v>0</v>
      </c>
    </row>
    <row r="3684" spans="1:21" x14ac:dyDescent="0.25">
      <c r="A3684">
        <v>20031012</v>
      </c>
      <c r="B3684" t="s">
        <v>1823</v>
      </c>
      <c r="C3684" t="str">
        <f t="shared" si="171"/>
        <v>L</v>
      </c>
      <c r="D3684" t="s">
        <v>503</v>
      </c>
      <c r="E3684" s="1">
        <v>11</v>
      </c>
      <c r="F3684" s="1">
        <v>32</v>
      </c>
      <c r="G3684">
        <f t="shared" si="172"/>
        <v>-21</v>
      </c>
      <c r="H3684" t="s">
        <v>2691</v>
      </c>
      <c r="I3684" t="s">
        <v>2629</v>
      </c>
      <c r="J3684" t="s">
        <v>212</v>
      </c>
      <c r="K3684" t="s">
        <v>2701</v>
      </c>
      <c r="L3684" t="s">
        <v>1792</v>
      </c>
      <c r="M3684" t="s">
        <v>1824</v>
      </c>
      <c r="N3684" t="s">
        <v>1839</v>
      </c>
      <c r="R3684" t="s">
        <v>30</v>
      </c>
      <c r="T3684">
        <v>4</v>
      </c>
      <c r="U3684">
        <f t="shared" si="173"/>
        <v>0</v>
      </c>
    </row>
    <row r="3685" spans="1:21" x14ac:dyDescent="0.25">
      <c r="A3685">
        <v>20031012</v>
      </c>
      <c r="B3685" t="s">
        <v>503</v>
      </c>
      <c r="C3685" t="str">
        <f t="shared" si="171"/>
        <v>W</v>
      </c>
      <c r="D3685" t="s">
        <v>1823</v>
      </c>
      <c r="E3685" s="1">
        <v>32</v>
      </c>
      <c r="F3685" s="1">
        <v>11</v>
      </c>
      <c r="G3685">
        <f t="shared" si="172"/>
        <v>21</v>
      </c>
      <c r="H3685" t="s">
        <v>2691</v>
      </c>
      <c r="I3685" t="s">
        <v>2629</v>
      </c>
      <c r="J3685" t="s">
        <v>212</v>
      </c>
      <c r="K3685" t="s">
        <v>2701</v>
      </c>
      <c r="L3685" t="s">
        <v>1792</v>
      </c>
      <c r="M3685" t="s">
        <v>1824</v>
      </c>
      <c r="N3685" t="s">
        <v>1839</v>
      </c>
      <c r="R3685" t="s">
        <v>30</v>
      </c>
      <c r="T3685">
        <v>4</v>
      </c>
      <c r="U3685">
        <f t="shared" si="173"/>
        <v>0</v>
      </c>
    </row>
    <row r="3686" spans="1:21" x14ac:dyDescent="0.25">
      <c r="A3686">
        <v>20031012</v>
      </c>
      <c r="B3686" t="s">
        <v>376</v>
      </c>
      <c r="C3686" t="str">
        <f t="shared" si="171"/>
        <v>W</v>
      </c>
      <c r="D3686" t="s">
        <v>382</v>
      </c>
      <c r="E3686" s="1">
        <v>84</v>
      </c>
      <c r="F3686" s="1">
        <v>6</v>
      </c>
      <c r="G3686">
        <f t="shared" si="172"/>
        <v>78</v>
      </c>
      <c r="H3686" t="s">
        <v>2691</v>
      </c>
      <c r="I3686" t="s">
        <v>2629</v>
      </c>
      <c r="J3686" t="s">
        <v>210</v>
      </c>
      <c r="K3686" t="s">
        <v>2084</v>
      </c>
      <c r="L3686" t="s">
        <v>1720</v>
      </c>
      <c r="M3686" t="s">
        <v>1824</v>
      </c>
      <c r="N3686" t="s">
        <v>1839</v>
      </c>
      <c r="R3686" t="s">
        <v>30</v>
      </c>
      <c r="T3686">
        <v>4</v>
      </c>
      <c r="U3686">
        <f t="shared" si="173"/>
        <v>0</v>
      </c>
    </row>
    <row r="3687" spans="1:21" x14ac:dyDescent="0.25">
      <c r="A3687">
        <v>20031012</v>
      </c>
      <c r="B3687" t="s">
        <v>382</v>
      </c>
      <c r="C3687" t="str">
        <f t="shared" si="171"/>
        <v>L</v>
      </c>
      <c r="D3687" t="s">
        <v>376</v>
      </c>
      <c r="E3687" s="1">
        <v>6</v>
      </c>
      <c r="F3687" s="1">
        <v>84</v>
      </c>
      <c r="G3687">
        <f t="shared" si="172"/>
        <v>-78</v>
      </c>
      <c r="H3687" t="s">
        <v>2691</v>
      </c>
      <c r="I3687" t="s">
        <v>2629</v>
      </c>
      <c r="J3687" t="s">
        <v>210</v>
      </c>
      <c r="K3687" t="s">
        <v>2084</v>
      </c>
      <c r="L3687" t="s">
        <v>1720</v>
      </c>
      <c r="M3687" t="s">
        <v>1824</v>
      </c>
      <c r="N3687" t="s">
        <v>1839</v>
      </c>
      <c r="R3687" t="s">
        <v>30</v>
      </c>
      <c r="T3687">
        <v>4</v>
      </c>
      <c r="U3687">
        <f t="shared" si="173"/>
        <v>0</v>
      </c>
    </row>
    <row r="3688" spans="1:21" x14ac:dyDescent="0.25">
      <c r="A3688">
        <v>20031012</v>
      </c>
      <c r="B3688" t="s">
        <v>2645</v>
      </c>
      <c r="C3688" t="str">
        <f t="shared" si="171"/>
        <v>L</v>
      </c>
      <c r="D3688" t="s">
        <v>1264</v>
      </c>
      <c r="E3688" s="1">
        <v>10</v>
      </c>
      <c r="F3688" s="1">
        <v>41</v>
      </c>
      <c r="G3688">
        <f t="shared" si="172"/>
        <v>-31</v>
      </c>
      <c r="H3688" t="s">
        <v>2691</v>
      </c>
      <c r="I3688" t="s">
        <v>2629</v>
      </c>
      <c r="J3688" t="s">
        <v>207</v>
      </c>
      <c r="K3688" t="s">
        <v>2692</v>
      </c>
      <c r="L3688" t="s">
        <v>1681</v>
      </c>
      <c r="M3688" t="s">
        <v>1824</v>
      </c>
      <c r="N3688" t="s">
        <v>1839</v>
      </c>
      <c r="R3688" t="s">
        <v>30</v>
      </c>
      <c r="T3688">
        <v>4</v>
      </c>
      <c r="U3688">
        <f t="shared" si="173"/>
        <v>0</v>
      </c>
    </row>
    <row r="3689" spans="1:21" x14ac:dyDescent="0.25">
      <c r="A3689">
        <v>20031012</v>
      </c>
      <c r="B3689" t="s">
        <v>1264</v>
      </c>
      <c r="C3689" t="str">
        <f t="shared" si="171"/>
        <v>W</v>
      </c>
      <c r="D3689" t="s">
        <v>2645</v>
      </c>
      <c r="E3689" s="1">
        <v>41</v>
      </c>
      <c r="F3689" s="1">
        <v>10</v>
      </c>
      <c r="G3689">
        <f t="shared" si="172"/>
        <v>31</v>
      </c>
      <c r="H3689" t="s">
        <v>2691</v>
      </c>
      <c r="I3689" t="s">
        <v>2629</v>
      </c>
      <c r="J3689" t="s">
        <v>207</v>
      </c>
      <c r="K3689" t="s">
        <v>2692</v>
      </c>
      <c r="L3689" t="s">
        <v>1681</v>
      </c>
      <c r="M3689" t="s">
        <v>1824</v>
      </c>
      <c r="N3689" t="s">
        <v>1839</v>
      </c>
      <c r="R3689" t="s">
        <v>30</v>
      </c>
      <c r="T3689">
        <v>4</v>
      </c>
      <c r="U3689">
        <f t="shared" si="173"/>
        <v>0</v>
      </c>
    </row>
    <row r="3690" spans="1:21" x14ac:dyDescent="0.25">
      <c r="A3690">
        <v>20031014</v>
      </c>
      <c r="B3690" t="s">
        <v>1821</v>
      </c>
      <c r="C3690" t="str">
        <f t="shared" si="171"/>
        <v>W</v>
      </c>
      <c r="D3690" t="s">
        <v>2639</v>
      </c>
      <c r="E3690" s="1">
        <v>67</v>
      </c>
      <c r="F3690" s="1">
        <v>14</v>
      </c>
      <c r="G3690">
        <f t="shared" si="172"/>
        <v>53</v>
      </c>
      <c r="H3690" t="s">
        <v>2691</v>
      </c>
      <c r="I3690" t="s">
        <v>2629</v>
      </c>
      <c r="J3690" t="s">
        <v>208</v>
      </c>
      <c r="K3690" t="s">
        <v>2698</v>
      </c>
      <c r="L3690" t="s">
        <v>2697</v>
      </c>
      <c r="M3690" t="s">
        <v>1824</v>
      </c>
      <c r="N3690" t="s">
        <v>1839</v>
      </c>
      <c r="R3690" t="s">
        <v>30</v>
      </c>
      <c r="T3690">
        <v>4</v>
      </c>
      <c r="U3690">
        <f t="shared" si="173"/>
        <v>0</v>
      </c>
    </row>
    <row r="3691" spans="1:21" x14ac:dyDescent="0.25">
      <c r="A3691">
        <v>20031014</v>
      </c>
      <c r="B3691" t="s">
        <v>2639</v>
      </c>
      <c r="C3691" t="str">
        <f t="shared" si="171"/>
        <v>L</v>
      </c>
      <c r="D3691" t="s">
        <v>1821</v>
      </c>
      <c r="E3691" s="1">
        <v>14</v>
      </c>
      <c r="F3691" s="1">
        <v>67</v>
      </c>
      <c r="G3691">
        <f t="shared" si="172"/>
        <v>-53</v>
      </c>
      <c r="H3691" t="s">
        <v>2691</v>
      </c>
      <c r="I3691" t="s">
        <v>2629</v>
      </c>
      <c r="J3691" t="s">
        <v>208</v>
      </c>
      <c r="K3691" t="s">
        <v>2698</v>
      </c>
      <c r="L3691" t="s">
        <v>2697</v>
      </c>
      <c r="M3691" t="s">
        <v>1824</v>
      </c>
      <c r="N3691" t="s">
        <v>1839</v>
      </c>
      <c r="R3691" t="s">
        <v>30</v>
      </c>
      <c r="T3691">
        <v>4</v>
      </c>
      <c r="U3691">
        <f t="shared" si="173"/>
        <v>0</v>
      </c>
    </row>
    <row r="3692" spans="1:21" x14ac:dyDescent="0.25">
      <c r="A3692">
        <v>20031015</v>
      </c>
      <c r="B3692" t="s">
        <v>171</v>
      </c>
      <c r="C3692" t="str">
        <f t="shared" si="171"/>
        <v>W</v>
      </c>
      <c r="D3692" t="s">
        <v>2631</v>
      </c>
      <c r="E3692" s="1">
        <v>36</v>
      </c>
      <c r="F3692" s="1">
        <v>12</v>
      </c>
      <c r="G3692">
        <f t="shared" si="172"/>
        <v>24</v>
      </c>
      <c r="H3692" t="s">
        <v>2691</v>
      </c>
      <c r="I3692" t="s">
        <v>2629</v>
      </c>
      <c r="J3692" t="s">
        <v>207</v>
      </c>
      <c r="K3692" t="s">
        <v>2700</v>
      </c>
      <c r="L3692" t="s">
        <v>1772</v>
      </c>
      <c r="M3692" t="s">
        <v>1824</v>
      </c>
      <c r="N3692" t="s">
        <v>1839</v>
      </c>
      <c r="R3692" t="s">
        <v>30</v>
      </c>
      <c r="T3692">
        <v>4</v>
      </c>
      <c r="U3692">
        <f t="shared" si="173"/>
        <v>0</v>
      </c>
    </row>
    <row r="3693" spans="1:21" x14ac:dyDescent="0.25">
      <c r="A3693">
        <v>20031015</v>
      </c>
      <c r="B3693" t="s">
        <v>2631</v>
      </c>
      <c r="C3693" t="str">
        <f t="shared" si="171"/>
        <v>L</v>
      </c>
      <c r="D3693" t="s">
        <v>171</v>
      </c>
      <c r="E3693" s="1">
        <v>12</v>
      </c>
      <c r="F3693" s="1">
        <v>36</v>
      </c>
      <c r="G3693">
        <f t="shared" si="172"/>
        <v>-24</v>
      </c>
      <c r="H3693" t="s">
        <v>2691</v>
      </c>
      <c r="I3693" t="s">
        <v>2629</v>
      </c>
      <c r="J3693" t="s">
        <v>207</v>
      </c>
      <c r="K3693" t="s">
        <v>2700</v>
      </c>
      <c r="L3693" t="s">
        <v>1772</v>
      </c>
      <c r="M3693" t="s">
        <v>1824</v>
      </c>
      <c r="N3693" t="s">
        <v>1839</v>
      </c>
      <c r="R3693" t="s">
        <v>30</v>
      </c>
      <c r="T3693">
        <v>4</v>
      </c>
      <c r="U3693">
        <f t="shared" si="173"/>
        <v>0</v>
      </c>
    </row>
    <row r="3694" spans="1:21" x14ac:dyDescent="0.25">
      <c r="A3694">
        <v>20031015</v>
      </c>
      <c r="B3694" t="s">
        <v>2633</v>
      </c>
      <c r="C3694" t="str">
        <f t="shared" si="171"/>
        <v>W</v>
      </c>
      <c r="D3694" t="s">
        <v>2635</v>
      </c>
      <c r="E3694" s="1">
        <v>60</v>
      </c>
      <c r="F3694" s="1">
        <v>13</v>
      </c>
      <c r="G3694">
        <f t="shared" si="172"/>
        <v>47</v>
      </c>
      <c r="H3694" t="s">
        <v>2691</v>
      </c>
      <c r="I3694" t="s">
        <v>2629</v>
      </c>
      <c r="J3694" t="s">
        <v>210</v>
      </c>
      <c r="K3694" t="s">
        <v>2084</v>
      </c>
      <c r="L3694" t="s">
        <v>1720</v>
      </c>
      <c r="M3694" t="s">
        <v>1824</v>
      </c>
      <c r="N3694" t="s">
        <v>1839</v>
      </c>
      <c r="R3694" t="s">
        <v>30</v>
      </c>
      <c r="T3694">
        <v>4</v>
      </c>
      <c r="U3694">
        <f t="shared" si="173"/>
        <v>0</v>
      </c>
    </row>
    <row r="3695" spans="1:21" x14ac:dyDescent="0.25">
      <c r="A3695">
        <v>20031015</v>
      </c>
      <c r="B3695" t="s">
        <v>2635</v>
      </c>
      <c r="C3695" t="str">
        <f t="shared" si="171"/>
        <v>L</v>
      </c>
      <c r="D3695" t="s">
        <v>2633</v>
      </c>
      <c r="E3695" s="1">
        <v>13</v>
      </c>
      <c r="F3695" s="1">
        <v>60</v>
      </c>
      <c r="G3695">
        <f t="shared" si="172"/>
        <v>-47</v>
      </c>
      <c r="H3695" t="s">
        <v>2691</v>
      </c>
      <c r="I3695" t="s">
        <v>2629</v>
      </c>
      <c r="J3695" t="s">
        <v>210</v>
      </c>
      <c r="K3695" t="s">
        <v>2084</v>
      </c>
      <c r="L3695" t="s">
        <v>1720</v>
      </c>
      <c r="M3695" t="s">
        <v>1824</v>
      </c>
      <c r="N3695" t="s">
        <v>1839</v>
      </c>
      <c r="R3695" t="s">
        <v>30</v>
      </c>
      <c r="T3695">
        <v>4</v>
      </c>
      <c r="U3695">
        <f t="shared" si="173"/>
        <v>0</v>
      </c>
    </row>
    <row r="3696" spans="1:21" x14ac:dyDescent="0.25">
      <c r="A3696">
        <v>20031015</v>
      </c>
      <c r="B3696" t="s">
        <v>1817</v>
      </c>
      <c r="C3696" t="str">
        <f t="shared" si="171"/>
        <v>W</v>
      </c>
      <c r="D3696" t="s">
        <v>660</v>
      </c>
      <c r="E3696" s="1">
        <v>19</v>
      </c>
      <c r="F3696" s="1">
        <v>18</v>
      </c>
      <c r="G3696">
        <f t="shared" si="172"/>
        <v>1</v>
      </c>
      <c r="H3696" t="s">
        <v>2691</v>
      </c>
      <c r="I3696" t="s">
        <v>2629</v>
      </c>
      <c r="J3696" t="s">
        <v>212</v>
      </c>
      <c r="K3696" t="s">
        <v>1808</v>
      </c>
      <c r="L3696" t="s">
        <v>1715</v>
      </c>
      <c r="M3696" t="s">
        <v>1824</v>
      </c>
      <c r="N3696" t="s">
        <v>1839</v>
      </c>
      <c r="R3696" t="s">
        <v>30</v>
      </c>
      <c r="T3696">
        <v>4</v>
      </c>
      <c r="U3696">
        <f t="shared" si="173"/>
        <v>0</v>
      </c>
    </row>
    <row r="3697" spans="1:21" x14ac:dyDescent="0.25">
      <c r="A3697">
        <v>20031015</v>
      </c>
      <c r="B3697" t="s">
        <v>660</v>
      </c>
      <c r="C3697" t="str">
        <f t="shared" si="171"/>
        <v>L</v>
      </c>
      <c r="D3697" t="s">
        <v>1817</v>
      </c>
      <c r="E3697" s="1">
        <v>18</v>
      </c>
      <c r="F3697" s="1">
        <v>19</v>
      </c>
      <c r="G3697">
        <f t="shared" si="172"/>
        <v>-1</v>
      </c>
      <c r="H3697" t="s">
        <v>2691</v>
      </c>
      <c r="I3697" t="s">
        <v>2629</v>
      </c>
      <c r="J3697" t="s">
        <v>212</v>
      </c>
      <c r="K3697" t="s">
        <v>1808</v>
      </c>
      <c r="L3697" t="s">
        <v>1715</v>
      </c>
      <c r="M3697" t="s">
        <v>1824</v>
      </c>
      <c r="N3697" t="s">
        <v>1839</v>
      </c>
      <c r="R3697" t="s">
        <v>30</v>
      </c>
      <c r="T3697">
        <v>4</v>
      </c>
      <c r="U3697">
        <f t="shared" si="173"/>
        <v>1</v>
      </c>
    </row>
    <row r="3698" spans="1:21" x14ac:dyDescent="0.25">
      <c r="A3698">
        <v>20031017</v>
      </c>
      <c r="B3698" t="s">
        <v>1787</v>
      </c>
      <c r="C3698" t="str">
        <f t="shared" si="171"/>
        <v>W</v>
      </c>
      <c r="D3698" t="s">
        <v>2645</v>
      </c>
      <c r="E3698" s="1">
        <v>68</v>
      </c>
      <c r="F3698" s="1">
        <v>6</v>
      </c>
      <c r="G3698">
        <f t="shared" si="172"/>
        <v>62</v>
      </c>
      <c r="H3698" t="s">
        <v>2691</v>
      </c>
      <c r="I3698" t="s">
        <v>2629</v>
      </c>
      <c r="J3698" t="s">
        <v>207</v>
      </c>
      <c r="K3698" t="s">
        <v>2692</v>
      </c>
      <c r="L3698" t="s">
        <v>1681</v>
      </c>
      <c r="M3698" t="s">
        <v>1824</v>
      </c>
      <c r="N3698" t="s">
        <v>1839</v>
      </c>
      <c r="R3698" t="s">
        <v>30</v>
      </c>
      <c r="T3698">
        <v>4</v>
      </c>
      <c r="U3698">
        <f t="shared" si="173"/>
        <v>0</v>
      </c>
    </row>
    <row r="3699" spans="1:21" x14ac:dyDescent="0.25">
      <c r="A3699">
        <v>20031017</v>
      </c>
      <c r="B3699" t="s">
        <v>2645</v>
      </c>
      <c r="C3699" t="str">
        <f t="shared" si="171"/>
        <v>L</v>
      </c>
      <c r="D3699" t="s">
        <v>1787</v>
      </c>
      <c r="E3699" s="1">
        <v>6</v>
      </c>
      <c r="F3699" s="1">
        <v>68</v>
      </c>
      <c r="G3699">
        <f t="shared" si="172"/>
        <v>-62</v>
      </c>
      <c r="H3699" t="s">
        <v>2691</v>
      </c>
      <c r="I3699" t="s">
        <v>2629</v>
      </c>
      <c r="J3699" t="s">
        <v>207</v>
      </c>
      <c r="K3699" t="s">
        <v>2692</v>
      </c>
      <c r="L3699" t="s">
        <v>1681</v>
      </c>
      <c r="M3699" t="s">
        <v>1824</v>
      </c>
      <c r="N3699" t="s">
        <v>1839</v>
      </c>
      <c r="R3699" t="s">
        <v>30</v>
      </c>
      <c r="T3699">
        <v>4</v>
      </c>
      <c r="U3699">
        <f t="shared" si="173"/>
        <v>0</v>
      </c>
    </row>
    <row r="3700" spans="1:21" x14ac:dyDescent="0.25">
      <c r="A3700">
        <v>20031018</v>
      </c>
      <c r="B3700" t="s">
        <v>164</v>
      </c>
      <c r="C3700" t="str">
        <f t="shared" si="171"/>
        <v>W</v>
      </c>
      <c r="D3700" t="s">
        <v>1823</v>
      </c>
      <c r="E3700" s="1">
        <v>51</v>
      </c>
      <c r="F3700" s="1">
        <v>29</v>
      </c>
      <c r="G3700">
        <f t="shared" si="172"/>
        <v>22</v>
      </c>
      <c r="H3700" t="s">
        <v>2691</v>
      </c>
      <c r="I3700" t="s">
        <v>2629</v>
      </c>
      <c r="J3700" t="s">
        <v>212</v>
      </c>
      <c r="K3700" t="s">
        <v>2701</v>
      </c>
      <c r="L3700" t="s">
        <v>1792</v>
      </c>
      <c r="M3700" t="s">
        <v>1824</v>
      </c>
      <c r="N3700" t="s">
        <v>1839</v>
      </c>
      <c r="R3700" t="s">
        <v>30</v>
      </c>
      <c r="T3700">
        <v>4</v>
      </c>
      <c r="U3700">
        <f t="shared" si="173"/>
        <v>0</v>
      </c>
    </row>
    <row r="3701" spans="1:21" x14ac:dyDescent="0.25">
      <c r="A3701">
        <v>20031018</v>
      </c>
      <c r="B3701" t="s">
        <v>1823</v>
      </c>
      <c r="C3701" t="str">
        <f t="shared" si="171"/>
        <v>L</v>
      </c>
      <c r="D3701" t="s">
        <v>164</v>
      </c>
      <c r="E3701" s="1">
        <v>29</v>
      </c>
      <c r="F3701" s="1">
        <v>51</v>
      </c>
      <c r="G3701">
        <f t="shared" si="172"/>
        <v>-22</v>
      </c>
      <c r="H3701" t="s">
        <v>2691</v>
      </c>
      <c r="I3701" t="s">
        <v>2629</v>
      </c>
      <c r="J3701" t="s">
        <v>212</v>
      </c>
      <c r="K3701" t="s">
        <v>2701</v>
      </c>
      <c r="L3701" t="s">
        <v>1792</v>
      </c>
      <c r="M3701" t="s">
        <v>1824</v>
      </c>
      <c r="N3701" t="s">
        <v>1839</v>
      </c>
      <c r="R3701" t="s">
        <v>30</v>
      </c>
      <c r="T3701">
        <v>4</v>
      </c>
      <c r="U3701">
        <f t="shared" si="173"/>
        <v>0</v>
      </c>
    </row>
    <row r="3702" spans="1:21" x14ac:dyDescent="0.25">
      <c r="A3702">
        <v>20031018</v>
      </c>
      <c r="B3702" t="s">
        <v>376</v>
      </c>
      <c r="C3702" t="str">
        <f t="shared" si="171"/>
        <v>W</v>
      </c>
      <c r="D3702" t="s">
        <v>1828</v>
      </c>
      <c r="E3702" s="1">
        <v>25</v>
      </c>
      <c r="F3702" s="1">
        <v>6</v>
      </c>
      <c r="G3702">
        <f t="shared" si="172"/>
        <v>19</v>
      </c>
      <c r="H3702" t="s">
        <v>2691</v>
      </c>
      <c r="I3702" t="s">
        <v>2629</v>
      </c>
      <c r="J3702" t="s">
        <v>210</v>
      </c>
      <c r="K3702" t="s">
        <v>2084</v>
      </c>
      <c r="L3702" t="s">
        <v>1720</v>
      </c>
      <c r="M3702" t="s">
        <v>1824</v>
      </c>
      <c r="N3702" t="s">
        <v>1839</v>
      </c>
      <c r="R3702" t="s">
        <v>30</v>
      </c>
      <c r="T3702">
        <v>4</v>
      </c>
      <c r="U3702">
        <f t="shared" si="173"/>
        <v>0</v>
      </c>
    </row>
    <row r="3703" spans="1:21" x14ac:dyDescent="0.25">
      <c r="A3703">
        <v>20031018</v>
      </c>
      <c r="B3703" t="s">
        <v>1828</v>
      </c>
      <c r="C3703" t="str">
        <f t="shared" si="171"/>
        <v>L</v>
      </c>
      <c r="D3703" t="s">
        <v>376</v>
      </c>
      <c r="E3703" s="1">
        <v>6</v>
      </c>
      <c r="F3703" s="1">
        <v>25</v>
      </c>
      <c r="G3703">
        <f t="shared" si="172"/>
        <v>-19</v>
      </c>
      <c r="H3703" t="s">
        <v>2691</v>
      </c>
      <c r="I3703" t="s">
        <v>2629</v>
      </c>
      <c r="J3703" t="s">
        <v>210</v>
      </c>
      <c r="K3703" t="s">
        <v>2084</v>
      </c>
      <c r="L3703" t="s">
        <v>1720</v>
      </c>
      <c r="M3703" t="s">
        <v>1824</v>
      </c>
      <c r="N3703" t="s">
        <v>1839</v>
      </c>
      <c r="R3703" t="s">
        <v>30</v>
      </c>
      <c r="T3703">
        <v>4</v>
      </c>
      <c r="U3703">
        <f t="shared" si="173"/>
        <v>0</v>
      </c>
    </row>
    <row r="3704" spans="1:21" x14ac:dyDescent="0.25">
      <c r="A3704">
        <v>20031018</v>
      </c>
      <c r="B3704" t="s">
        <v>1824</v>
      </c>
      <c r="C3704" t="str">
        <f t="shared" si="171"/>
        <v>W</v>
      </c>
      <c r="D3704" t="s">
        <v>397</v>
      </c>
      <c r="E3704" s="1">
        <v>90</v>
      </c>
      <c r="F3704" s="1">
        <v>8</v>
      </c>
      <c r="G3704">
        <f t="shared" si="172"/>
        <v>82</v>
      </c>
      <c r="H3704" t="s">
        <v>2691</v>
      </c>
      <c r="I3704" t="s">
        <v>2629</v>
      </c>
      <c r="J3704" t="s">
        <v>208</v>
      </c>
      <c r="K3704" t="s">
        <v>1808</v>
      </c>
      <c r="L3704" t="s">
        <v>1715</v>
      </c>
      <c r="M3704" t="s">
        <v>1824</v>
      </c>
      <c r="N3704" t="s">
        <v>1033</v>
      </c>
      <c r="R3704" t="s">
        <v>30</v>
      </c>
      <c r="T3704">
        <v>4</v>
      </c>
      <c r="U3704">
        <f t="shared" si="173"/>
        <v>0</v>
      </c>
    </row>
    <row r="3705" spans="1:21" x14ac:dyDescent="0.25">
      <c r="A3705">
        <v>20031018</v>
      </c>
      <c r="B3705" t="s">
        <v>397</v>
      </c>
      <c r="C3705" t="str">
        <f t="shared" si="171"/>
        <v>L</v>
      </c>
      <c r="D3705" t="s">
        <v>1824</v>
      </c>
      <c r="E3705" s="1">
        <v>8</v>
      </c>
      <c r="F3705" s="1">
        <v>90</v>
      </c>
      <c r="G3705">
        <f t="shared" si="172"/>
        <v>-82</v>
      </c>
      <c r="H3705" t="s">
        <v>2691</v>
      </c>
      <c r="I3705" t="s">
        <v>2629</v>
      </c>
      <c r="J3705" t="s">
        <v>208</v>
      </c>
      <c r="K3705" t="s">
        <v>1808</v>
      </c>
      <c r="L3705" t="s">
        <v>1715</v>
      </c>
      <c r="M3705" t="s">
        <v>1824</v>
      </c>
      <c r="N3705" t="s">
        <v>1037</v>
      </c>
      <c r="R3705" t="s">
        <v>30</v>
      </c>
      <c r="T3705">
        <v>4</v>
      </c>
      <c r="U3705">
        <f t="shared" si="173"/>
        <v>0</v>
      </c>
    </row>
    <row r="3706" spans="1:21" x14ac:dyDescent="0.25">
      <c r="A3706">
        <v>20031019</v>
      </c>
      <c r="B3706" t="s">
        <v>1825</v>
      </c>
      <c r="C3706" t="str">
        <f t="shared" si="171"/>
        <v>W</v>
      </c>
      <c r="D3706" t="s">
        <v>2639</v>
      </c>
      <c r="E3706" s="1">
        <v>64</v>
      </c>
      <c r="F3706" s="1">
        <v>7</v>
      </c>
      <c r="G3706">
        <f t="shared" si="172"/>
        <v>57</v>
      </c>
      <c r="H3706" t="s">
        <v>2691</v>
      </c>
      <c r="I3706" t="s">
        <v>2629</v>
      </c>
      <c r="J3706" t="s">
        <v>208</v>
      </c>
      <c r="K3706" t="s">
        <v>2696</v>
      </c>
      <c r="L3706" t="s">
        <v>1675</v>
      </c>
      <c r="M3706" t="s">
        <v>1824</v>
      </c>
      <c r="N3706" t="s">
        <v>1839</v>
      </c>
      <c r="R3706" t="s">
        <v>30</v>
      </c>
      <c r="T3706">
        <v>4</v>
      </c>
      <c r="U3706">
        <f t="shared" si="173"/>
        <v>0</v>
      </c>
    </row>
    <row r="3707" spans="1:21" x14ac:dyDescent="0.25">
      <c r="A3707">
        <v>20031019</v>
      </c>
      <c r="B3707" t="s">
        <v>2639</v>
      </c>
      <c r="C3707" t="str">
        <f t="shared" si="171"/>
        <v>L</v>
      </c>
      <c r="D3707" t="s">
        <v>1825</v>
      </c>
      <c r="E3707" s="1">
        <v>7</v>
      </c>
      <c r="F3707" s="1">
        <v>64</v>
      </c>
      <c r="G3707">
        <f t="shared" si="172"/>
        <v>-57</v>
      </c>
      <c r="H3707" t="s">
        <v>2691</v>
      </c>
      <c r="I3707" t="s">
        <v>2629</v>
      </c>
      <c r="J3707" t="s">
        <v>208</v>
      </c>
      <c r="K3707" t="s">
        <v>2696</v>
      </c>
      <c r="L3707" t="s">
        <v>1675</v>
      </c>
      <c r="M3707" t="s">
        <v>1824</v>
      </c>
      <c r="N3707" t="s">
        <v>1839</v>
      </c>
      <c r="R3707" t="s">
        <v>30</v>
      </c>
      <c r="T3707">
        <v>4</v>
      </c>
      <c r="U3707">
        <f t="shared" si="173"/>
        <v>0</v>
      </c>
    </row>
    <row r="3708" spans="1:21" x14ac:dyDescent="0.25">
      <c r="A3708">
        <v>20031019</v>
      </c>
      <c r="B3708" t="s">
        <v>2631</v>
      </c>
      <c r="C3708" t="str">
        <f t="shared" si="171"/>
        <v>L</v>
      </c>
      <c r="D3708" t="s">
        <v>1264</v>
      </c>
      <c r="E3708" s="1">
        <v>20</v>
      </c>
      <c r="F3708" s="1">
        <v>27</v>
      </c>
      <c r="G3708">
        <f t="shared" si="172"/>
        <v>-7</v>
      </c>
      <c r="H3708" t="s">
        <v>2691</v>
      </c>
      <c r="I3708" t="s">
        <v>2629</v>
      </c>
      <c r="J3708" t="s">
        <v>207</v>
      </c>
      <c r="K3708" t="s">
        <v>2700</v>
      </c>
      <c r="L3708" t="s">
        <v>1772</v>
      </c>
      <c r="M3708" t="s">
        <v>1824</v>
      </c>
      <c r="N3708" t="s">
        <v>1839</v>
      </c>
      <c r="R3708" t="s">
        <v>30</v>
      </c>
      <c r="T3708">
        <v>4</v>
      </c>
      <c r="U3708">
        <f t="shared" si="173"/>
        <v>1</v>
      </c>
    </row>
    <row r="3709" spans="1:21" x14ac:dyDescent="0.25">
      <c r="A3709">
        <v>20031019</v>
      </c>
      <c r="B3709" t="s">
        <v>1264</v>
      </c>
      <c r="C3709" t="str">
        <f t="shared" si="171"/>
        <v>W</v>
      </c>
      <c r="D3709" t="s">
        <v>2631</v>
      </c>
      <c r="E3709" s="1">
        <v>27</v>
      </c>
      <c r="F3709" s="1">
        <v>20</v>
      </c>
      <c r="G3709">
        <f t="shared" si="172"/>
        <v>7</v>
      </c>
      <c r="H3709" t="s">
        <v>2691</v>
      </c>
      <c r="I3709" t="s">
        <v>2629</v>
      </c>
      <c r="J3709" t="s">
        <v>207</v>
      </c>
      <c r="K3709" t="s">
        <v>2700</v>
      </c>
      <c r="L3709" t="s">
        <v>1772</v>
      </c>
      <c r="M3709" t="s">
        <v>1824</v>
      </c>
      <c r="N3709" t="s">
        <v>1839</v>
      </c>
      <c r="R3709" t="s">
        <v>30</v>
      </c>
      <c r="T3709">
        <v>4</v>
      </c>
      <c r="U3709">
        <f t="shared" si="173"/>
        <v>0</v>
      </c>
    </row>
    <row r="3710" spans="1:21" x14ac:dyDescent="0.25">
      <c r="A3710">
        <v>20031019</v>
      </c>
      <c r="B3710" t="s">
        <v>382</v>
      </c>
      <c r="C3710" t="str">
        <f t="shared" si="171"/>
        <v>L</v>
      </c>
      <c r="D3710" t="s">
        <v>2633</v>
      </c>
      <c r="E3710" s="1">
        <v>9</v>
      </c>
      <c r="F3710" s="1">
        <v>46</v>
      </c>
      <c r="G3710">
        <f t="shared" si="172"/>
        <v>-37</v>
      </c>
      <c r="H3710" t="s">
        <v>2691</v>
      </c>
      <c r="I3710" t="s">
        <v>2629</v>
      </c>
      <c r="J3710" t="s">
        <v>210</v>
      </c>
      <c r="K3710" t="s">
        <v>2084</v>
      </c>
      <c r="L3710" t="s">
        <v>1720</v>
      </c>
      <c r="M3710" t="s">
        <v>1824</v>
      </c>
      <c r="N3710" t="s">
        <v>1839</v>
      </c>
      <c r="R3710" t="s">
        <v>30</v>
      </c>
      <c r="T3710">
        <v>4</v>
      </c>
      <c r="U3710">
        <f t="shared" si="173"/>
        <v>0</v>
      </c>
    </row>
    <row r="3711" spans="1:21" x14ac:dyDescent="0.25">
      <c r="A3711">
        <v>20031019</v>
      </c>
      <c r="B3711" t="s">
        <v>2633</v>
      </c>
      <c r="C3711" t="str">
        <f t="shared" si="171"/>
        <v>W</v>
      </c>
      <c r="D3711" t="s">
        <v>382</v>
      </c>
      <c r="E3711" s="1">
        <v>46</v>
      </c>
      <c r="F3711" s="1">
        <v>9</v>
      </c>
      <c r="G3711">
        <f t="shared" si="172"/>
        <v>37</v>
      </c>
      <c r="H3711" t="s">
        <v>2691</v>
      </c>
      <c r="I3711" t="s">
        <v>2629</v>
      </c>
      <c r="J3711" t="s">
        <v>210</v>
      </c>
      <c r="K3711" t="s">
        <v>2084</v>
      </c>
      <c r="L3711" t="s">
        <v>1720</v>
      </c>
      <c r="M3711" t="s">
        <v>1824</v>
      </c>
      <c r="N3711" t="s">
        <v>1839</v>
      </c>
      <c r="R3711" t="s">
        <v>30</v>
      </c>
      <c r="T3711">
        <v>4</v>
      </c>
      <c r="U3711">
        <f t="shared" si="173"/>
        <v>0</v>
      </c>
    </row>
    <row r="3712" spans="1:21" x14ac:dyDescent="0.25">
      <c r="A3712">
        <v>20031020</v>
      </c>
      <c r="B3712" t="s">
        <v>503</v>
      </c>
      <c r="C3712" t="str">
        <f t="shared" si="171"/>
        <v>W</v>
      </c>
      <c r="D3712" t="s">
        <v>660</v>
      </c>
      <c r="E3712" s="1">
        <v>39</v>
      </c>
      <c r="F3712" s="1">
        <v>15</v>
      </c>
      <c r="G3712">
        <f t="shared" si="172"/>
        <v>24</v>
      </c>
      <c r="H3712" t="s">
        <v>2691</v>
      </c>
      <c r="I3712" t="s">
        <v>2629</v>
      </c>
      <c r="J3712" t="s">
        <v>212</v>
      </c>
      <c r="K3712" t="s">
        <v>1808</v>
      </c>
      <c r="L3712" t="s">
        <v>1715</v>
      </c>
      <c r="M3712" t="s">
        <v>1824</v>
      </c>
      <c r="N3712" t="s">
        <v>1839</v>
      </c>
      <c r="R3712" t="s">
        <v>30</v>
      </c>
      <c r="T3712">
        <v>4</v>
      </c>
      <c r="U3712">
        <f t="shared" si="173"/>
        <v>0</v>
      </c>
    </row>
    <row r="3713" spans="1:21" x14ac:dyDescent="0.25">
      <c r="A3713">
        <v>20031020</v>
      </c>
      <c r="B3713" t="s">
        <v>660</v>
      </c>
      <c r="C3713" t="str">
        <f t="shared" si="171"/>
        <v>L</v>
      </c>
      <c r="D3713" t="s">
        <v>503</v>
      </c>
      <c r="E3713" s="1">
        <v>15</v>
      </c>
      <c r="F3713" s="1">
        <v>39</v>
      </c>
      <c r="G3713">
        <f t="shared" si="172"/>
        <v>-24</v>
      </c>
      <c r="H3713" t="s">
        <v>2691</v>
      </c>
      <c r="I3713" t="s">
        <v>2629</v>
      </c>
      <c r="J3713" t="s">
        <v>212</v>
      </c>
      <c r="K3713" t="s">
        <v>1808</v>
      </c>
      <c r="L3713" t="s">
        <v>1715</v>
      </c>
      <c r="M3713" t="s">
        <v>1824</v>
      </c>
      <c r="N3713" t="s">
        <v>1839</v>
      </c>
      <c r="R3713" t="s">
        <v>30</v>
      </c>
      <c r="T3713">
        <v>4</v>
      </c>
      <c r="U3713">
        <f t="shared" si="173"/>
        <v>0</v>
      </c>
    </row>
    <row r="3714" spans="1:21" x14ac:dyDescent="0.25">
      <c r="A3714">
        <v>20031021</v>
      </c>
      <c r="B3714" t="s">
        <v>171</v>
      </c>
      <c r="C3714" t="str">
        <f t="shared" ref="C3714:C3777" si="174">IF(E3714-F3714&gt;0,"W",IF(E3714-F3714&lt;0,"L","D"))</f>
        <v>W</v>
      </c>
      <c r="D3714" t="s">
        <v>2645</v>
      </c>
      <c r="E3714" s="1">
        <v>19</v>
      </c>
      <c r="F3714" s="1">
        <v>14</v>
      </c>
      <c r="G3714">
        <f t="shared" ref="G3714:G3777" si="175">E3714-F3714</f>
        <v>5</v>
      </c>
      <c r="H3714" t="s">
        <v>2691</v>
      </c>
      <c r="I3714" t="s">
        <v>2629</v>
      </c>
      <c r="J3714" t="s">
        <v>207</v>
      </c>
      <c r="K3714" t="s">
        <v>2700</v>
      </c>
      <c r="L3714" t="s">
        <v>1772</v>
      </c>
      <c r="M3714" t="s">
        <v>1824</v>
      </c>
      <c r="N3714" t="s">
        <v>1839</v>
      </c>
      <c r="R3714" t="s">
        <v>30</v>
      </c>
      <c r="T3714">
        <v>4</v>
      </c>
      <c r="U3714">
        <f t="shared" ref="U3714:U3777" si="176">IF(C3714="L",IF(G3714&gt;-8,1,0),0)</f>
        <v>0</v>
      </c>
    </row>
    <row r="3715" spans="1:21" x14ac:dyDescent="0.25">
      <c r="A3715">
        <v>20031021</v>
      </c>
      <c r="B3715" t="s">
        <v>2645</v>
      </c>
      <c r="C3715" t="str">
        <f t="shared" si="174"/>
        <v>L</v>
      </c>
      <c r="D3715" t="s">
        <v>171</v>
      </c>
      <c r="E3715" s="1">
        <v>14</v>
      </c>
      <c r="F3715" s="1">
        <v>19</v>
      </c>
      <c r="G3715">
        <f t="shared" si="175"/>
        <v>-5</v>
      </c>
      <c r="H3715" t="s">
        <v>2691</v>
      </c>
      <c r="I3715" t="s">
        <v>2629</v>
      </c>
      <c r="J3715" t="s">
        <v>207</v>
      </c>
      <c r="K3715" t="s">
        <v>2700</v>
      </c>
      <c r="L3715" t="s">
        <v>1772</v>
      </c>
      <c r="M3715" t="s">
        <v>1824</v>
      </c>
      <c r="N3715" t="s">
        <v>1839</v>
      </c>
      <c r="R3715" t="s">
        <v>30</v>
      </c>
      <c r="T3715">
        <v>4</v>
      </c>
      <c r="U3715">
        <f t="shared" si="176"/>
        <v>1</v>
      </c>
    </row>
    <row r="3716" spans="1:21" x14ac:dyDescent="0.25">
      <c r="A3716">
        <v>20031022</v>
      </c>
      <c r="B3716" t="s">
        <v>1821</v>
      </c>
      <c r="C3716" t="str">
        <f t="shared" si="174"/>
        <v>W</v>
      </c>
      <c r="D3716" t="s">
        <v>397</v>
      </c>
      <c r="E3716" s="1">
        <v>50</v>
      </c>
      <c r="F3716" s="1">
        <v>3</v>
      </c>
      <c r="G3716">
        <f t="shared" si="175"/>
        <v>47</v>
      </c>
      <c r="H3716" t="s">
        <v>2691</v>
      </c>
      <c r="I3716" t="s">
        <v>2629</v>
      </c>
      <c r="J3716" t="s">
        <v>208</v>
      </c>
      <c r="K3716" t="s">
        <v>2696</v>
      </c>
      <c r="L3716" t="s">
        <v>1675</v>
      </c>
      <c r="M3716" t="s">
        <v>1824</v>
      </c>
      <c r="N3716" t="s">
        <v>1839</v>
      </c>
      <c r="R3716" t="s">
        <v>30</v>
      </c>
      <c r="T3716">
        <v>4</v>
      </c>
      <c r="U3716">
        <f t="shared" si="176"/>
        <v>0</v>
      </c>
    </row>
    <row r="3717" spans="1:21" x14ac:dyDescent="0.25">
      <c r="A3717">
        <v>20031022</v>
      </c>
      <c r="B3717" t="s">
        <v>397</v>
      </c>
      <c r="C3717" t="str">
        <f t="shared" si="174"/>
        <v>L</v>
      </c>
      <c r="D3717" t="s">
        <v>1821</v>
      </c>
      <c r="E3717" s="1">
        <v>3</v>
      </c>
      <c r="F3717" s="1">
        <v>50</v>
      </c>
      <c r="G3717">
        <f t="shared" si="175"/>
        <v>-47</v>
      </c>
      <c r="H3717" t="s">
        <v>2691</v>
      </c>
      <c r="I3717" t="s">
        <v>2629</v>
      </c>
      <c r="J3717" t="s">
        <v>208</v>
      </c>
      <c r="K3717" t="s">
        <v>2696</v>
      </c>
      <c r="L3717" t="s">
        <v>1675</v>
      </c>
      <c r="M3717" t="s">
        <v>1824</v>
      </c>
      <c r="N3717" t="s">
        <v>1839</v>
      </c>
      <c r="R3717" t="s">
        <v>30</v>
      </c>
      <c r="T3717">
        <v>4</v>
      </c>
      <c r="U3717">
        <f t="shared" si="176"/>
        <v>0</v>
      </c>
    </row>
    <row r="3718" spans="1:21" x14ac:dyDescent="0.25">
      <c r="A3718">
        <v>20031023</v>
      </c>
      <c r="B3718" t="s">
        <v>1817</v>
      </c>
      <c r="C3718" t="str">
        <f t="shared" si="174"/>
        <v>W</v>
      </c>
      <c r="D3718" t="s">
        <v>1823</v>
      </c>
      <c r="E3718" s="1">
        <v>41</v>
      </c>
      <c r="F3718" s="1">
        <v>13</v>
      </c>
      <c r="G3718">
        <f t="shared" si="175"/>
        <v>28</v>
      </c>
      <c r="H3718" t="s">
        <v>2691</v>
      </c>
      <c r="I3718" t="s">
        <v>2629</v>
      </c>
      <c r="J3718" t="s">
        <v>212</v>
      </c>
      <c r="K3718" t="s">
        <v>2701</v>
      </c>
      <c r="L3718" t="s">
        <v>1792</v>
      </c>
      <c r="M3718" t="s">
        <v>1824</v>
      </c>
      <c r="N3718" t="s">
        <v>1839</v>
      </c>
      <c r="R3718" t="s">
        <v>30</v>
      </c>
      <c r="T3718">
        <v>4</v>
      </c>
      <c r="U3718">
        <f t="shared" si="176"/>
        <v>0</v>
      </c>
    </row>
    <row r="3719" spans="1:21" x14ac:dyDescent="0.25">
      <c r="A3719">
        <v>20031023</v>
      </c>
      <c r="B3719" t="s">
        <v>1823</v>
      </c>
      <c r="C3719" t="str">
        <f t="shared" si="174"/>
        <v>L</v>
      </c>
      <c r="D3719" t="s">
        <v>1817</v>
      </c>
      <c r="E3719" s="1">
        <v>13</v>
      </c>
      <c r="F3719" s="1">
        <v>41</v>
      </c>
      <c r="G3719">
        <f t="shared" si="175"/>
        <v>-28</v>
      </c>
      <c r="H3719" t="s">
        <v>2691</v>
      </c>
      <c r="I3719" t="s">
        <v>2629</v>
      </c>
      <c r="J3719" t="s">
        <v>212</v>
      </c>
      <c r="K3719" t="s">
        <v>2701</v>
      </c>
      <c r="L3719" t="s">
        <v>1792</v>
      </c>
      <c r="M3719" t="s">
        <v>1824</v>
      </c>
      <c r="N3719" t="s">
        <v>1839</v>
      </c>
      <c r="R3719" t="s">
        <v>30</v>
      </c>
      <c r="T3719">
        <v>4</v>
      </c>
      <c r="U3719">
        <f t="shared" si="176"/>
        <v>0</v>
      </c>
    </row>
    <row r="3720" spans="1:21" x14ac:dyDescent="0.25">
      <c r="A3720">
        <v>20031024</v>
      </c>
      <c r="B3720" t="s">
        <v>382</v>
      </c>
      <c r="C3720" t="str">
        <f t="shared" si="174"/>
        <v>L</v>
      </c>
      <c r="D3720" t="s">
        <v>1828</v>
      </c>
      <c r="E3720" s="1">
        <v>19</v>
      </c>
      <c r="F3720" s="1">
        <v>46</v>
      </c>
      <c r="G3720">
        <f t="shared" si="175"/>
        <v>-27</v>
      </c>
      <c r="H3720" t="s">
        <v>2691</v>
      </c>
      <c r="I3720" t="s">
        <v>2629</v>
      </c>
      <c r="J3720" t="s">
        <v>210</v>
      </c>
      <c r="K3720" t="s">
        <v>2696</v>
      </c>
      <c r="L3720" t="s">
        <v>1675</v>
      </c>
      <c r="M3720" t="s">
        <v>1824</v>
      </c>
      <c r="N3720" t="s">
        <v>1839</v>
      </c>
      <c r="R3720" t="s">
        <v>30</v>
      </c>
      <c r="T3720">
        <v>4</v>
      </c>
      <c r="U3720">
        <f t="shared" si="176"/>
        <v>0</v>
      </c>
    </row>
    <row r="3721" spans="1:21" x14ac:dyDescent="0.25">
      <c r="A3721">
        <v>20031024</v>
      </c>
      <c r="B3721" t="s">
        <v>1828</v>
      </c>
      <c r="C3721" t="str">
        <f t="shared" si="174"/>
        <v>W</v>
      </c>
      <c r="D3721" t="s">
        <v>382</v>
      </c>
      <c r="E3721" s="1">
        <v>46</v>
      </c>
      <c r="F3721" s="1">
        <v>19</v>
      </c>
      <c r="G3721">
        <f t="shared" si="175"/>
        <v>27</v>
      </c>
      <c r="H3721" t="s">
        <v>2691</v>
      </c>
      <c r="I3721" t="s">
        <v>2629</v>
      </c>
      <c r="J3721" t="s">
        <v>210</v>
      </c>
      <c r="K3721" t="s">
        <v>2696</v>
      </c>
      <c r="L3721" t="s">
        <v>1675</v>
      </c>
      <c r="M3721" t="s">
        <v>1824</v>
      </c>
      <c r="N3721" t="s">
        <v>1839</v>
      </c>
      <c r="R3721" t="s">
        <v>30</v>
      </c>
      <c r="T3721">
        <v>4</v>
      </c>
      <c r="U3721">
        <f t="shared" si="176"/>
        <v>0</v>
      </c>
    </row>
    <row r="3722" spans="1:21" x14ac:dyDescent="0.25">
      <c r="A3722">
        <v>20031024</v>
      </c>
      <c r="B3722" t="s">
        <v>1787</v>
      </c>
      <c r="C3722" t="str">
        <f t="shared" si="174"/>
        <v>W</v>
      </c>
      <c r="D3722" t="s">
        <v>2631</v>
      </c>
      <c r="E3722" s="1">
        <v>91</v>
      </c>
      <c r="F3722" s="1">
        <v>7</v>
      </c>
      <c r="G3722">
        <f t="shared" si="175"/>
        <v>84</v>
      </c>
      <c r="H3722" t="s">
        <v>2691</v>
      </c>
      <c r="I3722" t="s">
        <v>2629</v>
      </c>
      <c r="J3722" t="s">
        <v>207</v>
      </c>
      <c r="K3722" t="s">
        <v>1808</v>
      </c>
      <c r="L3722" t="s">
        <v>1715</v>
      </c>
      <c r="M3722" t="s">
        <v>1824</v>
      </c>
      <c r="N3722" t="s">
        <v>1839</v>
      </c>
      <c r="R3722" t="s">
        <v>30</v>
      </c>
      <c r="T3722">
        <v>4</v>
      </c>
      <c r="U3722">
        <f t="shared" si="176"/>
        <v>0</v>
      </c>
    </row>
    <row r="3723" spans="1:21" x14ac:dyDescent="0.25">
      <c r="A3723">
        <v>20031024</v>
      </c>
      <c r="B3723" t="s">
        <v>2631</v>
      </c>
      <c r="C3723" t="str">
        <f t="shared" si="174"/>
        <v>L</v>
      </c>
      <c r="D3723" t="s">
        <v>1787</v>
      </c>
      <c r="E3723" s="1">
        <v>7</v>
      </c>
      <c r="F3723" s="1">
        <v>91</v>
      </c>
      <c r="G3723">
        <f t="shared" si="175"/>
        <v>-84</v>
      </c>
      <c r="H3723" t="s">
        <v>2691</v>
      </c>
      <c r="I3723" t="s">
        <v>2629</v>
      </c>
      <c r="J3723" t="s">
        <v>207</v>
      </c>
      <c r="K3723" t="s">
        <v>1808</v>
      </c>
      <c r="L3723" t="s">
        <v>1715</v>
      </c>
      <c r="M3723" t="s">
        <v>1824</v>
      </c>
      <c r="N3723" t="s">
        <v>1839</v>
      </c>
      <c r="R3723" t="s">
        <v>30</v>
      </c>
      <c r="T3723">
        <v>4</v>
      </c>
      <c r="U3723">
        <f t="shared" si="176"/>
        <v>0</v>
      </c>
    </row>
    <row r="3724" spans="1:21" x14ac:dyDescent="0.25">
      <c r="A3724">
        <v>20031025</v>
      </c>
      <c r="B3724" t="s">
        <v>1824</v>
      </c>
      <c r="C3724" t="str">
        <f t="shared" si="174"/>
        <v>W</v>
      </c>
      <c r="D3724" t="s">
        <v>2639</v>
      </c>
      <c r="E3724" s="1">
        <v>142</v>
      </c>
      <c r="F3724" s="1">
        <v>0</v>
      </c>
      <c r="G3724">
        <f t="shared" si="175"/>
        <v>142</v>
      </c>
      <c r="H3724" t="s">
        <v>2691</v>
      </c>
      <c r="I3724" t="s">
        <v>2629</v>
      </c>
      <c r="J3724" t="s">
        <v>208</v>
      </c>
      <c r="K3724" t="s">
        <v>2699</v>
      </c>
      <c r="L3724" t="s">
        <v>1691</v>
      </c>
      <c r="M3724" t="s">
        <v>1824</v>
      </c>
      <c r="N3724" t="s">
        <v>1033</v>
      </c>
      <c r="R3724" t="s">
        <v>30</v>
      </c>
      <c r="T3724">
        <v>4</v>
      </c>
      <c r="U3724">
        <f t="shared" si="176"/>
        <v>0</v>
      </c>
    </row>
    <row r="3725" spans="1:21" x14ac:dyDescent="0.25">
      <c r="A3725">
        <v>20031025</v>
      </c>
      <c r="B3725" t="s">
        <v>2639</v>
      </c>
      <c r="C3725" t="str">
        <f t="shared" si="174"/>
        <v>L</v>
      </c>
      <c r="D3725" t="s">
        <v>1824</v>
      </c>
      <c r="E3725" s="1">
        <v>0</v>
      </c>
      <c r="F3725" s="1">
        <v>142</v>
      </c>
      <c r="G3725">
        <f t="shared" si="175"/>
        <v>-142</v>
      </c>
      <c r="H3725" t="s">
        <v>2691</v>
      </c>
      <c r="I3725" t="s">
        <v>2629</v>
      </c>
      <c r="J3725" t="s">
        <v>208</v>
      </c>
      <c r="K3725" t="s">
        <v>2699</v>
      </c>
      <c r="L3725" t="s">
        <v>1691</v>
      </c>
      <c r="M3725" t="s">
        <v>1824</v>
      </c>
      <c r="N3725" t="s">
        <v>1037</v>
      </c>
      <c r="R3725" t="s">
        <v>30</v>
      </c>
      <c r="T3725">
        <v>4</v>
      </c>
      <c r="U3725">
        <f t="shared" si="176"/>
        <v>0</v>
      </c>
    </row>
    <row r="3726" spans="1:21" x14ac:dyDescent="0.25">
      <c r="A3726">
        <v>20031025</v>
      </c>
      <c r="B3726" t="s">
        <v>171</v>
      </c>
      <c r="C3726" t="str">
        <f t="shared" si="174"/>
        <v>L</v>
      </c>
      <c r="D3726" t="s">
        <v>1264</v>
      </c>
      <c r="E3726" s="1">
        <v>15</v>
      </c>
      <c r="F3726" s="1">
        <v>27</v>
      </c>
      <c r="G3726">
        <f t="shared" si="175"/>
        <v>-12</v>
      </c>
      <c r="H3726" t="s">
        <v>2691</v>
      </c>
      <c r="I3726" t="s">
        <v>2629</v>
      </c>
      <c r="J3726" t="s">
        <v>207</v>
      </c>
      <c r="K3726" t="s">
        <v>2700</v>
      </c>
      <c r="L3726" t="s">
        <v>1772</v>
      </c>
      <c r="M3726" t="s">
        <v>1824</v>
      </c>
      <c r="N3726" t="s">
        <v>1839</v>
      </c>
      <c r="R3726" t="s">
        <v>30</v>
      </c>
      <c r="T3726">
        <v>4</v>
      </c>
      <c r="U3726">
        <f t="shared" si="176"/>
        <v>0</v>
      </c>
    </row>
    <row r="3727" spans="1:21" x14ac:dyDescent="0.25">
      <c r="A3727">
        <v>20031025</v>
      </c>
      <c r="B3727" t="s">
        <v>1264</v>
      </c>
      <c r="C3727" t="str">
        <f t="shared" si="174"/>
        <v>W</v>
      </c>
      <c r="D3727" t="s">
        <v>171</v>
      </c>
      <c r="E3727" s="1">
        <v>27</v>
      </c>
      <c r="F3727" s="1">
        <v>15</v>
      </c>
      <c r="G3727">
        <f t="shared" si="175"/>
        <v>12</v>
      </c>
      <c r="H3727" t="s">
        <v>2691</v>
      </c>
      <c r="I3727" t="s">
        <v>2629</v>
      </c>
      <c r="J3727" t="s">
        <v>207</v>
      </c>
      <c r="K3727" t="s">
        <v>2700</v>
      </c>
      <c r="L3727" t="s">
        <v>1772</v>
      </c>
      <c r="M3727" t="s">
        <v>1824</v>
      </c>
      <c r="N3727" t="s">
        <v>1839</v>
      </c>
      <c r="R3727" t="s">
        <v>30</v>
      </c>
      <c r="T3727">
        <v>4</v>
      </c>
      <c r="U3727">
        <f t="shared" si="176"/>
        <v>0</v>
      </c>
    </row>
    <row r="3728" spans="1:21" x14ac:dyDescent="0.25">
      <c r="A3728">
        <v>20031025</v>
      </c>
      <c r="B3728" t="s">
        <v>164</v>
      </c>
      <c r="C3728" t="str">
        <f t="shared" si="174"/>
        <v>W</v>
      </c>
      <c r="D3728" t="s">
        <v>503</v>
      </c>
      <c r="E3728" s="1">
        <v>51</v>
      </c>
      <c r="F3728" s="1">
        <v>9</v>
      </c>
      <c r="G3728">
        <f t="shared" si="175"/>
        <v>42</v>
      </c>
      <c r="H3728" t="s">
        <v>2691</v>
      </c>
      <c r="I3728" t="s">
        <v>2629</v>
      </c>
      <c r="J3728" t="s">
        <v>212</v>
      </c>
      <c r="K3728" t="s">
        <v>1810</v>
      </c>
      <c r="L3728" t="s">
        <v>1675</v>
      </c>
      <c r="M3728" t="s">
        <v>1824</v>
      </c>
      <c r="N3728" t="s">
        <v>1839</v>
      </c>
      <c r="R3728" t="s">
        <v>30</v>
      </c>
      <c r="T3728">
        <v>4</v>
      </c>
      <c r="U3728">
        <f t="shared" si="176"/>
        <v>0</v>
      </c>
    </row>
    <row r="3729" spans="1:21" x14ac:dyDescent="0.25">
      <c r="A3729">
        <v>20031025</v>
      </c>
      <c r="B3729" t="s">
        <v>503</v>
      </c>
      <c r="C3729" t="str">
        <f t="shared" si="174"/>
        <v>L</v>
      </c>
      <c r="D3729" t="s">
        <v>164</v>
      </c>
      <c r="E3729" s="1">
        <v>9</v>
      </c>
      <c r="F3729" s="1">
        <v>51</v>
      </c>
      <c r="G3729">
        <f t="shared" si="175"/>
        <v>-42</v>
      </c>
      <c r="H3729" t="s">
        <v>2691</v>
      </c>
      <c r="I3729" t="s">
        <v>2629</v>
      </c>
      <c r="J3729" t="s">
        <v>212</v>
      </c>
      <c r="K3729" t="s">
        <v>1810</v>
      </c>
      <c r="L3729" t="s">
        <v>1675</v>
      </c>
      <c r="M3729" t="s">
        <v>1824</v>
      </c>
      <c r="N3729" t="s">
        <v>1839</v>
      </c>
      <c r="R3729" t="s">
        <v>30</v>
      </c>
      <c r="T3729">
        <v>4</v>
      </c>
      <c r="U3729">
        <f t="shared" si="176"/>
        <v>0</v>
      </c>
    </row>
    <row r="3730" spans="1:21" x14ac:dyDescent="0.25">
      <c r="A3730">
        <v>20031026</v>
      </c>
      <c r="B3730" t="s">
        <v>1821</v>
      </c>
      <c r="C3730" t="str">
        <f t="shared" si="174"/>
        <v>L</v>
      </c>
      <c r="D3730" t="s">
        <v>1825</v>
      </c>
      <c r="E3730" s="1">
        <v>15</v>
      </c>
      <c r="F3730" s="1">
        <v>16</v>
      </c>
      <c r="G3730">
        <f t="shared" si="175"/>
        <v>-1</v>
      </c>
      <c r="H3730" t="s">
        <v>2691</v>
      </c>
      <c r="I3730" t="s">
        <v>2629</v>
      </c>
      <c r="J3730" t="s">
        <v>208</v>
      </c>
      <c r="K3730" t="s">
        <v>2699</v>
      </c>
      <c r="L3730" t="s">
        <v>1691</v>
      </c>
      <c r="M3730" t="s">
        <v>1824</v>
      </c>
      <c r="N3730" t="s">
        <v>1839</v>
      </c>
      <c r="R3730" t="s">
        <v>30</v>
      </c>
      <c r="T3730">
        <v>4</v>
      </c>
      <c r="U3730">
        <f t="shared" si="176"/>
        <v>1</v>
      </c>
    </row>
    <row r="3731" spans="1:21" x14ac:dyDescent="0.25">
      <c r="A3731">
        <v>20031026</v>
      </c>
      <c r="B3731" t="s">
        <v>1825</v>
      </c>
      <c r="C3731" t="str">
        <f t="shared" si="174"/>
        <v>W</v>
      </c>
      <c r="D3731" t="s">
        <v>1821</v>
      </c>
      <c r="E3731" s="1">
        <v>16</v>
      </c>
      <c r="F3731" s="1">
        <v>15</v>
      </c>
      <c r="G3731">
        <f t="shared" si="175"/>
        <v>1</v>
      </c>
      <c r="H3731" t="s">
        <v>2691</v>
      </c>
      <c r="I3731" t="s">
        <v>2629</v>
      </c>
      <c r="J3731" t="s">
        <v>208</v>
      </c>
      <c r="K3731" t="s">
        <v>2699</v>
      </c>
      <c r="L3731" t="s">
        <v>1691</v>
      </c>
      <c r="M3731" t="s">
        <v>1824</v>
      </c>
      <c r="N3731" t="s">
        <v>1839</v>
      </c>
      <c r="R3731" t="s">
        <v>30</v>
      </c>
      <c r="T3731">
        <v>4</v>
      </c>
      <c r="U3731">
        <f t="shared" si="176"/>
        <v>0</v>
      </c>
    </row>
    <row r="3732" spans="1:21" x14ac:dyDescent="0.25">
      <c r="A3732">
        <v>20031026</v>
      </c>
      <c r="B3732" t="s">
        <v>376</v>
      </c>
      <c r="C3732" t="str">
        <f t="shared" si="174"/>
        <v>W</v>
      </c>
      <c r="D3732" t="s">
        <v>2633</v>
      </c>
      <c r="E3732" s="1">
        <v>35</v>
      </c>
      <c r="F3732" s="1">
        <v>22</v>
      </c>
      <c r="G3732">
        <f t="shared" si="175"/>
        <v>13</v>
      </c>
      <c r="H3732" t="s">
        <v>2691</v>
      </c>
      <c r="I3732" t="s">
        <v>2629</v>
      </c>
      <c r="J3732" t="s">
        <v>210</v>
      </c>
      <c r="K3732" t="s">
        <v>2692</v>
      </c>
      <c r="L3732" t="s">
        <v>1681</v>
      </c>
      <c r="M3732" t="s">
        <v>1824</v>
      </c>
      <c r="N3732" t="s">
        <v>1839</v>
      </c>
      <c r="R3732" t="s">
        <v>30</v>
      </c>
      <c r="T3732">
        <v>4</v>
      </c>
      <c r="U3732">
        <f t="shared" si="176"/>
        <v>0</v>
      </c>
    </row>
    <row r="3733" spans="1:21" x14ac:dyDescent="0.25">
      <c r="A3733">
        <v>20031026</v>
      </c>
      <c r="B3733" t="s">
        <v>2633</v>
      </c>
      <c r="C3733" t="str">
        <f t="shared" si="174"/>
        <v>L</v>
      </c>
      <c r="D3733" t="s">
        <v>376</v>
      </c>
      <c r="E3733" s="1">
        <v>22</v>
      </c>
      <c r="F3733" s="1">
        <v>35</v>
      </c>
      <c r="G3733">
        <f t="shared" si="175"/>
        <v>-13</v>
      </c>
      <c r="H3733" t="s">
        <v>2691</v>
      </c>
      <c r="I3733" t="s">
        <v>2629</v>
      </c>
      <c r="J3733" t="s">
        <v>210</v>
      </c>
      <c r="K3733" t="s">
        <v>2692</v>
      </c>
      <c r="L3733" t="s">
        <v>1681</v>
      </c>
      <c r="M3733" t="s">
        <v>1824</v>
      </c>
      <c r="N3733" t="s">
        <v>1839</v>
      </c>
      <c r="R3733" t="s">
        <v>30</v>
      </c>
      <c r="T3733">
        <v>4</v>
      </c>
      <c r="U3733">
        <f t="shared" si="176"/>
        <v>0</v>
      </c>
    </row>
    <row r="3734" spans="1:21" x14ac:dyDescent="0.25">
      <c r="A3734">
        <v>20031027</v>
      </c>
      <c r="B3734" t="s">
        <v>1823</v>
      </c>
      <c r="C3734" t="str">
        <f t="shared" si="174"/>
        <v>L</v>
      </c>
      <c r="D3734" t="s">
        <v>660</v>
      </c>
      <c r="E3734" s="1">
        <v>26</v>
      </c>
      <c r="F3734" s="1">
        <v>39</v>
      </c>
      <c r="G3734">
        <f t="shared" si="175"/>
        <v>-13</v>
      </c>
      <c r="H3734" t="s">
        <v>2691</v>
      </c>
      <c r="I3734" t="s">
        <v>2629</v>
      </c>
      <c r="J3734" t="s">
        <v>212</v>
      </c>
      <c r="K3734" t="s">
        <v>2698</v>
      </c>
      <c r="L3734" t="s">
        <v>2697</v>
      </c>
      <c r="M3734" t="s">
        <v>1824</v>
      </c>
      <c r="N3734" t="s">
        <v>1839</v>
      </c>
      <c r="R3734" t="s">
        <v>30</v>
      </c>
      <c r="T3734">
        <v>4</v>
      </c>
      <c r="U3734">
        <f t="shared" si="176"/>
        <v>0</v>
      </c>
    </row>
    <row r="3735" spans="1:21" x14ac:dyDescent="0.25">
      <c r="A3735">
        <v>20031027</v>
      </c>
      <c r="B3735" t="s">
        <v>660</v>
      </c>
      <c r="C3735" t="str">
        <f t="shared" si="174"/>
        <v>W</v>
      </c>
      <c r="D3735" t="s">
        <v>1823</v>
      </c>
      <c r="E3735" s="1">
        <v>39</v>
      </c>
      <c r="F3735" s="1">
        <v>26</v>
      </c>
      <c r="G3735">
        <f t="shared" si="175"/>
        <v>13</v>
      </c>
      <c r="H3735" t="s">
        <v>2691</v>
      </c>
      <c r="I3735" t="s">
        <v>2629</v>
      </c>
      <c r="J3735" t="s">
        <v>212</v>
      </c>
      <c r="K3735" t="s">
        <v>2698</v>
      </c>
      <c r="L3735" t="s">
        <v>2697</v>
      </c>
      <c r="M3735" t="s">
        <v>1824</v>
      </c>
      <c r="N3735" t="s">
        <v>1839</v>
      </c>
      <c r="R3735" t="s">
        <v>30</v>
      </c>
      <c r="T3735">
        <v>4</v>
      </c>
      <c r="U3735">
        <f t="shared" si="176"/>
        <v>0</v>
      </c>
    </row>
    <row r="3736" spans="1:21" x14ac:dyDescent="0.25">
      <c r="A3736">
        <v>20031028</v>
      </c>
      <c r="B3736" t="s">
        <v>382</v>
      </c>
      <c r="C3736" t="str">
        <f t="shared" si="174"/>
        <v>L</v>
      </c>
      <c r="D3736" t="s">
        <v>2635</v>
      </c>
      <c r="E3736" s="1">
        <v>12</v>
      </c>
      <c r="F3736" s="1">
        <v>24</v>
      </c>
      <c r="G3736">
        <f t="shared" si="175"/>
        <v>-12</v>
      </c>
      <c r="H3736" t="s">
        <v>2691</v>
      </c>
      <c r="I3736" t="s">
        <v>2629</v>
      </c>
      <c r="J3736" t="s">
        <v>210</v>
      </c>
      <c r="K3736" t="s">
        <v>2696</v>
      </c>
      <c r="L3736" t="s">
        <v>1675</v>
      </c>
      <c r="M3736" t="s">
        <v>1824</v>
      </c>
      <c r="N3736" t="s">
        <v>1839</v>
      </c>
      <c r="R3736" t="s">
        <v>30</v>
      </c>
      <c r="T3736">
        <v>4</v>
      </c>
      <c r="U3736">
        <f t="shared" si="176"/>
        <v>0</v>
      </c>
    </row>
    <row r="3737" spans="1:21" x14ac:dyDescent="0.25">
      <c r="A3737">
        <v>20031028</v>
      </c>
      <c r="B3737" t="s">
        <v>2635</v>
      </c>
      <c r="C3737" t="str">
        <f t="shared" si="174"/>
        <v>W</v>
      </c>
      <c r="D3737" t="s">
        <v>382</v>
      </c>
      <c r="E3737" s="1">
        <v>24</v>
      </c>
      <c r="F3737" s="1">
        <v>12</v>
      </c>
      <c r="G3737">
        <f t="shared" si="175"/>
        <v>12</v>
      </c>
      <c r="H3737" t="s">
        <v>2691</v>
      </c>
      <c r="I3737" t="s">
        <v>2629</v>
      </c>
      <c r="J3737" t="s">
        <v>210</v>
      </c>
      <c r="K3737" t="s">
        <v>2696</v>
      </c>
      <c r="L3737" t="s">
        <v>1675</v>
      </c>
      <c r="M3737" t="s">
        <v>1824</v>
      </c>
      <c r="N3737" t="s">
        <v>1839</v>
      </c>
      <c r="R3737" t="s">
        <v>30</v>
      </c>
      <c r="T3737">
        <v>4</v>
      </c>
      <c r="U3737">
        <f t="shared" si="176"/>
        <v>0</v>
      </c>
    </row>
    <row r="3738" spans="1:21" x14ac:dyDescent="0.25">
      <c r="A3738">
        <v>20031029</v>
      </c>
      <c r="B3738" t="s">
        <v>2645</v>
      </c>
      <c r="C3738" t="str">
        <f t="shared" si="174"/>
        <v>W</v>
      </c>
      <c r="D3738" t="s">
        <v>2631</v>
      </c>
      <c r="E3738" s="1">
        <v>24</v>
      </c>
      <c r="F3738" s="1">
        <v>7</v>
      </c>
      <c r="G3738">
        <f t="shared" si="175"/>
        <v>17</v>
      </c>
      <c r="H3738" t="s">
        <v>2691</v>
      </c>
      <c r="I3738" t="s">
        <v>2629</v>
      </c>
      <c r="J3738" t="s">
        <v>207</v>
      </c>
      <c r="K3738" t="s">
        <v>2693</v>
      </c>
      <c r="L3738" t="s">
        <v>1770</v>
      </c>
      <c r="M3738" t="s">
        <v>1824</v>
      </c>
      <c r="N3738" t="s">
        <v>1839</v>
      </c>
      <c r="R3738" t="s">
        <v>30</v>
      </c>
      <c r="T3738">
        <v>4</v>
      </c>
      <c r="U3738">
        <f t="shared" si="176"/>
        <v>0</v>
      </c>
    </row>
    <row r="3739" spans="1:21" x14ac:dyDescent="0.25">
      <c r="A3739">
        <v>20031029</v>
      </c>
      <c r="B3739" t="s">
        <v>2631</v>
      </c>
      <c r="C3739" t="str">
        <f t="shared" si="174"/>
        <v>L</v>
      </c>
      <c r="D3739" t="s">
        <v>2645</v>
      </c>
      <c r="E3739" s="1">
        <v>7</v>
      </c>
      <c r="F3739" s="1">
        <v>24</v>
      </c>
      <c r="G3739">
        <f t="shared" si="175"/>
        <v>-17</v>
      </c>
      <c r="H3739" t="s">
        <v>2691</v>
      </c>
      <c r="I3739" t="s">
        <v>2629</v>
      </c>
      <c r="J3739" t="s">
        <v>207</v>
      </c>
      <c r="K3739" t="s">
        <v>2693</v>
      </c>
      <c r="L3739" t="s">
        <v>1770</v>
      </c>
      <c r="M3739" t="s">
        <v>1824</v>
      </c>
      <c r="N3739" t="s">
        <v>1839</v>
      </c>
      <c r="R3739" t="s">
        <v>30</v>
      </c>
      <c r="T3739">
        <v>4</v>
      </c>
      <c r="U3739">
        <f t="shared" si="176"/>
        <v>0</v>
      </c>
    </row>
    <row r="3740" spans="1:21" x14ac:dyDescent="0.25">
      <c r="A3740">
        <v>20031030</v>
      </c>
      <c r="B3740" t="s">
        <v>2639</v>
      </c>
      <c r="C3740" t="str">
        <f t="shared" si="174"/>
        <v>L</v>
      </c>
      <c r="D3740" t="s">
        <v>397</v>
      </c>
      <c r="E3740" s="1">
        <v>7</v>
      </c>
      <c r="F3740" s="1">
        <v>37</v>
      </c>
      <c r="G3740">
        <f t="shared" si="175"/>
        <v>-30</v>
      </c>
      <c r="H3740" t="s">
        <v>2691</v>
      </c>
      <c r="I3740" t="s">
        <v>2629</v>
      </c>
      <c r="J3740" t="s">
        <v>208</v>
      </c>
      <c r="K3740" t="s">
        <v>2695</v>
      </c>
      <c r="L3740" t="s">
        <v>2694</v>
      </c>
      <c r="M3740" t="s">
        <v>1824</v>
      </c>
      <c r="N3740" t="s">
        <v>1839</v>
      </c>
      <c r="R3740" t="s">
        <v>30</v>
      </c>
      <c r="T3740">
        <v>4</v>
      </c>
      <c r="U3740">
        <f t="shared" si="176"/>
        <v>0</v>
      </c>
    </row>
    <row r="3741" spans="1:21" x14ac:dyDescent="0.25">
      <c r="A3741">
        <v>20031030</v>
      </c>
      <c r="B3741" t="s">
        <v>397</v>
      </c>
      <c r="C3741" t="str">
        <f t="shared" si="174"/>
        <v>W</v>
      </c>
      <c r="D3741" t="s">
        <v>2639</v>
      </c>
      <c r="E3741" s="1">
        <v>37</v>
      </c>
      <c r="F3741" s="1">
        <v>7</v>
      </c>
      <c r="G3741">
        <f t="shared" si="175"/>
        <v>30</v>
      </c>
      <c r="H3741" t="s">
        <v>2691</v>
      </c>
      <c r="I3741" t="s">
        <v>2629</v>
      </c>
      <c r="J3741" t="s">
        <v>208</v>
      </c>
      <c r="K3741" t="s">
        <v>2695</v>
      </c>
      <c r="L3741" t="s">
        <v>2694</v>
      </c>
      <c r="M3741" t="s">
        <v>1824</v>
      </c>
      <c r="N3741" t="s">
        <v>1839</v>
      </c>
      <c r="R3741" t="s">
        <v>30</v>
      </c>
      <c r="T3741">
        <v>4</v>
      </c>
      <c r="U3741">
        <f t="shared" si="176"/>
        <v>0</v>
      </c>
    </row>
    <row r="3742" spans="1:21" x14ac:dyDescent="0.25">
      <c r="A3742">
        <v>20031031</v>
      </c>
      <c r="B3742" t="s">
        <v>164</v>
      </c>
      <c r="C3742" t="str">
        <f t="shared" si="174"/>
        <v>W</v>
      </c>
      <c r="D3742" t="s">
        <v>660</v>
      </c>
      <c r="E3742" s="1">
        <v>41</v>
      </c>
      <c r="F3742" s="1">
        <v>14</v>
      </c>
      <c r="G3742">
        <f t="shared" si="175"/>
        <v>27</v>
      </c>
      <c r="H3742" t="s">
        <v>2691</v>
      </c>
      <c r="I3742" t="s">
        <v>2629</v>
      </c>
      <c r="J3742" t="s">
        <v>212</v>
      </c>
      <c r="K3742" t="s">
        <v>2693</v>
      </c>
      <c r="L3742" t="s">
        <v>1770</v>
      </c>
      <c r="M3742" t="s">
        <v>1824</v>
      </c>
      <c r="N3742" t="s">
        <v>1839</v>
      </c>
      <c r="R3742" t="s">
        <v>30</v>
      </c>
      <c r="T3742">
        <v>4</v>
      </c>
      <c r="U3742">
        <f t="shared" si="176"/>
        <v>0</v>
      </c>
    </row>
    <row r="3743" spans="1:21" x14ac:dyDescent="0.25">
      <c r="A3743">
        <v>20031031</v>
      </c>
      <c r="B3743" t="s">
        <v>660</v>
      </c>
      <c r="C3743" t="str">
        <f t="shared" si="174"/>
        <v>L</v>
      </c>
      <c r="D3743" t="s">
        <v>164</v>
      </c>
      <c r="E3743" s="1">
        <v>14</v>
      </c>
      <c r="F3743" s="1">
        <v>41</v>
      </c>
      <c r="G3743">
        <f t="shared" si="175"/>
        <v>-27</v>
      </c>
      <c r="H3743" t="s">
        <v>2691</v>
      </c>
      <c r="I3743" t="s">
        <v>2629</v>
      </c>
      <c r="J3743" t="s">
        <v>212</v>
      </c>
      <c r="K3743" t="s">
        <v>2693</v>
      </c>
      <c r="L3743" t="s">
        <v>1770</v>
      </c>
      <c r="M3743" t="s">
        <v>1824</v>
      </c>
      <c r="N3743" t="s">
        <v>1839</v>
      </c>
      <c r="R3743" t="s">
        <v>30</v>
      </c>
      <c r="T3743">
        <v>4</v>
      </c>
      <c r="U3743">
        <f t="shared" si="176"/>
        <v>0</v>
      </c>
    </row>
    <row r="3744" spans="1:21" x14ac:dyDescent="0.25">
      <c r="A3744">
        <v>20031101</v>
      </c>
      <c r="B3744" t="s">
        <v>2633</v>
      </c>
      <c r="C3744" t="str">
        <f t="shared" si="174"/>
        <v>L</v>
      </c>
      <c r="D3744" t="s">
        <v>1828</v>
      </c>
      <c r="E3744" s="1">
        <v>10</v>
      </c>
      <c r="F3744" s="1">
        <v>60</v>
      </c>
      <c r="G3744">
        <f t="shared" si="175"/>
        <v>-50</v>
      </c>
      <c r="H3744" t="s">
        <v>2691</v>
      </c>
      <c r="I3744" t="s">
        <v>2629</v>
      </c>
      <c r="J3744" t="s">
        <v>210</v>
      </c>
      <c r="K3744" t="s">
        <v>1808</v>
      </c>
      <c r="L3744" t="s">
        <v>1715</v>
      </c>
      <c r="M3744" t="s">
        <v>1824</v>
      </c>
      <c r="N3744" t="s">
        <v>1839</v>
      </c>
      <c r="R3744" t="s">
        <v>30</v>
      </c>
      <c r="T3744">
        <v>4</v>
      </c>
      <c r="U3744">
        <f t="shared" si="176"/>
        <v>0</v>
      </c>
    </row>
    <row r="3745" spans="1:21" x14ac:dyDescent="0.25">
      <c r="A3745">
        <v>20031101</v>
      </c>
      <c r="B3745" t="s">
        <v>1828</v>
      </c>
      <c r="C3745" t="str">
        <f t="shared" si="174"/>
        <v>W</v>
      </c>
      <c r="D3745" t="s">
        <v>2633</v>
      </c>
      <c r="E3745" s="1">
        <v>60</v>
      </c>
      <c r="F3745" s="1">
        <v>10</v>
      </c>
      <c r="G3745">
        <f t="shared" si="175"/>
        <v>50</v>
      </c>
      <c r="H3745" t="s">
        <v>2691</v>
      </c>
      <c r="I3745" t="s">
        <v>2629</v>
      </c>
      <c r="J3745" t="s">
        <v>210</v>
      </c>
      <c r="K3745" t="s">
        <v>1808</v>
      </c>
      <c r="L3745" t="s">
        <v>1715</v>
      </c>
      <c r="M3745" t="s">
        <v>1824</v>
      </c>
      <c r="N3745" t="s">
        <v>1839</v>
      </c>
      <c r="R3745" t="s">
        <v>30</v>
      </c>
      <c r="T3745">
        <v>4</v>
      </c>
      <c r="U3745">
        <f t="shared" si="176"/>
        <v>0</v>
      </c>
    </row>
    <row r="3746" spans="1:21" x14ac:dyDescent="0.25">
      <c r="A3746">
        <v>20031101</v>
      </c>
      <c r="B3746" t="s">
        <v>1824</v>
      </c>
      <c r="C3746" t="str">
        <f t="shared" si="174"/>
        <v>W</v>
      </c>
      <c r="D3746" t="s">
        <v>1825</v>
      </c>
      <c r="E3746" s="1">
        <v>17</v>
      </c>
      <c r="F3746" s="1">
        <v>16</v>
      </c>
      <c r="G3746">
        <f t="shared" si="175"/>
        <v>1</v>
      </c>
      <c r="H3746" t="s">
        <v>2691</v>
      </c>
      <c r="I3746" t="s">
        <v>2629</v>
      </c>
      <c r="J3746" t="s">
        <v>208</v>
      </c>
      <c r="K3746" t="s">
        <v>2692</v>
      </c>
      <c r="L3746" t="s">
        <v>1681</v>
      </c>
      <c r="M3746" t="s">
        <v>1824</v>
      </c>
      <c r="N3746" t="s">
        <v>1033</v>
      </c>
      <c r="R3746" t="s">
        <v>30</v>
      </c>
      <c r="T3746">
        <v>4</v>
      </c>
      <c r="U3746">
        <f t="shared" si="176"/>
        <v>0</v>
      </c>
    </row>
    <row r="3747" spans="1:21" x14ac:dyDescent="0.25">
      <c r="A3747">
        <v>20031101</v>
      </c>
      <c r="B3747" t="s">
        <v>1825</v>
      </c>
      <c r="C3747" t="str">
        <f t="shared" si="174"/>
        <v>L</v>
      </c>
      <c r="D3747" t="s">
        <v>1824</v>
      </c>
      <c r="E3747" s="1">
        <v>16</v>
      </c>
      <c r="F3747" s="1">
        <v>17</v>
      </c>
      <c r="G3747">
        <f t="shared" si="175"/>
        <v>-1</v>
      </c>
      <c r="H3747" t="s">
        <v>2691</v>
      </c>
      <c r="I3747" t="s">
        <v>2629</v>
      </c>
      <c r="J3747" t="s">
        <v>208</v>
      </c>
      <c r="K3747" t="s">
        <v>2692</v>
      </c>
      <c r="L3747" t="s">
        <v>1681</v>
      </c>
      <c r="M3747" t="s">
        <v>1824</v>
      </c>
      <c r="N3747" t="s">
        <v>1037</v>
      </c>
      <c r="R3747" t="s">
        <v>30</v>
      </c>
      <c r="T3747">
        <v>4</v>
      </c>
      <c r="U3747">
        <f t="shared" si="176"/>
        <v>1</v>
      </c>
    </row>
    <row r="3748" spans="1:21" x14ac:dyDescent="0.25">
      <c r="A3748">
        <v>20031101</v>
      </c>
      <c r="B3748" t="s">
        <v>1817</v>
      </c>
      <c r="C3748" t="str">
        <f t="shared" si="174"/>
        <v>L</v>
      </c>
      <c r="D3748" t="s">
        <v>503</v>
      </c>
      <c r="E3748" s="1">
        <v>20</v>
      </c>
      <c r="F3748" s="1">
        <v>22</v>
      </c>
      <c r="G3748">
        <f t="shared" si="175"/>
        <v>-2</v>
      </c>
      <c r="H3748" t="s">
        <v>2691</v>
      </c>
      <c r="I3748" t="s">
        <v>2629</v>
      </c>
      <c r="J3748" t="s">
        <v>212</v>
      </c>
      <c r="K3748" t="s">
        <v>1810</v>
      </c>
      <c r="L3748" t="s">
        <v>1675</v>
      </c>
      <c r="M3748" t="s">
        <v>1824</v>
      </c>
      <c r="N3748" t="s">
        <v>1839</v>
      </c>
      <c r="R3748" t="s">
        <v>30</v>
      </c>
      <c r="T3748">
        <v>4</v>
      </c>
      <c r="U3748">
        <f t="shared" si="176"/>
        <v>1</v>
      </c>
    </row>
    <row r="3749" spans="1:21" x14ac:dyDescent="0.25">
      <c r="A3749">
        <v>20031101</v>
      </c>
      <c r="B3749" t="s">
        <v>503</v>
      </c>
      <c r="C3749" t="str">
        <f t="shared" si="174"/>
        <v>W</v>
      </c>
      <c r="D3749" t="s">
        <v>1817</v>
      </c>
      <c r="E3749" s="1">
        <v>22</v>
      </c>
      <c r="F3749" s="1">
        <v>20</v>
      </c>
      <c r="G3749">
        <f t="shared" si="175"/>
        <v>2</v>
      </c>
      <c r="H3749" t="s">
        <v>2691</v>
      </c>
      <c r="I3749" t="s">
        <v>2629</v>
      </c>
      <c r="J3749" t="s">
        <v>212</v>
      </c>
      <c r="K3749" t="s">
        <v>1810</v>
      </c>
      <c r="L3749" t="s">
        <v>1675</v>
      </c>
      <c r="M3749" t="s">
        <v>1824</v>
      </c>
      <c r="N3749" t="s">
        <v>1839</v>
      </c>
      <c r="R3749" t="s">
        <v>30</v>
      </c>
      <c r="T3749">
        <v>4</v>
      </c>
      <c r="U3749">
        <f t="shared" si="176"/>
        <v>0</v>
      </c>
    </row>
    <row r="3750" spans="1:21" x14ac:dyDescent="0.25">
      <c r="A3750">
        <v>20031102</v>
      </c>
      <c r="B3750" t="s">
        <v>376</v>
      </c>
      <c r="C3750" t="str">
        <f t="shared" si="174"/>
        <v>W</v>
      </c>
      <c r="D3750" t="s">
        <v>2635</v>
      </c>
      <c r="E3750" s="1">
        <v>111</v>
      </c>
      <c r="F3750" s="1">
        <v>13</v>
      </c>
      <c r="G3750">
        <f t="shared" si="175"/>
        <v>98</v>
      </c>
      <c r="H3750" t="s">
        <v>2691</v>
      </c>
      <c r="I3750" t="s">
        <v>2629</v>
      </c>
      <c r="J3750" t="s">
        <v>210</v>
      </c>
      <c r="K3750" t="s">
        <v>1808</v>
      </c>
      <c r="L3750" t="s">
        <v>1715</v>
      </c>
      <c r="M3750" t="s">
        <v>1824</v>
      </c>
      <c r="N3750" t="s">
        <v>1839</v>
      </c>
      <c r="R3750" t="s">
        <v>30</v>
      </c>
      <c r="T3750">
        <v>4</v>
      </c>
      <c r="U3750">
        <f t="shared" si="176"/>
        <v>0</v>
      </c>
    </row>
    <row r="3751" spans="1:21" x14ac:dyDescent="0.25">
      <c r="A3751">
        <v>20031102</v>
      </c>
      <c r="B3751" t="s">
        <v>2635</v>
      </c>
      <c r="C3751" t="str">
        <f t="shared" si="174"/>
        <v>L</v>
      </c>
      <c r="D3751" t="s">
        <v>376</v>
      </c>
      <c r="E3751" s="1">
        <v>13</v>
      </c>
      <c r="F3751" s="1">
        <v>111</v>
      </c>
      <c r="G3751">
        <f t="shared" si="175"/>
        <v>-98</v>
      </c>
      <c r="H3751" t="s">
        <v>2691</v>
      </c>
      <c r="I3751" t="s">
        <v>2629</v>
      </c>
      <c r="J3751" t="s">
        <v>210</v>
      </c>
      <c r="K3751" t="s">
        <v>1808</v>
      </c>
      <c r="L3751" t="s">
        <v>1715</v>
      </c>
      <c r="M3751" t="s">
        <v>1824</v>
      </c>
      <c r="N3751" t="s">
        <v>1839</v>
      </c>
      <c r="R3751" t="s">
        <v>30</v>
      </c>
      <c r="T3751">
        <v>4</v>
      </c>
      <c r="U3751">
        <f t="shared" si="176"/>
        <v>0</v>
      </c>
    </row>
    <row r="3752" spans="1:21" x14ac:dyDescent="0.25">
      <c r="A3752">
        <v>20031102</v>
      </c>
      <c r="B3752" t="s">
        <v>1787</v>
      </c>
      <c r="C3752" t="str">
        <f t="shared" si="174"/>
        <v>W</v>
      </c>
      <c r="D3752" t="s">
        <v>1264</v>
      </c>
      <c r="E3752" s="1">
        <v>53</v>
      </c>
      <c r="F3752" s="1">
        <v>37</v>
      </c>
      <c r="G3752">
        <f t="shared" si="175"/>
        <v>16</v>
      </c>
      <c r="H3752" t="s">
        <v>2691</v>
      </c>
      <c r="I3752" t="s">
        <v>2629</v>
      </c>
      <c r="J3752" t="s">
        <v>207</v>
      </c>
      <c r="K3752" t="s">
        <v>1810</v>
      </c>
      <c r="L3752" t="s">
        <v>1675</v>
      </c>
      <c r="M3752" t="s">
        <v>1824</v>
      </c>
      <c r="N3752" t="s">
        <v>1839</v>
      </c>
      <c r="R3752" t="s">
        <v>30</v>
      </c>
      <c r="T3752">
        <v>4</v>
      </c>
      <c r="U3752">
        <f t="shared" si="176"/>
        <v>0</v>
      </c>
    </row>
    <row r="3753" spans="1:21" x14ac:dyDescent="0.25">
      <c r="A3753">
        <v>20031102</v>
      </c>
      <c r="B3753" t="s">
        <v>1264</v>
      </c>
      <c r="C3753" t="str">
        <f t="shared" si="174"/>
        <v>L</v>
      </c>
      <c r="D3753" t="s">
        <v>1787</v>
      </c>
      <c r="E3753" s="1">
        <v>37</v>
      </c>
      <c r="F3753" s="1">
        <v>53</v>
      </c>
      <c r="G3753">
        <f t="shared" si="175"/>
        <v>-16</v>
      </c>
      <c r="H3753" t="s">
        <v>2691</v>
      </c>
      <c r="I3753" t="s">
        <v>2629</v>
      </c>
      <c r="J3753" t="s">
        <v>207</v>
      </c>
      <c r="K3753" t="s">
        <v>1810</v>
      </c>
      <c r="L3753" t="s">
        <v>1675</v>
      </c>
      <c r="M3753" t="s">
        <v>1824</v>
      </c>
      <c r="N3753" t="s">
        <v>1839</v>
      </c>
      <c r="R3753" t="s">
        <v>30</v>
      </c>
      <c r="T3753">
        <v>4</v>
      </c>
      <c r="U3753">
        <f t="shared" si="176"/>
        <v>0</v>
      </c>
    </row>
    <row r="3754" spans="1:21" x14ac:dyDescent="0.25">
      <c r="A3754">
        <v>20031108</v>
      </c>
      <c r="B3754" t="s">
        <v>1824</v>
      </c>
      <c r="C3754" t="str">
        <f t="shared" si="174"/>
        <v>W</v>
      </c>
      <c r="D3754" t="s">
        <v>503</v>
      </c>
      <c r="E3754" s="1">
        <v>33</v>
      </c>
      <c r="F3754" s="1">
        <v>16</v>
      </c>
      <c r="G3754">
        <f t="shared" si="175"/>
        <v>17</v>
      </c>
      <c r="H3754" t="s">
        <v>2691</v>
      </c>
      <c r="I3754" t="s">
        <v>2627</v>
      </c>
      <c r="K3754" t="s">
        <v>1808</v>
      </c>
      <c r="L3754" t="s">
        <v>1715</v>
      </c>
      <c r="M3754" t="s">
        <v>1824</v>
      </c>
      <c r="N3754" t="s">
        <v>1033</v>
      </c>
      <c r="R3754" t="s">
        <v>30</v>
      </c>
      <c r="T3754">
        <v>3</v>
      </c>
      <c r="U3754">
        <f t="shared" si="176"/>
        <v>0</v>
      </c>
    </row>
    <row r="3755" spans="1:21" x14ac:dyDescent="0.25">
      <c r="A3755">
        <v>20031108</v>
      </c>
      <c r="B3755" t="s">
        <v>503</v>
      </c>
      <c r="C3755" t="str">
        <f t="shared" si="174"/>
        <v>L</v>
      </c>
      <c r="D3755" t="s">
        <v>1824</v>
      </c>
      <c r="E3755" s="1">
        <v>16</v>
      </c>
      <c r="F3755" s="1">
        <v>33</v>
      </c>
      <c r="G3755">
        <f t="shared" si="175"/>
        <v>-17</v>
      </c>
      <c r="H3755" t="s">
        <v>2691</v>
      </c>
      <c r="I3755" t="s">
        <v>2627</v>
      </c>
      <c r="K3755" t="s">
        <v>1808</v>
      </c>
      <c r="L3755" t="s">
        <v>1715</v>
      </c>
      <c r="M3755" t="s">
        <v>1824</v>
      </c>
      <c r="N3755" t="s">
        <v>1037</v>
      </c>
      <c r="R3755" t="s">
        <v>30</v>
      </c>
      <c r="T3755">
        <v>3</v>
      </c>
      <c r="U3755">
        <f t="shared" si="176"/>
        <v>0</v>
      </c>
    </row>
    <row r="3756" spans="1:21" x14ac:dyDescent="0.25">
      <c r="A3756">
        <v>20031108</v>
      </c>
      <c r="B3756" t="s">
        <v>1787</v>
      </c>
      <c r="C3756" t="str">
        <f t="shared" si="174"/>
        <v>W</v>
      </c>
      <c r="D3756" t="s">
        <v>1828</v>
      </c>
      <c r="E3756" s="1">
        <v>29</v>
      </c>
      <c r="F3756" s="1">
        <v>9</v>
      </c>
      <c r="G3756">
        <f t="shared" si="175"/>
        <v>20</v>
      </c>
      <c r="H3756" t="s">
        <v>2691</v>
      </c>
      <c r="I3756" t="s">
        <v>2627</v>
      </c>
      <c r="K3756" t="s">
        <v>2692</v>
      </c>
      <c r="L3756" t="s">
        <v>1681</v>
      </c>
      <c r="M3756" t="s">
        <v>1824</v>
      </c>
      <c r="N3756" t="s">
        <v>1839</v>
      </c>
      <c r="R3756" t="s">
        <v>30</v>
      </c>
      <c r="T3756">
        <v>3</v>
      </c>
      <c r="U3756">
        <f t="shared" si="176"/>
        <v>0</v>
      </c>
    </row>
    <row r="3757" spans="1:21" x14ac:dyDescent="0.25">
      <c r="A3757">
        <v>20031108</v>
      </c>
      <c r="B3757" t="s">
        <v>1828</v>
      </c>
      <c r="C3757" t="str">
        <f t="shared" si="174"/>
        <v>L</v>
      </c>
      <c r="D3757" t="s">
        <v>1787</v>
      </c>
      <c r="E3757" s="1">
        <v>9</v>
      </c>
      <c r="F3757" s="1">
        <v>29</v>
      </c>
      <c r="G3757">
        <f t="shared" si="175"/>
        <v>-20</v>
      </c>
      <c r="H3757" t="s">
        <v>2691</v>
      </c>
      <c r="I3757" t="s">
        <v>2627</v>
      </c>
      <c r="K3757" t="s">
        <v>2692</v>
      </c>
      <c r="L3757" t="s">
        <v>1681</v>
      </c>
      <c r="M3757" t="s">
        <v>1824</v>
      </c>
      <c r="N3757" t="s">
        <v>1839</v>
      </c>
      <c r="R3757" t="s">
        <v>30</v>
      </c>
      <c r="T3757">
        <v>3</v>
      </c>
      <c r="U3757">
        <f t="shared" si="176"/>
        <v>0</v>
      </c>
    </row>
    <row r="3758" spans="1:21" x14ac:dyDescent="0.25">
      <c r="A3758">
        <v>20031109</v>
      </c>
      <c r="B3758" t="s">
        <v>376</v>
      </c>
      <c r="C3758" t="str">
        <f t="shared" si="174"/>
        <v>W</v>
      </c>
      <c r="D3758" t="s">
        <v>1264</v>
      </c>
      <c r="E3758" s="1">
        <v>28</v>
      </c>
      <c r="F3758" s="1">
        <v>17</v>
      </c>
      <c r="G3758">
        <f t="shared" si="175"/>
        <v>11</v>
      </c>
      <c r="H3758" t="s">
        <v>2691</v>
      </c>
      <c r="I3758" t="s">
        <v>2627</v>
      </c>
      <c r="K3758" t="s">
        <v>1808</v>
      </c>
      <c r="L3758" t="s">
        <v>1715</v>
      </c>
      <c r="M3758" t="s">
        <v>1824</v>
      </c>
      <c r="N3758" t="s">
        <v>1839</v>
      </c>
      <c r="R3758" t="s">
        <v>30</v>
      </c>
      <c r="T3758">
        <v>3</v>
      </c>
      <c r="U3758">
        <f t="shared" si="176"/>
        <v>0</v>
      </c>
    </row>
    <row r="3759" spans="1:21" x14ac:dyDescent="0.25">
      <c r="A3759">
        <v>20031109</v>
      </c>
      <c r="B3759" t="s">
        <v>1264</v>
      </c>
      <c r="C3759" t="str">
        <f t="shared" si="174"/>
        <v>L</v>
      </c>
      <c r="D3759" t="s">
        <v>376</v>
      </c>
      <c r="E3759" s="1">
        <v>17</v>
      </c>
      <c r="F3759" s="1">
        <v>28</v>
      </c>
      <c r="G3759">
        <f t="shared" si="175"/>
        <v>-11</v>
      </c>
      <c r="H3759" t="s">
        <v>2691</v>
      </c>
      <c r="I3759" t="s">
        <v>2627</v>
      </c>
      <c r="K3759" t="s">
        <v>1808</v>
      </c>
      <c r="L3759" t="s">
        <v>1715</v>
      </c>
      <c r="M3759" t="s">
        <v>1824</v>
      </c>
      <c r="N3759" t="s">
        <v>1839</v>
      </c>
      <c r="R3759" t="s">
        <v>30</v>
      </c>
      <c r="T3759">
        <v>3</v>
      </c>
      <c r="U3759">
        <f t="shared" si="176"/>
        <v>0</v>
      </c>
    </row>
    <row r="3760" spans="1:21" x14ac:dyDescent="0.25">
      <c r="A3760">
        <v>20031109</v>
      </c>
      <c r="B3760" t="s">
        <v>164</v>
      </c>
      <c r="C3760" t="str">
        <f t="shared" si="174"/>
        <v>W</v>
      </c>
      <c r="D3760" t="s">
        <v>1825</v>
      </c>
      <c r="E3760" s="1">
        <v>43</v>
      </c>
      <c r="F3760" s="1">
        <v>21</v>
      </c>
      <c r="G3760">
        <f t="shared" si="175"/>
        <v>22</v>
      </c>
      <c r="H3760" t="s">
        <v>2691</v>
      </c>
      <c r="I3760" t="s">
        <v>2627</v>
      </c>
      <c r="K3760" t="s">
        <v>2692</v>
      </c>
      <c r="L3760" t="s">
        <v>1681</v>
      </c>
      <c r="M3760" t="s">
        <v>1824</v>
      </c>
      <c r="N3760" t="s">
        <v>1839</v>
      </c>
      <c r="R3760" t="s">
        <v>30</v>
      </c>
      <c r="T3760">
        <v>3</v>
      </c>
      <c r="U3760">
        <f t="shared" si="176"/>
        <v>0</v>
      </c>
    </row>
    <row r="3761" spans="1:21" x14ac:dyDescent="0.25">
      <c r="A3761">
        <v>20031109</v>
      </c>
      <c r="B3761" t="s">
        <v>1825</v>
      </c>
      <c r="C3761" t="str">
        <f t="shared" si="174"/>
        <v>L</v>
      </c>
      <c r="D3761" t="s">
        <v>164</v>
      </c>
      <c r="E3761" s="1">
        <v>21</v>
      </c>
      <c r="F3761" s="1">
        <v>43</v>
      </c>
      <c r="G3761">
        <f t="shared" si="175"/>
        <v>-22</v>
      </c>
      <c r="H3761" t="s">
        <v>2691</v>
      </c>
      <c r="I3761" t="s">
        <v>2627</v>
      </c>
      <c r="K3761" t="s">
        <v>2692</v>
      </c>
      <c r="L3761" t="s">
        <v>1681</v>
      </c>
      <c r="M3761" t="s">
        <v>1824</v>
      </c>
      <c r="N3761" t="s">
        <v>1839</v>
      </c>
      <c r="R3761" t="s">
        <v>30</v>
      </c>
      <c r="T3761">
        <v>3</v>
      </c>
      <c r="U3761">
        <f t="shared" si="176"/>
        <v>0</v>
      </c>
    </row>
    <row r="3762" spans="1:21" x14ac:dyDescent="0.25">
      <c r="A3762">
        <v>20031115</v>
      </c>
      <c r="B3762" t="s">
        <v>1787</v>
      </c>
      <c r="C3762" t="str">
        <f t="shared" si="174"/>
        <v>L</v>
      </c>
      <c r="D3762" t="s">
        <v>1824</v>
      </c>
      <c r="E3762" s="1">
        <v>10</v>
      </c>
      <c r="F3762" s="1">
        <v>22</v>
      </c>
      <c r="G3762">
        <f t="shared" si="175"/>
        <v>-12</v>
      </c>
      <c r="H3762" t="s">
        <v>2691</v>
      </c>
      <c r="I3762" t="s">
        <v>2626</v>
      </c>
      <c r="K3762" t="s">
        <v>1810</v>
      </c>
      <c r="L3762" t="s">
        <v>1675</v>
      </c>
      <c r="M3762" t="s">
        <v>1824</v>
      </c>
      <c r="N3762" t="s">
        <v>1033</v>
      </c>
      <c r="R3762" t="s">
        <v>30</v>
      </c>
      <c r="T3762">
        <v>2</v>
      </c>
      <c r="U3762">
        <f t="shared" si="176"/>
        <v>0</v>
      </c>
    </row>
    <row r="3763" spans="1:21" x14ac:dyDescent="0.25">
      <c r="A3763">
        <v>20031115</v>
      </c>
      <c r="B3763" t="s">
        <v>1824</v>
      </c>
      <c r="C3763" t="str">
        <f t="shared" si="174"/>
        <v>W</v>
      </c>
      <c r="D3763" t="s">
        <v>1787</v>
      </c>
      <c r="E3763" s="1">
        <v>22</v>
      </c>
      <c r="F3763" s="1">
        <v>10</v>
      </c>
      <c r="G3763">
        <f t="shared" si="175"/>
        <v>12</v>
      </c>
      <c r="H3763" t="s">
        <v>2691</v>
      </c>
      <c r="I3763" t="s">
        <v>2626</v>
      </c>
      <c r="K3763" t="s">
        <v>1810</v>
      </c>
      <c r="L3763" t="s">
        <v>1675</v>
      </c>
      <c r="M3763" t="s">
        <v>1824</v>
      </c>
      <c r="N3763" t="s">
        <v>1037</v>
      </c>
      <c r="R3763" t="s">
        <v>30</v>
      </c>
      <c r="T3763">
        <v>2</v>
      </c>
      <c r="U3763">
        <f t="shared" si="176"/>
        <v>0</v>
      </c>
    </row>
    <row r="3764" spans="1:21" x14ac:dyDescent="0.25">
      <c r="A3764">
        <v>20031116</v>
      </c>
      <c r="B3764" t="s">
        <v>376</v>
      </c>
      <c r="C3764" t="str">
        <f t="shared" si="174"/>
        <v>W</v>
      </c>
      <c r="D3764" t="s">
        <v>164</v>
      </c>
      <c r="E3764" s="1">
        <v>24</v>
      </c>
      <c r="F3764" s="1">
        <v>7</v>
      </c>
      <c r="G3764">
        <f t="shared" si="175"/>
        <v>17</v>
      </c>
      <c r="H3764" t="s">
        <v>2691</v>
      </c>
      <c r="I3764" t="s">
        <v>2626</v>
      </c>
      <c r="K3764" t="s">
        <v>1810</v>
      </c>
      <c r="L3764" t="s">
        <v>1675</v>
      </c>
      <c r="M3764" t="s">
        <v>1824</v>
      </c>
      <c r="N3764" t="s">
        <v>1839</v>
      </c>
      <c r="R3764" t="s">
        <v>30</v>
      </c>
      <c r="T3764">
        <v>2</v>
      </c>
      <c r="U3764">
        <f t="shared" si="176"/>
        <v>0</v>
      </c>
    </row>
    <row r="3765" spans="1:21" x14ac:dyDescent="0.25">
      <c r="A3765">
        <v>20031116</v>
      </c>
      <c r="B3765" t="s">
        <v>164</v>
      </c>
      <c r="C3765" t="str">
        <f t="shared" si="174"/>
        <v>L</v>
      </c>
      <c r="D3765" t="s">
        <v>376</v>
      </c>
      <c r="E3765" s="1">
        <v>7</v>
      </c>
      <c r="F3765" s="1">
        <v>24</v>
      </c>
      <c r="G3765">
        <f t="shared" si="175"/>
        <v>-17</v>
      </c>
      <c r="H3765" t="s">
        <v>2691</v>
      </c>
      <c r="I3765" t="s">
        <v>2626</v>
      </c>
      <c r="K3765" t="s">
        <v>1810</v>
      </c>
      <c r="L3765" t="s">
        <v>1675</v>
      </c>
      <c r="M3765" t="s">
        <v>1824</v>
      </c>
      <c r="N3765" t="s">
        <v>1839</v>
      </c>
      <c r="R3765" t="s">
        <v>30</v>
      </c>
      <c r="T3765">
        <v>2</v>
      </c>
      <c r="U3765">
        <f t="shared" si="176"/>
        <v>0</v>
      </c>
    </row>
    <row r="3766" spans="1:21" x14ac:dyDescent="0.25">
      <c r="A3766">
        <v>20031120</v>
      </c>
      <c r="B3766" t="s">
        <v>1787</v>
      </c>
      <c r="C3766" t="str">
        <f t="shared" si="174"/>
        <v>W</v>
      </c>
      <c r="D3766" t="s">
        <v>164</v>
      </c>
      <c r="E3766" s="1">
        <v>40</v>
      </c>
      <c r="F3766" s="1">
        <v>13</v>
      </c>
      <c r="G3766">
        <f t="shared" si="175"/>
        <v>27</v>
      </c>
      <c r="H3766" t="s">
        <v>2691</v>
      </c>
      <c r="I3766" t="s">
        <v>2625</v>
      </c>
      <c r="K3766" t="s">
        <v>1810</v>
      </c>
      <c r="L3766" t="s">
        <v>1675</v>
      </c>
      <c r="M3766" t="s">
        <v>1824</v>
      </c>
      <c r="N3766" t="s">
        <v>1839</v>
      </c>
      <c r="R3766" t="s">
        <v>30</v>
      </c>
      <c r="T3766">
        <v>1.5</v>
      </c>
      <c r="U3766">
        <f t="shared" si="176"/>
        <v>0</v>
      </c>
    </row>
    <row r="3767" spans="1:21" x14ac:dyDescent="0.25">
      <c r="A3767">
        <v>20031120</v>
      </c>
      <c r="B3767" t="s">
        <v>164</v>
      </c>
      <c r="C3767" t="str">
        <f t="shared" si="174"/>
        <v>L</v>
      </c>
      <c r="D3767" t="s">
        <v>1787</v>
      </c>
      <c r="E3767" s="1">
        <v>13</v>
      </c>
      <c r="F3767" s="1">
        <v>40</v>
      </c>
      <c r="G3767">
        <f t="shared" si="175"/>
        <v>-27</v>
      </c>
      <c r="H3767" t="s">
        <v>2691</v>
      </c>
      <c r="I3767" t="s">
        <v>2625</v>
      </c>
      <c r="K3767" t="s">
        <v>1810</v>
      </c>
      <c r="L3767" t="s">
        <v>1675</v>
      </c>
      <c r="M3767" t="s">
        <v>1824</v>
      </c>
      <c r="N3767" t="s">
        <v>1839</v>
      </c>
      <c r="R3767" t="s">
        <v>30</v>
      </c>
      <c r="T3767">
        <v>1.5</v>
      </c>
      <c r="U3767">
        <f t="shared" si="176"/>
        <v>0</v>
      </c>
    </row>
    <row r="3768" spans="1:21" x14ac:dyDescent="0.25">
      <c r="A3768">
        <v>20031122</v>
      </c>
      <c r="B3768" t="s">
        <v>1824</v>
      </c>
      <c r="C3768" t="str">
        <f t="shared" si="174"/>
        <v>L</v>
      </c>
      <c r="D3768" t="s">
        <v>376</v>
      </c>
      <c r="E3768" s="1">
        <v>17</v>
      </c>
      <c r="F3768" s="1">
        <v>20</v>
      </c>
      <c r="G3768">
        <f t="shared" si="175"/>
        <v>-3</v>
      </c>
      <c r="H3768" t="s">
        <v>2691</v>
      </c>
      <c r="I3768" t="s">
        <v>40</v>
      </c>
      <c r="K3768" t="s">
        <v>1810</v>
      </c>
      <c r="L3768" t="s">
        <v>1675</v>
      </c>
      <c r="M3768" t="s">
        <v>1824</v>
      </c>
      <c r="N3768" t="s">
        <v>1033</v>
      </c>
      <c r="R3768" t="s">
        <v>30</v>
      </c>
      <c r="T3768">
        <v>1</v>
      </c>
      <c r="U3768">
        <f t="shared" si="176"/>
        <v>1</v>
      </c>
    </row>
    <row r="3769" spans="1:21" x14ac:dyDescent="0.25">
      <c r="A3769">
        <v>20031122</v>
      </c>
      <c r="B3769" t="s">
        <v>376</v>
      </c>
      <c r="C3769" t="str">
        <f t="shared" si="174"/>
        <v>W</v>
      </c>
      <c r="D3769" t="s">
        <v>1824</v>
      </c>
      <c r="E3769" s="1">
        <v>20</v>
      </c>
      <c r="F3769" s="1">
        <v>17</v>
      </c>
      <c r="G3769">
        <f t="shared" si="175"/>
        <v>3</v>
      </c>
      <c r="H3769" t="s">
        <v>2691</v>
      </c>
      <c r="I3769" t="s">
        <v>40</v>
      </c>
      <c r="K3769" t="s">
        <v>1810</v>
      </c>
      <c r="L3769" t="s">
        <v>1675</v>
      </c>
      <c r="M3769" t="s">
        <v>1824</v>
      </c>
      <c r="N3769" t="s">
        <v>1037</v>
      </c>
      <c r="R3769" t="s">
        <v>30</v>
      </c>
      <c r="T3769">
        <v>1</v>
      </c>
      <c r="U3769">
        <f t="shared" si="176"/>
        <v>0</v>
      </c>
    </row>
    <row r="3770" spans="1:21" x14ac:dyDescent="0.25">
      <c r="A3770">
        <v>20040214</v>
      </c>
      <c r="B3770" t="s">
        <v>1264</v>
      </c>
      <c r="C3770" t="str">
        <f t="shared" si="174"/>
        <v>W</v>
      </c>
      <c r="D3770" t="s">
        <v>503</v>
      </c>
      <c r="E3770" s="1">
        <v>23</v>
      </c>
      <c r="F3770" s="1">
        <v>10</v>
      </c>
      <c r="G3770">
        <f t="shared" si="175"/>
        <v>13</v>
      </c>
      <c r="H3770" t="s">
        <v>2812</v>
      </c>
      <c r="K3770" t="s">
        <v>1407</v>
      </c>
      <c r="L3770" t="s">
        <v>1263</v>
      </c>
      <c r="M3770" t="s">
        <v>1264</v>
      </c>
      <c r="N3770" t="s">
        <v>1033</v>
      </c>
      <c r="O3770" t="s">
        <v>30</v>
      </c>
      <c r="U3770">
        <f t="shared" si="176"/>
        <v>0</v>
      </c>
    </row>
    <row r="3771" spans="1:21" x14ac:dyDescent="0.25">
      <c r="A3771">
        <v>20040214</v>
      </c>
      <c r="B3771" t="s">
        <v>503</v>
      </c>
      <c r="C3771" t="str">
        <f t="shared" si="174"/>
        <v>L</v>
      </c>
      <c r="D3771" t="s">
        <v>1264</v>
      </c>
      <c r="E3771" s="1">
        <v>10</v>
      </c>
      <c r="F3771" s="1">
        <v>23</v>
      </c>
      <c r="G3771">
        <f t="shared" si="175"/>
        <v>-13</v>
      </c>
      <c r="H3771" t="s">
        <v>2812</v>
      </c>
      <c r="K3771" t="s">
        <v>1407</v>
      </c>
      <c r="L3771" t="s">
        <v>1263</v>
      </c>
      <c r="M3771" t="s">
        <v>1264</v>
      </c>
      <c r="N3771" t="s">
        <v>1037</v>
      </c>
      <c r="O3771" t="s">
        <v>30</v>
      </c>
      <c r="U3771">
        <f t="shared" si="176"/>
        <v>0</v>
      </c>
    </row>
    <row r="3772" spans="1:21" x14ac:dyDescent="0.25">
      <c r="A3772">
        <v>20040214</v>
      </c>
      <c r="B3772" t="s">
        <v>164</v>
      </c>
      <c r="C3772" t="str">
        <f t="shared" si="174"/>
        <v>W</v>
      </c>
      <c r="D3772" t="s">
        <v>1825</v>
      </c>
      <c r="E3772" s="1">
        <v>35</v>
      </c>
      <c r="F3772" s="1">
        <v>17</v>
      </c>
      <c r="G3772">
        <f t="shared" si="175"/>
        <v>18</v>
      </c>
      <c r="H3772" t="s">
        <v>2812</v>
      </c>
      <c r="K3772" t="s">
        <v>1820</v>
      </c>
      <c r="L3772" t="s">
        <v>1819</v>
      </c>
      <c r="M3772" t="s">
        <v>164</v>
      </c>
      <c r="N3772" t="s">
        <v>1033</v>
      </c>
      <c r="O3772" t="s">
        <v>30</v>
      </c>
      <c r="U3772">
        <f t="shared" si="176"/>
        <v>0</v>
      </c>
    </row>
    <row r="3773" spans="1:21" x14ac:dyDescent="0.25">
      <c r="A3773">
        <v>20040214</v>
      </c>
      <c r="B3773" t="s">
        <v>1825</v>
      </c>
      <c r="C3773" t="str">
        <f t="shared" si="174"/>
        <v>L</v>
      </c>
      <c r="D3773" t="s">
        <v>164</v>
      </c>
      <c r="E3773" s="1">
        <v>17</v>
      </c>
      <c r="F3773" s="1">
        <v>35</v>
      </c>
      <c r="G3773">
        <f t="shared" si="175"/>
        <v>-18</v>
      </c>
      <c r="H3773" t="s">
        <v>2812</v>
      </c>
      <c r="K3773" t="s">
        <v>1820</v>
      </c>
      <c r="L3773" t="s">
        <v>1819</v>
      </c>
      <c r="M3773" t="s">
        <v>164</v>
      </c>
      <c r="N3773" t="s">
        <v>1037</v>
      </c>
      <c r="O3773" t="s">
        <v>30</v>
      </c>
      <c r="U3773">
        <f t="shared" si="176"/>
        <v>0</v>
      </c>
    </row>
    <row r="3774" spans="1:21" x14ac:dyDescent="0.25">
      <c r="A3774">
        <v>20040215</v>
      </c>
      <c r="B3774" t="s">
        <v>171</v>
      </c>
      <c r="C3774" t="str">
        <f t="shared" si="174"/>
        <v>L</v>
      </c>
      <c r="D3774" t="s">
        <v>376</v>
      </c>
      <c r="E3774" s="1">
        <v>9</v>
      </c>
      <c r="F3774" s="1">
        <v>50</v>
      </c>
      <c r="G3774">
        <f t="shared" si="175"/>
        <v>-41</v>
      </c>
      <c r="H3774" t="s">
        <v>2812</v>
      </c>
      <c r="K3774" t="s">
        <v>2136</v>
      </c>
      <c r="L3774" t="s">
        <v>1929</v>
      </c>
      <c r="M3774" t="s">
        <v>171</v>
      </c>
      <c r="N3774" t="s">
        <v>1033</v>
      </c>
      <c r="O3774" t="s">
        <v>30</v>
      </c>
      <c r="U3774">
        <f t="shared" si="176"/>
        <v>0</v>
      </c>
    </row>
    <row r="3775" spans="1:21" x14ac:dyDescent="0.25">
      <c r="A3775">
        <v>20040215</v>
      </c>
      <c r="B3775" t="s">
        <v>376</v>
      </c>
      <c r="C3775" t="str">
        <f t="shared" si="174"/>
        <v>W</v>
      </c>
      <c r="D3775" t="s">
        <v>171</v>
      </c>
      <c r="E3775" s="1">
        <v>50</v>
      </c>
      <c r="F3775" s="1">
        <v>9</v>
      </c>
      <c r="G3775">
        <f t="shared" si="175"/>
        <v>41</v>
      </c>
      <c r="H3775" t="s">
        <v>2812</v>
      </c>
      <c r="K3775" t="s">
        <v>2136</v>
      </c>
      <c r="L3775" t="s">
        <v>1929</v>
      </c>
      <c r="M3775" t="s">
        <v>171</v>
      </c>
      <c r="N3775" t="s">
        <v>1037</v>
      </c>
      <c r="O3775" t="s">
        <v>30</v>
      </c>
      <c r="U3775">
        <f t="shared" si="176"/>
        <v>0</v>
      </c>
    </row>
    <row r="3776" spans="1:21" x14ac:dyDescent="0.25">
      <c r="A3776">
        <v>20040221</v>
      </c>
      <c r="B3776" t="s">
        <v>503</v>
      </c>
      <c r="C3776" t="str">
        <f t="shared" si="174"/>
        <v>L</v>
      </c>
      <c r="D3776" t="s">
        <v>376</v>
      </c>
      <c r="E3776" s="1">
        <v>13</v>
      </c>
      <c r="F3776" s="1">
        <v>35</v>
      </c>
      <c r="G3776">
        <f t="shared" si="175"/>
        <v>-22</v>
      </c>
      <c r="H3776" t="s">
        <v>2812</v>
      </c>
      <c r="K3776" t="s">
        <v>1822</v>
      </c>
      <c r="L3776" t="s">
        <v>1120</v>
      </c>
      <c r="M3776" t="s">
        <v>503</v>
      </c>
      <c r="N3776" t="s">
        <v>1033</v>
      </c>
      <c r="O3776" t="s">
        <v>30</v>
      </c>
      <c r="U3776">
        <f t="shared" si="176"/>
        <v>0</v>
      </c>
    </row>
    <row r="3777" spans="1:21" x14ac:dyDescent="0.25">
      <c r="A3777">
        <v>20040221</v>
      </c>
      <c r="B3777" t="s">
        <v>376</v>
      </c>
      <c r="C3777" t="str">
        <f t="shared" si="174"/>
        <v>W</v>
      </c>
      <c r="D3777" t="s">
        <v>503</v>
      </c>
      <c r="E3777" s="1">
        <v>35</v>
      </c>
      <c r="F3777" s="1">
        <v>13</v>
      </c>
      <c r="G3777">
        <f t="shared" si="175"/>
        <v>22</v>
      </c>
      <c r="H3777" t="s">
        <v>2812</v>
      </c>
      <c r="K3777" t="s">
        <v>1822</v>
      </c>
      <c r="L3777" t="s">
        <v>1120</v>
      </c>
      <c r="M3777" t="s">
        <v>503</v>
      </c>
      <c r="N3777" t="s">
        <v>1037</v>
      </c>
      <c r="O3777" t="s">
        <v>30</v>
      </c>
      <c r="U3777">
        <f t="shared" si="176"/>
        <v>0</v>
      </c>
    </row>
    <row r="3778" spans="1:21" x14ac:dyDescent="0.25">
      <c r="A3778">
        <v>20040221</v>
      </c>
      <c r="B3778" t="s">
        <v>164</v>
      </c>
      <c r="C3778" t="str">
        <f t="shared" ref="C3778:C3841" si="177">IF(E3778-F3778&gt;0,"W",IF(E3778-F3778&lt;0,"L","D"))</f>
        <v>W</v>
      </c>
      <c r="D3778" t="s">
        <v>171</v>
      </c>
      <c r="E3778" s="1">
        <v>25</v>
      </c>
      <c r="F3778" s="1">
        <v>0</v>
      </c>
      <c r="G3778">
        <f t="shared" ref="G3778:G3841" si="178">E3778-F3778</f>
        <v>25</v>
      </c>
      <c r="H3778" t="s">
        <v>2812</v>
      </c>
      <c r="K3778" t="s">
        <v>1820</v>
      </c>
      <c r="L3778" t="s">
        <v>1819</v>
      </c>
      <c r="M3778" t="s">
        <v>164</v>
      </c>
      <c r="N3778" t="s">
        <v>1033</v>
      </c>
      <c r="O3778" t="s">
        <v>30</v>
      </c>
      <c r="U3778">
        <f t="shared" ref="U3778:U3841" si="179">IF(C3778="L",IF(G3778&gt;-8,1,0),0)</f>
        <v>0</v>
      </c>
    </row>
    <row r="3779" spans="1:21" x14ac:dyDescent="0.25">
      <c r="A3779">
        <v>20040221</v>
      </c>
      <c r="B3779" t="s">
        <v>171</v>
      </c>
      <c r="C3779" t="str">
        <f t="shared" si="177"/>
        <v>L</v>
      </c>
      <c r="D3779" t="s">
        <v>164</v>
      </c>
      <c r="E3779" s="1">
        <v>0</v>
      </c>
      <c r="F3779" s="1">
        <v>25</v>
      </c>
      <c r="G3779">
        <f t="shared" si="178"/>
        <v>-25</v>
      </c>
      <c r="H3779" t="s">
        <v>2812</v>
      </c>
      <c r="K3779" t="s">
        <v>1820</v>
      </c>
      <c r="L3779" t="s">
        <v>1819</v>
      </c>
      <c r="M3779" t="s">
        <v>164</v>
      </c>
      <c r="N3779" t="s">
        <v>1037</v>
      </c>
      <c r="O3779" t="s">
        <v>30</v>
      </c>
      <c r="U3779">
        <f t="shared" si="179"/>
        <v>0</v>
      </c>
    </row>
    <row r="3780" spans="1:21" x14ac:dyDescent="0.25">
      <c r="A3780">
        <v>20040222</v>
      </c>
      <c r="B3780" t="s">
        <v>1825</v>
      </c>
      <c r="C3780" t="str">
        <f t="shared" si="177"/>
        <v>W</v>
      </c>
      <c r="D3780" t="s">
        <v>1264</v>
      </c>
      <c r="E3780" s="1">
        <v>36</v>
      </c>
      <c r="F3780" s="1">
        <v>15</v>
      </c>
      <c r="G3780">
        <f t="shared" si="178"/>
        <v>21</v>
      </c>
      <c r="H3780" t="s">
        <v>2812</v>
      </c>
      <c r="K3780" t="s">
        <v>1995</v>
      </c>
      <c r="L3780" t="s">
        <v>1826</v>
      </c>
      <c r="M3780" t="s">
        <v>1825</v>
      </c>
      <c r="N3780" t="s">
        <v>1033</v>
      </c>
      <c r="O3780" t="s">
        <v>30</v>
      </c>
      <c r="U3780">
        <f t="shared" si="179"/>
        <v>0</v>
      </c>
    </row>
    <row r="3781" spans="1:21" x14ac:dyDescent="0.25">
      <c r="A3781">
        <v>20040222</v>
      </c>
      <c r="B3781" t="s">
        <v>1264</v>
      </c>
      <c r="C3781" t="str">
        <f t="shared" si="177"/>
        <v>L</v>
      </c>
      <c r="D3781" t="s">
        <v>1825</v>
      </c>
      <c r="E3781" s="1">
        <v>15</v>
      </c>
      <c r="F3781" s="1">
        <v>36</v>
      </c>
      <c r="G3781">
        <f t="shared" si="178"/>
        <v>-21</v>
      </c>
      <c r="H3781" t="s">
        <v>2812</v>
      </c>
      <c r="K3781" t="s">
        <v>1995</v>
      </c>
      <c r="L3781" t="s">
        <v>1826</v>
      </c>
      <c r="M3781" t="s">
        <v>1825</v>
      </c>
      <c r="N3781" t="s">
        <v>1037</v>
      </c>
      <c r="O3781" t="s">
        <v>30</v>
      </c>
      <c r="U3781">
        <f t="shared" si="179"/>
        <v>0</v>
      </c>
    </row>
    <row r="3782" spans="1:21" x14ac:dyDescent="0.25">
      <c r="A3782">
        <v>20040306</v>
      </c>
      <c r="B3782" t="s">
        <v>171</v>
      </c>
      <c r="C3782" t="str">
        <f t="shared" si="177"/>
        <v>W</v>
      </c>
      <c r="D3782" t="s">
        <v>503</v>
      </c>
      <c r="E3782" s="1">
        <v>20</v>
      </c>
      <c r="F3782" s="1">
        <v>14</v>
      </c>
      <c r="G3782">
        <f t="shared" si="178"/>
        <v>6</v>
      </c>
      <c r="H3782" t="s">
        <v>2812</v>
      </c>
      <c r="K3782" t="s">
        <v>2136</v>
      </c>
      <c r="L3782" t="s">
        <v>1929</v>
      </c>
      <c r="M3782" t="s">
        <v>171</v>
      </c>
      <c r="N3782" t="s">
        <v>1033</v>
      </c>
      <c r="O3782" t="s">
        <v>30</v>
      </c>
      <c r="U3782">
        <f t="shared" si="179"/>
        <v>0</v>
      </c>
    </row>
    <row r="3783" spans="1:21" x14ac:dyDescent="0.25">
      <c r="A3783">
        <v>20040306</v>
      </c>
      <c r="B3783" t="s">
        <v>503</v>
      </c>
      <c r="C3783" t="str">
        <f t="shared" si="177"/>
        <v>L</v>
      </c>
      <c r="D3783" t="s">
        <v>171</v>
      </c>
      <c r="E3783" s="1">
        <v>14</v>
      </c>
      <c r="F3783" s="1">
        <v>20</v>
      </c>
      <c r="G3783">
        <f t="shared" si="178"/>
        <v>-6</v>
      </c>
      <c r="H3783" t="s">
        <v>2812</v>
      </c>
      <c r="K3783" t="s">
        <v>2136</v>
      </c>
      <c r="L3783" t="s">
        <v>1929</v>
      </c>
      <c r="M3783" t="s">
        <v>171</v>
      </c>
      <c r="N3783" t="s">
        <v>1037</v>
      </c>
      <c r="O3783" t="s">
        <v>30</v>
      </c>
      <c r="U3783">
        <f t="shared" si="179"/>
        <v>1</v>
      </c>
    </row>
    <row r="3784" spans="1:21" x14ac:dyDescent="0.25">
      <c r="A3784">
        <v>20040306</v>
      </c>
      <c r="B3784" t="s">
        <v>376</v>
      </c>
      <c r="C3784" t="str">
        <f t="shared" si="177"/>
        <v>L</v>
      </c>
      <c r="D3784" t="s">
        <v>1825</v>
      </c>
      <c r="E3784" s="1">
        <v>13</v>
      </c>
      <c r="F3784" s="1">
        <v>19</v>
      </c>
      <c r="G3784">
        <f t="shared" si="178"/>
        <v>-6</v>
      </c>
      <c r="H3784" t="s">
        <v>2812</v>
      </c>
      <c r="K3784" t="s">
        <v>1894</v>
      </c>
      <c r="L3784" t="s">
        <v>1017</v>
      </c>
      <c r="M3784" t="s">
        <v>376</v>
      </c>
      <c r="N3784" t="s">
        <v>1033</v>
      </c>
      <c r="O3784" t="s">
        <v>30</v>
      </c>
      <c r="U3784">
        <f t="shared" si="179"/>
        <v>1</v>
      </c>
    </row>
    <row r="3785" spans="1:21" x14ac:dyDescent="0.25">
      <c r="A3785">
        <v>20040306</v>
      </c>
      <c r="B3785" t="s">
        <v>1825</v>
      </c>
      <c r="C3785" t="str">
        <f t="shared" si="177"/>
        <v>W</v>
      </c>
      <c r="D3785" t="s">
        <v>376</v>
      </c>
      <c r="E3785" s="1">
        <v>19</v>
      </c>
      <c r="F3785" s="1">
        <v>13</v>
      </c>
      <c r="G3785">
        <f t="shared" si="178"/>
        <v>6</v>
      </c>
      <c r="H3785" t="s">
        <v>2812</v>
      </c>
      <c r="K3785" t="s">
        <v>1894</v>
      </c>
      <c r="L3785" t="s">
        <v>1017</v>
      </c>
      <c r="M3785" t="s">
        <v>376</v>
      </c>
      <c r="N3785" t="s">
        <v>1037</v>
      </c>
      <c r="O3785" t="s">
        <v>30</v>
      </c>
      <c r="U3785">
        <f t="shared" si="179"/>
        <v>0</v>
      </c>
    </row>
    <row r="3786" spans="1:21" x14ac:dyDescent="0.25">
      <c r="A3786">
        <v>20040307</v>
      </c>
      <c r="B3786" t="s">
        <v>1264</v>
      </c>
      <c r="C3786" t="str">
        <f t="shared" si="177"/>
        <v>L</v>
      </c>
      <c r="D3786" t="s">
        <v>164</v>
      </c>
      <c r="E3786" s="1">
        <v>22</v>
      </c>
      <c r="F3786" s="1">
        <v>29</v>
      </c>
      <c r="G3786">
        <f t="shared" si="178"/>
        <v>-7</v>
      </c>
      <c r="H3786" t="s">
        <v>2812</v>
      </c>
      <c r="K3786" t="s">
        <v>1407</v>
      </c>
      <c r="L3786" t="s">
        <v>1263</v>
      </c>
      <c r="M3786" t="s">
        <v>1264</v>
      </c>
      <c r="N3786" t="s">
        <v>1033</v>
      </c>
      <c r="O3786" t="s">
        <v>30</v>
      </c>
      <c r="U3786">
        <f t="shared" si="179"/>
        <v>1</v>
      </c>
    </row>
    <row r="3787" spans="1:21" x14ac:dyDescent="0.25">
      <c r="A3787">
        <v>20040307</v>
      </c>
      <c r="B3787" t="s">
        <v>164</v>
      </c>
      <c r="C3787" t="str">
        <f t="shared" si="177"/>
        <v>W</v>
      </c>
      <c r="D3787" t="s">
        <v>1264</v>
      </c>
      <c r="E3787" s="1">
        <v>29</v>
      </c>
      <c r="F3787" s="1">
        <v>22</v>
      </c>
      <c r="G3787">
        <f t="shared" si="178"/>
        <v>7</v>
      </c>
      <c r="H3787" t="s">
        <v>2812</v>
      </c>
      <c r="K3787" t="s">
        <v>1407</v>
      </c>
      <c r="L3787" t="s">
        <v>1263</v>
      </c>
      <c r="M3787" t="s">
        <v>1264</v>
      </c>
      <c r="N3787" t="s">
        <v>1037</v>
      </c>
      <c r="O3787" t="s">
        <v>30</v>
      </c>
      <c r="U3787">
        <f t="shared" si="179"/>
        <v>0</v>
      </c>
    </row>
    <row r="3788" spans="1:21" x14ac:dyDescent="0.25">
      <c r="A3788">
        <v>20040320</v>
      </c>
      <c r="B3788" t="s">
        <v>1825</v>
      </c>
      <c r="C3788" t="str">
        <f t="shared" si="177"/>
        <v>W</v>
      </c>
      <c r="D3788" t="s">
        <v>171</v>
      </c>
      <c r="E3788" s="1">
        <v>19</v>
      </c>
      <c r="F3788" s="1">
        <v>3</v>
      </c>
      <c r="G3788">
        <f t="shared" si="178"/>
        <v>16</v>
      </c>
      <c r="H3788" t="s">
        <v>2812</v>
      </c>
      <c r="K3788" t="s">
        <v>1995</v>
      </c>
      <c r="L3788" t="s">
        <v>1826</v>
      </c>
      <c r="M3788" t="s">
        <v>1825</v>
      </c>
      <c r="N3788" t="s">
        <v>1033</v>
      </c>
      <c r="O3788" t="s">
        <v>30</v>
      </c>
      <c r="U3788">
        <f t="shared" si="179"/>
        <v>0</v>
      </c>
    </row>
    <row r="3789" spans="1:21" x14ac:dyDescent="0.25">
      <c r="A3789">
        <v>20040320</v>
      </c>
      <c r="B3789" t="s">
        <v>171</v>
      </c>
      <c r="C3789" t="str">
        <f t="shared" si="177"/>
        <v>L</v>
      </c>
      <c r="D3789" t="s">
        <v>1825</v>
      </c>
      <c r="E3789" s="1">
        <v>3</v>
      </c>
      <c r="F3789" s="1">
        <v>19</v>
      </c>
      <c r="G3789">
        <f t="shared" si="178"/>
        <v>-16</v>
      </c>
      <c r="H3789" t="s">
        <v>2812</v>
      </c>
      <c r="K3789" t="s">
        <v>1995</v>
      </c>
      <c r="L3789" t="s">
        <v>1826</v>
      </c>
      <c r="M3789" t="s">
        <v>1825</v>
      </c>
      <c r="N3789" t="s">
        <v>1037</v>
      </c>
      <c r="O3789" t="s">
        <v>30</v>
      </c>
      <c r="U3789">
        <f t="shared" si="179"/>
        <v>0</v>
      </c>
    </row>
    <row r="3790" spans="1:21" x14ac:dyDescent="0.25">
      <c r="A3790">
        <v>20040320</v>
      </c>
      <c r="B3790" t="s">
        <v>376</v>
      </c>
      <c r="C3790" t="str">
        <f t="shared" si="177"/>
        <v>W</v>
      </c>
      <c r="D3790" t="s">
        <v>1264</v>
      </c>
      <c r="E3790" s="1">
        <v>31</v>
      </c>
      <c r="F3790" s="1">
        <v>21</v>
      </c>
      <c r="G3790">
        <f t="shared" si="178"/>
        <v>10</v>
      </c>
      <c r="H3790" t="s">
        <v>2812</v>
      </c>
      <c r="K3790" t="s">
        <v>1894</v>
      </c>
      <c r="L3790" t="s">
        <v>1017</v>
      </c>
      <c r="M3790" t="s">
        <v>376</v>
      </c>
      <c r="N3790" t="s">
        <v>1033</v>
      </c>
      <c r="O3790" t="s">
        <v>30</v>
      </c>
      <c r="U3790">
        <f t="shared" si="179"/>
        <v>0</v>
      </c>
    </row>
    <row r="3791" spans="1:21" x14ac:dyDescent="0.25">
      <c r="A3791">
        <v>20040320</v>
      </c>
      <c r="B3791" t="s">
        <v>1264</v>
      </c>
      <c r="C3791" t="str">
        <f t="shared" si="177"/>
        <v>L</v>
      </c>
      <c r="D3791" t="s">
        <v>376</v>
      </c>
      <c r="E3791" s="1">
        <v>21</v>
      </c>
      <c r="F3791" s="1">
        <v>31</v>
      </c>
      <c r="G3791">
        <f t="shared" si="178"/>
        <v>-10</v>
      </c>
      <c r="H3791" t="s">
        <v>2812</v>
      </c>
      <c r="K3791" t="s">
        <v>1894</v>
      </c>
      <c r="L3791" t="s">
        <v>1017</v>
      </c>
      <c r="M3791" t="s">
        <v>376</v>
      </c>
      <c r="N3791" t="s">
        <v>1037</v>
      </c>
      <c r="O3791" t="s">
        <v>30</v>
      </c>
      <c r="U3791">
        <f t="shared" si="179"/>
        <v>0</v>
      </c>
    </row>
    <row r="3792" spans="1:21" x14ac:dyDescent="0.25">
      <c r="A3792">
        <v>20040321</v>
      </c>
      <c r="B3792" t="s">
        <v>503</v>
      </c>
      <c r="C3792" t="str">
        <f t="shared" si="177"/>
        <v>L</v>
      </c>
      <c r="D3792" t="s">
        <v>164</v>
      </c>
      <c r="E3792" s="1">
        <v>0</v>
      </c>
      <c r="F3792" s="1">
        <v>31</v>
      </c>
      <c r="G3792">
        <f t="shared" si="178"/>
        <v>-31</v>
      </c>
      <c r="H3792" t="s">
        <v>2812</v>
      </c>
      <c r="K3792" t="s">
        <v>1903</v>
      </c>
      <c r="L3792" t="s">
        <v>1120</v>
      </c>
      <c r="M3792" t="s">
        <v>503</v>
      </c>
      <c r="N3792" t="s">
        <v>1033</v>
      </c>
      <c r="O3792" t="s">
        <v>30</v>
      </c>
      <c r="U3792">
        <f t="shared" si="179"/>
        <v>0</v>
      </c>
    </row>
    <row r="3793" spans="1:21" x14ac:dyDescent="0.25">
      <c r="A3793">
        <v>20040321</v>
      </c>
      <c r="B3793" t="s">
        <v>164</v>
      </c>
      <c r="C3793" t="str">
        <f t="shared" si="177"/>
        <v>W</v>
      </c>
      <c r="D3793" t="s">
        <v>503</v>
      </c>
      <c r="E3793" s="1">
        <v>31</v>
      </c>
      <c r="F3793" s="1">
        <v>0</v>
      </c>
      <c r="G3793">
        <f t="shared" si="178"/>
        <v>31</v>
      </c>
      <c r="H3793" t="s">
        <v>2812</v>
      </c>
      <c r="K3793" t="s">
        <v>1903</v>
      </c>
      <c r="L3793" t="s">
        <v>1120</v>
      </c>
      <c r="M3793" t="s">
        <v>503</v>
      </c>
      <c r="N3793" t="s">
        <v>1037</v>
      </c>
      <c r="O3793" t="s">
        <v>30</v>
      </c>
      <c r="U3793">
        <f t="shared" si="179"/>
        <v>0</v>
      </c>
    </row>
    <row r="3794" spans="1:21" x14ac:dyDescent="0.25">
      <c r="A3794">
        <v>20040327</v>
      </c>
      <c r="B3794" t="s">
        <v>1825</v>
      </c>
      <c r="C3794" t="str">
        <f t="shared" si="177"/>
        <v>W</v>
      </c>
      <c r="D3794" t="s">
        <v>503</v>
      </c>
      <c r="E3794" s="1">
        <v>37</v>
      </c>
      <c r="F3794" s="1">
        <v>16</v>
      </c>
      <c r="G3794">
        <f t="shared" si="178"/>
        <v>21</v>
      </c>
      <c r="H3794" t="s">
        <v>2812</v>
      </c>
      <c r="K3794" t="s">
        <v>1995</v>
      </c>
      <c r="L3794" t="s">
        <v>1826</v>
      </c>
      <c r="M3794" t="s">
        <v>1825</v>
      </c>
      <c r="N3794" t="s">
        <v>1033</v>
      </c>
      <c r="O3794" t="s">
        <v>30</v>
      </c>
      <c r="U3794">
        <f t="shared" si="179"/>
        <v>0</v>
      </c>
    </row>
    <row r="3795" spans="1:21" x14ac:dyDescent="0.25">
      <c r="A3795">
        <v>20040327</v>
      </c>
      <c r="B3795" t="s">
        <v>503</v>
      </c>
      <c r="C3795" t="str">
        <f t="shared" si="177"/>
        <v>L</v>
      </c>
      <c r="D3795" t="s">
        <v>1825</v>
      </c>
      <c r="E3795" s="1">
        <v>16</v>
      </c>
      <c r="F3795" s="1">
        <v>37</v>
      </c>
      <c r="G3795">
        <f t="shared" si="178"/>
        <v>-21</v>
      </c>
      <c r="H3795" t="s">
        <v>2812</v>
      </c>
      <c r="K3795" t="s">
        <v>1995</v>
      </c>
      <c r="L3795" t="s">
        <v>1826</v>
      </c>
      <c r="M3795" t="s">
        <v>1825</v>
      </c>
      <c r="N3795" t="s">
        <v>1037</v>
      </c>
      <c r="O3795" t="s">
        <v>30</v>
      </c>
      <c r="U3795">
        <f t="shared" si="179"/>
        <v>0</v>
      </c>
    </row>
    <row r="3796" spans="1:21" x14ac:dyDescent="0.25">
      <c r="A3796">
        <v>20040327</v>
      </c>
      <c r="B3796" t="s">
        <v>1264</v>
      </c>
      <c r="C3796" t="str">
        <f t="shared" si="177"/>
        <v>W</v>
      </c>
      <c r="D3796" t="s">
        <v>171</v>
      </c>
      <c r="E3796" s="1">
        <v>44</v>
      </c>
      <c r="F3796" s="1">
        <v>10</v>
      </c>
      <c r="G3796">
        <f t="shared" si="178"/>
        <v>34</v>
      </c>
      <c r="H3796" t="s">
        <v>2812</v>
      </c>
      <c r="K3796" t="s">
        <v>1407</v>
      </c>
      <c r="L3796" t="s">
        <v>1263</v>
      </c>
      <c r="M3796" t="s">
        <v>1264</v>
      </c>
      <c r="N3796" t="s">
        <v>1033</v>
      </c>
      <c r="O3796" t="s">
        <v>30</v>
      </c>
      <c r="U3796">
        <f t="shared" si="179"/>
        <v>0</v>
      </c>
    </row>
    <row r="3797" spans="1:21" x14ac:dyDescent="0.25">
      <c r="A3797">
        <v>20040327</v>
      </c>
      <c r="B3797" t="s">
        <v>171</v>
      </c>
      <c r="C3797" t="str">
        <f t="shared" si="177"/>
        <v>L</v>
      </c>
      <c r="D3797" t="s">
        <v>1264</v>
      </c>
      <c r="E3797" s="1">
        <v>10</v>
      </c>
      <c r="F3797" s="1">
        <v>44</v>
      </c>
      <c r="G3797">
        <f t="shared" si="178"/>
        <v>-34</v>
      </c>
      <c r="H3797" t="s">
        <v>2812</v>
      </c>
      <c r="K3797" t="s">
        <v>1407</v>
      </c>
      <c r="L3797" t="s">
        <v>1263</v>
      </c>
      <c r="M3797" t="s">
        <v>1264</v>
      </c>
      <c r="N3797" t="s">
        <v>1037</v>
      </c>
      <c r="O3797" t="s">
        <v>30</v>
      </c>
      <c r="U3797">
        <f t="shared" si="179"/>
        <v>0</v>
      </c>
    </row>
    <row r="3798" spans="1:21" x14ac:dyDescent="0.25">
      <c r="A3798">
        <v>20040327</v>
      </c>
      <c r="B3798" t="s">
        <v>164</v>
      </c>
      <c r="C3798" t="str">
        <f t="shared" si="177"/>
        <v>W</v>
      </c>
      <c r="D3798" t="s">
        <v>376</v>
      </c>
      <c r="E3798" s="1">
        <v>24</v>
      </c>
      <c r="F3798" s="1">
        <v>21</v>
      </c>
      <c r="G3798">
        <f t="shared" si="178"/>
        <v>3</v>
      </c>
      <c r="H3798" t="s">
        <v>2812</v>
      </c>
      <c r="K3798" t="s">
        <v>1820</v>
      </c>
      <c r="L3798" t="s">
        <v>1819</v>
      </c>
      <c r="M3798" t="s">
        <v>164</v>
      </c>
      <c r="N3798" t="s">
        <v>1033</v>
      </c>
      <c r="O3798" t="s">
        <v>30</v>
      </c>
      <c r="U3798">
        <f t="shared" si="179"/>
        <v>0</v>
      </c>
    </row>
    <row r="3799" spans="1:21" x14ac:dyDescent="0.25">
      <c r="A3799">
        <v>20040327</v>
      </c>
      <c r="B3799" t="s">
        <v>376</v>
      </c>
      <c r="C3799" t="str">
        <f t="shared" si="177"/>
        <v>L</v>
      </c>
      <c r="D3799" t="s">
        <v>164</v>
      </c>
      <c r="E3799" s="1">
        <v>21</v>
      </c>
      <c r="F3799" s="1">
        <v>24</v>
      </c>
      <c r="G3799">
        <f t="shared" si="178"/>
        <v>-3</v>
      </c>
      <c r="H3799" t="s">
        <v>2812</v>
      </c>
      <c r="K3799" t="s">
        <v>1820</v>
      </c>
      <c r="L3799" t="s">
        <v>1819</v>
      </c>
      <c r="M3799" t="s">
        <v>164</v>
      </c>
      <c r="N3799" t="s">
        <v>1037</v>
      </c>
      <c r="O3799" t="s">
        <v>30</v>
      </c>
      <c r="U3799">
        <f t="shared" si="179"/>
        <v>1</v>
      </c>
    </row>
    <row r="3800" spans="1:21" x14ac:dyDescent="0.25">
      <c r="A3800">
        <v>20040612</v>
      </c>
      <c r="B3800" t="s">
        <v>1787</v>
      </c>
      <c r="C3800" t="str">
        <f t="shared" si="177"/>
        <v>W</v>
      </c>
      <c r="D3800" t="s">
        <v>376</v>
      </c>
      <c r="E3800" s="1">
        <v>36</v>
      </c>
      <c r="F3800" s="1">
        <v>3</v>
      </c>
      <c r="G3800">
        <f t="shared" si="178"/>
        <v>33</v>
      </c>
      <c r="H3800" t="s">
        <v>2178</v>
      </c>
      <c r="K3800" t="s">
        <v>2082</v>
      </c>
      <c r="L3800" t="s">
        <v>1877</v>
      </c>
      <c r="M3800" t="s">
        <v>1787</v>
      </c>
      <c r="N3800" t="s">
        <v>1033</v>
      </c>
      <c r="S3800" t="s">
        <v>30</v>
      </c>
      <c r="U3800">
        <f t="shared" si="179"/>
        <v>0</v>
      </c>
    </row>
    <row r="3801" spans="1:21" x14ac:dyDescent="0.25">
      <c r="A3801">
        <v>20040612</v>
      </c>
      <c r="B3801" t="s">
        <v>376</v>
      </c>
      <c r="C3801" t="str">
        <f t="shared" si="177"/>
        <v>L</v>
      </c>
      <c r="D3801" t="s">
        <v>1787</v>
      </c>
      <c r="E3801" s="1">
        <v>3</v>
      </c>
      <c r="F3801" s="1">
        <v>36</v>
      </c>
      <c r="G3801">
        <f t="shared" si="178"/>
        <v>-33</v>
      </c>
      <c r="H3801" t="s">
        <v>2178</v>
      </c>
      <c r="K3801" t="s">
        <v>2082</v>
      </c>
      <c r="L3801" t="s">
        <v>1877</v>
      </c>
      <c r="M3801" t="s">
        <v>1787</v>
      </c>
      <c r="N3801" t="s">
        <v>1037</v>
      </c>
      <c r="S3801" t="s">
        <v>30</v>
      </c>
      <c r="U3801">
        <f t="shared" si="179"/>
        <v>0</v>
      </c>
    </row>
    <row r="3802" spans="1:21" x14ac:dyDescent="0.25">
      <c r="A3802">
        <v>20040612</v>
      </c>
      <c r="B3802" t="s">
        <v>1828</v>
      </c>
      <c r="C3802" t="str">
        <f t="shared" si="177"/>
        <v>W</v>
      </c>
      <c r="D3802" t="s">
        <v>1825</v>
      </c>
      <c r="E3802" s="1">
        <v>31</v>
      </c>
      <c r="F3802" s="1">
        <v>17</v>
      </c>
      <c r="G3802">
        <f t="shared" si="178"/>
        <v>14</v>
      </c>
      <c r="H3802" t="s">
        <v>2177</v>
      </c>
      <c r="K3802" t="s">
        <v>2179</v>
      </c>
      <c r="L3802" t="s">
        <v>1917</v>
      </c>
      <c r="M3802" t="s">
        <v>1828</v>
      </c>
      <c r="N3802" t="s">
        <v>1033</v>
      </c>
      <c r="S3802" t="s">
        <v>30</v>
      </c>
      <c r="U3802">
        <f t="shared" si="179"/>
        <v>0</v>
      </c>
    </row>
    <row r="3803" spans="1:21" x14ac:dyDescent="0.25">
      <c r="A3803">
        <v>20040612</v>
      </c>
      <c r="B3803" t="s">
        <v>1825</v>
      </c>
      <c r="C3803" t="str">
        <f t="shared" si="177"/>
        <v>L</v>
      </c>
      <c r="D3803" t="s">
        <v>1828</v>
      </c>
      <c r="E3803" s="1">
        <v>17</v>
      </c>
      <c r="F3803" s="1">
        <v>31</v>
      </c>
      <c r="G3803">
        <f t="shared" si="178"/>
        <v>-14</v>
      </c>
      <c r="H3803" t="s">
        <v>2177</v>
      </c>
      <c r="K3803" t="s">
        <v>2179</v>
      </c>
      <c r="L3803" t="s">
        <v>1917</v>
      </c>
      <c r="M3803" t="s">
        <v>1828</v>
      </c>
      <c r="N3803" t="s">
        <v>1037</v>
      </c>
      <c r="S3803" t="s">
        <v>30</v>
      </c>
      <c r="U3803">
        <f t="shared" si="179"/>
        <v>0</v>
      </c>
    </row>
    <row r="3804" spans="1:21" x14ac:dyDescent="0.25">
      <c r="A3804">
        <v>20040612</v>
      </c>
      <c r="B3804" t="s">
        <v>1821</v>
      </c>
      <c r="C3804" t="str">
        <f t="shared" si="177"/>
        <v>W</v>
      </c>
      <c r="D3804" t="s">
        <v>1264</v>
      </c>
      <c r="E3804" s="1">
        <v>50</v>
      </c>
      <c r="F3804" s="1">
        <v>44</v>
      </c>
      <c r="G3804">
        <f t="shared" si="178"/>
        <v>6</v>
      </c>
      <c r="H3804" t="s">
        <v>2175</v>
      </c>
      <c r="K3804" t="s">
        <v>2002</v>
      </c>
      <c r="L3804" t="s">
        <v>2001</v>
      </c>
      <c r="M3804" t="s">
        <v>1821</v>
      </c>
      <c r="N3804" t="s">
        <v>1033</v>
      </c>
      <c r="S3804" t="s">
        <v>30</v>
      </c>
      <c r="U3804">
        <f t="shared" si="179"/>
        <v>0</v>
      </c>
    </row>
    <row r="3805" spans="1:21" x14ac:dyDescent="0.25">
      <c r="A3805">
        <v>20040612</v>
      </c>
      <c r="B3805" t="s">
        <v>1264</v>
      </c>
      <c r="C3805" t="str">
        <f t="shared" si="177"/>
        <v>L</v>
      </c>
      <c r="D3805" t="s">
        <v>1821</v>
      </c>
      <c r="E3805" s="1">
        <v>44</v>
      </c>
      <c r="F3805" s="1">
        <v>50</v>
      </c>
      <c r="G3805">
        <f t="shared" si="178"/>
        <v>-6</v>
      </c>
      <c r="H3805" t="s">
        <v>2175</v>
      </c>
      <c r="K3805" t="s">
        <v>2002</v>
      </c>
      <c r="L3805" t="s">
        <v>2001</v>
      </c>
      <c r="M3805" t="s">
        <v>1821</v>
      </c>
      <c r="N3805" t="s">
        <v>1037</v>
      </c>
      <c r="S3805" t="s">
        <v>30</v>
      </c>
      <c r="U3805">
        <f t="shared" si="179"/>
        <v>1</v>
      </c>
    </row>
    <row r="3806" spans="1:21" x14ac:dyDescent="0.25">
      <c r="A3806">
        <v>20040613</v>
      </c>
      <c r="B3806" t="s">
        <v>1824</v>
      </c>
      <c r="C3806" t="str">
        <f t="shared" si="177"/>
        <v>W</v>
      </c>
      <c r="D3806" t="s">
        <v>503</v>
      </c>
      <c r="E3806" s="1">
        <v>35</v>
      </c>
      <c r="F3806" s="1">
        <v>15</v>
      </c>
      <c r="G3806">
        <f t="shared" si="178"/>
        <v>20</v>
      </c>
      <c r="H3806" t="s">
        <v>2176</v>
      </c>
      <c r="K3806" t="s">
        <v>2026</v>
      </c>
      <c r="L3806" t="s">
        <v>1681</v>
      </c>
      <c r="M3806" t="s">
        <v>1824</v>
      </c>
      <c r="N3806" t="s">
        <v>1033</v>
      </c>
      <c r="S3806" t="s">
        <v>30</v>
      </c>
      <c r="U3806">
        <f t="shared" si="179"/>
        <v>0</v>
      </c>
    </row>
    <row r="3807" spans="1:21" x14ac:dyDescent="0.25">
      <c r="A3807">
        <v>20040613</v>
      </c>
      <c r="B3807" t="s">
        <v>503</v>
      </c>
      <c r="C3807" t="str">
        <f t="shared" si="177"/>
        <v>L</v>
      </c>
      <c r="D3807" t="s">
        <v>1824</v>
      </c>
      <c r="E3807" s="1">
        <v>15</v>
      </c>
      <c r="F3807" s="1">
        <v>35</v>
      </c>
      <c r="G3807">
        <f t="shared" si="178"/>
        <v>-20</v>
      </c>
      <c r="H3807" t="s">
        <v>2176</v>
      </c>
      <c r="K3807" t="s">
        <v>2026</v>
      </c>
      <c r="L3807" t="s">
        <v>1681</v>
      </c>
      <c r="M3807" t="s">
        <v>1824</v>
      </c>
      <c r="N3807" t="s">
        <v>1037</v>
      </c>
      <c r="S3807" t="s">
        <v>30</v>
      </c>
      <c r="U3807">
        <f t="shared" si="179"/>
        <v>0</v>
      </c>
    </row>
    <row r="3808" spans="1:21" x14ac:dyDescent="0.25">
      <c r="A3808">
        <v>20040619</v>
      </c>
      <c r="B3808" t="s">
        <v>1787</v>
      </c>
      <c r="C3808" t="str">
        <f t="shared" si="177"/>
        <v>W</v>
      </c>
      <c r="D3808" t="s">
        <v>376</v>
      </c>
      <c r="E3808" s="1">
        <v>36</v>
      </c>
      <c r="F3808" s="1">
        <v>12</v>
      </c>
      <c r="G3808">
        <f t="shared" si="178"/>
        <v>24</v>
      </c>
      <c r="H3808" t="s">
        <v>2178</v>
      </c>
      <c r="K3808" t="s">
        <v>1836</v>
      </c>
      <c r="L3808" t="s">
        <v>1786</v>
      </c>
      <c r="M3808" t="s">
        <v>1787</v>
      </c>
      <c r="N3808" t="s">
        <v>1033</v>
      </c>
      <c r="S3808" t="s">
        <v>30</v>
      </c>
      <c r="U3808">
        <f t="shared" si="179"/>
        <v>0</v>
      </c>
    </row>
    <row r="3809" spans="1:21" x14ac:dyDescent="0.25">
      <c r="A3809">
        <v>20040619</v>
      </c>
      <c r="B3809" t="s">
        <v>376</v>
      </c>
      <c r="C3809" t="str">
        <f t="shared" si="177"/>
        <v>L</v>
      </c>
      <c r="D3809" t="s">
        <v>1787</v>
      </c>
      <c r="E3809" s="1">
        <v>12</v>
      </c>
      <c r="F3809" s="1">
        <v>36</v>
      </c>
      <c r="G3809">
        <f t="shared" si="178"/>
        <v>-24</v>
      </c>
      <c r="H3809" t="s">
        <v>2178</v>
      </c>
      <c r="K3809" t="s">
        <v>1836</v>
      </c>
      <c r="L3809" t="s">
        <v>1786</v>
      </c>
      <c r="M3809" t="s">
        <v>1787</v>
      </c>
      <c r="N3809" t="s">
        <v>1037</v>
      </c>
      <c r="S3809" t="s">
        <v>30</v>
      </c>
      <c r="U3809">
        <f t="shared" si="179"/>
        <v>0</v>
      </c>
    </row>
    <row r="3810" spans="1:21" x14ac:dyDescent="0.25">
      <c r="A3810">
        <v>20040619</v>
      </c>
      <c r="B3810" t="s">
        <v>1828</v>
      </c>
      <c r="C3810" t="str">
        <f t="shared" si="177"/>
        <v>W</v>
      </c>
      <c r="D3810" t="s">
        <v>1825</v>
      </c>
      <c r="E3810" s="1">
        <v>26</v>
      </c>
      <c r="F3810" s="1">
        <v>17</v>
      </c>
      <c r="G3810">
        <f t="shared" si="178"/>
        <v>9</v>
      </c>
      <c r="H3810" t="s">
        <v>2177</v>
      </c>
      <c r="K3810" t="s">
        <v>1962</v>
      </c>
      <c r="L3810" t="s">
        <v>1913</v>
      </c>
      <c r="M3810" t="s">
        <v>1828</v>
      </c>
      <c r="N3810" t="s">
        <v>1033</v>
      </c>
      <c r="S3810" t="s">
        <v>30</v>
      </c>
      <c r="U3810">
        <f t="shared" si="179"/>
        <v>0</v>
      </c>
    </row>
    <row r="3811" spans="1:21" x14ac:dyDescent="0.25">
      <c r="A3811">
        <v>20040619</v>
      </c>
      <c r="B3811" t="s">
        <v>1825</v>
      </c>
      <c r="C3811" t="str">
        <f t="shared" si="177"/>
        <v>L</v>
      </c>
      <c r="D3811" t="s">
        <v>1828</v>
      </c>
      <c r="E3811" s="1">
        <v>17</v>
      </c>
      <c r="F3811" s="1">
        <v>26</v>
      </c>
      <c r="G3811">
        <f t="shared" si="178"/>
        <v>-9</v>
      </c>
      <c r="H3811" t="s">
        <v>2177</v>
      </c>
      <c r="K3811" t="s">
        <v>1962</v>
      </c>
      <c r="L3811" t="s">
        <v>1913</v>
      </c>
      <c r="M3811" t="s">
        <v>1828</v>
      </c>
      <c r="N3811" t="s">
        <v>1037</v>
      </c>
      <c r="S3811" t="s">
        <v>30</v>
      </c>
      <c r="U3811">
        <f t="shared" si="179"/>
        <v>0</v>
      </c>
    </row>
    <row r="3812" spans="1:21" x14ac:dyDescent="0.25">
      <c r="A3812">
        <v>20040619</v>
      </c>
      <c r="B3812" t="s">
        <v>1824</v>
      </c>
      <c r="C3812" t="str">
        <f t="shared" si="177"/>
        <v>W</v>
      </c>
      <c r="D3812" t="s">
        <v>503</v>
      </c>
      <c r="E3812" s="1">
        <v>34</v>
      </c>
      <c r="F3812" s="1">
        <v>13</v>
      </c>
      <c r="G3812">
        <f t="shared" si="178"/>
        <v>21</v>
      </c>
      <c r="H3812" t="s">
        <v>2176</v>
      </c>
      <c r="K3812" t="s">
        <v>1960</v>
      </c>
      <c r="L3812" t="s">
        <v>1675</v>
      </c>
      <c r="M3812" t="s">
        <v>1824</v>
      </c>
      <c r="N3812" t="s">
        <v>1033</v>
      </c>
      <c r="S3812" t="s">
        <v>30</v>
      </c>
      <c r="U3812">
        <f t="shared" si="179"/>
        <v>0</v>
      </c>
    </row>
    <row r="3813" spans="1:21" x14ac:dyDescent="0.25">
      <c r="A3813">
        <v>20040619</v>
      </c>
      <c r="B3813" t="s">
        <v>503</v>
      </c>
      <c r="C3813" t="str">
        <f t="shared" si="177"/>
        <v>L</v>
      </c>
      <c r="D3813" t="s">
        <v>1824</v>
      </c>
      <c r="E3813" s="1">
        <v>13</v>
      </c>
      <c r="F3813" s="1">
        <v>34</v>
      </c>
      <c r="G3813">
        <f t="shared" si="178"/>
        <v>-21</v>
      </c>
      <c r="H3813" t="s">
        <v>2176</v>
      </c>
      <c r="K3813" t="s">
        <v>1960</v>
      </c>
      <c r="L3813" t="s">
        <v>1675</v>
      </c>
      <c r="M3813" t="s">
        <v>1824</v>
      </c>
      <c r="N3813" t="s">
        <v>1037</v>
      </c>
      <c r="S3813" t="s">
        <v>30</v>
      </c>
      <c r="U3813">
        <f t="shared" si="179"/>
        <v>0</v>
      </c>
    </row>
    <row r="3814" spans="1:21" x14ac:dyDescent="0.25">
      <c r="A3814">
        <v>20040619</v>
      </c>
      <c r="B3814" t="s">
        <v>1821</v>
      </c>
      <c r="C3814" t="str">
        <f t="shared" si="177"/>
        <v>L</v>
      </c>
      <c r="D3814" t="s">
        <v>1264</v>
      </c>
      <c r="E3814" s="1">
        <v>20</v>
      </c>
      <c r="F3814" s="1">
        <v>35</v>
      </c>
      <c r="G3814">
        <f t="shared" si="178"/>
        <v>-15</v>
      </c>
      <c r="H3814" t="s">
        <v>2175</v>
      </c>
      <c r="K3814" t="s">
        <v>2035</v>
      </c>
      <c r="L3814" t="s">
        <v>1885</v>
      </c>
      <c r="M3814" t="s">
        <v>1821</v>
      </c>
      <c r="N3814" t="s">
        <v>1033</v>
      </c>
      <c r="S3814" t="s">
        <v>30</v>
      </c>
      <c r="U3814">
        <f t="shared" si="179"/>
        <v>0</v>
      </c>
    </row>
    <row r="3815" spans="1:21" x14ac:dyDescent="0.25">
      <c r="A3815">
        <v>20040619</v>
      </c>
      <c r="B3815" t="s">
        <v>1264</v>
      </c>
      <c r="C3815" t="str">
        <f t="shared" si="177"/>
        <v>W</v>
      </c>
      <c r="D3815" t="s">
        <v>1821</v>
      </c>
      <c r="E3815" s="1">
        <v>35</v>
      </c>
      <c r="F3815" s="1">
        <v>20</v>
      </c>
      <c r="G3815">
        <f t="shared" si="178"/>
        <v>15</v>
      </c>
      <c r="H3815" t="s">
        <v>2175</v>
      </c>
      <c r="K3815" t="s">
        <v>2035</v>
      </c>
      <c r="L3815" t="s">
        <v>1885</v>
      </c>
      <c r="M3815" t="s">
        <v>1821</v>
      </c>
      <c r="N3815" t="s">
        <v>1037</v>
      </c>
      <c r="S3815" t="s">
        <v>30</v>
      </c>
      <c r="U3815">
        <f t="shared" si="179"/>
        <v>0</v>
      </c>
    </row>
    <row r="3816" spans="1:21" x14ac:dyDescent="0.25">
      <c r="A3816">
        <v>20040626</v>
      </c>
      <c r="B3816" t="s">
        <v>1787</v>
      </c>
      <c r="C3816" t="str">
        <f t="shared" si="177"/>
        <v>W</v>
      </c>
      <c r="D3816" t="s">
        <v>1821</v>
      </c>
      <c r="E3816" s="1">
        <v>41</v>
      </c>
      <c r="F3816" s="1">
        <v>7</v>
      </c>
      <c r="G3816">
        <f t="shared" si="178"/>
        <v>34</v>
      </c>
      <c r="H3816" t="s">
        <v>2172</v>
      </c>
      <c r="K3816" t="s">
        <v>2017</v>
      </c>
      <c r="L3816" t="s">
        <v>1503</v>
      </c>
      <c r="M3816" t="s">
        <v>1787</v>
      </c>
      <c r="N3816" t="s">
        <v>1033</v>
      </c>
      <c r="S3816" t="s">
        <v>30</v>
      </c>
      <c r="U3816">
        <f t="shared" si="179"/>
        <v>0</v>
      </c>
    </row>
    <row r="3817" spans="1:21" x14ac:dyDescent="0.25">
      <c r="A3817">
        <v>20040626</v>
      </c>
      <c r="B3817" t="s">
        <v>1821</v>
      </c>
      <c r="C3817" t="str">
        <f t="shared" si="177"/>
        <v>L</v>
      </c>
      <c r="D3817" t="s">
        <v>1787</v>
      </c>
      <c r="E3817" s="1">
        <v>7</v>
      </c>
      <c r="F3817" s="1">
        <v>41</v>
      </c>
      <c r="G3817">
        <f t="shared" si="178"/>
        <v>-34</v>
      </c>
      <c r="H3817" t="s">
        <v>2172</v>
      </c>
      <c r="K3817" t="s">
        <v>2017</v>
      </c>
      <c r="L3817" t="s">
        <v>1503</v>
      </c>
      <c r="M3817" t="s">
        <v>1787</v>
      </c>
      <c r="N3817" t="s">
        <v>1037</v>
      </c>
      <c r="S3817" t="s">
        <v>30</v>
      </c>
      <c r="U3817">
        <f t="shared" si="179"/>
        <v>0</v>
      </c>
    </row>
    <row r="3818" spans="1:21" x14ac:dyDescent="0.25">
      <c r="A3818">
        <v>20040626</v>
      </c>
      <c r="B3818" t="s">
        <v>1824</v>
      </c>
      <c r="C3818" t="str">
        <f t="shared" si="177"/>
        <v>W</v>
      </c>
      <c r="D3818" t="s">
        <v>376</v>
      </c>
      <c r="E3818" s="1">
        <v>51</v>
      </c>
      <c r="F3818" s="1">
        <v>15</v>
      </c>
      <c r="G3818">
        <f t="shared" si="178"/>
        <v>36</v>
      </c>
      <c r="H3818" t="s">
        <v>2174</v>
      </c>
      <c r="K3818" t="s">
        <v>1916</v>
      </c>
      <c r="L3818" t="s">
        <v>1715</v>
      </c>
      <c r="M3818" t="s">
        <v>1824</v>
      </c>
      <c r="N3818" t="s">
        <v>1033</v>
      </c>
      <c r="S3818" t="s">
        <v>30</v>
      </c>
      <c r="U3818">
        <f t="shared" si="179"/>
        <v>0</v>
      </c>
    </row>
    <row r="3819" spans="1:21" x14ac:dyDescent="0.25">
      <c r="A3819">
        <v>20040626</v>
      </c>
      <c r="B3819" t="s">
        <v>376</v>
      </c>
      <c r="C3819" t="str">
        <f t="shared" si="177"/>
        <v>L</v>
      </c>
      <c r="D3819" t="s">
        <v>1824</v>
      </c>
      <c r="E3819" s="1">
        <v>15</v>
      </c>
      <c r="F3819" s="1">
        <v>51</v>
      </c>
      <c r="G3819">
        <f t="shared" si="178"/>
        <v>-36</v>
      </c>
      <c r="H3819" t="s">
        <v>2174</v>
      </c>
      <c r="K3819" t="s">
        <v>1916</v>
      </c>
      <c r="L3819" t="s">
        <v>1715</v>
      </c>
      <c r="M3819" t="s">
        <v>1824</v>
      </c>
      <c r="N3819" t="s">
        <v>1037</v>
      </c>
      <c r="S3819" t="s">
        <v>30</v>
      </c>
      <c r="U3819">
        <f t="shared" si="179"/>
        <v>0</v>
      </c>
    </row>
    <row r="3820" spans="1:21" x14ac:dyDescent="0.25">
      <c r="A3820">
        <v>20040626</v>
      </c>
      <c r="B3820" t="s">
        <v>1828</v>
      </c>
      <c r="C3820" t="str">
        <f t="shared" si="177"/>
        <v>W</v>
      </c>
      <c r="D3820" t="s">
        <v>1264</v>
      </c>
      <c r="E3820" s="1">
        <v>53</v>
      </c>
      <c r="F3820" s="1">
        <v>18</v>
      </c>
      <c r="G3820">
        <f t="shared" si="178"/>
        <v>35</v>
      </c>
      <c r="H3820" t="s">
        <v>2173</v>
      </c>
      <c r="K3820" t="s">
        <v>1990</v>
      </c>
      <c r="L3820" t="s">
        <v>1841</v>
      </c>
      <c r="M3820" t="s">
        <v>1828</v>
      </c>
      <c r="N3820" t="s">
        <v>1033</v>
      </c>
      <c r="S3820" t="s">
        <v>30</v>
      </c>
      <c r="U3820">
        <f t="shared" si="179"/>
        <v>0</v>
      </c>
    </row>
    <row r="3821" spans="1:21" x14ac:dyDescent="0.25">
      <c r="A3821">
        <v>20040626</v>
      </c>
      <c r="B3821" t="s">
        <v>1264</v>
      </c>
      <c r="C3821" t="str">
        <f t="shared" si="177"/>
        <v>L</v>
      </c>
      <c r="D3821" t="s">
        <v>1828</v>
      </c>
      <c r="E3821" s="1">
        <v>18</v>
      </c>
      <c r="F3821" s="1">
        <v>53</v>
      </c>
      <c r="G3821">
        <f t="shared" si="178"/>
        <v>-35</v>
      </c>
      <c r="H3821" t="s">
        <v>2173</v>
      </c>
      <c r="K3821" t="s">
        <v>1990</v>
      </c>
      <c r="L3821" t="s">
        <v>1841</v>
      </c>
      <c r="M3821" t="s">
        <v>1828</v>
      </c>
      <c r="N3821" t="s">
        <v>1037</v>
      </c>
      <c r="S3821" t="s">
        <v>30</v>
      </c>
      <c r="U3821">
        <f t="shared" si="179"/>
        <v>0</v>
      </c>
    </row>
    <row r="3822" spans="1:21" x14ac:dyDescent="0.25">
      <c r="A3822">
        <v>20040717</v>
      </c>
      <c r="B3822" t="s">
        <v>1787</v>
      </c>
      <c r="C3822" t="str">
        <f t="shared" si="177"/>
        <v>W</v>
      </c>
      <c r="D3822" t="s">
        <v>1824</v>
      </c>
      <c r="E3822" s="1">
        <v>16</v>
      </c>
      <c r="F3822" s="1">
        <v>7</v>
      </c>
      <c r="G3822">
        <f t="shared" si="178"/>
        <v>9</v>
      </c>
      <c r="H3822" t="s">
        <v>2779</v>
      </c>
      <c r="K3822" t="s">
        <v>1838</v>
      </c>
      <c r="L3822" t="s">
        <v>1837</v>
      </c>
      <c r="M3822" t="s">
        <v>1787</v>
      </c>
      <c r="N3822" t="s">
        <v>1033</v>
      </c>
      <c r="P3822" t="s">
        <v>30</v>
      </c>
      <c r="U3822">
        <f t="shared" si="179"/>
        <v>0</v>
      </c>
    </row>
    <row r="3823" spans="1:21" x14ac:dyDescent="0.25">
      <c r="A3823">
        <v>20040717</v>
      </c>
      <c r="B3823" t="s">
        <v>1824</v>
      </c>
      <c r="C3823" t="str">
        <f t="shared" si="177"/>
        <v>L</v>
      </c>
      <c r="D3823" t="s">
        <v>1787</v>
      </c>
      <c r="E3823" s="1">
        <v>7</v>
      </c>
      <c r="F3823" s="1">
        <v>16</v>
      </c>
      <c r="G3823">
        <f t="shared" si="178"/>
        <v>-9</v>
      </c>
      <c r="H3823" t="s">
        <v>2779</v>
      </c>
      <c r="K3823" t="s">
        <v>1838</v>
      </c>
      <c r="L3823" t="s">
        <v>1837</v>
      </c>
      <c r="M3823" t="s">
        <v>1787</v>
      </c>
      <c r="N3823" t="s">
        <v>1037</v>
      </c>
      <c r="P3823" t="s">
        <v>30</v>
      </c>
      <c r="U3823">
        <f t="shared" si="179"/>
        <v>0</v>
      </c>
    </row>
    <row r="3824" spans="1:21" x14ac:dyDescent="0.25">
      <c r="A3824">
        <v>20040724</v>
      </c>
      <c r="B3824" t="s">
        <v>1787</v>
      </c>
      <c r="C3824" t="str">
        <f t="shared" si="177"/>
        <v>W</v>
      </c>
      <c r="D3824" t="s">
        <v>1828</v>
      </c>
      <c r="E3824" s="1">
        <v>23</v>
      </c>
      <c r="F3824" s="1">
        <v>21</v>
      </c>
      <c r="G3824">
        <f t="shared" si="178"/>
        <v>2</v>
      </c>
      <c r="H3824" t="s">
        <v>2779</v>
      </c>
      <c r="K3824" t="s">
        <v>2280</v>
      </c>
      <c r="L3824" t="s">
        <v>1846</v>
      </c>
      <c r="M3824" t="s">
        <v>1787</v>
      </c>
      <c r="N3824" t="s">
        <v>1033</v>
      </c>
      <c r="P3824" t="s">
        <v>30</v>
      </c>
      <c r="U3824">
        <f t="shared" si="179"/>
        <v>0</v>
      </c>
    </row>
    <row r="3825" spans="1:21" x14ac:dyDescent="0.25">
      <c r="A3825">
        <v>20040724</v>
      </c>
      <c r="B3825" t="s">
        <v>1828</v>
      </c>
      <c r="C3825" t="str">
        <f t="shared" si="177"/>
        <v>L</v>
      </c>
      <c r="D3825" t="s">
        <v>1787</v>
      </c>
      <c r="E3825" s="1">
        <v>21</v>
      </c>
      <c r="F3825" s="1">
        <v>23</v>
      </c>
      <c r="G3825">
        <f t="shared" si="178"/>
        <v>-2</v>
      </c>
      <c r="H3825" t="s">
        <v>2779</v>
      </c>
      <c r="K3825" t="s">
        <v>2280</v>
      </c>
      <c r="L3825" t="s">
        <v>1846</v>
      </c>
      <c r="M3825" t="s">
        <v>1787</v>
      </c>
      <c r="N3825" t="s">
        <v>1037</v>
      </c>
      <c r="P3825" t="s">
        <v>30</v>
      </c>
      <c r="U3825">
        <f t="shared" si="179"/>
        <v>1</v>
      </c>
    </row>
    <row r="3826" spans="1:21" x14ac:dyDescent="0.25">
      <c r="A3826">
        <v>20040731</v>
      </c>
      <c r="B3826" t="s">
        <v>1824</v>
      </c>
      <c r="C3826" t="str">
        <f t="shared" si="177"/>
        <v>W</v>
      </c>
      <c r="D3826" t="s">
        <v>1828</v>
      </c>
      <c r="E3826" s="1">
        <v>30</v>
      </c>
      <c r="F3826" s="1">
        <v>26</v>
      </c>
      <c r="G3826">
        <f t="shared" si="178"/>
        <v>4</v>
      </c>
      <c r="H3826" t="s">
        <v>2779</v>
      </c>
      <c r="K3826" t="s">
        <v>2084</v>
      </c>
      <c r="L3826" t="s">
        <v>1720</v>
      </c>
      <c r="M3826" t="s">
        <v>1824</v>
      </c>
      <c r="N3826" t="s">
        <v>1033</v>
      </c>
      <c r="P3826" t="s">
        <v>30</v>
      </c>
      <c r="U3826">
        <f t="shared" si="179"/>
        <v>0</v>
      </c>
    </row>
    <row r="3827" spans="1:21" x14ac:dyDescent="0.25">
      <c r="A3827">
        <v>20040731</v>
      </c>
      <c r="B3827" t="s">
        <v>1828</v>
      </c>
      <c r="C3827" t="str">
        <f t="shared" si="177"/>
        <v>L</v>
      </c>
      <c r="D3827" t="s">
        <v>1824</v>
      </c>
      <c r="E3827" s="1">
        <v>26</v>
      </c>
      <c r="F3827" s="1">
        <v>30</v>
      </c>
      <c r="G3827">
        <f t="shared" si="178"/>
        <v>-4</v>
      </c>
      <c r="H3827" t="s">
        <v>2779</v>
      </c>
      <c r="K3827" t="s">
        <v>2084</v>
      </c>
      <c r="L3827" t="s">
        <v>1720</v>
      </c>
      <c r="M3827" t="s">
        <v>1824</v>
      </c>
      <c r="N3827" t="s">
        <v>1037</v>
      </c>
      <c r="P3827" t="s">
        <v>30</v>
      </c>
      <c r="U3827">
        <f t="shared" si="179"/>
        <v>1</v>
      </c>
    </row>
    <row r="3828" spans="1:21" x14ac:dyDescent="0.25">
      <c r="A3828">
        <v>20040807</v>
      </c>
      <c r="B3828" t="s">
        <v>1824</v>
      </c>
      <c r="C3828" t="str">
        <f t="shared" si="177"/>
        <v>W</v>
      </c>
      <c r="D3828" t="s">
        <v>1787</v>
      </c>
      <c r="E3828" s="1">
        <v>23</v>
      </c>
      <c r="F3828" s="1">
        <v>18</v>
      </c>
      <c r="G3828">
        <f t="shared" si="178"/>
        <v>5</v>
      </c>
      <c r="H3828" t="s">
        <v>2779</v>
      </c>
      <c r="K3828" t="s">
        <v>1960</v>
      </c>
      <c r="L3828" t="s">
        <v>1675</v>
      </c>
      <c r="M3828" t="s">
        <v>1824</v>
      </c>
      <c r="N3828" t="s">
        <v>1033</v>
      </c>
      <c r="P3828" t="s">
        <v>30</v>
      </c>
      <c r="U3828">
        <f t="shared" si="179"/>
        <v>0</v>
      </c>
    </row>
    <row r="3829" spans="1:21" x14ac:dyDescent="0.25">
      <c r="A3829">
        <v>20040807</v>
      </c>
      <c r="B3829" t="s">
        <v>1787</v>
      </c>
      <c r="C3829" t="str">
        <f t="shared" si="177"/>
        <v>L</v>
      </c>
      <c r="D3829" t="s">
        <v>1824</v>
      </c>
      <c r="E3829" s="1">
        <v>18</v>
      </c>
      <c r="F3829" s="1">
        <v>23</v>
      </c>
      <c r="G3829">
        <f t="shared" si="178"/>
        <v>-5</v>
      </c>
      <c r="H3829" t="s">
        <v>2779</v>
      </c>
      <c r="K3829" t="s">
        <v>1960</v>
      </c>
      <c r="L3829" t="s">
        <v>1675</v>
      </c>
      <c r="M3829" t="s">
        <v>1824</v>
      </c>
      <c r="N3829" t="s">
        <v>1037</v>
      </c>
      <c r="P3829" t="s">
        <v>30</v>
      </c>
      <c r="U3829">
        <f t="shared" si="179"/>
        <v>1</v>
      </c>
    </row>
    <row r="3830" spans="1:21" x14ac:dyDescent="0.25">
      <c r="A3830">
        <v>20040814</v>
      </c>
      <c r="B3830" t="s">
        <v>1828</v>
      </c>
      <c r="C3830" t="str">
        <f t="shared" si="177"/>
        <v>W</v>
      </c>
      <c r="D3830" t="s">
        <v>1787</v>
      </c>
      <c r="E3830" s="1">
        <v>40</v>
      </c>
      <c r="F3830" s="1">
        <v>26</v>
      </c>
      <c r="G3830">
        <f t="shared" si="178"/>
        <v>14</v>
      </c>
      <c r="H3830" t="s">
        <v>2779</v>
      </c>
      <c r="K3830" t="s">
        <v>1971</v>
      </c>
      <c r="L3830" t="s">
        <v>1850</v>
      </c>
      <c r="M3830" t="s">
        <v>1828</v>
      </c>
      <c r="N3830" t="s">
        <v>1033</v>
      </c>
      <c r="P3830" t="s">
        <v>30</v>
      </c>
      <c r="U3830">
        <f t="shared" si="179"/>
        <v>0</v>
      </c>
    </row>
    <row r="3831" spans="1:21" x14ac:dyDescent="0.25">
      <c r="A3831">
        <v>20040814</v>
      </c>
      <c r="B3831" t="s">
        <v>1787</v>
      </c>
      <c r="C3831" t="str">
        <f t="shared" si="177"/>
        <v>L</v>
      </c>
      <c r="D3831" t="s">
        <v>1828</v>
      </c>
      <c r="E3831" s="1">
        <v>26</v>
      </c>
      <c r="F3831" s="1">
        <v>40</v>
      </c>
      <c r="G3831">
        <f t="shared" si="178"/>
        <v>-14</v>
      </c>
      <c r="H3831" t="s">
        <v>2779</v>
      </c>
      <c r="K3831" t="s">
        <v>1971</v>
      </c>
      <c r="L3831" t="s">
        <v>1850</v>
      </c>
      <c r="M3831" t="s">
        <v>1828</v>
      </c>
      <c r="N3831" t="s">
        <v>1037</v>
      </c>
      <c r="P3831" t="s">
        <v>30</v>
      </c>
      <c r="U3831">
        <f t="shared" si="179"/>
        <v>0</v>
      </c>
    </row>
    <row r="3832" spans="1:21" x14ac:dyDescent="0.25">
      <c r="A3832">
        <v>20040821</v>
      </c>
      <c r="B3832" t="s">
        <v>1828</v>
      </c>
      <c r="C3832" t="str">
        <f t="shared" si="177"/>
        <v>W</v>
      </c>
      <c r="D3832" t="s">
        <v>1824</v>
      </c>
      <c r="E3832" s="1">
        <v>23</v>
      </c>
      <c r="F3832" s="1">
        <v>19</v>
      </c>
      <c r="G3832">
        <f t="shared" si="178"/>
        <v>4</v>
      </c>
      <c r="H3832" t="s">
        <v>2779</v>
      </c>
      <c r="K3832" t="s">
        <v>1830</v>
      </c>
      <c r="L3832" t="s">
        <v>1829</v>
      </c>
      <c r="M3832" t="s">
        <v>1828</v>
      </c>
      <c r="N3832" t="s">
        <v>1033</v>
      </c>
      <c r="P3832" t="s">
        <v>30</v>
      </c>
      <c r="U3832">
        <f t="shared" si="179"/>
        <v>0</v>
      </c>
    </row>
    <row r="3833" spans="1:21" x14ac:dyDescent="0.25">
      <c r="A3833">
        <v>20040821</v>
      </c>
      <c r="B3833" t="s">
        <v>1824</v>
      </c>
      <c r="C3833" t="str">
        <f t="shared" si="177"/>
        <v>L</v>
      </c>
      <c r="D3833" t="s">
        <v>1828</v>
      </c>
      <c r="E3833" s="1">
        <v>19</v>
      </c>
      <c r="F3833" s="1">
        <v>23</v>
      </c>
      <c r="G3833">
        <f t="shared" si="178"/>
        <v>-4</v>
      </c>
      <c r="H3833" t="s">
        <v>2779</v>
      </c>
      <c r="K3833" t="s">
        <v>1830</v>
      </c>
      <c r="L3833" t="s">
        <v>1829</v>
      </c>
      <c r="M3833" t="s">
        <v>1828</v>
      </c>
      <c r="N3833" t="s">
        <v>1037</v>
      </c>
      <c r="P3833" t="s">
        <v>30</v>
      </c>
      <c r="U3833">
        <f t="shared" si="179"/>
        <v>1</v>
      </c>
    </row>
    <row r="3834" spans="1:21" x14ac:dyDescent="0.25">
      <c r="A3834">
        <v>20041106</v>
      </c>
      <c r="B3834" t="s">
        <v>503</v>
      </c>
      <c r="C3834" t="str">
        <f t="shared" si="177"/>
        <v>L</v>
      </c>
      <c r="D3834" t="s">
        <v>1824</v>
      </c>
      <c r="E3834" s="1">
        <v>14</v>
      </c>
      <c r="F3834" s="1">
        <v>31</v>
      </c>
      <c r="G3834">
        <f t="shared" si="178"/>
        <v>-17</v>
      </c>
      <c r="H3834" t="s">
        <v>2167</v>
      </c>
      <c r="K3834" t="s">
        <v>1822</v>
      </c>
      <c r="L3834" t="s">
        <v>1120</v>
      </c>
      <c r="M3834" t="s">
        <v>503</v>
      </c>
      <c r="N3834" t="s">
        <v>1033</v>
      </c>
      <c r="S3834" t="s">
        <v>30</v>
      </c>
      <c r="U3834">
        <f t="shared" si="179"/>
        <v>0</v>
      </c>
    </row>
    <row r="3835" spans="1:21" x14ac:dyDescent="0.25">
      <c r="A3835">
        <v>20041106</v>
      </c>
      <c r="B3835" t="s">
        <v>1824</v>
      </c>
      <c r="C3835" t="str">
        <f t="shared" si="177"/>
        <v>W</v>
      </c>
      <c r="D3835" t="s">
        <v>503</v>
      </c>
      <c r="E3835" s="1">
        <v>31</v>
      </c>
      <c r="F3835" s="1">
        <v>14</v>
      </c>
      <c r="G3835">
        <f t="shared" si="178"/>
        <v>17</v>
      </c>
      <c r="H3835" t="s">
        <v>2167</v>
      </c>
      <c r="K3835" t="s">
        <v>1822</v>
      </c>
      <c r="L3835" t="s">
        <v>1120</v>
      </c>
      <c r="M3835" t="s">
        <v>503</v>
      </c>
      <c r="N3835" t="s">
        <v>1037</v>
      </c>
      <c r="S3835" t="s">
        <v>30</v>
      </c>
      <c r="U3835">
        <f t="shared" si="179"/>
        <v>0</v>
      </c>
    </row>
    <row r="3836" spans="1:21" x14ac:dyDescent="0.25">
      <c r="A3836">
        <v>20041106</v>
      </c>
      <c r="B3836" t="s">
        <v>1264</v>
      </c>
      <c r="C3836" t="str">
        <f t="shared" si="177"/>
        <v>L</v>
      </c>
      <c r="D3836" t="s">
        <v>1828</v>
      </c>
      <c r="E3836" s="1">
        <v>36</v>
      </c>
      <c r="F3836" s="1">
        <v>38</v>
      </c>
      <c r="G3836">
        <f t="shared" si="178"/>
        <v>-2</v>
      </c>
      <c r="H3836" t="s">
        <v>2166</v>
      </c>
      <c r="K3836" t="s">
        <v>1407</v>
      </c>
      <c r="L3836" t="s">
        <v>1263</v>
      </c>
      <c r="M3836" t="s">
        <v>1264</v>
      </c>
      <c r="N3836" t="s">
        <v>1033</v>
      </c>
      <c r="S3836" t="s">
        <v>30</v>
      </c>
      <c r="U3836">
        <f t="shared" si="179"/>
        <v>1</v>
      </c>
    </row>
    <row r="3837" spans="1:21" x14ac:dyDescent="0.25">
      <c r="A3837">
        <v>20041106</v>
      </c>
      <c r="B3837" t="s">
        <v>1828</v>
      </c>
      <c r="C3837" t="str">
        <f t="shared" si="177"/>
        <v>W</v>
      </c>
      <c r="D3837" t="s">
        <v>1264</v>
      </c>
      <c r="E3837" s="1">
        <v>38</v>
      </c>
      <c r="F3837" s="1">
        <v>36</v>
      </c>
      <c r="G3837">
        <f t="shared" si="178"/>
        <v>2</v>
      </c>
      <c r="H3837" t="s">
        <v>2166</v>
      </c>
      <c r="K3837" t="s">
        <v>1407</v>
      </c>
      <c r="L3837" t="s">
        <v>1263</v>
      </c>
      <c r="M3837" t="s">
        <v>1264</v>
      </c>
      <c r="N3837" t="s">
        <v>1037</v>
      </c>
      <c r="S3837" t="s">
        <v>30</v>
      </c>
      <c r="U3837">
        <f t="shared" si="179"/>
        <v>0</v>
      </c>
    </row>
    <row r="3838" spans="1:21" x14ac:dyDescent="0.25">
      <c r="A3838">
        <v>20041113</v>
      </c>
      <c r="B3838" t="s">
        <v>164</v>
      </c>
      <c r="C3838" t="str">
        <f t="shared" si="177"/>
        <v>W</v>
      </c>
      <c r="D3838" t="s">
        <v>1824</v>
      </c>
      <c r="E3838" s="1">
        <v>27</v>
      </c>
      <c r="F3838" s="1">
        <v>14</v>
      </c>
      <c r="G3838">
        <f t="shared" si="178"/>
        <v>13</v>
      </c>
      <c r="H3838" t="s">
        <v>2167</v>
      </c>
      <c r="K3838" t="s">
        <v>1820</v>
      </c>
      <c r="L3838" t="s">
        <v>1819</v>
      </c>
      <c r="M3838" t="s">
        <v>164</v>
      </c>
      <c r="N3838" t="s">
        <v>1033</v>
      </c>
      <c r="S3838" t="s">
        <v>30</v>
      </c>
      <c r="U3838">
        <f t="shared" si="179"/>
        <v>0</v>
      </c>
    </row>
    <row r="3839" spans="1:21" x14ac:dyDescent="0.25">
      <c r="A3839">
        <v>20041113</v>
      </c>
      <c r="B3839" t="s">
        <v>1824</v>
      </c>
      <c r="C3839" t="str">
        <f t="shared" si="177"/>
        <v>L</v>
      </c>
      <c r="D3839" t="s">
        <v>164</v>
      </c>
      <c r="E3839" s="1">
        <v>14</v>
      </c>
      <c r="F3839" s="1">
        <v>27</v>
      </c>
      <c r="G3839">
        <f t="shared" si="178"/>
        <v>-13</v>
      </c>
      <c r="H3839" t="s">
        <v>2167</v>
      </c>
      <c r="K3839" t="s">
        <v>1820</v>
      </c>
      <c r="L3839" t="s">
        <v>1819</v>
      </c>
      <c r="M3839" t="s">
        <v>164</v>
      </c>
      <c r="N3839" t="s">
        <v>1037</v>
      </c>
      <c r="S3839" t="s">
        <v>30</v>
      </c>
      <c r="U3839">
        <f t="shared" si="179"/>
        <v>0</v>
      </c>
    </row>
    <row r="3840" spans="1:21" x14ac:dyDescent="0.25">
      <c r="A3840">
        <v>20041113</v>
      </c>
      <c r="B3840" t="s">
        <v>171</v>
      </c>
      <c r="C3840" t="str">
        <f t="shared" si="177"/>
        <v>L</v>
      </c>
      <c r="D3840" t="s">
        <v>1787</v>
      </c>
      <c r="E3840" s="1">
        <v>10</v>
      </c>
      <c r="F3840" s="1">
        <v>59</v>
      </c>
      <c r="G3840">
        <f t="shared" si="178"/>
        <v>-49</v>
      </c>
      <c r="H3840" t="s">
        <v>2171</v>
      </c>
      <c r="K3840" t="s">
        <v>2136</v>
      </c>
      <c r="L3840" t="s">
        <v>1929</v>
      </c>
      <c r="M3840" t="s">
        <v>171</v>
      </c>
      <c r="N3840" t="s">
        <v>1033</v>
      </c>
      <c r="S3840" t="s">
        <v>30</v>
      </c>
      <c r="U3840">
        <f t="shared" si="179"/>
        <v>0</v>
      </c>
    </row>
    <row r="3841" spans="1:21" x14ac:dyDescent="0.25">
      <c r="A3841">
        <v>20041113</v>
      </c>
      <c r="B3841" t="s">
        <v>1787</v>
      </c>
      <c r="C3841" t="str">
        <f t="shared" si="177"/>
        <v>W</v>
      </c>
      <c r="D3841" t="s">
        <v>171</v>
      </c>
      <c r="E3841" s="1">
        <v>59</v>
      </c>
      <c r="F3841" s="1">
        <v>10</v>
      </c>
      <c r="G3841">
        <f t="shared" si="178"/>
        <v>49</v>
      </c>
      <c r="H3841" t="s">
        <v>2171</v>
      </c>
      <c r="K3841" t="s">
        <v>2136</v>
      </c>
      <c r="L3841" t="s">
        <v>1929</v>
      </c>
      <c r="M3841" t="s">
        <v>171</v>
      </c>
      <c r="N3841" t="s">
        <v>1037</v>
      </c>
      <c r="S3841" t="s">
        <v>30</v>
      </c>
      <c r="U3841">
        <f t="shared" si="179"/>
        <v>0</v>
      </c>
    </row>
    <row r="3842" spans="1:21" x14ac:dyDescent="0.25">
      <c r="A3842">
        <v>20041113</v>
      </c>
      <c r="B3842" t="s">
        <v>1825</v>
      </c>
      <c r="C3842" t="str">
        <f t="shared" ref="C3842:C3905" si="180">IF(E3842-F3842&gt;0,"W",IF(E3842-F3842&lt;0,"L","D"))</f>
        <v>W</v>
      </c>
      <c r="D3842" t="s">
        <v>1828</v>
      </c>
      <c r="E3842" s="1">
        <v>17</v>
      </c>
      <c r="F3842" s="1">
        <v>12</v>
      </c>
      <c r="G3842">
        <f t="shared" ref="G3842:G3905" si="181">E3842-F3842</f>
        <v>5</v>
      </c>
      <c r="H3842" t="s">
        <v>2166</v>
      </c>
      <c r="K3842" t="s">
        <v>1995</v>
      </c>
      <c r="L3842" t="s">
        <v>1826</v>
      </c>
      <c r="M3842" t="s">
        <v>1825</v>
      </c>
      <c r="N3842" t="s">
        <v>1033</v>
      </c>
      <c r="S3842" t="s">
        <v>30</v>
      </c>
      <c r="U3842">
        <f t="shared" ref="U3842:U3905" si="182">IF(C3842="L",IF(G3842&gt;-8,1,0),0)</f>
        <v>0</v>
      </c>
    </row>
    <row r="3843" spans="1:21" x14ac:dyDescent="0.25">
      <c r="A3843">
        <v>20041113</v>
      </c>
      <c r="B3843" t="s">
        <v>1828</v>
      </c>
      <c r="C3843" t="str">
        <f t="shared" si="180"/>
        <v>L</v>
      </c>
      <c r="D3843" t="s">
        <v>1825</v>
      </c>
      <c r="E3843" s="1">
        <v>12</v>
      </c>
      <c r="F3843" s="1">
        <v>17</v>
      </c>
      <c r="G3843">
        <f t="shared" si="181"/>
        <v>-5</v>
      </c>
      <c r="H3843" t="s">
        <v>2166</v>
      </c>
      <c r="K3843" t="s">
        <v>1995</v>
      </c>
      <c r="L3843" t="s">
        <v>1826</v>
      </c>
      <c r="M3843" t="s">
        <v>1825</v>
      </c>
      <c r="N3843" t="s">
        <v>1037</v>
      </c>
      <c r="S3843" t="s">
        <v>30</v>
      </c>
      <c r="U3843">
        <f t="shared" si="182"/>
        <v>1</v>
      </c>
    </row>
    <row r="3844" spans="1:21" x14ac:dyDescent="0.25">
      <c r="A3844">
        <v>20041120</v>
      </c>
      <c r="B3844" t="s">
        <v>503</v>
      </c>
      <c r="C3844" t="str">
        <f t="shared" si="180"/>
        <v>L</v>
      </c>
      <c r="D3844" t="s">
        <v>1824</v>
      </c>
      <c r="E3844" s="1">
        <v>17</v>
      </c>
      <c r="F3844" s="1">
        <v>31</v>
      </c>
      <c r="G3844">
        <f t="shared" si="181"/>
        <v>-14</v>
      </c>
      <c r="H3844" t="s">
        <v>2167</v>
      </c>
      <c r="K3844" t="s">
        <v>2170</v>
      </c>
      <c r="L3844" t="s">
        <v>1022</v>
      </c>
      <c r="M3844" t="s">
        <v>503</v>
      </c>
      <c r="N3844" t="s">
        <v>1033</v>
      </c>
      <c r="S3844" t="s">
        <v>30</v>
      </c>
      <c r="U3844">
        <f t="shared" si="182"/>
        <v>0</v>
      </c>
    </row>
    <row r="3845" spans="1:21" x14ac:dyDescent="0.25">
      <c r="A3845">
        <v>20041120</v>
      </c>
      <c r="B3845" t="s">
        <v>1824</v>
      </c>
      <c r="C3845" t="str">
        <f t="shared" si="180"/>
        <v>W</v>
      </c>
      <c r="D3845" t="s">
        <v>503</v>
      </c>
      <c r="E3845" s="1">
        <v>31</v>
      </c>
      <c r="F3845" s="1">
        <v>17</v>
      </c>
      <c r="G3845">
        <f t="shared" si="181"/>
        <v>14</v>
      </c>
      <c r="H3845" t="s">
        <v>2167</v>
      </c>
      <c r="K3845" t="s">
        <v>2170</v>
      </c>
      <c r="L3845" t="s">
        <v>1022</v>
      </c>
      <c r="M3845" t="s">
        <v>503</v>
      </c>
      <c r="N3845" t="s">
        <v>1037</v>
      </c>
      <c r="S3845" t="s">
        <v>30</v>
      </c>
      <c r="U3845">
        <f t="shared" si="182"/>
        <v>0</v>
      </c>
    </row>
    <row r="3846" spans="1:21" x14ac:dyDescent="0.25">
      <c r="A3846">
        <v>20041120</v>
      </c>
      <c r="B3846" t="s">
        <v>1264</v>
      </c>
      <c r="C3846" t="str">
        <f t="shared" si="180"/>
        <v>L</v>
      </c>
      <c r="D3846" t="s">
        <v>1787</v>
      </c>
      <c r="E3846" s="1">
        <v>25</v>
      </c>
      <c r="F3846" s="1">
        <v>26</v>
      </c>
      <c r="G3846">
        <f t="shared" si="181"/>
        <v>-1</v>
      </c>
      <c r="H3846" t="s">
        <v>2167</v>
      </c>
      <c r="K3846" t="s">
        <v>1407</v>
      </c>
      <c r="L3846" t="s">
        <v>1263</v>
      </c>
      <c r="M3846" t="s">
        <v>1264</v>
      </c>
      <c r="N3846" t="s">
        <v>1033</v>
      </c>
      <c r="S3846" t="s">
        <v>30</v>
      </c>
      <c r="U3846">
        <f t="shared" si="182"/>
        <v>1</v>
      </c>
    </row>
    <row r="3847" spans="1:21" x14ac:dyDescent="0.25">
      <c r="A3847">
        <v>20041120</v>
      </c>
      <c r="B3847" t="s">
        <v>1787</v>
      </c>
      <c r="C3847" t="str">
        <f t="shared" si="180"/>
        <v>W</v>
      </c>
      <c r="D3847" t="s">
        <v>1264</v>
      </c>
      <c r="E3847" s="1">
        <v>26</v>
      </c>
      <c r="F3847" s="1">
        <v>25</v>
      </c>
      <c r="G3847">
        <f t="shared" si="181"/>
        <v>1</v>
      </c>
      <c r="H3847" t="s">
        <v>2167</v>
      </c>
      <c r="K3847" t="s">
        <v>1407</v>
      </c>
      <c r="L3847" t="s">
        <v>1263</v>
      </c>
      <c r="M3847" t="s">
        <v>1264</v>
      </c>
      <c r="N3847" t="s">
        <v>1037</v>
      </c>
      <c r="S3847" t="s">
        <v>30</v>
      </c>
      <c r="U3847">
        <f t="shared" si="182"/>
        <v>0</v>
      </c>
    </row>
    <row r="3848" spans="1:21" x14ac:dyDescent="0.25">
      <c r="A3848">
        <v>20041120</v>
      </c>
      <c r="B3848" t="s">
        <v>164</v>
      </c>
      <c r="C3848" t="str">
        <f t="shared" si="180"/>
        <v>L</v>
      </c>
      <c r="D3848" t="s">
        <v>1821</v>
      </c>
      <c r="E3848" s="1">
        <v>14</v>
      </c>
      <c r="F3848" s="1">
        <v>24</v>
      </c>
      <c r="G3848">
        <f t="shared" si="181"/>
        <v>-10</v>
      </c>
      <c r="H3848" t="s">
        <v>2167</v>
      </c>
      <c r="K3848" t="s">
        <v>1907</v>
      </c>
      <c r="L3848" t="s">
        <v>1906</v>
      </c>
      <c r="M3848" t="s">
        <v>164</v>
      </c>
      <c r="N3848" t="s">
        <v>1033</v>
      </c>
      <c r="S3848" t="s">
        <v>30</v>
      </c>
      <c r="U3848">
        <f t="shared" si="182"/>
        <v>0</v>
      </c>
    </row>
    <row r="3849" spans="1:21" x14ac:dyDescent="0.25">
      <c r="A3849">
        <v>20041120</v>
      </c>
      <c r="B3849" t="s">
        <v>1821</v>
      </c>
      <c r="C3849" t="str">
        <f t="shared" si="180"/>
        <v>W</v>
      </c>
      <c r="D3849" t="s">
        <v>164</v>
      </c>
      <c r="E3849" s="1">
        <v>24</v>
      </c>
      <c r="F3849" s="1">
        <v>14</v>
      </c>
      <c r="G3849">
        <f t="shared" si="181"/>
        <v>10</v>
      </c>
      <c r="H3849" t="s">
        <v>2167</v>
      </c>
      <c r="K3849" t="s">
        <v>1907</v>
      </c>
      <c r="L3849" t="s">
        <v>1906</v>
      </c>
      <c r="M3849" t="s">
        <v>164</v>
      </c>
      <c r="N3849" t="s">
        <v>1037</v>
      </c>
      <c r="S3849" t="s">
        <v>30</v>
      </c>
      <c r="U3849">
        <f t="shared" si="182"/>
        <v>0</v>
      </c>
    </row>
    <row r="3850" spans="1:21" x14ac:dyDescent="0.25">
      <c r="A3850">
        <v>20041120</v>
      </c>
      <c r="B3850" t="s">
        <v>376</v>
      </c>
      <c r="C3850" t="str">
        <f t="shared" si="180"/>
        <v>W</v>
      </c>
      <c r="D3850" t="s">
        <v>1828</v>
      </c>
      <c r="E3850" s="1">
        <v>32</v>
      </c>
      <c r="F3850" s="1">
        <v>16</v>
      </c>
      <c r="G3850">
        <f t="shared" si="181"/>
        <v>16</v>
      </c>
      <c r="H3850" t="s">
        <v>2167</v>
      </c>
      <c r="K3850" t="s">
        <v>1894</v>
      </c>
      <c r="L3850" t="s">
        <v>1017</v>
      </c>
      <c r="M3850" t="s">
        <v>376</v>
      </c>
      <c r="N3850" t="s">
        <v>1033</v>
      </c>
      <c r="S3850" t="s">
        <v>30</v>
      </c>
      <c r="U3850">
        <f t="shared" si="182"/>
        <v>0</v>
      </c>
    </row>
    <row r="3851" spans="1:21" x14ac:dyDescent="0.25">
      <c r="A3851">
        <v>20041120</v>
      </c>
      <c r="B3851" t="s">
        <v>1828</v>
      </c>
      <c r="C3851" t="str">
        <f t="shared" si="180"/>
        <v>L</v>
      </c>
      <c r="D3851" t="s">
        <v>376</v>
      </c>
      <c r="E3851" s="1">
        <v>16</v>
      </c>
      <c r="F3851" s="1">
        <v>32</v>
      </c>
      <c r="G3851">
        <f t="shared" si="181"/>
        <v>-16</v>
      </c>
      <c r="H3851" t="s">
        <v>2167</v>
      </c>
      <c r="K3851" t="s">
        <v>1894</v>
      </c>
      <c r="L3851" t="s">
        <v>1017</v>
      </c>
      <c r="M3851" t="s">
        <v>376</v>
      </c>
      <c r="N3851" t="s">
        <v>1037</v>
      </c>
      <c r="S3851" t="s">
        <v>30</v>
      </c>
      <c r="U3851">
        <f t="shared" si="182"/>
        <v>0</v>
      </c>
    </row>
    <row r="3852" spans="1:21" x14ac:dyDescent="0.25">
      <c r="A3852">
        <v>20041127</v>
      </c>
      <c r="B3852" t="s">
        <v>376</v>
      </c>
      <c r="C3852" t="str">
        <f t="shared" si="180"/>
        <v>L</v>
      </c>
      <c r="D3852" t="s">
        <v>1824</v>
      </c>
      <c r="E3852" s="1">
        <v>19</v>
      </c>
      <c r="F3852" s="1">
        <v>21</v>
      </c>
      <c r="G3852">
        <f t="shared" si="181"/>
        <v>-2</v>
      </c>
      <c r="H3852" t="s">
        <v>2167</v>
      </c>
      <c r="K3852" t="s">
        <v>1818</v>
      </c>
      <c r="L3852" t="s">
        <v>1017</v>
      </c>
      <c r="M3852" t="s">
        <v>376</v>
      </c>
      <c r="N3852" t="s">
        <v>1033</v>
      </c>
      <c r="S3852" t="s">
        <v>30</v>
      </c>
      <c r="U3852">
        <f t="shared" si="182"/>
        <v>1</v>
      </c>
    </row>
    <row r="3853" spans="1:21" x14ac:dyDescent="0.25">
      <c r="A3853">
        <v>20041127</v>
      </c>
      <c r="B3853" t="s">
        <v>1824</v>
      </c>
      <c r="C3853" t="str">
        <f t="shared" si="180"/>
        <v>W</v>
      </c>
      <c r="D3853" t="s">
        <v>376</v>
      </c>
      <c r="E3853" s="1">
        <v>21</v>
      </c>
      <c r="F3853" s="1">
        <v>19</v>
      </c>
      <c r="G3853">
        <f t="shared" si="181"/>
        <v>2</v>
      </c>
      <c r="H3853" t="s">
        <v>2167</v>
      </c>
      <c r="K3853" t="s">
        <v>1818</v>
      </c>
      <c r="L3853" t="s">
        <v>1017</v>
      </c>
      <c r="M3853" t="s">
        <v>376</v>
      </c>
      <c r="N3853" t="s">
        <v>1037</v>
      </c>
      <c r="S3853" t="s">
        <v>30</v>
      </c>
      <c r="U3853">
        <f t="shared" si="182"/>
        <v>0</v>
      </c>
    </row>
    <row r="3854" spans="1:21" x14ac:dyDescent="0.25">
      <c r="A3854">
        <v>20041127</v>
      </c>
      <c r="B3854" t="s">
        <v>1825</v>
      </c>
      <c r="C3854" t="str">
        <f t="shared" si="180"/>
        <v>W</v>
      </c>
      <c r="D3854" t="s">
        <v>1821</v>
      </c>
      <c r="E3854" s="1">
        <v>21</v>
      </c>
      <c r="F3854" s="1">
        <v>19</v>
      </c>
      <c r="G3854">
        <f t="shared" si="181"/>
        <v>2</v>
      </c>
      <c r="H3854" t="s">
        <v>2169</v>
      </c>
      <c r="K3854" t="s">
        <v>1995</v>
      </c>
      <c r="L3854" t="s">
        <v>1826</v>
      </c>
      <c r="M3854" t="s">
        <v>1825</v>
      </c>
      <c r="N3854" t="s">
        <v>1033</v>
      </c>
      <c r="S3854" t="s">
        <v>30</v>
      </c>
      <c r="U3854">
        <f t="shared" si="182"/>
        <v>0</v>
      </c>
    </row>
    <row r="3855" spans="1:21" x14ac:dyDescent="0.25">
      <c r="A3855">
        <v>20041127</v>
      </c>
      <c r="B3855" t="s">
        <v>1821</v>
      </c>
      <c r="C3855" t="str">
        <f t="shared" si="180"/>
        <v>L</v>
      </c>
      <c r="D3855" t="s">
        <v>1825</v>
      </c>
      <c r="E3855" s="1">
        <v>19</v>
      </c>
      <c r="F3855" s="1">
        <v>21</v>
      </c>
      <c r="G3855">
        <f t="shared" si="181"/>
        <v>-2</v>
      </c>
      <c r="H3855" t="s">
        <v>2169</v>
      </c>
      <c r="K3855" t="s">
        <v>1995</v>
      </c>
      <c r="L3855" t="s">
        <v>1826</v>
      </c>
      <c r="M3855" t="s">
        <v>1825</v>
      </c>
      <c r="N3855" t="s">
        <v>1037</v>
      </c>
      <c r="S3855" t="s">
        <v>30</v>
      </c>
      <c r="U3855">
        <f t="shared" si="182"/>
        <v>1</v>
      </c>
    </row>
    <row r="3856" spans="1:21" x14ac:dyDescent="0.25">
      <c r="A3856">
        <v>20041127</v>
      </c>
      <c r="B3856" t="s">
        <v>503</v>
      </c>
      <c r="C3856" t="str">
        <f t="shared" si="180"/>
        <v>L</v>
      </c>
      <c r="D3856" t="s">
        <v>1828</v>
      </c>
      <c r="E3856" s="1">
        <v>10</v>
      </c>
      <c r="F3856" s="1">
        <v>45</v>
      </c>
      <c r="G3856">
        <f t="shared" si="181"/>
        <v>-35</v>
      </c>
      <c r="H3856" t="s">
        <v>2169</v>
      </c>
      <c r="K3856" t="s">
        <v>1903</v>
      </c>
      <c r="L3856" t="s">
        <v>1120</v>
      </c>
      <c r="M3856" t="s">
        <v>503</v>
      </c>
      <c r="N3856" t="s">
        <v>1033</v>
      </c>
      <c r="S3856" t="s">
        <v>30</v>
      </c>
      <c r="U3856">
        <f t="shared" si="182"/>
        <v>0</v>
      </c>
    </row>
    <row r="3857" spans="1:21" x14ac:dyDescent="0.25">
      <c r="A3857">
        <v>20041127</v>
      </c>
      <c r="B3857" t="s">
        <v>1828</v>
      </c>
      <c r="C3857" t="str">
        <f t="shared" si="180"/>
        <v>W</v>
      </c>
      <c r="D3857" t="s">
        <v>503</v>
      </c>
      <c r="E3857" s="1">
        <v>45</v>
      </c>
      <c r="F3857" s="1">
        <v>10</v>
      </c>
      <c r="G3857">
        <f t="shared" si="181"/>
        <v>35</v>
      </c>
      <c r="H3857" t="s">
        <v>2169</v>
      </c>
      <c r="K3857" t="s">
        <v>1903</v>
      </c>
      <c r="L3857" t="s">
        <v>1120</v>
      </c>
      <c r="M3857" t="s">
        <v>503</v>
      </c>
      <c r="N3857" t="s">
        <v>1037</v>
      </c>
      <c r="S3857" t="s">
        <v>30</v>
      </c>
      <c r="U3857">
        <f t="shared" si="182"/>
        <v>0</v>
      </c>
    </row>
    <row r="3858" spans="1:21" x14ac:dyDescent="0.25">
      <c r="A3858">
        <v>20041127</v>
      </c>
      <c r="B3858" t="s">
        <v>164</v>
      </c>
      <c r="C3858" t="str">
        <f t="shared" si="180"/>
        <v>L</v>
      </c>
      <c r="D3858" t="s">
        <v>1787</v>
      </c>
      <c r="E3858" s="1">
        <v>6</v>
      </c>
      <c r="F3858" s="1">
        <v>45</v>
      </c>
      <c r="G3858">
        <f t="shared" si="181"/>
        <v>-39</v>
      </c>
      <c r="H3858" t="s">
        <v>2168</v>
      </c>
      <c r="K3858" t="s">
        <v>1820</v>
      </c>
      <c r="L3858" t="s">
        <v>1819</v>
      </c>
      <c r="M3858" t="s">
        <v>164</v>
      </c>
      <c r="N3858" t="s">
        <v>1033</v>
      </c>
      <c r="S3858" t="s">
        <v>30</v>
      </c>
      <c r="U3858">
        <f t="shared" si="182"/>
        <v>0</v>
      </c>
    </row>
    <row r="3859" spans="1:21" x14ac:dyDescent="0.25">
      <c r="A3859">
        <v>20041127</v>
      </c>
      <c r="B3859" t="s">
        <v>1787</v>
      </c>
      <c r="C3859" t="str">
        <f t="shared" si="180"/>
        <v>W</v>
      </c>
      <c r="D3859" t="s">
        <v>164</v>
      </c>
      <c r="E3859" s="1">
        <v>45</v>
      </c>
      <c r="F3859" s="1">
        <v>6</v>
      </c>
      <c r="G3859">
        <f t="shared" si="181"/>
        <v>39</v>
      </c>
      <c r="H3859" t="s">
        <v>2168</v>
      </c>
      <c r="K3859" t="s">
        <v>1820</v>
      </c>
      <c r="L3859" t="s">
        <v>1819</v>
      </c>
      <c r="M3859" t="s">
        <v>164</v>
      </c>
      <c r="N3859" t="s">
        <v>1037</v>
      </c>
      <c r="S3859" t="s">
        <v>30</v>
      </c>
      <c r="U3859">
        <f t="shared" si="182"/>
        <v>0</v>
      </c>
    </row>
    <row r="3860" spans="1:21" x14ac:dyDescent="0.25">
      <c r="A3860">
        <v>20041204</v>
      </c>
      <c r="B3860" t="s">
        <v>1821</v>
      </c>
      <c r="C3860" t="str">
        <f t="shared" si="180"/>
        <v>L</v>
      </c>
      <c r="D3860" t="s">
        <v>1828</v>
      </c>
      <c r="E3860" s="1">
        <v>7</v>
      </c>
      <c r="F3860" s="1">
        <v>39</v>
      </c>
      <c r="G3860">
        <f t="shared" si="181"/>
        <v>-32</v>
      </c>
      <c r="H3860" t="s">
        <v>2166</v>
      </c>
      <c r="K3860" t="s">
        <v>2035</v>
      </c>
      <c r="L3860" t="s">
        <v>1885</v>
      </c>
      <c r="M3860" t="s">
        <v>1821</v>
      </c>
      <c r="N3860" t="s">
        <v>1033</v>
      </c>
      <c r="S3860" t="s">
        <v>30</v>
      </c>
      <c r="U3860">
        <f t="shared" si="182"/>
        <v>0</v>
      </c>
    </row>
    <row r="3861" spans="1:21" x14ac:dyDescent="0.25">
      <c r="A3861">
        <v>20041204</v>
      </c>
      <c r="B3861" t="s">
        <v>1828</v>
      </c>
      <c r="C3861" t="str">
        <f t="shared" si="180"/>
        <v>W</v>
      </c>
      <c r="D3861" t="s">
        <v>1821</v>
      </c>
      <c r="E3861" s="1">
        <v>39</v>
      </c>
      <c r="F3861" s="1">
        <v>7</v>
      </c>
      <c r="G3861">
        <f t="shared" si="181"/>
        <v>32</v>
      </c>
      <c r="H3861" t="s">
        <v>2166</v>
      </c>
      <c r="K3861" t="s">
        <v>2035</v>
      </c>
      <c r="L3861" t="s">
        <v>1885</v>
      </c>
      <c r="M3861" t="s">
        <v>1821</v>
      </c>
      <c r="N3861" t="s">
        <v>1037</v>
      </c>
      <c r="S3861" t="s">
        <v>30</v>
      </c>
      <c r="U3861">
        <f t="shared" si="182"/>
        <v>0</v>
      </c>
    </row>
    <row r="3862" spans="1:21" x14ac:dyDescent="0.25">
      <c r="A3862">
        <v>20050205</v>
      </c>
      <c r="B3862" t="s">
        <v>1264</v>
      </c>
      <c r="C3862" t="str">
        <f t="shared" si="180"/>
        <v>W</v>
      </c>
      <c r="D3862" t="s">
        <v>376</v>
      </c>
      <c r="E3862" s="1">
        <v>11</v>
      </c>
      <c r="F3862" s="1">
        <v>9</v>
      </c>
      <c r="G3862">
        <f t="shared" si="181"/>
        <v>2</v>
      </c>
      <c r="H3862" t="s">
        <v>2811</v>
      </c>
      <c r="K3862" t="s">
        <v>1407</v>
      </c>
      <c r="L3862" t="s">
        <v>1263</v>
      </c>
      <c r="M3862" t="s">
        <v>1264</v>
      </c>
      <c r="N3862" t="s">
        <v>1033</v>
      </c>
      <c r="O3862" t="s">
        <v>30</v>
      </c>
      <c r="U3862">
        <f t="shared" si="182"/>
        <v>0</v>
      </c>
    </row>
    <row r="3863" spans="1:21" x14ac:dyDescent="0.25">
      <c r="A3863">
        <v>20050205</v>
      </c>
      <c r="B3863" t="s">
        <v>376</v>
      </c>
      <c r="C3863" t="str">
        <f t="shared" si="180"/>
        <v>L</v>
      </c>
      <c r="D3863" t="s">
        <v>1264</v>
      </c>
      <c r="E3863" s="1">
        <v>9</v>
      </c>
      <c r="F3863" s="1">
        <v>11</v>
      </c>
      <c r="G3863">
        <f t="shared" si="181"/>
        <v>-2</v>
      </c>
      <c r="H3863" t="s">
        <v>2811</v>
      </c>
      <c r="K3863" t="s">
        <v>1407</v>
      </c>
      <c r="L3863" t="s">
        <v>1263</v>
      </c>
      <c r="M3863" t="s">
        <v>1264</v>
      </c>
      <c r="N3863" t="s">
        <v>1037</v>
      </c>
      <c r="O3863" t="s">
        <v>30</v>
      </c>
      <c r="U3863">
        <f t="shared" si="182"/>
        <v>1</v>
      </c>
    </row>
    <row r="3864" spans="1:21" x14ac:dyDescent="0.25">
      <c r="A3864">
        <v>20050206</v>
      </c>
      <c r="B3864" t="s">
        <v>171</v>
      </c>
      <c r="C3864" t="str">
        <f t="shared" si="180"/>
        <v>L</v>
      </c>
      <c r="D3864" t="s">
        <v>1825</v>
      </c>
      <c r="E3864" s="1">
        <v>17</v>
      </c>
      <c r="F3864" s="1">
        <v>28</v>
      </c>
      <c r="G3864">
        <f t="shared" si="181"/>
        <v>-11</v>
      </c>
      <c r="H3864" t="s">
        <v>2811</v>
      </c>
      <c r="K3864" t="s">
        <v>2136</v>
      </c>
      <c r="L3864" t="s">
        <v>1929</v>
      </c>
      <c r="M3864" t="s">
        <v>171</v>
      </c>
      <c r="N3864" t="s">
        <v>1033</v>
      </c>
      <c r="O3864" t="s">
        <v>30</v>
      </c>
      <c r="U3864">
        <f t="shared" si="182"/>
        <v>0</v>
      </c>
    </row>
    <row r="3865" spans="1:21" x14ac:dyDescent="0.25">
      <c r="A3865">
        <v>20050206</v>
      </c>
      <c r="B3865" t="s">
        <v>1825</v>
      </c>
      <c r="C3865" t="str">
        <f t="shared" si="180"/>
        <v>W</v>
      </c>
      <c r="D3865" t="s">
        <v>171</v>
      </c>
      <c r="E3865" s="1">
        <v>28</v>
      </c>
      <c r="F3865" s="1">
        <v>17</v>
      </c>
      <c r="G3865">
        <f t="shared" si="181"/>
        <v>11</v>
      </c>
      <c r="H3865" t="s">
        <v>2811</v>
      </c>
      <c r="K3865" t="s">
        <v>2136</v>
      </c>
      <c r="L3865" t="s">
        <v>1929</v>
      </c>
      <c r="M3865" t="s">
        <v>171</v>
      </c>
      <c r="N3865" t="s">
        <v>1037</v>
      </c>
      <c r="O3865" t="s">
        <v>30</v>
      </c>
      <c r="U3865">
        <f t="shared" si="182"/>
        <v>0</v>
      </c>
    </row>
    <row r="3866" spans="1:21" x14ac:dyDescent="0.25">
      <c r="A3866">
        <v>20050212</v>
      </c>
      <c r="B3866" t="s">
        <v>503</v>
      </c>
      <c r="C3866" t="str">
        <f t="shared" si="180"/>
        <v>L</v>
      </c>
      <c r="D3866" t="s">
        <v>1825</v>
      </c>
      <c r="E3866" s="1">
        <v>13</v>
      </c>
      <c r="F3866" s="1">
        <v>40</v>
      </c>
      <c r="G3866">
        <f t="shared" si="181"/>
        <v>-27</v>
      </c>
      <c r="H3866" t="s">
        <v>2811</v>
      </c>
      <c r="K3866" t="s">
        <v>1822</v>
      </c>
      <c r="L3866" t="s">
        <v>1120</v>
      </c>
      <c r="M3866" t="s">
        <v>503</v>
      </c>
      <c r="N3866" t="s">
        <v>1033</v>
      </c>
      <c r="O3866" t="s">
        <v>30</v>
      </c>
      <c r="U3866">
        <f t="shared" si="182"/>
        <v>0</v>
      </c>
    </row>
    <row r="3867" spans="1:21" x14ac:dyDescent="0.25">
      <c r="A3867">
        <v>20050212</v>
      </c>
      <c r="B3867" t="s">
        <v>1825</v>
      </c>
      <c r="C3867" t="str">
        <f t="shared" si="180"/>
        <v>W</v>
      </c>
      <c r="D3867" t="s">
        <v>503</v>
      </c>
      <c r="E3867" s="1">
        <v>40</v>
      </c>
      <c r="F3867" s="1">
        <v>13</v>
      </c>
      <c r="G3867">
        <f t="shared" si="181"/>
        <v>27</v>
      </c>
      <c r="H3867" t="s">
        <v>2811</v>
      </c>
      <c r="K3867" t="s">
        <v>1822</v>
      </c>
      <c r="L3867" t="s">
        <v>1120</v>
      </c>
      <c r="M3867" t="s">
        <v>503</v>
      </c>
      <c r="N3867" t="s">
        <v>1037</v>
      </c>
      <c r="O3867" t="s">
        <v>30</v>
      </c>
      <c r="U3867">
        <f t="shared" si="182"/>
        <v>0</v>
      </c>
    </row>
    <row r="3868" spans="1:21" x14ac:dyDescent="0.25">
      <c r="A3868">
        <v>20050212</v>
      </c>
      <c r="B3868" t="s">
        <v>171</v>
      </c>
      <c r="C3868" t="str">
        <f t="shared" si="180"/>
        <v>L</v>
      </c>
      <c r="D3868" t="s">
        <v>1264</v>
      </c>
      <c r="E3868" s="1">
        <v>8</v>
      </c>
      <c r="F3868" s="1">
        <v>38</v>
      </c>
      <c r="G3868">
        <f t="shared" si="181"/>
        <v>-30</v>
      </c>
      <c r="H3868" t="s">
        <v>2811</v>
      </c>
      <c r="K3868" t="s">
        <v>2136</v>
      </c>
      <c r="L3868" t="s">
        <v>1929</v>
      </c>
      <c r="M3868" t="s">
        <v>171</v>
      </c>
      <c r="N3868" t="s">
        <v>1033</v>
      </c>
      <c r="O3868" t="s">
        <v>30</v>
      </c>
      <c r="U3868">
        <f t="shared" si="182"/>
        <v>0</v>
      </c>
    </row>
    <row r="3869" spans="1:21" x14ac:dyDescent="0.25">
      <c r="A3869">
        <v>20050212</v>
      </c>
      <c r="B3869" t="s">
        <v>1264</v>
      </c>
      <c r="C3869" t="str">
        <f t="shared" si="180"/>
        <v>W</v>
      </c>
      <c r="D3869" t="s">
        <v>171</v>
      </c>
      <c r="E3869" s="1">
        <v>38</v>
      </c>
      <c r="F3869" s="1">
        <v>8</v>
      </c>
      <c r="G3869">
        <f t="shared" si="181"/>
        <v>30</v>
      </c>
      <c r="H3869" t="s">
        <v>2811</v>
      </c>
      <c r="K3869" t="s">
        <v>2136</v>
      </c>
      <c r="L3869" t="s">
        <v>1929</v>
      </c>
      <c r="M3869" t="s">
        <v>171</v>
      </c>
      <c r="N3869" t="s">
        <v>1037</v>
      </c>
      <c r="O3869" t="s">
        <v>30</v>
      </c>
      <c r="U3869">
        <f t="shared" si="182"/>
        <v>0</v>
      </c>
    </row>
    <row r="3870" spans="1:21" x14ac:dyDescent="0.25">
      <c r="A3870">
        <v>20050214</v>
      </c>
      <c r="B3870" t="s">
        <v>376</v>
      </c>
      <c r="C3870" t="str">
        <f t="shared" si="180"/>
        <v>L</v>
      </c>
      <c r="D3870" t="s">
        <v>164</v>
      </c>
      <c r="E3870" s="1">
        <v>17</v>
      </c>
      <c r="F3870" s="1">
        <v>18</v>
      </c>
      <c r="G3870">
        <f t="shared" si="181"/>
        <v>-1</v>
      </c>
      <c r="H3870" t="s">
        <v>2811</v>
      </c>
      <c r="K3870" t="s">
        <v>1894</v>
      </c>
      <c r="L3870" t="s">
        <v>1017</v>
      </c>
      <c r="M3870" t="s">
        <v>376</v>
      </c>
      <c r="N3870" t="s">
        <v>1033</v>
      </c>
      <c r="O3870" t="s">
        <v>30</v>
      </c>
      <c r="U3870">
        <f t="shared" si="182"/>
        <v>1</v>
      </c>
    </row>
    <row r="3871" spans="1:21" x14ac:dyDescent="0.25">
      <c r="A3871">
        <v>20050214</v>
      </c>
      <c r="B3871" t="s">
        <v>164</v>
      </c>
      <c r="C3871" t="str">
        <f t="shared" si="180"/>
        <v>W</v>
      </c>
      <c r="D3871" t="s">
        <v>376</v>
      </c>
      <c r="E3871" s="1">
        <v>18</v>
      </c>
      <c r="F3871" s="1">
        <v>17</v>
      </c>
      <c r="G3871">
        <f t="shared" si="181"/>
        <v>1</v>
      </c>
      <c r="H3871" t="s">
        <v>2811</v>
      </c>
      <c r="K3871" t="s">
        <v>1894</v>
      </c>
      <c r="L3871" t="s">
        <v>1017</v>
      </c>
      <c r="M3871" t="s">
        <v>376</v>
      </c>
      <c r="N3871" t="s">
        <v>1037</v>
      </c>
      <c r="O3871" t="s">
        <v>30</v>
      </c>
      <c r="U3871">
        <f t="shared" si="182"/>
        <v>0</v>
      </c>
    </row>
    <row r="3872" spans="1:21" x14ac:dyDescent="0.25">
      <c r="A3872">
        <v>20050226</v>
      </c>
      <c r="B3872" t="s">
        <v>503</v>
      </c>
      <c r="C3872" t="str">
        <f t="shared" si="180"/>
        <v>W</v>
      </c>
      <c r="D3872" t="s">
        <v>171</v>
      </c>
      <c r="E3872" s="1">
        <v>18</v>
      </c>
      <c r="F3872" s="1">
        <v>10</v>
      </c>
      <c r="G3872">
        <f t="shared" si="181"/>
        <v>8</v>
      </c>
      <c r="H3872" t="s">
        <v>2811</v>
      </c>
      <c r="K3872" t="s">
        <v>1903</v>
      </c>
      <c r="L3872" t="s">
        <v>1120</v>
      </c>
      <c r="M3872" t="s">
        <v>503</v>
      </c>
      <c r="N3872" t="s">
        <v>1033</v>
      </c>
      <c r="O3872" t="s">
        <v>30</v>
      </c>
      <c r="U3872">
        <f t="shared" si="182"/>
        <v>0</v>
      </c>
    </row>
    <row r="3873" spans="1:21" x14ac:dyDescent="0.25">
      <c r="A3873">
        <v>20050226</v>
      </c>
      <c r="B3873" t="s">
        <v>171</v>
      </c>
      <c r="C3873" t="str">
        <f t="shared" si="180"/>
        <v>L</v>
      </c>
      <c r="D3873" t="s">
        <v>503</v>
      </c>
      <c r="E3873" s="1">
        <v>10</v>
      </c>
      <c r="F3873" s="1">
        <v>18</v>
      </c>
      <c r="G3873">
        <f t="shared" si="181"/>
        <v>-8</v>
      </c>
      <c r="H3873" t="s">
        <v>2811</v>
      </c>
      <c r="K3873" t="s">
        <v>1903</v>
      </c>
      <c r="L3873" t="s">
        <v>1120</v>
      </c>
      <c r="M3873" t="s">
        <v>503</v>
      </c>
      <c r="N3873" t="s">
        <v>1037</v>
      </c>
      <c r="O3873" t="s">
        <v>30</v>
      </c>
      <c r="U3873">
        <f t="shared" si="182"/>
        <v>0</v>
      </c>
    </row>
    <row r="3874" spans="1:21" x14ac:dyDescent="0.25">
      <c r="A3874">
        <v>20050226</v>
      </c>
      <c r="B3874" t="s">
        <v>164</v>
      </c>
      <c r="C3874" t="str">
        <f t="shared" si="180"/>
        <v>L</v>
      </c>
      <c r="D3874" t="s">
        <v>1264</v>
      </c>
      <c r="E3874" s="1">
        <v>18</v>
      </c>
      <c r="F3874" s="1">
        <v>24</v>
      </c>
      <c r="G3874">
        <f t="shared" si="181"/>
        <v>-6</v>
      </c>
      <c r="H3874" t="s">
        <v>2811</v>
      </c>
      <c r="K3874" t="s">
        <v>1820</v>
      </c>
      <c r="L3874" t="s">
        <v>1939</v>
      </c>
      <c r="M3874" t="s">
        <v>164</v>
      </c>
      <c r="N3874" t="s">
        <v>1033</v>
      </c>
      <c r="O3874" t="s">
        <v>30</v>
      </c>
      <c r="U3874">
        <f t="shared" si="182"/>
        <v>1</v>
      </c>
    </row>
    <row r="3875" spans="1:21" x14ac:dyDescent="0.25">
      <c r="A3875">
        <v>20050226</v>
      </c>
      <c r="B3875" t="s">
        <v>1264</v>
      </c>
      <c r="C3875" t="str">
        <f t="shared" si="180"/>
        <v>W</v>
      </c>
      <c r="D3875" t="s">
        <v>164</v>
      </c>
      <c r="E3875" s="1">
        <v>24</v>
      </c>
      <c r="F3875" s="1">
        <v>18</v>
      </c>
      <c r="G3875">
        <f t="shared" si="181"/>
        <v>6</v>
      </c>
      <c r="H3875" t="s">
        <v>2811</v>
      </c>
      <c r="K3875" t="s">
        <v>1820</v>
      </c>
      <c r="L3875" t="s">
        <v>1939</v>
      </c>
      <c r="M3875" t="s">
        <v>164</v>
      </c>
      <c r="N3875" t="s">
        <v>1037</v>
      </c>
      <c r="O3875" t="s">
        <v>30</v>
      </c>
      <c r="U3875">
        <f t="shared" si="182"/>
        <v>0</v>
      </c>
    </row>
    <row r="3876" spans="1:21" x14ac:dyDescent="0.25">
      <c r="A3876">
        <v>20050227</v>
      </c>
      <c r="B3876" t="s">
        <v>1825</v>
      </c>
      <c r="C3876" t="str">
        <f t="shared" si="180"/>
        <v>W</v>
      </c>
      <c r="D3876" t="s">
        <v>376</v>
      </c>
      <c r="E3876" s="1">
        <v>19</v>
      </c>
      <c r="F3876" s="1">
        <v>13</v>
      </c>
      <c r="G3876">
        <f t="shared" si="181"/>
        <v>6</v>
      </c>
      <c r="H3876" t="s">
        <v>2811</v>
      </c>
      <c r="K3876" t="s">
        <v>1995</v>
      </c>
      <c r="L3876" t="s">
        <v>1826</v>
      </c>
      <c r="M3876" t="s">
        <v>1825</v>
      </c>
      <c r="N3876" t="s">
        <v>1033</v>
      </c>
      <c r="O3876" t="s">
        <v>30</v>
      </c>
      <c r="U3876">
        <f t="shared" si="182"/>
        <v>0</v>
      </c>
    </row>
    <row r="3877" spans="1:21" x14ac:dyDescent="0.25">
      <c r="A3877">
        <v>20050227</v>
      </c>
      <c r="B3877" t="s">
        <v>376</v>
      </c>
      <c r="C3877" t="str">
        <f t="shared" si="180"/>
        <v>L</v>
      </c>
      <c r="D3877" t="s">
        <v>1825</v>
      </c>
      <c r="E3877" s="1">
        <v>13</v>
      </c>
      <c r="F3877" s="1">
        <v>19</v>
      </c>
      <c r="G3877">
        <f t="shared" si="181"/>
        <v>-6</v>
      </c>
      <c r="H3877" t="s">
        <v>2811</v>
      </c>
      <c r="K3877" t="s">
        <v>1995</v>
      </c>
      <c r="L3877" t="s">
        <v>1826</v>
      </c>
      <c r="M3877" t="s">
        <v>1825</v>
      </c>
      <c r="N3877" t="s">
        <v>1037</v>
      </c>
      <c r="O3877" t="s">
        <v>30</v>
      </c>
      <c r="U3877">
        <f t="shared" si="182"/>
        <v>1</v>
      </c>
    </row>
    <row r="3878" spans="1:21" x14ac:dyDescent="0.25">
      <c r="A3878">
        <v>20050305</v>
      </c>
      <c r="B3878" t="s">
        <v>164</v>
      </c>
      <c r="C3878" t="str">
        <f t="shared" si="180"/>
        <v>W</v>
      </c>
      <c r="D3878" t="s">
        <v>503</v>
      </c>
      <c r="E3878" s="1">
        <v>16</v>
      </c>
      <c r="F3878" s="1">
        <v>9</v>
      </c>
      <c r="G3878">
        <f t="shared" si="181"/>
        <v>7</v>
      </c>
      <c r="H3878" t="s">
        <v>2811</v>
      </c>
      <c r="K3878" t="s">
        <v>1820</v>
      </c>
      <c r="L3878" t="s">
        <v>1819</v>
      </c>
      <c r="M3878" t="s">
        <v>164</v>
      </c>
      <c r="N3878" t="s">
        <v>1033</v>
      </c>
      <c r="O3878" t="s">
        <v>30</v>
      </c>
      <c r="U3878">
        <f t="shared" si="182"/>
        <v>0</v>
      </c>
    </row>
    <row r="3879" spans="1:21" x14ac:dyDescent="0.25">
      <c r="A3879">
        <v>20050305</v>
      </c>
      <c r="B3879" t="s">
        <v>503</v>
      </c>
      <c r="C3879" t="str">
        <f t="shared" si="180"/>
        <v>L</v>
      </c>
      <c r="D3879" t="s">
        <v>164</v>
      </c>
      <c r="E3879" s="1">
        <v>9</v>
      </c>
      <c r="F3879" s="1">
        <v>16</v>
      </c>
      <c r="G3879">
        <f t="shared" si="181"/>
        <v>-7</v>
      </c>
      <c r="H3879" t="s">
        <v>2811</v>
      </c>
      <c r="K3879" t="s">
        <v>1820</v>
      </c>
      <c r="L3879" t="s">
        <v>1819</v>
      </c>
      <c r="M3879" t="s">
        <v>164</v>
      </c>
      <c r="N3879" t="s">
        <v>1037</v>
      </c>
      <c r="O3879" t="s">
        <v>30</v>
      </c>
      <c r="U3879">
        <f t="shared" si="182"/>
        <v>1</v>
      </c>
    </row>
    <row r="3880" spans="1:21" x14ac:dyDescent="0.25">
      <c r="A3880">
        <v>20050312</v>
      </c>
      <c r="B3880" t="s">
        <v>1825</v>
      </c>
      <c r="C3880" t="str">
        <f t="shared" si="180"/>
        <v>L</v>
      </c>
      <c r="D3880" t="s">
        <v>164</v>
      </c>
      <c r="E3880" s="1">
        <v>19</v>
      </c>
      <c r="F3880" s="1">
        <v>26</v>
      </c>
      <c r="G3880">
        <f t="shared" si="181"/>
        <v>-7</v>
      </c>
      <c r="H3880" t="s">
        <v>2811</v>
      </c>
      <c r="K3880" t="s">
        <v>1995</v>
      </c>
      <c r="L3880" t="s">
        <v>1826</v>
      </c>
      <c r="M3880" t="s">
        <v>1825</v>
      </c>
      <c r="N3880" t="s">
        <v>1033</v>
      </c>
      <c r="O3880" t="s">
        <v>30</v>
      </c>
      <c r="U3880">
        <f t="shared" si="182"/>
        <v>1</v>
      </c>
    </row>
    <row r="3881" spans="1:21" x14ac:dyDescent="0.25">
      <c r="A3881">
        <v>20050312</v>
      </c>
      <c r="B3881" t="s">
        <v>164</v>
      </c>
      <c r="C3881" t="str">
        <f t="shared" si="180"/>
        <v>W</v>
      </c>
      <c r="D3881" t="s">
        <v>1825</v>
      </c>
      <c r="E3881" s="1">
        <v>26</v>
      </c>
      <c r="F3881" s="1">
        <v>19</v>
      </c>
      <c r="G3881">
        <f t="shared" si="181"/>
        <v>7</v>
      </c>
      <c r="H3881" t="s">
        <v>2811</v>
      </c>
      <c r="K3881" t="s">
        <v>1995</v>
      </c>
      <c r="L3881" t="s">
        <v>1826</v>
      </c>
      <c r="M3881" t="s">
        <v>1825</v>
      </c>
      <c r="N3881" t="s">
        <v>1037</v>
      </c>
      <c r="O3881" t="s">
        <v>30</v>
      </c>
      <c r="U3881">
        <f t="shared" si="182"/>
        <v>0</v>
      </c>
    </row>
    <row r="3882" spans="1:21" x14ac:dyDescent="0.25">
      <c r="A3882">
        <v>20050312</v>
      </c>
      <c r="B3882" t="s">
        <v>376</v>
      </c>
      <c r="C3882" t="str">
        <f t="shared" si="180"/>
        <v>W</v>
      </c>
      <c r="D3882" t="s">
        <v>171</v>
      </c>
      <c r="E3882" s="1">
        <v>39</v>
      </c>
      <c r="F3882" s="1">
        <v>7</v>
      </c>
      <c r="G3882">
        <f t="shared" si="181"/>
        <v>32</v>
      </c>
      <c r="H3882" t="s">
        <v>2811</v>
      </c>
      <c r="K3882" t="s">
        <v>1894</v>
      </c>
      <c r="L3882" t="s">
        <v>1017</v>
      </c>
      <c r="M3882" t="s">
        <v>376</v>
      </c>
      <c r="N3882" t="s">
        <v>1033</v>
      </c>
      <c r="O3882" t="s">
        <v>30</v>
      </c>
      <c r="U3882">
        <f t="shared" si="182"/>
        <v>0</v>
      </c>
    </row>
    <row r="3883" spans="1:21" x14ac:dyDescent="0.25">
      <c r="A3883">
        <v>20050312</v>
      </c>
      <c r="B3883" t="s">
        <v>171</v>
      </c>
      <c r="C3883" t="str">
        <f t="shared" si="180"/>
        <v>L</v>
      </c>
      <c r="D3883" t="s">
        <v>376</v>
      </c>
      <c r="E3883" s="1">
        <v>7</v>
      </c>
      <c r="F3883" s="1">
        <v>39</v>
      </c>
      <c r="G3883">
        <f t="shared" si="181"/>
        <v>-32</v>
      </c>
      <c r="H3883" t="s">
        <v>2811</v>
      </c>
      <c r="K3883" t="s">
        <v>1894</v>
      </c>
      <c r="L3883" t="s">
        <v>1017</v>
      </c>
      <c r="M3883" t="s">
        <v>376</v>
      </c>
      <c r="N3883" t="s">
        <v>1037</v>
      </c>
      <c r="O3883" t="s">
        <v>30</v>
      </c>
      <c r="U3883">
        <f t="shared" si="182"/>
        <v>0</v>
      </c>
    </row>
    <row r="3884" spans="1:21" x14ac:dyDescent="0.25">
      <c r="A3884">
        <v>20050313</v>
      </c>
      <c r="B3884" t="s">
        <v>503</v>
      </c>
      <c r="C3884" t="str">
        <f t="shared" si="180"/>
        <v>L</v>
      </c>
      <c r="D3884" t="s">
        <v>1264</v>
      </c>
      <c r="E3884" s="1">
        <v>22</v>
      </c>
      <c r="F3884" s="1">
        <v>46</v>
      </c>
      <c r="G3884">
        <f t="shared" si="181"/>
        <v>-24</v>
      </c>
      <c r="H3884" t="s">
        <v>2811</v>
      </c>
      <c r="K3884" t="s">
        <v>1822</v>
      </c>
      <c r="L3884" t="s">
        <v>1120</v>
      </c>
      <c r="M3884" t="s">
        <v>503</v>
      </c>
      <c r="N3884" t="s">
        <v>1033</v>
      </c>
      <c r="O3884" t="s">
        <v>30</v>
      </c>
      <c r="U3884">
        <f t="shared" si="182"/>
        <v>0</v>
      </c>
    </row>
    <row r="3885" spans="1:21" x14ac:dyDescent="0.25">
      <c r="A3885">
        <v>20050313</v>
      </c>
      <c r="B3885" t="s">
        <v>1264</v>
      </c>
      <c r="C3885" t="str">
        <f t="shared" si="180"/>
        <v>W</v>
      </c>
      <c r="D3885" t="s">
        <v>503</v>
      </c>
      <c r="E3885" s="1">
        <v>46</v>
      </c>
      <c r="F3885" s="1">
        <v>22</v>
      </c>
      <c r="G3885">
        <f t="shared" si="181"/>
        <v>24</v>
      </c>
      <c r="H3885" t="s">
        <v>2811</v>
      </c>
      <c r="K3885" t="s">
        <v>1822</v>
      </c>
      <c r="L3885" t="s">
        <v>1120</v>
      </c>
      <c r="M3885" t="s">
        <v>503</v>
      </c>
      <c r="N3885" t="s">
        <v>1037</v>
      </c>
      <c r="O3885" t="s">
        <v>30</v>
      </c>
      <c r="U3885">
        <f t="shared" si="182"/>
        <v>0</v>
      </c>
    </row>
    <row r="3886" spans="1:21" x14ac:dyDescent="0.25">
      <c r="A3886">
        <v>20050319</v>
      </c>
      <c r="B3886" t="s">
        <v>1264</v>
      </c>
      <c r="C3886" t="str">
        <f t="shared" si="180"/>
        <v>W</v>
      </c>
      <c r="D3886" t="s">
        <v>1825</v>
      </c>
      <c r="E3886" s="1">
        <v>32</v>
      </c>
      <c r="F3886" s="1">
        <v>20</v>
      </c>
      <c r="G3886">
        <f t="shared" si="181"/>
        <v>12</v>
      </c>
      <c r="H3886" t="s">
        <v>2811</v>
      </c>
      <c r="K3886" t="s">
        <v>1407</v>
      </c>
      <c r="L3886" t="s">
        <v>1263</v>
      </c>
      <c r="M3886" t="s">
        <v>1264</v>
      </c>
      <c r="N3886" t="s">
        <v>1033</v>
      </c>
      <c r="O3886" t="s">
        <v>30</v>
      </c>
      <c r="U3886">
        <f t="shared" si="182"/>
        <v>0</v>
      </c>
    </row>
    <row r="3887" spans="1:21" x14ac:dyDescent="0.25">
      <c r="A3887">
        <v>20050319</v>
      </c>
      <c r="B3887" t="s">
        <v>1825</v>
      </c>
      <c r="C3887" t="str">
        <f t="shared" si="180"/>
        <v>L</v>
      </c>
      <c r="D3887" t="s">
        <v>1264</v>
      </c>
      <c r="E3887" s="1">
        <v>20</v>
      </c>
      <c r="F3887" s="1">
        <v>32</v>
      </c>
      <c r="G3887">
        <f t="shared" si="181"/>
        <v>-12</v>
      </c>
      <c r="H3887" t="s">
        <v>2811</v>
      </c>
      <c r="K3887" t="s">
        <v>1407</v>
      </c>
      <c r="L3887" t="s">
        <v>1263</v>
      </c>
      <c r="M3887" t="s">
        <v>1264</v>
      </c>
      <c r="N3887" t="s">
        <v>1037</v>
      </c>
      <c r="O3887" t="s">
        <v>30</v>
      </c>
      <c r="U3887">
        <f t="shared" si="182"/>
        <v>0</v>
      </c>
    </row>
    <row r="3888" spans="1:21" x14ac:dyDescent="0.25">
      <c r="A3888">
        <v>20050319</v>
      </c>
      <c r="B3888" t="s">
        <v>171</v>
      </c>
      <c r="C3888" t="str">
        <f t="shared" si="180"/>
        <v>L</v>
      </c>
      <c r="D3888" t="s">
        <v>164</v>
      </c>
      <c r="E3888" s="1">
        <v>13</v>
      </c>
      <c r="F3888" s="1">
        <v>56</v>
      </c>
      <c r="G3888">
        <f t="shared" si="181"/>
        <v>-43</v>
      </c>
      <c r="H3888" t="s">
        <v>2811</v>
      </c>
      <c r="K3888" t="s">
        <v>2136</v>
      </c>
      <c r="L3888" t="s">
        <v>1929</v>
      </c>
      <c r="M3888" t="s">
        <v>171</v>
      </c>
      <c r="N3888" t="s">
        <v>1033</v>
      </c>
      <c r="O3888" t="s">
        <v>30</v>
      </c>
      <c r="U3888">
        <f t="shared" si="182"/>
        <v>0</v>
      </c>
    </row>
    <row r="3889" spans="1:21" x14ac:dyDescent="0.25">
      <c r="A3889">
        <v>20050319</v>
      </c>
      <c r="B3889" t="s">
        <v>164</v>
      </c>
      <c r="C3889" t="str">
        <f t="shared" si="180"/>
        <v>W</v>
      </c>
      <c r="D3889" t="s">
        <v>171</v>
      </c>
      <c r="E3889" s="1">
        <v>56</v>
      </c>
      <c r="F3889" s="1">
        <v>13</v>
      </c>
      <c r="G3889">
        <f t="shared" si="181"/>
        <v>43</v>
      </c>
      <c r="H3889" t="s">
        <v>2811</v>
      </c>
      <c r="K3889" t="s">
        <v>2136</v>
      </c>
      <c r="L3889" t="s">
        <v>1929</v>
      </c>
      <c r="M3889" t="s">
        <v>171</v>
      </c>
      <c r="N3889" t="s">
        <v>1037</v>
      </c>
      <c r="O3889" t="s">
        <v>30</v>
      </c>
      <c r="U3889">
        <f t="shared" si="182"/>
        <v>0</v>
      </c>
    </row>
    <row r="3890" spans="1:21" x14ac:dyDescent="0.25">
      <c r="A3890">
        <v>20050319</v>
      </c>
      <c r="B3890" t="s">
        <v>376</v>
      </c>
      <c r="C3890" t="str">
        <f t="shared" si="180"/>
        <v>W</v>
      </c>
      <c r="D3890" t="s">
        <v>503</v>
      </c>
      <c r="E3890" s="1">
        <v>43</v>
      </c>
      <c r="F3890" s="1">
        <v>22</v>
      </c>
      <c r="G3890">
        <f t="shared" si="181"/>
        <v>21</v>
      </c>
      <c r="H3890" t="s">
        <v>2811</v>
      </c>
      <c r="K3890" t="s">
        <v>1818</v>
      </c>
      <c r="L3890" t="s">
        <v>1017</v>
      </c>
      <c r="M3890" t="s">
        <v>376</v>
      </c>
      <c r="N3890" t="s">
        <v>1033</v>
      </c>
      <c r="O3890" t="s">
        <v>30</v>
      </c>
      <c r="U3890">
        <f t="shared" si="182"/>
        <v>0</v>
      </c>
    </row>
    <row r="3891" spans="1:21" x14ac:dyDescent="0.25">
      <c r="A3891">
        <v>20050319</v>
      </c>
      <c r="B3891" t="s">
        <v>503</v>
      </c>
      <c r="C3891" t="str">
        <f t="shared" si="180"/>
        <v>L</v>
      </c>
      <c r="D3891" t="s">
        <v>376</v>
      </c>
      <c r="E3891" s="1">
        <v>22</v>
      </c>
      <c r="F3891" s="1">
        <v>43</v>
      </c>
      <c r="G3891">
        <f t="shared" si="181"/>
        <v>-21</v>
      </c>
      <c r="H3891" t="s">
        <v>2811</v>
      </c>
      <c r="K3891" t="s">
        <v>1818</v>
      </c>
      <c r="L3891" t="s">
        <v>1017</v>
      </c>
      <c r="M3891" t="s">
        <v>376</v>
      </c>
      <c r="N3891" t="s">
        <v>1037</v>
      </c>
      <c r="O3891" t="s">
        <v>30</v>
      </c>
      <c r="U3891">
        <f t="shared" si="182"/>
        <v>0</v>
      </c>
    </row>
    <row r="3892" spans="1:21" x14ac:dyDescent="0.25">
      <c r="A3892">
        <v>20050611</v>
      </c>
      <c r="B3892" t="s">
        <v>1821</v>
      </c>
      <c r="C3892" t="str">
        <f t="shared" si="180"/>
        <v>W</v>
      </c>
      <c r="D3892" t="s">
        <v>171</v>
      </c>
      <c r="E3892" s="1">
        <v>35</v>
      </c>
      <c r="F3892" s="1">
        <v>21</v>
      </c>
      <c r="G3892">
        <f t="shared" si="181"/>
        <v>14</v>
      </c>
      <c r="H3892" t="s">
        <v>2165</v>
      </c>
      <c r="K3892" t="s">
        <v>2099</v>
      </c>
      <c r="L3892" t="s">
        <v>1919</v>
      </c>
      <c r="M3892" t="s">
        <v>1821</v>
      </c>
      <c r="N3892" t="s">
        <v>1033</v>
      </c>
      <c r="S3892" t="s">
        <v>30</v>
      </c>
      <c r="U3892">
        <f t="shared" si="182"/>
        <v>0</v>
      </c>
    </row>
    <row r="3893" spans="1:21" x14ac:dyDescent="0.25">
      <c r="A3893">
        <v>20050611</v>
      </c>
      <c r="B3893" t="s">
        <v>171</v>
      </c>
      <c r="C3893" t="str">
        <f t="shared" si="180"/>
        <v>L</v>
      </c>
      <c r="D3893" t="s">
        <v>1821</v>
      </c>
      <c r="E3893" s="1">
        <v>21</v>
      </c>
      <c r="F3893" s="1">
        <v>35</v>
      </c>
      <c r="G3893">
        <f t="shared" si="181"/>
        <v>-14</v>
      </c>
      <c r="H3893" t="s">
        <v>2165</v>
      </c>
      <c r="K3893" t="s">
        <v>2099</v>
      </c>
      <c r="L3893" t="s">
        <v>1919</v>
      </c>
      <c r="M3893" t="s">
        <v>1821</v>
      </c>
      <c r="N3893" t="s">
        <v>1037</v>
      </c>
      <c r="S3893" t="s">
        <v>30</v>
      </c>
      <c r="U3893">
        <f t="shared" si="182"/>
        <v>0</v>
      </c>
    </row>
    <row r="3894" spans="1:21" x14ac:dyDescent="0.25">
      <c r="A3894">
        <v>20050617</v>
      </c>
      <c r="B3894" t="s">
        <v>1821</v>
      </c>
      <c r="C3894" t="str">
        <f t="shared" si="180"/>
        <v>L</v>
      </c>
      <c r="D3894" t="s">
        <v>171</v>
      </c>
      <c r="E3894" s="1">
        <v>29</v>
      </c>
      <c r="F3894" s="1">
        <v>30</v>
      </c>
      <c r="G3894">
        <f t="shared" si="181"/>
        <v>-1</v>
      </c>
      <c r="H3894" t="s">
        <v>2165</v>
      </c>
      <c r="K3894" t="s">
        <v>2109</v>
      </c>
      <c r="L3894" t="s">
        <v>2023</v>
      </c>
      <c r="M3894" t="s">
        <v>1821</v>
      </c>
      <c r="N3894" t="s">
        <v>1033</v>
      </c>
      <c r="S3894" t="s">
        <v>30</v>
      </c>
      <c r="U3894">
        <f t="shared" si="182"/>
        <v>1</v>
      </c>
    </row>
    <row r="3895" spans="1:21" x14ac:dyDescent="0.25">
      <c r="A3895">
        <v>20050617</v>
      </c>
      <c r="B3895" t="s">
        <v>171</v>
      </c>
      <c r="C3895" t="str">
        <f t="shared" si="180"/>
        <v>W</v>
      </c>
      <c r="D3895" t="s">
        <v>1821</v>
      </c>
      <c r="E3895" s="1">
        <v>30</v>
      </c>
      <c r="F3895" s="1">
        <v>29</v>
      </c>
      <c r="G3895">
        <f t="shared" si="181"/>
        <v>1</v>
      </c>
      <c r="H3895" t="s">
        <v>2165</v>
      </c>
      <c r="K3895" t="s">
        <v>2109</v>
      </c>
      <c r="L3895" t="s">
        <v>2023</v>
      </c>
      <c r="M3895" t="s">
        <v>1821</v>
      </c>
      <c r="N3895" t="s">
        <v>1037</v>
      </c>
      <c r="S3895" t="s">
        <v>30</v>
      </c>
      <c r="U3895">
        <f t="shared" si="182"/>
        <v>0</v>
      </c>
    </row>
    <row r="3896" spans="1:21" x14ac:dyDescent="0.25">
      <c r="A3896">
        <v>20050618</v>
      </c>
      <c r="B3896" t="s">
        <v>1828</v>
      </c>
      <c r="C3896" t="str">
        <f t="shared" si="180"/>
        <v>D</v>
      </c>
      <c r="D3896" t="s">
        <v>164</v>
      </c>
      <c r="E3896" s="1">
        <v>30</v>
      </c>
      <c r="F3896" s="1">
        <v>30</v>
      </c>
      <c r="G3896">
        <f t="shared" si="181"/>
        <v>0</v>
      </c>
      <c r="H3896" t="s">
        <v>2163</v>
      </c>
      <c r="K3896" t="s">
        <v>2164</v>
      </c>
      <c r="L3896" t="s">
        <v>1829</v>
      </c>
      <c r="M3896" t="s">
        <v>1828</v>
      </c>
      <c r="N3896" t="s">
        <v>1033</v>
      </c>
      <c r="S3896" t="s">
        <v>30</v>
      </c>
      <c r="U3896">
        <f t="shared" si="182"/>
        <v>0</v>
      </c>
    </row>
    <row r="3897" spans="1:21" x14ac:dyDescent="0.25">
      <c r="A3897">
        <v>20050618</v>
      </c>
      <c r="B3897" t="s">
        <v>164</v>
      </c>
      <c r="C3897" t="str">
        <f t="shared" si="180"/>
        <v>D</v>
      </c>
      <c r="D3897" t="s">
        <v>1828</v>
      </c>
      <c r="E3897" s="1">
        <v>30</v>
      </c>
      <c r="F3897" s="1">
        <v>30</v>
      </c>
      <c r="G3897">
        <f t="shared" si="181"/>
        <v>0</v>
      </c>
      <c r="H3897" t="s">
        <v>2163</v>
      </c>
      <c r="K3897" t="s">
        <v>2164</v>
      </c>
      <c r="L3897" t="s">
        <v>1829</v>
      </c>
      <c r="M3897" t="s">
        <v>1828</v>
      </c>
      <c r="N3897" t="s">
        <v>1037</v>
      </c>
      <c r="S3897" t="s">
        <v>30</v>
      </c>
      <c r="U3897">
        <f t="shared" si="182"/>
        <v>0</v>
      </c>
    </row>
    <row r="3898" spans="1:21" x14ac:dyDescent="0.25">
      <c r="A3898">
        <v>20050625</v>
      </c>
      <c r="B3898" t="s">
        <v>1828</v>
      </c>
      <c r="C3898" t="str">
        <f t="shared" si="180"/>
        <v>W</v>
      </c>
      <c r="D3898" t="s">
        <v>164</v>
      </c>
      <c r="E3898" s="1">
        <v>27</v>
      </c>
      <c r="F3898" s="1">
        <v>13</v>
      </c>
      <c r="G3898">
        <f t="shared" si="181"/>
        <v>14</v>
      </c>
      <c r="H3898" t="s">
        <v>2163</v>
      </c>
      <c r="K3898" t="s">
        <v>2162</v>
      </c>
      <c r="L3898" t="s">
        <v>1998</v>
      </c>
      <c r="M3898" t="s">
        <v>1828</v>
      </c>
      <c r="N3898" t="s">
        <v>1033</v>
      </c>
      <c r="S3898" t="s">
        <v>30</v>
      </c>
      <c r="U3898">
        <f t="shared" si="182"/>
        <v>0</v>
      </c>
    </row>
    <row r="3899" spans="1:21" x14ac:dyDescent="0.25">
      <c r="A3899">
        <v>20050625</v>
      </c>
      <c r="B3899" t="s">
        <v>164</v>
      </c>
      <c r="C3899" t="str">
        <f t="shared" si="180"/>
        <v>L</v>
      </c>
      <c r="D3899" t="s">
        <v>1828</v>
      </c>
      <c r="E3899" s="1">
        <v>13</v>
      </c>
      <c r="F3899" s="1">
        <v>27</v>
      </c>
      <c r="G3899">
        <f t="shared" si="181"/>
        <v>-14</v>
      </c>
      <c r="H3899" t="s">
        <v>2163</v>
      </c>
      <c r="K3899" t="s">
        <v>2162</v>
      </c>
      <c r="L3899" t="s">
        <v>1998</v>
      </c>
      <c r="M3899" t="s">
        <v>1828</v>
      </c>
      <c r="N3899" t="s">
        <v>1037</v>
      </c>
      <c r="S3899" t="s">
        <v>30</v>
      </c>
      <c r="U3899">
        <f t="shared" si="182"/>
        <v>0</v>
      </c>
    </row>
    <row r="3900" spans="1:21" x14ac:dyDescent="0.25">
      <c r="A3900">
        <v>20050625</v>
      </c>
      <c r="B3900" t="s">
        <v>1824</v>
      </c>
      <c r="C3900" t="str">
        <f t="shared" si="180"/>
        <v>W</v>
      </c>
      <c r="D3900" t="s">
        <v>171</v>
      </c>
      <c r="E3900" s="1">
        <v>69</v>
      </c>
      <c r="F3900" s="1">
        <v>21</v>
      </c>
      <c r="G3900">
        <f t="shared" si="181"/>
        <v>48</v>
      </c>
      <c r="H3900" t="s">
        <v>2161</v>
      </c>
      <c r="K3900" t="s">
        <v>2026</v>
      </c>
      <c r="L3900" t="s">
        <v>1681</v>
      </c>
      <c r="M3900" t="s">
        <v>1824</v>
      </c>
      <c r="N3900" t="s">
        <v>1033</v>
      </c>
      <c r="S3900" t="s">
        <v>30</v>
      </c>
      <c r="U3900">
        <f t="shared" si="182"/>
        <v>0</v>
      </c>
    </row>
    <row r="3901" spans="1:21" x14ac:dyDescent="0.25">
      <c r="A3901">
        <v>20050625</v>
      </c>
      <c r="B3901" t="s">
        <v>171</v>
      </c>
      <c r="C3901" t="str">
        <f t="shared" si="180"/>
        <v>L</v>
      </c>
      <c r="D3901" t="s">
        <v>1824</v>
      </c>
      <c r="E3901" s="1">
        <v>21</v>
      </c>
      <c r="F3901" s="1">
        <v>69</v>
      </c>
      <c r="G3901">
        <f t="shared" si="181"/>
        <v>-48</v>
      </c>
      <c r="H3901" t="s">
        <v>2161</v>
      </c>
      <c r="K3901" t="s">
        <v>2026</v>
      </c>
      <c r="L3901" t="s">
        <v>1681</v>
      </c>
      <c r="M3901" t="s">
        <v>1824</v>
      </c>
      <c r="N3901" t="s">
        <v>1037</v>
      </c>
      <c r="S3901" t="s">
        <v>30</v>
      </c>
      <c r="U3901">
        <f t="shared" si="182"/>
        <v>0</v>
      </c>
    </row>
    <row r="3902" spans="1:21" x14ac:dyDescent="0.25">
      <c r="A3902">
        <v>20050702</v>
      </c>
      <c r="B3902" t="s">
        <v>1824</v>
      </c>
      <c r="C3902" t="str">
        <f t="shared" si="180"/>
        <v>W</v>
      </c>
      <c r="D3902" t="s">
        <v>164</v>
      </c>
      <c r="E3902" s="1">
        <v>37</v>
      </c>
      <c r="F3902" s="1">
        <v>31</v>
      </c>
      <c r="G3902">
        <f t="shared" si="181"/>
        <v>6</v>
      </c>
      <c r="H3902" t="s">
        <v>2160</v>
      </c>
      <c r="K3902" t="s">
        <v>1916</v>
      </c>
      <c r="L3902" t="s">
        <v>1715</v>
      </c>
      <c r="M3902" t="s">
        <v>1824</v>
      </c>
      <c r="N3902" t="s">
        <v>1033</v>
      </c>
      <c r="S3902" t="s">
        <v>30</v>
      </c>
      <c r="U3902">
        <f t="shared" si="182"/>
        <v>0</v>
      </c>
    </row>
    <row r="3903" spans="1:21" x14ac:dyDescent="0.25">
      <c r="A3903">
        <v>20050702</v>
      </c>
      <c r="B3903" t="s">
        <v>164</v>
      </c>
      <c r="C3903" t="str">
        <f t="shared" si="180"/>
        <v>L</v>
      </c>
      <c r="D3903" t="s">
        <v>1824</v>
      </c>
      <c r="E3903" s="1">
        <v>31</v>
      </c>
      <c r="F3903" s="1">
        <v>37</v>
      </c>
      <c r="G3903">
        <f t="shared" si="181"/>
        <v>-6</v>
      </c>
      <c r="H3903" t="s">
        <v>2160</v>
      </c>
      <c r="K3903" t="s">
        <v>1916</v>
      </c>
      <c r="L3903" t="s">
        <v>1715</v>
      </c>
      <c r="M3903" t="s">
        <v>1824</v>
      </c>
      <c r="N3903" t="s">
        <v>1037</v>
      </c>
      <c r="S3903" t="s">
        <v>30</v>
      </c>
      <c r="U3903">
        <f t="shared" si="182"/>
        <v>1</v>
      </c>
    </row>
    <row r="3904" spans="1:21" x14ac:dyDescent="0.25">
      <c r="A3904">
        <v>20050709</v>
      </c>
      <c r="B3904" t="s">
        <v>1824</v>
      </c>
      <c r="C3904" t="str">
        <f t="shared" si="180"/>
        <v>W</v>
      </c>
      <c r="D3904" t="s">
        <v>1828</v>
      </c>
      <c r="E3904" s="1">
        <v>30</v>
      </c>
      <c r="F3904" s="1">
        <v>12</v>
      </c>
      <c r="G3904">
        <f t="shared" si="181"/>
        <v>18</v>
      </c>
      <c r="H3904" t="s">
        <v>2159</v>
      </c>
      <c r="K3904" t="s">
        <v>1960</v>
      </c>
      <c r="L3904" t="s">
        <v>1675</v>
      </c>
      <c r="M3904" t="s">
        <v>1824</v>
      </c>
      <c r="N3904" t="s">
        <v>1033</v>
      </c>
      <c r="S3904" t="s">
        <v>30</v>
      </c>
      <c r="U3904">
        <f t="shared" si="182"/>
        <v>0</v>
      </c>
    </row>
    <row r="3905" spans="1:21" x14ac:dyDescent="0.25">
      <c r="A3905">
        <v>20050709</v>
      </c>
      <c r="B3905" t="s">
        <v>1828</v>
      </c>
      <c r="C3905" t="str">
        <f t="shared" si="180"/>
        <v>L</v>
      </c>
      <c r="D3905" t="s">
        <v>1824</v>
      </c>
      <c r="E3905" s="1">
        <v>12</v>
      </c>
      <c r="F3905" s="1">
        <v>30</v>
      </c>
      <c r="G3905">
        <f t="shared" si="181"/>
        <v>-18</v>
      </c>
      <c r="H3905" t="s">
        <v>2159</v>
      </c>
      <c r="K3905" t="s">
        <v>1960</v>
      </c>
      <c r="L3905" t="s">
        <v>1675</v>
      </c>
      <c r="M3905" t="s">
        <v>1824</v>
      </c>
      <c r="N3905" t="s">
        <v>1037</v>
      </c>
      <c r="S3905" t="s">
        <v>30</v>
      </c>
      <c r="U3905">
        <f t="shared" si="182"/>
        <v>0</v>
      </c>
    </row>
    <row r="3906" spans="1:21" x14ac:dyDescent="0.25">
      <c r="A3906">
        <v>20050723</v>
      </c>
      <c r="B3906" t="s">
        <v>1828</v>
      </c>
      <c r="C3906" t="str">
        <f t="shared" ref="C3906:C3969" si="183">IF(E3906-F3906&gt;0,"W",IF(E3906-F3906&lt;0,"L","D"))</f>
        <v>W</v>
      </c>
      <c r="D3906" t="s">
        <v>1824</v>
      </c>
      <c r="E3906" s="1">
        <v>33</v>
      </c>
      <c r="F3906" s="1">
        <v>20</v>
      </c>
      <c r="G3906">
        <f t="shared" ref="G3906:G3969" si="184">E3906-F3906</f>
        <v>13</v>
      </c>
      <c r="H3906" t="s">
        <v>2159</v>
      </c>
      <c r="K3906" t="s">
        <v>1851</v>
      </c>
      <c r="L3906" t="s">
        <v>1850</v>
      </c>
      <c r="M3906" t="s">
        <v>1828</v>
      </c>
      <c r="N3906" t="s">
        <v>1033</v>
      </c>
      <c r="S3906" t="s">
        <v>30</v>
      </c>
      <c r="U3906">
        <f t="shared" ref="U3906:U3969" si="185">IF(C3906="L",IF(G3906&gt;-8,1,0),0)</f>
        <v>0</v>
      </c>
    </row>
    <row r="3907" spans="1:21" x14ac:dyDescent="0.25">
      <c r="A3907">
        <v>20050723</v>
      </c>
      <c r="B3907" t="s">
        <v>1824</v>
      </c>
      <c r="C3907" t="str">
        <f t="shared" si="183"/>
        <v>L</v>
      </c>
      <c r="D3907" t="s">
        <v>1828</v>
      </c>
      <c r="E3907" s="1">
        <v>20</v>
      </c>
      <c r="F3907" s="1">
        <v>33</v>
      </c>
      <c r="G3907">
        <f t="shared" si="184"/>
        <v>-13</v>
      </c>
      <c r="H3907" t="s">
        <v>2159</v>
      </c>
      <c r="K3907" t="s">
        <v>1851</v>
      </c>
      <c r="L3907" t="s">
        <v>1850</v>
      </c>
      <c r="M3907" t="s">
        <v>1828</v>
      </c>
      <c r="N3907" t="s">
        <v>1037</v>
      </c>
      <c r="S3907" t="s">
        <v>30</v>
      </c>
      <c r="U3907">
        <f t="shared" si="185"/>
        <v>0</v>
      </c>
    </row>
    <row r="3908" spans="1:21" x14ac:dyDescent="0.25">
      <c r="A3908">
        <v>20050730</v>
      </c>
      <c r="B3908" t="s">
        <v>1828</v>
      </c>
      <c r="C3908" t="str">
        <f t="shared" si="183"/>
        <v>W</v>
      </c>
      <c r="D3908" t="s">
        <v>1824</v>
      </c>
      <c r="E3908" s="1">
        <v>22</v>
      </c>
      <c r="F3908" s="1">
        <v>16</v>
      </c>
      <c r="G3908">
        <f t="shared" si="184"/>
        <v>6</v>
      </c>
      <c r="H3908" t="s">
        <v>2778</v>
      </c>
      <c r="K3908" t="s">
        <v>1842</v>
      </c>
      <c r="L3908" t="s">
        <v>1841</v>
      </c>
      <c r="M3908" t="s">
        <v>1828</v>
      </c>
      <c r="N3908" t="s">
        <v>1033</v>
      </c>
      <c r="P3908" t="s">
        <v>30</v>
      </c>
      <c r="U3908">
        <f t="shared" si="185"/>
        <v>0</v>
      </c>
    </row>
    <row r="3909" spans="1:21" x14ac:dyDescent="0.25">
      <c r="A3909">
        <v>20050730</v>
      </c>
      <c r="B3909" t="s">
        <v>1824</v>
      </c>
      <c r="C3909" t="str">
        <f t="shared" si="183"/>
        <v>L</v>
      </c>
      <c r="D3909" t="s">
        <v>1828</v>
      </c>
      <c r="E3909" s="1">
        <v>16</v>
      </c>
      <c r="F3909" s="1">
        <v>22</v>
      </c>
      <c r="G3909">
        <f t="shared" si="184"/>
        <v>-6</v>
      </c>
      <c r="H3909" t="s">
        <v>2778</v>
      </c>
      <c r="K3909" t="s">
        <v>1842</v>
      </c>
      <c r="L3909" t="s">
        <v>1841</v>
      </c>
      <c r="M3909" t="s">
        <v>1828</v>
      </c>
      <c r="N3909" t="s">
        <v>1037</v>
      </c>
      <c r="P3909" t="s">
        <v>30</v>
      </c>
      <c r="U3909">
        <f t="shared" si="185"/>
        <v>1</v>
      </c>
    </row>
    <row r="3910" spans="1:21" x14ac:dyDescent="0.25">
      <c r="A3910">
        <v>20050806</v>
      </c>
      <c r="B3910" t="s">
        <v>1828</v>
      </c>
      <c r="C3910" t="str">
        <f t="shared" si="183"/>
        <v>W</v>
      </c>
      <c r="D3910" t="s">
        <v>1787</v>
      </c>
      <c r="E3910" s="1">
        <v>22</v>
      </c>
      <c r="F3910" s="1">
        <v>16</v>
      </c>
      <c r="G3910">
        <f t="shared" si="184"/>
        <v>6</v>
      </c>
      <c r="H3910" t="s">
        <v>2778</v>
      </c>
      <c r="K3910" t="s">
        <v>1962</v>
      </c>
      <c r="L3910" t="s">
        <v>1913</v>
      </c>
      <c r="M3910" t="s">
        <v>1828</v>
      </c>
      <c r="N3910" t="s">
        <v>1033</v>
      </c>
      <c r="P3910" t="s">
        <v>30</v>
      </c>
      <c r="U3910">
        <f t="shared" si="185"/>
        <v>0</v>
      </c>
    </row>
    <row r="3911" spans="1:21" x14ac:dyDescent="0.25">
      <c r="A3911">
        <v>20050806</v>
      </c>
      <c r="B3911" t="s">
        <v>1787</v>
      </c>
      <c r="C3911" t="str">
        <f t="shared" si="183"/>
        <v>L</v>
      </c>
      <c r="D3911" t="s">
        <v>1828</v>
      </c>
      <c r="E3911" s="1">
        <v>16</v>
      </c>
      <c r="F3911" s="1">
        <v>22</v>
      </c>
      <c r="G3911">
        <f t="shared" si="184"/>
        <v>-6</v>
      </c>
      <c r="H3911" t="s">
        <v>2778</v>
      </c>
      <c r="K3911" t="s">
        <v>1962</v>
      </c>
      <c r="L3911" t="s">
        <v>1913</v>
      </c>
      <c r="M3911" t="s">
        <v>1828</v>
      </c>
      <c r="N3911" t="s">
        <v>1037</v>
      </c>
      <c r="P3911" t="s">
        <v>30</v>
      </c>
      <c r="U3911">
        <f t="shared" si="185"/>
        <v>1</v>
      </c>
    </row>
    <row r="3912" spans="1:21" x14ac:dyDescent="0.25">
      <c r="A3912">
        <v>20050813</v>
      </c>
      <c r="B3912" t="s">
        <v>1824</v>
      </c>
      <c r="C3912" t="str">
        <f t="shared" si="183"/>
        <v>L</v>
      </c>
      <c r="D3912" t="s">
        <v>1787</v>
      </c>
      <c r="E3912" s="1">
        <v>13</v>
      </c>
      <c r="F3912" s="1">
        <v>30</v>
      </c>
      <c r="G3912">
        <f t="shared" si="184"/>
        <v>-17</v>
      </c>
      <c r="H3912" t="s">
        <v>2778</v>
      </c>
      <c r="K3912" t="s">
        <v>1960</v>
      </c>
      <c r="L3912" t="s">
        <v>1675</v>
      </c>
      <c r="M3912" t="s">
        <v>1824</v>
      </c>
      <c r="N3912" t="s">
        <v>1033</v>
      </c>
      <c r="P3912" t="s">
        <v>30</v>
      </c>
      <c r="U3912">
        <f t="shared" si="185"/>
        <v>0</v>
      </c>
    </row>
    <row r="3913" spans="1:21" x14ac:dyDescent="0.25">
      <c r="A3913">
        <v>20050813</v>
      </c>
      <c r="B3913" t="s">
        <v>1787</v>
      </c>
      <c r="C3913" t="str">
        <f t="shared" si="183"/>
        <v>W</v>
      </c>
      <c r="D3913" t="s">
        <v>1824</v>
      </c>
      <c r="E3913" s="1">
        <v>30</v>
      </c>
      <c r="F3913" s="1">
        <v>13</v>
      </c>
      <c r="G3913">
        <f t="shared" si="184"/>
        <v>17</v>
      </c>
      <c r="H3913" t="s">
        <v>2778</v>
      </c>
      <c r="K3913" t="s">
        <v>1960</v>
      </c>
      <c r="L3913" t="s">
        <v>1675</v>
      </c>
      <c r="M3913" t="s">
        <v>1824</v>
      </c>
      <c r="N3913" t="s">
        <v>1037</v>
      </c>
      <c r="P3913" t="s">
        <v>30</v>
      </c>
      <c r="U3913">
        <f t="shared" si="185"/>
        <v>0</v>
      </c>
    </row>
    <row r="3914" spans="1:21" x14ac:dyDescent="0.25">
      <c r="A3914">
        <v>20050820</v>
      </c>
      <c r="B3914" t="s">
        <v>1824</v>
      </c>
      <c r="C3914" t="str">
        <f t="shared" si="183"/>
        <v>L</v>
      </c>
      <c r="D3914" t="s">
        <v>1828</v>
      </c>
      <c r="E3914" s="1">
        <v>19</v>
      </c>
      <c r="F3914" s="1">
        <v>22</v>
      </c>
      <c r="G3914">
        <f t="shared" si="184"/>
        <v>-3</v>
      </c>
      <c r="H3914" t="s">
        <v>2778</v>
      </c>
      <c r="K3914" t="s">
        <v>2084</v>
      </c>
      <c r="L3914" t="s">
        <v>1720</v>
      </c>
      <c r="M3914" t="s">
        <v>1824</v>
      </c>
      <c r="N3914" t="s">
        <v>1033</v>
      </c>
      <c r="P3914" t="s">
        <v>30</v>
      </c>
      <c r="U3914">
        <f t="shared" si="185"/>
        <v>1</v>
      </c>
    </row>
    <row r="3915" spans="1:21" x14ac:dyDescent="0.25">
      <c r="A3915">
        <v>20050820</v>
      </c>
      <c r="B3915" t="s">
        <v>1828</v>
      </c>
      <c r="C3915" t="str">
        <f t="shared" si="183"/>
        <v>W</v>
      </c>
      <c r="D3915" t="s">
        <v>1824</v>
      </c>
      <c r="E3915" s="1">
        <v>22</v>
      </c>
      <c r="F3915" s="1">
        <v>19</v>
      </c>
      <c r="G3915">
        <f t="shared" si="184"/>
        <v>3</v>
      </c>
      <c r="H3915" t="s">
        <v>2778</v>
      </c>
      <c r="K3915" t="s">
        <v>2084</v>
      </c>
      <c r="L3915" t="s">
        <v>1720</v>
      </c>
      <c r="M3915" t="s">
        <v>1824</v>
      </c>
      <c r="N3915" t="s">
        <v>1037</v>
      </c>
      <c r="P3915" t="s">
        <v>30</v>
      </c>
      <c r="U3915">
        <f t="shared" si="185"/>
        <v>0</v>
      </c>
    </row>
    <row r="3916" spans="1:21" x14ac:dyDescent="0.25">
      <c r="A3916">
        <v>20050827</v>
      </c>
      <c r="B3916" t="s">
        <v>1787</v>
      </c>
      <c r="C3916" t="str">
        <f t="shared" si="183"/>
        <v>W</v>
      </c>
      <c r="D3916" t="s">
        <v>1828</v>
      </c>
      <c r="E3916" s="1">
        <v>31</v>
      </c>
      <c r="F3916" s="1">
        <v>27</v>
      </c>
      <c r="G3916">
        <f t="shared" si="184"/>
        <v>4</v>
      </c>
      <c r="H3916" t="s">
        <v>2778</v>
      </c>
      <c r="K3916" t="s">
        <v>2082</v>
      </c>
      <c r="L3916" t="s">
        <v>1877</v>
      </c>
      <c r="M3916" t="s">
        <v>1787</v>
      </c>
      <c r="N3916" t="s">
        <v>1033</v>
      </c>
      <c r="P3916" t="s">
        <v>30</v>
      </c>
      <c r="U3916">
        <f t="shared" si="185"/>
        <v>0</v>
      </c>
    </row>
    <row r="3917" spans="1:21" x14ac:dyDescent="0.25">
      <c r="A3917">
        <v>20050827</v>
      </c>
      <c r="B3917" t="s">
        <v>1828</v>
      </c>
      <c r="C3917" t="str">
        <f t="shared" si="183"/>
        <v>L</v>
      </c>
      <c r="D3917" t="s">
        <v>1787</v>
      </c>
      <c r="E3917" s="1">
        <v>27</v>
      </c>
      <c r="F3917" s="1">
        <v>31</v>
      </c>
      <c r="G3917">
        <f t="shared" si="184"/>
        <v>-4</v>
      </c>
      <c r="H3917" t="s">
        <v>2778</v>
      </c>
      <c r="K3917" t="s">
        <v>2082</v>
      </c>
      <c r="L3917" t="s">
        <v>1877</v>
      </c>
      <c r="M3917" t="s">
        <v>1787</v>
      </c>
      <c r="N3917" t="s">
        <v>1037</v>
      </c>
      <c r="P3917" t="s">
        <v>30</v>
      </c>
      <c r="U3917">
        <f t="shared" si="185"/>
        <v>1</v>
      </c>
    </row>
    <row r="3918" spans="1:21" x14ac:dyDescent="0.25">
      <c r="A3918">
        <v>20050903</v>
      </c>
      <c r="B3918" t="s">
        <v>1787</v>
      </c>
      <c r="C3918" t="str">
        <f t="shared" si="183"/>
        <v>W</v>
      </c>
      <c r="D3918" t="s">
        <v>1824</v>
      </c>
      <c r="E3918" s="1">
        <v>34</v>
      </c>
      <c r="F3918" s="1">
        <v>24</v>
      </c>
      <c r="G3918">
        <f t="shared" si="184"/>
        <v>10</v>
      </c>
      <c r="H3918" t="s">
        <v>2778</v>
      </c>
      <c r="K3918" t="s">
        <v>1836</v>
      </c>
      <c r="L3918" t="s">
        <v>1786</v>
      </c>
      <c r="M3918" t="s">
        <v>1787</v>
      </c>
      <c r="N3918" t="s">
        <v>1033</v>
      </c>
      <c r="P3918" t="s">
        <v>30</v>
      </c>
      <c r="U3918">
        <f t="shared" si="185"/>
        <v>0</v>
      </c>
    </row>
    <row r="3919" spans="1:21" x14ac:dyDescent="0.25">
      <c r="A3919">
        <v>20050903</v>
      </c>
      <c r="B3919" t="s">
        <v>1824</v>
      </c>
      <c r="C3919" t="str">
        <f t="shared" si="183"/>
        <v>L</v>
      </c>
      <c r="D3919" t="s">
        <v>1787</v>
      </c>
      <c r="E3919" s="1">
        <v>24</v>
      </c>
      <c r="F3919" s="1">
        <v>34</v>
      </c>
      <c r="G3919">
        <f t="shared" si="184"/>
        <v>-10</v>
      </c>
      <c r="H3919" t="s">
        <v>2778</v>
      </c>
      <c r="K3919" t="s">
        <v>1836</v>
      </c>
      <c r="L3919" t="s">
        <v>1786</v>
      </c>
      <c r="M3919" t="s">
        <v>1787</v>
      </c>
      <c r="N3919" t="s">
        <v>1037</v>
      </c>
      <c r="P3919" t="s">
        <v>30</v>
      </c>
      <c r="U3919">
        <f t="shared" si="185"/>
        <v>0</v>
      </c>
    </row>
    <row r="3920" spans="1:21" x14ac:dyDescent="0.25">
      <c r="A3920">
        <v>20051105</v>
      </c>
      <c r="B3920" t="s">
        <v>1264</v>
      </c>
      <c r="C3920" t="str">
        <f t="shared" si="183"/>
        <v>L</v>
      </c>
      <c r="D3920" t="s">
        <v>1787</v>
      </c>
      <c r="E3920" s="1">
        <v>3</v>
      </c>
      <c r="F3920" s="1">
        <v>41</v>
      </c>
      <c r="G3920">
        <f t="shared" si="184"/>
        <v>-38</v>
      </c>
      <c r="H3920" t="s">
        <v>2153</v>
      </c>
      <c r="K3920" t="s">
        <v>1407</v>
      </c>
      <c r="L3920" t="s">
        <v>1263</v>
      </c>
      <c r="M3920" t="s">
        <v>1264</v>
      </c>
      <c r="N3920" t="s">
        <v>1033</v>
      </c>
      <c r="S3920" t="s">
        <v>30</v>
      </c>
      <c r="U3920">
        <f t="shared" si="185"/>
        <v>0</v>
      </c>
    </row>
    <row r="3921" spans="1:21" x14ac:dyDescent="0.25">
      <c r="A3921">
        <v>20051105</v>
      </c>
      <c r="B3921" t="s">
        <v>1787</v>
      </c>
      <c r="C3921" t="str">
        <f t="shared" si="183"/>
        <v>W</v>
      </c>
      <c r="D3921" t="s">
        <v>1264</v>
      </c>
      <c r="E3921" s="1">
        <v>41</v>
      </c>
      <c r="F3921" s="1">
        <v>3</v>
      </c>
      <c r="G3921">
        <f t="shared" si="184"/>
        <v>38</v>
      </c>
      <c r="H3921" t="s">
        <v>2153</v>
      </c>
      <c r="K3921" t="s">
        <v>1407</v>
      </c>
      <c r="L3921" t="s">
        <v>1263</v>
      </c>
      <c r="M3921" t="s">
        <v>1264</v>
      </c>
      <c r="N3921" t="s">
        <v>1037</v>
      </c>
      <c r="S3921" t="s">
        <v>30</v>
      </c>
      <c r="U3921">
        <f t="shared" si="185"/>
        <v>0</v>
      </c>
    </row>
    <row r="3922" spans="1:21" x14ac:dyDescent="0.25">
      <c r="A3922">
        <v>20051105</v>
      </c>
      <c r="B3922" t="s">
        <v>164</v>
      </c>
      <c r="C3922" t="str">
        <f t="shared" si="183"/>
        <v>W</v>
      </c>
      <c r="D3922" t="s">
        <v>1824</v>
      </c>
      <c r="E3922" s="1">
        <v>26</v>
      </c>
      <c r="F3922" s="1">
        <v>16</v>
      </c>
      <c r="G3922">
        <f t="shared" si="184"/>
        <v>10</v>
      </c>
      <c r="H3922" t="s">
        <v>2153</v>
      </c>
      <c r="K3922" t="s">
        <v>1907</v>
      </c>
      <c r="L3922" t="s">
        <v>1906</v>
      </c>
      <c r="M3922" t="s">
        <v>164</v>
      </c>
      <c r="N3922" t="s">
        <v>1033</v>
      </c>
      <c r="S3922" t="s">
        <v>30</v>
      </c>
      <c r="U3922">
        <f t="shared" si="185"/>
        <v>0</v>
      </c>
    </row>
    <row r="3923" spans="1:21" x14ac:dyDescent="0.25">
      <c r="A3923">
        <v>20051105</v>
      </c>
      <c r="B3923" t="s">
        <v>1824</v>
      </c>
      <c r="C3923" t="str">
        <f t="shared" si="183"/>
        <v>L</v>
      </c>
      <c r="D3923" t="s">
        <v>164</v>
      </c>
      <c r="E3923" s="1">
        <v>16</v>
      </c>
      <c r="F3923" s="1">
        <v>26</v>
      </c>
      <c r="G3923">
        <f t="shared" si="184"/>
        <v>-10</v>
      </c>
      <c r="H3923" t="s">
        <v>2153</v>
      </c>
      <c r="K3923" t="s">
        <v>1907</v>
      </c>
      <c r="L3923" t="s">
        <v>1906</v>
      </c>
      <c r="M3923" t="s">
        <v>164</v>
      </c>
      <c r="N3923" t="s">
        <v>1037</v>
      </c>
      <c r="S3923" t="s">
        <v>30</v>
      </c>
      <c r="U3923">
        <f t="shared" si="185"/>
        <v>0</v>
      </c>
    </row>
    <row r="3924" spans="1:21" x14ac:dyDescent="0.25">
      <c r="A3924">
        <v>20051105</v>
      </c>
      <c r="B3924" t="s">
        <v>1821</v>
      </c>
      <c r="C3924" t="str">
        <f t="shared" si="183"/>
        <v>L</v>
      </c>
      <c r="D3924" t="s">
        <v>1828</v>
      </c>
      <c r="E3924" s="1">
        <v>23</v>
      </c>
      <c r="F3924" s="1">
        <v>34</v>
      </c>
      <c r="G3924">
        <f t="shared" si="184"/>
        <v>-11</v>
      </c>
      <c r="H3924" t="s">
        <v>2157</v>
      </c>
      <c r="K3924" t="s">
        <v>1886</v>
      </c>
      <c r="L3924" t="s">
        <v>1885</v>
      </c>
      <c r="M3924" t="s">
        <v>1821</v>
      </c>
      <c r="N3924" t="s">
        <v>1033</v>
      </c>
      <c r="S3924" t="s">
        <v>30</v>
      </c>
      <c r="U3924">
        <f t="shared" si="185"/>
        <v>0</v>
      </c>
    </row>
    <row r="3925" spans="1:21" x14ac:dyDescent="0.25">
      <c r="A3925">
        <v>20051105</v>
      </c>
      <c r="B3925" t="s">
        <v>1828</v>
      </c>
      <c r="C3925" t="str">
        <f t="shared" si="183"/>
        <v>W</v>
      </c>
      <c r="D3925" t="s">
        <v>1821</v>
      </c>
      <c r="E3925" s="1">
        <v>34</v>
      </c>
      <c r="F3925" s="1">
        <v>23</v>
      </c>
      <c r="G3925">
        <f t="shared" si="184"/>
        <v>11</v>
      </c>
      <c r="H3925" t="s">
        <v>2157</v>
      </c>
      <c r="K3925" t="s">
        <v>1886</v>
      </c>
      <c r="L3925" t="s">
        <v>1885</v>
      </c>
      <c r="M3925" t="s">
        <v>1821</v>
      </c>
      <c r="N3925" t="s">
        <v>1037</v>
      </c>
      <c r="S3925" t="s">
        <v>30</v>
      </c>
      <c r="U3925">
        <f t="shared" si="185"/>
        <v>0</v>
      </c>
    </row>
    <row r="3926" spans="1:21" x14ac:dyDescent="0.25">
      <c r="A3926">
        <v>20051112</v>
      </c>
      <c r="B3926" t="s">
        <v>503</v>
      </c>
      <c r="C3926" t="str">
        <f t="shared" si="183"/>
        <v>L</v>
      </c>
      <c r="D3926" t="s">
        <v>1821</v>
      </c>
      <c r="E3926" s="1">
        <v>19</v>
      </c>
      <c r="F3926" s="1">
        <v>23</v>
      </c>
      <c r="G3926">
        <f t="shared" si="184"/>
        <v>-4</v>
      </c>
      <c r="H3926" t="s">
        <v>2153</v>
      </c>
      <c r="K3926" t="s">
        <v>1822</v>
      </c>
      <c r="L3926" t="s">
        <v>1120</v>
      </c>
      <c r="M3926" t="s">
        <v>503</v>
      </c>
      <c r="N3926" t="s">
        <v>1033</v>
      </c>
      <c r="S3926" t="s">
        <v>30</v>
      </c>
      <c r="U3926">
        <f t="shared" si="185"/>
        <v>1</v>
      </c>
    </row>
    <row r="3927" spans="1:21" x14ac:dyDescent="0.25">
      <c r="A3927">
        <v>20051112</v>
      </c>
      <c r="B3927" t="s">
        <v>1821</v>
      </c>
      <c r="C3927" t="str">
        <f t="shared" si="183"/>
        <v>W</v>
      </c>
      <c r="D3927" t="s">
        <v>503</v>
      </c>
      <c r="E3927" s="1">
        <v>23</v>
      </c>
      <c r="F3927" s="1">
        <v>19</v>
      </c>
      <c r="G3927">
        <f t="shared" si="184"/>
        <v>4</v>
      </c>
      <c r="H3927" t="s">
        <v>2153</v>
      </c>
      <c r="K3927" t="s">
        <v>1822</v>
      </c>
      <c r="L3927" t="s">
        <v>1120</v>
      </c>
      <c r="M3927" t="s">
        <v>503</v>
      </c>
      <c r="N3927" t="s">
        <v>1037</v>
      </c>
      <c r="S3927" t="s">
        <v>30</v>
      </c>
      <c r="U3927">
        <f t="shared" si="185"/>
        <v>0</v>
      </c>
    </row>
    <row r="3928" spans="1:21" x14ac:dyDescent="0.25">
      <c r="A3928">
        <v>20051112</v>
      </c>
      <c r="B3928" t="s">
        <v>376</v>
      </c>
      <c r="C3928" t="str">
        <f t="shared" si="183"/>
        <v>W</v>
      </c>
      <c r="D3928" t="s">
        <v>1824</v>
      </c>
      <c r="E3928" s="1">
        <v>26</v>
      </c>
      <c r="F3928" s="1">
        <v>16</v>
      </c>
      <c r="G3928">
        <f t="shared" si="184"/>
        <v>10</v>
      </c>
      <c r="H3928" t="s">
        <v>2153</v>
      </c>
      <c r="K3928" t="s">
        <v>1818</v>
      </c>
      <c r="L3928" t="s">
        <v>1017</v>
      </c>
      <c r="M3928" t="s">
        <v>376</v>
      </c>
      <c r="N3928" t="s">
        <v>1033</v>
      </c>
      <c r="S3928" t="s">
        <v>30</v>
      </c>
      <c r="U3928">
        <f t="shared" si="185"/>
        <v>0</v>
      </c>
    </row>
    <row r="3929" spans="1:21" x14ac:dyDescent="0.25">
      <c r="A3929">
        <v>20051112</v>
      </c>
      <c r="B3929" t="s">
        <v>1824</v>
      </c>
      <c r="C3929" t="str">
        <f t="shared" si="183"/>
        <v>L</v>
      </c>
      <c r="D3929" t="s">
        <v>376</v>
      </c>
      <c r="E3929" s="1">
        <v>16</v>
      </c>
      <c r="F3929" s="1">
        <v>26</v>
      </c>
      <c r="G3929">
        <f t="shared" si="184"/>
        <v>-10</v>
      </c>
      <c r="H3929" t="s">
        <v>2153</v>
      </c>
      <c r="K3929" t="s">
        <v>1818</v>
      </c>
      <c r="L3929" t="s">
        <v>1017</v>
      </c>
      <c r="M3929" t="s">
        <v>376</v>
      </c>
      <c r="N3929" t="s">
        <v>1037</v>
      </c>
      <c r="S3929" t="s">
        <v>30</v>
      </c>
      <c r="U3929">
        <f t="shared" si="185"/>
        <v>0</v>
      </c>
    </row>
    <row r="3930" spans="1:21" x14ac:dyDescent="0.25">
      <c r="A3930">
        <v>20051112</v>
      </c>
      <c r="B3930" t="s">
        <v>1825</v>
      </c>
      <c r="C3930" t="str">
        <f t="shared" si="183"/>
        <v>L</v>
      </c>
      <c r="D3930" t="s">
        <v>1787</v>
      </c>
      <c r="E3930" s="1">
        <v>7</v>
      </c>
      <c r="F3930" s="1">
        <v>45</v>
      </c>
      <c r="G3930">
        <f t="shared" si="184"/>
        <v>-38</v>
      </c>
      <c r="H3930" t="s">
        <v>2158</v>
      </c>
      <c r="K3930" t="s">
        <v>1995</v>
      </c>
      <c r="L3930" t="s">
        <v>1826</v>
      </c>
      <c r="M3930" t="s">
        <v>1825</v>
      </c>
      <c r="N3930" t="s">
        <v>1033</v>
      </c>
      <c r="S3930" t="s">
        <v>30</v>
      </c>
      <c r="U3930">
        <f t="shared" si="185"/>
        <v>0</v>
      </c>
    </row>
    <row r="3931" spans="1:21" x14ac:dyDescent="0.25">
      <c r="A3931">
        <v>20051112</v>
      </c>
      <c r="B3931" t="s">
        <v>1787</v>
      </c>
      <c r="C3931" t="str">
        <f t="shared" si="183"/>
        <v>W</v>
      </c>
      <c r="D3931" t="s">
        <v>1825</v>
      </c>
      <c r="E3931" s="1">
        <v>45</v>
      </c>
      <c r="F3931" s="1">
        <v>7</v>
      </c>
      <c r="G3931">
        <f t="shared" si="184"/>
        <v>38</v>
      </c>
      <c r="H3931" t="s">
        <v>2158</v>
      </c>
      <c r="K3931" t="s">
        <v>1995</v>
      </c>
      <c r="L3931" t="s">
        <v>1826</v>
      </c>
      <c r="M3931" t="s">
        <v>1825</v>
      </c>
      <c r="N3931" t="s">
        <v>1037</v>
      </c>
      <c r="S3931" t="s">
        <v>30</v>
      </c>
      <c r="U3931">
        <f t="shared" si="185"/>
        <v>0</v>
      </c>
    </row>
    <row r="3932" spans="1:21" x14ac:dyDescent="0.25">
      <c r="A3932">
        <v>20051119</v>
      </c>
      <c r="B3932" t="s">
        <v>1825</v>
      </c>
      <c r="C3932" t="str">
        <f t="shared" si="183"/>
        <v>L</v>
      </c>
      <c r="D3932" t="s">
        <v>1824</v>
      </c>
      <c r="E3932" s="1">
        <v>14</v>
      </c>
      <c r="F3932" s="1">
        <v>30</v>
      </c>
      <c r="G3932">
        <f t="shared" si="184"/>
        <v>-16</v>
      </c>
      <c r="H3932" t="s">
        <v>2153</v>
      </c>
      <c r="K3932" t="s">
        <v>1995</v>
      </c>
      <c r="L3932" t="s">
        <v>1826</v>
      </c>
      <c r="M3932" t="s">
        <v>1825</v>
      </c>
      <c r="N3932" t="s">
        <v>1033</v>
      </c>
      <c r="S3932" t="s">
        <v>30</v>
      </c>
      <c r="U3932">
        <f t="shared" si="185"/>
        <v>0</v>
      </c>
    </row>
    <row r="3933" spans="1:21" x14ac:dyDescent="0.25">
      <c r="A3933">
        <v>20051119</v>
      </c>
      <c r="B3933" t="s">
        <v>1824</v>
      </c>
      <c r="C3933" t="str">
        <f t="shared" si="183"/>
        <v>W</v>
      </c>
      <c r="D3933" t="s">
        <v>1825</v>
      </c>
      <c r="E3933" s="1">
        <v>30</v>
      </c>
      <c r="F3933" s="1">
        <v>14</v>
      </c>
      <c r="G3933">
        <f t="shared" si="184"/>
        <v>16</v>
      </c>
      <c r="H3933" t="s">
        <v>2153</v>
      </c>
      <c r="K3933" t="s">
        <v>1995</v>
      </c>
      <c r="L3933" t="s">
        <v>1826</v>
      </c>
      <c r="M3933" t="s">
        <v>1825</v>
      </c>
      <c r="N3933" t="s">
        <v>1037</v>
      </c>
      <c r="S3933" t="s">
        <v>30</v>
      </c>
      <c r="U3933">
        <f t="shared" si="185"/>
        <v>0</v>
      </c>
    </row>
    <row r="3934" spans="1:21" x14ac:dyDescent="0.25">
      <c r="A3934">
        <v>20051119</v>
      </c>
      <c r="B3934" t="s">
        <v>376</v>
      </c>
      <c r="C3934" t="str">
        <f t="shared" si="183"/>
        <v>L</v>
      </c>
      <c r="D3934" t="s">
        <v>1787</v>
      </c>
      <c r="E3934" s="1">
        <v>19</v>
      </c>
      <c r="F3934" s="1">
        <v>23</v>
      </c>
      <c r="G3934">
        <f t="shared" si="184"/>
        <v>-4</v>
      </c>
      <c r="H3934" t="s">
        <v>2153</v>
      </c>
      <c r="K3934" t="s">
        <v>1894</v>
      </c>
      <c r="L3934" t="s">
        <v>1017</v>
      </c>
      <c r="M3934" t="s">
        <v>376</v>
      </c>
      <c r="N3934" t="s">
        <v>1033</v>
      </c>
      <c r="S3934" t="s">
        <v>30</v>
      </c>
      <c r="U3934">
        <f t="shared" si="185"/>
        <v>1</v>
      </c>
    </row>
    <row r="3935" spans="1:21" x14ac:dyDescent="0.25">
      <c r="A3935">
        <v>20051119</v>
      </c>
      <c r="B3935" t="s">
        <v>1787</v>
      </c>
      <c r="C3935" t="str">
        <f t="shared" si="183"/>
        <v>W</v>
      </c>
      <c r="D3935" t="s">
        <v>376</v>
      </c>
      <c r="E3935" s="1">
        <v>23</v>
      </c>
      <c r="F3935" s="1">
        <v>19</v>
      </c>
      <c r="G3935">
        <f t="shared" si="184"/>
        <v>4</v>
      </c>
      <c r="H3935" t="s">
        <v>2153</v>
      </c>
      <c r="K3935" t="s">
        <v>1894</v>
      </c>
      <c r="L3935" t="s">
        <v>1017</v>
      </c>
      <c r="M3935" t="s">
        <v>376</v>
      </c>
      <c r="N3935" t="s">
        <v>1037</v>
      </c>
      <c r="S3935" t="s">
        <v>30</v>
      </c>
      <c r="U3935">
        <f t="shared" si="185"/>
        <v>0</v>
      </c>
    </row>
    <row r="3936" spans="1:21" x14ac:dyDescent="0.25">
      <c r="A3936">
        <v>20051119</v>
      </c>
      <c r="B3936" t="s">
        <v>171</v>
      </c>
      <c r="C3936" t="str">
        <f t="shared" si="183"/>
        <v>L</v>
      </c>
      <c r="D3936" t="s">
        <v>1821</v>
      </c>
      <c r="E3936" s="1">
        <v>22</v>
      </c>
      <c r="F3936" s="1">
        <v>39</v>
      </c>
      <c r="G3936">
        <f t="shared" si="184"/>
        <v>-17</v>
      </c>
      <c r="H3936" t="s">
        <v>2156</v>
      </c>
      <c r="K3936" t="s">
        <v>2155</v>
      </c>
      <c r="L3936" t="s">
        <v>1900</v>
      </c>
      <c r="M3936" t="s">
        <v>171</v>
      </c>
      <c r="N3936" t="s">
        <v>1033</v>
      </c>
      <c r="S3936" t="s">
        <v>30</v>
      </c>
      <c r="U3936">
        <f t="shared" si="185"/>
        <v>0</v>
      </c>
    </row>
    <row r="3937" spans="1:21" x14ac:dyDescent="0.25">
      <c r="A3937">
        <v>20051119</v>
      </c>
      <c r="B3937" t="s">
        <v>1821</v>
      </c>
      <c r="C3937" t="str">
        <f t="shared" si="183"/>
        <v>W</v>
      </c>
      <c r="D3937" t="s">
        <v>171</v>
      </c>
      <c r="E3937" s="1">
        <v>39</v>
      </c>
      <c r="F3937" s="1">
        <v>22</v>
      </c>
      <c r="G3937">
        <f t="shared" si="184"/>
        <v>17</v>
      </c>
      <c r="H3937" t="s">
        <v>2156</v>
      </c>
      <c r="K3937" t="s">
        <v>2155</v>
      </c>
      <c r="L3937" t="s">
        <v>1900</v>
      </c>
      <c r="M3937" t="s">
        <v>171</v>
      </c>
      <c r="N3937" t="s">
        <v>1037</v>
      </c>
      <c r="S3937" t="s">
        <v>30</v>
      </c>
      <c r="U3937">
        <f t="shared" si="185"/>
        <v>0</v>
      </c>
    </row>
    <row r="3938" spans="1:21" x14ac:dyDescent="0.25">
      <c r="A3938">
        <v>20051119</v>
      </c>
      <c r="B3938" t="s">
        <v>1264</v>
      </c>
      <c r="C3938" t="str">
        <f t="shared" si="183"/>
        <v>L</v>
      </c>
      <c r="D3938" t="s">
        <v>1828</v>
      </c>
      <c r="E3938" s="1">
        <v>16</v>
      </c>
      <c r="F3938" s="1">
        <v>33</v>
      </c>
      <c r="G3938">
        <f t="shared" si="184"/>
        <v>-17</v>
      </c>
      <c r="H3938" t="s">
        <v>2157</v>
      </c>
      <c r="K3938" t="s">
        <v>1407</v>
      </c>
      <c r="L3938" t="s">
        <v>1263</v>
      </c>
      <c r="M3938" t="s">
        <v>1264</v>
      </c>
      <c r="N3938" t="s">
        <v>1033</v>
      </c>
      <c r="S3938" t="s">
        <v>30</v>
      </c>
      <c r="U3938">
        <f t="shared" si="185"/>
        <v>0</v>
      </c>
    </row>
    <row r="3939" spans="1:21" x14ac:dyDescent="0.25">
      <c r="A3939">
        <v>20051119</v>
      </c>
      <c r="B3939" t="s">
        <v>1828</v>
      </c>
      <c r="C3939" t="str">
        <f t="shared" si="183"/>
        <v>W</v>
      </c>
      <c r="D3939" t="s">
        <v>1264</v>
      </c>
      <c r="E3939" s="1">
        <v>33</v>
      </c>
      <c r="F3939" s="1">
        <v>16</v>
      </c>
      <c r="G3939">
        <f t="shared" si="184"/>
        <v>17</v>
      </c>
      <c r="H3939" t="s">
        <v>2157</v>
      </c>
      <c r="K3939" t="s">
        <v>1407</v>
      </c>
      <c r="L3939" t="s">
        <v>1263</v>
      </c>
      <c r="M3939" t="s">
        <v>1264</v>
      </c>
      <c r="N3939" t="s">
        <v>1037</v>
      </c>
      <c r="S3939" t="s">
        <v>30</v>
      </c>
      <c r="U3939">
        <f t="shared" si="185"/>
        <v>0</v>
      </c>
    </row>
    <row r="3940" spans="1:21" x14ac:dyDescent="0.25">
      <c r="A3940">
        <v>20051126</v>
      </c>
      <c r="B3940" t="s">
        <v>1264</v>
      </c>
      <c r="C3940" t="str">
        <f t="shared" si="183"/>
        <v>W</v>
      </c>
      <c r="D3940" t="s">
        <v>1824</v>
      </c>
      <c r="E3940" s="1">
        <v>24</v>
      </c>
      <c r="F3940" s="1">
        <v>22</v>
      </c>
      <c r="G3940">
        <f t="shared" si="184"/>
        <v>2</v>
      </c>
      <c r="H3940" t="s">
        <v>2153</v>
      </c>
      <c r="K3940" t="s">
        <v>1407</v>
      </c>
      <c r="L3940" t="s">
        <v>1263</v>
      </c>
      <c r="M3940" t="s">
        <v>1264</v>
      </c>
      <c r="N3940" t="s">
        <v>1033</v>
      </c>
      <c r="S3940" t="s">
        <v>30</v>
      </c>
      <c r="U3940">
        <f t="shared" si="185"/>
        <v>0</v>
      </c>
    </row>
    <row r="3941" spans="1:21" x14ac:dyDescent="0.25">
      <c r="A3941">
        <v>20051126</v>
      </c>
      <c r="B3941" t="s">
        <v>1824</v>
      </c>
      <c r="C3941" t="str">
        <f t="shared" si="183"/>
        <v>L</v>
      </c>
      <c r="D3941" t="s">
        <v>1264</v>
      </c>
      <c r="E3941" s="1">
        <v>22</v>
      </c>
      <c r="F3941" s="1">
        <v>24</v>
      </c>
      <c r="G3941">
        <f t="shared" si="184"/>
        <v>-2</v>
      </c>
      <c r="H3941" t="s">
        <v>2153</v>
      </c>
      <c r="K3941" t="s">
        <v>1407</v>
      </c>
      <c r="L3941" t="s">
        <v>1263</v>
      </c>
      <c r="M3941" t="s">
        <v>1264</v>
      </c>
      <c r="N3941" t="s">
        <v>1037</v>
      </c>
      <c r="S3941" t="s">
        <v>30</v>
      </c>
      <c r="U3941">
        <f t="shared" si="185"/>
        <v>1</v>
      </c>
    </row>
    <row r="3942" spans="1:21" x14ac:dyDescent="0.25">
      <c r="A3942">
        <v>20051126</v>
      </c>
      <c r="B3942" t="s">
        <v>164</v>
      </c>
      <c r="C3942" t="str">
        <f t="shared" si="183"/>
        <v>W</v>
      </c>
      <c r="D3942" t="s">
        <v>1828</v>
      </c>
      <c r="E3942" s="1">
        <v>26</v>
      </c>
      <c r="F3942" s="1">
        <v>20</v>
      </c>
      <c r="G3942">
        <f t="shared" si="184"/>
        <v>6</v>
      </c>
      <c r="H3942" t="s">
        <v>2153</v>
      </c>
      <c r="K3942" t="s">
        <v>1820</v>
      </c>
      <c r="L3942" t="s">
        <v>1819</v>
      </c>
      <c r="M3942" t="s">
        <v>164</v>
      </c>
      <c r="N3942" t="s">
        <v>1033</v>
      </c>
      <c r="S3942" t="s">
        <v>30</v>
      </c>
      <c r="U3942">
        <f t="shared" si="185"/>
        <v>0</v>
      </c>
    </row>
    <row r="3943" spans="1:21" x14ac:dyDescent="0.25">
      <c r="A3943">
        <v>20051126</v>
      </c>
      <c r="B3943" t="s">
        <v>1828</v>
      </c>
      <c r="C3943" t="str">
        <f t="shared" si="183"/>
        <v>L</v>
      </c>
      <c r="D3943" t="s">
        <v>164</v>
      </c>
      <c r="E3943" s="1">
        <v>20</v>
      </c>
      <c r="F3943" s="1">
        <v>26</v>
      </c>
      <c r="G3943">
        <f t="shared" si="184"/>
        <v>-6</v>
      </c>
      <c r="H3943" t="s">
        <v>2153</v>
      </c>
      <c r="K3943" t="s">
        <v>1820</v>
      </c>
      <c r="L3943" t="s">
        <v>1819</v>
      </c>
      <c r="M3943" t="s">
        <v>164</v>
      </c>
      <c r="N3943" t="s">
        <v>1037</v>
      </c>
      <c r="S3943" t="s">
        <v>30</v>
      </c>
      <c r="U3943">
        <f t="shared" si="185"/>
        <v>1</v>
      </c>
    </row>
    <row r="3944" spans="1:21" x14ac:dyDescent="0.25">
      <c r="A3944">
        <v>20051126</v>
      </c>
      <c r="B3944" t="s">
        <v>503</v>
      </c>
      <c r="C3944" t="str">
        <f t="shared" si="183"/>
        <v>L</v>
      </c>
      <c r="D3944" t="s">
        <v>1787</v>
      </c>
      <c r="E3944" s="1">
        <v>10</v>
      </c>
      <c r="F3944" s="1">
        <v>29</v>
      </c>
      <c r="G3944">
        <f t="shared" si="184"/>
        <v>-19</v>
      </c>
      <c r="H3944" t="s">
        <v>2154</v>
      </c>
      <c r="K3944" t="s">
        <v>1903</v>
      </c>
      <c r="L3944" t="s">
        <v>1120</v>
      </c>
      <c r="M3944" t="s">
        <v>503</v>
      </c>
      <c r="N3944" t="s">
        <v>1033</v>
      </c>
      <c r="S3944" t="s">
        <v>30</v>
      </c>
      <c r="U3944">
        <f t="shared" si="185"/>
        <v>0</v>
      </c>
    </row>
    <row r="3945" spans="1:21" x14ac:dyDescent="0.25">
      <c r="A3945">
        <v>20051126</v>
      </c>
      <c r="B3945" t="s">
        <v>1787</v>
      </c>
      <c r="C3945" t="str">
        <f t="shared" si="183"/>
        <v>W</v>
      </c>
      <c r="D3945" t="s">
        <v>503</v>
      </c>
      <c r="E3945" s="1">
        <v>29</v>
      </c>
      <c r="F3945" s="1">
        <v>10</v>
      </c>
      <c r="G3945">
        <f t="shared" si="184"/>
        <v>19</v>
      </c>
      <c r="H3945" t="s">
        <v>2154</v>
      </c>
      <c r="K3945" t="s">
        <v>1903</v>
      </c>
      <c r="L3945" t="s">
        <v>1120</v>
      </c>
      <c r="M3945" t="s">
        <v>503</v>
      </c>
      <c r="N3945" t="s">
        <v>1037</v>
      </c>
      <c r="S3945" t="s">
        <v>30</v>
      </c>
      <c r="U3945">
        <f t="shared" si="185"/>
        <v>0</v>
      </c>
    </row>
    <row r="3946" spans="1:21" x14ac:dyDescent="0.25">
      <c r="A3946">
        <v>20060204</v>
      </c>
      <c r="B3946" t="s">
        <v>1825</v>
      </c>
      <c r="C3946" t="str">
        <f t="shared" si="183"/>
        <v>W</v>
      </c>
      <c r="D3946" t="s">
        <v>171</v>
      </c>
      <c r="E3946" s="1">
        <v>26</v>
      </c>
      <c r="F3946" s="1">
        <v>16</v>
      </c>
      <c r="G3946">
        <f t="shared" si="184"/>
        <v>10</v>
      </c>
      <c r="H3946" t="s">
        <v>2810</v>
      </c>
      <c r="K3946" t="s">
        <v>1995</v>
      </c>
      <c r="L3946" t="s">
        <v>1826</v>
      </c>
      <c r="M3946" t="s">
        <v>1825</v>
      </c>
      <c r="N3946" t="s">
        <v>1033</v>
      </c>
      <c r="O3946" t="s">
        <v>30</v>
      </c>
      <c r="U3946">
        <f t="shared" si="185"/>
        <v>0</v>
      </c>
    </row>
    <row r="3947" spans="1:21" x14ac:dyDescent="0.25">
      <c r="A3947">
        <v>20060204</v>
      </c>
      <c r="B3947" t="s">
        <v>171</v>
      </c>
      <c r="C3947" t="str">
        <f t="shared" si="183"/>
        <v>L</v>
      </c>
      <c r="D3947" t="s">
        <v>1825</v>
      </c>
      <c r="E3947" s="1">
        <v>16</v>
      </c>
      <c r="F3947" s="1">
        <v>26</v>
      </c>
      <c r="G3947">
        <f t="shared" si="184"/>
        <v>-10</v>
      </c>
      <c r="H3947" t="s">
        <v>2810</v>
      </c>
      <c r="K3947" t="s">
        <v>1995</v>
      </c>
      <c r="L3947" t="s">
        <v>1826</v>
      </c>
      <c r="M3947" t="s">
        <v>1825</v>
      </c>
      <c r="N3947" t="s">
        <v>1037</v>
      </c>
      <c r="O3947" t="s">
        <v>30</v>
      </c>
      <c r="U3947">
        <f t="shared" si="185"/>
        <v>0</v>
      </c>
    </row>
    <row r="3948" spans="1:21" x14ac:dyDescent="0.25">
      <c r="A3948">
        <v>20060204</v>
      </c>
      <c r="B3948" t="s">
        <v>376</v>
      </c>
      <c r="C3948" t="str">
        <f t="shared" si="183"/>
        <v>W</v>
      </c>
      <c r="D3948" t="s">
        <v>1264</v>
      </c>
      <c r="E3948" s="1">
        <v>47</v>
      </c>
      <c r="F3948" s="1">
        <v>13</v>
      </c>
      <c r="G3948">
        <f t="shared" si="184"/>
        <v>34</v>
      </c>
      <c r="H3948" t="s">
        <v>2810</v>
      </c>
      <c r="K3948" t="s">
        <v>1894</v>
      </c>
      <c r="L3948" t="s">
        <v>1017</v>
      </c>
      <c r="M3948" t="s">
        <v>376</v>
      </c>
      <c r="N3948" t="s">
        <v>1033</v>
      </c>
      <c r="O3948" t="s">
        <v>30</v>
      </c>
      <c r="U3948">
        <f t="shared" si="185"/>
        <v>0</v>
      </c>
    </row>
    <row r="3949" spans="1:21" x14ac:dyDescent="0.25">
      <c r="A3949">
        <v>20060204</v>
      </c>
      <c r="B3949" t="s">
        <v>1264</v>
      </c>
      <c r="C3949" t="str">
        <f t="shared" si="183"/>
        <v>L</v>
      </c>
      <c r="D3949" t="s">
        <v>376</v>
      </c>
      <c r="E3949" s="1">
        <v>13</v>
      </c>
      <c r="F3949" s="1">
        <v>47</v>
      </c>
      <c r="G3949">
        <f t="shared" si="184"/>
        <v>-34</v>
      </c>
      <c r="H3949" t="s">
        <v>2810</v>
      </c>
      <c r="K3949" t="s">
        <v>1894</v>
      </c>
      <c r="L3949" t="s">
        <v>1017</v>
      </c>
      <c r="M3949" t="s">
        <v>376</v>
      </c>
      <c r="N3949" t="s">
        <v>1037</v>
      </c>
      <c r="O3949" t="s">
        <v>30</v>
      </c>
      <c r="U3949">
        <f t="shared" si="185"/>
        <v>0</v>
      </c>
    </row>
    <row r="3950" spans="1:21" x14ac:dyDescent="0.25">
      <c r="A3950">
        <v>20060205</v>
      </c>
      <c r="B3950" t="s">
        <v>503</v>
      </c>
      <c r="C3950" t="str">
        <f t="shared" si="183"/>
        <v>W</v>
      </c>
      <c r="D3950" t="s">
        <v>164</v>
      </c>
      <c r="E3950" s="1">
        <v>20</v>
      </c>
      <c r="F3950" s="1">
        <v>16</v>
      </c>
      <c r="G3950">
        <f t="shared" si="184"/>
        <v>4</v>
      </c>
      <c r="H3950" t="s">
        <v>2810</v>
      </c>
      <c r="K3950" t="s">
        <v>1903</v>
      </c>
      <c r="L3950" t="s">
        <v>1120</v>
      </c>
      <c r="M3950" t="s">
        <v>503</v>
      </c>
      <c r="N3950" t="s">
        <v>1033</v>
      </c>
      <c r="O3950" t="s">
        <v>30</v>
      </c>
      <c r="U3950">
        <f t="shared" si="185"/>
        <v>0</v>
      </c>
    </row>
    <row r="3951" spans="1:21" x14ac:dyDescent="0.25">
      <c r="A3951">
        <v>20060205</v>
      </c>
      <c r="B3951" t="s">
        <v>164</v>
      </c>
      <c r="C3951" t="str">
        <f t="shared" si="183"/>
        <v>L</v>
      </c>
      <c r="D3951" t="s">
        <v>503</v>
      </c>
      <c r="E3951" s="1">
        <v>16</v>
      </c>
      <c r="F3951" s="1">
        <v>20</v>
      </c>
      <c r="G3951">
        <f t="shared" si="184"/>
        <v>-4</v>
      </c>
      <c r="H3951" t="s">
        <v>2810</v>
      </c>
      <c r="K3951" t="s">
        <v>1903</v>
      </c>
      <c r="L3951" t="s">
        <v>1120</v>
      </c>
      <c r="M3951" t="s">
        <v>503</v>
      </c>
      <c r="N3951" t="s">
        <v>1037</v>
      </c>
      <c r="O3951" t="s">
        <v>30</v>
      </c>
      <c r="U3951">
        <f t="shared" si="185"/>
        <v>1</v>
      </c>
    </row>
    <row r="3952" spans="1:21" x14ac:dyDescent="0.25">
      <c r="A3952">
        <v>20060211</v>
      </c>
      <c r="B3952" t="s">
        <v>164</v>
      </c>
      <c r="C3952" t="str">
        <f t="shared" si="183"/>
        <v>W</v>
      </c>
      <c r="D3952" t="s">
        <v>1825</v>
      </c>
      <c r="E3952" s="1">
        <v>43</v>
      </c>
      <c r="F3952" s="1">
        <v>31</v>
      </c>
      <c r="G3952">
        <f t="shared" si="184"/>
        <v>12</v>
      </c>
      <c r="H3952" t="s">
        <v>2810</v>
      </c>
      <c r="K3952" t="s">
        <v>1820</v>
      </c>
      <c r="L3952" t="s">
        <v>1819</v>
      </c>
      <c r="M3952" t="s">
        <v>164</v>
      </c>
      <c r="N3952" t="s">
        <v>1033</v>
      </c>
      <c r="O3952" t="s">
        <v>30</v>
      </c>
      <c r="U3952">
        <f t="shared" si="185"/>
        <v>0</v>
      </c>
    </row>
    <row r="3953" spans="1:21" x14ac:dyDescent="0.25">
      <c r="A3953">
        <v>20060211</v>
      </c>
      <c r="B3953" t="s">
        <v>1825</v>
      </c>
      <c r="C3953" t="str">
        <f t="shared" si="183"/>
        <v>L</v>
      </c>
      <c r="D3953" t="s">
        <v>164</v>
      </c>
      <c r="E3953" s="1">
        <v>31</v>
      </c>
      <c r="F3953" s="1">
        <v>43</v>
      </c>
      <c r="G3953">
        <f t="shared" si="184"/>
        <v>-12</v>
      </c>
      <c r="H3953" t="s">
        <v>2810</v>
      </c>
      <c r="K3953" t="s">
        <v>1820</v>
      </c>
      <c r="L3953" t="s">
        <v>1819</v>
      </c>
      <c r="M3953" t="s">
        <v>164</v>
      </c>
      <c r="N3953" t="s">
        <v>1037</v>
      </c>
      <c r="O3953" t="s">
        <v>30</v>
      </c>
      <c r="U3953">
        <f t="shared" si="185"/>
        <v>0</v>
      </c>
    </row>
    <row r="3954" spans="1:21" x14ac:dyDescent="0.25">
      <c r="A3954">
        <v>20060211</v>
      </c>
      <c r="B3954" t="s">
        <v>171</v>
      </c>
      <c r="C3954" t="str">
        <f t="shared" si="183"/>
        <v>L</v>
      </c>
      <c r="D3954" t="s">
        <v>376</v>
      </c>
      <c r="E3954" s="1">
        <v>16</v>
      </c>
      <c r="F3954" s="1">
        <v>31</v>
      </c>
      <c r="G3954">
        <f t="shared" si="184"/>
        <v>-15</v>
      </c>
      <c r="H3954" t="s">
        <v>2810</v>
      </c>
      <c r="K3954" t="s">
        <v>2136</v>
      </c>
      <c r="L3954" t="s">
        <v>1929</v>
      </c>
      <c r="M3954" t="s">
        <v>171</v>
      </c>
      <c r="N3954" t="s">
        <v>1033</v>
      </c>
      <c r="O3954" t="s">
        <v>30</v>
      </c>
      <c r="U3954">
        <f t="shared" si="185"/>
        <v>0</v>
      </c>
    </row>
    <row r="3955" spans="1:21" x14ac:dyDescent="0.25">
      <c r="A3955">
        <v>20060211</v>
      </c>
      <c r="B3955" t="s">
        <v>376</v>
      </c>
      <c r="C3955" t="str">
        <f t="shared" si="183"/>
        <v>W</v>
      </c>
      <c r="D3955" t="s">
        <v>171</v>
      </c>
      <c r="E3955" s="1">
        <v>31</v>
      </c>
      <c r="F3955" s="1">
        <v>16</v>
      </c>
      <c r="G3955">
        <f t="shared" si="184"/>
        <v>15</v>
      </c>
      <c r="H3955" t="s">
        <v>2810</v>
      </c>
      <c r="K3955" t="s">
        <v>2136</v>
      </c>
      <c r="L3955" t="s">
        <v>1929</v>
      </c>
      <c r="M3955" t="s">
        <v>171</v>
      </c>
      <c r="N3955" t="s">
        <v>1037</v>
      </c>
      <c r="O3955" t="s">
        <v>30</v>
      </c>
      <c r="U3955">
        <f t="shared" si="185"/>
        <v>0</v>
      </c>
    </row>
    <row r="3956" spans="1:21" x14ac:dyDescent="0.25">
      <c r="A3956">
        <v>20060212</v>
      </c>
      <c r="B3956" t="s">
        <v>1264</v>
      </c>
      <c r="C3956" t="str">
        <f t="shared" si="183"/>
        <v>W</v>
      </c>
      <c r="D3956" t="s">
        <v>503</v>
      </c>
      <c r="E3956" s="1">
        <v>28</v>
      </c>
      <c r="F3956" s="1">
        <v>18</v>
      </c>
      <c r="G3956">
        <f t="shared" si="184"/>
        <v>10</v>
      </c>
      <c r="H3956" t="s">
        <v>2810</v>
      </c>
      <c r="K3956" t="s">
        <v>1407</v>
      </c>
      <c r="L3956" t="s">
        <v>1263</v>
      </c>
      <c r="M3956" t="s">
        <v>1264</v>
      </c>
      <c r="N3956" t="s">
        <v>1033</v>
      </c>
      <c r="O3956" t="s">
        <v>30</v>
      </c>
      <c r="U3956">
        <f t="shared" si="185"/>
        <v>0</v>
      </c>
    </row>
    <row r="3957" spans="1:21" x14ac:dyDescent="0.25">
      <c r="A3957">
        <v>20060212</v>
      </c>
      <c r="B3957" t="s">
        <v>503</v>
      </c>
      <c r="C3957" t="str">
        <f t="shared" si="183"/>
        <v>L</v>
      </c>
      <c r="D3957" t="s">
        <v>1264</v>
      </c>
      <c r="E3957" s="1">
        <v>18</v>
      </c>
      <c r="F3957" s="1">
        <v>28</v>
      </c>
      <c r="G3957">
        <f t="shared" si="184"/>
        <v>-10</v>
      </c>
      <c r="H3957" t="s">
        <v>2810</v>
      </c>
      <c r="K3957" t="s">
        <v>1407</v>
      </c>
      <c r="L3957" t="s">
        <v>1263</v>
      </c>
      <c r="M3957" t="s">
        <v>1264</v>
      </c>
      <c r="N3957" t="s">
        <v>1037</v>
      </c>
      <c r="O3957" t="s">
        <v>30</v>
      </c>
      <c r="U3957">
        <f t="shared" si="185"/>
        <v>0</v>
      </c>
    </row>
    <row r="3958" spans="1:21" x14ac:dyDescent="0.25">
      <c r="A3958">
        <v>20060225</v>
      </c>
      <c r="B3958" t="s">
        <v>503</v>
      </c>
      <c r="C3958" t="str">
        <f t="shared" si="183"/>
        <v>W</v>
      </c>
      <c r="D3958" t="s">
        <v>376</v>
      </c>
      <c r="E3958" s="1">
        <v>18</v>
      </c>
      <c r="F3958" s="1">
        <v>12</v>
      </c>
      <c r="G3958">
        <f t="shared" si="184"/>
        <v>6</v>
      </c>
      <c r="H3958" t="s">
        <v>2810</v>
      </c>
      <c r="K3958" t="s">
        <v>1822</v>
      </c>
      <c r="L3958" t="s">
        <v>1120</v>
      </c>
      <c r="M3958" t="s">
        <v>503</v>
      </c>
      <c r="N3958" t="s">
        <v>1033</v>
      </c>
      <c r="O3958" t="s">
        <v>30</v>
      </c>
      <c r="U3958">
        <f t="shared" si="185"/>
        <v>0</v>
      </c>
    </row>
    <row r="3959" spans="1:21" x14ac:dyDescent="0.25">
      <c r="A3959">
        <v>20060225</v>
      </c>
      <c r="B3959" t="s">
        <v>376</v>
      </c>
      <c r="C3959" t="str">
        <f t="shared" si="183"/>
        <v>L</v>
      </c>
      <c r="D3959" t="s">
        <v>503</v>
      </c>
      <c r="E3959" s="1">
        <v>12</v>
      </c>
      <c r="F3959" s="1">
        <v>18</v>
      </c>
      <c r="G3959">
        <f t="shared" si="184"/>
        <v>-6</v>
      </c>
      <c r="H3959" t="s">
        <v>2810</v>
      </c>
      <c r="K3959" t="s">
        <v>1822</v>
      </c>
      <c r="L3959" t="s">
        <v>1120</v>
      </c>
      <c r="M3959" t="s">
        <v>503</v>
      </c>
      <c r="N3959" t="s">
        <v>1037</v>
      </c>
      <c r="O3959" t="s">
        <v>30</v>
      </c>
      <c r="U3959">
        <f t="shared" si="185"/>
        <v>1</v>
      </c>
    </row>
    <row r="3960" spans="1:21" x14ac:dyDescent="0.25">
      <c r="A3960">
        <v>20060225</v>
      </c>
      <c r="B3960" t="s">
        <v>164</v>
      </c>
      <c r="C3960" t="str">
        <f t="shared" si="183"/>
        <v>W</v>
      </c>
      <c r="D3960" t="s">
        <v>171</v>
      </c>
      <c r="E3960" s="1">
        <v>37</v>
      </c>
      <c r="F3960" s="1">
        <v>12</v>
      </c>
      <c r="G3960">
        <f t="shared" si="184"/>
        <v>25</v>
      </c>
      <c r="H3960" t="s">
        <v>2810</v>
      </c>
      <c r="K3960" t="s">
        <v>1820</v>
      </c>
      <c r="L3960" t="s">
        <v>1819</v>
      </c>
      <c r="M3960" t="s">
        <v>164</v>
      </c>
      <c r="N3960" t="s">
        <v>1033</v>
      </c>
      <c r="O3960" t="s">
        <v>30</v>
      </c>
      <c r="U3960">
        <f t="shared" si="185"/>
        <v>0</v>
      </c>
    </row>
    <row r="3961" spans="1:21" x14ac:dyDescent="0.25">
      <c r="A3961">
        <v>20060225</v>
      </c>
      <c r="B3961" t="s">
        <v>171</v>
      </c>
      <c r="C3961" t="str">
        <f t="shared" si="183"/>
        <v>L</v>
      </c>
      <c r="D3961" t="s">
        <v>164</v>
      </c>
      <c r="E3961" s="1">
        <v>12</v>
      </c>
      <c r="F3961" s="1">
        <v>37</v>
      </c>
      <c r="G3961">
        <f t="shared" si="184"/>
        <v>-25</v>
      </c>
      <c r="H3961" t="s">
        <v>2810</v>
      </c>
      <c r="K3961" t="s">
        <v>1820</v>
      </c>
      <c r="L3961" t="s">
        <v>1819</v>
      </c>
      <c r="M3961" t="s">
        <v>164</v>
      </c>
      <c r="N3961" t="s">
        <v>1037</v>
      </c>
      <c r="O3961" t="s">
        <v>30</v>
      </c>
      <c r="U3961">
        <f t="shared" si="185"/>
        <v>0</v>
      </c>
    </row>
    <row r="3962" spans="1:21" x14ac:dyDescent="0.25">
      <c r="A3962">
        <v>20060226</v>
      </c>
      <c r="B3962" t="s">
        <v>1825</v>
      </c>
      <c r="C3962" t="str">
        <f t="shared" si="183"/>
        <v>W</v>
      </c>
      <c r="D3962" t="s">
        <v>1264</v>
      </c>
      <c r="E3962" s="1">
        <v>31</v>
      </c>
      <c r="F3962" s="1">
        <v>5</v>
      </c>
      <c r="G3962">
        <f t="shared" si="184"/>
        <v>26</v>
      </c>
      <c r="H3962" t="s">
        <v>2810</v>
      </c>
      <c r="K3962" t="s">
        <v>1995</v>
      </c>
      <c r="L3962" t="s">
        <v>1826</v>
      </c>
      <c r="M3962" t="s">
        <v>1825</v>
      </c>
      <c r="N3962" t="s">
        <v>1033</v>
      </c>
      <c r="O3962" t="s">
        <v>30</v>
      </c>
      <c r="U3962">
        <f t="shared" si="185"/>
        <v>0</v>
      </c>
    </row>
    <row r="3963" spans="1:21" x14ac:dyDescent="0.25">
      <c r="A3963">
        <v>20060226</v>
      </c>
      <c r="B3963" t="s">
        <v>1264</v>
      </c>
      <c r="C3963" t="str">
        <f t="shared" si="183"/>
        <v>L</v>
      </c>
      <c r="D3963" t="s">
        <v>1825</v>
      </c>
      <c r="E3963" s="1">
        <v>5</v>
      </c>
      <c r="F3963" s="1">
        <v>31</v>
      </c>
      <c r="G3963">
        <f t="shared" si="184"/>
        <v>-26</v>
      </c>
      <c r="H3963" t="s">
        <v>2810</v>
      </c>
      <c r="K3963" t="s">
        <v>1995</v>
      </c>
      <c r="L3963" t="s">
        <v>1826</v>
      </c>
      <c r="M3963" t="s">
        <v>1825</v>
      </c>
      <c r="N3963" t="s">
        <v>1037</v>
      </c>
      <c r="O3963" t="s">
        <v>30</v>
      </c>
      <c r="U3963">
        <f t="shared" si="185"/>
        <v>0</v>
      </c>
    </row>
    <row r="3964" spans="1:21" x14ac:dyDescent="0.25">
      <c r="A3964">
        <v>20060311</v>
      </c>
      <c r="B3964" t="s">
        <v>1825</v>
      </c>
      <c r="C3964" t="str">
        <f t="shared" si="183"/>
        <v>W</v>
      </c>
      <c r="D3964" t="s">
        <v>503</v>
      </c>
      <c r="E3964" s="1">
        <v>15</v>
      </c>
      <c r="F3964" s="1">
        <v>9</v>
      </c>
      <c r="G3964">
        <f t="shared" si="184"/>
        <v>6</v>
      </c>
      <c r="H3964" t="s">
        <v>2810</v>
      </c>
      <c r="K3964" t="s">
        <v>1995</v>
      </c>
      <c r="L3964" t="s">
        <v>1826</v>
      </c>
      <c r="M3964" t="s">
        <v>1825</v>
      </c>
      <c r="N3964" t="s">
        <v>1033</v>
      </c>
      <c r="O3964" t="s">
        <v>30</v>
      </c>
      <c r="U3964">
        <f t="shared" si="185"/>
        <v>0</v>
      </c>
    </row>
    <row r="3965" spans="1:21" x14ac:dyDescent="0.25">
      <c r="A3965">
        <v>20060311</v>
      </c>
      <c r="B3965" t="s">
        <v>503</v>
      </c>
      <c r="C3965" t="str">
        <f t="shared" si="183"/>
        <v>L</v>
      </c>
      <c r="D3965" t="s">
        <v>1825</v>
      </c>
      <c r="E3965" s="1">
        <v>9</v>
      </c>
      <c r="F3965" s="1">
        <v>15</v>
      </c>
      <c r="G3965">
        <f t="shared" si="184"/>
        <v>-6</v>
      </c>
      <c r="H3965" t="s">
        <v>2810</v>
      </c>
      <c r="K3965" t="s">
        <v>1995</v>
      </c>
      <c r="L3965" t="s">
        <v>1826</v>
      </c>
      <c r="M3965" t="s">
        <v>1825</v>
      </c>
      <c r="N3965" t="s">
        <v>1037</v>
      </c>
      <c r="O3965" t="s">
        <v>30</v>
      </c>
      <c r="U3965">
        <f t="shared" si="185"/>
        <v>1</v>
      </c>
    </row>
    <row r="3966" spans="1:21" x14ac:dyDescent="0.25">
      <c r="A3966">
        <v>20060311</v>
      </c>
      <c r="B3966" t="s">
        <v>1264</v>
      </c>
      <c r="C3966" t="str">
        <f t="shared" si="183"/>
        <v>D</v>
      </c>
      <c r="D3966" t="s">
        <v>171</v>
      </c>
      <c r="E3966" s="1">
        <v>18</v>
      </c>
      <c r="F3966" s="1">
        <v>18</v>
      </c>
      <c r="G3966">
        <f t="shared" si="184"/>
        <v>0</v>
      </c>
      <c r="H3966" t="s">
        <v>2810</v>
      </c>
      <c r="K3966" t="s">
        <v>1407</v>
      </c>
      <c r="L3966" t="s">
        <v>1263</v>
      </c>
      <c r="M3966" t="s">
        <v>1264</v>
      </c>
      <c r="N3966" t="s">
        <v>1033</v>
      </c>
      <c r="O3966" t="s">
        <v>30</v>
      </c>
      <c r="U3966">
        <f t="shared" si="185"/>
        <v>0</v>
      </c>
    </row>
    <row r="3967" spans="1:21" x14ac:dyDescent="0.25">
      <c r="A3967">
        <v>20060311</v>
      </c>
      <c r="B3967" t="s">
        <v>171</v>
      </c>
      <c r="C3967" t="str">
        <f t="shared" si="183"/>
        <v>D</v>
      </c>
      <c r="D3967" t="s">
        <v>1264</v>
      </c>
      <c r="E3967" s="1">
        <v>18</v>
      </c>
      <c r="F3967" s="1">
        <v>18</v>
      </c>
      <c r="G3967">
        <f t="shared" si="184"/>
        <v>0</v>
      </c>
      <c r="H3967" t="s">
        <v>2810</v>
      </c>
      <c r="K3967" t="s">
        <v>1407</v>
      </c>
      <c r="L3967" t="s">
        <v>1263</v>
      </c>
      <c r="M3967" t="s">
        <v>1264</v>
      </c>
      <c r="N3967" t="s">
        <v>1037</v>
      </c>
      <c r="O3967" t="s">
        <v>30</v>
      </c>
      <c r="U3967">
        <f t="shared" si="185"/>
        <v>0</v>
      </c>
    </row>
    <row r="3968" spans="1:21" x14ac:dyDescent="0.25">
      <c r="A3968">
        <v>20060312</v>
      </c>
      <c r="B3968" t="s">
        <v>164</v>
      </c>
      <c r="C3968" t="str">
        <f t="shared" si="183"/>
        <v>W</v>
      </c>
      <c r="D3968" t="s">
        <v>376</v>
      </c>
      <c r="E3968" s="1">
        <v>31</v>
      </c>
      <c r="F3968" s="1">
        <v>6</v>
      </c>
      <c r="G3968">
        <f t="shared" si="184"/>
        <v>25</v>
      </c>
      <c r="H3968" t="s">
        <v>2810</v>
      </c>
      <c r="K3968" t="s">
        <v>1820</v>
      </c>
      <c r="L3968" t="s">
        <v>1819</v>
      </c>
      <c r="M3968" t="s">
        <v>164</v>
      </c>
      <c r="N3968" t="s">
        <v>1033</v>
      </c>
      <c r="O3968" t="s">
        <v>30</v>
      </c>
      <c r="U3968">
        <f t="shared" si="185"/>
        <v>0</v>
      </c>
    </row>
    <row r="3969" spans="1:21" x14ac:dyDescent="0.25">
      <c r="A3969">
        <v>20060312</v>
      </c>
      <c r="B3969" t="s">
        <v>376</v>
      </c>
      <c r="C3969" t="str">
        <f t="shared" si="183"/>
        <v>L</v>
      </c>
      <c r="D3969" t="s">
        <v>164</v>
      </c>
      <c r="E3969" s="1">
        <v>6</v>
      </c>
      <c r="F3969" s="1">
        <v>31</v>
      </c>
      <c r="G3969">
        <f t="shared" si="184"/>
        <v>-25</v>
      </c>
      <c r="H3969" t="s">
        <v>2810</v>
      </c>
      <c r="K3969" t="s">
        <v>1820</v>
      </c>
      <c r="L3969" t="s">
        <v>1819</v>
      </c>
      <c r="M3969" t="s">
        <v>164</v>
      </c>
      <c r="N3969" t="s">
        <v>1037</v>
      </c>
      <c r="O3969" t="s">
        <v>30</v>
      </c>
      <c r="U3969">
        <f t="shared" si="185"/>
        <v>0</v>
      </c>
    </row>
    <row r="3970" spans="1:21" x14ac:dyDescent="0.25">
      <c r="A3970">
        <v>20060318</v>
      </c>
      <c r="B3970" t="s">
        <v>1264</v>
      </c>
      <c r="C3970" t="str">
        <f t="shared" ref="C3970:C4033" si="186">IF(E3970-F3970&gt;0,"W",IF(E3970-F3970&lt;0,"L","D"))</f>
        <v>L</v>
      </c>
      <c r="D3970" t="s">
        <v>164</v>
      </c>
      <c r="E3970" s="1">
        <v>16</v>
      </c>
      <c r="F3970" s="1">
        <v>21</v>
      </c>
      <c r="G3970">
        <f t="shared" ref="G3970:G4033" si="187">E3970-F3970</f>
        <v>-5</v>
      </c>
      <c r="H3970" t="s">
        <v>2810</v>
      </c>
      <c r="K3970" t="s">
        <v>1407</v>
      </c>
      <c r="L3970" t="s">
        <v>1263</v>
      </c>
      <c r="M3970" t="s">
        <v>1264</v>
      </c>
      <c r="N3970" t="s">
        <v>1033</v>
      </c>
      <c r="O3970" t="s">
        <v>30</v>
      </c>
      <c r="U3970">
        <f t="shared" ref="U3970:U4033" si="188">IF(C3970="L",IF(G3970&gt;-8,1,0),0)</f>
        <v>1</v>
      </c>
    </row>
    <row r="3971" spans="1:21" x14ac:dyDescent="0.25">
      <c r="A3971">
        <v>20060318</v>
      </c>
      <c r="B3971" t="s">
        <v>164</v>
      </c>
      <c r="C3971" t="str">
        <f t="shared" si="186"/>
        <v>W</v>
      </c>
      <c r="D3971" t="s">
        <v>1264</v>
      </c>
      <c r="E3971" s="1">
        <v>21</v>
      </c>
      <c r="F3971" s="1">
        <v>16</v>
      </c>
      <c r="G3971">
        <f t="shared" si="187"/>
        <v>5</v>
      </c>
      <c r="H3971" t="s">
        <v>2810</v>
      </c>
      <c r="K3971" t="s">
        <v>1407</v>
      </c>
      <c r="L3971" t="s">
        <v>1263</v>
      </c>
      <c r="M3971" t="s">
        <v>1264</v>
      </c>
      <c r="N3971" t="s">
        <v>1037</v>
      </c>
      <c r="O3971" t="s">
        <v>30</v>
      </c>
      <c r="U3971">
        <f t="shared" si="188"/>
        <v>0</v>
      </c>
    </row>
    <row r="3972" spans="1:21" x14ac:dyDescent="0.25">
      <c r="A3972">
        <v>20060318</v>
      </c>
      <c r="B3972" t="s">
        <v>171</v>
      </c>
      <c r="C3972" t="str">
        <f t="shared" si="186"/>
        <v>L</v>
      </c>
      <c r="D3972" t="s">
        <v>503</v>
      </c>
      <c r="E3972" s="1">
        <v>10</v>
      </c>
      <c r="F3972" s="1">
        <v>13</v>
      </c>
      <c r="G3972">
        <f t="shared" si="187"/>
        <v>-3</v>
      </c>
      <c r="H3972" t="s">
        <v>2810</v>
      </c>
      <c r="K3972" t="s">
        <v>2136</v>
      </c>
      <c r="L3972" t="s">
        <v>1929</v>
      </c>
      <c r="M3972" t="s">
        <v>171</v>
      </c>
      <c r="N3972" t="s">
        <v>1033</v>
      </c>
      <c r="O3972" t="s">
        <v>30</v>
      </c>
      <c r="U3972">
        <f t="shared" si="188"/>
        <v>1</v>
      </c>
    </row>
    <row r="3973" spans="1:21" x14ac:dyDescent="0.25">
      <c r="A3973">
        <v>20060318</v>
      </c>
      <c r="B3973" t="s">
        <v>503</v>
      </c>
      <c r="C3973" t="str">
        <f t="shared" si="186"/>
        <v>W</v>
      </c>
      <c r="D3973" t="s">
        <v>171</v>
      </c>
      <c r="E3973" s="1">
        <v>13</v>
      </c>
      <c r="F3973" s="1">
        <v>10</v>
      </c>
      <c r="G3973">
        <f t="shared" si="187"/>
        <v>3</v>
      </c>
      <c r="H3973" t="s">
        <v>2810</v>
      </c>
      <c r="K3973" t="s">
        <v>2136</v>
      </c>
      <c r="L3973" t="s">
        <v>1929</v>
      </c>
      <c r="M3973" t="s">
        <v>171</v>
      </c>
      <c r="N3973" t="s">
        <v>1037</v>
      </c>
      <c r="O3973" t="s">
        <v>30</v>
      </c>
      <c r="U3973">
        <f t="shared" si="188"/>
        <v>0</v>
      </c>
    </row>
    <row r="3974" spans="1:21" x14ac:dyDescent="0.25">
      <c r="A3974">
        <v>20060318</v>
      </c>
      <c r="B3974" t="s">
        <v>376</v>
      </c>
      <c r="C3974" t="str">
        <f t="shared" si="186"/>
        <v>L</v>
      </c>
      <c r="D3974" t="s">
        <v>1825</v>
      </c>
      <c r="E3974" s="1">
        <v>24</v>
      </c>
      <c r="F3974" s="1">
        <v>28</v>
      </c>
      <c r="G3974">
        <f t="shared" si="187"/>
        <v>-4</v>
      </c>
      <c r="H3974" t="s">
        <v>2810</v>
      </c>
      <c r="K3974" t="s">
        <v>1894</v>
      </c>
      <c r="L3974" t="s">
        <v>1017</v>
      </c>
      <c r="M3974" t="s">
        <v>376</v>
      </c>
      <c r="N3974" t="s">
        <v>1033</v>
      </c>
      <c r="O3974" t="s">
        <v>30</v>
      </c>
      <c r="U3974">
        <f t="shared" si="188"/>
        <v>1</v>
      </c>
    </row>
    <row r="3975" spans="1:21" x14ac:dyDescent="0.25">
      <c r="A3975">
        <v>20060318</v>
      </c>
      <c r="B3975" t="s">
        <v>1825</v>
      </c>
      <c r="C3975" t="str">
        <f t="shared" si="186"/>
        <v>W</v>
      </c>
      <c r="D3975" t="s">
        <v>376</v>
      </c>
      <c r="E3975" s="1">
        <v>28</v>
      </c>
      <c r="F3975" s="1">
        <v>24</v>
      </c>
      <c r="G3975">
        <f t="shared" si="187"/>
        <v>4</v>
      </c>
      <c r="H3975" t="s">
        <v>2810</v>
      </c>
      <c r="K3975" t="s">
        <v>1894</v>
      </c>
      <c r="L3975" t="s">
        <v>1017</v>
      </c>
      <c r="M3975" t="s">
        <v>376</v>
      </c>
      <c r="N3975" t="s">
        <v>1037</v>
      </c>
      <c r="O3975" t="s">
        <v>30</v>
      </c>
      <c r="U3975">
        <f t="shared" si="188"/>
        <v>0</v>
      </c>
    </row>
    <row r="3976" spans="1:21" x14ac:dyDescent="0.25">
      <c r="A3976">
        <v>20060610</v>
      </c>
      <c r="B3976" t="s">
        <v>1787</v>
      </c>
      <c r="C3976" t="str">
        <f t="shared" si="186"/>
        <v>W</v>
      </c>
      <c r="D3976" t="s">
        <v>1825</v>
      </c>
      <c r="E3976" s="1">
        <v>34</v>
      </c>
      <c r="F3976" s="1">
        <v>23</v>
      </c>
      <c r="G3976">
        <f t="shared" si="187"/>
        <v>11</v>
      </c>
      <c r="H3976" t="s">
        <v>2149</v>
      </c>
      <c r="K3976" t="s">
        <v>2017</v>
      </c>
      <c r="L3976" t="s">
        <v>1503</v>
      </c>
      <c r="M3976" t="s">
        <v>1787</v>
      </c>
      <c r="N3976" t="s">
        <v>1033</v>
      </c>
      <c r="S3976" t="s">
        <v>30</v>
      </c>
      <c r="U3976">
        <f t="shared" si="188"/>
        <v>0</v>
      </c>
    </row>
    <row r="3977" spans="1:21" x14ac:dyDescent="0.25">
      <c r="A3977">
        <v>20060610</v>
      </c>
      <c r="B3977" t="s">
        <v>1825</v>
      </c>
      <c r="C3977" t="str">
        <f t="shared" si="186"/>
        <v>L</v>
      </c>
      <c r="D3977" t="s">
        <v>1787</v>
      </c>
      <c r="E3977" s="1">
        <v>23</v>
      </c>
      <c r="F3977" s="1">
        <v>34</v>
      </c>
      <c r="G3977">
        <f t="shared" si="187"/>
        <v>-11</v>
      </c>
      <c r="H3977" t="s">
        <v>2149</v>
      </c>
      <c r="K3977" t="s">
        <v>2017</v>
      </c>
      <c r="L3977" t="s">
        <v>1503</v>
      </c>
      <c r="M3977" t="s">
        <v>1787</v>
      </c>
      <c r="N3977" t="s">
        <v>1037</v>
      </c>
      <c r="S3977" t="s">
        <v>30</v>
      </c>
      <c r="U3977">
        <f t="shared" si="188"/>
        <v>0</v>
      </c>
    </row>
    <row r="3978" spans="1:21" x14ac:dyDescent="0.25">
      <c r="A3978">
        <v>20060610</v>
      </c>
      <c r="B3978" t="s">
        <v>1828</v>
      </c>
      <c r="C3978" t="str">
        <f t="shared" si="186"/>
        <v>W</v>
      </c>
      <c r="D3978" t="s">
        <v>503</v>
      </c>
      <c r="E3978" s="1">
        <v>36</v>
      </c>
      <c r="F3978" s="1">
        <v>16</v>
      </c>
      <c r="G3978">
        <f t="shared" si="187"/>
        <v>20</v>
      </c>
      <c r="H3978" t="s">
        <v>2148</v>
      </c>
      <c r="K3978" t="s">
        <v>1830</v>
      </c>
      <c r="L3978" t="s">
        <v>1829</v>
      </c>
      <c r="M3978" t="s">
        <v>1828</v>
      </c>
      <c r="N3978" t="s">
        <v>1033</v>
      </c>
      <c r="S3978" t="s">
        <v>30</v>
      </c>
      <c r="U3978">
        <f t="shared" si="188"/>
        <v>0</v>
      </c>
    </row>
    <row r="3979" spans="1:21" x14ac:dyDescent="0.25">
      <c r="A3979">
        <v>20060610</v>
      </c>
      <c r="B3979" t="s">
        <v>503</v>
      </c>
      <c r="C3979" t="str">
        <f t="shared" si="186"/>
        <v>L</v>
      </c>
      <c r="D3979" t="s">
        <v>1828</v>
      </c>
      <c r="E3979" s="1">
        <v>16</v>
      </c>
      <c r="F3979" s="1">
        <v>36</v>
      </c>
      <c r="G3979">
        <f t="shared" si="187"/>
        <v>-20</v>
      </c>
      <c r="H3979" t="s">
        <v>2148</v>
      </c>
      <c r="K3979" t="s">
        <v>1830</v>
      </c>
      <c r="L3979" t="s">
        <v>1829</v>
      </c>
      <c r="M3979" t="s">
        <v>1828</v>
      </c>
      <c r="N3979" t="s">
        <v>1037</v>
      </c>
      <c r="S3979" t="s">
        <v>30</v>
      </c>
      <c r="U3979">
        <f t="shared" si="188"/>
        <v>0</v>
      </c>
    </row>
    <row r="3980" spans="1:21" x14ac:dyDescent="0.25">
      <c r="A3980">
        <v>20060611</v>
      </c>
      <c r="B3980" t="s">
        <v>1824</v>
      </c>
      <c r="C3980" t="str">
        <f t="shared" si="186"/>
        <v>W</v>
      </c>
      <c r="D3980" t="s">
        <v>376</v>
      </c>
      <c r="E3980" s="1">
        <v>34</v>
      </c>
      <c r="F3980" s="1">
        <v>3</v>
      </c>
      <c r="G3980">
        <f t="shared" si="187"/>
        <v>31</v>
      </c>
      <c r="H3980" t="s">
        <v>2150</v>
      </c>
      <c r="K3980" t="s">
        <v>1960</v>
      </c>
      <c r="L3980" t="s">
        <v>1675</v>
      </c>
      <c r="M3980" t="s">
        <v>1824</v>
      </c>
      <c r="N3980" t="s">
        <v>1033</v>
      </c>
      <c r="S3980" t="s">
        <v>30</v>
      </c>
      <c r="U3980">
        <f t="shared" si="188"/>
        <v>0</v>
      </c>
    </row>
    <row r="3981" spans="1:21" x14ac:dyDescent="0.25">
      <c r="A3981">
        <v>20060611</v>
      </c>
      <c r="B3981" t="s">
        <v>376</v>
      </c>
      <c r="C3981" t="str">
        <f t="shared" si="186"/>
        <v>L</v>
      </c>
      <c r="D3981" t="s">
        <v>1824</v>
      </c>
      <c r="E3981" s="1">
        <v>3</v>
      </c>
      <c r="F3981" s="1">
        <v>34</v>
      </c>
      <c r="G3981">
        <f t="shared" si="187"/>
        <v>-31</v>
      </c>
      <c r="H3981" t="s">
        <v>2150</v>
      </c>
      <c r="K3981" t="s">
        <v>1960</v>
      </c>
      <c r="L3981" t="s">
        <v>1675</v>
      </c>
      <c r="M3981" t="s">
        <v>1824</v>
      </c>
      <c r="N3981" t="s">
        <v>1037</v>
      </c>
      <c r="S3981" t="s">
        <v>30</v>
      </c>
      <c r="U3981">
        <f t="shared" si="188"/>
        <v>0</v>
      </c>
    </row>
    <row r="3982" spans="1:21" x14ac:dyDescent="0.25">
      <c r="A3982">
        <v>20060611</v>
      </c>
      <c r="B3982" t="s">
        <v>1821</v>
      </c>
      <c r="C3982" t="str">
        <f t="shared" si="186"/>
        <v>W</v>
      </c>
      <c r="D3982" t="s">
        <v>1264</v>
      </c>
      <c r="E3982" s="1">
        <v>27</v>
      </c>
      <c r="F3982" s="1">
        <v>25</v>
      </c>
      <c r="G3982">
        <f t="shared" si="187"/>
        <v>2</v>
      </c>
      <c r="H3982" t="s">
        <v>2146</v>
      </c>
      <c r="K3982" t="s">
        <v>2152</v>
      </c>
      <c r="L3982" t="s">
        <v>2151</v>
      </c>
      <c r="M3982" t="s">
        <v>1821</v>
      </c>
      <c r="N3982" t="s">
        <v>1033</v>
      </c>
      <c r="S3982" t="s">
        <v>30</v>
      </c>
      <c r="U3982">
        <f t="shared" si="188"/>
        <v>0</v>
      </c>
    </row>
    <row r="3983" spans="1:21" x14ac:dyDescent="0.25">
      <c r="A3983">
        <v>20060611</v>
      </c>
      <c r="B3983" t="s">
        <v>1264</v>
      </c>
      <c r="C3983" t="str">
        <f t="shared" si="186"/>
        <v>L</v>
      </c>
      <c r="D3983" t="s">
        <v>1821</v>
      </c>
      <c r="E3983" s="1">
        <v>25</v>
      </c>
      <c r="F3983" s="1">
        <v>27</v>
      </c>
      <c r="G3983">
        <f t="shared" si="187"/>
        <v>-2</v>
      </c>
      <c r="H3983" t="s">
        <v>2146</v>
      </c>
      <c r="K3983" t="s">
        <v>2152</v>
      </c>
      <c r="L3983" t="s">
        <v>2151</v>
      </c>
      <c r="M3983" t="s">
        <v>1821</v>
      </c>
      <c r="N3983" t="s">
        <v>1037</v>
      </c>
      <c r="S3983" t="s">
        <v>30</v>
      </c>
      <c r="U3983">
        <f t="shared" si="188"/>
        <v>1</v>
      </c>
    </row>
    <row r="3984" spans="1:21" x14ac:dyDescent="0.25">
      <c r="A3984">
        <v>20060617</v>
      </c>
      <c r="B3984" t="s">
        <v>1824</v>
      </c>
      <c r="C3984" t="str">
        <f t="shared" si="186"/>
        <v>W</v>
      </c>
      <c r="D3984" t="s">
        <v>376</v>
      </c>
      <c r="E3984" s="1">
        <v>43</v>
      </c>
      <c r="F3984" s="1">
        <v>18</v>
      </c>
      <c r="G3984">
        <f t="shared" si="187"/>
        <v>25</v>
      </c>
      <c r="H3984" t="s">
        <v>2150</v>
      </c>
      <c r="K3984" t="s">
        <v>2026</v>
      </c>
      <c r="L3984" t="s">
        <v>1681</v>
      </c>
      <c r="M3984" t="s">
        <v>1824</v>
      </c>
      <c r="N3984" t="s">
        <v>1033</v>
      </c>
      <c r="S3984" t="s">
        <v>30</v>
      </c>
      <c r="U3984">
        <f t="shared" si="188"/>
        <v>0</v>
      </c>
    </row>
    <row r="3985" spans="1:21" x14ac:dyDescent="0.25">
      <c r="A3985">
        <v>20060617</v>
      </c>
      <c r="B3985" t="s">
        <v>376</v>
      </c>
      <c r="C3985" t="str">
        <f t="shared" si="186"/>
        <v>L</v>
      </c>
      <c r="D3985" t="s">
        <v>1824</v>
      </c>
      <c r="E3985" s="1">
        <v>18</v>
      </c>
      <c r="F3985" s="1">
        <v>43</v>
      </c>
      <c r="G3985">
        <f t="shared" si="187"/>
        <v>-25</v>
      </c>
      <c r="H3985" t="s">
        <v>2150</v>
      </c>
      <c r="K3985" t="s">
        <v>2026</v>
      </c>
      <c r="L3985" t="s">
        <v>1681</v>
      </c>
      <c r="M3985" t="s">
        <v>1824</v>
      </c>
      <c r="N3985" t="s">
        <v>1037</v>
      </c>
      <c r="S3985" t="s">
        <v>30</v>
      </c>
      <c r="U3985">
        <f t="shared" si="188"/>
        <v>0</v>
      </c>
    </row>
    <row r="3986" spans="1:21" x14ac:dyDescent="0.25">
      <c r="A3986">
        <v>20060617</v>
      </c>
      <c r="B3986" t="s">
        <v>1787</v>
      </c>
      <c r="C3986" t="str">
        <f t="shared" si="186"/>
        <v>W</v>
      </c>
      <c r="D3986" t="s">
        <v>1825</v>
      </c>
      <c r="E3986" s="1">
        <v>27</v>
      </c>
      <c r="F3986" s="1">
        <v>17</v>
      </c>
      <c r="G3986">
        <f t="shared" si="187"/>
        <v>10</v>
      </c>
      <c r="H3986" t="s">
        <v>2149</v>
      </c>
      <c r="K3986" t="s">
        <v>1836</v>
      </c>
      <c r="L3986" t="s">
        <v>1786</v>
      </c>
      <c r="M3986" t="s">
        <v>1787</v>
      </c>
      <c r="N3986" t="s">
        <v>1033</v>
      </c>
      <c r="S3986" t="s">
        <v>30</v>
      </c>
      <c r="U3986">
        <f t="shared" si="188"/>
        <v>0</v>
      </c>
    </row>
    <row r="3987" spans="1:21" x14ac:dyDescent="0.25">
      <c r="A3987">
        <v>20060617</v>
      </c>
      <c r="B3987" t="s">
        <v>1825</v>
      </c>
      <c r="C3987" t="str">
        <f t="shared" si="186"/>
        <v>L</v>
      </c>
      <c r="D3987" t="s">
        <v>1787</v>
      </c>
      <c r="E3987" s="1">
        <v>17</v>
      </c>
      <c r="F3987" s="1">
        <v>27</v>
      </c>
      <c r="G3987">
        <f t="shared" si="187"/>
        <v>-10</v>
      </c>
      <c r="H3987" t="s">
        <v>2149</v>
      </c>
      <c r="K3987" t="s">
        <v>1836</v>
      </c>
      <c r="L3987" t="s">
        <v>1786</v>
      </c>
      <c r="M3987" t="s">
        <v>1787</v>
      </c>
      <c r="N3987" t="s">
        <v>1037</v>
      </c>
      <c r="S3987" t="s">
        <v>30</v>
      </c>
      <c r="U3987">
        <f t="shared" si="188"/>
        <v>0</v>
      </c>
    </row>
    <row r="3988" spans="1:21" x14ac:dyDescent="0.25">
      <c r="A3988">
        <v>20060617</v>
      </c>
      <c r="B3988" t="s">
        <v>1828</v>
      </c>
      <c r="C3988" t="str">
        <f t="shared" si="186"/>
        <v>W</v>
      </c>
      <c r="D3988" t="s">
        <v>503</v>
      </c>
      <c r="E3988" s="1">
        <v>29</v>
      </c>
      <c r="F3988" s="1">
        <v>15</v>
      </c>
      <c r="G3988">
        <f t="shared" si="187"/>
        <v>14</v>
      </c>
      <c r="H3988" t="s">
        <v>2148</v>
      </c>
      <c r="K3988" t="s">
        <v>2147</v>
      </c>
      <c r="L3988" t="s">
        <v>1998</v>
      </c>
      <c r="M3988" t="s">
        <v>1828</v>
      </c>
      <c r="N3988" t="s">
        <v>1033</v>
      </c>
      <c r="S3988" t="s">
        <v>30</v>
      </c>
      <c r="U3988">
        <f t="shared" si="188"/>
        <v>0</v>
      </c>
    </row>
    <row r="3989" spans="1:21" x14ac:dyDescent="0.25">
      <c r="A3989">
        <v>20060617</v>
      </c>
      <c r="B3989" t="s">
        <v>503</v>
      </c>
      <c r="C3989" t="str">
        <f t="shared" si="186"/>
        <v>L</v>
      </c>
      <c r="D3989" t="s">
        <v>1828</v>
      </c>
      <c r="E3989" s="1">
        <v>15</v>
      </c>
      <c r="F3989" s="1">
        <v>29</v>
      </c>
      <c r="G3989">
        <f t="shared" si="187"/>
        <v>-14</v>
      </c>
      <c r="H3989" t="s">
        <v>2148</v>
      </c>
      <c r="K3989" t="s">
        <v>2147</v>
      </c>
      <c r="L3989" t="s">
        <v>1998</v>
      </c>
      <c r="M3989" t="s">
        <v>1828</v>
      </c>
      <c r="N3989" t="s">
        <v>1037</v>
      </c>
      <c r="S3989" t="s">
        <v>30</v>
      </c>
      <c r="U3989">
        <f t="shared" si="188"/>
        <v>0</v>
      </c>
    </row>
    <row r="3990" spans="1:21" x14ac:dyDescent="0.25">
      <c r="A3990">
        <v>20060617</v>
      </c>
      <c r="B3990" t="s">
        <v>1821</v>
      </c>
      <c r="C3990" t="str">
        <f t="shared" si="186"/>
        <v>W</v>
      </c>
      <c r="D3990" t="s">
        <v>1264</v>
      </c>
      <c r="E3990" s="1">
        <v>45</v>
      </c>
      <c r="F3990" s="1">
        <v>27</v>
      </c>
      <c r="G3990">
        <f t="shared" si="187"/>
        <v>18</v>
      </c>
      <c r="H3990" t="s">
        <v>2146</v>
      </c>
      <c r="K3990" t="s">
        <v>1886</v>
      </c>
      <c r="L3990" t="s">
        <v>1885</v>
      </c>
      <c r="M3990" t="s">
        <v>1821</v>
      </c>
      <c r="N3990" t="s">
        <v>1033</v>
      </c>
      <c r="S3990" t="s">
        <v>30</v>
      </c>
      <c r="U3990">
        <f t="shared" si="188"/>
        <v>0</v>
      </c>
    </row>
    <row r="3991" spans="1:21" x14ac:dyDescent="0.25">
      <c r="A3991">
        <v>20060617</v>
      </c>
      <c r="B3991" t="s">
        <v>1264</v>
      </c>
      <c r="C3991" t="str">
        <f t="shared" si="186"/>
        <v>L</v>
      </c>
      <c r="D3991" t="s">
        <v>1821</v>
      </c>
      <c r="E3991" s="1">
        <v>27</v>
      </c>
      <c r="F3991" s="1">
        <v>45</v>
      </c>
      <c r="G3991">
        <f t="shared" si="187"/>
        <v>-18</v>
      </c>
      <c r="H3991" t="s">
        <v>2146</v>
      </c>
      <c r="K3991" t="s">
        <v>1886</v>
      </c>
      <c r="L3991" t="s">
        <v>1885</v>
      </c>
      <c r="M3991" t="s">
        <v>1821</v>
      </c>
      <c r="N3991" t="s">
        <v>1037</v>
      </c>
      <c r="S3991" t="s">
        <v>30</v>
      </c>
      <c r="U3991">
        <f t="shared" si="188"/>
        <v>0</v>
      </c>
    </row>
    <row r="3992" spans="1:21" x14ac:dyDescent="0.25">
      <c r="A3992">
        <v>20060624</v>
      </c>
      <c r="B3992" t="s">
        <v>1828</v>
      </c>
      <c r="C3992" t="str">
        <f t="shared" si="186"/>
        <v>L</v>
      </c>
      <c r="D3992" t="s">
        <v>164</v>
      </c>
      <c r="E3992" s="1">
        <v>26</v>
      </c>
      <c r="F3992" s="1">
        <v>36</v>
      </c>
      <c r="G3992">
        <f t="shared" si="187"/>
        <v>-10</v>
      </c>
      <c r="H3992" t="s">
        <v>2144</v>
      </c>
      <c r="K3992" t="s">
        <v>1962</v>
      </c>
      <c r="L3992" t="s">
        <v>1913</v>
      </c>
      <c r="M3992" t="s">
        <v>1828</v>
      </c>
      <c r="N3992" t="s">
        <v>1033</v>
      </c>
      <c r="S3992" t="s">
        <v>30</v>
      </c>
      <c r="U3992">
        <f t="shared" si="188"/>
        <v>0</v>
      </c>
    </row>
    <row r="3993" spans="1:21" x14ac:dyDescent="0.25">
      <c r="A3993">
        <v>20060624</v>
      </c>
      <c r="B3993" t="s">
        <v>164</v>
      </c>
      <c r="C3993" t="str">
        <f t="shared" si="186"/>
        <v>W</v>
      </c>
      <c r="D3993" t="s">
        <v>1828</v>
      </c>
      <c r="E3993" s="1">
        <v>36</v>
      </c>
      <c r="F3993" s="1">
        <v>26</v>
      </c>
      <c r="G3993">
        <f t="shared" si="187"/>
        <v>10</v>
      </c>
      <c r="H3993" t="s">
        <v>2144</v>
      </c>
      <c r="K3993" t="s">
        <v>1962</v>
      </c>
      <c r="L3993" t="s">
        <v>1913</v>
      </c>
      <c r="M3993" t="s">
        <v>1828</v>
      </c>
      <c r="N3993" t="s">
        <v>1037</v>
      </c>
      <c r="S3993" t="s">
        <v>30</v>
      </c>
      <c r="U3993">
        <f t="shared" si="188"/>
        <v>0</v>
      </c>
    </row>
    <row r="3994" spans="1:21" x14ac:dyDescent="0.25">
      <c r="A3994">
        <v>20060624</v>
      </c>
      <c r="B3994" t="s">
        <v>1821</v>
      </c>
      <c r="C3994" t="str">
        <f t="shared" si="186"/>
        <v>L</v>
      </c>
      <c r="D3994" t="s">
        <v>1787</v>
      </c>
      <c r="E3994" s="1">
        <v>19</v>
      </c>
      <c r="F3994" s="1">
        <v>25</v>
      </c>
      <c r="G3994">
        <f t="shared" si="187"/>
        <v>-6</v>
      </c>
      <c r="H3994" t="s">
        <v>2145</v>
      </c>
      <c r="K3994" t="s">
        <v>1886</v>
      </c>
      <c r="L3994" t="s">
        <v>1885</v>
      </c>
      <c r="M3994" t="s">
        <v>1821</v>
      </c>
      <c r="N3994" t="s">
        <v>1033</v>
      </c>
      <c r="S3994" t="s">
        <v>30</v>
      </c>
      <c r="U3994">
        <f t="shared" si="188"/>
        <v>1</v>
      </c>
    </row>
    <row r="3995" spans="1:21" x14ac:dyDescent="0.25">
      <c r="A3995">
        <v>20060624</v>
      </c>
      <c r="B3995" t="s">
        <v>1787</v>
      </c>
      <c r="C3995" t="str">
        <f t="shared" si="186"/>
        <v>W</v>
      </c>
      <c r="D3995" t="s">
        <v>1821</v>
      </c>
      <c r="E3995" s="1">
        <v>25</v>
      </c>
      <c r="F3995" s="1">
        <v>19</v>
      </c>
      <c r="G3995">
        <f t="shared" si="187"/>
        <v>6</v>
      </c>
      <c r="H3995" t="s">
        <v>2145</v>
      </c>
      <c r="K3995" t="s">
        <v>1886</v>
      </c>
      <c r="L3995" t="s">
        <v>1885</v>
      </c>
      <c r="M3995" t="s">
        <v>1821</v>
      </c>
      <c r="N3995" t="s">
        <v>1037</v>
      </c>
      <c r="S3995" t="s">
        <v>30</v>
      </c>
      <c r="U3995">
        <f t="shared" si="188"/>
        <v>0</v>
      </c>
    </row>
    <row r="3996" spans="1:21" x14ac:dyDescent="0.25">
      <c r="A3996">
        <v>20060624</v>
      </c>
      <c r="B3996" t="s">
        <v>1824</v>
      </c>
      <c r="C3996" t="str">
        <f t="shared" si="186"/>
        <v>W</v>
      </c>
      <c r="D3996" t="s">
        <v>1825</v>
      </c>
      <c r="E3996" s="1">
        <v>37</v>
      </c>
      <c r="F3996" s="1">
        <v>15</v>
      </c>
      <c r="G3996">
        <f t="shared" si="187"/>
        <v>22</v>
      </c>
      <c r="H3996" t="s">
        <v>2143</v>
      </c>
      <c r="K3996" t="s">
        <v>2084</v>
      </c>
      <c r="L3996" t="s">
        <v>1720</v>
      </c>
      <c r="M3996" t="s">
        <v>1824</v>
      </c>
      <c r="N3996" t="s">
        <v>1033</v>
      </c>
      <c r="S3996" t="s">
        <v>30</v>
      </c>
      <c r="U3996">
        <f t="shared" si="188"/>
        <v>0</v>
      </c>
    </row>
    <row r="3997" spans="1:21" x14ac:dyDescent="0.25">
      <c r="A3997">
        <v>20060624</v>
      </c>
      <c r="B3997" t="s">
        <v>1825</v>
      </c>
      <c r="C3997" t="str">
        <f t="shared" si="186"/>
        <v>L</v>
      </c>
      <c r="D3997" t="s">
        <v>1824</v>
      </c>
      <c r="E3997" s="1">
        <v>15</v>
      </c>
      <c r="F3997" s="1">
        <v>37</v>
      </c>
      <c r="G3997">
        <f t="shared" si="187"/>
        <v>-22</v>
      </c>
      <c r="H3997" t="s">
        <v>2143</v>
      </c>
      <c r="K3997" t="s">
        <v>2084</v>
      </c>
      <c r="L3997" t="s">
        <v>1720</v>
      </c>
      <c r="M3997" t="s">
        <v>1824</v>
      </c>
      <c r="N3997" t="s">
        <v>1037</v>
      </c>
      <c r="S3997" t="s">
        <v>30</v>
      </c>
      <c r="U3997">
        <f t="shared" si="188"/>
        <v>0</v>
      </c>
    </row>
    <row r="3998" spans="1:21" x14ac:dyDescent="0.25">
      <c r="A3998">
        <v>20060708</v>
      </c>
      <c r="B3998" t="s">
        <v>1787</v>
      </c>
      <c r="C3998" t="str">
        <f t="shared" si="186"/>
        <v>W</v>
      </c>
      <c r="D3998" t="s">
        <v>1824</v>
      </c>
      <c r="E3998" s="1">
        <v>32</v>
      </c>
      <c r="F3998" s="1">
        <v>12</v>
      </c>
      <c r="G3998">
        <f t="shared" si="187"/>
        <v>20</v>
      </c>
      <c r="H3998" t="s">
        <v>2776</v>
      </c>
      <c r="K3998" t="s">
        <v>2280</v>
      </c>
      <c r="L3998" t="s">
        <v>1846</v>
      </c>
      <c r="M3998" t="s">
        <v>1787</v>
      </c>
      <c r="N3998" t="s">
        <v>1033</v>
      </c>
      <c r="P3998" t="s">
        <v>30</v>
      </c>
      <c r="U3998">
        <f t="shared" si="188"/>
        <v>0</v>
      </c>
    </row>
    <row r="3999" spans="1:21" x14ac:dyDescent="0.25">
      <c r="A3999">
        <v>20060708</v>
      </c>
      <c r="B3999" t="s">
        <v>1824</v>
      </c>
      <c r="C3999" t="str">
        <f t="shared" si="186"/>
        <v>L</v>
      </c>
      <c r="D3999" t="s">
        <v>1787</v>
      </c>
      <c r="E3999" s="1">
        <v>12</v>
      </c>
      <c r="F3999" s="1">
        <v>32</v>
      </c>
      <c r="G3999">
        <f t="shared" si="187"/>
        <v>-20</v>
      </c>
      <c r="H3999" t="s">
        <v>2776</v>
      </c>
      <c r="K3999" t="s">
        <v>2280</v>
      </c>
      <c r="L3999" t="s">
        <v>1846</v>
      </c>
      <c r="M3999" t="s">
        <v>1787</v>
      </c>
      <c r="N3999" t="s">
        <v>1037</v>
      </c>
      <c r="P3999" t="s">
        <v>30</v>
      </c>
      <c r="U3999">
        <f t="shared" si="188"/>
        <v>0</v>
      </c>
    </row>
    <row r="4000" spans="1:21" x14ac:dyDescent="0.25">
      <c r="A4000">
        <v>20060715</v>
      </c>
      <c r="B4000" t="s">
        <v>1824</v>
      </c>
      <c r="C4000" t="str">
        <f t="shared" si="186"/>
        <v>W</v>
      </c>
      <c r="D4000" t="s">
        <v>1828</v>
      </c>
      <c r="E4000" s="1">
        <v>49</v>
      </c>
      <c r="F4000" s="1">
        <v>0</v>
      </c>
      <c r="G4000">
        <f t="shared" si="187"/>
        <v>49</v>
      </c>
      <c r="H4000" t="s">
        <v>2776</v>
      </c>
      <c r="K4000" t="s">
        <v>1916</v>
      </c>
      <c r="L4000" t="s">
        <v>1715</v>
      </c>
      <c r="M4000" t="s">
        <v>1824</v>
      </c>
      <c r="N4000" t="s">
        <v>1033</v>
      </c>
      <c r="P4000" t="s">
        <v>30</v>
      </c>
      <c r="U4000">
        <f t="shared" si="188"/>
        <v>0</v>
      </c>
    </row>
    <row r="4001" spans="1:21" x14ac:dyDescent="0.25">
      <c r="A4001">
        <v>20060715</v>
      </c>
      <c r="B4001" t="s">
        <v>1828</v>
      </c>
      <c r="C4001" t="str">
        <f t="shared" si="186"/>
        <v>L</v>
      </c>
      <c r="D4001" t="s">
        <v>1824</v>
      </c>
      <c r="E4001" s="1">
        <v>0</v>
      </c>
      <c r="F4001" s="1">
        <v>49</v>
      </c>
      <c r="G4001">
        <f t="shared" si="187"/>
        <v>-49</v>
      </c>
      <c r="H4001" t="s">
        <v>2776</v>
      </c>
      <c r="K4001" t="s">
        <v>1916</v>
      </c>
      <c r="L4001" t="s">
        <v>1715</v>
      </c>
      <c r="M4001" t="s">
        <v>1824</v>
      </c>
      <c r="N4001" t="s">
        <v>1037</v>
      </c>
      <c r="P4001" t="s">
        <v>30</v>
      </c>
      <c r="U4001">
        <f t="shared" si="188"/>
        <v>0</v>
      </c>
    </row>
    <row r="4002" spans="1:21" x14ac:dyDescent="0.25">
      <c r="A4002">
        <v>20060722</v>
      </c>
      <c r="B4002" t="s">
        <v>1787</v>
      </c>
      <c r="C4002" t="str">
        <f t="shared" si="186"/>
        <v>W</v>
      </c>
      <c r="D4002" t="s">
        <v>1828</v>
      </c>
      <c r="E4002" s="1">
        <v>35</v>
      </c>
      <c r="F4002" s="1">
        <v>17</v>
      </c>
      <c r="G4002">
        <f t="shared" si="187"/>
        <v>18</v>
      </c>
      <c r="H4002" t="s">
        <v>2776</v>
      </c>
      <c r="K4002" t="s">
        <v>1968</v>
      </c>
      <c r="L4002" t="s">
        <v>1837</v>
      </c>
      <c r="M4002" t="s">
        <v>1787</v>
      </c>
      <c r="N4002" t="s">
        <v>1033</v>
      </c>
      <c r="P4002" t="s">
        <v>30</v>
      </c>
      <c r="U4002">
        <f t="shared" si="188"/>
        <v>0</v>
      </c>
    </row>
    <row r="4003" spans="1:21" x14ac:dyDescent="0.25">
      <c r="A4003">
        <v>20060722</v>
      </c>
      <c r="B4003" t="s">
        <v>1828</v>
      </c>
      <c r="C4003" t="str">
        <f t="shared" si="186"/>
        <v>L</v>
      </c>
      <c r="D4003" t="s">
        <v>1787</v>
      </c>
      <c r="E4003" s="1">
        <v>17</v>
      </c>
      <c r="F4003" s="1">
        <v>35</v>
      </c>
      <c r="G4003">
        <f t="shared" si="187"/>
        <v>-18</v>
      </c>
      <c r="H4003" t="s">
        <v>2776</v>
      </c>
      <c r="K4003" t="s">
        <v>1968</v>
      </c>
      <c r="L4003" t="s">
        <v>1837</v>
      </c>
      <c r="M4003" t="s">
        <v>1787</v>
      </c>
      <c r="N4003" t="s">
        <v>1037</v>
      </c>
      <c r="P4003" t="s">
        <v>30</v>
      </c>
      <c r="U4003">
        <f t="shared" si="188"/>
        <v>0</v>
      </c>
    </row>
    <row r="4004" spans="1:21" x14ac:dyDescent="0.25">
      <c r="A4004">
        <v>20060729</v>
      </c>
      <c r="B4004" t="s">
        <v>1824</v>
      </c>
      <c r="C4004" t="str">
        <f t="shared" si="186"/>
        <v>L</v>
      </c>
      <c r="D4004" t="s">
        <v>1787</v>
      </c>
      <c r="E4004" s="1">
        <v>9</v>
      </c>
      <c r="F4004" s="1">
        <v>13</v>
      </c>
      <c r="G4004">
        <f t="shared" si="187"/>
        <v>-4</v>
      </c>
      <c r="H4004" t="s">
        <v>2776</v>
      </c>
      <c r="K4004" t="s">
        <v>1916</v>
      </c>
      <c r="L4004" t="s">
        <v>1715</v>
      </c>
      <c r="M4004" t="s">
        <v>1824</v>
      </c>
      <c r="N4004" t="s">
        <v>1033</v>
      </c>
      <c r="P4004" t="s">
        <v>30</v>
      </c>
      <c r="U4004">
        <f t="shared" si="188"/>
        <v>1</v>
      </c>
    </row>
    <row r="4005" spans="1:21" x14ac:dyDescent="0.25">
      <c r="A4005">
        <v>20060729</v>
      </c>
      <c r="B4005" t="s">
        <v>1787</v>
      </c>
      <c r="C4005" t="str">
        <f t="shared" si="186"/>
        <v>W</v>
      </c>
      <c r="D4005" t="s">
        <v>1824</v>
      </c>
      <c r="E4005" s="1">
        <v>13</v>
      </c>
      <c r="F4005" s="1">
        <v>9</v>
      </c>
      <c r="G4005">
        <f t="shared" si="187"/>
        <v>4</v>
      </c>
      <c r="H4005" t="s">
        <v>2776</v>
      </c>
      <c r="K4005" t="s">
        <v>1916</v>
      </c>
      <c r="L4005" t="s">
        <v>1715</v>
      </c>
      <c r="M4005" t="s">
        <v>1824</v>
      </c>
      <c r="N4005" t="s">
        <v>1037</v>
      </c>
      <c r="P4005" t="s">
        <v>30</v>
      </c>
      <c r="U4005">
        <f t="shared" si="188"/>
        <v>0</v>
      </c>
    </row>
    <row r="4006" spans="1:21" x14ac:dyDescent="0.25">
      <c r="A4006">
        <v>20060805</v>
      </c>
      <c r="B4006" t="s">
        <v>1824</v>
      </c>
      <c r="C4006" t="str">
        <f t="shared" si="186"/>
        <v>W</v>
      </c>
      <c r="D4006" t="s">
        <v>1828</v>
      </c>
      <c r="E4006" s="1">
        <v>20</v>
      </c>
      <c r="F4006" s="1">
        <v>18</v>
      </c>
      <c r="G4006">
        <f t="shared" si="187"/>
        <v>2</v>
      </c>
      <c r="H4006" t="s">
        <v>2776</v>
      </c>
      <c r="K4006" t="s">
        <v>1960</v>
      </c>
      <c r="L4006" t="s">
        <v>1675</v>
      </c>
      <c r="M4006" t="s">
        <v>1824</v>
      </c>
      <c r="N4006" t="s">
        <v>1033</v>
      </c>
      <c r="P4006" t="s">
        <v>30</v>
      </c>
      <c r="U4006">
        <f t="shared" si="188"/>
        <v>0</v>
      </c>
    </row>
    <row r="4007" spans="1:21" x14ac:dyDescent="0.25">
      <c r="A4007">
        <v>20060805</v>
      </c>
      <c r="B4007" t="s">
        <v>1828</v>
      </c>
      <c r="C4007" t="str">
        <f t="shared" si="186"/>
        <v>L</v>
      </c>
      <c r="D4007" t="s">
        <v>1824</v>
      </c>
      <c r="E4007" s="1">
        <v>18</v>
      </c>
      <c r="F4007" s="1">
        <v>20</v>
      </c>
      <c r="G4007">
        <f t="shared" si="187"/>
        <v>-2</v>
      </c>
      <c r="H4007" t="s">
        <v>2776</v>
      </c>
      <c r="K4007" t="s">
        <v>1960</v>
      </c>
      <c r="L4007" t="s">
        <v>1675</v>
      </c>
      <c r="M4007" t="s">
        <v>1824</v>
      </c>
      <c r="N4007" t="s">
        <v>1037</v>
      </c>
      <c r="P4007" t="s">
        <v>30</v>
      </c>
      <c r="U4007">
        <f t="shared" si="188"/>
        <v>1</v>
      </c>
    </row>
    <row r="4008" spans="1:21" x14ac:dyDescent="0.25">
      <c r="A4008">
        <v>20060819</v>
      </c>
      <c r="B4008" t="s">
        <v>1787</v>
      </c>
      <c r="C4008" t="str">
        <f t="shared" si="186"/>
        <v>W</v>
      </c>
      <c r="D4008" t="s">
        <v>1824</v>
      </c>
      <c r="E4008" s="1">
        <v>34</v>
      </c>
      <c r="F4008" s="1">
        <v>27</v>
      </c>
      <c r="G4008">
        <f t="shared" si="187"/>
        <v>7</v>
      </c>
      <c r="H4008" t="s">
        <v>2776</v>
      </c>
      <c r="K4008" t="s">
        <v>1836</v>
      </c>
      <c r="L4008" t="s">
        <v>1786</v>
      </c>
      <c r="M4008" t="s">
        <v>1787</v>
      </c>
      <c r="N4008" t="s">
        <v>1033</v>
      </c>
      <c r="P4008" t="s">
        <v>30</v>
      </c>
      <c r="U4008">
        <f t="shared" si="188"/>
        <v>0</v>
      </c>
    </row>
    <row r="4009" spans="1:21" x14ac:dyDescent="0.25">
      <c r="A4009">
        <v>20060819</v>
      </c>
      <c r="B4009" t="s">
        <v>1824</v>
      </c>
      <c r="C4009" t="str">
        <f t="shared" si="186"/>
        <v>L</v>
      </c>
      <c r="D4009" t="s">
        <v>1787</v>
      </c>
      <c r="E4009" s="1">
        <v>27</v>
      </c>
      <c r="F4009" s="1">
        <v>34</v>
      </c>
      <c r="G4009">
        <f t="shared" si="187"/>
        <v>-7</v>
      </c>
      <c r="H4009" t="s">
        <v>2776</v>
      </c>
      <c r="K4009" t="s">
        <v>1836</v>
      </c>
      <c r="L4009" t="s">
        <v>1786</v>
      </c>
      <c r="M4009" t="s">
        <v>1787</v>
      </c>
      <c r="N4009" t="s">
        <v>1037</v>
      </c>
      <c r="P4009" t="s">
        <v>30</v>
      </c>
      <c r="U4009">
        <f t="shared" si="188"/>
        <v>1</v>
      </c>
    </row>
    <row r="4010" spans="1:21" x14ac:dyDescent="0.25">
      <c r="A4010">
        <v>20060826</v>
      </c>
      <c r="B4010" t="s">
        <v>1828</v>
      </c>
      <c r="C4010" t="str">
        <f t="shared" si="186"/>
        <v>L</v>
      </c>
      <c r="D4010" t="s">
        <v>1787</v>
      </c>
      <c r="E4010" s="1">
        <v>26</v>
      </c>
      <c r="F4010" s="1">
        <v>45</v>
      </c>
      <c r="G4010">
        <f t="shared" si="187"/>
        <v>-19</v>
      </c>
      <c r="H4010" t="s">
        <v>2776</v>
      </c>
      <c r="K4010" t="s">
        <v>1842</v>
      </c>
      <c r="L4010" t="s">
        <v>1841</v>
      </c>
      <c r="M4010" t="s">
        <v>1828</v>
      </c>
      <c r="N4010" t="s">
        <v>1033</v>
      </c>
      <c r="P4010" t="s">
        <v>30</v>
      </c>
      <c r="U4010">
        <f t="shared" si="188"/>
        <v>0</v>
      </c>
    </row>
    <row r="4011" spans="1:21" x14ac:dyDescent="0.25">
      <c r="A4011">
        <v>20060826</v>
      </c>
      <c r="B4011" t="s">
        <v>1787</v>
      </c>
      <c r="C4011" t="str">
        <f t="shared" si="186"/>
        <v>W</v>
      </c>
      <c r="D4011" t="s">
        <v>1828</v>
      </c>
      <c r="E4011" s="1">
        <v>45</v>
      </c>
      <c r="F4011" s="1">
        <v>26</v>
      </c>
      <c r="G4011">
        <f t="shared" si="187"/>
        <v>19</v>
      </c>
      <c r="H4011" t="s">
        <v>2776</v>
      </c>
      <c r="K4011" t="s">
        <v>1842</v>
      </c>
      <c r="L4011" t="s">
        <v>1841</v>
      </c>
      <c r="M4011" t="s">
        <v>1828</v>
      </c>
      <c r="N4011" t="s">
        <v>1037</v>
      </c>
      <c r="P4011" t="s">
        <v>30</v>
      </c>
      <c r="U4011">
        <f t="shared" si="188"/>
        <v>0</v>
      </c>
    </row>
    <row r="4012" spans="1:21" x14ac:dyDescent="0.25">
      <c r="A4012">
        <v>20060902</v>
      </c>
      <c r="B4012" t="s">
        <v>1828</v>
      </c>
      <c r="C4012" t="str">
        <f t="shared" si="186"/>
        <v>W</v>
      </c>
      <c r="D4012" t="s">
        <v>1787</v>
      </c>
      <c r="E4012" s="1">
        <v>21</v>
      </c>
      <c r="F4012" s="1">
        <v>20</v>
      </c>
      <c r="G4012">
        <f t="shared" si="187"/>
        <v>1</v>
      </c>
      <c r="H4012" t="s">
        <v>2776</v>
      </c>
      <c r="K4012" t="s">
        <v>2777</v>
      </c>
      <c r="L4012" t="s">
        <v>2719</v>
      </c>
      <c r="M4012" t="s">
        <v>1828</v>
      </c>
      <c r="N4012" t="s">
        <v>1033</v>
      </c>
      <c r="P4012" t="s">
        <v>30</v>
      </c>
      <c r="U4012">
        <f t="shared" si="188"/>
        <v>0</v>
      </c>
    </row>
    <row r="4013" spans="1:21" x14ac:dyDescent="0.25">
      <c r="A4013">
        <v>20060902</v>
      </c>
      <c r="B4013" t="s">
        <v>1787</v>
      </c>
      <c r="C4013" t="str">
        <f t="shared" si="186"/>
        <v>L</v>
      </c>
      <c r="D4013" t="s">
        <v>1828</v>
      </c>
      <c r="E4013" s="1">
        <v>20</v>
      </c>
      <c r="F4013" s="1">
        <v>21</v>
      </c>
      <c r="G4013">
        <f t="shared" si="187"/>
        <v>-1</v>
      </c>
      <c r="H4013" t="s">
        <v>2776</v>
      </c>
      <c r="K4013" t="s">
        <v>2777</v>
      </c>
      <c r="L4013" t="s">
        <v>2719</v>
      </c>
      <c r="M4013" t="s">
        <v>1828</v>
      </c>
      <c r="N4013" t="s">
        <v>1037</v>
      </c>
      <c r="P4013" t="s">
        <v>30</v>
      </c>
      <c r="U4013">
        <f t="shared" si="188"/>
        <v>1</v>
      </c>
    </row>
    <row r="4014" spans="1:21" x14ac:dyDescent="0.25">
      <c r="A4014">
        <v>20060909</v>
      </c>
      <c r="B4014" t="s">
        <v>1828</v>
      </c>
      <c r="C4014" t="str">
        <f t="shared" si="186"/>
        <v>W</v>
      </c>
      <c r="D4014" t="s">
        <v>1824</v>
      </c>
      <c r="E4014" s="1">
        <v>24</v>
      </c>
      <c r="F4014" s="1">
        <v>16</v>
      </c>
      <c r="G4014">
        <f t="shared" si="187"/>
        <v>8</v>
      </c>
      <c r="H4014" t="s">
        <v>2776</v>
      </c>
      <c r="K4014" t="s">
        <v>1851</v>
      </c>
      <c r="L4014" t="s">
        <v>1850</v>
      </c>
      <c r="M4014" t="s">
        <v>1828</v>
      </c>
      <c r="N4014" t="s">
        <v>1033</v>
      </c>
      <c r="P4014" t="s">
        <v>30</v>
      </c>
      <c r="U4014">
        <f t="shared" si="188"/>
        <v>0</v>
      </c>
    </row>
    <row r="4015" spans="1:21" x14ac:dyDescent="0.25">
      <c r="A4015">
        <v>20060909</v>
      </c>
      <c r="B4015" t="s">
        <v>1824</v>
      </c>
      <c r="C4015" t="str">
        <f t="shared" si="186"/>
        <v>L</v>
      </c>
      <c r="D4015" t="s">
        <v>1828</v>
      </c>
      <c r="E4015" s="1">
        <v>16</v>
      </c>
      <c r="F4015" s="1">
        <v>24</v>
      </c>
      <c r="G4015">
        <f t="shared" si="187"/>
        <v>-8</v>
      </c>
      <c r="H4015" t="s">
        <v>2776</v>
      </c>
      <c r="K4015" t="s">
        <v>1851</v>
      </c>
      <c r="L4015" t="s">
        <v>1850</v>
      </c>
      <c r="M4015" t="s">
        <v>1828</v>
      </c>
      <c r="N4015" t="s">
        <v>1037</v>
      </c>
      <c r="P4015" t="s">
        <v>30</v>
      </c>
      <c r="U4015">
        <f t="shared" si="188"/>
        <v>0</v>
      </c>
    </row>
    <row r="4016" spans="1:21" x14ac:dyDescent="0.25">
      <c r="A4016">
        <v>20061104</v>
      </c>
      <c r="B4016" t="s">
        <v>1264</v>
      </c>
      <c r="C4016" t="str">
        <f t="shared" si="186"/>
        <v>D</v>
      </c>
      <c r="D4016" t="s">
        <v>1824</v>
      </c>
      <c r="E4016" s="1">
        <v>29</v>
      </c>
      <c r="F4016" s="1">
        <v>29</v>
      </c>
      <c r="G4016">
        <f t="shared" si="187"/>
        <v>0</v>
      </c>
      <c r="H4016" t="s">
        <v>2135</v>
      </c>
      <c r="K4016" t="s">
        <v>1407</v>
      </c>
      <c r="L4016" t="s">
        <v>1263</v>
      </c>
      <c r="M4016" t="s">
        <v>1264</v>
      </c>
      <c r="N4016" t="s">
        <v>1033</v>
      </c>
      <c r="S4016" t="s">
        <v>30</v>
      </c>
      <c r="U4016">
        <f t="shared" si="188"/>
        <v>0</v>
      </c>
    </row>
    <row r="4017" spans="1:21" x14ac:dyDescent="0.25">
      <c r="A4017">
        <v>20061104</v>
      </c>
      <c r="B4017" t="s">
        <v>1824</v>
      </c>
      <c r="C4017" t="str">
        <f t="shared" si="186"/>
        <v>D</v>
      </c>
      <c r="D4017" t="s">
        <v>1264</v>
      </c>
      <c r="E4017" s="1">
        <v>29</v>
      </c>
      <c r="F4017" s="1">
        <v>29</v>
      </c>
      <c r="G4017">
        <f t="shared" si="187"/>
        <v>0</v>
      </c>
      <c r="H4017" t="s">
        <v>2135</v>
      </c>
      <c r="K4017" t="s">
        <v>1407</v>
      </c>
      <c r="L4017" t="s">
        <v>1263</v>
      </c>
      <c r="M4017" t="s">
        <v>1264</v>
      </c>
      <c r="N4017" t="s">
        <v>1037</v>
      </c>
      <c r="S4017" t="s">
        <v>30</v>
      </c>
      <c r="U4017">
        <f t="shared" si="188"/>
        <v>0</v>
      </c>
    </row>
    <row r="4018" spans="1:21" x14ac:dyDescent="0.25">
      <c r="A4018">
        <v>20061105</v>
      </c>
      <c r="B4018" t="s">
        <v>376</v>
      </c>
      <c r="C4018" t="str">
        <f t="shared" si="186"/>
        <v>L</v>
      </c>
      <c r="D4018" t="s">
        <v>1787</v>
      </c>
      <c r="E4018" s="1">
        <v>20</v>
      </c>
      <c r="F4018" s="1">
        <v>41</v>
      </c>
      <c r="G4018">
        <f t="shared" si="187"/>
        <v>-21</v>
      </c>
      <c r="H4018" t="s">
        <v>2135</v>
      </c>
      <c r="K4018" t="s">
        <v>1894</v>
      </c>
      <c r="L4018" t="s">
        <v>1017</v>
      </c>
      <c r="M4018" t="s">
        <v>376</v>
      </c>
      <c r="N4018" t="s">
        <v>1033</v>
      </c>
      <c r="S4018" t="s">
        <v>30</v>
      </c>
      <c r="U4018">
        <f t="shared" si="188"/>
        <v>0</v>
      </c>
    </row>
    <row r="4019" spans="1:21" x14ac:dyDescent="0.25">
      <c r="A4019">
        <v>20061105</v>
      </c>
      <c r="B4019" t="s">
        <v>1787</v>
      </c>
      <c r="C4019" t="str">
        <f t="shared" si="186"/>
        <v>W</v>
      </c>
      <c r="D4019" t="s">
        <v>376</v>
      </c>
      <c r="E4019" s="1">
        <v>41</v>
      </c>
      <c r="F4019" s="1">
        <v>20</v>
      </c>
      <c r="G4019">
        <f t="shared" si="187"/>
        <v>21</v>
      </c>
      <c r="H4019" t="s">
        <v>2135</v>
      </c>
      <c r="K4019" t="s">
        <v>1894</v>
      </c>
      <c r="L4019" t="s">
        <v>1017</v>
      </c>
      <c r="M4019" t="s">
        <v>376</v>
      </c>
      <c r="N4019" t="s">
        <v>1037</v>
      </c>
      <c r="S4019" t="s">
        <v>30</v>
      </c>
      <c r="U4019">
        <f t="shared" si="188"/>
        <v>0</v>
      </c>
    </row>
    <row r="4020" spans="1:21" x14ac:dyDescent="0.25">
      <c r="A4020">
        <v>20061111</v>
      </c>
      <c r="B4020" t="s">
        <v>171</v>
      </c>
      <c r="C4020" t="str">
        <f t="shared" si="186"/>
        <v>L</v>
      </c>
      <c r="D4020" t="s">
        <v>1824</v>
      </c>
      <c r="E4020" s="1">
        <v>18</v>
      </c>
      <c r="F4020" s="1">
        <v>25</v>
      </c>
      <c r="G4020">
        <f t="shared" si="187"/>
        <v>-7</v>
      </c>
      <c r="H4020" t="s">
        <v>2139</v>
      </c>
      <c r="K4020" t="s">
        <v>2136</v>
      </c>
      <c r="L4020" t="s">
        <v>1929</v>
      </c>
      <c r="M4020" t="s">
        <v>171</v>
      </c>
      <c r="N4020" t="s">
        <v>1033</v>
      </c>
      <c r="S4020" t="s">
        <v>30</v>
      </c>
      <c r="U4020">
        <f t="shared" si="188"/>
        <v>1</v>
      </c>
    </row>
    <row r="4021" spans="1:21" x14ac:dyDescent="0.25">
      <c r="A4021">
        <v>20061111</v>
      </c>
      <c r="B4021" t="s">
        <v>1824</v>
      </c>
      <c r="C4021" t="str">
        <f t="shared" si="186"/>
        <v>W</v>
      </c>
      <c r="D4021" t="s">
        <v>171</v>
      </c>
      <c r="E4021" s="1">
        <v>25</v>
      </c>
      <c r="F4021" s="1">
        <v>18</v>
      </c>
      <c r="G4021">
        <f t="shared" si="187"/>
        <v>7</v>
      </c>
      <c r="H4021" t="s">
        <v>2139</v>
      </c>
      <c r="K4021" t="s">
        <v>2136</v>
      </c>
      <c r="L4021" t="s">
        <v>1929</v>
      </c>
      <c r="M4021" t="s">
        <v>171</v>
      </c>
      <c r="N4021" t="s">
        <v>1037</v>
      </c>
      <c r="S4021" t="s">
        <v>30</v>
      </c>
      <c r="U4021">
        <f t="shared" si="188"/>
        <v>0</v>
      </c>
    </row>
    <row r="4022" spans="1:21" x14ac:dyDescent="0.25">
      <c r="A4022">
        <v>20061111</v>
      </c>
      <c r="B4022" t="s">
        <v>376</v>
      </c>
      <c r="C4022" t="str">
        <f t="shared" si="186"/>
        <v>L</v>
      </c>
      <c r="D4022" t="s">
        <v>1821</v>
      </c>
      <c r="E4022" s="1">
        <v>18</v>
      </c>
      <c r="F4022" s="1">
        <v>25</v>
      </c>
      <c r="G4022">
        <f t="shared" si="187"/>
        <v>-7</v>
      </c>
      <c r="H4022" t="s">
        <v>2135</v>
      </c>
      <c r="K4022" t="s">
        <v>1894</v>
      </c>
      <c r="L4022" t="s">
        <v>1017</v>
      </c>
      <c r="M4022" t="s">
        <v>376</v>
      </c>
      <c r="N4022" t="s">
        <v>1033</v>
      </c>
      <c r="S4022" t="s">
        <v>30</v>
      </c>
      <c r="U4022">
        <f t="shared" si="188"/>
        <v>1</v>
      </c>
    </row>
    <row r="4023" spans="1:21" x14ac:dyDescent="0.25">
      <c r="A4023">
        <v>20061111</v>
      </c>
      <c r="B4023" t="s">
        <v>1821</v>
      </c>
      <c r="C4023" t="str">
        <f t="shared" si="186"/>
        <v>W</v>
      </c>
      <c r="D4023" t="s">
        <v>376</v>
      </c>
      <c r="E4023" s="1">
        <v>25</v>
      </c>
      <c r="F4023" s="1">
        <v>18</v>
      </c>
      <c r="G4023">
        <f t="shared" si="187"/>
        <v>7</v>
      </c>
      <c r="H4023" t="s">
        <v>2135</v>
      </c>
      <c r="K4023" t="s">
        <v>1894</v>
      </c>
      <c r="L4023" t="s">
        <v>1017</v>
      </c>
      <c r="M4023" t="s">
        <v>376</v>
      </c>
      <c r="N4023" t="s">
        <v>1037</v>
      </c>
      <c r="S4023" t="s">
        <v>30</v>
      </c>
      <c r="U4023">
        <f t="shared" si="188"/>
        <v>0</v>
      </c>
    </row>
    <row r="4024" spans="1:21" x14ac:dyDescent="0.25">
      <c r="A4024">
        <v>20061111</v>
      </c>
      <c r="B4024" t="s">
        <v>164</v>
      </c>
      <c r="C4024" t="str">
        <f t="shared" si="186"/>
        <v>L</v>
      </c>
      <c r="D4024" t="s">
        <v>1787</v>
      </c>
      <c r="E4024" s="1">
        <v>3</v>
      </c>
      <c r="F4024" s="1">
        <v>47</v>
      </c>
      <c r="G4024">
        <f t="shared" si="187"/>
        <v>-44</v>
      </c>
      <c r="H4024" t="s">
        <v>2138</v>
      </c>
      <c r="K4024" t="s">
        <v>2141</v>
      </c>
      <c r="L4024" t="s">
        <v>2140</v>
      </c>
      <c r="M4024" t="s">
        <v>164</v>
      </c>
      <c r="N4024" t="s">
        <v>1033</v>
      </c>
      <c r="S4024" t="s">
        <v>30</v>
      </c>
      <c r="U4024">
        <f t="shared" si="188"/>
        <v>0</v>
      </c>
    </row>
    <row r="4025" spans="1:21" x14ac:dyDescent="0.25">
      <c r="A4025">
        <v>20061111</v>
      </c>
      <c r="B4025" t="s">
        <v>1787</v>
      </c>
      <c r="C4025" t="str">
        <f t="shared" si="186"/>
        <v>W</v>
      </c>
      <c r="D4025" t="s">
        <v>164</v>
      </c>
      <c r="E4025" s="1">
        <v>47</v>
      </c>
      <c r="F4025" s="1">
        <v>3</v>
      </c>
      <c r="G4025">
        <f t="shared" si="187"/>
        <v>44</v>
      </c>
      <c r="H4025" t="s">
        <v>2138</v>
      </c>
      <c r="K4025" t="s">
        <v>2141</v>
      </c>
      <c r="L4025" t="s">
        <v>2140</v>
      </c>
      <c r="M4025" t="s">
        <v>164</v>
      </c>
      <c r="N4025" t="s">
        <v>1037</v>
      </c>
      <c r="S4025" t="s">
        <v>30</v>
      </c>
      <c r="U4025">
        <f t="shared" si="188"/>
        <v>0</v>
      </c>
    </row>
    <row r="4026" spans="1:21" x14ac:dyDescent="0.25">
      <c r="A4026">
        <v>20061111</v>
      </c>
      <c r="B4026" t="s">
        <v>1825</v>
      </c>
      <c r="C4026" t="str">
        <f t="shared" si="186"/>
        <v>W</v>
      </c>
      <c r="D4026" t="s">
        <v>1828</v>
      </c>
      <c r="E4026" s="1">
        <v>32</v>
      </c>
      <c r="F4026" s="1">
        <v>15</v>
      </c>
      <c r="G4026">
        <f t="shared" si="187"/>
        <v>17</v>
      </c>
      <c r="H4026" t="s">
        <v>2142</v>
      </c>
      <c r="K4026" t="s">
        <v>1995</v>
      </c>
      <c r="L4026" t="s">
        <v>1826</v>
      </c>
      <c r="M4026" t="s">
        <v>1825</v>
      </c>
      <c r="N4026" t="s">
        <v>1033</v>
      </c>
      <c r="S4026" t="s">
        <v>30</v>
      </c>
      <c r="U4026">
        <f t="shared" si="188"/>
        <v>0</v>
      </c>
    </row>
    <row r="4027" spans="1:21" x14ac:dyDescent="0.25">
      <c r="A4027">
        <v>20061111</v>
      </c>
      <c r="B4027" t="s">
        <v>1828</v>
      </c>
      <c r="C4027" t="str">
        <f t="shared" si="186"/>
        <v>L</v>
      </c>
      <c r="D4027" t="s">
        <v>1825</v>
      </c>
      <c r="E4027" s="1">
        <v>15</v>
      </c>
      <c r="F4027" s="1">
        <v>32</v>
      </c>
      <c r="G4027">
        <f t="shared" si="187"/>
        <v>-17</v>
      </c>
      <c r="H4027" t="s">
        <v>2142</v>
      </c>
      <c r="K4027" t="s">
        <v>1995</v>
      </c>
      <c r="L4027" t="s">
        <v>1826</v>
      </c>
      <c r="M4027" t="s">
        <v>1825</v>
      </c>
      <c r="N4027" t="s">
        <v>1037</v>
      </c>
      <c r="S4027" t="s">
        <v>30</v>
      </c>
      <c r="U4027">
        <f t="shared" si="188"/>
        <v>0</v>
      </c>
    </row>
    <row r="4028" spans="1:21" x14ac:dyDescent="0.25">
      <c r="A4028">
        <v>20061118</v>
      </c>
      <c r="B4028" t="s">
        <v>164</v>
      </c>
      <c r="C4028" t="str">
        <f t="shared" si="186"/>
        <v>L</v>
      </c>
      <c r="D4028" t="s">
        <v>1787</v>
      </c>
      <c r="E4028" s="1">
        <v>11</v>
      </c>
      <c r="F4028" s="1">
        <v>23</v>
      </c>
      <c r="G4028">
        <f t="shared" si="187"/>
        <v>-12</v>
      </c>
      <c r="H4028" t="s">
        <v>2138</v>
      </c>
      <c r="K4028" t="s">
        <v>1820</v>
      </c>
      <c r="L4028" t="s">
        <v>1819</v>
      </c>
      <c r="M4028" t="s">
        <v>164</v>
      </c>
      <c r="N4028" t="s">
        <v>1033</v>
      </c>
      <c r="S4028" t="s">
        <v>30</v>
      </c>
      <c r="U4028">
        <f t="shared" si="188"/>
        <v>0</v>
      </c>
    </row>
    <row r="4029" spans="1:21" x14ac:dyDescent="0.25">
      <c r="A4029">
        <v>20061118</v>
      </c>
      <c r="B4029" t="s">
        <v>1787</v>
      </c>
      <c r="C4029" t="str">
        <f t="shared" si="186"/>
        <v>W</v>
      </c>
      <c r="D4029" t="s">
        <v>164</v>
      </c>
      <c r="E4029" s="1">
        <v>23</v>
      </c>
      <c r="F4029" s="1">
        <v>11</v>
      </c>
      <c r="G4029">
        <f t="shared" si="187"/>
        <v>12</v>
      </c>
      <c r="H4029" t="s">
        <v>2138</v>
      </c>
      <c r="K4029" t="s">
        <v>1820</v>
      </c>
      <c r="L4029" t="s">
        <v>1819</v>
      </c>
      <c r="M4029" t="s">
        <v>164</v>
      </c>
      <c r="N4029" t="s">
        <v>1037</v>
      </c>
      <c r="S4029" t="s">
        <v>30</v>
      </c>
      <c r="U4029">
        <f t="shared" si="188"/>
        <v>0</v>
      </c>
    </row>
    <row r="4030" spans="1:21" x14ac:dyDescent="0.25">
      <c r="A4030">
        <v>20061118</v>
      </c>
      <c r="B4030" t="s">
        <v>171</v>
      </c>
      <c r="C4030" t="str">
        <f t="shared" si="186"/>
        <v>L</v>
      </c>
      <c r="D4030" t="s">
        <v>1821</v>
      </c>
      <c r="E4030" s="1">
        <v>16</v>
      </c>
      <c r="F4030" s="1">
        <v>23</v>
      </c>
      <c r="G4030">
        <f t="shared" si="187"/>
        <v>-7</v>
      </c>
      <c r="H4030" t="s">
        <v>2137</v>
      </c>
      <c r="K4030" t="s">
        <v>2136</v>
      </c>
      <c r="L4030" t="s">
        <v>1929</v>
      </c>
      <c r="M4030" t="s">
        <v>171</v>
      </c>
      <c r="N4030" t="s">
        <v>1033</v>
      </c>
      <c r="S4030" t="s">
        <v>30</v>
      </c>
      <c r="U4030">
        <f t="shared" si="188"/>
        <v>1</v>
      </c>
    </row>
    <row r="4031" spans="1:21" x14ac:dyDescent="0.25">
      <c r="A4031">
        <v>20061118</v>
      </c>
      <c r="B4031" t="s">
        <v>1821</v>
      </c>
      <c r="C4031" t="str">
        <f t="shared" si="186"/>
        <v>W</v>
      </c>
      <c r="D4031" t="s">
        <v>171</v>
      </c>
      <c r="E4031" s="1">
        <v>23</v>
      </c>
      <c r="F4031" s="1">
        <v>16</v>
      </c>
      <c r="G4031">
        <f t="shared" si="187"/>
        <v>7</v>
      </c>
      <c r="H4031" t="s">
        <v>2137</v>
      </c>
      <c r="K4031" t="s">
        <v>2136</v>
      </c>
      <c r="L4031" t="s">
        <v>1929</v>
      </c>
      <c r="M4031" t="s">
        <v>171</v>
      </c>
      <c r="N4031" t="s">
        <v>1037</v>
      </c>
      <c r="S4031" t="s">
        <v>30</v>
      </c>
      <c r="U4031">
        <f t="shared" si="188"/>
        <v>0</v>
      </c>
    </row>
    <row r="4032" spans="1:21" x14ac:dyDescent="0.25">
      <c r="A4032">
        <v>20061118</v>
      </c>
      <c r="B4032" t="s">
        <v>376</v>
      </c>
      <c r="C4032" t="str">
        <f t="shared" si="186"/>
        <v>W</v>
      </c>
      <c r="D4032" t="s">
        <v>1828</v>
      </c>
      <c r="E4032" s="1">
        <v>23</v>
      </c>
      <c r="F4032" s="1">
        <v>21</v>
      </c>
      <c r="G4032">
        <f t="shared" si="187"/>
        <v>2</v>
      </c>
      <c r="H4032" t="s">
        <v>2134</v>
      </c>
      <c r="K4032" t="s">
        <v>1894</v>
      </c>
      <c r="L4032" t="s">
        <v>1017</v>
      </c>
      <c r="M4032" t="s">
        <v>376</v>
      </c>
      <c r="N4032" t="s">
        <v>1033</v>
      </c>
      <c r="S4032" t="s">
        <v>30</v>
      </c>
      <c r="U4032">
        <f t="shared" si="188"/>
        <v>0</v>
      </c>
    </row>
    <row r="4033" spans="1:21" x14ac:dyDescent="0.25">
      <c r="A4033">
        <v>20061118</v>
      </c>
      <c r="B4033" t="s">
        <v>1828</v>
      </c>
      <c r="C4033" t="str">
        <f t="shared" si="186"/>
        <v>L</v>
      </c>
      <c r="D4033" t="s">
        <v>376</v>
      </c>
      <c r="E4033" s="1">
        <v>21</v>
      </c>
      <c r="F4033" s="1">
        <v>23</v>
      </c>
      <c r="G4033">
        <f t="shared" si="187"/>
        <v>-2</v>
      </c>
      <c r="H4033" t="s">
        <v>2134</v>
      </c>
      <c r="K4033" t="s">
        <v>1894</v>
      </c>
      <c r="L4033" t="s">
        <v>1017</v>
      </c>
      <c r="M4033" t="s">
        <v>376</v>
      </c>
      <c r="N4033" t="s">
        <v>1037</v>
      </c>
      <c r="S4033" t="s">
        <v>30</v>
      </c>
      <c r="U4033">
        <f t="shared" si="188"/>
        <v>1</v>
      </c>
    </row>
    <row r="4034" spans="1:21" x14ac:dyDescent="0.25">
      <c r="A4034">
        <v>20061119</v>
      </c>
      <c r="B4034" t="s">
        <v>1825</v>
      </c>
      <c r="C4034" t="str">
        <f t="shared" ref="C4034:C4097" si="189">IF(E4034-F4034&gt;0,"W",IF(E4034-F4034&lt;0,"L","D"))</f>
        <v>W</v>
      </c>
      <c r="D4034" t="s">
        <v>1824</v>
      </c>
      <c r="E4034" s="1">
        <v>21</v>
      </c>
      <c r="F4034" s="1">
        <v>6</v>
      </c>
      <c r="G4034">
        <f t="shared" ref="G4034:G4097" si="190">E4034-F4034</f>
        <v>15</v>
      </c>
      <c r="H4034" t="s">
        <v>2135</v>
      </c>
      <c r="K4034" t="s">
        <v>1995</v>
      </c>
      <c r="L4034" t="s">
        <v>1826</v>
      </c>
      <c r="M4034" t="s">
        <v>1825</v>
      </c>
      <c r="N4034" t="s">
        <v>1033</v>
      </c>
      <c r="S4034" t="s">
        <v>30</v>
      </c>
      <c r="U4034">
        <f t="shared" ref="U4034:U4097" si="191">IF(C4034="L",IF(G4034&gt;-8,1,0),0)</f>
        <v>0</v>
      </c>
    </row>
    <row r="4035" spans="1:21" x14ac:dyDescent="0.25">
      <c r="A4035">
        <v>20061119</v>
      </c>
      <c r="B4035" t="s">
        <v>1824</v>
      </c>
      <c r="C4035" t="str">
        <f t="shared" si="189"/>
        <v>L</v>
      </c>
      <c r="D4035" t="s">
        <v>1825</v>
      </c>
      <c r="E4035" s="1">
        <v>6</v>
      </c>
      <c r="F4035" s="1">
        <v>21</v>
      </c>
      <c r="G4035">
        <f t="shared" si="190"/>
        <v>-15</v>
      </c>
      <c r="H4035" t="s">
        <v>2135</v>
      </c>
      <c r="K4035" t="s">
        <v>1995</v>
      </c>
      <c r="L4035" t="s">
        <v>1826</v>
      </c>
      <c r="M4035" t="s">
        <v>1825</v>
      </c>
      <c r="N4035" t="s">
        <v>1037</v>
      </c>
      <c r="S4035" t="s">
        <v>30</v>
      </c>
      <c r="U4035">
        <f t="shared" si="191"/>
        <v>0</v>
      </c>
    </row>
    <row r="4036" spans="1:21" x14ac:dyDescent="0.25">
      <c r="A4036">
        <v>20061125</v>
      </c>
      <c r="B4036" t="s">
        <v>1264</v>
      </c>
      <c r="C4036" t="str">
        <f t="shared" si="189"/>
        <v>L</v>
      </c>
      <c r="D4036" t="s">
        <v>1787</v>
      </c>
      <c r="E4036" s="1">
        <v>10</v>
      </c>
      <c r="F4036" s="1">
        <v>45</v>
      </c>
      <c r="G4036">
        <f t="shared" si="190"/>
        <v>-35</v>
      </c>
      <c r="H4036" t="s">
        <v>2135</v>
      </c>
      <c r="K4036" t="s">
        <v>1407</v>
      </c>
      <c r="L4036" t="s">
        <v>1263</v>
      </c>
      <c r="M4036" t="s">
        <v>1264</v>
      </c>
      <c r="N4036" t="s">
        <v>1033</v>
      </c>
      <c r="S4036" t="s">
        <v>30</v>
      </c>
      <c r="U4036">
        <f t="shared" si="191"/>
        <v>0</v>
      </c>
    </row>
    <row r="4037" spans="1:21" x14ac:dyDescent="0.25">
      <c r="A4037">
        <v>20061125</v>
      </c>
      <c r="B4037" t="s">
        <v>1787</v>
      </c>
      <c r="C4037" t="str">
        <f t="shared" si="189"/>
        <v>W</v>
      </c>
      <c r="D4037" t="s">
        <v>1264</v>
      </c>
      <c r="E4037" s="1">
        <v>45</v>
      </c>
      <c r="F4037" s="1">
        <v>10</v>
      </c>
      <c r="G4037">
        <f t="shared" si="190"/>
        <v>35</v>
      </c>
      <c r="H4037" t="s">
        <v>2135</v>
      </c>
      <c r="K4037" t="s">
        <v>1407</v>
      </c>
      <c r="L4037" t="s">
        <v>1263</v>
      </c>
      <c r="M4037" t="s">
        <v>1264</v>
      </c>
      <c r="N4037" t="s">
        <v>1037</v>
      </c>
      <c r="S4037" t="s">
        <v>30</v>
      </c>
      <c r="U4037">
        <f t="shared" si="191"/>
        <v>0</v>
      </c>
    </row>
    <row r="4038" spans="1:21" x14ac:dyDescent="0.25">
      <c r="A4038">
        <v>20061125</v>
      </c>
      <c r="B4038" t="s">
        <v>503</v>
      </c>
      <c r="C4038" t="str">
        <f t="shared" si="189"/>
        <v>L</v>
      </c>
      <c r="D4038" t="s">
        <v>1824</v>
      </c>
      <c r="E4038" s="1">
        <v>15</v>
      </c>
      <c r="F4038" s="1">
        <v>44</v>
      </c>
      <c r="G4038">
        <f t="shared" si="190"/>
        <v>-29</v>
      </c>
      <c r="H4038" t="s">
        <v>2135</v>
      </c>
      <c r="K4038" t="s">
        <v>1822</v>
      </c>
      <c r="L4038" t="s">
        <v>1120</v>
      </c>
      <c r="M4038" t="s">
        <v>503</v>
      </c>
      <c r="N4038" t="s">
        <v>1033</v>
      </c>
      <c r="S4038" t="s">
        <v>30</v>
      </c>
      <c r="U4038">
        <f t="shared" si="191"/>
        <v>0</v>
      </c>
    </row>
    <row r="4039" spans="1:21" x14ac:dyDescent="0.25">
      <c r="A4039">
        <v>20061125</v>
      </c>
      <c r="B4039" t="s">
        <v>1824</v>
      </c>
      <c r="C4039" t="str">
        <f t="shared" si="189"/>
        <v>W</v>
      </c>
      <c r="D4039" t="s">
        <v>503</v>
      </c>
      <c r="E4039" s="1">
        <v>44</v>
      </c>
      <c r="F4039" s="1">
        <v>15</v>
      </c>
      <c r="G4039">
        <f t="shared" si="190"/>
        <v>29</v>
      </c>
      <c r="H4039" t="s">
        <v>2135</v>
      </c>
      <c r="K4039" t="s">
        <v>1822</v>
      </c>
      <c r="L4039" t="s">
        <v>1120</v>
      </c>
      <c r="M4039" t="s">
        <v>503</v>
      </c>
      <c r="N4039" t="s">
        <v>1037</v>
      </c>
      <c r="S4039" t="s">
        <v>30</v>
      </c>
      <c r="U4039">
        <f t="shared" si="191"/>
        <v>0</v>
      </c>
    </row>
    <row r="4040" spans="1:21" x14ac:dyDescent="0.25">
      <c r="A4040">
        <v>20061125</v>
      </c>
      <c r="B4040" t="s">
        <v>164</v>
      </c>
      <c r="C4040" t="str">
        <f t="shared" si="189"/>
        <v>W</v>
      </c>
      <c r="D4040" t="s">
        <v>1821</v>
      </c>
      <c r="E4040" s="1">
        <v>27</v>
      </c>
      <c r="F4040" s="1">
        <v>26</v>
      </c>
      <c r="G4040">
        <f t="shared" si="190"/>
        <v>1</v>
      </c>
      <c r="H4040" t="s">
        <v>2135</v>
      </c>
      <c r="K4040" t="s">
        <v>1820</v>
      </c>
      <c r="L4040" t="s">
        <v>1819</v>
      </c>
      <c r="M4040" t="s">
        <v>164</v>
      </c>
      <c r="N4040" t="s">
        <v>1033</v>
      </c>
      <c r="S4040" t="s">
        <v>30</v>
      </c>
      <c r="U4040">
        <f t="shared" si="191"/>
        <v>0</v>
      </c>
    </row>
    <row r="4041" spans="1:21" x14ac:dyDescent="0.25">
      <c r="A4041">
        <v>20061125</v>
      </c>
      <c r="B4041" t="s">
        <v>1821</v>
      </c>
      <c r="C4041" t="str">
        <f t="shared" si="189"/>
        <v>L</v>
      </c>
      <c r="D4041" t="s">
        <v>164</v>
      </c>
      <c r="E4041" s="1">
        <v>26</v>
      </c>
      <c r="F4041" s="1">
        <v>27</v>
      </c>
      <c r="G4041">
        <f t="shared" si="190"/>
        <v>-1</v>
      </c>
      <c r="H4041" t="s">
        <v>2135</v>
      </c>
      <c r="K4041" t="s">
        <v>1820</v>
      </c>
      <c r="L4041" t="s">
        <v>1819</v>
      </c>
      <c r="M4041" t="s">
        <v>164</v>
      </c>
      <c r="N4041" t="s">
        <v>1037</v>
      </c>
      <c r="S4041" t="s">
        <v>30</v>
      </c>
      <c r="U4041">
        <f t="shared" si="191"/>
        <v>1</v>
      </c>
    </row>
    <row r="4042" spans="1:21" x14ac:dyDescent="0.25">
      <c r="A4042">
        <v>20061125</v>
      </c>
      <c r="B4042" t="s">
        <v>376</v>
      </c>
      <c r="C4042" t="str">
        <f t="shared" si="189"/>
        <v>L</v>
      </c>
      <c r="D4042" t="s">
        <v>1828</v>
      </c>
      <c r="E4042" s="1">
        <v>14</v>
      </c>
      <c r="F4042" s="1">
        <v>25</v>
      </c>
      <c r="G4042">
        <f t="shared" si="190"/>
        <v>-11</v>
      </c>
      <c r="H4042" t="s">
        <v>2134</v>
      </c>
      <c r="K4042" t="s">
        <v>1894</v>
      </c>
      <c r="L4042" t="s">
        <v>1017</v>
      </c>
      <c r="M4042" t="s">
        <v>376</v>
      </c>
      <c r="N4042" t="s">
        <v>1033</v>
      </c>
      <c r="S4042" t="s">
        <v>30</v>
      </c>
      <c r="U4042">
        <f t="shared" si="191"/>
        <v>0</v>
      </c>
    </row>
    <row r="4043" spans="1:21" x14ac:dyDescent="0.25">
      <c r="A4043">
        <v>20061125</v>
      </c>
      <c r="B4043" t="s">
        <v>1828</v>
      </c>
      <c r="C4043" t="str">
        <f t="shared" si="189"/>
        <v>W</v>
      </c>
      <c r="D4043" t="s">
        <v>376</v>
      </c>
      <c r="E4043" s="1">
        <v>25</v>
      </c>
      <c r="F4043" s="1">
        <v>14</v>
      </c>
      <c r="G4043">
        <f t="shared" si="190"/>
        <v>11</v>
      </c>
      <c r="H4043" t="s">
        <v>2134</v>
      </c>
      <c r="K4043" t="s">
        <v>1894</v>
      </c>
      <c r="L4043" t="s">
        <v>1017</v>
      </c>
      <c r="M4043" t="s">
        <v>376</v>
      </c>
      <c r="N4043" t="s">
        <v>1037</v>
      </c>
      <c r="S4043" t="s">
        <v>30</v>
      </c>
      <c r="U4043">
        <f t="shared" si="191"/>
        <v>0</v>
      </c>
    </row>
    <row r="4044" spans="1:21" x14ac:dyDescent="0.25">
      <c r="A4044">
        <v>20070203</v>
      </c>
      <c r="B4044" t="s">
        <v>171</v>
      </c>
      <c r="C4044" t="str">
        <f t="shared" si="189"/>
        <v>L</v>
      </c>
      <c r="D4044" t="s">
        <v>164</v>
      </c>
      <c r="E4044" s="1">
        <v>3</v>
      </c>
      <c r="F4044" s="1">
        <v>39</v>
      </c>
      <c r="G4044">
        <f t="shared" si="190"/>
        <v>-36</v>
      </c>
      <c r="H4044" t="s">
        <v>2809</v>
      </c>
      <c r="K4044" t="s">
        <v>2136</v>
      </c>
      <c r="L4044" t="s">
        <v>1929</v>
      </c>
      <c r="M4044" t="s">
        <v>171</v>
      </c>
      <c r="N4044" t="s">
        <v>1033</v>
      </c>
      <c r="O4044" t="s">
        <v>30</v>
      </c>
      <c r="U4044">
        <f t="shared" si="191"/>
        <v>0</v>
      </c>
    </row>
    <row r="4045" spans="1:21" x14ac:dyDescent="0.25">
      <c r="A4045">
        <v>20070203</v>
      </c>
      <c r="B4045" t="s">
        <v>164</v>
      </c>
      <c r="C4045" t="str">
        <f t="shared" si="189"/>
        <v>W</v>
      </c>
      <c r="D4045" t="s">
        <v>171</v>
      </c>
      <c r="E4045" s="1">
        <v>39</v>
      </c>
      <c r="F4045" s="1">
        <v>3</v>
      </c>
      <c r="G4045">
        <f t="shared" si="190"/>
        <v>36</v>
      </c>
      <c r="H4045" t="s">
        <v>2809</v>
      </c>
      <c r="K4045" t="s">
        <v>2136</v>
      </c>
      <c r="L4045" t="s">
        <v>1929</v>
      </c>
      <c r="M4045" t="s">
        <v>171</v>
      </c>
      <c r="N4045" t="s">
        <v>1037</v>
      </c>
      <c r="O4045" t="s">
        <v>30</v>
      </c>
      <c r="U4045">
        <f t="shared" si="191"/>
        <v>0</v>
      </c>
    </row>
    <row r="4046" spans="1:21" x14ac:dyDescent="0.25">
      <c r="A4046">
        <v>20070203</v>
      </c>
      <c r="B4046" t="s">
        <v>376</v>
      </c>
      <c r="C4046" t="str">
        <f t="shared" si="189"/>
        <v>W</v>
      </c>
      <c r="D4046" t="s">
        <v>503</v>
      </c>
      <c r="E4046" s="1">
        <v>42</v>
      </c>
      <c r="F4046" s="1">
        <v>20</v>
      </c>
      <c r="G4046">
        <f t="shared" si="190"/>
        <v>22</v>
      </c>
      <c r="H4046" t="s">
        <v>2809</v>
      </c>
      <c r="K4046" t="s">
        <v>1818</v>
      </c>
      <c r="L4046" t="s">
        <v>1017</v>
      </c>
      <c r="M4046" t="s">
        <v>376</v>
      </c>
      <c r="N4046" t="s">
        <v>1033</v>
      </c>
      <c r="O4046" t="s">
        <v>30</v>
      </c>
      <c r="U4046">
        <f t="shared" si="191"/>
        <v>0</v>
      </c>
    </row>
    <row r="4047" spans="1:21" x14ac:dyDescent="0.25">
      <c r="A4047">
        <v>20070203</v>
      </c>
      <c r="B4047" t="s">
        <v>503</v>
      </c>
      <c r="C4047" t="str">
        <f t="shared" si="189"/>
        <v>L</v>
      </c>
      <c r="D4047" t="s">
        <v>376</v>
      </c>
      <c r="E4047" s="1">
        <v>20</v>
      </c>
      <c r="F4047" s="1">
        <v>42</v>
      </c>
      <c r="G4047">
        <f t="shared" si="190"/>
        <v>-22</v>
      </c>
      <c r="H4047" t="s">
        <v>2809</v>
      </c>
      <c r="K4047" t="s">
        <v>1818</v>
      </c>
      <c r="L4047" t="s">
        <v>1017</v>
      </c>
      <c r="M4047" t="s">
        <v>376</v>
      </c>
      <c r="N4047" t="s">
        <v>1037</v>
      </c>
      <c r="O4047" t="s">
        <v>30</v>
      </c>
      <c r="U4047">
        <f t="shared" si="191"/>
        <v>0</v>
      </c>
    </row>
    <row r="4048" spans="1:21" x14ac:dyDescent="0.25">
      <c r="A4048">
        <v>20070204</v>
      </c>
      <c r="B4048" t="s">
        <v>1264</v>
      </c>
      <c r="C4048" t="str">
        <f t="shared" si="189"/>
        <v>L</v>
      </c>
      <c r="D4048" t="s">
        <v>1825</v>
      </c>
      <c r="E4048" s="1">
        <v>9</v>
      </c>
      <c r="F4048" s="1">
        <v>19</v>
      </c>
      <c r="G4048">
        <f t="shared" si="190"/>
        <v>-10</v>
      </c>
      <c r="H4048" t="s">
        <v>2809</v>
      </c>
      <c r="K4048" t="s">
        <v>1407</v>
      </c>
      <c r="L4048" t="s">
        <v>1263</v>
      </c>
      <c r="M4048" t="s">
        <v>1264</v>
      </c>
      <c r="N4048" t="s">
        <v>1033</v>
      </c>
      <c r="O4048" t="s">
        <v>30</v>
      </c>
      <c r="U4048">
        <f t="shared" si="191"/>
        <v>0</v>
      </c>
    </row>
    <row r="4049" spans="1:21" x14ac:dyDescent="0.25">
      <c r="A4049">
        <v>20070204</v>
      </c>
      <c r="B4049" t="s">
        <v>1825</v>
      </c>
      <c r="C4049" t="str">
        <f t="shared" si="189"/>
        <v>W</v>
      </c>
      <c r="D4049" t="s">
        <v>1264</v>
      </c>
      <c r="E4049" s="1">
        <v>19</v>
      </c>
      <c r="F4049" s="1">
        <v>9</v>
      </c>
      <c r="G4049">
        <f t="shared" si="190"/>
        <v>10</v>
      </c>
      <c r="H4049" t="s">
        <v>2809</v>
      </c>
      <c r="K4049" t="s">
        <v>1407</v>
      </c>
      <c r="L4049" t="s">
        <v>1263</v>
      </c>
      <c r="M4049" t="s">
        <v>1264</v>
      </c>
      <c r="N4049" t="s">
        <v>1037</v>
      </c>
      <c r="O4049" t="s">
        <v>30</v>
      </c>
      <c r="U4049">
        <f t="shared" si="191"/>
        <v>0</v>
      </c>
    </row>
    <row r="4050" spans="1:21" x14ac:dyDescent="0.25">
      <c r="A4050">
        <v>20070210</v>
      </c>
      <c r="B4050" t="s">
        <v>503</v>
      </c>
      <c r="C4050" t="str">
        <f t="shared" si="189"/>
        <v>W</v>
      </c>
      <c r="D4050" t="s">
        <v>1264</v>
      </c>
      <c r="E4050" s="1">
        <v>21</v>
      </c>
      <c r="F4050" s="1">
        <v>9</v>
      </c>
      <c r="G4050">
        <f t="shared" si="190"/>
        <v>12</v>
      </c>
      <c r="H4050" t="s">
        <v>2809</v>
      </c>
      <c r="K4050" t="s">
        <v>1822</v>
      </c>
      <c r="L4050" t="s">
        <v>1120</v>
      </c>
      <c r="M4050" t="s">
        <v>503</v>
      </c>
      <c r="N4050" t="s">
        <v>1033</v>
      </c>
      <c r="O4050" t="s">
        <v>30</v>
      </c>
      <c r="U4050">
        <f t="shared" si="191"/>
        <v>0</v>
      </c>
    </row>
    <row r="4051" spans="1:21" x14ac:dyDescent="0.25">
      <c r="A4051">
        <v>20070210</v>
      </c>
      <c r="B4051" t="s">
        <v>1264</v>
      </c>
      <c r="C4051" t="str">
        <f t="shared" si="189"/>
        <v>L</v>
      </c>
      <c r="D4051" t="s">
        <v>503</v>
      </c>
      <c r="E4051" s="1">
        <v>9</v>
      </c>
      <c r="F4051" s="1">
        <v>21</v>
      </c>
      <c r="G4051">
        <f t="shared" si="190"/>
        <v>-12</v>
      </c>
      <c r="H4051" t="s">
        <v>2809</v>
      </c>
      <c r="K4051" t="s">
        <v>1822</v>
      </c>
      <c r="L4051" t="s">
        <v>1120</v>
      </c>
      <c r="M4051" t="s">
        <v>503</v>
      </c>
      <c r="N4051" t="s">
        <v>1037</v>
      </c>
      <c r="O4051" t="s">
        <v>30</v>
      </c>
      <c r="U4051">
        <f t="shared" si="191"/>
        <v>0</v>
      </c>
    </row>
    <row r="4052" spans="1:21" x14ac:dyDescent="0.25">
      <c r="A4052">
        <v>20070210</v>
      </c>
      <c r="B4052" t="s">
        <v>376</v>
      </c>
      <c r="C4052" t="str">
        <f t="shared" si="189"/>
        <v>W</v>
      </c>
      <c r="D4052" t="s">
        <v>171</v>
      </c>
      <c r="E4052" s="1">
        <v>20</v>
      </c>
      <c r="F4052" s="1">
        <v>7</v>
      </c>
      <c r="G4052">
        <f t="shared" si="190"/>
        <v>13</v>
      </c>
      <c r="H4052" t="s">
        <v>2809</v>
      </c>
      <c r="K4052" t="s">
        <v>1894</v>
      </c>
      <c r="L4052" t="s">
        <v>1017</v>
      </c>
      <c r="M4052" t="s">
        <v>376</v>
      </c>
      <c r="N4052" t="s">
        <v>1033</v>
      </c>
      <c r="O4052" t="s">
        <v>30</v>
      </c>
      <c r="U4052">
        <f t="shared" si="191"/>
        <v>0</v>
      </c>
    </row>
    <row r="4053" spans="1:21" x14ac:dyDescent="0.25">
      <c r="A4053">
        <v>20070210</v>
      </c>
      <c r="B4053" t="s">
        <v>171</v>
      </c>
      <c r="C4053" t="str">
        <f t="shared" si="189"/>
        <v>L</v>
      </c>
      <c r="D4053" t="s">
        <v>376</v>
      </c>
      <c r="E4053" s="1">
        <v>7</v>
      </c>
      <c r="F4053" s="1">
        <v>20</v>
      </c>
      <c r="G4053">
        <f t="shared" si="190"/>
        <v>-13</v>
      </c>
      <c r="H4053" t="s">
        <v>2809</v>
      </c>
      <c r="K4053" t="s">
        <v>1894</v>
      </c>
      <c r="L4053" t="s">
        <v>1017</v>
      </c>
      <c r="M4053" t="s">
        <v>376</v>
      </c>
      <c r="N4053" t="s">
        <v>1037</v>
      </c>
      <c r="O4053" t="s">
        <v>30</v>
      </c>
      <c r="U4053">
        <f t="shared" si="191"/>
        <v>0</v>
      </c>
    </row>
    <row r="4054" spans="1:21" x14ac:dyDescent="0.25">
      <c r="A4054">
        <v>20070211</v>
      </c>
      <c r="B4054" t="s">
        <v>1825</v>
      </c>
      <c r="C4054" t="str">
        <f t="shared" si="189"/>
        <v>L</v>
      </c>
      <c r="D4054" t="s">
        <v>164</v>
      </c>
      <c r="E4054" s="1">
        <v>17</v>
      </c>
      <c r="F4054" s="1">
        <v>20</v>
      </c>
      <c r="G4054">
        <f t="shared" si="190"/>
        <v>-3</v>
      </c>
      <c r="H4054" t="s">
        <v>2809</v>
      </c>
      <c r="K4054" t="s">
        <v>2088</v>
      </c>
      <c r="L4054" t="s">
        <v>1826</v>
      </c>
      <c r="M4054" t="s">
        <v>1825</v>
      </c>
      <c r="N4054" t="s">
        <v>1033</v>
      </c>
      <c r="O4054" t="s">
        <v>30</v>
      </c>
      <c r="U4054">
        <f t="shared" si="191"/>
        <v>1</v>
      </c>
    </row>
    <row r="4055" spans="1:21" x14ac:dyDescent="0.25">
      <c r="A4055">
        <v>20070211</v>
      </c>
      <c r="B4055" t="s">
        <v>164</v>
      </c>
      <c r="C4055" t="str">
        <f t="shared" si="189"/>
        <v>W</v>
      </c>
      <c r="D4055" t="s">
        <v>1825</v>
      </c>
      <c r="E4055" s="1">
        <v>20</v>
      </c>
      <c r="F4055" s="1">
        <v>17</v>
      </c>
      <c r="G4055">
        <f t="shared" si="190"/>
        <v>3</v>
      </c>
      <c r="H4055" t="s">
        <v>2809</v>
      </c>
      <c r="K4055" t="s">
        <v>2088</v>
      </c>
      <c r="L4055" t="s">
        <v>1826</v>
      </c>
      <c r="M4055" t="s">
        <v>1825</v>
      </c>
      <c r="N4055" t="s">
        <v>1037</v>
      </c>
      <c r="O4055" t="s">
        <v>30</v>
      </c>
      <c r="U4055">
        <f t="shared" si="191"/>
        <v>0</v>
      </c>
    </row>
    <row r="4056" spans="1:21" x14ac:dyDescent="0.25">
      <c r="A4056">
        <v>20070224</v>
      </c>
      <c r="B4056" t="s">
        <v>1825</v>
      </c>
      <c r="C4056" t="str">
        <f t="shared" si="189"/>
        <v>W</v>
      </c>
      <c r="D4056" t="s">
        <v>376</v>
      </c>
      <c r="E4056" s="1">
        <v>43</v>
      </c>
      <c r="F4056" s="1">
        <v>13</v>
      </c>
      <c r="G4056">
        <f t="shared" si="190"/>
        <v>30</v>
      </c>
      <c r="H4056" t="s">
        <v>2809</v>
      </c>
      <c r="K4056" t="s">
        <v>2088</v>
      </c>
      <c r="L4056" t="s">
        <v>1826</v>
      </c>
      <c r="M4056" t="s">
        <v>1825</v>
      </c>
      <c r="N4056" t="s">
        <v>1033</v>
      </c>
      <c r="O4056" t="s">
        <v>30</v>
      </c>
      <c r="U4056">
        <f t="shared" si="191"/>
        <v>0</v>
      </c>
    </row>
    <row r="4057" spans="1:21" x14ac:dyDescent="0.25">
      <c r="A4057">
        <v>20070224</v>
      </c>
      <c r="B4057" t="s">
        <v>376</v>
      </c>
      <c r="C4057" t="str">
        <f t="shared" si="189"/>
        <v>L</v>
      </c>
      <c r="D4057" t="s">
        <v>1825</v>
      </c>
      <c r="E4057" s="1">
        <v>13</v>
      </c>
      <c r="F4057" s="1">
        <v>43</v>
      </c>
      <c r="G4057">
        <f t="shared" si="190"/>
        <v>-30</v>
      </c>
      <c r="H4057" t="s">
        <v>2809</v>
      </c>
      <c r="K4057" t="s">
        <v>2088</v>
      </c>
      <c r="L4057" t="s">
        <v>1826</v>
      </c>
      <c r="M4057" t="s">
        <v>1825</v>
      </c>
      <c r="N4057" t="s">
        <v>1037</v>
      </c>
      <c r="O4057" t="s">
        <v>30</v>
      </c>
      <c r="U4057">
        <f t="shared" si="191"/>
        <v>0</v>
      </c>
    </row>
    <row r="4058" spans="1:21" x14ac:dyDescent="0.25">
      <c r="A4058">
        <v>20070224</v>
      </c>
      <c r="B4058" t="s">
        <v>503</v>
      </c>
      <c r="C4058" t="str">
        <f t="shared" si="189"/>
        <v>L</v>
      </c>
      <c r="D4058" t="s">
        <v>171</v>
      </c>
      <c r="E4058" s="1">
        <v>17</v>
      </c>
      <c r="F4058" s="1">
        <v>37</v>
      </c>
      <c r="G4058">
        <f t="shared" si="190"/>
        <v>-20</v>
      </c>
      <c r="H4058" t="s">
        <v>2809</v>
      </c>
      <c r="K4058" t="s">
        <v>1903</v>
      </c>
      <c r="L4058" t="s">
        <v>1120</v>
      </c>
      <c r="M4058" t="s">
        <v>503</v>
      </c>
      <c r="N4058" t="s">
        <v>1033</v>
      </c>
      <c r="O4058" t="s">
        <v>30</v>
      </c>
      <c r="U4058">
        <f t="shared" si="191"/>
        <v>0</v>
      </c>
    </row>
    <row r="4059" spans="1:21" x14ac:dyDescent="0.25">
      <c r="A4059">
        <v>20070224</v>
      </c>
      <c r="B4059" t="s">
        <v>171</v>
      </c>
      <c r="C4059" t="str">
        <f t="shared" si="189"/>
        <v>W</v>
      </c>
      <c r="D4059" t="s">
        <v>503</v>
      </c>
      <c r="E4059" s="1">
        <v>37</v>
      </c>
      <c r="F4059" s="1">
        <v>17</v>
      </c>
      <c r="G4059">
        <f t="shared" si="190"/>
        <v>20</v>
      </c>
      <c r="H4059" t="s">
        <v>2809</v>
      </c>
      <c r="K4059" t="s">
        <v>1903</v>
      </c>
      <c r="L4059" t="s">
        <v>1120</v>
      </c>
      <c r="M4059" t="s">
        <v>503</v>
      </c>
      <c r="N4059" t="s">
        <v>1037</v>
      </c>
      <c r="O4059" t="s">
        <v>30</v>
      </c>
      <c r="U4059">
        <f t="shared" si="191"/>
        <v>0</v>
      </c>
    </row>
    <row r="4060" spans="1:21" x14ac:dyDescent="0.25">
      <c r="A4060">
        <v>20070224</v>
      </c>
      <c r="B4060" t="s">
        <v>164</v>
      </c>
      <c r="C4060" t="str">
        <f t="shared" si="189"/>
        <v>W</v>
      </c>
      <c r="D4060" t="s">
        <v>1264</v>
      </c>
      <c r="E4060" s="1">
        <v>32</v>
      </c>
      <c r="F4060" s="1">
        <v>21</v>
      </c>
      <c r="G4060">
        <f t="shared" si="190"/>
        <v>11</v>
      </c>
      <c r="H4060" t="s">
        <v>2809</v>
      </c>
      <c r="K4060" t="s">
        <v>1820</v>
      </c>
      <c r="L4060" t="s">
        <v>1939</v>
      </c>
      <c r="M4060" t="s">
        <v>164</v>
      </c>
      <c r="N4060" t="s">
        <v>1033</v>
      </c>
      <c r="O4060" t="s">
        <v>30</v>
      </c>
      <c r="U4060">
        <f t="shared" si="191"/>
        <v>0</v>
      </c>
    </row>
    <row r="4061" spans="1:21" x14ac:dyDescent="0.25">
      <c r="A4061">
        <v>20070224</v>
      </c>
      <c r="B4061" t="s">
        <v>1264</v>
      </c>
      <c r="C4061" t="str">
        <f t="shared" si="189"/>
        <v>L</v>
      </c>
      <c r="D4061" t="s">
        <v>164</v>
      </c>
      <c r="E4061" s="1">
        <v>21</v>
      </c>
      <c r="F4061" s="1">
        <v>32</v>
      </c>
      <c r="G4061">
        <f t="shared" si="190"/>
        <v>-11</v>
      </c>
      <c r="H4061" t="s">
        <v>2809</v>
      </c>
      <c r="K4061" t="s">
        <v>1820</v>
      </c>
      <c r="L4061" t="s">
        <v>1939</v>
      </c>
      <c r="M4061" t="s">
        <v>164</v>
      </c>
      <c r="N4061" t="s">
        <v>1037</v>
      </c>
      <c r="O4061" t="s">
        <v>30</v>
      </c>
      <c r="U4061">
        <f t="shared" si="191"/>
        <v>0</v>
      </c>
    </row>
    <row r="4062" spans="1:21" x14ac:dyDescent="0.25">
      <c r="A4062">
        <v>20070310</v>
      </c>
      <c r="B4062" t="s">
        <v>503</v>
      </c>
      <c r="C4062" t="str">
        <f t="shared" si="189"/>
        <v>L</v>
      </c>
      <c r="D4062" t="s">
        <v>1825</v>
      </c>
      <c r="E4062" s="1">
        <v>18</v>
      </c>
      <c r="F4062" s="1">
        <v>19</v>
      </c>
      <c r="G4062">
        <f t="shared" si="190"/>
        <v>-1</v>
      </c>
      <c r="H4062" t="s">
        <v>2809</v>
      </c>
      <c r="K4062" t="s">
        <v>1822</v>
      </c>
      <c r="L4062" t="s">
        <v>1120</v>
      </c>
      <c r="M4062" t="s">
        <v>503</v>
      </c>
      <c r="N4062" t="s">
        <v>1033</v>
      </c>
      <c r="O4062" t="s">
        <v>30</v>
      </c>
      <c r="U4062">
        <f t="shared" si="191"/>
        <v>1</v>
      </c>
    </row>
    <row r="4063" spans="1:21" x14ac:dyDescent="0.25">
      <c r="A4063">
        <v>20070310</v>
      </c>
      <c r="B4063" t="s">
        <v>1825</v>
      </c>
      <c r="C4063" t="str">
        <f t="shared" si="189"/>
        <v>W</v>
      </c>
      <c r="D4063" t="s">
        <v>503</v>
      </c>
      <c r="E4063" s="1">
        <v>19</v>
      </c>
      <c r="F4063" s="1">
        <v>18</v>
      </c>
      <c r="G4063">
        <f t="shared" si="190"/>
        <v>1</v>
      </c>
      <c r="H4063" t="s">
        <v>2809</v>
      </c>
      <c r="K4063" t="s">
        <v>1822</v>
      </c>
      <c r="L4063" t="s">
        <v>1120</v>
      </c>
      <c r="M4063" t="s">
        <v>503</v>
      </c>
      <c r="N4063" t="s">
        <v>1037</v>
      </c>
      <c r="O4063" t="s">
        <v>30</v>
      </c>
      <c r="U4063">
        <f t="shared" si="191"/>
        <v>0</v>
      </c>
    </row>
    <row r="4064" spans="1:21" x14ac:dyDescent="0.25">
      <c r="A4064">
        <v>20070310</v>
      </c>
      <c r="B4064" t="s">
        <v>171</v>
      </c>
      <c r="C4064" t="str">
        <f t="shared" si="189"/>
        <v>W</v>
      </c>
      <c r="D4064" t="s">
        <v>1264</v>
      </c>
      <c r="E4064" s="1">
        <v>23</v>
      </c>
      <c r="F4064" s="1">
        <v>20</v>
      </c>
      <c r="G4064">
        <f t="shared" si="190"/>
        <v>3</v>
      </c>
      <c r="H4064" t="s">
        <v>2809</v>
      </c>
      <c r="K4064" t="s">
        <v>2136</v>
      </c>
      <c r="L4064" t="s">
        <v>1929</v>
      </c>
      <c r="M4064" t="s">
        <v>171</v>
      </c>
      <c r="N4064" t="s">
        <v>1033</v>
      </c>
      <c r="O4064" t="s">
        <v>30</v>
      </c>
      <c r="U4064">
        <f t="shared" si="191"/>
        <v>0</v>
      </c>
    </row>
    <row r="4065" spans="1:21" x14ac:dyDescent="0.25">
      <c r="A4065">
        <v>20070310</v>
      </c>
      <c r="B4065" t="s">
        <v>1264</v>
      </c>
      <c r="C4065" t="str">
        <f t="shared" si="189"/>
        <v>L</v>
      </c>
      <c r="D4065" t="s">
        <v>171</v>
      </c>
      <c r="E4065" s="1">
        <v>20</v>
      </c>
      <c r="F4065" s="1">
        <v>23</v>
      </c>
      <c r="G4065">
        <f t="shared" si="190"/>
        <v>-3</v>
      </c>
      <c r="H4065" t="s">
        <v>2809</v>
      </c>
      <c r="K4065" t="s">
        <v>2136</v>
      </c>
      <c r="L4065" t="s">
        <v>1929</v>
      </c>
      <c r="M4065" t="s">
        <v>171</v>
      </c>
      <c r="N4065" t="s">
        <v>1037</v>
      </c>
      <c r="O4065" t="s">
        <v>30</v>
      </c>
      <c r="U4065">
        <f t="shared" si="191"/>
        <v>1</v>
      </c>
    </row>
    <row r="4066" spans="1:21" x14ac:dyDescent="0.25">
      <c r="A4066">
        <v>20070311</v>
      </c>
      <c r="B4066" t="s">
        <v>376</v>
      </c>
      <c r="C4066" t="str">
        <f t="shared" si="189"/>
        <v>W</v>
      </c>
      <c r="D4066" t="s">
        <v>164</v>
      </c>
      <c r="E4066" s="1">
        <v>26</v>
      </c>
      <c r="F4066" s="1">
        <v>18</v>
      </c>
      <c r="G4066">
        <f t="shared" si="190"/>
        <v>8</v>
      </c>
      <c r="H4066" t="s">
        <v>2809</v>
      </c>
      <c r="K4066" t="s">
        <v>1894</v>
      </c>
      <c r="L4066" t="s">
        <v>1017</v>
      </c>
      <c r="M4066" t="s">
        <v>376</v>
      </c>
      <c r="N4066" t="s">
        <v>1033</v>
      </c>
      <c r="O4066" t="s">
        <v>30</v>
      </c>
      <c r="U4066">
        <f t="shared" si="191"/>
        <v>0</v>
      </c>
    </row>
    <row r="4067" spans="1:21" x14ac:dyDescent="0.25">
      <c r="A4067">
        <v>20070311</v>
      </c>
      <c r="B4067" t="s">
        <v>164</v>
      </c>
      <c r="C4067" t="str">
        <f t="shared" si="189"/>
        <v>L</v>
      </c>
      <c r="D4067" t="s">
        <v>376</v>
      </c>
      <c r="E4067" s="1">
        <v>18</v>
      </c>
      <c r="F4067" s="1">
        <v>26</v>
      </c>
      <c r="G4067">
        <f t="shared" si="190"/>
        <v>-8</v>
      </c>
      <c r="H4067" t="s">
        <v>2809</v>
      </c>
      <c r="K4067" t="s">
        <v>1894</v>
      </c>
      <c r="L4067" t="s">
        <v>1017</v>
      </c>
      <c r="M4067" t="s">
        <v>376</v>
      </c>
      <c r="N4067" t="s">
        <v>1037</v>
      </c>
      <c r="O4067" t="s">
        <v>30</v>
      </c>
      <c r="U4067">
        <f t="shared" si="191"/>
        <v>0</v>
      </c>
    </row>
    <row r="4068" spans="1:21" x14ac:dyDescent="0.25">
      <c r="A4068">
        <v>20070317</v>
      </c>
      <c r="B4068" t="s">
        <v>1264</v>
      </c>
      <c r="C4068" t="str">
        <f t="shared" si="189"/>
        <v>W</v>
      </c>
      <c r="D4068" t="s">
        <v>376</v>
      </c>
      <c r="E4068" s="1">
        <v>27</v>
      </c>
      <c r="F4068" s="1">
        <v>18</v>
      </c>
      <c r="G4068">
        <f t="shared" si="190"/>
        <v>9</v>
      </c>
      <c r="H4068" t="s">
        <v>2809</v>
      </c>
      <c r="K4068" t="s">
        <v>1407</v>
      </c>
      <c r="L4068" t="s">
        <v>1263</v>
      </c>
      <c r="M4068" t="s">
        <v>1264</v>
      </c>
      <c r="N4068" t="s">
        <v>1033</v>
      </c>
      <c r="O4068" t="s">
        <v>30</v>
      </c>
      <c r="U4068">
        <f t="shared" si="191"/>
        <v>0</v>
      </c>
    </row>
    <row r="4069" spans="1:21" x14ac:dyDescent="0.25">
      <c r="A4069">
        <v>20070317</v>
      </c>
      <c r="B4069" t="s">
        <v>376</v>
      </c>
      <c r="C4069" t="str">
        <f t="shared" si="189"/>
        <v>L</v>
      </c>
      <c r="D4069" t="s">
        <v>1264</v>
      </c>
      <c r="E4069" s="1">
        <v>18</v>
      </c>
      <c r="F4069" s="1">
        <v>27</v>
      </c>
      <c r="G4069">
        <f t="shared" si="190"/>
        <v>-9</v>
      </c>
      <c r="H4069" t="s">
        <v>2809</v>
      </c>
      <c r="K4069" t="s">
        <v>1407</v>
      </c>
      <c r="L4069" t="s">
        <v>1263</v>
      </c>
      <c r="M4069" t="s">
        <v>1264</v>
      </c>
      <c r="N4069" t="s">
        <v>1037</v>
      </c>
      <c r="O4069" t="s">
        <v>30</v>
      </c>
      <c r="U4069">
        <f t="shared" si="191"/>
        <v>0</v>
      </c>
    </row>
    <row r="4070" spans="1:21" x14ac:dyDescent="0.25">
      <c r="A4070">
        <v>20070317</v>
      </c>
      <c r="B4070" t="s">
        <v>164</v>
      </c>
      <c r="C4070" t="str">
        <f t="shared" si="189"/>
        <v>W</v>
      </c>
      <c r="D4070" t="s">
        <v>503</v>
      </c>
      <c r="E4070" s="1">
        <v>46</v>
      </c>
      <c r="F4070" s="1">
        <v>19</v>
      </c>
      <c r="G4070">
        <f t="shared" si="190"/>
        <v>27</v>
      </c>
      <c r="H4070" t="s">
        <v>2809</v>
      </c>
      <c r="K4070" t="s">
        <v>1820</v>
      </c>
      <c r="L4070" t="s">
        <v>1819</v>
      </c>
      <c r="M4070" t="s">
        <v>164</v>
      </c>
      <c r="N4070" t="s">
        <v>1033</v>
      </c>
      <c r="O4070" t="s">
        <v>30</v>
      </c>
      <c r="U4070">
        <f t="shared" si="191"/>
        <v>0</v>
      </c>
    </row>
    <row r="4071" spans="1:21" x14ac:dyDescent="0.25">
      <c r="A4071">
        <v>20070317</v>
      </c>
      <c r="B4071" t="s">
        <v>503</v>
      </c>
      <c r="C4071" t="str">
        <f t="shared" si="189"/>
        <v>L</v>
      </c>
      <c r="D4071" t="s">
        <v>164</v>
      </c>
      <c r="E4071" s="1">
        <v>19</v>
      </c>
      <c r="F4071" s="1">
        <v>46</v>
      </c>
      <c r="G4071">
        <f t="shared" si="190"/>
        <v>-27</v>
      </c>
      <c r="H4071" t="s">
        <v>2809</v>
      </c>
      <c r="K4071" t="s">
        <v>1820</v>
      </c>
      <c r="L4071" t="s">
        <v>1819</v>
      </c>
      <c r="M4071" t="s">
        <v>164</v>
      </c>
      <c r="N4071" t="s">
        <v>1037</v>
      </c>
      <c r="O4071" t="s">
        <v>30</v>
      </c>
      <c r="U4071">
        <f t="shared" si="191"/>
        <v>0</v>
      </c>
    </row>
    <row r="4072" spans="1:21" x14ac:dyDescent="0.25">
      <c r="A4072">
        <v>20070317</v>
      </c>
      <c r="B4072" t="s">
        <v>171</v>
      </c>
      <c r="C4072" t="str">
        <f t="shared" si="189"/>
        <v>L</v>
      </c>
      <c r="D4072" t="s">
        <v>1825</v>
      </c>
      <c r="E4072" s="1">
        <v>24</v>
      </c>
      <c r="F4072" s="1">
        <v>51</v>
      </c>
      <c r="G4072">
        <f t="shared" si="190"/>
        <v>-27</v>
      </c>
      <c r="H4072" t="s">
        <v>2809</v>
      </c>
      <c r="K4072" t="s">
        <v>2136</v>
      </c>
      <c r="L4072" t="s">
        <v>1929</v>
      </c>
      <c r="M4072" t="s">
        <v>171</v>
      </c>
      <c r="N4072" t="s">
        <v>1033</v>
      </c>
      <c r="O4072" t="s">
        <v>30</v>
      </c>
      <c r="U4072">
        <f t="shared" si="191"/>
        <v>0</v>
      </c>
    </row>
    <row r="4073" spans="1:21" x14ac:dyDescent="0.25">
      <c r="A4073">
        <v>20070317</v>
      </c>
      <c r="B4073" t="s">
        <v>1825</v>
      </c>
      <c r="C4073" t="str">
        <f t="shared" si="189"/>
        <v>W</v>
      </c>
      <c r="D4073" t="s">
        <v>171</v>
      </c>
      <c r="E4073" s="1">
        <v>51</v>
      </c>
      <c r="F4073" s="1">
        <v>24</v>
      </c>
      <c r="G4073">
        <f t="shared" si="190"/>
        <v>27</v>
      </c>
      <c r="H4073" t="s">
        <v>2809</v>
      </c>
      <c r="K4073" t="s">
        <v>2136</v>
      </c>
      <c r="L4073" t="s">
        <v>1929</v>
      </c>
      <c r="M4073" t="s">
        <v>171</v>
      </c>
      <c r="N4073" t="s">
        <v>1037</v>
      </c>
      <c r="O4073" t="s">
        <v>30</v>
      </c>
      <c r="U4073">
        <f t="shared" si="191"/>
        <v>0</v>
      </c>
    </row>
    <row r="4074" spans="1:21" x14ac:dyDescent="0.25">
      <c r="A4074">
        <v>20070526</v>
      </c>
      <c r="B4074" t="s">
        <v>1828</v>
      </c>
      <c r="C4074" t="str">
        <f t="shared" si="189"/>
        <v>W</v>
      </c>
      <c r="D4074" t="s">
        <v>376</v>
      </c>
      <c r="E4074" s="1">
        <v>58</v>
      </c>
      <c r="F4074" s="1">
        <v>10</v>
      </c>
      <c r="G4074">
        <f t="shared" si="190"/>
        <v>48</v>
      </c>
      <c r="H4074" t="s">
        <v>2129</v>
      </c>
      <c r="K4074" t="s">
        <v>1918</v>
      </c>
      <c r="L4074" t="s">
        <v>1917</v>
      </c>
      <c r="M4074" t="s">
        <v>1828</v>
      </c>
      <c r="N4074" t="s">
        <v>1033</v>
      </c>
      <c r="S4074" t="s">
        <v>30</v>
      </c>
      <c r="U4074">
        <f t="shared" si="191"/>
        <v>0</v>
      </c>
    </row>
    <row r="4075" spans="1:21" x14ac:dyDescent="0.25">
      <c r="A4075">
        <v>20070526</v>
      </c>
      <c r="B4075" t="s">
        <v>376</v>
      </c>
      <c r="C4075" t="str">
        <f t="shared" si="189"/>
        <v>L</v>
      </c>
      <c r="D4075" t="s">
        <v>1828</v>
      </c>
      <c r="E4075" s="1">
        <v>10</v>
      </c>
      <c r="F4075" s="1">
        <v>58</v>
      </c>
      <c r="G4075">
        <f t="shared" si="190"/>
        <v>-48</v>
      </c>
      <c r="H4075" t="s">
        <v>2129</v>
      </c>
      <c r="K4075" t="s">
        <v>1918</v>
      </c>
      <c r="L4075" t="s">
        <v>1917</v>
      </c>
      <c r="M4075" t="s">
        <v>1828</v>
      </c>
      <c r="N4075" t="s">
        <v>1037</v>
      </c>
      <c r="S4075" t="s">
        <v>30</v>
      </c>
      <c r="U4075">
        <f t="shared" si="191"/>
        <v>0</v>
      </c>
    </row>
    <row r="4076" spans="1:21" x14ac:dyDescent="0.25">
      <c r="A4076">
        <v>20070526</v>
      </c>
      <c r="B4076" t="s">
        <v>1821</v>
      </c>
      <c r="C4076" t="str">
        <f t="shared" si="189"/>
        <v>W</v>
      </c>
      <c r="D4076" t="s">
        <v>1825</v>
      </c>
      <c r="E4076" s="1">
        <v>22</v>
      </c>
      <c r="F4076" s="1">
        <v>20</v>
      </c>
      <c r="G4076">
        <f t="shared" si="190"/>
        <v>2</v>
      </c>
      <c r="H4076" t="s">
        <v>2132</v>
      </c>
      <c r="K4076" t="s">
        <v>2133</v>
      </c>
      <c r="L4076" t="s">
        <v>1984</v>
      </c>
      <c r="M4076" t="s">
        <v>1821</v>
      </c>
      <c r="N4076" t="s">
        <v>1033</v>
      </c>
      <c r="S4076" t="s">
        <v>30</v>
      </c>
      <c r="U4076">
        <f t="shared" si="191"/>
        <v>0</v>
      </c>
    </row>
    <row r="4077" spans="1:21" x14ac:dyDescent="0.25">
      <c r="A4077">
        <v>20070526</v>
      </c>
      <c r="B4077" t="s">
        <v>1825</v>
      </c>
      <c r="C4077" t="str">
        <f t="shared" si="189"/>
        <v>L</v>
      </c>
      <c r="D4077" t="s">
        <v>1821</v>
      </c>
      <c r="E4077" s="1">
        <v>20</v>
      </c>
      <c r="F4077" s="1">
        <v>22</v>
      </c>
      <c r="G4077">
        <f t="shared" si="190"/>
        <v>-2</v>
      </c>
      <c r="H4077" t="s">
        <v>2132</v>
      </c>
      <c r="K4077" t="s">
        <v>2133</v>
      </c>
      <c r="L4077" t="s">
        <v>1984</v>
      </c>
      <c r="M4077" t="s">
        <v>1821</v>
      </c>
      <c r="N4077" t="s">
        <v>1037</v>
      </c>
      <c r="S4077" t="s">
        <v>30</v>
      </c>
      <c r="U4077">
        <f t="shared" si="191"/>
        <v>1</v>
      </c>
    </row>
    <row r="4078" spans="1:21" x14ac:dyDescent="0.25">
      <c r="A4078">
        <v>20070526</v>
      </c>
      <c r="B4078" t="s">
        <v>1824</v>
      </c>
      <c r="C4078" t="str">
        <f t="shared" si="189"/>
        <v>W</v>
      </c>
      <c r="D4078" t="s">
        <v>1264</v>
      </c>
      <c r="E4078" s="1">
        <v>29</v>
      </c>
      <c r="F4078" s="1">
        <v>23</v>
      </c>
      <c r="G4078">
        <f t="shared" si="190"/>
        <v>6</v>
      </c>
      <c r="H4078" t="s">
        <v>2130</v>
      </c>
      <c r="K4078" t="s">
        <v>1960</v>
      </c>
      <c r="L4078" t="s">
        <v>1675</v>
      </c>
      <c r="M4078" t="s">
        <v>1824</v>
      </c>
      <c r="N4078" t="s">
        <v>1033</v>
      </c>
      <c r="S4078" t="s">
        <v>30</v>
      </c>
      <c r="U4078">
        <f t="shared" si="191"/>
        <v>0</v>
      </c>
    </row>
    <row r="4079" spans="1:21" x14ac:dyDescent="0.25">
      <c r="A4079">
        <v>20070526</v>
      </c>
      <c r="B4079" t="s">
        <v>1264</v>
      </c>
      <c r="C4079" t="str">
        <f t="shared" si="189"/>
        <v>L</v>
      </c>
      <c r="D4079" t="s">
        <v>1824</v>
      </c>
      <c r="E4079" s="1">
        <v>23</v>
      </c>
      <c r="F4079" s="1">
        <v>29</v>
      </c>
      <c r="G4079">
        <f t="shared" si="190"/>
        <v>-6</v>
      </c>
      <c r="H4079" t="s">
        <v>2130</v>
      </c>
      <c r="K4079" t="s">
        <v>1960</v>
      </c>
      <c r="L4079" t="s">
        <v>1675</v>
      </c>
      <c r="M4079" t="s">
        <v>1824</v>
      </c>
      <c r="N4079" t="s">
        <v>1037</v>
      </c>
      <c r="S4079" t="s">
        <v>30</v>
      </c>
      <c r="U4079">
        <f t="shared" si="191"/>
        <v>1</v>
      </c>
    </row>
    <row r="4080" spans="1:21" x14ac:dyDescent="0.25">
      <c r="A4080">
        <v>20070602</v>
      </c>
      <c r="B4080" t="s">
        <v>1828</v>
      </c>
      <c r="C4080" t="str">
        <f t="shared" si="189"/>
        <v>W</v>
      </c>
      <c r="D4080" t="s">
        <v>376</v>
      </c>
      <c r="E4080" s="1">
        <v>55</v>
      </c>
      <c r="F4080" s="1">
        <v>22</v>
      </c>
      <c r="G4080">
        <f t="shared" si="190"/>
        <v>33</v>
      </c>
      <c r="H4080" t="s">
        <v>2129</v>
      </c>
      <c r="K4080" t="s">
        <v>1990</v>
      </c>
      <c r="L4080" t="s">
        <v>1841</v>
      </c>
      <c r="M4080" t="s">
        <v>1828</v>
      </c>
      <c r="N4080" t="s">
        <v>1033</v>
      </c>
      <c r="S4080" t="s">
        <v>30</v>
      </c>
      <c r="U4080">
        <f t="shared" si="191"/>
        <v>0</v>
      </c>
    </row>
    <row r="4081" spans="1:21" x14ac:dyDescent="0.25">
      <c r="A4081">
        <v>20070602</v>
      </c>
      <c r="B4081" t="s">
        <v>376</v>
      </c>
      <c r="C4081" t="str">
        <f t="shared" si="189"/>
        <v>L</v>
      </c>
      <c r="D4081" t="s">
        <v>1828</v>
      </c>
      <c r="E4081" s="1">
        <v>22</v>
      </c>
      <c r="F4081" s="1">
        <v>55</v>
      </c>
      <c r="G4081">
        <f t="shared" si="190"/>
        <v>-33</v>
      </c>
      <c r="H4081" t="s">
        <v>2129</v>
      </c>
      <c r="K4081" t="s">
        <v>1990</v>
      </c>
      <c r="L4081" t="s">
        <v>1841</v>
      </c>
      <c r="M4081" t="s">
        <v>1828</v>
      </c>
      <c r="N4081" t="s">
        <v>1037</v>
      </c>
      <c r="S4081" t="s">
        <v>30</v>
      </c>
      <c r="U4081">
        <f t="shared" si="191"/>
        <v>0</v>
      </c>
    </row>
    <row r="4082" spans="1:21" x14ac:dyDescent="0.25">
      <c r="A4082">
        <v>20070602</v>
      </c>
      <c r="B4082" t="s">
        <v>1821</v>
      </c>
      <c r="C4082" t="str">
        <f t="shared" si="189"/>
        <v>W</v>
      </c>
      <c r="D4082" t="s">
        <v>1825</v>
      </c>
      <c r="E4082" s="1">
        <v>16</v>
      </c>
      <c r="F4082" s="1">
        <v>0</v>
      </c>
      <c r="G4082">
        <f t="shared" si="190"/>
        <v>16</v>
      </c>
      <c r="H4082" t="s">
        <v>2132</v>
      </c>
      <c r="K4082" t="s">
        <v>2131</v>
      </c>
      <c r="L4082" t="s">
        <v>1885</v>
      </c>
      <c r="M4082" t="s">
        <v>1821</v>
      </c>
      <c r="N4082" t="s">
        <v>1033</v>
      </c>
      <c r="S4082" t="s">
        <v>30</v>
      </c>
      <c r="U4082">
        <f t="shared" si="191"/>
        <v>0</v>
      </c>
    </row>
    <row r="4083" spans="1:21" x14ac:dyDescent="0.25">
      <c r="A4083">
        <v>20070602</v>
      </c>
      <c r="B4083" t="s">
        <v>1825</v>
      </c>
      <c r="C4083" t="str">
        <f t="shared" si="189"/>
        <v>L</v>
      </c>
      <c r="D4083" t="s">
        <v>1821</v>
      </c>
      <c r="E4083" s="1">
        <v>0</v>
      </c>
      <c r="F4083" s="1">
        <v>16</v>
      </c>
      <c r="G4083">
        <f t="shared" si="190"/>
        <v>-16</v>
      </c>
      <c r="H4083" t="s">
        <v>2132</v>
      </c>
      <c r="K4083" t="s">
        <v>2131</v>
      </c>
      <c r="L4083" t="s">
        <v>1885</v>
      </c>
      <c r="M4083" t="s">
        <v>1821</v>
      </c>
      <c r="N4083" t="s">
        <v>1037</v>
      </c>
      <c r="S4083" t="s">
        <v>30</v>
      </c>
      <c r="U4083">
        <f t="shared" si="191"/>
        <v>0</v>
      </c>
    </row>
    <row r="4084" spans="1:21" x14ac:dyDescent="0.25">
      <c r="A4084">
        <v>20070602</v>
      </c>
      <c r="B4084" t="s">
        <v>1787</v>
      </c>
      <c r="C4084" t="str">
        <f t="shared" si="189"/>
        <v>W</v>
      </c>
      <c r="D4084" t="s">
        <v>164</v>
      </c>
      <c r="E4084" s="1">
        <v>42</v>
      </c>
      <c r="F4084" s="1">
        <v>11</v>
      </c>
      <c r="G4084">
        <f t="shared" si="190"/>
        <v>31</v>
      </c>
      <c r="H4084" t="s">
        <v>2126</v>
      </c>
      <c r="K4084" t="s">
        <v>1836</v>
      </c>
      <c r="L4084" t="s">
        <v>1786</v>
      </c>
      <c r="M4084" t="s">
        <v>1787</v>
      </c>
      <c r="N4084" t="s">
        <v>1033</v>
      </c>
      <c r="S4084" t="s">
        <v>30</v>
      </c>
      <c r="U4084">
        <f t="shared" si="191"/>
        <v>0</v>
      </c>
    </row>
    <row r="4085" spans="1:21" x14ac:dyDescent="0.25">
      <c r="A4085">
        <v>20070602</v>
      </c>
      <c r="B4085" t="s">
        <v>164</v>
      </c>
      <c r="C4085" t="str">
        <f t="shared" si="189"/>
        <v>L</v>
      </c>
      <c r="D4085" t="s">
        <v>1787</v>
      </c>
      <c r="E4085" s="1">
        <v>11</v>
      </c>
      <c r="F4085" s="1">
        <v>42</v>
      </c>
      <c r="G4085">
        <f t="shared" si="190"/>
        <v>-31</v>
      </c>
      <c r="H4085" t="s">
        <v>2126</v>
      </c>
      <c r="K4085" t="s">
        <v>1836</v>
      </c>
      <c r="L4085" t="s">
        <v>1786</v>
      </c>
      <c r="M4085" t="s">
        <v>1787</v>
      </c>
      <c r="N4085" t="s">
        <v>1037</v>
      </c>
      <c r="S4085" t="s">
        <v>30</v>
      </c>
      <c r="U4085">
        <f t="shared" si="191"/>
        <v>0</v>
      </c>
    </row>
    <row r="4086" spans="1:21" x14ac:dyDescent="0.25">
      <c r="A4086">
        <v>20070602</v>
      </c>
      <c r="B4086" t="s">
        <v>1824</v>
      </c>
      <c r="C4086" t="str">
        <f t="shared" si="189"/>
        <v>W</v>
      </c>
      <c r="D4086" t="s">
        <v>1264</v>
      </c>
      <c r="E4086" s="1">
        <v>31</v>
      </c>
      <c r="F4086" s="1">
        <v>0</v>
      </c>
      <c r="G4086">
        <f t="shared" si="190"/>
        <v>31</v>
      </c>
      <c r="H4086" t="s">
        <v>2130</v>
      </c>
      <c r="K4086" t="s">
        <v>1916</v>
      </c>
      <c r="L4086" t="s">
        <v>1715</v>
      </c>
      <c r="M4086" t="s">
        <v>1824</v>
      </c>
      <c r="N4086" t="s">
        <v>1033</v>
      </c>
      <c r="S4086" t="s">
        <v>30</v>
      </c>
      <c r="U4086">
        <f t="shared" si="191"/>
        <v>0</v>
      </c>
    </row>
    <row r="4087" spans="1:21" x14ac:dyDescent="0.25">
      <c r="A4087">
        <v>20070602</v>
      </c>
      <c r="B4087" t="s">
        <v>1264</v>
      </c>
      <c r="C4087" t="str">
        <f t="shared" si="189"/>
        <v>L</v>
      </c>
      <c r="D4087" t="s">
        <v>1824</v>
      </c>
      <c r="E4087" s="1">
        <v>0</v>
      </c>
      <c r="F4087" s="1">
        <v>31</v>
      </c>
      <c r="G4087">
        <f t="shared" si="190"/>
        <v>-31</v>
      </c>
      <c r="H4087" t="s">
        <v>2130</v>
      </c>
      <c r="K4087" t="s">
        <v>1916</v>
      </c>
      <c r="L4087" t="s">
        <v>1715</v>
      </c>
      <c r="M4087" t="s">
        <v>1824</v>
      </c>
      <c r="N4087" t="s">
        <v>1037</v>
      </c>
      <c r="S4087" t="s">
        <v>30</v>
      </c>
      <c r="U4087">
        <f t="shared" si="191"/>
        <v>0</v>
      </c>
    </row>
    <row r="4088" spans="1:21" x14ac:dyDescent="0.25">
      <c r="A4088">
        <v>20070609</v>
      </c>
      <c r="B4088" t="s">
        <v>1821</v>
      </c>
      <c r="C4088" t="str">
        <f t="shared" si="189"/>
        <v>W</v>
      </c>
      <c r="D4088" t="s">
        <v>171</v>
      </c>
      <c r="E4088" s="1">
        <v>24</v>
      </c>
      <c r="F4088" s="1">
        <v>6</v>
      </c>
      <c r="G4088">
        <f t="shared" si="190"/>
        <v>18</v>
      </c>
      <c r="H4088" t="s">
        <v>2128</v>
      </c>
      <c r="K4088" t="s">
        <v>2127</v>
      </c>
      <c r="L4088" t="s">
        <v>1890</v>
      </c>
      <c r="M4088" t="s">
        <v>1821</v>
      </c>
      <c r="N4088" t="s">
        <v>1033</v>
      </c>
      <c r="S4088" t="s">
        <v>30</v>
      </c>
      <c r="U4088">
        <f t="shared" si="191"/>
        <v>0</v>
      </c>
    </row>
    <row r="4089" spans="1:21" x14ac:dyDescent="0.25">
      <c r="A4089">
        <v>20070609</v>
      </c>
      <c r="B4089" t="s">
        <v>171</v>
      </c>
      <c r="C4089" t="str">
        <f t="shared" si="189"/>
        <v>L</v>
      </c>
      <c r="D4089" t="s">
        <v>1821</v>
      </c>
      <c r="E4089" s="1">
        <v>6</v>
      </c>
      <c r="F4089" s="1">
        <v>24</v>
      </c>
      <c r="G4089">
        <f t="shared" si="190"/>
        <v>-18</v>
      </c>
      <c r="H4089" t="s">
        <v>2128</v>
      </c>
      <c r="K4089" t="s">
        <v>2127</v>
      </c>
      <c r="L4089" t="s">
        <v>1890</v>
      </c>
      <c r="M4089" t="s">
        <v>1821</v>
      </c>
      <c r="N4089" t="s">
        <v>1037</v>
      </c>
      <c r="S4089" t="s">
        <v>30</v>
      </c>
      <c r="U4089">
        <f t="shared" si="191"/>
        <v>0</v>
      </c>
    </row>
    <row r="4090" spans="1:21" x14ac:dyDescent="0.25">
      <c r="A4090">
        <v>20070609</v>
      </c>
      <c r="B4090" t="s">
        <v>1787</v>
      </c>
      <c r="C4090" t="str">
        <f t="shared" si="189"/>
        <v>W</v>
      </c>
      <c r="D4090" t="s">
        <v>164</v>
      </c>
      <c r="E4090" s="1">
        <v>61</v>
      </c>
      <c r="F4090" s="1">
        <v>10</v>
      </c>
      <c r="G4090">
        <f t="shared" si="190"/>
        <v>51</v>
      </c>
      <c r="H4090" t="s">
        <v>2126</v>
      </c>
      <c r="K4090" t="s">
        <v>1968</v>
      </c>
      <c r="L4090" t="s">
        <v>1837</v>
      </c>
      <c r="M4090" t="s">
        <v>1787</v>
      </c>
      <c r="N4090" t="s">
        <v>1033</v>
      </c>
      <c r="S4090" t="s">
        <v>30</v>
      </c>
      <c r="U4090">
        <f t="shared" si="191"/>
        <v>0</v>
      </c>
    </row>
    <row r="4091" spans="1:21" x14ac:dyDescent="0.25">
      <c r="A4091">
        <v>20070609</v>
      </c>
      <c r="B4091" t="s">
        <v>164</v>
      </c>
      <c r="C4091" t="str">
        <f t="shared" si="189"/>
        <v>L</v>
      </c>
      <c r="D4091" t="s">
        <v>1787</v>
      </c>
      <c r="E4091" s="1">
        <v>10</v>
      </c>
      <c r="F4091" s="1">
        <v>61</v>
      </c>
      <c r="G4091">
        <f t="shared" si="190"/>
        <v>-51</v>
      </c>
      <c r="H4091" t="s">
        <v>2126</v>
      </c>
      <c r="K4091" t="s">
        <v>1968</v>
      </c>
      <c r="L4091" t="s">
        <v>1837</v>
      </c>
      <c r="M4091" t="s">
        <v>1787</v>
      </c>
      <c r="N4091" t="s">
        <v>1037</v>
      </c>
      <c r="S4091" t="s">
        <v>30</v>
      </c>
      <c r="U4091">
        <f t="shared" si="191"/>
        <v>0</v>
      </c>
    </row>
    <row r="4092" spans="1:21" x14ac:dyDescent="0.25">
      <c r="A4092">
        <v>20070616</v>
      </c>
      <c r="B4092" t="s">
        <v>1828</v>
      </c>
      <c r="C4092" t="str">
        <f t="shared" si="189"/>
        <v>W</v>
      </c>
      <c r="D4092" t="s">
        <v>1824</v>
      </c>
      <c r="E4092" s="1">
        <v>22</v>
      </c>
      <c r="F4092" s="1">
        <v>19</v>
      </c>
      <c r="G4092">
        <f t="shared" si="190"/>
        <v>3</v>
      </c>
      <c r="H4092" t="s">
        <v>2775</v>
      </c>
      <c r="K4092" t="s">
        <v>2111</v>
      </c>
      <c r="L4092" t="s">
        <v>1913</v>
      </c>
      <c r="M4092" t="s">
        <v>1828</v>
      </c>
      <c r="N4092" t="s">
        <v>1033</v>
      </c>
      <c r="P4092" t="s">
        <v>30</v>
      </c>
      <c r="U4092">
        <f t="shared" si="191"/>
        <v>0</v>
      </c>
    </row>
    <row r="4093" spans="1:21" x14ac:dyDescent="0.25">
      <c r="A4093">
        <v>20070616</v>
      </c>
      <c r="B4093" t="s">
        <v>1824</v>
      </c>
      <c r="C4093" t="str">
        <f t="shared" si="189"/>
        <v>L</v>
      </c>
      <c r="D4093" t="s">
        <v>1828</v>
      </c>
      <c r="E4093" s="1">
        <v>19</v>
      </c>
      <c r="F4093" s="1">
        <v>22</v>
      </c>
      <c r="G4093">
        <f t="shared" si="190"/>
        <v>-3</v>
      </c>
      <c r="H4093" t="s">
        <v>2775</v>
      </c>
      <c r="K4093" t="s">
        <v>2111</v>
      </c>
      <c r="L4093" t="s">
        <v>1913</v>
      </c>
      <c r="M4093" t="s">
        <v>1828</v>
      </c>
      <c r="N4093" t="s">
        <v>1037</v>
      </c>
      <c r="P4093" t="s">
        <v>30</v>
      </c>
      <c r="U4093">
        <f t="shared" si="191"/>
        <v>1</v>
      </c>
    </row>
    <row r="4094" spans="1:21" x14ac:dyDescent="0.25">
      <c r="A4094">
        <v>20070623</v>
      </c>
      <c r="B4094" t="s">
        <v>1828</v>
      </c>
      <c r="C4094" t="str">
        <f t="shared" si="189"/>
        <v>L</v>
      </c>
      <c r="D4094" t="s">
        <v>1787</v>
      </c>
      <c r="E4094" s="1">
        <v>21</v>
      </c>
      <c r="F4094" s="1">
        <v>26</v>
      </c>
      <c r="G4094">
        <f t="shared" si="190"/>
        <v>-5</v>
      </c>
      <c r="H4094" t="s">
        <v>2775</v>
      </c>
      <c r="K4094" t="s">
        <v>1830</v>
      </c>
      <c r="L4094" t="s">
        <v>1829</v>
      </c>
      <c r="M4094" t="s">
        <v>1828</v>
      </c>
      <c r="N4094" t="s">
        <v>1033</v>
      </c>
      <c r="P4094" t="s">
        <v>30</v>
      </c>
      <c r="U4094">
        <f t="shared" si="191"/>
        <v>1</v>
      </c>
    </row>
    <row r="4095" spans="1:21" x14ac:dyDescent="0.25">
      <c r="A4095">
        <v>20070623</v>
      </c>
      <c r="B4095" t="s">
        <v>1787</v>
      </c>
      <c r="C4095" t="str">
        <f t="shared" si="189"/>
        <v>W</v>
      </c>
      <c r="D4095" t="s">
        <v>1828</v>
      </c>
      <c r="E4095" s="1">
        <v>26</v>
      </c>
      <c r="F4095" s="1">
        <v>21</v>
      </c>
      <c r="G4095">
        <f t="shared" si="190"/>
        <v>5</v>
      </c>
      <c r="H4095" t="s">
        <v>2775</v>
      </c>
      <c r="K4095" t="s">
        <v>1830</v>
      </c>
      <c r="L4095" t="s">
        <v>1829</v>
      </c>
      <c r="M4095" t="s">
        <v>1828</v>
      </c>
      <c r="N4095" t="s">
        <v>1037</v>
      </c>
      <c r="P4095" t="s">
        <v>30</v>
      </c>
      <c r="U4095">
        <f t="shared" si="191"/>
        <v>0</v>
      </c>
    </row>
    <row r="4096" spans="1:21" x14ac:dyDescent="0.25">
      <c r="A4096">
        <v>20070630</v>
      </c>
      <c r="B4096" t="s">
        <v>1824</v>
      </c>
      <c r="C4096" t="str">
        <f t="shared" si="189"/>
        <v>W</v>
      </c>
      <c r="D4096" t="s">
        <v>1787</v>
      </c>
      <c r="E4096" s="1">
        <v>20</v>
      </c>
      <c r="F4096" s="1">
        <v>15</v>
      </c>
      <c r="G4096">
        <f t="shared" si="190"/>
        <v>5</v>
      </c>
      <c r="H4096" t="s">
        <v>2775</v>
      </c>
      <c r="K4096" t="s">
        <v>1736</v>
      </c>
      <c r="L4096" t="s">
        <v>1681</v>
      </c>
      <c r="M4096" t="s">
        <v>1824</v>
      </c>
      <c r="N4096" t="s">
        <v>1033</v>
      </c>
      <c r="P4096" t="s">
        <v>30</v>
      </c>
      <c r="U4096">
        <f t="shared" si="191"/>
        <v>0</v>
      </c>
    </row>
    <row r="4097" spans="1:21" x14ac:dyDescent="0.25">
      <c r="A4097">
        <v>20070630</v>
      </c>
      <c r="B4097" t="s">
        <v>1787</v>
      </c>
      <c r="C4097" t="str">
        <f t="shared" si="189"/>
        <v>L</v>
      </c>
      <c r="D4097" t="s">
        <v>1824</v>
      </c>
      <c r="E4097" s="1">
        <v>15</v>
      </c>
      <c r="F4097" s="1">
        <v>20</v>
      </c>
      <c r="G4097">
        <f t="shared" si="190"/>
        <v>-5</v>
      </c>
      <c r="H4097" t="s">
        <v>2775</v>
      </c>
      <c r="K4097" t="s">
        <v>1736</v>
      </c>
      <c r="L4097" t="s">
        <v>1681</v>
      </c>
      <c r="M4097" t="s">
        <v>1824</v>
      </c>
      <c r="N4097" t="s">
        <v>1037</v>
      </c>
      <c r="P4097" t="s">
        <v>30</v>
      </c>
      <c r="U4097">
        <f t="shared" si="191"/>
        <v>1</v>
      </c>
    </row>
    <row r="4098" spans="1:21" x14ac:dyDescent="0.25">
      <c r="A4098">
        <v>20070707</v>
      </c>
      <c r="B4098" t="s">
        <v>1824</v>
      </c>
      <c r="C4098" t="str">
        <f t="shared" ref="C4098:C4161" si="192">IF(E4098-F4098&gt;0,"W",IF(E4098-F4098&lt;0,"L","D"))</f>
        <v>W</v>
      </c>
      <c r="D4098" t="s">
        <v>1828</v>
      </c>
      <c r="E4098" s="1">
        <v>25</v>
      </c>
      <c r="F4098" s="1">
        <v>17</v>
      </c>
      <c r="G4098">
        <f t="shared" ref="G4098:G4161" si="193">E4098-F4098</f>
        <v>8</v>
      </c>
      <c r="H4098" t="s">
        <v>2775</v>
      </c>
      <c r="K4098" t="s">
        <v>1960</v>
      </c>
      <c r="L4098" t="s">
        <v>1675</v>
      </c>
      <c r="M4098" t="s">
        <v>1824</v>
      </c>
      <c r="N4098" t="s">
        <v>1033</v>
      </c>
      <c r="P4098" t="s">
        <v>30</v>
      </c>
      <c r="U4098">
        <f t="shared" ref="U4098:U4161" si="194">IF(C4098="L",IF(G4098&gt;-8,1,0),0)</f>
        <v>0</v>
      </c>
    </row>
    <row r="4099" spans="1:21" x14ac:dyDescent="0.25">
      <c r="A4099">
        <v>20070707</v>
      </c>
      <c r="B4099" t="s">
        <v>1828</v>
      </c>
      <c r="C4099" t="str">
        <f t="shared" si="192"/>
        <v>L</v>
      </c>
      <c r="D4099" t="s">
        <v>1824</v>
      </c>
      <c r="E4099" s="1">
        <v>17</v>
      </c>
      <c r="F4099" s="1">
        <v>25</v>
      </c>
      <c r="G4099">
        <f t="shared" si="193"/>
        <v>-8</v>
      </c>
      <c r="H4099" t="s">
        <v>2775</v>
      </c>
      <c r="K4099" t="s">
        <v>1960</v>
      </c>
      <c r="L4099" t="s">
        <v>1675</v>
      </c>
      <c r="M4099" t="s">
        <v>1824</v>
      </c>
      <c r="N4099" t="s">
        <v>1037</v>
      </c>
      <c r="P4099" t="s">
        <v>30</v>
      </c>
      <c r="U4099">
        <f t="shared" si="194"/>
        <v>0</v>
      </c>
    </row>
    <row r="4100" spans="1:21" x14ac:dyDescent="0.25">
      <c r="A4100">
        <v>20070714</v>
      </c>
      <c r="B4100" t="s">
        <v>1787</v>
      </c>
      <c r="C4100" t="str">
        <f t="shared" si="192"/>
        <v>W</v>
      </c>
      <c r="D4100" t="s">
        <v>1828</v>
      </c>
      <c r="E4100" s="1">
        <v>33</v>
      </c>
      <c r="F4100" s="1">
        <v>6</v>
      </c>
      <c r="G4100">
        <f t="shared" si="193"/>
        <v>27</v>
      </c>
      <c r="H4100" t="s">
        <v>2775</v>
      </c>
      <c r="K4100" t="s">
        <v>2280</v>
      </c>
      <c r="L4100" t="s">
        <v>1846</v>
      </c>
      <c r="M4100" t="s">
        <v>1787</v>
      </c>
      <c r="N4100" t="s">
        <v>1033</v>
      </c>
      <c r="P4100" t="s">
        <v>30</v>
      </c>
      <c r="U4100">
        <f t="shared" si="194"/>
        <v>0</v>
      </c>
    </row>
    <row r="4101" spans="1:21" x14ac:dyDescent="0.25">
      <c r="A4101">
        <v>20070714</v>
      </c>
      <c r="B4101" t="s">
        <v>1828</v>
      </c>
      <c r="C4101" t="str">
        <f t="shared" si="192"/>
        <v>L</v>
      </c>
      <c r="D4101" t="s">
        <v>1787</v>
      </c>
      <c r="E4101" s="1">
        <v>6</v>
      </c>
      <c r="F4101" s="1">
        <v>33</v>
      </c>
      <c r="G4101">
        <f t="shared" si="193"/>
        <v>-27</v>
      </c>
      <c r="H4101" t="s">
        <v>2775</v>
      </c>
      <c r="K4101" t="s">
        <v>2280</v>
      </c>
      <c r="L4101" t="s">
        <v>1846</v>
      </c>
      <c r="M4101" t="s">
        <v>1787</v>
      </c>
      <c r="N4101" t="s">
        <v>1037</v>
      </c>
      <c r="P4101" t="s">
        <v>30</v>
      </c>
      <c r="U4101">
        <f t="shared" si="194"/>
        <v>0</v>
      </c>
    </row>
    <row r="4102" spans="1:21" x14ac:dyDescent="0.25">
      <c r="A4102">
        <v>20070721</v>
      </c>
      <c r="B4102" t="s">
        <v>1787</v>
      </c>
      <c r="C4102" t="str">
        <f t="shared" si="192"/>
        <v>W</v>
      </c>
      <c r="D4102" t="s">
        <v>1824</v>
      </c>
      <c r="E4102" s="1">
        <v>26</v>
      </c>
      <c r="F4102" s="1">
        <v>12</v>
      </c>
      <c r="G4102">
        <f t="shared" si="193"/>
        <v>14</v>
      </c>
      <c r="H4102" t="s">
        <v>2775</v>
      </c>
      <c r="K4102" t="s">
        <v>1836</v>
      </c>
      <c r="L4102" t="s">
        <v>1786</v>
      </c>
      <c r="M4102" t="s">
        <v>1787</v>
      </c>
      <c r="N4102" t="s">
        <v>1033</v>
      </c>
      <c r="P4102" t="s">
        <v>30</v>
      </c>
      <c r="U4102">
        <f t="shared" si="194"/>
        <v>0</v>
      </c>
    </row>
    <row r="4103" spans="1:21" x14ac:dyDescent="0.25">
      <c r="A4103">
        <v>20070721</v>
      </c>
      <c r="B4103" t="s">
        <v>1824</v>
      </c>
      <c r="C4103" t="str">
        <f t="shared" si="192"/>
        <v>L</v>
      </c>
      <c r="D4103" t="s">
        <v>1787</v>
      </c>
      <c r="E4103" s="1">
        <v>12</v>
      </c>
      <c r="F4103" s="1">
        <v>26</v>
      </c>
      <c r="G4103">
        <f t="shared" si="193"/>
        <v>-14</v>
      </c>
      <c r="H4103" t="s">
        <v>2775</v>
      </c>
      <c r="K4103" t="s">
        <v>1836</v>
      </c>
      <c r="L4103" t="s">
        <v>1786</v>
      </c>
      <c r="M4103" t="s">
        <v>1787</v>
      </c>
      <c r="N4103" t="s">
        <v>1037</v>
      </c>
      <c r="P4103" t="s">
        <v>30</v>
      </c>
      <c r="U4103">
        <f t="shared" si="194"/>
        <v>0</v>
      </c>
    </row>
    <row r="4104" spans="1:21" x14ac:dyDescent="0.25">
      <c r="A4104">
        <v>20070804</v>
      </c>
      <c r="B4104" t="s">
        <v>376</v>
      </c>
      <c r="C4104" t="str">
        <f t="shared" si="192"/>
        <v>W</v>
      </c>
      <c r="D4104" t="s">
        <v>1264</v>
      </c>
      <c r="E4104" s="1">
        <v>62</v>
      </c>
      <c r="F4104" s="1">
        <v>5</v>
      </c>
      <c r="G4104">
        <f t="shared" si="193"/>
        <v>57</v>
      </c>
      <c r="H4104" t="s">
        <v>2125</v>
      </c>
      <c r="K4104" t="s">
        <v>1894</v>
      </c>
      <c r="L4104" t="s">
        <v>1017</v>
      </c>
      <c r="M4104" t="s">
        <v>376</v>
      </c>
      <c r="N4104" t="s">
        <v>1033</v>
      </c>
      <c r="S4104" t="s">
        <v>30</v>
      </c>
      <c r="U4104">
        <f t="shared" si="194"/>
        <v>0</v>
      </c>
    </row>
    <row r="4105" spans="1:21" x14ac:dyDescent="0.25">
      <c r="A4105">
        <v>20070804</v>
      </c>
      <c r="B4105" t="s">
        <v>1264</v>
      </c>
      <c r="C4105" t="str">
        <f t="shared" si="192"/>
        <v>L</v>
      </c>
      <c r="D4105" t="s">
        <v>376</v>
      </c>
      <c r="E4105" s="1">
        <v>5</v>
      </c>
      <c r="F4105" s="1">
        <v>62</v>
      </c>
      <c r="G4105">
        <f t="shared" si="193"/>
        <v>-57</v>
      </c>
      <c r="H4105" t="s">
        <v>2125</v>
      </c>
      <c r="K4105" t="s">
        <v>1894</v>
      </c>
      <c r="L4105" t="s">
        <v>1017</v>
      </c>
      <c r="M4105" t="s">
        <v>376</v>
      </c>
      <c r="N4105" t="s">
        <v>1037</v>
      </c>
      <c r="S4105" t="s">
        <v>30</v>
      </c>
      <c r="U4105">
        <f t="shared" si="194"/>
        <v>0</v>
      </c>
    </row>
    <row r="4106" spans="1:21" x14ac:dyDescent="0.25">
      <c r="A4106">
        <v>20070811</v>
      </c>
      <c r="B4106" t="s">
        <v>376</v>
      </c>
      <c r="C4106" t="str">
        <f t="shared" si="192"/>
        <v>L</v>
      </c>
      <c r="D4106" t="s">
        <v>164</v>
      </c>
      <c r="E4106" s="1">
        <v>15</v>
      </c>
      <c r="F4106" s="1">
        <v>21</v>
      </c>
      <c r="G4106">
        <f t="shared" si="193"/>
        <v>-6</v>
      </c>
      <c r="H4106" t="s">
        <v>2125</v>
      </c>
      <c r="K4106" t="s">
        <v>1894</v>
      </c>
      <c r="L4106" t="s">
        <v>1017</v>
      </c>
      <c r="M4106" t="s">
        <v>376</v>
      </c>
      <c r="N4106" t="s">
        <v>1033</v>
      </c>
      <c r="S4106" t="s">
        <v>30</v>
      </c>
      <c r="U4106">
        <f t="shared" si="194"/>
        <v>1</v>
      </c>
    </row>
    <row r="4107" spans="1:21" x14ac:dyDescent="0.25">
      <c r="A4107">
        <v>20070811</v>
      </c>
      <c r="B4107" t="s">
        <v>164</v>
      </c>
      <c r="C4107" t="str">
        <f t="shared" si="192"/>
        <v>W</v>
      </c>
      <c r="D4107" t="s">
        <v>376</v>
      </c>
      <c r="E4107" s="1">
        <v>21</v>
      </c>
      <c r="F4107" s="1">
        <v>15</v>
      </c>
      <c r="G4107">
        <f t="shared" si="193"/>
        <v>6</v>
      </c>
      <c r="H4107" t="s">
        <v>2125</v>
      </c>
      <c r="K4107" t="s">
        <v>1894</v>
      </c>
      <c r="L4107" t="s">
        <v>1017</v>
      </c>
      <c r="M4107" t="s">
        <v>376</v>
      </c>
      <c r="N4107" t="s">
        <v>1037</v>
      </c>
      <c r="S4107" t="s">
        <v>30</v>
      </c>
      <c r="U4107">
        <f t="shared" si="194"/>
        <v>0</v>
      </c>
    </row>
    <row r="4108" spans="1:21" x14ac:dyDescent="0.25">
      <c r="A4108">
        <v>20070811</v>
      </c>
      <c r="B4108" t="s">
        <v>503</v>
      </c>
      <c r="C4108" t="str">
        <f t="shared" si="192"/>
        <v>W</v>
      </c>
      <c r="D4108" t="s">
        <v>1825</v>
      </c>
      <c r="E4108" s="1">
        <v>31</v>
      </c>
      <c r="F4108" s="1">
        <v>21</v>
      </c>
      <c r="G4108">
        <f t="shared" si="193"/>
        <v>10</v>
      </c>
      <c r="H4108" t="s">
        <v>2124</v>
      </c>
      <c r="K4108" t="s">
        <v>1822</v>
      </c>
      <c r="L4108" t="s">
        <v>1120</v>
      </c>
      <c r="M4108" t="s">
        <v>503</v>
      </c>
      <c r="N4108" t="s">
        <v>1033</v>
      </c>
      <c r="S4108" t="s">
        <v>30</v>
      </c>
      <c r="U4108">
        <f t="shared" si="194"/>
        <v>0</v>
      </c>
    </row>
    <row r="4109" spans="1:21" x14ac:dyDescent="0.25">
      <c r="A4109">
        <v>20070811</v>
      </c>
      <c r="B4109" t="s">
        <v>1825</v>
      </c>
      <c r="C4109" t="str">
        <f t="shared" si="192"/>
        <v>L</v>
      </c>
      <c r="D4109" t="s">
        <v>503</v>
      </c>
      <c r="E4109" s="1">
        <v>21</v>
      </c>
      <c r="F4109" s="1">
        <v>31</v>
      </c>
      <c r="G4109">
        <f t="shared" si="193"/>
        <v>-10</v>
      </c>
      <c r="H4109" t="s">
        <v>2124</v>
      </c>
      <c r="K4109" t="s">
        <v>1822</v>
      </c>
      <c r="L4109" t="s">
        <v>1120</v>
      </c>
      <c r="M4109" t="s">
        <v>503</v>
      </c>
      <c r="N4109" t="s">
        <v>1037</v>
      </c>
      <c r="S4109" t="s">
        <v>30</v>
      </c>
      <c r="U4109">
        <f t="shared" si="194"/>
        <v>0</v>
      </c>
    </row>
    <row r="4110" spans="1:21" x14ac:dyDescent="0.25">
      <c r="A4110">
        <v>20070818</v>
      </c>
      <c r="B4110" t="s">
        <v>164</v>
      </c>
      <c r="C4110" t="str">
        <f t="shared" si="192"/>
        <v>W</v>
      </c>
      <c r="D4110" t="s">
        <v>376</v>
      </c>
      <c r="E4110" s="1">
        <v>22</v>
      </c>
      <c r="F4110" s="1">
        <v>9</v>
      </c>
      <c r="G4110">
        <f t="shared" si="193"/>
        <v>13</v>
      </c>
      <c r="H4110" t="s">
        <v>2125</v>
      </c>
      <c r="K4110" t="s">
        <v>1907</v>
      </c>
      <c r="L4110" t="s">
        <v>1906</v>
      </c>
      <c r="M4110" t="s">
        <v>164</v>
      </c>
      <c r="N4110" t="s">
        <v>1033</v>
      </c>
      <c r="S4110" t="s">
        <v>30</v>
      </c>
      <c r="U4110">
        <f t="shared" si="194"/>
        <v>0</v>
      </c>
    </row>
    <row r="4111" spans="1:21" x14ac:dyDescent="0.25">
      <c r="A4111">
        <v>20070818</v>
      </c>
      <c r="B4111" t="s">
        <v>376</v>
      </c>
      <c r="C4111" t="str">
        <f t="shared" si="192"/>
        <v>L</v>
      </c>
      <c r="D4111" t="s">
        <v>164</v>
      </c>
      <c r="E4111" s="1">
        <v>9</v>
      </c>
      <c r="F4111" s="1">
        <v>22</v>
      </c>
      <c r="G4111">
        <f t="shared" si="193"/>
        <v>-13</v>
      </c>
      <c r="H4111" t="s">
        <v>2125</v>
      </c>
      <c r="K4111" t="s">
        <v>1907</v>
      </c>
      <c r="L4111" t="s">
        <v>1906</v>
      </c>
      <c r="M4111" t="s">
        <v>164</v>
      </c>
      <c r="N4111" t="s">
        <v>1037</v>
      </c>
      <c r="S4111" t="s">
        <v>30</v>
      </c>
      <c r="U4111">
        <f t="shared" si="194"/>
        <v>0</v>
      </c>
    </row>
    <row r="4112" spans="1:21" x14ac:dyDescent="0.25">
      <c r="A4112">
        <v>20070818</v>
      </c>
      <c r="B4112" t="s">
        <v>1264</v>
      </c>
      <c r="C4112" t="str">
        <f t="shared" si="192"/>
        <v>W</v>
      </c>
      <c r="D4112" t="s">
        <v>1821</v>
      </c>
      <c r="E4112" s="1">
        <v>27</v>
      </c>
      <c r="F4112" s="1">
        <v>20</v>
      </c>
      <c r="G4112">
        <f t="shared" si="193"/>
        <v>7</v>
      </c>
      <c r="H4112" t="s">
        <v>2120</v>
      </c>
      <c r="K4112" t="s">
        <v>1407</v>
      </c>
      <c r="L4112" t="s">
        <v>1263</v>
      </c>
      <c r="M4112" t="s">
        <v>1264</v>
      </c>
      <c r="N4112" t="s">
        <v>1033</v>
      </c>
      <c r="S4112" t="s">
        <v>30</v>
      </c>
      <c r="U4112">
        <f t="shared" si="194"/>
        <v>0</v>
      </c>
    </row>
    <row r="4113" spans="1:21" x14ac:dyDescent="0.25">
      <c r="A4113">
        <v>20070818</v>
      </c>
      <c r="B4113" t="s">
        <v>1821</v>
      </c>
      <c r="C4113" t="str">
        <f t="shared" si="192"/>
        <v>L</v>
      </c>
      <c r="D4113" t="s">
        <v>1264</v>
      </c>
      <c r="E4113" s="1">
        <v>20</v>
      </c>
      <c r="F4113" s="1">
        <v>27</v>
      </c>
      <c r="G4113">
        <f t="shared" si="193"/>
        <v>-7</v>
      </c>
      <c r="H4113" t="s">
        <v>2120</v>
      </c>
      <c r="K4113" t="s">
        <v>1407</v>
      </c>
      <c r="L4113" t="s">
        <v>1263</v>
      </c>
      <c r="M4113" t="s">
        <v>1264</v>
      </c>
      <c r="N4113" t="s">
        <v>1037</v>
      </c>
      <c r="S4113" t="s">
        <v>30</v>
      </c>
      <c r="U4113">
        <f t="shared" si="194"/>
        <v>1</v>
      </c>
    </row>
    <row r="4114" spans="1:21" x14ac:dyDescent="0.25">
      <c r="A4114">
        <v>20070824</v>
      </c>
      <c r="B4114" t="s">
        <v>1825</v>
      </c>
      <c r="C4114" t="str">
        <f t="shared" si="192"/>
        <v>W</v>
      </c>
      <c r="D4114" t="s">
        <v>171</v>
      </c>
      <c r="E4114" s="1">
        <v>23</v>
      </c>
      <c r="F4114" s="1">
        <v>20</v>
      </c>
      <c r="G4114">
        <f t="shared" si="193"/>
        <v>3</v>
      </c>
      <c r="H4114" t="s">
        <v>2124</v>
      </c>
      <c r="K4114" t="s">
        <v>2123</v>
      </c>
      <c r="L4114" t="s">
        <v>2122</v>
      </c>
      <c r="M4114" t="s">
        <v>1825</v>
      </c>
      <c r="N4114" t="s">
        <v>1033</v>
      </c>
      <c r="S4114" t="s">
        <v>30</v>
      </c>
      <c r="U4114">
        <f t="shared" si="194"/>
        <v>0</v>
      </c>
    </row>
    <row r="4115" spans="1:21" x14ac:dyDescent="0.25">
      <c r="A4115">
        <v>20070824</v>
      </c>
      <c r="B4115" t="s">
        <v>171</v>
      </c>
      <c r="C4115" t="str">
        <f t="shared" si="192"/>
        <v>L</v>
      </c>
      <c r="D4115" t="s">
        <v>1825</v>
      </c>
      <c r="E4115" s="1">
        <v>20</v>
      </c>
      <c r="F4115" s="1">
        <v>23</v>
      </c>
      <c r="G4115">
        <f t="shared" si="193"/>
        <v>-3</v>
      </c>
      <c r="H4115" t="s">
        <v>2124</v>
      </c>
      <c r="K4115" t="s">
        <v>2123</v>
      </c>
      <c r="L4115" t="s">
        <v>2122</v>
      </c>
      <c r="M4115" t="s">
        <v>1825</v>
      </c>
      <c r="N4115" t="s">
        <v>1037</v>
      </c>
      <c r="S4115" t="s">
        <v>30</v>
      </c>
      <c r="U4115">
        <f t="shared" si="194"/>
        <v>1</v>
      </c>
    </row>
    <row r="4116" spans="1:21" x14ac:dyDescent="0.25">
      <c r="A4116">
        <v>20070825</v>
      </c>
      <c r="B4116" t="s">
        <v>503</v>
      </c>
      <c r="C4116" t="str">
        <f t="shared" si="192"/>
        <v>L</v>
      </c>
      <c r="D4116" t="s">
        <v>1828</v>
      </c>
      <c r="E4116" s="1">
        <v>3</v>
      </c>
      <c r="F4116" s="1">
        <v>27</v>
      </c>
      <c r="G4116">
        <f t="shared" si="193"/>
        <v>-24</v>
      </c>
      <c r="H4116" t="s">
        <v>2121</v>
      </c>
      <c r="K4116" t="s">
        <v>1903</v>
      </c>
      <c r="L4116" t="s">
        <v>1120</v>
      </c>
      <c r="M4116" t="s">
        <v>503</v>
      </c>
      <c r="N4116" t="s">
        <v>1033</v>
      </c>
      <c r="S4116" t="s">
        <v>30</v>
      </c>
      <c r="U4116">
        <f t="shared" si="194"/>
        <v>0</v>
      </c>
    </row>
    <row r="4117" spans="1:21" x14ac:dyDescent="0.25">
      <c r="A4117">
        <v>20070825</v>
      </c>
      <c r="B4117" t="s">
        <v>1828</v>
      </c>
      <c r="C4117" t="str">
        <f t="shared" si="192"/>
        <v>W</v>
      </c>
      <c r="D4117" t="s">
        <v>503</v>
      </c>
      <c r="E4117" s="1">
        <v>27</v>
      </c>
      <c r="F4117" s="1">
        <v>3</v>
      </c>
      <c r="G4117">
        <f t="shared" si="193"/>
        <v>24</v>
      </c>
      <c r="H4117" t="s">
        <v>2121</v>
      </c>
      <c r="K4117" t="s">
        <v>1903</v>
      </c>
      <c r="L4117" t="s">
        <v>1120</v>
      </c>
      <c r="M4117" t="s">
        <v>503</v>
      </c>
      <c r="N4117" t="s">
        <v>1037</v>
      </c>
      <c r="S4117" t="s">
        <v>30</v>
      </c>
      <c r="U4117">
        <f t="shared" si="194"/>
        <v>0</v>
      </c>
    </row>
    <row r="4118" spans="1:21" x14ac:dyDescent="0.25">
      <c r="A4118">
        <v>20070826</v>
      </c>
      <c r="B4118" t="s">
        <v>1264</v>
      </c>
      <c r="C4118" t="str">
        <f t="shared" si="192"/>
        <v>L</v>
      </c>
      <c r="D4118" t="s">
        <v>164</v>
      </c>
      <c r="E4118" s="1">
        <v>7</v>
      </c>
      <c r="F4118" s="1">
        <v>34</v>
      </c>
      <c r="G4118">
        <f t="shared" si="193"/>
        <v>-27</v>
      </c>
      <c r="H4118" t="s">
        <v>2120</v>
      </c>
      <c r="K4118" t="s">
        <v>1407</v>
      </c>
      <c r="L4118" t="s">
        <v>1263</v>
      </c>
      <c r="M4118" t="s">
        <v>1264</v>
      </c>
      <c r="N4118" t="s">
        <v>1033</v>
      </c>
      <c r="S4118" t="s">
        <v>30</v>
      </c>
      <c r="U4118">
        <f t="shared" si="194"/>
        <v>0</v>
      </c>
    </row>
    <row r="4119" spans="1:21" x14ac:dyDescent="0.25">
      <c r="A4119">
        <v>20070826</v>
      </c>
      <c r="B4119" t="s">
        <v>164</v>
      </c>
      <c r="C4119" t="str">
        <f t="shared" si="192"/>
        <v>W</v>
      </c>
      <c r="D4119" t="s">
        <v>1264</v>
      </c>
      <c r="E4119" s="1">
        <v>34</v>
      </c>
      <c r="F4119" s="1">
        <v>7</v>
      </c>
      <c r="G4119">
        <f t="shared" si="193"/>
        <v>27</v>
      </c>
      <c r="H4119" t="s">
        <v>2120</v>
      </c>
      <c r="K4119" t="s">
        <v>1407</v>
      </c>
      <c r="L4119" t="s">
        <v>1263</v>
      </c>
      <c r="M4119" t="s">
        <v>1264</v>
      </c>
      <c r="N4119" t="s">
        <v>1037</v>
      </c>
      <c r="S4119" t="s">
        <v>30</v>
      </c>
      <c r="U4119">
        <f t="shared" si="194"/>
        <v>0</v>
      </c>
    </row>
    <row r="4120" spans="1:21" x14ac:dyDescent="0.25">
      <c r="A4120">
        <v>20070907</v>
      </c>
      <c r="B4120" t="s">
        <v>164</v>
      </c>
      <c r="C4120" t="str">
        <f t="shared" si="192"/>
        <v>L</v>
      </c>
      <c r="D4120" t="s">
        <v>1821</v>
      </c>
      <c r="E4120" s="1">
        <v>12</v>
      </c>
      <c r="F4120" s="1">
        <v>17</v>
      </c>
      <c r="G4120">
        <f t="shared" si="193"/>
        <v>-5</v>
      </c>
      <c r="H4120" t="s">
        <v>2688</v>
      </c>
      <c r="I4120" t="s">
        <v>2629</v>
      </c>
      <c r="J4120" t="s">
        <v>207</v>
      </c>
      <c r="K4120" t="s">
        <v>1820</v>
      </c>
      <c r="L4120" t="s">
        <v>1819</v>
      </c>
      <c r="M4120" t="s">
        <v>164</v>
      </c>
      <c r="N4120" t="s">
        <v>1033</v>
      </c>
      <c r="R4120" t="s">
        <v>30</v>
      </c>
      <c r="T4120">
        <v>4</v>
      </c>
      <c r="U4120">
        <f t="shared" si="194"/>
        <v>1</v>
      </c>
    </row>
    <row r="4121" spans="1:21" x14ac:dyDescent="0.25">
      <c r="A4121">
        <v>20070907</v>
      </c>
      <c r="B4121" t="s">
        <v>1821</v>
      </c>
      <c r="C4121" t="str">
        <f t="shared" si="192"/>
        <v>W</v>
      </c>
      <c r="D4121" t="s">
        <v>164</v>
      </c>
      <c r="E4121" s="1">
        <v>17</v>
      </c>
      <c r="F4121" s="1">
        <v>12</v>
      </c>
      <c r="G4121">
        <f t="shared" si="193"/>
        <v>5</v>
      </c>
      <c r="H4121" t="s">
        <v>2688</v>
      </c>
      <c r="I4121" t="s">
        <v>2629</v>
      </c>
      <c r="J4121" t="s">
        <v>207</v>
      </c>
      <c r="K4121" t="s">
        <v>1820</v>
      </c>
      <c r="L4121" t="s">
        <v>1819</v>
      </c>
      <c r="M4121" t="s">
        <v>164</v>
      </c>
      <c r="N4121" t="s">
        <v>1037</v>
      </c>
      <c r="R4121" t="s">
        <v>30</v>
      </c>
      <c r="T4121">
        <v>4</v>
      </c>
      <c r="U4121">
        <f t="shared" si="194"/>
        <v>0</v>
      </c>
    </row>
    <row r="4122" spans="1:21" x14ac:dyDescent="0.25">
      <c r="A4122">
        <v>20070908</v>
      </c>
      <c r="B4122" t="s">
        <v>376</v>
      </c>
      <c r="C4122" t="str">
        <f t="shared" si="192"/>
        <v>W</v>
      </c>
      <c r="D4122" t="s">
        <v>660</v>
      </c>
      <c r="E4122" s="1">
        <v>28</v>
      </c>
      <c r="F4122" s="1">
        <v>10</v>
      </c>
      <c r="G4122">
        <f t="shared" si="193"/>
        <v>18</v>
      </c>
      <c r="H4122" t="s">
        <v>2688</v>
      </c>
      <c r="I4122" t="s">
        <v>2629</v>
      </c>
      <c r="J4122" t="s">
        <v>208</v>
      </c>
      <c r="K4122" t="s">
        <v>2690</v>
      </c>
      <c r="L4122" t="s">
        <v>2689</v>
      </c>
      <c r="M4122" t="s">
        <v>164</v>
      </c>
      <c r="N4122" t="s">
        <v>1839</v>
      </c>
      <c r="R4122" t="s">
        <v>30</v>
      </c>
      <c r="T4122">
        <v>4</v>
      </c>
      <c r="U4122">
        <f t="shared" si="194"/>
        <v>0</v>
      </c>
    </row>
    <row r="4123" spans="1:21" x14ac:dyDescent="0.25">
      <c r="A4123">
        <v>20070908</v>
      </c>
      <c r="B4123" t="s">
        <v>660</v>
      </c>
      <c r="C4123" t="str">
        <f t="shared" si="192"/>
        <v>L</v>
      </c>
      <c r="D4123" t="s">
        <v>376</v>
      </c>
      <c r="E4123" s="1">
        <v>10</v>
      </c>
      <c r="F4123" s="1">
        <v>28</v>
      </c>
      <c r="G4123">
        <f t="shared" si="193"/>
        <v>-18</v>
      </c>
      <c r="H4123" t="s">
        <v>2688</v>
      </c>
      <c r="I4123" t="s">
        <v>2629</v>
      </c>
      <c r="J4123" t="s">
        <v>208</v>
      </c>
      <c r="K4123" t="s">
        <v>2690</v>
      </c>
      <c r="L4123" t="s">
        <v>2689</v>
      </c>
      <c r="M4123" t="s">
        <v>164</v>
      </c>
      <c r="N4123" t="s">
        <v>1839</v>
      </c>
      <c r="R4123" t="s">
        <v>30</v>
      </c>
      <c r="T4123">
        <v>4</v>
      </c>
      <c r="U4123">
        <f t="shared" si="194"/>
        <v>0</v>
      </c>
    </row>
    <row r="4124" spans="1:21" x14ac:dyDescent="0.25">
      <c r="A4124">
        <v>20070908</v>
      </c>
      <c r="B4124" t="s">
        <v>1824</v>
      </c>
      <c r="C4124" t="str">
        <f t="shared" si="192"/>
        <v>W</v>
      </c>
      <c r="D4124" t="s">
        <v>1823</v>
      </c>
      <c r="E4124" s="1">
        <v>91</v>
      </c>
      <c r="F4124" s="1">
        <v>3</v>
      </c>
      <c r="G4124">
        <f t="shared" si="193"/>
        <v>88</v>
      </c>
      <c r="H4124" t="s">
        <v>2688</v>
      </c>
      <c r="I4124" t="s">
        <v>2629</v>
      </c>
      <c r="J4124" t="s">
        <v>212</v>
      </c>
      <c r="K4124" t="s">
        <v>2141</v>
      </c>
      <c r="L4124" t="s">
        <v>2140</v>
      </c>
      <c r="M4124" t="s">
        <v>164</v>
      </c>
      <c r="N4124" t="s">
        <v>1839</v>
      </c>
      <c r="R4124" t="s">
        <v>30</v>
      </c>
      <c r="T4124">
        <v>4</v>
      </c>
      <c r="U4124">
        <f t="shared" si="194"/>
        <v>0</v>
      </c>
    </row>
    <row r="4125" spans="1:21" x14ac:dyDescent="0.25">
      <c r="A4125">
        <v>20070908</v>
      </c>
      <c r="B4125" t="s">
        <v>1823</v>
      </c>
      <c r="C4125" t="str">
        <f t="shared" si="192"/>
        <v>L</v>
      </c>
      <c r="D4125" t="s">
        <v>1824</v>
      </c>
      <c r="E4125" s="1">
        <v>3</v>
      </c>
      <c r="F4125" s="1">
        <v>91</v>
      </c>
      <c r="G4125">
        <f t="shared" si="193"/>
        <v>-88</v>
      </c>
      <c r="H4125" t="s">
        <v>2688</v>
      </c>
      <c r="I4125" t="s">
        <v>2629</v>
      </c>
      <c r="J4125" t="s">
        <v>212</v>
      </c>
      <c r="K4125" t="s">
        <v>2141</v>
      </c>
      <c r="L4125" t="s">
        <v>2140</v>
      </c>
      <c r="M4125" t="s">
        <v>164</v>
      </c>
      <c r="N4125" t="s">
        <v>1839</v>
      </c>
      <c r="R4125" t="s">
        <v>30</v>
      </c>
      <c r="T4125">
        <v>4</v>
      </c>
      <c r="U4125">
        <f t="shared" si="194"/>
        <v>0</v>
      </c>
    </row>
    <row r="4126" spans="1:21" x14ac:dyDescent="0.25">
      <c r="A4126">
        <v>20070908</v>
      </c>
      <c r="B4126" t="s">
        <v>1787</v>
      </c>
      <c r="C4126" t="str">
        <f t="shared" si="192"/>
        <v>W</v>
      </c>
      <c r="D4126" t="s">
        <v>171</v>
      </c>
      <c r="E4126" s="1">
        <v>76</v>
      </c>
      <c r="F4126" s="1">
        <v>14</v>
      </c>
      <c r="G4126">
        <f t="shared" si="193"/>
        <v>62</v>
      </c>
      <c r="H4126" t="s">
        <v>2688</v>
      </c>
      <c r="I4126" t="s">
        <v>2629</v>
      </c>
      <c r="J4126" t="s">
        <v>210</v>
      </c>
      <c r="K4126" t="s">
        <v>1907</v>
      </c>
      <c r="L4126" t="s">
        <v>1906</v>
      </c>
      <c r="M4126" t="s">
        <v>164</v>
      </c>
      <c r="N4126" t="s">
        <v>1839</v>
      </c>
      <c r="R4126" t="s">
        <v>30</v>
      </c>
      <c r="T4126">
        <v>4</v>
      </c>
      <c r="U4126">
        <f t="shared" si="194"/>
        <v>0</v>
      </c>
    </row>
    <row r="4127" spans="1:21" x14ac:dyDescent="0.25">
      <c r="A4127">
        <v>20070908</v>
      </c>
      <c r="B4127" t="s">
        <v>171</v>
      </c>
      <c r="C4127" t="str">
        <f t="shared" si="192"/>
        <v>L</v>
      </c>
      <c r="D4127" t="s">
        <v>1787</v>
      </c>
      <c r="E4127" s="1">
        <v>14</v>
      </c>
      <c r="F4127" s="1">
        <v>76</v>
      </c>
      <c r="G4127">
        <f t="shared" si="193"/>
        <v>-62</v>
      </c>
      <c r="H4127" t="s">
        <v>2688</v>
      </c>
      <c r="I4127" t="s">
        <v>2629</v>
      </c>
      <c r="J4127" t="s">
        <v>210</v>
      </c>
      <c r="K4127" t="s">
        <v>1907</v>
      </c>
      <c r="L4127" t="s">
        <v>1906</v>
      </c>
      <c r="M4127" t="s">
        <v>164</v>
      </c>
      <c r="N4127" t="s">
        <v>1839</v>
      </c>
      <c r="R4127" t="s">
        <v>30</v>
      </c>
      <c r="T4127">
        <v>4</v>
      </c>
      <c r="U4127">
        <f t="shared" si="194"/>
        <v>0</v>
      </c>
    </row>
    <row r="4128" spans="1:21" x14ac:dyDescent="0.25">
      <c r="A4128">
        <v>20070909</v>
      </c>
      <c r="B4128" t="s">
        <v>1828</v>
      </c>
      <c r="C4128" t="str">
        <f t="shared" si="192"/>
        <v>W</v>
      </c>
      <c r="D4128" t="s">
        <v>2633</v>
      </c>
      <c r="E4128" s="1">
        <v>59</v>
      </c>
      <c r="F4128" s="1">
        <v>7</v>
      </c>
      <c r="G4128">
        <f t="shared" si="193"/>
        <v>52</v>
      </c>
      <c r="H4128" t="s">
        <v>2688</v>
      </c>
      <c r="I4128" t="s">
        <v>2629</v>
      </c>
      <c r="J4128" t="s">
        <v>208</v>
      </c>
      <c r="K4128" t="s">
        <v>2268</v>
      </c>
      <c r="L4128" t="s">
        <v>1939</v>
      </c>
      <c r="M4128" t="s">
        <v>164</v>
      </c>
      <c r="N4128" t="s">
        <v>1839</v>
      </c>
      <c r="R4128" t="s">
        <v>30</v>
      </c>
      <c r="T4128">
        <v>4</v>
      </c>
      <c r="U4128">
        <f t="shared" si="194"/>
        <v>0</v>
      </c>
    </row>
    <row r="4129" spans="1:21" x14ac:dyDescent="0.25">
      <c r="A4129">
        <v>20070909</v>
      </c>
      <c r="B4129" t="s">
        <v>2633</v>
      </c>
      <c r="C4129" t="str">
        <f t="shared" si="192"/>
        <v>L</v>
      </c>
      <c r="D4129" t="s">
        <v>1828</v>
      </c>
      <c r="E4129" s="1">
        <v>7</v>
      </c>
      <c r="F4129" s="1">
        <v>59</v>
      </c>
      <c r="G4129">
        <f t="shared" si="193"/>
        <v>-52</v>
      </c>
      <c r="H4129" t="s">
        <v>2688</v>
      </c>
      <c r="I4129" t="s">
        <v>2629</v>
      </c>
      <c r="J4129" t="s">
        <v>208</v>
      </c>
      <c r="K4129" t="s">
        <v>2268</v>
      </c>
      <c r="L4129" t="s">
        <v>1939</v>
      </c>
      <c r="M4129" t="s">
        <v>164</v>
      </c>
      <c r="N4129" t="s">
        <v>1839</v>
      </c>
      <c r="R4129" t="s">
        <v>30</v>
      </c>
      <c r="T4129">
        <v>4</v>
      </c>
      <c r="U4129">
        <f t="shared" si="194"/>
        <v>0</v>
      </c>
    </row>
    <row r="4130" spans="1:21" x14ac:dyDescent="0.25">
      <c r="A4130">
        <v>20070909</v>
      </c>
      <c r="B4130" t="s">
        <v>1825</v>
      </c>
      <c r="C4130" t="str">
        <f t="shared" si="192"/>
        <v>W</v>
      </c>
      <c r="D4130" t="s">
        <v>2639</v>
      </c>
      <c r="E4130" s="1">
        <v>32</v>
      </c>
      <c r="F4130" s="1">
        <v>17</v>
      </c>
      <c r="G4130">
        <f t="shared" si="193"/>
        <v>15</v>
      </c>
      <c r="H4130" t="s">
        <v>2688</v>
      </c>
      <c r="I4130" t="s">
        <v>2629</v>
      </c>
      <c r="J4130" t="s">
        <v>207</v>
      </c>
      <c r="K4130" t="s">
        <v>2057</v>
      </c>
      <c r="L4130" t="s">
        <v>1854</v>
      </c>
      <c r="M4130" t="s">
        <v>164</v>
      </c>
      <c r="N4130" t="s">
        <v>1839</v>
      </c>
      <c r="R4130" t="s">
        <v>30</v>
      </c>
      <c r="T4130">
        <v>4</v>
      </c>
      <c r="U4130">
        <f t="shared" si="194"/>
        <v>0</v>
      </c>
    </row>
    <row r="4131" spans="1:21" x14ac:dyDescent="0.25">
      <c r="A4131">
        <v>20070909</v>
      </c>
      <c r="B4131" t="s">
        <v>2639</v>
      </c>
      <c r="C4131" t="str">
        <f t="shared" si="192"/>
        <v>L</v>
      </c>
      <c r="D4131" t="s">
        <v>1825</v>
      </c>
      <c r="E4131" s="1">
        <v>17</v>
      </c>
      <c r="F4131" s="1">
        <v>32</v>
      </c>
      <c r="G4131">
        <f t="shared" si="193"/>
        <v>-15</v>
      </c>
      <c r="H4131" t="s">
        <v>2688</v>
      </c>
      <c r="I4131" t="s">
        <v>2629</v>
      </c>
      <c r="J4131" t="s">
        <v>207</v>
      </c>
      <c r="K4131" t="s">
        <v>2057</v>
      </c>
      <c r="L4131" t="s">
        <v>1854</v>
      </c>
      <c r="M4131" t="s">
        <v>164</v>
      </c>
      <c r="N4131" t="s">
        <v>1839</v>
      </c>
      <c r="R4131" t="s">
        <v>30</v>
      </c>
      <c r="T4131">
        <v>4</v>
      </c>
      <c r="U4131">
        <f t="shared" si="194"/>
        <v>0</v>
      </c>
    </row>
    <row r="4132" spans="1:21" x14ac:dyDescent="0.25">
      <c r="A4132">
        <v>20070909</v>
      </c>
      <c r="B4132" t="s">
        <v>2645</v>
      </c>
      <c r="C4132" t="str">
        <f t="shared" si="192"/>
        <v>L</v>
      </c>
      <c r="D4132" t="s">
        <v>1264</v>
      </c>
      <c r="E4132" s="1">
        <v>17</v>
      </c>
      <c r="F4132" s="1">
        <v>42</v>
      </c>
      <c r="G4132">
        <f t="shared" si="193"/>
        <v>-25</v>
      </c>
      <c r="H4132" t="s">
        <v>2688</v>
      </c>
      <c r="I4132" t="s">
        <v>2629</v>
      </c>
      <c r="J4132" t="s">
        <v>212</v>
      </c>
      <c r="K4132" t="s">
        <v>2632</v>
      </c>
      <c r="L4132" t="s">
        <v>2249</v>
      </c>
      <c r="M4132" t="s">
        <v>164</v>
      </c>
      <c r="N4132" t="s">
        <v>1839</v>
      </c>
      <c r="R4132" t="s">
        <v>30</v>
      </c>
      <c r="T4132">
        <v>4</v>
      </c>
      <c r="U4132">
        <f t="shared" si="194"/>
        <v>0</v>
      </c>
    </row>
    <row r="4133" spans="1:21" x14ac:dyDescent="0.25">
      <c r="A4133">
        <v>20070909</v>
      </c>
      <c r="B4133" t="s">
        <v>1264</v>
      </c>
      <c r="C4133" t="str">
        <f t="shared" si="192"/>
        <v>W</v>
      </c>
      <c r="D4133" t="s">
        <v>2645</v>
      </c>
      <c r="E4133" s="1">
        <v>42</v>
      </c>
      <c r="F4133" s="1">
        <v>17</v>
      </c>
      <c r="G4133">
        <f t="shared" si="193"/>
        <v>25</v>
      </c>
      <c r="H4133" t="s">
        <v>2688</v>
      </c>
      <c r="I4133" t="s">
        <v>2629</v>
      </c>
      <c r="J4133" t="s">
        <v>212</v>
      </c>
      <c r="K4133" t="s">
        <v>2632</v>
      </c>
      <c r="L4133" t="s">
        <v>2249</v>
      </c>
      <c r="M4133" t="s">
        <v>164</v>
      </c>
      <c r="N4133" t="s">
        <v>1839</v>
      </c>
      <c r="R4133" t="s">
        <v>30</v>
      </c>
      <c r="T4133">
        <v>4</v>
      </c>
      <c r="U4133">
        <f t="shared" si="194"/>
        <v>0</v>
      </c>
    </row>
    <row r="4134" spans="1:21" x14ac:dyDescent="0.25">
      <c r="A4134">
        <v>20070909</v>
      </c>
      <c r="B4134" t="s">
        <v>326</v>
      </c>
      <c r="C4134" t="str">
        <f t="shared" si="192"/>
        <v>L</v>
      </c>
      <c r="D4134" t="s">
        <v>503</v>
      </c>
      <c r="E4134" s="1">
        <v>10</v>
      </c>
      <c r="F4134" s="1">
        <v>56</v>
      </c>
      <c r="G4134">
        <f t="shared" si="193"/>
        <v>-46</v>
      </c>
      <c r="H4134" t="s">
        <v>2688</v>
      </c>
      <c r="I4134" t="s">
        <v>2629</v>
      </c>
      <c r="J4134" t="s">
        <v>210</v>
      </c>
      <c r="K4134" t="s">
        <v>1897</v>
      </c>
      <c r="L4134" t="s">
        <v>2636</v>
      </c>
      <c r="M4134" t="s">
        <v>164</v>
      </c>
      <c r="N4134" t="s">
        <v>1839</v>
      </c>
      <c r="R4134" t="s">
        <v>30</v>
      </c>
      <c r="T4134">
        <v>4</v>
      </c>
      <c r="U4134">
        <f t="shared" si="194"/>
        <v>0</v>
      </c>
    </row>
    <row r="4135" spans="1:21" x14ac:dyDescent="0.25">
      <c r="A4135">
        <v>20070909</v>
      </c>
      <c r="B4135" t="s">
        <v>503</v>
      </c>
      <c r="C4135" t="str">
        <f t="shared" si="192"/>
        <v>W</v>
      </c>
      <c r="D4135" t="s">
        <v>326</v>
      </c>
      <c r="E4135" s="1">
        <v>56</v>
      </c>
      <c r="F4135" s="1">
        <v>10</v>
      </c>
      <c r="G4135">
        <f t="shared" si="193"/>
        <v>46</v>
      </c>
      <c r="H4135" t="s">
        <v>2688</v>
      </c>
      <c r="I4135" t="s">
        <v>2629</v>
      </c>
      <c r="J4135" t="s">
        <v>210</v>
      </c>
      <c r="K4135" t="s">
        <v>1897</v>
      </c>
      <c r="L4135" t="s">
        <v>2636</v>
      </c>
      <c r="M4135" t="s">
        <v>164</v>
      </c>
      <c r="N4135" t="s">
        <v>1839</v>
      </c>
      <c r="R4135" t="s">
        <v>30</v>
      </c>
      <c r="T4135">
        <v>4</v>
      </c>
      <c r="U4135">
        <f t="shared" si="194"/>
        <v>0</v>
      </c>
    </row>
    <row r="4136" spans="1:21" x14ac:dyDescent="0.25">
      <c r="A4136">
        <v>20070911</v>
      </c>
      <c r="B4136" t="s">
        <v>1821</v>
      </c>
      <c r="C4136" t="str">
        <f t="shared" si="192"/>
        <v>W</v>
      </c>
      <c r="D4136" t="s">
        <v>382</v>
      </c>
      <c r="E4136" s="1">
        <v>33</v>
      </c>
      <c r="F4136" s="1">
        <v>3</v>
      </c>
      <c r="G4136">
        <f t="shared" si="193"/>
        <v>30</v>
      </c>
      <c r="H4136" t="s">
        <v>2688</v>
      </c>
      <c r="I4136" t="s">
        <v>2629</v>
      </c>
      <c r="J4136" t="s">
        <v>207</v>
      </c>
      <c r="K4136" t="s">
        <v>2141</v>
      </c>
      <c r="L4136" t="s">
        <v>2140</v>
      </c>
      <c r="M4136" t="s">
        <v>164</v>
      </c>
      <c r="N4136" t="s">
        <v>1839</v>
      </c>
      <c r="R4136" t="s">
        <v>30</v>
      </c>
      <c r="T4136">
        <v>4</v>
      </c>
      <c r="U4136">
        <f t="shared" si="194"/>
        <v>0</v>
      </c>
    </row>
    <row r="4137" spans="1:21" x14ac:dyDescent="0.25">
      <c r="A4137">
        <v>20070911</v>
      </c>
      <c r="B4137" t="s">
        <v>382</v>
      </c>
      <c r="C4137" t="str">
        <f t="shared" si="192"/>
        <v>L</v>
      </c>
      <c r="D4137" t="s">
        <v>1821</v>
      </c>
      <c r="E4137" s="1">
        <v>3</v>
      </c>
      <c r="F4137" s="1">
        <v>33</v>
      </c>
      <c r="G4137">
        <f t="shared" si="193"/>
        <v>-30</v>
      </c>
      <c r="H4137" t="s">
        <v>2688</v>
      </c>
      <c r="I4137" t="s">
        <v>2629</v>
      </c>
      <c r="J4137" t="s">
        <v>207</v>
      </c>
      <c r="K4137" t="s">
        <v>2141</v>
      </c>
      <c r="L4137" t="s">
        <v>2140</v>
      </c>
      <c r="M4137" t="s">
        <v>164</v>
      </c>
      <c r="N4137" t="s">
        <v>1839</v>
      </c>
      <c r="R4137" t="s">
        <v>30</v>
      </c>
      <c r="T4137">
        <v>4</v>
      </c>
      <c r="U4137">
        <f t="shared" si="194"/>
        <v>0</v>
      </c>
    </row>
    <row r="4138" spans="1:21" x14ac:dyDescent="0.25">
      <c r="A4138">
        <v>20070912</v>
      </c>
      <c r="B4138" t="s">
        <v>660</v>
      </c>
      <c r="C4138" t="str">
        <f t="shared" si="192"/>
        <v>L</v>
      </c>
      <c r="D4138" t="s">
        <v>2631</v>
      </c>
      <c r="E4138" s="1">
        <v>15</v>
      </c>
      <c r="F4138" s="1">
        <v>25</v>
      </c>
      <c r="G4138">
        <f t="shared" si="193"/>
        <v>-10</v>
      </c>
      <c r="H4138" t="s">
        <v>2688</v>
      </c>
      <c r="I4138" t="s">
        <v>2629</v>
      </c>
      <c r="J4138" t="s">
        <v>208</v>
      </c>
      <c r="K4138" t="s">
        <v>2063</v>
      </c>
      <c r="L4138" t="s">
        <v>2062</v>
      </c>
      <c r="M4138" t="s">
        <v>164</v>
      </c>
      <c r="N4138" t="s">
        <v>1839</v>
      </c>
      <c r="R4138" t="s">
        <v>30</v>
      </c>
      <c r="T4138">
        <v>4</v>
      </c>
      <c r="U4138">
        <f t="shared" si="194"/>
        <v>0</v>
      </c>
    </row>
    <row r="4139" spans="1:21" x14ac:dyDescent="0.25">
      <c r="A4139">
        <v>20070912</v>
      </c>
      <c r="B4139" t="s">
        <v>2631</v>
      </c>
      <c r="C4139" t="str">
        <f t="shared" si="192"/>
        <v>W</v>
      </c>
      <c r="D4139" t="s">
        <v>660</v>
      </c>
      <c r="E4139" s="1">
        <v>25</v>
      </c>
      <c r="F4139" s="1">
        <v>15</v>
      </c>
      <c r="G4139">
        <f t="shared" si="193"/>
        <v>10</v>
      </c>
      <c r="H4139" t="s">
        <v>2688</v>
      </c>
      <c r="I4139" t="s">
        <v>2629</v>
      </c>
      <c r="J4139" t="s">
        <v>208</v>
      </c>
      <c r="K4139" t="s">
        <v>2063</v>
      </c>
      <c r="L4139" t="s">
        <v>2062</v>
      </c>
      <c r="M4139" t="s">
        <v>164</v>
      </c>
      <c r="N4139" t="s">
        <v>1839</v>
      </c>
      <c r="R4139" t="s">
        <v>30</v>
      </c>
      <c r="T4139">
        <v>4</v>
      </c>
      <c r="U4139">
        <f t="shared" si="194"/>
        <v>0</v>
      </c>
    </row>
    <row r="4140" spans="1:21" x14ac:dyDescent="0.25">
      <c r="A4140">
        <v>20070912</v>
      </c>
      <c r="B4140" t="s">
        <v>171</v>
      </c>
      <c r="C4140" t="str">
        <f t="shared" si="192"/>
        <v>W</v>
      </c>
      <c r="D4140" t="s">
        <v>397</v>
      </c>
      <c r="E4140" s="1">
        <v>24</v>
      </c>
      <c r="F4140" s="1">
        <v>18</v>
      </c>
      <c r="G4140">
        <f t="shared" si="193"/>
        <v>6</v>
      </c>
      <c r="H4140" t="s">
        <v>2688</v>
      </c>
      <c r="I4140" t="s">
        <v>2629</v>
      </c>
      <c r="J4140" t="s">
        <v>210</v>
      </c>
      <c r="K4140" t="s">
        <v>1907</v>
      </c>
      <c r="L4140" t="s">
        <v>1906</v>
      </c>
      <c r="M4140" t="s">
        <v>164</v>
      </c>
      <c r="N4140" t="s">
        <v>1839</v>
      </c>
      <c r="R4140" t="s">
        <v>30</v>
      </c>
      <c r="T4140">
        <v>4</v>
      </c>
      <c r="U4140">
        <f t="shared" si="194"/>
        <v>0</v>
      </c>
    </row>
    <row r="4141" spans="1:21" x14ac:dyDescent="0.25">
      <c r="A4141">
        <v>20070912</v>
      </c>
      <c r="B4141" t="s">
        <v>397</v>
      </c>
      <c r="C4141" t="str">
        <f t="shared" si="192"/>
        <v>L</v>
      </c>
      <c r="D4141" t="s">
        <v>171</v>
      </c>
      <c r="E4141" s="1">
        <v>18</v>
      </c>
      <c r="F4141" s="1">
        <v>24</v>
      </c>
      <c r="G4141">
        <f t="shared" si="193"/>
        <v>-6</v>
      </c>
      <c r="H4141" t="s">
        <v>2688</v>
      </c>
      <c r="I4141" t="s">
        <v>2629</v>
      </c>
      <c r="J4141" t="s">
        <v>210</v>
      </c>
      <c r="K4141" t="s">
        <v>1907</v>
      </c>
      <c r="L4141" t="s">
        <v>1906</v>
      </c>
      <c r="M4141" t="s">
        <v>164</v>
      </c>
      <c r="N4141" t="s">
        <v>1839</v>
      </c>
      <c r="R4141" t="s">
        <v>30</v>
      </c>
      <c r="T4141">
        <v>4</v>
      </c>
      <c r="U4141">
        <f t="shared" si="194"/>
        <v>1</v>
      </c>
    </row>
    <row r="4142" spans="1:21" x14ac:dyDescent="0.25">
      <c r="A4142">
        <v>20070912</v>
      </c>
      <c r="B4142" t="s">
        <v>1823</v>
      </c>
      <c r="C4142" t="str">
        <f t="shared" si="192"/>
        <v>L</v>
      </c>
      <c r="D4142" t="s">
        <v>1817</v>
      </c>
      <c r="E4142" s="1">
        <v>31</v>
      </c>
      <c r="F4142" s="1">
        <v>35</v>
      </c>
      <c r="G4142">
        <f t="shared" si="193"/>
        <v>-4</v>
      </c>
      <c r="H4142" t="s">
        <v>2688</v>
      </c>
      <c r="I4142" t="s">
        <v>2629</v>
      </c>
      <c r="J4142" t="s">
        <v>212</v>
      </c>
      <c r="K4142" t="s">
        <v>2628</v>
      </c>
      <c r="L4142" t="s">
        <v>2093</v>
      </c>
      <c r="M4142" t="s">
        <v>164</v>
      </c>
      <c r="N4142" t="s">
        <v>1839</v>
      </c>
      <c r="R4142" t="s">
        <v>30</v>
      </c>
      <c r="T4142">
        <v>4</v>
      </c>
      <c r="U4142">
        <f t="shared" si="194"/>
        <v>1</v>
      </c>
    </row>
    <row r="4143" spans="1:21" x14ac:dyDescent="0.25">
      <c r="A4143">
        <v>20070912</v>
      </c>
      <c r="B4143" t="s">
        <v>1817</v>
      </c>
      <c r="C4143" t="str">
        <f t="shared" si="192"/>
        <v>W</v>
      </c>
      <c r="D4143" t="s">
        <v>1823</v>
      </c>
      <c r="E4143" s="1">
        <v>35</v>
      </c>
      <c r="F4143" s="1">
        <v>31</v>
      </c>
      <c r="G4143">
        <f t="shared" si="193"/>
        <v>4</v>
      </c>
      <c r="H4143" t="s">
        <v>2688</v>
      </c>
      <c r="I4143" t="s">
        <v>2629</v>
      </c>
      <c r="J4143" t="s">
        <v>212</v>
      </c>
      <c r="K4143" t="s">
        <v>2628</v>
      </c>
      <c r="L4143" t="s">
        <v>2093</v>
      </c>
      <c r="M4143" t="s">
        <v>164</v>
      </c>
      <c r="N4143" t="s">
        <v>1839</v>
      </c>
      <c r="R4143" t="s">
        <v>30</v>
      </c>
      <c r="T4143">
        <v>4</v>
      </c>
      <c r="U4143">
        <f t="shared" si="194"/>
        <v>0</v>
      </c>
    </row>
    <row r="4144" spans="1:21" x14ac:dyDescent="0.25">
      <c r="A4144">
        <v>20070914</v>
      </c>
      <c r="B4144" t="s">
        <v>376</v>
      </c>
      <c r="C4144" t="str">
        <f t="shared" si="192"/>
        <v>L</v>
      </c>
      <c r="D4144" t="s">
        <v>1828</v>
      </c>
      <c r="E4144" s="1">
        <v>0</v>
      </c>
      <c r="F4144" s="1">
        <v>36</v>
      </c>
      <c r="G4144">
        <f t="shared" si="193"/>
        <v>-36</v>
      </c>
      <c r="H4144" t="s">
        <v>2688</v>
      </c>
      <c r="I4144" t="s">
        <v>2629</v>
      </c>
      <c r="J4144" t="s">
        <v>208</v>
      </c>
      <c r="K4144" t="s">
        <v>1820</v>
      </c>
      <c r="L4144" t="s">
        <v>1819</v>
      </c>
      <c r="M4144" t="s">
        <v>164</v>
      </c>
      <c r="N4144" t="s">
        <v>1839</v>
      </c>
      <c r="R4144" t="s">
        <v>30</v>
      </c>
      <c r="T4144">
        <v>4</v>
      </c>
      <c r="U4144">
        <f t="shared" si="194"/>
        <v>0</v>
      </c>
    </row>
    <row r="4145" spans="1:21" x14ac:dyDescent="0.25">
      <c r="A4145">
        <v>20070914</v>
      </c>
      <c r="B4145" t="s">
        <v>1828</v>
      </c>
      <c r="C4145" t="str">
        <f t="shared" si="192"/>
        <v>W</v>
      </c>
      <c r="D4145" t="s">
        <v>376</v>
      </c>
      <c r="E4145" s="1">
        <v>36</v>
      </c>
      <c r="F4145" s="1">
        <v>0</v>
      </c>
      <c r="G4145">
        <f t="shared" si="193"/>
        <v>36</v>
      </c>
      <c r="H4145" t="s">
        <v>2688</v>
      </c>
      <c r="I4145" t="s">
        <v>2629</v>
      </c>
      <c r="J4145" t="s">
        <v>208</v>
      </c>
      <c r="K4145" t="s">
        <v>1820</v>
      </c>
      <c r="L4145" t="s">
        <v>1819</v>
      </c>
      <c r="M4145" t="s">
        <v>164</v>
      </c>
      <c r="N4145" t="s">
        <v>1839</v>
      </c>
      <c r="R4145" t="s">
        <v>30</v>
      </c>
      <c r="T4145">
        <v>4</v>
      </c>
      <c r="U4145">
        <f t="shared" si="194"/>
        <v>0</v>
      </c>
    </row>
    <row r="4146" spans="1:21" x14ac:dyDescent="0.25">
      <c r="A4146">
        <v>20070915</v>
      </c>
      <c r="B4146" t="s">
        <v>1264</v>
      </c>
      <c r="C4146" t="str">
        <f t="shared" si="192"/>
        <v>L</v>
      </c>
      <c r="D4146" t="s">
        <v>1824</v>
      </c>
      <c r="E4146" s="1">
        <v>20</v>
      </c>
      <c r="F4146" s="1">
        <v>32</v>
      </c>
      <c r="G4146">
        <f t="shared" si="193"/>
        <v>-12</v>
      </c>
      <c r="H4146" t="s">
        <v>2688</v>
      </c>
      <c r="I4146" t="s">
        <v>2629</v>
      </c>
      <c r="J4146" t="s">
        <v>212</v>
      </c>
      <c r="K4146" t="s">
        <v>1407</v>
      </c>
      <c r="L4146" t="s">
        <v>1263</v>
      </c>
      <c r="M4146" t="s">
        <v>1264</v>
      </c>
      <c r="N4146" t="s">
        <v>1033</v>
      </c>
      <c r="R4146" t="s">
        <v>30</v>
      </c>
      <c r="T4146">
        <v>4</v>
      </c>
      <c r="U4146">
        <f t="shared" si="194"/>
        <v>0</v>
      </c>
    </row>
    <row r="4147" spans="1:21" x14ac:dyDescent="0.25">
      <c r="A4147">
        <v>20070915</v>
      </c>
      <c r="B4147" t="s">
        <v>1824</v>
      </c>
      <c r="C4147" t="str">
        <f t="shared" si="192"/>
        <v>W</v>
      </c>
      <c r="D4147" t="s">
        <v>1264</v>
      </c>
      <c r="E4147" s="1">
        <v>32</v>
      </c>
      <c r="F4147" s="1">
        <v>20</v>
      </c>
      <c r="G4147">
        <f t="shared" si="193"/>
        <v>12</v>
      </c>
      <c r="H4147" t="s">
        <v>2688</v>
      </c>
      <c r="I4147" t="s">
        <v>2629</v>
      </c>
      <c r="J4147" t="s">
        <v>212</v>
      </c>
      <c r="K4147" t="s">
        <v>1407</v>
      </c>
      <c r="L4147" t="s">
        <v>1263</v>
      </c>
      <c r="M4147" t="s">
        <v>1264</v>
      </c>
      <c r="N4147" t="s">
        <v>1037</v>
      </c>
      <c r="R4147" t="s">
        <v>30</v>
      </c>
      <c r="T4147">
        <v>4</v>
      </c>
      <c r="U4147">
        <f t="shared" si="194"/>
        <v>0</v>
      </c>
    </row>
    <row r="4148" spans="1:21" x14ac:dyDescent="0.25">
      <c r="A4148">
        <v>20070915</v>
      </c>
      <c r="B4148" t="s">
        <v>1787</v>
      </c>
      <c r="C4148" t="str">
        <f t="shared" si="192"/>
        <v>W</v>
      </c>
      <c r="D4148" t="s">
        <v>326</v>
      </c>
      <c r="E4148" s="1">
        <v>108</v>
      </c>
      <c r="F4148" s="1">
        <v>13</v>
      </c>
      <c r="G4148">
        <f t="shared" si="193"/>
        <v>95</v>
      </c>
      <c r="H4148" t="s">
        <v>2688</v>
      </c>
      <c r="I4148" t="s">
        <v>2629</v>
      </c>
      <c r="J4148" t="s">
        <v>210</v>
      </c>
      <c r="K4148" t="s">
        <v>2141</v>
      </c>
      <c r="L4148" t="s">
        <v>2140</v>
      </c>
      <c r="M4148" t="s">
        <v>164</v>
      </c>
      <c r="N4148" t="s">
        <v>1839</v>
      </c>
      <c r="R4148" t="s">
        <v>30</v>
      </c>
      <c r="T4148">
        <v>4</v>
      </c>
      <c r="U4148">
        <f t="shared" si="194"/>
        <v>0</v>
      </c>
    </row>
    <row r="4149" spans="1:21" x14ac:dyDescent="0.25">
      <c r="A4149">
        <v>20070915</v>
      </c>
      <c r="B4149" t="s">
        <v>1825</v>
      </c>
      <c r="C4149" t="str">
        <f t="shared" si="192"/>
        <v>W</v>
      </c>
      <c r="D4149" t="s">
        <v>382</v>
      </c>
      <c r="E4149" s="1">
        <v>14</v>
      </c>
      <c r="F4149" s="1">
        <v>10</v>
      </c>
      <c r="G4149">
        <f t="shared" si="193"/>
        <v>4</v>
      </c>
      <c r="H4149" t="s">
        <v>2688</v>
      </c>
      <c r="I4149" t="s">
        <v>2629</v>
      </c>
      <c r="J4149" t="s">
        <v>207</v>
      </c>
      <c r="K4149" t="s">
        <v>2141</v>
      </c>
      <c r="L4149" t="s">
        <v>2140</v>
      </c>
      <c r="M4149" t="s">
        <v>164</v>
      </c>
      <c r="N4149" t="s">
        <v>1839</v>
      </c>
      <c r="R4149" t="s">
        <v>30</v>
      </c>
      <c r="T4149">
        <v>4</v>
      </c>
      <c r="U4149">
        <f t="shared" si="194"/>
        <v>0</v>
      </c>
    </row>
    <row r="4150" spans="1:21" x14ac:dyDescent="0.25">
      <c r="A4150">
        <v>20070915</v>
      </c>
      <c r="B4150" t="s">
        <v>326</v>
      </c>
      <c r="C4150" t="str">
        <f t="shared" si="192"/>
        <v>L</v>
      </c>
      <c r="D4150" t="s">
        <v>1787</v>
      </c>
      <c r="E4150" s="1">
        <v>13</v>
      </c>
      <c r="F4150" s="1">
        <v>108</v>
      </c>
      <c r="G4150">
        <f t="shared" si="193"/>
        <v>-95</v>
      </c>
      <c r="H4150" t="s">
        <v>2688</v>
      </c>
      <c r="I4150" t="s">
        <v>2629</v>
      </c>
      <c r="J4150" t="s">
        <v>210</v>
      </c>
      <c r="K4150" t="s">
        <v>2141</v>
      </c>
      <c r="L4150" t="s">
        <v>2140</v>
      </c>
      <c r="M4150" t="s">
        <v>164</v>
      </c>
      <c r="N4150" t="s">
        <v>1839</v>
      </c>
      <c r="R4150" t="s">
        <v>30</v>
      </c>
      <c r="T4150">
        <v>4</v>
      </c>
      <c r="U4150">
        <f t="shared" si="194"/>
        <v>0</v>
      </c>
    </row>
    <row r="4151" spans="1:21" x14ac:dyDescent="0.25">
      <c r="A4151">
        <v>20070915</v>
      </c>
      <c r="B4151" t="s">
        <v>382</v>
      </c>
      <c r="C4151" t="str">
        <f t="shared" si="192"/>
        <v>L</v>
      </c>
      <c r="D4151" t="s">
        <v>1825</v>
      </c>
      <c r="E4151" s="1">
        <v>10</v>
      </c>
      <c r="F4151" s="1">
        <v>14</v>
      </c>
      <c r="G4151">
        <f t="shared" si="193"/>
        <v>-4</v>
      </c>
      <c r="H4151" t="s">
        <v>2688</v>
      </c>
      <c r="I4151" t="s">
        <v>2629</v>
      </c>
      <c r="J4151" t="s">
        <v>207</v>
      </c>
      <c r="K4151" t="s">
        <v>2141</v>
      </c>
      <c r="L4151" t="s">
        <v>2140</v>
      </c>
      <c r="M4151" t="s">
        <v>164</v>
      </c>
      <c r="N4151" t="s">
        <v>1839</v>
      </c>
      <c r="R4151" t="s">
        <v>30</v>
      </c>
      <c r="T4151">
        <v>4</v>
      </c>
      <c r="U4151">
        <f t="shared" si="194"/>
        <v>1</v>
      </c>
    </row>
    <row r="4152" spans="1:21" x14ac:dyDescent="0.25">
      <c r="A4152">
        <v>20070916</v>
      </c>
      <c r="B4152" t="s">
        <v>1817</v>
      </c>
      <c r="C4152" t="str">
        <f t="shared" si="192"/>
        <v>W</v>
      </c>
      <c r="D4152" t="s">
        <v>2645</v>
      </c>
      <c r="E4152" s="1">
        <v>29</v>
      </c>
      <c r="F4152" s="1">
        <v>16</v>
      </c>
      <c r="G4152">
        <f t="shared" si="193"/>
        <v>13</v>
      </c>
      <c r="H4152" t="s">
        <v>2688</v>
      </c>
      <c r="I4152" t="s">
        <v>2629</v>
      </c>
      <c r="J4152" t="s">
        <v>212</v>
      </c>
      <c r="K4152" t="s">
        <v>1407</v>
      </c>
      <c r="L4152" t="s">
        <v>1263</v>
      </c>
      <c r="M4152" t="s">
        <v>1264</v>
      </c>
      <c r="N4152" t="s">
        <v>1839</v>
      </c>
      <c r="R4152" t="s">
        <v>30</v>
      </c>
      <c r="T4152">
        <v>4</v>
      </c>
      <c r="U4152">
        <f t="shared" si="194"/>
        <v>0</v>
      </c>
    </row>
    <row r="4153" spans="1:21" x14ac:dyDescent="0.25">
      <c r="A4153">
        <v>20070916</v>
      </c>
      <c r="B4153" t="s">
        <v>2645</v>
      </c>
      <c r="C4153" t="str">
        <f t="shared" si="192"/>
        <v>L</v>
      </c>
      <c r="D4153" t="s">
        <v>1817</v>
      </c>
      <c r="E4153" s="1">
        <v>16</v>
      </c>
      <c r="F4153" s="1">
        <v>29</v>
      </c>
      <c r="G4153">
        <f t="shared" si="193"/>
        <v>-13</v>
      </c>
      <c r="H4153" t="s">
        <v>2688</v>
      </c>
      <c r="I4153" t="s">
        <v>2629</v>
      </c>
      <c r="J4153" t="s">
        <v>212</v>
      </c>
      <c r="K4153" t="s">
        <v>1407</v>
      </c>
      <c r="L4153" t="s">
        <v>1263</v>
      </c>
      <c r="M4153" t="s">
        <v>1264</v>
      </c>
      <c r="N4153" t="s">
        <v>1839</v>
      </c>
      <c r="R4153" t="s">
        <v>30</v>
      </c>
      <c r="T4153">
        <v>4</v>
      </c>
      <c r="U4153">
        <f t="shared" si="194"/>
        <v>0</v>
      </c>
    </row>
    <row r="4154" spans="1:21" x14ac:dyDescent="0.25">
      <c r="A4154">
        <v>20070916</v>
      </c>
      <c r="B4154" t="s">
        <v>2633</v>
      </c>
      <c r="C4154" t="str">
        <f t="shared" si="192"/>
        <v>L</v>
      </c>
      <c r="D4154" t="s">
        <v>2631</v>
      </c>
      <c r="E4154" s="1">
        <v>15</v>
      </c>
      <c r="F4154" s="1">
        <v>19</v>
      </c>
      <c r="G4154">
        <f t="shared" si="193"/>
        <v>-4</v>
      </c>
      <c r="H4154" t="s">
        <v>2688</v>
      </c>
      <c r="I4154" t="s">
        <v>2629</v>
      </c>
      <c r="J4154" t="s">
        <v>208</v>
      </c>
      <c r="K4154" t="s">
        <v>2063</v>
      </c>
      <c r="L4154" t="s">
        <v>2062</v>
      </c>
      <c r="M4154" t="s">
        <v>164</v>
      </c>
      <c r="N4154" t="s">
        <v>1839</v>
      </c>
      <c r="R4154" t="s">
        <v>30</v>
      </c>
      <c r="T4154">
        <v>4</v>
      </c>
      <c r="U4154">
        <f t="shared" si="194"/>
        <v>1</v>
      </c>
    </row>
    <row r="4155" spans="1:21" x14ac:dyDescent="0.25">
      <c r="A4155">
        <v>20070916</v>
      </c>
      <c r="B4155" t="s">
        <v>2631</v>
      </c>
      <c r="C4155" t="str">
        <f t="shared" si="192"/>
        <v>W</v>
      </c>
      <c r="D4155" t="s">
        <v>2633</v>
      </c>
      <c r="E4155" s="1">
        <v>19</v>
      </c>
      <c r="F4155" s="1">
        <v>15</v>
      </c>
      <c r="G4155">
        <f t="shared" si="193"/>
        <v>4</v>
      </c>
      <c r="H4155" t="s">
        <v>2688</v>
      </c>
      <c r="I4155" t="s">
        <v>2629</v>
      </c>
      <c r="J4155" t="s">
        <v>208</v>
      </c>
      <c r="K4155" t="s">
        <v>2063</v>
      </c>
      <c r="L4155" t="s">
        <v>2062</v>
      </c>
      <c r="M4155" t="s">
        <v>164</v>
      </c>
      <c r="N4155" t="s">
        <v>1839</v>
      </c>
      <c r="R4155" t="s">
        <v>30</v>
      </c>
      <c r="T4155">
        <v>4</v>
      </c>
      <c r="U4155">
        <f t="shared" si="194"/>
        <v>0</v>
      </c>
    </row>
    <row r="4156" spans="1:21" x14ac:dyDescent="0.25">
      <c r="A4156">
        <v>20070916</v>
      </c>
      <c r="B4156" t="s">
        <v>164</v>
      </c>
      <c r="C4156" t="str">
        <f t="shared" si="192"/>
        <v>W</v>
      </c>
      <c r="D4156" t="s">
        <v>2639</v>
      </c>
      <c r="E4156" s="1">
        <v>87</v>
      </c>
      <c r="F4156" s="1">
        <v>10</v>
      </c>
      <c r="G4156">
        <f t="shared" si="193"/>
        <v>77</v>
      </c>
      <c r="H4156" t="s">
        <v>2688</v>
      </c>
      <c r="I4156" t="s">
        <v>2629</v>
      </c>
      <c r="J4156" t="s">
        <v>207</v>
      </c>
      <c r="K4156" t="s">
        <v>2628</v>
      </c>
      <c r="L4156" t="s">
        <v>2093</v>
      </c>
      <c r="M4156" t="s">
        <v>164</v>
      </c>
      <c r="N4156" t="s">
        <v>1033</v>
      </c>
      <c r="R4156" t="s">
        <v>30</v>
      </c>
      <c r="T4156">
        <v>4</v>
      </c>
      <c r="U4156">
        <f t="shared" si="194"/>
        <v>0</v>
      </c>
    </row>
    <row r="4157" spans="1:21" x14ac:dyDescent="0.25">
      <c r="A4157">
        <v>20070916</v>
      </c>
      <c r="B4157" t="s">
        <v>2639</v>
      </c>
      <c r="C4157" t="str">
        <f t="shared" si="192"/>
        <v>L</v>
      </c>
      <c r="D4157" t="s">
        <v>164</v>
      </c>
      <c r="E4157" s="1">
        <v>10</v>
      </c>
      <c r="F4157" s="1">
        <v>87</v>
      </c>
      <c r="G4157">
        <f t="shared" si="193"/>
        <v>-77</v>
      </c>
      <c r="H4157" t="s">
        <v>2688</v>
      </c>
      <c r="I4157" t="s">
        <v>2629</v>
      </c>
      <c r="J4157" t="s">
        <v>207</v>
      </c>
      <c r="K4157" t="s">
        <v>2628</v>
      </c>
      <c r="L4157" t="s">
        <v>2093</v>
      </c>
      <c r="M4157" t="s">
        <v>164</v>
      </c>
      <c r="N4157" t="s">
        <v>1037</v>
      </c>
      <c r="R4157" t="s">
        <v>30</v>
      </c>
      <c r="T4157">
        <v>4</v>
      </c>
      <c r="U4157">
        <f t="shared" si="194"/>
        <v>0</v>
      </c>
    </row>
    <row r="4158" spans="1:21" x14ac:dyDescent="0.25">
      <c r="A4158">
        <v>20070918</v>
      </c>
      <c r="B4158" t="s">
        <v>503</v>
      </c>
      <c r="C4158" t="str">
        <f t="shared" si="192"/>
        <v>W</v>
      </c>
      <c r="D4158" t="s">
        <v>397</v>
      </c>
      <c r="E4158" s="1">
        <v>42</v>
      </c>
      <c r="F4158" s="1">
        <v>0</v>
      </c>
      <c r="G4158">
        <f t="shared" si="193"/>
        <v>42</v>
      </c>
      <c r="H4158" t="s">
        <v>2688</v>
      </c>
      <c r="I4158" t="s">
        <v>2629</v>
      </c>
      <c r="J4158" t="s">
        <v>210</v>
      </c>
      <c r="K4158" t="s">
        <v>1822</v>
      </c>
      <c r="L4158" t="s">
        <v>1120</v>
      </c>
      <c r="M4158" t="s">
        <v>503</v>
      </c>
      <c r="N4158" t="s">
        <v>1033</v>
      </c>
      <c r="R4158" t="s">
        <v>30</v>
      </c>
      <c r="T4158">
        <v>4</v>
      </c>
      <c r="U4158">
        <f t="shared" si="194"/>
        <v>0</v>
      </c>
    </row>
    <row r="4159" spans="1:21" x14ac:dyDescent="0.25">
      <c r="A4159">
        <v>20070918</v>
      </c>
      <c r="B4159" t="s">
        <v>397</v>
      </c>
      <c r="C4159" t="str">
        <f t="shared" si="192"/>
        <v>L</v>
      </c>
      <c r="D4159" t="s">
        <v>503</v>
      </c>
      <c r="E4159" s="1">
        <v>0</v>
      </c>
      <c r="F4159" s="1">
        <v>42</v>
      </c>
      <c r="G4159">
        <f t="shared" si="193"/>
        <v>-42</v>
      </c>
      <c r="H4159" t="s">
        <v>2688</v>
      </c>
      <c r="I4159" t="s">
        <v>2629</v>
      </c>
      <c r="J4159" t="s">
        <v>210</v>
      </c>
      <c r="K4159" t="s">
        <v>1822</v>
      </c>
      <c r="L4159" t="s">
        <v>1120</v>
      </c>
      <c r="M4159" t="s">
        <v>503</v>
      </c>
      <c r="N4159" t="s">
        <v>1037</v>
      </c>
      <c r="R4159" t="s">
        <v>30</v>
      </c>
      <c r="T4159">
        <v>4</v>
      </c>
      <c r="U4159">
        <f t="shared" si="194"/>
        <v>0</v>
      </c>
    </row>
    <row r="4160" spans="1:21" x14ac:dyDescent="0.25">
      <c r="A4160">
        <v>20070919</v>
      </c>
      <c r="B4160" t="s">
        <v>171</v>
      </c>
      <c r="C4160" t="str">
        <f t="shared" si="192"/>
        <v>W</v>
      </c>
      <c r="D4160" t="s">
        <v>326</v>
      </c>
      <c r="E4160" s="1">
        <v>31</v>
      </c>
      <c r="F4160" s="1">
        <v>5</v>
      </c>
      <c r="G4160">
        <f t="shared" si="193"/>
        <v>26</v>
      </c>
      <c r="H4160" t="s">
        <v>2688</v>
      </c>
      <c r="I4160" t="s">
        <v>2629</v>
      </c>
      <c r="J4160" t="s">
        <v>210</v>
      </c>
      <c r="K4160" t="s">
        <v>2268</v>
      </c>
      <c r="L4160" t="s">
        <v>1939</v>
      </c>
      <c r="M4160" t="s">
        <v>164</v>
      </c>
      <c r="N4160" t="s">
        <v>1839</v>
      </c>
      <c r="R4160" t="s">
        <v>30</v>
      </c>
      <c r="T4160">
        <v>4</v>
      </c>
      <c r="U4160">
        <f t="shared" si="194"/>
        <v>0</v>
      </c>
    </row>
    <row r="4161" spans="1:21" x14ac:dyDescent="0.25">
      <c r="A4161">
        <v>20070919</v>
      </c>
      <c r="B4161" t="s">
        <v>326</v>
      </c>
      <c r="C4161" t="str">
        <f t="shared" si="192"/>
        <v>L</v>
      </c>
      <c r="D4161" t="s">
        <v>171</v>
      </c>
      <c r="E4161" s="1">
        <v>5</v>
      </c>
      <c r="F4161" s="1">
        <v>31</v>
      </c>
      <c r="G4161">
        <f t="shared" si="193"/>
        <v>-26</v>
      </c>
      <c r="H4161" t="s">
        <v>2688</v>
      </c>
      <c r="I4161" t="s">
        <v>2629</v>
      </c>
      <c r="J4161" t="s">
        <v>210</v>
      </c>
      <c r="K4161" t="s">
        <v>2268</v>
      </c>
      <c r="L4161" t="s">
        <v>1939</v>
      </c>
      <c r="M4161" t="s">
        <v>164</v>
      </c>
      <c r="N4161" t="s">
        <v>1839</v>
      </c>
      <c r="R4161" t="s">
        <v>30</v>
      </c>
      <c r="T4161">
        <v>4</v>
      </c>
      <c r="U4161">
        <f t="shared" si="194"/>
        <v>0</v>
      </c>
    </row>
    <row r="4162" spans="1:21" x14ac:dyDescent="0.25">
      <c r="A4162">
        <v>20070920</v>
      </c>
      <c r="B4162" t="s">
        <v>1264</v>
      </c>
      <c r="C4162" t="str">
        <f t="shared" ref="C4162:C4225" si="195">IF(E4162-F4162&gt;0,"W",IF(E4162-F4162&lt;0,"L","D"))</f>
        <v>W</v>
      </c>
      <c r="D4162" t="s">
        <v>1823</v>
      </c>
      <c r="E4162" s="1">
        <v>72</v>
      </c>
      <c r="F4162" s="1">
        <v>18</v>
      </c>
      <c r="G4162">
        <f t="shared" ref="G4162:G4225" si="196">E4162-F4162</f>
        <v>54</v>
      </c>
      <c r="H4162" t="s">
        <v>2688</v>
      </c>
      <c r="I4162" t="s">
        <v>2629</v>
      </c>
      <c r="J4162" t="s">
        <v>212</v>
      </c>
      <c r="K4162" t="s">
        <v>1407</v>
      </c>
      <c r="L4162" t="s">
        <v>1263</v>
      </c>
      <c r="M4162" t="s">
        <v>1264</v>
      </c>
      <c r="N4162" t="s">
        <v>1033</v>
      </c>
      <c r="R4162" t="s">
        <v>30</v>
      </c>
      <c r="T4162">
        <v>4</v>
      </c>
      <c r="U4162">
        <f t="shared" ref="U4162:U4225" si="197">IF(C4162="L",IF(G4162&gt;-8,1,0),0)</f>
        <v>0</v>
      </c>
    </row>
    <row r="4163" spans="1:21" x14ac:dyDescent="0.25">
      <c r="A4163">
        <v>20070920</v>
      </c>
      <c r="B4163" t="s">
        <v>1823</v>
      </c>
      <c r="C4163" t="str">
        <f t="shared" si="195"/>
        <v>L</v>
      </c>
      <c r="D4163" t="s">
        <v>1264</v>
      </c>
      <c r="E4163" s="1">
        <v>18</v>
      </c>
      <c r="F4163" s="1">
        <v>72</v>
      </c>
      <c r="G4163">
        <f t="shared" si="196"/>
        <v>-54</v>
      </c>
      <c r="H4163" t="s">
        <v>2688</v>
      </c>
      <c r="I4163" t="s">
        <v>2629</v>
      </c>
      <c r="J4163" t="s">
        <v>212</v>
      </c>
      <c r="K4163" t="s">
        <v>1407</v>
      </c>
      <c r="L4163" t="s">
        <v>1263</v>
      </c>
      <c r="M4163" t="s">
        <v>1264</v>
      </c>
      <c r="N4163" t="s">
        <v>1037</v>
      </c>
      <c r="R4163" t="s">
        <v>30</v>
      </c>
      <c r="T4163">
        <v>4</v>
      </c>
      <c r="U4163">
        <f t="shared" si="197"/>
        <v>0</v>
      </c>
    </row>
    <row r="4164" spans="1:21" x14ac:dyDescent="0.25">
      <c r="A4164">
        <v>20070921</v>
      </c>
      <c r="B4164" t="s">
        <v>164</v>
      </c>
      <c r="C4164" t="str">
        <f t="shared" si="195"/>
        <v>W</v>
      </c>
      <c r="D4164" t="s">
        <v>1825</v>
      </c>
      <c r="E4164" s="1">
        <v>25</v>
      </c>
      <c r="F4164" s="1">
        <v>3</v>
      </c>
      <c r="G4164">
        <f t="shared" si="196"/>
        <v>22</v>
      </c>
      <c r="H4164" t="s">
        <v>2688</v>
      </c>
      <c r="I4164" t="s">
        <v>2629</v>
      </c>
      <c r="J4164" t="s">
        <v>207</v>
      </c>
      <c r="K4164" t="s">
        <v>1820</v>
      </c>
      <c r="L4164" t="s">
        <v>1819</v>
      </c>
      <c r="M4164" t="s">
        <v>164</v>
      </c>
      <c r="N4164" t="s">
        <v>1033</v>
      </c>
      <c r="R4164" t="s">
        <v>30</v>
      </c>
      <c r="T4164">
        <v>4</v>
      </c>
      <c r="U4164">
        <f t="shared" si="197"/>
        <v>0</v>
      </c>
    </row>
    <row r="4165" spans="1:21" x14ac:dyDescent="0.25">
      <c r="A4165">
        <v>20070921</v>
      </c>
      <c r="B4165" t="s">
        <v>1825</v>
      </c>
      <c r="C4165" t="str">
        <f t="shared" si="195"/>
        <v>L</v>
      </c>
      <c r="D4165" t="s">
        <v>164</v>
      </c>
      <c r="E4165" s="1">
        <v>3</v>
      </c>
      <c r="F4165" s="1">
        <v>25</v>
      </c>
      <c r="G4165">
        <f t="shared" si="196"/>
        <v>-22</v>
      </c>
      <c r="H4165" t="s">
        <v>2688</v>
      </c>
      <c r="I4165" t="s">
        <v>2629</v>
      </c>
      <c r="J4165" t="s">
        <v>207</v>
      </c>
      <c r="K4165" t="s">
        <v>1820</v>
      </c>
      <c r="L4165" t="s">
        <v>1819</v>
      </c>
      <c r="M4165" t="s">
        <v>164</v>
      </c>
      <c r="N4165" t="s">
        <v>1037</v>
      </c>
      <c r="R4165" t="s">
        <v>30</v>
      </c>
      <c r="T4165">
        <v>4</v>
      </c>
      <c r="U4165">
        <f t="shared" si="197"/>
        <v>0</v>
      </c>
    </row>
    <row r="4166" spans="1:21" x14ac:dyDescent="0.25">
      <c r="A4166">
        <v>20070922</v>
      </c>
      <c r="B4166" t="s">
        <v>1828</v>
      </c>
      <c r="C4166" t="str">
        <f t="shared" si="195"/>
        <v>W</v>
      </c>
      <c r="D4166" t="s">
        <v>2631</v>
      </c>
      <c r="E4166" s="1">
        <v>30</v>
      </c>
      <c r="F4166" s="1">
        <v>25</v>
      </c>
      <c r="G4166">
        <f t="shared" si="196"/>
        <v>5</v>
      </c>
      <c r="H4166" t="s">
        <v>2688</v>
      </c>
      <c r="I4166" t="s">
        <v>2629</v>
      </c>
      <c r="J4166" t="s">
        <v>208</v>
      </c>
      <c r="K4166" t="s">
        <v>2690</v>
      </c>
      <c r="L4166" t="s">
        <v>2689</v>
      </c>
      <c r="M4166" t="s">
        <v>164</v>
      </c>
      <c r="N4166" t="s">
        <v>1839</v>
      </c>
      <c r="R4166" t="s">
        <v>30</v>
      </c>
      <c r="T4166">
        <v>4</v>
      </c>
      <c r="U4166">
        <f t="shared" si="197"/>
        <v>0</v>
      </c>
    </row>
    <row r="4167" spans="1:21" x14ac:dyDescent="0.25">
      <c r="A4167">
        <v>20070922</v>
      </c>
      <c r="B4167" t="s">
        <v>2631</v>
      </c>
      <c r="C4167" t="str">
        <f t="shared" si="195"/>
        <v>L</v>
      </c>
      <c r="D4167" t="s">
        <v>1828</v>
      </c>
      <c r="E4167" s="1">
        <v>25</v>
      </c>
      <c r="F4167" s="1">
        <v>30</v>
      </c>
      <c r="G4167">
        <f t="shared" si="196"/>
        <v>-5</v>
      </c>
      <c r="H4167" t="s">
        <v>2688</v>
      </c>
      <c r="I4167" t="s">
        <v>2629</v>
      </c>
      <c r="J4167" t="s">
        <v>208</v>
      </c>
      <c r="K4167" t="s">
        <v>2690</v>
      </c>
      <c r="L4167" t="s">
        <v>2689</v>
      </c>
      <c r="M4167" t="s">
        <v>164</v>
      </c>
      <c r="N4167" t="s">
        <v>1839</v>
      </c>
      <c r="R4167" t="s">
        <v>30</v>
      </c>
      <c r="T4167">
        <v>4</v>
      </c>
      <c r="U4167">
        <f t="shared" si="197"/>
        <v>1</v>
      </c>
    </row>
    <row r="4168" spans="1:21" x14ac:dyDescent="0.25">
      <c r="A4168">
        <v>20070922</v>
      </c>
      <c r="B4168" t="s">
        <v>376</v>
      </c>
      <c r="C4168" t="str">
        <f t="shared" si="195"/>
        <v>W</v>
      </c>
      <c r="D4168" t="s">
        <v>2633</v>
      </c>
      <c r="E4168" s="1">
        <v>44</v>
      </c>
      <c r="F4168" s="1">
        <v>22</v>
      </c>
      <c r="G4168">
        <f t="shared" si="196"/>
        <v>22</v>
      </c>
      <c r="H4168" t="s">
        <v>2688</v>
      </c>
      <c r="I4168" t="s">
        <v>2629</v>
      </c>
      <c r="J4168" t="s">
        <v>208</v>
      </c>
      <c r="K4168" t="s">
        <v>2632</v>
      </c>
      <c r="L4168" t="s">
        <v>2249</v>
      </c>
      <c r="M4168" t="s">
        <v>164</v>
      </c>
      <c r="N4168" t="s">
        <v>1839</v>
      </c>
      <c r="R4168" t="s">
        <v>30</v>
      </c>
      <c r="T4168">
        <v>4</v>
      </c>
      <c r="U4168">
        <f t="shared" si="197"/>
        <v>0</v>
      </c>
    </row>
    <row r="4169" spans="1:21" x14ac:dyDescent="0.25">
      <c r="A4169">
        <v>20070922</v>
      </c>
      <c r="B4169" t="s">
        <v>2633</v>
      </c>
      <c r="C4169" t="str">
        <f t="shared" si="195"/>
        <v>L</v>
      </c>
      <c r="D4169" t="s">
        <v>376</v>
      </c>
      <c r="E4169" s="1">
        <v>22</v>
      </c>
      <c r="F4169" s="1">
        <v>44</v>
      </c>
      <c r="G4169">
        <f t="shared" si="196"/>
        <v>-22</v>
      </c>
      <c r="H4169" t="s">
        <v>2688</v>
      </c>
      <c r="I4169" t="s">
        <v>2629</v>
      </c>
      <c r="J4169" t="s">
        <v>208</v>
      </c>
      <c r="K4169" t="s">
        <v>2632</v>
      </c>
      <c r="L4169" t="s">
        <v>2249</v>
      </c>
      <c r="M4169" t="s">
        <v>164</v>
      </c>
      <c r="N4169" t="s">
        <v>1839</v>
      </c>
      <c r="R4169" t="s">
        <v>30</v>
      </c>
      <c r="T4169">
        <v>4</v>
      </c>
      <c r="U4169">
        <f t="shared" si="197"/>
        <v>0</v>
      </c>
    </row>
    <row r="4170" spans="1:21" x14ac:dyDescent="0.25">
      <c r="A4170">
        <v>20070922</v>
      </c>
      <c r="B4170" t="s">
        <v>1821</v>
      </c>
      <c r="C4170" t="str">
        <f t="shared" si="195"/>
        <v>W</v>
      </c>
      <c r="D4170" t="s">
        <v>2639</v>
      </c>
      <c r="E4170" s="1">
        <v>63</v>
      </c>
      <c r="F4170" s="1">
        <v>3</v>
      </c>
      <c r="G4170">
        <f t="shared" si="196"/>
        <v>60</v>
      </c>
      <c r="H4170" t="s">
        <v>2688</v>
      </c>
      <c r="I4170" t="s">
        <v>2629</v>
      </c>
      <c r="J4170" t="s">
        <v>207</v>
      </c>
      <c r="K4170" t="s">
        <v>1907</v>
      </c>
      <c r="L4170" t="s">
        <v>1906</v>
      </c>
      <c r="M4170" t="s">
        <v>164</v>
      </c>
      <c r="N4170" t="s">
        <v>1839</v>
      </c>
      <c r="R4170" t="s">
        <v>30</v>
      </c>
      <c r="T4170">
        <v>4</v>
      </c>
      <c r="U4170">
        <f t="shared" si="197"/>
        <v>0</v>
      </c>
    </row>
    <row r="4171" spans="1:21" x14ac:dyDescent="0.25">
      <c r="A4171">
        <v>20070922</v>
      </c>
      <c r="B4171" t="s">
        <v>2639</v>
      </c>
      <c r="C4171" t="str">
        <f t="shared" si="195"/>
        <v>L</v>
      </c>
      <c r="D4171" t="s">
        <v>1821</v>
      </c>
      <c r="E4171" s="1">
        <v>3</v>
      </c>
      <c r="F4171" s="1">
        <v>63</v>
      </c>
      <c r="G4171">
        <f t="shared" si="196"/>
        <v>-60</v>
      </c>
      <c r="H4171" t="s">
        <v>2688</v>
      </c>
      <c r="I4171" t="s">
        <v>2629</v>
      </c>
      <c r="J4171" t="s">
        <v>207</v>
      </c>
      <c r="K4171" t="s">
        <v>1907</v>
      </c>
      <c r="L4171" t="s">
        <v>1906</v>
      </c>
      <c r="M4171" t="s">
        <v>164</v>
      </c>
      <c r="N4171" t="s">
        <v>1839</v>
      </c>
      <c r="R4171" t="s">
        <v>30</v>
      </c>
      <c r="T4171">
        <v>4</v>
      </c>
      <c r="U4171">
        <f t="shared" si="197"/>
        <v>0</v>
      </c>
    </row>
    <row r="4172" spans="1:21" x14ac:dyDescent="0.25">
      <c r="A4172">
        <v>20070923</v>
      </c>
      <c r="B4172" t="s">
        <v>503</v>
      </c>
      <c r="C4172" t="str">
        <f t="shared" si="195"/>
        <v>L</v>
      </c>
      <c r="D4172" t="s">
        <v>1787</v>
      </c>
      <c r="E4172" s="1">
        <v>0</v>
      </c>
      <c r="F4172" s="1">
        <v>40</v>
      </c>
      <c r="G4172">
        <f t="shared" si="196"/>
        <v>-40</v>
      </c>
      <c r="H4172" t="s">
        <v>2688</v>
      </c>
      <c r="I4172" t="s">
        <v>2629</v>
      </c>
      <c r="J4172" t="s">
        <v>210</v>
      </c>
      <c r="K4172" t="s">
        <v>1822</v>
      </c>
      <c r="L4172" t="s">
        <v>1120</v>
      </c>
      <c r="M4172" t="s">
        <v>503</v>
      </c>
      <c r="N4172" t="s">
        <v>1033</v>
      </c>
      <c r="R4172" t="s">
        <v>30</v>
      </c>
      <c r="T4172">
        <v>4</v>
      </c>
      <c r="U4172">
        <f t="shared" si="197"/>
        <v>0</v>
      </c>
    </row>
    <row r="4173" spans="1:21" x14ac:dyDescent="0.25">
      <c r="A4173">
        <v>20070923</v>
      </c>
      <c r="B4173" t="s">
        <v>1787</v>
      </c>
      <c r="C4173" t="str">
        <f t="shared" si="195"/>
        <v>W</v>
      </c>
      <c r="D4173" t="s">
        <v>503</v>
      </c>
      <c r="E4173" s="1">
        <v>40</v>
      </c>
      <c r="F4173" s="1">
        <v>0</v>
      </c>
      <c r="G4173">
        <f t="shared" si="196"/>
        <v>40</v>
      </c>
      <c r="H4173" t="s">
        <v>2688</v>
      </c>
      <c r="I4173" t="s">
        <v>2629</v>
      </c>
      <c r="J4173" t="s">
        <v>210</v>
      </c>
      <c r="K4173" t="s">
        <v>1822</v>
      </c>
      <c r="L4173" t="s">
        <v>1120</v>
      </c>
      <c r="M4173" t="s">
        <v>503</v>
      </c>
      <c r="N4173" t="s">
        <v>1037</v>
      </c>
      <c r="R4173" t="s">
        <v>30</v>
      </c>
      <c r="T4173">
        <v>4</v>
      </c>
      <c r="U4173">
        <f t="shared" si="197"/>
        <v>0</v>
      </c>
    </row>
    <row r="4174" spans="1:21" x14ac:dyDescent="0.25">
      <c r="A4174">
        <v>20070923</v>
      </c>
      <c r="B4174" t="s">
        <v>1824</v>
      </c>
      <c r="C4174" t="str">
        <f t="shared" si="195"/>
        <v>W</v>
      </c>
      <c r="D4174" t="s">
        <v>1817</v>
      </c>
      <c r="E4174" s="1">
        <v>55</v>
      </c>
      <c r="F4174" s="1">
        <v>12</v>
      </c>
      <c r="G4174">
        <f t="shared" si="196"/>
        <v>43</v>
      </c>
      <c r="H4174" t="s">
        <v>2688</v>
      </c>
      <c r="I4174" t="s">
        <v>2629</v>
      </c>
      <c r="J4174" t="s">
        <v>212</v>
      </c>
      <c r="K4174" t="s">
        <v>2063</v>
      </c>
      <c r="L4174" t="s">
        <v>2062</v>
      </c>
      <c r="M4174" t="s">
        <v>164</v>
      </c>
      <c r="N4174" t="s">
        <v>1839</v>
      </c>
      <c r="R4174" t="s">
        <v>30</v>
      </c>
      <c r="T4174">
        <v>4</v>
      </c>
      <c r="U4174">
        <f t="shared" si="197"/>
        <v>0</v>
      </c>
    </row>
    <row r="4175" spans="1:21" x14ac:dyDescent="0.25">
      <c r="A4175">
        <v>20070923</v>
      </c>
      <c r="B4175" t="s">
        <v>1817</v>
      </c>
      <c r="C4175" t="str">
        <f t="shared" si="195"/>
        <v>L</v>
      </c>
      <c r="D4175" t="s">
        <v>1824</v>
      </c>
      <c r="E4175" s="1">
        <v>12</v>
      </c>
      <c r="F4175" s="1">
        <v>55</v>
      </c>
      <c r="G4175">
        <f t="shared" si="196"/>
        <v>-43</v>
      </c>
      <c r="H4175" t="s">
        <v>2688</v>
      </c>
      <c r="I4175" t="s">
        <v>2629</v>
      </c>
      <c r="J4175" t="s">
        <v>212</v>
      </c>
      <c r="K4175" t="s">
        <v>2063</v>
      </c>
      <c r="L4175" t="s">
        <v>2062</v>
      </c>
      <c r="M4175" t="s">
        <v>164</v>
      </c>
      <c r="N4175" t="s">
        <v>1839</v>
      </c>
      <c r="R4175" t="s">
        <v>30</v>
      </c>
      <c r="T4175">
        <v>4</v>
      </c>
      <c r="U4175">
        <f t="shared" si="197"/>
        <v>0</v>
      </c>
    </row>
    <row r="4176" spans="1:21" x14ac:dyDescent="0.25">
      <c r="A4176">
        <v>20070925</v>
      </c>
      <c r="B4176" t="s">
        <v>2645</v>
      </c>
      <c r="C4176" t="str">
        <f t="shared" si="195"/>
        <v>D</v>
      </c>
      <c r="D4176" t="s">
        <v>1823</v>
      </c>
      <c r="E4176" s="1">
        <v>12</v>
      </c>
      <c r="F4176" s="1">
        <v>12</v>
      </c>
      <c r="G4176">
        <f t="shared" si="196"/>
        <v>0</v>
      </c>
      <c r="H4176" t="s">
        <v>2688</v>
      </c>
      <c r="I4176" t="s">
        <v>2629</v>
      </c>
      <c r="J4176" t="s">
        <v>212</v>
      </c>
      <c r="K4176" t="s">
        <v>2057</v>
      </c>
      <c r="L4176" t="s">
        <v>1854</v>
      </c>
      <c r="M4176" t="s">
        <v>164</v>
      </c>
      <c r="N4176" t="s">
        <v>1839</v>
      </c>
      <c r="R4176" t="s">
        <v>30</v>
      </c>
      <c r="T4176">
        <v>4</v>
      </c>
      <c r="U4176">
        <f t="shared" si="197"/>
        <v>0</v>
      </c>
    </row>
    <row r="4177" spans="1:21" x14ac:dyDescent="0.25">
      <c r="A4177">
        <v>20070925</v>
      </c>
      <c r="B4177" t="s">
        <v>1823</v>
      </c>
      <c r="C4177" t="str">
        <f t="shared" si="195"/>
        <v>D</v>
      </c>
      <c r="D4177" t="s">
        <v>2645</v>
      </c>
      <c r="E4177" s="1">
        <v>12</v>
      </c>
      <c r="F4177" s="1">
        <v>12</v>
      </c>
      <c r="G4177">
        <f t="shared" si="196"/>
        <v>0</v>
      </c>
      <c r="H4177" t="s">
        <v>2688</v>
      </c>
      <c r="I4177" t="s">
        <v>2629</v>
      </c>
      <c r="J4177" t="s">
        <v>212</v>
      </c>
      <c r="K4177" t="s">
        <v>2057</v>
      </c>
      <c r="L4177" t="s">
        <v>1854</v>
      </c>
      <c r="M4177" t="s">
        <v>164</v>
      </c>
      <c r="N4177" t="s">
        <v>1839</v>
      </c>
      <c r="R4177" t="s">
        <v>30</v>
      </c>
      <c r="T4177">
        <v>4</v>
      </c>
      <c r="U4177">
        <f t="shared" si="197"/>
        <v>0</v>
      </c>
    </row>
    <row r="4178" spans="1:21" x14ac:dyDescent="0.25">
      <c r="A4178">
        <v>20070925</v>
      </c>
      <c r="B4178" t="s">
        <v>397</v>
      </c>
      <c r="C4178" t="str">
        <f t="shared" si="195"/>
        <v>W</v>
      </c>
      <c r="D4178" t="s">
        <v>326</v>
      </c>
      <c r="E4178" s="1">
        <v>14</v>
      </c>
      <c r="F4178" s="1">
        <v>10</v>
      </c>
      <c r="G4178">
        <f t="shared" si="196"/>
        <v>4</v>
      </c>
      <c r="H4178" t="s">
        <v>2688</v>
      </c>
      <c r="I4178" t="s">
        <v>2629</v>
      </c>
      <c r="J4178" t="s">
        <v>210</v>
      </c>
      <c r="K4178" t="s">
        <v>2628</v>
      </c>
      <c r="L4178" t="s">
        <v>2093</v>
      </c>
      <c r="M4178" t="s">
        <v>164</v>
      </c>
      <c r="N4178" t="s">
        <v>1839</v>
      </c>
      <c r="R4178" t="s">
        <v>30</v>
      </c>
      <c r="T4178">
        <v>4</v>
      </c>
      <c r="U4178">
        <f t="shared" si="197"/>
        <v>0</v>
      </c>
    </row>
    <row r="4179" spans="1:21" x14ac:dyDescent="0.25">
      <c r="A4179">
        <v>20070925</v>
      </c>
      <c r="B4179" t="s">
        <v>326</v>
      </c>
      <c r="C4179" t="str">
        <f t="shared" si="195"/>
        <v>L</v>
      </c>
      <c r="D4179" t="s">
        <v>397</v>
      </c>
      <c r="E4179" s="1">
        <v>10</v>
      </c>
      <c r="F4179" s="1">
        <v>14</v>
      </c>
      <c r="G4179">
        <f t="shared" si="196"/>
        <v>-4</v>
      </c>
      <c r="H4179" t="s">
        <v>2688</v>
      </c>
      <c r="I4179" t="s">
        <v>2629</v>
      </c>
      <c r="J4179" t="s">
        <v>210</v>
      </c>
      <c r="K4179" t="s">
        <v>2628</v>
      </c>
      <c r="L4179" t="s">
        <v>2093</v>
      </c>
      <c r="M4179" t="s">
        <v>164</v>
      </c>
      <c r="N4179" t="s">
        <v>1839</v>
      </c>
      <c r="R4179" t="s">
        <v>30</v>
      </c>
      <c r="T4179">
        <v>4</v>
      </c>
      <c r="U4179">
        <f t="shared" si="197"/>
        <v>1</v>
      </c>
    </row>
    <row r="4180" spans="1:21" x14ac:dyDescent="0.25">
      <c r="A4180">
        <v>20070926</v>
      </c>
      <c r="B4180" t="s">
        <v>382</v>
      </c>
      <c r="C4180" t="str">
        <f t="shared" si="195"/>
        <v>W</v>
      </c>
      <c r="D4180" t="s">
        <v>2639</v>
      </c>
      <c r="E4180" s="1">
        <v>30</v>
      </c>
      <c r="F4180" s="1">
        <v>0</v>
      </c>
      <c r="G4180">
        <f t="shared" si="196"/>
        <v>30</v>
      </c>
      <c r="H4180" t="s">
        <v>2688</v>
      </c>
      <c r="I4180" t="s">
        <v>2629</v>
      </c>
      <c r="J4180" t="s">
        <v>207</v>
      </c>
      <c r="K4180" t="s">
        <v>2690</v>
      </c>
      <c r="L4180" t="s">
        <v>2689</v>
      </c>
      <c r="M4180" t="s">
        <v>164</v>
      </c>
      <c r="N4180" t="s">
        <v>1839</v>
      </c>
      <c r="R4180" t="s">
        <v>30</v>
      </c>
      <c r="T4180">
        <v>4</v>
      </c>
      <c r="U4180">
        <f t="shared" si="197"/>
        <v>0</v>
      </c>
    </row>
    <row r="4181" spans="1:21" x14ac:dyDescent="0.25">
      <c r="A4181">
        <v>20070926</v>
      </c>
      <c r="B4181" t="s">
        <v>2639</v>
      </c>
      <c r="C4181" t="str">
        <f t="shared" si="195"/>
        <v>L</v>
      </c>
      <c r="D4181" t="s">
        <v>382</v>
      </c>
      <c r="E4181" s="1">
        <v>0</v>
      </c>
      <c r="F4181" s="1">
        <v>30</v>
      </c>
      <c r="G4181">
        <f t="shared" si="196"/>
        <v>-30</v>
      </c>
      <c r="H4181" t="s">
        <v>2688</v>
      </c>
      <c r="I4181" t="s">
        <v>2629</v>
      </c>
      <c r="J4181" t="s">
        <v>207</v>
      </c>
      <c r="K4181" t="s">
        <v>2690</v>
      </c>
      <c r="L4181" t="s">
        <v>2689</v>
      </c>
      <c r="M4181" t="s">
        <v>164</v>
      </c>
      <c r="N4181" t="s">
        <v>1839</v>
      </c>
      <c r="R4181" t="s">
        <v>30</v>
      </c>
      <c r="T4181">
        <v>4</v>
      </c>
      <c r="U4181">
        <f t="shared" si="197"/>
        <v>0</v>
      </c>
    </row>
    <row r="4182" spans="1:21" x14ac:dyDescent="0.25">
      <c r="A4182">
        <v>20070926</v>
      </c>
      <c r="B4182" t="s">
        <v>2633</v>
      </c>
      <c r="C4182" t="str">
        <f t="shared" si="195"/>
        <v>W</v>
      </c>
      <c r="D4182" t="s">
        <v>660</v>
      </c>
      <c r="E4182" s="1">
        <v>25</v>
      </c>
      <c r="F4182" s="1">
        <v>21</v>
      </c>
      <c r="G4182">
        <f t="shared" si="196"/>
        <v>4</v>
      </c>
      <c r="H4182" t="s">
        <v>2688</v>
      </c>
      <c r="I4182" t="s">
        <v>2629</v>
      </c>
      <c r="J4182" t="s">
        <v>208</v>
      </c>
      <c r="K4182" t="s">
        <v>1897</v>
      </c>
      <c r="L4182" t="s">
        <v>2636</v>
      </c>
      <c r="M4182" t="s">
        <v>164</v>
      </c>
      <c r="N4182" t="s">
        <v>1839</v>
      </c>
      <c r="R4182" t="s">
        <v>30</v>
      </c>
      <c r="T4182">
        <v>4</v>
      </c>
      <c r="U4182">
        <f t="shared" si="197"/>
        <v>0</v>
      </c>
    </row>
    <row r="4183" spans="1:21" x14ac:dyDescent="0.25">
      <c r="A4183">
        <v>20070926</v>
      </c>
      <c r="B4183" t="s">
        <v>660</v>
      </c>
      <c r="C4183" t="str">
        <f t="shared" si="195"/>
        <v>L</v>
      </c>
      <c r="D4183" t="s">
        <v>2633</v>
      </c>
      <c r="E4183" s="1">
        <v>21</v>
      </c>
      <c r="F4183" s="1">
        <v>25</v>
      </c>
      <c r="G4183">
        <f t="shared" si="196"/>
        <v>-4</v>
      </c>
      <c r="H4183" t="s">
        <v>2688</v>
      </c>
      <c r="I4183" t="s">
        <v>2629</v>
      </c>
      <c r="J4183" t="s">
        <v>208</v>
      </c>
      <c r="K4183" t="s">
        <v>1897</v>
      </c>
      <c r="L4183" t="s">
        <v>2636</v>
      </c>
      <c r="M4183" t="s">
        <v>164</v>
      </c>
      <c r="N4183" t="s">
        <v>1839</v>
      </c>
      <c r="R4183" t="s">
        <v>30</v>
      </c>
      <c r="T4183">
        <v>4</v>
      </c>
      <c r="U4183">
        <f t="shared" si="197"/>
        <v>1</v>
      </c>
    </row>
    <row r="4184" spans="1:21" x14ac:dyDescent="0.25">
      <c r="A4184">
        <v>20070928</v>
      </c>
      <c r="B4184" t="s">
        <v>376</v>
      </c>
      <c r="C4184" t="str">
        <f t="shared" si="195"/>
        <v>W</v>
      </c>
      <c r="D4184" t="s">
        <v>2631</v>
      </c>
      <c r="E4184" s="1">
        <v>36</v>
      </c>
      <c r="F4184" s="1">
        <v>20</v>
      </c>
      <c r="G4184">
        <f t="shared" si="196"/>
        <v>16</v>
      </c>
      <c r="H4184" t="s">
        <v>2688</v>
      </c>
      <c r="I4184" t="s">
        <v>2629</v>
      </c>
      <c r="J4184" t="s">
        <v>208</v>
      </c>
      <c r="K4184" t="s">
        <v>2268</v>
      </c>
      <c r="L4184" t="s">
        <v>1939</v>
      </c>
      <c r="M4184" t="s">
        <v>164</v>
      </c>
      <c r="N4184" t="s">
        <v>1839</v>
      </c>
      <c r="R4184" t="s">
        <v>30</v>
      </c>
      <c r="T4184">
        <v>4</v>
      </c>
      <c r="U4184">
        <f t="shared" si="197"/>
        <v>0</v>
      </c>
    </row>
    <row r="4185" spans="1:21" x14ac:dyDescent="0.25">
      <c r="A4185">
        <v>20070928</v>
      </c>
      <c r="B4185" t="s">
        <v>2631</v>
      </c>
      <c r="C4185" t="str">
        <f t="shared" si="195"/>
        <v>L</v>
      </c>
      <c r="D4185" t="s">
        <v>376</v>
      </c>
      <c r="E4185" s="1">
        <v>20</v>
      </c>
      <c r="F4185" s="1">
        <v>36</v>
      </c>
      <c r="G4185">
        <f t="shared" si="196"/>
        <v>-16</v>
      </c>
      <c r="H4185" t="s">
        <v>2688</v>
      </c>
      <c r="I4185" t="s">
        <v>2629</v>
      </c>
      <c r="J4185" t="s">
        <v>208</v>
      </c>
      <c r="K4185" t="s">
        <v>2268</v>
      </c>
      <c r="L4185" t="s">
        <v>1939</v>
      </c>
      <c r="M4185" t="s">
        <v>164</v>
      </c>
      <c r="N4185" t="s">
        <v>1839</v>
      </c>
      <c r="R4185" t="s">
        <v>30</v>
      </c>
      <c r="T4185">
        <v>4</v>
      </c>
      <c r="U4185">
        <f t="shared" si="197"/>
        <v>0</v>
      </c>
    </row>
    <row r="4186" spans="1:21" x14ac:dyDescent="0.25">
      <c r="A4186">
        <v>20070929</v>
      </c>
      <c r="B4186" t="s">
        <v>1824</v>
      </c>
      <c r="C4186" t="str">
        <f t="shared" si="195"/>
        <v>W</v>
      </c>
      <c r="D4186" t="s">
        <v>2645</v>
      </c>
      <c r="E4186" s="1">
        <v>37</v>
      </c>
      <c r="F4186" s="1">
        <v>6</v>
      </c>
      <c r="G4186">
        <f t="shared" si="196"/>
        <v>31</v>
      </c>
      <c r="H4186" t="s">
        <v>2688</v>
      </c>
      <c r="I4186" t="s">
        <v>2629</v>
      </c>
      <c r="J4186" t="s">
        <v>212</v>
      </c>
      <c r="K4186" t="s">
        <v>2057</v>
      </c>
      <c r="L4186" t="s">
        <v>1854</v>
      </c>
      <c r="M4186" t="s">
        <v>164</v>
      </c>
      <c r="N4186" t="s">
        <v>1839</v>
      </c>
      <c r="R4186" t="s">
        <v>30</v>
      </c>
      <c r="T4186">
        <v>4</v>
      </c>
      <c r="U4186">
        <f t="shared" si="197"/>
        <v>0</v>
      </c>
    </row>
    <row r="4187" spans="1:21" x14ac:dyDescent="0.25">
      <c r="A4187">
        <v>20070929</v>
      </c>
      <c r="B4187" t="s">
        <v>2645</v>
      </c>
      <c r="C4187" t="str">
        <f t="shared" si="195"/>
        <v>L</v>
      </c>
      <c r="D4187" t="s">
        <v>1824</v>
      </c>
      <c r="E4187" s="1">
        <v>6</v>
      </c>
      <c r="F4187" s="1">
        <v>37</v>
      </c>
      <c r="G4187">
        <f t="shared" si="196"/>
        <v>-31</v>
      </c>
      <c r="H4187" t="s">
        <v>2688</v>
      </c>
      <c r="I4187" t="s">
        <v>2629</v>
      </c>
      <c r="J4187" t="s">
        <v>212</v>
      </c>
      <c r="K4187" t="s">
        <v>2057</v>
      </c>
      <c r="L4187" t="s">
        <v>1854</v>
      </c>
      <c r="M4187" t="s">
        <v>164</v>
      </c>
      <c r="N4187" t="s">
        <v>1839</v>
      </c>
      <c r="R4187" t="s">
        <v>30</v>
      </c>
      <c r="T4187">
        <v>4</v>
      </c>
      <c r="U4187">
        <f t="shared" si="197"/>
        <v>0</v>
      </c>
    </row>
    <row r="4188" spans="1:21" x14ac:dyDescent="0.25">
      <c r="A4188">
        <v>20070929</v>
      </c>
      <c r="B4188" t="s">
        <v>1264</v>
      </c>
      <c r="C4188" t="str">
        <f t="shared" si="195"/>
        <v>L</v>
      </c>
      <c r="D4188" t="s">
        <v>1817</v>
      </c>
      <c r="E4188" s="1">
        <v>34</v>
      </c>
      <c r="F4188" s="1">
        <v>38</v>
      </c>
      <c r="G4188">
        <f t="shared" si="196"/>
        <v>-4</v>
      </c>
      <c r="H4188" t="s">
        <v>2688</v>
      </c>
      <c r="I4188" t="s">
        <v>2629</v>
      </c>
      <c r="J4188" t="s">
        <v>212</v>
      </c>
      <c r="K4188" t="s">
        <v>2632</v>
      </c>
      <c r="L4188" t="s">
        <v>2249</v>
      </c>
      <c r="M4188" t="s">
        <v>164</v>
      </c>
      <c r="N4188" t="s">
        <v>1839</v>
      </c>
      <c r="R4188" t="s">
        <v>30</v>
      </c>
      <c r="T4188">
        <v>4</v>
      </c>
      <c r="U4188">
        <f t="shared" si="197"/>
        <v>1</v>
      </c>
    </row>
    <row r="4189" spans="1:21" x14ac:dyDescent="0.25">
      <c r="A4189">
        <v>20070929</v>
      </c>
      <c r="B4189" t="s">
        <v>1817</v>
      </c>
      <c r="C4189" t="str">
        <f t="shared" si="195"/>
        <v>W</v>
      </c>
      <c r="D4189" t="s">
        <v>1264</v>
      </c>
      <c r="E4189" s="1">
        <v>38</v>
      </c>
      <c r="F4189" s="1">
        <v>34</v>
      </c>
      <c r="G4189">
        <f t="shared" si="196"/>
        <v>4</v>
      </c>
      <c r="H4189" t="s">
        <v>2688</v>
      </c>
      <c r="I4189" t="s">
        <v>2629</v>
      </c>
      <c r="J4189" t="s">
        <v>212</v>
      </c>
      <c r="K4189" t="s">
        <v>2632</v>
      </c>
      <c r="L4189" t="s">
        <v>2249</v>
      </c>
      <c r="M4189" t="s">
        <v>164</v>
      </c>
      <c r="N4189" t="s">
        <v>1839</v>
      </c>
      <c r="R4189" t="s">
        <v>30</v>
      </c>
      <c r="T4189">
        <v>4</v>
      </c>
      <c r="U4189">
        <f t="shared" si="197"/>
        <v>0</v>
      </c>
    </row>
    <row r="4190" spans="1:21" x14ac:dyDescent="0.25">
      <c r="A4190">
        <v>20070929</v>
      </c>
      <c r="B4190" t="s">
        <v>171</v>
      </c>
      <c r="C4190" t="str">
        <f t="shared" si="195"/>
        <v>L</v>
      </c>
      <c r="D4190" t="s">
        <v>503</v>
      </c>
      <c r="E4190" s="1">
        <v>16</v>
      </c>
      <c r="F4190" s="1">
        <v>18</v>
      </c>
      <c r="G4190">
        <f t="shared" si="196"/>
        <v>-2</v>
      </c>
      <c r="H4190" t="s">
        <v>2688</v>
      </c>
      <c r="I4190" t="s">
        <v>2629</v>
      </c>
      <c r="J4190" t="s">
        <v>210</v>
      </c>
      <c r="K4190" t="s">
        <v>1897</v>
      </c>
      <c r="L4190" t="s">
        <v>2636</v>
      </c>
      <c r="M4190" t="s">
        <v>164</v>
      </c>
      <c r="N4190" t="s">
        <v>1839</v>
      </c>
      <c r="R4190" t="s">
        <v>30</v>
      </c>
      <c r="T4190">
        <v>4</v>
      </c>
      <c r="U4190">
        <f t="shared" si="197"/>
        <v>1</v>
      </c>
    </row>
    <row r="4191" spans="1:21" x14ac:dyDescent="0.25">
      <c r="A4191">
        <v>20070929</v>
      </c>
      <c r="B4191" t="s">
        <v>503</v>
      </c>
      <c r="C4191" t="str">
        <f t="shared" si="195"/>
        <v>W</v>
      </c>
      <c r="D4191" t="s">
        <v>171</v>
      </c>
      <c r="E4191" s="1">
        <v>18</v>
      </c>
      <c r="F4191" s="1">
        <v>16</v>
      </c>
      <c r="G4191">
        <f t="shared" si="196"/>
        <v>2</v>
      </c>
      <c r="H4191" t="s">
        <v>2688</v>
      </c>
      <c r="I4191" t="s">
        <v>2629</v>
      </c>
      <c r="J4191" t="s">
        <v>210</v>
      </c>
      <c r="K4191" t="s">
        <v>1897</v>
      </c>
      <c r="L4191" t="s">
        <v>2636</v>
      </c>
      <c r="M4191" t="s">
        <v>164</v>
      </c>
      <c r="N4191" t="s">
        <v>1839</v>
      </c>
      <c r="R4191" t="s">
        <v>30</v>
      </c>
      <c r="T4191">
        <v>4</v>
      </c>
      <c r="U4191">
        <f t="shared" si="197"/>
        <v>0</v>
      </c>
    </row>
    <row r="4192" spans="1:21" x14ac:dyDescent="0.25">
      <c r="A4192">
        <v>20070929</v>
      </c>
      <c r="B4192" t="s">
        <v>1787</v>
      </c>
      <c r="C4192" t="str">
        <f t="shared" si="195"/>
        <v>W</v>
      </c>
      <c r="D4192" t="s">
        <v>397</v>
      </c>
      <c r="E4192" s="1">
        <v>85</v>
      </c>
      <c r="F4192" s="1">
        <v>8</v>
      </c>
      <c r="G4192">
        <f t="shared" si="196"/>
        <v>77</v>
      </c>
      <c r="H4192" t="s">
        <v>2688</v>
      </c>
      <c r="I4192" t="s">
        <v>2629</v>
      </c>
      <c r="J4192" t="s">
        <v>210</v>
      </c>
      <c r="K4192" t="s">
        <v>2628</v>
      </c>
      <c r="L4192" t="s">
        <v>2093</v>
      </c>
      <c r="M4192" t="s">
        <v>164</v>
      </c>
      <c r="N4192" t="s">
        <v>1839</v>
      </c>
      <c r="R4192" t="s">
        <v>30</v>
      </c>
      <c r="T4192">
        <v>4</v>
      </c>
      <c r="U4192">
        <f t="shared" si="197"/>
        <v>0</v>
      </c>
    </row>
    <row r="4193" spans="1:21" x14ac:dyDescent="0.25">
      <c r="A4193">
        <v>20070929</v>
      </c>
      <c r="B4193" t="s">
        <v>397</v>
      </c>
      <c r="C4193" t="str">
        <f t="shared" si="195"/>
        <v>L</v>
      </c>
      <c r="D4193" t="s">
        <v>1787</v>
      </c>
      <c r="E4193" s="1">
        <v>8</v>
      </c>
      <c r="F4193" s="1">
        <v>85</v>
      </c>
      <c r="G4193">
        <f t="shared" si="196"/>
        <v>-77</v>
      </c>
      <c r="H4193" t="s">
        <v>2688</v>
      </c>
      <c r="I4193" t="s">
        <v>2629</v>
      </c>
      <c r="J4193" t="s">
        <v>210</v>
      </c>
      <c r="K4193" t="s">
        <v>2628</v>
      </c>
      <c r="L4193" t="s">
        <v>2093</v>
      </c>
      <c r="M4193" t="s">
        <v>164</v>
      </c>
      <c r="N4193" t="s">
        <v>1839</v>
      </c>
      <c r="R4193" t="s">
        <v>30</v>
      </c>
      <c r="T4193">
        <v>4</v>
      </c>
      <c r="U4193">
        <f t="shared" si="197"/>
        <v>0</v>
      </c>
    </row>
    <row r="4194" spans="1:21" x14ac:dyDescent="0.25">
      <c r="A4194">
        <v>20070930</v>
      </c>
      <c r="B4194" t="s">
        <v>1825</v>
      </c>
      <c r="C4194" t="str">
        <f t="shared" si="195"/>
        <v>L</v>
      </c>
      <c r="D4194" t="s">
        <v>1821</v>
      </c>
      <c r="E4194" s="1">
        <v>15</v>
      </c>
      <c r="F4194" s="1">
        <v>30</v>
      </c>
      <c r="G4194">
        <f t="shared" si="196"/>
        <v>-15</v>
      </c>
      <c r="H4194" t="s">
        <v>2688</v>
      </c>
      <c r="I4194" t="s">
        <v>2629</v>
      </c>
      <c r="J4194" t="s">
        <v>207</v>
      </c>
      <c r="K4194" t="s">
        <v>2268</v>
      </c>
      <c r="L4194" t="s">
        <v>1939</v>
      </c>
      <c r="M4194" t="s">
        <v>164</v>
      </c>
      <c r="N4194" t="s">
        <v>1839</v>
      </c>
      <c r="R4194" t="s">
        <v>30</v>
      </c>
      <c r="T4194">
        <v>4</v>
      </c>
      <c r="U4194">
        <f t="shared" si="197"/>
        <v>0</v>
      </c>
    </row>
    <row r="4195" spans="1:21" x14ac:dyDescent="0.25">
      <c r="A4195">
        <v>20070930</v>
      </c>
      <c r="B4195" t="s">
        <v>1821</v>
      </c>
      <c r="C4195" t="str">
        <f t="shared" si="195"/>
        <v>W</v>
      </c>
      <c r="D4195" t="s">
        <v>1825</v>
      </c>
      <c r="E4195" s="1">
        <v>30</v>
      </c>
      <c r="F4195" s="1">
        <v>15</v>
      </c>
      <c r="G4195">
        <f t="shared" si="196"/>
        <v>15</v>
      </c>
      <c r="H4195" t="s">
        <v>2688</v>
      </c>
      <c r="I4195" t="s">
        <v>2629</v>
      </c>
      <c r="J4195" t="s">
        <v>207</v>
      </c>
      <c r="K4195" t="s">
        <v>2268</v>
      </c>
      <c r="L4195" t="s">
        <v>1939</v>
      </c>
      <c r="M4195" t="s">
        <v>164</v>
      </c>
      <c r="N4195" t="s">
        <v>1839</v>
      </c>
      <c r="R4195" t="s">
        <v>30</v>
      </c>
      <c r="T4195">
        <v>4</v>
      </c>
      <c r="U4195">
        <f t="shared" si="197"/>
        <v>0</v>
      </c>
    </row>
    <row r="4196" spans="1:21" x14ac:dyDescent="0.25">
      <c r="A4196">
        <v>20070930</v>
      </c>
      <c r="B4196" t="s">
        <v>1828</v>
      </c>
      <c r="C4196" t="str">
        <f t="shared" si="195"/>
        <v>W</v>
      </c>
      <c r="D4196" t="s">
        <v>660</v>
      </c>
      <c r="E4196" s="1">
        <v>64</v>
      </c>
      <c r="F4196" s="1">
        <v>15</v>
      </c>
      <c r="G4196">
        <f t="shared" si="196"/>
        <v>49</v>
      </c>
      <c r="H4196" t="s">
        <v>2688</v>
      </c>
      <c r="I4196" t="s">
        <v>2629</v>
      </c>
      <c r="J4196" t="s">
        <v>208</v>
      </c>
      <c r="K4196" t="s">
        <v>2063</v>
      </c>
      <c r="L4196" t="s">
        <v>2062</v>
      </c>
      <c r="M4196" t="s">
        <v>164</v>
      </c>
      <c r="N4196" t="s">
        <v>1839</v>
      </c>
      <c r="R4196" t="s">
        <v>30</v>
      </c>
      <c r="T4196">
        <v>4</v>
      </c>
      <c r="U4196">
        <f t="shared" si="197"/>
        <v>0</v>
      </c>
    </row>
    <row r="4197" spans="1:21" x14ac:dyDescent="0.25">
      <c r="A4197">
        <v>20070930</v>
      </c>
      <c r="B4197" t="s">
        <v>660</v>
      </c>
      <c r="C4197" t="str">
        <f t="shared" si="195"/>
        <v>L</v>
      </c>
      <c r="D4197" t="s">
        <v>1828</v>
      </c>
      <c r="E4197" s="1">
        <v>15</v>
      </c>
      <c r="F4197" s="1">
        <v>64</v>
      </c>
      <c r="G4197">
        <f t="shared" si="196"/>
        <v>-49</v>
      </c>
      <c r="H4197" t="s">
        <v>2688</v>
      </c>
      <c r="I4197" t="s">
        <v>2629</v>
      </c>
      <c r="J4197" t="s">
        <v>208</v>
      </c>
      <c r="K4197" t="s">
        <v>2063</v>
      </c>
      <c r="L4197" t="s">
        <v>2062</v>
      </c>
      <c r="M4197" t="s">
        <v>164</v>
      </c>
      <c r="N4197" t="s">
        <v>1839</v>
      </c>
      <c r="R4197" t="s">
        <v>30</v>
      </c>
      <c r="T4197">
        <v>4</v>
      </c>
      <c r="U4197">
        <f t="shared" si="197"/>
        <v>0</v>
      </c>
    </row>
    <row r="4198" spans="1:21" x14ac:dyDescent="0.25">
      <c r="A4198">
        <v>20070930</v>
      </c>
      <c r="B4198" t="s">
        <v>164</v>
      </c>
      <c r="C4198" t="str">
        <f t="shared" si="195"/>
        <v>W</v>
      </c>
      <c r="D4198" t="s">
        <v>382</v>
      </c>
      <c r="E4198" s="1">
        <v>64</v>
      </c>
      <c r="F4198" s="1">
        <v>7</v>
      </c>
      <c r="G4198">
        <f t="shared" si="196"/>
        <v>57</v>
      </c>
      <c r="H4198" t="s">
        <v>2688</v>
      </c>
      <c r="I4198" t="s">
        <v>2629</v>
      </c>
      <c r="J4198" t="s">
        <v>207</v>
      </c>
      <c r="K4198" t="s">
        <v>1907</v>
      </c>
      <c r="L4198" t="s">
        <v>1906</v>
      </c>
      <c r="M4198" t="s">
        <v>164</v>
      </c>
      <c r="N4198" t="s">
        <v>1033</v>
      </c>
      <c r="R4198" t="s">
        <v>30</v>
      </c>
      <c r="T4198">
        <v>4</v>
      </c>
      <c r="U4198">
        <f t="shared" si="197"/>
        <v>0</v>
      </c>
    </row>
    <row r="4199" spans="1:21" x14ac:dyDescent="0.25">
      <c r="A4199">
        <v>20070930</v>
      </c>
      <c r="B4199" t="s">
        <v>382</v>
      </c>
      <c r="C4199" t="str">
        <f t="shared" si="195"/>
        <v>L</v>
      </c>
      <c r="D4199" t="s">
        <v>164</v>
      </c>
      <c r="E4199" s="1">
        <v>7</v>
      </c>
      <c r="F4199" s="1">
        <v>64</v>
      </c>
      <c r="G4199">
        <f t="shared" si="196"/>
        <v>-57</v>
      </c>
      <c r="H4199" t="s">
        <v>2688</v>
      </c>
      <c r="I4199" t="s">
        <v>2629</v>
      </c>
      <c r="J4199" t="s">
        <v>207</v>
      </c>
      <c r="K4199" t="s">
        <v>1907</v>
      </c>
      <c r="L4199" t="s">
        <v>1906</v>
      </c>
      <c r="M4199" t="s">
        <v>164</v>
      </c>
      <c r="N4199" t="s">
        <v>1037</v>
      </c>
      <c r="R4199" t="s">
        <v>30</v>
      </c>
      <c r="T4199">
        <v>4</v>
      </c>
      <c r="U4199">
        <f t="shared" si="197"/>
        <v>0</v>
      </c>
    </row>
    <row r="4200" spans="1:21" x14ac:dyDescent="0.25">
      <c r="A4200">
        <v>20071006</v>
      </c>
      <c r="B4200" t="s">
        <v>1787</v>
      </c>
      <c r="C4200" t="str">
        <f t="shared" si="195"/>
        <v>L</v>
      </c>
      <c r="D4200" t="s">
        <v>164</v>
      </c>
      <c r="E4200" s="1">
        <v>18</v>
      </c>
      <c r="F4200" s="1">
        <v>20</v>
      </c>
      <c r="G4200">
        <f t="shared" si="196"/>
        <v>-2</v>
      </c>
      <c r="H4200" t="s">
        <v>2688</v>
      </c>
      <c r="I4200" t="s">
        <v>2627</v>
      </c>
      <c r="K4200" t="s">
        <v>1407</v>
      </c>
      <c r="L4200" t="s">
        <v>1263</v>
      </c>
      <c r="M4200" t="s">
        <v>1264</v>
      </c>
      <c r="N4200" t="s">
        <v>1839</v>
      </c>
      <c r="R4200" t="s">
        <v>30</v>
      </c>
      <c r="T4200">
        <v>3</v>
      </c>
      <c r="U4200">
        <f t="shared" si="197"/>
        <v>1</v>
      </c>
    </row>
    <row r="4201" spans="1:21" x14ac:dyDescent="0.25">
      <c r="A4201">
        <v>20071006</v>
      </c>
      <c r="B4201" t="s">
        <v>164</v>
      </c>
      <c r="C4201" t="str">
        <f t="shared" si="195"/>
        <v>W</v>
      </c>
      <c r="D4201" t="s">
        <v>1787</v>
      </c>
      <c r="E4201" s="1">
        <v>20</v>
      </c>
      <c r="F4201" s="1">
        <v>18</v>
      </c>
      <c r="G4201">
        <f t="shared" si="196"/>
        <v>2</v>
      </c>
      <c r="H4201" t="s">
        <v>2688</v>
      </c>
      <c r="I4201" t="s">
        <v>2627</v>
      </c>
      <c r="K4201" t="s">
        <v>1407</v>
      </c>
      <c r="L4201" t="s">
        <v>1263</v>
      </c>
      <c r="M4201" t="s">
        <v>1264</v>
      </c>
      <c r="N4201" t="s">
        <v>1839</v>
      </c>
      <c r="R4201" t="s">
        <v>30</v>
      </c>
      <c r="T4201">
        <v>3</v>
      </c>
      <c r="U4201">
        <f t="shared" si="197"/>
        <v>0</v>
      </c>
    </row>
    <row r="4202" spans="1:21" x14ac:dyDescent="0.25">
      <c r="A4202">
        <v>20071006</v>
      </c>
      <c r="B4202" t="s">
        <v>1824</v>
      </c>
      <c r="C4202" t="str">
        <f t="shared" si="195"/>
        <v>L</v>
      </c>
      <c r="D4202" t="s">
        <v>376</v>
      </c>
      <c r="E4202" s="1">
        <v>10</v>
      </c>
      <c r="F4202" s="1">
        <v>12</v>
      </c>
      <c r="G4202">
        <f t="shared" si="196"/>
        <v>-2</v>
      </c>
      <c r="H4202" t="s">
        <v>2688</v>
      </c>
      <c r="I4202" t="s">
        <v>2627</v>
      </c>
      <c r="K4202" t="s">
        <v>1907</v>
      </c>
      <c r="L4202" t="s">
        <v>1906</v>
      </c>
      <c r="M4202" t="s">
        <v>164</v>
      </c>
      <c r="N4202" t="s">
        <v>1839</v>
      </c>
      <c r="R4202" t="s">
        <v>30</v>
      </c>
      <c r="T4202">
        <v>3</v>
      </c>
      <c r="U4202">
        <f t="shared" si="197"/>
        <v>1</v>
      </c>
    </row>
    <row r="4203" spans="1:21" x14ac:dyDescent="0.25">
      <c r="A4203">
        <v>20071006</v>
      </c>
      <c r="B4203" t="s">
        <v>376</v>
      </c>
      <c r="C4203" t="str">
        <f t="shared" si="195"/>
        <v>W</v>
      </c>
      <c r="D4203" t="s">
        <v>1824</v>
      </c>
      <c r="E4203" s="1">
        <v>12</v>
      </c>
      <c r="F4203" s="1">
        <v>10</v>
      </c>
      <c r="G4203">
        <f t="shared" si="196"/>
        <v>2</v>
      </c>
      <c r="H4203" t="s">
        <v>2688</v>
      </c>
      <c r="I4203" t="s">
        <v>2627</v>
      </c>
      <c r="K4203" t="s">
        <v>1907</v>
      </c>
      <c r="L4203" t="s">
        <v>1906</v>
      </c>
      <c r="M4203" t="s">
        <v>164</v>
      </c>
      <c r="N4203" t="s">
        <v>1839</v>
      </c>
      <c r="R4203" t="s">
        <v>30</v>
      </c>
      <c r="T4203">
        <v>3</v>
      </c>
      <c r="U4203">
        <f t="shared" si="197"/>
        <v>0</v>
      </c>
    </row>
    <row r="4204" spans="1:21" x14ac:dyDescent="0.25">
      <c r="A4204">
        <v>20071007</v>
      </c>
      <c r="B4204" t="s">
        <v>1821</v>
      </c>
      <c r="C4204" t="str">
        <f t="shared" si="195"/>
        <v>W</v>
      </c>
      <c r="D4204" t="s">
        <v>503</v>
      </c>
      <c r="E4204" s="1">
        <v>19</v>
      </c>
      <c r="F4204" s="1">
        <v>13</v>
      </c>
      <c r="G4204">
        <f t="shared" si="196"/>
        <v>6</v>
      </c>
      <c r="H4204" t="s">
        <v>2688</v>
      </c>
      <c r="I4204" t="s">
        <v>2627</v>
      </c>
      <c r="K4204" t="s">
        <v>1820</v>
      </c>
      <c r="L4204" t="s">
        <v>1819</v>
      </c>
      <c r="M4204" t="s">
        <v>164</v>
      </c>
      <c r="N4204" t="s">
        <v>1839</v>
      </c>
      <c r="R4204" t="s">
        <v>30</v>
      </c>
      <c r="T4204">
        <v>3</v>
      </c>
      <c r="U4204">
        <f t="shared" si="197"/>
        <v>0</v>
      </c>
    </row>
    <row r="4205" spans="1:21" x14ac:dyDescent="0.25">
      <c r="A4205">
        <v>20071007</v>
      </c>
      <c r="B4205" t="s">
        <v>503</v>
      </c>
      <c r="C4205" t="str">
        <f t="shared" si="195"/>
        <v>L</v>
      </c>
      <c r="D4205" t="s">
        <v>1821</v>
      </c>
      <c r="E4205" s="1">
        <v>13</v>
      </c>
      <c r="F4205" s="1">
        <v>19</v>
      </c>
      <c r="G4205">
        <f t="shared" si="196"/>
        <v>-6</v>
      </c>
      <c r="H4205" t="s">
        <v>2688</v>
      </c>
      <c r="I4205" t="s">
        <v>2627</v>
      </c>
      <c r="K4205" t="s">
        <v>1820</v>
      </c>
      <c r="L4205" t="s">
        <v>1819</v>
      </c>
      <c r="M4205" t="s">
        <v>164</v>
      </c>
      <c r="N4205" t="s">
        <v>1839</v>
      </c>
      <c r="R4205" t="s">
        <v>30</v>
      </c>
      <c r="T4205">
        <v>3</v>
      </c>
      <c r="U4205">
        <f t="shared" si="197"/>
        <v>1</v>
      </c>
    </row>
    <row r="4206" spans="1:21" x14ac:dyDescent="0.25">
      <c r="A4206">
        <v>20071007</v>
      </c>
      <c r="B4206" t="s">
        <v>1828</v>
      </c>
      <c r="C4206" t="str">
        <f t="shared" si="195"/>
        <v>W</v>
      </c>
      <c r="D4206" t="s">
        <v>1817</v>
      </c>
      <c r="E4206" s="1">
        <v>37</v>
      </c>
      <c r="F4206" s="1">
        <v>20</v>
      </c>
      <c r="G4206">
        <f t="shared" si="196"/>
        <v>17</v>
      </c>
      <c r="H4206" t="s">
        <v>2688</v>
      </c>
      <c r="I4206" t="s">
        <v>2627</v>
      </c>
      <c r="K4206" t="s">
        <v>1907</v>
      </c>
      <c r="L4206" t="s">
        <v>1906</v>
      </c>
      <c r="M4206" t="s">
        <v>164</v>
      </c>
      <c r="N4206" t="s">
        <v>1839</v>
      </c>
      <c r="R4206" t="s">
        <v>30</v>
      </c>
      <c r="T4206">
        <v>3</v>
      </c>
      <c r="U4206">
        <f t="shared" si="197"/>
        <v>0</v>
      </c>
    </row>
    <row r="4207" spans="1:21" x14ac:dyDescent="0.25">
      <c r="A4207">
        <v>20071007</v>
      </c>
      <c r="B4207" t="s">
        <v>1817</v>
      </c>
      <c r="C4207" t="str">
        <f t="shared" si="195"/>
        <v>L</v>
      </c>
      <c r="D4207" t="s">
        <v>1828</v>
      </c>
      <c r="E4207" s="1">
        <v>20</v>
      </c>
      <c r="F4207" s="1">
        <v>37</v>
      </c>
      <c r="G4207">
        <f t="shared" si="196"/>
        <v>-17</v>
      </c>
      <c r="H4207" t="s">
        <v>2688</v>
      </c>
      <c r="I4207" t="s">
        <v>2627</v>
      </c>
      <c r="K4207" t="s">
        <v>1907</v>
      </c>
      <c r="L4207" t="s">
        <v>1906</v>
      </c>
      <c r="M4207" t="s">
        <v>164</v>
      </c>
      <c r="N4207" t="s">
        <v>1839</v>
      </c>
      <c r="R4207" t="s">
        <v>30</v>
      </c>
      <c r="T4207">
        <v>3</v>
      </c>
      <c r="U4207">
        <f t="shared" si="197"/>
        <v>0</v>
      </c>
    </row>
    <row r="4208" spans="1:21" x14ac:dyDescent="0.25">
      <c r="A4208">
        <v>20071013</v>
      </c>
      <c r="B4208" t="s">
        <v>376</v>
      </c>
      <c r="C4208" t="str">
        <f t="shared" si="195"/>
        <v>W</v>
      </c>
      <c r="D4208" t="s">
        <v>164</v>
      </c>
      <c r="E4208" s="1">
        <v>14</v>
      </c>
      <c r="F4208" s="1">
        <v>9</v>
      </c>
      <c r="G4208">
        <f t="shared" si="196"/>
        <v>5</v>
      </c>
      <c r="H4208" t="s">
        <v>2688</v>
      </c>
      <c r="I4208" t="s">
        <v>2626</v>
      </c>
      <c r="K4208" t="s">
        <v>1820</v>
      </c>
      <c r="L4208" t="s">
        <v>1819</v>
      </c>
      <c r="M4208" t="s">
        <v>164</v>
      </c>
      <c r="N4208" t="s">
        <v>1033</v>
      </c>
      <c r="R4208" t="s">
        <v>30</v>
      </c>
      <c r="T4208">
        <v>2</v>
      </c>
      <c r="U4208">
        <f t="shared" si="197"/>
        <v>0</v>
      </c>
    </row>
    <row r="4209" spans="1:21" x14ac:dyDescent="0.25">
      <c r="A4209">
        <v>20071013</v>
      </c>
      <c r="B4209" t="s">
        <v>164</v>
      </c>
      <c r="C4209" t="str">
        <f t="shared" si="195"/>
        <v>L</v>
      </c>
      <c r="D4209" t="s">
        <v>376</v>
      </c>
      <c r="E4209" s="1">
        <v>9</v>
      </c>
      <c r="F4209" s="1">
        <v>14</v>
      </c>
      <c r="G4209">
        <f t="shared" si="196"/>
        <v>-5</v>
      </c>
      <c r="H4209" t="s">
        <v>2688</v>
      </c>
      <c r="I4209" t="s">
        <v>2626</v>
      </c>
      <c r="K4209" t="s">
        <v>1820</v>
      </c>
      <c r="L4209" t="s">
        <v>1819</v>
      </c>
      <c r="M4209" t="s">
        <v>164</v>
      </c>
      <c r="N4209" t="s">
        <v>1037</v>
      </c>
      <c r="R4209" t="s">
        <v>30</v>
      </c>
      <c r="T4209">
        <v>2</v>
      </c>
      <c r="U4209">
        <f t="shared" si="197"/>
        <v>1</v>
      </c>
    </row>
    <row r="4210" spans="1:21" x14ac:dyDescent="0.25">
      <c r="A4210">
        <v>20071014</v>
      </c>
      <c r="B4210" t="s">
        <v>1828</v>
      </c>
      <c r="C4210" t="str">
        <f t="shared" si="195"/>
        <v>W</v>
      </c>
      <c r="D4210" t="s">
        <v>1821</v>
      </c>
      <c r="E4210" s="1">
        <v>37</v>
      </c>
      <c r="F4210" s="1">
        <v>13</v>
      </c>
      <c r="G4210">
        <f t="shared" si="196"/>
        <v>24</v>
      </c>
      <c r="H4210" t="s">
        <v>2688</v>
      </c>
      <c r="I4210" t="s">
        <v>2626</v>
      </c>
      <c r="K4210" t="s">
        <v>1820</v>
      </c>
      <c r="L4210" t="s">
        <v>1819</v>
      </c>
      <c r="M4210" t="s">
        <v>164</v>
      </c>
      <c r="N4210" t="s">
        <v>1839</v>
      </c>
      <c r="R4210" t="s">
        <v>30</v>
      </c>
      <c r="T4210">
        <v>2</v>
      </c>
      <c r="U4210">
        <f t="shared" si="197"/>
        <v>0</v>
      </c>
    </row>
    <row r="4211" spans="1:21" x14ac:dyDescent="0.25">
      <c r="A4211">
        <v>20071014</v>
      </c>
      <c r="B4211" t="s">
        <v>1821</v>
      </c>
      <c r="C4211" t="str">
        <f t="shared" si="195"/>
        <v>L</v>
      </c>
      <c r="D4211" t="s">
        <v>1828</v>
      </c>
      <c r="E4211" s="1">
        <v>13</v>
      </c>
      <c r="F4211" s="1">
        <v>37</v>
      </c>
      <c r="G4211">
        <f t="shared" si="196"/>
        <v>-24</v>
      </c>
      <c r="H4211" t="s">
        <v>2688</v>
      </c>
      <c r="I4211" t="s">
        <v>2626</v>
      </c>
      <c r="K4211" t="s">
        <v>1820</v>
      </c>
      <c r="L4211" t="s">
        <v>1819</v>
      </c>
      <c r="M4211" t="s">
        <v>164</v>
      </c>
      <c r="N4211" t="s">
        <v>1839</v>
      </c>
      <c r="R4211" t="s">
        <v>30</v>
      </c>
      <c r="T4211">
        <v>2</v>
      </c>
      <c r="U4211">
        <f t="shared" si="197"/>
        <v>0</v>
      </c>
    </row>
    <row r="4212" spans="1:21" x14ac:dyDescent="0.25">
      <c r="A4212">
        <v>20071019</v>
      </c>
      <c r="B4212" t="s">
        <v>164</v>
      </c>
      <c r="C4212" t="str">
        <f t="shared" si="195"/>
        <v>L</v>
      </c>
      <c r="D4212" t="s">
        <v>1821</v>
      </c>
      <c r="E4212" s="1">
        <v>10</v>
      </c>
      <c r="F4212" s="1">
        <v>34</v>
      </c>
      <c r="G4212">
        <f t="shared" si="196"/>
        <v>-24</v>
      </c>
      <c r="H4212" t="s">
        <v>2688</v>
      </c>
      <c r="I4212" t="s">
        <v>2625</v>
      </c>
      <c r="K4212" t="s">
        <v>2268</v>
      </c>
      <c r="L4212" t="s">
        <v>1939</v>
      </c>
      <c r="M4212" t="s">
        <v>164</v>
      </c>
      <c r="N4212" t="s">
        <v>1033</v>
      </c>
      <c r="R4212" t="s">
        <v>30</v>
      </c>
      <c r="T4212">
        <v>1.5</v>
      </c>
      <c r="U4212">
        <f t="shared" si="197"/>
        <v>0</v>
      </c>
    </row>
    <row r="4213" spans="1:21" x14ac:dyDescent="0.25">
      <c r="A4213">
        <v>20071019</v>
      </c>
      <c r="B4213" t="s">
        <v>1821</v>
      </c>
      <c r="C4213" t="str">
        <f t="shared" si="195"/>
        <v>W</v>
      </c>
      <c r="D4213" t="s">
        <v>164</v>
      </c>
      <c r="E4213" s="1">
        <v>34</v>
      </c>
      <c r="F4213" s="1">
        <v>10</v>
      </c>
      <c r="G4213">
        <f t="shared" si="196"/>
        <v>24</v>
      </c>
      <c r="H4213" t="s">
        <v>2688</v>
      </c>
      <c r="I4213" t="s">
        <v>2625</v>
      </c>
      <c r="K4213" t="s">
        <v>2268</v>
      </c>
      <c r="L4213" t="s">
        <v>1939</v>
      </c>
      <c r="M4213" t="s">
        <v>164</v>
      </c>
      <c r="N4213" t="s">
        <v>1037</v>
      </c>
      <c r="R4213" t="s">
        <v>30</v>
      </c>
      <c r="T4213">
        <v>1.5</v>
      </c>
      <c r="U4213">
        <f t="shared" si="197"/>
        <v>0</v>
      </c>
    </row>
    <row r="4214" spans="1:21" x14ac:dyDescent="0.25">
      <c r="A4214">
        <v>20071020</v>
      </c>
      <c r="B4214" t="s">
        <v>376</v>
      </c>
      <c r="C4214" t="str">
        <f t="shared" si="195"/>
        <v>L</v>
      </c>
      <c r="D4214" t="s">
        <v>1828</v>
      </c>
      <c r="E4214" s="1">
        <v>6</v>
      </c>
      <c r="F4214" s="1">
        <v>15</v>
      </c>
      <c r="G4214">
        <f t="shared" si="196"/>
        <v>-9</v>
      </c>
      <c r="H4214" t="s">
        <v>2688</v>
      </c>
      <c r="I4214" t="s">
        <v>40</v>
      </c>
      <c r="K4214" t="s">
        <v>1820</v>
      </c>
      <c r="L4214" t="s">
        <v>1819</v>
      </c>
      <c r="M4214" t="s">
        <v>164</v>
      </c>
      <c r="N4214" t="s">
        <v>1839</v>
      </c>
      <c r="R4214" t="s">
        <v>30</v>
      </c>
      <c r="T4214">
        <v>1</v>
      </c>
      <c r="U4214">
        <f t="shared" si="197"/>
        <v>0</v>
      </c>
    </row>
    <row r="4215" spans="1:21" x14ac:dyDescent="0.25">
      <c r="A4215">
        <v>20071020</v>
      </c>
      <c r="B4215" t="s">
        <v>1828</v>
      </c>
      <c r="C4215" t="str">
        <f t="shared" si="195"/>
        <v>W</v>
      </c>
      <c r="D4215" t="s">
        <v>376</v>
      </c>
      <c r="E4215" s="1">
        <v>15</v>
      </c>
      <c r="F4215" s="1">
        <v>6</v>
      </c>
      <c r="G4215">
        <f t="shared" si="196"/>
        <v>9</v>
      </c>
      <c r="H4215" t="s">
        <v>2688</v>
      </c>
      <c r="I4215" t="s">
        <v>40</v>
      </c>
      <c r="K4215" t="s">
        <v>1820</v>
      </c>
      <c r="L4215" t="s">
        <v>1819</v>
      </c>
      <c r="M4215" t="s">
        <v>164</v>
      </c>
      <c r="N4215" t="s">
        <v>1839</v>
      </c>
      <c r="R4215" t="s">
        <v>30</v>
      </c>
      <c r="T4215">
        <v>1</v>
      </c>
      <c r="U4215">
        <f t="shared" si="197"/>
        <v>0</v>
      </c>
    </row>
    <row r="4216" spans="1:21" x14ac:dyDescent="0.25">
      <c r="A4216">
        <v>20071124</v>
      </c>
      <c r="B4216" t="s">
        <v>1264</v>
      </c>
      <c r="C4216" t="str">
        <f t="shared" si="195"/>
        <v>L</v>
      </c>
      <c r="D4216" t="s">
        <v>1828</v>
      </c>
      <c r="E4216" s="1">
        <v>12</v>
      </c>
      <c r="F4216" s="1">
        <v>34</v>
      </c>
      <c r="G4216">
        <f t="shared" si="196"/>
        <v>-22</v>
      </c>
      <c r="H4216" t="s">
        <v>2119</v>
      </c>
      <c r="K4216" t="s">
        <v>1407</v>
      </c>
      <c r="L4216" t="s">
        <v>1263</v>
      </c>
      <c r="M4216" t="s">
        <v>1264</v>
      </c>
      <c r="N4216" t="s">
        <v>1033</v>
      </c>
      <c r="S4216" t="s">
        <v>30</v>
      </c>
      <c r="U4216">
        <f t="shared" si="197"/>
        <v>0</v>
      </c>
    </row>
    <row r="4217" spans="1:21" x14ac:dyDescent="0.25">
      <c r="A4217">
        <v>20071124</v>
      </c>
      <c r="B4217" t="s">
        <v>1828</v>
      </c>
      <c r="C4217" t="str">
        <f t="shared" si="195"/>
        <v>W</v>
      </c>
      <c r="D4217" t="s">
        <v>1264</v>
      </c>
      <c r="E4217" s="1">
        <v>34</v>
      </c>
      <c r="F4217" s="1">
        <v>12</v>
      </c>
      <c r="G4217">
        <f t="shared" si="196"/>
        <v>22</v>
      </c>
      <c r="H4217" t="s">
        <v>2119</v>
      </c>
      <c r="K4217" t="s">
        <v>1407</v>
      </c>
      <c r="L4217" t="s">
        <v>1263</v>
      </c>
      <c r="M4217" t="s">
        <v>1264</v>
      </c>
      <c r="N4217" t="s">
        <v>1037</v>
      </c>
      <c r="S4217" t="s">
        <v>30</v>
      </c>
      <c r="U4217">
        <f t="shared" si="197"/>
        <v>0</v>
      </c>
    </row>
    <row r="4218" spans="1:21" x14ac:dyDescent="0.25">
      <c r="A4218">
        <v>20080202</v>
      </c>
      <c r="B4218" t="s">
        <v>1825</v>
      </c>
      <c r="C4218" t="str">
        <f t="shared" si="195"/>
        <v>W</v>
      </c>
      <c r="D4218" t="s">
        <v>171</v>
      </c>
      <c r="E4218" s="1">
        <v>16</v>
      </c>
      <c r="F4218" s="1">
        <v>11</v>
      </c>
      <c r="G4218">
        <f t="shared" si="196"/>
        <v>5</v>
      </c>
      <c r="H4218" t="s">
        <v>2808</v>
      </c>
      <c r="K4218" t="s">
        <v>2088</v>
      </c>
      <c r="L4218" t="s">
        <v>1826</v>
      </c>
      <c r="M4218" t="s">
        <v>1825</v>
      </c>
      <c r="N4218" t="s">
        <v>1033</v>
      </c>
      <c r="O4218" t="s">
        <v>30</v>
      </c>
      <c r="U4218">
        <f t="shared" si="197"/>
        <v>0</v>
      </c>
    </row>
    <row r="4219" spans="1:21" x14ac:dyDescent="0.25">
      <c r="A4219">
        <v>20080202</v>
      </c>
      <c r="B4219" t="s">
        <v>171</v>
      </c>
      <c r="C4219" t="str">
        <f t="shared" si="195"/>
        <v>L</v>
      </c>
      <c r="D4219" t="s">
        <v>1825</v>
      </c>
      <c r="E4219" s="1">
        <v>11</v>
      </c>
      <c r="F4219" s="1">
        <v>16</v>
      </c>
      <c r="G4219">
        <f t="shared" si="196"/>
        <v>-5</v>
      </c>
      <c r="H4219" t="s">
        <v>2808</v>
      </c>
      <c r="K4219" t="s">
        <v>2088</v>
      </c>
      <c r="L4219" t="s">
        <v>1826</v>
      </c>
      <c r="M4219" t="s">
        <v>1825</v>
      </c>
      <c r="N4219" t="s">
        <v>1037</v>
      </c>
      <c r="O4219" t="s">
        <v>30</v>
      </c>
      <c r="U4219">
        <f t="shared" si="197"/>
        <v>1</v>
      </c>
    </row>
    <row r="4220" spans="1:21" x14ac:dyDescent="0.25">
      <c r="A4220">
        <v>20080202</v>
      </c>
      <c r="B4220" t="s">
        <v>376</v>
      </c>
      <c r="C4220" t="str">
        <f t="shared" si="195"/>
        <v>L</v>
      </c>
      <c r="D4220" t="s">
        <v>1264</v>
      </c>
      <c r="E4220" s="1">
        <v>19</v>
      </c>
      <c r="F4220" s="1">
        <v>26</v>
      </c>
      <c r="G4220">
        <f t="shared" si="196"/>
        <v>-7</v>
      </c>
      <c r="H4220" t="s">
        <v>2808</v>
      </c>
      <c r="K4220" t="s">
        <v>1894</v>
      </c>
      <c r="L4220" t="s">
        <v>1017</v>
      </c>
      <c r="M4220" t="s">
        <v>376</v>
      </c>
      <c r="N4220" t="s">
        <v>1033</v>
      </c>
      <c r="O4220" t="s">
        <v>30</v>
      </c>
      <c r="U4220">
        <f t="shared" si="197"/>
        <v>1</v>
      </c>
    </row>
    <row r="4221" spans="1:21" x14ac:dyDescent="0.25">
      <c r="A4221">
        <v>20080202</v>
      </c>
      <c r="B4221" t="s">
        <v>1264</v>
      </c>
      <c r="C4221" t="str">
        <f t="shared" si="195"/>
        <v>W</v>
      </c>
      <c r="D4221" t="s">
        <v>376</v>
      </c>
      <c r="E4221" s="1">
        <v>26</v>
      </c>
      <c r="F4221" s="1">
        <v>19</v>
      </c>
      <c r="G4221">
        <f t="shared" si="196"/>
        <v>7</v>
      </c>
      <c r="H4221" t="s">
        <v>2808</v>
      </c>
      <c r="K4221" t="s">
        <v>1894</v>
      </c>
      <c r="L4221" t="s">
        <v>1017</v>
      </c>
      <c r="M4221" t="s">
        <v>376</v>
      </c>
      <c r="N4221" t="s">
        <v>1037</v>
      </c>
      <c r="O4221" t="s">
        <v>30</v>
      </c>
      <c r="U4221">
        <f t="shared" si="197"/>
        <v>0</v>
      </c>
    </row>
    <row r="4222" spans="1:21" x14ac:dyDescent="0.25">
      <c r="A4222">
        <v>20080203</v>
      </c>
      <c r="B4222" t="s">
        <v>503</v>
      </c>
      <c r="C4222" t="str">
        <f t="shared" si="195"/>
        <v>L</v>
      </c>
      <c r="D4222" t="s">
        <v>164</v>
      </c>
      <c r="E4222" s="1">
        <v>6</v>
      </c>
      <c r="F4222" s="1">
        <v>27</v>
      </c>
      <c r="G4222">
        <f t="shared" si="196"/>
        <v>-21</v>
      </c>
      <c r="H4222" t="s">
        <v>2808</v>
      </c>
      <c r="K4222" t="s">
        <v>1903</v>
      </c>
      <c r="L4222" t="s">
        <v>1120</v>
      </c>
      <c r="M4222" t="s">
        <v>503</v>
      </c>
      <c r="N4222" t="s">
        <v>1033</v>
      </c>
      <c r="O4222" t="s">
        <v>30</v>
      </c>
      <c r="U4222">
        <f t="shared" si="197"/>
        <v>0</v>
      </c>
    </row>
    <row r="4223" spans="1:21" x14ac:dyDescent="0.25">
      <c r="A4223">
        <v>20080203</v>
      </c>
      <c r="B4223" t="s">
        <v>164</v>
      </c>
      <c r="C4223" t="str">
        <f t="shared" si="195"/>
        <v>W</v>
      </c>
      <c r="D4223" t="s">
        <v>503</v>
      </c>
      <c r="E4223" s="1">
        <v>27</v>
      </c>
      <c r="F4223" s="1">
        <v>6</v>
      </c>
      <c r="G4223">
        <f t="shared" si="196"/>
        <v>21</v>
      </c>
      <c r="H4223" t="s">
        <v>2808</v>
      </c>
      <c r="K4223" t="s">
        <v>1903</v>
      </c>
      <c r="L4223" t="s">
        <v>1120</v>
      </c>
      <c r="M4223" t="s">
        <v>503</v>
      </c>
      <c r="N4223" t="s">
        <v>1037</v>
      </c>
      <c r="O4223" t="s">
        <v>30</v>
      </c>
      <c r="U4223">
        <f t="shared" si="197"/>
        <v>0</v>
      </c>
    </row>
    <row r="4224" spans="1:21" x14ac:dyDescent="0.25">
      <c r="A4224">
        <v>20080209</v>
      </c>
      <c r="B4224" t="s">
        <v>1264</v>
      </c>
      <c r="C4224" t="str">
        <f t="shared" si="195"/>
        <v>W</v>
      </c>
      <c r="D4224" t="s">
        <v>503</v>
      </c>
      <c r="E4224" s="1">
        <v>30</v>
      </c>
      <c r="F4224" s="1">
        <v>15</v>
      </c>
      <c r="G4224">
        <f t="shared" si="196"/>
        <v>15</v>
      </c>
      <c r="H4224" t="s">
        <v>2808</v>
      </c>
      <c r="K4224" t="s">
        <v>1407</v>
      </c>
      <c r="L4224" t="s">
        <v>1263</v>
      </c>
      <c r="M4224" t="s">
        <v>1264</v>
      </c>
      <c r="N4224" t="s">
        <v>1033</v>
      </c>
      <c r="O4224" t="s">
        <v>30</v>
      </c>
      <c r="U4224">
        <f t="shared" si="197"/>
        <v>0</v>
      </c>
    </row>
    <row r="4225" spans="1:21" x14ac:dyDescent="0.25">
      <c r="A4225">
        <v>20080209</v>
      </c>
      <c r="B4225" t="s">
        <v>503</v>
      </c>
      <c r="C4225" t="str">
        <f t="shared" si="195"/>
        <v>L</v>
      </c>
      <c r="D4225" t="s">
        <v>1264</v>
      </c>
      <c r="E4225" s="1">
        <v>15</v>
      </c>
      <c r="F4225" s="1">
        <v>30</v>
      </c>
      <c r="G4225">
        <f t="shared" si="196"/>
        <v>-15</v>
      </c>
      <c r="H4225" t="s">
        <v>2808</v>
      </c>
      <c r="K4225" t="s">
        <v>1407</v>
      </c>
      <c r="L4225" t="s">
        <v>1263</v>
      </c>
      <c r="M4225" t="s">
        <v>1264</v>
      </c>
      <c r="N4225" t="s">
        <v>1037</v>
      </c>
      <c r="O4225" t="s">
        <v>30</v>
      </c>
      <c r="U4225">
        <f t="shared" si="197"/>
        <v>0</v>
      </c>
    </row>
    <row r="4226" spans="1:21" x14ac:dyDescent="0.25">
      <c r="A4226">
        <v>20080209</v>
      </c>
      <c r="B4226" t="s">
        <v>164</v>
      </c>
      <c r="C4226" t="str">
        <f t="shared" ref="C4226:C4289" si="198">IF(E4226-F4226&gt;0,"W",IF(E4226-F4226&lt;0,"L","D"))</f>
        <v>W</v>
      </c>
      <c r="D4226" t="s">
        <v>1825</v>
      </c>
      <c r="E4226" s="1">
        <v>26</v>
      </c>
      <c r="F4226" s="1">
        <v>21</v>
      </c>
      <c r="G4226">
        <f t="shared" ref="G4226:G4289" si="199">E4226-F4226</f>
        <v>5</v>
      </c>
      <c r="H4226" t="s">
        <v>2808</v>
      </c>
      <c r="K4226" t="s">
        <v>1820</v>
      </c>
      <c r="L4226" t="s">
        <v>1819</v>
      </c>
      <c r="M4226" t="s">
        <v>164</v>
      </c>
      <c r="N4226" t="s">
        <v>1033</v>
      </c>
      <c r="O4226" t="s">
        <v>30</v>
      </c>
      <c r="U4226">
        <f t="shared" ref="U4226:U4289" si="200">IF(C4226="L",IF(G4226&gt;-8,1,0),0)</f>
        <v>0</v>
      </c>
    </row>
    <row r="4227" spans="1:21" x14ac:dyDescent="0.25">
      <c r="A4227">
        <v>20080209</v>
      </c>
      <c r="B4227" t="s">
        <v>1825</v>
      </c>
      <c r="C4227" t="str">
        <f t="shared" si="198"/>
        <v>L</v>
      </c>
      <c r="D4227" t="s">
        <v>164</v>
      </c>
      <c r="E4227" s="1">
        <v>21</v>
      </c>
      <c r="F4227" s="1">
        <v>26</v>
      </c>
      <c r="G4227">
        <f t="shared" si="199"/>
        <v>-5</v>
      </c>
      <c r="H4227" t="s">
        <v>2808</v>
      </c>
      <c r="K4227" t="s">
        <v>1820</v>
      </c>
      <c r="L4227" t="s">
        <v>1819</v>
      </c>
      <c r="M4227" t="s">
        <v>164</v>
      </c>
      <c r="N4227" t="s">
        <v>1037</v>
      </c>
      <c r="O4227" t="s">
        <v>30</v>
      </c>
      <c r="U4227">
        <f t="shared" si="200"/>
        <v>1</v>
      </c>
    </row>
    <row r="4228" spans="1:21" x14ac:dyDescent="0.25">
      <c r="A4228">
        <v>20080210</v>
      </c>
      <c r="B4228" t="s">
        <v>171</v>
      </c>
      <c r="C4228" t="str">
        <f t="shared" si="198"/>
        <v>L</v>
      </c>
      <c r="D4228" t="s">
        <v>376</v>
      </c>
      <c r="E4228" s="1">
        <v>19</v>
      </c>
      <c r="F4228" s="1">
        <v>23</v>
      </c>
      <c r="G4228">
        <f t="shared" si="199"/>
        <v>-4</v>
      </c>
      <c r="H4228" t="s">
        <v>2808</v>
      </c>
      <c r="K4228" t="s">
        <v>2136</v>
      </c>
      <c r="L4228" t="s">
        <v>1929</v>
      </c>
      <c r="M4228" t="s">
        <v>171</v>
      </c>
      <c r="N4228" t="s">
        <v>1033</v>
      </c>
      <c r="O4228" t="s">
        <v>30</v>
      </c>
      <c r="U4228">
        <f t="shared" si="200"/>
        <v>1</v>
      </c>
    </row>
    <row r="4229" spans="1:21" x14ac:dyDescent="0.25">
      <c r="A4229">
        <v>20080210</v>
      </c>
      <c r="B4229" t="s">
        <v>376</v>
      </c>
      <c r="C4229" t="str">
        <f t="shared" si="198"/>
        <v>W</v>
      </c>
      <c r="D4229" t="s">
        <v>171</v>
      </c>
      <c r="E4229" s="1">
        <v>23</v>
      </c>
      <c r="F4229" s="1">
        <v>19</v>
      </c>
      <c r="G4229">
        <f t="shared" si="199"/>
        <v>4</v>
      </c>
      <c r="H4229" t="s">
        <v>2808</v>
      </c>
      <c r="K4229" t="s">
        <v>2136</v>
      </c>
      <c r="L4229" t="s">
        <v>1929</v>
      </c>
      <c r="M4229" t="s">
        <v>171</v>
      </c>
      <c r="N4229" t="s">
        <v>1037</v>
      </c>
      <c r="O4229" t="s">
        <v>30</v>
      </c>
      <c r="U4229">
        <f t="shared" si="200"/>
        <v>0</v>
      </c>
    </row>
    <row r="4230" spans="1:21" x14ac:dyDescent="0.25">
      <c r="A4230">
        <v>20080223</v>
      </c>
      <c r="B4230" t="s">
        <v>1825</v>
      </c>
      <c r="C4230" t="str">
        <f t="shared" si="198"/>
        <v>W</v>
      </c>
      <c r="D4230" t="s">
        <v>503</v>
      </c>
      <c r="E4230" s="1">
        <v>34</v>
      </c>
      <c r="F4230" s="1">
        <v>13</v>
      </c>
      <c r="G4230">
        <f t="shared" si="199"/>
        <v>21</v>
      </c>
      <c r="H4230" t="s">
        <v>2808</v>
      </c>
      <c r="K4230" t="s">
        <v>2088</v>
      </c>
      <c r="L4230" t="s">
        <v>1826</v>
      </c>
      <c r="M4230" t="s">
        <v>1825</v>
      </c>
      <c r="N4230" t="s">
        <v>1033</v>
      </c>
      <c r="O4230" t="s">
        <v>30</v>
      </c>
      <c r="U4230">
        <f t="shared" si="200"/>
        <v>0</v>
      </c>
    </row>
    <row r="4231" spans="1:21" x14ac:dyDescent="0.25">
      <c r="A4231">
        <v>20080223</v>
      </c>
      <c r="B4231" t="s">
        <v>503</v>
      </c>
      <c r="C4231" t="str">
        <f t="shared" si="198"/>
        <v>L</v>
      </c>
      <c r="D4231" t="s">
        <v>1825</v>
      </c>
      <c r="E4231" s="1">
        <v>13</v>
      </c>
      <c r="F4231" s="1">
        <v>34</v>
      </c>
      <c r="G4231">
        <f t="shared" si="199"/>
        <v>-21</v>
      </c>
      <c r="H4231" t="s">
        <v>2808</v>
      </c>
      <c r="K4231" t="s">
        <v>2088</v>
      </c>
      <c r="L4231" t="s">
        <v>1826</v>
      </c>
      <c r="M4231" t="s">
        <v>1825</v>
      </c>
      <c r="N4231" t="s">
        <v>1037</v>
      </c>
      <c r="O4231" t="s">
        <v>30</v>
      </c>
      <c r="U4231">
        <f t="shared" si="200"/>
        <v>0</v>
      </c>
    </row>
    <row r="4232" spans="1:21" x14ac:dyDescent="0.25">
      <c r="A4232">
        <v>20080223</v>
      </c>
      <c r="B4232" t="s">
        <v>1264</v>
      </c>
      <c r="C4232" t="str">
        <f t="shared" si="198"/>
        <v>W</v>
      </c>
      <c r="D4232" t="s">
        <v>171</v>
      </c>
      <c r="E4232" s="1">
        <v>47</v>
      </c>
      <c r="F4232" s="1">
        <v>8</v>
      </c>
      <c r="G4232">
        <f t="shared" si="199"/>
        <v>39</v>
      </c>
      <c r="H4232" t="s">
        <v>2808</v>
      </c>
      <c r="K4232" t="s">
        <v>1407</v>
      </c>
      <c r="L4232" t="s">
        <v>1263</v>
      </c>
      <c r="M4232" t="s">
        <v>1264</v>
      </c>
      <c r="N4232" t="s">
        <v>1033</v>
      </c>
      <c r="O4232" t="s">
        <v>30</v>
      </c>
      <c r="U4232">
        <f t="shared" si="200"/>
        <v>0</v>
      </c>
    </row>
    <row r="4233" spans="1:21" x14ac:dyDescent="0.25">
      <c r="A4233">
        <v>20080223</v>
      </c>
      <c r="B4233" t="s">
        <v>171</v>
      </c>
      <c r="C4233" t="str">
        <f t="shared" si="198"/>
        <v>L</v>
      </c>
      <c r="D4233" t="s">
        <v>1264</v>
      </c>
      <c r="E4233" s="1">
        <v>8</v>
      </c>
      <c r="F4233" s="1">
        <v>47</v>
      </c>
      <c r="G4233">
        <f t="shared" si="199"/>
        <v>-39</v>
      </c>
      <c r="H4233" t="s">
        <v>2808</v>
      </c>
      <c r="K4233" t="s">
        <v>1407</v>
      </c>
      <c r="L4233" t="s">
        <v>1263</v>
      </c>
      <c r="M4233" t="s">
        <v>1264</v>
      </c>
      <c r="N4233" t="s">
        <v>1037</v>
      </c>
      <c r="O4233" t="s">
        <v>30</v>
      </c>
      <c r="U4233">
        <f t="shared" si="200"/>
        <v>0</v>
      </c>
    </row>
    <row r="4234" spans="1:21" x14ac:dyDescent="0.25">
      <c r="A4234">
        <v>20080223</v>
      </c>
      <c r="B4234" t="s">
        <v>164</v>
      </c>
      <c r="C4234" t="str">
        <f t="shared" si="198"/>
        <v>L</v>
      </c>
      <c r="D4234" t="s">
        <v>376</v>
      </c>
      <c r="E4234" s="1">
        <v>13</v>
      </c>
      <c r="F4234" s="1">
        <v>24</v>
      </c>
      <c r="G4234">
        <f t="shared" si="199"/>
        <v>-11</v>
      </c>
      <c r="H4234" t="s">
        <v>2808</v>
      </c>
      <c r="K4234" t="s">
        <v>1820</v>
      </c>
      <c r="L4234" t="s">
        <v>1819</v>
      </c>
      <c r="M4234" t="s">
        <v>164</v>
      </c>
      <c r="N4234" t="s">
        <v>1033</v>
      </c>
      <c r="O4234" t="s">
        <v>30</v>
      </c>
      <c r="U4234">
        <f t="shared" si="200"/>
        <v>0</v>
      </c>
    </row>
    <row r="4235" spans="1:21" x14ac:dyDescent="0.25">
      <c r="A4235">
        <v>20080223</v>
      </c>
      <c r="B4235" t="s">
        <v>376</v>
      </c>
      <c r="C4235" t="str">
        <f t="shared" si="198"/>
        <v>W</v>
      </c>
      <c r="D4235" t="s">
        <v>164</v>
      </c>
      <c r="E4235" s="1">
        <v>24</v>
      </c>
      <c r="F4235" s="1">
        <v>13</v>
      </c>
      <c r="G4235">
        <f t="shared" si="199"/>
        <v>11</v>
      </c>
      <c r="H4235" t="s">
        <v>2808</v>
      </c>
      <c r="K4235" t="s">
        <v>1820</v>
      </c>
      <c r="L4235" t="s">
        <v>1819</v>
      </c>
      <c r="M4235" t="s">
        <v>164</v>
      </c>
      <c r="N4235" t="s">
        <v>1037</v>
      </c>
      <c r="O4235" t="s">
        <v>30</v>
      </c>
      <c r="U4235">
        <f t="shared" si="200"/>
        <v>0</v>
      </c>
    </row>
    <row r="4236" spans="1:21" x14ac:dyDescent="0.25">
      <c r="A4236">
        <v>20080308</v>
      </c>
      <c r="B4236" t="s">
        <v>1825</v>
      </c>
      <c r="C4236" t="str">
        <f t="shared" si="198"/>
        <v>L</v>
      </c>
      <c r="D4236" t="s">
        <v>1264</v>
      </c>
      <c r="E4236" s="1">
        <v>12</v>
      </c>
      <c r="F4236" s="1">
        <v>16</v>
      </c>
      <c r="G4236">
        <f t="shared" si="199"/>
        <v>-4</v>
      </c>
      <c r="H4236" t="s">
        <v>2808</v>
      </c>
      <c r="K4236" t="s">
        <v>2088</v>
      </c>
      <c r="L4236" t="s">
        <v>1826</v>
      </c>
      <c r="M4236" t="s">
        <v>1825</v>
      </c>
      <c r="N4236" t="s">
        <v>1033</v>
      </c>
      <c r="O4236" t="s">
        <v>30</v>
      </c>
      <c r="U4236">
        <f t="shared" si="200"/>
        <v>1</v>
      </c>
    </row>
    <row r="4237" spans="1:21" x14ac:dyDescent="0.25">
      <c r="A4237">
        <v>20080308</v>
      </c>
      <c r="B4237" t="s">
        <v>1264</v>
      </c>
      <c r="C4237" t="str">
        <f t="shared" si="198"/>
        <v>W</v>
      </c>
      <c r="D4237" t="s">
        <v>1825</v>
      </c>
      <c r="E4237" s="1">
        <v>16</v>
      </c>
      <c r="F4237" s="1">
        <v>12</v>
      </c>
      <c r="G4237">
        <f t="shared" si="199"/>
        <v>4</v>
      </c>
      <c r="H4237" t="s">
        <v>2808</v>
      </c>
      <c r="K4237" t="s">
        <v>2088</v>
      </c>
      <c r="L4237" t="s">
        <v>1826</v>
      </c>
      <c r="M4237" t="s">
        <v>1825</v>
      </c>
      <c r="N4237" t="s">
        <v>1037</v>
      </c>
      <c r="O4237" t="s">
        <v>30</v>
      </c>
      <c r="U4237">
        <f t="shared" si="200"/>
        <v>0</v>
      </c>
    </row>
    <row r="4238" spans="1:21" x14ac:dyDescent="0.25">
      <c r="A4238">
        <v>20080308</v>
      </c>
      <c r="B4238" t="s">
        <v>503</v>
      </c>
      <c r="C4238" t="str">
        <f t="shared" si="198"/>
        <v>W</v>
      </c>
      <c r="D4238" t="s">
        <v>376</v>
      </c>
      <c r="E4238" s="1">
        <v>15</v>
      </c>
      <c r="F4238" s="1">
        <v>9</v>
      </c>
      <c r="G4238">
        <f t="shared" si="199"/>
        <v>6</v>
      </c>
      <c r="H4238" t="s">
        <v>2808</v>
      </c>
      <c r="K4238" t="s">
        <v>1822</v>
      </c>
      <c r="L4238" t="s">
        <v>1120</v>
      </c>
      <c r="M4238" t="s">
        <v>503</v>
      </c>
      <c r="N4238" t="s">
        <v>1033</v>
      </c>
      <c r="O4238" t="s">
        <v>30</v>
      </c>
      <c r="U4238">
        <f t="shared" si="200"/>
        <v>0</v>
      </c>
    </row>
    <row r="4239" spans="1:21" x14ac:dyDescent="0.25">
      <c r="A4239">
        <v>20080308</v>
      </c>
      <c r="B4239" t="s">
        <v>376</v>
      </c>
      <c r="C4239" t="str">
        <f t="shared" si="198"/>
        <v>L</v>
      </c>
      <c r="D4239" t="s">
        <v>503</v>
      </c>
      <c r="E4239" s="1">
        <v>9</v>
      </c>
      <c r="F4239" s="1">
        <v>15</v>
      </c>
      <c r="G4239">
        <f t="shared" si="199"/>
        <v>-6</v>
      </c>
      <c r="H4239" t="s">
        <v>2808</v>
      </c>
      <c r="K4239" t="s">
        <v>1822</v>
      </c>
      <c r="L4239" t="s">
        <v>1120</v>
      </c>
      <c r="M4239" t="s">
        <v>503</v>
      </c>
      <c r="N4239" t="s">
        <v>1037</v>
      </c>
      <c r="O4239" t="s">
        <v>30</v>
      </c>
      <c r="U4239">
        <f t="shared" si="200"/>
        <v>1</v>
      </c>
    </row>
    <row r="4240" spans="1:21" x14ac:dyDescent="0.25">
      <c r="A4240">
        <v>20080309</v>
      </c>
      <c r="B4240" t="s">
        <v>164</v>
      </c>
      <c r="C4240" t="str">
        <f t="shared" si="198"/>
        <v>W</v>
      </c>
      <c r="D4240" t="s">
        <v>171</v>
      </c>
      <c r="E4240" s="1">
        <v>25</v>
      </c>
      <c r="F4240" s="1">
        <v>13</v>
      </c>
      <c r="G4240">
        <f t="shared" si="199"/>
        <v>12</v>
      </c>
      <c r="H4240" t="s">
        <v>2808</v>
      </c>
      <c r="K4240" t="s">
        <v>1820</v>
      </c>
      <c r="L4240" t="s">
        <v>1819</v>
      </c>
      <c r="M4240" t="s">
        <v>164</v>
      </c>
      <c r="N4240" t="s">
        <v>1033</v>
      </c>
      <c r="O4240" t="s">
        <v>30</v>
      </c>
      <c r="U4240">
        <f t="shared" si="200"/>
        <v>0</v>
      </c>
    </row>
    <row r="4241" spans="1:21" x14ac:dyDescent="0.25">
      <c r="A4241">
        <v>20080309</v>
      </c>
      <c r="B4241" t="s">
        <v>171</v>
      </c>
      <c r="C4241" t="str">
        <f t="shared" si="198"/>
        <v>L</v>
      </c>
      <c r="D4241" t="s">
        <v>164</v>
      </c>
      <c r="E4241" s="1">
        <v>13</v>
      </c>
      <c r="F4241" s="1">
        <v>25</v>
      </c>
      <c r="G4241">
        <f t="shared" si="199"/>
        <v>-12</v>
      </c>
      <c r="H4241" t="s">
        <v>2808</v>
      </c>
      <c r="K4241" t="s">
        <v>1820</v>
      </c>
      <c r="L4241" t="s">
        <v>1819</v>
      </c>
      <c r="M4241" t="s">
        <v>164</v>
      </c>
      <c r="N4241" t="s">
        <v>1037</v>
      </c>
      <c r="O4241" t="s">
        <v>30</v>
      </c>
      <c r="U4241">
        <f t="shared" si="200"/>
        <v>0</v>
      </c>
    </row>
    <row r="4242" spans="1:21" x14ac:dyDescent="0.25">
      <c r="A4242">
        <v>20080315</v>
      </c>
      <c r="B4242" t="s">
        <v>1264</v>
      </c>
      <c r="C4242" t="str">
        <f t="shared" si="198"/>
        <v>W</v>
      </c>
      <c r="D4242" t="s">
        <v>164</v>
      </c>
      <c r="E4242" s="1">
        <v>29</v>
      </c>
      <c r="F4242" s="1">
        <v>12</v>
      </c>
      <c r="G4242">
        <f t="shared" si="199"/>
        <v>17</v>
      </c>
      <c r="H4242" t="s">
        <v>2808</v>
      </c>
      <c r="K4242" t="s">
        <v>1407</v>
      </c>
      <c r="L4242" t="s">
        <v>1263</v>
      </c>
      <c r="M4242" t="s">
        <v>1264</v>
      </c>
      <c r="N4242" t="s">
        <v>1033</v>
      </c>
      <c r="O4242" t="s">
        <v>30</v>
      </c>
      <c r="U4242">
        <f t="shared" si="200"/>
        <v>0</v>
      </c>
    </row>
    <row r="4243" spans="1:21" x14ac:dyDescent="0.25">
      <c r="A4243">
        <v>20080315</v>
      </c>
      <c r="B4243" t="s">
        <v>164</v>
      </c>
      <c r="C4243" t="str">
        <f t="shared" si="198"/>
        <v>L</v>
      </c>
      <c r="D4243" t="s">
        <v>1264</v>
      </c>
      <c r="E4243" s="1">
        <v>12</v>
      </c>
      <c r="F4243" s="1">
        <v>29</v>
      </c>
      <c r="G4243">
        <f t="shared" si="199"/>
        <v>-17</v>
      </c>
      <c r="H4243" t="s">
        <v>2808</v>
      </c>
      <c r="K4243" t="s">
        <v>1407</v>
      </c>
      <c r="L4243" t="s">
        <v>1263</v>
      </c>
      <c r="M4243" t="s">
        <v>1264</v>
      </c>
      <c r="N4243" t="s">
        <v>1037</v>
      </c>
      <c r="O4243" t="s">
        <v>30</v>
      </c>
      <c r="U4243">
        <f t="shared" si="200"/>
        <v>0</v>
      </c>
    </row>
    <row r="4244" spans="1:21" x14ac:dyDescent="0.25">
      <c r="A4244">
        <v>20080315</v>
      </c>
      <c r="B4244" t="s">
        <v>171</v>
      </c>
      <c r="C4244" t="str">
        <f t="shared" si="198"/>
        <v>W</v>
      </c>
      <c r="D4244" t="s">
        <v>503</v>
      </c>
      <c r="E4244" s="1">
        <v>23</v>
      </c>
      <c r="F4244" s="1">
        <v>20</v>
      </c>
      <c r="G4244">
        <f t="shared" si="199"/>
        <v>3</v>
      </c>
      <c r="H4244" t="s">
        <v>2808</v>
      </c>
      <c r="K4244" t="s">
        <v>2136</v>
      </c>
      <c r="L4244" t="s">
        <v>1929</v>
      </c>
      <c r="M4244" t="s">
        <v>171</v>
      </c>
      <c r="N4244" t="s">
        <v>1033</v>
      </c>
      <c r="O4244" t="s">
        <v>30</v>
      </c>
      <c r="U4244">
        <f t="shared" si="200"/>
        <v>0</v>
      </c>
    </row>
    <row r="4245" spans="1:21" x14ac:dyDescent="0.25">
      <c r="A4245">
        <v>20080315</v>
      </c>
      <c r="B4245" t="s">
        <v>503</v>
      </c>
      <c r="C4245" t="str">
        <f t="shared" si="198"/>
        <v>L</v>
      </c>
      <c r="D4245" t="s">
        <v>171</v>
      </c>
      <c r="E4245" s="1">
        <v>20</v>
      </c>
      <c r="F4245" s="1">
        <v>23</v>
      </c>
      <c r="G4245">
        <f t="shared" si="199"/>
        <v>-3</v>
      </c>
      <c r="H4245" t="s">
        <v>2808</v>
      </c>
      <c r="K4245" t="s">
        <v>2136</v>
      </c>
      <c r="L4245" t="s">
        <v>1929</v>
      </c>
      <c r="M4245" t="s">
        <v>171</v>
      </c>
      <c r="N4245" t="s">
        <v>1037</v>
      </c>
      <c r="O4245" t="s">
        <v>30</v>
      </c>
      <c r="U4245">
        <f t="shared" si="200"/>
        <v>1</v>
      </c>
    </row>
    <row r="4246" spans="1:21" x14ac:dyDescent="0.25">
      <c r="A4246">
        <v>20080315</v>
      </c>
      <c r="B4246" t="s">
        <v>376</v>
      </c>
      <c r="C4246" t="str">
        <f t="shared" si="198"/>
        <v>W</v>
      </c>
      <c r="D4246" t="s">
        <v>1825</v>
      </c>
      <c r="E4246" s="1">
        <v>33</v>
      </c>
      <c r="F4246" s="1">
        <v>10</v>
      </c>
      <c r="G4246">
        <f t="shared" si="199"/>
        <v>23</v>
      </c>
      <c r="H4246" t="s">
        <v>2808</v>
      </c>
      <c r="K4246" t="s">
        <v>1894</v>
      </c>
      <c r="L4246" t="s">
        <v>1017</v>
      </c>
      <c r="M4246" t="s">
        <v>376</v>
      </c>
      <c r="N4246" t="s">
        <v>1033</v>
      </c>
      <c r="O4246" t="s">
        <v>30</v>
      </c>
      <c r="U4246">
        <f t="shared" si="200"/>
        <v>0</v>
      </c>
    </row>
    <row r="4247" spans="1:21" x14ac:dyDescent="0.25">
      <c r="A4247">
        <v>20080315</v>
      </c>
      <c r="B4247" t="s">
        <v>1825</v>
      </c>
      <c r="C4247" t="str">
        <f t="shared" si="198"/>
        <v>L</v>
      </c>
      <c r="D4247" t="s">
        <v>376</v>
      </c>
      <c r="E4247" s="1">
        <v>10</v>
      </c>
      <c r="F4247" s="1">
        <v>33</v>
      </c>
      <c r="G4247">
        <f t="shared" si="199"/>
        <v>-23</v>
      </c>
      <c r="H4247" t="s">
        <v>2808</v>
      </c>
      <c r="K4247" t="s">
        <v>1894</v>
      </c>
      <c r="L4247" t="s">
        <v>1017</v>
      </c>
      <c r="M4247" t="s">
        <v>376</v>
      </c>
      <c r="N4247" t="s">
        <v>1037</v>
      </c>
      <c r="O4247" t="s">
        <v>30</v>
      </c>
      <c r="U4247">
        <f t="shared" si="200"/>
        <v>0</v>
      </c>
    </row>
    <row r="4248" spans="1:21" x14ac:dyDescent="0.25">
      <c r="A4248">
        <v>20080607</v>
      </c>
      <c r="B4248" t="s">
        <v>1787</v>
      </c>
      <c r="C4248" t="str">
        <f t="shared" si="198"/>
        <v>W</v>
      </c>
      <c r="D4248" t="s">
        <v>1825</v>
      </c>
      <c r="E4248" s="1">
        <v>21</v>
      </c>
      <c r="F4248" s="1">
        <v>11</v>
      </c>
      <c r="G4248">
        <f t="shared" si="199"/>
        <v>10</v>
      </c>
      <c r="H4248" t="s">
        <v>2116</v>
      </c>
      <c r="K4248" t="s">
        <v>1968</v>
      </c>
      <c r="L4248" t="s">
        <v>1837</v>
      </c>
      <c r="M4248" t="s">
        <v>1787</v>
      </c>
      <c r="N4248" t="s">
        <v>1033</v>
      </c>
      <c r="S4248" t="s">
        <v>30</v>
      </c>
      <c r="U4248">
        <f t="shared" si="200"/>
        <v>0</v>
      </c>
    </row>
    <row r="4249" spans="1:21" x14ac:dyDescent="0.25">
      <c r="A4249">
        <v>20080607</v>
      </c>
      <c r="B4249" t="s">
        <v>1825</v>
      </c>
      <c r="C4249" t="str">
        <f t="shared" si="198"/>
        <v>L</v>
      </c>
      <c r="D4249" t="s">
        <v>1787</v>
      </c>
      <c r="E4249" s="1">
        <v>11</v>
      </c>
      <c r="F4249" s="1">
        <v>21</v>
      </c>
      <c r="G4249">
        <f t="shared" si="199"/>
        <v>-10</v>
      </c>
      <c r="H4249" t="s">
        <v>2116</v>
      </c>
      <c r="K4249" t="s">
        <v>1968</v>
      </c>
      <c r="L4249" t="s">
        <v>1837</v>
      </c>
      <c r="M4249" t="s">
        <v>1787</v>
      </c>
      <c r="N4249" t="s">
        <v>1037</v>
      </c>
      <c r="S4249" t="s">
        <v>30</v>
      </c>
      <c r="U4249">
        <f t="shared" si="200"/>
        <v>0</v>
      </c>
    </row>
    <row r="4250" spans="1:21" x14ac:dyDescent="0.25">
      <c r="A4250">
        <v>20080607</v>
      </c>
      <c r="B4250" t="s">
        <v>1821</v>
      </c>
      <c r="C4250" t="str">
        <f t="shared" si="198"/>
        <v>W</v>
      </c>
      <c r="D4250" t="s">
        <v>503</v>
      </c>
      <c r="E4250" s="1">
        <v>21</v>
      </c>
      <c r="F4250" s="1">
        <v>15</v>
      </c>
      <c r="G4250">
        <f t="shared" si="199"/>
        <v>6</v>
      </c>
      <c r="H4250" t="s">
        <v>2114</v>
      </c>
      <c r="K4250" t="s">
        <v>2118</v>
      </c>
      <c r="L4250" t="s">
        <v>2117</v>
      </c>
      <c r="M4250" t="s">
        <v>1821</v>
      </c>
      <c r="N4250" t="s">
        <v>1033</v>
      </c>
      <c r="S4250" t="s">
        <v>30</v>
      </c>
      <c r="U4250">
        <f t="shared" si="200"/>
        <v>0</v>
      </c>
    </row>
    <row r="4251" spans="1:21" x14ac:dyDescent="0.25">
      <c r="A4251">
        <v>20080607</v>
      </c>
      <c r="B4251" t="s">
        <v>503</v>
      </c>
      <c r="C4251" t="str">
        <f t="shared" si="198"/>
        <v>L</v>
      </c>
      <c r="D4251" t="s">
        <v>1821</v>
      </c>
      <c r="E4251" s="1">
        <v>15</v>
      </c>
      <c r="F4251" s="1">
        <v>21</v>
      </c>
      <c r="G4251">
        <f t="shared" si="199"/>
        <v>-6</v>
      </c>
      <c r="H4251" t="s">
        <v>2114</v>
      </c>
      <c r="K4251" t="s">
        <v>2118</v>
      </c>
      <c r="L4251" t="s">
        <v>2117</v>
      </c>
      <c r="M4251" t="s">
        <v>1821</v>
      </c>
      <c r="N4251" t="s">
        <v>1037</v>
      </c>
      <c r="S4251" t="s">
        <v>30</v>
      </c>
      <c r="U4251">
        <f t="shared" si="200"/>
        <v>1</v>
      </c>
    </row>
    <row r="4252" spans="1:21" x14ac:dyDescent="0.25">
      <c r="A4252">
        <v>20080607</v>
      </c>
      <c r="B4252" t="s">
        <v>1828</v>
      </c>
      <c r="C4252" t="str">
        <f t="shared" si="198"/>
        <v>W</v>
      </c>
      <c r="D4252" t="s">
        <v>1264</v>
      </c>
      <c r="E4252" s="1">
        <v>43</v>
      </c>
      <c r="F4252" s="1">
        <v>17</v>
      </c>
      <c r="G4252">
        <f t="shared" si="199"/>
        <v>26</v>
      </c>
      <c r="H4252" t="s">
        <v>2113</v>
      </c>
      <c r="K4252" t="s">
        <v>1918</v>
      </c>
      <c r="L4252" t="s">
        <v>1917</v>
      </c>
      <c r="M4252" t="s">
        <v>1828</v>
      </c>
      <c r="N4252" t="s">
        <v>1033</v>
      </c>
      <c r="S4252" t="s">
        <v>30</v>
      </c>
      <c r="U4252">
        <f t="shared" si="200"/>
        <v>0</v>
      </c>
    </row>
    <row r="4253" spans="1:21" x14ac:dyDescent="0.25">
      <c r="A4253">
        <v>20080607</v>
      </c>
      <c r="B4253" t="s">
        <v>1264</v>
      </c>
      <c r="C4253" t="str">
        <f t="shared" si="198"/>
        <v>L</v>
      </c>
      <c r="D4253" t="s">
        <v>1828</v>
      </c>
      <c r="E4253" s="1">
        <v>17</v>
      </c>
      <c r="F4253" s="1">
        <v>43</v>
      </c>
      <c r="G4253">
        <f t="shared" si="199"/>
        <v>-26</v>
      </c>
      <c r="H4253" t="s">
        <v>2113</v>
      </c>
      <c r="K4253" t="s">
        <v>1918</v>
      </c>
      <c r="L4253" t="s">
        <v>1917</v>
      </c>
      <c r="M4253" t="s">
        <v>1828</v>
      </c>
      <c r="N4253" t="s">
        <v>1037</v>
      </c>
      <c r="S4253" t="s">
        <v>30</v>
      </c>
      <c r="U4253">
        <f t="shared" si="200"/>
        <v>0</v>
      </c>
    </row>
    <row r="4254" spans="1:21" x14ac:dyDescent="0.25">
      <c r="A4254">
        <v>20080614</v>
      </c>
      <c r="B4254" t="s">
        <v>1787</v>
      </c>
      <c r="C4254" t="str">
        <f t="shared" si="198"/>
        <v>W</v>
      </c>
      <c r="D4254" t="s">
        <v>376</v>
      </c>
      <c r="E4254" s="1">
        <v>37</v>
      </c>
      <c r="F4254" s="1">
        <v>20</v>
      </c>
      <c r="G4254">
        <f t="shared" si="199"/>
        <v>17</v>
      </c>
      <c r="H4254" t="s">
        <v>2112</v>
      </c>
      <c r="K4254" t="s">
        <v>1836</v>
      </c>
      <c r="L4254" t="s">
        <v>1786</v>
      </c>
      <c r="M4254" t="s">
        <v>1787</v>
      </c>
      <c r="N4254" t="s">
        <v>1033</v>
      </c>
      <c r="S4254" t="s">
        <v>30</v>
      </c>
      <c r="U4254">
        <f t="shared" si="200"/>
        <v>0</v>
      </c>
    </row>
    <row r="4255" spans="1:21" x14ac:dyDescent="0.25">
      <c r="A4255">
        <v>20080614</v>
      </c>
      <c r="B4255" t="s">
        <v>376</v>
      </c>
      <c r="C4255" t="str">
        <f t="shared" si="198"/>
        <v>L</v>
      </c>
      <c r="D4255" t="s">
        <v>1787</v>
      </c>
      <c r="E4255" s="1">
        <v>20</v>
      </c>
      <c r="F4255" s="1">
        <v>37</v>
      </c>
      <c r="G4255">
        <f t="shared" si="199"/>
        <v>-17</v>
      </c>
      <c r="H4255" t="s">
        <v>2112</v>
      </c>
      <c r="K4255" t="s">
        <v>1836</v>
      </c>
      <c r="L4255" t="s">
        <v>1786</v>
      </c>
      <c r="M4255" t="s">
        <v>1787</v>
      </c>
      <c r="N4255" t="s">
        <v>1037</v>
      </c>
      <c r="S4255" t="s">
        <v>30</v>
      </c>
      <c r="U4255">
        <f t="shared" si="200"/>
        <v>0</v>
      </c>
    </row>
    <row r="4256" spans="1:21" x14ac:dyDescent="0.25">
      <c r="A4256">
        <v>20080614</v>
      </c>
      <c r="B4256" t="s">
        <v>1821</v>
      </c>
      <c r="C4256" t="str">
        <f t="shared" si="198"/>
        <v>L</v>
      </c>
      <c r="D4256" t="s">
        <v>503</v>
      </c>
      <c r="E4256" s="1">
        <v>14</v>
      </c>
      <c r="F4256" s="1">
        <v>26</v>
      </c>
      <c r="G4256">
        <f t="shared" si="199"/>
        <v>-12</v>
      </c>
      <c r="H4256" t="s">
        <v>2114</v>
      </c>
      <c r="K4256" t="s">
        <v>1886</v>
      </c>
      <c r="L4256" t="s">
        <v>1885</v>
      </c>
      <c r="M4256" t="s">
        <v>1821</v>
      </c>
      <c r="N4256" t="s">
        <v>1033</v>
      </c>
      <c r="S4256" t="s">
        <v>30</v>
      </c>
      <c r="U4256">
        <f t="shared" si="200"/>
        <v>0</v>
      </c>
    </row>
    <row r="4257" spans="1:21" x14ac:dyDescent="0.25">
      <c r="A4257">
        <v>20080614</v>
      </c>
      <c r="B4257" t="s">
        <v>503</v>
      </c>
      <c r="C4257" t="str">
        <f t="shared" si="198"/>
        <v>W</v>
      </c>
      <c r="D4257" t="s">
        <v>1821</v>
      </c>
      <c r="E4257" s="1">
        <v>26</v>
      </c>
      <c r="F4257" s="1">
        <v>14</v>
      </c>
      <c r="G4257">
        <f t="shared" si="199"/>
        <v>12</v>
      </c>
      <c r="H4257" t="s">
        <v>2114</v>
      </c>
      <c r="K4257" t="s">
        <v>1886</v>
      </c>
      <c r="L4257" t="s">
        <v>1885</v>
      </c>
      <c r="M4257" t="s">
        <v>1821</v>
      </c>
      <c r="N4257" t="s">
        <v>1037</v>
      </c>
      <c r="S4257" t="s">
        <v>30</v>
      </c>
      <c r="U4257">
        <f t="shared" si="200"/>
        <v>0</v>
      </c>
    </row>
    <row r="4258" spans="1:21" x14ac:dyDescent="0.25">
      <c r="A4258">
        <v>20080614</v>
      </c>
      <c r="B4258" t="s">
        <v>1824</v>
      </c>
      <c r="C4258" t="str">
        <f t="shared" si="198"/>
        <v>W</v>
      </c>
      <c r="D4258" t="s">
        <v>1825</v>
      </c>
      <c r="E4258" s="1">
        <v>18</v>
      </c>
      <c r="F4258" s="1">
        <v>12</v>
      </c>
      <c r="G4258">
        <f t="shared" si="199"/>
        <v>6</v>
      </c>
      <c r="H4258" t="s">
        <v>2115</v>
      </c>
      <c r="K4258" t="s">
        <v>2026</v>
      </c>
      <c r="L4258" t="s">
        <v>1681</v>
      </c>
      <c r="M4258" t="s">
        <v>1824</v>
      </c>
      <c r="N4258" t="s">
        <v>1033</v>
      </c>
      <c r="S4258" t="s">
        <v>30</v>
      </c>
      <c r="U4258">
        <f t="shared" si="200"/>
        <v>0</v>
      </c>
    </row>
    <row r="4259" spans="1:21" x14ac:dyDescent="0.25">
      <c r="A4259">
        <v>20080614</v>
      </c>
      <c r="B4259" t="s">
        <v>1825</v>
      </c>
      <c r="C4259" t="str">
        <f t="shared" si="198"/>
        <v>L</v>
      </c>
      <c r="D4259" t="s">
        <v>1824</v>
      </c>
      <c r="E4259" s="1">
        <v>12</v>
      </c>
      <c r="F4259" s="1">
        <v>18</v>
      </c>
      <c r="G4259">
        <f t="shared" si="199"/>
        <v>-6</v>
      </c>
      <c r="H4259" t="s">
        <v>2115</v>
      </c>
      <c r="K4259" t="s">
        <v>2026</v>
      </c>
      <c r="L4259" t="s">
        <v>1681</v>
      </c>
      <c r="M4259" t="s">
        <v>1824</v>
      </c>
      <c r="N4259" t="s">
        <v>1037</v>
      </c>
      <c r="S4259" t="s">
        <v>30</v>
      </c>
      <c r="U4259">
        <f t="shared" si="200"/>
        <v>1</v>
      </c>
    </row>
    <row r="4260" spans="1:21" x14ac:dyDescent="0.25">
      <c r="A4260">
        <v>20080614</v>
      </c>
      <c r="B4260" t="s">
        <v>1828</v>
      </c>
      <c r="C4260" t="str">
        <f t="shared" si="198"/>
        <v>W</v>
      </c>
      <c r="D4260" t="s">
        <v>1264</v>
      </c>
      <c r="E4260" s="1">
        <v>37</v>
      </c>
      <c r="F4260" s="1">
        <v>21</v>
      </c>
      <c r="G4260">
        <f t="shared" si="199"/>
        <v>16</v>
      </c>
      <c r="H4260" t="s">
        <v>2113</v>
      </c>
      <c r="K4260" t="s">
        <v>1990</v>
      </c>
      <c r="L4260" t="s">
        <v>1841</v>
      </c>
      <c r="M4260" t="s">
        <v>1828</v>
      </c>
      <c r="N4260" t="s">
        <v>1033</v>
      </c>
      <c r="S4260" t="s">
        <v>30</v>
      </c>
      <c r="U4260">
        <f t="shared" si="200"/>
        <v>0</v>
      </c>
    </row>
    <row r="4261" spans="1:21" x14ac:dyDescent="0.25">
      <c r="A4261">
        <v>20080614</v>
      </c>
      <c r="B4261" t="s">
        <v>1264</v>
      </c>
      <c r="C4261" t="str">
        <f t="shared" si="198"/>
        <v>L</v>
      </c>
      <c r="D4261" t="s">
        <v>1828</v>
      </c>
      <c r="E4261" s="1">
        <v>21</v>
      </c>
      <c r="F4261" s="1">
        <v>37</v>
      </c>
      <c r="G4261">
        <f t="shared" si="199"/>
        <v>-16</v>
      </c>
      <c r="H4261" t="s">
        <v>2113</v>
      </c>
      <c r="K4261" t="s">
        <v>1990</v>
      </c>
      <c r="L4261" t="s">
        <v>1841</v>
      </c>
      <c r="M4261" t="s">
        <v>1828</v>
      </c>
      <c r="N4261" t="s">
        <v>1037</v>
      </c>
      <c r="S4261" t="s">
        <v>30</v>
      </c>
      <c r="U4261">
        <f t="shared" si="200"/>
        <v>0</v>
      </c>
    </row>
    <row r="4262" spans="1:21" x14ac:dyDescent="0.25">
      <c r="A4262">
        <v>20080621</v>
      </c>
      <c r="B4262" t="s">
        <v>1787</v>
      </c>
      <c r="C4262" t="str">
        <f t="shared" si="198"/>
        <v>W</v>
      </c>
      <c r="D4262" t="s">
        <v>376</v>
      </c>
      <c r="E4262" s="1">
        <v>44</v>
      </c>
      <c r="F4262" s="1">
        <v>12</v>
      </c>
      <c r="G4262">
        <f t="shared" si="199"/>
        <v>32</v>
      </c>
      <c r="H4262" t="s">
        <v>2112</v>
      </c>
      <c r="K4262" t="s">
        <v>2096</v>
      </c>
      <c r="L4262" t="s">
        <v>1846</v>
      </c>
      <c r="M4262" t="s">
        <v>1787</v>
      </c>
      <c r="N4262" t="s">
        <v>1033</v>
      </c>
      <c r="S4262" t="s">
        <v>30</v>
      </c>
      <c r="U4262">
        <f t="shared" si="200"/>
        <v>0</v>
      </c>
    </row>
    <row r="4263" spans="1:21" x14ac:dyDescent="0.25">
      <c r="A4263">
        <v>20080621</v>
      </c>
      <c r="B4263" t="s">
        <v>376</v>
      </c>
      <c r="C4263" t="str">
        <f t="shared" si="198"/>
        <v>L</v>
      </c>
      <c r="D4263" t="s">
        <v>1787</v>
      </c>
      <c r="E4263" s="1">
        <v>12</v>
      </c>
      <c r="F4263" s="1">
        <v>44</v>
      </c>
      <c r="G4263">
        <f t="shared" si="199"/>
        <v>-32</v>
      </c>
      <c r="H4263" t="s">
        <v>2112</v>
      </c>
      <c r="K4263" t="s">
        <v>2096</v>
      </c>
      <c r="L4263" t="s">
        <v>1846</v>
      </c>
      <c r="M4263" t="s">
        <v>1787</v>
      </c>
      <c r="N4263" t="s">
        <v>1037</v>
      </c>
      <c r="S4263" t="s">
        <v>30</v>
      </c>
      <c r="U4263">
        <f t="shared" si="200"/>
        <v>0</v>
      </c>
    </row>
    <row r="4264" spans="1:21" x14ac:dyDescent="0.25">
      <c r="A4264">
        <v>20080621</v>
      </c>
      <c r="B4264" t="s">
        <v>1828</v>
      </c>
      <c r="C4264" t="str">
        <f t="shared" si="198"/>
        <v>W</v>
      </c>
      <c r="D4264" t="s">
        <v>171</v>
      </c>
      <c r="E4264" s="1">
        <v>26</v>
      </c>
      <c r="F4264" s="1">
        <v>0</v>
      </c>
      <c r="G4264">
        <f t="shared" si="199"/>
        <v>26</v>
      </c>
      <c r="H4264" t="s">
        <v>2107</v>
      </c>
      <c r="K4264" t="s">
        <v>2111</v>
      </c>
      <c r="L4264" t="s">
        <v>1913</v>
      </c>
      <c r="M4264" t="s">
        <v>1828</v>
      </c>
      <c r="N4264" t="s">
        <v>1033</v>
      </c>
      <c r="S4264" t="s">
        <v>30</v>
      </c>
      <c r="U4264">
        <f t="shared" si="200"/>
        <v>0</v>
      </c>
    </row>
    <row r="4265" spans="1:21" x14ac:dyDescent="0.25">
      <c r="A4265">
        <v>20080621</v>
      </c>
      <c r="B4265" t="s">
        <v>171</v>
      </c>
      <c r="C4265" t="str">
        <f t="shared" si="198"/>
        <v>L</v>
      </c>
      <c r="D4265" t="s">
        <v>1828</v>
      </c>
      <c r="E4265" s="1">
        <v>0</v>
      </c>
      <c r="F4265" s="1">
        <v>26</v>
      </c>
      <c r="G4265">
        <f t="shared" si="199"/>
        <v>-26</v>
      </c>
      <c r="H4265" t="s">
        <v>2107</v>
      </c>
      <c r="K4265" t="s">
        <v>2111</v>
      </c>
      <c r="L4265" t="s">
        <v>1913</v>
      </c>
      <c r="M4265" t="s">
        <v>1828</v>
      </c>
      <c r="N4265" t="s">
        <v>1037</v>
      </c>
      <c r="S4265" t="s">
        <v>30</v>
      </c>
      <c r="U4265">
        <f t="shared" si="200"/>
        <v>0</v>
      </c>
    </row>
    <row r="4266" spans="1:21" x14ac:dyDescent="0.25">
      <c r="A4266">
        <v>20080628</v>
      </c>
      <c r="B4266" t="s">
        <v>1824</v>
      </c>
      <c r="C4266" t="str">
        <f t="shared" si="198"/>
        <v>W</v>
      </c>
      <c r="D4266" t="s">
        <v>164</v>
      </c>
      <c r="E4266" s="1">
        <v>34</v>
      </c>
      <c r="F4266" s="1">
        <v>13</v>
      </c>
      <c r="G4266">
        <f t="shared" si="199"/>
        <v>21</v>
      </c>
      <c r="H4266" t="s">
        <v>2108</v>
      </c>
      <c r="K4266" t="s">
        <v>1960</v>
      </c>
      <c r="L4266" t="s">
        <v>1675</v>
      </c>
      <c r="M4266" t="s">
        <v>1824</v>
      </c>
      <c r="N4266" t="s">
        <v>1033</v>
      </c>
      <c r="S4266" t="s">
        <v>30</v>
      </c>
      <c r="U4266">
        <f t="shared" si="200"/>
        <v>0</v>
      </c>
    </row>
    <row r="4267" spans="1:21" x14ac:dyDescent="0.25">
      <c r="A4267">
        <v>20080628</v>
      </c>
      <c r="B4267" t="s">
        <v>164</v>
      </c>
      <c r="C4267" t="str">
        <f t="shared" si="198"/>
        <v>L</v>
      </c>
      <c r="D4267" t="s">
        <v>1824</v>
      </c>
      <c r="E4267" s="1">
        <v>13</v>
      </c>
      <c r="F4267" s="1">
        <v>34</v>
      </c>
      <c r="G4267">
        <f t="shared" si="199"/>
        <v>-21</v>
      </c>
      <c r="H4267" t="s">
        <v>2108</v>
      </c>
      <c r="K4267" t="s">
        <v>1960</v>
      </c>
      <c r="L4267" t="s">
        <v>1675</v>
      </c>
      <c r="M4267" t="s">
        <v>1824</v>
      </c>
      <c r="N4267" t="s">
        <v>1037</v>
      </c>
      <c r="S4267" t="s">
        <v>30</v>
      </c>
      <c r="U4267">
        <f t="shared" si="200"/>
        <v>0</v>
      </c>
    </row>
    <row r="4268" spans="1:21" x14ac:dyDescent="0.25">
      <c r="A4268">
        <v>20080628</v>
      </c>
      <c r="B4268" t="s">
        <v>1821</v>
      </c>
      <c r="C4268" t="str">
        <f t="shared" si="198"/>
        <v>L</v>
      </c>
      <c r="D4268" t="s">
        <v>171</v>
      </c>
      <c r="E4268" s="1">
        <v>12</v>
      </c>
      <c r="F4268" s="1">
        <v>13</v>
      </c>
      <c r="G4268">
        <f t="shared" si="199"/>
        <v>-1</v>
      </c>
      <c r="H4268" t="s">
        <v>2110</v>
      </c>
      <c r="K4268" t="s">
        <v>2109</v>
      </c>
      <c r="L4268" t="s">
        <v>2023</v>
      </c>
      <c r="M4268" t="s">
        <v>1821</v>
      </c>
      <c r="N4268" t="s">
        <v>1033</v>
      </c>
      <c r="S4268" t="s">
        <v>30</v>
      </c>
      <c r="U4268">
        <f t="shared" si="200"/>
        <v>1</v>
      </c>
    </row>
    <row r="4269" spans="1:21" x14ac:dyDescent="0.25">
      <c r="A4269">
        <v>20080628</v>
      </c>
      <c r="B4269" t="s">
        <v>171</v>
      </c>
      <c r="C4269" t="str">
        <f t="shared" si="198"/>
        <v>W</v>
      </c>
      <c r="D4269" t="s">
        <v>1821</v>
      </c>
      <c r="E4269" s="1">
        <v>13</v>
      </c>
      <c r="F4269" s="1">
        <v>12</v>
      </c>
      <c r="G4269">
        <f t="shared" si="199"/>
        <v>1</v>
      </c>
      <c r="H4269" t="s">
        <v>2110</v>
      </c>
      <c r="K4269" t="s">
        <v>2109</v>
      </c>
      <c r="L4269" t="s">
        <v>2023</v>
      </c>
      <c r="M4269" t="s">
        <v>1821</v>
      </c>
      <c r="N4269" t="s">
        <v>1037</v>
      </c>
      <c r="S4269" t="s">
        <v>30</v>
      </c>
      <c r="U4269">
        <f t="shared" si="200"/>
        <v>0</v>
      </c>
    </row>
    <row r="4270" spans="1:21" x14ac:dyDescent="0.25">
      <c r="A4270">
        <v>20080705</v>
      </c>
      <c r="B4270" t="s">
        <v>1824</v>
      </c>
      <c r="C4270" t="str">
        <f t="shared" si="198"/>
        <v>W</v>
      </c>
      <c r="D4270" t="s">
        <v>164</v>
      </c>
      <c r="E4270" s="1">
        <v>40</v>
      </c>
      <c r="F4270" s="1">
        <v>10</v>
      </c>
      <c r="G4270">
        <f t="shared" si="199"/>
        <v>30</v>
      </c>
      <c r="H4270" t="s">
        <v>2108</v>
      </c>
      <c r="K4270" t="s">
        <v>1916</v>
      </c>
      <c r="L4270" t="s">
        <v>1715</v>
      </c>
      <c r="M4270" t="s">
        <v>1824</v>
      </c>
      <c r="N4270" t="s">
        <v>1033</v>
      </c>
      <c r="S4270" t="s">
        <v>30</v>
      </c>
      <c r="U4270">
        <f t="shared" si="200"/>
        <v>0</v>
      </c>
    </row>
    <row r="4271" spans="1:21" x14ac:dyDescent="0.25">
      <c r="A4271">
        <v>20080705</v>
      </c>
      <c r="B4271" t="s">
        <v>164</v>
      </c>
      <c r="C4271" t="str">
        <f t="shared" si="198"/>
        <v>L</v>
      </c>
      <c r="D4271" t="s">
        <v>1824</v>
      </c>
      <c r="E4271" s="1">
        <v>10</v>
      </c>
      <c r="F4271" s="1">
        <v>40</v>
      </c>
      <c r="G4271">
        <f t="shared" si="199"/>
        <v>-30</v>
      </c>
      <c r="H4271" t="s">
        <v>2108</v>
      </c>
      <c r="K4271" t="s">
        <v>1916</v>
      </c>
      <c r="L4271" t="s">
        <v>1715</v>
      </c>
      <c r="M4271" t="s">
        <v>1824</v>
      </c>
      <c r="N4271" t="s">
        <v>1037</v>
      </c>
      <c r="S4271" t="s">
        <v>30</v>
      </c>
      <c r="U4271">
        <f t="shared" si="200"/>
        <v>0</v>
      </c>
    </row>
    <row r="4272" spans="1:21" x14ac:dyDescent="0.25">
      <c r="A4272">
        <v>20080705</v>
      </c>
      <c r="B4272" t="s">
        <v>1787</v>
      </c>
      <c r="C4272" t="str">
        <f t="shared" si="198"/>
        <v>W</v>
      </c>
      <c r="D4272" t="s">
        <v>1828</v>
      </c>
      <c r="E4272" s="1">
        <v>19</v>
      </c>
      <c r="F4272" s="1">
        <v>8</v>
      </c>
      <c r="G4272">
        <f t="shared" si="199"/>
        <v>11</v>
      </c>
      <c r="H4272" t="s">
        <v>2774</v>
      </c>
      <c r="K4272" t="s">
        <v>1968</v>
      </c>
      <c r="L4272" t="s">
        <v>1837</v>
      </c>
      <c r="M4272" t="s">
        <v>1787</v>
      </c>
      <c r="N4272" t="s">
        <v>1033</v>
      </c>
      <c r="P4272" t="s">
        <v>30</v>
      </c>
      <c r="U4272">
        <f t="shared" si="200"/>
        <v>0</v>
      </c>
    </row>
    <row r="4273" spans="1:21" x14ac:dyDescent="0.25">
      <c r="A4273">
        <v>20080705</v>
      </c>
      <c r="B4273" t="s">
        <v>1828</v>
      </c>
      <c r="C4273" t="str">
        <f t="shared" si="198"/>
        <v>L</v>
      </c>
      <c r="D4273" t="s">
        <v>1787</v>
      </c>
      <c r="E4273" s="1">
        <v>8</v>
      </c>
      <c r="F4273" s="1">
        <v>19</v>
      </c>
      <c r="G4273">
        <f t="shared" si="199"/>
        <v>-11</v>
      </c>
      <c r="H4273" t="s">
        <v>2774</v>
      </c>
      <c r="K4273" t="s">
        <v>1968</v>
      </c>
      <c r="L4273" t="s">
        <v>1837</v>
      </c>
      <c r="M4273" t="s">
        <v>1787</v>
      </c>
      <c r="N4273" t="s">
        <v>1037</v>
      </c>
      <c r="P4273" t="s">
        <v>30</v>
      </c>
      <c r="U4273">
        <f t="shared" si="200"/>
        <v>0</v>
      </c>
    </row>
    <row r="4274" spans="1:21" x14ac:dyDescent="0.25">
      <c r="A4274">
        <v>20080712</v>
      </c>
      <c r="B4274" t="s">
        <v>1787</v>
      </c>
      <c r="C4274" t="str">
        <f t="shared" si="198"/>
        <v>L</v>
      </c>
      <c r="D4274" t="s">
        <v>1828</v>
      </c>
      <c r="E4274" s="1">
        <v>28</v>
      </c>
      <c r="F4274" s="1">
        <v>30</v>
      </c>
      <c r="G4274">
        <f t="shared" si="199"/>
        <v>-2</v>
      </c>
      <c r="H4274" t="s">
        <v>2774</v>
      </c>
      <c r="K4274" t="s">
        <v>2082</v>
      </c>
      <c r="L4274" t="s">
        <v>1877</v>
      </c>
      <c r="M4274" t="s">
        <v>1787</v>
      </c>
      <c r="N4274" t="s">
        <v>1033</v>
      </c>
      <c r="P4274" t="s">
        <v>30</v>
      </c>
      <c r="U4274">
        <f t="shared" si="200"/>
        <v>1</v>
      </c>
    </row>
    <row r="4275" spans="1:21" x14ac:dyDescent="0.25">
      <c r="A4275">
        <v>20080712</v>
      </c>
      <c r="B4275" t="s">
        <v>1828</v>
      </c>
      <c r="C4275" t="str">
        <f t="shared" si="198"/>
        <v>W</v>
      </c>
      <c r="D4275" t="s">
        <v>1787</v>
      </c>
      <c r="E4275" s="1">
        <v>30</v>
      </c>
      <c r="F4275" s="1">
        <v>28</v>
      </c>
      <c r="G4275">
        <f t="shared" si="199"/>
        <v>2</v>
      </c>
      <c r="H4275" t="s">
        <v>2774</v>
      </c>
      <c r="K4275" t="s">
        <v>2082</v>
      </c>
      <c r="L4275" t="s">
        <v>1877</v>
      </c>
      <c r="M4275" t="s">
        <v>1787</v>
      </c>
      <c r="N4275" t="s">
        <v>1037</v>
      </c>
      <c r="P4275" t="s">
        <v>30</v>
      </c>
      <c r="U4275">
        <f t="shared" si="200"/>
        <v>0</v>
      </c>
    </row>
    <row r="4276" spans="1:21" x14ac:dyDescent="0.25">
      <c r="A4276">
        <v>20080719</v>
      </c>
      <c r="B4276" t="s">
        <v>1824</v>
      </c>
      <c r="C4276" t="str">
        <f t="shared" si="198"/>
        <v>W</v>
      </c>
      <c r="D4276" t="s">
        <v>1828</v>
      </c>
      <c r="E4276" s="1">
        <v>16</v>
      </c>
      <c r="F4276" s="1">
        <v>9</v>
      </c>
      <c r="G4276">
        <f t="shared" si="199"/>
        <v>7</v>
      </c>
      <c r="H4276" t="s">
        <v>2774</v>
      </c>
      <c r="K4276" t="s">
        <v>2084</v>
      </c>
      <c r="L4276" t="s">
        <v>1720</v>
      </c>
      <c r="M4276" t="s">
        <v>1824</v>
      </c>
      <c r="N4276" t="s">
        <v>1033</v>
      </c>
      <c r="P4276" t="s">
        <v>30</v>
      </c>
      <c r="U4276">
        <f t="shared" si="200"/>
        <v>0</v>
      </c>
    </row>
    <row r="4277" spans="1:21" x14ac:dyDescent="0.25">
      <c r="A4277">
        <v>20080719</v>
      </c>
      <c r="B4277" t="s">
        <v>1828</v>
      </c>
      <c r="C4277" t="str">
        <f t="shared" si="198"/>
        <v>L</v>
      </c>
      <c r="D4277" t="s">
        <v>1824</v>
      </c>
      <c r="E4277" s="1">
        <v>9</v>
      </c>
      <c r="F4277" s="1">
        <v>16</v>
      </c>
      <c r="G4277">
        <f t="shared" si="199"/>
        <v>-7</v>
      </c>
      <c r="H4277" t="s">
        <v>2774</v>
      </c>
      <c r="K4277" t="s">
        <v>2084</v>
      </c>
      <c r="L4277" t="s">
        <v>1720</v>
      </c>
      <c r="M4277" t="s">
        <v>1824</v>
      </c>
      <c r="N4277" t="s">
        <v>1037</v>
      </c>
      <c r="P4277" t="s">
        <v>30</v>
      </c>
      <c r="U4277">
        <f t="shared" si="200"/>
        <v>1</v>
      </c>
    </row>
    <row r="4278" spans="1:21" x14ac:dyDescent="0.25">
      <c r="A4278">
        <v>20080726</v>
      </c>
      <c r="B4278" t="s">
        <v>1824</v>
      </c>
      <c r="C4278" t="str">
        <f t="shared" si="198"/>
        <v>W</v>
      </c>
      <c r="D4278" t="s">
        <v>1787</v>
      </c>
      <c r="E4278" s="1">
        <v>34</v>
      </c>
      <c r="F4278" s="1">
        <v>19</v>
      </c>
      <c r="G4278">
        <f t="shared" si="199"/>
        <v>15</v>
      </c>
      <c r="H4278" t="s">
        <v>2774</v>
      </c>
      <c r="K4278" t="s">
        <v>1960</v>
      </c>
      <c r="L4278" t="s">
        <v>1675</v>
      </c>
      <c r="M4278" t="s">
        <v>1824</v>
      </c>
      <c r="N4278" t="s">
        <v>1033</v>
      </c>
      <c r="P4278" t="s">
        <v>30</v>
      </c>
      <c r="U4278">
        <f t="shared" si="200"/>
        <v>0</v>
      </c>
    </row>
    <row r="4279" spans="1:21" x14ac:dyDescent="0.25">
      <c r="A4279">
        <v>20080726</v>
      </c>
      <c r="B4279" t="s">
        <v>1787</v>
      </c>
      <c r="C4279" t="str">
        <f t="shared" si="198"/>
        <v>L</v>
      </c>
      <c r="D4279" t="s">
        <v>1824</v>
      </c>
      <c r="E4279" s="1">
        <v>19</v>
      </c>
      <c r="F4279" s="1">
        <v>34</v>
      </c>
      <c r="G4279">
        <f t="shared" si="199"/>
        <v>-15</v>
      </c>
      <c r="H4279" t="s">
        <v>2774</v>
      </c>
      <c r="K4279" t="s">
        <v>1960</v>
      </c>
      <c r="L4279" t="s">
        <v>1675</v>
      </c>
      <c r="M4279" t="s">
        <v>1824</v>
      </c>
      <c r="N4279" t="s">
        <v>1037</v>
      </c>
      <c r="P4279" t="s">
        <v>30</v>
      </c>
      <c r="U4279">
        <f t="shared" si="200"/>
        <v>0</v>
      </c>
    </row>
    <row r="4280" spans="1:21" x14ac:dyDescent="0.25">
      <c r="A4280">
        <v>20080802</v>
      </c>
      <c r="B4280" t="s">
        <v>1787</v>
      </c>
      <c r="C4280" t="str">
        <f t="shared" si="198"/>
        <v>W</v>
      </c>
      <c r="D4280" t="s">
        <v>1824</v>
      </c>
      <c r="E4280" s="1">
        <v>39</v>
      </c>
      <c r="F4280" s="1">
        <v>10</v>
      </c>
      <c r="G4280">
        <f t="shared" si="199"/>
        <v>29</v>
      </c>
      <c r="H4280" t="s">
        <v>2774</v>
      </c>
      <c r="K4280" t="s">
        <v>1836</v>
      </c>
      <c r="L4280" t="s">
        <v>1786</v>
      </c>
      <c r="M4280" t="s">
        <v>1787</v>
      </c>
      <c r="N4280" t="s">
        <v>1033</v>
      </c>
      <c r="P4280" t="s">
        <v>30</v>
      </c>
      <c r="U4280">
        <f t="shared" si="200"/>
        <v>0</v>
      </c>
    </row>
    <row r="4281" spans="1:21" x14ac:dyDescent="0.25">
      <c r="A4281">
        <v>20080802</v>
      </c>
      <c r="B4281" t="s">
        <v>1824</v>
      </c>
      <c r="C4281" t="str">
        <f t="shared" si="198"/>
        <v>L</v>
      </c>
      <c r="D4281" t="s">
        <v>1787</v>
      </c>
      <c r="E4281" s="1">
        <v>10</v>
      </c>
      <c r="F4281" s="1">
        <v>39</v>
      </c>
      <c r="G4281">
        <f t="shared" si="199"/>
        <v>-29</v>
      </c>
      <c r="H4281" t="s">
        <v>2774</v>
      </c>
      <c r="K4281" t="s">
        <v>1836</v>
      </c>
      <c r="L4281" t="s">
        <v>1786</v>
      </c>
      <c r="M4281" t="s">
        <v>1787</v>
      </c>
      <c r="N4281" t="s">
        <v>1037</v>
      </c>
      <c r="P4281" t="s">
        <v>30</v>
      </c>
      <c r="U4281">
        <f t="shared" si="200"/>
        <v>0</v>
      </c>
    </row>
    <row r="4282" spans="1:21" x14ac:dyDescent="0.25">
      <c r="A4282">
        <v>20080809</v>
      </c>
      <c r="B4282" t="s">
        <v>1828</v>
      </c>
      <c r="C4282" t="str">
        <f t="shared" si="198"/>
        <v>W</v>
      </c>
      <c r="D4282" t="s">
        <v>1821</v>
      </c>
      <c r="E4282" s="1">
        <v>63</v>
      </c>
      <c r="F4282" s="1">
        <v>9</v>
      </c>
      <c r="G4282">
        <f t="shared" si="199"/>
        <v>54</v>
      </c>
      <c r="H4282" t="s">
        <v>2107</v>
      </c>
      <c r="K4282" t="s">
        <v>1851</v>
      </c>
      <c r="L4282" t="s">
        <v>1850</v>
      </c>
      <c r="M4282" t="s">
        <v>1828</v>
      </c>
      <c r="N4282" t="s">
        <v>1033</v>
      </c>
      <c r="S4282" t="s">
        <v>30</v>
      </c>
      <c r="U4282">
        <f t="shared" si="200"/>
        <v>0</v>
      </c>
    </row>
    <row r="4283" spans="1:21" x14ac:dyDescent="0.25">
      <c r="A4283">
        <v>20080809</v>
      </c>
      <c r="B4283" t="s">
        <v>1821</v>
      </c>
      <c r="C4283" t="str">
        <f t="shared" si="198"/>
        <v>L</v>
      </c>
      <c r="D4283" t="s">
        <v>1828</v>
      </c>
      <c r="E4283" s="1">
        <v>9</v>
      </c>
      <c r="F4283" s="1">
        <v>63</v>
      </c>
      <c r="G4283">
        <f t="shared" si="199"/>
        <v>-54</v>
      </c>
      <c r="H4283" t="s">
        <v>2107</v>
      </c>
      <c r="K4283" t="s">
        <v>1851</v>
      </c>
      <c r="L4283" t="s">
        <v>1850</v>
      </c>
      <c r="M4283" t="s">
        <v>1828</v>
      </c>
      <c r="N4283" t="s">
        <v>1037</v>
      </c>
      <c r="S4283" t="s">
        <v>30</v>
      </c>
      <c r="U4283">
        <f t="shared" si="200"/>
        <v>0</v>
      </c>
    </row>
    <row r="4284" spans="1:21" x14ac:dyDescent="0.25">
      <c r="A4284">
        <v>20080816</v>
      </c>
      <c r="B4284" t="s">
        <v>1828</v>
      </c>
      <c r="C4284" t="str">
        <f t="shared" si="198"/>
        <v>L</v>
      </c>
      <c r="D4284" t="s">
        <v>1787</v>
      </c>
      <c r="E4284" s="1">
        <v>0</v>
      </c>
      <c r="F4284" s="1">
        <v>19</v>
      </c>
      <c r="G4284">
        <f t="shared" si="199"/>
        <v>-19</v>
      </c>
      <c r="H4284" t="s">
        <v>2774</v>
      </c>
      <c r="K4284" t="s">
        <v>1962</v>
      </c>
      <c r="L4284" t="s">
        <v>1913</v>
      </c>
      <c r="M4284" t="s">
        <v>1828</v>
      </c>
      <c r="N4284" t="s">
        <v>1033</v>
      </c>
      <c r="P4284" t="s">
        <v>30</v>
      </c>
      <c r="U4284">
        <f t="shared" si="200"/>
        <v>0</v>
      </c>
    </row>
    <row r="4285" spans="1:21" x14ac:dyDescent="0.25">
      <c r="A4285">
        <v>20080816</v>
      </c>
      <c r="B4285" t="s">
        <v>1787</v>
      </c>
      <c r="C4285" t="str">
        <f t="shared" si="198"/>
        <v>W</v>
      </c>
      <c r="D4285" t="s">
        <v>1828</v>
      </c>
      <c r="E4285" s="1">
        <v>19</v>
      </c>
      <c r="F4285" s="1">
        <v>0</v>
      </c>
      <c r="G4285">
        <f t="shared" si="199"/>
        <v>19</v>
      </c>
      <c r="H4285" t="s">
        <v>2774</v>
      </c>
      <c r="K4285" t="s">
        <v>1962</v>
      </c>
      <c r="L4285" t="s">
        <v>1913</v>
      </c>
      <c r="M4285" t="s">
        <v>1828</v>
      </c>
      <c r="N4285" t="s">
        <v>1037</v>
      </c>
      <c r="P4285" t="s">
        <v>30</v>
      </c>
      <c r="U4285">
        <f t="shared" si="200"/>
        <v>0</v>
      </c>
    </row>
    <row r="4286" spans="1:21" x14ac:dyDescent="0.25">
      <c r="A4286">
        <v>20080823</v>
      </c>
      <c r="B4286" t="s">
        <v>1828</v>
      </c>
      <c r="C4286" t="str">
        <f t="shared" si="198"/>
        <v>L</v>
      </c>
      <c r="D4286" t="s">
        <v>1824</v>
      </c>
      <c r="E4286" s="1">
        <v>15</v>
      </c>
      <c r="F4286" s="1">
        <v>27</v>
      </c>
      <c r="G4286">
        <f t="shared" si="199"/>
        <v>-12</v>
      </c>
      <c r="H4286" t="s">
        <v>2774</v>
      </c>
      <c r="K4286" t="s">
        <v>1830</v>
      </c>
      <c r="L4286" t="s">
        <v>1829</v>
      </c>
      <c r="M4286" t="s">
        <v>1828</v>
      </c>
      <c r="N4286" t="s">
        <v>1033</v>
      </c>
      <c r="P4286" t="s">
        <v>30</v>
      </c>
      <c r="U4286">
        <f t="shared" si="200"/>
        <v>0</v>
      </c>
    </row>
    <row r="4287" spans="1:21" x14ac:dyDescent="0.25">
      <c r="A4287">
        <v>20080823</v>
      </c>
      <c r="B4287" t="s">
        <v>1824</v>
      </c>
      <c r="C4287" t="str">
        <f t="shared" si="198"/>
        <v>W</v>
      </c>
      <c r="D4287" t="s">
        <v>1828</v>
      </c>
      <c r="E4287" s="1">
        <v>27</v>
      </c>
      <c r="F4287" s="1">
        <v>15</v>
      </c>
      <c r="G4287">
        <f t="shared" si="199"/>
        <v>12</v>
      </c>
      <c r="H4287" t="s">
        <v>2774</v>
      </c>
      <c r="K4287" t="s">
        <v>1830</v>
      </c>
      <c r="L4287" t="s">
        <v>1829</v>
      </c>
      <c r="M4287" t="s">
        <v>1828</v>
      </c>
      <c r="N4287" t="s">
        <v>1037</v>
      </c>
      <c r="P4287" t="s">
        <v>30</v>
      </c>
      <c r="U4287">
        <f t="shared" si="200"/>
        <v>0</v>
      </c>
    </row>
    <row r="4288" spans="1:21" x14ac:dyDescent="0.25">
      <c r="A4288">
        <v>20080830</v>
      </c>
      <c r="B4288" t="s">
        <v>1828</v>
      </c>
      <c r="C4288" t="str">
        <f t="shared" si="198"/>
        <v>W</v>
      </c>
      <c r="D4288" t="s">
        <v>1824</v>
      </c>
      <c r="E4288" s="1">
        <v>53</v>
      </c>
      <c r="F4288" s="1">
        <v>8</v>
      </c>
      <c r="G4288">
        <f t="shared" si="199"/>
        <v>45</v>
      </c>
      <c r="H4288" t="s">
        <v>2774</v>
      </c>
      <c r="K4288" t="s">
        <v>1851</v>
      </c>
      <c r="L4288" t="s">
        <v>1850</v>
      </c>
      <c r="M4288" t="s">
        <v>1828</v>
      </c>
      <c r="N4288" t="s">
        <v>1033</v>
      </c>
      <c r="P4288" t="s">
        <v>30</v>
      </c>
      <c r="U4288">
        <f t="shared" si="200"/>
        <v>0</v>
      </c>
    </row>
    <row r="4289" spans="1:21" x14ac:dyDescent="0.25">
      <c r="A4289">
        <v>20080830</v>
      </c>
      <c r="B4289" t="s">
        <v>1824</v>
      </c>
      <c r="C4289" t="str">
        <f t="shared" si="198"/>
        <v>L</v>
      </c>
      <c r="D4289" t="s">
        <v>1828</v>
      </c>
      <c r="E4289" s="1">
        <v>8</v>
      </c>
      <c r="F4289" s="1">
        <v>53</v>
      </c>
      <c r="G4289">
        <f t="shared" si="199"/>
        <v>-45</v>
      </c>
      <c r="H4289" t="s">
        <v>2774</v>
      </c>
      <c r="K4289" t="s">
        <v>1851</v>
      </c>
      <c r="L4289" t="s">
        <v>1850</v>
      </c>
      <c r="M4289" t="s">
        <v>1828</v>
      </c>
      <c r="N4289" t="s">
        <v>1037</v>
      </c>
      <c r="P4289" t="s">
        <v>30</v>
      </c>
      <c r="U4289">
        <f t="shared" si="200"/>
        <v>0</v>
      </c>
    </row>
    <row r="4290" spans="1:21" x14ac:dyDescent="0.25">
      <c r="A4290">
        <v>20080913</v>
      </c>
      <c r="B4290" t="s">
        <v>1824</v>
      </c>
      <c r="C4290" t="str">
        <f t="shared" ref="C4290:C4353" si="201">IF(E4290-F4290&gt;0,"W",IF(E4290-F4290&lt;0,"L","D"))</f>
        <v>L</v>
      </c>
      <c r="D4290" t="s">
        <v>1787</v>
      </c>
      <c r="E4290" s="1">
        <v>24</v>
      </c>
      <c r="F4290" s="1">
        <v>28</v>
      </c>
      <c r="G4290">
        <f t="shared" ref="G4290:G4353" si="202">E4290-F4290</f>
        <v>-4</v>
      </c>
      <c r="H4290" t="s">
        <v>2774</v>
      </c>
      <c r="K4290" t="s">
        <v>1916</v>
      </c>
      <c r="L4290" t="s">
        <v>1715</v>
      </c>
      <c r="M4290" t="s">
        <v>1824</v>
      </c>
      <c r="N4290" t="s">
        <v>1033</v>
      </c>
      <c r="P4290" t="s">
        <v>30</v>
      </c>
      <c r="U4290">
        <f t="shared" ref="U4290:U4353" si="203">IF(C4290="L",IF(G4290&gt;-8,1,0),0)</f>
        <v>1</v>
      </c>
    </row>
    <row r="4291" spans="1:21" x14ac:dyDescent="0.25">
      <c r="A4291">
        <v>20080913</v>
      </c>
      <c r="B4291" t="s">
        <v>1787</v>
      </c>
      <c r="C4291" t="str">
        <f t="shared" si="201"/>
        <v>W</v>
      </c>
      <c r="D4291" t="s">
        <v>1824</v>
      </c>
      <c r="E4291" s="1">
        <v>28</v>
      </c>
      <c r="F4291" s="1">
        <v>24</v>
      </c>
      <c r="G4291">
        <f t="shared" si="202"/>
        <v>4</v>
      </c>
      <c r="H4291" t="s">
        <v>2774</v>
      </c>
      <c r="K4291" t="s">
        <v>1916</v>
      </c>
      <c r="L4291" t="s">
        <v>1715</v>
      </c>
      <c r="M4291" t="s">
        <v>1824</v>
      </c>
      <c r="N4291" t="s">
        <v>1037</v>
      </c>
      <c r="P4291" t="s">
        <v>30</v>
      </c>
      <c r="U4291">
        <f t="shared" si="203"/>
        <v>0</v>
      </c>
    </row>
    <row r="4292" spans="1:21" x14ac:dyDescent="0.25">
      <c r="A4292">
        <v>20081101</v>
      </c>
      <c r="B4292" t="s">
        <v>1787</v>
      </c>
      <c r="C4292" t="str">
        <f t="shared" si="201"/>
        <v>W</v>
      </c>
      <c r="D4292" t="s">
        <v>1824</v>
      </c>
      <c r="E4292" s="1">
        <v>19</v>
      </c>
      <c r="F4292" s="1">
        <v>14</v>
      </c>
      <c r="G4292">
        <f t="shared" si="202"/>
        <v>5</v>
      </c>
      <c r="H4292" t="s">
        <v>2101</v>
      </c>
      <c r="K4292" t="s">
        <v>2070</v>
      </c>
      <c r="L4292" t="s">
        <v>2069</v>
      </c>
      <c r="M4292" t="s">
        <v>2069</v>
      </c>
      <c r="N4292" t="s">
        <v>1839</v>
      </c>
      <c r="S4292" t="s">
        <v>30</v>
      </c>
      <c r="U4292">
        <f t="shared" si="203"/>
        <v>0</v>
      </c>
    </row>
    <row r="4293" spans="1:21" x14ac:dyDescent="0.25">
      <c r="A4293">
        <v>20081101</v>
      </c>
      <c r="B4293" t="s">
        <v>1824</v>
      </c>
      <c r="C4293" t="str">
        <f t="shared" si="201"/>
        <v>L</v>
      </c>
      <c r="D4293" t="s">
        <v>1787</v>
      </c>
      <c r="E4293" s="1">
        <v>14</v>
      </c>
      <c r="F4293" s="1">
        <v>19</v>
      </c>
      <c r="G4293">
        <f t="shared" si="202"/>
        <v>-5</v>
      </c>
      <c r="H4293" t="s">
        <v>2101</v>
      </c>
      <c r="K4293" t="s">
        <v>2070</v>
      </c>
      <c r="L4293" t="s">
        <v>2069</v>
      </c>
      <c r="M4293" t="s">
        <v>2069</v>
      </c>
      <c r="N4293" t="s">
        <v>1839</v>
      </c>
      <c r="S4293" t="s">
        <v>30</v>
      </c>
      <c r="U4293">
        <f t="shared" si="203"/>
        <v>1</v>
      </c>
    </row>
    <row r="4294" spans="1:21" x14ac:dyDescent="0.25">
      <c r="A4294">
        <v>20081108</v>
      </c>
      <c r="B4294" t="s">
        <v>171</v>
      </c>
      <c r="C4294" t="str">
        <f t="shared" si="201"/>
        <v>L</v>
      </c>
      <c r="D4294" t="s">
        <v>1824</v>
      </c>
      <c r="E4294" s="1">
        <v>20</v>
      </c>
      <c r="F4294" s="1">
        <v>30</v>
      </c>
      <c r="G4294">
        <f t="shared" si="202"/>
        <v>-10</v>
      </c>
      <c r="H4294" t="s">
        <v>2104</v>
      </c>
      <c r="K4294" t="s">
        <v>1953</v>
      </c>
      <c r="L4294" t="s">
        <v>1952</v>
      </c>
      <c r="M4294" t="s">
        <v>171</v>
      </c>
      <c r="N4294" t="s">
        <v>1033</v>
      </c>
      <c r="S4294" t="s">
        <v>30</v>
      </c>
      <c r="U4294">
        <f t="shared" si="203"/>
        <v>0</v>
      </c>
    </row>
    <row r="4295" spans="1:21" x14ac:dyDescent="0.25">
      <c r="A4295">
        <v>20081108</v>
      </c>
      <c r="B4295" t="s">
        <v>1824</v>
      </c>
      <c r="C4295" t="str">
        <f t="shared" si="201"/>
        <v>W</v>
      </c>
      <c r="D4295" t="s">
        <v>171</v>
      </c>
      <c r="E4295" s="1">
        <v>30</v>
      </c>
      <c r="F4295" s="1">
        <v>20</v>
      </c>
      <c r="G4295">
        <f t="shared" si="202"/>
        <v>10</v>
      </c>
      <c r="H4295" t="s">
        <v>2104</v>
      </c>
      <c r="K4295" t="s">
        <v>1953</v>
      </c>
      <c r="L4295" t="s">
        <v>1952</v>
      </c>
      <c r="M4295" t="s">
        <v>171</v>
      </c>
      <c r="N4295" t="s">
        <v>1037</v>
      </c>
      <c r="S4295" t="s">
        <v>30</v>
      </c>
      <c r="U4295">
        <f t="shared" si="203"/>
        <v>0</v>
      </c>
    </row>
    <row r="4296" spans="1:21" x14ac:dyDescent="0.25">
      <c r="A4296">
        <v>20081108</v>
      </c>
      <c r="B4296" t="s">
        <v>164</v>
      </c>
      <c r="C4296" t="str">
        <f t="shared" si="201"/>
        <v>W</v>
      </c>
      <c r="D4296" t="s">
        <v>1821</v>
      </c>
      <c r="E4296" s="1">
        <v>12</v>
      </c>
      <c r="F4296" s="1">
        <v>6</v>
      </c>
      <c r="G4296">
        <f t="shared" si="202"/>
        <v>6</v>
      </c>
      <c r="H4296" t="s">
        <v>2101</v>
      </c>
      <c r="K4296" t="s">
        <v>1907</v>
      </c>
      <c r="L4296" t="s">
        <v>1906</v>
      </c>
      <c r="M4296" t="s">
        <v>164</v>
      </c>
      <c r="N4296" t="s">
        <v>1033</v>
      </c>
      <c r="S4296" t="s">
        <v>30</v>
      </c>
      <c r="U4296">
        <f t="shared" si="203"/>
        <v>0</v>
      </c>
    </row>
    <row r="4297" spans="1:21" x14ac:dyDescent="0.25">
      <c r="A4297">
        <v>20081108</v>
      </c>
      <c r="B4297" t="s">
        <v>1821</v>
      </c>
      <c r="C4297" t="str">
        <f t="shared" si="201"/>
        <v>L</v>
      </c>
      <c r="D4297" t="s">
        <v>164</v>
      </c>
      <c r="E4297" s="1">
        <v>6</v>
      </c>
      <c r="F4297" s="1">
        <v>12</v>
      </c>
      <c r="G4297">
        <f t="shared" si="202"/>
        <v>-6</v>
      </c>
      <c r="H4297" t="s">
        <v>2101</v>
      </c>
      <c r="K4297" t="s">
        <v>1907</v>
      </c>
      <c r="L4297" t="s">
        <v>1906</v>
      </c>
      <c r="M4297" t="s">
        <v>164</v>
      </c>
      <c r="N4297" t="s">
        <v>1037</v>
      </c>
      <c r="S4297" t="s">
        <v>30</v>
      </c>
      <c r="U4297">
        <f t="shared" si="203"/>
        <v>1</v>
      </c>
    </row>
    <row r="4298" spans="1:21" x14ac:dyDescent="0.25">
      <c r="A4298">
        <v>20081108</v>
      </c>
      <c r="B4298" t="s">
        <v>503</v>
      </c>
      <c r="C4298" t="str">
        <f t="shared" si="201"/>
        <v>L</v>
      </c>
      <c r="D4298" t="s">
        <v>1787</v>
      </c>
      <c r="E4298" s="1">
        <v>6</v>
      </c>
      <c r="F4298" s="1">
        <v>32</v>
      </c>
      <c r="G4298">
        <f t="shared" si="202"/>
        <v>-26</v>
      </c>
      <c r="H4298" t="s">
        <v>2105</v>
      </c>
      <c r="K4298" t="s">
        <v>1903</v>
      </c>
      <c r="L4298" t="s">
        <v>1120</v>
      </c>
      <c r="M4298" t="s">
        <v>503</v>
      </c>
      <c r="N4298" t="s">
        <v>1033</v>
      </c>
      <c r="S4298" t="s">
        <v>30</v>
      </c>
      <c r="U4298">
        <f t="shared" si="203"/>
        <v>0</v>
      </c>
    </row>
    <row r="4299" spans="1:21" x14ac:dyDescent="0.25">
      <c r="A4299">
        <v>20081108</v>
      </c>
      <c r="B4299" t="s">
        <v>1787</v>
      </c>
      <c r="C4299" t="str">
        <f t="shared" si="201"/>
        <v>W</v>
      </c>
      <c r="D4299" t="s">
        <v>503</v>
      </c>
      <c r="E4299" s="1">
        <v>32</v>
      </c>
      <c r="F4299" s="1">
        <v>6</v>
      </c>
      <c r="G4299">
        <f t="shared" si="202"/>
        <v>26</v>
      </c>
      <c r="H4299" t="s">
        <v>2105</v>
      </c>
      <c r="K4299" t="s">
        <v>1903</v>
      </c>
      <c r="L4299" t="s">
        <v>1120</v>
      </c>
      <c r="M4299" t="s">
        <v>503</v>
      </c>
      <c r="N4299" t="s">
        <v>1037</v>
      </c>
      <c r="S4299" t="s">
        <v>30</v>
      </c>
      <c r="U4299">
        <f t="shared" si="203"/>
        <v>0</v>
      </c>
    </row>
    <row r="4300" spans="1:21" x14ac:dyDescent="0.25">
      <c r="A4300">
        <v>20081108</v>
      </c>
      <c r="B4300" t="s">
        <v>1264</v>
      </c>
      <c r="C4300" t="str">
        <f t="shared" si="201"/>
        <v>L</v>
      </c>
      <c r="D4300" t="s">
        <v>1828</v>
      </c>
      <c r="E4300" s="1">
        <v>15</v>
      </c>
      <c r="F4300" s="1">
        <v>20</v>
      </c>
      <c r="G4300">
        <f t="shared" si="202"/>
        <v>-5</v>
      </c>
      <c r="H4300" t="s">
        <v>2106</v>
      </c>
      <c r="K4300" t="s">
        <v>1407</v>
      </c>
      <c r="L4300" t="s">
        <v>1263</v>
      </c>
      <c r="M4300" t="s">
        <v>1264</v>
      </c>
      <c r="N4300" t="s">
        <v>1033</v>
      </c>
      <c r="S4300" t="s">
        <v>30</v>
      </c>
      <c r="U4300">
        <f t="shared" si="203"/>
        <v>1</v>
      </c>
    </row>
    <row r="4301" spans="1:21" x14ac:dyDescent="0.25">
      <c r="A4301">
        <v>20081108</v>
      </c>
      <c r="B4301" t="s">
        <v>1828</v>
      </c>
      <c r="C4301" t="str">
        <f t="shared" si="201"/>
        <v>W</v>
      </c>
      <c r="D4301" t="s">
        <v>1264</v>
      </c>
      <c r="E4301" s="1">
        <v>20</v>
      </c>
      <c r="F4301" s="1">
        <v>15</v>
      </c>
      <c r="G4301">
        <f t="shared" si="202"/>
        <v>5</v>
      </c>
      <c r="H4301" t="s">
        <v>2106</v>
      </c>
      <c r="K4301" t="s">
        <v>1407</v>
      </c>
      <c r="L4301" t="s">
        <v>1263</v>
      </c>
      <c r="M4301" t="s">
        <v>1264</v>
      </c>
      <c r="N4301" t="s">
        <v>1037</v>
      </c>
      <c r="S4301" t="s">
        <v>30</v>
      </c>
      <c r="U4301">
        <f t="shared" si="203"/>
        <v>0</v>
      </c>
    </row>
    <row r="4302" spans="1:21" x14ac:dyDescent="0.25">
      <c r="A4302">
        <v>20081115</v>
      </c>
      <c r="B4302" t="s">
        <v>1825</v>
      </c>
      <c r="C4302" t="str">
        <f t="shared" si="201"/>
        <v>L</v>
      </c>
      <c r="D4302" t="s">
        <v>1787</v>
      </c>
      <c r="E4302" s="1">
        <v>3</v>
      </c>
      <c r="F4302" s="1">
        <v>22</v>
      </c>
      <c r="G4302">
        <f t="shared" si="202"/>
        <v>-19</v>
      </c>
      <c r="H4302" t="s">
        <v>2101</v>
      </c>
      <c r="K4302" t="s">
        <v>2088</v>
      </c>
      <c r="L4302" t="s">
        <v>1826</v>
      </c>
      <c r="M4302" t="s">
        <v>1825</v>
      </c>
      <c r="N4302" t="s">
        <v>1033</v>
      </c>
      <c r="S4302" t="s">
        <v>30</v>
      </c>
      <c r="U4302">
        <f t="shared" si="203"/>
        <v>0</v>
      </c>
    </row>
    <row r="4303" spans="1:21" x14ac:dyDescent="0.25">
      <c r="A4303">
        <v>20081115</v>
      </c>
      <c r="B4303" t="s">
        <v>1787</v>
      </c>
      <c r="C4303" t="str">
        <f t="shared" si="201"/>
        <v>W</v>
      </c>
      <c r="D4303" t="s">
        <v>1825</v>
      </c>
      <c r="E4303" s="1">
        <v>22</v>
      </c>
      <c r="F4303" s="1">
        <v>3</v>
      </c>
      <c r="G4303">
        <f t="shared" si="202"/>
        <v>19</v>
      </c>
      <c r="H4303" t="s">
        <v>2101</v>
      </c>
      <c r="K4303" t="s">
        <v>2088</v>
      </c>
      <c r="L4303" t="s">
        <v>1826</v>
      </c>
      <c r="M4303" t="s">
        <v>1825</v>
      </c>
      <c r="N4303" t="s">
        <v>1037</v>
      </c>
      <c r="S4303" t="s">
        <v>30</v>
      </c>
      <c r="U4303">
        <f t="shared" si="203"/>
        <v>0</v>
      </c>
    </row>
    <row r="4304" spans="1:21" x14ac:dyDescent="0.25">
      <c r="A4304">
        <v>20081115</v>
      </c>
      <c r="B4304" t="s">
        <v>503</v>
      </c>
      <c r="C4304" t="str">
        <f t="shared" si="201"/>
        <v>L</v>
      </c>
      <c r="D4304" t="s">
        <v>1828</v>
      </c>
      <c r="E4304" s="1">
        <v>10</v>
      </c>
      <c r="F4304" s="1">
        <v>14</v>
      </c>
      <c r="G4304">
        <f t="shared" si="202"/>
        <v>-4</v>
      </c>
      <c r="H4304" t="s">
        <v>2101</v>
      </c>
      <c r="K4304" t="s">
        <v>1903</v>
      </c>
      <c r="L4304" t="s">
        <v>1120</v>
      </c>
      <c r="M4304" t="s">
        <v>503</v>
      </c>
      <c r="N4304" t="s">
        <v>1033</v>
      </c>
      <c r="S4304" t="s">
        <v>30</v>
      </c>
      <c r="U4304">
        <f t="shared" si="203"/>
        <v>1</v>
      </c>
    </row>
    <row r="4305" spans="1:21" x14ac:dyDescent="0.25">
      <c r="A4305">
        <v>20081115</v>
      </c>
      <c r="B4305" t="s">
        <v>1828</v>
      </c>
      <c r="C4305" t="str">
        <f t="shared" si="201"/>
        <v>W</v>
      </c>
      <c r="D4305" t="s">
        <v>503</v>
      </c>
      <c r="E4305" s="1">
        <v>14</v>
      </c>
      <c r="F4305" s="1">
        <v>10</v>
      </c>
      <c r="G4305">
        <f t="shared" si="202"/>
        <v>4</v>
      </c>
      <c r="H4305" t="s">
        <v>2101</v>
      </c>
      <c r="K4305" t="s">
        <v>1903</v>
      </c>
      <c r="L4305" t="s">
        <v>1120</v>
      </c>
      <c r="M4305" t="s">
        <v>503</v>
      </c>
      <c r="N4305" t="s">
        <v>1037</v>
      </c>
      <c r="S4305" t="s">
        <v>30</v>
      </c>
      <c r="U4305">
        <f t="shared" si="203"/>
        <v>0</v>
      </c>
    </row>
    <row r="4306" spans="1:21" x14ac:dyDescent="0.25">
      <c r="A4306">
        <v>20081115</v>
      </c>
      <c r="B4306" t="s">
        <v>376</v>
      </c>
      <c r="C4306" t="str">
        <f t="shared" si="201"/>
        <v>L</v>
      </c>
      <c r="D4306" t="s">
        <v>1824</v>
      </c>
      <c r="E4306" s="1">
        <v>14</v>
      </c>
      <c r="F4306" s="1">
        <v>28</v>
      </c>
      <c r="G4306">
        <f t="shared" si="202"/>
        <v>-14</v>
      </c>
      <c r="H4306" t="s">
        <v>2101</v>
      </c>
      <c r="K4306" t="s">
        <v>1818</v>
      </c>
      <c r="L4306" t="s">
        <v>1017</v>
      </c>
      <c r="M4306" t="s">
        <v>376</v>
      </c>
      <c r="N4306" t="s">
        <v>1033</v>
      </c>
      <c r="S4306" t="s">
        <v>30</v>
      </c>
      <c r="U4306">
        <f t="shared" si="203"/>
        <v>0</v>
      </c>
    </row>
    <row r="4307" spans="1:21" x14ac:dyDescent="0.25">
      <c r="A4307">
        <v>20081115</v>
      </c>
      <c r="B4307" t="s">
        <v>1824</v>
      </c>
      <c r="C4307" t="str">
        <f t="shared" si="201"/>
        <v>W</v>
      </c>
      <c r="D4307" t="s">
        <v>376</v>
      </c>
      <c r="E4307" s="1">
        <v>28</v>
      </c>
      <c r="F4307" s="1">
        <v>14</v>
      </c>
      <c r="G4307">
        <f t="shared" si="202"/>
        <v>14</v>
      </c>
      <c r="H4307" t="s">
        <v>2101</v>
      </c>
      <c r="K4307" t="s">
        <v>1818</v>
      </c>
      <c r="L4307" t="s">
        <v>1017</v>
      </c>
      <c r="M4307" t="s">
        <v>376</v>
      </c>
      <c r="N4307" t="s">
        <v>1037</v>
      </c>
      <c r="S4307" t="s">
        <v>30</v>
      </c>
      <c r="U4307">
        <f t="shared" si="203"/>
        <v>0</v>
      </c>
    </row>
    <row r="4308" spans="1:21" x14ac:dyDescent="0.25">
      <c r="A4308">
        <v>20081115</v>
      </c>
      <c r="B4308" t="s">
        <v>171</v>
      </c>
      <c r="C4308" t="str">
        <f t="shared" si="201"/>
        <v>L</v>
      </c>
      <c r="D4308" t="s">
        <v>1821</v>
      </c>
      <c r="E4308" s="1">
        <v>14</v>
      </c>
      <c r="F4308" s="1">
        <v>22</v>
      </c>
      <c r="G4308">
        <f t="shared" si="202"/>
        <v>-8</v>
      </c>
      <c r="H4308" t="s">
        <v>2103</v>
      </c>
      <c r="K4308" t="s">
        <v>1930</v>
      </c>
      <c r="L4308" t="s">
        <v>1856</v>
      </c>
      <c r="M4308" t="s">
        <v>171</v>
      </c>
      <c r="N4308" t="s">
        <v>1033</v>
      </c>
      <c r="S4308" t="s">
        <v>30</v>
      </c>
      <c r="U4308">
        <f t="shared" si="203"/>
        <v>0</v>
      </c>
    </row>
    <row r="4309" spans="1:21" x14ac:dyDescent="0.25">
      <c r="A4309">
        <v>20081115</v>
      </c>
      <c r="B4309" t="s">
        <v>1821</v>
      </c>
      <c r="C4309" t="str">
        <f t="shared" si="201"/>
        <v>W</v>
      </c>
      <c r="D4309" t="s">
        <v>171</v>
      </c>
      <c r="E4309" s="1">
        <v>22</v>
      </c>
      <c r="F4309" s="1">
        <v>14</v>
      </c>
      <c r="G4309">
        <f t="shared" si="202"/>
        <v>8</v>
      </c>
      <c r="H4309" t="s">
        <v>2103</v>
      </c>
      <c r="K4309" t="s">
        <v>1930</v>
      </c>
      <c r="L4309" t="s">
        <v>1856</v>
      </c>
      <c r="M4309" t="s">
        <v>171</v>
      </c>
      <c r="N4309" t="s">
        <v>1037</v>
      </c>
      <c r="S4309" t="s">
        <v>30</v>
      </c>
      <c r="U4309">
        <f t="shared" si="203"/>
        <v>0</v>
      </c>
    </row>
    <row r="4310" spans="1:21" x14ac:dyDescent="0.25">
      <c r="A4310">
        <v>20081122</v>
      </c>
      <c r="B4310" t="s">
        <v>1264</v>
      </c>
      <c r="C4310" t="str">
        <f t="shared" si="201"/>
        <v>L</v>
      </c>
      <c r="D4310" t="s">
        <v>1787</v>
      </c>
      <c r="E4310" s="1">
        <v>9</v>
      </c>
      <c r="F4310" s="1">
        <v>29</v>
      </c>
      <c r="G4310">
        <f t="shared" si="202"/>
        <v>-20</v>
      </c>
      <c r="H4310" t="s">
        <v>2101</v>
      </c>
      <c r="K4310" t="s">
        <v>1407</v>
      </c>
      <c r="L4310" t="s">
        <v>1263</v>
      </c>
      <c r="M4310" t="s">
        <v>1264</v>
      </c>
      <c r="N4310" t="s">
        <v>1033</v>
      </c>
      <c r="S4310" t="s">
        <v>30</v>
      </c>
      <c r="U4310">
        <f t="shared" si="203"/>
        <v>0</v>
      </c>
    </row>
    <row r="4311" spans="1:21" x14ac:dyDescent="0.25">
      <c r="A4311">
        <v>20081122</v>
      </c>
      <c r="B4311" t="s">
        <v>1787</v>
      </c>
      <c r="C4311" t="str">
        <f t="shared" si="201"/>
        <v>W</v>
      </c>
      <c r="D4311" t="s">
        <v>1264</v>
      </c>
      <c r="E4311" s="1">
        <v>29</v>
      </c>
      <c r="F4311" s="1">
        <v>9</v>
      </c>
      <c r="G4311">
        <f t="shared" si="202"/>
        <v>20</v>
      </c>
      <c r="H4311" t="s">
        <v>2101</v>
      </c>
      <c r="K4311" t="s">
        <v>1407</v>
      </c>
      <c r="L4311" t="s">
        <v>1263</v>
      </c>
      <c r="M4311" t="s">
        <v>1264</v>
      </c>
      <c r="N4311" t="s">
        <v>1037</v>
      </c>
      <c r="S4311" t="s">
        <v>30</v>
      </c>
      <c r="U4311">
        <f t="shared" si="203"/>
        <v>0</v>
      </c>
    </row>
    <row r="4312" spans="1:21" x14ac:dyDescent="0.25">
      <c r="A4312">
        <v>20081122</v>
      </c>
      <c r="B4312" t="s">
        <v>164</v>
      </c>
      <c r="C4312" t="str">
        <f t="shared" si="201"/>
        <v>L</v>
      </c>
      <c r="D4312" t="s">
        <v>1824</v>
      </c>
      <c r="E4312" s="1">
        <v>13</v>
      </c>
      <c r="F4312" s="1">
        <v>18</v>
      </c>
      <c r="G4312">
        <f t="shared" si="202"/>
        <v>-5</v>
      </c>
      <c r="H4312" t="s">
        <v>2101</v>
      </c>
      <c r="K4312" t="s">
        <v>1820</v>
      </c>
      <c r="L4312" t="s">
        <v>1819</v>
      </c>
      <c r="M4312" t="s">
        <v>164</v>
      </c>
      <c r="N4312" t="s">
        <v>1033</v>
      </c>
      <c r="S4312" t="s">
        <v>30</v>
      </c>
      <c r="U4312">
        <f t="shared" si="203"/>
        <v>1</v>
      </c>
    </row>
    <row r="4313" spans="1:21" x14ac:dyDescent="0.25">
      <c r="A4313">
        <v>20081122</v>
      </c>
      <c r="B4313" t="s">
        <v>1824</v>
      </c>
      <c r="C4313" t="str">
        <f t="shared" si="201"/>
        <v>W</v>
      </c>
      <c r="D4313" t="s">
        <v>164</v>
      </c>
      <c r="E4313" s="1">
        <v>18</v>
      </c>
      <c r="F4313" s="1">
        <v>13</v>
      </c>
      <c r="G4313">
        <f t="shared" si="202"/>
        <v>5</v>
      </c>
      <c r="H4313" t="s">
        <v>2101</v>
      </c>
      <c r="K4313" t="s">
        <v>1820</v>
      </c>
      <c r="L4313" t="s">
        <v>1819</v>
      </c>
      <c r="M4313" t="s">
        <v>164</v>
      </c>
      <c r="N4313" t="s">
        <v>1037</v>
      </c>
      <c r="S4313" t="s">
        <v>30</v>
      </c>
      <c r="U4313">
        <f t="shared" si="203"/>
        <v>0</v>
      </c>
    </row>
    <row r="4314" spans="1:21" x14ac:dyDescent="0.25">
      <c r="A4314">
        <v>20081122</v>
      </c>
      <c r="B4314" t="s">
        <v>376</v>
      </c>
      <c r="C4314" t="str">
        <f t="shared" si="201"/>
        <v>L</v>
      </c>
      <c r="D4314" t="s">
        <v>1828</v>
      </c>
      <c r="E4314" s="1">
        <v>6</v>
      </c>
      <c r="F4314" s="1">
        <v>42</v>
      </c>
      <c r="G4314">
        <f t="shared" si="202"/>
        <v>-36</v>
      </c>
      <c r="H4314" t="s">
        <v>2101</v>
      </c>
      <c r="K4314" t="s">
        <v>1894</v>
      </c>
      <c r="L4314" t="s">
        <v>1017</v>
      </c>
      <c r="M4314" t="s">
        <v>376</v>
      </c>
      <c r="N4314" t="s">
        <v>1033</v>
      </c>
      <c r="S4314" t="s">
        <v>30</v>
      </c>
      <c r="U4314">
        <f t="shared" si="203"/>
        <v>0</v>
      </c>
    </row>
    <row r="4315" spans="1:21" x14ac:dyDescent="0.25">
      <c r="A4315">
        <v>20081122</v>
      </c>
      <c r="B4315" t="s">
        <v>1828</v>
      </c>
      <c r="C4315" t="str">
        <f t="shared" si="201"/>
        <v>W</v>
      </c>
      <c r="D4315" t="s">
        <v>376</v>
      </c>
      <c r="E4315" s="1">
        <v>42</v>
      </c>
      <c r="F4315" s="1">
        <v>6</v>
      </c>
      <c r="G4315">
        <f t="shared" si="202"/>
        <v>36</v>
      </c>
      <c r="H4315" t="s">
        <v>2101</v>
      </c>
      <c r="K4315" t="s">
        <v>1894</v>
      </c>
      <c r="L4315" t="s">
        <v>1017</v>
      </c>
      <c r="M4315" t="s">
        <v>376</v>
      </c>
      <c r="N4315" t="s">
        <v>1037</v>
      </c>
      <c r="S4315" t="s">
        <v>30</v>
      </c>
      <c r="U4315">
        <f t="shared" si="203"/>
        <v>0</v>
      </c>
    </row>
    <row r="4316" spans="1:21" x14ac:dyDescent="0.25">
      <c r="A4316">
        <v>20081122</v>
      </c>
      <c r="B4316" t="s">
        <v>1825</v>
      </c>
      <c r="C4316" t="str">
        <f t="shared" si="201"/>
        <v>W</v>
      </c>
      <c r="D4316" t="s">
        <v>1821</v>
      </c>
      <c r="E4316" s="1">
        <v>17</v>
      </c>
      <c r="F4316" s="1">
        <v>3</v>
      </c>
      <c r="G4316">
        <f t="shared" si="202"/>
        <v>14</v>
      </c>
      <c r="H4316" t="s">
        <v>2102</v>
      </c>
      <c r="K4316" t="s">
        <v>2088</v>
      </c>
      <c r="L4316" t="s">
        <v>1826</v>
      </c>
      <c r="M4316" t="s">
        <v>1825</v>
      </c>
      <c r="N4316" t="s">
        <v>1033</v>
      </c>
      <c r="S4316" t="s">
        <v>30</v>
      </c>
      <c r="U4316">
        <f t="shared" si="203"/>
        <v>0</v>
      </c>
    </row>
    <row r="4317" spans="1:21" x14ac:dyDescent="0.25">
      <c r="A4317">
        <v>20081122</v>
      </c>
      <c r="B4317" t="s">
        <v>1821</v>
      </c>
      <c r="C4317" t="str">
        <f t="shared" si="201"/>
        <v>L</v>
      </c>
      <c r="D4317" t="s">
        <v>1825</v>
      </c>
      <c r="E4317" s="1">
        <v>3</v>
      </c>
      <c r="F4317" s="1">
        <v>17</v>
      </c>
      <c r="G4317">
        <f t="shared" si="202"/>
        <v>-14</v>
      </c>
      <c r="H4317" t="s">
        <v>2102</v>
      </c>
      <c r="K4317" t="s">
        <v>2088</v>
      </c>
      <c r="L4317" t="s">
        <v>1826</v>
      </c>
      <c r="M4317" t="s">
        <v>1825</v>
      </c>
      <c r="N4317" t="s">
        <v>1037</v>
      </c>
      <c r="S4317" t="s">
        <v>30</v>
      </c>
      <c r="U4317">
        <f t="shared" si="203"/>
        <v>0</v>
      </c>
    </row>
    <row r="4318" spans="1:21" x14ac:dyDescent="0.25">
      <c r="A4318">
        <v>20081129</v>
      </c>
      <c r="B4318" t="s">
        <v>1264</v>
      </c>
      <c r="C4318" t="str">
        <f t="shared" si="201"/>
        <v>W</v>
      </c>
      <c r="D4318" t="s">
        <v>1824</v>
      </c>
      <c r="E4318" s="1">
        <v>21</v>
      </c>
      <c r="F4318" s="1">
        <v>18</v>
      </c>
      <c r="G4318">
        <f t="shared" si="202"/>
        <v>3</v>
      </c>
      <c r="H4318" t="s">
        <v>2101</v>
      </c>
      <c r="K4318" t="s">
        <v>1407</v>
      </c>
      <c r="L4318" t="s">
        <v>1263</v>
      </c>
      <c r="M4318" t="s">
        <v>1264</v>
      </c>
      <c r="N4318" t="s">
        <v>1033</v>
      </c>
      <c r="S4318" t="s">
        <v>30</v>
      </c>
      <c r="U4318">
        <f t="shared" si="203"/>
        <v>0</v>
      </c>
    </row>
    <row r="4319" spans="1:21" x14ac:dyDescent="0.25">
      <c r="A4319">
        <v>20081129</v>
      </c>
      <c r="B4319" t="s">
        <v>1824</v>
      </c>
      <c r="C4319" t="str">
        <f t="shared" si="201"/>
        <v>L</v>
      </c>
      <c r="D4319" t="s">
        <v>1264</v>
      </c>
      <c r="E4319" s="1">
        <v>18</v>
      </c>
      <c r="F4319" s="1">
        <v>21</v>
      </c>
      <c r="G4319">
        <f t="shared" si="202"/>
        <v>-3</v>
      </c>
      <c r="H4319" t="s">
        <v>2101</v>
      </c>
      <c r="K4319" t="s">
        <v>1407</v>
      </c>
      <c r="L4319" t="s">
        <v>1263</v>
      </c>
      <c r="M4319" t="s">
        <v>1264</v>
      </c>
      <c r="N4319" t="s">
        <v>1037</v>
      </c>
      <c r="S4319" t="s">
        <v>30</v>
      </c>
      <c r="U4319">
        <f t="shared" si="203"/>
        <v>1</v>
      </c>
    </row>
    <row r="4320" spans="1:21" x14ac:dyDescent="0.25">
      <c r="A4320">
        <v>20081129</v>
      </c>
      <c r="B4320" t="s">
        <v>376</v>
      </c>
      <c r="C4320" t="str">
        <f t="shared" si="201"/>
        <v>L</v>
      </c>
      <c r="D4320" t="s">
        <v>1787</v>
      </c>
      <c r="E4320" s="1">
        <v>6</v>
      </c>
      <c r="F4320" s="1">
        <v>32</v>
      </c>
      <c r="G4320">
        <f t="shared" si="202"/>
        <v>-26</v>
      </c>
      <c r="H4320" t="s">
        <v>2101</v>
      </c>
      <c r="K4320" t="s">
        <v>1894</v>
      </c>
      <c r="L4320" t="s">
        <v>1017</v>
      </c>
      <c r="M4320" t="s">
        <v>376</v>
      </c>
      <c r="N4320" t="s">
        <v>1033</v>
      </c>
      <c r="S4320" t="s">
        <v>30</v>
      </c>
      <c r="U4320">
        <f t="shared" si="203"/>
        <v>0</v>
      </c>
    </row>
    <row r="4321" spans="1:21" x14ac:dyDescent="0.25">
      <c r="A4321">
        <v>20081129</v>
      </c>
      <c r="B4321" t="s">
        <v>1787</v>
      </c>
      <c r="C4321" t="str">
        <f t="shared" si="201"/>
        <v>W</v>
      </c>
      <c r="D4321" t="s">
        <v>376</v>
      </c>
      <c r="E4321" s="1">
        <v>32</v>
      </c>
      <c r="F4321" s="1">
        <v>6</v>
      </c>
      <c r="G4321">
        <f t="shared" si="202"/>
        <v>26</v>
      </c>
      <c r="H4321" t="s">
        <v>2101</v>
      </c>
      <c r="K4321" t="s">
        <v>1894</v>
      </c>
      <c r="L4321" t="s">
        <v>1017</v>
      </c>
      <c r="M4321" t="s">
        <v>376</v>
      </c>
      <c r="N4321" t="s">
        <v>1037</v>
      </c>
      <c r="S4321" t="s">
        <v>30</v>
      </c>
      <c r="U4321">
        <f t="shared" si="203"/>
        <v>0</v>
      </c>
    </row>
    <row r="4322" spans="1:21" x14ac:dyDescent="0.25">
      <c r="A4322">
        <v>20090207</v>
      </c>
      <c r="B4322" t="s">
        <v>1825</v>
      </c>
      <c r="C4322" t="str">
        <f t="shared" si="201"/>
        <v>W</v>
      </c>
      <c r="D4322" t="s">
        <v>164</v>
      </c>
      <c r="E4322" s="1">
        <v>30</v>
      </c>
      <c r="F4322" s="1">
        <v>21</v>
      </c>
      <c r="G4322">
        <f t="shared" si="202"/>
        <v>9</v>
      </c>
      <c r="H4322" t="s">
        <v>2807</v>
      </c>
      <c r="K4322" t="s">
        <v>2088</v>
      </c>
      <c r="L4322" t="s">
        <v>1826</v>
      </c>
      <c r="M4322" t="s">
        <v>1825</v>
      </c>
      <c r="N4322" t="s">
        <v>1033</v>
      </c>
      <c r="O4322" t="s">
        <v>30</v>
      </c>
      <c r="U4322">
        <f t="shared" si="203"/>
        <v>0</v>
      </c>
    </row>
    <row r="4323" spans="1:21" x14ac:dyDescent="0.25">
      <c r="A4323">
        <v>20090207</v>
      </c>
      <c r="B4323" t="s">
        <v>164</v>
      </c>
      <c r="C4323" t="str">
        <f t="shared" si="201"/>
        <v>L</v>
      </c>
      <c r="D4323" t="s">
        <v>1825</v>
      </c>
      <c r="E4323" s="1">
        <v>21</v>
      </c>
      <c r="F4323" s="1">
        <v>30</v>
      </c>
      <c r="G4323">
        <f t="shared" si="202"/>
        <v>-9</v>
      </c>
      <c r="H4323" t="s">
        <v>2807</v>
      </c>
      <c r="K4323" t="s">
        <v>2088</v>
      </c>
      <c r="L4323" t="s">
        <v>1826</v>
      </c>
      <c r="M4323" t="s">
        <v>1825</v>
      </c>
      <c r="N4323" t="s">
        <v>1037</v>
      </c>
      <c r="O4323" t="s">
        <v>30</v>
      </c>
      <c r="U4323">
        <f t="shared" si="203"/>
        <v>0</v>
      </c>
    </row>
    <row r="4324" spans="1:21" x14ac:dyDescent="0.25">
      <c r="A4324">
        <v>20090207</v>
      </c>
      <c r="B4324" t="s">
        <v>376</v>
      </c>
      <c r="C4324" t="str">
        <f t="shared" si="201"/>
        <v>W</v>
      </c>
      <c r="D4324" t="s">
        <v>171</v>
      </c>
      <c r="E4324" s="1">
        <v>36</v>
      </c>
      <c r="F4324" s="1">
        <v>11</v>
      </c>
      <c r="G4324">
        <f t="shared" si="202"/>
        <v>25</v>
      </c>
      <c r="H4324" t="s">
        <v>2807</v>
      </c>
      <c r="K4324" t="s">
        <v>1894</v>
      </c>
      <c r="L4324" t="s">
        <v>1017</v>
      </c>
      <c r="M4324" t="s">
        <v>376</v>
      </c>
      <c r="N4324" t="s">
        <v>1033</v>
      </c>
      <c r="O4324" t="s">
        <v>30</v>
      </c>
      <c r="U4324">
        <f t="shared" si="203"/>
        <v>0</v>
      </c>
    </row>
    <row r="4325" spans="1:21" x14ac:dyDescent="0.25">
      <c r="A4325">
        <v>20090207</v>
      </c>
      <c r="B4325" t="s">
        <v>171</v>
      </c>
      <c r="C4325" t="str">
        <f t="shared" si="201"/>
        <v>L</v>
      </c>
      <c r="D4325" t="s">
        <v>376</v>
      </c>
      <c r="E4325" s="1">
        <v>11</v>
      </c>
      <c r="F4325" s="1">
        <v>36</v>
      </c>
      <c r="G4325">
        <f t="shared" si="202"/>
        <v>-25</v>
      </c>
      <c r="H4325" t="s">
        <v>2807</v>
      </c>
      <c r="K4325" t="s">
        <v>1894</v>
      </c>
      <c r="L4325" t="s">
        <v>1017</v>
      </c>
      <c r="M4325" t="s">
        <v>376</v>
      </c>
      <c r="N4325" t="s">
        <v>1037</v>
      </c>
      <c r="O4325" t="s">
        <v>30</v>
      </c>
      <c r="U4325">
        <f t="shared" si="203"/>
        <v>0</v>
      </c>
    </row>
    <row r="4326" spans="1:21" x14ac:dyDescent="0.25">
      <c r="A4326">
        <v>20090208</v>
      </c>
      <c r="B4326" t="s">
        <v>503</v>
      </c>
      <c r="C4326" t="str">
        <f t="shared" si="201"/>
        <v>L</v>
      </c>
      <c r="D4326" t="s">
        <v>1264</v>
      </c>
      <c r="E4326" s="1">
        <v>13</v>
      </c>
      <c r="F4326" s="1">
        <v>26</v>
      </c>
      <c r="G4326">
        <f t="shared" si="202"/>
        <v>-13</v>
      </c>
      <c r="H4326" t="s">
        <v>2807</v>
      </c>
      <c r="K4326" t="s">
        <v>1822</v>
      </c>
      <c r="L4326" t="s">
        <v>1120</v>
      </c>
      <c r="M4326" t="s">
        <v>503</v>
      </c>
      <c r="N4326" t="s">
        <v>1033</v>
      </c>
      <c r="O4326" t="s">
        <v>30</v>
      </c>
      <c r="U4326">
        <f t="shared" si="203"/>
        <v>0</v>
      </c>
    </row>
    <row r="4327" spans="1:21" x14ac:dyDescent="0.25">
      <c r="A4327">
        <v>20090208</v>
      </c>
      <c r="B4327" t="s">
        <v>1264</v>
      </c>
      <c r="C4327" t="str">
        <f t="shared" si="201"/>
        <v>W</v>
      </c>
      <c r="D4327" t="s">
        <v>503</v>
      </c>
      <c r="E4327" s="1">
        <v>26</v>
      </c>
      <c r="F4327" s="1">
        <v>13</v>
      </c>
      <c r="G4327">
        <f t="shared" si="202"/>
        <v>13</v>
      </c>
      <c r="H4327" t="s">
        <v>2807</v>
      </c>
      <c r="K4327" t="s">
        <v>1822</v>
      </c>
      <c r="L4327" t="s">
        <v>1120</v>
      </c>
      <c r="M4327" t="s">
        <v>503</v>
      </c>
      <c r="N4327" t="s">
        <v>1037</v>
      </c>
      <c r="O4327" t="s">
        <v>30</v>
      </c>
      <c r="U4327">
        <f t="shared" si="203"/>
        <v>0</v>
      </c>
    </row>
    <row r="4328" spans="1:21" x14ac:dyDescent="0.25">
      <c r="A4328">
        <v>20090214</v>
      </c>
      <c r="B4328" t="s">
        <v>1264</v>
      </c>
      <c r="C4328" t="str">
        <f t="shared" si="201"/>
        <v>W</v>
      </c>
      <c r="D4328" t="s">
        <v>376</v>
      </c>
      <c r="E4328" s="1">
        <v>23</v>
      </c>
      <c r="F4328" s="1">
        <v>15</v>
      </c>
      <c r="G4328">
        <f t="shared" si="202"/>
        <v>8</v>
      </c>
      <c r="H4328" t="s">
        <v>2807</v>
      </c>
      <c r="K4328" t="s">
        <v>1407</v>
      </c>
      <c r="L4328" t="s">
        <v>1263</v>
      </c>
      <c r="M4328" t="s">
        <v>1264</v>
      </c>
      <c r="N4328" t="s">
        <v>1033</v>
      </c>
      <c r="O4328" t="s">
        <v>30</v>
      </c>
      <c r="U4328">
        <f t="shared" si="203"/>
        <v>0</v>
      </c>
    </row>
    <row r="4329" spans="1:21" x14ac:dyDescent="0.25">
      <c r="A4329">
        <v>20090214</v>
      </c>
      <c r="B4329" t="s">
        <v>376</v>
      </c>
      <c r="C4329" t="str">
        <f t="shared" si="201"/>
        <v>L</v>
      </c>
      <c r="D4329" t="s">
        <v>1264</v>
      </c>
      <c r="E4329" s="1">
        <v>15</v>
      </c>
      <c r="F4329" s="1">
        <v>23</v>
      </c>
      <c r="G4329">
        <f t="shared" si="202"/>
        <v>-8</v>
      </c>
      <c r="H4329" t="s">
        <v>2807</v>
      </c>
      <c r="K4329" t="s">
        <v>1407</v>
      </c>
      <c r="L4329" t="s">
        <v>1263</v>
      </c>
      <c r="M4329" t="s">
        <v>1264</v>
      </c>
      <c r="N4329" t="s">
        <v>1037</v>
      </c>
      <c r="O4329" t="s">
        <v>30</v>
      </c>
      <c r="U4329">
        <f t="shared" si="203"/>
        <v>0</v>
      </c>
    </row>
    <row r="4330" spans="1:21" x14ac:dyDescent="0.25">
      <c r="A4330">
        <v>20090214</v>
      </c>
      <c r="B4330" t="s">
        <v>164</v>
      </c>
      <c r="C4330" t="str">
        <f t="shared" si="201"/>
        <v>W</v>
      </c>
      <c r="D4330" t="s">
        <v>503</v>
      </c>
      <c r="E4330" s="1">
        <v>22</v>
      </c>
      <c r="F4330" s="1">
        <v>13</v>
      </c>
      <c r="G4330">
        <f t="shared" si="202"/>
        <v>9</v>
      </c>
      <c r="H4330" t="s">
        <v>2807</v>
      </c>
      <c r="K4330" t="s">
        <v>1820</v>
      </c>
      <c r="L4330" t="s">
        <v>1819</v>
      </c>
      <c r="M4330" t="s">
        <v>164</v>
      </c>
      <c r="N4330" t="s">
        <v>1033</v>
      </c>
      <c r="O4330" t="s">
        <v>30</v>
      </c>
      <c r="U4330">
        <f t="shared" si="203"/>
        <v>0</v>
      </c>
    </row>
    <row r="4331" spans="1:21" x14ac:dyDescent="0.25">
      <c r="A4331">
        <v>20090214</v>
      </c>
      <c r="B4331" t="s">
        <v>503</v>
      </c>
      <c r="C4331" t="str">
        <f t="shared" si="201"/>
        <v>L</v>
      </c>
      <c r="D4331" t="s">
        <v>164</v>
      </c>
      <c r="E4331" s="1">
        <v>13</v>
      </c>
      <c r="F4331" s="1">
        <v>22</v>
      </c>
      <c r="G4331">
        <f t="shared" si="202"/>
        <v>-9</v>
      </c>
      <c r="H4331" t="s">
        <v>2807</v>
      </c>
      <c r="K4331" t="s">
        <v>1820</v>
      </c>
      <c r="L4331" t="s">
        <v>1819</v>
      </c>
      <c r="M4331" t="s">
        <v>164</v>
      </c>
      <c r="N4331" t="s">
        <v>1037</v>
      </c>
      <c r="O4331" t="s">
        <v>30</v>
      </c>
      <c r="U4331">
        <f t="shared" si="203"/>
        <v>0</v>
      </c>
    </row>
    <row r="4332" spans="1:21" x14ac:dyDescent="0.25">
      <c r="A4332">
        <v>20090215</v>
      </c>
      <c r="B4332" t="s">
        <v>171</v>
      </c>
      <c r="C4332" t="str">
        <f t="shared" si="201"/>
        <v>L</v>
      </c>
      <c r="D4332" t="s">
        <v>1825</v>
      </c>
      <c r="E4332" s="1">
        <v>9</v>
      </c>
      <c r="F4332" s="1">
        <v>38</v>
      </c>
      <c r="G4332">
        <f t="shared" si="202"/>
        <v>-29</v>
      </c>
      <c r="H4332" t="s">
        <v>2807</v>
      </c>
      <c r="K4332" t="s">
        <v>2136</v>
      </c>
      <c r="L4332" t="s">
        <v>1929</v>
      </c>
      <c r="M4332" t="s">
        <v>171</v>
      </c>
      <c r="N4332" t="s">
        <v>1033</v>
      </c>
      <c r="O4332" t="s">
        <v>30</v>
      </c>
      <c r="U4332">
        <f t="shared" si="203"/>
        <v>0</v>
      </c>
    </row>
    <row r="4333" spans="1:21" x14ac:dyDescent="0.25">
      <c r="A4333">
        <v>20090215</v>
      </c>
      <c r="B4333" t="s">
        <v>1825</v>
      </c>
      <c r="C4333" t="str">
        <f t="shared" si="201"/>
        <v>W</v>
      </c>
      <c r="D4333" t="s">
        <v>171</v>
      </c>
      <c r="E4333" s="1">
        <v>38</v>
      </c>
      <c r="F4333" s="1">
        <v>9</v>
      </c>
      <c r="G4333">
        <f t="shared" si="202"/>
        <v>29</v>
      </c>
      <c r="H4333" t="s">
        <v>2807</v>
      </c>
      <c r="K4333" t="s">
        <v>2136</v>
      </c>
      <c r="L4333" t="s">
        <v>1929</v>
      </c>
      <c r="M4333" t="s">
        <v>171</v>
      </c>
      <c r="N4333" t="s">
        <v>1037</v>
      </c>
      <c r="O4333" t="s">
        <v>30</v>
      </c>
      <c r="U4333">
        <f t="shared" si="203"/>
        <v>0</v>
      </c>
    </row>
    <row r="4334" spans="1:21" x14ac:dyDescent="0.25">
      <c r="A4334">
        <v>20090227</v>
      </c>
      <c r="B4334" t="s">
        <v>164</v>
      </c>
      <c r="C4334" t="str">
        <f t="shared" si="201"/>
        <v>W</v>
      </c>
      <c r="D4334" t="s">
        <v>1264</v>
      </c>
      <c r="E4334" s="1">
        <v>21</v>
      </c>
      <c r="F4334" s="1">
        <v>16</v>
      </c>
      <c r="G4334">
        <f t="shared" si="202"/>
        <v>5</v>
      </c>
      <c r="H4334" t="s">
        <v>2807</v>
      </c>
      <c r="K4334" t="s">
        <v>1820</v>
      </c>
      <c r="L4334" t="s">
        <v>1939</v>
      </c>
      <c r="M4334" t="s">
        <v>164</v>
      </c>
      <c r="N4334" t="s">
        <v>1033</v>
      </c>
      <c r="O4334" t="s">
        <v>30</v>
      </c>
      <c r="U4334">
        <f t="shared" si="203"/>
        <v>0</v>
      </c>
    </row>
    <row r="4335" spans="1:21" x14ac:dyDescent="0.25">
      <c r="A4335">
        <v>20090227</v>
      </c>
      <c r="B4335" t="s">
        <v>1264</v>
      </c>
      <c r="C4335" t="str">
        <f t="shared" si="201"/>
        <v>L</v>
      </c>
      <c r="D4335" t="s">
        <v>164</v>
      </c>
      <c r="E4335" s="1">
        <v>16</v>
      </c>
      <c r="F4335" s="1">
        <v>21</v>
      </c>
      <c r="G4335">
        <f t="shared" si="202"/>
        <v>-5</v>
      </c>
      <c r="H4335" t="s">
        <v>2807</v>
      </c>
      <c r="K4335" t="s">
        <v>1820</v>
      </c>
      <c r="L4335" t="s">
        <v>1939</v>
      </c>
      <c r="M4335" t="s">
        <v>164</v>
      </c>
      <c r="N4335" t="s">
        <v>1037</v>
      </c>
      <c r="O4335" t="s">
        <v>30</v>
      </c>
      <c r="U4335">
        <f t="shared" si="203"/>
        <v>1</v>
      </c>
    </row>
    <row r="4336" spans="1:21" x14ac:dyDescent="0.25">
      <c r="A4336">
        <v>20090228</v>
      </c>
      <c r="B4336" t="s">
        <v>1825</v>
      </c>
      <c r="C4336" t="str">
        <f t="shared" si="201"/>
        <v>W</v>
      </c>
      <c r="D4336" t="s">
        <v>376</v>
      </c>
      <c r="E4336" s="1">
        <v>14</v>
      </c>
      <c r="F4336" s="1">
        <v>13</v>
      </c>
      <c r="G4336">
        <f t="shared" si="202"/>
        <v>1</v>
      </c>
      <c r="H4336" t="s">
        <v>2807</v>
      </c>
      <c r="K4336" t="s">
        <v>2088</v>
      </c>
      <c r="L4336" t="s">
        <v>1826</v>
      </c>
      <c r="M4336" t="s">
        <v>1825</v>
      </c>
      <c r="N4336" t="s">
        <v>1033</v>
      </c>
      <c r="O4336" t="s">
        <v>30</v>
      </c>
      <c r="U4336">
        <f t="shared" si="203"/>
        <v>0</v>
      </c>
    </row>
    <row r="4337" spans="1:21" x14ac:dyDescent="0.25">
      <c r="A4337">
        <v>20090228</v>
      </c>
      <c r="B4337" t="s">
        <v>376</v>
      </c>
      <c r="C4337" t="str">
        <f t="shared" si="201"/>
        <v>L</v>
      </c>
      <c r="D4337" t="s">
        <v>1825</v>
      </c>
      <c r="E4337" s="1">
        <v>13</v>
      </c>
      <c r="F4337" s="1">
        <v>14</v>
      </c>
      <c r="G4337">
        <f t="shared" si="202"/>
        <v>-1</v>
      </c>
      <c r="H4337" t="s">
        <v>2807</v>
      </c>
      <c r="K4337" t="s">
        <v>2088</v>
      </c>
      <c r="L4337" t="s">
        <v>1826</v>
      </c>
      <c r="M4337" t="s">
        <v>1825</v>
      </c>
      <c r="N4337" t="s">
        <v>1037</v>
      </c>
      <c r="O4337" t="s">
        <v>30</v>
      </c>
      <c r="U4337">
        <f t="shared" si="203"/>
        <v>1</v>
      </c>
    </row>
    <row r="4338" spans="1:21" x14ac:dyDescent="0.25">
      <c r="A4338">
        <v>20090228</v>
      </c>
      <c r="B4338" t="s">
        <v>503</v>
      </c>
      <c r="C4338" t="str">
        <f t="shared" si="201"/>
        <v>W</v>
      </c>
      <c r="D4338" t="s">
        <v>171</v>
      </c>
      <c r="E4338" s="1">
        <v>26</v>
      </c>
      <c r="F4338" s="1">
        <v>6</v>
      </c>
      <c r="G4338">
        <f t="shared" si="202"/>
        <v>20</v>
      </c>
      <c r="H4338" t="s">
        <v>2807</v>
      </c>
      <c r="K4338" t="s">
        <v>1903</v>
      </c>
      <c r="L4338" t="s">
        <v>1120</v>
      </c>
      <c r="M4338" t="s">
        <v>503</v>
      </c>
      <c r="N4338" t="s">
        <v>1033</v>
      </c>
      <c r="O4338" t="s">
        <v>30</v>
      </c>
      <c r="U4338">
        <f t="shared" si="203"/>
        <v>0</v>
      </c>
    </row>
    <row r="4339" spans="1:21" x14ac:dyDescent="0.25">
      <c r="A4339">
        <v>20090228</v>
      </c>
      <c r="B4339" t="s">
        <v>171</v>
      </c>
      <c r="C4339" t="str">
        <f t="shared" si="201"/>
        <v>L</v>
      </c>
      <c r="D4339" t="s">
        <v>503</v>
      </c>
      <c r="E4339" s="1">
        <v>6</v>
      </c>
      <c r="F4339" s="1">
        <v>26</v>
      </c>
      <c r="G4339">
        <f t="shared" si="202"/>
        <v>-20</v>
      </c>
      <c r="H4339" t="s">
        <v>2807</v>
      </c>
      <c r="K4339" t="s">
        <v>1903</v>
      </c>
      <c r="L4339" t="s">
        <v>1120</v>
      </c>
      <c r="M4339" t="s">
        <v>503</v>
      </c>
      <c r="N4339" t="s">
        <v>1037</v>
      </c>
      <c r="O4339" t="s">
        <v>30</v>
      </c>
      <c r="U4339">
        <f t="shared" si="203"/>
        <v>0</v>
      </c>
    </row>
    <row r="4340" spans="1:21" x14ac:dyDescent="0.25">
      <c r="A4340">
        <v>20090314</v>
      </c>
      <c r="B4340" t="s">
        <v>503</v>
      </c>
      <c r="C4340" t="str">
        <f t="shared" si="201"/>
        <v>L</v>
      </c>
      <c r="D4340" t="s">
        <v>1825</v>
      </c>
      <c r="E4340" s="1">
        <v>15</v>
      </c>
      <c r="F4340" s="1">
        <v>22</v>
      </c>
      <c r="G4340">
        <f t="shared" si="202"/>
        <v>-7</v>
      </c>
      <c r="H4340" t="s">
        <v>2807</v>
      </c>
      <c r="K4340" t="s">
        <v>1822</v>
      </c>
      <c r="L4340" t="s">
        <v>1120</v>
      </c>
      <c r="M4340" t="s">
        <v>503</v>
      </c>
      <c r="N4340" t="s">
        <v>1033</v>
      </c>
      <c r="O4340" t="s">
        <v>30</v>
      </c>
      <c r="U4340">
        <f t="shared" si="203"/>
        <v>1</v>
      </c>
    </row>
    <row r="4341" spans="1:21" x14ac:dyDescent="0.25">
      <c r="A4341">
        <v>20090314</v>
      </c>
      <c r="B4341" t="s">
        <v>1825</v>
      </c>
      <c r="C4341" t="str">
        <f t="shared" si="201"/>
        <v>W</v>
      </c>
      <c r="D4341" t="s">
        <v>503</v>
      </c>
      <c r="E4341" s="1">
        <v>22</v>
      </c>
      <c r="F4341" s="1">
        <v>15</v>
      </c>
      <c r="G4341">
        <f t="shared" si="202"/>
        <v>7</v>
      </c>
      <c r="H4341" t="s">
        <v>2807</v>
      </c>
      <c r="K4341" t="s">
        <v>1822</v>
      </c>
      <c r="L4341" t="s">
        <v>1120</v>
      </c>
      <c r="M4341" t="s">
        <v>503</v>
      </c>
      <c r="N4341" t="s">
        <v>1037</v>
      </c>
      <c r="O4341" t="s">
        <v>30</v>
      </c>
      <c r="U4341">
        <f t="shared" si="203"/>
        <v>0</v>
      </c>
    </row>
    <row r="4342" spans="1:21" x14ac:dyDescent="0.25">
      <c r="A4342">
        <v>20090314</v>
      </c>
      <c r="B4342" t="s">
        <v>171</v>
      </c>
      <c r="C4342" t="str">
        <f t="shared" si="201"/>
        <v>L</v>
      </c>
      <c r="D4342" t="s">
        <v>1264</v>
      </c>
      <c r="E4342" s="1">
        <v>15</v>
      </c>
      <c r="F4342" s="1">
        <v>20</v>
      </c>
      <c r="G4342">
        <f t="shared" si="202"/>
        <v>-5</v>
      </c>
      <c r="H4342" t="s">
        <v>2807</v>
      </c>
      <c r="K4342" t="s">
        <v>2136</v>
      </c>
      <c r="L4342" t="s">
        <v>1929</v>
      </c>
      <c r="M4342" t="s">
        <v>171</v>
      </c>
      <c r="N4342" t="s">
        <v>1033</v>
      </c>
      <c r="O4342" t="s">
        <v>30</v>
      </c>
      <c r="U4342">
        <f t="shared" si="203"/>
        <v>1</v>
      </c>
    </row>
    <row r="4343" spans="1:21" x14ac:dyDescent="0.25">
      <c r="A4343">
        <v>20090314</v>
      </c>
      <c r="B4343" t="s">
        <v>1264</v>
      </c>
      <c r="C4343" t="str">
        <f t="shared" si="201"/>
        <v>W</v>
      </c>
      <c r="D4343" t="s">
        <v>171</v>
      </c>
      <c r="E4343" s="1">
        <v>20</v>
      </c>
      <c r="F4343" s="1">
        <v>15</v>
      </c>
      <c r="G4343">
        <f t="shared" si="202"/>
        <v>5</v>
      </c>
      <c r="H4343" t="s">
        <v>2807</v>
      </c>
      <c r="K4343" t="s">
        <v>2136</v>
      </c>
      <c r="L4343" t="s">
        <v>1929</v>
      </c>
      <c r="M4343" t="s">
        <v>171</v>
      </c>
      <c r="N4343" t="s">
        <v>1037</v>
      </c>
      <c r="O4343" t="s">
        <v>30</v>
      </c>
      <c r="U4343">
        <f t="shared" si="203"/>
        <v>0</v>
      </c>
    </row>
    <row r="4344" spans="1:21" x14ac:dyDescent="0.25">
      <c r="A4344">
        <v>20090315</v>
      </c>
      <c r="B4344" t="s">
        <v>376</v>
      </c>
      <c r="C4344" t="str">
        <f t="shared" si="201"/>
        <v>W</v>
      </c>
      <c r="D4344" t="s">
        <v>164</v>
      </c>
      <c r="E4344" s="1">
        <v>34</v>
      </c>
      <c r="F4344" s="1">
        <v>10</v>
      </c>
      <c r="G4344">
        <f t="shared" si="202"/>
        <v>24</v>
      </c>
      <c r="H4344" t="s">
        <v>2807</v>
      </c>
      <c r="K4344" t="s">
        <v>1894</v>
      </c>
      <c r="L4344" t="s">
        <v>1017</v>
      </c>
      <c r="M4344" t="s">
        <v>376</v>
      </c>
      <c r="N4344" t="s">
        <v>1033</v>
      </c>
      <c r="O4344" t="s">
        <v>30</v>
      </c>
      <c r="U4344">
        <f t="shared" si="203"/>
        <v>0</v>
      </c>
    </row>
    <row r="4345" spans="1:21" x14ac:dyDescent="0.25">
      <c r="A4345">
        <v>20090315</v>
      </c>
      <c r="B4345" t="s">
        <v>164</v>
      </c>
      <c r="C4345" t="str">
        <f t="shared" si="201"/>
        <v>L</v>
      </c>
      <c r="D4345" t="s">
        <v>376</v>
      </c>
      <c r="E4345" s="1">
        <v>10</v>
      </c>
      <c r="F4345" s="1">
        <v>34</v>
      </c>
      <c r="G4345">
        <f t="shared" si="202"/>
        <v>-24</v>
      </c>
      <c r="H4345" t="s">
        <v>2807</v>
      </c>
      <c r="K4345" t="s">
        <v>1894</v>
      </c>
      <c r="L4345" t="s">
        <v>1017</v>
      </c>
      <c r="M4345" t="s">
        <v>376</v>
      </c>
      <c r="N4345" t="s">
        <v>1037</v>
      </c>
      <c r="O4345" t="s">
        <v>30</v>
      </c>
      <c r="U4345">
        <f t="shared" si="203"/>
        <v>0</v>
      </c>
    </row>
    <row r="4346" spans="1:21" x14ac:dyDescent="0.25">
      <c r="A4346">
        <v>20090321</v>
      </c>
      <c r="B4346" t="s">
        <v>1264</v>
      </c>
      <c r="C4346" t="str">
        <f t="shared" si="201"/>
        <v>L</v>
      </c>
      <c r="D4346" t="s">
        <v>1825</v>
      </c>
      <c r="E4346" s="1">
        <v>15</v>
      </c>
      <c r="F4346" s="1">
        <v>17</v>
      </c>
      <c r="G4346">
        <f t="shared" si="202"/>
        <v>-2</v>
      </c>
      <c r="H4346" t="s">
        <v>2807</v>
      </c>
      <c r="K4346" t="s">
        <v>1407</v>
      </c>
      <c r="L4346" t="s">
        <v>1263</v>
      </c>
      <c r="M4346" t="s">
        <v>1264</v>
      </c>
      <c r="N4346" t="s">
        <v>1033</v>
      </c>
      <c r="O4346" t="s">
        <v>30</v>
      </c>
      <c r="U4346">
        <f t="shared" si="203"/>
        <v>1</v>
      </c>
    </row>
    <row r="4347" spans="1:21" x14ac:dyDescent="0.25">
      <c r="A4347">
        <v>20090321</v>
      </c>
      <c r="B4347" t="s">
        <v>1825</v>
      </c>
      <c r="C4347" t="str">
        <f t="shared" si="201"/>
        <v>W</v>
      </c>
      <c r="D4347" t="s">
        <v>1264</v>
      </c>
      <c r="E4347" s="1">
        <v>17</v>
      </c>
      <c r="F4347" s="1">
        <v>15</v>
      </c>
      <c r="G4347">
        <f t="shared" si="202"/>
        <v>2</v>
      </c>
      <c r="H4347" t="s">
        <v>2807</v>
      </c>
      <c r="K4347" t="s">
        <v>1407</v>
      </c>
      <c r="L4347" t="s">
        <v>1263</v>
      </c>
      <c r="M4347" t="s">
        <v>1264</v>
      </c>
      <c r="N4347" t="s">
        <v>1037</v>
      </c>
      <c r="O4347" t="s">
        <v>30</v>
      </c>
      <c r="U4347">
        <f t="shared" si="203"/>
        <v>0</v>
      </c>
    </row>
    <row r="4348" spans="1:21" x14ac:dyDescent="0.25">
      <c r="A4348">
        <v>20090321</v>
      </c>
      <c r="B4348" t="s">
        <v>171</v>
      </c>
      <c r="C4348" t="str">
        <f t="shared" si="201"/>
        <v>L</v>
      </c>
      <c r="D4348" t="s">
        <v>164</v>
      </c>
      <c r="E4348" s="1">
        <v>8</v>
      </c>
      <c r="F4348" s="1">
        <v>50</v>
      </c>
      <c r="G4348">
        <f t="shared" si="202"/>
        <v>-42</v>
      </c>
      <c r="H4348" t="s">
        <v>2807</v>
      </c>
      <c r="K4348" t="s">
        <v>2136</v>
      </c>
      <c r="L4348" t="s">
        <v>1929</v>
      </c>
      <c r="M4348" t="s">
        <v>171</v>
      </c>
      <c r="N4348" t="s">
        <v>1033</v>
      </c>
      <c r="O4348" t="s">
        <v>30</v>
      </c>
      <c r="U4348">
        <f t="shared" si="203"/>
        <v>0</v>
      </c>
    </row>
    <row r="4349" spans="1:21" x14ac:dyDescent="0.25">
      <c r="A4349">
        <v>20090321</v>
      </c>
      <c r="B4349" t="s">
        <v>164</v>
      </c>
      <c r="C4349" t="str">
        <f t="shared" si="201"/>
        <v>W</v>
      </c>
      <c r="D4349" t="s">
        <v>171</v>
      </c>
      <c r="E4349" s="1">
        <v>50</v>
      </c>
      <c r="F4349" s="1">
        <v>8</v>
      </c>
      <c r="G4349">
        <f t="shared" si="202"/>
        <v>42</v>
      </c>
      <c r="H4349" t="s">
        <v>2807</v>
      </c>
      <c r="K4349" t="s">
        <v>2136</v>
      </c>
      <c r="L4349" t="s">
        <v>1929</v>
      </c>
      <c r="M4349" t="s">
        <v>171</v>
      </c>
      <c r="N4349" t="s">
        <v>1037</v>
      </c>
      <c r="O4349" t="s">
        <v>30</v>
      </c>
      <c r="U4349">
        <f t="shared" si="203"/>
        <v>0</v>
      </c>
    </row>
    <row r="4350" spans="1:21" x14ac:dyDescent="0.25">
      <c r="A4350">
        <v>20090321</v>
      </c>
      <c r="B4350" t="s">
        <v>376</v>
      </c>
      <c r="C4350" t="str">
        <f t="shared" si="201"/>
        <v>W</v>
      </c>
      <c r="D4350" t="s">
        <v>503</v>
      </c>
      <c r="E4350" s="1">
        <v>26</v>
      </c>
      <c r="F4350" s="1">
        <v>12</v>
      </c>
      <c r="G4350">
        <f t="shared" si="202"/>
        <v>14</v>
      </c>
      <c r="H4350" t="s">
        <v>2807</v>
      </c>
      <c r="K4350" t="s">
        <v>1818</v>
      </c>
      <c r="L4350" t="s">
        <v>1017</v>
      </c>
      <c r="M4350" t="s">
        <v>376</v>
      </c>
      <c r="N4350" t="s">
        <v>1033</v>
      </c>
      <c r="O4350" t="s">
        <v>30</v>
      </c>
      <c r="U4350">
        <f t="shared" si="203"/>
        <v>0</v>
      </c>
    </row>
    <row r="4351" spans="1:21" x14ac:dyDescent="0.25">
      <c r="A4351">
        <v>20090321</v>
      </c>
      <c r="B4351" t="s">
        <v>503</v>
      </c>
      <c r="C4351" t="str">
        <f t="shared" si="201"/>
        <v>L</v>
      </c>
      <c r="D4351" t="s">
        <v>376</v>
      </c>
      <c r="E4351" s="1">
        <v>12</v>
      </c>
      <c r="F4351" s="1">
        <v>26</v>
      </c>
      <c r="G4351">
        <f t="shared" si="202"/>
        <v>-14</v>
      </c>
      <c r="H4351" t="s">
        <v>2807</v>
      </c>
      <c r="K4351" t="s">
        <v>1818</v>
      </c>
      <c r="L4351" t="s">
        <v>1017</v>
      </c>
      <c r="M4351" t="s">
        <v>376</v>
      </c>
      <c r="N4351" t="s">
        <v>1037</v>
      </c>
      <c r="O4351" t="s">
        <v>30</v>
      </c>
      <c r="U4351">
        <f t="shared" si="203"/>
        <v>0</v>
      </c>
    </row>
    <row r="4352" spans="1:21" x14ac:dyDescent="0.25">
      <c r="A4352">
        <v>20090606</v>
      </c>
      <c r="B4352" t="s">
        <v>376</v>
      </c>
      <c r="C4352" t="str">
        <f t="shared" si="201"/>
        <v>W</v>
      </c>
      <c r="D4352" t="s">
        <v>1821</v>
      </c>
      <c r="E4352" s="1">
        <v>37</v>
      </c>
      <c r="F4352" s="1">
        <v>15</v>
      </c>
      <c r="G4352">
        <f t="shared" si="202"/>
        <v>22</v>
      </c>
      <c r="H4352" t="s">
        <v>2095</v>
      </c>
      <c r="K4352" t="s">
        <v>1246</v>
      </c>
      <c r="L4352" t="s">
        <v>1101</v>
      </c>
      <c r="M4352" t="s">
        <v>376</v>
      </c>
      <c r="N4352" t="s">
        <v>1033</v>
      </c>
      <c r="S4352" t="s">
        <v>30</v>
      </c>
      <c r="U4352">
        <f t="shared" si="203"/>
        <v>0</v>
      </c>
    </row>
    <row r="4353" spans="1:21" x14ac:dyDescent="0.25">
      <c r="A4353">
        <v>20090606</v>
      </c>
      <c r="B4353" t="s">
        <v>1821</v>
      </c>
      <c r="C4353" t="str">
        <f t="shared" si="201"/>
        <v>L</v>
      </c>
      <c r="D4353" t="s">
        <v>376</v>
      </c>
      <c r="E4353" s="1">
        <v>15</v>
      </c>
      <c r="F4353" s="1">
        <v>37</v>
      </c>
      <c r="G4353">
        <f t="shared" si="202"/>
        <v>-22</v>
      </c>
      <c r="H4353" t="s">
        <v>2095</v>
      </c>
      <c r="K4353" t="s">
        <v>1246</v>
      </c>
      <c r="L4353" t="s">
        <v>1101</v>
      </c>
      <c r="M4353" t="s">
        <v>376</v>
      </c>
      <c r="N4353" t="s">
        <v>1037</v>
      </c>
      <c r="S4353" t="s">
        <v>30</v>
      </c>
      <c r="U4353">
        <f t="shared" si="203"/>
        <v>0</v>
      </c>
    </row>
    <row r="4354" spans="1:21" x14ac:dyDescent="0.25">
      <c r="A4354">
        <v>20090613</v>
      </c>
      <c r="B4354" t="s">
        <v>1787</v>
      </c>
      <c r="C4354" t="str">
        <f t="shared" ref="C4354:C4417" si="204">IF(E4354-F4354&gt;0,"W",IF(E4354-F4354&lt;0,"L","D"))</f>
        <v>L</v>
      </c>
      <c r="D4354" t="s">
        <v>164</v>
      </c>
      <c r="E4354" s="1">
        <v>22</v>
      </c>
      <c r="F4354" s="1">
        <v>27</v>
      </c>
      <c r="G4354">
        <f t="shared" ref="G4354:G4417" si="205">E4354-F4354</f>
        <v>-5</v>
      </c>
      <c r="H4354" t="s">
        <v>2098</v>
      </c>
      <c r="K4354" t="s">
        <v>2082</v>
      </c>
      <c r="L4354" t="s">
        <v>1877</v>
      </c>
      <c r="M4354" t="s">
        <v>1787</v>
      </c>
      <c r="N4354" t="s">
        <v>1033</v>
      </c>
      <c r="S4354" t="s">
        <v>30</v>
      </c>
      <c r="U4354">
        <f t="shared" ref="U4354:U4417" si="206">IF(C4354="L",IF(G4354&gt;-8,1,0),0)</f>
        <v>1</v>
      </c>
    </row>
    <row r="4355" spans="1:21" x14ac:dyDescent="0.25">
      <c r="A4355">
        <v>20090613</v>
      </c>
      <c r="B4355" t="s">
        <v>164</v>
      </c>
      <c r="C4355" t="str">
        <f t="shared" si="204"/>
        <v>W</v>
      </c>
      <c r="D4355" t="s">
        <v>1787</v>
      </c>
      <c r="E4355" s="1">
        <v>27</v>
      </c>
      <c r="F4355" s="1">
        <v>22</v>
      </c>
      <c r="G4355">
        <f t="shared" si="205"/>
        <v>5</v>
      </c>
      <c r="H4355" t="s">
        <v>2098</v>
      </c>
      <c r="K4355" t="s">
        <v>2082</v>
      </c>
      <c r="L4355" t="s">
        <v>1877</v>
      </c>
      <c r="M4355" t="s">
        <v>1787</v>
      </c>
      <c r="N4355" t="s">
        <v>1037</v>
      </c>
      <c r="S4355" t="s">
        <v>30</v>
      </c>
      <c r="U4355">
        <f t="shared" si="206"/>
        <v>0</v>
      </c>
    </row>
    <row r="4356" spans="1:21" x14ac:dyDescent="0.25">
      <c r="A4356">
        <v>20090613</v>
      </c>
      <c r="B4356" t="s">
        <v>1824</v>
      </c>
      <c r="C4356" t="str">
        <f t="shared" si="204"/>
        <v>W</v>
      </c>
      <c r="D4356" t="s">
        <v>171</v>
      </c>
      <c r="E4356" s="1">
        <v>31</v>
      </c>
      <c r="F4356" s="1">
        <v>8</v>
      </c>
      <c r="G4356">
        <f t="shared" si="205"/>
        <v>23</v>
      </c>
      <c r="H4356" t="s">
        <v>2095</v>
      </c>
      <c r="K4356" t="s">
        <v>2100</v>
      </c>
      <c r="L4356" t="s">
        <v>1772</v>
      </c>
      <c r="M4356" t="s">
        <v>1824</v>
      </c>
      <c r="N4356" t="s">
        <v>1033</v>
      </c>
      <c r="S4356" t="s">
        <v>30</v>
      </c>
      <c r="U4356">
        <f t="shared" si="206"/>
        <v>0</v>
      </c>
    </row>
    <row r="4357" spans="1:21" x14ac:dyDescent="0.25">
      <c r="A4357">
        <v>20090613</v>
      </c>
      <c r="B4357" t="s">
        <v>171</v>
      </c>
      <c r="C4357" t="str">
        <f t="shared" si="204"/>
        <v>L</v>
      </c>
      <c r="D4357" t="s">
        <v>1824</v>
      </c>
      <c r="E4357" s="1">
        <v>8</v>
      </c>
      <c r="F4357" s="1">
        <v>31</v>
      </c>
      <c r="G4357">
        <f t="shared" si="205"/>
        <v>-23</v>
      </c>
      <c r="H4357" t="s">
        <v>2095</v>
      </c>
      <c r="K4357" t="s">
        <v>2100</v>
      </c>
      <c r="L4357" t="s">
        <v>1772</v>
      </c>
      <c r="M4357" t="s">
        <v>1824</v>
      </c>
      <c r="N4357" t="s">
        <v>1037</v>
      </c>
      <c r="S4357" t="s">
        <v>30</v>
      </c>
      <c r="U4357">
        <f t="shared" si="206"/>
        <v>0</v>
      </c>
    </row>
    <row r="4358" spans="1:21" x14ac:dyDescent="0.25">
      <c r="A4358">
        <v>20090613</v>
      </c>
      <c r="B4358" t="s">
        <v>1821</v>
      </c>
      <c r="C4358" t="str">
        <f t="shared" si="204"/>
        <v>W</v>
      </c>
      <c r="D4358" t="s">
        <v>376</v>
      </c>
      <c r="E4358" s="1">
        <v>24</v>
      </c>
      <c r="F4358" s="1">
        <v>22</v>
      </c>
      <c r="G4358">
        <f t="shared" si="205"/>
        <v>2</v>
      </c>
      <c r="H4358" t="s">
        <v>2095</v>
      </c>
      <c r="K4358" t="s">
        <v>2099</v>
      </c>
      <c r="L4358" t="s">
        <v>1919</v>
      </c>
      <c r="M4358" t="s">
        <v>1821</v>
      </c>
      <c r="N4358" t="s">
        <v>1033</v>
      </c>
      <c r="S4358" t="s">
        <v>30</v>
      </c>
      <c r="U4358">
        <f t="shared" si="206"/>
        <v>0</v>
      </c>
    </row>
    <row r="4359" spans="1:21" x14ac:dyDescent="0.25">
      <c r="A4359">
        <v>20090613</v>
      </c>
      <c r="B4359" t="s">
        <v>376</v>
      </c>
      <c r="C4359" t="str">
        <f t="shared" si="204"/>
        <v>L</v>
      </c>
      <c r="D4359" t="s">
        <v>1821</v>
      </c>
      <c r="E4359" s="1">
        <v>22</v>
      </c>
      <c r="F4359" s="1">
        <v>24</v>
      </c>
      <c r="G4359">
        <f t="shared" si="205"/>
        <v>-2</v>
      </c>
      <c r="H4359" t="s">
        <v>2095</v>
      </c>
      <c r="K4359" t="s">
        <v>2099</v>
      </c>
      <c r="L4359" t="s">
        <v>1919</v>
      </c>
      <c r="M4359" t="s">
        <v>1821</v>
      </c>
      <c r="N4359" t="s">
        <v>1037</v>
      </c>
      <c r="S4359" t="s">
        <v>30</v>
      </c>
      <c r="U4359">
        <f t="shared" si="206"/>
        <v>1</v>
      </c>
    </row>
    <row r="4360" spans="1:21" x14ac:dyDescent="0.25">
      <c r="A4360">
        <v>20090620</v>
      </c>
      <c r="B4360" t="s">
        <v>1787</v>
      </c>
      <c r="C4360" t="str">
        <f t="shared" si="204"/>
        <v>W</v>
      </c>
      <c r="D4360" t="s">
        <v>164</v>
      </c>
      <c r="E4360" s="1">
        <v>14</v>
      </c>
      <c r="F4360" s="1">
        <v>10</v>
      </c>
      <c r="G4360">
        <f t="shared" si="205"/>
        <v>4</v>
      </c>
      <c r="H4360" t="s">
        <v>2098</v>
      </c>
      <c r="K4360" t="s">
        <v>1968</v>
      </c>
      <c r="L4360" t="s">
        <v>1837</v>
      </c>
      <c r="M4360" t="s">
        <v>1787</v>
      </c>
      <c r="N4360" t="s">
        <v>1033</v>
      </c>
      <c r="S4360" t="s">
        <v>30</v>
      </c>
      <c r="U4360">
        <f t="shared" si="206"/>
        <v>0</v>
      </c>
    </row>
    <row r="4361" spans="1:21" x14ac:dyDescent="0.25">
      <c r="A4361">
        <v>20090620</v>
      </c>
      <c r="B4361" t="s">
        <v>164</v>
      </c>
      <c r="C4361" t="str">
        <f t="shared" si="204"/>
        <v>L</v>
      </c>
      <c r="D4361" t="s">
        <v>1787</v>
      </c>
      <c r="E4361" s="1">
        <v>10</v>
      </c>
      <c r="F4361" s="1">
        <v>14</v>
      </c>
      <c r="G4361">
        <f t="shared" si="205"/>
        <v>-4</v>
      </c>
      <c r="H4361" t="s">
        <v>2098</v>
      </c>
      <c r="K4361" t="s">
        <v>1968</v>
      </c>
      <c r="L4361" t="s">
        <v>1837</v>
      </c>
      <c r="M4361" t="s">
        <v>1787</v>
      </c>
      <c r="N4361" t="s">
        <v>1037</v>
      </c>
      <c r="S4361" t="s">
        <v>30</v>
      </c>
      <c r="U4361">
        <f t="shared" si="206"/>
        <v>1</v>
      </c>
    </row>
    <row r="4362" spans="1:21" x14ac:dyDescent="0.25">
      <c r="A4362">
        <v>20090620</v>
      </c>
      <c r="B4362" t="s">
        <v>1824</v>
      </c>
      <c r="C4362" t="str">
        <f t="shared" si="204"/>
        <v>W</v>
      </c>
      <c r="D4362" t="s">
        <v>171</v>
      </c>
      <c r="E4362" s="1">
        <v>34</v>
      </c>
      <c r="F4362" s="1">
        <v>12</v>
      </c>
      <c r="G4362">
        <f t="shared" si="205"/>
        <v>22</v>
      </c>
      <c r="H4362" t="s">
        <v>2095</v>
      </c>
      <c r="K4362" t="s">
        <v>2026</v>
      </c>
      <c r="L4362" t="s">
        <v>1681</v>
      </c>
      <c r="M4362" t="s">
        <v>1824</v>
      </c>
      <c r="N4362" t="s">
        <v>1033</v>
      </c>
      <c r="S4362" t="s">
        <v>30</v>
      </c>
      <c r="U4362">
        <f t="shared" si="206"/>
        <v>0</v>
      </c>
    </row>
    <row r="4363" spans="1:21" x14ac:dyDescent="0.25">
      <c r="A4363">
        <v>20090620</v>
      </c>
      <c r="B4363" t="s">
        <v>171</v>
      </c>
      <c r="C4363" t="str">
        <f t="shared" si="204"/>
        <v>L</v>
      </c>
      <c r="D4363" t="s">
        <v>1824</v>
      </c>
      <c r="E4363" s="1">
        <v>12</v>
      </c>
      <c r="F4363" s="1">
        <v>34</v>
      </c>
      <c r="G4363">
        <f t="shared" si="205"/>
        <v>-22</v>
      </c>
      <c r="H4363" t="s">
        <v>2095</v>
      </c>
      <c r="K4363" t="s">
        <v>2026</v>
      </c>
      <c r="L4363" t="s">
        <v>1681</v>
      </c>
      <c r="M4363" t="s">
        <v>1824</v>
      </c>
      <c r="N4363" t="s">
        <v>1037</v>
      </c>
      <c r="S4363" t="s">
        <v>30</v>
      </c>
      <c r="U4363">
        <f t="shared" si="206"/>
        <v>0</v>
      </c>
    </row>
    <row r="4364" spans="1:21" x14ac:dyDescent="0.25">
      <c r="A4364">
        <v>20090627</v>
      </c>
      <c r="B4364" t="s">
        <v>1787</v>
      </c>
      <c r="C4364" t="str">
        <f t="shared" si="204"/>
        <v>W</v>
      </c>
      <c r="D4364" t="s">
        <v>171</v>
      </c>
      <c r="E4364" s="1">
        <v>27</v>
      </c>
      <c r="F4364" s="1">
        <v>6</v>
      </c>
      <c r="G4364">
        <f t="shared" si="205"/>
        <v>21</v>
      </c>
      <c r="H4364" t="s">
        <v>2097</v>
      </c>
      <c r="K4364" t="s">
        <v>2096</v>
      </c>
      <c r="L4364" t="s">
        <v>1846</v>
      </c>
      <c r="M4364" t="s">
        <v>1787</v>
      </c>
      <c r="N4364" t="s">
        <v>1033</v>
      </c>
      <c r="S4364" t="s">
        <v>30</v>
      </c>
      <c r="U4364">
        <f t="shared" si="206"/>
        <v>0</v>
      </c>
    </row>
    <row r="4365" spans="1:21" x14ac:dyDescent="0.25">
      <c r="A4365">
        <v>20090627</v>
      </c>
      <c r="B4365" t="s">
        <v>171</v>
      </c>
      <c r="C4365" t="str">
        <f t="shared" si="204"/>
        <v>L</v>
      </c>
      <c r="D4365" t="s">
        <v>1787</v>
      </c>
      <c r="E4365" s="1">
        <v>6</v>
      </c>
      <c r="F4365" s="1">
        <v>27</v>
      </c>
      <c r="G4365">
        <f t="shared" si="205"/>
        <v>-21</v>
      </c>
      <c r="H4365" t="s">
        <v>2097</v>
      </c>
      <c r="K4365" t="s">
        <v>2096</v>
      </c>
      <c r="L4365" t="s">
        <v>1846</v>
      </c>
      <c r="M4365" t="s">
        <v>1787</v>
      </c>
      <c r="N4365" t="s">
        <v>1037</v>
      </c>
      <c r="S4365" t="s">
        <v>30</v>
      </c>
      <c r="U4365">
        <f t="shared" si="206"/>
        <v>0</v>
      </c>
    </row>
    <row r="4366" spans="1:21" x14ac:dyDescent="0.25">
      <c r="A4366">
        <v>20090627</v>
      </c>
      <c r="B4366" t="s">
        <v>1824</v>
      </c>
      <c r="C4366" t="str">
        <f t="shared" si="204"/>
        <v>W</v>
      </c>
      <c r="D4366" t="s">
        <v>164</v>
      </c>
      <c r="E4366" s="1">
        <v>22</v>
      </c>
      <c r="F4366" s="1">
        <v>6</v>
      </c>
      <c r="G4366">
        <f t="shared" si="205"/>
        <v>16</v>
      </c>
      <c r="H4366" t="s">
        <v>2095</v>
      </c>
      <c r="K4366" t="s">
        <v>1960</v>
      </c>
      <c r="L4366" t="s">
        <v>1675</v>
      </c>
      <c r="M4366" t="s">
        <v>1824</v>
      </c>
      <c r="N4366" t="s">
        <v>1033</v>
      </c>
      <c r="S4366" t="s">
        <v>30</v>
      </c>
      <c r="U4366">
        <f t="shared" si="206"/>
        <v>0</v>
      </c>
    </row>
    <row r="4367" spans="1:21" x14ac:dyDescent="0.25">
      <c r="A4367">
        <v>20090627</v>
      </c>
      <c r="B4367" t="s">
        <v>164</v>
      </c>
      <c r="C4367" t="str">
        <f t="shared" si="204"/>
        <v>L</v>
      </c>
      <c r="D4367" t="s">
        <v>1824</v>
      </c>
      <c r="E4367" s="1">
        <v>6</v>
      </c>
      <c r="F4367" s="1">
        <v>22</v>
      </c>
      <c r="G4367">
        <f t="shared" si="205"/>
        <v>-16</v>
      </c>
      <c r="H4367" t="s">
        <v>2095</v>
      </c>
      <c r="K4367" t="s">
        <v>1960</v>
      </c>
      <c r="L4367" t="s">
        <v>1675</v>
      </c>
      <c r="M4367" t="s">
        <v>1824</v>
      </c>
      <c r="N4367" t="s">
        <v>1037</v>
      </c>
      <c r="S4367" t="s">
        <v>30</v>
      </c>
      <c r="U4367">
        <f t="shared" si="206"/>
        <v>0</v>
      </c>
    </row>
    <row r="4368" spans="1:21" x14ac:dyDescent="0.25">
      <c r="A4368">
        <v>20090718</v>
      </c>
      <c r="B4368" t="s">
        <v>1787</v>
      </c>
      <c r="C4368" t="str">
        <f t="shared" si="204"/>
        <v>W</v>
      </c>
      <c r="D4368" t="s">
        <v>1824</v>
      </c>
      <c r="E4368" s="1">
        <v>22</v>
      </c>
      <c r="F4368" s="1">
        <v>16</v>
      </c>
      <c r="G4368">
        <f t="shared" si="205"/>
        <v>6</v>
      </c>
      <c r="H4368" t="s">
        <v>2773</v>
      </c>
      <c r="K4368" t="s">
        <v>1836</v>
      </c>
      <c r="L4368" t="s">
        <v>1786</v>
      </c>
      <c r="M4368" t="s">
        <v>1787</v>
      </c>
      <c r="N4368" t="s">
        <v>1033</v>
      </c>
      <c r="P4368" t="s">
        <v>30</v>
      </c>
      <c r="U4368">
        <f t="shared" si="206"/>
        <v>0</v>
      </c>
    </row>
    <row r="4369" spans="1:21" x14ac:dyDescent="0.25">
      <c r="A4369">
        <v>20090718</v>
      </c>
      <c r="B4369" t="s">
        <v>1824</v>
      </c>
      <c r="C4369" t="str">
        <f t="shared" si="204"/>
        <v>L</v>
      </c>
      <c r="D4369" t="s">
        <v>1787</v>
      </c>
      <c r="E4369" s="1">
        <v>16</v>
      </c>
      <c r="F4369" s="1">
        <v>22</v>
      </c>
      <c r="G4369">
        <f t="shared" si="205"/>
        <v>-6</v>
      </c>
      <c r="H4369" t="s">
        <v>2773</v>
      </c>
      <c r="K4369" t="s">
        <v>1836</v>
      </c>
      <c r="L4369" t="s">
        <v>1786</v>
      </c>
      <c r="M4369" t="s">
        <v>1787</v>
      </c>
      <c r="N4369" t="s">
        <v>1037</v>
      </c>
      <c r="P4369" t="s">
        <v>30</v>
      </c>
      <c r="U4369">
        <f t="shared" si="206"/>
        <v>1</v>
      </c>
    </row>
    <row r="4370" spans="1:21" x14ac:dyDescent="0.25">
      <c r="A4370">
        <v>20090725</v>
      </c>
      <c r="B4370" t="s">
        <v>1828</v>
      </c>
      <c r="C4370" t="str">
        <f t="shared" si="204"/>
        <v>W</v>
      </c>
      <c r="D4370" t="s">
        <v>1787</v>
      </c>
      <c r="E4370" s="1">
        <v>28</v>
      </c>
      <c r="F4370" s="1">
        <v>19</v>
      </c>
      <c r="G4370">
        <f t="shared" si="205"/>
        <v>9</v>
      </c>
      <c r="H4370" t="s">
        <v>2773</v>
      </c>
      <c r="K4370" t="s">
        <v>1918</v>
      </c>
      <c r="L4370" t="s">
        <v>1917</v>
      </c>
      <c r="M4370" t="s">
        <v>1828</v>
      </c>
      <c r="N4370" t="s">
        <v>1033</v>
      </c>
      <c r="P4370" t="s">
        <v>30</v>
      </c>
      <c r="U4370">
        <f t="shared" si="206"/>
        <v>0</v>
      </c>
    </row>
    <row r="4371" spans="1:21" x14ac:dyDescent="0.25">
      <c r="A4371">
        <v>20090725</v>
      </c>
      <c r="B4371" t="s">
        <v>1787</v>
      </c>
      <c r="C4371" t="str">
        <f t="shared" si="204"/>
        <v>L</v>
      </c>
      <c r="D4371" t="s">
        <v>1828</v>
      </c>
      <c r="E4371" s="1">
        <v>19</v>
      </c>
      <c r="F4371" s="1">
        <v>28</v>
      </c>
      <c r="G4371">
        <f t="shared" si="205"/>
        <v>-9</v>
      </c>
      <c r="H4371" t="s">
        <v>2773</v>
      </c>
      <c r="K4371" t="s">
        <v>1918</v>
      </c>
      <c r="L4371" t="s">
        <v>1917</v>
      </c>
      <c r="M4371" t="s">
        <v>1828</v>
      </c>
      <c r="N4371" t="s">
        <v>1037</v>
      </c>
      <c r="P4371" t="s">
        <v>30</v>
      </c>
      <c r="U4371">
        <f t="shared" si="206"/>
        <v>0</v>
      </c>
    </row>
    <row r="4372" spans="1:21" x14ac:dyDescent="0.25">
      <c r="A4372">
        <v>20090801</v>
      </c>
      <c r="B4372" t="s">
        <v>1828</v>
      </c>
      <c r="C4372" t="str">
        <f t="shared" si="204"/>
        <v>W</v>
      </c>
      <c r="D4372" t="s">
        <v>1787</v>
      </c>
      <c r="E4372" s="1">
        <v>31</v>
      </c>
      <c r="F4372" s="1">
        <v>19</v>
      </c>
      <c r="G4372">
        <f t="shared" si="205"/>
        <v>12</v>
      </c>
      <c r="H4372" t="s">
        <v>2773</v>
      </c>
      <c r="K4372" t="s">
        <v>1830</v>
      </c>
      <c r="L4372" t="s">
        <v>1829</v>
      </c>
      <c r="M4372" t="s">
        <v>1828</v>
      </c>
      <c r="N4372" t="s">
        <v>1033</v>
      </c>
      <c r="P4372" t="s">
        <v>30</v>
      </c>
      <c r="U4372">
        <f t="shared" si="206"/>
        <v>0</v>
      </c>
    </row>
    <row r="4373" spans="1:21" x14ac:dyDescent="0.25">
      <c r="A4373">
        <v>20090801</v>
      </c>
      <c r="B4373" t="s">
        <v>1787</v>
      </c>
      <c r="C4373" t="str">
        <f t="shared" si="204"/>
        <v>L</v>
      </c>
      <c r="D4373" t="s">
        <v>1828</v>
      </c>
      <c r="E4373" s="1">
        <v>19</v>
      </c>
      <c r="F4373" s="1">
        <v>31</v>
      </c>
      <c r="G4373">
        <f t="shared" si="205"/>
        <v>-12</v>
      </c>
      <c r="H4373" t="s">
        <v>2773</v>
      </c>
      <c r="K4373" t="s">
        <v>1830</v>
      </c>
      <c r="L4373" t="s">
        <v>1829</v>
      </c>
      <c r="M4373" t="s">
        <v>1828</v>
      </c>
      <c r="N4373" t="s">
        <v>1037</v>
      </c>
      <c r="P4373" t="s">
        <v>30</v>
      </c>
      <c r="U4373">
        <f t="shared" si="206"/>
        <v>0</v>
      </c>
    </row>
    <row r="4374" spans="1:21" x14ac:dyDescent="0.25">
      <c r="A4374">
        <v>20090808</v>
      </c>
      <c r="B4374" t="s">
        <v>1828</v>
      </c>
      <c r="C4374" t="str">
        <f t="shared" si="204"/>
        <v>W</v>
      </c>
      <c r="D4374" t="s">
        <v>1824</v>
      </c>
      <c r="E4374" s="1">
        <v>29</v>
      </c>
      <c r="F4374" s="1">
        <v>17</v>
      </c>
      <c r="G4374">
        <f t="shared" si="205"/>
        <v>12</v>
      </c>
      <c r="H4374" t="s">
        <v>2773</v>
      </c>
      <c r="K4374" t="s">
        <v>2111</v>
      </c>
      <c r="L4374" t="s">
        <v>1913</v>
      </c>
      <c r="M4374" t="s">
        <v>1828</v>
      </c>
      <c r="N4374" t="s">
        <v>1033</v>
      </c>
      <c r="P4374" t="s">
        <v>30</v>
      </c>
      <c r="U4374">
        <f t="shared" si="206"/>
        <v>0</v>
      </c>
    </row>
    <row r="4375" spans="1:21" x14ac:dyDescent="0.25">
      <c r="A4375">
        <v>20090808</v>
      </c>
      <c r="B4375" t="s">
        <v>1824</v>
      </c>
      <c r="C4375" t="str">
        <f t="shared" si="204"/>
        <v>L</v>
      </c>
      <c r="D4375" t="s">
        <v>1828</v>
      </c>
      <c r="E4375" s="1">
        <v>17</v>
      </c>
      <c r="F4375" s="1">
        <v>29</v>
      </c>
      <c r="G4375">
        <f t="shared" si="205"/>
        <v>-12</v>
      </c>
      <c r="H4375" t="s">
        <v>2773</v>
      </c>
      <c r="K4375" t="s">
        <v>2111</v>
      </c>
      <c r="L4375" t="s">
        <v>1913</v>
      </c>
      <c r="M4375" t="s">
        <v>1828</v>
      </c>
      <c r="N4375" t="s">
        <v>1037</v>
      </c>
      <c r="P4375" t="s">
        <v>30</v>
      </c>
      <c r="U4375">
        <f t="shared" si="206"/>
        <v>0</v>
      </c>
    </row>
    <row r="4376" spans="1:21" x14ac:dyDescent="0.25">
      <c r="A4376">
        <v>20090822</v>
      </c>
      <c r="B4376" t="s">
        <v>1824</v>
      </c>
      <c r="C4376" t="str">
        <f t="shared" si="204"/>
        <v>L</v>
      </c>
      <c r="D4376" t="s">
        <v>1787</v>
      </c>
      <c r="E4376" s="1">
        <v>18</v>
      </c>
      <c r="F4376" s="1">
        <v>19</v>
      </c>
      <c r="G4376">
        <f t="shared" si="205"/>
        <v>-1</v>
      </c>
      <c r="H4376" t="s">
        <v>2773</v>
      </c>
      <c r="K4376" t="s">
        <v>1960</v>
      </c>
      <c r="L4376" t="s">
        <v>1675</v>
      </c>
      <c r="M4376" t="s">
        <v>1824</v>
      </c>
      <c r="N4376" t="s">
        <v>1033</v>
      </c>
      <c r="P4376" t="s">
        <v>30</v>
      </c>
      <c r="U4376">
        <f t="shared" si="206"/>
        <v>1</v>
      </c>
    </row>
    <row r="4377" spans="1:21" x14ac:dyDescent="0.25">
      <c r="A4377">
        <v>20090822</v>
      </c>
      <c r="B4377" t="s">
        <v>1787</v>
      </c>
      <c r="C4377" t="str">
        <f t="shared" si="204"/>
        <v>W</v>
      </c>
      <c r="D4377" t="s">
        <v>1824</v>
      </c>
      <c r="E4377" s="1">
        <v>19</v>
      </c>
      <c r="F4377" s="1">
        <v>18</v>
      </c>
      <c r="G4377">
        <f t="shared" si="205"/>
        <v>1</v>
      </c>
      <c r="H4377" t="s">
        <v>2773</v>
      </c>
      <c r="K4377" t="s">
        <v>1960</v>
      </c>
      <c r="L4377" t="s">
        <v>1675</v>
      </c>
      <c r="M4377" t="s">
        <v>1824</v>
      </c>
      <c r="N4377" t="s">
        <v>1037</v>
      </c>
      <c r="P4377" t="s">
        <v>30</v>
      </c>
      <c r="U4377">
        <f t="shared" si="206"/>
        <v>0</v>
      </c>
    </row>
    <row r="4378" spans="1:21" x14ac:dyDescent="0.25">
      <c r="A4378">
        <v>20090829</v>
      </c>
      <c r="B4378" t="s">
        <v>1824</v>
      </c>
      <c r="C4378" t="str">
        <f t="shared" si="204"/>
        <v>L</v>
      </c>
      <c r="D4378" t="s">
        <v>1828</v>
      </c>
      <c r="E4378" s="1">
        <v>25</v>
      </c>
      <c r="F4378" s="1">
        <v>32</v>
      </c>
      <c r="G4378">
        <f t="shared" si="205"/>
        <v>-7</v>
      </c>
      <c r="H4378" t="s">
        <v>2773</v>
      </c>
      <c r="K4378" t="s">
        <v>2084</v>
      </c>
      <c r="L4378" t="s">
        <v>1720</v>
      </c>
      <c r="M4378" t="s">
        <v>1824</v>
      </c>
      <c r="N4378" t="s">
        <v>1033</v>
      </c>
      <c r="P4378" t="s">
        <v>30</v>
      </c>
      <c r="U4378">
        <f t="shared" si="206"/>
        <v>1</v>
      </c>
    </row>
    <row r="4379" spans="1:21" x14ac:dyDescent="0.25">
      <c r="A4379">
        <v>20090829</v>
      </c>
      <c r="B4379" t="s">
        <v>1828</v>
      </c>
      <c r="C4379" t="str">
        <f t="shared" si="204"/>
        <v>W</v>
      </c>
      <c r="D4379" t="s">
        <v>1824</v>
      </c>
      <c r="E4379" s="1">
        <v>32</v>
      </c>
      <c r="F4379" s="1">
        <v>25</v>
      </c>
      <c r="G4379">
        <f t="shared" si="205"/>
        <v>7</v>
      </c>
      <c r="H4379" t="s">
        <v>2773</v>
      </c>
      <c r="K4379" t="s">
        <v>2084</v>
      </c>
      <c r="L4379" t="s">
        <v>1720</v>
      </c>
      <c r="M4379" t="s">
        <v>1824</v>
      </c>
      <c r="N4379" t="s">
        <v>1037</v>
      </c>
      <c r="P4379" t="s">
        <v>30</v>
      </c>
      <c r="U4379">
        <f t="shared" si="206"/>
        <v>0</v>
      </c>
    </row>
    <row r="4380" spans="1:21" x14ac:dyDescent="0.25">
      <c r="A4380">
        <v>20090905</v>
      </c>
      <c r="B4380" t="s">
        <v>1824</v>
      </c>
      <c r="C4380" t="str">
        <f t="shared" si="204"/>
        <v>W</v>
      </c>
      <c r="D4380" t="s">
        <v>1828</v>
      </c>
      <c r="E4380" s="1">
        <v>21</v>
      </c>
      <c r="F4380" s="1">
        <v>6</v>
      </c>
      <c r="G4380">
        <f t="shared" si="205"/>
        <v>15</v>
      </c>
      <c r="H4380" t="s">
        <v>2773</v>
      </c>
      <c r="K4380" t="s">
        <v>1916</v>
      </c>
      <c r="L4380" t="s">
        <v>1715</v>
      </c>
      <c r="M4380" t="s">
        <v>1824</v>
      </c>
      <c r="N4380" t="s">
        <v>1033</v>
      </c>
      <c r="P4380" t="s">
        <v>30</v>
      </c>
      <c r="U4380">
        <f t="shared" si="206"/>
        <v>0</v>
      </c>
    </row>
    <row r="4381" spans="1:21" x14ac:dyDescent="0.25">
      <c r="A4381">
        <v>20090905</v>
      </c>
      <c r="B4381" t="s">
        <v>1828</v>
      </c>
      <c r="C4381" t="str">
        <f t="shared" si="204"/>
        <v>L</v>
      </c>
      <c r="D4381" t="s">
        <v>1824</v>
      </c>
      <c r="E4381" s="1">
        <v>6</v>
      </c>
      <c r="F4381" s="1">
        <v>21</v>
      </c>
      <c r="G4381">
        <f t="shared" si="205"/>
        <v>-15</v>
      </c>
      <c r="H4381" t="s">
        <v>2773</v>
      </c>
      <c r="K4381" t="s">
        <v>1916</v>
      </c>
      <c r="L4381" t="s">
        <v>1715</v>
      </c>
      <c r="M4381" t="s">
        <v>1824</v>
      </c>
      <c r="N4381" t="s">
        <v>1037</v>
      </c>
      <c r="P4381" t="s">
        <v>30</v>
      </c>
      <c r="U4381">
        <f t="shared" si="206"/>
        <v>0</v>
      </c>
    </row>
    <row r="4382" spans="1:21" x14ac:dyDescent="0.25">
      <c r="A4382">
        <v>20090912</v>
      </c>
      <c r="B4382" t="s">
        <v>1787</v>
      </c>
      <c r="C4382" t="str">
        <f t="shared" si="204"/>
        <v>L</v>
      </c>
      <c r="D4382" t="s">
        <v>1828</v>
      </c>
      <c r="E4382" s="1">
        <v>29</v>
      </c>
      <c r="F4382" s="1">
        <v>32</v>
      </c>
      <c r="G4382">
        <f t="shared" si="205"/>
        <v>-3</v>
      </c>
      <c r="H4382" t="s">
        <v>2773</v>
      </c>
      <c r="K4382" t="s">
        <v>2017</v>
      </c>
      <c r="L4382" t="s">
        <v>1503</v>
      </c>
      <c r="M4382" t="s">
        <v>1787</v>
      </c>
      <c r="N4382" t="s">
        <v>1033</v>
      </c>
      <c r="P4382" t="s">
        <v>30</v>
      </c>
      <c r="U4382">
        <f t="shared" si="206"/>
        <v>1</v>
      </c>
    </row>
    <row r="4383" spans="1:21" x14ac:dyDescent="0.25">
      <c r="A4383">
        <v>20090912</v>
      </c>
      <c r="B4383" t="s">
        <v>1828</v>
      </c>
      <c r="C4383" t="str">
        <f t="shared" si="204"/>
        <v>W</v>
      </c>
      <c r="D4383" t="s">
        <v>1787</v>
      </c>
      <c r="E4383" s="1">
        <v>32</v>
      </c>
      <c r="F4383" s="1">
        <v>29</v>
      </c>
      <c r="G4383">
        <f t="shared" si="205"/>
        <v>3</v>
      </c>
      <c r="H4383" t="s">
        <v>2773</v>
      </c>
      <c r="K4383" t="s">
        <v>2017</v>
      </c>
      <c r="L4383" t="s">
        <v>1503</v>
      </c>
      <c r="M4383" t="s">
        <v>1787</v>
      </c>
      <c r="N4383" t="s">
        <v>1037</v>
      </c>
      <c r="P4383" t="s">
        <v>30</v>
      </c>
      <c r="U4383">
        <f t="shared" si="206"/>
        <v>0</v>
      </c>
    </row>
    <row r="4384" spans="1:21" x14ac:dyDescent="0.25">
      <c r="A4384">
        <v>20090919</v>
      </c>
      <c r="B4384" t="s">
        <v>1787</v>
      </c>
      <c r="C4384" t="str">
        <f t="shared" si="204"/>
        <v>W</v>
      </c>
      <c r="D4384" t="s">
        <v>1824</v>
      </c>
      <c r="E4384" s="1">
        <v>33</v>
      </c>
      <c r="F4384" s="1">
        <v>6</v>
      </c>
      <c r="G4384">
        <f t="shared" si="205"/>
        <v>27</v>
      </c>
      <c r="H4384" t="s">
        <v>2773</v>
      </c>
      <c r="K4384" t="s">
        <v>1838</v>
      </c>
      <c r="L4384" t="s">
        <v>1837</v>
      </c>
      <c r="M4384" t="s">
        <v>1787</v>
      </c>
      <c r="N4384" t="s">
        <v>1033</v>
      </c>
      <c r="P4384" t="s">
        <v>30</v>
      </c>
      <c r="U4384">
        <f t="shared" si="206"/>
        <v>0</v>
      </c>
    </row>
    <row r="4385" spans="1:21" x14ac:dyDescent="0.25">
      <c r="A4385">
        <v>20090919</v>
      </c>
      <c r="B4385" t="s">
        <v>1824</v>
      </c>
      <c r="C4385" t="str">
        <f t="shared" si="204"/>
        <v>L</v>
      </c>
      <c r="D4385" t="s">
        <v>1787</v>
      </c>
      <c r="E4385" s="1">
        <v>6</v>
      </c>
      <c r="F4385" s="1">
        <v>33</v>
      </c>
      <c r="G4385">
        <f t="shared" si="205"/>
        <v>-27</v>
      </c>
      <c r="H4385" t="s">
        <v>2773</v>
      </c>
      <c r="K4385" t="s">
        <v>1838</v>
      </c>
      <c r="L4385" t="s">
        <v>1837</v>
      </c>
      <c r="M4385" t="s">
        <v>1787</v>
      </c>
      <c r="N4385" t="s">
        <v>1037</v>
      </c>
      <c r="P4385" t="s">
        <v>30</v>
      </c>
      <c r="U4385">
        <f t="shared" si="206"/>
        <v>0</v>
      </c>
    </row>
    <row r="4386" spans="1:21" x14ac:dyDescent="0.25">
      <c r="A4386">
        <v>20091031</v>
      </c>
      <c r="B4386" t="s">
        <v>1787</v>
      </c>
      <c r="C4386" t="str">
        <f t="shared" si="204"/>
        <v>W</v>
      </c>
      <c r="D4386" t="s">
        <v>1824</v>
      </c>
      <c r="E4386" s="1">
        <v>32</v>
      </c>
      <c r="F4386" s="1">
        <v>19</v>
      </c>
      <c r="G4386">
        <f t="shared" si="205"/>
        <v>13</v>
      </c>
      <c r="H4386" t="s">
        <v>2087</v>
      </c>
      <c r="K4386" t="s">
        <v>1988</v>
      </c>
      <c r="L4386" t="s">
        <v>1831</v>
      </c>
      <c r="M4386" t="s">
        <v>1823</v>
      </c>
      <c r="N4386" t="s">
        <v>1839</v>
      </c>
      <c r="S4386" t="s">
        <v>30</v>
      </c>
      <c r="U4386">
        <f t="shared" si="206"/>
        <v>0</v>
      </c>
    </row>
    <row r="4387" spans="1:21" x14ac:dyDescent="0.25">
      <c r="A4387">
        <v>20091031</v>
      </c>
      <c r="B4387" t="s">
        <v>1824</v>
      </c>
      <c r="C4387" t="str">
        <f t="shared" si="204"/>
        <v>L</v>
      </c>
      <c r="D4387" t="s">
        <v>1787</v>
      </c>
      <c r="E4387" s="1">
        <v>19</v>
      </c>
      <c r="F4387" s="1">
        <v>32</v>
      </c>
      <c r="G4387">
        <f t="shared" si="205"/>
        <v>-13</v>
      </c>
      <c r="H4387" t="s">
        <v>2087</v>
      </c>
      <c r="K4387" t="s">
        <v>1988</v>
      </c>
      <c r="L4387" t="s">
        <v>1831</v>
      </c>
      <c r="M4387" t="s">
        <v>1823</v>
      </c>
      <c r="N4387" t="s">
        <v>1839</v>
      </c>
      <c r="S4387" t="s">
        <v>30</v>
      </c>
      <c r="U4387">
        <f t="shared" si="206"/>
        <v>0</v>
      </c>
    </row>
    <row r="4388" spans="1:21" x14ac:dyDescent="0.25">
      <c r="A4388">
        <v>20091107</v>
      </c>
      <c r="B4388" t="s">
        <v>1264</v>
      </c>
      <c r="C4388" t="str">
        <f t="shared" si="204"/>
        <v>L</v>
      </c>
      <c r="D4388" t="s">
        <v>1787</v>
      </c>
      <c r="E4388" s="1">
        <v>12</v>
      </c>
      <c r="F4388" s="1">
        <v>19</v>
      </c>
      <c r="G4388">
        <f t="shared" si="205"/>
        <v>-7</v>
      </c>
      <c r="H4388" t="s">
        <v>2087</v>
      </c>
      <c r="K4388" t="s">
        <v>1407</v>
      </c>
      <c r="L4388" t="s">
        <v>1263</v>
      </c>
      <c r="M4388" t="s">
        <v>1264</v>
      </c>
      <c r="N4388" t="s">
        <v>1033</v>
      </c>
      <c r="S4388" t="s">
        <v>30</v>
      </c>
      <c r="U4388">
        <f t="shared" si="206"/>
        <v>1</v>
      </c>
    </row>
    <row r="4389" spans="1:21" x14ac:dyDescent="0.25">
      <c r="A4389">
        <v>20091107</v>
      </c>
      <c r="B4389" t="s">
        <v>1787</v>
      </c>
      <c r="C4389" t="str">
        <f t="shared" si="204"/>
        <v>W</v>
      </c>
      <c r="D4389" t="s">
        <v>1264</v>
      </c>
      <c r="E4389" s="1">
        <v>19</v>
      </c>
      <c r="F4389" s="1">
        <v>12</v>
      </c>
      <c r="G4389">
        <f t="shared" si="205"/>
        <v>7</v>
      </c>
      <c r="H4389" t="s">
        <v>2087</v>
      </c>
      <c r="K4389" t="s">
        <v>1407</v>
      </c>
      <c r="L4389" t="s">
        <v>1263</v>
      </c>
      <c r="M4389" t="s">
        <v>1264</v>
      </c>
      <c r="N4389" t="s">
        <v>1037</v>
      </c>
      <c r="S4389" t="s">
        <v>30</v>
      </c>
      <c r="U4389">
        <f t="shared" si="206"/>
        <v>0</v>
      </c>
    </row>
    <row r="4390" spans="1:21" x14ac:dyDescent="0.25">
      <c r="A4390">
        <v>20091107</v>
      </c>
      <c r="B4390" t="s">
        <v>376</v>
      </c>
      <c r="C4390" t="str">
        <f t="shared" si="204"/>
        <v>L</v>
      </c>
      <c r="D4390" t="s">
        <v>1824</v>
      </c>
      <c r="E4390" s="1">
        <v>9</v>
      </c>
      <c r="F4390" s="1">
        <v>18</v>
      </c>
      <c r="G4390">
        <f t="shared" si="205"/>
        <v>-9</v>
      </c>
      <c r="H4390" t="s">
        <v>2087</v>
      </c>
      <c r="K4390" t="s">
        <v>1818</v>
      </c>
      <c r="L4390" t="s">
        <v>1017</v>
      </c>
      <c r="M4390" t="s">
        <v>376</v>
      </c>
      <c r="N4390" t="s">
        <v>1033</v>
      </c>
      <c r="S4390" t="s">
        <v>30</v>
      </c>
      <c r="U4390">
        <f t="shared" si="206"/>
        <v>0</v>
      </c>
    </row>
    <row r="4391" spans="1:21" x14ac:dyDescent="0.25">
      <c r="A4391">
        <v>20091107</v>
      </c>
      <c r="B4391" t="s">
        <v>1824</v>
      </c>
      <c r="C4391" t="str">
        <f t="shared" si="204"/>
        <v>W</v>
      </c>
      <c r="D4391" t="s">
        <v>376</v>
      </c>
      <c r="E4391" s="1">
        <v>18</v>
      </c>
      <c r="F4391" s="1">
        <v>9</v>
      </c>
      <c r="G4391">
        <f t="shared" si="205"/>
        <v>9</v>
      </c>
      <c r="H4391" t="s">
        <v>2087</v>
      </c>
      <c r="K4391" t="s">
        <v>1818</v>
      </c>
      <c r="L4391" t="s">
        <v>1017</v>
      </c>
      <c r="M4391" t="s">
        <v>376</v>
      </c>
      <c r="N4391" t="s">
        <v>1037</v>
      </c>
      <c r="S4391" t="s">
        <v>30</v>
      </c>
      <c r="U4391">
        <f t="shared" si="206"/>
        <v>0</v>
      </c>
    </row>
    <row r="4392" spans="1:21" x14ac:dyDescent="0.25">
      <c r="A4392">
        <v>20091113</v>
      </c>
      <c r="B4392" t="s">
        <v>164</v>
      </c>
      <c r="C4392" t="str">
        <f t="shared" si="204"/>
        <v>W</v>
      </c>
      <c r="D4392" t="s">
        <v>1828</v>
      </c>
      <c r="E4392" s="1">
        <v>20</v>
      </c>
      <c r="F4392" s="1">
        <v>13</v>
      </c>
      <c r="G4392">
        <f t="shared" si="205"/>
        <v>7</v>
      </c>
      <c r="H4392" t="s">
        <v>2086</v>
      </c>
      <c r="K4392" t="s">
        <v>2094</v>
      </c>
      <c r="L4392" t="s">
        <v>2093</v>
      </c>
      <c r="M4392" t="s">
        <v>164</v>
      </c>
      <c r="N4392" t="s">
        <v>1033</v>
      </c>
      <c r="S4392" t="s">
        <v>30</v>
      </c>
      <c r="U4392">
        <f t="shared" si="206"/>
        <v>0</v>
      </c>
    </row>
    <row r="4393" spans="1:21" x14ac:dyDescent="0.25">
      <c r="A4393">
        <v>20091113</v>
      </c>
      <c r="B4393" t="s">
        <v>1828</v>
      </c>
      <c r="C4393" t="str">
        <f t="shared" si="204"/>
        <v>L</v>
      </c>
      <c r="D4393" t="s">
        <v>164</v>
      </c>
      <c r="E4393" s="1">
        <v>13</v>
      </c>
      <c r="F4393" s="1">
        <v>20</v>
      </c>
      <c r="G4393">
        <f t="shared" si="205"/>
        <v>-7</v>
      </c>
      <c r="H4393" t="s">
        <v>2086</v>
      </c>
      <c r="K4393" t="s">
        <v>2094</v>
      </c>
      <c r="L4393" t="s">
        <v>2093</v>
      </c>
      <c r="M4393" t="s">
        <v>164</v>
      </c>
      <c r="N4393" t="s">
        <v>1037</v>
      </c>
      <c r="S4393" t="s">
        <v>30</v>
      </c>
      <c r="U4393">
        <f t="shared" si="206"/>
        <v>1</v>
      </c>
    </row>
    <row r="4394" spans="1:21" x14ac:dyDescent="0.25">
      <c r="A4394">
        <v>20091114</v>
      </c>
      <c r="B4394" t="s">
        <v>376</v>
      </c>
      <c r="C4394" t="str">
        <f t="shared" si="204"/>
        <v>W</v>
      </c>
      <c r="D4394" t="s">
        <v>1821</v>
      </c>
      <c r="E4394" s="1">
        <v>16</v>
      </c>
      <c r="F4394" s="1">
        <v>9</v>
      </c>
      <c r="G4394">
        <f t="shared" si="205"/>
        <v>7</v>
      </c>
      <c r="H4394" t="s">
        <v>2087</v>
      </c>
      <c r="K4394" t="s">
        <v>1894</v>
      </c>
      <c r="L4394" t="s">
        <v>1017</v>
      </c>
      <c r="M4394" t="s">
        <v>376</v>
      </c>
      <c r="N4394" t="s">
        <v>1033</v>
      </c>
      <c r="S4394" t="s">
        <v>30</v>
      </c>
      <c r="U4394">
        <f t="shared" si="206"/>
        <v>0</v>
      </c>
    </row>
    <row r="4395" spans="1:21" x14ac:dyDescent="0.25">
      <c r="A4395">
        <v>20091114</v>
      </c>
      <c r="B4395" t="s">
        <v>1821</v>
      </c>
      <c r="C4395" t="str">
        <f t="shared" si="204"/>
        <v>L</v>
      </c>
      <c r="D4395" t="s">
        <v>376</v>
      </c>
      <c r="E4395" s="1">
        <v>9</v>
      </c>
      <c r="F4395" s="1">
        <v>16</v>
      </c>
      <c r="G4395">
        <f t="shared" si="205"/>
        <v>-7</v>
      </c>
      <c r="H4395" t="s">
        <v>2087</v>
      </c>
      <c r="K4395" t="s">
        <v>1894</v>
      </c>
      <c r="L4395" t="s">
        <v>1017</v>
      </c>
      <c r="M4395" t="s">
        <v>376</v>
      </c>
      <c r="N4395" t="s">
        <v>1037</v>
      </c>
      <c r="S4395" t="s">
        <v>30</v>
      </c>
      <c r="U4395">
        <f t="shared" si="206"/>
        <v>1</v>
      </c>
    </row>
    <row r="4396" spans="1:21" x14ac:dyDescent="0.25">
      <c r="A4396">
        <v>20091114</v>
      </c>
      <c r="B4396" t="s">
        <v>171</v>
      </c>
      <c r="C4396" t="str">
        <f t="shared" si="204"/>
        <v>L</v>
      </c>
      <c r="D4396" t="s">
        <v>1787</v>
      </c>
      <c r="E4396" s="1">
        <v>6</v>
      </c>
      <c r="F4396" s="1">
        <v>20</v>
      </c>
      <c r="G4396">
        <f t="shared" si="205"/>
        <v>-14</v>
      </c>
      <c r="H4396" t="s">
        <v>2092</v>
      </c>
      <c r="K4396" t="s">
        <v>2091</v>
      </c>
      <c r="L4396" t="s">
        <v>2090</v>
      </c>
      <c r="M4396" t="s">
        <v>171</v>
      </c>
      <c r="N4396" t="s">
        <v>1033</v>
      </c>
      <c r="S4396" t="s">
        <v>30</v>
      </c>
      <c r="U4396">
        <f t="shared" si="206"/>
        <v>0</v>
      </c>
    </row>
    <row r="4397" spans="1:21" x14ac:dyDescent="0.25">
      <c r="A4397">
        <v>20091114</v>
      </c>
      <c r="B4397" t="s">
        <v>1787</v>
      </c>
      <c r="C4397" t="str">
        <f t="shared" si="204"/>
        <v>W</v>
      </c>
      <c r="D4397" t="s">
        <v>171</v>
      </c>
      <c r="E4397" s="1">
        <v>20</v>
      </c>
      <c r="F4397" s="1">
        <v>6</v>
      </c>
      <c r="G4397">
        <f t="shared" si="205"/>
        <v>14</v>
      </c>
      <c r="H4397" t="s">
        <v>2092</v>
      </c>
      <c r="K4397" t="s">
        <v>2091</v>
      </c>
      <c r="L4397" t="s">
        <v>2090</v>
      </c>
      <c r="M4397" t="s">
        <v>171</v>
      </c>
      <c r="N4397" t="s">
        <v>1037</v>
      </c>
      <c r="S4397" t="s">
        <v>30</v>
      </c>
      <c r="U4397">
        <f t="shared" si="206"/>
        <v>0</v>
      </c>
    </row>
    <row r="4398" spans="1:21" x14ac:dyDescent="0.25">
      <c r="A4398">
        <v>20091115</v>
      </c>
      <c r="B4398" t="s">
        <v>1825</v>
      </c>
      <c r="C4398" t="str">
        <f t="shared" si="204"/>
        <v>D</v>
      </c>
      <c r="D4398" t="s">
        <v>1824</v>
      </c>
      <c r="E4398" s="1">
        <v>20</v>
      </c>
      <c r="F4398" s="1">
        <v>20</v>
      </c>
      <c r="G4398">
        <f t="shared" si="205"/>
        <v>0</v>
      </c>
      <c r="H4398" t="s">
        <v>2087</v>
      </c>
      <c r="K4398" t="s">
        <v>2088</v>
      </c>
      <c r="L4398" t="s">
        <v>1826</v>
      </c>
      <c r="M4398" t="s">
        <v>1825</v>
      </c>
      <c r="N4398" t="s">
        <v>1033</v>
      </c>
      <c r="S4398" t="s">
        <v>30</v>
      </c>
      <c r="U4398">
        <f t="shared" si="206"/>
        <v>0</v>
      </c>
    </row>
    <row r="4399" spans="1:21" x14ac:dyDescent="0.25">
      <c r="A4399">
        <v>20091115</v>
      </c>
      <c r="B4399" t="s">
        <v>1824</v>
      </c>
      <c r="C4399" t="str">
        <f t="shared" si="204"/>
        <v>D</v>
      </c>
      <c r="D4399" t="s">
        <v>1825</v>
      </c>
      <c r="E4399" s="1">
        <v>20</v>
      </c>
      <c r="F4399" s="1">
        <v>20</v>
      </c>
      <c r="G4399">
        <f t="shared" si="205"/>
        <v>0</v>
      </c>
      <c r="H4399" t="s">
        <v>2087</v>
      </c>
      <c r="K4399" t="s">
        <v>2088</v>
      </c>
      <c r="L4399" t="s">
        <v>1826</v>
      </c>
      <c r="M4399" t="s">
        <v>1825</v>
      </c>
      <c r="N4399" t="s">
        <v>1037</v>
      </c>
      <c r="S4399" t="s">
        <v>30</v>
      </c>
      <c r="U4399">
        <f t="shared" si="206"/>
        <v>0</v>
      </c>
    </row>
    <row r="4400" spans="1:21" x14ac:dyDescent="0.25">
      <c r="A4400">
        <v>20091121</v>
      </c>
      <c r="B4400" t="s">
        <v>1264</v>
      </c>
      <c r="C4400" t="str">
        <f t="shared" si="204"/>
        <v>W</v>
      </c>
      <c r="D4400" t="s">
        <v>1821</v>
      </c>
      <c r="E4400" s="1">
        <v>33</v>
      </c>
      <c r="F4400" s="1">
        <v>16</v>
      </c>
      <c r="G4400">
        <f t="shared" si="205"/>
        <v>17</v>
      </c>
      <c r="H4400" t="s">
        <v>2087</v>
      </c>
      <c r="K4400" t="s">
        <v>1407</v>
      </c>
      <c r="L4400" t="s">
        <v>1263</v>
      </c>
      <c r="M4400" t="s">
        <v>1264</v>
      </c>
      <c r="N4400" t="s">
        <v>1033</v>
      </c>
      <c r="S4400" t="s">
        <v>30</v>
      </c>
      <c r="U4400">
        <f t="shared" si="206"/>
        <v>0</v>
      </c>
    </row>
    <row r="4401" spans="1:21" x14ac:dyDescent="0.25">
      <c r="A4401">
        <v>20091121</v>
      </c>
      <c r="B4401" t="s">
        <v>1821</v>
      </c>
      <c r="C4401" t="str">
        <f t="shared" si="204"/>
        <v>L</v>
      </c>
      <c r="D4401" t="s">
        <v>1264</v>
      </c>
      <c r="E4401" s="1">
        <v>16</v>
      </c>
      <c r="F4401" s="1">
        <v>33</v>
      </c>
      <c r="G4401">
        <f t="shared" si="205"/>
        <v>-17</v>
      </c>
      <c r="H4401" t="s">
        <v>2087</v>
      </c>
      <c r="K4401" t="s">
        <v>1407</v>
      </c>
      <c r="L4401" t="s">
        <v>1263</v>
      </c>
      <c r="M4401" t="s">
        <v>1264</v>
      </c>
      <c r="N4401" t="s">
        <v>1037</v>
      </c>
      <c r="S4401" t="s">
        <v>30</v>
      </c>
      <c r="U4401">
        <f t="shared" si="206"/>
        <v>0</v>
      </c>
    </row>
    <row r="4402" spans="1:21" x14ac:dyDescent="0.25">
      <c r="A4402">
        <v>20091121</v>
      </c>
      <c r="B4402" t="s">
        <v>503</v>
      </c>
      <c r="C4402" t="str">
        <f t="shared" si="204"/>
        <v>W</v>
      </c>
      <c r="D4402" t="s">
        <v>1824</v>
      </c>
      <c r="E4402" s="1">
        <v>9</v>
      </c>
      <c r="F4402" s="1">
        <v>8</v>
      </c>
      <c r="G4402">
        <f t="shared" si="205"/>
        <v>1</v>
      </c>
      <c r="H4402" t="s">
        <v>2087</v>
      </c>
      <c r="K4402" t="s">
        <v>1822</v>
      </c>
      <c r="L4402" t="s">
        <v>1120</v>
      </c>
      <c r="M4402" t="s">
        <v>503</v>
      </c>
      <c r="N4402" t="s">
        <v>1033</v>
      </c>
      <c r="S4402" t="s">
        <v>30</v>
      </c>
      <c r="U4402">
        <f t="shared" si="206"/>
        <v>0</v>
      </c>
    </row>
    <row r="4403" spans="1:21" x14ac:dyDescent="0.25">
      <c r="A4403">
        <v>20091121</v>
      </c>
      <c r="B4403" t="s">
        <v>1824</v>
      </c>
      <c r="C4403" t="str">
        <f t="shared" si="204"/>
        <v>L</v>
      </c>
      <c r="D4403" t="s">
        <v>503</v>
      </c>
      <c r="E4403" s="1">
        <v>8</v>
      </c>
      <c r="F4403" s="1">
        <v>9</v>
      </c>
      <c r="G4403">
        <f t="shared" si="205"/>
        <v>-1</v>
      </c>
      <c r="H4403" t="s">
        <v>2087</v>
      </c>
      <c r="K4403" t="s">
        <v>1822</v>
      </c>
      <c r="L4403" t="s">
        <v>1120</v>
      </c>
      <c r="M4403" t="s">
        <v>503</v>
      </c>
      <c r="N4403" t="s">
        <v>1037</v>
      </c>
      <c r="S4403" t="s">
        <v>30</v>
      </c>
      <c r="U4403">
        <f t="shared" si="206"/>
        <v>1</v>
      </c>
    </row>
    <row r="4404" spans="1:21" x14ac:dyDescent="0.25">
      <c r="A4404">
        <v>20091121</v>
      </c>
      <c r="B4404" t="s">
        <v>376</v>
      </c>
      <c r="C4404" t="str">
        <f t="shared" si="204"/>
        <v>L</v>
      </c>
      <c r="D4404" t="s">
        <v>1787</v>
      </c>
      <c r="E4404" s="1">
        <v>6</v>
      </c>
      <c r="F4404" s="1">
        <v>19</v>
      </c>
      <c r="G4404">
        <f t="shared" si="205"/>
        <v>-13</v>
      </c>
      <c r="H4404" t="s">
        <v>2087</v>
      </c>
      <c r="K4404" t="s">
        <v>1894</v>
      </c>
      <c r="L4404" t="s">
        <v>1017</v>
      </c>
      <c r="M4404" t="s">
        <v>376</v>
      </c>
      <c r="N4404" t="s">
        <v>1033</v>
      </c>
      <c r="S4404" t="s">
        <v>30</v>
      </c>
      <c r="U4404">
        <f t="shared" si="206"/>
        <v>0</v>
      </c>
    </row>
    <row r="4405" spans="1:21" x14ac:dyDescent="0.25">
      <c r="A4405">
        <v>20091121</v>
      </c>
      <c r="B4405" t="s">
        <v>1787</v>
      </c>
      <c r="C4405" t="str">
        <f t="shared" si="204"/>
        <v>W</v>
      </c>
      <c r="D4405" t="s">
        <v>376</v>
      </c>
      <c r="E4405" s="1">
        <v>19</v>
      </c>
      <c r="F4405" s="1">
        <v>6</v>
      </c>
      <c r="G4405">
        <f t="shared" si="205"/>
        <v>13</v>
      </c>
      <c r="H4405" t="s">
        <v>2087</v>
      </c>
      <c r="K4405" t="s">
        <v>1894</v>
      </c>
      <c r="L4405" t="s">
        <v>1017</v>
      </c>
      <c r="M4405" t="s">
        <v>376</v>
      </c>
      <c r="N4405" t="s">
        <v>1037</v>
      </c>
      <c r="S4405" t="s">
        <v>30</v>
      </c>
      <c r="U4405">
        <f t="shared" si="206"/>
        <v>0</v>
      </c>
    </row>
    <row r="4406" spans="1:21" x14ac:dyDescent="0.25">
      <c r="A4406">
        <v>20091121</v>
      </c>
      <c r="B4406" t="s">
        <v>171</v>
      </c>
      <c r="C4406" t="str">
        <f t="shared" si="204"/>
        <v>L</v>
      </c>
      <c r="D4406" t="s">
        <v>1828</v>
      </c>
      <c r="E4406" s="1">
        <v>10</v>
      </c>
      <c r="F4406" s="1">
        <v>32</v>
      </c>
      <c r="G4406">
        <f t="shared" si="205"/>
        <v>-22</v>
      </c>
      <c r="H4406" t="s">
        <v>2089</v>
      </c>
      <c r="K4406" t="s">
        <v>1859</v>
      </c>
      <c r="L4406" t="s">
        <v>1858</v>
      </c>
      <c r="M4406" t="s">
        <v>171</v>
      </c>
      <c r="N4406" t="s">
        <v>1033</v>
      </c>
      <c r="S4406" t="s">
        <v>30</v>
      </c>
      <c r="U4406">
        <f t="shared" si="206"/>
        <v>0</v>
      </c>
    </row>
    <row r="4407" spans="1:21" x14ac:dyDescent="0.25">
      <c r="A4407">
        <v>20091121</v>
      </c>
      <c r="B4407" t="s">
        <v>1828</v>
      </c>
      <c r="C4407" t="str">
        <f t="shared" si="204"/>
        <v>W</v>
      </c>
      <c r="D4407" t="s">
        <v>171</v>
      </c>
      <c r="E4407" s="1">
        <v>32</v>
      </c>
      <c r="F4407" s="1">
        <v>10</v>
      </c>
      <c r="G4407">
        <f t="shared" si="205"/>
        <v>22</v>
      </c>
      <c r="H4407" t="s">
        <v>2089</v>
      </c>
      <c r="K4407" t="s">
        <v>1859</v>
      </c>
      <c r="L4407" t="s">
        <v>1858</v>
      </c>
      <c r="M4407" t="s">
        <v>171</v>
      </c>
      <c r="N4407" t="s">
        <v>1037</v>
      </c>
      <c r="S4407" t="s">
        <v>30</v>
      </c>
      <c r="U4407">
        <f t="shared" si="206"/>
        <v>0</v>
      </c>
    </row>
    <row r="4408" spans="1:21" x14ac:dyDescent="0.25">
      <c r="A4408">
        <v>20091128</v>
      </c>
      <c r="B4408" t="s">
        <v>1264</v>
      </c>
      <c r="C4408" t="str">
        <f t="shared" si="204"/>
        <v>L</v>
      </c>
      <c r="D4408" t="s">
        <v>1824</v>
      </c>
      <c r="E4408" s="1">
        <v>12</v>
      </c>
      <c r="F4408" s="1">
        <v>33</v>
      </c>
      <c r="G4408">
        <f t="shared" si="205"/>
        <v>-21</v>
      </c>
      <c r="H4408" t="s">
        <v>2087</v>
      </c>
      <c r="K4408" t="s">
        <v>1407</v>
      </c>
      <c r="L4408" t="s">
        <v>1263</v>
      </c>
      <c r="M4408" t="s">
        <v>1264</v>
      </c>
      <c r="N4408" t="s">
        <v>1033</v>
      </c>
      <c r="S4408" t="s">
        <v>30</v>
      </c>
      <c r="U4408">
        <f t="shared" si="206"/>
        <v>0</v>
      </c>
    </row>
    <row r="4409" spans="1:21" x14ac:dyDescent="0.25">
      <c r="A4409">
        <v>20091128</v>
      </c>
      <c r="B4409" t="s">
        <v>1824</v>
      </c>
      <c r="C4409" t="str">
        <f t="shared" si="204"/>
        <v>W</v>
      </c>
      <c r="D4409" t="s">
        <v>1264</v>
      </c>
      <c r="E4409" s="1">
        <v>33</v>
      </c>
      <c r="F4409" s="1">
        <v>12</v>
      </c>
      <c r="G4409">
        <f t="shared" si="205"/>
        <v>21</v>
      </c>
      <c r="H4409" t="s">
        <v>2087</v>
      </c>
      <c r="K4409" t="s">
        <v>1407</v>
      </c>
      <c r="L4409" t="s">
        <v>1263</v>
      </c>
      <c r="M4409" t="s">
        <v>1264</v>
      </c>
      <c r="N4409" t="s">
        <v>1037</v>
      </c>
      <c r="S4409" t="s">
        <v>30</v>
      </c>
      <c r="U4409">
        <f t="shared" si="206"/>
        <v>0</v>
      </c>
    </row>
    <row r="4410" spans="1:21" x14ac:dyDescent="0.25">
      <c r="A4410">
        <v>20091128</v>
      </c>
      <c r="B4410" t="s">
        <v>503</v>
      </c>
      <c r="C4410" t="str">
        <f t="shared" si="204"/>
        <v>L</v>
      </c>
      <c r="D4410" t="s">
        <v>1821</v>
      </c>
      <c r="E4410" s="1">
        <v>6</v>
      </c>
      <c r="F4410" s="1">
        <v>9</v>
      </c>
      <c r="G4410">
        <f t="shared" si="205"/>
        <v>-3</v>
      </c>
      <c r="H4410" t="s">
        <v>2087</v>
      </c>
      <c r="K4410" t="s">
        <v>1822</v>
      </c>
      <c r="L4410" t="s">
        <v>1120</v>
      </c>
      <c r="M4410" t="s">
        <v>503</v>
      </c>
      <c r="N4410" t="s">
        <v>1033</v>
      </c>
      <c r="S4410" t="s">
        <v>30</v>
      </c>
      <c r="U4410">
        <f t="shared" si="206"/>
        <v>1</v>
      </c>
    </row>
    <row r="4411" spans="1:21" x14ac:dyDescent="0.25">
      <c r="A4411">
        <v>20091128</v>
      </c>
      <c r="B4411" t="s">
        <v>1821</v>
      </c>
      <c r="C4411" t="str">
        <f t="shared" si="204"/>
        <v>W</v>
      </c>
      <c r="D4411" t="s">
        <v>503</v>
      </c>
      <c r="E4411" s="1">
        <v>9</v>
      </c>
      <c r="F4411" s="1">
        <v>6</v>
      </c>
      <c r="G4411">
        <f t="shared" si="205"/>
        <v>3</v>
      </c>
      <c r="H4411" t="s">
        <v>2087</v>
      </c>
      <c r="K4411" t="s">
        <v>1822</v>
      </c>
      <c r="L4411" t="s">
        <v>1120</v>
      </c>
      <c r="M4411" t="s">
        <v>503</v>
      </c>
      <c r="N4411" t="s">
        <v>1037</v>
      </c>
      <c r="S4411" t="s">
        <v>30</v>
      </c>
      <c r="U4411">
        <f t="shared" si="206"/>
        <v>0</v>
      </c>
    </row>
    <row r="4412" spans="1:21" x14ac:dyDescent="0.25">
      <c r="A4412">
        <v>20091128</v>
      </c>
      <c r="B4412" t="s">
        <v>164</v>
      </c>
      <c r="C4412" t="str">
        <f t="shared" si="204"/>
        <v>L</v>
      </c>
      <c r="D4412" t="s">
        <v>1787</v>
      </c>
      <c r="E4412" s="1">
        <v>12</v>
      </c>
      <c r="F4412" s="1">
        <v>39</v>
      </c>
      <c r="G4412">
        <f t="shared" si="205"/>
        <v>-27</v>
      </c>
      <c r="H4412" t="s">
        <v>2086</v>
      </c>
      <c r="K4412" t="s">
        <v>1907</v>
      </c>
      <c r="L4412" t="s">
        <v>2085</v>
      </c>
      <c r="M4412" t="s">
        <v>164</v>
      </c>
      <c r="N4412" t="s">
        <v>1033</v>
      </c>
      <c r="S4412" t="s">
        <v>30</v>
      </c>
      <c r="U4412">
        <f t="shared" si="206"/>
        <v>0</v>
      </c>
    </row>
    <row r="4413" spans="1:21" x14ac:dyDescent="0.25">
      <c r="A4413">
        <v>20091128</v>
      </c>
      <c r="B4413" t="s">
        <v>1787</v>
      </c>
      <c r="C4413" t="str">
        <f t="shared" si="204"/>
        <v>W</v>
      </c>
      <c r="D4413" t="s">
        <v>164</v>
      </c>
      <c r="E4413" s="1">
        <v>39</v>
      </c>
      <c r="F4413" s="1">
        <v>12</v>
      </c>
      <c r="G4413">
        <f t="shared" si="205"/>
        <v>27</v>
      </c>
      <c r="H4413" t="s">
        <v>2086</v>
      </c>
      <c r="K4413" t="s">
        <v>1907</v>
      </c>
      <c r="L4413" t="s">
        <v>2085</v>
      </c>
      <c r="M4413" t="s">
        <v>164</v>
      </c>
      <c r="N4413" t="s">
        <v>1037</v>
      </c>
      <c r="S4413" t="s">
        <v>30</v>
      </c>
      <c r="U4413">
        <f t="shared" si="206"/>
        <v>0</v>
      </c>
    </row>
    <row r="4414" spans="1:21" x14ac:dyDescent="0.25">
      <c r="A4414">
        <v>20091128</v>
      </c>
      <c r="B4414" t="s">
        <v>1825</v>
      </c>
      <c r="C4414" t="str">
        <f t="shared" si="204"/>
        <v>W</v>
      </c>
      <c r="D4414" t="s">
        <v>1828</v>
      </c>
      <c r="E4414" s="1">
        <v>15</v>
      </c>
      <c r="F4414" s="1">
        <v>10</v>
      </c>
      <c r="G4414">
        <f t="shared" si="205"/>
        <v>5</v>
      </c>
      <c r="H4414" t="s">
        <v>2089</v>
      </c>
      <c r="K4414" t="s">
        <v>2088</v>
      </c>
      <c r="L4414" t="s">
        <v>1826</v>
      </c>
      <c r="M4414" t="s">
        <v>1825</v>
      </c>
      <c r="N4414" t="s">
        <v>1033</v>
      </c>
      <c r="S4414" t="s">
        <v>30</v>
      </c>
      <c r="U4414">
        <f t="shared" si="206"/>
        <v>0</v>
      </c>
    </row>
    <row r="4415" spans="1:21" x14ac:dyDescent="0.25">
      <c r="A4415">
        <v>20091128</v>
      </c>
      <c r="B4415" t="s">
        <v>1828</v>
      </c>
      <c r="C4415" t="str">
        <f t="shared" si="204"/>
        <v>L</v>
      </c>
      <c r="D4415" t="s">
        <v>1825</v>
      </c>
      <c r="E4415" s="1">
        <v>10</v>
      </c>
      <c r="F4415" s="1">
        <v>15</v>
      </c>
      <c r="G4415">
        <f t="shared" si="205"/>
        <v>-5</v>
      </c>
      <c r="H4415" t="s">
        <v>2089</v>
      </c>
      <c r="K4415" t="s">
        <v>2088</v>
      </c>
      <c r="L4415" t="s">
        <v>1826</v>
      </c>
      <c r="M4415" t="s">
        <v>1825</v>
      </c>
      <c r="N4415" t="s">
        <v>1037</v>
      </c>
      <c r="S4415" t="s">
        <v>30</v>
      </c>
      <c r="U4415">
        <f t="shared" si="206"/>
        <v>1</v>
      </c>
    </row>
    <row r="4416" spans="1:21" x14ac:dyDescent="0.25">
      <c r="A4416">
        <v>20100206</v>
      </c>
      <c r="B4416" t="s">
        <v>1825</v>
      </c>
      <c r="C4416" t="str">
        <f t="shared" si="204"/>
        <v>W</v>
      </c>
      <c r="D4416" t="s">
        <v>171</v>
      </c>
      <c r="E4416" s="1">
        <v>29</v>
      </c>
      <c r="F4416" s="1">
        <v>11</v>
      </c>
      <c r="G4416">
        <f t="shared" si="205"/>
        <v>18</v>
      </c>
      <c r="H4416" t="s">
        <v>2806</v>
      </c>
      <c r="K4416" t="s">
        <v>2088</v>
      </c>
      <c r="L4416" t="s">
        <v>1826</v>
      </c>
      <c r="M4416" t="s">
        <v>1825</v>
      </c>
      <c r="N4416" t="s">
        <v>1033</v>
      </c>
      <c r="O4416" t="s">
        <v>30</v>
      </c>
      <c r="U4416">
        <f t="shared" si="206"/>
        <v>0</v>
      </c>
    </row>
    <row r="4417" spans="1:21" x14ac:dyDescent="0.25">
      <c r="A4417">
        <v>20100206</v>
      </c>
      <c r="B4417" t="s">
        <v>171</v>
      </c>
      <c r="C4417" t="str">
        <f t="shared" si="204"/>
        <v>L</v>
      </c>
      <c r="D4417" t="s">
        <v>1825</v>
      </c>
      <c r="E4417" s="1">
        <v>11</v>
      </c>
      <c r="F4417" s="1">
        <v>29</v>
      </c>
      <c r="G4417">
        <f t="shared" si="205"/>
        <v>-18</v>
      </c>
      <c r="H4417" t="s">
        <v>2806</v>
      </c>
      <c r="K4417" t="s">
        <v>2088</v>
      </c>
      <c r="L4417" t="s">
        <v>1826</v>
      </c>
      <c r="M4417" t="s">
        <v>1825</v>
      </c>
      <c r="N4417" t="s">
        <v>1037</v>
      </c>
      <c r="O4417" t="s">
        <v>30</v>
      </c>
      <c r="U4417">
        <f t="shared" si="206"/>
        <v>0</v>
      </c>
    </row>
    <row r="4418" spans="1:21" x14ac:dyDescent="0.25">
      <c r="A4418">
        <v>20100206</v>
      </c>
      <c r="B4418" t="s">
        <v>376</v>
      </c>
      <c r="C4418" t="str">
        <f t="shared" ref="C4418:C4481" si="207">IF(E4418-F4418&gt;0,"W",IF(E4418-F4418&lt;0,"L","D"))</f>
        <v>W</v>
      </c>
      <c r="D4418" t="s">
        <v>1264</v>
      </c>
      <c r="E4418" s="1">
        <v>30</v>
      </c>
      <c r="F4418" s="1">
        <v>17</v>
      </c>
      <c r="G4418">
        <f t="shared" ref="G4418:G4481" si="208">E4418-F4418</f>
        <v>13</v>
      </c>
      <c r="H4418" t="s">
        <v>2806</v>
      </c>
      <c r="K4418" t="s">
        <v>1894</v>
      </c>
      <c r="L4418" t="s">
        <v>1017</v>
      </c>
      <c r="M4418" t="s">
        <v>376</v>
      </c>
      <c r="N4418" t="s">
        <v>1033</v>
      </c>
      <c r="O4418" t="s">
        <v>30</v>
      </c>
      <c r="U4418">
        <f t="shared" ref="U4418:U4481" si="209">IF(C4418="L",IF(G4418&gt;-8,1,0),0)</f>
        <v>0</v>
      </c>
    </row>
    <row r="4419" spans="1:21" x14ac:dyDescent="0.25">
      <c r="A4419">
        <v>20100206</v>
      </c>
      <c r="B4419" t="s">
        <v>1264</v>
      </c>
      <c r="C4419" t="str">
        <f t="shared" si="207"/>
        <v>L</v>
      </c>
      <c r="D4419" t="s">
        <v>376</v>
      </c>
      <c r="E4419" s="1">
        <v>17</v>
      </c>
      <c r="F4419" s="1">
        <v>30</v>
      </c>
      <c r="G4419">
        <f t="shared" si="208"/>
        <v>-13</v>
      </c>
      <c r="H4419" t="s">
        <v>2806</v>
      </c>
      <c r="K4419" t="s">
        <v>1894</v>
      </c>
      <c r="L4419" t="s">
        <v>1017</v>
      </c>
      <c r="M4419" t="s">
        <v>376</v>
      </c>
      <c r="N4419" t="s">
        <v>1037</v>
      </c>
      <c r="O4419" t="s">
        <v>30</v>
      </c>
      <c r="U4419">
        <f t="shared" si="209"/>
        <v>0</v>
      </c>
    </row>
    <row r="4420" spans="1:21" x14ac:dyDescent="0.25">
      <c r="A4420">
        <v>20100207</v>
      </c>
      <c r="B4420" t="s">
        <v>503</v>
      </c>
      <c r="C4420" t="str">
        <f t="shared" si="207"/>
        <v>L</v>
      </c>
      <c r="D4420" t="s">
        <v>164</v>
      </c>
      <c r="E4420" s="1">
        <v>9</v>
      </c>
      <c r="F4420" s="1">
        <v>18</v>
      </c>
      <c r="G4420">
        <f t="shared" si="208"/>
        <v>-9</v>
      </c>
      <c r="H4420" t="s">
        <v>2806</v>
      </c>
      <c r="K4420" t="s">
        <v>1903</v>
      </c>
      <c r="L4420" t="s">
        <v>1120</v>
      </c>
      <c r="M4420" t="s">
        <v>503</v>
      </c>
      <c r="N4420" t="s">
        <v>1033</v>
      </c>
      <c r="O4420" t="s">
        <v>30</v>
      </c>
      <c r="U4420">
        <f t="shared" si="209"/>
        <v>0</v>
      </c>
    </row>
    <row r="4421" spans="1:21" x14ac:dyDescent="0.25">
      <c r="A4421">
        <v>20100207</v>
      </c>
      <c r="B4421" t="s">
        <v>164</v>
      </c>
      <c r="C4421" t="str">
        <f t="shared" si="207"/>
        <v>W</v>
      </c>
      <c r="D4421" t="s">
        <v>503</v>
      </c>
      <c r="E4421" s="1">
        <v>18</v>
      </c>
      <c r="F4421" s="1">
        <v>9</v>
      </c>
      <c r="G4421">
        <f t="shared" si="208"/>
        <v>9</v>
      </c>
      <c r="H4421" t="s">
        <v>2806</v>
      </c>
      <c r="K4421" t="s">
        <v>1903</v>
      </c>
      <c r="L4421" t="s">
        <v>1120</v>
      </c>
      <c r="M4421" t="s">
        <v>503</v>
      </c>
      <c r="N4421" t="s">
        <v>1037</v>
      </c>
      <c r="O4421" t="s">
        <v>30</v>
      </c>
      <c r="U4421">
        <f t="shared" si="209"/>
        <v>0</v>
      </c>
    </row>
    <row r="4422" spans="1:21" x14ac:dyDescent="0.25">
      <c r="A4422">
        <v>20100213</v>
      </c>
      <c r="B4422" t="s">
        <v>1264</v>
      </c>
      <c r="C4422" t="str">
        <f t="shared" si="207"/>
        <v>W</v>
      </c>
      <c r="D4422" t="s">
        <v>503</v>
      </c>
      <c r="E4422" s="1">
        <v>31</v>
      </c>
      <c r="F4422" s="1">
        <v>24</v>
      </c>
      <c r="G4422">
        <f t="shared" si="208"/>
        <v>7</v>
      </c>
      <c r="H4422" t="s">
        <v>2806</v>
      </c>
      <c r="K4422" t="s">
        <v>1407</v>
      </c>
      <c r="L4422" t="s">
        <v>1263</v>
      </c>
      <c r="M4422" t="s">
        <v>1264</v>
      </c>
      <c r="N4422" t="s">
        <v>1033</v>
      </c>
      <c r="O4422" t="s">
        <v>30</v>
      </c>
      <c r="U4422">
        <f t="shared" si="209"/>
        <v>0</v>
      </c>
    </row>
    <row r="4423" spans="1:21" x14ac:dyDescent="0.25">
      <c r="A4423">
        <v>20100213</v>
      </c>
      <c r="B4423" t="s">
        <v>503</v>
      </c>
      <c r="C4423" t="str">
        <f t="shared" si="207"/>
        <v>L</v>
      </c>
      <c r="D4423" t="s">
        <v>1264</v>
      </c>
      <c r="E4423" s="1">
        <v>24</v>
      </c>
      <c r="F4423" s="1">
        <v>31</v>
      </c>
      <c r="G4423">
        <f t="shared" si="208"/>
        <v>-7</v>
      </c>
      <c r="H4423" t="s">
        <v>2806</v>
      </c>
      <c r="K4423" t="s">
        <v>1407</v>
      </c>
      <c r="L4423" t="s">
        <v>1263</v>
      </c>
      <c r="M4423" t="s">
        <v>1264</v>
      </c>
      <c r="N4423" t="s">
        <v>1037</v>
      </c>
      <c r="O4423" t="s">
        <v>30</v>
      </c>
      <c r="U4423">
        <f t="shared" si="209"/>
        <v>1</v>
      </c>
    </row>
    <row r="4424" spans="1:21" x14ac:dyDescent="0.25">
      <c r="A4424">
        <v>20100213</v>
      </c>
      <c r="B4424" t="s">
        <v>164</v>
      </c>
      <c r="C4424" t="str">
        <f t="shared" si="207"/>
        <v>W</v>
      </c>
      <c r="D4424" t="s">
        <v>1825</v>
      </c>
      <c r="E4424" s="1">
        <v>33</v>
      </c>
      <c r="F4424" s="1">
        <v>10</v>
      </c>
      <c r="G4424">
        <f t="shared" si="208"/>
        <v>23</v>
      </c>
      <c r="H4424" t="s">
        <v>2806</v>
      </c>
      <c r="K4424" t="s">
        <v>1820</v>
      </c>
      <c r="L4424" t="s">
        <v>1819</v>
      </c>
      <c r="M4424" t="s">
        <v>164</v>
      </c>
      <c r="N4424" t="s">
        <v>1033</v>
      </c>
      <c r="O4424" t="s">
        <v>30</v>
      </c>
      <c r="U4424">
        <f t="shared" si="209"/>
        <v>0</v>
      </c>
    </row>
    <row r="4425" spans="1:21" x14ac:dyDescent="0.25">
      <c r="A4425">
        <v>20100213</v>
      </c>
      <c r="B4425" t="s">
        <v>1825</v>
      </c>
      <c r="C4425" t="str">
        <f t="shared" si="207"/>
        <v>L</v>
      </c>
      <c r="D4425" t="s">
        <v>164</v>
      </c>
      <c r="E4425" s="1">
        <v>10</v>
      </c>
      <c r="F4425" s="1">
        <v>33</v>
      </c>
      <c r="G4425">
        <f t="shared" si="208"/>
        <v>-23</v>
      </c>
      <c r="H4425" t="s">
        <v>2806</v>
      </c>
      <c r="K4425" t="s">
        <v>1820</v>
      </c>
      <c r="L4425" t="s">
        <v>1819</v>
      </c>
      <c r="M4425" t="s">
        <v>164</v>
      </c>
      <c r="N4425" t="s">
        <v>1037</v>
      </c>
      <c r="O4425" t="s">
        <v>30</v>
      </c>
      <c r="U4425">
        <f t="shared" si="209"/>
        <v>0</v>
      </c>
    </row>
    <row r="4426" spans="1:21" x14ac:dyDescent="0.25">
      <c r="A4426">
        <v>20100214</v>
      </c>
      <c r="B4426" t="s">
        <v>171</v>
      </c>
      <c r="C4426" t="str">
        <f t="shared" si="207"/>
        <v>L</v>
      </c>
      <c r="D4426" t="s">
        <v>376</v>
      </c>
      <c r="E4426" s="1">
        <v>12</v>
      </c>
      <c r="F4426" s="1">
        <v>17</v>
      </c>
      <c r="G4426">
        <f t="shared" si="208"/>
        <v>-5</v>
      </c>
      <c r="H4426" t="s">
        <v>2806</v>
      </c>
      <c r="K4426" t="s">
        <v>2136</v>
      </c>
      <c r="L4426" t="s">
        <v>1929</v>
      </c>
      <c r="M4426" t="s">
        <v>171</v>
      </c>
      <c r="N4426" t="s">
        <v>1033</v>
      </c>
      <c r="O4426" t="s">
        <v>30</v>
      </c>
      <c r="U4426">
        <f t="shared" si="209"/>
        <v>1</v>
      </c>
    </row>
    <row r="4427" spans="1:21" x14ac:dyDescent="0.25">
      <c r="A4427">
        <v>20100214</v>
      </c>
      <c r="B4427" t="s">
        <v>376</v>
      </c>
      <c r="C4427" t="str">
        <f t="shared" si="207"/>
        <v>W</v>
      </c>
      <c r="D4427" t="s">
        <v>171</v>
      </c>
      <c r="E4427" s="1">
        <v>17</v>
      </c>
      <c r="F4427" s="1">
        <v>12</v>
      </c>
      <c r="G4427">
        <f t="shared" si="208"/>
        <v>5</v>
      </c>
      <c r="H4427" t="s">
        <v>2806</v>
      </c>
      <c r="K4427" t="s">
        <v>2136</v>
      </c>
      <c r="L4427" t="s">
        <v>1929</v>
      </c>
      <c r="M4427" t="s">
        <v>171</v>
      </c>
      <c r="N4427" t="s">
        <v>1037</v>
      </c>
      <c r="O4427" t="s">
        <v>30</v>
      </c>
      <c r="U4427">
        <f t="shared" si="209"/>
        <v>0</v>
      </c>
    </row>
    <row r="4428" spans="1:21" x14ac:dyDescent="0.25">
      <c r="A4428">
        <v>20100226</v>
      </c>
      <c r="B4428" t="s">
        <v>1264</v>
      </c>
      <c r="C4428" t="str">
        <f t="shared" si="207"/>
        <v>L</v>
      </c>
      <c r="D4428" t="s">
        <v>164</v>
      </c>
      <c r="E4428" s="1">
        <v>20</v>
      </c>
      <c r="F4428" s="1">
        <v>26</v>
      </c>
      <c r="G4428">
        <f t="shared" si="208"/>
        <v>-6</v>
      </c>
      <c r="H4428" t="s">
        <v>2806</v>
      </c>
      <c r="K4428" t="s">
        <v>1407</v>
      </c>
      <c r="L4428" t="s">
        <v>1263</v>
      </c>
      <c r="M4428" t="s">
        <v>1264</v>
      </c>
      <c r="N4428" t="s">
        <v>1033</v>
      </c>
      <c r="O4428" t="s">
        <v>30</v>
      </c>
      <c r="U4428">
        <f t="shared" si="209"/>
        <v>1</v>
      </c>
    </row>
    <row r="4429" spans="1:21" x14ac:dyDescent="0.25">
      <c r="A4429">
        <v>20100226</v>
      </c>
      <c r="B4429" t="s">
        <v>164</v>
      </c>
      <c r="C4429" t="str">
        <f t="shared" si="207"/>
        <v>W</v>
      </c>
      <c r="D4429" t="s">
        <v>1264</v>
      </c>
      <c r="E4429" s="1">
        <v>26</v>
      </c>
      <c r="F4429" s="1">
        <v>20</v>
      </c>
      <c r="G4429">
        <f t="shared" si="208"/>
        <v>6</v>
      </c>
      <c r="H4429" t="s">
        <v>2806</v>
      </c>
      <c r="K4429" t="s">
        <v>1407</v>
      </c>
      <c r="L4429" t="s">
        <v>1263</v>
      </c>
      <c r="M4429" t="s">
        <v>1264</v>
      </c>
      <c r="N4429" t="s">
        <v>1037</v>
      </c>
      <c r="O4429" t="s">
        <v>30</v>
      </c>
      <c r="U4429">
        <f t="shared" si="209"/>
        <v>0</v>
      </c>
    </row>
    <row r="4430" spans="1:21" x14ac:dyDescent="0.25">
      <c r="A4430">
        <v>20100227</v>
      </c>
      <c r="B4430" t="s">
        <v>171</v>
      </c>
      <c r="C4430" t="str">
        <f t="shared" si="207"/>
        <v>W</v>
      </c>
      <c r="D4430" t="s">
        <v>503</v>
      </c>
      <c r="E4430" s="1">
        <v>16</v>
      </c>
      <c r="F4430" s="1">
        <v>12</v>
      </c>
      <c r="G4430">
        <f t="shared" si="208"/>
        <v>4</v>
      </c>
      <c r="H4430" t="s">
        <v>2806</v>
      </c>
      <c r="K4430" t="s">
        <v>2136</v>
      </c>
      <c r="L4430" t="s">
        <v>1929</v>
      </c>
      <c r="M4430" t="s">
        <v>171</v>
      </c>
      <c r="N4430" t="s">
        <v>1033</v>
      </c>
      <c r="O4430" t="s">
        <v>30</v>
      </c>
      <c r="U4430">
        <f t="shared" si="209"/>
        <v>0</v>
      </c>
    </row>
    <row r="4431" spans="1:21" x14ac:dyDescent="0.25">
      <c r="A4431">
        <v>20100227</v>
      </c>
      <c r="B4431" t="s">
        <v>503</v>
      </c>
      <c r="C4431" t="str">
        <f t="shared" si="207"/>
        <v>L</v>
      </c>
      <c r="D4431" t="s">
        <v>171</v>
      </c>
      <c r="E4431" s="1">
        <v>12</v>
      </c>
      <c r="F4431" s="1">
        <v>16</v>
      </c>
      <c r="G4431">
        <f t="shared" si="208"/>
        <v>-4</v>
      </c>
      <c r="H4431" t="s">
        <v>2806</v>
      </c>
      <c r="K4431" t="s">
        <v>2136</v>
      </c>
      <c r="L4431" t="s">
        <v>1929</v>
      </c>
      <c r="M4431" t="s">
        <v>171</v>
      </c>
      <c r="N4431" t="s">
        <v>1037</v>
      </c>
      <c r="O4431" t="s">
        <v>30</v>
      </c>
      <c r="U4431">
        <f t="shared" si="209"/>
        <v>1</v>
      </c>
    </row>
    <row r="4432" spans="1:21" x14ac:dyDescent="0.25">
      <c r="A4432">
        <v>20100227</v>
      </c>
      <c r="B4432" t="s">
        <v>376</v>
      </c>
      <c r="C4432" t="str">
        <f t="shared" si="207"/>
        <v>L</v>
      </c>
      <c r="D4432" t="s">
        <v>1825</v>
      </c>
      <c r="E4432" s="1">
        <v>16</v>
      </c>
      <c r="F4432" s="1">
        <v>20</v>
      </c>
      <c r="G4432">
        <f t="shared" si="208"/>
        <v>-4</v>
      </c>
      <c r="H4432" t="s">
        <v>2806</v>
      </c>
      <c r="K4432" t="s">
        <v>1894</v>
      </c>
      <c r="L4432" t="s">
        <v>1017</v>
      </c>
      <c r="M4432" t="s">
        <v>376</v>
      </c>
      <c r="N4432" t="s">
        <v>1033</v>
      </c>
      <c r="O4432" t="s">
        <v>30</v>
      </c>
      <c r="U4432">
        <f t="shared" si="209"/>
        <v>1</v>
      </c>
    </row>
    <row r="4433" spans="1:21" x14ac:dyDescent="0.25">
      <c r="A4433">
        <v>20100227</v>
      </c>
      <c r="B4433" t="s">
        <v>1825</v>
      </c>
      <c r="C4433" t="str">
        <f t="shared" si="207"/>
        <v>W</v>
      </c>
      <c r="D4433" t="s">
        <v>376</v>
      </c>
      <c r="E4433" s="1">
        <v>20</v>
      </c>
      <c r="F4433" s="1">
        <v>16</v>
      </c>
      <c r="G4433">
        <f t="shared" si="208"/>
        <v>4</v>
      </c>
      <c r="H4433" t="s">
        <v>2806</v>
      </c>
      <c r="K4433" t="s">
        <v>1894</v>
      </c>
      <c r="L4433" t="s">
        <v>1017</v>
      </c>
      <c r="M4433" t="s">
        <v>376</v>
      </c>
      <c r="N4433" t="s">
        <v>1037</v>
      </c>
      <c r="O4433" t="s">
        <v>30</v>
      </c>
      <c r="U4433">
        <f t="shared" si="209"/>
        <v>0</v>
      </c>
    </row>
    <row r="4434" spans="1:21" x14ac:dyDescent="0.25">
      <c r="A4434">
        <v>20100313</v>
      </c>
      <c r="B4434" t="s">
        <v>1825</v>
      </c>
      <c r="C4434" t="str">
        <f t="shared" si="207"/>
        <v>W</v>
      </c>
      <c r="D4434" t="s">
        <v>1264</v>
      </c>
      <c r="E4434" s="1">
        <v>27</v>
      </c>
      <c r="F4434" s="1">
        <v>12</v>
      </c>
      <c r="G4434">
        <f t="shared" si="208"/>
        <v>15</v>
      </c>
      <c r="H4434" t="s">
        <v>2806</v>
      </c>
      <c r="K4434" t="s">
        <v>2088</v>
      </c>
      <c r="L4434" t="s">
        <v>1826</v>
      </c>
      <c r="M4434" t="s">
        <v>1825</v>
      </c>
      <c r="N4434" t="s">
        <v>1033</v>
      </c>
      <c r="O4434" t="s">
        <v>30</v>
      </c>
      <c r="U4434">
        <f t="shared" si="209"/>
        <v>0</v>
      </c>
    </row>
    <row r="4435" spans="1:21" x14ac:dyDescent="0.25">
      <c r="A4435">
        <v>20100313</v>
      </c>
      <c r="B4435" t="s">
        <v>1264</v>
      </c>
      <c r="C4435" t="str">
        <f t="shared" si="207"/>
        <v>L</v>
      </c>
      <c r="D4435" t="s">
        <v>1825</v>
      </c>
      <c r="E4435" s="1">
        <v>12</v>
      </c>
      <c r="F4435" s="1">
        <v>27</v>
      </c>
      <c r="G4435">
        <f t="shared" si="208"/>
        <v>-15</v>
      </c>
      <c r="H4435" t="s">
        <v>2806</v>
      </c>
      <c r="K4435" t="s">
        <v>2088</v>
      </c>
      <c r="L4435" t="s">
        <v>1826</v>
      </c>
      <c r="M4435" t="s">
        <v>1825</v>
      </c>
      <c r="N4435" t="s">
        <v>1037</v>
      </c>
      <c r="O4435" t="s">
        <v>30</v>
      </c>
      <c r="U4435">
        <f t="shared" si="209"/>
        <v>0</v>
      </c>
    </row>
    <row r="4436" spans="1:21" x14ac:dyDescent="0.25">
      <c r="A4436">
        <v>20100313</v>
      </c>
      <c r="B4436" t="s">
        <v>503</v>
      </c>
      <c r="C4436" t="str">
        <f t="shared" si="207"/>
        <v>D</v>
      </c>
      <c r="D4436" t="s">
        <v>376</v>
      </c>
      <c r="E4436" s="1">
        <v>15</v>
      </c>
      <c r="F4436" s="1">
        <v>15</v>
      </c>
      <c r="G4436">
        <f t="shared" si="208"/>
        <v>0</v>
      </c>
      <c r="H4436" t="s">
        <v>2806</v>
      </c>
      <c r="K4436" t="s">
        <v>1822</v>
      </c>
      <c r="L4436" t="s">
        <v>1120</v>
      </c>
      <c r="M4436" t="s">
        <v>503</v>
      </c>
      <c r="N4436" t="s">
        <v>1033</v>
      </c>
      <c r="O4436" t="s">
        <v>30</v>
      </c>
      <c r="U4436">
        <f t="shared" si="209"/>
        <v>0</v>
      </c>
    </row>
    <row r="4437" spans="1:21" x14ac:dyDescent="0.25">
      <c r="A4437">
        <v>20100313</v>
      </c>
      <c r="B4437" t="s">
        <v>376</v>
      </c>
      <c r="C4437" t="str">
        <f t="shared" si="207"/>
        <v>D</v>
      </c>
      <c r="D4437" t="s">
        <v>503</v>
      </c>
      <c r="E4437" s="1">
        <v>15</v>
      </c>
      <c r="F4437" s="1">
        <v>15</v>
      </c>
      <c r="G4437">
        <f t="shared" si="208"/>
        <v>0</v>
      </c>
      <c r="H4437" t="s">
        <v>2806</v>
      </c>
      <c r="K4437" t="s">
        <v>1822</v>
      </c>
      <c r="L4437" t="s">
        <v>1120</v>
      </c>
      <c r="M4437" t="s">
        <v>503</v>
      </c>
      <c r="N4437" t="s">
        <v>1037</v>
      </c>
      <c r="O4437" t="s">
        <v>30</v>
      </c>
      <c r="U4437">
        <f t="shared" si="209"/>
        <v>0</v>
      </c>
    </row>
    <row r="4438" spans="1:21" x14ac:dyDescent="0.25">
      <c r="A4438">
        <v>20100314</v>
      </c>
      <c r="B4438" t="s">
        <v>164</v>
      </c>
      <c r="C4438" t="str">
        <f t="shared" si="207"/>
        <v>W</v>
      </c>
      <c r="D4438" t="s">
        <v>171</v>
      </c>
      <c r="E4438" s="1">
        <v>46</v>
      </c>
      <c r="F4438" s="1">
        <v>20</v>
      </c>
      <c r="G4438">
        <f t="shared" si="208"/>
        <v>26</v>
      </c>
      <c r="H4438" t="s">
        <v>2806</v>
      </c>
      <c r="K4438" t="s">
        <v>1820</v>
      </c>
      <c r="L4438" t="s">
        <v>1819</v>
      </c>
      <c r="M4438" t="s">
        <v>164</v>
      </c>
      <c r="N4438" t="s">
        <v>1033</v>
      </c>
      <c r="O4438" t="s">
        <v>30</v>
      </c>
      <c r="U4438">
        <f t="shared" si="209"/>
        <v>0</v>
      </c>
    </row>
    <row r="4439" spans="1:21" x14ac:dyDescent="0.25">
      <c r="A4439">
        <v>20100314</v>
      </c>
      <c r="B4439" t="s">
        <v>171</v>
      </c>
      <c r="C4439" t="str">
        <f t="shared" si="207"/>
        <v>L</v>
      </c>
      <c r="D4439" t="s">
        <v>164</v>
      </c>
      <c r="E4439" s="1">
        <v>20</v>
      </c>
      <c r="F4439" s="1">
        <v>46</v>
      </c>
      <c r="G4439">
        <f t="shared" si="208"/>
        <v>-26</v>
      </c>
      <c r="H4439" t="s">
        <v>2806</v>
      </c>
      <c r="K4439" t="s">
        <v>1820</v>
      </c>
      <c r="L4439" t="s">
        <v>1819</v>
      </c>
      <c r="M4439" t="s">
        <v>164</v>
      </c>
      <c r="N4439" t="s">
        <v>1037</v>
      </c>
      <c r="O4439" t="s">
        <v>30</v>
      </c>
      <c r="U4439">
        <f t="shared" si="209"/>
        <v>0</v>
      </c>
    </row>
    <row r="4440" spans="1:21" x14ac:dyDescent="0.25">
      <c r="A4440">
        <v>20100320</v>
      </c>
      <c r="B4440" t="s">
        <v>1825</v>
      </c>
      <c r="C4440" t="str">
        <f t="shared" si="207"/>
        <v>L</v>
      </c>
      <c r="D4440" t="s">
        <v>503</v>
      </c>
      <c r="E4440" s="1">
        <v>20</v>
      </c>
      <c r="F4440" s="1">
        <v>23</v>
      </c>
      <c r="G4440">
        <f t="shared" si="208"/>
        <v>-3</v>
      </c>
      <c r="H4440" t="s">
        <v>2806</v>
      </c>
      <c r="K4440" t="s">
        <v>2088</v>
      </c>
      <c r="L4440" t="s">
        <v>1826</v>
      </c>
      <c r="M4440" t="s">
        <v>1825</v>
      </c>
      <c r="N4440" t="s">
        <v>1033</v>
      </c>
      <c r="O4440" t="s">
        <v>30</v>
      </c>
      <c r="U4440">
        <f t="shared" si="209"/>
        <v>1</v>
      </c>
    </row>
    <row r="4441" spans="1:21" x14ac:dyDescent="0.25">
      <c r="A4441">
        <v>20100320</v>
      </c>
      <c r="B4441" t="s">
        <v>503</v>
      </c>
      <c r="C4441" t="str">
        <f t="shared" si="207"/>
        <v>W</v>
      </c>
      <c r="D4441" t="s">
        <v>1825</v>
      </c>
      <c r="E4441" s="1">
        <v>23</v>
      </c>
      <c r="F4441" s="1">
        <v>20</v>
      </c>
      <c r="G4441">
        <f t="shared" si="208"/>
        <v>3</v>
      </c>
      <c r="H4441" t="s">
        <v>2806</v>
      </c>
      <c r="K4441" t="s">
        <v>2088</v>
      </c>
      <c r="L4441" t="s">
        <v>1826</v>
      </c>
      <c r="M4441" t="s">
        <v>1825</v>
      </c>
      <c r="N4441" t="s">
        <v>1037</v>
      </c>
      <c r="O4441" t="s">
        <v>30</v>
      </c>
      <c r="U4441">
        <f t="shared" si="209"/>
        <v>0</v>
      </c>
    </row>
    <row r="4442" spans="1:21" x14ac:dyDescent="0.25">
      <c r="A4442">
        <v>20100320</v>
      </c>
      <c r="B4442" t="s">
        <v>1264</v>
      </c>
      <c r="C4442" t="str">
        <f t="shared" si="207"/>
        <v>W</v>
      </c>
      <c r="D4442" t="s">
        <v>171</v>
      </c>
      <c r="E4442" s="1">
        <v>33</v>
      </c>
      <c r="F4442" s="1">
        <v>10</v>
      </c>
      <c r="G4442">
        <f t="shared" si="208"/>
        <v>23</v>
      </c>
      <c r="H4442" t="s">
        <v>2806</v>
      </c>
      <c r="K4442" t="s">
        <v>1407</v>
      </c>
      <c r="L4442" t="s">
        <v>1263</v>
      </c>
      <c r="M4442" t="s">
        <v>1264</v>
      </c>
      <c r="N4442" t="s">
        <v>1033</v>
      </c>
      <c r="O4442" t="s">
        <v>30</v>
      </c>
      <c r="U4442">
        <f t="shared" si="209"/>
        <v>0</v>
      </c>
    </row>
    <row r="4443" spans="1:21" x14ac:dyDescent="0.25">
      <c r="A4443">
        <v>20100320</v>
      </c>
      <c r="B4443" t="s">
        <v>171</v>
      </c>
      <c r="C4443" t="str">
        <f t="shared" si="207"/>
        <v>L</v>
      </c>
      <c r="D4443" t="s">
        <v>1264</v>
      </c>
      <c r="E4443" s="1">
        <v>10</v>
      </c>
      <c r="F4443" s="1">
        <v>33</v>
      </c>
      <c r="G4443">
        <f t="shared" si="208"/>
        <v>-23</v>
      </c>
      <c r="H4443" t="s">
        <v>2806</v>
      </c>
      <c r="K4443" t="s">
        <v>1407</v>
      </c>
      <c r="L4443" t="s">
        <v>1263</v>
      </c>
      <c r="M4443" t="s">
        <v>1264</v>
      </c>
      <c r="N4443" t="s">
        <v>1037</v>
      </c>
      <c r="O4443" t="s">
        <v>30</v>
      </c>
      <c r="U4443">
        <f t="shared" si="209"/>
        <v>0</v>
      </c>
    </row>
    <row r="4444" spans="1:21" x14ac:dyDescent="0.25">
      <c r="A4444">
        <v>20100320</v>
      </c>
      <c r="B4444" t="s">
        <v>164</v>
      </c>
      <c r="C4444" t="str">
        <f t="shared" si="207"/>
        <v>W</v>
      </c>
      <c r="D4444" t="s">
        <v>376</v>
      </c>
      <c r="E4444" s="1">
        <v>12</v>
      </c>
      <c r="F4444" s="1">
        <v>10</v>
      </c>
      <c r="G4444">
        <f t="shared" si="208"/>
        <v>2</v>
      </c>
      <c r="H4444" t="s">
        <v>2806</v>
      </c>
      <c r="K4444" t="s">
        <v>1820</v>
      </c>
      <c r="L4444" t="s">
        <v>1819</v>
      </c>
      <c r="M4444" t="s">
        <v>164</v>
      </c>
      <c r="N4444" t="s">
        <v>1033</v>
      </c>
      <c r="O4444" t="s">
        <v>30</v>
      </c>
      <c r="U4444">
        <f t="shared" si="209"/>
        <v>0</v>
      </c>
    </row>
    <row r="4445" spans="1:21" x14ac:dyDescent="0.25">
      <c r="A4445">
        <v>20100320</v>
      </c>
      <c r="B4445" t="s">
        <v>376</v>
      </c>
      <c r="C4445" t="str">
        <f t="shared" si="207"/>
        <v>L</v>
      </c>
      <c r="D4445" t="s">
        <v>164</v>
      </c>
      <c r="E4445" s="1">
        <v>10</v>
      </c>
      <c r="F4445" s="1">
        <v>12</v>
      </c>
      <c r="G4445">
        <f t="shared" si="208"/>
        <v>-2</v>
      </c>
      <c r="H4445" t="s">
        <v>2806</v>
      </c>
      <c r="K4445" t="s">
        <v>1820</v>
      </c>
      <c r="L4445" t="s">
        <v>1819</v>
      </c>
      <c r="M4445" t="s">
        <v>164</v>
      </c>
      <c r="N4445" t="s">
        <v>1037</v>
      </c>
      <c r="O4445" t="s">
        <v>30</v>
      </c>
      <c r="U4445">
        <f t="shared" si="209"/>
        <v>1</v>
      </c>
    </row>
    <row r="4446" spans="1:21" x14ac:dyDescent="0.25">
      <c r="A4446">
        <v>20100605</v>
      </c>
      <c r="B4446" t="s">
        <v>1264</v>
      </c>
      <c r="C4446" t="str">
        <f t="shared" si="207"/>
        <v>L</v>
      </c>
      <c r="D4446" t="s">
        <v>1828</v>
      </c>
      <c r="E4446" s="1">
        <v>31</v>
      </c>
      <c r="F4446" s="1">
        <v>34</v>
      </c>
      <c r="G4446">
        <f t="shared" si="208"/>
        <v>-3</v>
      </c>
      <c r="H4446" t="s">
        <v>2075</v>
      </c>
      <c r="K4446" t="s">
        <v>1407</v>
      </c>
      <c r="L4446" t="s">
        <v>1263</v>
      </c>
      <c r="M4446" t="s">
        <v>1264</v>
      </c>
      <c r="N4446" t="s">
        <v>1033</v>
      </c>
      <c r="S4446" t="s">
        <v>30</v>
      </c>
      <c r="U4446">
        <f t="shared" si="209"/>
        <v>1</v>
      </c>
    </row>
    <row r="4447" spans="1:21" x14ac:dyDescent="0.25">
      <c r="A4447">
        <v>20100605</v>
      </c>
      <c r="B4447" t="s">
        <v>1828</v>
      </c>
      <c r="C4447" t="str">
        <f t="shared" si="207"/>
        <v>W</v>
      </c>
      <c r="D4447" t="s">
        <v>1264</v>
      </c>
      <c r="E4447" s="1">
        <v>34</v>
      </c>
      <c r="F4447" s="1">
        <v>31</v>
      </c>
      <c r="G4447">
        <f t="shared" si="208"/>
        <v>3</v>
      </c>
      <c r="H4447" t="s">
        <v>2075</v>
      </c>
      <c r="K4447" t="s">
        <v>1407</v>
      </c>
      <c r="L4447" t="s">
        <v>1263</v>
      </c>
      <c r="M4447" t="s">
        <v>1264</v>
      </c>
      <c r="N4447" t="s">
        <v>1037</v>
      </c>
      <c r="S4447" t="s">
        <v>30</v>
      </c>
      <c r="U4447">
        <f t="shared" si="209"/>
        <v>0</v>
      </c>
    </row>
    <row r="4448" spans="1:21" x14ac:dyDescent="0.25">
      <c r="A4448">
        <v>20100612</v>
      </c>
      <c r="B4448" t="s">
        <v>1824</v>
      </c>
      <c r="C4448" t="str">
        <f t="shared" si="207"/>
        <v>W</v>
      </c>
      <c r="D4448" t="s">
        <v>376</v>
      </c>
      <c r="E4448" s="1">
        <v>27</v>
      </c>
      <c r="F4448" s="1">
        <v>17</v>
      </c>
      <c r="G4448">
        <f t="shared" si="208"/>
        <v>10</v>
      </c>
      <c r="H4448" t="s">
        <v>2076</v>
      </c>
      <c r="K4448" t="s">
        <v>2084</v>
      </c>
      <c r="L4448" t="s">
        <v>1720</v>
      </c>
      <c r="M4448" t="s">
        <v>1824</v>
      </c>
      <c r="N4448" t="s">
        <v>1033</v>
      </c>
      <c r="S4448" t="s">
        <v>30</v>
      </c>
      <c r="U4448">
        <f t="shared" si="209"/>
        <v>0</v>
      </c>
    </row>
    <row r="4449" spans="1:21" x14ac:dyDescent="0.25">
      <c r="A4449">
        <v>20100612</v>
      </c>
      <c r="B4449" t="s">
        <v>376</v>
      </c>
      <c r="C4449" t="str">
        <f t="shared" si="207"/>
        <v>L</v>
      </c>
      <c r="D4449" t="s">
        <v>1824</v>
      </c>
      <c r="E4449" s="1">
        <v>17</v>
      </c>
      <c r="F4449" s="1">
        <v>27</v>
      </c>
      <c r="G4449">
        <f t="shared" si="208"/>
        <v>-10</v>
      </c>
      <c r="H4449" t="s">
        <v>2076</v>
      </c>
      <c r="K4449" t="s">
        <v>2084</v>
      </c>
      <c r="L4449" t="s">
        <v>1720</v>
      </c>
      <c r="M4449" t="s">
        <v>1824</v>
      </c>
      <c r="N4449" t="s">
        <v>1037</v>
      </c>
      <c r="S4449" t="s">
        <v>30</v>
      </c>
      <c r="U4449">
        <f t="shared" si="209"/>
        <v>0</v>
      </c>
    </row>
    <row r="4450" spans="1:21" x14ac:dyDescent="0.25">
      <c r="A4450">
        <v>20100612</v>
      </c>
      <c r="B4450" t="s">
        <v>1787</v>
      </c>
      <c r="C4450" t="str">
        <f t="shared" si="207"/>
        <v>W</v>
      </c>
      <c r="D4450" t="s">
        <v>1825</v>
      </c>
      <c r="E4450" s="1">
        <v>66</v>
      </c>
      <c r="F4450" s="1">
        <v>28</v>
      </c>
      <c r="G4450">
        <f t="shared" si="208"/>
        <v>38</v>
      </c>
      <c r="H4450" t="s">
        <v>2083</v>
      </c>
      <c r="K4450" t="s">
        <v>2032</v>
      </c>
      <c r="L4450" t="s">
        <v>2031</v>
      </c>
      <c r="M4450" t="s">
        <v>1787</v>
      </c>
      <c r="N4450" t="s">
        <v>1033</v>
      </c>
      <c r="S4450" t="s">
        <v>30</v>
      </c>
      <c r="U4450">
        <f t="shared" si="209"/>
        <v>0</v>
      </c>
    </row>
    <row r="4451" spans="1:21" x14ac:dyDescent="0.25">
      <c r="A4451">
        <v>20100612</v>
      </c>
      <c r="B4451" t="s">
        <v>1825</v>
      </c>
      <c r="C4451" t="str">
        <f t="shared" si="207"/>
        <v>L</v>
      </c>
      <c r="D4451" t="s">
        <v>1787</v>
      </c>
      <c r="E4451" s="1">
        <v>28</v>
      </c>
      <c r="F4451" s="1">
        <v>66</v>
      </c>
      <c r="G4451">
        <f t="shared" si="208"/>
        <v>-38</v>
      </c>
      <c r="H4451" t="s">
        <v>2083</v>
      </c>
      <c r="K4451" t="s">
        <v>2032</v>
      </c>
      <c r="L4451" t="s">
        <v>2031</v>
      </c>
      <c r="M4451" t="s">
        <v>1787</v>
      </c>
      <c r="N4451" t="s">
        <v>1037</v>
      </c>
      <c r="S4451" t="s">
        <v>30</v>
      </c>
      <c r="U4451">
        <f t="shared" si="209"/>
        <v>0</v>
      </c>
    </row>
    <row r="4452" spans="1:21" x14ac:dyDescent="0.25">
      <c r="A4452">
        <v>20100612</v>
      </c>
      <c r="B4452" t="s">
        <v>1828</v>
      </c>
      <c r="C4452" t="str">
        <f t="shared" si="207"/>
        <v>W</v>
      </c>
      <c r="D4452" t="s">
        <v>164</v>
      </c>
      <c r="E4452" s="1">
        <v>42</v>
      </c>
      <c r="F4452" s="1">
        <v>17</v>
      </c>
      <c r="G4452">
        <f t="shared" si="208"/>
        <v>25</v>
      </c>
      <c r="H4452" t="s">
        <v>2075</v>
      </c>
      <c r="K4452" t="s">
        <v>1962</v>
      </c>
      <c r="L4452" t="s">
        <v>1913</v>
      </c>
      <c r="M4452" t="s">
        <v>1828</v>
      </c>
      <c r="N4452" t="s">
        <v>1033</v>
      </c>
      <c r="S4452" t="s">
        <v>30</v>
      </c>
      <c r="U4452">
        <f t="shared" si="209"/>
        <v>0</v>
      </c>
    </row>
    <row r="4453" spans="1:21" x14ac:dyDescent="0.25">
      <c r="A4453">
        <v>20100612</v>
      </c>
      <c r="B4453" t="s">
        <v>164</v>
      </c>
      <c r="C4453" t="str">
        <f t="shared" si="207"/>
        <v>L</v>
      </c>
      <c r="D4453" t="s">
        <v>1828</v>
      </c>
      <c r="E4453" s="1">
        <v>17</v>
      </c>
      <c r="F4453" s="1">
        <v>42</v>
      </c>
      <c r="G4453">
        <f t="shared" si="208"/>
        <v>-25</v>
      </c>
      <c r="H4453" t="s">
        <v>2075</v>
      </c>
      <c r="K4453" t="s">
        <v>1962</v>
      </c>
      <c r="L4453" t="s">
        <v>1913</v>
      </c>
      <c r="M4453" t="s">
        <v>1828</v>
      </c>
      <c r="N4453" t="s">
        <v>1037</v>
      </c>
      <c r="S4453" t="s">
        <v>30</v>
      </c>
      <c r="U4453">
        <f t="shared" si="209"/>
        <v>0</v>
      </c>
    </row>
    <row r="4454" spans="1:21" x14ac:dyDescent="0.25">
      <c r="A4454">
        <v>20100612</v>
      </c>
      <c r="B4454" t="s">
        <v>1821</v>
      </c>
      <c r="C4454" t="str">
        <f t="shared" si="207"/>
        <v>L</v>
      </c>
      <c r="D4454" t="s">
        <v>503</v>
      </c>
      <c r="E4454" s="1">
        <v>16</v>
      </c>
      <c r="F4454" s="1">
        <v>24</v>
      </c>
      <c r="G4454">
        <f t="shared" si="208"/>
        <v>-8</v>
      </c>
      <c r="H4454" t="s">
        <v>2081</v>
      </c>
      <c r="K4454" t="s">
        <v>2048</v>
      </c>
      <c r="L4454" t="s">
        <v>2001</v>
      </c>
      <c r="M4454" t="s">
        <v>1821</v>
      </c>
      <c r="N4454" t="s">
        <v>1033</v>
      </c>
      <c r="S4454" t="s">
        <v>30</v>
      </c>
      <c r="U4454">
        <f t="shared" si="209"/>
        <v>0</v>
      </c>
    </row>
    <row r="4455" spans="1:21" x14ac:dyDescent="0.25">
      <c r="A4455">
        <v>20100612</v>
      </c>
      <c r="B4455" t="s">
        <v>503</v>
      </c>
      <c r="C4455" t="str">
        <f t="shared" si="207"/>
        <v>W</v>
      </c>
      <c r="D4455" t="s">
        <v>1821</v>
      </c>
      <c r="E4455" s="1">
        <v>24</v>
      </c>
      <c r="F4455" s="1">
        <v>16</v>
      </c>
      <c r="G4455">
        <f t="shared" si="208"/>
        <v>8</v>
      </c>
      <c r="H4455" t="s">
        <v>2081</v>
      </c>
      <c r="K4455" t="s">
        <v>2048</v>
      </c>
      <c r="L4455" t="s">
        <v>2001</v>
      </c>
      <c r="M4455" t="s">
        <v>1821</v>
      </c>
      <c r="N4455" t="s">
        <v>1037</v>
      </c>
      <c r="S4455" t="s">
        <v>30</v>
      </c>
      <c r="U4455">
        <f t="shared" si="209"/>
        <v>0</v>
      </c>
    </row>
    <row r="4456" spans="1:21" x14ac:dyDescent="0.25">
      <c r="A4456">
        <v>20100619</v>
      </c>
      <c r="B4456" t="s">
        <v>1824</v>
      </c>
      <c r="C4456" t="str">
        <f t="shared" si="207"/>
        <v>L</v>
      </c>
      <c r="D4456" t="s">
        <v>376</v>
      </c>
      <c r="E4456" s="1">
        <v>20</v>
      </c>
      <c r="F4456" s="1">
        <v>21</v>
      </c>
      <c r="G4456">
        <f t="shared" si="208"/>
        <v>-1</v>
      </c>
      <c r="H4456" t="s">
        <v>2076</v>
      </c>
      <c r="K4456" t="s">
        <v>1960</v>
      </c>
      <c r="L4456" t="s">
        <v>1675</v>
      </c>
      <c r="M4456" t="s">
        <v>1824</v>
      </c>
      <c r="N4456" t="s">
        <v>1033</v>
      </c>
      <c r="S4456" t="s">
        <v>30</v>
      </c>
      <c r="U4456">
        <f t="shared" si="209"/>
        <v>1</v>
      </c>
    </row>
    <row r="4457" spans="1:21" x14ac:dyDescent="0.25">
      <c r="A4457">
        <v>20100619</v>
      </c>
      <c r="B4457" t="s">
        <v>376</v>
      </c>
      <c r="C4457" t="str">
        <f t="shared" si="207"/>
        <v>W</v>
      </c>
      <c r="D4457" t="s">
        <v>1824</v>
      </c>
      <c r="E4457" s="1">
        <v>21</v>
      </c>
      <c r="F4457" s="1">
        <v>20</v>
      </c>
      <c r="G4457">
        <f t="shared" si="208"/>
        <v>1</v>
      </c>
      <c r="H4457" t="s">
        <v>2076</v>
      </c>
      <c r="K4457" t="s">
        <v>1960</v>
      </c>
      <c r="L4457" t="s">
        <v>1675</v>
      </c>
      <c r="M4457" t="s">
        <v>1824</v>
      </c>
      <c r="N4457" t="s">
        <v>1037</v>
      </c>
      <c r="S4457" t="s">
        <v>30</v>
      </c>
      <c r="U4457">
        <f t="shared" si="209"/>
        <v>0</v>
      </c>
    </row>
    <row r="4458" spans="1:21" x14ac:dyDescent="0.25">
      <c r="A4458">
        <v>20100619</v>
      </c>
      <c r="B4458" t="s">
        <v>1828</v>
      </c>
      <c r="C4458" t="str">
        <f t="shared" si="207"/>
        <v>W</v>
      </c>
      <c r="D4458" t="s">
        <v>171</v>
      </c>
      <c r="E4458" s="1">
        <v>29</v>
      </c>
      <c r="F4458" s="1">
        <v>13</v>
      </c>
      <c r="G4458">
        <f t="shared" si="208"/>
        <v>16</v>
      </c>
      <c r="H4458" t="s">
        <v>2075</v>
      </c>
      <c r="K4458" t="s">
        <v>2078</v>
      </c>
      <c r="L4458" t="s">
        <v>2077</v>
      </c>
      <c r="M4458" t="s">
        <v>1828</v>
      </c>
      <c r="N4458" t="s">
        <v>1033</v>
      </c>
      <c r="S4458" t="s">
        <v>30</v>
      </c>
      <c r="U4458">
        <f t="shared" si="209"/>
        <v>0</v>
      </c>
    </row>
    <row r="4459" spans="1:21" x14ac:dyDescent="0.25">
      <c r="A4459">
        <v>20100619</v>
      </c>
      <c r="B4459" t="s">
        <v>171</v>
      </c>
      <c r="C4459" t="str">
        <f t="shared" si="207"/>
        <v>L</v>
      </c>
      <c r="D4459" t="s">
        <v>1828</v>
      </c>
      <c r="E4459" s="1">
        <v>13</v>
      </c>
      <c r="F4459" s="1">
        <v>29</v>
      </c>
      <c r="G4459">
        <f t="shared" si="208"/>
        <v>-16</v>
      </c>
      <c r="H4459" t="s">
        <v>2075</v>
      </c>
      <c r="K4459" t="s">
        <v>2078</v>
      </c>
      <c r="L4459" t="s">
        <v>2077</v>
      </c>
      <c r="M4459" t="s">
        <v>1828</v>
      </c>
      <c r="N4459" t="s">
        <v>1037</v>
      </c>
      <c r="S4459" t="s">
        <v>30</v>
      </c>
      <c r="U4459">
        <f t="shared" si="209"/>
        <v>0</v>
      </c>
    </row>
    <row r="4460" spans="1:21" x14ac:dyDescent="0.25">
      <c r="A4460">
        <v>20100619</v>
      </c>
      <c r="B4460" t="s">
        <v>1821</v>
      </c>
      <c r="C4460" t="str">
        <f t="shared" si="207"/>
        <v>L</v>
      </c>
      <c r="D4460" t="s">
        <v>503</v>
      </c>
      <c r="E4460" s="1">
        <v>9</v>
      </c>
      <c r="F4460" s="1">
        <v>13</v>
      </c>
      <c r="G4460">
        <f t="shared" si="208"/>
        <v>-4</v>
      </c>
      <c r="H4460" t="s">
        <v>2081</v>
      </c>
      <c r="K4460" t="s">
        <v>2080</v>
      </c>
      <c r="L4460" t="s">
        <v>2079</v>
      </c>
      <c r="M4460" t="s">
        <v>1821</v>
      </c>
      <c r="N4460" t="s">
        <v>1033</v>
      </c>
      <c r="S4460" t="s">
        <v>30</v>
      </c>
      <c r="U4460">
        <f t="shared" si="209"/>
        <v>1</v>
      </c>
    </row>
    <row r="4461" spans="1:21" x14ac:dyDescent="0.25">
      <c r="A4461">
        <v>20100619</v>
      </c>
      <c r="B4461" t="s">
        <v>503</v>
      </c>
      <c r="C4461" t="str">
        <f t="shared" si="207"/>
        <v>W</v>
      </c>
      <c r="D4461" t="s">
        <v>1821</v>
      </c>
      <c r="E4461" s="1">
        <v>13</v>
      </c>
      <c r="F4461" s="1">
        <v>9</v>
      </c>
      <c r="G4461">
        <f t="shared" si="208"/>
        <v>4</v>
      </c>
      <c r="H4461" t="s">
        <v>2081</v>
      </c>
      <c r="K4461" t="s">
        <v>2080</v>
      </c>
      <c r="L4461" t="s">
        <v>2079</v>
      </c>
      <c r="M4461" t="s">
        <v>1821</v>
      </c>
      <c r="N4461" t="s">
        <v>1037</v>
      </c>
      <c r="S4461" t="s">
        <v>30</v>
      </c>
      <c r="U4461">
        <f t="shared" si="209"/>
        <v>0</v>
      </c>
    </row>
    <row r="4462" spans="1:21" x14ac:dyDescent="0.25">
      <c r="A4462">
        <v>20100619</v>
      </c>
      <c r="B4462" t="s">
        <v>1787</v>
      </c>
      <c r="C4462" t="str">
        <f t="shared" si="207"/>
        <v>W</v>
      </c>
      <c r="D4462" t="s">
        <v>1264</v>
      </c>
      <c r="E4462" s="1">
        <v>42</v>
      </c>
      <c r="F4462" s="1">
        <v>9</v>
      </c>
      <c r="G4462">
        <f t="shared" si="208"/>
        <v>33</v>
      </c>
      <c r="H4462" t="s">
        <v>2071</v>
      </c>
      <c r="K4462" t="s">
        <v>2082</v>
      </c>
      <c r="L4462" t="s">
        <v>1877</v>
      </c>
      <c r="M4462" t="s">
        <v>1787</v>
      </c>
      <c r="N4462" t="s">
        <v>1033</v>
      </c>
      <c r="S4462" t="s">
        <v>30</v>
      </c>
      <c r="U4462">
        <f t="shared" si="209"/>
        <v>0</v>
      </c>
    </row>
    <row r="4463" spans="1:21" x14ac:dyDescent="0.25">
      <c r="A4463">
        <v>20100619</v>
      </c>
      <c r="B4463" t="s">
        <v>1264</v>
      </c>
      <c r="C4463" t="str">
        <f t="shared" si="207"/>
        <v>L</v>
      </c>
      <c r="D4463" t="s">
        <v>1787</v>
      </c>
      <c r="E4463" s="1">
        <v>9</v>
      </c>
      <c r="F4463" s="1">
        <v>42</v>
      </c>
      <c r="G4463">
        <f t="shared" si="208"/>
        <v>-33</v>
      </c>
      <c r="H4463" t="s">
        <v>2071</v>
      </c>
      <c r="K4463" t="s">
        <v>2082</v>
      </c>
      <c r="L4463" t="s">
        <v>1877</v>
      </c>
      <c r="M4463" t="s">
        <v>1787</v>
      </c>
      <c r="N4463" t="s">
        <v>1037</v>
      </c>
      <c r="S4463" t="s">
        <v>30</v>
      </c>
      <c r="U4463">
        <f t="shared" si="209"/>
        <v>0</v>
      </c>
    </row>
    <row r="4464" spans="1:21" x14ac:dyDescent="0.25">
      <c r="A4464">
        <v>20100626</v>
      </c>
      <c r="B4464" t="s">
        <v>1828</v>
      </c>
      <c r="C4464" t="str">
        <f t="shared" si="207"/>
        <v>W</v>
      </c>
      <c r="D4464" t="s">
        <v>171</v>
      </c>
      <c r="E4464" s="1">
        <v>55</v>
      </c>
      <c r="F4464" s="1">
        <v>11</v>
      </c>
      <c r="G4464">
        <f t="shared" si="208"/>
        <v>44</v>
      </c>
      <c r="H4464" t="s">
        <v>2075</v>
      </c>
      <c r="K4464" t="s">
        <v>2074</v>
      </c>
      <c r="L4464" t="s">
        <v>2073</v>
      </c>
      <c r="M4464" t="s">
        <v>1828</v>
      </c>
      <c r="N4464" t="s">
        <v>1033</v>
      </c>
      <c r="S4464" t="s">
        <v>30</v>
      </c>
      <c r="U4464">
        <f t="shared" si="209"/>
        <v>0</v>
      </c>
    </row>
    <row r="4465" spans="1:21" x14ac:dyDescent="0.25">
      <c r="A4465">
        <v>20100626</v>
      </c>
      <c r="B4465" t="s">
        <v>171</v>
      </c>
      <c r="C4465" t="str">
        <f t="shared" si="207"/>
        <v>L</v>
      </c>
      <c r="D4465" t="s">
        <v>1828</v>
      </c>
      <c r="E4465" s="1">
        <v>11</v>
      </c>
      <c r="F4465" s="1">
        <v>55</v>
      </c>
      <c r="G4465">
        <f t="shared" si="208"/>
        <v>-44</v>
      </c>
      <c r="H4465" t="s">
        <v>2075</v>
      </c>
      <c r="K4465" t="s">
        <v>2074</v>
      </c>
      <c r="L4465" t="s">
        <v>2073</v>
      </c>
      <c r="M4465" t="s">
        <v>1828</v>
      </c>
      <c r="N4465" t="s">
        <v>1037</v>
      </c>
      <c r="S4465" t="s">
        <v>30</v>
      </c>
      <c r="U4465">
        <f t="shared" si="209"/>
        <v>0</v>
      </c>
    </row>
    <row r="4466" spans="1:21" x14ac:dyDescent="0.25">
      <c r="A4466">
        <v>20100626</v>
      </c>
      <c r="B4466" t="s">
        <v>1821</v>
      </c>
      <c r="C4466" t="str">
        <f t="shared" si="207"/>
        <v>W</v>
      </c>
      <c r="D4466" t="s">
        <v>164</v>
      </c>
      <c r="E4466" s="1">
        <v>41</v>
      </c>
      <c r="F4466" s="1">
        <v>13</v>
      </c>
      <c r="G4466">
        <f t="shared" si="208"/>
        <v>28</v>
      </c>
      <c r="H4466" t="s">
        <v>2072</v>
      </c>
      <c r="K4466" t="s">
        <v>1886</v>
      </c>
      <c r="L4466" t="s">
        <v>1885</v>
      </c>
      <c r="M4466" t="s">
        <v>1821</v>
      </c>
      <c r="N4466" t="s">
        <v>1033</v>
      </c>
      <c r="S4466" t="s">
        <v>30</v>
      </c>
      <c r="U4466">
        <f t="shared" si="209"/>
        <v>0</v>
      </c>
    </row>
    <row r="4467" spans="1:21" x14ac:dyDescent="0.25">
      <c r="A4467">
        <v>20100626</v>
      </c>
      <c r="B4467" t="s">
        <v>164</v>
      </c>
      <c r="C4467" t="str">
        <f t="shared" si="207"/>
        <v>L</v>
      </c>
      <c r="D4467" t="s">
        <v>1821</v>
      </c>
      <c r="E4467" s="1">
        <v>13</v>
      </c>
      <c r="F4467" s="1">
        <v>41</v>
      </c>
      <c r="G4467">
        <f t="shared" si="208"/>
        <v>-28</v>
      </c>
      <c r="H4467" t="s">
        <v>2072</v>
      </c>
      <c r="K4467" t="s">
        <v>1886</v>
      </c>
      <c r="L4467" t="s">
        <v>1885</v>
      </c>
      <c r="M4467" t="s">
        <v>1821</v>
      </c>
      <c r="N4467" t="s">
        <v>1037</v>
      </c>
      <c r="S4467" t="s">
        <v>30</v>
      </c>
      <c r="U4467">
        <f t="shared" si="209"/>
        <v>0</v>
      </c>
    </row>
    <row r="4468" spans="1:21" x14ac:dyDescent="0.25">
      <c r="A4468">
        <v>20100626</v>
      </c>
      <c r="B4468" t="s">
        <v>1824</v>
      </c>
      <c r="C4468" t="str">
        <f t="shared" si="207"/>
        <v>W</v>
      </c>
      <c r="D4468" t="s">
        <v>1825</v>
      </c>
      <c r="E4468" s="1">
        <v>22</v>
      </c>
      <c r="F4468" s="1">
        <v>15</v>
      </c>
      <c r="G4468">
        <f t="shared" si="208"/>
        <v>7</v>
      </c>
      <c r="H4468" t="s">
        <v>2072</v>
      </c>
      <c r="K4468" t="s">
        <v>1916</v>
      </c>
      <c r="L4468" t="s">
        <v>1715</v>
      </c>
      <c r="M4468" t="s">
        <v>1824</v>
      </c>
      <c r="N4468" t="s">
        <v>1033</v>
      </c>
      <c r="S4468" t="s">
        <v>30</v>
      </c>
      <c r="U4468">
        <f t="shared" si="209"/>
        <v>0</v>
      </c>
    </row>
    <row r="4469" spans="1:21" x14ac:dyDescent="0.25">
      <c r="A4469">
        <v>20100626</v>
      </c>
      <c r="B4469" t="s">
        <v>1825</v>
      </c>
      <c r="C4469" t="str">
        <f t="shared" si="207"/>
        <v>L</v>
      </c>
      <c r="D4469" t="s">
        <v>1824</v>
      </c>
      <c r="E4469" s="1">
        <v>15</v>
      </c>
      <c r="F4469" s="1">
        <v>22</v>
      </c>
      <c r="G4469">
        <f t="shared" si="208"/>
        <v>-7</v>
      </c>
      <c r="H4469" t="s">
        <v>2072</v>
      </c>
      <c r="K4469" t="s">
        <v>1916</v>
      </c>
      <c r="L4469" t="s">
        <v>1715</v>
      </c>
      <c r="M4469" t="s">
        <v>1824</v>
      </c>
      <c r="N4469" t="s">
        <v>1037</v>
      </c>
      <c r="S4469" t="s">
        <v>30</v>
      </c>
      <c r="U4469">
        <f t="shared" si="209"/>
        <v>1</v>
      </c>
    </row>
    <row r="4470" spans="1:21" x14ac:dyDescent="0.25">
      <c r="A4470">
        <v>20100626</v>
      </c>
      <c r="B4470" t="s">
        <v>1787</v>
      </c>
      <c r="C4470" t="str">
        <f t="shared" si="207"/>
        <v>W</v>
      </c>
      <c r="D4470" t="s">
        <v>1264</v>
      </c>
      <c r="E4470" s="1">
        <v>29</v>
      </c>
      <c r="F4470" s="1">
        <v>10</v>
      </c>
      <c r="G4470">
        <f t="shared" si="208"/>
        <v>19</v>
      </c>
      <c r="H4470" t="s">
        <v>2071</v>
      </c>
      <c r="K4470" t="s">
        <v>2017</v>
      </c>
      <c r="L4470" t="s">
        <v>1503</v>
      </c>
      <c r="M4470" t="s">
        <v>1787</v>
      </c>
      <c r="N4470" t="s">
        <v>1033</v>
      </c>
      <c r="S4470" t="s">
        <v>30</v>
      </c>
      <c r="U4470">
        <f t="shared" si="209"/>
        <v>0</v>
      </c>
    </row>
    <row r="4471" spans="1:21" x14ac:dyDescent="0.25">
      <c r="A4471">
        <v>20100626</v>
      </c>
      <c r="B4471" t="s">
        <v>1264</v>
      </c>
      <c r="C4471" t="str">
        <f t="shared" si="207"/>
        <v>L</v>
      </c>
      <c r="D4471" t="s">
        <v>1787</v>
      </c>
      <c r="E4471" s="1">
        <v>10</v>
      </c>
      <c r="F4471" s="1">
        <v>29</v>
      </c>
      <c r="G4471">
        <f t="shared" si="208"/>
        <v>-19</v>
      </c>
      <c r="H4471" t="s">
        <v>2071</v>
      </c>
      <c r="K4471" t="s">
        <v>2017</v>
      </c>
      <c r="L4471" t="s">
        <v>1503</v>
      </c>
      <c r="M4471" t="s">
        <v>1787</v>
      </c>
      <c r="N4471" t="s">
        <v>1037</v>
      </c>
      <c r="S4471" t="s">
        <v>30</v>
      </c>
      <c r="U4471">
        <f t="shared" si="209"/>
        <v>0</v>
      </c>
    </row>
    <row r="4472" spans="1:21" x14ac:dyDescent="0.25">
      <c r="A4472">
        <v>20100710</v>
      </c>
      <c r="B4472" t="s">
        <v>1787</v>
      </c>
      <c r="C4472" t="str">
        <f t="shared" si="207"/>
        <v>W</v>
      </c>
      <c r="D4472" t="s">
        <v>1828</v>
      </c>
      <c r="E4472" s="1">
        <v>32</v>
      </c>
      <c r="F4472" s="1">
        <v>12</v>
      </c>
      <c r="G4472">
        <f t="shared" si="208"/>
        <v>20</v>
      </c>
      <c r="H4472" t="s">
        <v>2772</v>
      </c>
      <c r="K4472" t="s">
        <v>1836</v>
      </c>
      <c r="L4472" t="s">
        <v>1786</v>
      </c>
      <c r="M4472" t="s">
        <v>1787</v>
      </c>
      <c r="N4472" t="s">
        <v>1033</v>
      </c>
      <c r="P4472" t="s">
        <v>30</v>
      </c>
      <c r="U4472">
        <f t="shared" si="209"/>
        <v>0</v>
      </c>
    </row>
    <row r="4473" spans="1:21" x14ac:dyDescent="0.25">
      <c r="A4473">
        <v>20100710</v>
      </c>
      <c r="B4473" t="s">
        <v>1828</v>
      </c>
      <c r="C4473" t="str">
        <f t="shared" si="207"/>
        <v>L</v>
      </c>
      <c r="D4473" t="s">
        <v>1787</v>
      </c>
      <c r="E4473" s="1">
        <v>12</v>
      </c>
      <c r="F4473" s="1">
        <v>32</v>
      </c>
      <c r="G4473">
        <f t="shared" si="208"/>
        <v>-20</v>
      </c>
      <c r="H4473" t="s">
        <v>2772</v>
      </c>
      <c r="K4473" t="s">
        <v>1836</v>
      </c>
      <c r="L4473" t="s">
        <v>1786</v>
      </c>
      <c r="M4473" t="s">
        <v>1787</v>
      </c>
      <c r="N4473" t="s">
        <v>1037</v>
      </c>
      <c r="P4473" t="s">
        <v>30</v>
      </c>
      <c r="U4473">
        <f t="shared" si="209"/>
        <v>0</v>
      </c>
    </row>
    <row r="4474" spans="1:21" x14ac:dyDescent="0.25">
      <c r="A4474">
        <v>20100717</v>
      </c>
      <c r="B4474" t="s">
        <v>1787</v>
      </c>
      <c r="C4474" t="str">
        <f t="shared" si="207"/>
        <v>W</v>
      </c>
      <c r="D4474" t="s">
        <v>1828</v>
      </c>
      <c r="E4474" s="1">
        <v>31</v>
      </c>
      <c r="F4474" s="1">
        <v>17</v>
      </c>
      <c r="G4474">
        <f t="shared" si="208"/>
        <v>14</v>
      </c>
      <c r="H4474" t="s">
        <v>2772</v>
      </c>
      <c r="K4474" t="s">
        <v>1968</v>
      </c>
      <c r="L4474" t="s">
        <v>1837</v>
      </c>
      <c r="M4474" t="s">
        <v>1787</v>
      </c>
      <c r="N4474" t="s">
        <v>1033</v>
      </c>
      <c r="P4474" t="s">
        <v>30</v>
      </c>
      <c r="U4474">
        <f t="shared" si="209"/>
        <v>0</v>
      </c>
    </row>
    <row r="4475" spans="1:21" x14ac:dyDescent="0.25">
      <c r="A4475">
        <v>20100717</v>
      </c>
      <c r="B4475" t="s">
        <v>1828</v>
      </c>
      <c r="C4475" t="str">
        <f t="shared" si="207"/>
        <v>L</v>
      </c>
      <c r="D4475" t="s">
        <v>1787</v>
      </c>
      <c r="E4475" s="1">
        <v>17</v>
      </c>
      <c r="F4475" s="1">
        <v>31</v>
      </c>
      <c r="G4475">
        <f t="shared" si="208"/>
        <v>-14</v>
      </c>
      <c r="H4475" t="s">
        <v>2772</v>
      </c>
      <c r="K4475" t="s">
        <v>1968</v>
      </c>
      <c r="L4475" t="s">
        <v>1837</v>
      </c>
      <c r="M4475" t="s">
        <v>1787</v>
      </c>
      <c r="N4475" t="s">
        <v>1037</v>
      </c>
      <c r="P4475" t="s">
        <v>30</v>
      </c>
      <c r="U4475">
        <f t="shared" si="209"/>
        <v>0</v>
      </c>
    </row>
    <row r="4476" spans="1:21" x14ac:dyDescent="0.25">
      <c r="A4476">
        <v>20100724</v>
      </c>
      <c r="B4476" t="s">
        <v>1824</v>
      </c>
      <c r="C4476" t="str">
        <f t="shared" si="207"/>
        <v>W</v>
      </c>
      <c r="D4476" t="s">
        <v>1828</v>
      </c>
      <c r="E4476" s="1">
        <v>30</v>
      </c>
      <c r="F4476" s="1">
        <v>13</v>
      </c>
      <c r="G4476">
        <f t="shared" si="208"/>
        <v>17</v>
      </c>
      <c r="H4476" t="s">
        <v>2772</v>
      </c>
      <c r="K4476" t="s">
        <v>1916</v>
      </c>
      <c r="L4476" t="s">
        <v>1715</v>
      </c>
      <c r="M4476" t="s">
        <v>1824</v>
      </c>
      <c r="N4476" t="s">
        <v>1033</v>
      </c>
      <c r="P4476" t="s">
        <v>30</v>
      </c>
      <c r="U4476">
        <f t="shared" si="209"/>
        <v>0</v>
      </c>
    </row>
    <row r="4477" spans="1:21" x14ac:dyDescent="0.25">
      <c r="A4477">
        <v>20100724</v>
      </c>
      <c r="B4477" t="s">
        <v>1828</v>
      </c>
      <c r="C4477" t="str">
        <f t="shared" si="207"/>
        <v>L</v>
      </c>
      <c r="D4477" t="s">
        <v>1824</v>
      </c>
      <c r="E4477" s="1">
        <v>13</v>
      </c>
      <c r="F4477" s="1">
        <v>30</v>
      </c>
      <c r="G4477">
        <f t="shared" si="208"/>
        <v>-17</v>
      </c>
      <c r="H4477" t="s">
        <v>2772</v>
      </c>
      <c r="K4477" t="s">
        <v>1916</v>
      </c>
      <c r="L4477" t="s">
        <v>1715</v>
      </c>
      <c r="M4477" t="s">
        <v>1824</v>
      </c>
      <c r="N4477" t="s">
        <v>1037</v>
      </c>
      <c r="P4477" t="s">
        <v>30</v>
      </c>
      <c r="U4477">
        <f t="shared" si="209"/>
        <v>0</v>
      </c>
    </row>
    <row r="4478" spans="1:21" x14ac:dyDescent="0.25">
      <c r="A4478">
        <v>20100731</v>
      </c>
      <c r="B4478" t="s">
        <v>1824</v>
      </c>
      <c r="C4478" t="str">
        <f t="shared" si="207"/>
        <v>L</v>
      </c>
      <c r="D4478" t="s">
        <v>1787</v>
      </c>
      <c r="E4478" s="1">
        <v>28</v>
      </c>
      <c r="F4478" s="1">
        <v>49</v>
      </c>
      <c r="G4478">
        <f t="shared" si="208"/>
        <v>-21</v>
      </c>
      <c r="H4478" t="s">
        <v>2772</v>
      </c>
      <c r="K4478" t="s">
        <v>2026</v>
      </c>
      <c r="L4478" t="s">
        <v>1681</v>
      </c>
      <c r="M4478" t="s">
        <v>1824</v>
      </c>
      <c r="N4478" t="s">
        <v>1033</v>
      </c>
      <c r="P4478" t="s">
        <v>30</v>
      </c>
      <c r="U4478">
        <f t="shared" si="209"/>
        <v>0</v>
      </c>
    </row>
    <row r="4479" spans="1:21" x14ac:dyDescent="0.25">
      <c r="A4479">
        <v>20100731</v>
      </c>
      <c r="B4479" t="s">
        <v>1787</v>
      </c>
      <c r="C4479" t="str">
        <f t="shared" si="207"/>
        <v>W</v>
      </c>
      <c r="D4479" t="s">
        <v>1824</v>
      </c>
      <c r="E4479" s="1">
        <v>49</v>
      </c>
      <c r="F4479" s="1">
        <v>28</v>
      </c>
      <c r="G4479">
        <f t="shared" si="208"/>
        <v>21</v>
      </c>
      <c r="H4479" t="s">
        <v>2772</v>
      </c>
      <c r="K4479" t="s">
        <v>2026</v>
      </c>
      <c r="L4479" t="s">
        <v>1681</v>
      </c>
      <c r="M4479" t="s">
        <v>1824</v>
      </c>
      <c r="N4479" t="s">
        <v>1037</v>
      </c>
      <c r="P4479" t="s">
        <v>30</v>
      </c>
      <c r="U4479">
        <f t="shared" si="209"/>
        <v>0</v>
      </c>
    </row>
    <row r="4480" spans="1:21" x14ac:dyDescent="0.25">
      <c r="A4480">
        <v>20100807</v>
      </c>
      <c r="B4480" t="s">
        <v>1787</v>
      </c>
      <c r="C4480" t="str">
        <f t="shared" si="207"/>
        <v>W</v>
      </c>
      <c r="D4480" t="s">
        <v>1824</v>
      </c>
      <c r="E4480" s="1">
        <v>20</v>
      </c>
      <c r="F4480" s="1">
        <v>10</v>
      </c>
      <c r="G4480">
        <f t="shared" si="208"/>
        <v>10</v>
      </c>
      <c r="H4480" t="s">
        <v>2772</v>
      </c>
      <c r="K4480" t="s">
        <v>2280</v>
      </c>
      <c r="L4480" t="s">
        <v>1846</v>
      </c>
      <c r="M4480" t="s">
        <v>1787</v>
      </c>
      <c r="N4480" t="s">
        <v>1033</v>
      </c>
      <c r="P4480" t="s">
        <v>30</v>
      </c>
      <c r="U4480">
        <f t="shared" si="209"/>
        <v>0</v>
      </c>
    </row>
    <row r="4481" spans="1:21" x14ac:dyDescent="0.25">
      <c r="A4481">
        <v>20100807</v>
      </c>
      <c r="B4481" t="s">
        <v>1824</v>
      </c>
      <c r="C4481" t="str">
        <f t="shared" si="207"/>
        <v>L</v>
      </c>
      <c r="D4481" t="s">
        <v>1787</v>
      </c>
      <c r="E4481" s="1">
        <v>10</v>
      </c>
      <c r="F4481" s="1">
        <v>20</v>
      </c>
      <c r="G4481">
        <f t="shared" si="208"/>
        <v>-10</v>
      </c>
      <c r="H4481" t="s">
        <v>2772</v>
      </c>
      <c r="K4481" t="s">
        <v>2280</v>
      </c>
      <c r="L4481" t="s">
        <v>1846</v>
      </c>
      <c r="M4481" t="s">
        <v>1787</v>
      </c>
      <c r="N4481" t="s">
        <v>1037</v>
      </c>
      <c r="P4481" t="s">
        <v>30</v>
      </c>
      <c r="U4481">
        <f t="shared" si="209"/>
        <v>0</v>
      </c>
    </row>
    <row r="4482" spans="1:21" x14ac:dyDescent="0.25">
      <c r="A4482">
        <v>20100821</v>
      </c>
      <c r="B4482" t="s">
        <v>1828</v>
      </c>
      <c r="C4482" t="str">
        <f t="shared" ref="C4482:C4545" si="210">IF(E4482-F4482&gt;0,"W",IF(E4482-F4482&lt;0,"L","D"))</f>
        <v>L</v>
      </c>
      <c r="D4482" t="s">
        <v>1787</v>
      </c>
      <c r="E4482" s="1">
        <v>22</v>
      </c>
      <c r="F4482" s="1">
        <v>29</v>
      </c>
      <c r="G4482">
        <f t="shared" ref="G4482:G4545" si="211">E4482-F4482</f>
        <v>-7</v>
      </c>
      <c r="H4482" t="s">
        <v>2772</v>
      </c>
      <c r="K4482" t="s">
        <v>2769</v>
      </c>
      <c r="L4482" t="s">
        <v>1850</v>
      </c>
      <c r="M4482" t="s">
        <v>1828</v>
      </c>
      <c r="N4482" t="s">
        <v>1033</v>
      </c>
      <c r="P4482" t="s">
        <v>30</v>
      </c>
      <c r="U4482">
        <f t="shared" ref="U4482:U4545" si="212">IF(C4482="L",IF(G4482&gt;-8,1,0),0)</f>
        <v>1</v>
      </c>
    </row>
    <row r="4483" spans="1:21" x14ac:dyDescent="0.25">
      <c r="A4483">
        <v>20100821</v>
      </c>
      <c r="B4483" t="s">
        <v>1787</v>
      </c>
      <c r="C4483" t="str">
        <f t="shared" si="210"/>
        <v>W</v>
      </c>
      <c r="D4483" t="s">
        <v>1828</v>
      </c>
      <c r="E4483" s="1">
        <v>29</v>
      </c>
      <c r="F4483" s="1">
        <v>22</v>
      </c>
      <c r="G4483">
        <f t="shared" si="211"/>
        <v>7</v>
      </c>
      <c r="H4483" t="s">
        <v>2772</v>
      </c>
      <c r="K4483" t="s">
        <v>2769</v>
      </c>
      <c r="L4483" t="s">
        <v>1850</v>
      </c>
      <c r="M4483" t="s">
        <v>1828</v>
      </c>
      <c r="N4483" t="s">
        <v>1037</v>
      </c>
      <c r="P4483" t="s">
        <v>30</v>
      </c>
      <c r="U4483">
        <f t="shared" si="212"/>
        <v>0</v>
      </c>
    </row>
    <row r="4484" spans="1:21" x14ac:dyDescent="0.25">
      <c r="A4484">
        <v>20100828</v>
      </c>
      <c r="B4484" t="s">
        <v>1828</v>
      </c>
      <c r="C4484" t="str">
        <f t="shared" si="210"/>
        <v>W</v>
      </c>
      <c r="D4484" t="s">
        <v>1824</v>
      </c>
      <c r="E4484" s="1">
        <v>44</v>
      </c>
      <c r="F4484" s="1">
        <v>31</v>
      </c>
      <c r="G4484">
        <f t="shared" si="211"/>
        <v>13</v>
      </c>
      <c r="H4484" t="s">
        <v>2772</v>
      </c>
      <c r="K4484" t="s">
        <v>1842</v>
      </c>
      <c r="L4484" t="s">
        <v>1841</v>
      </c>
      <c r="M4484" t="s">
        <v>1828</v>
      </c>
      <c r="N4484" t="s">
        <v>1033</v>
      </c>
      <c r="P4484" t="s">
        <v>30</v>
      </c>
      <c r="U4484">
        <f t="shared" si="212"/>
        <v>0</v>
      </c>
    </row>
    <row r="4485" spans="1:21" x14ac:dyDescent="0.25">
      <c r="A4485">
        <v>20100828</v>
      </c>
      <c r="B4485" t="s">
        <v>1824</v>
      </c>
      <c r="C4485" t="str">
        <f t="shared" si="210"/>
        <v>L</v>
      </c>
      <c r="D4485" t="s">
        <v>1828</v>
      </c>
      <c r="E4485" s="1">
        <v>31</v>
      </c>
      <c r="F4485" s="1">
        <v>44</v>
      </c>
      <c r="G4485">
        <f t="shared" si="211"/>
        <v>-13</v>
      </c>
      <c r="H4485" t="s">
        <v>2772</v>
      </c>
      <c r="K4485" t="s">
        <v>1842</v>
      </c>
      <c r="L4485" t="s">
        <v>1841</v>
      </c>
      <c r="M4485" t="s">
        <v>1828</v>
      </c>
      <c r="N4485" t="s">
        <v>1037</v>
      </c>
      <c r="P4485" t="s">
        <v>30</v>
      </c>
      <c r="U4485">
        <f t="shared" si="212"/>
        <v>0</v>
      </c>
    </row>
    <row r="4486" spans="1:21" x14ac:dyDescent="0.25">
      <c r="A4486">
        <v>20100904</v>
      </c>
      <c r="B4486" t="s">
        <v>1828</v>
      </c>
      <c r="C4486" t="str">
        <f t="shared" si="210"/>
        <v>L</v>
      </c>
      <c r="D4486" t="s">
        <v>1824</v>
      </c>
      <c r="E4486" s="1">
        <v>39</v>
      </c>
      <c r="F4486" s="1">
        <v>41</v>
      </c>
      <c r="G4486">
        <f t="shared" si="211"/>
        <v>-2</v>
      </c>
      <c r="H4486" t="s">
        <v>2772</v>
      </c>
      <c r="K4486" t="s">
        <v>1918</v>
      </c>
      <c r="L4486" t="s">
        <v>1917</v>
      </c>
      <c r="M4486" t="s">
        <v>1828</v>
      </c>
      <c r="N4486" t="s">
        <v>1033</v>
      </c>
      <c r="P4486" t="s">
        <v>30</v>
      </c>
      <c r="U4486">
        <f t="shared" si="212"/>
        <v>1</v>
      </c>
    </row>
    <row r="4487" spans="1:21" x14ac:dyDescent="0.25">
      <c r="A4487">
        <v>20100904</v>
      </c>
      <c r="B4487" t="s">
        <v>1824</v>
      </c>
      <c r="C4487" t="str">
        <f t="shared" si="210"/>
        <v>W</v>
      </c>
      <c r="D4487" t="s">
        <v>1828</v>
      </c>
      <c r="E4487" s="1">
        <v>41</v>
      </c>
      <c r="F4487" s="1">
        <v>39</v>
      </c>
      <c r="G4487">
        <f t="shared" si="211"/>
        <v>2</v>
      </c>
      <c r="H4487" t="s">
        <v>2772</v>
      </c>
      <c r="K4487" t="s">
        <v>1918</v>
      </c>
      <c r="L4487" t="s">
        <v>1917</v>
      </c>
      <c r="M4487" t="s">
        <v>1828</v>
      </c>
      <c r="N4487" t="s">
        <v>1037</v>
      </c>
      <c r="P4487" t="s">
        <v>30</v>
      </c>
      <c r="U4487">
        <f t="shared" si="212"/>
        <v>0</v>
      </c>
    </row>
    <row r="4488" spans="1:21" x14ac:dyDescent="0.25">
      <c r="A4488">
        <v>20100911</v>
      </c>
      <c r="B4488" t="s">
        <v>1824</v>
      </c>
      <c r="C4488" t="str">
        <f t="shared" si="210"/>
        <v>L</v>
      </c>
      <c r="D4488" t="s">
        <v>1787</v>
      </c>
      <c r="E4488" s="1">
        <v>22</v>
      </c>
      <c r="F4488" s="1">
        <v>23</v>
      </c>
      <c r="G4488">
        <f t="shared" si="211"/>
        <v>-1</v>
      </c>
      <c r="H4488" t="s">
        <v>2772</v>
      </c>
      <c r="K4488" t="s">
        <v>1960</v>
      </c>
      <c r="L4488" t="s">
        <v>1675</v>
      </c>
      <c r="M4488" t="s">
        <v>1824</v>
      </c>
      <c r="N4488" t="s">
        <v>1033</v>
      </c>
      <c r="P4488" t="s">
        <v>30</v>
      </c>
      <c r="U4488">
        <f t="shared" si="212"/>
        <v>1</v>
      </c>
    </row>
    <row r="4489" spans="1:21" x14ac:dyDescent="0.25">
      <c r="A4489">
        <v>20100911</v>
      </c>
      <c r="B4489" t="s">
        <v>1787</v>
      </c>
      <c r="C4489" t="str">
        <f t="shared" si="210"/>
        <v>W</v>
      </c>
      <c r="D4489" t="s">
        <v>1824</v>
      </c>
      <c r="E4489" s="1">
        <v>23</v>
      </c>
      <c r="F4489" s="1">
        <v>22</v>
      </c>
      <c r="G4489">
        <f t="shared" si="211"/>
        <v>1</v>
      </c>
      <c r="H4489" t="s">
        <v>2772</v>
      </c>
      <c r="K4489" t="s">
        <v>1960</v>
      </c>
      <c r="L4489" t="s">
        <v>1675</v>
      </c>
      <c r="M4489" t="s">
        <v>1824</v>
      </c>
      <c r="N4489" t="s">
        <v>1037</v>
      </c>
      <c r="P4489" t="s">
        <v>30</v>
      </c>
      <c r="U4489">
        <f t="shared" si="212"/>
        <v>0</v>
      </c>
    </row>
    <row r="4490" spans="1:21" x14ac:dyDescent="0.25">
      <c r="A4490">
        <v>20101030</v>
      </c>
      <c r="B4490" t="s">
        <v>1824</v>
      </c>
      <c r="C4490" t="str">
        <f t="shared" si="210"/>
        <v>W</v>
      </c>
      <c r="D4490" t="s">
        <v>1787</v>
      </c>
      <c r="E4490" s="1">
        <v>26</v>
      </c>
      <c r="F4490" s="1">
        <v>24</v>
      </c>
      <c r="G4490">
        <f t="shared" si="211"/>
        <v>2</v>
      </c>
      <c r="H4490" t="s">
        <v>2061</v>
      </c>
      <c r="K4490" t="s">
        <v>2070</v>
      </c>
      <c r="L4490" t="s">
        <v>2069</v>
      </c>
      <c r="M4490" t="s">
        <v>2069</v>
      </c>
      <c r="N4490" t="s">
        <v>1839</v>
      </c>
      <c r="S4490" t="s">
        <v>30</v>
      </c>
      <c r="U4490">
        <f t="shared" si="212"/>
        <v>0</v>
      </c>
    </row>
    <row r="4491" spans="1:21" x14ac:dyDescent="0.25">
      <c r="A4491">
        <v>20101030</v>
      </c>
      <c r="B4491" t="s">
        <v>1787</v>
      </c>
      <c r="C4491" t="str">
        <f t="shared" si="210"/>
        <v>L</v>
      </c>
      <c r="D4491" t="s">
        <v>1824</v>
      </c>
      <c r="E4491" s="1">
        <v>24</v>
      </c>
      <c r="F4491" s="1">
        <v>26</v>
      </c>
      <c r="G4491">
        <f t="shared" si="211"/>
        <v>-2</v>
      </c>
      <c r="H4491" t="s">
        <v>2061</v>
      </c>
      <c r="K4491" t="s">
        <v>2070</v>
      </c>
      <c r="L4491" t="s">
        <v>2069</v>
      </c>
      <c r="M4491" t="s">
        <v>2069</v>
      </c>
      <c r="N4491" t="s">
        <v>1839</v>
      </c>
      <c r="S4491" t="s">
        <v>30</v>
      </c>
      <c r="U4491">
        <f t="shared" si="212"/>
        <v>1</v>
      </c>
    </row>
    <row r="4492" spans="1:21" x14ac:dyDescent="0.25">
      <c r="A4492">
        <v>20101106</v>
      </c>
      <c r="B4492" t="s">
        <v>1264</v>
      </c>
      <c r="C4492" t="str">
        <f t="shared" si="210"/>
        <v>L</v>
      </c>
      <c r="D4492" t="s">
        <v>1824</v>
      </c>
      <c r="E4492" s="1">
        <v>16</v>
      </c>
      <c r="F4492" s="1">
        <v>25</v>
      </c>
      <c r="G4492">
        <f t="shared" si="211"/>
        <v>-9</v>
      </c>
      <c r="H4492" t="s">
        <v>2061</v>
      </c>
      <c r="K4492" t="s">
        <v>1407</v>
      </c>
      <c r="L4492" t="s">
        <v>1263</v>
      </c>
      <c r="M4492" t="s">
        <v>1264</v>
      </c>
      <c r="N4492" t="s">
        <v>1033</v>
      </c>
      <c r="S4492" t="s">
        <v>30</v>
      </c>
      <c r="U4492">
        <f t="shared" si="212"/>
        <v>0</v>
      </c>
    </row>
    <row r="4493" spans="1:21" x14ac:dyDescent="0.25">
      <c r="A4493">
        <v>20101106</v>
      </c>
      <c r="B4493" t="s">
        <v>1824</v>
      </c>
      <c r="C4493" t="str">
        <f t="shared" si="210"/>
        <v>W</v>
      </c>
      <c r="D4493" t="s">
        <v>1264</v>
      </c>
      <c r="E4493" s="1">
        <v>25</v>
      </c>
      <c r="F4493" s="1">
        <v>16</v>
      </c>
      <c r="G4493">
        <f t="shared" si="211"/>
        <v>9</v>
      </c>
      <c r="H4493" t="s">
        <v>2061</v>
      </c>
      <c r="K4493" t="s">
        <v>1407</v>
      </c>
      <c r="L4493" t="s">
        <v>1263</v>
      </c>
      <c r="M4493" t="s">
        <v>1264</v>
      </c>
      <c r="N4493" t="s">
        <v>1037</v>
      </c>
      <c r="S4493" t="s">
        <v>30</v>
      </c>
      <c r="U4493">
        <f t="shared" si="212"/>
        <v>0</v>
      </c>
    </row>
    <row r="4494" spans="1:21" x14ac:dyDescent="0.25">
      <c r="A4494">
        <v>20101106</v>
      </c>
      <c r="B4494" t="s">
        <v>376</v>
      </c>
      <c r="C4494" t="str">
        <f t="shared" si="210"/>
        <v>L</v>
      </c>
      <c r="D4494" t="s">
        <v>1787</v>
      </c>
      <c r="E4494" s="1">
        <v>16</v>
      </c>
      <c r="F4494" s="1">
        <v>26</v>
      </c>
      <c r="G4494">
        <f t="shared" si="211"/>
        <v>-10</v>
      </c>
      <c r="H4494" t="s">
        <v>2061</v>
      </c>
      <c r="K4494" t="s">
        <v>1894</v>
      </c>
      <c r="L4494" t="s">
        <v>1017</v>
      </c>
      <c r="M4494" t="s">
        <v>376</v>
      </c>
      <c r="N4494" t="s">
        <v>1033</v>
      </c>
      <c r="S4494" t="s">
        <v>30</v>
      </c>
      <c r="U4494">
        <f t="shared" si="212"/>
        <v>0</v>
      </c>
    </row>
    <row r="4495" spans="1:21" x14ac:dyDescent="0.25">
      <c r="A4495">
        <v>20101106</v>
      </c>
      <c r="B4495" t="s">
        <v>1787</v>
      </c>
      <c r="C4495" t="str">
        <f t="shared" si="210"/>
        <v>W</v>
      </c>
      <c r="D4495" t="s">
        <v>376</v>
      </c>
      <c r="E4495" s="1">
        <v>26</v>
      </c>
      <c r="F4495" s="1">
        <v>16</v>
      </c>
      <c r="G4495">
        <f t="shared" si="211"/>
        <v>10</v>
      </c>
      <c r="H4495" t="s">
        <v>2061</v>
      </c>
      <c r="K4495" t="s">
        <v>1894</v>
      </c>
      <c r="L4495" t="s">
        <v>1017</v>
      </c>
      <c r="M4495" t="s">
        <v>376</v>
      </c>
      <c r="N4495" t="s">
        <v>1037</v>
      </c>
      <c r="S4495" t="s">
        <v>30</v>
      </c>
      <c r="U4495">
        <f t="shared" si="212"/>
        <v>0</v>
      </c>
    </row>
    <row r="4496" spans="1:21" x14ac:dyDescent="0.25">
      <c r="A4496">
        <v>20101106</v>
      </c>
      <c r="B4496" t="s">
        <v>1825</v>
      </c>
      <c r="C4496" t="str">
        <f t="shared" si="210"/>
        <v>L</v>
      </c>
      <c r="D4496" t="s">
        <v>1828</v>
      </c>
      <c r="E4496" s="1">
        <v>21</v>
      </c>
      <c r="F4496" s="1">
        <v>23</v>
      </c>
      <c r="G4496">
        <f t="shared" si="211"/>
        <v>-2</v>
      </c>
      <c r="H4496" t="s">
        <v>2068</v>
      </c>
      <c r="K4496" t="s">
        <v>1827</v>
      </c>
      <c r="L4496" t="s">
        <v>1826</v>
      </c>
      <c r="M4496" t="s">
        <v>1825</v>
      </c>
      <c r="N4496" t="s">
        <v>1033</v>
      </c>
      <c r="S4496" t="s">
        <v>30</v>
      </c>
      <c r="U4496">
        <f t="shared" si="212"/>
        <v>1</v>
      </c>
    </row>
    <row r="4497" spans="1:21" x14ac:dyDescent="0.25">
      <c r="A4497">
        <v>20101106</v>
      </c>
      <c r="B4497" t="s">
        <v>1828</v>
      </c>
      <c r="C4497" t="str">
        <f t="shared" si="210"/>
        <v>W</v>
      </c>
      <c r="D4497" t="s">
        <v>1825</v>
      </c>
      <c r="E4497" s="1">
        <v>23</v>
      </c>
      <c r="F4497" s="1">
        <v>21</v>
      </c>
      <c r="G4497">
        <f t="shared" si="211"/>
        <v>2</v>
      </c>
      <c r="H4497" t="s">
        <v>2068</v>
      </c>
      <c r="K4497" t="s">
        <v>1827</v>
      </c>
      <c r="L4497" t="s">
        <v>1826</v>
      </c>
      <c r="M4497" t="s">
        <v>1825</v>
      </c>
      <c r="N4497" t="s">
        <v>1037</v>
      </c>
      <c r="S4497" t="s">
        <v>30</v>
      </c>
      <c r="U4497">
        <f t="shared" si="212"/>
        <v>0</v>
      </c>
    </row>
    <row r="4498" spans="1:21" x14ac:dyDescent="0.25">
      <c r="A4498">
        <v>20101113</v>
      </c>
      <c r="B4498" t="s">
        <v>376</v>
      </c>
      <c r="C4498" t="str">
        <f t="shared" si="210"/>
        <v>W</v>
      </c>
      <c r="D4498" t="s">
        <v>1824</v>
      </c>
      <c r="E4498" s="1">
        <v>35</v>
      </c>
      <c r="F4498" s="1">
        <v>18</v>
      </c>
      <c r="G4498">
        <f t="shared" si="211"/>
        <v>17</v>
      </c>
      <c r="H4498" t="s">
        <v>2061</v>
      </c>
      <c r="K4498" t="s">
        <v>1818</v>
      </c>
      <c r="L4498" t="s">
        <v>1017</v>
      </c>
      <c r="M4498" t="s">
        <v>376</v>
      </c>
      <c r="N4498" t="s">
        <v>1033</v>
      </c>
      <c r="S4498" t="s">
        <v>30</v>
      </c>
      <c r="U4498">
        <f t="shared" si="212"/>
        <v>0</v>
      </c>
    </row>
    <row r="4499" spans="1:21" x14ac:dyDescent="0.25">
      <c r="A4499">
        <v>20101113</v>
      </c>
      <c r="B4499" t="s">
        <v>1824</v>
      </c>
      <c r="C4499" t="str">
        <f t="shared" si="210"/>
        <v>L</v>
      </c>
      <c r="D4499" t="s">
        <v>376</v>
      </c>
      <c r="E4499" s="1">
        <v>18</v>
      </c>
      <c r="F4499" s="1">
        <v>35</v>
      </c>
      <c r="G4499">
        <f t="shared" si="211"/>
        <v>-17</v>
      </c>
      <c r="H4499" t="s">
        <v>2061</v>
      </c>
      <c r="K4499" t="s">
        <v>1818</v>
      </c>
      <c r="L4499" t="s">
        <v>1017</v>
      </c>
      <c r="M4499" t="s">
        <v>376</v>
      </c>
      <c r="N4499" t="s">
        <v>1037</v>
      </c>
      <c r="S4499" t="s">
        <v>30</v>
      </c>
      <c r="U4499">
        <f t="shared" si="212"/>
        <v>0</v>
      </c>
    </row>
    <row r="4500" spans="1:21" x14ac:dyDescent="0.25">
      <c r="A4500">
        <v>20101113</v>
      </c>
      <c r="B4500" t="s">
        <v>503</v>
      </c>
      <c r="C4500" t="str">
        <f t="shared" si="210"/>
        <v>L</v>
      </c>
      <c r="D4500" t="s">
        <v>1787</v>
      </c>
      <c r="E4500" s="1">
        <v>3</v>
      </c>
      <c r="F4500" s="1">
        <v>49</v>
      </c>
      <c r="G4500">
        <f t="shared" si="211"/>
        <v>-46</v>
      </c>
      <c r="H4500" t="s">
        <v>2067</v>
      </c>
      <c r="K4500" t="s">
        <v>1903</v>
      </c>
      <c r="L4500" t="s">
        <v>1120</v>
      </c>
      <c r="M4500" t="s">
        <v>503</v>
      </c>
      <c r="N4500" t="s">
        <v>1033</v>
      </c>
      <c r="S4500" t="s">
        <v>30</v>
      </c>
      <c r="U4500">
        <f t="shared" si="212"/>
        <v>0</v>
      </c>
    </row>
    <row r="4501" spans="1:21" x14ac:dyDescent="0.25">
      <c r="A4501">
        <v>20101113</v>
      </c>
      <c r="B4501" t="s">
        <v>1787</v>
      </c>
      <c r="C4501" t="str">
        <f t="shared" si="210"/>
        <v>W</v>
      </c>
      <c r="D4501" t="s">
        <v>503</v>
      </c>
      <c r="E4501" s="1">
        <v>49</v>
      </c>
      <c r="F4501" s="1">
        <v>3</v>
      </c>
      <c r="G4501">
        <f t="shared" si="211"/>
        <v>46</v>
      </c>
      <c r="H4501" t="s">
        <v>2067</v>
      </c>
      <c r="K4501" t="s">
        <v>1903</v>
      </c>
      <c r="L4501" t="s">
        <v>1120</v>
      </c>
      <c r="M4501" t="s">
        <v>503</v>
      </c>
      <c r="N4501" t="s">
        <v>1037</v>
      </c>
      <c r="S4501" t="s">
        <v>30</v>
      </c>
      <c r="U4501">
        <f t="shared" si="212"/>
        <v>0</v>
      </c>
    </row>
    <row r="4502" spans="1:21" x14ac:dyDescent="0.25">
      <c r="A4502">
        <v>20101113</v>
      </c>
      <c r="B4502" t="s">
        <v>171</v>
      </c>
      <c r="C4502" t="str">
        <f t="shared" si="210"/>
        <v>L</v>
      </c>
      <c r="D4502" t="s">
        <v>1821</v>
      </c>
      <c r="E4502" s="1">
        <v>16</v>
      </c>
      <c r="F4502" s="1">
        <v>22</v>
      </c>
      <c r="G4502">
        <f t="shared" si="211"/>
        <v>-6</v>
      </c>
      <c r="H4502" t="s">
        <v>2066</v>
      </c>
      <c r="K4502" t="s">
        <v>2065</v>
      </c>
      <c r="L4502" t="s">
        <v>2064</v>
      </c>
      <c r="M4502" t="s">
        <v>171</v>
      </c>
      <c r="N4502" t="s">
        <v>1033</v>
      </c>
      <c r="S4502" t="s">
        <v>30</v>
      </c>
      <c r="U4502">
        <f t="shared" si="212"/>
        <v>1</v>
      </c>
    </row>
    <row r="4503" spans="1:21" x14ac:dyDescent="0.25">
      <c r="A4503">
        <v>20101113</v>
      </c>
      <c r="B4503" t="s">
        <v>1821</v>
      </c>
      <c r="C4503" t="str">
        <f t="shared" si="210"/>
        <v>W</v>
      </c>
      <c r="D4503" t="s">
        <v>171</v>
      </c>
      <c r="E4503" s="1">
        <v>22</v>
      </c>
      <c r="F4503" s="1">
        <v>16</v>
      </c>
      <c r="G4503">
        <f t="shared" si="211"/>
        <v>6</v>
      </c>
      <c r="H4503" t="s">
        <v>2066</v>
      </c>
      <c r="K4503" t="s">
        <v>2065</v>
      </c>
      <c r="L4503" t="s">
        <v>2064</v>
      </c>
      <c r="M4503" t="s">
        <v>171</v>
      </c>
      <c r="N4503" t="s">
        <v>1037</v>
      </c>
      <c r="S4503" t="s">
        <v>30</v>
      </c>
      <c r="U4503">
        <f t="shared" si="212"/>
        <v>0</v>
      </c>
    </row>
    <row r="4504" spans="1:21" x14ac:dyDescent="0.25">
      <c r="A4504">
        <v>20101113</v>
      </c>
      <c r="B4504" t="s">
        <v>1264</v>
      </c>
      <c r="C4504" t="str">
        <f t="shared" si="210"/>
        <v>L</v>
      </c>
      <c r="D4504" t="s">
        <v>1828</v>
      </c>
      <c r="E4504" s="1">
        <v>25</v>
      </c>
      <c r="F4504" s="1">
        <v>29</v>
      </c>
      <c r="G4504">
        <f t="shared" si="211"/>
        <v>-4</v>
      </c>
      <c r="H4504" t="s">
        <v>2068</v>
      </c>
      <c r="K4504" t="s">
        <v>1407</v>
      </c>
      <c r="L4504" t="s">
        <v>1263</v>
      </c>
      <c r="M4504" t="s">
        <v>1264</v>
      </c>
      <c r="N4504" t="s">
        <v>1033</v>
      </c>
      <c r="S4504" t="s">
        <v>30</v>
      </c>
      <c r="U4504">
        <f t="shared" si="212"/>
        <v>1</v>
      </c>
    </row>
    <row r="4505" spans="1:21" x14ac:dyDescent="0.25">
      <c r="A4505">
        <v>20101113</v>
      </c>
      <c r="B4505" t="s">
        <v>1828</v>
      </c>
      <c r="C4505" t="str">
        <f t="shared" si="210"/>
        <v>W</v>
      </c>
      <c r="D4505" t="s">
        <v>1264</v>
      </c>
      <c r="E4505" s="1">
        <v>29</v>
      </c>
      <c r="F4505" s="1">
        <v>25</v>
      </c>
      <c r="G4505">
        <f t="shared" si="211"/>
        <v>4</v>
      </c>
      <c r="H4505" t="s">
        <v>2068</v>
      </c>
      <c r="K4505" t="s">
        <v>1407</v>
      </c>
      <c r="L4505" t="s">
        <v>1263</v>
      </c>
      <c r="M4505" t="s">
        <v>1264</v>
      </c>
      <c r="N4505" t="s">
        <v>1037</v>
      </c>
      <c r="S4505" t="s">
        <v>30</v>
      </c>
      <c r="U4505">
        <f t="shared" si="212"/>
        <v>0</v>
      </c>
    </row>
    <row r="4506" spans="1:21" x14ac:dyDescent="0.25">
      <c r="A4506">
        <v>20101120</v>
      </c>
      <c r="B4506" t="s">
        <v>1825</v>
      </c>
      <c r="C4506" t="str">
        <f t="shared" si="210"/>
        <v>L</v>
      </c>
      <c r="D4506" t="s">
        <v>1787</v>
      </c>
      <c r="E4506" s="1">
        <v>18</v>
      </c>
      <c r="F4506" s="1">
        <v>38</v>
      </c>
      <c r="G4506">
        <f t="shared" si="211"/>
        <v>-20</v>
      </c>
      <c r="H4506" t="s">
        <v>2061</v>
      </c>
      <c r="K4506" t="s">
        <v>1827</v>
      </c>
      <c r="L4506" t="s">
        <v>1826</v>
      </c>
      <c r="M4506" t="s">
        <v>1825</v>
      </c>
      <c r="N4506" t="s">
        <v>1033</v>
      </c>
      <c r="S4506" t="s">
        <v>30</v>
      </c>
      <c r="U4506">
        <f t="shared" si="212"/>
        <v>0</v>
      </c>
    </row>
    <row r="4507" spans="1:21" x14ac:dyDescent="0.25">
      <c r="A4507">
        <v>20101120</v>
      </c>
      <c r="B4507" t="s">
        <v>1787</v>
      </c>
      <c r="C4507" t="str">
        <f t="shared" si="210"/>
        <v>W</v>
      </c>
      <c r="D4507" t="s">
        <v>1825</v>
      </c>
      <c r="E4507" s="1">
        <v>38</v>
      </c>
      <c r="F4507" s="1">
        <v>18</v>
      </c>
      <c r="G4507">
        <f t="shared" si="211"/>
        <v>20</v>
      </c>
      <c r="H4507" t="s">
        <v>2061</v>
      </c>
      <c r="K4507" t="s">
        <v>1827</v>
      </c>
      <c r="L4507" t="s">
        <v>1826</v>
      </c>
      <c r="M4507" t="s">
        <v>1825</v>
      </c>
      <c r="N4507" t="s">
        <v>1037</v>
      </c>
      <c r="S4507" t="s">
        <v>30</v>
      </c>
      <c r="U4507">
        <f t="shared" si="212"/>
        <v>0</v>
      </c>
    </row>
    <row r="4508" spans="1:21" x14ac:dyDescent="0.25">
      <c r="A4508">
        <v>20101120</v>
      </c>
      <c r="B4508" t="s">
        <v>503</v>
      </c>
      <c r="C4508" t="str">
        <f t="shared" si="210"/>
        <v>W</v>
      </c>
      <c r="D4508" t="s">
        <v>1828</v>
      </c>
      <c r="E4508" s="1">
        <v>21</v>
      </c>
      <c r="F4508" s="1">
        <v>17</v>
      </c>
      <c r="G4508">
        <f t="shared" si="211"/>
        <v>4</v>
      </c>
      <c r="H4508" t="s">
        <v>2061</v>
      </c>
      <c r="K4508" t="s">
        <v>1903</v>
      </c>
      <c r="L4508" t="s">
        <v>1120</v>
      </c>
      <c r="M4508" t="s">
        <v>503</v>
      </c>
      <c r="N4508" t="s">
        <v>1033</v>
      </c>
      <c r="S4508" t="s">
        <v>30</v>
      </c>
      <c r="U4508">
        <f t="shared" si="212"/>
        <v>0</v>
      </c>
    </row>
    <row r="4509" spans="1:21" x14ac:dyDescent="0.25">
      <c r="A4509">
        <v>20101120</v>
      </c>
      <c r="B4509" t="s">
        <v>1828</v>
      </c>
      <c r="C4509" t="str">
        <f t="shared" si="210"/>
        <v>L</v>
      </c>
      <c r="D4509" t="s">
        <v>503</v>
      </c>
      <c r="E4509" s="1">
        <v>17</v>
      </c>
      <c r="F4509" s="1">
        <v>21</v>
      </c>
      <c r="G4509">
        <f t="shared" si="211"/>
        <v>-4</v>
      </c>
      <c r="H4509" t="s">
        <v>2061</v>
      </c>
      <c r="K4509" t="s">
        <v>1903</v>
      </c>
      <c r="L4509" t="s">
        <v>1120</v>
      </c>
      <c r="M4509" t="s">
        <v>503</v>
      </c>
      <c r="N4509" t="s">
        <v>1037</v>
      </c>
      <c r="S4509" t="s">
        <v>30</v>
      </c>
      <c r="U4509">
        <f t="shared" si="212"/>
        <v>1</v>
      </c>
    </row>
    <row r="4510" spans="1:21" x14ac:dyDescent="0.25">
      <c r="A4510">
        <v>20101120</v>
      </c>
      <c r="B4510" t="s">
        <v>164</v>
      </c>
      <c r="C4510" t="str">
        <f t="shared" si="210"/>
        <v>W</v>
      </c>
      <c r="D4510" t="s">
        <v>1821</v>
      </c>
      <c r="E4510" s="1">
        <v>15</v>
      </c>
      <c r="F4510" s="1">
        <v>9</v>
      </c>
      <c r="G4510">
        <f t="shared" si="211"/>
        <v>6</v>
      </c>
      <c r="H4510" t="s">
        <v>2061</v>
      </c>
      <c r="K4510" t="s">
        <v>2063</v>
      </c>
      <c r="L4510" t="s">
        <v>2062</v>
      </c>
      <c r="M4510" t="s">
        <v>164</v>
      </c>
      <c r="N4510" t="s">
        <v>1033</v>
      </c>
      <c r="S4510" t="s">
        <v>30</v>
      </c>
      <c r="U4510">
        <f t="shared" si="212"/>
        <v>0</v>
      </c>
    </row>
    <row r="4511" spans="1:21" x14ac:dyDescent="0.25">
      <c r="A4511">
        <v>20101120</v>
      </c>
      <c r="B4511" t="s">
        <v>1821</v>
      </c>
      <c r="C4511" t="str">
        <f t="shared" si="210"/>
        <v>L</v>
      </c>
      <c r="D4511" t="s">
        <v>164</v>
      </c>
      <c r="E4511" s="1">
        <v>9</v>
      </c>
      <c r="F4511" s="1">
        <v>15</v>
      </c>
      <c r="G4511">
        <f t="shared" si="211"/>
        <v>-6</v>
      </c>
      <c r="H4511" t="s">
        <v>2061</v>
      </c>
      <c r="K4511" t="s">
        <v>2063</v>
      </c>
      <c r="L4511" t="s">
        <v>2062</v>
      </c>
      <c r="M4511" t="s">
        <v>164</v>
      </c>
      <c r="N4511" t="s">
        <v>1037</v>
      </c>
      <c r="S4511" t="s">
        <v>30</v>
      </c>
      <c r="U4511">
        <f t="shared" si="212"/>
        <v>1</v>
      </c>
    </row>
    <row r="4512" spans="1:21" x14ac:dyDescent="0.25">
      <c r="A4512">
        <v>20101120</v>
      </c>
      <c r="B4512" t="s">
        <v>171</v>
      </c>
      <c r="C4512" t="str">
        <f t="shared" si="210"/>
        <v>L</v>
      </c>
      <c r="D4512" t="s">
        <v>1824</v>
      </c>
      <c r="E4512" s="1">
        <v>14</v>
      </c>
      <c r="F4512" s="1">
        <v>32</v>
      </c>
      <c r="G4512">
        <f t="shared" si="211"/>
        <v>-18</v>
      </c>
      <c r="H4512" t="s">
        <v>2061</v>
      </c>
      <c r="K4512" t="s">
        <v>1905</v>
      </c>
      <c r="L4512" t="s">
        <v>1904</v>
      </c>
      <c r="M4512" t="s">
        <v>171</v>
      </c>
      <c r="N4512" t="s">
        <v>1033</v>
      </c>
      <c r="S4512" t="s">
        <v>30</v>
      </c>
      <c r="U4512">
        <f t="shared" si="212"/>
        <v>0</v>
      </c>
    </row>
    <row r="4513" spans="1:21" x14ac:dyDescent="0.25">
      <c r="A4513">
        <v>20101120</v>
      </c>
      <c r="B4513" t="s">
        <v>1824</v>
      </c>
      <c r="C4513" t="str">
        <f t="shared" si="210"/>
        <v>W</v>
      </c>
      <c r="D4513" t="s">
        <v>171</v>
      </c>
      <c r="E4513" s="1">
        <v>32</v>
      </c>
      <c r="F4513" s="1">
        <v>14</v>
      </c>
      <c r="G4513">
        <f t="shared" si="211"/>
        <v>18</v>
      </c>
      <c r="H4513" t="s">
        <v>2061</v>
      </c>
      <c r="K4513" t="s">
        <v>1905</v>
      </c>
      <c r="L4513" t="s">
        <v>1904</v>
      </c>
      <c r="M4513" t="s">
        <v>171</v>
      </c>
      <c r="N4513" t="s">
        <v>1037</v>
      </c>
      <c r="S4513" t="s">
        <v>30</v>
      </c>
      <c r="U4513">
        <f t="shared" si="212"/>
        <v>0</v>
      </c>
    </row>
    <row r="4514" spans="1:21" x14ac:dyDescent="0.25">
      <c r="A4514">
        <v>20101127</v>
      </c>
      <c r="B4514" t="s">
        <v>1264</v>
      </c>
      <c r="C4514" t="str">
        <f t="shared" si="210"/>
        <v>L</v>
      </c>
      <c r="D4514" t="s">
        <v>1787</v>
      </c>
      <c r="E4514" s="1">
        <v>25</v>
      </c>
      <c r="F4514" s="1">
        <v>37</v>
      </c>
      <c r="G4514">
        <f t="shared" si="211"/>
        <v>-12</v>
      </c>
      <c r="H4514" t="s">
        <v>2061</v>
      </c>
      <c r="K4514" t="s">
        <v>1407</v>
      </c>
      <c r="L4514" t="s">
        <v>1263</v>
      </c>
      <c r="M4514" t="s">
        <v>1264</v>
      </c>
      <c r="N4514" t="s">
        <v>1033</v>
      </c>
      <c r="S4514" t="s">
        <v>30</v>
      </c>
      <c r="U4514">
        <f t="shared" si="212"/>
        <v>0</v>
      </c>
    </row>
    <row r="4515" spans="1:21" x14ac:dyDescent="0.25">
      <c r="A4515">
        <v>20101127</v>
      </c>
      <c r="B4515" t="s">
        <v>1787</v>
      </c>
      <c r="C4515" t="str">
        <f t="shared" si="210"/>
        <v>W</v>
      </c>
      <c r="D4515" t="s">
        <v>1264</v>
      </c>
      <c r="E4515" s="1">
        <v>37</v>
      </c>
      <c r="F4515" s="1">
        <v>25</v>
      </c>
      <c r="G4515">
        <f t="shared" si="211"/>
        <v>12</v>
      </c>
      <c r="H4515" t="s">
        <v>2061</v>
      </c>
      <c r="K4515" t="s">
        <v>1407</v>
      </c>
      <c r="L4515" t="s">
        <v>1263</v>
      </c>
      <c r="M4515" t="s">
        <v>1264</v>
      </c>
      <c r="N4515" t="s">
        <v>1037</v>
      </c>
      <c r="S4515" t="s">
        <v>30</v>
      </c>
      <c r="U4515">
        <f t="shared" si="212"/>
        <v>0</v>
      </c>
    </row>
    <row r="4516" spans="1:21" x14ac:dyDescent="0.25">
      <c r="A4516">
        <v>20101127</v>
      </c>
      <c r="B4516" t="s">
        <v>164</v>
      </c>
      <c r="C4516" t="str">
        <f t="shared" si="210"/>
        <v>L</v>
      </c>
      <c r="D4516" t="s">
        <v>1824</v>
      </c>
      <c r="E4516" s="1">
        <v>16</v>
      </c>
      <c r="F4516" s="1">
        <v>59</v>
      </c>
      <c r="G4516">
        <f t="shared" si="211"/>
        <v>-43</v>
      </c>
      <c r="H4516" t="s">
        <v>2061</v>
      </c>
      <c r="K4516" t="s">
        <v>1820</v>
      </c>
      <c r="L4516" t="s">
        <v>1819</v>
      </c>
      <c r="M4516" t="s">
        <v>164</v>
      </c>
      <c r="N4516" t="s">
        <v>1033</v>
      </c>
      <c r="S4516" t="s">
        <v>30</v>
      </c>
      <c r="U4516">
        <f t="shared" si="212"/>
        <v>0</v>
      </c>
    </row>
    <row r="4517" spans="1:21" x14ac:dyDescent="0.25">
      <c r="A4517">
        <v>20101127</v>
      </c>
      <c r="B4517" t="s">
        <v>1824</v>
      </c>
      <c r="C4517" t="str">
        <f t="shared" si="210"/>
        <v>W</v>
      </c>
      <c r="D4517" t="s">
        <v>164</v>
      </c>
      <c r="E4517" s="1">
        <v>59</v>
      </c>
      <c r="F4517" s="1">
        <v>16</v>
      </c>
      <c r="G4517">
        <f t="shared" si="211"/>
        <v>43</v>
      </c>
      <c r="H4517" t="s">
        <v>2061</v>
      </c>
      <c r="K4517" t="s">
        <v>1820</v>
      </c>
      <c r="L4517" t="s">
        <v>1819</v>
      </c>
      <c r="M4517" t="s">
        <v>164</v>
      </c>
      <c r="N4517" t="s">
        <v>1037</v>
      </c>
      <c r="S4517" t="s">
        <v>30</v>
      </c>
      <c r="U4517">
        <f t="shared" si="212"/>
        <v>0</v>
      </c>
    </row>
    <row r="4518" spans="1:21" x14ac:dyDescent="0.25">
      <c r="A4518">
        <v>20101127</v>
      </c>
      <c r="B4518" t="s">
        <v>376</v>
      </c>
      <c r="C4518" t="str">
        <f t="shared" si="210"/>
        <v>L</v>
      </c>
      <c r="D4518" t="s">
        <v>1828</v>
      </c>
      <c r="E4518" s="1">
        <v>11</v>
      </c>
      <c r="F4518" s="1">
        <v>21</v>
      </c>
      <c r="G4518">
        <f t="shared" si="211"/>
        <v>-10</v>
      </c>
      <c r="H4518" t="s">
        <v>2061</v>
      </c>
      <c r="K4518" t="s">
        <v>1894</v>
      </c>
      <c r="L4518" t="s">
        <v>1017</v>
      </c>
      <c r="M4518" t="s">
        <v>376</v>
      </c>
      <c r="N4518" t="s">
        <v>1033</v>
      </c>
      <c r="S4518" t="s">
        <v>30</v>
      </c>
      <c r="U4518">
        <f t="shared" si="212"/>
        <v>0</v>
      </c>
    </row>
    <row r="4519" spans="1:21" x14ac:dyDescent="0.25">
      <c r="A4519">
        <v>20101127</v>
      </c>
      <c r="B4519" t="s">
        <v>1828</v>
      </c>
      <c r="C4519" t="str">
        <f t="shared" si="210"/>
        <v>W</v>
      </c>
      <c r="D4519" t="s">
        <v>376</v>
      </c>
      <c r="E4519" s="1">
        <v>21</v>
      </c>
      <c r="F4519" s="1">
        <v>11</v>
      </c>
      <c r="G4519">
        <f t="shared" si="211"/>
        <v>10</v>
      </c>
      <c r="H4519" t="s">
        <v>2061</v>
      </c>
      <c r="K4519" t="s">
        <v>1894</v>
      </c>
      <c r="L4519" t="s">
        <v>1017</v>
      </c>
      <c r="M4519" t="s">
        <v>376</v>
      </c>
      <c r="N4519" t="s">
        <v>1037</v>
      </c>
      <c r="S4519" t="s">
        <v>30</v>
      </c>
      <c r="U4519">
        <f t="shared" si="212"/>
        <v>0</v>
      </c>
    </row>
    <row r="4520" spans="1:21" x14ac:dyDescent="0.25">
      <c r="A4520">
        <v>20101128</v>
      </c>
      <c r="B4520" t="s">
        <v>1825</v>
      </c>
      <c r="C4520" t="str">
        <f t="shared" si="210"/>
        <v>W</v>
      </c>
      <c r="D4520" t="s">
        <v>1821</v>
      </c>
      <c r="E4520" s="1">
        <v>29</v>
      </c>
      <c r="F4520" s="1">
        <v>9</v>
      </c>
      <c r="G4520">
        <f t="shared" si="211"/>
        <v>20</v>
      </c>
      <c r="H4520" t="s">
        <v>2060</v>
      </c>
      <c r="K4520" t="s">
        <v>1827</v>
      </c>
      <c r="L4520" t="s">
        <v>1826</v>
      </c>
      <c r="M4520" t="s">
        <v>1825</v>
      </c>
      <c r="N4520" t="s">
        <v>1033</v>
      </c>
      <c r="S4520" t="s">
        <v>30</v>
      </c>
      <c r="U4520">
        <f t="shared" si="212"/>
        <v>0</v>
      </c>
    </row>
    <row r="4521" spans="1:21" x14ac:dyDescent="0.25">
      <c r="A4521">
        <v>20101128</v>
      </c>
      <c r="B4521" t="s">
        <v>1821</v>
      </c>
      <c r="C4521" t="str">
        <f t="shared" si="210"/>
        <v>L</v>
      </c>
      <c r="D4521" t="s">
        <v>1825</v>
      </c>
      <c r="E4521" s="1">
        <v>9</v>
      </c>
      <c r="F4521" s="1">
        <v>29</v>
      </c>
      <c r="G4521">
        <f t="shared" si="211"/>
        <v>-20</v>
      </c>
      <c r="H4521" t="s">
        <v>2060</v>
      </c>
      <c r="K4521" t="s">
        <v>1827</v>
      </c>
      <c r="L4521" t="s">
        <v>1826</v>
      </c>
      <c r="M4521" t="s">
        <v>1825</v>
      </c>
      <c r="N4521" t="s">
        <v>1037</v>
      </c>
      <c r="S4521" t="s">
        <v>30</v>
      </c>
      <c r="U4521">
        <f t="shared" si="212"/>
        <v>0</v>
      </c>
    </row>
    <row r="4522" spans="1:21" x14ac:dyDescent="0.25">
      <c r="A4522">
        <v>20110204</v>
      </c>
      <c r="B4522" t="s">
        <v>1264</v>
      </c>
      <c r="C4522" t="str">
        <f t="shared" si="210"/>
        <v>L</v>
      </c>
      <c r="D4522" t="s">
        <v>376</v>
      </c>
      <c r="E4522" s="1">
        <v>19</v>
      </c>
      <c r="F4522" s="1">
        <v>26</v>
      </c>
      <c r="G4522">
        <f t="shared" si="211"/>
        <v>-7</v>
      </c>
      <c r="H4522" t="s">
        <v>2805</v>
      </c>
      <c r="K4522" t="s">
        <v>1407</v>
      </c>
      <c r="L4522" t="s">
        <v>1263</v>
      </c>
      <c r="M4522" t="s">
        <v>1264</v>
      </c>
      <c r="N4522" t="s">
        <v>1033</v>
      </c>
      <c r="O4522" t="s">
        <v>30</v>
      </c>
      <c r="U4522">
        <f t="shared" si="212"/>
        <v>1</v>
      </c>
    </row>
    <row r="4523" spans="1:21" x14ac:dyDescent="0.25">
      <c r="A4523">
        <v>20110204</v>
      </c>
      <c r="B4523" t="s">
        <v>376</v>
      </c>
      <c r="C4523" t="str">
        <f t="shared" si="210"/>
        <v>W</v>
      </c>
      <c r="D4523" t="s">
        <v>1264</v>
      </c>
      <c r="E4523" s="1">
        <v>26</v>
      </c>
      <c r="F4523" s="1">
        <v>19</v>
      </c>
      <c r="G4523">
        <f t="shared" si="211"/>
        <v>7</v>
      </c>
      <c r="H4523" t="s">
        <v>2805</v>
      </c>
      <c r="K4523" t="s">
        <v>1407</v>
      </c>
      <c r="L4523" t="s">
        <v>1263</v>
      </c>
      <c r="M4523" t="s">
        <v>1264</v>
      </c>
      <c r="N4523" t="s">
        <v>1037</v>
      </c>
      <c r="O4523" t="s">
        <v>30</v>
      </c>
      <c r="U4523">
        <f t="shared" si="212"/>
        <v>0</v>
      </c>
    </row>
    <row r="4524" spans="1:21" x14ac:dyDescent="0.25">
      <c r="A4524">
        <v>20110205</v>
      </c>
      <c r="B4524" t="s">
        <v>164</v>
      </c>
      <c r="C4524" t="str">
        <f t="shared" si="210"/>
        <v>W</v>
      </c>
      <c r="D4524" t="s">
        <v>503</v>
      </c>
      <c r="E4524" s="1">
        <v>34</v>
      </c>
      <c r="F4524" s="1">
        <v>21</v>
      </c>
      <c r="G4524">
        <f t="shared" si="211"/>
        <v>13</v>
      </c>
      <c r="H4524" t="s">
        <v>2805</v>
      </c>
      <c r="K4524" t="s">
        <v>1820</v>
      </c>
      <c r="L4524" t="s">
        <v>1819</v>
      </c>
      <c r="M4524" t="s">
        <v>164</v>
      </c>
      <c r="N4524" t="s">
        <v>1033</v>
      </c>
      <c r="O4524" t="s">
        <v>30</v>
      </c>
      <c r="U4524">
        <f t="shared" si="212"/>
        <v>0</v>
      </c>
    </row>
    <row r="4525" spans="1:21" x14ac:dyDescent="0.25">
      <c r="A4525">
        <v>20110205</v>
      </c>
      <c r="B4525" t="s">
        <v>503</v>
      </c>
      <c r="C4525" t="str">
        <f t="shared" si="210"/>
        <v>L</v>
      </c>
      <c r="D4525" t="s">
        <v>164</v>
      </c>
      <c r="E4525" s="1">
        <v>21</v>
      </c>
      <c r="F4525" s="1">
        <v>34</v>
      </c>
      <c r="G4525">
        <f t="shared" si="211"/>
        <v>-13</v>
      </c>
      <c r="H4525" t="s">
        <v>2805</v>
      </c>
      <c r="K4525" t="s">
        <v>1820</v>
      </c>
      <c r="L4525" t="s">
        <v>1819</v>
      </c>
      <c r="M4525" t="s">
        <v>164</v>
      </c>
      <c r="N4525" t="s">
        <v>1037</v>
      </c>
      <c r="O4525" t="s">
        <v>30</v>
      </c>
      <c r="U4525">
        <f t="shared" si="212"/>
        <v>0</v>
      </c>
    </row>
    <row r="4526" spans="1:21" x14ac:dyDescent="0.25">
      <c r="A4526">
        <v>20110205</v>
      </c>
      <c r="B4526" t="s">
        <v>171</v>
      </c>
      <c r="C4526" t="str">
        <f t="shared" si="210"/>
        <v>L</v>
      </c>
      <c r="D4526" t="s">
        <v>1825</v>
      </c>
      <c r="E4526" s="1">
        <v>11</v>
      </c>
      <c r="F4526" s="1">
        <v>13</v>
      </c>
      <c r="G4526">
        <f t="shared" si="211"/>
        <v>-2</v>
      </c>
      <c r="H4526" t="s">
        <v>2805</v>
      </c>
      <c r="K4526" t="s">
        <v>2136</v>
      </c>
      <c r="L4526" t="s">
        <v>1929</v>
      </c>
      <c r="M4526" t="s">
        <v>171</v>
      </c>
      <c r="N4526" t="s">
        <v>1033</v>
      </c>
      <c r="O4526" t="s">
        <v>30</v>
      </c>
      <c r="U4526">
        <f t="shared" si="212"/>
        <v>1</v>
      </c>
    </row>
    <row r="4527" spans="1:21" x14ac:dyDescent="0.25">
      <c r="A4527">
        <v>20110205</v>
      </c>
      <c r="B4527" t="s">
        <v>1825</v>
      </c>
      <c r="C4527" t="str">
        <f t="shared" si="210"/>
        <v>W</v>
      </c>
      <c r="D4527" t="s">
        <v>171</v>
      </c>
      <c r="E4527" s="1">
        <v>13</v>
      </c>
      <c r="F4527" s="1">
        <v>11</v>
      </c>
      <c r="G4527">
        <f t="shared" si="211"/>
        <v>2</v>
      </c>
      <c r="H4527" t="s">
        <v>2805</v>
      </c>
      <c r="K4527" t="s">
        <v>2136</v>
      </c>
      <c r="L4527" t="s">
        <v>1929</v>
      </c>
      <c r="M4527" t="s">
        <v>171</v>
      </c>
      <c r="N4527" t="s">
        <v>1037</v>
      </c>
      <c r="O4527" t="s">
        <v>30</v>
      </c>
      <c r="U4527">
        <f t="shared" si="212"/>
        <v>0</v>
      </c>
    </row>
    <row r="4528" spans="1:21" x14ac:dyDescent="0.25">
      <c r="A4528">
        <v>20110212</v>
      </c>
      <c r="B4528" t="s">
        <v>503</v>
      </c>
      <c r="C4528" t="str">
        <f t="shared" si="210"/>
        <v>L</v>
      </c>
      <c r="D4528" t="s">
        <v>1264</v>
      </c>
      <c r="E4528" s="1">
        <v>6</v>
      </c>
      <c r="F4528" s="1">
        <v>24</v>
      </c>
      <c r="G4528">
        <f t="shared" si="211"/>
        <v>-18</v>
      </c>
      <c r="H4528" t="s">
        <v>2805</v>
      </c>
      <c r="K4528" t="s">
        <v>1822</v>
      </c>
      <c r="L4528" t="s">
        <v>1120</v>
      </c>
      <c r="M4528" t="s">
        <v>503</v>
      </c>
      <c r="N4528" t="s">
        <v>1033</v>
      </c>
      <c r="O4528" t="s">
        <v>30</v>
      </c>
      <c r="U4528">
        <f t="shared" si="212"/>
        <v>0</v>
      </c>
    </row>
    <row r="4529" spans="1:21" x14ac:dyDescent="0.25">
      <c r="A4529">
        <v>20110212</v>
      </c>
      <c r="B4529" t="s">
        <v>1264</v>
      </c>
      <c r="C4529" t="str">
        <f t="shared" si="210"/>
        <v>W</v>
      </c>
      <c r="D4529" t="s">
        <v>503</v>
      </c>
      <c r="E4529" s="1">
        <v>24</v>
      </c>
      <c r="F4529" s="1">
        <v>6</v>
      </c>
      <c r="G4529">
        <f t="shared" si="211"/>
        <v>18</v>
      </c>
      <c r="H4529" t="s">
        <v>2805</v>
      </c>
      <c r="K4529" t="s">
        <v>1822</v>
      </c>
      <c r="L4529" t="s">
        <v>1120</v>
      </c>
      <c r="M4529" t="s">
        <v>503</v>
      </c>
      <c r="N4529" t="s">
        <v>1037</v>
      </c>
      <c r="O4529" t="s">
        <v>30</v>
      </c>
      <c r="U4529">
        <f t="shared" si="212"/>
        <v>0</v>
      </c>
    </row>
    <row r="4530" spans="1:21" x14ac:dyDescent="0.25">
      <c r="A4530">
        <v>20110212</v>
      </c>
      <c r="B4530" t="s">
        <v>376</v>
      </c>
      <c r="C4530" t="str">
        <f t="shared" si="210"/>
        <v>W</v>
      </c>
      <c r="D4530" t="s">
        <v>171</v>
      </c>
      <c r="E4530" s="1">
        <v>59</v>
      </c>
      <c r="F4530" s="1">
        <v>13</v>
      </c>
      <c r="G4530">
        <f t="shared" si="211"/>
        <v>46</v>
      </c>
      <c r="H4530" t="s">
        <v>2805</v>
      </c>
      <c r="K4530" t="s">
        <v>1894</v>
      </c>
      <c r="L4530" t="s">
        <v>1017</v>
      </c>
      <c r="M4530" t="s">
        <v>376</v>
      </c>
      <c r="N4530" t="s">
        <v>1033</v>
      </c>
      <c r="O4530" t="s">
        <v>30</v>
      </c>
      <c r="U4530">
        <f t="shared" si="212"/>
        <v>0</v>
      </c>
    </row>
    <row r="4531" spans="1:21" x14ac:dyDescent="0.25">
      <c r="A4531">
        <v>20110212</v>
      </c>
      <c r="B4531" t="s">
        <v>171</v>
      </c>
      <c r="C4531" t="str">
        <f t="shared" si="210"/>
        <v>L</v>
      </c>
      <c r="D4531" t="s">
        <v>376</v>
      </c>
      <c r="E4531" s="1">
        <v>13</v>
      </c>
      <c r="F4531" s="1">
        <v>59</v>
      </c>
      <c r="G4531">
        <f t="shared" si="211"/>
        <v>-46</v>
      </c>
      <c r="H4531" t="s">
        <v>2805</v>
      </c>
      <c r="K4531" t="s">
        <v>1894</v>
      </c>
      <c r="L4531" t="s">
        <v>1017</v>
      </c>
      <c r="M4531" t="s">
        <v>376</v>
      </c>
      <c r="N4531" t="s">
        <v>1037</v>
      </c>
      <c r="O4531" t="s">
        <v>30</v>
      </c>
      <c r="U4531">
        <f t="shared" si="212"/>
        <v>0</v>
      </c>
    </row>
    <row r="4532" spans="1:21" x14ac:dyDescent="0.25">
      <c r="A4532">
        <v>20110213</v>
      </c>
      <c r="B4532" t="s">
        <v>1825</v>
      </c>
      <c r="C4532" t="str">
        <f t="shared" si="210"/>
        <v>L</v>
      </c>
      <c r="D4532" t="s">
        <v>164</v>
      </c>
      <c r="E4532" s="1">
        <v>22</v>
      </c>
      <c r="F4532" s="1">
        <v>25</v>
      </c>
      <c r="G4532">
        <f t="shared" si="211"/>
        <v>-3</v>
      </c>
      <c r="H4532" t="s">
        <v>2805</v>
      </c>
      <c r="K4532" t="s">
        <v>1827</v>
      </c>
      <c r="L4532" t="s">
        <v>1826</v>
      </c>
      <c r="M4532" t="s">
        <v>1825</v>
      </c>
      <c r="N4532" t="s">
        <v>1033</v>
      </c>
      <c r="O4532" t="s">
        <v>30</v>
      </c>
      <c r="U4532">
        <f t="shared" si="212"/>
        <v>1</v>
      </c>
    </row>
    <row r="4533" spans="1:21" x14ac:dyDescent="0.25">
      <c r="A4533">
        <v>20110213</v>
      </c>
      <c r="B4533" t="s">
        <v>164</v>
      </c>
      <c r="C4533" t="str">
        <f t="shared" si="210"/>
        <v>W</v>
      </c>
      <c r="D4533" t="s">
        <v>1825</v>
      </c>
      <c r="E4533" s="1">
        <v>25</v>
      </c>
      <c r="F4533" s="1">
        <v>22</v>
      </c>
      <c r="G4533">
        <f t="shared" si="211"/>
        <v>3</v>
      </c>
      <c r="H4533" t="s">
        <v>2805</v>
      </c>
      <c r="K4533" t="s">
        <v>1827</v>
      </c>
      <c r="L4533" t="s">
        <v>1826</v>
      </c>
      <c r="M4533" t="s">
        <v>1825</v>
      </c>
      <c r="N4533" t="s">
        <v>1037</v>
      </c>
      <c r="O4533" t="s">
        <v>30</v>
      </c>
      <c r="U4533">
        <f t="shared" si="212"/>
        <v>0</v>
      </c>
    </row>
    <row r="4534" spans="1:21" x14ac:dyDescent="0.25">
      <c r="A4534">
        <v>20110226</v>
      </c>
      <c r="B4534" t="s">
        <v>171</v>
      </c>
      <c r="C4534" t="str">
        <f t="shared" si="210"/>
        <v>L</v>
      </c>
      <c r="D4534" t="s">
        <v>1264</v>
      </c>
      <c r="E4534" s="1">
        <v>16</v>
      </c>
      <c r="F4534" s="1">
        <v>24</v>
      </c>
      <c r="G4534">
        <f t="shared" si="211"/>
        <v>-8</v>
      </c>
      <c r="H4534" t="s">
        <v>2805</v>
      </c>
      <c r="K4534" t="s">
        <v>2136</v>
      </c>
      <c r="L4534" t="s">
        <v>1929</v>
      </c>
      <c r="M4534" t="s">
        <v>171</v>
      </c>
      <c r="N4534" t="s">
        <v>1033</v>
      </c>
      <c r="O4534" t="s">
        <v>30</v>
      </c>
      <c r="U4534">
        <f t="shared" si="212"/>
        <v>0</v>
      </c>
    </row>
    <row r="4535" spans="1:21" x14ac:dyDescent="0.25">
      <c r="A4535">
        <v>20110226</v>
      </c>
      <c r="B4535" t="s">
        <v>1264</v>
      </c>
      <c r="C4535" t="str">
        <f t="shared" si="210"/>
        <v>W</v>
      </c>
      <c r="D4535" t="s">
        <v>171</v>
      </c>
      <c r="E4535" s="1">
        <v>24</v>
      </c>
      <c r="F4535" s="1">
        <v>16</v>
      </c>
      <c r="G4535">
        <f t="shared" si="211"/>
        <v>8</v>
      </c>
      <c r="H4535" t="s">
        <v>2805</v>
      </c>
      <c r="K4535" t="s">
        <v>2136</v>
      </c>
      <c r="L4535" t="s">
        <v>1929</v>
      </c>
      <c r="M4535" t="s">
        <v>171</v>
      </c>
      <c r="N4535" t="s">
        <v>1037</v>
      </c>
      <c r="O4535" t="s">
        <v>30</v>
      </c>
      <c r="U4535">
        <f t="shared" si="212"/>
        <v>0</v>
      </c>
    </row>
    <row r="4536" spans="1:21" x14ac:dyDescent="0.25">
      <c r="A4536">
        <v>20110226</v>
      </c>
      <c r="B4536" t="s">
        <v>376</v>
      </c>
      <c r="C4536" t="str">
        <f t="shared" si="210"/>
        <v>W</v>
      </c>
      <c r="D4536" t="s">
        <v>164</v>
      </c>
      <c r="E4536" s="1">
        <v>17</v>
      </c>
      <c r="F4536" s="1">
        <v>9</v>
      </c>
      <c r="G4536">
        <f t="shared" si="211"/>
        <v>8</v>
      </c>
      <c r="H4536" t="s">
        <v>2805</v>
      </c>
      <c r="K4536" t="s">
        <v>1894</v>
      </c>
      <c r="L4536" t="s">
        <v>1017</v>
      </c>
      <c r="M4536" t="s">
        <v>376</v>
      </c>
      <c r="N4536" t="s">
        <v>1033</v>
      </c>
      <c r="O4536" t="s">
        <v>30</v>
      </c>
      <c r="U4536">
        <f t="shared" si="212"/>
        <v>0</v>
      </c>
    </row>
    <row r="4537" spans="1:21" x14ac:dyDescent="0.25">
      <c r="A4537">
        <v>20110226</v>
      </c>
      <c r="B4537" t="s">
        <v>164</v>
      </c>
      <c r="C4537" t="str">
        <f t="shared" si="210"/>
        <v>L</v>
      </c>
      <c r="D4537" t="s">
        <v>376</v>
      </c>
      <c r="E4537" s="1">
        <v>9</v>
      </c>
      <c r="F4537" s="1">
        <v>17</v>
      </c>
      <c r="G4537">
        <f t="shared" si="211"/>
        <v>-8</v>
      </c>
      <c r="H4537" t="s">
        <v>2805</v>
      </c>
      <c r="K4537" t="s">
        <v>1894</v>
      </c>
      <c r="L4537" t="s">
        <v>1017</v>
      </c>
      <c r="M4537" t="s">
        <v>376</v>
      </c>
      <c r="N4537" t="s">
        <v>1037</v>
      </c>
      <c r="O4537" t="s">
        <v>30</v>
      </c>
      <c r="U4537">
        <f t="shared" si="212"/>
        <v>0</v>
      </c>
    </row>
    <row r="4538" spans="1:21" x14ac:dyDescent="0.25">
      <c r="A4538">
        <v>20110227</v>
      </c>
      <c r="B4538" t="s">
        <v>503</v>
      </c>
      <c r="C4538" t="str">
        <f t="shared" si="210"/>
        <v>L</v>
      </c>
      <c r="D4538" t="s">
        <v>1825</v>
      </c>
      <c r="E4538" s="1">
        <v>18</v>
      </c>
      <c r="F4538" s="1">
        <v>21</v>
      </c>
      <c r="G4538">
        <f t="shared" si="211"/>
        <v>-3</v>
      </c>
      <c r="H4538" t="s">
        <v>2805</v>
      </c>
      <c r="K4538" t="s">
        <v>1822</v>
      </c>
      <c r="L4538" t="s">
        <v>1120</v>
      </c>
      <c r="M4538" t="s">
        <v>503</v>
      </c>
      <c r="N4538" t="s">
        <v>1033</v>
      </c>
      <c r="O4538" t="s">
        <v>30</v>
      </c>
      <c r="U4538">
        <f t="shared" si="212"/>
        <v>1</v>
      </c>
    </row>
    <row r="4539" spans="1:21" x14ac:dyDescent="0.25">
      <c r="A4539">
        <v>20110227</v>
      </c>
      <c r="B4539" t="s">
        <v>1825</v>
      </c>
      <c r="C4539" t="str">
        <f t="shared" si="210"/>
        <v>W</v>
      </c>
      <c r="D4539" t="s">
        <v>503</v>
      </c>
      <c r="E4539" s="1">
        <v>21</v>
      </c>
      <c r="F4539" s="1">
        <v>18</v>
      </c>
      <c r="G4539">
        <f t="shared" si="211"/>
        <v>3</v>
      </c>
      <c r="H4539" t="s">
        <v>2805</v>
      </c>
      <c r="K4539" t="s">
        <v>1822</v>
      </c>
      <c r="L4539" t="s">
        <v>1120</v>
      </c>
      <c r="M4539" t="s">
        <v>503</v>
      </c>
      <c r="N4539" t="s">
        <v>1037</v>
      </c>
      <c r="O4539" t="s">
        <v>30</v>
      </c>
      <c r="U4539">
        <f t="shared" si="212"/>
        <v>0</v>
      </c>
    </row>
    <row r="4540" spans="1:21" x14ac:dyDescent="0.25">
      <c r="A4540">
        <v>20110312</v>
      </c>
      <c r="B4540" t="s">
        <v>1264</v>
      </c>
      <c r="C4540" t="str">
        <f t="shared" si="210"/>
        <v>W</v>
      </c>
      <c r="D4540" t="s">
        <v>1825</v>
      </c>
      <c r="E4540" s="1">
        <v>19</v>
      </c>
      <c r="F4540" s="1">
        <v>13</v>
      </c>
      <c r="G4540">
        <f t="shared" si="211"/>
        <v>6</v>
      </c>
      <c r="H4540" t="s">
        <v>2805</v>
      </c>
      <c r="K4540" t="s">
        <v>1407</v>
      </c>
      <c r="L4540" t="s">
        <v>1263</v>
      </c>
      <c r="M4540" t="s">
        <v>1264</v>
      </c>
      <c r="N4540" t="s">
        <v>1033</v>
      </c>
      <c r="O4540" t="s">
        <v>30</v>
      </c>
      <c r="U4540">
        <f t="shared" si="212"/>
        <v>0</v>
      </c>
    </row>
    <row r="4541" spans="1:21" x14ac:dyDescent="0.25">
      <c r="A4541">
        <v>20110312</v>
      </c>
      <c r="B4541" t="s">
        <v>1825</v>
      </c>
      <c r="C4541" t="str">
        <f t="shared" si="210"/>
        <v>L</v>
      </c>
      <c r="D4541" t="s">
        <v>1264</v>
      </c>
      <c r="E4541" s="1">
        <v>13</v>
      </c>
      <c r="F4541" s="1">
        <v>19</v>
      </c>
      <c r="G4541">
        <f t="shared" si="211"/>
        <v>-6</v>
      </c>
      <c r="H4541" t="s">
        <v>2805</v>
      </c>
      <c r="K4541" t="s">
        <v>1407</v>
      </c>
      <c r="L4541" t="s">
        <v>1263</v>
      </c>
      <c r="M4541" t="s">
        <v>1264</v>
      </c>
      <c r="N4541" t="s">
        <v>1037</v>
      </c>
      <c r="O4541" t="s">
        <v>30</v>
      </c>
      <c r="U4541">
        <f t="shared" si="212"/>
        <v>1</v>
      </c>
    </row>
    <row r="4542" spans="1:21" x14ac:dyDescent="0.25">
      <c r="A4542">
        <v>20110312</v>
      </c>
      <c r="B4542" t="s">
        <v>171</v>
      </c>
      <c r="C4542" t="str">
        <f t="shared" si="210"/>
        <v>W</v>
      </c>
      <c r="D4542" t="s">
        <v>164</v>
      </c>
      <c r="E4542" s="1">
        <v>22</v>
      </c>
      <c r="F4542" s="1">
        <v>21</v>
      </c>
      <c r="G4542">
        <f t="shared" si="211"/>
        <v>1</v>
      </c>
      <c r="H4542" t="s">
        <v>2805</v>
      </c>
      <c r="K4542" t="s">
        <v>2136</v>
      </c>
      <c r="L4542" t="s">
        <v>1929</v>
      </c>
      <c r="M4542" t="s">
        <v>171</v>
      </c>
      <c r="N4542" t="s">
        <v>1033</v>
      </c>
      <c r="O4542" t="s">
        <v>30</v>
      </c>
      <c r="U4542">
        <f t="shared" si="212"/>
        <v>0</v>
      </c>
    </row>
    <row r="4543" spans="1:21" x14ac:dyDescent="0.25">
      <c r="A4543">
        <v>20110312</v>
      </c>
      <c r="B4543" t="s">
        <v>164</v>
      </c>
      <c r="C4543" t="str">
        <f t="shared" si="210"/>
        <v>L</v>
      </c>
      <c r="D4543" t="s">
        <v>171</v>
      </c>
      <c r="E4543" s="1">
        <v>21</v>
      </c>
      <c r="F4543" s="1">
        <v>22</v>
      </c>
      <c r="G4543">
        <f t="shared" si="211"/>
        <v>-1</v>
      </c>
      <c r="H4543" t="s">
        <v>2805</v>
      </c>
      <c r="K4543" t="s">
        <v>2136</v>
      </c>
      <c r="L4543" t="s">
        <v>1929</v>
      </c>
      <c r="M4543" t="s">
        <v>171</v>
      </c>
      <c r="N4543" t="s">
        <v>1037</v>
      </c>
      <c r="O4543" t="s">
        <v>30</v>
      </c>
      <c r="U4543">
        <f t="shared" si="212"/>
        <v>1</v>
      </c>
    </row>
    <row r="4544" spans="1:21" x14ac:dyDescent="0.25">
      <c r="A4544">
        <v>20110313</v>
      </c>
      <c r="B4544" t="s">
        <v>376</v>
      </c>
      <c r="C4544" t="str">
        <f t="shared" si="210"/>
        <v>W</v>
      </c>
      <c r="D4544" t="s">
        <v>503</v>
      </c>
      <c r="E4544" s="1">
        <v>22</v>
      </c>
      <c r="F4544" s="1">
        <v>16</v>
      </c>
      <c r="G4544">
        <f t="shared" si="211"/>
        <v>6</v>
      </c>
      <c r="H4544" t="s">
        <v>2805</v>
      </c>
      <c r="K4544" t="s">
        <v>1818</v>
      </c>
      <c r="L4544" t="s">
        <v>1017</v>
      </c>
      <c r="M4544" t="s">
        <v>376</v>
      </c>
      <c r="N4544" t="s">
        <v>1033</v>
      </c>
      <c r="O4544" t="s">
        <v>30</v>
      </c>
      <c r="U4544">
        <f t="shared" si="212"/>
        <v>0</v>
      </c>
    </row>
    <row r="4545" spans="1:21" x14ac:dyDescent="0.25">
      <c r="A4545">
        <v>20110313</v>
      </c>
      <c r="B4545" t="s">
        <v>503</v>
      </c>
      <c r="C4545" t="str">
        <f t="shared" si="210"/>
        <v>L</v>
      </c>
      <c r="D4545" t="s">
        <v>376</v>
      </c>
      <c r="E4545" s="1">
        <v>16</v>
      </c>
      <c r="F4545" s="1">
        <v>22</v>
      </c>
      <c r="G4545">
        <f t="shared" si="211"/>
        <v>-6</v>
      </c>
      <c r="H4545" t="s">
        <v>2805</v>
      </c>
      <c r="K4545" t="s">
        <v>1818</v>
      </c>
      <c r="L4545" t="s">
        <v>1017</v>
      </c>
      <c r="M4545" t="s">
        <v>376</v>
      </c>
      <c r="N4545" t="s">
        <v>1037</v>
      </c>
      <c r="O4545" t="s">
        <v>30</v>
      </c>
      <c r="U4545">
        <f t="shared" si="212"/>
        <v>1</v>
      </c>
    </row>
    <row r="4546" spans="1:21" x14ac:dyDescent="0.25">
      <c r="A4546">
        <v>20110319</v>
      </c>
      <c r="B4546" t="s">
        <v>1825</v>
      </c>
      <c r="C4546" t="str">
        <f t="shared" ref="C4546:C4609" si="213">IF(E4546-F4546&gt;0,"W",IF(E4546-F4546&lt;0,"L","D"))</f>
        <v>W</v>
      </c>
      <c r="D4546" t="s">
        <v>376</v>
      </c>
      <c r="E4546" s="1">
        <v>24</v>
      </c>
      <c r="F4546" s="1">
        <v>8</v>
      </c>
      <c r="G4546">
        <f t="shared" ref="G4546:G4609" si="214">E4546-F4546</f>
        <v>16</v>
      </c>
      <c r="H4546" t="s">
        <v>2805</v>
      </c>
      <c r="K4546" t="s">
        <v>1827</v>
      </c>
      <c r="L4546" t="s">
        <v>1826</v>
      </c>
      <c r="M4546" t="s">
        <v>1825</v>
      </c>
      <c r="N4546" t="s">
        <v>1033</v>
      </c>
      <c r="O4546" t="s">
        <v>30</v>
      </c>
      <c r="U4546">
        <f t="shared" ref="U4546:U4609" si="215">IF(C4546="L",IF(G4546&gt;-8,1,0),0)</f>
        <v>0</v>
      </c>
    </row>
    <row r="4547" spans="1:21" x14ac:dyDescent="0.25">
      <c r="A4547">
        <v>20110319</v>
      </c>
      <c r="B4547" t="s">
        <v>376</v>
      </c>
      <c r="C4547" t="str">
        <f t="shared" si="213"/>
        <v>L</v>
      </c>
      <c r="D4547" t="s">
        <v>1825</v>
      </c>
      <c r="E4547" s="1">
        <v>8</v>
      </c>
      <c r="F4547" s="1">
        <v>24</v>
      </c>
      <c r="G4547">
        <f t="shared" si="214"/>
        <v>-16</v>
      </c>
      <c r="H4547" t="s">
        <v>2805</v>
      </c>
      <c r="K4547" t="s">
        <v>1827</v>
      </c>
      <c r="L4547" t="s">
        <v>1826</v>
      </c>
      <c r="M4547" t="s">
        <v>1825</v>
      </c>
      <c r="N4547" t="s">
        <v>1037</v>
      </c>
      <c r="O4547" t="s">
        <v>30</v>
      </c>
      <c r="U4547">
        <f t="shared" si="215"/>
        <v>0</v>
      </c>
    </row>
    <row r="4548" spans="1:21" x14ac:dyDescent="0.25">
      <c r="A4548">
        <v>20110319</v>
      </c>
      <c r="B4548" t="s">
        <v>503</v>
      </c>
      <c r="C4548" t="str">
        <f t="shared" si="213"/>
        <v>W</v>
      </c>
      <c r="D4548" t="s">
        <v>171</v>
      </c>
      <c r="E4548" s="1">
        <v>21</v>
      </c>
      <c r="F4548" s="1">
        <v>8</v>
      </c>
      <c r="G4548">
        <f t="shared" si="214"/>
        <v>13</v>
      </c>
      <c r="H4548" t="s">
        <v>2805</v>
      </c>
      <c r="K4548" t="s">
        <v>1903</v>
      </c>
      <c r="L4548" t="s">
        <v>1120</v>
      </c>
      <c r="M4548" t="s">
        <v>503</v>
      </c>
      <c r="N4548" t="s">
        <v>1033</v>
      </c>
      <c r="O4548" t="s">
        <v>30</v>
      </c>
      <c r="U4548">
        <f t="shared" si="215"/>
        <v>0</v>
      </c>
    </row>
    <row r="4549" spans="1:21" x14ac:dyDescent="0.25">
      <c r="A4549">
        <v>20110319</v>
      </c>
      <c r="B4549" t="s">
        <v>171</v>
      </c>
      <c r="C4549" t="str">
        <f t="shared" si="213"/>
        <v>L</v>
      </c>
      <c r="D4549" t="s">
        <v>503</v>
      </c>
      <c r="E4549" s="1">
        <v>8</v>
      </c>
      <c r="F4549" s="1">
        <v>21</v>
      </c>
      <c r="G4549">
        <f t="shared" si="214"/>
        <v>-13</v>
      </c>
      <c r="H4549" t="s">
        <v>2805</v>
      </c>
      <c r="K4549" t="s">
        <v>1903</v>
      </c>
      <c r="L4549" t="s">
        <v>1120</v>
      </c>
      <c r="M4549" t="s">
        <v>503</v>
      </c>
      <c r="N4549" t="s">
        <v>1037</v>
      </c>
      <c r="O4549" t="s">
        <v>30</v>
      </c>
      <c r="U4549">
        <f t="shared" si="215"/>
        <v>0</v>
      </c>
    </row>
    <row r="4550" spans="1:21" x14ac:dyDescent="0.25">
      <c r="A4550">
        <v>20110319</v>
      </c>
      <c r="B4550" t="s">
        <v>164</v>
      </c>
      <c r="C4550" t="str">
        <f t="shared" si="213"/>
        <v>W</v>
      </c>
      <c r="D4550" t="s">
        <v>1264</v>
      </c>
      <c r="E4550" s="1">
        <v>28</v>
      </c>
      <c r="F4550" s="1">
        <v>9</v>
      </c>
      <c r="G4550">
        <f t="shared" si="214"/>
        <v>19</v>
      </c>
      <c r="H4550" t="s">
        <v>2805</v>
      </c>
      <c r="K4550" t="s">
        <v>1820</v>
      </c>
      <c r="L4550" t="s">
        <v>1939</v>
      </c>
      <c r="M4550" t="s">
        <v>164</v>
      </c>
      <c r="N4550" t="s">
        <v>1033</v>
      </c>
      <c r="O4550" t="s">
        <v>30</v>
      </c>
      <c r="U4550">
        <f t="shared" si="215"/>
        <v>0</v>
      </c>
    </row>
    <row r="4551" spans="1:21" x14ac:dyDescent="0.25">
      <c r="A4551">
        <v>20110319</v>
      </c>
      <c r="B4551" t="s">
        <v>1264</v>
      </c>
      <c r="C4551" t="str">
        <f t="shared" si="213"/>
        <v>L</v>
      </c>
      <c r="D4551" t="s">
        <v>164</v>
      </c>
      <c r="E4551" s="1">
        <v>9</v>
      </c>
      <c r="F4551" s="1">
        <v>28</v>
      </c>
      <c r="G4551">
        <f t="shared" si="214"/>
        <v>-19</v>
      </c>
      <c r="H4551" t="s">
        <v>2805</v>
      </c>
      <c r="K4551" t="s">
        <v>1820</v>
      </c>
      <c r="L4551" t="s">
        <v>1939</v>
      </c>
      <c r="M4551" t="s">
        <v>164</v>
      </c>
      <c r="N4551" t="s">
        <v>1037</v>
      </c>
      <c r="O4551" t="s">
        <v>30</v>
      </c>
      <c r="U4551">
        <f t="shared" si="215"/>
        <v>0</v>
      </c>
    </row>
    <row r="4552" spans="1:21" x14ac:dyDescent="0.25">
      <c r="A4552">
        <v>20110723</v>
      </c>
      <c r="B4552" t="s">
        <v>1824</v>
      </c>
      <c r="C4552" t="str">
        <f t="shared" si="213"/>
        <v>W</v>
      </c>
      <c r="D4552" t="s">
        <v>1828</v>
      </c>
      <c r="E4552" s="1">
        <v>39</v>
      </c>
      <c r="F4552" s="1">
        <v>20</v>
      </c>
      <c r="G4552">
        <f t="shared" si="214"/>
        <v>19</v>
      </c>
      <c r="H4552" t="s">
        <v>2771</v>
      </c>
      <c r="K4552" t="s">
        <v>1960</v>
      </c>
      <c r="L4552" t="s">
        <v>1675</v>
      </c>
      <c r="M4552" t="s">
        <v>1824</v>
      </c>
      <c r="N4552" t="s">
        <v>1033</v>
      </c>
      <c r="P4552" t="s">
        <v>30</v>
      </c>
      <c r="U4552">
        <f t="shared" si="215"/>
        <v>0</v>
      </c>
    </row>
    <row r="4553" spans="1:21" x14ac:dyDescent="0.25">
      <c r="A4553">
        <v>20110723</v>
      </c>
      <c r="B4553" t="s">
        <v>1828</v>
      </c>
      <c r="C4553" t="str">
        <f t="shared" si="213"/>
        <v>L</v>
      </c>
      <c r="D4553" t="s">
        <v>1824</v>
      </c>
      <c r="E4553" s="1">
        <v>20</v>
      </c>
      <c r="F4553" s="1">
        <v>39</v>
      </c>
      <c r="G4553">
        <f t="shared" si="214"/>
        <v>-19</v>
      </c>
      <c r="H4553" t="s">
        <v>2771</v>
      </c>
      <c r="K4553" t="s">
        <v>1960</v>
      </c>
      <c r="L4553" t="s">
        <v>1675</v>
      </c>
      <c r="M4553" t="s">
        <v>1824</v>
      </c>
      <c r="N4553" t="s">
        <v>1037</v>
      </c>
      <c r="P4553" t="s">
        <v>30</v>
      </c>
      <c r="U4553">
        <f t="shared" si="215"/>
        <v>0</v>
      </c>
    </row>
    <row r="4554" spans="1:21" x14ac:dyDescent="0.25">
      <c r="A4554">
        <v>20110730</v>
      </c>
      <c r="B4554" t="s">
        <v>1787</v>
      </c>
      <c r="C4554" t="str">
        <f t="shared" si="213"/>
        <v>W</v>
      </c>
      <c r="D4554" t="s">
        <v>1828</v>
      </c>
      <c r="E4554" s="1">
        <v>40</v>
      </c>
      <c r="F4554" s="1">
        <v>7</v>
      </c>
      <c r="G4554">
        <f t="shared" si="214"/>
        <v>33</v>
      </c>
      <c r="H4554" t="s">
        <v>2771</v>
      </c>
      <c r="K4554" t="s">
        <v>1968</v>
      </c>
      <c r="L4554" t="s">
        <v>1837</v>
      </c>
      <c r="M4554" t="s">
        <v>1787</v>
      </c>
      <c r="N4554" t="s">
        <v>1033</v>
      </c>
      <c r="P4554" t="s">
        <v>30</v>
      </c>
      <c r="U4554">
        <f t="shared" si="215"/>
        <v>0</v>
      </c>
    </row>
    <row r="4555" spans="1:21" x14ac:dyDescent="0.25">
      <c r="A4555">
        <v>20110730</v>
      </c>
      <c r="B4555" t="s">
        <v>1828</v>
      </c>
      <c r="C4555" t="str">
        <f t="shared" si="213"/>
        <v>L</v>
      </c>
      <c r="D4555" t="s">
        <v>1787</v>
      </c>
      <c r="E4555" s="1">
        <v>7</v>
      </c>
      <c r="F4555" s="1">
        <v>40</v>
      </c>
      <c r="G4555">
        <f t="shared" si="214"/>
        <v>-33</v>
      </c>
      <c r="H4555" t="s">
        <v>2771</v>
      </c>
      <c r="K4555" t="s">
        <v>1968</v>
      </c>
      <c r="L4555" t="s">
        <v>1837</v>
      </c>
      <c r="M4555" t="s">
        <v>1787</v>
      </c>
      <c r="N4555" t="s">
        <v>1037</v>
      </c>
      <c r="P4555" t="s">
        <v>30</v>
      </c>
      <c r="U4555">
        <f t="shared" si="215"/>
        <v>0</v>
      </c>
    </row>
    <row r="4556" spans="1:21" x14ac:dyDescent="0.25">
      <c r="A4556">
        <v>20110806</v>
      </c>
      <c r="B4556" t="s">
        <v>376</v>
      </c>
      <c r="C4556" t="str">
        <f t="shared" si="213"/>
        <v>W</v>
      </c>
      <c r="D4556" t="s">
        <v>1264</v>
      </c>
      <c r="E4556" s="1">
        <v>23</v>
      </c>
      <c r="F4556" s="1">
        <v>19</v>
      </c>
      <c r="G4556">
        <f t="shared" si="214"/>
        <v>4</v>
      </c>
      <c r="H4556" t="s">
        <v>2058</v>
      </c>
      <c r="K4556" t="s">
        <v>1894</v>
      </c>
      <c r="L4556" t="s">
        <v>1017</v>
      </c>
      <c r="M4556" t="s">
        <v>376</v>
      </c>
      <c r="N4556" t="s">
        <v>1033</v>
      </c>
      <c r="S4556" t="s">
        <v>30</v>
      </c>
      <c r="U4556">
        <f t="shared" si="215"/>
        <v>0</v>
      </c>
    </row>
    <row r="4557" spans="1:21" x14ac:dyDescent="0.25">
      <c r="A4557">
        <v>20110806</v>
      </c>
      <c r="B4557" t="s">
        <v>1264</v>
      </c>
      <c r="C4557" t="str">
        <f t="shared" si="213"/>
        <v>L</v>
      </c>
      <c r="D4557" t="s">
        <v>376</v>
      </c>
      <c r="E4557" s="1">
        <v>19</v>
      </c>
      <c r="F4557" s="1">
        <v>23</v>
      </c>
      <c r="G4557">
        <f t="shared" si="214"/>
        <v>-4</v>
      </c>
      <c r="H4557" t="s">
        <v>2058</v>
      </c>
      <c r="K4557" t="s">
        <v>1894</v>
      </c>
      <c r="L4557" t="s">
        <v>1017</v>
      </c>
      <c r="M4557" t="s">
        <v>376</v>
      </c>
      <c r="N4557" t="s">
        <v>1037</v>
      </c>
      <c r="S4557" t="s">
        <v>30</v>
      </c>
      <c r="U4557">
        <f t="shared" si="215"/>
        <v>1</v>
      </c>
    </row>
    <row r="4558" spans="1:21" x14ac:dyDescent="0.25">
      <c r="A4558">
        <v>20110806</v>
      </c>
      <c r="B4558" t="s">
        <v>503</v>
      </c>
      <c r="C4558" t="str">
        <f t="shared" si="213"/>
        <v>W</v>
      </c>
      <c r="D4558" t="s">
        <v>1825</v>
      </c>
      <c r="E4558" s="1">
        <v>10</v>
      </c>
      <c r="F4558" s="1">
        <v>6</v>
      </c>
      <c r="G4558">
        <f t="shared" si="214"/>
        <v>4</v>
      </c>
      <c r="H4558" t="s">
        <v>2059</v>
      </c>
      <c r="K4558" t="s">
        <v>1822</v>
      </c>
      <c r="L4558" t="s">
        <v>1120</v>
      </c>
      <c r="M4558" t="s">
        <v>503</v>
      </c>
      <c r="N4558" t="s">
        <v>1033</v>
      </c>
      <c r="S4558" t="s">
        <v>30</v>
      </c>
      <c r="U4558">
        <f t="shared" si="215"/>
        <v>0</v>
      </c>
    </row>
    <row r="4559" spans="1:21" x14ac:dyDescent="0.25">
      <c r="A4559">
        <v>20110806</v>
      </c>
      <c r="B4559" t="s">
        <v>1825</v>
      </c>
      <c r="C4559" t="str">
        <f t="shared" si="213"/>
        <v>L</v>
      </c>
      <c r="D4559" t="s">
        <v>503</v>
      </c>
      <c r="E4559" s="1">
        <v>6</v>
      </c>
      <c r="F4559" s="1">
        <v>10</v>
      </c>
      <c r="G4559">
        <f t="shared" si="214"/>
        <v>-4</v>
      </c>
      <c r="H4559" t="s">
        <v>2059</v>
      </c>
      <c r="K4559" t="s">
        <v>1822</v>
      </c>
      <c r="L4559" t="s">
        <v>1120</v>
      </c>
      <c r="M4559" t="s">
        <v>503</v>
      </c>
      <c r="N4559" t="s">
        <v>1037</v>
      </c>
      <c r="S4559" t="s">
        <v>30</v>
      </c>
      <c r="U4559">
        <f t="shared" si="215"/>
        <v>1</v>
      </c>
    </row>
    <row r="4560" spans="1:21" x14ac:dyDescent="0.25">
      <c r="A4560">
        <v>20110806</v>
      </c>
      <c r="B4560" t="s">
        <v>1787</v>
      </c>
      <c r="C4560" t="str">
        <f t="shared" si="213"/>
        <v>W</v>
      </c>
      <c r="D4560" t="s">
        <v>1824</v>
      </c>
      <c r="E4560" s="1">
        <v>30</v>
      </c>
      <c r="F4560" s="1">
        <v>14</v>
      </c>
      <c r="G4560">
        <f t="shared" si="214"/>
        <v>16</v>
      </c>
      <c r="H4560" t="s">
        <v>2771</v>
      </c>
      <c r="K4560" t="s">
        <v>1836</v>
      </c>
      <c r="L4560" t="s">
        <v>1786</v>
      </c>
      <c r="M4560" t="s">
        <v>1787</v>
      </c>
      <c r="N4560" t="s">
        <v>1033</v>
      </c>
      <c r="P4560" t="s">
        <v>30</v>
      </c>
      <c r="U4560">
        <f t="shared" si="215"/>
        <v>0</v>
      </c>
    </row>
    <row r="4561" spans="1:21" x14ac:dyDescent="0.25">
      <c r="A4561">
        <v>20110806</v>
      </c>
      <c r="B4561" t="s">
        <v>1824</v>
      </c>
      <c r="C4561" t="str">
        <f t="shared" si="213"/>
        <v>L</v>
      </c>
      <c r="D4561" t="s">
        <v>1787</v>
      </c>
      <c r="E4561" s="1">
        <v>14</v>
      </c>
      <c r="F4561" s="1">
        <v>30</v>
      </c>
      <c r="G4561">
        <f t="shared" si="214"/>
        <v>-16</v>
      </c>
      <c r="H4561" t="s">
        <v>2771</v>
      </c>
      <c r="K4561" t="s">
        <v>1836</v>
      </c>
      <c r="L4561" t="s">
        <v>1786</v>
      </c>
      <c r="M4561" t="s">
        <v>1787</v>
      </c>
      <c r="N4561" t="s">
        <v>1037</v>
      </c>
      <c r="P4561" t="s">
        <v>30</v>
      </c>
      <c r="U4561">
        <f t="shared" si="215"/>
        <v>0</v>
      </c>
    </row>
    <row r="4562" spans="1:21" x14ac:dyDescent="0.25">
      <c r="A4562">
        <v>20110813</v>
      </c>
      <c r="B4562" t="s">
        <v>164</v>
      </c>
      <c r="C4562" t="str">
        <f t="shared" si="213"/>
        <v>W</v>
      </c>
      <c r="D4562" t="s">
        <v>1825</v>
      </c>
      <c r="E4562" s="1">
        <v>19</v>
      </c>
      <c r="F4562" s="1">
        <v>12</v>
      </c>
      <c r="G4562">
        <f t="shared" si="214"/>
        <v>7</v>
      </c>
      <c r="H4562" t="s">
        <v>2056</v>
      </c>
      <c r="K4562" t="s">
        <v>2057</v>
      </c>
      <c r="L4562" t="s">
        <v>1854</v>
      </c>
      <c r="M4562" t="s">
        <v>164</v>
      </c>
      <c r="N4562" t="s">
        <v>1033</v>
      </c>
      <c r="S4562" t="s">
        <v>30</v>
      </c>
      <c r="U4562">
        <f t="shared" si="215"/>
        <v>0</v>
      </c>
    </row>
    <row r="4563" spans="1:21" x14ac:dyDescent="0.25">
      <c r="A4563">
        <v>20110813</v>
      </c>
      <c r="B4563" t="s">
        <v>1825</v>
      </c>
      <c r="C4563" t="str">
        <f t="shared" si="213"/>
        <v>L</v>
      </c>
      <c r="D4563" t="s">
        <v>164</v>
      </c>
      <c r="E4563" s="1">
        <v>12</v>
      </c>
      <c r="F4563" s="1">
        <v>19</v>
      </c>
      <c r="G4563">
        <f t="shared" si="214"/>
        <v>-7</v>
      </c>
      <c r="H4563" t="s">
        <v>2056</v>
      </c>
      <c r="K4563" t="s">
        <v>2057</v>
      </c>
      <c r="L4563" t="s">
        <v>1854</v>
      </c>
      <c r="M4563" t="s">
        <v>164</v>
      </c>
      <c r="N4563" t="s">
        <v>1037</v>
      </c>
      <c r="S4563" t="s">
        <v>30</v>
      </c>
      <c r="U4563">
        <f t="shared" si="215"/>
        <v>1</v>
      </c>
    </row>
    <row r="4564" spans="1:21" x14ac:dyDescent="0.25">
      <c r="A4564">
        <v>20110813</v>
      </c>
      <c r="B4564" t="s">
        <v>1264</v>
      </c>
      <c r="C4564" t="str">
        <f t="shared" si="213"/>
        <v>W</v>
      </c>
      <c r="D4564" t="s">
        <v>376</v>
      </c>
      <c r="E4564" s="1">
        <v>19</v>
      </c>
      <c r="F4564" s="1">
        <v>9</v>
      </c>
      <c r="G4564">
        <f t="shared" si="214"/>
        <v>10</v>
      </c>
      <c r="H4564" t="s">
        <v>2058</v>
      </c>
      <c r="K4564" t="s">
        <v>1407</v>
      </c>
      <c r="L4564" t="s">
        <v>1263</v>
      </c>
      <c r="M4564" t="s">
        <v>1264</v>
      </c>
      <c r="N4564" t="s">
        <v>1033</v>
      </c>
      <c r="S4564" t="s">
        <v>30</v>
      </c>
      <c r="U4564">
        <f t="shared" si="215"/>
        <v>0</v>
      </c>
    </row>
    <row r="4565" spans="1:21" x14ac:dyDescent="0.25">
      <c r="A4565">
        <v>20110813</v>
      </c>
      <c r="B4565" t="s">
        <v>376</v>
      </c>
      <c r="C4565" t="str">
        <f t="shared" si="213"/>
        <v>L</v>
      </c>
      <c r="D4565" t="s">
        <v>1264</v>
      </c>
      <c r="E4565" s="1">
        <v>9</v>
      </c>
      <c r="F4565" s="1">
        <v>19</v>
      </c>
      <c r="G4565">
        <f t="shared" si="214"/>
        <v>-10</v>
      </c>
      <c r="H4565" t="s">
        <v>2058</v>
      </c>
      <c r="K4565" t="s">
        <v>1407</v>
      </c>
      <c r="L4565" t="s">
        <v>1263</v>
      </c>
      <c r="M4565" t="s">
        <v>1264</v>
      </c>
      <c r="N4565" t="s">
        <v>1037</v>
      </c>
      <c r="S4565" t="s">
        <v>30</v>
      </c>
      <c r="U4565">
        <f t="shared" si="215"/>
        <v>0</v>
      </c>
    </row>
    <row r="4566" spans="1:21" x14ac:dyDescent="0.25">
      <c r="A4566">
        <v>20110813</v>
      </c>
      <c r="B4566" t="s">
        <v>1828</v>
      </c>
      <c r="C4566" t="str">
        <f t="shared" si="213"/>
        <v>L</v>
      </c>
      <c r="D4566" t="s">
        <v>1824</v>
      </c>
      <c r="E4566" s="1">
        <v>9</v>
      </c>
      <c r="F4566" s="1">
        <v>14</v>
      </c>
      <c r="G4566">
        <f t="shared" si="214"/>
        <v>-5</v>
      </c>
      <c r="H4566" t="s">
        <v>2771</v>
      </c>
      <c r="K4566" t="s">
        <v>1830</v>
      </c>
      <c r="L4566" t="s">
        <v>1829</v>
      </c>
      <c r="M4566" t="s">
        <v>1828</v>
      </c>
      <c r="N4566" t="s">
        <v>1033</v>
      </c>
      <c r="P4566" t="s">
        <v>30</v>
      </c>
      <c r="U4566">
        <f t="shared" si="215"/>
        <v>1</v>
      </c>
    </row>
    <row r="4567" spans="1:21" x14ac:dyDescent="0.25">
      <c r="A4567">
        <v>20110813</v>
      </c>
      <c r="B4567" t="s">
        <v>1824</v>
      </c>
      <c r="C4567" t="str">
        <f t="shared" si="213"/>
        <v>W</v>
      </c>
      <c r="D4567" t="s">
        <v>1828</v>
      </c>
      <c r="E4567" s="1">
        <v>14</v>
      </c>
      <c r="F4567" s="1">
        <v>9</v>
      </c>
      <c r="G4567">
        <f t="shared" si="214"/>
        <v>5</v>
      </c>
      <c r="H4567" t="s">
        <v>2771</v>
      </c>
      <c r="K4567" t="s">
        <v>1830</v>
      </c>
      <c r="L4567" t="s">
        <v>1829</v>
      </c>
      <c r="M4567" t="s">
        <v>1828</v>
      </c>
      <c r="N4567" t="s">
        <v>1037</v>
      </c>
      <c r="P4567" t="s">
        <v>30</v>
      </c>
      <c r="U4567">
        <f t="shared" si="215"/>
        <v>0</v>
      </c>
    </row>
    <row r="4568" spans="1:21" x14ac:dyDescent="0.25">
      <c r="A4568">
        <v>20110820</v>
      </c>
      <c r="B4568" t="s">
        <v>1825</v>
      </c>
      <c r="C4568" t="str">
        <f t="shared" si="213"/>
        <v>L</v>
      </c>
      <c r="D4568" t="s">
        <v>164</v>
      </c>
      <c r="E4568" s="1">
        <v>22</v>
      </c>
      <c r="F4568" s="1">
        <v>26</v>
      </c>
      <c r="G4568">
        <f t="shared" si="214"/>
        <v>-4</v>
      </c>
      <c r="H4568" t="s">
        <v>2056</v>
      </c>
      <c r="K4568" t="s">
        <v>1827</v>
      </c>
      <c r="L4568" t="s">
        <v>1826</v>
      </c>
      <c r="M4568" t="s">
        <v>1825</v>
      </c>
      <c r="N4568" t="s">
        <v>1033</v>
      </c>
      <c r="S4568" t="s">
        <v>30</v>
      </c>
      <c r="U4568">
        <f t="shared" si="215"/>
        <v>1</v>
      </c>
    </row>
    <row r="4569" spans="1:21" x14ac:dyDescent="0.25">
      <c r="A4569">
        <v>20110820</v>
      </c>
      <c r="B4569" t="s">
        <v>164</v>
      </c>
      <c r="C4569" t="str">
        <f t="shared" si="213"/>
        <v>W</v>
      </c>
      <c r="D4569" t="s">
        <v>1825</v>
      </c>
      <c r="E4569" s="1">
        <v>26</v>
      </c>
      <c r="F4569" s="1">
        <v>22</v>
      </c>
      <c r="G4569">
        <f t="shared" si="214"/>
        <v>4</v>
      </c>
      <c r="H4569" t="s">
        <v>2056</v>
      </c>
      <c r="K4569" t="s">
        <v>1827</v>
      </c>
      <c r="L4569" t="s">
        <v>1826</v>
      </c>
      <c r="M4569" t="s">
        <v>1825</v>
      </c>
      <c r="N4569" t="s">
        <v>1037</v>
      </c>
      <c r="S4569" t="s">
        <v>30</v>
      </c>
      <c r="U4569">
        <f t="shared" si="215"/>
        <v>0</v>
      </c>
    </row>
    <row r="4570" spans="1:21" x14ac:dyDescent="0.25">
      <c r="A4570">
        <v>20110820</v>
      </c>
      <c r="B4570" t="s">
        <v>503</v>
      </c>
      <c r="C4570" t="str">
        <f t="shared" si="213"/>
        <v>W</v>
      </c>
      <c r="D4570" t="s">
        <v>171</v>
      </c>
      <c r="E4570" s="1">
        <v>23</v>
      </c>
      <c r="F4570" s="1">
        <v>12</v>
      </c>
      <c r="G4570">
        <f t="shared" si="214"/>
        <v>11</v>
      </c>
      <c r="H4570" t="s">
        <v>2054</v>
      </c>
      <c r="K4570" t="s">
        <v>1903</v>
      </c>
      <c r="L4570" t="s">
        <v>1120</v>
      </c>
      <c r="M4570" t="s">
        <v>503</v>
      </c>
      <c r="N4570" t="s">
        <v>1033</v>
      </c>
      <c r="S4570" t="s">
        <v>30</v>
      </c>
      <c r="U4570">
        <f t="shared" si="215"/>
        <v>0</v>
      </c>
    </row>
    <row r="4571" spans="1:21" x14ac:dyDescent="0.25">
      <c r="A4571">
        <v>20110820</v>
      </c>
      <c r="B4571" t="s">
        <v>171</v>
      </c>
      <c r="C4571" t="str">
        <f t="shared" si="213"/>
        <v>L</v>
      </c>
      <c r="D4571" t="s">
        <v>503</v>
      </c>
      <c r="E4571" s="1">
        <v>12</v>
      </c>
      <c r="F4571" s="1">
        <v>23</v>
      </c>
      <c r="G4571">
        <f t="shared" si="214"/>
        <v>-11</v>
      </c>
      <c r="H4571" t="s">
        <v>2054</v>
      </c>
      <c r="K4571" t="s">
        <v>1903</v>
      </c>
      <c r="L4571" t="s">
        <v>1120</v>
      </c>
      <c r="M4571" t="s">
        <v>503</v>
      </c>
      <c r="N4571" t="s">
        <v>1037</v>
      </c>
      <c r="S4571" t="s">
        <v>30</v>
      </c>
      <c r="U4571">
        <f t="shared" si="215"/>
        <v>0</v>
      </c>
    </row>
    <row r="4572" spans="1:21" x14ac:dyDescent="0.25">
      <c r="A4572">
        <v>20110820</v>
      </c>
      <c r="B4572" t="s">
        <v>1264</v>
      </c>
      <c r="C4572" t="str">
        <f t="shared" si="213"/>
        <v>W</v>
      </c>
      <c r="D4572" t="s">
        <v>1821</v>
      </c>
      <c r="E4572" s="1">
        <v>28</v>
      </c>
      <c r="F4572" s="1">
        <v>13</v>
      </c>
      <c r="G4572">
        <f t="shared" si="214"/>
        <v>15</v>
      </c>
      <c r="H4572" t="s">
        <v>2055</v>
      </c>
      <c r="K4572" t="s">
        <v>1407</v>
      </c>
      <c r="L4572" t="s">
        <v>1263</v>
      </c>
      <c r="M4572" t="s">
        <v>1264</v>
      </c>
      <c r="N4572" t="s">
        <v>1033</v>
      </c>
      <c r="S4572" t="s">
        <v>30</v>
      </c>
      <c r="U4572">
        <f t="shared" si="215"/>
        <v>0</v>
      </c>
    </row>
    <row r="4573" spans="1:21" x14ac:dyDescent="0.25">
      <c r="A4573">
        <v>20110820</v>
      </c>
      <c r="B4573" t="s">
        <v>1821</v>
      </c>
      <c r="C4573" t="str">
        <f t="shared" si="213"/>
        <v>L</v>
      </c>
      <c r="D4573" t="s">
        <v>1264</v>
      </c>
      <c r="E4573" s="1">
        <v>13</v>
      </c>
      <c r="F4573" s="1">
        <v>28</v>
      </c>
      <c r="G4573">
        <f t="shared" si="214"/>
        <v>-15</v>
      </c>
      <c r="H4573" t="s">
        <v>2055</v>
      </c>
      <c r="K4573" t="s">
        <v>1407</v>
      </c>
      <c r="L4573" t="s">
        <v>1263</v>
      </c>
      <c r="M4573" t="s">
        <v>1264</v>
      </c>
      <c r="N4573" t="s">
        <v>1037</v>
      </c>
      <c r="S4573" t="s">
        <v>30</v>
      </c>
      <c r="U4573">
        <f t="shared" si="215"/>
        <v>0</v>
      </c>
    </row>
    <row r="4574" spans="1:21" x14ac:dyDescent="0.25">
      <c r="A4574">
        <v>20110820</v>
      </c>
      <c r="B4574" t="s">
        <v>1828</v>
      </c>
      <c r="C4574" t="str">
        <f t="shared" si="213"/>
        <v>W</v>
      </c>
      <c r="D4574" t="s">
        <v>1787</v>
      </c>
      <c r="E4574" s="1">
        <v>18</v>
      </c>
      <c r="F4574" s="1">
        <v>5</v>
      </c>
      <c r="G4574">
        <f t="shared" si="214"/>
        <v>13</v>
      </c>
      <c r="H4574" t="s">
        <v>2771</v>
      </c>
      <c r="K4574" t="s">
        <v>1868</v>
      </c>
      <c r="L4574" t="s">
        <v>1998</v>
      </c>
      <c r="M4574" t="s">
        <v>1828</v>
      </c>
      <c r="N4574" t="s">
        <v>1033</v>
      </c>
      <c r="P4574" t="s">
        <v>30</v>
      </c>
      <c r="U4574">
        <f t="shared" si="215"/>
        <v>0</v>
      </c>
    </row>
    <row r="4575" spans="1:21" x14ac:dyDescent="0.25">
      <c r="A4575">
        <v>20110820</v>
      </c>
      <c r="B4575" t="s">
        <v>1787</v>
      </c>
      <c r="C4575" t="str">
        <f t="shared" si="213"/>
        <v>L</v>
      </c>
      <c r="D4575" t="s">
        <v>1828</v>
      </c>
      <c r="E4575" s="1">
        <v>5</v>
      </c>
      <c r="F4575" s="1">
        <v>18</v>
      </c>
      <c r="G4575">
        <f t="shared" si="214"/>
        <v>-13</v>
      </c>
      <c r="H4575" t="s">
        <v>2771</v>
      </c>
      <c r="K4575" t="s">
        <v>1868</v>
      </c>
      <c r="L4575" t="s">
        <v>1998</v>
      </c>
      <c r="M4575" t="s">
        <v>1828</v>
      </c>
      <c r="N4575" t="s">
        <v>1037</v>
      </c>
      <c r="P4575" t="s">
        <v>30</v>
      </c>
      <c r="U4575">
        <f t="shared" si="215"/>
        <v>0</v>
      </c>
    </row>
    <row r="4576" spans="1:21" x14ac:dyDescent="0.25">
      <c r="A4576">
        <v>20110827</v>
      </c>
      <c r="B4576" t="s">
        <v>1825</v>
      </c>
      <c r="C4576" t="str">
        <f t="shared" si="213"/>
        <v>L</v>
      </c>
      <c r="D4576" t="s">
        <v>376</v>
      </c>
      <c r="E4576" s="1">
        <v>9</v>
      </c>
      <c r="F4576" s="1">
        <v>20</v>
      </c>
      <c r="G4576">
        <f t="shared" si="214"/>
        <v>-11</v>
      </c>
      <c r="H4576" t="s">
        <v>2053</v>
      </c>
      <c r="K4576" t="s">
        <v>1827</v>
      </c>
      <c r="L4576" t="s">
        <v>1826</v>
      </c>
      <c r="M4576" t="s">
        <v>1825</v>
      </c>
      <c r="N4576" t="s">
        <v>1033</v>
      </c>
      <c r="S4576" t="s">
        <v>30</v>
      </c>
      <c r="U4576">
        <f t="shared" si="215"/>
        <v>0</v>
      </c>
    </row>
    <row r="4577" spans="1:21" x14ac:dyDescent="0.25">
      <c r="A4577">
        <v>20110827</v>
      </c>
      <c r="B4577" t="s">
        <v>376</v>
      </c>
      <c r="C4577" t="str">
        <f t="shared" si="213"/>
        <v>W</v>
      </c>
      <c r="D4577" t="s">
        <v>1825</v>
      </c>
      <c r="E4577" s="1">
        <v>20</v>
      </c>
      <c r="F4577" s="1">
        <v>9</v>
      </c>
      <c r="G4577">
        <f t="shared" si="214"/>
        <v>11</v>
      </c>
      <c r="H4577" t="s">
        <v>2053</v>
      </c>
      <c r="K4577" t="s">
        <v>1827</v>
      </c>
      <c r="L4577" t="s">
        <v>1826</v>
      </c>
      <c r="M4577" t="s">
        <v>1825</v>
      </c>
      <c r="N4577" t="s">
        <v>1037</v>
      </c>
      <c r="S4577" t="s">
        <v>30</v>
      </c>
      <c r="U4577">
        <f t="shared" si="215"/>
        <v>0</v>
      </c>
    </row>
    <row r="4578" spans="1:21" x14ac:dyDescent="0.25">
      <c r="A4578">
        <v>20110827</v>
      </c>
      <c r="B4578" t="s">
        <v>1824</v>
      </c>
      <c r="C4578" t="str">
        <f t="shared" si="213"/>
        <v>W</v>
      </c>
      <c r="D4578" t="s">
        <v>1787</v>
      </c>
      <c r="E4578" s="1">
        <v>25</v>
      </c>
      <c r="F4578" s="1">
        <v>20</v>
      </c>
      <c r="G4578">
        <f t="shared" si="214"/>
        <v>5</v>
      </c>
      <c r="H4578" t="s">
        <v>2771</v>
      </c>
      <c r="K4578" t="s">
        <v>1916</v>
      </c>
      <c r="L4578" t="s">
        <v>1715</v>
      </c>
      <c r="M4578" t="s">
        <v>1824</v>
      </c>
      <c r="N4578" t="s">
        <v>1033</v>
      </c>
      <c r="P4578" t="s">
        <v>30</v>
      </c>
      <c r="U4578">
        <f t="shared" si="215"/>
        <v>0</v>
      </c>
    </row>
    <row r="4579" spans="1:21" x14ac:dyDescent="0.25">
      <c r="A4579">
        <v>20110827</v>
      </c>
      <c r="B4579" t="s">
        <v>1787</v>
      </c>
      <c r="C4579" t="str">
        <f t="shared" si="213"/>
        <v>L</v>
      </c>
      <c r="D4579" t="s">
        <v>1824</v>
      </c>
      <c r="E4579" s="1">
        <v>20</v>
      </c>
      <c r="F4579" s="1">
        <v>25</v>
      </c>
      <c r="G4579">
        <f t="shared" si="214"/>
        <v>-5</v>
      </c>
      <c r="H4579" t="s">
        <v>2771</v>
      </c>
      <c r="K4579" t="s">
        <v>1916</v>
      </c>
      <c r="L4579" t="s">
        <v>1715</v>
      </c>
      <c r="M4579" t="s">
        <v>1824</v>
      </c>
      <c r="N4579" t="s">
        <v>1037</v>
      </c>
      <c r="P4579" t="s">
        <v>30</v>
      </c>
      <c r="U4579">
        <f t="shared" si="215"/>
        <v>1</v>
      </c>
    </row>
    <row r="4580" spans="1:21" x14ac:dyDescent="0.25">
      <c r="A4580">
        <v>20110909</v>
      </c>
      <c r="B4580" t="s">
        <v>1787</v>
      </c>
      <c r="C4580" t="str">
        <f t="shared" si="213"/>
        <v>W</v>
      </c>
      <c r="D4580" t="s">
        <v>2631</v>
      </c>
      <c r="E4580" s="1">
        <v>41</v>
      </c>
      <c r="F4580" s="1">
        <v>10</v>
      </c>
      <c r="G4580">
        <f t="shared" si="214"/>
        <v>31</v>
      </c>
      <c r="H4580" t="s">
        <v>2674</v>
      </c>
      <c r="I4580" t="s">
        <v>2629</v>
      </c>
      <c r="J4580" t="s">
        <v>208</v>
      </c>
      <c r="K4580" t="s">
        <v>1836</v>
      </c>
      <c r="L4580" t="s">
        <v>1786</v>
      </c>
      <c r="M4580" t="s">
        <v>1787</v>
      </c>
      <c r="N4580" t="s">
        <v>1033</v>
      </c>
      <c r="R4580" t="s">
        <v>30</v>
      </c>
      <c r="T4580">
        <v>4</v>
      </c>
      <c r="U4580">
        <f t="shared" si="215"/>
        <v>0</v>
      </c>
    </row>
    <row r="4581" spans="1:21" x14ac:dyDescent="0.25">
      <c r="A4581">
        <v>20110909</v>
      </c>
      <c r="B4581" t="s">
        <v>2631</v>
      </c>
      <c r="C4581" t="str">
        <f t="shared" si="213"/>
        <v>L</v>
      </c>
      <c r="D4581" t="s">
        <v>1787</v>
      </c>
      <c r="E4581" s="1">
        <v>10</v>
      </c>
      <c r="F4581" s="1">
        <v>41</v>
      </c>
      <c r="G4581">
        <f t="shared" si="214"/>
        <v>-31</v>
      </c>
      <c r="H4581" t="s">
        <v>2674</v>
      </c>
      <c r="I4581" t="s">
        <v>2629</v>
      </c>
      <c r="J4581" t="s">
        <v>208</v>
      </c>
      <c r="K4581" t="s">
        <v>1836</v>
      </c>
      <c r="L4581" t="s">
        <v>1786</v>
      </c>
      <c r="M4581" t="s">
        <v>1787</v>
      </c>
      <c r="N4581" t="s">
        <v>1037</v>
      </c>
      <c r="R4581" t="s">
        <v>30</v>
      </c>
      <c r="T4581">
        <v>4</v>
      </c>
      <c r="U4581">
        <f t="shared" si="215"/>
        <v>0</v>
      </c>
    </row>
    <row r="4582" spans="1:21" x14ac:dyDescent="0.25">
      <c r="A4582">
        <v>20110910</v>
      </c>
      <c r="B4582" t="s">
        <v>1821</v>
      </c>
      <c r="C4582" t="str">
        <f t="shared" si="213"/>
        <v>L</v>
      </c>
      <c r="D4582" t="s">
        <v>376</v>
      </c>
      <c r="E4582" s="1">
        <v>9</v>
      </c>
      <c r="F4582" s="1">
        <v>13</v>
      </c>
      <c r="G4582">
        <f t="shared" si="214"/>
        <v>-4</v>
      </c>
      <c r="H4582" t="s">
        <v>2674</v>
      </c>
      <c r="I4582" t="s">
        <v>2629</v>
      </c>
      <c r="J4582" t="s">
        <v>212</v>
      </c>
      <c r="K4582" t="s">
        <v>1878</v>
      </c>
      <c r="L4582" t="s">
        <v>1877</v>
      </c>
      <c r="M4582" t="s">
        <v>1787</v>
      </c>
      <c r="N4582" t="s">
        <v>1839</v>
      </c>
      <c r="R4582" t="s">
        <v>30</v>
      </c>
      <c r="T4582">
        <v>4</v>
      </c>
      <c r="U4582">
        <f t="shared" si="215"/>
        <v>1</v>
      </c>
    </row>
    <row r="4583" spans="1:21" x14ac:dyDescent="0.25">
      <c r="A4583">
        <v>20110910</v>
      </c>
      <c r="B4583" t="s">
        <v>376</v>
      </c>
      <c r="C4583" t="str">
        <f t="shared" si="213"/>
        <v>W</v>
      </c>
      <c r="D4583" t="s">
        <v>1821</v>
      </c>
      <c r="E4583" s="1">
        <v>13</v>
      </c>
      <c r="F4583" s="1">
        <v>9</v>
      </c>
      <c r="G4583">
        <f t="shared" si="214"/>
        <v>4</v>
      </c>
      <c r="H4583" t="s">
        <v>2674</v>
      </c>
      <c r="I4583" t="s">
        <v>2629</v>
      </c>
      <c r="J4583" t="s">
        <v>212</v>
      </c>
      <c r="K4583" t="s">
        <v>1878</v>
      </c>
      <c r="L4583" t="s">
        <v>1877</v>
      </c>
      <c r="M4583" t="s">
        <v>1787</v>
      </c>
      <c r="N4583" t="s">
        <v>1839</v>
      </c>
      <c r="R4583" t="s">
        <v>30</v>
      </c>
      <c r="T4583">
        <v>4</v>
      </c>
      <c r="U4583">
        <f t="shared" si="215"/>
        <v>0</v>
      </c>
    </row>
    <row r="4584" spans="1:21" x14ac:dyDescent="0.25">
      <c r="A4584">
        <v>20110910</v>
      </c>
      <c r="B4584" t="s">
        <v>164</v>
      </c>
      <c r="C4584" t="str">
        <f t="shared" si="213"/>
        <v>W</v>
      </c>
      <c r="D4584" t="s">
        <v>1823</v>
      </c>
      <c r="E4584" s="1">
        <v>47</v>
      </c>
      <c r="F4584" s="1">
        <v>21</v>
      </c>
      <c r="G4584">
        <f t="shared" si="214"/>
        <v>26</v>
      </c>
      <c r="H4584" t="s">
        <v>2674</v>
      </c>
      <c r="I4584" t="s">
        <v>2629</v>
      </c>
      <c r="J4584" t="s">
        <v>208</v>
      </c>
      <c r="K4584" t="s">
        <v>2678</v>
      </c>
      <c r="L4584" t="s">
        <v>1786</v>
      </c>
      <c r="M4584" t="s">
        <v>1787</v>
      </c>
      <c r="N4584" t="s">
        <v>1839</v>
      </c>
      <c r="R4584" t="s">
        <v>30</v>
      </c>
      <c r="T4584">
        <v>4</v>
      </c>
      <c r="U4584">
        <f t="shared" si="215"/>
        <v>0</v>
      </c>
    </row>
    <row r="4585" spans="1:21" x14ac:dyDescent="0.25">
      <c r="A4585">
        <v>20110910</v>
      </c>
      <c r="B4585" t="s">
        <v>1823</v>
      </c>
      <c r="C4585" t="str">
        <f t="shared" si="213"/>
        <v>L</v>
      </c>
      <c r="D4585" t="s">
        <v>164</v>
      </c>
      <c r="E4585" s="1">
        <v>21</v>
      </c>
      <c r="F4585" s="1">
        <v>47</v>
      </c>
      <c r="G4585">
        <f t="shared" si="214"/>
        <v>-26</v>
      </c>
      <c r="H4585" t="s">
        <v>2674</v>
      </c>
      <c r="I4585" t="s">
        <v>2629</v>
      </c>
      <c r="J4585" t="s">
        <v>208</v>
      </c>
      <c r="K4585" t="s">
        <v>2678</v>
      </c>
      <c r="L4585" t="s">
        <v>1786</v>
      </c>
      <c r="M4585" t="s">
        <v>1787</v>
      </c>
      <c r="N4585" t="s">
        <v>1839</v>
      </c>
      <c r="R4585" t="s">
        <v>30</v>
      </c>
      <c r="T4585">
        <v>4</v>
      </c>
      <c r="U4585">
        <f t="shared" si="215"/>
        <v>0</v>
      </c>
    </row>
    <row r="4586" spans="1:21" x14ac:dyDescent="0.25">
      <c r="A4586">
        <v>20110910</v>
      </c>
      <c r="B4586" t="s">
        <v>1817</v>
      </c>
      <c r="C4586" t="str">
        <f t="shared" si="213"/>
        <v>W</v>
      </c>
      <c r="D4586" t="s">
        <v>2639</v>
      </c>
      <c r="E4586" s="1">
        <v>49</v>
      </c>
      <c r="F4586" s="1">
        <v>25</v>
      </c>
      <c r="G4586">
        <f t="shared" si="214"/>
        <v>24</v>
      </c>
      <c r="H4586" t="s">
        <v>2674</v>
      </c>
      <c r="I4586" t="s">
        <v>2629</v>
      </c>
      <c r="J4586" t="s">
        <v>207</v>
      </c>
      <c r="K4586" t="s">
        <v>2683</v>
      </c>
      <c r="L4586" t="s">
        <v>2682</v>
      </c>
      <c r="M4586" t="s">
        <v>1787</v>
      </c>
      <c r="N4586" t="s">
        <v>1839</v>
      </c>
      <c r="R4586" t="s">
        <v>30</v>
      </c>
      <c r="T4586">
        <v>4</v>
      </c>
      <c r="U4586">
        <f t="shared" si="215"/>
        <v>0</v>
      </c>
    </row>
    <row r="4587" spans="1:21" x14ac:dyDescent="0.25">
      <c r="A4587">
        <v>20110910</v>
      </c>
      <c r="B4587" t="s">
        <v>2639</v>
      </c>
      <c r="C4587" t="str">
        <f t="shared" si="213"/>
        <v>L</v>
      </c>
      <c r="D4587" t="s">
        <v>1817</v>
      </c>
      <c r="E4587" s="1">
        <v>25</v>
      </c>
      <c r="F4587" s="1">
        <v>49</v>
      </c>
      <c r="G4587">
        <f t="shared" si="214"/>
        <v>-24</v>
      </c>
      <c r="H4587" t="s">
        <v>2674</v>
      </c>
      <c r="I4587" t="s">
        <v>2629</v>
      </c>
      <c r="J4587" t="s">
        <v>207</v>
      </c>
      <c r="K4587" t="s">
        <v>2683</v>
      </c>
      <c r="L4587" t="s">
        <v>2682</v>
      </c>
      <c r="M4587" t="s">
        <v>1787</v>
      </c>
      <c r="N4587" t="s">
        <v>1839</v>
      </c>
      <c r="R4587" t="s">
        <v>30</v>
      </c>
      <c r="T4587">
        <v>4</v>
      </c>
      <c r="U4587">
        <f t="shared" si="215"/>
        <v>0</v>
      </c>
    </row>
    <row r="4588" spans="1:21" x14ac:dyDescent="0.25">
      <c r="A4588">
        <v>20110910</v>
      </c>
      <c r="B4588" t="s">
        <v>503</v>
      </c>
      <c r="C4588" t="str">
        <f t="shared" si="213"/>
        <v>W</v>
      </c>
      <c r="D4588" t="s">
        <v>397</v>
      </c>
      <c r="E4588" s="1">
        <v>34</v>
      </c>
      <c r="F4588" s="1">
        <v>24</v>
      </c>
      <c r="G4588">
        <f t="shared" si="214"/>
        <v>10</v>
      </c>
      <c r="H4588" t="s">
        <v>2674</v>
      </c>
      <c r="I4588" t="s">
        <v>2629</v>
      </c>
      <c r="J4588" t="s">
        <v>212</v>
      </c>
      <c r="K4588" t="s">
        <v>2687</v>
      </c>
      <c r="L4588" t="s">
        <v>2686</v>
      </c>
      <c r="M4588" t="s">
        <v>1787</v>
      </c>
      <c r="N4588" t="s">
        <v>1839</v>
      </c>
      <c r="R4588" t="s">
        <v>30</v>
      </c>
      <c r="T4588">
        <v>4</v>
      </c>
      <c r="U4588">
        <f t="shared" si="215"/>
        <v>0</v>
      </c>
    </row>
    <row r="4589" spans="1:21" x14ac:dyDescent="0.25">
      <c r="A4589">
        <v>20110910</v>
      </c>
      <c r="B4589" t="s">
        <v>397</v>
      </c>
      <c r="C4589" t="str">
        <f t="shared" si="213"/>
        <v>L</v>
      </c>
      <c r="D4589" t="s">
        <v>503</v>
      </c>
      <c r="E4589" s="1">
        <v>24</v>
      </c>
      <c r="F4589" s="1">
        <v>34</v>
      </c>
      <c r="G4589">
        <f t="shared" si="214"/>
        <v>-10</v>
      </c>
      <c r="H4589" t="s">
        <v>2674</v>
      </c>
      <c r="I4589" t="s">
        <v>2629</v>
      </c>
      <c r="J4589" t="s">
        <v>212</v>
      </c>
      <c r="K4589" t="s">
        <v>2687</v>
      </c>
      <c r="L4589" t="s">
        <v>2686</v>
      </c>
      <c r="M4589" t="s">
        <v>1787</v>
      </c>
      <c r="N4589" t="s">
        <v>1839</v>
      </c>
      <c r="R4589" t="s">
        <v>30</v>
      </c>
      <c r="T4589">
        <v>4</v>
      </c>
      <c r="U4589">
        <f t="shared" si="215"/>
        <v>0</v>
      </c>
    </row>
    <row r="4590" spans="1:21" x14ac:dyDescent="0.25">
      <c r="A4590">
        <v>20110911</v>
      </c>
      <c r="B4590" t="s">
        <v>1824</v>
      </c>
      <c r="C4590" t="str">
        <f t="shared" si="213"/>
        <v>W</v>
      </c>
      <c r="D4590" t="s">
        <v>171</v>
      </c>
      <c r="E4590" s="1">
        <v>32</v>
      </c>
      <c r="F4590" s="1">
        <v>6</v>
      </c>
      <c r="G4590">
        <f t="shared" si="214"/>
        <v>26</v>
      </c>
      <c r="H4590" t="s">
        <v>2674</v>
      </c>
      <c r="I4590" t="s">
        <v>2629</v>
      </c>
      <c r="J4590" t="s">
        <v>210</v>
      </c>
      <c r="K4590" t="s">
        <v>2678</v>
      </c>
      <c r="L4590" t="s">
        <v>1786</v>
      </c>
      <c r="M4590" t="s">
        <v>1787</v>
      </c>
      <c r="N4590" t="s">
        <v>1839</v>
      </c>
      <c r="R4590" t="s">
        <v>30</v>
      </c>
      <c r="T4590">
        <v>4</v>
      </c>
      <c r="U4590">
        <f t="shared" si="215"/>
        <v>0</v>
      </c>
    </row>
    <row r="4591" spans="1:21" x14ac:dyDescent="0.25">
      <c r="A4591">
        <v>20110911</v>
      </c>
      <c r="B4591" t="s">
        <v>171</v>
      </c>
      <c r="C4591" t="str">
        <f t="shared" si="213"/>
        <v>L</v>
      </c>
      <c r="D4591" t="s">
        <v>1824</v>
      </c>
      <c r="E4591" s="1">
        <v>6</v>
      </c>
      <c r="F4591" s="1">
        <v>32</v>
      </c>
      <c r="G4591">
        <f t="shared" si="214"/>
        <v>-26</v>
      </c>
      <c r="H4591" t="s">
        <v>2674</v>
      </c>
      <c r="I4591" t="s">
        <v>2629</v>
      </c>
      <c r="J4591" t="s">
        <v>210</v>
      </c>
      <c r="K4591" t="s">
        <v>2678</v>
      </c>
      <c r="L4591" t="s">
        <v>1786</v>
      </c>
      <c r="M4591" t="s">
        <v>1787</v>
      </c>
      <c r="N4591" t="s">
        <v>1839</v>
      </c>
      <c r="R4591" t="s">
        <v>30</v>
      </c>
      <c r="T4591">
        <v>4</v>
      </c>
      <c r="U4591">
        <f t="shared" si="215"/>
        <v>0</v>
      </c>
    </row>
    <row r="4592" spans="1:21" x14ac:dyDescent="0.25">
      <c r="A4592">
        <v>20110911</v>
      </c>
      <c r="B4592" t="s">
        <v>1825</v>
      </c>
      <c r="C4592" t="str">
        <f t="shared" si="213"/>
        <v>W</v>
      </c>
      <c r="D4592" t="s">
        <v>660</v>
      </c>
      <c r="E4592" s="1">
        <v>22</v>
      </c>
      <c r="F4592" s="1">
        <v>10</v>
      </c>
      <c r="G4592">
        <f t="shared" si="214"/>
        <v>12</v>
      </c>
      <c r="H4592" t="s">
        <v>2674</v>
      </c>
      <c r="I4592" t="s">
        <v>2629</v>
      </c>
      <c r="J4592" t="s">
        <v>210</v>
      </c>
      <c r="K4592" t="s">
        <v>2681</v>
      </c>
      <c r="L4592" t="s">
        <v>2031</v>
      </c>
      <c r="M4592" t="s">
        <v>1787</v>
      </c>
      <c r="N4592" t="s">
        <v>1839</v>
      </c>
      <c r="R4592" t="s">
        <v>30</v>
      </c>
      <c r="T4592">
        <v>4</v>
      </c>
      <c r="U4592">
        <f t="shared" si="215"/>
        <v>0</v>
      </c>
    </row>
    <row r="4593" spans="1:21" x14ac:dyDescent="0.25">
      <c r="A4593">
        <v>20110911</v>
      </c>
      <c r="B4593" t="s">
        <v>660</v>
      </c>
      <c r="C4593" t="str">
        <f t="shared" si="213"/>
        <v>L</v>
      </c>
      <c r="D4593" t="s">
        <v>1825</v>
      </c>
      <c r="E4593" s="1">
        <v>10</v>
      </c>
      <c r="F4593" s="1">
        <v>22</v>
      </c>
      <c r="G4593">
        <f t="shared" si="214"/>
        <v>-12</v>
      </c>
      <c r="H4593" t="s">
        <v>2674</v>
      </c>
      <c r="I4593" t="s">
        <v>2629</v>
      </c>
      <c r="J4593" t="s">
        <v>210</v>
      </c>
      <c r="K4593" t="s">
        <v>2681</v>
      </c>
      <c r="L4593" t="s">
        <v>2031</v>
      </c>
      <c r="M4593" t="s">
        <v>1787</v>
      </c>
      <c r="N4593" t="s">
        <v>1839</v>
      </c>
      <c r="R4593" t="s">
        <v>30</v>
      </c>
      <c r="T4593">
        <v>4</v>
      </c>
      <c r="U4593">
        <f t="shared" si="215"/>
        <v>0</v>
      </c>
    </row>
    <row r="4594" spans="1:21" x14ac:dyDescent="0.25">
      <c r="A4594">
        <v>20110911</v>
      </c>
      <c r="B4594" t="s">
        <v>1828</v>
      </c>
      <c r="C4594" t="str">
        <f t="shared" si="213"/>
        <v>W</v>
      </c>
      <c r="D4594" t="s">
        <v>1264</v>
      </c>
      <c r="E4594" s="1">
        <v>17</v>
      </c>
      <c r="F4594" s="1">
        <v>16</v>
      </c>
      <c r="G4594">
        <f t="shared" si="214"/>
        <v>1</v>
      </c>
      <c r="H4594" t="s">
        <v>2674</v>
      </c>
      <c r="I4594" t="s">
        <v>2629</v>
      </c>
      <c r="J4594" t="s">
        <v>207</v>
      </c>
      <c r="K4594" t="s">
        <v>1968</v>
      </c>
      <c r="L4594" t="s">
        <v>1837</v>
      </c>
      <c r="M4594" t="s">
        <v>1787</v>
      </c>
      <c r="N4594" t="s">
        <v>1839</v>
      </c>
      <c r="R4594" t="s">
        <v>30</v>
      </c>
      <c r="T4594">
        <v>4</v>
      </c>
      <c r="U4594">
        <f t="shared" si="215"/>
        <v>0</v>
      </c>
    </row>
    <row r="4595" spans="1:21" x14ac:dyDescent="0.25">
      <c r="A4595">
        <v>20110911</v>
      </c>
      <c r="B4595" t="s">
        <v>1264</v>
      </c>
      <c r="C4595" t="str">
        <f t="shared" si="213"/>
        <v>L</v>
      </c>
      <c r="D4595" t="s">
        <v>1828</v>
      </c>
      <c r="E4595" s="1">
        <v>16</v>
      </c>
      <c r="F4595" s="1">
        <v>17</v>
      </c>
      <c r="G4595">
        <f t="shared" si="214"/>
        <v>-1</v>
      </c>
      <c r="H4595" t="s">
        <v>2674</v>
      </c>
      <c r="I4595" t="s">
        <v>2629</v>
      </c>
      <c r="J4595" t="s">
        <v>207</v>
      </c>
      <c r="K4595" t="s">
        <v>1968</v>
      </c>
      <c r="L4595" t="s">
        <v>1837</v>
      </c>
      <c r="M4595" t="s">
        <v>1787</v>
      </c>
      <c r="N4595" t="s">
        <v>1839</v>
      </c>
      <c r="R4595" t="s">
        <v>30</v>
      </c>
      <c r="T4595">
        <v>4</v>
      </c>
      <c r="U4595">
        <f t="shared" si="215"/>
        <v>1</v>
      </c>
    </row>
    <row r="4596" spans="1:21" x14ac:dyDescent="0.25">
      <c r="A4596">
        <v>20110914</v>
      </c>
      <c r="B4596" t="s">
        <v>2633</v>
      </c>
      <c r="C4596" t="str">
        <f t="shared" si="213"/>
        <v>W</v>
      </c>
      <c r="D4596" t="s">
        <v>2639</v>
      </c>
      <c r="E4596" s="1">
        <v>49</v>
      </c>
      <c r="F4596" s="1">
        <v>12</v>
      </c>
      <c r="G4596">
        <f t="shared" si="214"/>
        <v>37</v>
      </c>
      <c r="H4596" t="s">
        <v>2674</v>
      </c>
      <c r="I4596" t="s">
        <v>2629</v>
      </c>
      <c r="J4596" t="s">
        <v>207</v>
      </c>
      <c r="K4596" t="s">
        <v>2683</v>
      </c>
      <c r="L4596" t="s">
        <v>2682</v>
      </c>
      <c r="M4596" t="s">
        <v>1787</v>
      </c>
      <c r="N4596" t="s">
        <v>1839</v>
      </c>
      <c r="R4596" t="s">
        <v>30</v>
      </c>
      <c r="T4596">
        <v>4</v>
      </c>
      <c r="U4596">
        <f t="shared" si="215"/>
        <v>0</v>
      </c>
    </row>
    <row r="4597" spans="1:21" x14ac:dyDescent="0.25">
      <c r="A4597">
        <v>20110914</v>
      </c>
      <c r="B4597" t="s">
        <v>2639</v>
      </c>
      <c r="C4597" t="str">
        <f t="shared" si="213"/>
        <v>L</v>
      </c>
      <c r="D4597" t="s">
        <v>2633</v>
      </c>
      <c r="E4597" s="1">
        <v>12</v>
      </c>
      <c r="F4597" s="1">
        <v>49</v>
      </c>
      <c r="G4597">
        <f t="shared" si="214"/>
        <v>-37</v>
      </c>
      <c r="H4597" t="s">
        <v>2674</v>
      </c>
      <c r="I4597" t="s">
        <v>2629</v>
      </c>
      <c r="J4597" t="s">
        <v>207</v>
      </c>
      <c r="K4597" t="s">
        <v>2683</v>
      </c>
      <c r="L4597" t="s">
        <v>2682</v>
      </c>
      <c r="M4597" t="s">
        <v>1787</v>
      </c>
      <c r="N4597" t="s">
        <v>1839</v>
      </c>
      <c r="R4597" t="s">
        <v>30</v>
      </c>
      <c r="T4597">
        <v>4</v>
      </c>
      <c r="U4597">
        <f t="shared" si="215"/>
        <v>0</v>
      </c>
    </row>
    <row r="4598" spans="1:21" x14ac:dyDescent="0.25">
      <c r="A4598">
        <v>20110914</v>
      </c>
      <c r="B4598" t="s">
        <v>503</v>
      </c>
      <c r="C4598" t="str">
        <f t="shared" si="213"/>
        <v>W</v>
      </c>
      <c r="D4598" t="s">
        <v>382</v>
      </c>
      <c r="E4598" s="1">
        <v>15</v>
      </c>
      <c r="F4598" s="1">
        <v>6</v>
      </c>
      <c r="G4598">
        <f t="shared" si="214"/>
        <v>9</v>
      </c>
      <c r="H4598" t="s">
        <v>2674</v>
      </c>
      <c r="I4598" t="s">
        <v>2629</v>
      </c>
      <c r="J4598" t="s">
        <v>212</v>
      </c>
      <c r="K4598" t="s">
        <v>2687</v>
      </c>
      <c r="L4598" t="s">
        <v>2686</v>
      </c>
      <c r="M4598" t="s">
        <v>1787</v>
      </c>
      <c r="N4598" t="s">
        <v>1839</v>
      </c>
      <c r="R4598" t="s">
        <v>30</v>
      </c>
      <c r="T4598">
        <v>4</v>
      </c>
      <c r="U4598">
        <f t="shared" si="215"/>
        <v>0</v>
      </c>
    </row>
    <row r="4599" spans="1:21" x14ac:dyDescent="0.25">
      <c r="A4599">
        <v>20110914</v>
      </c>
      <c r="B4599" t="s">
        <v>382</v>
      </c>
      <c r="C4599" t="str">
        <f t="shared" si="213"/>
        <v>L</v>
      </c>
      <c r="D4599" t="s">
        <v>503</v>
      </c>
      <c r="E4599" s="1">
        <v>6</v>
      </c>
      <c r="F4599" s="1">
        <v>15</v>
      </c>
      <c r="G4599">
        <f t="shared" si="214"/>
        <v>-9</v>
      </c>
      <c r="H4599" t="s">
        <v>2674</v>
      </c>
      <c r="I4599" t="s">
        <v>2629</v>
      </c>
      <c r="J4599" t="s">
        <v>212</v>
      </c>
      <c r="K4599" t="s">
        <v>2687</v>
      </c>
      <c r="L4599" t="s">
        <v>2686</v>
      </c>
      <c r="M4599" t="s">
        <v>1787</v>
      </c>
      <c r="N4599" t="s">
        <v>1839</v>
      </c>
      <c r="R4599" t="s">
        <v>30</v>
      </c>
      <c r="T4599">
        <v>4</v>
      </c>
      <c r="U4599">
        <f t="shared" si="215"/>
        <v>0</v>
      </c>
    </row>
    <row r="4600" spans="1:21" x14ac:dyDescent="0.25">
      <c r="A4600">
        <v>20110914</v>
      </c>
      <c r="B4600" t="s">
        <v>2631</v>
      </c>
      <c r="C4600" t="str">
        <f t="shared" si="213"/>
        <v>L</v>
      </c>
      <c r="D4600" t="s">
        <v>2645</v>
      </c>
      <c r="E4600" s="1">
        <v>20</v>
      </c>
      <c r="F4600" s="1">
        <v>25</v>
      </c>
      <c r="G4600">
        <f t="shared" si="214"/>
        <v>-5</v>
      </c>
      <c r="H4600" t="s">
        <v>2674</v>
      </c>
      <c r="I4600" t="s">
        <v>2629</v>
      </c>
      <c r="J4600" t="s">
        <v>208</v>
      </c>
      <c r="K4600" t="s">
        <v>2685</v>
      </c>
      <c r="L4600" t="s">
        <v>2684</v>
      </c>
      <c r="M4600" t="s">
        <v>1787</v>
      </c>
      <c r="N4600" t="s">
        <v>1839</v>
      </c>
      <c r="R4600" t="s">
        <v>30</v>
      </c>
      <c r="T4600">
        <v>4</v>
      </c>
      <c r="U4600">
        <f t="shared" si="215"/>
        <v>1</v>
      </c>
    </row>
    <row r="4601" spans="1:21" x14ac:dyDescent="0.25">
      <c r="A4601">
        <v>20110914</v>
      </c>
      <c r="B4601" t="s">
        <v>2645</v>
      </c>
      <c r="C4601" t="str">
        <f t="shared" si="213"/>
        <v>W</v>
      </c>
      <c r="D4601" t="s">
        <v>2631</v>
      </c>
      <c r="E4601" s="1">
        <v>25</v>
      </c>
      <c r="F4601" s="1">
        <v>20</v>
      </c>
      <c r="G4601">
        <f t="shared" si="214"/>
        <v>5</v>
      </c>
      <c r="H4601" t="s">
        <v>2674</v>
      </c>
      <c r="I4601" t="s">
        <v>2629</v>
      </c>
      <c r="J4601" t="s">
        <v>208</v>
      </c>
      <c r="K4601" t="s">
        <v>2685</v>
      </c>
      <c r="L4601" t="s">
        <v>2684</v>
      </c>
      <c r="M4601" t="s">
        <v>1787</v>
      </c>
      <c r="N4601" t="s">
        <v>1839</v>
      </c>
      <c r="R4601" t="s">
        <v>30</v>
      </c>
      <c r="T4601">
        <v>4</v>
      </c>
      <c r="U4601">
        <f t="shared" si="215"/>
        <v>0</v>
      </c>
    </row>
    <row r="4602" spans="1:21" x14ac:dyDescent="0.25">
      <c r="A4602">
        <v>20110915</v>
      </c>
      <c r="B4602" t="s">
        <v>187</v>
      </c>
      <c r="C4602" t="str">
        <f t="shared" si="213"/>
        <v>L</v>
      </c>
      <c r="D4602" t="s">
        <v>660</v>
      </c>
      <c r="E4602" s="1">
        <v>6</v>
      </c>
      <c r="F4602" s="1">
        <v>13</v>
      </c>
      <c r="G4602">
        <f t="shared" si="214"/>
        <v>-7</v>
      </c>
      <c r="H4602" t="s">
        <v>2674</v>
      </c>
      <c r="I4602" t="s">
        <v>2629</v>
      </c>
      <c r="J4602" t="s">
        <v>210</v>
      </c>
      <c r="K4602" t="s">
        <v>2681</v>
      </c>
      <c r="L4602" t="s">
        <v>2031</v>
      </c>
      <c r="M4602" t="s">
        <v>1787</v>
      </c>
      <c r="N4602" t="s">
        <v>1839</v>
      </c>
      <c r="R4602" t="s">
        <v>30</v>
      </c>
      <c r="T4602">
        <v>4</v>
      </c>
      <c r="U4602">
        <f t="shared" si="215"/>
        <v>1</v>
      </c>
    </row>
    <row r="4603" spans="1:21" x14ac:dyDescent="0.25">
      <c r="A4603">
        <v>20110915</v>
      </c>
      <c r="B4603" t="s">
        <v>660</v>
      </c>
      <c r="C4603" t="str">
        <f t="shared" si="213"/>
        <v>W</v>
      </c>
      <c r="D4603" t="s">
        <v>187</v>
      </c>
      <c r="E4603" s="1">
        <v>13</v>
      </c>
      <c r="F4603" s="1">
        <v>6</v>
      </c>
      <c r="G4603">
        <f t="shared" si="214"/>
        <v>7</v>
      </c>
      <c r="H4603" t="s">
        <v>2674</v>
      </c>
      <c r="I4603" t="s">
        <v>2629</v>
      </c>
      <c r="J4603" t="s">
        <v>210</v>
      </c>
      <c r="K4603" t="s">
        <v>2681</v>
      </c>
      <c r="L4603" t="s">
        <v>2031</v>
      </c>
      <c r="M4603" t="s">
        <v>1787</v>
      </c>
      <c r="N4603" t="s">
        <v>1839</v>
      </c>
      <c r="R4603" t="s">
        <v>30</v>
      </c>
      <c r="T4603">
        <v>4</v>
      </c>
      <c r="U4603">
        <f t="shared" si="215"/>
        <v>0</v>
      </c>
    </row>
    <row r="4604" spans="1:21" x14ac:dyDescent="0.25">
      <c r="A4604">
        <v>20110916</v>
      </c>
      <c r="B4604" t="s">
        <v>1787</v>
      </c>
      <c r="C4604" t="str">
        <f t="shared" si="213"/>
        <v>W</v>
      </c>
      <c r="D4604" t="s">
        <v>1823</v>
      </c>
      <c r="E4604" s="1">
        <v>83</v>
      </c>
      <c r="F4604" s="1">
        <v>7</v>
      </c>
      <c r="G4604">
        <f t="shared" si="214"/>
        <v>76</v>
      </c>
      <c r="H4604" t="s">
        <v>2674</v>
      </c>
      <c r="I4604" t="s">
        <v>2629</v>
      </c>
      <c r="J4604" t="s">
        <v>208</v>
      </c>
      <c r="K4604" t="s">
        <v>2017</v>
      </c>
      <c r="L4604" t="s">
        <v>1503</v>
      </c>
      <c r="M4604" t="s">
        <v>1787</v>
      </c>
      <c r="N4604" t="s">
        <v>1033</v>
      </c>
      <c r="R4604" t="s">
        <v>30</v>
      </c>
      <c r="T4604">
        <v>4</v>
      </c>
      <c r="U4604">
        <f t="shared" si="215"/>
        <v>0</v>
      </c>
    </row>
    <row r="4605" spans="1:21" x14ac:dyDescent="0.25">
      <c r="A4605">
        <v>20110916</v>
      </c>
      <c r="B4605" t="s">
        <v>1823</v>
      </c>
      <c r="C4605" t="str">
        <f t="shared" si="213"/>
        <v>L</v>
      </c>
      <c r="D4605" t="s">
        <v>1787</v>
      </c>
      <c r="E4605" s="1">
        <v>7</v>
      </c>
      <c r="F4605" s="1">
        <v>83</v>
      </c>
      <c r="G4605">
        <f t="shared" si="214"/>
        <v>-76</v>
      </c>
      <c r="H4605" t="s">
        <v>2674</v>
      </c>
      <c r="I4605" t="s">
        <v>2629</v>
      </c>
      <c r="J4605" t="s">
        <v>208</v>
      </c>
      <c r="K4605" t="s">
        <v>2017</v>
      </c>
      <c r="L4605" t="s">
        <v>1503</v>
      </c>
      <c r="M4605" t="s">
        <v>1787</v>
      </c>
      <c r="N4605" t="s">
        <v>1037</v>
      </c>
      <c r="R4605" t="s">
        <v>30</v>
      </c>
      <c r="T4605">
        <v>4</v>
      </c>
      <c r="U4605">
        <f t="shared" si="215"/>
        <v>0</v>
      </c>
    </row>
    <row r="4606" spans="1:21" x14ac:dyDescent="0.25">
      <c r="A4606">
        <v>20110917</v>
      </c>
      <c r="B4606" t="s">
        <v>1824</v>
      </c>
      <c r="C4606" t="str">
        <f t="shared" si="213"/>
        <v>L</v>
      </c>
      <c r="D4606" t="s">
        <v>1825</v>
      </c>
      <c r="E4606" s="1">
        <v>6</v>
      </c>
      <c r="F4606" s="1">
        <v>15</v>
      </c>
      <c r="G4606">
        <f t="shared" si="214"/>
        <v>-9</v>
      </c>
      <c r="H4606" t="s">
        <v>2674</v>
      </c>
      <c r="I4606" t="s">
        <v>2629</v>
      </c>
      <c r="J4606" t="s">
        <v>210</v>
      </c>
      <c r="K4606" t="s">
        <v>1836</v>
      </c>
      <c r="L4606" t="s">
        <v>1786</v>
      </c>
      <c r="M4606" t="s">
        <v>1787</v>
      </c>
      <c r="N4606" t="s">
        <v>1839</v>
      </c>
      <c r="R4606" t="s">
        <v>30</v>
      </c>
      <c r="T4606">
        <v>4</v>
      </c>
      <c r="U4606">
        <f t="shared" si="215"/>
        <v>0</v>
      </c>
    </row>
    <row r="4607" spans="1:21" x14ac:dyDescent="0.25">
      <c r="A4607">
        <v>20110917</v>
      </c>
      <c r="B4607" t="s">
        <v>1825</v>
      </c>
      <c r="C4607" t="str">
        <f t="shared" si="213"/>
        <v>W</v>
      </c>
      <c r="D4607" t="s">
        <v>1824</v>
      </c>
      <c r="E4607" s="1">
        <v>15</v>
      </c>
      <c r="F4607" s="1">
        <v>6</v>
      </c>
      <c r="G4607">
        <f t="shared" si="214"/>
        <v>9</v>
      </c>
      <c r="H4607" t="s">
        <v>2674</v>
      </c>
      <c r="I4607" t="s">
        <v>2629</v>
      </c>
      <c r="J4607" t="s">
        <v>210</v>
      </c>
      <c r="K4607" t="s">
        <v>1836</v>
      </c>
      <c r="L4607" t="s">
        <v>1786</v>
      </c>
      <c r="M4607" t="s">
        <v>1787</v>
      </c>
      <c r="N4607" t="s">
        <v>1839</v>
      </c>
      <c r="R4607" t="s">
        <v>30</v>
      </c>
      <c r="T4607">
        <v>4</v>
      </c>
      <c r="U4607">
        <f t="shared" si="215"/>
        <v>0</v>
      </c>
    </row>
    <row r="4608" spans="1:21" x14ac:dyDescent="0.25">
      <c r="A4608">
        <v>20110917</v>
      </c>
      <c r="B4608" t="s">
        <v>1821</v>
      </c>
      <c r="C4608" t="str">
        <f t="shared" si="213"/>
        <v>W</v>
      </c>
      <c r="D4608" t="s">
        <v>397</v>
      </c>
      <c r="E4608" s="1">
        <v>43</v>
      </c>
      <c r="F4608" s="1">
        <v>8</v>
      </c>
      <c r="G4608">
        <f t="shared" si="214"/>
        <v>35</v>
      </c>
      <c r="H4608" t="s">
        <v>2674</v>
      </c>
      <c r="I4608" t="s">
        <v>2629</v>
      </c>
      <c r="J4608" t="s">
        <v>212</v>
      </c>
      <c r="K4608" t="s">
        <v>2687</v>
      </c>
      <c r="L4608" t="s">
        <v>2686</v>
      </c>
      <c r="M4608" t="s">
        <v>1787</v>
      </c>
      <c r="N4608" t="s">
        <v>1839</v>
      </c>
      <c r="R4608" t="s">
        <v>30</v>
      </c>
      <c r="T4608">
        <v>4</v>
      </c>
      <c r="U4608">
        <f t="shared" si="215"/>
        <v>0</v>
      </c>
    </row>
    <row r="4609" spans="1:21" x14ac:dyDescent="0.25">
      <c r="A4609">
        <v>20110917</v>
      </c>
      <c r="B4609" t="s">
        <v>397</v>
      </c>
      <c r="C4609" t="str">
        <f t="shared" si="213"/>
        <v>L</v>
      </c>
      <c r="D4609" t="s">
        <v>1821</v>
      </c>
      <c r="E4609" s="1">
        <v>8</v>
      </c>
      <c r="F4609" s="1">
        <v>43</v>
      </c>
      <c r="G4609">
        <f t="shared" si="214"/>
        <v>-35</v>
      </c>
      <c r="H4609" t="s">
        <v>2674</v>
      </c>
      <c r="I4609" t="s">
        <v>2629</v>
      </c>
      <c r="J4609" t="s">
        <v>212</v>
      </c>
      <c r="K4609" t="s">
        <v>2687</v>
      </c>
      <c r="L4609" t="s">
        <v>2686</v>
      </c>
      <c r="M4609" t="s">
        <v>1787</v>
      </c>
      <c r="N4609" t="s">
        <v>1839</v>
      </c>
      <c r="R4609" t="s">
        <v>30</v>
      </c>
      <c r="T4609">
        <v>4</v>
      </c>
      <c r="U4609">
        <f t="shared" si="215"/>
        <v>0</v>
      </c>
    </row>
    <row r="4610" spans="1:21" x14ac:dyDescent="0.25">
      <c r="A4610">
        <v>20110917</v>
      </c>
      <c r="B4610" t="s">
        <v>1828</v>
      </c>
      <c r="C4610" t="str">
        <f t="shared" ref="C4610:C4673" si="216">IF(E4610-F4610&gt;0,"W",IF(E4610-F4610&lt;0,"L","D"))</f>
        <v>W</v>
      </c>
      <c r="D4610" t="s">
        <v>1817</v>
      </c>
      <c r="E4610" s="1">
        <v>49</v>
      </c>
      <c r="F4610" s="1">
        <v>3</v>
      </c>
      <c r="G4610">
        <f t="shared" ref="G4610:G4673" si="217">E4610-F4610</f>
        <v>46</v>
      </c>
      <c r="H4610" t="s">
        <v>2674</v>
      </c>
      <c r="I4610" t="s">
        <v>2629</v>
      </c>
      <c r="J4610" t="s">
        <v>207</v>
      </c>
      <c r="K4610" t="s">
        <v>1968</v>
      </c>
      <c r="L4610" t="s">
        <v>1837</v>
      </c>
      <c r="M4610" t="s">
        <v>1787</v>
      </c>
      <c r="N4610" t="s">
        <v>1839</v>
      </c>
      <c r="R4610" t="s">
        <v>30</v>
      </c>
      <c r="T4610">
        <v>4</v>
      </c>
      <c r="U4610">
        <f t="shared" ref="U4610:U4673" si="218">IF(C4610="L",IF(G4610&gt;-8,1,0),0)</f>
        <v>0</v>
      </c>
    </row>
    <row r="4611" spans="1:21" x14ac:dyDescent="0.25">
      <c r="A4611">
        <v>20110917</v>
      </c>
      <c r="B4611" t="s">
        <v>1817</v>
      </c>
      <c r="C4611" t="str">
        <f t="shared" si="216"/>
        <v>L</v>
      </c>
      <c r="D4611" t="s">
        <v>1828</v>
      </c>
      <c r="E4611" s="1">
        <v>3</v>
      </c>
      <c r="F4611" s="1">
        <v>49</v>
      </c>
      <c r="G4611">
        <f t="shared" si="217"/>
        <v>-46</v>
      </c>
      <c r="H4611" t="s">
        <v>2674</v>
      </c>
      <c r="I4611" t="s">
        <v>2629</v>
      </c>
      <c r="J4611" t="s">
        <v>207</v>
      </c>
      <c r="K4611" t="s">
        <v>1968</v>
      </c>
      <c r="L4611" t="s">
        <v>1837</v>
      </c>
      <c r="M4611" t="s">
        <v>1787</v>
      </c>
      <c r="N4611" t="s">
        <v>1839</v>
      </c>
      <c r="R4611" t="s">
        <v>30</v>
      </c>
      <c r="T4611">
        <v>4</v>
      </c>
      <c r="U4611">
        <f t="shared" si="218"/>
        <v>0</v>
      </c>
    </row>
    <row r="4612" spans="1:21" x14ac:dyDescent="0.25">
      <c r="A4612">
        <v>20110918</v>
      </c>
      <c r="B4612" t="s">
        <v>376</v>
      </c>
      <c r="C4612" t="str">
        <f t="shared" si="216"/>
        <v>W</v>
      </c>
      <c r="D4612" t="s">
        <v>382</v>
      </c>
      <c r="E4612" s="1">
        <v>41</v>
      </c>
      <c r="F4612" s="1">
        <v>10</v>
      </c>
      <c r="G4612">
        <f t="shared" si="217"/>
        <v>31</v>
      </c>
      <c r="H4612" t="s">
        <v>2674</v>
      </c>
      <c r="I4612" t="s">
        <v>2629</v>
      </c>
      <c r="J4612" t="s">
        <v>212</v>
      </c>
      <c r="K4612" t="s">
        <v>1878</v>
      </c>
      <c r="L4612" t="s">
        <v>1877</v>
      </c>
      <c r="M4612" t="s">
        <v>1787</v>
      </c>
      <c r="N4612" t="s">
        <v>1839</v>
      </c>
      <c r="R4612" t="s">
        <v>30</v>
      </c>
      <c r="T4612">
        <v>4</v>
      </c>
      <c r="U4612">
        <f t="shared" si="218"/>
        <v>0</v>
      </c>
    </row>
    <row r="4613" spans="1:21" x14ac:dyDescent="0.25">
      <c r="A4613">
        <v>20110918</v>
      </c>
      <c r="B4613" t="s">
        <v>382</v>
      </c>
      <c r="C4613" t="str">
        <f t="shared" si="216"/>
        <v>L</v>
      </c>
      <c r="D4613" t="s">
        <v>376</v>
      </c>
      <c r="E4613" s="1">
        <v>10</v>
      </c>
      <c r="F4613" s="1">
        <v>41</v>
      </c>
      <c r="G4613">
        <f t="shared" si="217"/>
        <v>-31</v>
      </c>
      <c r="H4613" t="s">
        <v>2674</v>
      </c>
      <c r="I4613" t="s">
        <v>2629</v>
      </c>
      <c r="J4613" t="s">
        <v>212</v>
      </c>
      <c r="K4613" t="s">
        <v>1878</v>
      </c>
      <c r="L4613" t="s">
        <v>1877</v>
      </c>
      <c r="M4613" t="s">
        <v>1787</v>
      </c>
      <c r="N4613" t="s">
        <v>1839</v>
      </c>
      <c r="R4613" t="s">
        <v>30</v>
      </c>
      <c r="T4613">
        <v>4</v>
      </c>
      <c r="U4613">
        <f t="shared" si="218"/>
        <v>0</v>
      </c>
    </row>
    <row r="4614" spans="1:21" x14ac:dyDescent="0.25">
      <c r="A4614">
        <v>20110918</v>
      </c>
      <c r="B4614" t="s">
        <v>164</v>
      </c>
      <c r="C4614" t="str">
        <f t="shared" si="216"/>
        <v>W</v>
      </c>
      <c r="D4614" t="s">
        <v>2645</v>
      </c>
      <c r="E4614" s="1">
        <v>46</v>
      </c>
      <c r="F4614" s="1">
        <v>19</v>
      </c>
      <c r="G4614">
        <f t="shared" si="217"/>
        <v>27</v>
      </c>
      <c r="H4614" t="s">
        <v>2674</v>
      </c>
      <c r="I4614" t="s">
        <v>2629</v>
      </c>
      <c r="J4614" t="s">
        <v>208</v>
      </c>
      <c r="K4614" t="s">
        <v>2680</v>
      </c>
      <c r="L4614" t="s">
        <v>2679</v>
      </c>
      <c r="M4614" t="s">
        <v>1787</v>
      </c>
      <c r="N4614" t="s">
        <v>1839</v>
      </c>
      <c r="R4614" t="s">
        <v>30</v>
      </c>
      <c r="T4614">
        <v>4</v>
      </c>
      <c r="U4614">
        <f t="shared" si="218"/>
        <v>0</v>
      </c>
    </row>
    <row r="4615" spans="1:21" x14ac:dyDescent="0.25">
      <c r="A4615">
        <v>20110918</v>
      </c>
      <c r="B4615" t="s">
        <v>2645</v>
      </c>
      <c r="C4615" t="str">
        <f t="shared" si="216"/>
        <v>L</v>
      </c>
      <c r="D4615" t="s">
        <v>164</v>
      </c>
      <c r="E4615" s="1">
        <v>19</v>
      </c>
      <c r="F4615" s="1">
        <v>46</v>
      </c>
      <c r="G4615">
        <f t="shared" si="217"/>
        <v>-27</v>
      </c>
      <c r="H4615" t="s">
        <v>2674</v>
      </c>
      <c r="I4615" t="s">
        <v>2629</v>
      </c>
      <c r="J4615" t="s">
        <v>208</v>
      </c>
      <c r="K4615" t="s">
        <v>2680</v>
      </c>
      <c r="L4615" t="s">
        <v>2679</v>
      </c>
      <c r="M4615" t="s">
        <v>1787</v>
      </c>
      <c r="N4615" t="s">
        <v>1839</v>
      </c>
      <c r="R4615" t="s">
        <v>30</v>
      </c>
      <c r="T4615">
        <v>4</v>
      </c>
      <c r="U4615">
        <f t="shared" si="218"/>
        <v>0</v>
      </c>
    </row>
    <row r="4616" spans="1:21" x14ac:dyDescent="0.25">
      <c r="A4616">
        <v>20110918</v>
      </c>
      <c r="B4616" t="s">
        <v>1264</v>
      </c>
      <c r="C4616" t="str">
        <f t="shared" si="216"/>
        <v>W</v>
      </c>
      <c r="D4616" t="s">
        <v>2633</v>
      </c>
      <c r="E4616" s="1">
        <v>17</v>
      </c>
      <c r="F4616" s="1">
        <v>10</v>
      </c>
      <c r="G4616">
        <f t="shared" si="217"/>
        <v>7</v>
      </c>
      <c r="H4616" t="s">
        <v>2674</v>
      </c>
      <c r="I4616" t="s">
        <v>2629</v>
      </c>
      <c r="J4616" t="s">
        <v>207</v>
      </c>
      <c r="K4616" t="s">
        <v>2017</v>
      </c>
      <c r="L4616" t="s">
        <v>1503</v>
      </c>
      <c r="M4616" t="s">
        <v>1787</v>
      </c>
      <c r="N4616" t="s">
        <v>1839</v>
      </c>
      <c r="R4616" t="s">
        <v>30</v>
      </c>
      <c r="T4616">
        <v>4</v>
      </c>
      <c r="U4616">
        <f t="shared" si="218"/>
        <v>0</v>
      </c>
    </row>
    <row r="4617" spans="1:21" x14ac:dyDescent="0.25">
      <c r="A4617">
        <v>20110918</v>
      </c>
      <c r="B4617" t="s">
        <v>2633</v>
      </c>
      <c r="C4617" t="str">
        <f t="shared" si="216"/>
        <v>L</v>
      </c>
      <c r="D4617" t="s">
        <v>1264</v>
      </c>
      <c r="E4617" s="1">
        <v>10</v>
      </c>
      <c r="F4617" s="1">
        <v>17</v>
      </c>
      <c r="G4617">
        <f t="shared" si="217"/>
        <v>-7</v>
      </c>
      <c r="H4617" t="s">
        <v>2674</v>
      </c>
      <c r="I4617" t="s">
        <v>2629</v>
      </c>
      <c r="J4617" t="s">
        <v>207</v>
      </c>
      <c r="K4617" t="s">
        <v>2017</v>
      </c>
      <c r="L4617" t="s">
        <v>1503</v>
      </c>
      <c r="M4617" t="s">
        <v>1787</v>
      </c>
      <c r="N4617" t="s">
        <v>1839</v>
      </c>
      <c r="R4617" t="s">
        <v>30</v>
      </c>
      <c r="T4617">
        <v>4</v>
      </c>
      <c r="U4617">
        <f t="shared" si="218"/>
        <v>1</v>
      </c>
    </row>
    <row r="4618" spans="1:21" x14ac:dyDescent="0.25">
      <c r="A4618">
        <v>20110920</v>
      </c>
      <c r="B4618" t="s">
        <v>171</v>
      </c>
      <c r="C4618" t="str">
        <f t="shared" si="216"/>
        <v>W</v>
      </c>
      <c r="D4618" t="s">
        <v>187</v>
      </c>
      <c r="E4618" s="1">
        <v>53</v>
      </c>
      <c r="F4618" s="1">
        <v>17</v>
      </c>
      <c r="G4618">
        <f t="shared" si="217"/>
        <v>36</v>
      </c>
      <c r="H4618" t="s">
        <v>2674</v>
      </c>
      <c r="I4618" t="s">
        <v>2629</v>
      </c>
      <c r="J4618" t="s">
        <v>210</v>
      </c>
      <c r="K4618" t="s">
        <v>2677</v>
      </c>
      <c r="L4618" t="s">
        <v>2676</v>
      </c>
      <c r="M4618" t="s">
        <v>1787</v>
      </c>
      <c r="N4618" t="s">
        <v>1839</v>
      </c>
      <c r="R4618" t="s">
        <v>30</v>
      </c>
      <c r="T4618">
        <v>4</v>
      </c>
      <c r="U4618">
        <f t="shared" si="218"/>
        <v>0</v>
      </c>
    </row>
    <row r="4619" spans="1:21" x14ac:dyDescent="0.25">
      <c r="A4619">
        <v>20110920</v>
      </c>
      <c r="B4619" t="s">
        <v>187</v>
      </c>
      <c r="C4619" t="str">
        <f t="shared" si="216"/>
        <v>L</v>
      </c>
      <c r="D4619" t="s">
        <v>171</v>
      </c>
      <c r="E4619" s="1">
        <v>17</v>
      </c>
      <c r="F4619" s="1">
        <v>53</v>
      </c>
      <c r="G4619">
        <f t="shared" si="217"/>
        <v>-36</v>
      </c>
      <c r="H4619" t="s">
        <v>2674</v>
      </c>
      <c r="I4619" t="s">
        <v>2629</v>
      </c>
      <c r="J4619" t="s">
        <v>210</v>
      </c>
      <c r="K4619" t="s">
        <v>2677</v>
      </c>
      <c r="L4619" t="s">
        <v>2676</v>
      </c>
      <c r="M4619" t="s">
        <v>1787</v>
      </c>
      <c r="N4619" t="s">
        <v>1839</v>
      </c>
      <c r="R4619" t="s">
        <v>30</v>
      </c>
      <c r="T4619">
        <v>4</v>
      </c>
      <c r="U4619">
        <f t="shared" si="218"/>
        <v>0</v>
      </c>
    </row>
    <row r="4620" spans="1:21" x14ac:dyDescent="0.25">
      <c r="A4620">
        <v>20110921</v>
      </c>
      <c r="B4620" t="s">
        <v>2631</v>
      </c>
      <c r="C4620" t="str">
        <f t="shared" si="216"/>
        <v>W</v>
      </c>
      <c r="D4620" t="s">
        <v>1823</v>
      </c>
      <c r="E4620" s="1">
        <v>31</v>
      </c>
      <c r="F4620" s="1">
        <v>18</v>
      </c>
      <c r="G4620">
        <f t="shared" si="217"/>
        <v>13</v>
      </c>
      <c r="H4620" t="s">
        <v>2674</v>
      </c>
      <c r="I4620" t="s">
        <v>2629</v>
      </c>
      <c r="J4620" t="s">
        <v>208</v>
      </c>
      <c r="K4620" t="s">
        <v>2685</v>
      </c>
      <c r="L4620" t="s">
        <v>2684</v>
      </c>
      <c r="M4620" t="s">
        <v>1787</v>
      </c>
      <c r="N4620" t="s">
        <v>1839</v>
      </c>
      <c r="R4620" t="s">
        <v>30</v>
      </c>
      <c r="T4620">
        <v>4</v>
      </c>
      <c r="U4620">
        <f t="shared" si="218"/>
        <v>0</v>
      </c>
    </row>
    <row r="4621" spans="1:21" x14ac:dyDescent="0.25">
      <c r="A4621">
        <v>20110921</v>
      </c>
      <c r="B4621" t="s">
        <v>1823</v>
      </c>
      <c r="C4621" t="str">
        <f t="shared" si="216"/>
        <v>L</v>
      </c>
      <c r="D4621" t="s">
        <v>2631</v>
      </c>
      <c r="E4621" s="1">
        <v>18</v>
      </c>
      <c r="F4621" s="1">
        <v>31</v>
      </c>
      <c r="G4621">
        <f t="shared" si="217"/>
        <v>-13</v>
      </c>
      <c r="H4621" t="s">
        <v>2674</v>
      </c>
      <c r="I4621" t="s">
        <v>2629</v>
      </c>
      <c r="J4621" t="s">
        <v>208</v>
      </c>
      <c r="K4621" t="s">
        <v>2685</v>
      </c>
      <c r="L4621" t="s">
        <v>2684</v>
      </c>
      <c r="M4621" t="s">
        <v>1787</v>
      </c>
      <c r="N4621" t="s">
        <v>1839</v>
      </c>
      <c r="R4621" t="s">
        <v>30</v>
      </c>
      <c r="T4621">
        <v>4</v>
      </c>
      <c r="U4621">
        <f t="shared" si="218"/>
        <v>0</v>
      </c>
    </row>
    <row r="4622" spans="1:21" x14ac:dyDescent="0.25">
      <c r="A4622">
        <v>20110922</v>
      </c>
      <c r="B4622" t="s">
        <v>1828</v>
      </c>
      <c r="C4622" t="str">
        <f t="shared" si="216"/>
        <v>W</v>
      </c>
      <c r="D4622" t="s">
        <v>2639</v>
      </c>
      <c r="E4622" s="1">
        <v>87</v>
      </c>
      <c r="F4622" s="1">
        <v>0</v>
      </c>
      <c r="G4622">
        <f t="shared" si="217"/>
        <v>87</v>
      </c>
      <c r="H4622" t="s">
        <v>2674</v>
      </c>
      <c r="I4622" t="s">
        <v>2629</v>
      </c>
      <c r="J4622" t="s">
        <v>207</v>
      </c>
      <c r="K4622" t="s">
        <v>2678</v>
      </c>
      <c r="L4622" t="s">
        <v>1786</v>
      </c>
      <c r="M4622" t="s">
        <v>1787</v>
      </c>
      <c r="N4622" t="s">
        <v>1839</v>
      </c>
      <c r="R4622" t="s">
        <v>30</v>
      </c>
      <c r="T4622">
        <v>4</v>
      </c>
      <c r="U4622">
        <f t="shared" si="218"/>
        <v>0</v>
      </c>
    </row>
    <row r="4623" spans="1:21" x14ac:dyDescent="0.25">
      <c r="A4623">
        <v>20110922</v>
      </c>
      <c r="B4623" t="s">
        <v>2639</v>
      </c>
      <c r="C4623" t="str">
        <f t="shared" si="216"/>
        <v>L</v>
      </c>
      <c r="D4623" t="s">
        <v>1828</v>
      </c>
      <c r="E4623" s="1">
        <v>0</v>
      </c>
      <c r="F4623" s="1">
        <v>87</v>
      </c>
      <c r="G4623">
        <f t="shared" si="217"/>
        <v>-87</v>
      </c>
      <c r="H4623" t="s">
        <v>2674</v>
      </c>
      <c r="I4623" t="s">
        <v>2629</v>
      </c>
      <c r="J4623" t="s">
        <v>207</v>
      </c>
      <c r="K4623" t="s">
        <v>2678</v>
      </c>
      <c r="L4623" t="s">
        <v>1786</v>
      </c>
      <c r="M4623" t="s">
        <v>1787</v>
      </c>
      <c r="N4623" t="s">
        <v>1839</v>
      </c>
      <c r="R4623" t="s">
        <v>30</v>
      </c>
      <c r="T4623">
        <v>4</v>
      </c>
      <c r="U4623">
        <f t="shared" si="218"/>
        <v>0</v>
      </c>
    </row>
    <row r="4624" spans="1:21" x14ac:dyDescent="0.25">
      <c r="A4624">
        <v>20110923</v>
      </c>
      <c r="B4624" t="s">
        <v>1824</v>
      </c>
      <c r="C4624" t="str">
        <f t="shared" si="216"/>
        <v>W</v>
      </c>
      <c r="D4624" t="s">
        <v>660</v>
      </c>
      <c r="E4624" s="1">
        <v>67</v>
      </c>
      <c r="F4624" s="1">
        <v>5</v>
      </c>
      <c r="G4624">
        <f t="shared" si="217"/>
        <v>62</v>
      </c>
      <c r="H4624" t="s">
        <v>2674</v>
      </c>
      <c r="I4624" t="s">
        <v>2629</v>
      </c>
      <c r="J4624" t="s">
        <v>210</v>
      </c>
      <c r="K4624" t="s">
        <v>1968</v>
      </c>
      <c r="L4624" t="s">
        <v>1837</v>
      </c>
      <c r="M4624" t="s">
        <v>1787</v>
      </c>
      <c r="N4624" t="s">
        <v>1839</v>
      </c>
      <c r="R4624" t="s">
        <v>30</v>
      </c>
      <c r="T4624">
        <v>4</v>
      </c>
      <c r="U4624">
        <f t="shared" si="218"/>
        <v>0</v>
      </c>
    </row>
    <row r="4625" spans="1:21" x14ac:dyDescent="0.25">
      <c r="A4625">
        <v>20110923</v>
      </c>
      <c r="B4625" t="s">
        <v>660</v>
      </c>
      <c r="C4625" t="str">
        <f t="shared" si="216"/>
        <v>L</v>
      </c>
      <c r="D4625" t="s">
        <v>1824</v>
      </c>
      <c r="E4625" s="1">
        <v>5</v>
      </c>
      <c r="F4625" s="1">
        <v>67</v>
      </c>
      <c r="G4625">
        <f t="shared" si="217"/>
        <v>-62</v>
      </c>
      <c r="H4625" t="s">
        <v>2674</v>
      </c>
      <c r="I4625" t="s">
        <v>2629</v>
      </c>
      <c r="J4625" t="s">
        <v>210</v>
      </c>
      <c r="K4625" t="s">
        <v>1968</v>
      </c>
      <c r="L4625" t="s">
        <v>1837</v>
      </c>
      <c r="M4625" t="s">
        <v>1787</v>
      </c>
      <c r="N4625" t="s">
        <v>1839</v>
      </c>
      <c r="R4625" t="s">
        <v>30</v>
      </c>
      <c r="T4625">
        <v>4</v>
      </c>
      <c r="U4625">
        <f t="shared" si="218"/>
        <v>0</v>
      </c>
    </row>
    <row r="4626" spans="1:21" x14ac:dyDescent="0.25">
      <c r="A4626">
        <v>20110924</v>
      </c>
      <c r="B4626" t="s">
        <v>1787</v>
      </c>
      <c r="C4626" t="str">
        <f t="shared" si="216"/>
        <v>W</v>
      </c>
      <c r="D4626" t="s">
        <v>164</v>
      </c>
      <c r="E4626" s="1">
        <v>37</v>
      </c>
      <c r="F4626" s="1">
        <v>17</v>
      </c>
      <c r="G4626">
        <f t="shared" si="217"/>
        <v>20</v>
      </c>
      <c r="H4626" t="s">
        <v>2674</v>
      </c>
      <c r="I4626" t="s">
        <v>2629</v>
      </c>
      <c r="J4626" t="s">
        <v>208</v>
      </c>
      <c r="K4626" t="s">
        <v>1836</v>
      </c>
      <c r="L4626" t="s">
        <v>1786</v>
      </c>
      <c r="M4626" t="s">
        <v>1787</v>
      </c>
      <c r="N4626" t="s">
        <v>1033</v>
      </c>
      <c r="R4626" t="s">
        <v>30</v>
      </c>
      <c r="T4626">
        <v>4</v>
      </c>
      <c r="U4626">
        <f t="shared" si="218"/>
        <v>0</v>
      </c>
    </row>
    <row r="4627" spans="1:21" x14ac:dyDescent="0.25">
      <c r="A4627">
        <v>20110924</v>
      </c>
      <c r="B4627" t="s">
        <v>164</v>
      </c>
      <c r="C4627" t="str">
        <f t="shared" si="216"/>
        <v>L</v>
      </c>
      <c r="D4627" t="s">
        <v>1787</v>
      </c>
      <c r="E4627" s="1">
        <v>17</v>
      </c>
      <c r="F4627" s="1">
        <v>37</v>
      </c>
      <c r="G4627">
        <f t="shared" si="217"/>
        <v>-20</v>
      </c>
      <c r="H4627" t="s">
        <v>2674</v>
      </c>
      <c r="I4627" t="s">
        <v>2629</v>
      </c>
      <c r="J4627" t="s">
        <v>208</v>
      </c>
      <c r="K4627" t="s">
        <v>1836</v>
      </c>
      <c r="L4627" t="s">
        <v>1786</v>
      </c>
      <c r="M4627" t="s">
        <v>1787</v>
      </c>
      <c r="N4627" t="s">
        <v>1037</v>
      </c>
      <c r="R4627" t="s">
        <v>30</v>
      </c>
      <c r="T4627">
        <v>4</v>
      </c>
      <c r="U4627">
        <f t="shared" si="218"/>
        <v>0</v>
      </c>
    </row>
    <row r="4628" spans="1:21" x14ac:dyDescent="0.25">
      <c r="A4628">
        <v>20110924</v>
      </c>
      <c r="B4628" t="s">
        <v>376</v>
      </c>
      <c r="C4628" t="str">
        <f t="shared" si="216"/>
        <v>W</v>
      </c>
      <c r="D4628" t="s">
        <v>397</v>
      </c>
      <c r="E4628" s="1">
        <v>67</v>
      </c>
      <c r="F4628" s="1">
        <v>3</v>
      </c>
      <c r="G4628">
        <f t="shared" si="217"/>
        <v>64</v>
      </c>
      <c r="H4628" t="s">
        <v>2674</v>
      </c>
      <c r="I4628" t="s">
        <v>2629</v>
      </c>
      <c r="J4628" t="s">
        <v>212</v>
      </c>
      <c r="K4628" t="s">
        <v>1878</v>
      </c>
      <c r="L4628" t="s">
        <v>1877</v>
      </c>
      <c r="M4628" t="s">
        <v>1787</v>
      </c>
      <c r="N4628" t="s">
        <v>1839</v>
      </c>
      <c r="R4628" t="s">
        <v>30</v>
      </c>
      <c r="T4628">
        <v>4</v>
      </c>
      <c r="U4628">
        <f t="shared" si="218"/>
        <v>0</v>
      </c>
    </row>
    <row r="4629" spans="1:21" x14ac:dyDescent="0.25">
      <c r="A4629">
        <v>20110924</v>
      </c>
      <c r="B4629" t="s">
        <v>397</v>
      </c>
      <c r="C4629" t="str">
        <f t="shared" si="216"/>
        <v>L</v>
      </c>
      <c r="D4629" t="s">
        <v>376</v>
      </c>
      <c r="E4629" s="1">
        <v>3</v>
      </c>
      <c r="F4629" s="1">
        <v>67</v>
      </c>
      <c r="G4629">
        <f t="shared" si="217"/>
        <v>-64</v>
      </c>
      <c r="H4629" t="s">
        <v>2674</v>
      </c>
      <c r="I4629" t="s">
        <v>2629</v>
      </c>
      <c r="J4629" t="s">
        <v>212</v>
      </c>
      <c r="K4629" t="s">
        <v>1878</v>
      </c>
      <c r="L4629" t="s">
        <v>1877</v>
      </c>
      <c r="M4629" t="s">
        <v>1787</v>
      </c>
      <c r="N4629" t="s">
        <v>1839</v>
      </c>
      <c r="R4629" t="s">
        <v>30</v>
      </c>
      <c r="T4629">
        <v>4</v>
      </c>
      <c r="U4629">
        <f t="shared" si="218"/>
        <v>0</v>
      </c>
    </row>
    <row r="4630" spans="1:21" x14ac:dyDescent="0.25">
      <c r="A4630">
        <v>20110925</v>
      </c>
      <c r="B4630" t="s">
        <v>1817</v>
      </c>
      <c r="C4630" t="str">
        <f t="shared" si="216"/>
        <v>L</v>
      </c>
      <c r="D4630" t="s">
        <v>2633</v>
      </c>
      <c r="E4630" s="1">
        <v>7</v>
      </c>
      <c r="F4630" s="1">
        <v>27</v>
      </c>
      <c r="G4630">
        <f t="shared" si="217"/>
        <v>-20</v>
      </c>
      <c r="H4630" t="s">
        <v>2674</v>
      </c>
      <c r="I4630" t="s">
        <v>2629</v>
      </c>
      <c r="J4630" t="s">
        <v>207</v>
      </c>
      <c r="K4630" t="s">
        <v>1836</v>
      </c>
      <c r="L4630" t="s">
        <v>1786</v>
      </c>
      <c r="M4630" t="s">
        <v>1787</v>
      </c>
      <c r="N4630" t="s">
        <v>1839</v>
      </c>
      <c r="R4630" t="s">
        <v>30</v>
      </c>
      <c r="T4630">
        <v>4</v>
      </c>
      <c r="U4630">
        <f t="shared" si="218"/>
        <v>0</v>
      </c>
    </row>
    <row r="4631" spans="1:21" x14ac:dyDescent="0.25">
      <c r="A4631">
        <v>20110925</v>
      </c>
      <c r="B4631" t="s">
        <v>2633</v>
      </c>
      <c r="C4631" t="str">
        <f t="shared" si="216"/>
        <v>W</v>
      </c>
      <c r="D4631" t="s">
        <v>1817</v>
      </c>
      <c r="E4631" s="1">
        <v>27</v>
      </c>
      <c r="F4631" s="1">
        <v>7</v>
      </c>
      <c r="G4631">
        <f t="shared" si="217"/>
        <v>20</v>
      </c>
      <c r="H4631" t="s">
        <v>2674</v>
      </c>
      <c r="I4631" t="s">
        <v>2629</v>
      </c>
      <c r="J4631" t="s">
        <v>207</v>
      </c>
      <c r="K4631" t="s">
        <v>1836</v>
      </c>
      <c r="L4631" t="s">
        <v>1786</v>
      </c>
      <c r="M4631" t="s">
        <v>1787</v>
      </c>
      <c r="N4631" t="s">
        <v>1839</v>
      </c>
      <c r="R4631" t="s">
        <v>30</v>
      </c>
      <c r="T4631">
        <v>4</v>
      </c>
      <c r="U4631">
        <f t="shared" si="218"/>
        <v>0</v>
      </c>
    </row>
    <row r="4632" spans="1:21" x14ac:dyDescent="0.25">
      <c r="A4632">
        <v>20110925</v>
      </c>
      <c r="B4632" t="s">
        <v>1825</v>
      </c>
      <c r="C4632" t="str">
        <f t="shared" si="216"/>
        <v>W</v>
      </c>
      <c r="D4632" t="s">
        <v>187</v>
      </c>
      <c r="E4632" s="1">
        <v>62</v>
      </c>
      <c r="F4632" s="1">
        <v>12</v>
      </c>
      <c r="G4632">
        <f t="shared" si="217"/>
        <v>50</v>
      </c>
      <c r="H4632" t="s">
        <v>2674</v>
      </c>
      <c r="I4632" t="s">
        <v>2629</v>
      </c>
      <c r="J4632" t="s">
        <v>210</v>
      </c>
      <c r="K4632" t="s">
        <v>2683</v>
      </c>
      <c r="L4632" t="s">
        <v>2682</v>
      </c>
      <c r="M4632" t="s">
        <v>1787</v>
      </c>
      <c r="N4632" t="s">
        <v>1839</v>
      </c>
      <c r="R4632" t="s">
        <v>30</v>
      </c>
      <c r="T4632">
        <v>4</v>
      </c>
      <c r="U4632">
        <f t="shared" si="218"/>
        <v>0</v>
      </c>
    </row>
    <row r="4633" spans="1:21" x14ac:dyDescent="0.25">
      <c r="A4633">
        <v>20110925</v>
      </c>
      <c r="B4633" t="s">
        <v>187</v>
      </c>
      <c r="C4633" t="str">
        <f t="shared" si="216"/>
        <v>L</v>
      </c>
      <c r="D4633" t="s">
        <v>1825</v>
      </c>
      <c r="E4633" s="1">
        <v>12</v>
      </c>
      <c r="F4633" s="1">
        <v>62</v>
      </c>
      <c r="G4633">
        <f t="shared" si="217"/>
        <v>-50</v>
      </c>
      <c r="H4633" t="s">
        <v>2674</v>
      </c>
      <c r="I4633" t="s">
        <v>2629</v>
      </c>
      <c r="J4633" t="s">
        <v>210</v>
      </c>
      <c r="K4633" t="s">
        <v>2683</v>
      </c>
      <c r="L4633" t="s">
        <v>2682</v>
      </c>
      <c r="M4633" t="s">
        <v>1787</v>
      </c>
      <c r="N4633" t="s">
        <v>1839</v>
      </c>
      <c r="R4633" t="s">
        <v>30</v>
      </c>
      <c r="T4633">
        <v>4</v>
      </c>
      <c r="U4633">
        <f t="shared" si="218"/>
        <v>0</v>
      </c>
    </row>
    <row r="4634" spans="1:21" x14ac:dyDescent="0.25">
      <c r="A4634">
        <v>20110925</v>
      </c>
      <c r="B4634" t="s">
        <v>1821</v>
      </c>
      <c r="C4634" t="str">
        <f t="shared" si="216"/>
        <v>W</v>
      </c>
      <c r="D4634" t="s">
        <v>503</v>
      </c>
      <c r="E4634" s="1">
        <v>13</v>
      </c>
      <c r="F4634" s="1">
        <v>12</v>
      </c>
      <c r="G4634">
        <f t="shared" si="217"/>
        <v>1</v>
      </c>
      <c r="H4634" t="s">
        <v>2674</v>
      </c>
      <c r="I4634" t="s">
        <v>2629</v>
      </c>
      <c r="J4634" t="s">
        <v>212</v>
      </c>
      <c r="K4634" t="s">
        <v>1968</v>
      </c>
      <c r="L4634" t="s">
        <v>1837</v>
      </c>
      <c r="M4634" t="s">
        <v>1787</v>
      </c>
      <c r="N4634" t="s">
        <v>1839</v>
      </c>
      <c r="R4634" t="s">
        <v>30</v>
      </c>
      <c r="T4634">
        <v>4</v>
      </c>
      <c r="U4634">
        <f t="shared" si="218"/>
        <v>0</v>
      </c>
    </row>
    <row r="4635" spans="1:21" x14ac:dyDescent="0.25">
      <c r="A4635">
        <v>20110925</v>
      </c>
      <c r="B4635" t="s">
        <v>503</v>
      </c>
      <c r="C4635" t="str">
        <f t="shared" si="216"/>
        <v>L</v>
      </c>
      <c r="D4635" t="s">
        <v>1821</v>
      </c>
      <c r="E4635" s="1">
        <v>12</v>
      </c>
      <c r="F4635" s="1">
        <v>13</v>
      </c>
      <c r="G4635">
        <f t="shared" si="217"/>
        <v>-1</v>
      </c>
      <c r="H4635" t="s">
        <v>2674</v>
      </c>
      <c r="I4635" t="s">
        <v>2629</v>
      </c>
      <c r="J4635" t="s">
        <v>212</v>
      </c>
      <c r="K4635" t="s">
        <v>1968</v>
      </c>
      <c r="L4635" t="s">
        <v>1837</v>
      </c>
      <c r="M4635" t="s">
        <v>1787</v>
      </c>
      <c r="N4635" t="s">
        <v>1839</v>
      </c>
      <c r="R4635" t="s">
        <v>30</v>
      </c>
      <c r="T4635">
        <v>4</v>
      </c>
      <c r="U4635">
        <f t="shared" si="218"/>
        <v>1</v>
      </c>
    </row>
    <row r="4636" spans="1:21" x14ac:dyDescent="0.25">
      <c r="A4636">
        <v>20110926</v>
      </c>
      <c r="B4636" t="s">
        <v>1264</v>
      </c>
      <c r="C4636" t="str">
        <f t="shared" si="216"/>
        <v>W</v>
      </c>
      <c r="D4636" t="s">
        <v>2639</v>
      </c>
      <c r="E4636" s="1">
        <v>81</v>
      </c>
      <c r="F4636" s="1">
        <v>7</v>
      </c>
      <c r="G4636">
        <f t="shared" si="217"/>
        <v>74</v>
      </c>
      <c r="H4636" t="s">
        <v>2674</v>
      </c>
      <c r="I4636" t="s">
        <v>2629</v>
      </c>
      <c r="J4636" t="s">
        <v>207</v>
      </c>
      <c r="K4636" t="s">
        <v>2681</v>
      </c>
      <c r="L4636" t="s">
        <v>2031</v>
      </c>
      <c r="M4636" t="s">
        <v>1787</v>
      </c>
      <c r="N4636" t="s">
        <v>1839</v>
      </c>
      <c r="R4636" t="s">
        <v>30</v>
      </c>
      <c r="T4636">
        <v>4</v>
      </c>
      <c r="U4636">
        <f t="shared" si="218"/>
        <v>0</v>
      </c>
    </row>
    <row r="4637" spans="1:21" x14ac:dyDescent="0.25">
      <c r="A4637">
        <v>20110926</v>
      </c>
      <c r="B4637" t="s">
        <v>2639</v>
      </c>
      <c r="C4637" t="str">
        <f t="shared" si="216"/>
        <v>L</v>
      </c>
      <c r="D4637" t="s">
        <v>1264</v>
      </c>
      <c r="E4637" s="1">
        <v>7</v>
      </c>
      <c r="F4637" s="1">
        <v>81</v>
      </c>
      <c r="G4637">
        <f t="shared" si="217"/>
        <v>-74</v>
      </c>
      <c r="H4637" t="s">
        <v>2674</v>
      </c>
      <c r="I4637" t="s">
        <v>2629</v>
      </c>
      <c r="J4637" t="s">
        <v>207</v>
      </c>
      <c r="K4637" t="s">
        <v>2681</v>
      </c>
      <c r="L4637" t="s">
        <v>2031</v>
      </c>
      <c r="M4637" t="s">
        <v>1787</v>
      </c>
      <c r="N4637" t="s">
        <v>1839</v>
      </c>
      <c r="R4637" t="s">
        <v>30</v>
      </c>
      <c r="T4637">
        <v>4</v>
      </c>
      <c r="U4637">
        <f t="shared" si="218"/>
        <v>0</v>
      </c>
    </row>
    <row r="4638" spans="1:21" x14ac:dyDescent="0.25">
      <c r="A4638">
        <v>20110927</v>
      </c>
      <c r="B4638" t="s">
        <v>2645</v>
      </c>
      <c r="C4638" t="str">
        <f t="shared" si="216"/>
        <v>D</v>
      </c>
      <c r="D4638" t="s">
        <v>1823</v>
      </c>
      <c r="E4638" s="1">
        <v>23</v>
      </c>
      <c r="F4638" s="1">
        <v>23</v>
      </c>
      <c r="G4638">
        <f t="shared" si="217"/>
        <v>0</v>
      </c>
      <c r="H4638" t="s">
        <v>2674</v>
      </c>
      <c r="I4638" t="s">
        <v>2629</v>
      </c>
      <c r="J4638" t="s">
        <v>208</v>
      </c>
      <c r="K4638" t="s">
        <v>2680</v>
      </c>
      <c r="L4638" t="s">
        <v>2679</v>
      </c>
      <c r="M4638" t="s">
        <v>1787</v>
      </c>
      <c r="N4638" t="s">
        <v>1839</v>
      </c>
      <c r="R4638" t="s">
        <v>30</v>
      </c>
      <c r="T4638">
        <v>4</v>
      </c>
      <c r="U4638">
        <f t="shared" si="218"/>
        <v>0</v>
      </c>
    </row>
    <row r="4639" spans="1:21" x14ac:dyDescent="0.25">
      <c r="A4639">
        <v>20110927</v>
      </c>
      <c r="B4639" t="s">
        <v>1823</v>
      </c>
      <c r="C4639" t="str">
        <f t="shared" si="216"/>
        <v>D</v>
      </c>
      <c r="D4639" t="s">
        <v>2645</v>
      </c>
      <c r="E4639" s="1">
        <v>23</v>
      </c>
      <c r="F4639" s="1">
        <v>23</v>
      </c>
      <c r="G4639">
        <f t="shared" si="217"/>
        <v>0</v>
      </c>
      <c r="H4639" t="s">
        <v>2674</v>
      </c>
      <c r="I4639" t="s">
        <v>2629</v>
      </c>
      <c r="J4639" t="s">
        <v>208</v>
      </c>
      <c r="K4639" t="s">
        <v>2680</v>
      </c>
      <c r="L4639" t="s">
        <v>2679</v>
      </c>
      <c r="M4639" t="s">
        <v>1787</v>
      </c>
      <c r="N4639" t="s">
        <v>1839</v>
      </c>
      <c r="R4639" t="s">
        <v>30</v>
      </c>
      <c r="T4639">
        <v>4</v>
      </c>
      <c r="U4639">
        <f t="shared" si="218"/>
        <v>0</v>
      </c>
    </row>
    <row r="4640" spans="1:21" x14ac:dyDescent="0.25">
      <c r="A4640">
        <v>20110927</v>
      </c>
      <c r="B4640" t="s">
        <v>171</v>
      </c>
      <c r="C4640" t="str">
        <f t="shared" si="216"/>
        <v>W</v>
      </c>
      <c r="D4640" t="s">
        <v>660</v>
      </c>
      <c r="E4640" s="1">
        <v>27</v>
      </c>
      <c r="F4640" s="1">
        <v>10</v>
      </c>
      <c r="G4640">
        <f t="shared" si="217"/>
        <v>17</v>
      </c>
      <c r="H4640" t="s">
        <v>2674</v>
      </c>
      <c r="I4640" t="s">
        <v>2629</v>
      </c>
      <c r="J4640" t="s">
        <v>210</v>
      </c>
      <c r="K4640" t="s">
        <v>2677</v>
      </c>
      <c r="L4640" t="s">
        <v>2676</v>
      </c>
      <c r="M4640" t="s">
        <v>1787</v>
      </c>
      <c r="N4640" t="s">
        <v>1839</v>
      </c>
      <c r="R4640" t="s">
        <v>30</v>
      </c>
      <c r="T4640">
        <v>4</v>
      </c>
      <c r="U4640">
        <f t="shared" si="218"/>
        <v>0</v>
      </c>
    </row>
    <row r="4641" spans="1:21" x14ac:dyDescent="0.25">
      <c r="A4641">
        <v>20110927</v>
      </c>
      <c r="B4641" t="s">
        <v>660</v>
      </c>
      <c r="C4641" t="str">
        <f t="shared" si="216"/>
        <v>L</v>
      </c>
      <c r="D4641" t="s">
        <v>171</v>
      </c>
      <c r="E4641" s="1">
        <v>10</v>
      </c>
      <c r="F4641" s="1">
        <v>27</v>
      </c>
      <c r="G4641">
        <f t="shared" si="217"/>
        <v>-17</v>
      </c>
      <c r="H4641" t="s">
        <v>2674</v>
      </c>
      <c r="I4641" t="s">
        <v>2629</v>
      </c>
      <c r="J4641" t="s">
        <v>210</v>
      </c>
      <c r="K4641" t="s">
        <v>2677</v>
      </c>
      <c r="L4641" t="s">
        <v>2676</v>
      </c>
      <c r="M4641" t="s">
        <v>1787</v>
      </c>
      <c r="N4641" t="s">
        <v>1839</v>
      </c>
      <c r="R4641" t="s">
        <v>30</v>
      </c>
      <c r="T4641">
        <v>4</v>
      </c>
      <c r="U4641">
        <f t="shared" si="218"/>
        <v>0</v>
      </c>
    </row>
    <row r="4642" spans="1:21" x14ac:dyDescent="0.25">
      <c r="A4642">
        <v>20110928</v>
      </c>
      <c r="B4642" t="s">
        <v>382</v>
      </c>
      <c r="C4642" t="str">
        <f t="shared" si="216"/>
        <v>W</v>
      </c>
      <c r="D4642" t="s">
        <v>397</v>
      </c>
      <c r="E4642" s="1">
        <v>25</v>
      </c>
      <c r="F4642" s="1">
        <v>9</v>
      </c>
      <c r="G4642">
        <f t="shared" si="217"/>
        <v>16</v>
      </c>
      <c r="H4642" t="s">
        <v>2674</v>
      </c>
      <c r="I4642" t="s">
        <v>2629</v>
      </c>
      <c r="J4642" t="s">
        <v>212</v>
      </c>
      <c r="K4642" t="s">
        <v>2675</v>
      </c>
      <c r="L4642" t="s">
        <v>1503</v>
      </c>
      <c r="M4642" t="s">
        <v>1787</v>
      </c>
      <c r="N4642" t="s">
        <v>1839</v>
      </c>
      <c r="R4642" t="s">
        <v>30</v>
      </c>
      <c r="T4642">
        <v>4</v>
      </c>
      <c r="U4642">
        <f t="shared" si="218"/>
        <v>0</v>
      </c>
    </row>
    <row r="4643" spans="1:21" x14ac:dyDescent="0.25">
      <c r="A4643">
        <v>20110928</v>
      </c>
      <c r="B4643" t="s">
        <v>397</v>
      </c>
      <c r="C4643" t="str">
        <f t="shared" si="216"/>
        <v>L</v>
      </c>
      <c r="D4643" t="s">
        <v>382</v>
      </c>
      <c r="E4643" s="1">
        <v>9</v>
      </c>
      <c r="F4643" s="1">
        <v>25</v>
      </c>
      <c r="G4643">
        <f t="shared" si="217"/>
        <v>-16</v>
      </c>
      <c r="H4643" t="s">
        <v>2674</v>
      </c>
      <c r="I4643" t="s">
        <v>2629</v>
      </c>
      <c r="J4643" t="s">
        <v>212</v>
      </c>
      <c r="K4643" t="s">
        <v>2675</v>
      </c>
      <c r="L4643" t="s">
        <v>1503</v>
      </c>
      <c r="M4643" t="s">
        <v>1787</v>
      </c>
      <c r="N4643" t="s">
        <v>1839</v>
      </c>
      <c r="R4643" t="s">
        <v>30</v>
      </c>
      <c r="T4643">
        <v>4</v>
      </c>
      <c r="U4643">
        <f t="shared" si="218"/>
        <v>0</v>
      </c>
    </row>
    <row r="4644" spans="1:21" x14ac:dyDescent="0.25">
      <c r="A4644">
        <v>20110930</v>
      </c>
      <c r="B4644" t="s">
        <v>1828</v>
      </c>
      <c r="C4644" t="str">
        <f t="shared" si="216"/>
        <v>W</v>
      </c>
      <c r="D4644" t="s">
        <v>2633</v>
      </c>
      <c r="E4644" s="1">
        <v>13</v>
      </c>
      <c r="F4644" s="1">
        <v>5</v>
      </c>
      <c r="G4644">
        <f t="shared" si="217"/>
        <v>8</v>
      </c>
      <c r="H4644" t="s">
        <v>2674</v>
      </c>
      <c r="I4644" t="s">
        <v>2629</v>
      </c>
      <c r="J4644" t="s">
        <v>207</v>
      </c>
      <c r="K4644" t="s">
        <v>2678</v>
      </c>
      <c r="L4644" t="s">
        <v>1786</v>
      </c>
      <c r="M4644" t="s">
        <v>1787</v>
      </c>
      <c r="N4644" t="s">
        <v>1839</v>
      </c>
      <c r="R4644" t="s">
        <v>30</v>
      </c>
      <c r="T4644">
        <v>4</v>
      </c>
      <c r="U4644">
        <f t="shared" si="218"/>
        <v>0</v>
      </c>
    </row>
    <row r="4645" spans="1:21" x14ac:dyDescent="0.25">
      <c r="A4645">
        <v>20110930</v>
      </c>
      <c r="B4645" t="s">
        <v>2633</v>
      </c>
      <c r="C4645" t="str">
        <f t="shared" si="216"/>
        <v>L</v>
      </c>
      <c r="D4645" t="s">
        <v>1828</v>
      </c>
      <c r="E4645" s="1">
        <v>5</v>
      </c>
      <c r="F4645" s="1">
        <v>13</v>
      </c>
      <c r="G4645">
        <f t="shared" si="217"/>
        <v>-8</v>
      </c>
      <c r="H4645" t="s">
        <v>2674</v>
      </c>
      <c r="I4645" t="s">
        <v>2629</v>
      </c>
      <c r="J4645" t="s">
        <v>207</v>
      </c>
      <c r="K4645" t="s">
        <v>2678</v>
      </c>
      <c r="L4645" t="s">
        <v>1786</v>
      </c>
      <c r="M4645" t="s">
        <v>1787</v>
      </c>
      <c r="N4645" t="s">
        <v>1839</v>
      </c>
      <c r="R4645" t="s">
        <v>30</v>
      </c>
      <c r="T4645">
        <v>4</v>
      </c>
      <c r="U4645">
        <f t="shared" si="218"/>
        <v>0</v>
      </c>
    </row>
    <row r="4646" spans="1:21" x14ac:dyDescent="0.25">
      <c r="A4646">
        <v>20111001</v>
      </c>
      <c r="B4646" t="s">
        <v>376</v>
      </c>
      <c r="C4646" t="str">
        <f t="shared" si="216"/>
        <v>W</v>
      </c>
      <c r="D4646" t="s">
        <v>503</v>
      </c>
      <c r="E4646" s="1">
        <v>16</v>
      </c>
      <c r="F4646" s="1">
        <v>12</v>
      </c>
      <c r="G4646">
        <f t="shared" si="217"/>
        <v>4</v>
      </c>
      <c r="H4646" t="s">
        <v>2674</v>
      </c>
      <c r="I4646" t="s">
        <v>2629</v>
      </c>
      <c r="J4646" t="s">
        <v>212</v>
      </c>
      <c r="K4646" t="s">
        <v>1836</v>
      </c>
      <c r="L4646" t="s">
        <v>1786</v>
      </c>
      <c r="M4646" t="s">
        <v>1787</v>
      </c>
      <c r="N4646" t="s">
        <v>1839</v>
      </c>
      <c r="R4646" t="s">
        <v>30</v>
      </c>
      <c r="T4646">
        <v>4</v>
      </c>
      <c r="U4646">
        <f t="shared" si="218"/>
        <v>0</v>
      </c>
    </row>
    <row r="4647" spans="1:21" x14ac:dyDescent="0.25">
      <c r="A4647">
        <v>20111001</v>
      </c>
      <c r="B4647" t="s">
        <v>503</v>
      </c>
      <c r="C4647" t="str">
        <f t="shared" si="216"/>
        <v>L</v>
      </c>
      <c r="D4647" t="s">
        <v>376</v>
      </c>
      <c r="E4647" s="1">
        <v>12</v>
      </c>
      <c r="F4647" s="1">
        <v>16</v>
      </c>
      <c r="G4647">
        <f t="shared" si="217"/>
        <v>-4</v>
      </c>
      <c r="H4647" t="s">
        <v>2674</v>
      </c>
      <c r="I4647" t="s">
        <v>2629</v>
      </c>
      <c r="J4647" t="s">
        <v>212</v>
      </c>
      <c r="K4647" t="s">
        <v>1836</v>
      </c>
      <c r="L4647" t="s">
        <v>1786</v>
      </c>
      <c r="M4647" t="s">
        <v>1787</v>
      </c>
      <c r="N4647" t="s">
        <v>1839</v>
      </c>
      <c r="R4647" t="s">
        <v>30</v>
      </c>
      <c r="T4647">
        <v>4</v>
      </c>
      <c r="U4647">
        <f t="shared" si="218"/>
        <v>1</v>
      </c>
    </row>
    <row r="4648" spans="1:21" x14ac:dyDescent="0.25">
      <c r="A4648">
        <v>20111001</v>
      </c>
      <c r="B4648" t="s">
        <v>1824</v>
      </c>
      <c r="C4648" t="str">
        <f t="shared" si="216"/>
        <v>W</v>
      </c>
      <c r="D4648" t="s">
        <v>187</v>
      </c>
      <c r="E4648" s="1">
        <v>68</v>
      </c>
      <c r="F4648" s="1">
        <v>22</v>
      </c>
      <c r="G4648">
        <f t="shared" si="217"/>
        <v>46</v>
      </c>
      <c r="H4648" t="s">
        <v>2674</v>
      </c>
      <c r="I4648" t="s">
        <v>2629</v>
      </c>
      <c r="J4648" t="s">
        <v>210</v>
      </c>
      <c r="K4648" t="s">
        <v>2677</v>
      </c>
      <c r="L4648" t="s">
        <v>2676</v>
      </c>
      <c r="M4648" t="s">
        <v>1787</v>
      </c>
      <c r="N4648" t="s">
        <v>1839</v>
      </c>
      <c r="R4648" t="s">
        <v>30</v>
      </c>
      <c r="T4648">
        <v>4</v>
      </c>
      <c r="U4648">
        <f t="shared" si="218"/>
        <v>0</v>
      </c>
    </row>
    <row r="4649" spans="1:21" x14ac:dyDescent="0.25">
      <c r="A4649">
        <v>20111001</v>
      </c>
      <c r="B4649" t="s">
        <v>187</v>
      </c>
      <c r="C4649" t="str">
        <f t="shared" si="216"/>
        <v>L</v>
      </c>
      <c r="D4649" t="s">
        <v>1824</v>
      </c>
      <c r="E4649" s="1">
        <v>22</v>
      </c>
      <c r="F4649" s="1">
        <v>68</v>
      </c>
      <c r="G4649">
        <f t="shared" si="217"/>
        <v>-46</v>
      </c>
      <c r="H4649" t="s">
        <v>2674</v>
      </c>
      <c r="I4649" t="s">
        <v>2629</v>
      </c>
      <c r="J4649" t="s">
        <v>210</v>
      </c>
      <c r="K4649" t="s">
        <v>2677</v>
      </c>
      <c r="L4649" t="s">
        <v>2676</v>
      </c>
      <c r="M4649" t="s">
        <v>1787</v>
      </c>
      <c r="N4649" t="s">
        <v>1839</v>
      </c>
      <c r="R4649" t="s">
        <v>30</v>
      </c>
      <c r="T4649">
        <v>4</v>
      </c>
      <c r="U4649">
        <f t="shared" si="218"/>
        <v>0</v>
      </c>
    </row>
    <row r="4650" spans="1:21" x14ac:dyDescent="0.25">
      <c r="A4650">
        <v>20111001</v>
      </c>
      <c r="B4650" t="s">
        <v>164</v>
      </c>
      <c r="C4650" t="str">
        <f t="shared" si="216"/>
        <v>L</v>
      </c>
      <c r="D4650" t="s">
        <v>2631</v>
      </c>
      <c r="E4650" s="1">
        <v>14</v>
      </c>
      <c r="F4650" s="1">
        <v>19</v>
      </c>
      <c r="G4650">
        <f t="shared" si="217"/>
        <v>-5</v>
      </c>
      <c r="H4650" t="s">
        <v>2674</v>
      </c>
      <c r="I4650" t="s">
        <v>2629</v>
      </c>
      <c r="J4650" t="s">
        <v>208</v>
      </c>
      <c r="K4650" t="s">
        <v>1968</v>
      </c>
      <c r="L4650" t="s">
        <v>1837</v>
      </c>
      <c r="M4650" t="s">
        <v>1787</v>
      </c>
      <c r="N4650" t="s">
        <v>1839</v>
      </c>
      <c r="R4650" t="s">
        <v>30</v>
      </c>
      <c r="T4650">
        <v>4</v>
      </c>
      <c r="U4650">
        <f t="shared" si="218"/>
        <v>1</v>
      </c>
    </row>
    <row r="4651" spans="1:21" x14ac:dyDescent="0.25">
      <c r="A4651">
        <v>20111001</v>
      </c>
      <c r="B4651" t="s">
        <v>2631</v>
      </c>
      <c r="C4651" t="str">
        <f t="shared" si="216"/>
        <v>W</v>
      </c>
      <c r="D4651" t="s">
        <v>164</v>
      </c>
      <c r="E4651" s="1">
        <v>19</v>
      </c>
      <c r="F4651" s="1">
        <v>14</v>
      </c>
      <c r="G4651">
        <f t="shared" si="217"/>
        <v>5</v>
      </c>
      <c r="H4651" t="s">
        <v>2674</v>
      </c>
      <c r="I4651" t="s">
        <v>2629</v>
      </c>
      <c r="J4651" t="s">
        <v>208</v>
      </c>
      <c r="K4651" t="s">
        <v>1968</v>
      </c>
      <c r="L4651" t="s">
        <v>1837</v>
      </c>
      <c r="M4651" t="s">
        <v>1787</v>
      </c>
      <c r="N4651" t="s">
        <v>1839</v>
      </c>
      <c r="R4651" t="s">
        <v>30</v>
      </c>
      <c r="T4651">
        <v>4</v>
      </c>
      <c r="U4651">
        <f t="shared" si="218"/>
        <v>0</v>
      </c>
    </row>
    <row r="4652" spans="1:21" x14ac:dyDescent="0.25">
      <c r="A4652">
        <v>20111002</v>
      </c>
      <c r="B4652" t="s">
        <v>1821</v>
      </c>
      <c r="C4652" t="str">
        <f t="shared" si="216"/>
        <v>W</v>
      </c>
      <c r="D4652" t="s">
        <v>382</v>
      </c>
      <c r="E4652" s="1">
        <v>25</v>
      </c>
      <c r="F4652" s="1">
        <v>7</v>
      </c>
      <c r="G4652">
        <f t="shared" si="217"/>
        <v>18</v>
      </c>
      <c r="H4652" t="s">
        <v>2674</v>
      </c>
      <c r="I4652" t="s">
        <v>2629</v>
      </c>
      <c r="J4652" t="s">
        <v>212</v>
      </c>
      <c r="K4652" t="s">
        <v>2675</v>
      </c>
      <c r="L4652" t="s">
        <v>1503</v>
      </c>
      <c r="M4652" t="s">
        <v>1787</v>
      </c>
      <c r="N4652" t="s">
        <v>1839</v>
      </c>
      <c r="R4652" t="s">
        <v>30</v>
      </c>
      <c r="T4652">
        <v>4</v>
      </c>
      <c r="U4652">
        <f t="shared" si="218"/>
        <v>0</v>
      </c>
    </row>
    <row r="4653" spans="1:21" x14ac:dyDescent="0.25">
      <c r="A4653">
        <v>20111002</v>
      </c>
      <c r="B4653" t="s">
        <v>382</v>
      </c>
      <c r="C4653" t="str">
        <f t="shared" si="216"/>
        <v>L</v>
      </c>
      <c r="D4653" t="s">
        <v>1821</v>
      </c>
      <c r="E4653" s="1">
        <v>7</v>
      </c>
      <c r="F4653" s="1">
        <v>25</v>
      </c>
      <c r="G4653">
        <f t="shared" si="217"/>
        <v>-18</v>
      </c>
      <c r="H4653" t="s">
        <v>2674</v>
      </c>
      <c r="I4653" t="s">
        <v>2629</v>
      </c>
      <c r="J4653" t="s">
        <v>212</v>
      </c>
      <c r="K4653" t="s">
        <v>2675</v>
      </c>
      <c r="L4653" t="s">
        <v>1503</v>
      </c>
      <c r="M4653" t="s">
        <v>1787</v>
      </c>
      <c r="N4653" t="s">
        <v>1839</v>
      </c>
      <c r="R4653" t="s">
        <v>30</v>
      </c>
      <c r="T4653">
        <v>4</v>
      </c>
      <c r="U4653">
        <f t="shared" si="218"/>
        <v>0</v>
      </c>
    </row>
    <row r="4654" spans="1:21" x14ac:dyDescent="0.25">
      <c r="A4654">
        <v>20111002</v>
      </c>
      <c r="B4654" t="s">
        <v>1825</v>
      </c>
      <c r="C4654" t="str">
        <f t="shared" si="216"/>
        <v>W</v>
      </c>
      <c r="D4654" t="s">
        <v>171</v>
      </c>
      <c r="E4654" s="1">
        <v>36</v>
      </c>
      <c r="F4654" s="1">
        <v>6</v>
      </c>
      <c r="G4654">
        <f t="shared" si="217"/>
        <v>30</v>
      </c>
      <c r="H4654" t="s">
        <v>2674</v>
      </c>
      <c r="I4654" t="s">
        <v>2629</v>
      </c>
      <c r="J4654" t="s">
        <v>210</v>
      </c>
      <c r="K4654" t="s">
        <v>1878</v>
      </c>
      <c r="L4654" t="s">
        <v>1877</v>
      </c>
      <c r="M4654" t="s">
        <v>1787</v>
      </c>
      <c r="N4654" t="s">
        <v>1839</v>
      </c>
      <c r="R4654" t="s">
        <v>30</v>
      </c>
      <c r="T4654">
        <v>4</v>
      </c>
      <c r="U4654">
        <f t="shared" si="218"/>
        <v>0</v>
      </c>
    </row>
    <row r="4655" spans="1:21" x14ac:dyDescent="0.25">
      <c r="A4655">
        <v>20111002</v>
      </c>
      <c r="B4655" t="s">
        <v>171</v>
      </c>
      <c r="C4655" t="str">
        <f t="shared" si="216"/>
        <v>L</v>
      </c>
      <c r="D4655" t="s">
        <v>1825</v>
      </c>
      <c r="E4655" s="1">
        <v>6</v>
      </c>
      <c r="F4655" s="1">
        <v>36</v>
      </c>
      <c r="G4655">
        <f t="shared" si="217"/>
        <v>-30</v>
      </c>
      <c r="H4655" t="s">
        <v>2674</v>
      </c>
      <c r="I4655" t="s">
        <v>2629</v>
      </c>
      <c r="J4655" t="s">
        <v>210</v>
      </c>
      <c r="K4655" t="s">
        <v>1878</v>
      </c>
      <c r="L4655" t="s">
        <v>1877</v>
      </c>
      <c r="M4655" t="s">
        <v>1787</v>
      </c>
      <c r="N4655" t="s">
        <v>1839</v>
      </c>
      <c r="R4655" t="s">
        <v>30</v>
      </c>
      <c r="T4655">
        <v>4</v>
      </c>
      <c r="U4655">
        <f t="shared" si="218"/>
        <v>0</v>
      </c>
    </row>
    <row r="4656" spans="1:21" x14ac:dyDescent="0.25">
      <c r="A4656">
        <v>20111002</v>
      </c>
      <c r="B4656" t="s">
        <v>1264</v>
      </c>
      <c r="C4656" t="str">
        <f t="shared" si="216"/>
        <v>W</v>
      </c>
      <c r="D4656" t="s">
        <v>1817</v>
      </c>
      <c r="E4656" s="1">
        <v>66</v>
      </c>
      <c r="F4656" s="1">
        <v>0</v>
      </c>
      <c r="G4656">
        <f t="shared" si="217"/>
        <v>66</v>
      </c>
      <c r="H4656" t="s">
        <v>2674</v>
      </c>
      <c r="I4656" t="s">
        <v>2629</v>
      </c>
      <c r="J4656" t="s">
        <v>207</v>
      </c>
      <c r="K4656" t="s">
        <v>2017</v>
      </c>
      <c r="L4656" t="s">
        <v>1503</v>
      </c>
      <c r="M4656" t="s">
        <v>1787</v>
      </c>
      <c r="N4656" t="s">
        <v>1839</v>
      </c>
      <c r="R4656" t="s">
        <v>30</v>
      </c>
      <c r="T4656">
        <v>4</v>
      </c>
      <c r="U4656">
        <f t="shared" si="218"/>
        <v>0</v>
      </c>
    </row>
    <row r="4657" spans="1:21" x14ac:dyDescent="0.25">
      <c r="A4657">
        <v>20111002</v>
      </c>
      <c r="B4657" t="s">
        <v>1817</v>
      </c>
      <c r="C4657" t="str">
        <f t="shared" si="216"/>
        <v>L</v>
      </c>
      <c r="D4657" t="s">
        <v>1264</v>
      </c>
      <c r="E4657" s="1">
        <v>0</v>
      </c>
      <c r="F4657" s="1">
        <v>66</v>
      </c>
      <c r="G4657">
        <f t="shared" si="217"/>
        <v>-66</v>
      </c>
      <c r="H4657" t="s">
        <v>2674</v>
      </c>
      <c r="I4657" t="s">
        <v>2629</v>
      </c>
      <c r="J4657" t="s">
        <v>207</v>
      </c>
      <c r="K4657" t="s">
        <v>2017</v>
      </c>
      <c r="L4657" t="s">
        <v>1503</v>
      </c>
      <c r="M4657" t="s">
        <v>1787</v>
      </c>
      <c r="N4657" t="s">
        <v>1839</v>
      </c>
      <c r="R4657" t="s">
        <v>30</v>
      </c>
      <c r="T4657">
        <v>4</v>
      </c>
      <c r="U4657">
        <f t="shared" si="218"/>
        <v>0</v>
      </c>
    </row>
    <row r="4658" spans="1:21" x14ac:dyDescent="0.25">
      <c r="A4658">
        <v>20111002</v>
      </c>
      <c r="B4658" t="s">
        <v>1787</v>
      </c>
      <c r="C4658" t="str">
        <f t="shared" si="216"/>
        <v>W</v>
      </c>
      <c r="D4658" t="s">
        <v>2645</v>
      </c>
      <c r="E4658" s="1">
        <v>79</v>
      </c>
      <c r="F4658" s="1">
        <v>15</v>
      </c>
      <c r="G4658">
        <f t="shared" si="217"/>
        <v>64</v>
      </c>
      <c r="H4658" t="s">
        <v>2674</v>
      </c>
      <c r="I4658" t="s">
        <v>2629</v>
      </c>
      <c r="J4658" t="s">
        <v>208</v>
      </c>
      <c r="K4658" t="s">
        <v>1968</v>
      </c>
      <c r="L4658" t="s">
        <v>1837</v>
      </c>
      <c r="M4658" t="s">
        <v>1787</v>
      </c>
      <c r="N4658" t="s">
        <v>1033</v>
      </c>
      <c r="R4658" t="s">
        <v>30</v>
      </c>
      <c r="T4658">
        <v>4</v>
      </c>
      <c r="U4658">
        <f t="shared" si="218"/>
        <v>0</v>
      </c>
    </row>
    <row r="4659" spans="1:21" x14ac:dyDescent="0.25">
      <c r="A4659">
        <v>20111002</v>
      </c>
      <c r="B4659" t="s">
        <v>2645</v>
      </c>
      <c r="C4659" t="str">
        <f t="shared" si="216"/>
        <v>L</v>
      </c>
      <c r="D4659" t="s">
        <v>1787</v>
      </c>
      <c r="E4659" s="1">
        <v>15</v>
      </c>
      <c r="F4659" s="1">
        <v>79</v>
      </c>
      <c r="G4659">
        <f t="shared" si="217"/>
        <v>-64</v>
      </c>
      <c r="H4659" t="s">
        <v>2674</v>
      </c>
      <c r="I4659" t="s">
        <v>2629</v>
      </c>
      <c r="J4659" t="s">
        <v>208</v>
      </c>
      <c r="K4659" t="s">
        <v>1968</v>
      </c>
      <c r="L4659" t="s">
        <v>1837</v>
      </c>
      <c r="M4659" t="s">
        <v>1787</v>
      </c>
      <c r="N4659" t="s">
        <v>1037</v>
      </c>
      <c r="R4659" t="s">
        <v>30</v>
      </c>
      <c r="T4659">
        <v>4</v>
      </c>
      <c r="U4659">
        <f t="shared" si="218"/>
        <v>0</v>
      </c>
    </row>
    <row r="4660" spans="1:21" x14ac:dyDescent="0.25">
      <c r="A4660">
        <v>20111008</v>
      </c>
      <c r="B4660" t="s">
        <v>376</v>
      </c>
      <c r="C4660" t="str">
        <f t="shared" si="216"/>
        <v>L</v>
      </c>
      <c r="D4660" t="s">
        <v>164</v>
      </c>
      <c r="E4660" s="1">
        <v>12</v>
      </c>
      <c r="F4660" s="1">
        <v>19</v>
      </c>
      <c r="G4660">
        <f t="shared" si="217"/>
        <v>-7</v>
      </c>
      <c r="H4660" t="s">
        <v>2674</v>
      </c>
      <c r="I4660" t="s">
        <v>2627</v>
      </c>
      <c r="K4660" t="s">
        <v>1836</v>
      </c>
      <c r="L4660" t="s">
        <v>1786</v>
      </c>
      <c r="M4660" t="s">
        <v>1787</v>
      </c>
      <c r="N4660" t="s">
        <v>1839</v>
      </c>
      <c r="R4660" t="s">
        <v>30</v>
      </c>
      <c r="T4660">
        <v>3</v>
      </c>
      <c r="U4660">
        <f t="shared" si="218"/>
        <v>1</v>
      </c>
    </row>
    <row r="4661" spans="1:21" x14ac:dyDescent="0.25">
      <c r="A4661">
        <v>20111008</v>
      </c>
      <c r="B4661" t="s">
        <v>164</v>
      </c>
      <c r="C4661" t="str">
        <f t="shared" si="216"/>
        <v>W</v>
      </c>
      <c r="D4661" t="s">
        <v>376</v>
      </c>
      <c r="E4661" s="1">
        <v>19</v>
      </c>
      <c r="F4661" s="1">
        <v>12</v>
      </c>
      <c r="G4661">
        <f t="shared" si="217"/>
        <v>7</v>
      </c>
      <c r="H4661" t="s">
        <v>2674</v>
      </c>
      <c r="I4661" t="s">
        <v>2627</v>
      </c>
      <c r="K4661" t="s">
        <v>1836</v>
      </c>
      <c r="L4661" t="s">
        <v>1786</v>
      </c>
      <c r="M4661" t="s">
        <v>1787</v>
      </c>
      <c r="N4661" t="s">
        <v>1839</v>
      </c>
      <c r="R4661" t="s">
        <v>30</v>
      </c>
      <c r="T4661">
        <v>3</v>
      </c>
      <c r="U4661">
        <f t="shared" si="218"/>
        <v>0</v>
      </c>
    </row>
    <row r="4662" spans="1:21" x14ac:dyDescent="0.25">
      <c r="A4662">
        <v>20111008</v>
      </c>
      <c r="B4662" t="s">
        <v>1825</v>
      </c>
      <c r="C4662" t="str">
        <f t="shared" si="216"/>
        <v>L</v>
      </c>
      <c r="D4662" t="s">
        <v>1264</v>
      </c>
      <c r="E4662" s="1">
        <v>10</v>
      </c>
      <c r="F4662" s="1">
        <v>22</v>
      </c>
      <c r="G4662">
        <f t="shared" si="217"/>
        <v>-12</v>
      </c>
      <c r="H4662" t="s">
        <v>2674</v>
      </c>
      <c r="I4662" t="s">
        <v>2627</v>
      </c>
      <c r="K4662" t="s">
        <v>1968</v>
      </c>
      <c r="L4662" t="s">
        <v>1837</v>
      </c>
      <c r="M4662" t="s">
        <v>1787</v>
      </c>
      <c r="N4662" t="s">
        <v>1839</v>
      </c>
      <c r="R4662" t="s">
        <v>30</v>
      </c>
      <c r="T4662">
        <v>3</v>
      </c>
      <c r="U4662">
        <f t="shared" si="218"/>
        <v>0</v>
      </c>
    </row>
    <row r="4663" spans="1:21" x14ac:dyDescent="0.25">
      <c r="A4663">
        <v>20111008</v>
      </c>
      <c r="B4663" t="s">
        <v>1264</v>
      </c>
      <c r="C4663" t="str">
        <f t="shared" si="216"/>
        <v>W</v>
      </c>
      <c r="D4663" t="s">
        <v>1825</v>
      </c>
      <c r="E4663" s="1">
        <v>22</v>
      </c>
      <c r="F4663" s="1">
        <v>10</v>
      </c>
      <c r="G4663">
        <f t="shared" si="217"/>
        <v>12</v>
      </c>
      <c r="H4663" t="s">
        <v>2674</v>
      </c>
      <c r="I4663" t="s">
        <v>2627</v>
      </c>
      <c r="K4663" t="s">
        <v>1968</v>
      </c>
      <c r="L4663" t="s">
        <v>1837</v>
      </c>
      <c r="M4663" t="s">
        <v>1787</v>
      </c>
      <c r="N4663" t="s">
        <v>1839</v>
      </c>
      <c r="R4663" t="s">
        <v>30</v>
      </c>
      <c r="T4663">
        <v>3</v>
      </c>
      <c r="U4663">
        <f t="shared" si="218"/>
        <v>0</v>
      </c>
    </row>
    <row r="4664" spans="1:21" x14ac:dyDescent="0.25">
      <c r="A4664">
        <v>20111009</v>
      </c>
      <c r="B4664" t="s">
        <v>1787</v>
      </c>
      <c r="C4664" t="str">
        <f t="shared" si="216"/>
        <v>W</v>
      </c>
      <c r="D4664" t="s">
        <v>1821</v>
      </c>
      <c r="E4664" s="1">
        <v>33</v>
      </c>
      <c r="F4664" s="1">
        <v>10</v>
      </c>
      <c r="G4664">
        <f t="shared" si="217"/>
        <v>23</v>
      </c>
      <c r="H4664" t="s">
        <v>2674</v>
      </c>
      <c r="I4664" t="s">
        <v>2627</v>
      </c>
      <c r="K4664" t="s">
        <v>1836</v>
      </c>
      <c r="L4664" t="s">
        <v>1786</v>
      </c>
      <c r="M4664" t="s">
        <v>1787</v>
      </c>
      <c r="N4664" t="s">
        <v>1033</v>
      </c>
      <c r="R4664" t="s">
        <v>30</v>
      </c>
      <c r="T4664">
        <v>3</v>
      </c>
      <c r="U4664">
        <f t="shared" si="218"/>
        <v>0</v>
      </c>
    </row>
    <row r="4665" spans="1:21" x14ac:dyDescent="0.25">
      <c r="A4665">
        <v>20111009</v>
      </c>
      <c r="B4665" t="s">
        <v>1821</v>
      </c>
      <c r="C4665" t="str">
        <f t="shared" si="216"/>
        <v>L</v>
      </c>
      <c r="D4665" t="s">
        <v>1787</v>
      </c>
      <c r="E4665" s="1">
        <v>10</v>
      </c>
      <c r="F4665" s="1">
        <v>33</v>
      </c>
      <c r="G4665">
        <f t="shared" si="217"/>
        <v>-23</v>
      </c>
      <c r="H4665" t="s">
        <v>2674</v>
      </c>
      <c r="I4665" t="s">
        <v>2627</v>
      </c>
      <c r="K4665" t="s">
        <v>1836</v>
      </c>
      <c r="L4665" t="s">
        <v>1786</v>
      </c>
      <c r="M4665" t="s">
        <v>1787</v>
      </c>
      <c r="N4665" t="s">
        <v>1037</v>
      </c>
      <c r="R4665" t="s">
        <v>30</v>
      </c>
      <c r="T4665">
        <v>3</v>
      </c>
      <c r="U4665">
        <f t="shared" si="218"/>
        <v>0</v>
      </c>
    </row>
    <row r="4666" spans="1:21" x14ac:dyDescent="0.25">
      <c r="A4666">
        <v>20111009</v>
      </c>
      <c r="B4666" t="s">
        <v>1828</v>
      </c>
      <c r="C4666" t="str">
        <f t="shared" si="216"/>
        <v>L</v>
      </c>
      <c r="D4666" t="s">
        <v>1824</v>
      </c>
      <c r="E4666" s="1">
        <v>9</v>
      </c>
      <c r="F4666" s="1">
        <v>11</v>
      </c>
      <c r="G4666">
        <f t="shared" si="217"/>
        <v>-2</v>
      </c>
      <c r="H4666" t="s">
        <v>2674</v>
      </c>
      <c r="I4666" t="s">
        <v>2627</v>
      </c>
      <c r="K4666" t="s">
        <v>1968</v>
      </c>
      <c r="L4666" t="s">
        <v>1837</v>
      </c>
      <c r="M4666" t="s">
        <v>1787</v>
      </c>
      <c r="N4666" t="s">
        <v>1839</v>
      </c>
      <c r="R4666" t="s">
        <v>30</v>
      </c>
      <c r="T4666">
        <v>3</v>
      </c>
      <c r="U4666">
        <f t="shared" si="218"/>
        <v>1</v>
      </c>
    </row>
    <row r="4667" spans="1:21" x14ac:dyDescent="0.25">
      <c r="A4667">
        <v>20111009</v>
      </c>
      <c r="B4667" t="s">
        <v>1824</v>
      </c>
      <c r="C4667" t="str">
        <f t="shared" si="216"/>
        <v>W</v>
      </c>
      <c r="D4667" t="s">
        <v>1828</v>
      </c>
      <c r="E4667" s="1">
        <v>11</v>
      </c>
      <c r="F4667" s="1">
        <v>9</v>
      </c>
      <c r="G4667">
        <f t="shared" si="217"/>
        <v>2</v>
      </c>
      <c r="H4667" t="s">
        <v>2674</v>
      </c>
      <c r="I4667" t="s">
        <v>2627</v>
      </c>
      <c r="K4667" t="s">
        <v>1968</v>
      </c>
      <c r="L4667" t="s">
        <v>1837</v>
      </c>
      <c r="M4667" t="s">
        <v>1787</v>
      </c>
      <c r="N4667" t="s">
        <v>1839</v>
      </c>
      <c r="R4667" t="s">
        <v>30</v>
      </c>
      <c r="T4667">
        <v>3</v>
      </c>
      <c r="U4667">
        <f t="shared" si="218"/>
        <v>0</v>
      </c>
    </row>
    <row r="4668" spans="1:21" x14ac:dyDescent="0.25">
      <c r="A4668">
        <v>20111015</v>
      </c>
      <c r="B4668" t="s">
        <v>1264</v>
      </c>
      <c r="C4668" t="str">
        <f t="shared" si="216"/>
        <v>L</v>
      </c>
      <c r="D4668" t="s">
        <v>164</v>
      </c>
      <c r="E4668" s="1">
        <v>8</v>
      </c>
      <c r="F4668" s="1">
        <v>9</v>
      </c>
      <c r="G4668">
        <f t="shared" si="217"/>
        <v>-1</v>
      </c>
      <c r="H4668" t="s">
        <v>2674</v>
      </c>
      <c r="I4668" t="s">
        <v>2626</v>
      </c>
      <c r="K4668" t="s">
        <v>1836</v>
      </c>
      <c r="L4668" t="s">
        <v>1786</v>
      </c>
      <c r="M4668" t="s">
        <v>1787</v>
      </c>
      <c r="N4668" t="s">
        <v>1839</v>
      </c>
      <c r="R4668" t="s">
        <v>30</v>
      </c>
      <c r="T4668">
        <v>2</v>
      </c>
      <c r="U4668">
        <f t="shared" si="218"/>
        <v>1</v>
      </c>
    </row>
    <row r="4669" spans="1:21" x14ac:dyDescent="0.25">
      <c r="A4669">
        <v>20111015</v>
      </c>
      <c r="B4669" t="s">
        <v>164</v>
      </c>
      <c r="C4669" t="str">
        <f t="shared" si="216"/>
        <v>W</v>
      </c>
      <c r="D4669" t="s">
        <v>1264</v>
      </c>
      <c r="E4669" s="1">
        <v>9</v>
      </c>
      <c r="F4669" s="1">
        <v>8</v>
      </c>
      <c r="G4669">
        <f t="shared" si="217"/>
        <v>1</v>
      </c>
      <c r="H4669" t="s">
        <v>2674</v>
      </c>
      <c r="I4669" t="s">
        <v>2626</v>
      </c>
      <c r="K4669" t="s">
        <v>1836</v>
      </c>
      <c r="L4669" t="s">
        <v>1786</v>
      </c>
      <c r="M4669" t="s">
        <v>1787</v>
      </c>
      <c r="N4669" t="s">
        <v>1839</v>
      </c>
      <c r="R4669" t="s">
        <v>30</v>
      </c>
      <c r="T4669">
        <v>2</v>
      </c>
      <c r="U4669">
        <f t="shared" si="218"/>
        <v>0</v>
      </c>
    </row>
    <row r="4670" spans="1:21" x14ac:dyDescent="0.25">
      <c r="A4670">
        <v>20111016</v>
      </c>
      <c r="B4670" t="s">
        <v>1824</v>
      </c>
      <c r="C4670" t="str">
        <f t="shared" si="216"/>
        <v>L</v>
      </c>
      <c r="D4670" t="s">
        <v>1787</v>
      </c>
      <c r="E4670" s="1">
        <v>6</v>
      </c>
      <c r="F4670" s="1">
        <v>20</v>
      </c>
      <c r="G4670">
        <f t="shared" si="217"/>
        <v>-14</v>
      </c>
      <c r="H4670" t="s">
        <v>2674</v>
      </c>
      <c r="I4670" t="s">
        <v>2626</v>
      </c>
      <c r="K4670" t="s">
        <v>1836</v>
      </c>
      <c r="L4670" t="s">
        <v>1786</v>
      </c>
      <c r="M4670" t="s">
        <v>1787</v>
      </c>
      <c r="N4670" t="s">
        <v>1033</v>
      </c>
      <c r="R4670" t="s">
        <v>30</v>
      </c>
      <c r="T4670">
        <v>2</v>
      </c>
      <c r="U4670">
        <f t="shared" si="218"/>
        <v>0</v>
      </c>
    </row>
    <row r="4671" spans="1:21" x14ac:dyDescent="0.25">
      <c r="A4671">
        <v>20111016</v>
      </c>
      <c r="B4671" t="s">
        <v>1787</v>
      </c>
      <c r="C4671" t="str">
        <f t="shared" si="216"/>
        <v>W</v>
      </c>
      <c r="D4671" t="s">
        <v>1824</v>
      </c>
      <c r="E4671" s="1">
        <v>20</v>
      </c>
      <c r="F4671" s="1">
        <v>6</v>
      </c>
      <c r="G4671">
        <f t="shared" si="217"/>
        <v>14</v>
      </c>
      <c r="H4671" t="s">
        <v>2674</v>
      </c>
      <c r="I4671" t="s">
        <v>2626</v>
      </c>
      <c r="K4671" t="s">
        <v>1836</v>
      </c>
      <c r="L4671" t="s">
        <v>1786</v>
      </c>
      <c r="M4671" t="s">
        <v>1787</v>
      </c>
      <c r="N4671" t="s">
        <v>1037</v>
      </c>
      <c r="R4671" t="s">
        <v>30</v>
      </c>
      <c r="T4671">
        <v>2</v>
      </c>
      <c r="U4671">
        <f t="shared" si="218"/>
        <v>0</v>
      </c>
    </row>
    <row r="4672" spans="1:21" x14ac:dyDescent="0.25">
      <c r="A4672">
        <v>20111021</v>
      </c>
      <c r="B4672" t="s">
        <v>1264</v>
      </c>
      <c r="C4672" t="str">
        <f t="shared" si="216"/>
        <v>L</v>
      </c>
      <c r="D4672" t="s">
        <v>1824</v>
      </c>
      <c r="E4672" s="1">
        <v>18</v>
      </c>
      <c r="F4672" s="1">
        <v>21</v>
      </c>
      <c r="G4672">
        <f t="shared" si="217"/>
        <v>-3</v>
      </c>
      <c r="H4672" t="s">
        <v>2674</v>
      </c>
      <c r="I4672" t="s">
        <v>2625</v>
      </c>
      <c r="K4672" t="s">
        <v>1836</v>
      </c>
      <c r="L4672" t="s">
        <v>1786</v>
      </c>
      <c r="M4672" t="s">
        <v>1787</v>
      </c>
      <c r="N4672" t="s">
        <v>1839</v>
      </c>
      <c r="R4672" t="s">
        <v>30</v>
      </c>
      <c r="T4672">
        <v>1.5</v>
      </c>
      <c r="U4672">
        <f t="shared" si="218"/>
        <v>1</v>
      </c>
    </row>
    <row r="4673" spans="1:21" x14ac:dyDescent="0.25">
      <c r="A4673">
        <v>20111021</v>
      </c>
      <c r="B4673" t="s">
        <v>1824</v>
      </c>
      <c r="C4673" t="str">
        <f t="shared" si="216"/>
        <v>W</v>
      </c>
      <c r="D4673" t="s">
        <v>1264</v>
      </c>
      <c r="E4673" s="1">
        <v>21</v>
      </c>
      <c r="F4673" s="1">
        <v>18</v>
      </c>
      <c r="G4673">
        <f t="shared" si="217"/>
        <v>3</v>
      </c>
      <c r="H4673" t="s">
        <v>2674</v>
      </c>
      <c r="I4673" t="s">
        <v>2625</v>
      </c>
      <c r="K4673" t="s">
        <v>1836</v>
      </c>
      <c r="L4673" t="s">
        <v>1786</v>
      </c>
      <c r="M4673" t="s">
        <v>1787</v>
      </c>
      <c r="N4673" t="s">
        <v>1839</v>
      </c>
      <c r="R4673" t="s">
        <v>30</v>
      </c>
      <c r="T4673">
        <v>1.5</v>
      </c>
      <c r="U4673">
        <f t="shared" si="218"/>
        <v>0</v>
      </c>
    </row>
    <row r="4674" spans="1:21" x14ac:dyDescent="0.25">
      <c r="A4674">
        <v>20111023</v>
      </c>
      <c r="B4674" t="s">
        <v>164</v>
      </c>
      <c r="C4674" t="str">
        <f t="shared" ref="C4674:C4737" si="219">IF(E4674-F4674&gt;0,"W",IF(E4674-F4674&lt;0,"L","D"))</f>
        <v>L</v>
      </c>
      <c r="D4674" t="s">
        <v>1787</v>
      </c>
      <c r="E4674" s="1">
        <v>7</v>
      </c>
      <c r="F4674" s="1">
        <v>8</v>
      </c>
      <c r="G4674">
        <f t="shared" ref="G4674:G4737" si="220">E4674-F4674</f>
        <v>-1</v>
      </c>
      <c r="H4674" t="s">
        <v>2674</v>
      </c>
      <c r="I4674" t="s">
        <v>40</v>
      </c>
      <c r="K4674" t="s">
        <v>1836</v>
      </c>
      <c r="L4674" t="s">
        <v>1786</v>
      </c>
      <c r="M4674" t="s">
        <v>1787</v>
      </c>
      <c r="N4674" t="s">
        <v>1033</v>
      </c>
      <c r="R4674" t="s">
        <v>30</v>
      </c>
      <c r="T4674">
        <v>1</v>
      </c>
      <c r="U4674">
        <f t="shared" ref="U4674:U4737" si="221">IF(C4674="L",IF(G4674&gt;-8,1,0),0)</f>
        <v>1</v>
      </c>
    </row>
    <row r="4675" spans="1:21" x14ac:dyDescent="0.25">
      <c r="A4675">
        <v>20111023</v>
      </c>
      <c r="B4675" t="s">
        <v>1787</v>
      </c>
      <c r="C4675" t="str">
        <f t="shared" si="219"/>
        <v>W</v>
      </c>
      <c r="D4675" t="s">
        <v>164</v>
      </c>
      <c r="E4675" s="1">
        <v>8</v>
      </c>
      <c r="F4675" s="1">
        <v>7</v>
      </c>
      <c r="G4675">
        <f t="shared" si="220"/>
        <v>1</v>
      </c>
      <c r="H4675" t="s">
        <v>2674</v>
      </c>
      <c r="I4675" t="s">
        <v>40</v>
      </c>
      <c r="K4675" t="s">
        <v>1836</v>
      </c>
      <c r="L4675" t="s">
        <v>1786</v>
      </c>
      <c r="M4675" t="s">
        <v>1787</v>
      </c>
      <c r="N4675" t="s">
        <v>1037</v>
      </c>
      <c r="R4675" t="s">
        <v>30</v>
      </c>
      <c r="T4675">
        <v>1</v>
      </c>
      <c r="U4675">
        <f t="shared" si="221"/>
        <v>0</v>
      </c>
    </row>
    <row r="4676" spans="1:21" x14ac:dyDescent="0.25">
      <c r="A4676">
        <v>20111203</v>
      </c>
      <c r="B4676" t="s">
        <v>1264</v>
      </c>
      <c r="C4676" t="str">
        <f t="shared" si="219"/>
        <v>L</v>
      </c>
      <c r="D4676" t="s">
        <v>1824</v>
      </c>
      <c r="E4676" s="1">
        <v>18</v>
      </c>
      <c r="F4676" s="1">
        <v>24</v>
      </c>
      <c r="G4676">
        <f t="shared" si="220"/>
        <v>-6</v>
      </c>
      <c r="H4676" t="s">
        <v>2052</v>
      </c>
      <c r="K4676" t="s">
        <v>1407</v>
      </c>
      <c r="L4676" t="s">
        <v>1263</v>
      </c>
      <c r="M4676" t="s">
        <v>1264</v>
      </c>
      <c r="N4676" t="s">
        <v>1033</v>
      </c>
      <c r="S4676" t="s">
        <v>30</v>
      </c>
      <c r="U4676">
        <f t="shared" si="221"/>
        <v>1</v>
      </c>
    </row>
    <row r="4677" spans="1:21" x14ac:dyDescent="0.25">
      <c r="A4677">
        <v>20111203</v>
      </c>
      <c r="B4677" t="s">
        <v>1824</v>
      </c>
      <c r="C4677" t="str">
        <f t="shared" si="219"/>
        <v>W</v>
      </c>
      <c r="D4677" t="s">
        <v>1264</v>
      </c>
      <c r="E4677" s="1">
        <v>24</v>
      </c>
      <c r="F4677" s="1">
        <v>18</v>
      </c>
      <c r="G4677">
        <f t="shared" si="220"/>
        <v>6</v>
      </c>
      <c r="H4677" t="s">
        <v>2052</v>
      </c>
      <c r="K4677" t="s">
        <v>1407</v>
      </c>
      <c r="L4677" t="s">
        <v>1263</v>
      </c>
      <c r="M4677" t="s">
        <v>1264</v>
      </c>
      <c r="N4677" t="s">
        <v>1037</v>
      </c>
      <c r="S4677" t="s">
        <v>30</v>
      </c>
      <c r="U4677">
        <f t="shared" si="221"/>
        <v>0</v>
      </c>
    </row>
    <row r="4678" spans="1:21" x14ac:dyDescent="0.25">
      <c r="A4678">
        <v>20120204</v>
      </c>
      <c r="B4678" t="s">
        <v>503</v>
      </c>
      <c r="C4678" t="str">
        <f t="shared" si="219"/>
        <v>L</v>
      </c>
      <c r="D4678" t="s">
        <v>376</v>
      </c>
      <c r="E4678" s="1">
        <v>6</v>
      </c>
      <c r="F4678" s="1">
        <v>13</v>
      </c>
      <c r="G4678">
        <f t="shared" si="220"/>
        <v>-7</v>
      </c>
      <c r="H4678" t="s">
        <v>2804</v>
      </c>
      <c r="K4678" t="s">
        <v>1822</v>
      </c>
      <c r="L4678" t="s">
        <v>1120</v>
      </c>
      <c r="M4678" t="s">
        <v>503</v>
      </c>
      <c r="N4678" t="s">
        <v>1033</v>
      </c>
      <c r="O4678" t="s">
        <v>30</v>
      </c>
      <c r="U4678">
        <f t="shared" si="221"/>
        <v>1</v>
      </c>
    </row>
    <row r="4679" spans="1:21" x14ac:dyDescent="0.25">
      <c r="A4679">
        <v>20120204</v>
      </c>
      <c r="B4679" t="s">
        <v>376</v>
      </c>
      <c r="C4679" t="str">
        <f t="shared" si="219"/>
        <v>W</v>
      </c>
      <c r="D4679" t="s">
        <v>503</v>
      </c>
      <c r="E4679" s="1">
        <v>13</v>
      </c>
      <c r="F4679" s="1">
        <v>6</v>
      </c>
      <c r="G4679">
        <f t="shared" si="220"/>
        <v>7</v>
      </c>
      <c r="H4679" t="s">
        <v>2804</v>
      </c>
      <c r="K4679" t="s">
        <v>1822</v>
      </c>
      <c r="L4679" t="s">
        <v>1120</v>
      </c>
      <c r="M4679" t="s">
        <v>503</v>
      </c>
      <c r="N4679" t="s">
        <v>1037</v>
      </c>
      <c r="O4679" t="s">
        <v>30</v>
      </c>
      <c r="U4679">
        <f t="shared" si="221"/>
        <v>0</v>
      </c>
    </row>
    <row r="4680" spans="1:21" x14ac:dyDescent="0.25">
      <c r="A4680">
        <v>20120204</v>
      </c>
      <c r="B4680" t="s">
        <v>164</v>
      </c>
      <c r="C4680" t="str">
        <f t="shared" si="219"/>
        <v>W</v>
      </c>
      <c r="D4680" t="s">
        <v>171</v>
      </c>
      <c r="E4680" s="1">
        <v>30</v>
      </c>
      <c r="F4680" s="1">
        <v>12</v>
      </c>
      <c r="G4680">
        <f t="shared" si="220"/>
        <v>18</v>
      </c>
      <c r="H4680" t="s">
        <v>2804</v>
      </c>
      <c r="K4680" t="s">
        <v>1820</v>
      </c>
      <c r="L4680" t="s">
        <v>1819</v>
      </c>
      <c r="M4680" t="s">
        <v>164</v>
      </c>
      <c r="N4680" t="s">
        <v>1033</v>
      </c>
      <c r="O4680" t="s">
        <v>30</v>
      </c>
      <c r="U4680">
        <f t="shared" si="221"/>
        <v>0</v>
      </c>
    </row>
    <row r="4681" spans="1:21" x14ac:dyDescent="0.25">
      <c r="A4681">
        <v>20120204</v>
      </c>
      <c r="B4681" t="s">
        <v>171</v>
      </c>
      <c r="C4681" t="str">
        <f t="shared" si="219"/>
        <v>L</v>
      </c>
      <c r="D4681" t="s">
        <v>164</v>
      </c>
      <c r="E4681" s="1">
        <v>12</v>
      </c>
      <c r="F4681" s="1">
        <v>30</v>
      </c>
      <c r="G4681">
        <f t="shared" si="220"/>
        <v>-18</v>
      </c>
      <c r="H4681" t="s">
        <v>2804</v>
      </c>
      <c r="K4681" t="s">
        <v>1820</v>
      </c>
      <c r="L4681" t="s">
        <v>1819</v>
      </c>
      <c r="M4681" t="s">
        <v>164</v>
      </c>
      <c r="N4681" t="s">
        <v>1037</v>
      </c>
      <c r="O4681" t="s">
        <v>30</v>
      </c>
      <c r="U4681">
        <f t="shared" si="221"/>
        <v>0</v>
      </c>
    </row>
    <row r="4682" spans="1:21" x14ac:dyDescent="0.25">
      <c r="A4682">
        <v>20120205</v>
      </c>
      <c r="B4682" t="s">
        <v>1825</v>
      </c>
      <c r="C4682" t="str">
        <f t="shared" si="219"/>
        <v>L</v>
      </c>
      <c r="D4682" t="s">
        <v>1264</v>
      </c>
      <c r="E4682" s="1">
        <v>21</v>
      </c>
      <c r="F4682" s="1">
        <v>23</v>
      </c>
      <c r="G4682">
        <f t="shared" si="220"/>
        <v>-2</v>
      </c>
      <c r="H4682" t="s">
        <v>2804</v>
      </c>
      <c r="K4682" t="s">
        <v>1827</v>
      </c>
      <c r="L4682" t="s">
        <v>1826</v>
      </c>
      <c r="M4682" t="s">
        <v>1825</v>
      </c>
      <c r="N4682" t="s">
        <v>1033</v>
      </c>
      <c r="O4682" t="s">
        <v>30</v>
      </c>
      <c r="U4682">
        <f t="shared" si="221"/>
        <v>1</v>
      </c>
    </row>
    <row r="4683" spans="1:21" x14ac:dyDescent="0.25">
      <c r="A4683">
        <v>20120205</v>
      </c>
      <c r="B4683" t="s">
        <v>1264</v>
      </c>
      <c r="C4683" t="str">
        <f t="shared" si="219"/>
        <v>W</v>
      </c>
      <c r="D4683" t="s">
        <v>1825</v>
      </c>
      <c r="E4683" s="1">
        <v>23</v>
      </c>
      <c r="F4683" s="1">
        <v>21</v>
      </c>
      <c r="G4683">
        <f t="shared" si="220"/>
        <v>2</v>
      </c>
      <c r="H4683" t="s">
        <v>2804</v>
      </c>
      <c r="K4683" t="s">
        <v>1827</v>
      </c>
      <c r="L4683" t="s">
        <v>1826</v>
      </c>
      <c r="M4683" t="s">
        <v>1825</v>
      </c>
      <c r="N4683" t="s">
        <v>1037</v>
      </c>
      <c r="O4683" t="s">
        <v>30</v>
      </c>
      <c r="U4683">
        <f t="shared" si="221"/>
        <v>0</v>
      </c>
    </row>
    <row r="4684" spans="1:21" x14ac:dyDescent="0.25">
      <c r="A4684">
        <v>20120211</v>
      </c>
      <c r="B4684" t="s">
        <v>171</v>
      </c>
      <c r="C4684" t="str">
        <f t="shared" si="219"/>
        <v>L</v>
      </c>
      <c r="D4684" t="s">
        <v>376</v>
      </c>
      <c r="E4684" s="1">
        <v>15</v>
      </c>
      <c r="F4684" s="1">
        <v>19</v>
      </c>
      <c r="G4684">
        <f t="shared" si="220"/>
        <v>-4</v>
      </c>
      <c r="H4684" t="s">
        <v>2804</v>
      </c>
      <c r="K4684" t="s">
        <v>1930</v>
      </c>
      <c r="L4684" t="s">
        <v>1929</v>
      </c>
      <c r="M4684" t="s">
        <v>171</v>
      </c>
      <c r="N4684" t="s">
        <v>1033</v>
      </c>
      <c r="O4684" t="s">
        <v>30</v>
      </c>
      <c r="U4684">
        <f t="shared" si="221"/>
        <v>1</v>
      </c>
    </row>
    <row r="4685" spans="1:21" x14ac:dyDescent="0.25">
      <c r="A4685">
        <v>20120211</v>
      </c>
      <c r="B4685" t="s">
        <v>376</v>
      </c>
      <c r="C4685" t="str">
        <f t="shared" si="219"/>
        <v>W</v>
      </c>
      <c r="D4685" t="s">
        <v>171</v>
      </c>
      <c r="E4685" s="1">
        <v>19</v>
      </c>
      <c r="F4685" s="1">
        <v>15</v>
      </c>
      <c r="G4685">
        <f t="shared" si="220"/>
        <v>4</v>
      </c>
      <c r="H4685" t="s">
        <v>2804</v>
      </c>
      <c r="K4685" t="s">
        <v>1930</v>
      </c>
      <c r="L4685" t="s">
        <v>1929</v>
      </c>
      <c r="M4685" t="s">
        <v>171</v>
      </c>
      <c r="N4685" t="s">
        <v>1037</v>
      </c>
      <c r="O4685" t="s">
        <v>30</v>
      </c>
      <c r="U4685">
        <f t="shared" si="221"/>
        <v>0</v>
      </c>
    </row>
    <row r="4686" spans="1:21" x14ac:dyDescent="0.25">
      <c r="A4686">
        <v>20120212</v>
      </c>
      <c r="B4686" t="s">
        <v>1264</v>
      </c>
      <c r="C4686" t="str">
        <f t="shared" si="219"/>
        <v>W</v>
      </c>
      <c r="D4686" t="s">
        <v>503</v>
      </c>
      <c r="E4686" s="1">
        <v>27</v>
      </c>
      <c r="F4686" s="1">
        <v>13</v>
      </c>
      <c r="G4686">
        <f t="shared" si="220"/>
        <v>14</v>
      </c>
      <c r="H4686" t="s">
        <v>2804</v>
      </c>
      <c r="K4686" t="s">
        <v>1407</v>
      </c>
      <c r="L4686" t="s">
        <v>1263</v>
      </c>
      <c r="M4686" t="s">
        <v>1264</v>
      </c>
      <c r="N4686" t="s">
        <v>1033</v>
      </c>
      <c r="O4686" t="s">
        <v>30</v>
      </c>
      <c r="U4686">
        <f t="shared" si="221"/>
        <v>0</v>
      </c>
    </row>
    <row r="4687" spans="1:21" x14ac:dyDescent="0.25">
      <c r="A4687">
        <v>20120212</v>
      </c>
      <c r="B4687" t="s">
        <v>503</v>
      </c>
      <c r="C4687" t="str">
        <f t="shared" si="219"/>
        <v>L</v>
      </c>
      <c r="D4687" t="s">
        <v>1264</v>
      </c>
      <c r="E4687" s="1">
        <v>13</v>
      </c>
      <c r="F4687" s="1">
        <v>27</v>
      </c>
      <c r="G4687">
        <f t="shared" si="220"/>
        <v>-14</v>
      </c>
      <c r="H4687" t="s">
        <v>2804</v>
      </c>
      <c r="K4687" t="s">
        <v>1407</v>
      </c>
      <c r="L4687" t="s">
        <v>1263</v>
      </c>
      <c r="M4687" t="s">
        <v>1264</v>
      </c>
      <c r="N4687" t="s">
        <v>1037</v>
      </c>
      <c r="O4687" t="s">
        <v>30</v>
      </c>
      <c r="U4687">
        <f t="shared" si="221"/>
        <v>0</v>
      </c>
    </row>
    <row r="4688" spans="1:21" x14ac:dyDescent="0.25">
      <c r="A4688">
        <v>20120225</v>
      </c>
      <c r="B4688" t="s">
        <v>1825</v>
      </c>
      <c r="C4688" t="str">
        <f t="shared" si="219"/>
        <v>W</v>
      </c>
      <c r="D4688" t="s">
        <v>171</v>
      </c>
      <c r="E4688" s="1">
        <v>42</v>
      </c>
      <c r="F4688" s="1">
        <v>10</v>
      </c>
      <c r="G4688">
        <f t="shared" si="220"/>
        <v>32</v>
      </c>
      <c r="H4688" t="s">
        <v>2804</v>
      </c>
      <c r="K4688" t="s">
        <v>1827</v>
      </c>
      <c r="L4688" t="s">
        <v>1826</v>
      </c>
      <c r="M4688" t="s">
        <v>1825</v>
      </c>
      <c r="N4688" t="s">
        <v>1033</v>
      </c>
      <c r="O4688" t="s">
        <v>30</v>
      </c>
      <c r="U4688">
        <f t="shared" si="221"/>
        <v>0</v>
      </c>
    </row>
    <row r="4689" spans="1:21" x14ac:dyDescent="0.25">
      <c r="A4689">
        <v>20120225</v>
      </c>
      <c r="B4689" t="s">
        <v>171</v>
      </c>
      <c r="C4689" t="str">
        <f t="shared" si="219"/>
        <v>L</v>
      </c>
      <c r="D4689" t="s">
        <v>1825</v>
      </c>
      <c r="E4689" s="1">
        <v>10</v>
      </c>
      <c r="F4689" s="1">
        <v>42</v>
      </c>
      <c r="G4689">
        <f t="shared" si="220"/>
        <v>-32</v>
      </c>
      <c r="H4689" t="s">
        <v>2804</v>
      </c>
      <c r="K4689" t="s">
        <v>1827</v>
      </c>
      <c r="L4689" t="s">
        <v>1826</v>
      </c>
      <c r="M4689" t="s">
        <v>1825</v>
      </c>
      <c r="N4689" t="s">
        <v>1037</v>
      </c>
      <c r="O4689" t="s">
        <v>30</v>
      </c>
      <c r="U4689">
        <f t="shared" si="221"/>
        <v>0</v>
      </c>
    </row>
    <row r="4690" spans="1:21" x14ac:dyDescent="0.25">
      <c r="A4690">
        <v>20120225</v>
      </c>
      <c r="B4690" t="s">
        <v>376</v>
      </c>
      <c r="C4690" t="str">
        <f t="shared" si="219"/>
        <v>L</v>
      </c>
      <c r="D4690" t="s">
        <v>1264</v>
      </c>
      <c r="E4690" s="1">
        <v>12</v>
      </c>
      <c r="F4690" s="1">
        <v>19</v>
      </c>
      <c r="G4690">
        <f t="shared" si="220"/>
        <v>-7</v>
      </c>
      <c r="H4690" t="s">
        <v>2804</v>
      </c>
      <c r="K4690" t="s">
        <v>1894</v>
      </c>
      <c r="L4690" t="s">
        <v>1017</v>
      </c>
      <c r="M4690" t="s">
        <v>376</v>
      </c>
      <c r="N4690" t="s">
        <v>1033</v>
      </c>
      <c r="O4690" t="s">
        <v>30</v>
      </c>
      <c r="U4690">
        <f t="shared" si="221"/>
        <v>1</v>
      </c>
    </row>
    <row r="4691" spans="1:21" x14ac:dyDescent="0.25">
      <c r="A4691">
        <v>20120225</v>
      </c>
      <c r="B4691" t="s">
        <v>1264</v>
      </c>
      <c r="C4691" t="str">
        <f t="shared" si="219"/>
        <v>W</v>
      </c>
      <c r="D4691" t="s">
        <v>376</v>
      </c>
      <c r="E4691" s="1">
        <v>19</v>
      </c>
      <c r="F4691" s="1">
        <v>12</v>
      </c>
      <c r="G4691">
        <f t="shared" si="220"/>
        <v>7</v>
      </c>
      <c r="H4691" t="s">
        <v>2804</v>
      </c>
      <c r="K4691" t="s">
        <v>1894</v>
      </c>
      <c r="L4691" t="s">
        <v>1017</v>
      </c>
      <c r="M4691" t="s">
        <v>376</v>
      </c>
      <c r="N4691" t="s">
        <v>1037</v>
      </c>
      <c r="O4691" t="s">
        <v>30</v>
      </c>
      <c r="U4691">
        <f t="shared" si="221"/>
        <v>0</v>
      </c>
    </row>
    <row r="4692" spans="1:21" x14ac:dyDescent="0.25">
      <c r="A4692">
        <v>20120226</v>
      </c>
      <c r="B4692" t="s">
        <v>503</v>
      </c>
      <c r="C4692" t="str">
        <f t="shared" si="219"/>
        <v>L</v>
      </c>
      <c r="D4692" t="s">
        <v>164</v>
      </c>
      <c r="E4692" s="1">
        <v>17</v>
      </c>
      <c r="F4692" s="1">
        <v>23</v>
      </c>
      <c r="G4692">
        <f t="shared" si="220"/>
        <v>-6</v>
      </c>
      <c r="H4692" t="s">
        <v>2804</v>
      </c>
      <c r="K4692" t="s">
        <v>1903</v>
      </c>
      <c r="L4692" t="s">
        <v>1120</v>
      </c>
      <c r="M4692" t="s">
        <v>503</v>
      </c>
      <c r="N4692" t="s">
        <v>1033</v>
      </c>
      <c r="O4692" t="s">
        <v>30</v>
      </c>
      <c r="U4692">
        <f t="shared" si="221"/>
        <v>1</v>
      </c>
    </row>
    <row r="4693" spans="1:21" x14ac:dyDescent="0.25">
      <c r="A4693">
        <v>20120226</v>
      </c>
      <c r="B4693" t="s">
        <v>164</v>
      </c>
      <c r="C4693" t="str">
        <f t="shared" si="219"/>
        <v>W</v>
      </c>
      <c r="D4693" t="s">
        <v>503</v>
      </c>
      <c r="E4693" s="1">
        <v>23</v>
      </c>
      <c r="F4693" s="1">
        <v>17</v>
      </c>
      <c r="G4693">
        <f t="shared" si="220"/>
        <v>6</v>
      </c>
      <c r="H4693" t="s">
        <v>2804</v>
      </c>
      <c r="K4693" t="s">
        <v>1903</v>
      </c>
      <c r="L4693" t="s">
        <v>1120</v>
      </c>
      <c r="M4693" t="s">
        <v>503</v>
      </c>
      <c r="N4693" t="s">
        <v>1037</v>
      </c>
      <c r="O4693" t="s">
        <v>30</v>
      </c>
      <c r="U4693">
        <f t="shared" si="221"/>
        <v>0</v>
      </c>
    </row>
    <row r="4694" spans="1:21" x14ac:dyDescent="0.25">
      <c r="A4694">
        <v>20120304</v>
      </c>
      <c r="B4694" t="s">
        <v>164</v>
      </c>
      <c r="C4694" t="str">
        <f t="shared" si="219"/>
        <v>D</v>
      </c>
      <c r="D4694" t="s">
        <v>1825</v>
      </c>
      <c r="E4694" s="1">
        <v>17</v>
      </c>
      <c r="F4694" s="1">
        <v>17</v>
      </c>
      <c r="G4694">
        <f t="shared" si="220"/>
        <v>0</v>
      </c>
      <c r="H4694" t="s">
        <v>2804</v>
      </c>
      <c r="K4694" t="s">
        <v>1820</v>
      </c>
      <c r="L4694" t="s">
        <v>1819</v>
      </c>
      <c r="M4694" t="s">
        <v>164</v>
      </c>
      <c r="N4694" t="s">
        <v>1033</v>
      </c>
      <c r="O4694" t="s">
        <v>30</v>
      </c>
      <c r="U4694">
        <f t="shared" si="221"/>
        <v>0</v>
      </c>
    </row>
    <row r="4695" spans="1:21" x14ac:dyDescent="0.25">
      <c r="A4695">
        <v>20120304</v>
      </c>
      <c r="B4695" t="s">
        <v>1825</v>
      </c>
      <c r="C4695" t="str">
        <f t="shared" si="219"/>
        <v>D</v>
      </c>
      <c r="D4695" t="s">
        <v>164</v>
      </c>
      <c r="E4695" s="1">
        <v>17</v>
      </c>
      <c r="F4695" s="1">
        <v>17</v>
      </c>
      <c r="G4695">
        <f t="shared" si="220"/>
        <v>0</v>
      </c>
      <c r="H4695" t="s">
        <v>2804</v>
      </c>
      <c r="K4695" t="s">
        <v>1820</v>
      </c>
      <c r="L4695" t="s">
        <v>1819</v>
      </c>
      <c r="M4695" t="s">
        <v>164</v>
      </c>
      <c r="N4695" t="s">
        <v>1037</v>
      </c>
      <c r="O4695" t="s">
        <v>30</v>
      </c>
      <c r="U4695">
        <f t="shared" si="221"/>
        <v>0</v>
      </c>
    </row>
    <row r="4696" spans="1:21" x14ac:dyDescent="0.25">
      <c r="A4696">
        <v>20120310</v>
      </c>
      <c r="B4696" t="s">
        <v>1825</v>
      </c>
      <c r="C4696" t="str">
        <f t="shared" si="219"/>
        <v>W</v>
      </c>
      <c r="D4696" t="s">
        <v>503</v>
      </c>
      <c r="E4696" s="1">
        <v>32</v>
      </c>
      <c r="F4696" s="1">
        <v>14</v>
      </c>
      <c r="G4696">
        <f t="shared" si="220"/>
        <v>18</v>
      </c>
      <c r="H4696" t="s">
        <v>2804</v>
      </c>
      <c r="K4696" t="s">
        <v>1827</v>
      </c>
      <c r="L4696" t="s">
        <v>1826</v>
      </c>
      <c r="M4696" t="s">
        <v>1825</v>
      </c>
      <c r="N4696" t="s">
        <v>1033</v>
      </c>
      <c r="O4696" t="s">
        <v>30</v>
      </c>
      <c r="U4696">
        <f t="shared" si="221"/>
        <v>0</v>
      </c>
    </row>
    <row r="4697" spans="1:21" x14ac:dyDescent="0.25">
      <c r="A4697">
        <v>20120310</v>
      </c>
      <c r="B4697" t="s">
        <v>503</v>
      </c>
      <c r="C4697" t="str">
        <f t="shared" si="219"/>
        <v>L</v>
      </c>
      <c r="D4697" t="s">
        <v>1825</v>
      </c>
      <c r="E4697" s="1">
        <v>14</v>
      </c>
      <c r="F4697" s="1">
        <v>32</v>
      </c>
      <c r="G4697">
        <f t="shared" si="220"/>
        <v>-18</v>
      </c>
      <c r="H4697" t="s">
        <v>2804</v>
      </c>
      <c r="K4697" t="s">
        <v>1827</v>
      </c>
      <c r="L4697" t="s">
        <v>1826</v>
      </c>
      <c r="M4697" t="s">
        <v>1825</v>
      </c>
      <c r="N4697" t="s">
        <v>1037</v>
      </c>
      <c r="O4697" t="s">
        <v>30</v>
      </c>
      <c r="U4697">
        <f t="shared" si="221"/>
        <v>0</v>
      </c>
    </row>
    <row r="4698" spans="1:21" x14ac:dyDescent="0.25">
      <c r="A4698">
        <v>20120310</v>
      </c>
      <c r="B4698" t="s">
        <v>1264</v>
      </c>
      <c r="C4698" t="str">
        <f t="shared" si="219"/>
        <v>W</v>
      </c>
      <c r="D4698" t="s">
        <v>171</v>
      </c>
      <c r="E4698" s="1">
        <v>24</v>
      </c>
      <c r="F4698" s="1">
        <v>3</v>
      </c>
      <c r="G4698">
        <f t="shared" si="220"/>
        <v>21</v>
      </c>
      <c r="H4698" t="s">
        <v>2804</v>
      </c>
      <c r="K4698" t="s">
        <v>1407</v>
      </c>
      <c r="L4698" t="s">
        <v>1263</v>
      </c>
      <c r="M4698" t="s">
        <v>1264</v>
      </c>
      <c r="N4698" t="s">
        <v>1033</v>
      </c>
      <c r="O4698" t="s">
        <v>30</v>
      </c>
      <c r="U4698">
        <f t="shared" si="221"/>
        <v>0</v>
      </c>
    </row>
    <row r="4699" spans="1:21" x14ac:dyDescent="0.25">
      <c r="A4699">
        <v>20120310</v>
      </c>
      <c r="B4699" t="s">
        <v>171</v>
      </c>
      <c r="C4699" t="str">
        <f t="shared" si="219"/>
        <v>L</v>
      </c>
      <c r="D4699" t="s">
        <v>1264</v>
      </c>
      <c r="E4699" s="1">
        <v>3</v>
      </c>
      <c r="F4699" s="1">
        <v>24</v>
      </c>
      <c r="G4699">
        <f t="shared" si="220"/>
        <v>-21</v>
      </c>
      <c r="H4699" t="s">
        <v>2804</v>
      </c>
      <c r="K4699" t="s">
        <v>1407</v>
      </c>
      <c r="L4699" t="s">
        <v>1263</v>
      </c>
      <c r="M4699" t="s">
        <v>1264</v>
      </c>
      <c r="N4699" t="s">
        <v>1037</v>
      </c>
      <c r="O4699" t="s">
        <v>30</v>
      </c>
      <c r="U4699">
        <f t="shared" si="221"/>
        <v>0</v>
      </c>
    </row>
    <row r="4700" spans="1:21" x14ac:dyDescent="0.25">
      <c r="A4700">
        <v>20120311</v>
      </c>
      <c r="B4700" t="s">
        <v>164</v>
      </c>
      <c r="C4700" t="str">
        <f t="shared" si="219"/>
        <v>L</v>
      </c>
      <c r="D4700" t="s">
        <v>376</v>
      </c>
      <c r="E4700" s="1">
        <v>22</v>
      </c>
      <c r="F4700" s="1">
        <v>24</v>
      </c>
      <c r="G4700">
        <f t="shared" si="220"/>
        <v>-2</v>
      </c>
      <c r="H4700" t="s">
        <v>2804</v>
      </c>
      <c r="K4700" t="s">
        <v>1820</v>
      </c>
      <c r="L4700" t="s">
        <v>1819</v>
      </c>
      <c r="M4700" t="s">
        <v>164</v>
      </c>
      <c r="N4700" t="s">
        <v>1033</v>
      </c>
      <c r="O4700" t="s">
        <v>30</v>
      </c>
      <c r="U4700">
        <f t="shared" si="221"/>
        <v>1</v>
      </c>
    </row>
    <row r="4701" spans="1:21" x14ac:dyDescent="0.25">
      <c r="A4701">
        <v>20120311</v>
      </c>
      <c r="B4701" t="s">
        <v>376</v>
      </c>
      <c r="C4701" t="str">
        <f t="shared" si="219"/>
        <v>W</v>
      </c>
      <c r="D4701" t="s">
        <v>164</v>
      </c>
      <c r="E4701" s="1">
        <v>24</v>
      </c>
      <c r="F4701" s="1">
        <v>22</v>
      </c>
      <c r="G4701">
        <f t="shared" si="220"/>
        <v>2</v>
      </c>
      <c r="H4701" t="s">
        <v>2804</v>
      </c>
      <c r="K4701" t="s">
        <v>1820</v>
      </c>
      <c r="L4701" t="s">
        <v>1819</v>
      </c>
      <c r="M4701" t="s">
        <v>164</v>
      </c>
      <c r="N4701" t="s">
        <v>1037</v>
      </c>
      <c r="O4701" t="s">
        <v>30</v>
      </c>
      <c r="U4701">
        <f t="shared" si="221"/>
        <v>0</v>
      </c>
    </row>
    <row r="4702" spans="1:21" x14ac:dyDescent="0.25">
      <c r="A4702">
        <v>20120317</v>
      </c>
      <c r="B4702" t="s">
        <v>1264</v>
      </c>
      <c r="C4702" t="str">
        <f t="shared" si="219"/>
        <v>W</v>
      </c>
      <c r="D4702" t="s">
        <v>164</v>
      </c>
      <c r="E4702" s="1">
        <v>16</v>
      </c>
      <c r="F4702" s="1">
        <v>9</v>
      </c>
      <c r="G4702">
        <f t="shared" si="220"/>
        <v>7</v>
      </c>
      <c r="H4702" t="s">
        <v>2804</v>
      </c>
      <c r="K4702" t="s">
        <v>1407</v>
      </c>
      <c r="L4702" t="s">
        <v>1263</v>
      </c>
      <c r="M4702" t="s">
        <v>1264</v>
      </c>
      <c r="N4702" t="s">
        <v>1033</v>
      </c>
      <c r="O4702" t="s">
        <v>30</v>
      </c>
      <c r="U4702">
        <f t="shared" si="221"/>
        <v>0</v>
      </c>
    </row>
    <row r="4703" spans="1:21" x14ac:dyDescent="0.25">
      <c r="A4703">
        <v>20120317</v>
      </c>
      <c r="B4703" t="s">
        <v>164</v>
      </c>
      <c r="C4703" t="str">
        <f t="shared" si="219"/>
        <v>L</v>
      </c>
      <c r="D4703" t="s">
        <v>1264</v>
      </c>
      <c r="E4703" s="1">
        <v>9</v>
      </c>
      <c r="F4703" s="1">
        <v>16</v>
      </c>
      <c r="G4703">
        <f t="shared" si="220"/>
        <v>-7</v>
      </c>
      <c r="H4703" t="s">
        <v>2804</v>
      </c>
      <c r="K4703" t="s">
        <v>1407</v>
      </c>
      <c r="L4703" t="s">
        <v>1263</v>
      </c>
      <c r="M4703" t="s">
        <v>1264</v>
      </c>
      <c r="N4703" t="s">
        <v>1037</v>
      </c>
      <c r="O4703" t="s">
        <v>30</v>
      </c>
      <c r="U4703">
        <f t="shared" si="221"/>
        <v>1</v>
      </c>
    </row>
    <row r="4704" spans="1:21" x14ac:dyDescent="0.25">
      <c r="A4704">
        <v>20120317</v>
      </c>
      <c r="B4704" t="s">
        <v>171</v>
      </c>
      <c r="C4704" t="str">
        <f t="shared" si="219"/>
        <v>W</v>
      </c>
      <c r="D4704" t="s">
        <v>503</v>
      </c>
      <c r="E4704" s="1">
        <v>13</v>
      </c>
      <c r="F4704" s="1">
        <v>6</v>
      </c>
      <c r="G4704">
        <f t="shared" si="220"/>
        <v>7</v>
      </c>
      <c r="H4704" t="s">
        <v>2804</v>
      </c>
      <c r="K4704" t="s">
        <v>1930</v>
      </c>
      <c r="L4704" t="s">
        <v>1929</v>
      </c>
      <c r="M4704" t="s">
        <v>171</v>
      </c>
      <c r="N4704" t="s">
        <v>1033</v>
      </c>
      <c r="O4704" t="s">
        <v>30</v>
      </c>
      <c r="U4704">
        <f t="shared" si="221"/>
        <v>0</v>
      </c>
    </row>
    <row r="4705" spans="1:21" x14ac:dyDescent="0.25">
      <c r="A4705">
        <v>20120317</v>
      </c>
      <c r="B4705" t="s">
        <v>503</v>
      </c>
      <c r="C4705" t="str">
        <f t="shared" si="219"/>
        <v>L</v>
      </c>
      <c r="D4705" t="s">
        <v>171</v>
      </c>
      <c r="E4705" s="1">
        <v>6</v>
      </c>
      <c r="F4705" s="1">
        <v>13</v>
      </c>
      <c r="G4705">
        <f t="shared" si="220"/>
        <v>-7</v>
      </c>
      <c r="H4705" t="s">
        <v>2804</v>
      </c>
      <c r="K4705" t="s">
        <v>1930</v>
      </c>
      <c r="L4705" t="s">
        <v>1929</v>
      </c>
      <c r="M4705" t="s">
        <v>171</v>
      </c>
      <c r="N4705" t="s">
        <v>1037</v>
      </c>
      <c r="O4705" t="s">
        <v>30</v>
      </c>
      <c r="U4705">
        <f t="shared" si="221"/>
        <v>1</v>
      </c>
    </row>
    <row r="4706" spans="1:21" x14ac:dyDescent="0.25">
      <c r="A4706">
        <v>20120317</v>
      </c>
      <c r="B4706" t="s">
        <v>376</v>
      </c>
      <c r="C4706" t="str">
        <f t="shared" si="219"/>
        <v>W</v>
      </c>
      <c r="D4706" t="s">
        <v>1825</v>
      </c>
      <c r="E4706" s="1">
        <v>30</v>
      </c>
      <c r="F4706" s="1">
        <v>9</v>
      </c>
      <c r="G4706">
        <f t="shared" si="220"/>
        <v>21</v>
      </c>
      <c r="H4706" t="s">
        <v>2804</v>
      </c>
      <c r="K4706" t="s">
        <v>1894</v>
      </c>
      <c r="L4706" t="s">
        <v>1017</v>
      </c>
      <c r="M4706" t="s">
        <v>376</v>
      </c>
      <c r="N4706" t="s">
        <v>1033</v>
      </c>
      <c r="O4706" t="s">
        <v>30</v>
      </c>
      <c r="U4706">
        <f t="shared" si="221"/>
        <v>0</v>
      </c>
    </row>
    <row r="4707" spans="1:21" x14ac:dyDescent="0.25">
      <c r="A4707">
        <v>20120317</v>
      </c>
      <c r="B4707" t="s">
        <v>1825</v>
      </c>
      <c r="C4707" t="str">
        <f t="shared" si="219"/>
        <v>L</v>
      </c>
      <c r="D4707" t="s">
        <v>376</v>
      </c>
      <c r="E4707" s="1">
        <v>9</v>
      </c>
      <c r="F4707" s="1">
        <v>30</v>
      </c>
      <c r="G4707">
        <f t="shared" si="220"/>
        <v>-21</v>
      </c>
      <c r="H4707" t="s">
        <v>2804</v>
      </c>
      <c r="K4707" t="s">
        <v>1894</v>
      </c>
      <c r="L4707" t="s">
        <v>1017</v>
      </c>
      <c r="M4707" t="s">
        <v>376</v>
      </c>
      <c r="N4707" t="s">
        <v>1037</v>
      </c>
      <c r="O4707" t="s">
        <v>30</v>
      </c>
      <c r="U4707">
        <f t="shared" si="221"/>
        <v>0</v>
      </c>
    </row>
    <row r="4708" spans="1:21" x14ac:dyDescent="0.25">
      <c r="A4708">
        <v>20120605</v>
      </c>
      <c r="B4708" t="s">
        <v>1824</v>
      </c>
      <c r="C4708" t="str">
        <f t="shared" si="219"/>
        <v>L</v>
      </c>
      <c r="D4708" t="s">
        <v>503</v>
      </c>
      <c r="E4708" s="1">
        <v>6</v>
      </c>
      <c r="F4708" s="1">
        <v>9</v>
      </c>
      <c r="G4708">
        <f t="shared" si="220"/>
        <v>-3</v>
      </c>
      <c r="H4708" t="s">
        <v>2051</v>
      </c>
      <c r="K4708" t="s">
        <v>1840</v>
      </c>
      <c r="L4708" t="s">
        <v>1227</v>
      </c>
      <c r="M4708" t="s">
        <v>1824</v>
      </c>
      <c r="N4708" t="s">
        <v>1033</v>
      </c>
      <c r="S4708" t="s">
        <v>30</v>
      </c>
      <c r="U4708">
        <f t="shared" si="221"/>
        <v>1</v>
      </c>
    </row>
    <row r="4709" spans="1:21" x14ac:dyDescent="0.25">
      <c r="A4709">
        <v>20120605</v>
      </c>
      <c r="B4709" t="s">
        <v>503</v>
      </c>
      <c r="C4709" t="str">
        <f t="shared" si="219"/>
        <v>W</v>
      </c>
      <c r="D4709" t="s">
        <v>1824</v>
      </c>
      <c r="E4709" s="1">
        <v>9</v>
      </c>
      <c r="F4709" s="1">
        <v>6</v>
      </c>
      <c r="G4709">
        <f t="shared" si="220"/>
        <v>3</v>
      </c>
      <c r="H4709" t="s">
        <v>2051</v>
      </c>
      <c r="K4709" t="s">
        <v>1840</v>
      </c>
      <c r="L4709" t="s">
        <v>1227</v>
      </c>
      <c r="M4709" t="s">
        <v>1824</v>
      </c>
      <c r="N4709" t="s">
        <v>1037</v>
      </c>
      <c r="S4709" t="s">
        <v>30</v>
      </c>
      <c r="U4709">
        <f t="shared" si="221"/>
        <v>0</v>
      </c>
    </row>
    <row r="4710" spans="1:21" x14ac:dyDescent="0.25">
      <c r="A4710">
        <v>20120609</v>
      </c>
      <c r="B4710" t="s">
        <v>1828</v>
      </c>
      <c r="C4710" t="str">
        <f t="shared" si="219"/>
        <v>W</v>
      </c>
      <c r="D4710" t="s">
        <v>376</v>
      </c>
      <c r="E4710" s="1">
        <v>22</v>
      </c>
      <c r="F4710" s="1">
        <v>17</v>
      </c>
      <c r="G4710">
        <f t="shared" si="220"/>
        <v>5</v>
      </c>
      <c r="H4710" t="s">
        <v>2047</v>
      </c>
      <c r="K4710" t="s">
        <v>1983</v>
      </c>
      <c r="L4710" t="s">
        <v>1829</v>
      </c>
      <c r="M4710" t="s">
        <v>1828</v>
      </c>
      <c r="N4710" t="s">
        <v>1033</v>
      </c>
      <c r="S4710" t="s">
        <v>30</v>
      </c>
      <c r="U4710">
        <f t="shared" si="221"/>
        <v>0</v>
      </c>
    </row>
    <row r="4711" spans="1:21" x14ac:dyDescent="0.25">
      <c r="A4711">
        <v>20120609</v>
      </c>
      <c r="B4711" t="s">
        <v>376</v>
      </c>
      <c r="C4711" t="str">
        <f t="shared" si="219"/>
        <v>L</v>
      </c>
      <c r="D4711" t="s">
        <v>1828</v>
      </c>
      <c r="E4711" s="1">
        <v>17</v>
      </c>
      <c r="F4711" s="1">
        <v>22</v>
      </c>
      <c r="G4711">
        <f t="shared" si="220"/>
        <v>-5</v>
      </c>
      <c r="H4711" t="s">
        <v>2047</v>
      </c>
      <c r="K4711" t="s">
        <v>1983</v>
      </c>
      <c r="L4711" t="s">
        <v>1829</v>
      </c>
      <c r="M4711" t="s">
        <v>1828</v>
      </c>
      <c r="N4711" t="s">
        <v>1037</v>
      </c>
      <c r="S4711" t="s">
        <v>30</v>
      </c>
      <c r="U4711">
        <f t="shared" si="221"/>
        <v>1</v>
      </c>
    </row>
    <row r="4712" spans="1:21" x14ac:dyDescent="0.25">
      <c r="A4712">
        <v>20120609</v>
      </c>
      <c r="B4712" t="s">
        <v>1787</v>
      </c>
      <c r="C4712" t="str">
        <f t="shared" si="219"/>
        <v>W</v>
      </c>
      <c r="D4712" t="s">
        <v>1825</v>
      </c>
      <c r="E4712" s="1">
        <v>42</v>
      </c>
      <c r="F4712" s="1">
        <v>10</v>
      </c>
      <c r="G4712">
        <f t="shared" si="220"/>
        <v>32</v>
      </c>
      <c r="H4712" t="s">
        <v>2045</v>
      </c>
      <c r="K4712" t="s">
        <v>1836</v>
      </c>
      <c r="L4712" t="s">
        <v>1786</v>
      </c>
      <c r="M4712" t="s">
        <v>1787</v>
      </c>
      <c r="N4712" t="s">
        <v>1033</v>
      </c>
      <c r="S4712" t="s">
        <v>30</v>
      </c>
      <c r="U4712">
        <f t="shared" si="221"/>
        <v>0</v>
      </c>
    </row>
    <row r="4713" spans="1:21" x14ac:dyDescent="0.25">
      <c r="A4713">
        <v>20120609</v>
      </c>
      <c r="B4713" t="s">
        <v>1825</v>
      </c>
      <c r="C4713" t="str">
        <f t="shared" si="219"/>
        <v>L</v>
      </c>
      <c r="D4713" t="s">
        <v>1787</v>
      </c>
      <c r="E4713" s="1">
        <v>10</v>
      </c>
      <c r="F4713" s="1">
        <v>42</v>
      </c>
      <c r="G4713">
        <f t="shared" si="220"/>
        <v>-32</v>
      </c>
      <c r="H4713" t="s">
        <v>2045</v>
      </c>
      <c r="K4713" t="s">
        <v>1836</v>
      </c>
      <c r="L4713" t="s">
        <v>1786</v>
      </c>
      <c r="M4713" t="s">
        <v>1787</v>
      </c>
      <c r="N4713" t="s">
        <v>1037</v>
      </c>
      <c r="S4713" t="s">
        <v>30</v>
      </c>
      <c r="U4713">
        <f t="shared" si="221"/>
        <v>0</v>
      </c>
    </row>
    <row r="4714" spans="1:21" x14ac:dyDescent="0.25">
      <c r="A4714">
        <v>20120609</v>
      </c>
      <c r="B4714" t="s">
        <v>1821</v>
      </c>
      <c r="C4714" t="str">
        <f t="shared" si="219"/>
        <v>W</v>
      </c>
      <c r="D4714" t="s">
        <v>171</v>
      </c>
      <c r="E4714" s="1">
        <v>37</v>
      </c>
      <c r="F4714" s="1">
        <v>22</v>
      </c>
      <c r="G4714">
        <f t="shared" si="220"/>
        <v>15</v>
      </c>
      <c r="H4714" t="s">
        <v>2050</v>
      </c>
      <c r="K4714" t="s">
        <v>1991</v>
      </c>
      <c r="L4714" t="s">
        <v>1844</v>
      </c>
      <c r="M4714" t="s">
        <v>1821</v>
      </c>
      <c r="N4714" t="s">
        <v>1033</v>
      </c>
      <c r="S4714" t="s">
        <v>30</v>
      </c>
      <c r="U4714">
        <f t="shared" si="221"/>
        <v>0</v>
      </c>
    </row>
    <row r="4715" spans="1:21" x14ac:dyDescent="0.25">
      <c r="A4715">
        <v>20120609</v>
      </c>
      <c r="B4715" t="s">
        <v>171</v>
      </c>
      <c r="C4715" t="str">
        <f t="shared" si="219"/>
        <v>L</v>
      </c>
      <c r="D4715" t="s">
        <v>1821</v>
      </c>
      <c r="E4715" s="1">
        <v>22</v>
      </c>
      <c r="F4715" s="1">
        <v>37</v>
      </c>
      <c r="G4715">
        <f t="shared" si="220"/>
        <v>-15</v>
      </c>
      <c r="H4715" t="s">
        <v>2050</v>
      </c>
      <c r="K4715" t="s">
        <v>1991</v>
      </c>
      <c r="L4715" t="s">
        <v>1844</v>
      </c>
      <c r="M4715" t="s">
        <v>1821</v>
      </c>
      <c r="N4715" t="s">
        <v>1037</v>
      </c>
      <c r="S4715" t="s">
        <v>30</v>
      </c>
      <c r="U4715">
        <f t="shared" si="221"/>
        <v>0</v>
      </c>
    </row>
    <row r="4716" spans="1:21" x14ac:dyDescent="0.25">
      <c r="A4716">
        <v>20120609</v>
      </c>
      <c r="B4716" t="s">
        <v>1824</v>
      </c>
      <c r="C4716" t="str">
        <f t="shared" si="219"/>
        <v>W</v>
      </c>
      <c r="D4716" t="s">
        <v>1264</v>
      </c>
      <c r="E4716" s="1">
        <v>27</v>
      </c>
      <c r="F4716" s="1">
        <v>19</v>
      </c>
      <c r="G4716">
        <f t="shared" si="220"/>
        <v>8</v>
      </c>
      <c r="H4716" t="s">
        <v>2046</v>
      </c>
      <c r="K4716" t="s">
        <v>1916</v>
      </c>
      <c r="L4716" t="s">
        <v>1715</v>
      </c>
      <c r="M4716" t="s">
        <v>1824</v>
      </c>
      <c r="N4716" t="s">
        <v>1033</v>
      </c>
      <c r="S4716" t="s">
        <v>30</v>
      </c>
      <c r="U4716">
        <f t="shared" si="221"/>
        <v>0</v>
      </c>
    </row>
    <row r="4717" spans="1:21" x14ac:dyDescent="0.25">
      <c r="A4717">
        <v>20120609</v>
      </c>
      <c r="B4717" t="s">
        <v>1264</v>
      </c>
      <c r="C4717" t="str">
        <f t="shared" si="219"/>
        <v>L</v>
      </c>
      <c r="D4717" t="s">
        <v>1824</v>
      </c>
      <c r="E4717" s="1">
        <v>19</v>
      </c>
      <c r="F4717" s="1">
        <v>27</v>
      </c>
      <c r="G4717">
        <f t="shared" si="220"/>
        <v>-8</v>
      </c>
      <c r="H4717" t="s">
        <v>2046</v>
      </c>
      <c r="K4717" t="s">
        <v>1916</v>
      </c>
      <c r="L4717" t="s">
        <v>1715</v>
      </c>
      <c r="M4717" t="s">
        <v>1824</v>
      </c>
      <c r="N4717" t="s">
        <v>1037</v>
      </c>
      <c r="S4717" t="s">
        <v>30</v>
      </c>
      <c r="U4717">
        <f t="shared" si="221"/>
        <v>0</v>
      </c>
    </row>
    <row r="4718" spans="1:21" x14ac:dyDescent="0.25">
      <c r="A4718">
        <v>20120616</v>
      </c>
      <c r="B4718" t="s">
        <v>1828</v>
      </c>
      <c r="C4718" t="str">
        <f t="shared" si="219"/>
        <v>W</v>
      </c>
      <c r="D4718" t="s">
        <v>376</v>
      </c>
      <c r="E4718" s="1">
        <v>36</v>
      </c>
      <c r="F4718" s="1">
        <v>27</v>
      </c>
      <c r="G4718">
        <f t="shared" si="220"/>
        <v>9</v>
      </c>
      <c r="H4718" t="s">
        <v>2047</v>
      </c>
      <c r="K4718" t="s">
        <v>1971</v>
      </c>
      <c r="L4718" t="s">
        <v>1850</v>
      </c>
      <c r="M4718" t="s">
        <v>1828</v>
      </c>
      <c r="N4718" t="s">
        <v>1033</v>
      </c>
      <c r="S4718" t="s">
        <v>30</v>
      </c>
      <c r="U4718">
        <f t="shared" si="221"/>
        <v>0</v>
      </c>
    </row>
    <row r="4719" spans="1:21" x14ac:dyDescent="0.25">
      <c r="A4719">
        <v>20120616</v>
      </c>
      <c r="B4719" t="s">
        <v>376</v>
      </c>
      <c r="C4719" t="str">
        <f t="shared" si="219"/>
        <v>L</v>
      </c>
      <c r="D4719" t="s">
        <v>1828</v>
      </c>
      <c r="E4719" s="1">
        <v>27</v>
      </c>
      <c r="F4719" s="1">
        <v>36</v>
      </c>
      <c r="G4719">
        <f t="shared" si="220"/>
        <v>-9</v>
      </c>
      <c r="H4719" t="s">
        <v>2047</v>
      </c>
      <c r="K4719" t="s">
        <v>1971</v>
      </c>
      <c r="L4719" t="s">
        <v>1850</v>
      </c>
      <c r="M4719" t="s">
        <v>1828</v>
      </c>
      <c r="N4719" t="s">
        <v>1037</v>
      </c>
      <c r="S4719" t="s">
        <v>30</v>
      </c>
      <c r="U4719">
        <f t="shared" si="221"/>
        <v>0</v>
      </c>
    </row>
    <row r="4720" spans="1:21" x14ac:dyDescent="0.25">
      <c r="A4720">
        <v>20120616</v>
      </c>
      <c r="B4720" t="s">
        <v>1821</v>
      </c>
      <c r="C4720" t="str">
        <f t="shared" si="219"/>
        <v>W</v>
      </c>
      <c r="D4720" t="s">
        <v>164</v>
      </c>
      <c r="E4720" s="1">
        <v>23</v>
      </c>
      <c r="F4720" s="1">
        <v>20</v>
      </c>
      <c r="G4720">
        <f t="shared" si="220"/>
        <v>3</v>
      </c>
      <c r="H4720" t="s">
        <v>2049</v>
      </c>
      <c r="K4720" t="s">
        <v>1849</v>
      </c>
      <c r="L4720" t="s">
        <v>2023</v>
      </c>
      <c r="M4720" t="s">
        <v>1821</v>
      </c>
      <c r="N4720" t="s">
        <v>1033</v>
      </c>
      <c r="S4720" t="s">
        <v>30</v>
      </c>
      <c r="U4720">
        <f t="shared" si="221"/>
        <v>0</v>
      </c>
    </row>
    <row r="4721" spans="1:21" x14ac:dyDescent="0.25">
      <c r="A4721">
        <v>20120616</v>
      </c>
      <c r="B4721" t="s">
        <v>164</v>
      </c>
      <c r="C4721" t="str">
        <f t="shared" si="219"/>
        <v>L</v>
      </c>
      <c r="D4721" t="s">
        <v>1821</v>
      </c>
      <c r="E4721" s="1">
        <v>20</v>
      </c>
      <c r="F4721" s="1">
        <v>23</v>
      </c>
      <c r="G4721">
        <f t="shared" si="220"/>
        <v>-3</v>
      </c>
      <c r="H4721" t="s">
        <v>2049</v>
      </c>
      <c r="K4721" t="s">
        <v>1849</v>
      </c>
      <c r="L4721" t="s">
        <v>2023</v>
      </c>
      <c r="M4721" t="s">
        <v>1821</v>
      </c>
      <c r="N4721" t="s">
        <v>1037</v>
      </c>
      <c r="S4721" t="s">
        <v>30</v>
      </c>
      <c r="U4721">
        <f t="shared" si="221"/>
        <v>1</v>
      </c>
    </row>
    <row r="4722" spans="1:21" x14ac:dyDescent="0.25">
      <c r="A4722">
        <v>20120616</v>
      </c>
      <c r="B4722" t="s">
        <v>1787</v>
      </c>
      <c r="C4722" t="str">
        <f t="shared" si="219"/>
        <v>W</v>
      </c>
      <c r="D4722" t="s">
        <v>1825</v>
      </c>
      <c r="E4722" s="1">
        <v>22</v>
      </c>
      <c r="F4722" s="1">
        <v>19</v>
      </c>
      <c r="G4722">
        <f t="shared" si="220"/>
        <v>3</v>
      </c>
      <c r="H4722" t="s">
        <v>2045</v>
      </c>
      <c r="K4722" t="s">
        <v>2037</v>
      </c>
      <c r="L4722" t="s">
        <v>1846</v>
      </c>
      <c r="M4722" t="s">
        <v>1787</v>
      </c>
      <c r="N4722" t="s">
        <v>1033</v>
      </c>
      <c r="S4722" t="s">
        <v>30</v>
      </c>
      <c r="U4722">
        <f t="shared" si="221"/>
        <v>0</v>
      </c>
    </row>
    <row r="4723" spans="1:21" x14ac:dyDescent="0.25">
      <c r="A4723">
        <v>20120616</v>
      </c>
      <c r="B4723" t="s">
        <v>1825</v>
      </c>
      <c r="C4723" t="str">
        <f t="shared" si="219"/>
        <v>L</v>
      </c>
      <c r="D4723" t="s">
        <v>1787</v>
      </c>
      <c r="E4723" s="1">
        <v>19</v>
      </c>
      <c r="F4723" s="1">
        <v>22</v>
      </c>
      <c r="G4723">
        <f t="shared" si="220"/>
        <v>-3</v>
      </c>
      <c r="H4723" t="s">
        <v>2045</v>
      </c>
      <c r="K4723" t="s">
        <v>2037</v>
      </c>
      <c r="L4723" t="s">
        <v>1846</v>
      </c>
      <c r="M4723" t="s">
        <v>1787</v>
      </c>
      <c r="N4723" t="s">
        <v>1037</v>
      </c>
      <c r="S4723" t="s">
        <v>30</v>
      </c>
      <c r="U4723">
        <f t="shared" si="221"/>
        <v>1</v>
      </c>
    </row>
    <row r="4724" spans="1:21" x14ac:dyDescent="0.25">
      <c r="A4724">
        <v>20120616</v>
      </c>
      <c r="B4724" t="s">
        <v>1824</v>
      </c>
      <c r="C4724" t="str">
        <f t="shared" si="219"/>
        <v>W</v>
      </c>
      <c r="D4724" t="s">
        <v>1264</v>
      </c>
      <c r="E4724" s="1">
        <v>25</v>
      </c>
      <c r="F4724" s="1">
        <v>23</v>
      </c>
      <c r="G4724">
        <f t="shared" si="220"/>
        <v>2</v>
      </c>
      <c r="H4724" t="s">
        <v>2046</v>
      </c>
      <c r="K4724" t="s">
        <v>2026</v>
      </c>
      <c r="L4724" t="s">
        <v>1681</v>
      </c>
      <c r="M4724" t="s">
        <v>1824</v>
      </c>
      <c r="N4724" t="s">
        <v>1033</v>
      </c>
      <c r="S4724" t="s">
        <v>30</v>
      </c>
      <c r="U4724">
        <f t="shared" si="221"/>
        <v>0</v>
      </c>
    </row>
    <row r="4725" spans="1:21" x14ac:dyDescent="0.25">
      <c r="A4725">
        <v>20120616</v>
      </c>
      <c r="B4725" t="s">
        <v>1264</v>
      </c>
      <c r="C4725" t="str">
        <f t="shared" si="219"/>
        <v>L</v>
      </c>
      <c r="D4725" t="s">
        <v>1824</v>
      </c>
      <c r="E4725" s="1">
        <v>23</v>
      </c>
      <c r="F4725" s="1">
        <v>25</v>
      </c>
      <c r="G4725">
        <f t="shared" si="220"/>
        <v>-2</v>
      </c>
      <c r="H4725" t="s">
        <v>2046</v>
      </c>
      <c r="K4725" t="s">
        <v>2026</v>
      </c>
      <c r="L4725" t="s">
        <v>1681</v>
      </c>
      <c r="M4725" t="s">
        <v>1824</v>
      </c>
      <c r="N4725" t="s">
        <v>1037</v>
      </c>
      <c r="S4725" t="s">
        <v>30</v>
      </c>
      <c r="U4725">
        <f t="shared" si="221"/>
        <v>1</v>
      </c>
    </row>
    <row r="4726" spans="1:21" x14ac:dyDescent="0.25">
      <c r="A4726">
        <v>20120623</v>
      </c>
      <c r="B4726" t="s">
        <v>1828</v>
      </c>
      <c r="C4726" t="str">
        <f t="shared" si="219"/>
        <v>D</v>
      </c>
      <c r="D4726" t="s">
        <v>376</v>
      </c>
      <c r="E4726" s="1">
        <v>14</v>
      </c>
      <c r="F4726" s="1">
        <v>14</v>
      </c>
      <c r="G4726">
        <f t="shared" si="220"/>
        <v>0</v>
      </c>
      <c r="H4726" t="s">
        <v>2047</v>
      </c>
      <c r="K4726" t="s">
        <v>1868</v>
      </c>
      <c r="L4726" t="s">
        <v>1998</v>
      </c>
      <c r="M4726" t="s">
        <v>1828</v>
      </c>
      <c r="N4726" t="s">
        <v>1033</v>
      </c>
      <c r="S4726" t="s">
        <v>30</v>
      </c>
      <c r="U4726">
        <f t="shared" si="221"/>
        <v>0</v>
      </c>
    </row>
    <row r="4727" spans="1:21" x14ac:dyDescent="0.25">
      <c r="A4727">
        <v>20120623</v>
      </c>
      <c r="B4727" t="s">
        <v>376</v>
      </c>
      <c r="C4727" t="str">
        <f t="shared" si="219"/>
        <v>D</v>
      </c>
      <c r="D4727" t="s">
        <v>1828</v>
      </c>
      <c r="E4727" s="1">
        <v>14</v>
      </c>
      <c r="F4727" s="1">
        <v>14</v>
      </c>
      <c r="G4727">
        <f t="shared" si="220"/>
        <v>0</v>
      </c>
      <c r="H4727" t="s">
        <v>2047</v>
      </c>
      <c r="K4727" t="s">
        <v>1868</v>
      </c>
      <c r="L4727" t="s">
        <v>1998</v>
      </c>
      <c r="M4727" t="s">
        <v>1828</v>
      </c>
      <c r="N4727" t="s">
        <v>1037</v>
      </c>
      <c r="S4727" t="s">
        <v>30</v>
      </c>
      <c r="U4727">
        <f t="shared" si="221"/>
        <v>0</v>
      </c>
    </row>
    <row r="4728" spans="1:21" x14ac:dyDescent="0.25">
      <c r="A4728">
        <v>20120623</v>
      </c>
      <c r="B4728" t="s">
        <v>1821</v>
      </c>
      <c r="C4728" t="str">
        <f t="shared" si="219"/>
        <v>L</v>
      </c>
      <c r="D4728" t="s">
        <v>164</v>
      </c>
      <c r="E4728" s="1">
        <v>10</v>
      </c>
      <c r="F4728" s="1">
        <v>49</v>
      </c>
      <c r="G4728">
        <f t="shared" si="220"/>
        <v>-39</v>
      </c>
      <c r="H4728" t="s">
        <v>2049</v>
      </c>
      <c r="K4728" t="s">
        <v>2048</v>
      </c>
      <c r="L4728" t="s">
        <v>2001</v>
      </c>
      <c r="M4728" t="s">
        <v>1821</v>
      </c>
      <c r="N4728" t="s">
        <v>1033</v>
      </c>
      <c r="S4728" t="s">
        <v>30</v>
      </c>
      <c r="U4728">
        <f t="shared" si="221"/>
        <v>0</v>
      </c>
    </row>
    <row r="4729" spans="1:21" x14ac:dyDescent="0.25">
      <c r="A4729">
        <v>20120623</v>
      </c>
      <c r="B4729" t="s">
        <v>164</v>
      </c>
      <c r="C4729" t="str">
        <f t="shared" si="219"/>
        <v>W</v>
      </c>
      <c r="D4729" t="s">
        <v>1821</v>
      </c>
      <c r="E4729" s="1">
        <v>49</v>
      </c>
      <c r="F4729" s="1">
        <v>10</v>
      </c>
      <c r="G4729">
        <f t="shared" si="220"/>
        <v>39</v>
      </c>
      <c r="H4729" t="s">
        <v>2049</v>
      </c>
      <c r="K4729" t="s">
        <v>2048</v>
      </c>
      <c r="L4729" t="s">
        <v>2001</v>
      </c>
      <c r="M4729" t="s">
        <v>1821</v>
      </c>
      <c r="N4729" t="s">
        <v>1037</v>
      </c>
      <c r="S4729" t="s">
        <v>30</v>
      </c>
      <c r="U4729">
        <f t="shared" si="221"/>
        <v>0</v>
      </c>
    </row>
    <row r="4730" spans="1:21" x14ac:dyDescent="0.25">
      <c r="A4730">
        <v>20120623</v>
      </c>
      <c r="B4730" t="s">
        <v>1787</v>
      </c>
      <c r="C4730" t="str">
        <f t="shared" si="219"/>
        <v>W</v>
      </c>
      <c r="D4730" t="s">
        <v>1825</v>
      </c>
      <c r="E4730" s="1">
        <v>60</v>
      </c>
      <c r="F4730" s="1">
        <v>0</v>
      </c>
      <c r="G4730">
        <f t="shared" si="220"/>
        <v>60</v>
      </c>
      <c r="H4730" t="s">
        <v>2045</v>
      </c>
      <c r="K4730" t="s">
        <v>2017</v>
      </c>
      <c r="L4730" t="s">
        <v>1503</v>
      </c>
      <c r="M4730" t="s">
        <v>1787</v>
      </c>
      <c r="N4730" t="s">
        <v>1033</v>
      </c>
      <c r="S4730" t="s">
        <v>30</v>
      </c>
      <c r="U4730">
        <f t="shared" si="221"/>
        <v>0</v>
      </c>
    </row>
    <row r="4731" spans="1:21" x14ac:dyDescent="0.25">
      <c r="A4731">
        <v>20120623</v>
      </c>
      <c r="B4731" t="s">
        <v>1825</v>
      </c>
      <c r="C4731" t="str">
        <f t="shared" si="219"/>
        <v>L</v>
      </c>
      <c r="D4731" t="s">
        <v>1787</v>
      </c>
      <c r="E4731" s="1">
        <v>0</v>
      </c>
      <c r="F4731" s="1">
        <v>60</v>
      </c>
      <c r="G4731">
        <f t="shared" si="220"/>
        <v>-60</v>
      </c>
      <c r="H4731" t="s">
        <v>2045</v>
      </c>
      <c r="K4731" t="s">
        <v>2017</v>
      </c>
      <c r="L4731" t="s">
        <v>1503</v>
      </c>
      <c r="M4731" t="s">
        <v>1787</v>
      </c>
      <c r="N4731" t="s">
        <v>1037</v>
      </c>
      <c r="S4731" t="s">
        <v>30</v>
      </c>
      <c r="U4731">
        <f t="shared" si="221"/>
        <v>0</v>
      </c>
    </row>
    <row r="4732" spans="1:21" x14ac:dyDescent="0.25">
      <c r="A4732">
        <v>20120623</v>
      </c>
      <c r="B4732" t="s">
        <v>1824</v>
      </c>
      <c r="C4732" t="str">
        <f t="shared" si="219"/>
        <v>W</v>
      </c>
      <c r="D4732" t="s">
        <v>1264</v>
      </c>
      <c r="E4732" s="1">
        <v>20</v>
      </c>
      <c r="F4732" s="1">
        <v>19</v>
      </c>
      <c r="G4732">
        <f t="shared" si="220"/>
        <v>1</v>
      </c>
      <c r="H4732" t="s">
        <v>2046</v>
      </c>
      <c r="K4732" t="s">
        <v>1812</v>
      </c>
      <c r="L4732" t="s">
        <v>1675</v>
      </c>
      <c r="M4732" t="s">
        <v>1824</v>
      </c>
      <c r="N4732" t="s">
        <v>1033</v>
      </c>
      <c r="S4732" t="s">
        <v>30</v>
      </c>
      <c r="U4732">
        <f t="shared" si="221"/>
        <v>0</v>
      </c>
    </row>
    <row r="4733" spans="1:21" x14ac:dyDescent="0.25">
      <c r="A4733">
        <v>20120623</v>
      </c>
      <c r="B4733" t="s">
        <v>1264</v>
      </c>
      <c r="C4733" t="str">
        <f t="shared" si="219"/>
        <v>L</v>
      </c>
      <c r="D4733" t="s">
        <v>1824</v>
      </c>
      <c r="E4733" s="1">
        <v>19</v>
      </c>
      <c r="F4733" s="1">
        <v>20</v>
      </c>
      <c r="G4733">
        <f t="shared" si="220"/>
        <v>-1</v>
      </c>
      <c r="H4733" t="s">
        <v>2046</v>
      </c>
      <c r="K4733" t="s">
        <v>1812</v>
      </c>
      <c r="L4733" t="s">
        <v>1675</v>
      </c>
      <c r="M4733" t="s">
        <v>1824</v>
      </c>
      <c r="N4733" t="s">
        <v>1037</v>
      </c>
      <c r="S4733" t="s">
        <v>30</v>
      </c>
      <c r="U4733">
        <f t="shared" si="221"/>
        <v>1</v>
      </c>
    </row>
    <row r="4734" spans="1:21" x14ac:dyDescent="0.25">
      <c r="A4734">
        <v>20120818</v>
      </c>
      <c r="B4734" t="s">
        <v>1828</v>
      </c>
      <c r="C4734" t="str">
        <f t="shared" si="219"/>
        <v>W</v>
      </c>
      <c r="D4734" t="s">
        <v>1821</v>
      </c>
      <c r="E4734" s="1">
        <v>27</v>
      </c>
      <c r="F4734" s="1">
        <v>6</v>
      </c>
      <c r="G4734">
        <f t="shared" si="220"/>
        <v>21</v>
      </c>
      <c r="H4734" t="s">
        <v>2770</v>
      </c>
      <c r="K4734" t="s">
        <v>2111</v>
      </c>
      <c r="L4734" t="s">
        <v>1913</v>
      </c>
      <c r="M4734" t="s">
        <v>1828</v>
      </c>
      <c r="N4734" t="s">
        <v>1033</v>
      </c>
      <c r="P4734" t="s">
        <v>30</v>
      </c>
      <c r="U4734">
        <f t="shared" si="221"/>
        <v>0</v>
      </c>
    </row>
    <row r="4735" spans="1:21" x14ac:dyDescent="0.25">
      <c r="A4735">
        <v>20120818</v>
      </c>
      <c r="B4735" t="s">
        <v>1821</v>
      </c>
      <c r="C4735" t="str">
        <f t="shared" si="219"/>
        <v>L</v>
      </c>
      <c r="D4735" t="s">
        <v>1828</v>
      </c>
      <c r="E4735" s="1">
        <v>6</v>
      </c>
      <c r="F4735" s="1">
        <v>27</v>
      </c>
      <c r="G4735">
        <f t="shared" si="220"/>
        <v>-21</v>
      </c>
      <c r="H4735" t="s">
        <v>2770</v>
      </c>
      <c r="K4735" t="s">
        <v>2111</v>
      </c>
      <c r="L4735" t="s">
        <v>1913</v>
      </c>
      <c r="M4735" t="s">
        <v>1828</v>
      </c>
      <c r="N4735" t="s">
        <v>1037</v>
      </c>
      <c r="P4735" t="s">
        <v>30</v>
      </c>
      <c r="U4735">
        <f t="shared" si="221"/>
        <v>0</v>
      </c>
    </row>
    <row r="4736" spans="1:21" x14ac:dyDescent="0.25">
      <c r="A4736">
        <v>20120818</v>
      </c>
      <c r="B4736" t="s">
        <v>1824</v>
      </c>
      <c r="C4736" t="str">
        <f t="shared" si="219"/>
        <v>L</v>
      </c>
      <c r="D4736" t="s">
        <v>1787</v>
      </c>
      <c r="E4736" s="1">
        <v>19</v>
      </c>
      <c r="F4736" s="1">
        <v>27</v>
      </c>
      <c r="G4736">
        <f t="shared" si="220"/>
        <v>-8</v>
      </c>
      <c r="H4736" t="s">
        <v>2770</v>
      </c>
      <c r="K4736" t="s">
        <v>1960</v>
      </c>
      <c r="L4736" t="s">
        <v>1675</v>
      </c>
      <c r="M4736" t="s">
        <v>1824</v>
      </c>
      <c r="N4736" t="s">
        <v>1033</v>
      </c>
      <c r="P4736" t="s">
        <v>30</v>
      </c>
      <c r="U4736">
        <f t="shared" si="221"/>
        <v>0</v>
      </c>
    </row>
    <row r="4737" spans="1:21" x14ac:dyDescent="0.25">
      <c r="A4737">
        <v>20120818</v>
      </c>
      <c r="B4737" t="s">
        <v>1787</v>
      </c>
      <c r="C4737" t="str">
        <f t="shared" si="219"/>
        <v>W</v>
      </c>
      <c r="D4737" t="s">
        <v>1824</v>
      </c>
      <c r="E4737" s="1">
        <v>27</v>
      </c>
      <c r="F4737" s="1">
        <v>19</v>
      </c>
      <c r="G4737">
        <f t="shared" si="220"/>
        <v>8</v>
      </c>
      <c r="H4737" t="s">
        <v>2770</v>
      </c>
      <c r="K4737" t="s">
        <v>1960</v>
      </c>
      <c r="L4737" t="s">
        <v>1675</v>
      </c>
      <c r="M4737" t="s">
        <v>1824</v>
      </c>
      <c r="N4737" t="s">
        <v>1037</v>
      </c>
      <c r="P4737" t="s">
        <v>30</v>
      </c>
      <c r="U4737">
        <f t="shared" si="221"/>
        <v>0</v>
      </c>
    </row>
    <row r="4738" spans="1:21" x14ac:dyDescent="0.25">
      <c r="A4738">
        <v>20120825</v>
      </c>
      <c r="B4738" t="s">
        <v>1787</v>
      </c>
      <c r="C4738" t="str">
        <f t="shared" ref="C4738:C4801" si="222">IF(E4738-F4738&gt;0,"W",IF(E4738-F4738&lt;0,"L","D"))</f>
        <v>W</v>
      </c>
      <c r="D4738" t="s">
        <v>1824</v>
      </c>
      <c r="E4738" s="1">
        <v>22</v>
      </c>
      <c r="F4738" s="1">
        <v>0</v>
      </c>
      <c r="G4738">
        <f t="shared" ref="G4738:G4801" si="223">E4738-F4738</f>
        <v>22</v>
      </c>
      <c r="H4738" t="s">
        <v>2770</v>
      </c>
      <c r="K4738" t="s">
        <v>1836</v>
      </c>
      <c r="L4738" t="s">
        <v>1786</v>
      </c>
      <c r="M4738" t="s">
        <v>1787</v>
      </c>
      <c r="N4738" t="s">
        <v>1033</v>
      </c>
      <c r="P4738" t="s">
        <v>30</v>
      </c>
      <c r="U4738">
        <f t="shared" ref="U4738:U4801" si="224">IF(C4738="L",IF(G4738&gt;-8,1,0),0)</f>
        <v>0</v>
      </c>
    </row>
    <row r="4739" spans="1:21" x14ac:dyDescent="0.25">
      <c r="A4739">
        <v>20120825</v>
      </c>
      <c r="B4739" t="s">
        <v>1824</v>
      </c>
      <c r="C4739" t="str">
        <f t="shared" si="222"/>
        <v>L</v>
      </c>
      <c r="D4739" t="s">
        <v>1787</v>
      </c>
      <c r="E4739" s="1">
        <v>0</v>
      </c>
      <c r="F4739" s="1">
        <v>22</v>
      </c>
      <c r="G4739">
        <f t="shared" si="223"/>
        <v>-22</v>
      </c>
      <c r="H4739" t="s">
        <v>2770</v>
      </c>
      <c r="K4739" t="s">
        <v>1836</v>
      </c>
      <c r="L4739" t="s">
        <v>1786</v>
      </c>
      <c r="M4739" t="s">
        <v>1787</v>
      </c>
      <c r="N4739" t="s">
        <v>1037</v>
      </c>
      <c r="P4739" t="s">
        <v>30</v>
      </c>
      <c r="U4739">
        <f t="shared" si="224"/>
        <v>0</v>
      </c>
    </row>
    <row r="4740" spans="1:21" x14ac:dyDescent="0.25">
      <c r="A4740">
        <v>20120825</v>
      </c>
      <c r="B4740" t="s">
        <v>1821</v>
      </c>
      <c r="C4740" t="str">
        <f t="shared" si="222"/>
        <v>D</v>
      </c>
      <c r="D4740" t="s">
        <v>1828</v>
      </c>
      <c r="E4740" s="1">
        <v>16</v>
      </c>
      <c r="F4740" s="1">
        <v>16</v>
      </c>
      <c r="G4740">
        <f t="shared" si="223"/>
        <v>0</v>
      </c>
      <c r="H4740" t="s">
        <v>2770</v>
      </c>
      <c r="K4740" t="s">
        <v>2127</v>
      </c>
      <c r="L4740" t="s">
        <v>1890</v>
      </c>
      <c r="M4740" t="s">
        <v>1821</v>
      </c>
      <c r="N4740" t="s">
        <v>1033</v>
      </c>
      <c r="P4740" t="s">
        <v>30</v>
      </c>
      <c r="U4740">
        <f t="shared" si="224"/>
        <v>0</v>
      </c>
    </row>
    <row r="4741" spans="1:21" x14ac:dyDescent="0.25">
      <c r="A4741">
        <v>20120825</v>
      </c>
      <c r="B4741" t="s">
        <v>1828</v>
      </c>
      <c r="C4741" t="str">
        <f t="shared" si="222"/>
        <v>D</v>
      </c>
      <c r="D4741" t="s">
        <v>1821</v>
      </c>
      <c r="E4741" s="1">
        <v>16</v>
      </c>
      <c r="F4741" s="1">
        <v>16</v>
      </c>
      <c r="G4741">
        <f t="shared" si="223"/>
        <v>0</v>
      </c>
      <c r="H4741" t="s">
        <v>2770</v>
      </c>
      <c r="K4741" t="s">
        <v>2127</v>
      </c>
      <c r="L4741" t="s">
        <v>1890</v>
      </c>
      <c r="M4741" t="s">
        <v>1821</v>
      </c>
      <c r="N4741" t="s">
        <v>1037</v>
      </c>
      <c r="P4741" t="s">
        <v>30</v>
      </c>
      <c r="U4741">
        <f t="shared" si="224"/>
        <v>0</v>
      </c>
    </row>
    <row r="4742" spans="1:21" x14ac:dyDescent="0.25">
      <c r="A4742">
        <v>20120908</v>
      </c>
      <c r="B4742" t="s">
        <v>1824</v>
      </c>
      <c r="C4742" t="str">
        <f t="shared" si="222"/>
        <v>W</v>
      </c>
      <c r="D4742" t="s">
        <v>1828</v>
      </c>
      <c r="E4742" s="1">
        <v>26</v>
      </c>
      <c r="F4742" s="1">
        <v>19</v>
      </c>
      <c r="G4742">
        <f t="shared" si="223"/>
        <v>7</v>
      </c>
      <c r="H4742" t="s">
        <v>2770</v>
      </c>
      <c r="K4742" t="s">
        <v>2084</v>
      </c>
      <c r="L4742" t="s">
        <v>1720</v>
      </c>
      <c r="M4742" t="s">
        <v>1824</v>
      </c>
      <c r="N4742" t="s">
        <v>1033</v>
      </c>
      <c r="P4742" t="s">
        <v>30</v>
      </c>
      <c r="U4742">
        <f t="shared" si="224"/>
        <v>0</v>
      </c>
    </row>
    <row r="4743" spans="1:21" x14ac:dyDescent="0.25">
      <c r="A4743">
        <v>20120908</v>
      </c>
      <c r="B4743" t="s">
        <v>1828</v>
      </c>
      <c r="C4743" t="str">
        <f t="shared" si="222"/>
        <v>L</v>
      </c>
      <c r="D4743" t="s">
        <v>1824</v>
      </c>
      <c r="E4743" s="1">
        <v>19</v>
      </c>
      <c r="F4743" s="1">
        <v>26</v>
      </c>
      <c r="G4743">
        <f t="shared" si="223"/>
        <v>-7</v>
      </c>
      <c r="H4743" t="s">
        <v>2770</v>
      </c>
      <c r="K4743" t="s">
        <v>2084</v>
      </c>
      <c r="L4743" t="s">
        <v>1720</v>
      </c>
      <c r="M4743" t="s">
        <v>1824</v>
      </c>
      <c r="N4743" t="s">
        <v>1037</v>
      </c>
      <c r="P4743" t="s">
        <v>30</v>
      </c>
      <c r="U4743">
        <f t="shared" si="224"/>
        <v>1</v>
      </c>
    </row>
    <row r="4744" spans="1:21" x14ac:dyDescent="0.25">
      <c r="A4744">
        <v>20120908</v>
      </c>
      <c r="B4744" t="s">
        <v>1787</v>
      </c>
      <c r="C4744" t="str">
        <f t="shared" si="222"/>
        <v>W</v>
      </c>
      <c r="D4744" t="s">
        <v>1821</v>
      </c>
      <c r="E4744" s="1">
        <v>21</v>
      </c>
      <c r="F4744" s="1">
        <v>5</v>
      </c>
      <c r="G4744">
        <f t="shared" si="223"/>
        <v>16</v>
      </c>
      <c r="H4744" t="s">
        <v>2770</v>
      </c>
      <c r="K4744" t="s">
        <v>1968</v>
      </c>
      <c r="L4744" t="s">
        <v>1837</v>
      </c>
      <c r="M4744" t="s">
        <v>1787</v>
      </c>
      <c r="N4744" t="s">
        <v>1033</v>
      </c>
      <c r="P4744" t="s">
        <v>30</v>
      </c>
      <c r="U4744">
        <f t="shared" si="224"/>
        <v>0</v>
      </c>
    </row>
    <row r="4745" spans="1:21" x14ac:dyDescent="0.25">
      <c r="A4745">
        <v>20120908</v>
      </c>
      <c r="B4745" t="s">
        <v>1821</v>
      </c>
      <c r="C4745" t="str">
        <f t="shared" si="222"/>
        <v>L</v>
      </c>
      <c r="D4745" t="s">
        <v>1787</v>
      </c>
      <c r="E4745" s="1">
        <v>5</v>
      </c>
      <c r="F4745" s="1">
        <v>21</v>
      </c>
      <c r="G4745">
        <f t="shared" si="223"/>
        <v>-16</v>
      </c>
      <c r="H4745" t="s">
        <v>2770</v>
      </c>
      <c r="K4745" t="s">
        <v>1968</v>
      </c>
      <c r="L4745" t="s">
        <v>1837</v>
      </c>
      <c r="M4745" t="s">
        <v>1787</v>
      </c>
      <c r="N4745" t="s">
        <v>1037</v>
      </c>
      <c r="P4745" t="s">
        <v>30</v>
      </c>
      <c r="U4745">
        <f t="shared" si="224"/>
        <v>0</v>
      </c>
    </row>
    <row r="4746" spans="1:21" x14ac:dyDescent="0.25">
      <c r="A4746">
        <v>20120915</v>
      </c>
      <c r="B4746" t="s">
        <v>1787</v>
      </c>
      <c r="C4746" t="str">
        <f t="shared" si="222"/>
        <v>W</v>
      </c>
      <c r="D4746" t="s">
        <v>1828</v>
      </c>
      <c r="E4746" s="1">
        <v>21</v>
      </c>
      <c r="F4746" s="1">
        <v>11</v>
      </c>
      <c r="G4746">
        <f t="shared" si="223"/>
        <v>10</v>
      </c>
      <c r="H4746" t="s">
        <v>2770</v>
      </c>
      <c r="K4746" t="s">
        <v>1878</v>
      </c>
      <c r="L4746" t="s">
        <v>1877</v>
      </c>
      <c r="M4746" t="s">
        <v>1787</v>
      </c>
      <c r="N4746" t="s">
        <v>1033</v>
      </c>
      <c r="P4746" t="s">
        <v>30</v>
      </c>
      <c r="U4746">
        <f t="shared" si="224"/>
        <v>0</v>
      </c>
    </row>
    <row r="4747" spans="1:21" x14ac:dyDescent="0.25">
      <c r="A4747">
        <v>20120915</v>
      </c>
      <c r="B4747" t="s">
        <v>1828</v>
      </c>
      <c r="C4747" t="str">
        <f t="shared" si="222"/>
        <v>L</v>
      </c>
      <c r="D4747" t="s">
        <v>1787</v>
      </c>
      <c r="E4747" s="1">
        <v>11</v>
      </c>
      <c r="F4747" s="1">
        <v>21</v>
      </c>
      <c r="G4747">
        <f t="shared" si="223"/>
        <v>-10</v>
      </c>
      <c r="H4747" t="s">
        <v>2770</v>
      </c>
      <c r="K4747" t="s">
        <v>1878</v>
      </c>
      <c r="L4747" t="s">
        <v>1877</v>
      </c>
      <c r="M4747" t="s">
        <v>1787</v>
      </c>
      <c r="N4747" t="s">
        <v>1037</v>
      </c>
      <c r="P4747" t="s">
        <v>30</v>
      </c>
      <c r="U4747">
        <f t="shared" si="224"/>
        <v>0</v>
      </c>
    </row>
    <row r="4748" spans="1:21" x14ac:dyDescent="0.25">
      <c r="A4748">
        <v>20120915</v>
      </c>
      <c r="B4748" t="s">
        <v>1824</v>
      </c>
      <c r="C4748" t="str">
        <f t="shared" si="222"/>
        <v>W</v>
      </c>
      <c r="D4748" t="s">
        <v>1821</v>
      </c>
      <c r="E4748" s="1">
        <v>23</v>
      </c>
      <c r="F4748" s="1">
        <v>19</v>
      </c>
      <c r="G4748">
        <f t="shared" si="223"/>
        <v>4</v>
      </c>
      <c r="H4748" t="s">
        <v>2770</v>
      </c>
      <c r="K4748" t="s">
        <v>2751</v>
      </c>
      <c r="L4748" t="s">
        <v>1684</v>
      </c>
      <c r="M4748" t="s">
        <v>1824</v>
      </c>
      <c r="N4748" t="s">
        <v>1033</v>
      </c>
      <c r="P4748" t="s">
        <v>30</v>
      </c>
      <c r="U4748">
        <f t="shared" si="224"/>
        <v>0</v>
      </c>
    </row>
    <row r="4749" spans="1:21" x14ac:dyDescent="0.25">
      <c r="A4749">
        <v>20120915</v>
      </c>
      <c r="B4749" t="s">
        <v>1821</v>
      </c>
      <c r="C4749" t="str">
        <f t="shared" si="222"/>
        <v>L</v>
      </c>
      <c r="D4749" t="s">
        <v>1824</v>
      </c>
      <c r="E4749" s="1">
        <v>19</v>
      </c>
      <c r="F4749" s="1">
        <v>23</v>
      </c>
      <c r="G4749">
        <f t="shared" si="223"/>
        <v>-4</v>
      </c>
      <c r="H4749" t="s">
        <v>2770</v>
      </c>
      <c r="K4749" t="s">
        <v>2751</v>
      </c>
      <c r="L4749" t="s">
        <v>1684</v>
      </c>
      <c r="M4749" t="s">
        <v>1824</v>
      </c>
      <c r="N4749" t="s">
        <v>1037</v>
      </c>
      <c r="P4749" t="s">
        <v>30</v>
      </c>
      <c r="U4749">
        <f t="shared" si="224"/>
        <v>1</v>
      </c>
    </row>
    <row r="4750" spans="1:21" x14ac:dyDescent="0.25">
      <c r="A4750">
        <v>20120929</v>
      </c>
      <c r="B4750" t="s">
        <v>1821</v>
      </c>
      <c r="C4750" t="str">
        <f t="shared" si="222"/>
        <v>L</v>
      </c>
      <c r="D4750" t="s">
        <v>1787</v>
      </c>
      <c r="E4750" s="1">
        <v>15</v>
      </c>
      <c r="F4750" s="1">
        <v>54</v>
      </c>
      <c r="G4750">
        <f t="shared" si="223"/>
        <v>-39</v>
      </c>
      <c r="H4750" t="s">
        <v>2770</v>
      </c>
      <c r="K4750" t="s">
        <v>2766</v>
      </c>
      <c r="L4750" t="s">
        <v>1879</v>
      </c>
      <c r="M4750" t="s">
        <v>1821</v>
      </c>
      <c r="N4750" t="s">
        <v>1033</v>
      </c>
      <c r="P4750" t="s">
        <v>30</v>
      </c>
      <c r="U4750">
        <f t="shared" si="224"/>
        <v>0</v>
      </c>
    </row>
    <row r="4751" spans="1:21" x14ac:dyDescent="0.25">
      <c r="A4751">
        <v>20120929</v>
      </c>
      <c r="B4751" t="s">
        <v>1787</v>
      </c>
      <c r="C4751" t="str">
        <f t="shared" si="222"/>
        <v>W</v>
      </c>
      <c r="D4751" t="s">
        <v>1821</v>
      </c>
      <c r="E4751" s="1">
        <v>54</v>
      </c>
      <c r="F4751" s="1">
        <v>15</v>
      </c>
      <c r="G4751">
        <f t="shared" si="223"/>
        <v>39</v>
      </c>
      <c r="H4751" t="s">
        <v>2770</v>
      </c>
      <c r="K4751" t="s">
        <v>2766</v>
      </c>
      <c r="L4751" t="s">
        <v>1879</v>
      </c>
      <c r="M4751" t="s">
        <v>1821</v>
      </c>
      <c r="N4751" t="s">
        <v>1037</v>
      </c>
      <c r="P4751" t="s">
        <v>30</v>
      </c>
      <c r="U4751">
        <f t="shared" si="224"/>
        <v>0</v>
      </c>
    </row>
    <row r="4752" spans="1:21" x14ac:dyDescent="0.25">
      <c r="A4752">
        <v>20120929</v>
      </c>
      <c r="B4752" t="s">
        <v>1828</v>
      </c>
      <c r="C4752" t="str">
        <f t="shared" si="222"/>
        <v>W</v>
      </c>
      <c r="D4752" t="s">
        <v>1824</v>
      </c>
      <c r="E4752" s="1">
        <v>31</v>
      </c>
      <c r="F4752" s="1">
        <v>8</v>
      </c>
      <c r="G4752">
        <f t="shared" si="223"/>
        <v>23</v>
      </c>
      <c r="H4752" t="s">
        <v>2770</v>
      </c>
      <c r="K4752" t="s">
        <v>1842</v>
      </c>
      <c r="L4752" t="s">
        <v>1841</v>
      </c>
      <c r="M4752" t="s">
        <v>1828</v>
      </c>
      <c r="N4752" t="s">
        <v>1033</v>
      </c>
      <c r="P4752" t="s">
        <v>30</v>
      </c>
      <c r="U4752">
        <f t="shared" si="224"/>
        <v>0</v>
      </c>
    </row>
    <row r="4753" spans="1:21" x14ac:dyDescent="0.25">
      <c r="A4753">
        <v>20120929</v>
      </c>
      <c r="B4753" t="s">
        <v>1824</v>
      </c>
      <c r="C4753" t="str">
        <f t="shared" si="222"/>
        <v>L</v>
      </c>
      <c r="D4753" t="s">
        <v>1828</v>
      </c>
      <c r="E4753" s="1">
        <v>8</v>
      </c>
      <c r="F4753" s="1">
        <v>31</v>
      </c>
      <c r="G4753">
        <f t="shared" si="223"/>
        <v>-23</v>
      </c>
      <c r="H4753" t="s">
        <v>2770</v>
      </c>
      <c r="K4753" t="s">
        <v>1842</v>
      </c>
      <c r="L4753" t="s">
        <v>1841</v>
      </c>
      <c r="M4753" t="s">
        <v>1828</v>
      </c>
      <c r="N4753" t="s">
        <v>1037</v>
      </c>
      <c r="P4753" t="s">
        <v>30</v>
      </c>
      <c r="U4753">
        <f t="shared" si="224"/>
        <v>0</v>
      </c>
    </row>
    <row r="4754" spans="1:21" x14ac:dyDescent="0.25">
      <c r="A4754">
        <v>20121006</v>
      </c>
      <c r="B4754" t="s">
        <v>1828</v>
      </c>
      <c r="C4754" t="str">
        <f t="shared" si="222"/>
        <v>L</v>
      </c>
      <c r="D4754" t="s">
        <v>1787</v>
      </c>
      <c r="E4754" s="1">
        <v>16</v>
      </c>
      <c r="F4754" s="1">
        <v>32</v>
      </c>
      <c r="G4754">
        <f t="shared" si="223"/>
        <v>-16</v>
      </c>
      <c r="H4754" t="s">
        <v>2770</v>
      </c>
      <c r="K4754" t="s">
        <v>2769</v>
      </c>
      <c r="L4754" t="s">
        <v>1850</v>
      </c>
      <c r="M4754" t="s">
        <v>1828</v>
      </c>
      <c r="N4754" t="s">
        <v>1033</v>
      </c>
      <c r="P4754" t="s">
        <v>30</v>
      </c>
      <c r="U4754">
        <f t="shared" si="224"/>
        <v>0</v>
      </c>
    </row>
    <row r="4755" spans="1:21" x14ac:dyDescent="0.25">
      <c r="A4755">
        <v>20121006</v>
      </c>
      <c r="B4755" t="s">
        <v>1787</v>
      </c>
      <c r="C4755" t="str">
        <f t="shared" si="222"/>
        <v>W</v>
      </c>
      <c r="D4755" t="s">
        <v>1828</v>
      </c>
      <c r="E4755" s="1">
        <v>32</v>
      </c>
      <c r="F4755" s="1">
        <v>16</v>
      </c>
      <c r="G4755">
        <f t="shared" si="223"/>
        <v>16</v>
      </c>
      <c r="H4755" t="s">
        <v>2770</v>
      </c>
      <c r="K4755" t="s">
        <v>2769</v>
      </c>
      <c r="L4755" t="s">
        <v>1850</v>
      </c>
      <c r="M4755" t="s">
        <v>1828</v>
      </c>
      <c r="N4755" t="s">
        <v>1037</v>
      </c>
      <c r="P4755" t="s">
        <v>30</v>
      </c>
      <c r="U4755">
        <f t="shared" si="224"/>
        <v>0</v>
      </c>
    </row>
    <row r="4756" spans="1:21" x14ac:dyDescent="0.25">
      <c r="A4756">
        <v>20121006</v>
      </c>
      <c r="B4756" t="s">
        <v>1821</v>
      </c>
      <c r="C4756" t="str">
        <f t="shared" si="222"/>
        <v>L</v>
      </c>
      <c r="D4756" t="s">
        <v>1824</v>
      </c>
      <c r="E4756" s="1">
        <v>19</v>
      </c>
      <c r="F4756" s="1">
        <v>25</v>
      </c>
      <c r="G4756">
        <f t="shared" si="223"/>
        <v>-6</v>
      </c>
      <c r="H4756" t="s">
        <v>2770</v>
      </c>
      <c r="K4756" t="s">
        <v>2767</v>
      </c>
      <c r="L4756" t="s">
        <v>2117</v>
      </c>
      <c r="M4756" t="s">
        <v>1821</v>
      </c>
      <c r="N4756" t="s">
        <v>1033</v>
      </c>
      <c r="P4756" t="s">
        <v>30</v>
      </c>
      <c r="U4756">
        <f t="shared" si="224"/>
        <v>1</v>
      </c>
    </row>
    <row r="4757" spans="1:21" x14ac:dyDescent="0.25">
      <c r="A4757">
        <v>20121006</v>
      </c>
      <c r="B4757" t="s">
        <v>1824</v>
      </c>
      <c r="C4757" t="str">
        <f t="shared" si="222"/>
        <v>W</v>
      </c>
      <c r="D4757" t="s">
        <v>1821</v>
      </c>
      <c r="E4757" s="1">
        <v>25</v>
      </c>
      <c r="F4757" s="1">
        <v>19</v>
      </c>
      <c r="G4757">
        <f t="shared" si="223"/>
        <v>6</v>
      </c>
      <c r="H4757" t="s">
        <v>2770</v>
      </c>
      <c r="K4757" t="s">
        <v>2767</v>
      </c>
      <c r="L4757" t="s">
        <v>2117</v>
      </c>
      <c r="M4757" t="s">
        <v>1821</v>
      </c>
      <c r="N4757" t="s">
        <v>1037</v>
      </c>
      <c r="P4757" t="s">
        <v>30</v>
      </c>
      <c r="U4757">
        <f t="shared" si="224"/>
        <v>0</v>
      </c>
    </row>
    <row r="4758" spans="1:21" x14ac:dyDescent="0.25">
      <c r="A4758">
        <v>20121020</v>
      </c>
      <c r="B4758" t="s">
        <v>1824</v>
      </c>
      <c r="C4758" t="str">
        <f t="shared" si="222"/>
        <v>D</v>
      </c>
      <c r="D4758" t="s">
        <v>1787</v>
      </c>
      <c r="E4758" s="1">
        <v>18</v>
      </c>
      <c r="F4758" s="1">
        <v>18</v>
      </c>
      <c r="G4758">
        <f t="shared" si="223"/>
        <v>0</v>
      </c>
      <c r="H4758" t="s">
        <v>2040</v>
      </c>
      <c r="K4758" t="s">
        <v>1916</v>
      </c>
      <c r="L4758" t="s">
        <v>1715</v>
      </c>
      <c r="M4758" t="s">
        <v>1824</v>
      </c>
      <c r="N4758" t="s">
        <v>1033</v>
      </c>
      <c r="S4758" t="s">
        <v>30</v>
      </c>
      <c r="U4758">
        <f t="shared" si="224"/>
        <v>0</v>
      </c>
    </row>
    <row r="4759" spans="1:21" x14ac:dyDescent="0.25">
      <c r="A4759">
        <v>20121020</v>
      </c>
      <c r="B4759" t="s">
        <v>1787</v>
      </c>
      <c r="C4759" t="str">
        <f t="shared" si="222"/>
        <v>D</v>
      </c>
      <c r="D4759" t="s">
        <v>1824</v>
      </c>
      <c r="E4759" s="1">
        <v>18</v>
      </c>
      <c r="F4759" s="1">
        <v>18</v>
      </c>
      <c r="G4759">
        <f t="shared" si="223"/>
        <v>0</v>
      </c>
      <c r="H4759" t="s">
        <v>2040</v>
      </c>
      <c r="K4759" t="s">
        <v>1916</v>
      </c>
      <c r="L4759" t="s">
        <v>1715</v>
      </c>
      <c r="M4759" t="s">
        <v>1824</v>
      </c>
      <c r="N4759" t="s">
        <v>1037</v>
      </c>
      <c r="S4759" t="s">
        <v>30</v>
      </c>
      <c r="U4759">
        <f t="shared" si="224"/>
        <v>0</v>
      </c>
    </row>
    <row r="4760" spans="1:21" x14ac:dyDescent="0.25">
      <c r="A4760">
        <v>20121110</v>
      </c>
      <c r="B4760" t="s">
        <v>1264</v>
      </c>
      <c r="C4760" t="str">
        <f t="shared" si="222"/>
        <v>L</v>
      </c>
      <c r="D4760" t="s">
        <v>1821</v>
      </c>
      <c r="E4760" s="1">
        <v>12</v>
      </c>
      <c r="F4760" s="1">
        <v>26</v>
      </c>
      <c r="G4760">
        <f t="shared" si="223"/>
        <v>-14</v>
      </c>
      <c r="H4760" t="s">
        <v>2040</v>
      </c>
      <c r="K4760" t="s">
        <v>1407</v>
      </c>
      <c r="L4760" t="s">
        <v>1263</v>
      </c>
      <c r="M4760" t="s">
        <v>1264</v>
      </c>
      <c r="N4760" t="s">
        <v>1033</v>
      </c>
      <c r="S4760" t="s">
        <v>30</v>
      </c>
      <c r="U4760">
        <f t="shared" si="224"/>
        <v>0</v>
      </c>
    </row>
    <row r="4761" spans="1:21" x14ac:dyDescent="0.25">
      <c r="A4761">
        <v>20121110</v>
      </c>
      <c r="B4761" t="s">
        <v>1821</v>
      </c>
      <c r="C4761" t="str">
        <f t="shared" si="222"/>
        <v>W</v>
      </c>
      <c r="D4761" t="s">
        <v>1264</v>
      </c>
      <c r="E4761" s="1">
        <v>26</v>
      </c>
      <c r="F4761" s="1">
        <v>12</v>
      </c>
      <c r="G4761">
        <f t="shared" si="223"/>
        <v>14</v>
      </c>
      <c r="H4761" t="s">
        <v>2040</v>
      </c>
      <c r="K4761" t="s">
        <v>1407</v>
      </c>
      <c r="L4761" t="s">
        <v>1263</v>
      </c>
      <c r="M4761" t="s">
        <v>1264</v>
      </c>
      <c r="N4761" t="s">
        <v>1037</v>
      </c>
      <c r="S4761" t="s">
        <v>30</v>
      </c>
      <c r="U4761">
        <f t="shared" si="224"/>
        <v>0</v>
      </c>
    </row>
    <row r="4762" spans="1:21" x14ac:dyDescent="0.25">
      <c r="A4762">
        <v>20121110</v>
      </c>
      <c r="B4762" t="s">
        <v>164</v>
      </c>
      <c r="C4762" t="str">
        <f t="shared" si="222"/>
        <v>W</v>
      </c>
      <c r="D4762" t="s">
        <v>1824</v>
      </c>
      <c r="E4762" s="1">
        <v>33</v>
      </c>
      <c r="F4762" s="1">
        <v>6</v>
      </c>
      <c r="G4762">
        <f t="shared" si="223"/>
        <v>27</v>
      </c>
      <c r="H4762" t="s">
        <v>2040</v>
      </c>
      <c r="K4762" t="s">
        <v>1820</v>
      </c>
      <c r="L4762" t="s">
        <v>1819</v>
      </c>
      <c r="M4762" t="s">
        <v>164</v>
      </c>
      <c r="N4762" t="s">
        <v>1033</v>
      </c>
      <c r="S4762" t="s">
        <v>30</v>
      </c>
      <c r="U4762">
        <f t="shared" si="224"/>
        <v>0</v>
      </c>
    </row>
    <row r="4763" spans="1:21" x14ac:dyDescent="0.25">
      <c r="A4763">
        <v>20121110</v>
      </c>
      <c r="B4763" t="s">
        <v>1824</v>
      </c>
      <c r="C4763" t="str">
        <f t="shared" si="222"/>
        <v>L</v>
      </c>
      <c r="D4763" t="s">
        <v>164</v>
      </c>
      <c r="E4763" s="1">
        <v>6</v>
      </c>
      <c r="F4763" s="1">
        <v>33</v>
      </c>
      <c r="G4763">
        <f t="shared" si="223"/>
        <v>-27</v>
      </c>
      <c r="H4763" t="s">
        <v>2040</v>
      </c>
      <c r="K4763" t="s">
        <v>1820</v>
      </c>
      <c r="L4763" t="s">
        <v>1819</v>
      </c>
      <c r="M4763" t="s">
        <v>164</v>
      </c>
      <c r="N4763" t="s">
        <v>1037</v>
      </c>
      <c r="S4763" t="s">
        <v>30</v>
      </c>
      <c r="U4763">
        <f t="shared" si="224"/>
        <v>0</v>
      </c>
    </row>
    <row r="4764" spans="1:21" x14ac:dyDescent="0.25">
      <c r="A4764">
        <v>20121110</v>
      </c>
      <c r="B4764" t="s">
        <v>1825</v>
      </c>
      <c r="C4764" t="str">
        <f t="shared" si="222"/>
        <v>L</v>
      </c>
      <c r="D4764" t="s">
        <v>1828</v>
      </c>
      <c r="E4764" s="1">
        <v>12</v>
      </c>
      <c r="F4764" s="1">
        <v>16</v>
      </c>
      <c r="G4764">
        <f t="shared" si="223"/>
        <v>-4</v>
      </c>
      <c r="H4764" t="s">
        <v>2044</v>
      </c>
      <c r="K4764" t="s">
        <v>1827</v>
      </c>
      <c r="L4764" t="s">
        <v>1826</v>
      </c>
      <c r="M4764" t="s">
        <v>1825</v>
      </c>
      <c r="N4764" t="s">
        <v>1033</v>
      </c>
      <c r="S4764" t="s">
        <v>30</v>
      </c>
      <c r="U4764">
        <f t="shared" si="224"/>
        <v>1</v>
      </c>
    </row>
    <row r="4765" spans="1:21" x14ac:dyDescent="0.25">
      <c r="A4765">
        <v>20121110</v>
      </c>
      <c r="B4765" t="s">
        <v>1828</v>
      </c>
      <c r="C4765" t="str">
        <f t="shared" si="222"/>
        <v>W</v>
      </c>
      <c r="D4765" t="s">
        <v>1825</v>
      </c>
      <c r="E4765" s="1">
        <v>16</v>
      </c>
      <c r="F4765" s="1">
        <v>12</v>
      </c>
      <c r="G4765">
        <f t="shared" si="223"/>
        <v>4</v>
      </c>
      <c r="H4765" t="s">
        <v>2044</v>
      </c>
      <c r="K4765" t="s">
        <v>1827</v>
      </c>
      <c r="L4765" t="s">
        <v>1826</v>
      </c>
      <c r="M4765" t="s">
        <v>1825</v>
      </c>
      <c r="N4765" t="s">
        <v>1037</v>
      </c>
      <c r="S4765" t="s">
        <v>30</v>
      </c>
      <c r="U4765">
        <f t="shared" si="224"/>
        <v>0</v>
      </c>
    </row>
    <row r="4766" spans="1:21" x14ac:dyDescent="0.25">
      <c r="A4766">
        <v>20121111</v>
      </c>
      <c r="B4766" t="s">
        <v>503</v>
      </c>
      <c r="C4766" t="str">
        <f t="shared" si="222"/>
        <v>L</v>
      </c>
      <c r="D4766" t="s">
        <v>1787</v>
      </c>
      <c r="E4766" s="1">
        <v>22</v>
      </c>
      <c r="F4766" s="1">
        <v>51</v>
      </c>
      <c r="G4766">
        <f t="shared" si="223"/>
        <v>-29</v>
      </c>
      <c r="H4766" t="s">
        <v>2040</v>
      </c>
      <c r="K4766" t="s">
        <v>1903</v>
      </c>
      <c r="L4766" t="s">
        <v>1120</v>
      </c>
      <c r="M4766" t="s">
        <v>503</v>
      </c>
      <c r="N4766" t="s">
        <v>1033</v>
      </c>
      <c r="S4766" t="s">
        <v>30</v>
      </c>
      <c r="U4766">
        <f t="shared" si="224"/>
        <v>0</v>
      </c>
    </row>
    <row r="4767" spans="1:21" x14ac:dyDescent="0.25">
      <c r="A4767">
        <v>20121111</v>
      </c>
      <c r="B4767" t="s">
        <v>1787</v>
      </c>
      <c r="C4767" t="str">
        <f t="shared" si="222"/>
        <v>W</v>
      </c>
      <c r="D4767" t="s">
        <v>503</v>
      </c>
      <c r="E4767" s="1">
        <v>51</v>
      </c>
      <c r="F4767" s="1">
        <v>22</v>
      </c>
      <c r="G4767">
        <f t="shared" si="223"/>
        <v>29</v>
      </c>
      <c r="H4767" t="s">
        <v>2040</v>
      </c>
      <c r="K4767" t="s">
        <v>1903</v>
      </c>
      <c r="L4767" t="s">
        <v>1120</v>
      </c>
      <c r="M4767" t="s">
        <v>503</v>
      </c>
      <c r="N4767" t="s">
        <v>1037</v>
      </c>
      <c r="S4767" t="s">
        <v>30</v>
      </c>
      <c r="U4767">
        <f t="shared" si="224"/>
        <v>0</v>
      </c>
    </row>
    <row r="4768" spans="1:21" x14ac:dyDescent="0.25">
      <c r="A4768">
        <v>20121117</v>
      </c>
      <c r="B4768" t="s">
        <v>164</v>
      </c>
      <c r="C4768" t="str">
        <f t="shared" si="222"/>
        <v>W</v>
      </c>
      <c r="D4768" t="s">
        <v>1821</v>
      </c>
      <c r="E4768" s="1">
        <v>39</v>
      </c>
      <c r="F4768" s="1">
        <v>22</v>
      </c>
      <c r="G4768">
        <f t="shared" si="223"/>
        <v>17</v>
      </c>
      <c r="H4768" t="s">
        <v>2040</v>
      </c>
      <c r="K4768" t="s">
        <v>2043</v>
      </c>
      <c r="L4768" t="s">
        <v>1954</v>
      </c>
      <c r="M4768" t="s">
        <v>164</v>
      </c>
      <c r="N4768" t="s">
        <v>1033</v>
      </c>
      <c r="S4768" t="s">
        <v>30</v>
      </c>
      <c r="U4768">
        <f t="shared" si="224"/>
        <v>0</v>
      </c>
    </row>
    <row r="4769" spans="1:21" x14ac:dyDescent="0.25">
      <c r="A4769">
        <v>20121117</v>
      </c>
      <c r="B4769" t="s">
        <v>1821</v>
      </c>
      <c r="C4769" t="str">
        <f t="shared" si="222"/>
        <v>L</v>
      </c>
      <c r="D4769" t="s">
        <v>164</v>
      </c>
      <c r="E4769" s="1">
        <v>22</v>
      </c>
      <c r="F4769" s="1">
        <v>39</v>
      </c>
      <c r="G4769">
        <f t="shared" si="223"/>
        <v>-17</v>
      </c>
      <c r="H4769" t="s">
        <v>2040</v>
      </c>
      <c r="K4769" t="s">
        <v>2043</v>
      </c>
      <c r="L4769" t="s">
        <v>1954</v>
      </c>
      <c r="M4769" t="s">
        <v>164</v>
      </c>
      <c r="N4769" t="s">
        <v>1037</v>
      </c>
      <c r="S4769" t="s">
        <v>30</v>
      </c>
      <c r="U4769">
        <f t="shared" si="224"/>
        <v>0</v>
      </c>
    </row>
    <row r="4770" spans="1:21" x14ac:dyDescent="0.25">
      <c r="A4770">
        <v>20121117</v>
      </c>
      <c r="B4770" t="s">
        <v>503</v>
      </c>
      <c r="C4770" t="str">
        <f t="shared" si="222"/>
        <v>L</v>
      </c>
      <c r="D4770" t="s">
        <v>1828</v>
      </c>
      <c r="E4770" s="1">
        <v>10</v>
      </c>
      <c r="F4770" s="1">
        <v>21</v>
      </c>
      <c r="G4770">
        <f t="shared" si="223"/>
        <v>-11</v>
      </c>
      <c r="H4770" t="s">
        <v>2040</v>
      </c>
      <c r="K4770" t="s">
        <v>1903</v>
      </c>
      <c r="L4770" t="s">
        <v>1120</v>
      </c>
      <c r="M4770" t="s">
        <v>503</v>
      </c>
      <c r="N4770" t="s">
        <v>1033</v>
      </c>
      <c r="S4770" t="s">
        <v>30</v>
      </c>
      <c r="U4770">
        <f t="shared" si="224"/>
        <v>0</v>
      </c>
    </row>
    <row r="4771" spans="1:21" x14ac:dyDescent="0.25">
      <c r="A4771">
        <v>20121117</v>
      </c>
      <c r="B4771" t="s">
        <v>1828</v>
      </c>
      <c r="C4771" t="str">
        <f t="shared" si="222"/>
        <v>W</v>
      </c>
      <c r="D4771" t="s">
        <v>503</v>
      </c>
      <c r="E4771" s="1">
        <v>21</v>
      </c>
      <c r="F4771" s="1">
        <v>10</v>
      </c>
      <c r="G4771">
        <f t="shared" si="223"/>
        <v>11</v>
      </c>
      <c r="H4771" t="s">
        <v>2040</v>
      </c>
      <c r="K4771" t="s">
        <v>1903</v>
      </c>
      <c r="L4771" t="s">
        <v>1120</v>
      </c>
      <c r="M4771" t="s">
        <v>503</v>
      </c>
      <c r="N4771" t="s">
        <v>1037</v>
      </c>
      <c r="S4771" t="s">
        <v>30</v>
      </c>
      <c r="U4771">
        <f t="shared" si="224"/>
        <v>0</v>
      </c>
    </row>
    <row r="4772" spans="1:21" x14ac:dyDescent="0.25">
      <c r="A4772">
        <v>20121117</v>
      </c>
      <c r="B4772" t="s">
        <v>376</v>
      </c>
      <c r="C4772" t="str">
        <f t="shared" si="222"/>
        <v>L</v>
      </c>
      <c r="D4772" t="s">
        <v>1824</v>
      </c>
      <c r="E4772" s="1">
        <v>14</v>
      </c>
      <c r="F4772" s="1">
        <v>20</v>
      </c>
      <c r="G4772">
        <f t="shared" si="223"/>
        <v>-6</v>
      </c>
      <c r="H4772" t="s">
        <v>2040</v>
      </c>
      <c r="K4772" t="s">
        <v>1818</v>
      </c>
      <c r="L4772" t="s">
        <v>1017</v>
      </c>
      <c r="M4772" t="s">
        <v>376</v>
      </c>
      <c r="N4772" t="s">
        <v>1033</v>
      </c>
      <c r="S4772" t="s">
        <v>30</v>
      </c>
      <c r="U4772">
        <f t="shared" si="224"/>
        <v>1</v>
      </c>
    </row>
    <row r="4773" spans="1:21" x14ac:dyDescent="0.25">
      <c r="A4773">
        <v>20121117</v>
      </c>
      <c r="B4773" t="s">
        <v>1824</v>
      </c>
      <c r="C4773" t="str">
        <f t="shared" si="222"/>
        <v>W</v>
      </c>
      <c r="D4773" t="s">
        <v>376</v>
      </c>
      <c r="E4773" s="1">
        <v>20</v>
      </c>
      <c r="F4773" s="1">
        <v>14</v>
      </c>
      <c r="G4773">
        <f t="shared" si="223"/>
        <v>6</v>
      </c>
      <c r="H4773" t="s">
        <v>2040</v>
      </c>
      <c r="K4773" t="s">
        <v>1818</v>
      </c>
      <c r="L4773" t="s">
        <v>1017</v>
      </c>
      <c r="M4773" t="s">
        <v>376</v>
      </c>
      <c r="N4773" t="s">
        <v>1037</v>
      </c>
      <c r="S4773" t="s">
        <v>30</v>
      </c>
      <c r="U4773">
        <f t="shared" si="224"/>
        <v>0</v>
      </c>
    </row>
    <row r="4774" spans="1:21" x14ac:dyDescent="0.25">
      <c r="A4774">
        <v>20121117</v>
      </c>
      <c r="B4774" t="s">
        <v>171</v>
      </c>
      <c r="C4774" t="str">
        <f t="shared" si="222"/>
        <v>L</v>
      </c>
      <c r="D4774" t="s">
        <v>1787</v>
      </c>
      <c r="E4774" s="1">
        <v>10</v>
      </c>
      <c r="F4774" s="1">
        <v>42</v>
      </c>
      <c r="G4774">
        <f t="shared" si="223"/>
        <v>-32</v>
      </c>
      <c r="H4774" t="s">
        <v>2042</v>
      </c>
      <c r="K4774" t="s">
        <v>1930</v>
      </c>
      <c r="L4774" t="s">
        <v>1929</v>
      </c>
      <c r="M4774" t="s">
        <v>171</v>
      </c>
      <c r="N4774" t="s">
        <v>1033</v>
      </c>
      <c r="S4774" t="s">
        <v>30</v>
      </c>
      <c r="U4774">
        <f t="shared" si="224"/>
        <v>0</v>
      </c>
    </row>
    <row r="4775" spans="1:21" x14ac:dyDescent="0.25">
      <c r="A4775">
        <v>20121117</v>
      </c>
      <c r="B4775" t="s">
        <v>1787</v>
      </c>
      <c r="C4775" t="str">
        <f t="shared" si="222"/>
        <v>W</v>
      </c>
      <c r="D4775" t="s">
        <v>171</v>
      </c>
      <c r="E4775" s="1">
        <v>42</v>
      </c>
      <c r="F4775" s="1">
        <v>10</v>
      </c>
      <c r="G4775">
        <f t="shared" si="223"/>
        <v>32</v>
      </c>
      <c r="H4775" t="s">
        <v>2042</v>
      </c>
      <c r="K4775" t="s">
        <v>1930</v>
      </c>
      <c r="L4775" t="s">
        <v>1929</v>
      </c>
      <c r="M4775" t="s">
        <v>171</v>
      </c>
      <c r="N4775" t="s">
        <v>1037</v>
      </c>
      <c r="S4775" t="s">
        <v>30</v>
      </c>
      <c r="U4775">
        <f t="shared" si="224"/>
        <v>0</v>
      </c>
    </row>
    <row r="4776" spans="1:21" x14ac:dyDescent="0.25">
      <c r="A4776">
        <v>20121124</v>
      </c>
      <c r="B4776" t="s">
        <v>1264</v>
      </c>
      <c r="C4776" t="str">
        <f t="shared" si="222"/>
        <v>L</v>
      </c>
      <c r="D4776" t="s">
        <v>1787</v>
      </c>
      <c r="E4776" s="1">
        <v>10</v>
      </c>
      <c r="F4776" s="1">
        <v>33</v>
      </c>
      <c r="G4776">
        <f t="shared" si="223"/>
        <v>-23</v>
      </c>
      <c r="H4776" t="s">
        <v>2040</v>
      </c>
      <c r="K4776" t="s">
        <v>1407</v>
      </c>
      <c r="L4776" t="s">
        <v>1263</v>
      </c>
      <c r="M4776" t="s">
        <v>1264</v>
      </c>
      <c r="N4776" t="s">
        <v>1033</v>
      </c>
      <c r="S4776" t="s">
        <v>30</v>
      </c>
      <c r="U4776">
        <f t="shared" si="224"/>
        <v>0</v>
      </c>
    </row>
    <row r="4777" spans="1:21" x14ac:dyDescent="0.25">
      <c r="A4777">
        <v>20121124</v>
      </c>
      <c r="B4777" t="s">
        <v>1787</v>
      </c>
      <c r="C4777" t="str">
        <f t="shared" si="222"/>
        <v>W</v>
      </c>
      <c r="D4777" t="s">
        <v>1264</v>
      </c>
      <c r="E4777" s="1">
        <v>33</v>
      </c>
      <c r="F4777" s="1">
        <v>10</v>
      </c>
      <c r="G4777">
        <f t="shared" si="223"/>
        <v>23</v>
      </c>
      <c r="H4777" t="s">
        <v>2040</v>
      </c>
      <c r="K4777" t="s">
        <v>1407</v>
      </c>
      <c r="L4777" t="s">
        <v>1263</v>
      </c>
      <c r="M4777" t="s">
        <v>1264</v>
      </c>
      <c r="N4777" t="s">
        <v>1037</v>
      </c>
      <c r="S4777" t="s">
        <v>30</v>
      </c>
      <c r="U4777">
        <f t="shared" si="224"/>
        <v>0</v>
      </c>
    </row>
    <row r="4778" spans="1:21" x14ac:dyDescent="0.25">
      <c r="A4778">
        <v>20121124</v>
      </c>
      <c r="B4778" t="s">
        <v>171</v>
      </c>
      <c r="C4778" t="str">
        <f t="shared" si="222"/>
        <v>L</v>
      </c>
      <c r="D4778" t="s">
        <v>1824</v>
      </c>
      <c r="E4778" s="1">
        <v>19</v>
      </c>
      <c r="F4778" s="1">
        <v>22</v>
      </c>
      <c r="G4778">
        <f t="shared" si="223"/>
        <v>-3</v>
      </c>
      <c r="H4778" t="s">
        <v>2040</v>
      </c>
      <c r="K4778" t="s">
        <v>1905</v>
      </c>
      <c r="L4778" t="s">
        <v>1904</v>
      </c>
      <c r="M4778" t="s">
        <v>171</v>
      </c>
      <c r="N4778" t="s">
        <v>1033</v>
      </c>
      <c r="S4778" t="s">
        <v>30</v>
      </c>
      <c r="U4778">
        <f t="shared" si="224"/>
        <v>1</v>
      </c>
    </row>
    <row r="4779" spans="1:21" x14ac:dyDescent="0.25">
      <c r="A4779">
        <v>20121124</v>
      </c>
      <c r="B4779" t="s">
        <v>1824</v>
      </c>
      <c r="C4779" t="str">
        <f t="shared" si="222"/>
        <v>W</v>
      </c>
      <c r="D4779" t="s">
        <v>171</v>
      </c>
      <c r="E4779" s="1">
        <v>22</v>
      </c>
      <c r="F4779" s="1">
        <v>19</v>
      </c>
      <c r="G4779">
        <f t="shared" si="223"/>
        <v>3</v>
      </c>
      <c r="H4779" t="s">
        <v>2040</v>
      </c>
      <c r="K4779" t="s">
        <v>1905</v>
      </c>
      <c r="L4779" t="s">
        <v>1904</v>
      </c>
      <c r="M4779" t="s">
        <v>171</v>
      </c>
      <c r="N4779" t="s">
        <v>1037</v>
      </c>
      <c r="S4779" t="s">
        <v>30</v>
      </c>
      <c r="U4779">
        <f t="shared" si="224"/>
        <v>0</v>
      </c>
    </row>
    <row r="4780" spans="1:21" x14ac:dyDescent="0.25">
      <c r="A4780">
        <v>20121124</v>
      </c>
      <c r="B4780" t="s">
        <v>376</v>
      </c>
      <c r="C4780" t="str">
        <f t="shared" si="222"/>
        <v>L</v>
      </c>
      <c r="D4780" t="s">
        <v>1828</v>
      </c>
      <c r="E4780" s="1">
        <v>15</v>
      </c>
      <c r="F4780" s="1">
        <v>16</v>
      </c>
      <c r="G4780">
        <f t="shared" si="223"/>
        <v>-1</v>
      </c>
      <c r="H4780" t="s">
        <v>2040</v>
      </c>
      <c r="K4780" t="s">
        <v>1894</v>
      </c>
      <c r="L4780" t="s">
        <v>1017</v>
      </c>
      <c r="M4780" t="s">
        <v>376</v>
      </c>
      <c r="N4780" t="s">
        <v>1033</v>
      </c>
      <c r="S4780" t="s">
        <v>30</v>
      </c>
      <c r="U4780">
        <f t="shared" si="224"/>
        <v>1</v>
      </c>
    </row>
    <row r="4781" spans="1:21" x14ac:dyDescent="0.25">
      <c r="A4781">
        <v>20121124</v>
      </c>
      <c r="B4781" t="s">
        <v>1828</v>
      </c>
      <c r="C4781" t="str">
        <f t="shared" si="222"/>
        <v>W</v>
      </c>
      <c r="D4781" t="s">
        <v>376</v>
      </c>
      <c r="E4781" s="1">
        <v>16</v>
      </c>
      <c r="F4781" s="1">
        <v>15</v>
      </c>
      <c r="G4781">
        <f t="shared" si="223"/>
        <v>1</v>
      </c>
      <c r="H4781" t="s">
        <v>2040</v>
      </c>
      <c r="K4781" t="s">
        <v>1894</v>
      </c>
      <c r="L4781" t="s">
        <v>1017</v>
      </c>
      <c r="M4781" t="s">
        <v>376</v>
      </c>
      <c r="N4781" t="s">
        <v>1037</v>
      </c>
      <c r="S4781" t="s">
        <v>30</v>
      </c>
      <c r="U4781">
        <f t="shared" si="224"/>
        <v>0</v>
      </c>
    </row>
    <row r="4782" spans="1:21" x14ac:dyDescent="0.25">
      <c r="A4782">
        <v>20121124</v>
      </c>
      <c r="B4782" t="s">
        <v>1825</v>
      </c>
      <c r="C4782" t="str">
        <f t="shared" si="222"/>
        <v>W</v>
      </c>
      <c r="D4782" t="s">
        <v>1821</v>
      </c>
      <c r="E4782" s="1">
        <v>46</v>
      </c>
      <c r="F4782" s="1">
        <v>24</v>
      </c>
      <c r="G4782">
        <f t="shared" si="223"/>
        <v>22</v>
      </c>
      <c r="H4782" t="s">
        <v>2041</v>
      </c>
      <c r="K4782" t="s">
        <v>1827</v>
      </c>
      <c r="L4782" t="s">
        <v>1826</v>
      </c>
      <c r="M4782" t="s">
        <v>1825</v>
      </c>
      <c r="N4782" t="s">
        <v>1033</v>
      </c>
      <c r="S4782" t="s">
        <v>30</v>
      </c>
      <c r="U4782">
        <f t="shared" si="224"/>
        <v>0</v>
      </c>
    </row>
    <row r="4783" spans="1:21" x14ac:dyDescent="0.25">
      <c r="A4783">
        <v>20121124</v>
      </c>
      <c r="B4783" t="s">
        <v>1821</v>
      </c>
      <c r="C4783" t="str">
        <f t="shared" si="222"/>
        <v>L</v>
      </c>
      <c r="D4783" t="s">
        <v>1825</v>
      </c>
      <c r="E4783" s="1">
        <v>24</v>
      </c>
      <c r="F4783" s="1">
        <v>46</v>
      </c>
      <c r="G4783">
        <f t="shared" si="223"/>
        <v>-22</v>
      </c>
      <c r="H4783" t="s">
        <v>2041</v>
      </c>
      <c r="K4783" t="s">
        <v>1827</v>
      </c>
      <c r="L4783" t="s">
        <v>1826</v>
      </c>
      <c r="M4783" t="s">
        <v>1825</v>
      </c>
      <c r="N4783" t="s">
        <v>1037</v>
      </c>
      <c r="S4783" t="s">
        <v>30</v>
      </c>
      <c r="U4783">
        <f t="shared" si="224"/>
        <v>0</v>
      </c>
    </row>
    <row r="4784" spans="1:21" x14ac:dyDescent="0.25">
      <c r="A4784">
        <v>20121201</v>
      </c>
      <c r="B4784" t="s">
        <v>1264</v>
      </c>
      <c r="C4784" t="str">
        <f t="shared" si="222"/>
        <v>L</v>
      </c>
      <c r="D4784" t="s">
        <v>1824</v>
      </c>
      <c r="E4784" s="1">
        <v>12</v>
      </c>
      <c r="F4784" s="1">
        <v>14</v>
      </c>
      <c r="G4784">
        <f t="shared" si="223"/>
        <v>-2</v>
      </c>
      <c r="H4784" t="s">
        <v>2040</v>
      </c>
      <c r="K4784" t="s">
        <v>1407</v>
      </c>
      <c r="L4784" t="s">
        <v>1263</v>
      </c>
      <c r="M4784" t="s">
        <v>1264</v>
      </c>
      <c r="N4784" t="s">
        <v>1033</v>
      </c>
      <c r="S4784" t="s">
        <v>30</v>
      </c>
      <c r="U4784">
        <f t="shared" si="224"/>
        <v>1</v>
      </c>
    </row>
    <row r="4785" spans="1:21" x14ac:dyDescent="0.25">
      <c r="A4785">
        <v>20121201</v>
      </c>
      <c r="B4785" t="s">
        <v>1824</v>
      </c>
      <c r="C4785" t="str">
        <f t="shared" si="222"/>
        <v>W</v>
      </c>
      <c r="D4785" t="s">
        <v>1264</v>
      </c>
      <c r="E4785" s="1">
        <v>14</v>
      </c>
      <c r="F4785" s="1">
        <v>12</v>
      </c>
      <c r="G4785">
        <f t="shared" si="223"/>
        <v>2</v>
      </c>
      <c r="H4785" t="s">
        <v>2040</v>
      </c>
      <c r="K4785" t="s">
        <v>1407</v>
      </c>
      <c r="L4785" t="s">
        <v>1263</v>
      </c>
      <c r="M4785" t="s">
        <v>1264</v>
      </c>
      <c r="N4785" t="s">
        <v>1037</v>
      </c>
      <c r="S4785" t="s">
        <v>30</v>
      </c>
      <c r="U4785">
        <f t="shared" si="224"/>
        <v>0</v>
      </c>
    </row>
    <row r="4786" spans="1:21" x14ac:dyDescent="0.25">
      <c r="A4786">
        <v>20121201</v>
      </c>
      <c r="B4786" t="s">
        <v>376</v>
      </c>
      <c r="C4786" t="str">
        <f t="shared" si="222"/>
        <v>W</v>
      </c>
      <c r="D4786" t="s">
        <v>1787</v>
      </c>
      <c r="E4786" s="1">
        <v>38</v>
      </c>
      <c r="F4786" s="1">
        <v>21</v>
      </c>
      <c r="G4786">
        <f t="shared" si="223"/>
        <v>17</v>
      </c>
      <c r="H4786" t="s">
        <v>2040</v>
      </c>
      <c r="K4786" t="s">
        <v>1894</v>
      </c>
      <c r="L4786" t="s">
        <v>1017</v>
      </c>
      <c r="M4786" t="s">
        <v>376</v>
      </c>
      <c r="N4786" t="s">
        <v>1033</v>
      </c>
      <c r="S4786" t="s">
        <v>30</v>
      </c>
      <c r="U4786">
        <f t="shared" si="224"/>
        <v>0</v>
      </c>
    </row>
    <row r="4787" spans="1:21" x14ac:dyDescent="0.25">
      <c r="A4787">
        <v>20121201</v>
      </c>
      <c r="B4787" t="s">
        <v>1787</v>
      </c>
      <c r="C4787" t="str">
        <f t="shared" si="222"/>
        <v>L</v>
      </c>
      <c r="D4787" t="s">
        <v>376</v>
      </c>
      <c r="E4787" s="1">
        <v>21</v>
      </c>
      <c r="F4787" s="1">
        <v>38</v>
      </c>
      <c r="G4787">
        <f t="shared" si="223"/>
        <v>-17</v>
      </c>
      <c r="H4787" t="s">
        <v>2040</v>
      </c>
      <c r="K4787" t="s">
        <v>1894</v>
      </c>
      <c r="L4787" t="s">
        <v>1017</v>
      </c>
      <c r="M4787" t="s">
        <v>376</v>
      </c>
      <c r="N4787" t="s">
        <v>1037</v>
      </c>
      <c r="S4787" t="s">
        <v>30</v>
      </c>
      <c r="U4787">
        <f t="shared" si="224"/>
        <v>0</v>
      </c>
    </row>
    <row r="4788" spans="1:21" x14ac:dyDescent="0.25">
      <c r="A4788">
        <v>20130202</v>
      </c>
      <c r="B4788" t="s">
        <v>1264</v>
      </c>
      <c r="C4788" t="str">
        <f t="shared" si="222"/>
        <v>L</v>
      </c>
      <c r="D4788" t="s">
        <v>1825</v>
      </c>
      <c r="E4788" s="1">
        <v>22</v>
      </c>
      <c r="F4788" s="1">
        <v>30</v>
      </c>
      <c r="G4788">
        <f t="shared" si="223"/>
        <v>-8</v>
      </c>
      <c r="H4788" t="s">
        <v>2803</v>
      </c>
      <c r="K4788" t="s">
        <v>1407</v>
      </c>
      <c r="L4788" t="s">
        <v>1263</v>
      </c>
      <c r="M4788" t="s">
        <v>1264</v>
      </c>
      <c r="N4788" t="s">
        <v>1033</v>
      </c>
      <c r="O4788" t="s">
        <v>30</v>
      </c>
      <c r="U4788">
        <f t="shared" si="224"/>
        <v>0</v>
      </c>
    </row>
    <row r="4789" spans="1:21" x14ac:dyDescent="0.25">
      <c r="A4789">
        <v>20130202</v>
      </c>
      <c r="B4789" t="s">
        <v>1825</v>
      </c>
      <c r="C4789" t="str">
        <f t="shared" si="222"/>
        <v>W</v>
      </c>
      <c r="D4789" t="s">
        <v>1264</v>
      </c>
      <c r="E4789" s="1">
        <v>30</v>
      </c>
      <c r="F4789" s="1">
        <v>22</v>
      </c>
      <c r="G4789">
        <f t="shared" si="223"/>
        <v>8</v>
      </c>
      <c r="H4789" t="s">
        <v>2803</v>
      </c>
      <c r="K4789" t="s">
        <v>1407</v>
      </c>
      <c r="L4789" t="s">
        <v>1263</v>
      </c>
      <c r="M4789" t="s">
        <v>1264</v>
      </c>
      <c r="N4789" t="s">
        <v>1037</v>
      </c>
      <c r="O4789" t="s">
        <v>30</v>
      </c>
      <c r="U4789">
        <f t="shared" si="224"/>
        <v>0</v>
      </c>
    </row>
    <row r="4790" spans="1:21" x14ac:dyDescent="0.25">
      <c r="A4790">
        <v>20130202</v>
      </c>
      <c r="B4790" t="s">
        <v>376</v>
      </c>
      <c r="C4790" t="str">
        <f t="shared" si="222"/>
        <v>W</v>
      </c>
      <c r="D4790" t="s">
        <v>503</v>
      </c>
      <c r="E4790" s="1">
        <v>38</v>
      </c>
      <c r="F4790" s="1">
        <v>18</v>
      </c>
      <c r="G4790">
        <f t="shared" si="223"/>
        <v>20</v>
      </c>
      <c r="H4790" t="s">
        <v>2803</v>
      </c>
      <c r="K4790" t="s">
        <v>1818</v>
      </c>
      <c r="L4790" t="s">
        <v>1017</v>
      </c>
      <c r="M4790" t="s">
        <v>376</v>
      </c>
      <c r="N4790" t="s">
        <v>1033</v>
      </c>
      <c r="O4790" t="s">
        <v>30</v>
      </c>
      <c r="U4790">
        <f t="shared" si="224"/>
        <v>0</v>
      </c>
    </row>
    <row r="4791" spans="1:21" x14ac:dyDescent="0.25">
      <c r="A4791">
        <v>20130202</v>
      </c>
      <c r="B4791" t="s">
        <v>503</v>
      </c>
      <c r="C4791" t="str">
        <f t="shared" si="222"/>
        <v>L</v>
      </c>
      <c r="D4791" t="s">
        <v>376</v>
      </c>
      <c r="E4791" s="1">
        <v>18</v>
      </c>
      <c r="F4791" s="1">
        <v>38</v>
      </c>
      <c r="G4791">
        <f t="shared" si="223"/>
        <v>-20</v>
      </c>
      <c r="H4791" t="s">
        <v>2803</v>
      </c>
      <c r="K4791" t="s">
        <v>1818</v>
      </c>
      <c r="L4791" t="s">
        <v>1017</v>
      </c>
      <c r="M4791" t="s">
        <v>376</v>
      </c>
      <c r="N4791" t="s">
        <v>1037</v>
      </c>
      <c r="O4791" t="s">
        <v>30</v>
      </c>
      <c r="U4791">
        <f t="shared" si="224"/>
        <v>0</v>
      </c>
    </row>
    <row r="4792" spans="1:21" x14ac:dyDescent="0.25">
      <c r="A4792">
        <v>20130203</v>
      </c>
      <c r="B4792" t="s">
        <v>171</v>
      </c>
      <c r="C4792" t="str">
        <f t="shared" si="222"/>
        <v>W</v>
      </c>
      <c r="D4792" t="s">
        <v>164</v>
      </c>
      <c r="E4792" s="1">
        <v>23</v>
      </c>
      <c r="F4792" s="1">
        <v>18</v>
      </c>
      <c r="G4792">
        <f t="shared" si="223"/>
        <v>5</v>
      </c>
      <c r="H4792" t="s">
        <v>2803</v>
      </c>
      <c r="K4792" t="s">
        <v>1930</v>
      </c>
      <c r="L4792" t="s">
        <v>1929</v>
      </c>
      <c r="M4792" t="s">
        <v>171</v>
      </c>
      <c r="N4792" t="s">
        <v>1033</v>
      </c>
      <c r="O4792" t="s">
        <v>30</v>
      </c>
      <c r="U4792">
        <f t="shared" si="224"/>
        <v>0</v>
      </c>
    </row>
    <row r="4793" spans="1:21" x14ac:dyDescent="0.25">
      <c r="A4793">
        <v>20130203</v>
      </c>
      <c r="B4793" t="s">
        <v>164</v>
      </c>
      <c r="C4793" t="str">
        <f t="shared" si="222"/>
        <v>L</v>
      </c>
      <c r="D4793" t="s">
        <v>171</v>
      </c>
      <c r="E4793" s="1">
        <v>18</v>
      </c>
      <c r="F4793" s="1">
        <v>23</v>
      </c>
      <c r="G4793">
        <f t="shared" si="223"/>
        <v>-5</v>
      </c>
      <c r="H4793" t="s">
        <v>2803</v>
      </c>
      <c r="K4793" t="s">
        <v>1930</v>
      </c>
      <c r="L4793" t="s">
        <v>1929</v>
      </c>
      <c r="M4793" t="s">
        <v>171</v>
      </c>
      <c r="N4793" t="s">
        <v>1037</v>
      </c>
      <c r="O4793" t="s">
        <v>30</v>
      </c>
      <c r="U4793">
        <f t="shared" si="224"/>
        <v>1</v>
      </c>
    </row>
    <row r="4794" spans="1:21" x14ac:dyDescent="0.25">
      <c r="A4794">
        <v>20130209</v>
      </c>
      <c r="B4794" t="s">
        <v>503</v>
      </c>
      <c r="C4794" t="str">
        <f t="shared" si="222"/>
        <v>W</v>
      </c>
      <c r="D4794" t="s">
        <v>171</v>
      </c>
      <c r="E4794" s="1">
        <v>34</v>
      </c>
      <c r="F4794" s="1">
        <v>10</v>
      </c>
      <c r="G4794">
        <f t="shared" si="223"/>
        <v>24</v>
      </c>
      <c r="H4794" t="s">
        <v>2803</v>
      </c>
      <c r="K4794" t="s">
        <v>1903</v>
      </c>
      <c r="L4794" t="s">
        <v>1120</v>
      </c>
      <c r="M4794" t="s">
        <v>503</v>
      </c>
      <c r="N4794" t="s">
        <v>1033</v>
      </c>
      <c r="O4794" t="s">
        <v>30</v>
      </c>
      <c r="U4794">
        <f t="shared" si="224"/>
        <v>0</v>
      </c>
    </row>
    <row r="4795" spans="1:21" x14ac:dyDescent="0.25">
      <c r="A4795">
        <v>20130209</v>
      </c>
      <c r="B4795" t="s">
        <v>171</v>
      </c>
      <c r="C4795" t="str">
        <f t="shared" si="222"/>
        <v>L</v>
      </c>
      <c r="D4795" t="s">
        <v>503</v>
      </c>
      <c r="E4795" s="1">
        <v>10</v>
      </c>
      <c r="F4795" s="1">
        <v>34</v>
      </c>
      <c r="G4795">
        <f t="shared" si="223"/>
        <v>-24</v>
      </c>
      <c r="H4795" t="s">
        <v>2803</v>
      </c>
      <c r="K4795" t="s">
        <v>1903</v>
      </c>
      <c r="L4795" t="s">
        <v>1120</v>
      </c>
      <c r="M4795" t="s">
        <v>503</v>
      </c>
      <c r="N4795" t="s">
        <v>1037</v>
      </c>
      <c r="O4795" t="s">
        <v>30</v>
      </c>
      <c r="U4795">
        <f t="shared" si="224"/>
        <v>0</v>
      </c>
    </row>
    <row r="4796" spans="1:21" x14ac:dyDescent="0.25">
      <c r="A4796">
        <v>20130209</v>
      </c>
      <c r="B4796" t="s">
        <v>164</v>
      </c>
      <c r="C4796" t="str">
        <f t="shared" si="222"/>
        <v>L</v>
      </c>
      <c r="D4796" t="s">
        <v>1264</v>
      </c>
      <c r="E4796" s="1">
        <v>6</v>
      </c>
      <c r="F4796" s="1">
        <v>16</v>
      </c>
      <c r="G4796">
        <f t="shared" si="223"/>
        <v>-10</v>
      </c>
      <c r="H4796" t="s">
        <v>2803</v>
      </c>
      <c r="K4796" t="s">
        <v>1820</v>
      </c>
      <c r="L4796" t="s">
        <v>1939</v>
      </c>
      <c r="M4796" t="s">
        <v>164</v>
      </c>
      <c r="N4796" t="s">
        <v>1033</v>
      </c>
      <c r="O4796" t="s">
        <v>30</v>
      </c>
      <c r="U4796">
        <f t="shared" si="224"/>
        <v>0</v>
      </c>
    </row>
    <row r="4797" spans="1:21" x14ac:dyDescent="0.25">
      <c r="A4797">
        <v>20130209</v>
      </c>
      <c r="B4797" t="s">
        <v>1264</v>
      </c>
      <c r="C4797" t="str">
        <f t="shared" si="222"/>
        <v>W</v>
      </c>
      <c r="D4797" t="s">
        <v>164</v>
      </c>
      <c r="E4797" s="1">
        <v>16</v>
      </c>
      <c r="F4797" s="1">
        <v>6</v>
      </c>
      <c r="G4797">
        <f t="shared" si="223"/>
        <v>10</v>
      </c>
      <c r="H4797" t="s">
        <v>2803</v>
      </c>
      <c r="K4797" t="s">
        <v>1820</v>
      </c>
      <c r="L4797" t="s">
        <v>1939</v>
      </c>
      <c r="M4797" t="s">
        <v>164</v>
      </c>
      <c r="N4797" t="s">
        <v>1037</v>
      </c>
      <c r="O4797" t="s">
        <v>30</v>
      </c>
      <c r="U4797">
        <f t="shared" si="224"/>
        <v>0</v>
      </c>
    </row>
    <row r="4798" spans="1:21" x14ac:dyDescent="0.25">
      <c r="A4798">
        <v>20130210</v>
      </c>
      <c r="B4798" t="s">
        <v>1825</v>
      </c>
      <c r="C4798" t="str">
        <f t="shared" si="222"/>
        <v>L</v>
      </c>
      <c r="D4798" t="s">
        <v>376</v>
      </c>
      <c r="E4798" s="1">
        <v>6</v>
      </c>
      <c r="F4798" s="1">
        <v>12</v>
      </c>
      <c r="G4798">
        <f t="shared" si="223"/>
        <v>-6</v>
      </c>
      <c r="H4798" t="s">
        <v>2803</v>
      </c>
      <c r="K4798" t="s">
        <v>1827</v>
      </c>
      <c r="L4798" t="s">
        <v>1826</v>
      </c>
      <c r="M4798" t="s">
        <v>1825</v>
      </c>
      <c r="N4798" t="s">
        <v>1033</v>
      </c>
      <c r="O4798" t="s">
        <v>30</v>
      </c>
      <c r="U4798">
        <f t="shared" si="224"/>
        <v>1</v>
      </c>
    </row>
    <row r="4799" spans="1:21" x14ac:dyDescent="0.25">
      <c r="A4799">
        <v>20130210</v>
      </c>
      <c r="B4799" t="s">
        <v>376</v>
      </c>
      <c r="C4799" t="str">
        <f t="shared" si="222"/>
        <v>W</v>
      </c>
      <c r="D4799" t="s">
        <v>1825</v>
      </c>
      <c r="E4799" s="1">
        <v>12</v>
      </c>
      <c r="F4799" s="1">
        <v>6</v>
      </c>
      <c r="G4799">
        <f t="shared" si="223"/>
        <v>6</v>
      </c>
      <c r="H4799" t="s">
        <v>2803</v>
      </c>
      <c r="K4799" t="s">
        <v>1827</v>
      </c>
      <c r="L4799" t="s">
        <v>1826</v>
      </c>
      <c r="M4799" t="s">
        <v>1825</v>
      </c>
      <c r="N4799" t="s">
        <v>1037</v>
      </c>
      <c r="O4799" t="s">
        <v>30</v>
      </c>
      <c r="U4799">
        <f t="shared" si="224"/>
        <v>0</v>
      </c>
    </row>
    <row r="4800" spans="1:21" x14ac:dyDescent="0.25">
      <c r="A4800">
        <v>20130223</v>
      </c>
      <c r="B4800" t="s">
        <v>171</v>
      </c>
      <c r="C4800" t="str">
        <f t="shared" si="222"/>
        <v>L</v>
      </c>
      <c r="D4800" t="s">
        <v>1264</v>
      </c>
      <c r="E4800" s="1">
        <v>9</v>
      </c>
      <c r="F4800" s="1">
        <v>26</v>
      </c>
      <c r="G4800">
        <f t="shared" si="223"/>
        <v>-17</v>
      </c>
      <c r="H4800" t="s">
        <v>2803</v>
      </c>
      <c r="K4800" t="s">
        <v>1930</v>
      </c>
      <c r="L4800" t="s">
        <v>1929</v>
      </c>
      <c r="M4800" t="s">
        <v>171</v>
      </c>
      <c r="N4800" t="s">
        <v>1033</v>
      </c>
      <c r="O4800" t="s">
        <v>30</v>
      </c>
      <c r="U4800">
        <f t="shared" si="224"/>
        <v>0</v>
      </c>
    </row>
    <row r="4801" spans="1:21" x14ac:dyDescent="0.25">
      <c r="A4801">
        <v>20130223</v>
      </c>
      <c r="B4801" t="s">
        <v>1264</v>
      </c>
      <c r="C4801" t="str">
        <f t="shared" si="222"/>
        <v>W</v>
      </c>
      <c r="D4801" t="s">
        <v>171</v>
      </c>
      <c r="E4801" s="1">
        <v>26</v>
      </c>
      <c r="F4801" s="1">
        <v>9</v>
      </c>
      <c r="G4801">
        <f t="shared" si="223"/>
        <v>17</v>
      </c>
      <c r="H4801" t="s">
        <v>2803</v>
      </c>
      <c r="K4801" t="s">
        <v>1930</v>
      </c>
      <c r="L4801" t="s">
        <v>1929</v>
      </c>
      <c r="M4801" t="s">
        <v>171</v>
      </c>
      <c r="N4801" t="s">
        <v>1037</v>
      </c>
      <c r="O4801" t="s">
        <v>30</v>
      </c>
      <c r="U4801">
        <f t="shared" si="224"/>
        <v>0</v>
      </c>
    </row>
    <row r="4802" spans="1:21" x14ac:dyDescent="0.25">
      <c r="A4802">
        <v>20130223</v>
      </c>
      <c r="B4802" t="s">
        <v>376</v>
      </c>
      <c r="C4802" t="str">
        <f t="shared" ref="C4802:C4865" si="225">IF(E4802-F4802&gt;0,"W",IF(E4802-F4802&lt;0,"L","D"))</f>
        <v>W</v>
      </c>
      <c r="D4802" t="s">
        <v>164</v>
      </c>
      <c r="E4802" s="1">
        <v>23</v>
      </c>
      <c r="F4802" s="1">
        <v>13</v>
      </c>
      <c r="G4802">
        <f t="shared" ref="G4802:G4865" si="226">E4802-F4802</f>
        <v>10</v>
      </c>
      <c r="H4802" t="s">
        <v>2803</v>
      </c>
      <c r="K4802" t="s">
        <v>1894</v>
      </c>
      <c r="L4802" t="s">
        <v>1017</v>
      </c>
      <c r="M4802" t="s">
        <v>376</v>
      </c>
      <c r="N4802" t="s">
        <v>1033</v>
      </c>
      <c r="O4802" t="s">
        <v>30</v>
      </c>
      <c r="U4802">
        <f t="shared" ref="U4802:U4865" si="227">IF(C4802="L",IF(G4802&gt;-8,1,0),0)</f>
        <v>0</v>
      </c>
    </row>
    <row r="4803" spans="1:21" x14ac:dyDescent="0.25">
      <c r="A4803">
        <v>20130223</v>
      </c>
      <c r="B4803" t="s">
        <v>164</v>
      </c>
      <c r="C4803" t="str">
        <f t="shared" si="225"/>
        <v>L</v>
      </c>
      <c r="D4803" t="s">
        <v>376</v>
      </c>
      <c r="E4803" s="1">
        <v>13</v>
      </c>
      <c r="F4803" s="1">
        <v>23</v>
      </c>
      <c r="G4803">
        <f t="shared" si="226"/>
        <v>-10</v>
      </c>
      <c r="H4803" t="s">
        <v>2803</v>
      </c>
      <c r="K4803" t="s">
        <v>1894</v>
      </c>
      <c r="L4803" t="s">
        <v>1017</v>
      </c>
      <c r="M4803" t="s">
        <v>376</v>
      </c>
      <c r="N4803" t="s">
        <v>1037</v>
      </c>
      <c r="O4803" t="s">
        <v>30</v>
      </c>
      <c r="U4803">
        <f t="shared" si="227"/>
        <v>0</v>
      </c>
    </row>
    <row r="4804" spans="1:21" x14ac:dyDescent="0.25">
      <c r="A4804">
        <v>20130224</v>
      </c>
      <c r="B4804" t="s">
        <v>503</v>
      </c>
      <c r="C4804" t="str">
        <f t="shared" si="225"/>
        <v>W</v>
      </c>
      <c r="D4804" t="s">
        <v>1825</v>
      </c>
      <c r="E4804" s="1">
        <v>12</v>
      </c>
      <c r="F4804" s="1">
        <v>8</v>
      </c>
      <c r="G4804">
        <f t="shared" si="226"/>
        <v>4</v>
      </c>
      <c r="H4804" t="s">
        <v>2803</v>
      </c>
      <c r="K4804" t="s">
        <v>1822</v>
      </c>
      <c r="L4804" t="s">
        <v>1120</v>
      </c>
      <c r="M4804" t="s">
        <v>503</v>
      </c>
      <c r="N4804" t="s">
        <v>1033</v>
      </c>
      <c r="O4804" t="s">
        <v>30</v>
      </c>
      <c r="U4804">
        <f t="shared" si="227"/>
        <v>0</v>
      </c>
    </row>
    <row r="4805" spans="1:21" x14ac:dyDescent="0.25">
      <c r="A4805">
        <v>20130224</v>
      </c>
      <c r="B4805" t="s">
        <v>1825</v>
      </c>
      <c r="C4805" t="str">
        <f t="shared" si="225"/>
        <v>L</v>
      </c>
      <c r="D4805" t="s">
        <v>503</v>
      </c>
      <c r="E4805" s="1">
        <v>8</v>
      </c>
      <c r="F4805" s="1">
        <v>12</v>
      </c>
      <c r="G4805">
        <f t="shared" si="226"/>
        <v>-4</v>
      </c>
      <c r="H4805" t="s">
        <v>2803</v>
      </c>
      <c r="K4805" t="s">
        <v>1822</v>
      </c>
      <c r="L4805" t="s">
        <v>1120</v>
      </c>
      <c r="M4805" t="s">
        <v>503</v>
      </c>
      <c r="N4805" t="s">
        <v>1037</v>
      </c>
      <c r="O4805" t="s">
        <v>30</v>
      </c>
      <c r="U4805">
        <f t="shared" si="227"/>
        <v>1</v>
      </c>
    </row>
    <row r="4806" spans="1:21" x14ac:dyDescent="0.25">
      <c r="A4806">
        <v>20130309</v>
      </c>
      <c r="B4806" t="s">
        <v>1825</v>
      </c>
      <c r="C4806" t="str">
        <f t="shared" si="225"/>
        <v>D</v>
      </c>
      <c r="D4806" t="s">
        <v>164</v>
      </c>
      <c r="E4806" s="1">
        <v>13</v>
      </c>
      <c r="F4806" s="1">
        <v>13</v>
      </c>
      <c r="G4806">
        <f t="shared" si="226"/>
        <v>0</v>
      </c>
      <c r="H4806" t="s">
        <v>2803</v>
      </c>
      <c r="K4806" t="s">
        <v>1827</v>
      </c>
      <c r="L4806" t="s">
        <v>1826</v>
      </c>
      <c r="M4806" t="s">
        <v>1825</v>
      </c>
      <c r="N4806" t="s">
        <v>1033</v>
      </c>
      <c r="O4806" t="s">
        <v>30</v>
      </c>
      <c r="U4806">
        <f t="shared" si="227"/>
        <v>0</v>
      </c>
    </row>
    <row r="4807" spans="1:21" x14ac:dyDescent="0.25">
      <c r="A4807">
        <v>20130309</v>
      </c>
      <c r="B4807" t="s">
        <v>164</v>
      </c>
      <c r="C4807" t="str">
        <f t="shared" si="225"/>
        <v>D</v>
      </c>
      <c r="D4807" t="s">
        <v>1825</v>
      </c>
      <c r="E4807" s="1">
        <v>13</v>
      </c>
      <c r="F4807" s="1">
        <v>13</v>
      </c>
      <c r="G4807">
        <f t="shared" si="226"/>
        <v>0</v>
      </c>
      <c r="H4807" t="s">
        <v>2803</v>
      </c>
      <c r="K4807" t="s">
        <v>1827</v>
      </c>
      <c r="L4807" t="s">
        <v>1826</v>
      </c>
      <c r="M4807" t="s">
        <v>1825</v>
      </c>
      <c r="N4807" t="s">
        <v>1037</v>
      </c>
      <c r="O4807" t="s">
        <v>30</v>
      </c>
      <c r="U4807">
        <f t="shared" si="227"/>
        <v>0</v>
      </c>
    </row>
    <row r="4808" spans="1:21" x14ac:dyDescent="0.25">
      <c r="A4808">
        <v>20130309</v>
      </c>
      <c r="B4808" t="s">
        <v>503</v>
      </c>
      <c r="C4808" t="str">
        <f t="shared" si="225"/>
        <v>L</v>
      </c>
      <c r="D4808" t="s">
        <v>1264</v>
      </c>
      <c r="E4808" s="1">
        <v>18</v>
      </c>
      <c r="F4808" s="1">
        <v>28</v>
      </c>
      <c r="G4808">
        <f t="shared" si="226"/>
        <v>-10</v>
      </c>
      <c r="H4808" t="s">
        <v>2803</v>
      </c>
      <c r="K4808" t="s">
        <v>1822</v>
      </c>
      <c r="L4808" t="s">
        <v>1120</v>
      </c>
      <c r="M4808" t="s">
        <v>503</v>
      </c>
      <c r="N4808" t="s">
        <v>1033</v>
      </c>
      <c r="O4808" t="s">
        <v>30</v>
      </c>
      <c r="U4808">
        <f t="shared" si="227"/>
        <v>0</v>
      </c>
    </row>
    <row r="4809" spans="1:21" x14ac:dyDescent="0.25">
      <c r="A4809">
        <v>20130309</v>
      </c>
      <c r="B4809" t="s">
        <v>1264</v>
      </c>
      <c r="C4809" t="str">
        <f t="shared" si="225"/>
        <v>W</v>
      </c>
      <c r="D4809" t="s">
        <v>503</v>
      </c>
      <c r="E4809" s="1">
        <v>28</v>
      </c>
      <c r="F4809" s="1">
        <v>18</v>
      </c>
      <c r="G4809">
        <f t="shared" si="226"/>
        <v>10</v>
      </c>
      <c r="H4809" t="s">
        <v>2803</v>
      </c>
      <c r="K4809" t="s">
        <v>1822</v>
      </c>
      <c r="L4809" t="s">
        <v>1120</v>
      </c>
      <c r="M4809" t="s">
        <v>503</v>
      </c>
      <c r="N4809" t="s">
        <v>1037</v>
      </c>
      <c r="O4809" t="s">
        <v>30</v>
      </c>
      <c r="U4809">
        <f t="shared" si="227"/>
        <v>0</v>
      </c>
    </row>
    <row r="4810" spans="1:21" x14ac:dyDescent="0.25">
      <c r="A4810">
        <v>20130310</v>
      </c>
      <c r="B4810" t="s">
        <v>376</v>
      </c>
      <c r="C4810" t="str">
        <f t="shared" si="225"/>
        <v>W</v>
      </c>
      <c r="D4810" t="s">
        <v>171</v>
      </c>
      <c r="E4810" s="1">
        <v>18</v>
      </c>
      <c r="F4810" s="1">
        <v>11</v>
      </c>
      <c r="G4810">
        <f t="shared" si="226"/>
        <v>7</v>
      </c>
      <c r="H4810" t="s">
        <v>2803</v>
      </c>
      <c r="K4810" t="s">
        <v>1894</v>
      </c>
      <c r="L4810" t="s">
        <v>1017</v>
      </c>
      <c r="M4810" t="s">
        <v>376</v>
      </c>
      <c r="N4810" t="s">
        <v>1033</v>
      </c>
      <c r="O4810" t="s">
        <v>30</v>
      </c>
      <c r="U4810">
        <f t="shared" si="227"/>
        <v>0</v>
      </c>
    </row>
    <row r="4811" spans="1:21" x14ac:dyDescent="0.25">
      <c r="A4811">
        <v>20130310</v>
      </c>
      <c r="B4811" t="s">
        <v>171</v>
      </c>
      <c r="C4811" t="str">
        <f t="shared" si="225"/>
        <v>L</v>
      </c>
      <c r="D4811" t="s">
        <v>376</v>
      </c>
      <c r="E4811" s="1">
        <v>11</v>
      </c>
      <c r="F4811" s="1">
        <v>18</v>
      </c>
      <c r="G4811">
        <f t="shared" si="226"/>
        <v>-7</v>
      </c>
      <c r="H4811" t="s">
        <v>2803</v>
      </c>
      <c r="K4811" t="s">
        <v>1894</v>
      </c>
      <c r="L4811" t="s">
        <v>1017</v>
      </c>
      <c r="M4811" t="s">
        <v>376</v>
      </c>
      <c r="N4811" t="s">
        <v>1037</v>
      </c>
      <c r="O4811" t="s">
        <v>30</v>
      </c>
      <c r="U4811">
        <f t="shared" si="227"/>
        <v>1</v>
      </c>
    </row>
    <row r="4812" spans="1:21" x14ac:dyDescent="0.25">
      <c r="A4812">
        <v>20130316</v>
      </c>
      <c r="B4812" t="s">
        <v>1264</v>
      </c>
      <c r="C4812" t="str">
        <f t="shared" si="225"/>
        <v>W</v>
      </c>
      <c r="D4812" t="s">
        <v>376</v>
      </c>
      <c r="E4812" s="1">
        <v>30</v>
      </c>
      <c r="F4812" s="1">
        <v>3</v>
      </c>
      <c r="G4812">
        <f t="shared" si="226"/>
        <v>27</v>
      </c>
      <c r="H4812" t="s">
        <v>2803</v>
      </c>
      <c r="K4812" t="s">
        <v>1407</v>
      </c>
      <c r="L4812" t="s">
        <v>1263</v>
      </c>
      <c r="M4812" t="s">
        <v>1264</v>
      </c>
      <c r="N4812" t="s">
        <v>1033</v>
      </c>
      <c r="O4812" t="s">
        <v>30</v>
      </c>
      <c r="U4812">
        <f t="shared" si="227"/>
        <v>0</v>
      </c>
    </row>
    <row r="4813" spans="1:21" x14ac:dyDescent="0.25">
      <c r="A4813">
        <v>20130316</v>
      </c>
      <c r="B4813" t="s">
        <v>376</v>
      </c>
      <c r="C4813" t="str">
        <f t="shared" si="225"/>
        <v>L</v>
      </c>
      <c r="D4813" t="s">
        <v>1264</v>
      </c>
      <c r="E4813" s="1">
        <v>3</v>
      </c>
      <c r="F4813" s="1">
        <v>30</v>
      </c>
      <c r="G4813">
        <f t="shared" si="226"/>
        <v>-27</v>
      </c>
      <c r="H4813" t="s">
        <v>2803</v>
      </c>
      <c r="K4813" t="s">
        <v>1407</v>
      </c>
      <c r="L4813" t="s">
        <v>1263</v>
      </c>
      <c r="M4813" t="s">
        <v>1264</v>
      </c>
      <c r="N4813" t="s">
        <v>1037</v>
      </c>
      <c r="O4813" t="s">
        <v>30</v>
      </c>
      <c r="U4813">
        <f t="shared" si="227"/>
        <v>0</v>
      </c>
    </row>
    <row r="4814" spans="1:21" x14ac:dyDescent="0.25">
      <c r="A4814">
        <v>20130316</v>
      </c>
      <c r="B4814" t="s">
        <v>164</v>
      </c>
      <c r="C4814" t="str">
        <f t="shared" si="225"/>
        <v>W</v>
      </c>
      <c r="D4814" t="s">
        <v>503</v>
      </c>
      <c r="E4814" s="1">
        <v>23</v>
      </c>
      <c r="F4814" s="1">
        <v>16</v>
      </c>
      <c r="G4814">
        <f t="shared" si="226"/>
        <v>7</v>
      </c>
      <c r="H4814" t="s">
        <v>2803</v>
      </c>
      <c r="K4814" t="s">
        <v>1820</v>
      </c>
      <c r="L4814" t="s">
        <v>1819</v>
      </c>
      <c r="M4814" t="s">
        <v>164</v>
      </c>
      <c r="N4814" t="s">
        <v>1033</v>
      </c>
      <c r="O4814" t="s">
        <v>30</v>
      </c>
      <c r="U4814">
        <f t="shared" si="227"/>
        <v>0</v>
      </c>
    </row>
    <row r="4815" spans="1:21" x14ac:dyDescent="0.25">
      <c r="A4815">
        <v>20130316</v>
      </c>
      <c r="B4815" t="s">
        <v>503</v>
      </c>
      <c r="C4815" t="str">
        <f t="shared" si="225"/>
        <v>L</v>
      </c>
      <c r="D4815" t="s">
        <v>164</v>
      </c>
      <c r="E4815" s="1">
        <v>16</v>
      </c>
      <c r="F4815" s="1">
        <v>23</v>
      </c>
      <c r="G4815">
        <f t="shared" si="226"/>
        <v>-7</v>
      </c>
      <c r="H4815" t="s">
        <v>2803</v>
      </c>
      <c r="K4815" t="s">
        <v>1820</v>
      </c>
      <c r="L4815" t="s">
        <v>1819</v>
      </c>
      <c r="M4815" t="s">
        <v>164</v>
      </c>
      <c r="N4815" t="s">
        <v>1037</v>
      </c>
      <c r="O4815" t="s">
        <v>30</v>
      </c>
      <c r="U4815">
        <f t="shared" si="227"/>
        <v>1</v>
      </c>
    </row>
    <row r="4816" spans="1:21" x14ac:dyDescent="0.25">
      <c r="A4816">
        <v>20130316</v>
      </c>
      <c r="B4816" t="s">
        <v>171</v>
      </c>
      <c r="C4816" t="str">
        <f t="shared" si="225"/>
        <v>W</v>
      </c>
      <c r="D4816" t="s">
        <v>1825</v>
      </c>
      <c r="E4816" s="1">
        <v>22</v>
      </c>
      <c r="F4816" s="1">
        <v>15</v>
      </c>
      <c r="G4816">
        <f t="shared" si="226"/>
        <v>7</v>
      </c>
      <c r="H4816" t="s">
        <v>2803</v>
      </c>
      <c r="K4816" t="s">
        <v>1930</v>
      </c>
      <c r="L4816" t="s">
        <v>1929</v>
      </c>
      <c r="M4816" t="s">
        <v>171</v>
      </c>
      <c r="N4816" t="s">
        <v>1033</v>
      </c>
      <c r="O4816" t="s">
        <v>30</v>
      </c>
      <c r="U4816">
        <f t="shared" si="227"/>
        <v>0</v>
      </c>
    </row>
    <row r="4817" spans="1:21" x14ac:dyDescent="0.25">
      <c r="A4817">
        <v>20130316</v>
      </c>
      <c r="B4817" t="s">
        <v>1825</v>
      </c>
      <c r="C4817" t="str">
        <f t="shared" si="225"/>
        <v>L</v>
      </c>
      <c r="D4817" t="s">
        <v>171</v>
      </c>
      <c r="E4817" s="1">
        <v>15</v>
      </c>
      <c r="F4817" s="1">
        <v>22</v>
      </c>
      <c r="G4817">
        <f t="shared" si="226"/>
        <v>-7</v>
      </c>
      <c r="H4817" t="s">
        <v>2803</v>
      </c>
      <c r="K4817" t="s">
        <v>1930</v>
      </c>
      <c r="L4817" t="s">
        <v>1929</v>
      </c>
      <c r="M4817" t="s">
        <v>171</v>
      </c>
      <c r="N4817" t="s">
        <v>1037</v>
      </c>
      <c r="O4817" t="s">
        <v>30</v>
      </c>
      <c r="U4817">
        <f t="shared" si="227"/>
        <v>1</v>
      </c>
    </row>
    <row r="4818" spans="1:21" x14ac:dyDescent="0.25">
      <c r="A4818">
        <v>20130608</v>
      </c>
      <c r="B4818" t="s">
        <v>1821</v>
      </c>
      <c r="C4818" t="str">
        <f t="shared" si="225"/>
        <v>L</v>
      </c>
      <c r="D4818" t="s">
        <v>376</v>
      </c>
      <c r="E4818" s="1">
        <v>3</v>
      </c>
      <c r="F4818" s="1">
        <v>32</v>
      </c>
      <c r="G4818">
        <f t="shared" si="226"/>
        <v>-29</v>
      </c>
      <c r="H4818" t="s">
        <v>2036</v>
      </c>
      <c r="K4818" t="s">
        <v>1920</v>
      </c>
      <c r="L4818" t="s">
        <v>1919</v>
      </c>
      <c r="M4818" t="s">
        <v>1821</v>
      </c>
      <c r="N4818" t="s">
        <v>1033</v>
      </c>
      <c r="S4818" t="s">
        <v>30</v>
      </c>
      <c r="U4818">
        <f t="shared" si="227"/>
        <v>0</v>
      </c>
    </row>
    <row r="4819" spans="1:21" x14ac:dyDescent="0.25">
      <c r="A4819">
        <v>20130608</v>
      </c>
      <c r="B4819" t="s">
        <v>376</v>
      </c>
      <c r="C4819" t="str">
        <f t="shared" si="225"/>
        <v>W</v>
      </c>
      <c r="D4819" t="s">
        <v>1821</v>
      </c>
      <c r="E4819" s="1">
        <v>32</v>
      </c>
      <c r="F4819" s="1">
        <v>3</v>
      </c>
      <c r="G4819">
        <f t="shared" si="226"/>
        <v>29</v>
      </c>
      <c r="H4819" t="s">
        <v>2036</v>
      </c>
      <c r="K4819" t="s">
        <v>1920</v>
      </c>
      <c r="L4819" t="s">
        <v>1919</v>
      </c>
      <c r="M4819" t="s">
        <v>1821</v>
      </c>
      <c r="N4819" t="s">
        <v>1037</v>
      </c>
      <c r="S4819" t="s">
        <v>30</v>
      </c>
      <c r="U4819">
        <f t="shared" si="227"/>
        <v>0</v>
      </c>
    </row>
    <row r="4820" spans="1:21" x14ac:dyDescent="0.25">
      <c r="A4820">
        <v>20130608</v>
      </c>
      <c r="B4820" t="s">
        <v>1787</v>
      </c>
      <c r="C4820" t="str">
        <f t="shared" si="225"/>
        <v>W</v>
      </c>
      <c r="D4820" t="s">
        <v>164</v>
      </c>
      <c r="E4820" s="1">
        <v>23</v>
      </c>
      <c r="F4820" s="1">
        <v>13</v>
      </c>
      <c r="G4820">
        <f t="shared" si="226"/>
        <v>10</v>
      </c>
      <c r="H4820" t="s">
        <v>2033</v>
      </c>
      <c r="K4820" t="s">
        <v>1836</v>
      </c>
      <c r="L4820" t="s">
        <v>1786</v>
      </c>
      <c r="M4820" t="s">
        <v>1787</v>
      </c>
      <c r="N4820" t="s">
        <v>1033</v>
      </c>
      <c r="S4820" t="s">
        <v>30</v>
      </c>
      <c r="U4820">
        <f t="shared" si="227"/>
        <v>0</v>
      </c>
    </row>
    <row r="4821" spans="1:21" x14ac:dyDescent="0.25">
      <c r="A4821">
        <v>20130608</v>
      </c>
      <c r="B4821" t="s">
        <v>164</v>
      </c>
      <c r="C4821" t="str">
        <f t="shared" si="225"/>
        <v>L</v>
      </c>
      <c r="D4821" t="s">
        <v>1787</v>
      </c>
      <c r="E4821" s="1">
        <v>13</v>
      </c>
      <c r="F4821" s="1">
        <v>23</v>
      </c>
      <c r="G4821">
        <f t="shared" si="226"/>
        <v>-10</v>
      </c>
      <c r="H4821" t="s">
        <v>2033</v>
      </c>
      <c r="K4821" t="s">
        <v>1836</v>
      </c>
      <c r="L4821" t="s">
        <v>1786</v>
      </c>
      <c r="M4821" t="s">
        <v>1787</v>
      </c>
      <c r="N4821" t="s">
        <v>1037</v>
      </c>
      <c r="S4821" t="s">
        <v>30</v>
      </c>
      <c r="U4821">
        <f t="shared" si="227"/>
        <v>0</v>
      </c>
    </row>
    <row r="4822" spans="1:21" x14ac:dyDescent="0.25">
      <c r="A4822">
        <v>20130608</v>
      </c>
      <c r="B4822" t="s">
        <v>1828</v>
      </c>
      <c r="C4822" t="str">
        <f t="shared" si="225"/>
        <v>W</v>
      </c>
      <c r="D4822" t="s">
        <v>171</v>
      </c>
      <c r="E4822" s="1">
        <v>44</v>
      </c>
      <c r="F4822" s="1">
        <v>10</v>
      </c>
      <c r="G4822">
        <f t="shared" si="226"/>
        <v>34</v>
      </c>
      <c r="H4822" t="s">
        <v>2039</v>
      </c>
      <c r="K4822" t="s">
        <v>1830</v>
      </c>
      <c r="L4822" t="s">
        <v>1829</v>
      </c>
      <c r="M4822" t="s">
        <v>1828</v>
      </c>
      <c r="N4822" t="s">
        <v>1033</v>
      </c>
      <c r="S4822" t="s">
        <v>30</v>
      </c>
      <c r="U4822">
        <f t="shared" si="227"/>
        <v>0</v>
      </c>
    </row>
    <row r="4823" spans="1:21" x14ac:dyDescent="0.25">
      <c r="A4823">
        <v>20130608</v>
      </c>
      <c r="B4823" t="s">
        <v>171</v>
      </c>
      <c r="C4823" t="str">
        <f t="shared" si="225"/>
        <v>L</v>
      </c>
      <c r="D4823" t="s">
        <v>1828</v>
      </c>
      <c r="E4823" s="1">
        <v>10</v>
      </c>
      <c r="F4823" s="1">
        <v>44</v>
      </c>
      <c r="G4823">
        <f t="shared" si="226"/>
        <v>-34</v>
      </c>
      <c r="H4823" t="s">
        <v>2039</v>
      </c>
      <c r="K4823" t="s">
        <v>1830</v>
      </c>
      <c r="L4823" t="s">
        <v>1829</v>
      </c>
      <c r="M4823" t="s">
        <v>1828</v>
      </c>
      <c r="N4823" t="s">
        <v>1037</v>
      </c>
      <c r="S4823" t="s">
        <v>30</v>
      </c>
      <c r="U4823">
        <f t="shared" si="227"/>
        <v>0</v>
      </c>
    </row>
    <row r="4824" spans="1:21" x14ac:dyDescent="0.25">
      <c r="A4824">
        <v>20130615</v>
      </c>
      <c r="B4824" t="s">
        <v>1821</v>
      </c>
      <c r="C4824" t="str">
        <f t="shared" si="225"/>
        <v>L</v>
      </c>
      <c r="D4824" t="s">
        <v>376</v>
      </c>
      <c r="E4824" s="1">
        <v>26</v>
      </c>
      <c r="F4824" s="1">
        <v>51</v>
      </c>
      <c r="G4824">
        <f t="shared" si="226"/>
        <v>-25</v>
      </c>
      <c r="H4824" t="s">
        <v>2036</v>
      </c>
      <c r="K4824" t="s">
        <v>2035</v>
      </c>
      <c r="L4824" t="s">
        <v>1885</v>
      </c>
      <c r="M4824" t="s">
        <v>1821</v>
      </c>
      <c r="N4824" t="s">
        <v>1033</v>
      </c>
      <c r="S4824" t="s">
        <v>30</v>
      </c>
      <c r="U4824">
        <f t="shared" si="227"/>
        <v>0</v>
      </c>
    </row>
    <row r="4825" spans="1:21" x14ac:dyDescent="0.25">
      <c r="A4825">
        <v>20130615</v>
      </c>
      <c r="B4825" t="s">
        <v>376</v>
      </c>
      <c r="C4825" t="str">
        <f t="shared" si="225"/>
        <v>W</v>
      </c>
      <c r="D4825" t="s">
        <v>1821</v>
      </c>
      <c r="E4825" s="1">
        <v>51</v>
      </c>
      <c r="F4825" s="1">
        <v>26</v>
      </c>
      <c r="G4825">
        <f t="shared" si="226"/>
        <v>25</v>
      </c>
      <c r="H4825" t="s">
        <v>2036</v>
      </c>
      <c r="K4825" t="s">
        <v>2035</v>
      </c>
      <c r="L4825" t="s">
        <v>1885</v>
      </c>
      <c r="M4825" t="s">
        <v>1821</v>
      </c>
      <c r="N4825" t="s">
        <v>1037</v>
      </c>
      <c r="S4825" t="s">
        <v>30</v>
      </c>
      <c r="U4825">
        <f t="shared" si="227"/>
        <v>0</v>
      </c>
    </row>
    <row r="4826" spans="1:21" x14ac:dyDescent="0.25">
      <c r="A4826">
        <v>20130615</v>
      </c>
      <c r="B4826" t="s">
        <v>1787</v>
      </c>
      <c r="C4826" t="str">
        <f t="shared" si="225"/>
        <v>W</v>
      </c>
      <c r="D4826" t="s">
        <v>164</v>
      </c>
      <c r="E4826" s="1">
        <v>30</v>
      </c>
      <c r="F4826" s="1">
        <v>0</v>
      </c>
      <c r="G4826">
        <f t="shared" si="226"/>
        <v>30</v>
      </c>
      <c r="H4826" t="s">
        <v>2033</v>
      </c>
      <c r="K4826" t="s">
        <v>2037</v>
      </c>
      <c r="L4826" t="s">
        <v>1846</v>
      </c>
      <c r="M4826" t="s">
        <v>1787</v>
      </c>
      <c r="N4826" t="s">
        <v>1033</v>
      </c>
      <c r="S4826" t="s">
        <v>30</v>
      </c>
      <c r="U4826">
        <f t="shared" si="227"/>
        <v>0</v>
      </c>
    </row>
    <row r="4827" spans="1:21" x14ac:dyDescent="0.25">
      <c r="A4827">
        <v>20130615</v>
      </c>
      <c r="B4827" t="s">
        <v>164</v>
      </c>
      <c r="C4827" t="str">
        <f t="shared" si="225"/>
        <v>L</v>
      </c>
      <c r="D4827" t="s">
        <v>1787</v>
      </c>
      <c r="E4827" s="1">
        <v>0</v>
      </c>
      <c r="F4827" s="1">
        <v>30</v>
      </c>
      <c r="G4827">
        <f t="shared" si="226"/>
        <v>-30</v>
      </c>
      <c r="H4827" t="s">
        <v>2033</v>
      </c>
      <c r="K4827" t="s">
        <v>2037</v>
      </c>
      <c r="L4827" t="s">
        <v>1846</v>
      </c>
      <c r="M4827" t="s">
        <v>1787</v>
      </c>
      <c r="N4827" t="s">
        <v>1037</v>
      </c>
      <c r="S4827" t="s">
        <v>30</v>
      </c>
      <c r="U4827">
        <f t="shared" si="227"/>
        <v>0</v>
      </c>
    </row>
    <row r="4828" spans="1:21" x14ac:dyDescent="0.25">
      <c r="A4828">
        <v>20130615</v>
      </c>
      <c r="B4828" t="s">
        <v>1828</v>
      </c>
      <c r="C4828" t="str">
        <f t="shared" si="225"/>
        <v>W</v>
      </c>
      <c r="D4828" t="s">
        <v>503</v>
      </c>
      <c r="E4828" s="1">
        <v>30</v>
      </c>
      <c r="F4828" s="1">
        <v>17</v>
      </c>
      <c r="G4828">
        <f t="shared" si="226"/>
        <v>13</v>
      </c>
      <c r="H4828" t="s">
        <v>2038</v>
      </c>
      <c r="K4828" t="s">
        <v>2021</v>
      </c>
      <c r="L4828" t="s">
        <v>2020</v>
      </c>
      <c r="M4828" t="s">
        <v>1828</v>
      </c>
      <c r="N4828" t="s">
        <v>1033</v>
      </c>
      <c r="S4828" t="s">
        <v>30</v>
      </c>
      <c r="U4828">
        <f t="shared" si="227"/>
        <v>0</v>
      </c>
    </row>
    <row r="4829" spans="1:21" x14ac:dyDescent="0.25">
      <c r="A4829">
        <v>20130615</v>
      </c>
      <c r="B4829" t="s">
        <v>503</v>
      </c>
      <c r="C4829" t="str">
        <f t="shared" si="225"/>
        <v>L</v>
      </c>
      <c r="D4829" t="s">
        <v>1828</v>
      </c>
      <c r="E4829" s="1">
        <v>17</v>
      </c>
      <c r="F4829" s="1">
        <v>30</v>
      </c>
      <c r="G4829">
        <f t="shared" si="226"/>
        <v>-13</v>
      </c>
      <c r="H4829" t="s">
        <v>2038</v>
      </c>
      <c r="K4829" t="s">
        <v>2021</v>
      </c>
      <c r="L4829" t="s">
        <v>2020</v>
      </c>
      <c r="M4829" t="s">
        <v>1828</v>
      </c>
      <c r="N4829" t="s">
        <v>1037</v>
      </c>
      <c r="S4829" t="s">
        <v>30</v>
      </c>
      <c r="U4829">
        <f t="shared" si="227"/>
        <v>0</v>
      </c>
    </row>
    <row r="4830" spans="1:21" x14ac:dyDescent="0.25">
      <c r="A4830">
        <v>20130622</v>
      </c>
      <c r="B4830" t="s">
        <v>1787</v>
      </c>
      <c r="C4830" t="str">
        <f t="shared" si="225"/>
        <v>W</v>
      </c>
      <c r="D4830" t="s">
        <v>164</v>
      </c>
      <c r="E4830" s="1">
        <v>24</v>
      </c>
      <c r="F4830" s="1">
        <v>9</v>
      </c>
      <c r="G4830">
        <f t="shared" si="226"/>
        <v>15</v>
      </c>
      <c r="H4830" t="s">
        <v>2033</v>
      </c>
      <c r="K4830" t="s">
        <v>2032</v>
      </c>
      <c r="L4830" t="s">
        <v>2031</v>
      </c>
      <c r="M4830" t="s">
        <v>1787</v>
      </c>
      <c r="N4830" t="s">
        <v>1033</v>
      </c>
      <c r="S4830" t="s">
        <v>30</v>
      </c>
      <c r="U4830">
        <f t="shared" si="227"/>
        <v>0</v>
      </c>
    </row>
    <row r="4831" spans="1:21" x14ac:dyDescent="0.25">
      <c r="A4831">
        <v>20130622</v>
      </c>
      <c r="B4831" t="s">
        <v>164</v>
      </c>
      <c r="C4831" t="str">
        <f t="shared" si="225"/>
        <v>L</v>
      </c>
      <c r="D4831" t="s">
        <v>1787</v>
      </c>
      <c r="E4831" s="1">
        <v>9</v>
      </c>
      <c r="F4831" s="1">
        <v>24</v>
      </c>
      <c r="G4831">
        <f t="shared" si="226"/>
        <v>-15</v>
      </c>
      <c r="H4831" t="s">
        <v>2033</v>
      </c>
      <c r="K4831" t="s">
        <v>2032</v>
      </c>
      <c r="L4831" t="s">
        <v>2031</v>
      </c>
      <c r="M4831" t="s">
        <v>1787</v>
      </c>
      <c r="N4831" t="s">
        <v>1037</v>
      </c>
      <c r="S4831" t="s">
        <v>30</v>
      </c>
      <c r="U4831">
        <f t="shared" si="227"/>
        <v>0</v>
      </c>
    </row>
    <row r="4832" spans="1:21" x14ac:dyDescent="0.25">
      <c r="A4832">
        <v>20130622</v>
      </c>
      <c r="B4832" t="s">
        <v>503</v>
      </c>
      <c r="C4832" t="str">
        <f t="shared" si="225"/>
        <v>W</v>
      </c>
      <c r="D4832" t="s">
        <v>171</v>
      </c>
      <c r="E4832" s="1">
        <v>30</v>
      </c>
      <c r="F4832" s="1">
        <v>29</v>
      </c>
      <c r="G4832">
        <f t="shared" si="226"/>
        <v>1</v>
      </c>
      <c r="H4832" t="s">
        <v>2034</v>
      </c>
      <c r="K4832" t="s">
        <v>1990</v>
      </c>
      <c r="L4832" t="s">
        <v>1841</v>
      </c>
      <c r="M4832" t="s">
        <v>1828</v>
      </c>
      <c r="N4832" t="s">
        <v>1839</v>
      </c>
      <c r="S4832" t="s">
        <v>30</v>
      </c>
      <c r="U4832">
        <f t="shared" si="227"/>
        <v>0</v>
      </c>
    </row>
    <row r="4833" spans="1:21" x14ac:dyDescent="0.25">
      <c r="A4833">
        <v>20130622</v>
      </c>
      <c r="B4833" t="s">
        <v>171</v>
      </c>
      <c r="C4833" t="str">
        <f t="shared" si="225"/>
        <v>L</v>
      </c>
      <c r="D4833" t="s">
        <v>503</v>
      </c>
      <c r="E4833" s="1">
        <v>29</v>
      </c>
      <c r="F4833" s="1">
        <v>30</v>
      </c>
      <c r="G4833">
        <f t="shared" si="226"/>
        <v>-1</v>
      </c>
      <c r="H4833" t="s">
        <v>2034</v>
      </c>
      <c r="K4833" t="s">
        <v>1990</v>
      </c>
      <c r="L4833" t="s">
        <v>1841</v>
      </c>
      <c r="M4833" t="s">
        <v>1828</v>
      </c>
      <c r="N4833" t="s">
        <v>1839</v>
      </c>
      <c r="S4833" t="s">
        <v>30</v>
      </c>
      <c r="U4833">
        <f t="shared" si="227"/>
        <v>1</v>
      </c>
    </row>
    <row r="4834" spans="1:21" x14ac:dyDescent="0.25">
      <c r="A4834">
        <v>20130817</v>
      </c>
      <c r="B4834" t="s">
        <v>1828</v>
      </c>
      <c r="C4834" t="str">
        <f t="shared" si="225"/>
        <v>W</v>
      </c>
      <c r="D4834" t="s">
        <v>1821</v>
      </c>
      <c r="E4834" s="1">
        <v>73</v>
      </c>
      <c r="F4834" s="1">
        <v>13</v>
      </c>
      <c r="G4834">
        <f t="shared" si="226"/>
        <v>60</v>
      </c>
      <c r="H4834" t="s">
        <v>2768</v>
      </c>
      <c r="K4834" t="s">
        <v>2769</v>
      </c>
      <c r="L4834" t="s">
        <v>1850</v>
      </c>
      <c r="M4834" t="s">
        <v>1828</v>
      </c>
      <c r="N4834" t="s">
        <v>1033</v>
      </c>
      <c r="P4834" t="s">
        <v>30</v>
      </c>
      <c r="U4834">
        <f t="shared" si="227"/>
        <v>0</v>
      </c>
    </row>
    <row r="4835" spans="1:21" x14ac:dyDescent="0.25">
      <c r="A4835">
        <v>20130817</v>
      </c>
      <c r="B4835" t="s">
        <v>1821</v>
      </c>
      <c r="C4835" t="str">
        <f t="shared" si="225"/>
        <v>L</v>
      </c>
      <c r="D4835" t="s">
        <v>1828</v>
      </c>
      <c r="E4835" s="1">
        <v>13</v>
      </c>
      <c r="F4835" s="1">
        <v>73</v>
      </c>
      <c r="G4835">
        <f t="shared" si="226"/>
        <v>-60</v>
      </c>
      <c r="H4835" t="s">
        <v>2768</v>
      </c>
      <c r="K4835" t="s">
        <v>2769</v>
      </c>
      <c r="L4835" t="s">
        <v>1850</v>
      </c>
      <c r="M4835" t="s">
        <v>1828</v>
      </c>
      <c r="N4835" t="s">
        <v>1037</v>
      </c>
      <c r="P4835" t="s">
        <v>30</v>
      </c>
      <c r="U4835">
        <f t="shared" si="227"/>
        <v>0</v>
      </c>
    </row>
    <row r="4836" spans="1:21" x14ac:dyDescent="0.25">
      <c r="A4836">
        <v>20130817</v>
      </c>
      <c r="B4836" t="s">
        <v>1824</v>
      </c>
      <c r="C4836" t="str">
        <f t="shared" si="225"/>
        <v>L</v>
      </c>
      <c r="D4836" t="s">
        <v>1787</v>
      </c>
      <c r="E4836" s="1">
        <v>29</v>
      </c>
      <c r="F4836" s="1">
        <v>47</v>
      </c>
      <c r="G4836">
        <f t="shared" si="226"/>
        <v>-18</v>
      </c>
      <c r="H4836" t="s">
        <v>2768</v>
      </c>
      <c r="K4836" t="s">
        <v>1960</v>
      </c>
      <c r="L4836" t="s">
        <v>1675</v>
      </c>
      <c r="M4836" t="s">
        <v>1824</v>
      </c>
      <c r="N4836" t="s">
        <v>1033</v>
      </c>
      <c r="P4836" t="s">
        <v>30</v>
      </c>
      <c r="U4836">
        <f t="shared" si="227"/>
        <v>0</v>
      </c>
    </row>
    <row r="4837" spans="1:21" x14ac:dyDescent="0.25">
      <c r="A4837">
        <v>20130817</v>
      </c>
      <c r="B4837" t="s">
        <v>1787</v>
      </c>
      <c r="C4837" t="str">
        <f t="shared" si="225"/>
        <v>W</v>
      </c>
      <c r="D4837" t="s">
        <v>1824</v>
      </c>
      <c r="E4837" s="1">
        <v>47</v>
      </c>
      <c r="F4837" s="1">
        <v>29</v>
      </c>
      <c r="G4837">
        <f t="shared" si="226"/>
        <v>18</v>
      </c>
      <c r="H4837" t="s">
        <v>2768</v>
      </c>
      <c r="K4837" t="s">
        <v>1960</v>
      </c>
      <c r="L4837" t="s">
        <v>1675</v>
      </c>
      <c r="M4837" t="s">
        <v>1824</v>
      </c>
      <c r="N4837" t="s">
        <v>1037</v>
      </c>
      <c r="P4837" t="s">
        <v>30</v>
      </c>
      <c r="U4837">
        <f t="shared" si="227"/>
        <v>0</v>
      </c>
    </row>
    <row r="4838" spans="1:21" x14ac:dyDescent="0.25">
      <c r="A4838">
        <v>20130824</v>
      </c>
      <c r="B4838" t="s">
        <v>1821</v>
      </c>
      <c r="C4838" t="str">
        <f t="shared" si="225"/>
        <v>L</v>
      </c>
      <c r="D4838" t="s">
        <v>1828</v>
      </c>
      <c r="E4838" s="1">
        <v>17</v>
      </c>
      <c r="F4838" s="1">
        <v>22</v>
      </c>
      <c r="G4838">
        <f t="shared" si="226"/>
        <v>-5</v>
      </c>
      <c r="H4838" t="s">
        <v>2768</v>
      </c>
      <c r="K4838" t="s">
        <v>2127</v>
      </c>
      <c r="L4838" t="s">
        <v>1890</v>
      </c>
      <c r="M4838" t="s">
        <v>1821</v>
      </c>
      <c r="N4838" t="s">
        <v>1033</v>
      </c>
      <c r="P4838" t="s">
        <v>30</v>
      </c>
      <c r="U4838">
        <f t="shared" si="227"/>
        <v>1</v>
      </c>
    </row>
    <row r="4839" spans="1:21" x14ac:dyDescent="0.25">
      <c r="A4839">
        <v>20130824</v>
      </c>
      <c r="B4839" t="s">
        <v>1828</v>
      </c>
      <c r="C4839" t="str">
        <f t="shared" si="225"/>
        <v>W</v>
      </c>
      <c r="D4839" t="s">
        <v>1821</v>
      </c>
      <c r="E4839" s="1">
        <v>22</v>
      </c>
      <c r="F4839" s="1">
        <v>17</v>
      </c>
      <c r="G4839">
        <f t="shared" si="226"/>
        <v>5</v>
      </c>
      <c r="H4839" t="s">
        <v>2768</v>
      </c>
      <c r="K4839" t="s">
        <v>2127</v>
      </c>
      <c r="L4839" t="s">
        <v>1890</v>
      </c>
      <c r="M4839" t="s">
        <v>1821</v>
      </c>
      <c r="N4839" t="s">
        <v>1037</v>
      </c>
      <c r="P4839" t="s">
        <v>30</v>
      </c>
      <c r="U4839">
        <f t="shared" si="227"/>
        <v>0</v>
      </c>
    </row>
    <row r="4840" spans="1:21" x14ac:dyDescent="0.25">
      <c r="A4840">
        <v>20130824</v>
      </c>
      <c r="B4840" t="s">
        <v>1787</v>
      </c>
      <c r="C4840" t="str">
        <f t="shared" si="225"/>
        <v>W</v>
      </c>
      <c r="D4840" t="s">
        <v>1824</v>
      </c>
      <c r="E4840" s="1">
        <v>27</v>
      </c>
      <c r="F4840" s="1">
        <v>16</v>
      </c>
      <c r="G4840">
        <f t="shared" si="226"/>
        <v>11</v>
      </c>
      <c r="H4840" t="s">
        <v>2768</v>
      </c>
      <c r="K4840" t="s">
        <v>1838</v>
      </c>
      <c r="L4840" t="s">
        <v>1837</v>
      </c>
      <c r="M4840" t="s">
        <v>1787</v>
      </c>
      <c r="N4840" t="s">
        <v>1033</v>
      </c>
      <c r="P4840" t="s">
        <v>30</v>
      </c>
      <c r="U4840">
        <f t="shared" si="227"/>
        <v>0</v>
      </c>
    </row>
    <row r="4841" spans="1:21" x14ac:dyDescent="0.25">
      <c r="A4841">
        <v>20130824</v>
      </c>
      <c r="B4841" t="s">
        <v>1824</v>
      </c>
      <c r="C4841" t="str">
        <f t="shared" si="225"/>
        <v>L</v>
      </c>
      <c r="D4841" t="s">
        <v>1787</v>
      </c>
      <c r="E4841" s="1">
        <v>16</v>
      </c>
      <c r="F4841" s="1">
        <v>27</v>
      </c>
      <c r="G4841">
        <f t="shared" si="226"/>
        <v>-11</v>
      </c>
      <c r="H4841" t="s">
        <v>2768</v>
      </c>
      <c r="K4841" t="s">
        <v>1838</v>
      </c>
      <c r="L4841" t="s">
        <v>1837</v>
      </c>
      <c r="M4841" t="s">
        <v>1787</v>
      </c>
      <c r="N4841" t="s">
        <v>1037</v>
      </c>
      <c r="P4841" t="s">
        <v>30</v>
      </c>
      <c r="U4841">
        <f t="shared" si="227"/>
        <v>0</v>
      </c>
    </row>
    <row r="4842" spans="1:21" x14ac:dyDescent="0.25">
      <c r="A4842">
        <v>20130907</v>
      </c>
      <c r="B4842" t="s">
        <v>1824</v>
      </c>
      <c r="C4842" t="str">
        <f t="shared" si="225"/>
        <v>L</v>
      </c>
      <c r="D4842" t="s">
        <v>1828</v>
      </c>
      <c r="E4842" s="1">
        <v>12</v>
      </c>
      <c r="F4842" s="1">
        <v>38</v>
      </c>
      <c r="G4842">
        <f t="shared" si="226"/>
        <v>-26</v>
      </c>
      <c r="H4842" t="s">
        <v>2768</v>
      </c>
      <c r="K4842" t="s">
        <v>1916</v>
      </c>
      <c r="L4842" t="s">
        <v>1715</v>
      </c>
      <c r="M4842" t="s">
        <v>1824</v>
      </c>
      <c r="N4842" t="s">
        <v>1033</v>
      </c>
      <c r="P4842" t="s">
        <v>30</v>
      </c>
      <c r="U4842">
        <f t="shared" si="227"/>
        <v>0</v>
      </c>
    </row>
    <row r="4843" spans="1:21" x14ac:dyDescent="0.25">
      <c r="A4843">
        <v>20130907</v>
      </c>
      <c r="B4843" t="s">
        <v>1828</v>
      </c>
      <c r="C4843" t="str">
        <f t="shared" si="225"/>
        <v>W</v>
      </c>
      <c r="D4843" t="s">
        <v>1824</v>
      </c>
      <c r="E4843" s="1">
        <v>38</v>
      </c>
      <c r="F4843" s="1">
        <v>12</v>
      </c>
      <c r="G4843">
        <f t="shared" si="226"/>
        <v>26</v>
      </c>
      <c r="H4843" t="s">
        <v>2768</v>
      </c>
      <c r="K4843" t="s">
        <v>1916</v>
      </c>
      <c r="L4843" t="s">
        <v>1715</v>
      </c>
      <c r="M4843" t="s">
        <v>1824</v>
      </c>
      <c r="N4843" t="s">
        <v>1037</v>
      </c>
      <c r="P4843" t="s">
        <v>30</v>
      </c>
      <c r="U4843">
        <f t="shared" si="227"/>
        <v>0</v>
      </c>
    </row>
    <row r="4844" spans="1:21" x14ac:dyDescent="0.25">
      <c r="A4844">
        <v>20130907</v>
      </c>
      <c r="B4844" t="s">
        <v>1787</v>
      </c>
      <c r="C4844" t="str">
        <f t="shared" si="225"/>
        <v>W</v>
      </c>
      <c r="D4844" t="s">
        <v>1821</v>
      </c>
      <c r="E4844" s="1">
        <v>28</v>
      </c>
      <c r="F4844" s="1">
        <v>13</v>
      </c>
      <c r="G4844">
        <f t="shared" si="226"/>
        <v>15</v>
      </c>
      <c r="H4844" t="s">
        <v>2768</v>
      </c>
      <c r="K4844" t="s">
        <v>2017</v>
      </c>
      <c r="L4844" t="s">
        <v>1503</v>
      </c>
      <c r="M4844" t="s">
        <v>1787</v>
      </c>
      <c r="N4844" t="s">
        <v>1033</v>
      </c>
      <c r="P4844" t="s">
        <v>30</v>
      </c>
      <c r="U4844">
        <f t="shared" si="227"/>
        <v>0</v>
      </c>
    </row>
    <row r="4845" spans="1:21" x14ac:dyDescent="0.25">
      <c r="A4845">
        <v>20130907</v>
      </c>
      <c r="B4845" t="s">
        <v>1821</v>
      </c>
      <c r="C4845" t="str">
        <f t="shared" si="225"/>
        <v>L</v>
      </c>
      <c r="D4845" t="s">
        <v>1787</v>
      </c>
      <c r="E4845" s="1">
        <v>13</v>
      </c>
      <c r="F4845" s="1">
        <v>28</v>
      </c>
      <c r="G4845">
        <f t="shared" si="226"/>
        <v>-15</v>
      </c>
      <c r="H4845" t="s">
        <v>2768</v>
      </c>
      <c r="K4845" t="s">
        <v>2017</v>
      </c>
      <c r="L4845" t="s">
        <v>1503</v>
      </c>
      <c r="M4845" t="s">
        <v>1787</v>
      </c>
      <c r="N4845" t="s">
        <v>1037</v>
      </c>
      <c r="P4845" t="s">
        <v>30</v>
      </c>
      <c r="U4845">
        <f t="shared" si="227"/>
        <v>0</v>
      </c>
    </row>
    <row r="4846" spans="1:21" x14ac:dyDescent="0.25">
      <c r="A4846">
        <v>20130914</v>
      </c>
      <c r="B4846" t="s">
        <v>1787</v>
      </c>
      <c r="C4846" t="str">
        <f t="shared" si="225"/>
        <v>W</v>
      </c>
      <c r="D4846" t="s">
        <v>1828</v>
      </c>
      <c r="E4846" s="1">
        <v>29</v>
      </c>
      <c r="F4846" s="1">
        <v>15</v>
      </c>
      <c r="G4846">
        <f t="shared" si="226"/>
        <v>14</v>
      </c>
      <c r="H4846" t="s">
        <v>2768</v>
      </c>
      <c r="K4846" t="s">
        <v>1836</v>
      </c>
      <c r="L4846" t="s">
        <v>1786</v>
      </c>
      <c r="M4846" t="s">
        <v>1787</v>
      </c>
      <c r="N4846" t="s">
        <v>1033</v>
      </c>
      <c r="P4846" t="s">
        <v>30</v>
      </c>
      <c r="U4846">
        <f t="shared" si="227"/>
        <v>0</v>
      </c>
    </row>
    <row r="4847" spans="1:21" x14ac:dyDescent="0.25">
      <c r="A4847">
        <v>20130914</v>
      </c>
      <c r="B4847" t="s">
        <v>1828</v>
      </c>
      <c r="C4847" t="str">
        <f t="shared" si="225"/>
        <v>L</v>
      </c>
      <c r="D4847" t="s">
        <v>1787</v>
      </c>
      <c r="E4847" s="1">
        <v>15</v>
      </c>
      <c r="F4847" s="1">
        <v>29</v>
      </c>
      <c r="G4847">
        <f t="shared" si="226"/>
        <v>-14</v>
      </c>
      <c r="H4847" t="s">
        <v>2768</v>
      </c>
      <c r="K4847" t="s">
        <v>1836</v>
      </c>
      <c r="L4847" t="s">
        <v>1786</v>
      </c>
      <c r="M4847" t="s">
        <v>1787</v>
      </c>
      <c r="N4847" t="s">
        <v>1037</v>
      </c>
      <c r="P4847" t="s">
        <v>30</v>
      </c>
      <c r="U4847">
        <f t="shared" si="227"/>
        <v>0</v>
      </c>
    </row>
    <row r="4848" spans="1:21" x14ac:dyDescent="0.25">
      <c r="A4848">
        <v>20130914</v>
      </c>
      <c r="B4848" t="s">
        <v>1824</v>
      </c>
      <c r="C4848" t="str">
        <f t="shared" si="225"/>
        <v>W</v>
      </c>
      <c r="D4848" t="s">
        <v>1821</v>
      </c>
      <c r="E4848" s="1">
        <v>14</v>
      </c>
      <c r="F4848" s="1">
        <v>13</v>
      </c>
      <c r="G4848">
        <f t="shared" si="226"/>
        <v>1</v>
      </c>
      <c r="H4848" t="s">
        <v>2768</v>
      </c>
      <c r="K4848" t="s">
        <v>2084</v>
      </c>
      <c r="L4848" t="s">
        <v>1720</v>
      </c>
      <c r="M4848" t="s">
        <v>1824</v>
      </c>
      <c r="N4848" t="s">
        <v>1033</v>
      </c>
      <c r="P4848" t="s">
        <v>30</v>
      </c>
      <c r="U4848">
        <f t="shared" si="227"/>
        <v>0</v>
      </c>
    </row>
    <row r="4849" spans="1:21" x14ac:dyDescent="0.25">
      <c r="A4849">
        <v>20130914</v>
      </c>
      <c r="B4849" t="s">
        <v>1821</v>
      </c>
      <c r="C4849" t="str">
        <f t="shared" si="225"/>
        <v>L</v>
      </c>
      <c r="D4849" t="s">
        <v>1824</v>
      </c>
      <c r="E4849" s="1">
        <v>13</v>
      </c>
      <c r="F4849" s="1">
        <v>14</v>
      </c>
      <c r="G4849">
        <f t="shared" si="226"/>
        <v>-1</v>
      </c>
      <c r="H4849" t="s">
        <v>2768</v>
      </c>
      <c r="K4849" t="s">
        <v>2084</v>
      </c>
      <c r="L4849" t="s">
        <v>1720</v>
      </c>
      <c r="M4849" t="s">
        <v>1824</v>
      </c>
      <c r="N4849" t="s">
        <v>1037</v>
      </c>
      <c r="P4849" t="s">
        <v>30</v>
      </c>
      <c r="U4849">
        <f t="shared" si="227"/>
        <v>1</v>
      </c>
    </row>
    <row r="4850" spans="1:21" x14ac:dyDescent="0.25">
      <c r="A4850">
        <v>20130928</v>
      </c>
      <c r="B4850" t="s">
        <v>1821</v>
      </c>
      <c r="C4850" t="str">
        <f t="shared" si="225"/>
        <v>L</v>
      </c>
      <c r="D4850" t="s">
        <v>1787</v>
      </c>
      <c r="E4850" s="1">
        <v>15</v>
      </c>
      <c r="F4850" s="1">
        <v>33</v>
      </c>
      <c r="G4850">
        <f t="shared" si="226"/>
        <v>-18</v>
      </c>
      <c r="H4850" t="s">
        <v>2768</v>
      </c>
      <c r="K4850" t="s">
        <v>2766</v>
      </c>
      <c r="L4850" t="s">
        <v>1879</v>
      </c>
      <c r="M4850" t="s">
        <v>1821</v>
      </c>
      <c r="N4850" t="s">
        <v>1033</v>
      </c>
      <c r="P4850" t="s">
        <v>30</v>
      </c>
      <c r="U4850">
        <f t="shared" si="227"/>
        <v>0</v>
      </c>
    </row>
    <row r="4851" spans="1:21" x14ac:dyDescent="0.25">
      <c r="A4851">
        <v>20130928</v>
      </c>
      <c r="B4851" t="s">
        <v>1787</v>
      </c>
      <c r="C4851" t="str">
        <f t="shared" si="225"/>
        <v>W</v>
      </c>
      <c r="D4851" t="s">
        <v>1821</v>
      </c>
      <c r="E4851" s="1">
        <v>33</v>
      </c>
      <c r="F4851" s="1">
        <v>15</v>
      </c>
      <c r="G4851">
        <f t="shared" si="226"/>
        <v>18</v>
      </c>
      <c r="H4851" t="s">
        <v>2768</v>
      </c>
      <c r="K4851" t="s">
        <v>2766</v>
      </c>
      <c r="L4851" t="s">
        <v>1879</v>
      </c>
      <c r="M4851" t="s">
        <v>1821</v>
      </c>
      <c r="N4851" t="s">
        <v>1037</v>
      </c>
      <c r="P4851" t="s">
        <v>30</v>
      </c>
      <c r="U4851">
        <f t="shared" si="227"/>
        <v>0</v>
      </c>
    </row>
    <row r="4852" spans="1:21" x14ac:dyDescent="0.25">
      <c r="A4852">
        <v>20130928</v>
      </c>
      <c r="B4852" t="s">
        <v>1828</v>
      </c>
      <c r="C4852" t="str">
        <f t="shared" si="225"/>
        <v>W</v>
      </c>
      <c r="D4852" t="s">
        <v>1824</v>
      </c>
      <c r="E4852" s="1">
        <v>28</v>
      </c>
      <c r="F4852" s="1">
        <v>8</v>
      </c>
      <c r="G4852">
        <f t="shared" si="226"/>
        <v>20</v>
      </c>
      <c r="H4852" t="s">
        <v>2768</v>
      </c>
      <c r="K4852" t="s">
        <v>2111</v>
      </c>
      <c r="L4852" t="s">
        <v>1913</v>
      </c>
      <c r="M4852" t="s">
        <v>1828</v>
      </c>
      <c r="N4852" t="s">
        <v>1033</v>
      </c>
      <c r="P4852" t="s">
        <v>30</v>
      </c>
      <c r="U4852">
        <f t="shared" si="227"/>
        <v>0</v>
      </c>
    </row>
    <row r="4853" spans="1:21" x14ac:dyDescent="0.25">
      <c r="A4853">
        <v>20130928</v>
      </c>
      <c r="B4853" t="s">
        <v>1824</v>
      </c>
      <c r="C4853" t="str">
        <f t="shared" si="225"/>
        <v>L</v>
      </c>
      <c r="D4853" t="s">
        <v>1828</v>
      </c>
      <c r="E4853" s="1">
        <v>8</v>
      </c>
      <c r="F4853" s="1">
        <v>28</v>
      </c>
      <c r="G4853">
        <f t="shared" si="226"/>
        <v>-20</v>
      </c>
      <c r="H4853" t="s">
        <v>2768</v>
      </c>
      <c r="K4853" t="s">
        <v>2111</v>
      </c>
      <c r="L4853" t="s">
        <v>1913</v>
      </c>
      <c r="M4853" t="s">
        <v>1828</v>
      </c>
      <c r="N4853" t="s">
        <v>1037</v>
      </c>
      <c r="P4853" t="s">
        <v>30</v>
      </c>
      <c r="U4853">
        <f t="shared" si="227"/>
        <v>0</v>
      </c>
    </row>
    <row r="4854" spans="1:21" x14ac:dyDescent="0.25">
      <c r="A4854">
        <v>20131005</v>
      </c>
      <c r="B4854" t="s">
        <v>1828</v>
      </c>
      <c r="C4854" t="str">
        <f t="shared" si="225"/>
        <v>L</v>
      </c>
      <c r="D4854" t="s">
        <v>1787</v>
      </c>
      <c r="E4854" s="1">
        <v>27</v>
      </c>
      <c r="F4854" s="1">
        <v>38</v>
      </c>
      <c r="G4854">
        <f t="shared" si="226"/>
        <v>-11</v>
      </c>
      <c r="H4854" t="s">
        <v>2768</v>
      </c>
      <c r="K4854" t="s">
        <v>1971</v>
      </c>
      <c r="L4854" t="s">
        <v>1850</v>
      </c>
      <c r="M4854" t="s">
        <v>1828</v>
      </c>
      <c r="N4854" t="s">
        <v>1033</v>
      </c>
      <c r="P4854" t="s">
        <v>30</v>
      </c>
      <c r="U4854">
        <f t="shared" si="227"/>
        <v>0</v>
      </c>
    </row>
    <row r="4855" spans="1:21" x14ac:dyDescent="0.25">
      <c r="A4855">
        <v>20131005</v>
      </c>
      <c r="B4855" t="s">
        <v>1787</v>
      </c>
      <c r="C4855" t="str">
        <f t="shared" si="225"/>
        <v>W</v>
      </c>
      <c r="D4855" t="s">
        <v>1828</v>
      </c>
      <c r="E4855" s="1">
        <v>38</v>
      </c>
      <c r="F4855" s="1">
        <v>27</v>
      </c>
      <c r="G4855">
        <f t="shared" si="226"/>
        <v>11</v>
      </c>
      <c r="H4855" t="s">
        <v>2768</v>
      </c>
      <c r="K4855" t="s">
        <v>1971</v>
      </c>
      <c r="L4855" t="s">
        <v>1850</v>
      </c>
      <c r="M4855" t="s">
        <v>1828</v>
      </c>
      <c r="N4855" t="s">
        <v>1037</v>
      </c>
      <c r="P4855" t="s">
        <v>30</v>
      </c>
      <c r="U4855">
        <f t="shared" si="227"/>
        <v>0</v>
      </c>
    </row>
    <row r="4856" spans="1:21" x14ac:dyDescent="0.25">
      <c r="A4856">
        <v>20131005</v>
      </c>
      <c r="B4856" t="s">
        <v>1821</v>
      </c>
      <c r="C4856" t="str">
        <f t="shared" si="225"/>
        <v>L</v>
      </c>
      <c r="D4856" t="s">
        <v>1824</v>
      </c>
      <c r="E4856" s="1">
        <v>17</v>
      </c>
      <c r="F4856" s="1">
        <v>54</v>
      </c>
      <c r="G4856">
        <f t="shared" si="226"/>
        <v>-37</v>
      </c>
      <c r="H4856" t="s">
        <v>2768</v>
      </c>
      <c r="K4856" t="s">
        <v>2767</v>
      </c>
      <c r="L4856" t="s">
        <v>2117</v>
      </c>
      <c r="M4856" t="s">
        <v>1821</v>
      </c>
      <c r="N4856" t="s">
        <v>1033</v>
      </c>
      <c r="P4856" t="s">
        <v>30</v>
      </c>
      <c r="U4856">
        <f t="shared" si="227"/>
        <v>0</v>
      </c>
    </row>
    <row r="4857" spans="1:21" x14ac:dyDescent="0.25">
      <c r="A4857">
        <v>20131005</v>
      </c>
      <c r="B4857" t="s">
        <v>1824</v>
      </c>
      <c r="C4857" t="str">
        <f t="shared" si="225"/>
        <v>W</v>
      </c>
      <c r="D4857" t="s">
        <v>1821</v>
      </c>
      <c r="E4857" s="1">
        <v>54</v>
      </c>
      <c r="F4857" s="1">
        <v>17</v>
      </c>
      <c r="G4857">
        <f t="shared" si="226"/>
        <v>37</v>
      </c>
      <c r="H4857" t="s">
        <v>2768</v>
      </c>
      <c r="K4857" t="s">
        <v>2767</v>
      </c>
      <c r="L4857" t="s">
        <v>2117</v>
      </c>
      <c r="M4857" t="s">
        <v>1821</v>
      </c>
      <c r="N4857" t="s">
        <v>1037</v>
      </c>
      <c r="P4857" t="s">
        <v>30</v>
      </c>
      <c r="U4857">
        <f t="shared" si="227"/>
        <v>0</v>
      </c>
    </row>
    <row r="4858" spans="1:21" x14ac:dyDescent="0.25">
      <c r="A4858">
        <v>20131019</v>
      </c>
      <c r="B4858" t="s">
        <v>1787</v>
      </c>
      <c r="C4858" t="str">
        <f t="shared" si="225"/>
        <v>W</v>
      </c>
      <c r="D4858" t="s">
        <v>1824</v>
      </c>
      <c r="E4858" s="1">
        <v>41</v>
      </c>
      <c r="F4858" s="1">
        <v>33</v>
      </c>
      <c r="G4858">
        <f t="shared" si="226"/>
        <v>8</v>
      </c>
      <c r="H4858" t="s">
        <v>2027</v>
      </c>
      <c r="K4858" t="s">
        <v>1878</v>
      </c>
      <c r="L4858" t="s">
        <v>1877</v>
      </c>
      <c r="M4858" t="s">
        <v>1787</v>
      </c>
      <c r="N4858" t="s">
        <v>1033</v>
      </c>
      <c r="S4858" t="s">
        <v>30</v>
      </c>
      <c r="U4858">
        <f t="shared" si="227"/>
        <v>0</v>
      </c>
    </row>
    <row r="4859" spans="1:21" x14ac:dyDescent="0.25">
      <c r="A4859">
        <v>20131019</v>
      </c>
      <c r="B4859" t="s">
        <v>1824</v>
      </c>
      <c r="C4859" t="str">
        <f t="shared" si="225"/>
        <v>L</v>
      </c>
      <c r="D4859" t="s">
        <v>1787</v>
      </c>
      <c r="E4859" s="1">
        <v>33</v>
      </c>
      <c r="F4859" s="1">
        <v>41</v>
      </c>
      <c r="G4859">
        <f t="shared" si="226"/>
        <v>-8</v>
      </c>
      <c r="H4859" t="s">
        <v>2027</v>
      </c>
      <c r="K4859" t="s">
        <v>1878</v>
      </c>
      <c r="L4859" t="s">
        <v>1877</v>
      </c>
      <c r="M4859" t="s">
        <v>1787</v>
      </c>
      <c r="N4859" t="s">
        <v>1037</v>
      </c>
      <c r="S4859" t="s">
        <v>30</v>
      </c>
      <c r="U4859">
        <f t="shared" si="227"/>
        <v>0</v>
      </c>
    </row>
    <row r="4860" spans="1:21" x14ac:dyDescent="0.25">
      <c r="A4860">
        <v>20131102</v>
      </c>
      <c r="B4860" t="s">
        <v>376</v>
      </c>
      <c r="C4860" t="str">
        <f t="shared" si="225"/>
        <v>W</v>
      </c>
      <c r="D4860" t="s">
        <v>1824</v>
      </c>
      <c r="E4860" s="1">
        <v>20</v>
      </c>
      <c r="F4860" s="1">
        <v>13</v>
      </c>
      <c r="G4860">
        <f t="shared" si="226"/>
        <v>7</v>
      </c>
      <c r="H4860" t="s">
        <v>2027</v>
      </c>
      <c r="K4860" t="s">
        <v>1818</v>
      </c>
      <c r="L4860" t="s">
        <v>1017</v>
      </c>
      <c r="M4860" t="s">
        <v>376</v>
      </c>
      <c r="N4860" t="s">
        <v>1033</v>
      </c>
      <c r="S4860" t="s">
        <v>30</v>
      </c>
      <c r="U4860">
        <f t="shared" si="227"/>
        <v>0</v>
      </c>
    </row>
    <row r="4861" spans="1:21" x14ac:dyDescent="0.25">
      <c r="A4861">
        <v>20131102</v>
      </c>
      <c r="B4861" t="s">
        <v>1824</v>
      </c>
      <c r="C4861" t="str">
        <f t="shared" si="225"/>
        <v>L</v>
      </c>
      <c r="D4861" t="s">
        <v>376</v>
      </c>
      <c r="E4861" s="1">
        <v>13</v>
      </c>
      <c r="F4861" s="1">
        <v>20</v>
      </c>
      <c r="G4861">
        <f t="shared" si="226"/>
        <v>-7</v>
      </c>
      <c r="H4861" t="s">
        <v>2027</v>
      </c>
      <c r="K4861" t="s">
        <v>1818</v>
      </c>
      <c r="L4861" t="s">
        <v>1017</v>
      </c>
      <c r="M4861" t="s">
        <v>376</v>
      </c>
      <c r="N4861" t="s">
        <v>1037</v>
      </c>
      <c r="S4861" t="s">
        <v>30</v>
      </c>
      <c r="U4861">
        <f t="shared" si="227"/>
        <v>1</v>
      </c>
    </row>
    <row r="4862" spans="1:21" x14ac:dyDescent="0.25">
      <c r="A4862">
        <v>20131109</v>
      </c>
      <c r="B4862" t="s">
        <v>171</v>
      </c>
      <c r="C4862" t="str">
        <f t="shared" si="225"/>
        <v>L</v>
      </c>
      <c r="D4862" t="s">
        <v>1824</v>
      </c>
      <c r="E4862" s="1">
        <v>20</v>
      </c>
      <c r="F4862" s="1">
        <v>50</v>
      </c>
      <c r="G4862">
        <f t="shared" si="226"/>
        <v>-30</v>
      </c>
      <c r="H4862" t="s">
        <v>2027</v>
      </c>
      <c r="K4862" t="s">
        <v>2011</v>
      </c>
      <c r="L4862" t="s">
        <v>1856</v>
      </c>
      <c r="M4862" t="s">
        <v>171</v>
      </c>
      <c r="N4862" t="s">
        <v>1033</v>
      </c>
      <c r="S4862" t="s">
        <v>30</v>
      </c>
      <c r="U4862">
        <f t="shared" si="227"/>
        <v>0</v>
      </c>
    </row>
    <row r="4863" spans="1:21" x14ac:dyDescent="0.25">
      <c r="A4863">
        <v>20131109</v>
      </c>
      <c r="B4863" t="s">
        <v>1824</v>
      </c>
      <c r="C4863" t="str">
        <f t="shared" si="225"/>
        <v>W</v>
      </c>
      <c r="D4863" t="s">
        <v>171</v>
      </c>
      <c r="E4863" s="1">
        <v>50</v>
      </c>
      <c r="F4863" s="1">
        <v>20</v>
      </c>
      <c r="G4863">
        <f t="shared" si="226"/>
        <v>30</v>
      </c>
      <c r="H4863" t="s">
        <v>2027</v>
      </c>
      <c r="K4863" t="s">
        <v>2011</v>
      </c>
      <c r="L4863" t="s">
        <v>1856</v>
      </c>
      <c r="M4863" t="s">
        <v>171</v>
      </c>
      <c r="N4863" t="s">
        <v>1037</v>
      </c>
      <c r="S4863" t="s">
        <v>30</v>
      </c>
      <c r="U4863">
        <f t="shared" si="227"/>
        <v>0</v>
      </c>
    </row>
    <row r="4864" spans="1:21" x14ac:dyDescent="0.25">
      <c r="A4864">
        <v>20131109</v>
      </c>
      <c r="B4864" t="s">
        <v>376</v>
      </c>
      <c r="C4864" t="str">
        <f t="shared" si="225"/>
        <v>W</v>
      </c>
      <c r="D4864" t="s">
        <v>1821</v>
      </c>
      <c r="E4864" s="1">
        <v>31</v>
      </c>
      <c r="F4864" s="1">
        <v>12</v>
      </c>
      <c r="G4864">
        <f t="shared" si="226"/>
        <v>19</v>
      </c>
      <c r="H4864" t="s">
        <v>2027</v>
      </c>
      <c r="K4864" t="s">
        <v>1894</v>
      </c>
      <c r="L4864" t="s">
        <v>1017</v>
      </c>
      <c r="M4864" t="s">
        <v>376</v>
      </c>
      <c r="N4864" t="s">
        <v>1033</v>
      </c>
      <c r="S4864" t="s">
        <v>30</v>
      </c>
      <c r="U4864">
        <f t="shared" si="227"/>
        <v>0</v>
      </c>
    </row>
    <row r="4865" spans="1:21" x14ac:dyDescent="0.25">
      <c r="A4865">
        <v>20131109</v>
      </c>
      <c r="B4865" t="s">
        <v>1821</v>
      </c>
      <c r="C4865" t="str">
        <f t="shared" si="225"/>
        <v>L</v>
      </c>
      <c r="D4865" t="s">
        <v>376</v>
      </c>
      <c r="E4865" s="1">
        <v>12</v>
      </c>
      <c r="F4865" s="1">
        <v>31</v>
      </c>
      <c r="G4865">
        <f t="shared" si="226"/>
        <v>-19</v>
      </c>
      <c r="H4865" t="s">
        <v>2027</v>
      </c>
      <c r="K4865" t="s">
        <v>1894</v>
      </c>
      <c r="L4865" t="s">
        <v>1017</v>
      </c>
      <c r="M4865" t="s">
        <v>376</v>
      </c>
      <c r="N4865" t="s">
        <v>1037</v>
      </c>
      <c r="S4865" t="s">
        <v>30</v>
      </c>
      <c r="U4865">
        <f t="shared" si="227"/>
        <v>0</v>
      </c>
    </row>
    <row r="4866" spans="1:21" x14ac:dyDescent="0.25">
      <c r="A4866">
        <v>20131109</v>
      </c>
      <c r="B4866" t="s">
        <v>164</v>
      </c>
      <c r="C4866" t="str">
        <f t="shared" ref="C4866:C4929" si="228">IF(E4866-F4866&gt;0,"W",IF(E4866-F4866&lt;0,"L","D"))</f>
        <v>L</v>
      </c>
      <c r="D4866" t="s">
        <v>1787</v>
      </c>
      <c r="E4866" s="1">
        <v>19</v>
      </c>
      <c r="F4866" s="1">
        <v>26</v>
      </c>
      <c r="G4866">
        <f t="shared" ref="G4866:G4929" si="229">E4866-F4866</f>
        <v>-7</v>
      </c>
      <c r="H4866" t="s">
        <v>2030</v>
      </c>
      <c r="K4866" t="s">
        <v>1820</v>
      </c>
      <c r="L4866" t="s">
        <v>1819</v>
      </c>
      <c r="M4866" t="s">
        <v>164</v>
      </c>
      <c r="N4866" t="s">
        <v>1033</v>
      </c>
      <c r="S4866" t="s">
        <v>30</v>
      </c>
      <c r="U4866">
        <f t="shared" ref="U4866:U4929" si="230">IF(C4866="L",IF(G4866&gt;-8,1,0),0)</f>
        <v>1</v>
      </c>
    </row>
    <row r="4867" spans="1:21" x14ac:dyDescent="0.25">
      <c r="A4867">
        <v>20131109</v>
      </c>
      <c r="B4867" t="s">
        <v>1787</v>
      </c>
      <c r="C4867" t="str">
        <f t="shared" si="228"/>
        <v>W</v>
      </c>
      <c r="D4867" t="s">
        <v>164</v>
      </c>
      <c r="E4867" s="1">
        <v>26</v>
      </c>
      <c r="F4867" s="1">
        <v>19</v>
      </c>
      <c r="G4867">
        <f t="shared" si="229"/>
        <v>7</v>
      </c>
      <c r="H4867" t="s">
        <v>2030</v>
      </c>
      <c r="K4867" t="s">
        <v>1820</v>
      </c>
      <c r="L4867" t="s">
        <v>1819</v>
      </c>
      <c r="M4867" t="s">
        <v>164</v>
      </c>
      <c r="N4867" t="s">
        <v>1037</v>
      </c>
      <c r="S4867" t="s">
        <v>30</v>
      </c>
      <c r="U4867">
        <f t="shared" si="230"/>
        <v>0</v>
      </c>
    </row>
    <row r="4868" spans="1:21" x14ac:dyDescent="0.25">
      <c r="A4868">
        <v>20131109</v>
      </c>
      <c r="B4868" t="s">
        <v>1264</v>
      </c>
      <c r="C4868" t="str">
        <f t="shared" si="228"/>
        <v>L</v>
      </c>
      <c r="D4868" t="s">
        <v>1828</v>
      </c>
      <c r="E4868" s="1">
        <v>15</v>
      </c>
      <c r="F4868" s="1">
        <v>24</v>
      </c>
      <c r="G4868">
        <f t="shared" si="229"/>
        <v>-9</v>
      </c>
      <c r="H4868" t="s">
        <v>2029</v>
      </c>
      <c r="K4868" t="s">
        <v>1407</v>
      </c>
      <c r="L4868" t="s">
        <v>1263</v>
      </c>
      <c r="M4868" t="s">
        <v>1264</v>
      </c>
      <c r="N4868" t="s">
        <v>1033</v>
      </c>
      <c r="S4868" t="s">
        <v>30</v>
      </c>
      <c r="U4868">
        <f t="shared" si="230"/>
        <v>0</v>
      </c>
    </row>
    <row r="4869" spans="1:21" x14ac:dyDescent="0.25">
      <c r="A4869">
        <v>20131109</v>
      </c>
      <c r="B4869" t="s">
        <v>1828</v>
      </c>
      <c r="C4869" t="str">
        <f t="shared" si="228"/>
        <v>W</v>
      </c>
      <c r="D4869" t="s">
        <v>1264</v>
      </c>
      <c r="E4869" s="1">
        <v>24</v>
      </c>
      <c r="F4869" s="1">
        <v>15</v>
      </c>
      <c r="G4869">
        <f t="shared" si="229"/>
        <v>9</v>
      </c>
      <c r="H4869" t="s">
        <v>2029</v>
      </c>
      <c r="K4869" t="s">
        <v>1407</v>
      </c>
      <c r="L4869" t="s">
        <v>1263</v>
      </c>
      <c r="M4869" t="s">
        <v>1264</v>
      </c>
      <c r="N4869" t="s">
        <v>1037</v>
      </c>
      <c r="S4869" t="s">
        <v>30</v>
      </c>
      <c r="U4869">
        <f t="shared" si="230"/>
        <v>0</v>
      </c>
    </row>
    <row r="4870" spans="1:21" x14ac:dyDescent="0.25">
      <c r="A4870">
        <v>20131116</v>
      </c>
      <c r="B4870" t="s">
        <v>1825</v>
      </c>
      <c r="C4870" t="str">
        <f t="shared" si="228"/>
        <v>L</v>
      </c>
      <c r="D4870" t="s">
        <v>1824</v>
      </c>
      <c r="E4870" s="1">
        <v>15</v>
      </c>
      <c r="F4870" s="1">
        <v>32</v>
      </c>
      <c r="G4870">
        <f t="shared" si="229"/>
        <v>-17</v>
      </c>
      <c r="H4870" t="s">
        <v>2027</v>
      </c>
      <c r="K4870" t="s">
        <v>1995</v>
      </c>
      <c r="L4870" t="s">
        <v>1826</v>
      </c>
      <c r="M4870" t="s">
        <v>1825</v>
      </c>
      <c r="N4870" t="s">
        <v>1033</v>
      </c>
      <c r="S4870" t="s">
        <v>30</v>
      </c>
      <c r="U4870">
        <f t="shared" si="230"/>
        <v>0</v>
      </c>
    </row>
    <row r="4871" spans="1:21" x14ac:dyDescent="0.25">
      <c r="A4871">
        <v>20131116</v>
      </c>
      <c r="B4871" t="s">
        <v>1824</v>
      </c>
      <c r="C4871" t="str">
        <f t="shared" si="228"/>
        <v>W</v>
      </c>
      <c r="D4871" t="s">
        <v>1825</v>
      </c>
      <c r="E4871" s="1">
        <v>32</v>
      </c>
      <c r="F4871" s="1">
        <v>15</v>
      </c>
      <c r="G4871">
        <f t="shared" si="229"/>
        <v>17</v>
      </c>
      <c r="H4871" t="s">
        <v>2027</v>
      </c>
      <c r="K4871" t="s">
        <v>1995</v>
      </c>
      <c r="L4871" t="s">
        <v>1826</v>
      </c>
      <c r="M4871" t="s">
        <v>1825</v>
      </c>
      <c r="N4871" t="s">
        <v>1037</v>
      </c>
      <c r="S4871" t="s">
        <v>30</v>
      </c>
      <c r="U4871">
        <f t="shared" si="230"/>
        <v>0</v>
      </c>
    </row>
    <row r="4872" spans="1:21" x14ac:dyDescent="0.25">
      <c r="A4872">
        <v>20131116</v>
      </c>
      <c r="B4872" t="s">
        <v>1264</v>
      </c>
      <c r="C4872" t="str">
        <f t="shared" si="228"/>
        <v>W</v>
      </c>
      <c r="D4872" t="s">
        <v>1821</v>
      </c>
      <c r="E4872" s="1">
        <v>40</v>
      </c>
      <c r="F4872" s="1">
        <v>6</v>
      </c>
      <c r="G4872">
        <f t="shared" si="229"/>
        <v>34</v>
      </c>
      <c r="H4872" t="s">
        <v>2027</v>
      </c>
      <c r="K4872" t="s">
        <v>1407</v>
      </c>
      <c r="L4872" t="s">
        <v>1263</v>
      </c>
      <c r="M4872" t="s">
        <v>1264</v>
      </c>
      <c r="N4872" t="s">
        <v>1033</v>
      </c>
      <c r="S4872" t="s">
        <v>30</v>
      </c>
      <c r="U4872">
        <f t="shared" si="230"/>
        <v>0</v>
      </c>
    </row>
    <row r="4873" spans="1:21" x14ac:dyDescent="0.25">
      <c r="A4873">
        <v>20131116</v>
      </c>
      <c r="B4873" t="s">
        <v>1821</v>
      </c>
      <c r="C4873" t="str">
        <f t="shared" si="228"/>
        <v>L</v>
      </c>
      <c r="D4873" t="s">
        <v>1264</v>
      </c>
      <c r="E4873" s="1">
        <v>6</v>
      </c>
      <c r="F4873" s="1">
        <v>40</v>
      </c>
      <c r="G4873">
        <f t="shared" si="229"/>
        <v>-34</v>
      </c>
      <c r="H4873" t="s">
        <v>2027</v>
      </c>
      <c r="K4873" t="s">
        <v>1407</v>
      </c>
      <c r="L4873" t="s">
        <v>1263</v>
      </c>
      <c r="M4873" t="s">
        <v>1264</v>
      </c>
      <c r="N4873" t="s">
        <v>1037</v>
      </c>
      <c r="S4873" t="s">
        <v>30</v>
      </c>
      <c r="U4873">
        <f t="shared" si="230"/>
        <v>0</v>
      </c>
    </row>
    <row r="4874" spans="1:21" x14ac:dyDescent="0.25">
      <c r="A4874">
        <v>20131116</v>
      </c>
      <c r="B4874" t="s">
        <v>376</v>
      </c>
      <c r="C4874" t="str">
        <f t="shared" si="228"/>
        <v>L</v>
      </c>
      <c r="D4874" t="s">
        <v>1787</v>
      </c>
      <c r="E4874" s="1">
        <v>22</v>
      </c>
      <c r="F4874" s="1">
        <v>30</v>
      </c>
      <c r="G4874">
        <f t="shared" si="229"/>
        <v>-8</v>
      </c>
      <c r="H4874" t="s">
        <v>2027</v>
      </c>
      <c r="K4874" t="s">
        <v>1894</v>
      </c>
      <c r="L4874" t="s">
        <v>1017</v>
      </c>
      <c r="M4874" t="s">
        <v>376</v>
      </c>
      <c r="N4874" t="s">
        <v>1033</v>
      </c>
      <c r="S4874" t="s">
        <v>30</v>
      </c>
      <c r="U4874">
        <f t="shared" si="230"/>
        <v>0</v>
      </c>
    </row>
    <row r="4875" spans="1:21" x14ac:dyDescent="0.25">
      <c r="A4875">
        <v>20131116</v>
      </c>
      <c r="B4875" t="s">
        <v>1787</v>
      </c>
      <c r="C4875" t="str">
        <f t="shared" si="228"/>
        <v>W</v>
      </c>
      <c r="D4875" t="s">
        <v>376</v>
      </c>
      <c r="E4875" s="1">
        <v>30</v>
      </c>
      <c r="F4875" s="1">
        <v>22</v>
      </c>
      <c r="G4875">
        <f t="shared" si="229"/>
        <v>8</v>
      </c>
      <c r="H4875" t="s">
        <v>2027</v>
      </c>
      <c r="K4875" t="s">
        <v>1894</v>
      </c>
      <c r="L4875" t="s">
        <v>1017</v>
      </c>
      <c r="M4875" t="s">
        <v>376</v>
      </c>
      <c r="N4875" t="s">
        <v>1037</v>
      </c>
      <c r="S4875" t="s">
        <v>30</v>
      </c>
      <c r="U4875">
        <f t="shared" si="230"/>
        <v>0</v>
      </c>
    </row>
    <row r="4876" spans="1:21" x14ac:dyDescent="0.25">
      <c r="A4876">
        <v>20131117</v>
      </c>
      <c r="B4876" t="s">
        <v>503</v>
      </c>
      <c r="C4876" t="str">
        <f t="shared" si="228"/>
        <v>L</v>
      </c>
      <c r="D4876" t="s">
        <v>1828</v>
      </c>
      <c r="E4876" s="1">
        <v>0</v>
      </c>
      <c r="F4876" s="1">
        <v>28</v>
      </c>
      <c r="G4876">
        <f t="shared" si="229"/>
        <v>-28</v>
      </c>
      <c r="H4876" t="s">
        <v>2027</v>
      </c>
      <c r="K4876" t="s">
        <v>1903</v>
      </c>
      <c r="L4876" t="s">
        <v>1120</v>
      </c>
      <c r="M4876" t="s">
        <v>503</v>
      </c>
      <c r="N4876" t="s">
        <v>1033</v>
      </c>
      <c r="S4876" t="s">
        <v>30</v>
      </c>
      <c r="U4876">
        <f t="shared" si="230"/>
        <v>0</v>
      </c>
    </row>
    <row r="4877" spans="1:21" x14ac:dyDescent="0.25">
      <c r="A4877">
        <v>20131117</v>
      </c>
      <c r="B4877" t="s">
        <v>1828</v>
      </c>
      <c r="C4877" t="str">
        <f t="shared" si="228"/>
        <v>W</v>
      </c>
      <c r="D4877" t="s">
        <v>503</v>
      </c>
      <c r="E4877" s="1">
        <v>28</v>
      </c>
      <c r="F4877" s="1">
        <v>0</v>
      </c>
      <c r="G4877">
        <f t="shared" si="229"/>
        <v>28</v>
      </c>
      <c r="H4877" t="s">
        <v>2027</v>
      </c>
      <c r="K4877" t="s">
        <v>1903</v>
      </c>
      <c r="L4877" t="s">
        <v>1120</v>
      </c>
      <c r="M4877" t="s">
        <v>503</v>
      </c>
      <c r="N4877" t="s">
        <v>1037</v>
      </c>
      <c r="S4877" t="s">
        <v>30</v>
      </c>
      <c r="U4877">
        <f t="shared" si="230"/>
        <v>0</v>
      </c>
    </row>
    <row r="4878" spans="1:21" x14ac:dyDescent="0.25">
      <c r="A4878">
        <v>20131123</v>
      </c>
      <c r="B4878" t="s">
        <v>503</v>
      </c>
      <c r="C4878" t="str">
        <f t="shared" si="228"/>
        <v>L</v>
      </c>
      <c r="D4878" t="s">
        <v>1824</v>
      </c>
      <c r="E4878" s="1">
        <v>15</v>
      </c>
      <c r="F4878" s="1">
        <v>21</v>
      </c>
      <c r="G4878">
        <f t="shared" si="229"/>
        <v>-6</v>
      </c>
      <c r="H4878" t="s">
        <v>2027</v>
      </c>
      <c r="K4878" t="s">
        <v>1822</v>
      </c>
      <c r="L4878" t="s">
        <v>1120</v>
      </c>
      <c r="M4878" t="s">
        <v>503</v>
      </c>
      <c r="N4878" t="s">
        <v>1033</v>
      </c>
      <c r="S4878" t="s">
        <v>30</v>
      </c>
      <c r="U4878">
        <f t="shared" si="230"/>
        <v>1</v>
      </c>
    </row>
    <row r="4879" spans="1:21" x14ac:dyDescent="0.25">
      <c r="A4879">
        <v>20131123</v>
      </c>
      <c r="B4879" t="s">
        <v>1824</v>
      </c>
      <c r="C4879" t="str">
        <f t="shared" si="228"/>
        <v>W</v>
      </c>
      <c r="D4879" t="s">
        <v>503</v>
      </c>
      <c r="E4879" s="1">
        <v>21</v>
      </c>
      <c r="F4879" s="1">
        <v>15</v>
      </c>
      <c r="G4879">
        <f t="shared" si="229"/>
        <v>6</v>
      </c>
      <c r="H4879" t="s">
        <v>2027</v>
      </c>
      <c r="K4879" t="s">
        <v>1822</v>
      </c>
      <c r="L4879" t="s">
        <v>1120</v>
      </c>
      <c r="M4879" t="s">
        <v>503</v>
      </c>
      <c r="N4879" t="s">
        <v>1037</v>
      </c>
      <c r="S4879" t="s">
        <v>30</v>
      </c>
      <c r="U4879">
        <f t="shared" si="230"/>
        <v>0</v>
      </c>
    </row>
    <row r="4880" spans="1:21" x14ac:dyDescent="0.25">
      <c r="A4880">
        <v>20131123</v>
      </c>
      <c r="B4880" t="s">
        <v>171</v>
      </c>
      <c r="C4880" t="str">
        <f t="shared" si="228"/>
        <v>L</v>
      </c>
      <c r="D4880" t="s">
        <v>1821</v>
      </c>
      <c r="E4880" s="1">
        <v>14</v>
      </c>
      <c r="F4880" s="1">
        <v>19</v>
      </c>
      <c r="G4880">
        <f t="shared" si="229"/>
        <v>-5</v>
      </c>
      <c r="H4880" t="s">
        <v>2028</v>
      </c>
      <c r="K4880" t="s">
        <v>1930</v>
      </c>
      <c r="L4880" t="s">
        <v>1929</v>
      </c>
      <c r="M4880" t="s">
        <v>171</v>
      </c>
      <c r="N4880" t="s">
        <v>1033</v>
      </c>
      <c r="S4880" t="s">
        <v>30</v>
      </c>
      <c r="U4880">
        <f t="shared" si="230"/>
        <v>1</v>
      </c>
    </row>
    <row r="4881" spans="1:21" x14ac:dyDescent="0.25">
      <c r="A4881">
        <v>20131123</v>
      </c>
      <c r="B4881" t="s">
        <v>1821</v>
      </c>
      <c r="C4881" t="str">
        <f t="shared" si="228"/>
        <v>W</v>
      </c>
      <c r="D4881" t="s">
        <v>171</v>
      </c>
      <c r="E4881" s="1">
        <v>19</v>
      </c>
      <c r="F4881" s="1">
        <v>14</v>
      </c>
      <c r="G4881">
        <f t="shared" si="229"/>
        <v>5</v>
      </c>
      <c r="H4881" t="s">
        <v>2028</v>
      </c>
      <c r="K4881" t="s">
        <v>1930</v>
      </c>
      <c r="L4881" t="s">
        <v>1929</v>
      </c>
      <c r="M4881" t="s">
        <v>171</v>
      </c>
      <c r="N4881" t="s">
        <v>1037</v>
      </c>
      <c r="S4881" t="s">
        <v>30</v>
      </c>
      <c r="U4881">
        <f t="shared" si="230"/>
        <v>0</v>
      </c>
    </row>
    <row r="4882" spans="1:21" x14ac:dyDescent="0.25">
      <c r="A4882">
        <v>20131123</v>
      </c>
      <c r="B4882" t="s">
        <v>164</v>
      </c>
      <c r="C4882" t="str">
        <f t="shared" si="228"/>
        <v>L</v>
      </c>
      <c r="D4882" t="s">
        <v>1828</v>
      </c>
      <c r="E4882" s="1">
        <v>10</v>
      </c>
      <c r="F4882" s="1">
        <v>19</v>
      </c>
      <c r="G4882">
        <f t="shared" si="229"/>
        <v>-9</v>
      </c>
      <c r="H4882" t="s">
        <v>2029</v>
      </c>
      <c r="K4882" t="s">
        <v>1820</v>
      </c>
      <c r="L4882" t="s">
        <v>1819</v>
      </c>
      <c r="M4882" t="s">
        <v>164</v>
      </c>
      <c r="N4882" t="s">
        <v>1033</v>
      </c>
      <c r="S4882" t="s">
        <v>30</v>
      </c>
      <c r="U4882">
        <f t="shared" si="230"/>
        <v>0</v>
      </c>
    </row>
    <row r="4883" spans="1:21" x14ac:dyDescent="0.25">
      <c r="A4883">
        <v>20131123</v>
      </c>
      <c r="B4883" t="s">
        <v>1828</v>
      </c>
      <c r="C4883" t="str">
        <f t="shared" si="228"/>
        <v>W</v>
      </c>
      <c r="D4883" t="s">
        <v>164</v>
      </c>
      <c r="E4883" s="1">
        <v>19</v>
      </c>
      <c r="F4883" s="1">
        <v>10</v>
      </c>
      <c r="G4883">
        <f t="shared" si="229"/>
        <v>9</v>
      </c>
      <c r="H4883" t="s">
        <v>2029</v>
      </c>
      <c r="K4883" t="s">
        <v>1820</v>
      </c>
      <c r="L4883" t="s">
        <v>1819</v>
      </c>
      <c r="M4883" t="s">
        <v>164</v>
      </c>
      <c r="N4883" t="s">
        <v>1037</v>
      </c>
      <c r="S4883" t="s">
        <v>30</v>
      </c>
      <c r="U4883">
        <f t="shared" si="230"/>
        <v>0</v>
      </c>
    </row>
    <row r="4884" spans="1:21" x14ac:dyDescent="0.25">
      <c r="A4884">
        <v>20131124</v>
      </c>
      <c r="B4884" t="s">
        <v>1825</v>
      </c>
      <c r="C4884" t="str">
        <f t="shared" si="228"/>
        <v>L</v>
      </c>
      <c r="D4884" t="s">
        <v>1787</v>
      </c>
      <c r="E4884" s="1">
        <v>22</v>
      </c>
      <c r="F4884" s="1">
        <v>24</v>
      </c>
      <c r="G4884">
        <f t="shared" si="229"/>
        <v>-2</v>
      </c>
      <c r="H4884" t="s">
        <v>2027</v>
      </c>
      <c r="K4884" t="s">
        <v>1827</v>
      </c>
      <c r="L4884" t="s">
        <v>1826</v>
      </c>
      <c r="M4884" t="s">
        <v>1825</v>
      </c>
      <c r="N4884" t="s">
        <v>1033</v>
      </c>
      <c r="S4884" t="s">
        <v>30</v>
      </c>
      <c r="U4884">
        <f t="shared" si="230"/>
        <v>1</v>
      </c>
    </row>
    <row r="4885" spans="1:21" x14ac:dyDescent="0.25">
      <c r="A4885">
        <v>20131124</v>
      </c>
      <c r="B4885" t="s">
        <v>1787</v>
      </c>
      <c r="C4885" t="str">
        <f t="shared" si="228"/>
        <v>W</v>
      </c>
      <c r="D4885" t="s">
        <v>1825</v>
      </c>
      <c r="E4885" s="1">
        <v>24</v>
      </c>
      <c r="F4885" s="1">
        <v>22</v>
      </c>
      <c r="G4885">
        <f t="shared" si="229"/>
        <v>2</v>
      </c>
      <c r="H4885" t="s">
        <v>2027</v>
      </c>
      <c r="K4885" t="s">
        <v>1827</v>
      </c>
      <c r="L4885" t="s">
        <v>1826</v>
      </c>
      <c r="M4885" t="s">
        <v>1825</v>
      </c>
      <c r="N4885" t="s">
        <v>1037</v>
      </c>
      <c r="S4885" t="s">
        <v>30</v>
      </c>
      <c r="U4885">
        <f t="shared" si="230"/>
        <v>0</v>
      </c>
    </row>
    <row r="4886" spans="1:21" x14ac:dyDescent="0.25">
      <c r="A4886">
        <v>20131130</v>
      </c>
      <c r="B4886" t="s">
        <v>1264</v>
      </c>
      <c r="C4886" t="str">
        <f t="shared" si="228"/>
        <v>L</v>
      </c>
      <c r="D4886" t="s">
        <v>1824</v>
      </c>
      <c r="E4886" s="1">
        <v>26</v>
      </c>
      <c r="F4886" s="1">
        <v>30</v>
      </c>
      <c r="G4886">
        <f t="shared" si="229"/>
        <v>-4</v>
      </c>
      <c r="H4886" t="s">
        <v>2027</v>
      </c>
      <c r="K4886" t="s">
        <v>1407</v>
      </c>
      <c r="L4886" t="s">
        <v>1263</v>
      </c>
      <c r="M4886" t="s">
        <v>1264</v>
      </c>
      <c r="N4886" t="s">
        <v>1033</v>
      </c>
      <c r="S4886" t="s">
        <v>30</v>
      </c>
      <c r="U4886">
        <f t="shared" si="230"/>
        <v>1</v>
      </c>
    </row>
    <row r="4887" spans="1:21" x14ac:dyDescent="0.25">
      <c r="A4887">
        <v>20131130</v>
      </c>
      <c r="B4887" t="s">
        <v>1824</v>
      </c>
      <c r="C4887" t="str">
        <f t="shared" si="228"/>
        <v>W</v>
      </c>
      <c r="D4887" t="s">
        <v>1264</v>
      </c>
      <c r="E4887" s="1">
        <v>30</v>
      </c>
      <c r="F4887" s="1">
        <v>26</v>
      </c>
      <c r="G4887">
        <f t="shared" si="229"/>
        <v>4</v>
      </c>
      <c r="H4887" t="s">
        <v>2027</v>
      </c>
      <c r="K4887" t="s">
        <v>1407</v>
      </c>
      <c r="L4887" t="s">
        <v>1263</v>
      </c>
      <c r="M4887" t="s">
        <v>1264</v>
      </c>
      <c r="N4887" t="s">
        <v>1037</v>
      </c>
      <c r="S4887" t="s">
        <v>30</v>
      </c>
      <c r="U4887">
        <f t="shared" si="230"/>
        <v>0</v>
      </c>
    </row>
    <row r="4888" spans="1:21" x14ac:dyDescent="0.25">
      <c r="A4888">
        <v>20140201</v>
      </c>
      <c r="B4888" t="s">
        <v>1264</v>
      </c>
      <c r="C4888" t="str">
        <f t="shared" si="228"/>
        <v>W</v>
      </c>
      <c r="D4888" t="s">
        <v>171</v>
      </c>
      <c r="E4888" s="1">
        <v>23</v>
      </c>
      <c r="F4888" s="1">
        <v>15</v>
      </c>
      <c r="G4888">
        <f t="shared" si="229"/>
        <v>8</v>
      </c>
      <c r="H4888" t="s">
        <v>2802</v>
      </c>
      <c r="K4888" t="s">
        <v>1407</v>
      </c>
      <c r="L4888" t="s">
        <v>1263</v>
      </c>
      <c r="M4888" t="s">
        <v>1264</v>
      </c>
      <c r="N4888" t="s">
        <v>1033</v>
      </c>
      <c r="O4888" t="s">
        <v>30</v>
      </c>
      <c r="U4888">
        <f t="shared" si="230"/>
        <v>0</v>
      </c>
    </row>
    <row r="4889" spans="1:21" x14ac:dyDescent="0.25">
      <c r="A4889">
        <v>20140201</v>
      </c>
      <c r="B4889" t="s">
        <v>171</v>
      </c>
      <c r="C4889" t="str">
        <f t="shared" si="228"/>
        <v>L</v>
      </c>
      <c r="D4889" t="s">
        <v>1264</v>
      </c>
      <c r="E4889" s="1">
        <v>15</v>
      </c>
      <c r="F4889" s="1">
        <v>23</v>
      </c>
      <c r="G4889">
        <f t="shared" si="229"/>
        <v>-8</v>
      </c>
      <c r="H4889" t="s">
        <v>2802</v>
      </c>
      <c r="K4889" t="s">
        <v>1407</v>
      </c>
      <c r="L4889" t="s">
        <v>1263</v>
      </c>
      <c r="M4889" t="s">
        <v>1264</v>
      </c>
      <c r="N4889" t="s">
        <v>1037</v>
      </c>
      <c r="O4889" t="s">
        <v>30</v>
      </c>
      <c r="U4889">
        <f t="shared" si="230"/>
        <v>0</v>
      </c>
    </row>
    <row r="4890" spans="1:21" x14ac:dyDescent="0.25">
      <c r="A4890">
        <v>20140201</v>
      </c>
      <c r="B4890" t="s">
        <v>164</v>
      </c>
      <c r="C4890" t="str">
        <f t="shared" si="228"/>
        <v>W</v>
      </c>
      <c r="D4890" t="s">
        <v>376</v>
      </c>
      <c r="E4890" s="1">
        <v>26</v>
      </c>
      <c r="F4890" s="1">
        <v>24</v>
      </c>
      <c r="G4890">
        <f t="shared" si="229"/>
        <v>2</v>
      </c>
      <c r="H4890" t="s">
        <v>2802</v>
      </c>
      <c r="K4890" t="s">
        <v>1820</v>
      </c>
      <c r="L4890" t="s">
        <v>1819</v>
      </c>
      <c r="M4890" t="s">
        <v>164</v>
      </c>
      <c r="N4890" t="s">
        <v>1033</v>
      </c>
      <c r="O4890" t="s">
        <v>30</v>
      </c>
      <c r="U4890">
        <f t="shared" si="230"/>
        <v>0</v>
      </c>
    </row>
    <row r="4891" spans="1:21" x14ac:dyDescent="0.25">
      <c r="A4891">
        <v>20140201</v>
      </c>
      <c r="B4891" t="s">
        <v>376</v>
      </c>
      <c r="C4891" t="str">
        <f t="shared" si="228"/>
        <v>L</v>
      </c>
      <c r="D4891" t="s">
        <v>164</v>
      </c>
      <c r="E4891" s="1">
        <v>24</v>
      </c>
      <c r="F4891" s="1">
        <v>26</v>
      </c>
      <c r="G4891">
        <f t="shared" si="229"/>
        <v>-2</v>
      </c>
      <c r="H4891" t="s">
        <v>2802</v>
      </c>
      <c r="K4891" t="s">
        <v>1820</v>
      </c>
      <c r="L4891" t="s">
        <v>1819</v>
      </c>
      <c r="M4891" t="s">
        <v>164</v>
      </c>
      <c r="N4891" t="s">
        <v>1037</v>
      </c>
      <c r="O4891" t="s">
        <v>30</v>
      </c>
      <c r="U4891">
        <f t="shared" si="230"/>
        <v>1</v>
      </c>
    </row>
    <row r="4892" spans="1:21" x14ac:dyDescent="0.25">
      <c r="A4892">
        <v>20140202</v>
      </c>
      <c r="B4892" t="s">
        <v>1825</v>
      </c>
      <c r="C4892" t="str">
        <f t="shared" si="228"/>
        <v>W</v>
      </c>
      <c r="D4892" t="s">
        <v>503</v>
      </c>
      <c r="E4892" s="1">
        <v>28</v>
      </c>
      <c r="F4892" s="1">
        <v>6</v>
      </c>
      <c r="G4892">
        <f t="shared" si="229"/>
        <v>22</v>
      </c>
      <c r="H4892" t="s">
        <v>2802</v>
      </c>
      <c r="K4892" t="s">
        <v>1827</v>
      </c>
      <c r="L4892" t="s">
        <v>1826</v>
      </c>
      <c r="M4892" t="s">
        <v>1825</v>
      </c>
      <c r="N4892" t="s">
        <v>1033</v>
      </c>
      <c r="O4892" t="s">
        <v>30</v>
      </c>
      <c r="U4892">
        <f t="shared" si="230"/>
        <v>0</v>
      </c>
    </row>
    <row r="4893" spans="1:21" x14ac:dyDescent="0.25">
      <c r="A4893">
        <v>20140202</v>
      </c>
      <c r="B4893" t="s">
        <v>503</v>
      </c>
      <c r="C4893" t="str">
        <f t="shared" si="228"/>
        <v>L</v>
      </c>
      <c r="D4893" t="s">
        <v>1825</v>
      </c>
      <c r="E4893" s="1">
        <v>6</v>
      </c>
      <c r="F4893" s="1">
        <v>28</v>
      </c>
      <c r="G4893">
        <f t="shared" si="229"/>
        <v>-22</v>
      </c>
      <c r="H4893" t="s">
        <v>2802</v>
      </c>
      <c r="K4893" t="s">
        <v>1827</v>
      </c>
      <c r="L4893" t="s">
        <v>1826</v>
      </c>
      <c r="M4893" t="s">
        <v>1825</v>
      </c>
      <c r="N4893" t="s">
        <v>1037</v>
      </c>
      <c r="O4893" t="s">
        <v>30</v>
      </c>
      <c r="U4893">
        <f t="shared" si="230"/>
        <v>0</v>
      </c>
    </row>
    <row r="4894" spans="1:21" x14ac:dyDescent="0.25">
      <c r="A4894">
        <v>20140208</v>
      </c>
      <c r="B4894" t="s">
        <v>1825</v>
      </c>
      <c r="C4894" t="str">
        <f t="shared" si="228"/>
        <v>W</v>
      </c>
      <c r="D4894" t="s">
        <v>1264</v>
      </c>
      <c r="E4894" s="1">
        <v>26</v>
      </c>
      <c r="F4894" s="1">
        <v>3</v>
      </c>
      <c r="G4894">
        <f t="shared" si="229"/>
        <v>23</v>
      </c>
      <c r="H4894" t="s">
        <v>2802</v>
      </c>
      <c r="K4894" t="s">
        <v>1827</v>
      </c>
      <c r="L4894" t="s">
        <v>1826</v>
      </c>
      <c r="M4894" t="s">
        <v>1825</v>
      </c>
      <c r="N4894" t="s">
        <v>1033</v>
      </c>
      <c r="O4894" t="s">
        <v>30</v>
      </c>
      <c r="U4894">
        <f t="shared" si="230"/>
        <v>0</v>
      </c>
    </row>
    <row r="4895" spans="1:21" x14ac:dyDescent="0.25">
      <c r="A4895">
        <v>20140208</v>
      </c>
      <c r="B4895" t="s">
        <v>1264</v>
      </c>
      <c r="C4895" t="str">
        <f t="shared" si="228"/>
        <v>L</v>
      </c>
      <c r="D4895" t="s">
        <v>1825</v>
      </c>
      <c r="E4895" s="1">
        <v>3</v>
      </c>
      <c r="F4895" s="1">
        <v>26</v>
      </c>
      <c r="G4895">
        <f t="shared" si="229"/>
        <v>-23</v>
      </c>
      <c r="H4895" t="s">
        <v>2802</v>
      </c>
      <c r="K4895" t="s">
        <v>1827</v>
      </c>
      <c r="L4895" t="s">
        <v>1826</v>
      </c>
      <c r="M4895" t="s">
        <v>1825</v>
      </c>
      <c r="N4895" t="s">
        <v>1037</v>
      </c>
      <c r="O4895" t="s">
        <v>30</v>
      </c>
      <c r="U4895">
        <f t="shared" si="230"/>
        <v>0</v>
      </c>
    </row>
    <row r="4896" spans="1:21" x14ac:dyDescent="0.25">
      <c r="A4896">
        <v>20140208</v>
      </c>
      <c r="B4896" t="s">
        <v>503</v>
      </c>
      <c r="C4896" t="str">
        <f t="shared" si="228"/>
        <v>L</v>
      </c>
      <c r="D4896" t="s">
        <v>376</v>
      </c>
      <c r="E4896" s="1">
        <v>0</v>
      </c>
      <c r="F4896" s="1">
        <v>20</v>
      </c>
      <c r="G4896">
        <f t="shared" si="229"/>
        <v>-20</v>
      </c>
      <c r="H4896" t="s">
        <v>2802</v>
      </c>
      <c r="K4896" t="s">
        <v>1822</v>
      </c>
      <c r="L4896" t="s">
        <v>1120</v>
      </c>
      <c r="M4896" t="s">
        <v>503</v>
      </c>
      <c r="N4896" t="s">
        <v>1033</v>
      </c>
      <c r="O4896" t="s">
        <v>30</v>
      </c>
      <c r="U4896">
        <f t="shared" si="230"/>
        <v>0</v>
      </c>
    </row>
    <row r="4897" spans="1:21" x14ac:dyDescent="0.25">
      <c r="A4897">
        <v>20140208</v>
      </c>
      <c r="B4897" t="s">
        <v>376</v>
      </c>
      <c r="C4897" t="str">
        <f t="shared" si="228"/>
        <v>W</v>
      </c>
      <c r="D4897" t="s">
        <v>503</v>
      </c>
      <c r="E4897" s="1">
        <v>20</v>
      </c>
      <c r="F4897" s="1">
        <v>0</v>
      </c>
      <c r="G4897">
        <f t="shared" si="229"/>
        <v>20</v>
      </c>
      <c r="H4897" t="s">
        <v>2802</v>
      </c>
      <c r="K4897" t="s">
        <v>1822</v>
      </c>
      <c r="L4897" t="s">
        <v>1120</v>
      </c>
      <c r="M4897" t="s">
        <v>503</v>
      </c>
      <c r="N4897" t="s">
        <v>1037</v>
      </c>
      <c r="O4897" t="s">
        <v>30</v>
      </c>
      <c r="U4897">
        <f t="shared" si="230"/>
        <v>0</v>
      </c>
    </row>
    <row r="4898" spans="1:21" x14ac:dyDescent="0.25">
      <c r="A4898">
        <v>20140209</v>
      </c>
      <c r="B4898" t="s">
        <v>164</v>
      </c>
      <c r="C4898" t="str">
        <f t="shared" si="228"/>
        <v>W</v>
      </c>
      <c r="D4898" t="s">
        <v>171</v>
      </c>
      <c r="E4898" s="1">
        <v>30</v>
      </c>
      <c r="F4898" s="1">
        <v>10</v>
      </c>
      <c r="G4898">
        <f t="shared" si="229"/>
        <v>20</v>
      </c>
      <c r="H4898" t="s">
        <v>2802</v>
      </c>
      <c r="K4898" t="s">
        <v>1820</v>
      </c>
      <c r="L4898" t="s">
        <v>1819</v>
      </c>
      <c r="M4898" t="s">
        <v>164</v>
      </c>
      <c r="N4898" t="s">
        <v>1033</v>
      </c>
      <c r="O4898" t="s">
        <v>30</v>
      </c>
      <c r="U4898">
        <f t="shared" si="230"/>
        <v>0</v>
      </c>
    </row>
    <row r="4899" spans="1:21" x14ac:dyDescent="0.25">
      <c r="A4899">
        <v>20140209</v>
      </c>
      <c r="B4899" t="s">
        <v>171</v>
      </c>
      <c r="C4899" t="str">
        <f t="shared" si="228"/>
        <v>L</v>
      </c>
      <c r="D4899" t="s">
        <v>164</v>
      </c>
      <c r="E4899" s="1">
        <v>10</v>
      </c>
      <c r="F4899" s="1">
        <v>30</v>
      </c>
      <c r="G4899">
        <f t="shared" si="229"/>
        <v>-20</v>
      </c>
      <c r="H4899" t="s">
        <v>2802</v>
      </c>
      <c r="K4899" t="s">
        <v>1820</v>
      </c>
      <c r="L4899" t="s">
        <v>1819</v>
      </c>
      <c r="M4899" t="s">
        <v>164</v>
      </c>
      <c r="N4899" t="s">
        <v>1037</v>
      </c>
      <c r="O4899" t="s">
        <v>30</v>
      </c>
      <c r="U4899">
        <f t="shared" si="230"/>
        <v>0</v>
      </c>
    </row>
    <row r="4900" spans="1:21" x14ac:dyDescent="0.25">
      <c r="A4900">
        <v>20140221</v>
      </c>
      <c r="B4900" t="s">
        <v>1264</v>
      </c>
      <c r="C4900" t="str">
        <f t="shared" si="228"/>
        <v>W</v>
      </c>
      <c r="D4900" t="s">
        <v>164</v>
      </c>
      <c r="E4900" s="1">
        <v>27</v>
      </c>
      <c r="F4900" s="1">
        <v>6</v>
      </c>
      <c r="G4900">
        <f t="shared" si="229"/>
        <v>21</v>
      </c>
      <c r="H4900" t="s">
        <v>2802</v>
      </c>
      <c r="K4900" t="s">
        <v>1407</v>
      </c>
      <c r="L4900" t="s">
        <v>1263</v>
      </c>
      <c r="M4900" t="s">
        <v>1264</v>
      </c>
      <c r="N4900" t="s">
        <v>1033</v>
      </c>
      <c r="O4900" t="s">
        <v>30</v>
      </c>
      <c r="U4900">
        <f t="shared" si="230"/>
        <v>0</v>
      </c>
    </row>
    <row r="4901" spans="1:21" x14ac:dyDescent="0.25">
      <c r="A4901">
        <v>20140221</v>
      </c>
      <c r="B4901" t="s">
        <v>164</v>
      </c>
      <c r="C4901" t="str">
        <f t="shared" si="228"/>
        <v>L</v>
      </c>
      <c r="D4901" t="s">
        <v>1264</v>
      </c>
      <c r="E4901" s="1">
        <v>6</v>
      </c>
      <c r="F4901" s="1">
        <v>27</v>
      </c>
      <c r="G4901">
        <f t="shared" si="229"/>
        <v>-21</v>
      </c>
      <c r="H4901" t="s">
        <v>2802</v>
      </c>
      <c r="K4901" t="s">
        <v>1407</v>
      </c>
      <c r="L4901" t="s">
        <v>1263</v>
      </c>
      <c r="M4901" t="s">
        <v>1264</v>
      </c>
      <c r="N4901" t="s">
        <v>1037</v>
      </c>
      <c r="O4901" t="s">
        <v>30</v>
      </c>
      <c r="U4901">
        <f t="shared" si="230"/>
        <v>0</v>
      </c>
    </row>
    <row r="4902" spans="1:21" x14ac:dyDescent="0.25">
      <c r="A4902">
        <v>20140222</v>
      </c>
      <c r="B4902" t="s">
        <v>171</v>
      </c>
      <c r="C4902" t="str">
        <f t="shared" si="228"/>
        <v>L</v>
      </c>
      <c r="D4902" t="s">
        <v>503</v>
      </c>
      <c r="E4902" s="1">
        <v>20</v>
      </c>
      <c r="F4902" s="1">
        <v>21</v>
      </c>
      <c r="G4902">
        <f t="shared" si="229"/>
        <v>-1</v>
      </c>
      <c r="H4902" t="s">
        <v>2802</v>
      </c>
      <c r="K4902" t="s">
        <v>1930</v>
      </c>
      <c r="L4902" t="s">
        <v>1929</v>
      </c>
      <c r="M4902" t="s">
        <v>171</v>
      </c>
      <c r="N4902" t="s">
        <v>1033</v>
      </c>
      <c r="O4902" t="s">
        <v>30</v>
      </c>
      <c r="U4902">
        <f t="shared" si="230"/>
        <v>1</v>
      </c>
    </row>
    <row r="4903" spans="1:21" x14ac:dyDescent="0.25">
      <c r="A4903">
        <v>20140222</v>
      </c>
      <c r="B4903" t="s">
        <v>503</v>
      </c>
      <c r="C4903" t="str">
        <f t="shared" si="228"/>
        <v>W</v>
      </c>
      <c r="D4903" t="s">
        <v>171</v>
      </c>
      <c r="E4903" s="1">
        <v>21</v>
      </c>
      <c r="F4903" s="1">
        <v>20</v>
      </c>
      <c r="G4903">
        <f t="shared" si="229"/>
        <v>1</v>
      </c>
      <c r="H4903" t="s">
        <v>2802</v>
      </c>
      <c r="K4903" t="s">
        <v>1930</v>
      </c>
      <c r="L4903" t="s">
        <v>1929</v>
      </c>
      <c r="M4903" t="s">
        <v>171</v>
      </c>
      <c r="N4903" t="s">
        <v>1037</v>
      </c>
      <c r="O4903" t="s">
        <v>30</v>
      </c>
      <c r="U4903">
        <f t="shared" si="230"/>
        <v>0</v>
      </c>
    </row>
    <row r="4904" spans="1:21" x14ac:dyDescent="0.25">
      <c r="A4904">
        <v>20140222</v>
      </c>
      <c r="B4904" t="s">
        <v>376</v>
      </c>
      <c r="C4904" t="str">
        <f t="shared" si="228"/>
        <v>W</v>
      </c>
      <c r="D4904" t="s">
        <v>1825</v>
      </c>
      <c r="E4904" s="1">
        <v>13</v>
      </c>
      <c r="F4904" s="1">
        <v>10</v>
      </c>
      <c r="G4904">
        <f t="shared" si="229"/>
        <v>3</v>
      </c>
      <c r="H4904" t="s">
        <v>2802</v>
      </c>
      <c r="K4904" t="s">
        <v>1894</v>
      </c>
      <c r="L4904" t="s">
        <v>1017</v>
      </c>
      <c r="M4904" t="s">
        <v>376</v>
      </c>
      <c r="N4904" t="s">
        <v>1033</v>
      </c>
      <c r="O4904" t="s">
        <v>30</v>
      </c>
      <c r="U4904">
        <f t="shared" si="230"/>
        <v>0</v>
      </c>
    </row>
    <row r="4905" spans="1:21" x14ac:dyDescent="0.25">
      <c r="A4905">
        <v>20140222</v>
      </c>
      <c r="B4905" t="s">
        <v>1825</v>
      </c>
      <c r="C4905" t="str">
        <f t="shared" si="228"/>
        <v>L</v>
      </c>
      <c r="D4905" t="s">
        <v>376</v>
      </c>
      <c r="E4905" s="1">
        <v>10</v>
      </c>
      <c r="F4905" s="1">
        <v>13</v>
      </c>
      <c r="G4905">
        <f t="shared" si="229"/>
        <v>-3</v>
      </c>
      <c r="H4905" t="s">
        <v>2802</v>
      </c>
      <c r="K4905" t="s">
        <v>1894</v>
      </c>
      <c r="L4905" t="s">
        <v>1017</v>
      </c>
      <c r="M4905" t="s">
        <v>376</v>
      </c>
      <c r="N4905" t="s">
        <v>1037</v>
      </c>
      <c r="O4905" t="s">
        <v>30</v>
      </c>
      <c r="U4905">
        <f t="shared" si="230"/>
        <v>1</v>
      </c>
    </row>
    <row r="4906" spans="1:21" x14ac:dyDescent="0.25">
      <c r="A4906">
        <v>20140308</v>
      </c>
      <c r="B4906" t="s">
        <v>1825</v>
      </c>
      <c r="C4906" t="str">
        <f t="shared" si="228"/>
        <v>W</v>
      </c>
      <c r="D4906" t="s">
        <v>171</v>
      </c>
      <c r="E4906" s="1">
        <v>46</v>
      </c>
      <c r="F4906" s="1">
        <v>7</v>
      </c>
      <c r="G4906">
        <f t="shared" si="229"/>
        <v>39</v>
      </c>
      <c r="H4906" t="s">
        <v>2802</v>
      </c>
      <c r="K4906" t="s">
        <v>1827</v>
      </c>
      <c r="L4906" t="s">
        <v>1826</v>
      </c>
      <c r="M4906" t="s">
        <v>1825</v>
      </c>
      <c r="N4906" t="s">
        <v>1033</v>
      </c>
      <c r="O4906" t="s">
        <v>30</v>
      </c>
      <c r="U4906">
        <f t="shared" si="230"/>
        <v>0</v>
      </c>
    </row>
    <row r="4907" spans="1:21" x14ac:dyDescent="0.25">
      <c r="A4907">
        <v>20140308</v>
      </c>
      <c r="B4907" t="s">
        <v>171</v>
      </c>
      <c r="C4907" t="str">
        <f t="shared" si="228"/>
        <v>L</v>
      </c>
      <c r="D4907" t="s">
        <v>1825</v>
      </c>
      <c r="E4907" s="1">
        <v>7</v>
      </c>
      <c r="F4907" s="1">
        <v>46</v>
      </c>
      <c r="G4907">
        <f t="shared" si="229"/>
        <v>-39</v>
      </c>
      <c r="H4907" t="s">
        <v>2802</v>
      </c>
      <c r="K4907" t="s">
        <v>1827</v>
      </c>
      <c r="L4907" t="s">
        <v>1826</v>
      </c>
      <c r="M4907" t="s">
        <v>1825</v>
      </c>
      <c r="N4907" t="s">
        <v>1037</v>
      </c>
      <c r="O4907" t="s">
        <v>30</v>
      </c>
      <c r="U4907">
        <f t="shared" si="230"/>
        <v>0</v>
      </c>
    </row>
    <row r="4908" spans="1:21" x14ac:dyDescent="0.25">
      <c r="A4908">
        <v>20140308</v>
      </c>
      <c r="B4908" t="s">
        <v>503</v>
      </c>
      <c r="C4908" t="str">
        <f t="shared" si="228"/>
        <v>L</v>
      </c>
      <c r="D4908" t="s">
        <v>164</v>
      </c>
      <c r="E4908" s="1">
        <v>17</v>
      </c>
      <c r="F4908" s="1">
        <v>19</v>
      </c>
      <c r="G4908">
        <f t="shared" si="229"/>
        <v>-2</v>
      </c>
      <c r="H4908" t="s">
        <v>2802</v>
      </c>
      <c r="K4908" t="s">
        <v>1903</v>
      </c>
      <c r="L4908" t="s">
        <v>1120</v>
      </c>
      <c r="M4908" t="s">
        <v>503</v>
      </c>
      <c r="N4908" t="s">
        <v>1033</v>
      </c>
      <c r="O4908" t="s">
        <v>30</v>
      </c>
      <c r="U4908">
        <f t="shared" si="230"/>
        <v>1</v>
      </c>
    </row>
    <row r="4909" spans="1:21" x14ac:dyDescent="0.25">
      <c r="A4909">
        <v>20140308</v>
      </c>
      <c r="B4909" t="s">
        <v>164</v>
      </c>
      <c r="C4909" t="str">
        <f t="shared" si="228"/>
        <v>W</v>
      </c>
      <c r="D4909" t="s">
        <v>503</v>
      </c>
      <c r="E4909" s="1">
        <v>19</v>
      </c>
      <c r="F4909" s="1">
        <v>17</v>
      </c>
      <c r="G4909">
        <f t="shared" si="229"/>
        <v>2</v>
      </c>
      <c r="H4909" t="s">
        <v>2802</v>
      </c>
      <c r="K4909" t="s">
        <v>1903</v>
      </c>
      <c r="L4909" t="s">
        <v>1120</v>
      </c>
      <c r="M4909" t="s">
        <v>503</v>
      </c>
      <c r="N4909" t="s">
        <v>1037</v>
      </c>
      <c r="O4909" t="s">
        <v>30</v>
      </c>
      <c r="U4909">
        <f t="shared" si="230"/>
        <v>0</v>
      </c>
    </row>
    <row r="4910" spans="1:21" x14ac:dyDescent="0.25">
      <c r="A4910">
        <v>20140309</v>
      </c>
      <c r="B4910" t="s">
        <v>376</v>
      </c>
      <c r="C4910" t="str">
        <f t="shared" si="228"/>
        <v>W</v>
      </c>
      <c r="D4910" t="s">
        <v>1264</v>
      </c>
      <c r="E4910" s="1">
        <v>29</v>
      </c>
      <c r="F4910" s="1">
        <v>18</v>
      </c>
      <c r="G4910">
        <f t="shared" si="229"/>
        <v>11</v>
      </c>
      <c r="H4910" t="s">
        <v>2802</v>
      </c>
      <c r="K4910" t="s">
        <v>1894</v>
      </c>
      <c r="L4910" t="s">
        <v>1017</v>
      </c>
      <c r="M4910" t="s">
        <v>376</v>
      </c>
      <c r="N4910" t="s">
        <v>1033</v>
      </c>
      <c r="O4910" t="s">
        <v>30</v>
      </c>
      <c r="U4910">
        <f t="shared" si="230"/>
        <v>0</v>
      </c>
    </row>
    <row r="4911" spans="1:21" x14ac:dyDescent="0.25">
      <c r="A4911">
        <v>20140309</v>
      </c>
      <c r="B4911" t="s">
        <v>1264</v>
      </c>
      <c r="C4911" t="str">
        <f t="shared" si="228"/>
        <v>L</v>
      </c>
      <c r="D4911" t="s">
        <v>376</v>
      </c>
      <c r="E4911" s="1">
        <v>18</v>
      </c>
      <c r="F4911" s="1">
        <v>29</v>
      </c>
      <c r="G4911">
        <f t="shared" si="229"/>
        <v>-11</v>
      </c>
      <c r="H4911" t="s">
        <v>2802</v>
      </c>
      <c r="K4911" t="s">
        <v>1894</v>
      </c>
      <c r="L4911" t="s">
        <v>1017</v>
      </c>
      <c r="M4911" t="s">
        <v>376</v>
      </c>
      <c r="N4911" t="s">
        <v>1037</v>
      </c>
      <c r="O4911" t="s">
        <v>30</v>
      </c>
      <c r="U4911">
        <f t="shared" si="230"/>
        <v>0</v>
      </c>
    </row>
    <row r="4912" spans="1:21" x14ac:dyDescent="0.25">
      <c r="A4912">
        <v>20140315</v>
      </c>
      <c r="B4912" t="s">
        <v>1264</v>
      </c>
      <c r="C4912" t="str">
        <f t="shared" si="228"/>
        <v>W</v>
      </c>
      <c r="D4912" t="s">
        <v>503</v>
      </c>
      <c r="E4912" s="1">
        <v>51</v>
      </c>
      <c r="F4912" s="1">
        <v>3</v>
      </c>
      <c r="G4912">
        <f t="shared" si="229"/>
        <v>48</v>
      </c>
      <c r="H4912" t="s">
        <v>2802</v>
      </c>
      <c r="K4912" t="s">
        <v>1407</v>
      </c>
      <c r="L4912" t="s">
        <v>1263</v>
      </c>
      <c r="M4912" t="s">
        <v>1264</v>
      </c>
      <c r="N4912" t="s">
        <v>1033</v>
      </c>
      <c r="O4912" t="s">
        <v>30</v>
      </c>
      <c r="U4912">
        <f t="shared" si="230"/>
        <v>0</v>
      </c>
    </row>
    <row r="4913" spans="1:21" x14ac:dyDescent="0.25">
      <c r="A4913">
        <v>20140315</v>
      </c>
      <c r="B4913" t="s">
        <v>503</v>
      </c>
      <c r="C4913" t="str">
        <f t="shared" si="228"/>
        <v>L</v>
      </c>
      <c r="D4913" t="s">
        <v>1264</v>
      </c>
      <c r="E4913" s="1">
        <v>3</v>
      </c>
      <c r="F4913" s="1">
        <v>51</v>
      </c>
      <c r="G4913">
        <f t="shared" si="229"/>
        <v>-48</v>
      </c>
      <c r="H4913" t="s">
        <v>2802</v>
      </c>
      <c r="K4913" t="s">
        <v>1407</v>
      </c>
      <c r="L4913" t="s">
        <v>1263</v>
      </c>
      <c r="M4913" t="s">
        <v>1264</v>
      </c>
      <c r="N4913" t="s">
        <v>1037</v>
      </c>
      <c r="O4913" t="s">
        <v>30</v>
      </c>
      <c r="U4913">
        <f t="shared" si="230"/>
        <v>0</v>
      </c>
    </row>
    <row r="4914" spans="1:21" x14ac:dyDescent="0.25">
      <c r="A4914">
        <v>20140315</v>
      </c>
      <c r="B4914" t="s">
        <v>164</v>
      </c>
      <c r="C4914" t="str">
        <f t="shared" si="228"/>
        <v>L</v>
      </c>
      <c r="D4914" t="s">
        <v>1825</v>
      </c>
      <c r="E4914" s="1">
        <v>20</v>
      </c>
      <c r="F4914" s="1">
        <v>22</v>
      </c>
      <c r="G4914">
        <f t="shared" si="229"/>
        <v>-2</v>
      </c>
      <c r="H4914" t="s">
        <v>2802</v>
      </c>
      <c r="K4914" t="s">
        <v>1820</v>
      </c>
      <c r="L4914" t="s">
        <v>1819</v>
      </c>
      <c r="M4914" t="s">
        <v>164</v>
      </c>
      <c r="N4914" t="s">
        <v>1033</v>
      </c>
      <c r="O4914" t="s">
        <v>30</v>
      </c>
      <c r="U4914">
        <f t="shared" si="230"/>
        <v>1</v>
      </c>
    </row>
    <row r="4915" spans="1:21" x14ac:dyDescent="0.25">
      <c r="A4915">
        <v>20140315</v>
      </c>
      <c r="B4915" t="s">
        <v>1825</v>
      </c>
      <c r="C4915" t="str">
        <f t="shared" si="228"/>
        <v>W</v>
      </c>
      <c r="D4915" t="s">
        <v>164</v>
      </c>
      <c r="E4915" s="1">
        <v>22</v>
      </c>
      <c r="F4915" s="1">
        <v>20</v>
      </c>
      <c r="G4915">
        <f t="shared" si="229"/>
        <v>2</v>
      </c>
      <c r="H4915" t="s">
        <v>2802</v>
      </c>
      <c r="K4915" t="s">
        <v>1820</v>
      </c>
      <c r="L4915" t="s">
        <v>1819</v>
      </c>
      <c r="M4915" t="s">
        <v>164</v>
      </c>
      <c r="N4915" t="s">
        <v>1037</v>
      </c>
      <c r="O4915" t="s">
        <v>30</v>
      </c>
      <c r="U4915">
        <f t="shared" si="230"/>
        <v>0</v>
      </c>
    </row>
    <row r="4916" spans="1:21" x14ac:dyDescent="0.25">
      <c r="A4916">
        <v>20140315</v>
      </c>
      <c r="B4916" t="s">
        <v>171</v>
      </c>
      <c r="C4916" t="str">
        <f t="shared" si="228"/>
        <v>L</v>
      </c>
      <c r="D4916" t="s">
        <v>376</v>
      </c>
      <c r="E4916" s="1">
        <v>11</v>
      </c>
      <c r="F4916" s="1">
        <v>52</v>
      </c>
      <c r="G4916">
        <f t="shared" si="229"/>
        <v>-41</v>
      </c>
      <c r="H4916" t="s">
        <v>2802</v>
      </c>
      <c r="K4916" t="s">
        <v>1930</v>
      </c>
      <c r="L4916" t="s">
        <v>1929</v>
      </c>
      <c r="M4916" t="s">
        <v>171</v>
      </c>
      <c r="N4916" t="s">
        <v>1033</v>
      </c>
      <c r="O4916" t="s">
        <v>30</v>
      </c>
      <c r="U4916">
        <f t="shared" si="230"/>
        <v>0</v>
      </c>
    </row>
    <row r="4917" spans="1:21" x14ac:dyDescent="0.25">
      <c r="A4917">
        <v>20140315</v>
      </c>
      <c r="B4917" t="s">
        <v>376</v>
      </c>
      <c r="C4917" t="str">
        <f t="shared" si="228"/>
        <v>W</v>
      </c>
      <c r="D4917" t="s">
        <v>171</v>
      </c>
      <c r="E4917" s="1">
        <v>52</v>
      </c>
      <c r="F4917" s="1">
        <v>11</v>
      </c>
      <c r="G4917">
        <f t="shared" si="229"/>
        <v>41</v>
      </c>
      <c r="H4917" t="s">
        <v>2802</v>
      </c>
      <c r="K4917" t="s">
        <v>1930</v>
      </c>
      <c r="L4917" t="s">
        <v>1929</v>
      </c>
      <c r="M4917" t="s">
        <v>171</v>
      </c>
      <c r="N4917" t="s">
        <v>1037</v>
      </c>
      <c r="O4917" t="s">
        <v>30</v>
      </c>
      <c r="U4917">
        <f t="shared" si="230"/>
        <v>0</v>
      </c>
    </row>
    <row r="4918" spans="1:21" x14ac:dyDescent="0.25">
      <c r="A4918">
        <v>20140607</v>
      </c>
      <c r="B4918" t="s">
        <v>1787</v>
      </c>
      <c r="C4918" t="str">
        <f t="shared" si="228"/>
        <v>W</v>
      </c>
      <c r="D4918" t="s">
        <v>376</v>
      </c>
      <c r="E4918" s="1">
        <v>20</v>
      </c>
      <c r="F4918" s="1">
        <v>15</v>
      </c>
      <c r="G4918">
        <f t="shared" si="229"/>
        <v>5</v>
      </c>
      <c r="H4918" t="s">
        <v>2018</v>
      </c>
      <c r="K4918" t="s">
        <v>1836</v>
      </c>
      <c r="L4918" t="s">
        <v>1786</v>
      </c>
      <c r="M4918" t="s">
        <v>1787</v>
      </c>
      <c r="N4918" t="s">
        <v>1033</v>
      </c>
      <c r="S4918" t="s">
        <v>30</v>
      </c>
      <c r="U4918">
        <f t="shared" si="230"/>
        <v>0</v>
      </c>
    </row>
    <row r="4919" spans="1:21" x14ac:dyDescent="0.25">
      <c r="A4919">
        <v>20140607</v>
      </c>
      <c r="B4919" t="s">
        <v>376</v>
      </c>
      <c r="C4919" t="str">
        <f t="shared" si="228"/>
        <v>L</v>
      </c>
      <c r="D4919" t="s">
        <v>1787</v>
      </c>
      <c r="E4919" s="1">
        <v>15</v>
      </c>
      <c r="F4919" s="1">
        <v>20</v>
      </c>
      <c r="G4919">
        <f t="shared" si="229"/>
        <v>-5</v>
      </c>
      <c r="H4919" t="s">
        <v>2018</v>
      </c>
      <c r="K4919" t="s">
        <v>1836</v>
      </c>
      <c r="L4919" t="s">
        <v>1786</v>
      </c>
      <c r="M4919" t="s">
        <v>1787</v>
      </c>
      <c r="N4919" t="s">
        <v>1037</v>
      </c>
      <c r="S4919" t="s">
        <v>30</v>
      </c>
      <c r="U4919">
        <f t="shared" si="230"/>
        <v>1</v>
      </c>
    </row>
    <row r="4920" spans="1:21" x14ac:dyDescent="0.25">
      <c r="A4920">
        <v>20140607</v>
      </c>
      <c r="B4920" t="s">
        <v>1824</v>
      </c>
      <c r="C4920" t="str">
        <f t="shared" si="228"/>
        <v>W</v>
      </c>
      <c r="D4920" t="s">
        <v>164</v>
      </c>
      <c r="E4920" s="1">
        <v>50</v>
      </c>
      <c r="F4920" s="1">
        <v>23</v>
      </c>
      <c r="G4920">
        <f t="shared" si="229"/>
        <v>27</v>
      </c>
      <c r="H4920" t="s">
        <v>2019</v>
      </c>
      <c r="K4920" t="s">
        <v>1916</v>
      </c>
      <c r="L4920" t="s">
        <v>1715</v>
      </c>
      <c r="M4920" t="s">
        <v>1824</v>
      </c>
      <c r="N4920" t="s">
        <v>1033</v>
      </c>
      <c r="S4920" t="s">
        <v>30</v>
      </c>
      <c r="U4920">
        <f t="shared" si="230"/>
        <v>0</v>
      </c>
    </row>
    <row r="4921" spans="1:21" x14ac:dyDescent="0.25">
      <c r="A4921">
        <v>20140607</v>
      </c>
      <c r="B4921" t="s">
        <v>164</v>
      </c>
      <c r="C4921" t="str">
        <f t="shared" si="228"/>
        <v>L</v>
      </c>
      <c r="D4921" t="s">
        <v>1824</v>
      </c>
      <c r="E4921" s="1">
        <v>23</v>
      </c>
      <c r="F4921" s="1">
        <v>50</v>
      </c>
      <c r="G4921">
        <f t="shared" si="229"/>
        <v>-27</v>
      </c>
      <c r="H4921" t="s">
        <v>2019</v>
      </c>
      <c r="K4921" t="s">
        <v>1916</v>
      </c>
      <c r="L4921" t="s">
        <v>1715</v>
      </c>
      <c r="M4921" t="s">
        <v>1824</v>
      </c>
      <c r="N4921" t="s">
        <v>1037</v>
      </c>
      <c r="S4921" t="s">
        <v>30</v>
      </c>
      <c r="U4921">
        <f t="shared" si="230"/>
        <v>0</v>
      </c>
    </row>
    <row r="4922" spans="1:21" x14ac:dyDescent="0.25">
      <c r="A4922">
        <v>20140607</v>
      </c>
      <c r="B4922" t="s">
        <v>1821</v>
      </c>
      <c r="C4922" t="str">
        <f t="shared" si="228"/>
        <v>L</v>
      </c>
      <c r="D4922" t="s">
        <v>1825</v>
      </c>
      <c r="E4922" s="1">
        <v>17</v>
      </c>
      <c r="F4922" s="1">
        <v>29</v>
      </c>
      <c r="G4922">
        <f t="shared" si="229"/>
        <v>-12</v>
      </c>
      <c r="H4922" t="s">
        <v>2025</v>
      </c>
      <c r="K4922" t="s">
        <v>1966</v>
      </c>
      <c r="L4922" t="s">
        <v>1965</v>
      </c>
      <c r="M4922" t="s">
        <v>1821</v>
      </c>
      <c r="N4922" t="s">
        <v>1033</v>
      </c>
      <c r="S4922" t="s">
        <v>30</v>
      </c>
      <c r="U4922">
        <f t="shared" si="230"/>
        <v>0</v>
      </c>
    </row>
    <row r="4923" spans="1:21" x14ac:dyDescent="0.25">
      <c r="A4923">
        <v>20140607</v>
      </c>
      <c r="B4923" t="s">
        <v>1825</v>
      </c>
      <c r="C4923" t="str">
        <f t="shared" si="228"/>
        <v>W</v>
      </c>
      <c r="D4923" t="s">
        <v>1821</v>
      </c>
      <c r="E4923" s="1">
        <v>29</v>
      </c>
      <c r="F4923" s="1">
        <v>17</v>
      </c>
      <c r="G4923">
        <f t="shared" si="229"/>
        <v>12</v>
      </c>
      <c r="H4923" t="s">
        <v>2025</v>
      </c>
      <c r="K4923" t="s">
        <v>1966</v>
      </c>
      <c r="L4923" t="s">
        <v>1965</v>
      </c>
      <c r="M4923" t="s">
        <v>1821</v>
      </c>
      <c r="N4923" t="s">
        <v>1037</v>
      </c>
      <c r="S4923" t="s">
        <v>30</v>
      </c>
      <c r="U4923">
        <f t="shared" si="230"/>
        <v>0</v>
      </c>
    </row>
    <row r="4924" spans="1:21" x14ac:dyDescent="0.25">
      <c r="A4924">
        <v>20140614</v>
      </c>
      <c r="B4924" t="s">
        <v>1787</v>
      </c>
      <c r="C4924" t="str">
        <f t="shared" si="228"/>
        <v>W</v>
      </c>
      <c r="D4924" t="s">
        <v>376</v>
      </c>
      <c r="E4924" s="1">
        <v>28</v>
      </c>
      <c r="F4924" s="1">
        <v>27</v>
      </c>
      <c r="G4924">
        <f t="shared" si="229"/>
        <v>1</v>
      </c>
      <c r="H4924" t="s">
        <v>2018</v>
      </c>
      <c r="K4924" t="s">
        <v>1878</v>
      </c>
      <c r="L4924" t="s">
        <v>1877</v>
      </c>
      <c r="M4924" t="s">
        <v>1787</v>
      </c>
      <c r="N4924" t="s">
        <v>1033</v>
      </c>
      <c r="S4924" t="s">
        <v>30</v>
      </c>
      <c r="U4924">
        <f t="shared" si="230"/>
        <v>0</v>
      </c>
    </row>
    <row r="4925" spans="1:21" x14ac:dyDescent="0.25">
      <c r="A4925">
        <v>20140614</v>
      </c>
      <c r="B4925" t="s">
        <v>376</v>
      </c>
      <c r="C4925" t="str">
        <f t="shared" si="228"/>
        <v>L</v>
      </c>
      <c r="D4925" t="s">
        <v>1787</v>
      </c>
      <c r="E4925" s="1">
        <v>27</v>
      </c>
      <c r="F4925" s="1">
        <v>28</v>
      </c>
      <c r="G4925">
        <f t="shared" si="229"/>
        <v>-1</v>
      </c>
      <c r="H4925" t="s">
        <v>2018</v>
      </c>
      <c r="K4925" t="s">
        <v>1878</v>
      </c>
      <c r="L4925" t="s">
        <v>1877</v>
      </c>
      <c r="M4925" t="s">
        <v>1787</v>
      </c>
      <c r="N4925" t="s">
        <v>1037</v>
      </c>
      <c r="S4925" t="s">
        <v>30</v>
      </c>
      <c r="U4925">
        <f t="shared" si="230"/>
        <v>1</v>
      </c>
    </row>
    <row r="4926" spans="1:21" x14ac:dyDescent="0.25">
      <c r="A4926">
        <v>20140614</v>
      </c>
      <c r="B4926" t="s">
        <v>1824</v>
      </c>
      <c r="C4926" t="str">
        <f t="shared" si="228"/>
        <v>W</v>
      </c>
      <c r="D4926" t="s">
        <v>164</v>
      </c>
      <c r="E4926" s="1">
        <v>6</v>
      </c>
      <c r="F4926" s="1">
        <v>0</v>
      </c>
      <c r="G4926">
        <f t="shared" si="229"/>
        <v>6</v>
      </c>
      <c r="H4926" t="s">
        <v>2019</v>
      </c>
      <c r="K4926" t="s">
        <v>2026</v>
      </c>
      <c r="L4926" t="s">
        <v>1681</v>
      </c>
      <c r="M4926" t="s">
        <v>1824</v>
      </c>
      <c r="N4926" t="s">
        <v>1033</v>
      </c>
      <c r="S4926" t="s">
        <v>30</v>
      </c>
      <c r="U4926">
        <f t="shared" si="230"/>
        <v>0</v>
      </c>
    </row>
    <row r="4927" spans="1:21" x14ac:dyDescent="0.25">
      <c r="A4927">
        <v>20140614</v>
      </c>
      <c r="B4927" t="s">
        <v>164</v>
      </c>
      <c r="C4927" t="str">
        <f t="shared" si="228"/>
        <v>L</v>
      </c>
      <c r="D4927" t="s">
        <v>1824</v>
      </c>
      <c r="E4927" s="1">
        <v>0</v>
      </c>
      <c r="F4927" s="1">
        <v>6</v>
      </c>
      <c r="G4927">
        <f t="shared" si="229"/>
        <v>-6</v>
      </c>
      <c r="H4927" t="s">
        <v>2019</v>
      </c>
      <c r="K4927" t="s">
        <v>2026</v>
      </c>
      <c r="L4927" t="s">
        <v>1681</v>
      </c>
      <c r="M4927" t="s">
        <v>1824</v>
      </c>
      <c r="N4927" t="s">
        <v>1037</v>
      </c>
      <c r="S4927" t="s">
        <v>30</v>
      </c>
      <c r="U4927">
        <f t="shared" si="230"/>
        <v>1</v>
      </c>
    </row>
    <row r="4928" spans="1:21" x14ac:dyDescent="0.25">
      <c r="A4928">
        <v>20140614</v>
      </c>
      <c r="B4928" t="s">
        <v>1821</v>
      </c>
      <c r="C4928" t="str">
        <f t="shared" si="228"/>
        <v>L</v>
      </c>
      <c r="D4928" t="s">
        <v>1825</v>
      </c>
      <c r="E4928" s="1">
        <v>17</v>
      </c>
      <c r="F4928" s="1">
        <v>23</v>
      </c>
      <c r="G4928">
        <f t="shared" si="229"/>
        <v>-6</v>
      </c>
      <c r="H4928" t="s">
        <v>2025</v>
      </c>
      <c r="K4928" t="s">
        <v>2002</v>
      </c>
      <c r="L4928" t="s">
        <v>2001</v>
      </c>
      <c r="M4928" t="s">
        <v>1821</v>
      </c>
      <c r="N4928" t="s">
        <v>1033</v>
      </c>
      <c r="S4928" t="s">
        <v>30</v>
      </c>
      <c r="U4928">
        <f t="shared" si="230"/>
        <v>1</v>
      </c>
    </row>
    <row r="4929" spans="1:21" x14ac:dyDescent="0.25">
      <c r="A4929">
        <v>20140614</v>
      </c>
      <c r="B4929" t="s">
        <v>1825</v>
      </c>
      <c r="C4929" t="str">
        <f t="shared" si="228"/>
        <v>W</v>
      </c>
      <c r="D4929" t="s">
        <v>1821</v>
      </c>
      <c r="E4929" s="1">
        <v>23</v>
      </c>
      <c r="F4929" s="1">
        <v>17</v>
      </c>
      <c r="G4929">
        <f t="shared" si="229"/>
        <v>6</v>
      </c>
      <c r="H4929" t="s">
        <v>2025</v>
      </c>
      <c r="K4929" t="s">
        <v>2002</v>
      </c>
      <c r="L4929" t="s">
        <v>2001</v>
      </c>
      <c r="M4929" t="s">
        <v>1821</v>
      </c>
      <c r="N4929" t="s">
        <v>1037</v>
      </c>
      <c r="S4929" t="s">
        <v>30</v>
      </c>
      <c r="U4929">
        <f t="shared" si="230"/>
        <v>0</v>
      </c>
    </row>
    <row r="4930" spans="1:21" x14ac:dyDescent="0.25">
      <c r="A4930">
        <v>20140614</v>
      </c>
      <c r="B4930" t="s">
        <v>1828</v>
      </c>
      <c r="C4930" t="str">
        <f t="shared" ref="C4930:C4993" si="231">IF(E4930-F4930&gt;0,"W",IF(E4930-F4930&lt;0,"L","D"))</f>
        <v>W</v>
      </c>
      <c r="D4930" t="s">
        <v>1264</v>
      </c>
      <c r="E4930" s="1">
        <v>38</v>
      </c>
      <c r="F4930" s="1">
        <v>16</v>
      </c>
      <c r="G4930">
        <f t="shared" ref="G4930:G4993" si="232">E4930-F4930</f>
        <v>22</v>
      </c>
      <c r="H4930" t="s">
        <v>2022</v>
      </c>
      <c r="K4930" t="s">
        <v>1983</v>
      </c>
      <c r="L4930" t="s">
        <v>1829</v>
      </c>
      <c r="M4930" t="s">
        <v>1828</v>
      </c>
      <c r="N4930" t="s">
        <v>1033</v>
      </c>
      <c r="S4930" t="s">
        <v>30</v>
      </c>
      <c r="U4930">
        <f t="shared" ref="U4930:U4993" si="233">IF(C4930="L",IF(G4930&gt;-8,1,0),0)</f>
        <v>0</v>
      </c>
    </row>
    <row r="4931" spans="1:21" x14ac:dyDescent="0.25">
      <c r="A4931">
        <v>20140614</v>
      </c>
      <c r="B4931" t="s">
        <v>1264</v>
      </c>
      <c r="C4931" t="str">
        <f t="shared" si="231"/>
        <v>L</v>
      </c>
      <c r="D4931" t="s">
        <v>1828</v>
      </c>
      <c r="E4931" s="1">
        <v>16</v>
      </c>
      <c r="F4931" s="1">
        <v>38</v>
      </c>
      <c r="G4931">
        <f t="shared" si="232"/>
        <v>-22</v>
      </c>
      <c r="H4931" t="s">
        <v>2022</v>
      </c>
      <c r="K4931" t="s">
        <v>1983</v>
      </c>
      <c r="L4931" t="s">
        <v>1829</v>
      </c>
      <c r="M4931" t="s">
        <v>1828</v>
      </c>
      <c r="N4931" t="s">
        <v>1037</v>
      </c>
      <c r="S4931" t="s">
        <v>30</v>
      </c>
      <c r="U4931">
        <f t="shared" si="233"/>
        <v>0</v>
      </c>
    </row>
    <row r="4932" spans="1:21" x14ac:dyDescent="0.25">
      <c r="A4932">
        <v>20140621</v>
      </c>
      <c r="B4932" t="s">
        <v>1787</v>
      </c>
      <c r="C4932" t="str">
        <f t="shared" si="231"/>
        <v>W</v>
      </c>
      <c r="D4932" t="s">
        <v>376</v>
      </c>
      <c r="E4932" s="1">
        <v>36</v>
      </c>
      <c r="F4932" s="1">
        <v>13</v>
      </c>
      <c r="G4932">
        <f t="shared" si="232"/>
        <v>23</v>
      </c>
      <c r="H4932" t="s">
        <v>2018</v>
      </c>
      <c r="K4932" t="s">
        <v>2017</v>
      </c>
      <c r="L4932" t="s">
        <v>1503</v>
      </c>
      <c r="M4932" t="s">
        <v>1787</v>
      </c>
      <c r="N4932" t="s">
        <v>1033</v>
      </c>
      <c r="S4932" t="s">
        <v>30</v>
      </c>
      <c r="U4932">
        <f t="shared" si="233"/>
        <v>0</v>
      </c>
    </row>
    <row r="4933" spans="1:21" x14ac:dyDescent="0.25">
      <c r="A4933">
        <v>20140621</v>
      </c>
      <c r="B4933" t="s">
        <v>376</v>
      </c>
      <c r="C4933" t="str">
        <f t="shared" si="231"/>
        <v>L</v>
      </c>
      <c r="D4933" t="s">
        <v>1787</v>
      </c>
      <c r="E4933" s="1">
        <v>13</v>
      </c>
      <c r="F4933" s="1">
        <v>36</v>
      </c>
      <c r="G4933">
        <f t="shared" si="232"/>
        <v>-23</v>
      </c>
      <c r="H4933" t="s">
        <v>2018</v>
      </c>
      <c r="K4933" t="s">
        <v>2017</v>
      </c>
      <c r="L4933" t="s">
        <v>1503</v>
      </c>
      <c r="M4933" t="s">
        <v>1787</v>
      </c>
      <c r="N4933" t="s">
        <v>1037</v>
      </c>
      <c r="S4933" t="s">
        <v>30</v>
      </c>
      <c r="U4933">
        <f t="shared" si="233"/>
        <v>0</v>
      </c>
    </row>
    <row r="4934" spans="1:21" x14ac:dyDescent="0.25">
      <c r="A4934">
        <v>20140621</v>
      </c>
      <c r="B4934" t="s">
        <v>1824</v>
      </c>
      <c r="C4934" t="str">
        <f t="shared" si="231"/>
        <v>W</v>
      </c>
      <c r="D4934" t="s">
        <v>164</v>
      </c>
      <c r="E4934" s="1">
        <v>39</v>
      </c>
      <c r="F4934" s="1">
        <v>13</v>
      </c>
      <c r="G4934">
        <f t="shared" si="232"/>
        <v>26</v>
      </c>
      <c r="H4934" t="s">
        <v>2019</v>
      </c>
      <c r="K4934" t="s">
        <v>1812</v>
      </c>
      <c r="L4934" t="s">
        <v>1675</v>
      </c>
      <c r="M4934" t="s">
        <v>1824</v>
      </c>
      <c r="N4934" t="s">
        <v>1033</v>
      </c>
      <c r="S4934" t="s">
        <v>30</v>
      </c>
      <c r="U4934">
        <f t="shared" si="233"/>
        <v>0</v>
      </c>
    </row>
    <row r="4935" spans="1:21" x14ac:dyDescent="0.25">
      <c r="A4935">
        <v>20140621</v>
      </c>
      <c r="B4935" t="s">
        <v>164</v>
      </c>
      <c r="C4935" t="str">
        <f t="shared" si="231"/>
        <v>L</v>
      </c>
      <c r="D4935" t="s">
        <v>1824</v>
      </c>
      <c r="E4935" s="1">
        <v>13</v>
      </c>
      <c r="F4935" s="1">
        <v>39</v>
      </c>
      <c r="G4935">
        <f t="shared" si="232"/>
        <v>-26</v>
      </c>
      <c r="H4935" t="s">
        <v>2019</v>
      </c>
      <c r="K4935" t="s">
        <v>1812</v>
      </c>
      <c r="L4935" t="s">
        <v>1675</v>
      </c>
      <c r="M4935" t="s">
        <v>1824</v>
      </c>
      <c r="N4935" t="s">
        <v>1037</v>
      </c>
      <c r="S4935" t="s">
        <v>30</v>
      </c>
      <c r="U4935">
        <f t="shared" si="233"/>
        <v>0</v>
      </c>
    </row>
    <row r="4936" spans="1:21" x14ac:dyDescent="0.25">
      <c r="A4936">
        <v>20140621</v>
      </c>
      <c r="B4936" t="s">
        <v>1821</v>
      </c>
      <c r="C4936" t="str">
        <f t="shared" si="231"/>
        <v>L</v>
      </c>
      <c r="D4936" t="s">
        <v>503</v>
      </c>
      <c r="E4936" s="1">
        <v>19</v>
      </c>
      <c r="F4936" s="1">
        <v>21</v>
      </c>
      <c r="G4936">
        <f t="shared" si="232"/>
        <v>-2</v>
      </c>
      <c r="H4936" t="s">
        <v>2024</v>
      </c>
      <c r="K4936" t="s">
        <v>1849</v>
      </c>
      <c r="L4936" t="s">
        <v>2023</v>
      </c>
      <c r="M4936" t="s">
        <v>1821</v>
      </c>
      <c r="N4936" t="s">
        <v>1033</v>
      </c>
      <c r="S4936" t="s">
        <v>30</v>
      </c>
      <c r="U4936">
        <f t="shared" si="233"/>
        <v>1</v>
      </c>
    </row>
    <row r="4937" spans="1:21" x14ac:dyDescent="0.25">
      <c r="A4937">
        <v>20140621</v>
      </c>
      <c r="B4937" t="s">
        <v>503</v>
      </c>
      <c r="C4937" t="str">
        <f t="shared" si="231"/>
        <v>W</v>
      </c>
      <c r="D4937" t="s">
        <v>1821</v>
      </c>
      <c r="E4937" s="1">
        <v>21</v>
      </c>
      <c r="F4937" s="1">
        <v>19</v>
      </c>
      <c r="G4937">
        <f t="shared" si="232"/>
        <v>2</v>
      </c>
      <c r="H4937" t="s">
        <v>2024</v>
      </c>
      <c r="K4937" t="s">
        <v>1849</v>
      </c>
      <c r="L4937" t="s">
        <v>2023</v>
      </c>
      <c r="M4937" t="s">
        <v>1821</v>
      </c>
      <c r="N4937" t="s">
        <v>1037</v>
      </c>
      <c r="S4937" t="s">
        <v>30</v>
      </c>
      <c r="U4937">
        <f t="shared" si="233"/>
        <v>0</v>
      </c>
    </row>
    <row r="4938" spans="1:21" x14ac:dyDescent="0.25">
      <c r="A4938">
        <v>20140621</v>
      </c>
      <c r="B4938" t="s">
        <v>1828</v>
      </c>
      <c r="C4938" t="str">
        <f t="shared" si="231"/>
        <v>W</v>
      </c>
      <c r="D4938" t="s">
        <v>1264</v>
      </c>
      <c r="E4938" s="1">
        <v>31</v>
      </c>
      <c r="F4938" s="1">
        <v>30</v>
      </c>
      <c r="G4938">
        <f t="shared" si="232"/>
        <v>1</v>
      </c>
      <c r="H4938" t="s">
        <v>2022</v>
      </c>
      <c r="K4938" t="s">
        <v>2021</v>
      </c>
      <c r="L4938" t="s">
        <v>2020</v>
      </c>
      <c r="M4938" t="s">
        <v>1828</v>
      </c>
      <c r="N4938" t="s">
        <v>1033</v>
      </c>
      <c r="S4938" t="s">
        <v>30</v>
      </c>
      <c r="U4938">
        <f t="shared" si="233"/>
        <v>0</v>
      </c>
    </row>
    <row r="4939" spans="1:21" x14ac:dyDescent="0.25">
      <c r="A4939">
        <v>20140621</v>
      </c>
      <c r="B4939" t="s">
        <v>1264</v>
      </c>
      <c r="C4939" t="str">
        <f t="shared" si="231"/>
        <v>L</v>
      </c>
      <c r="D4939" t="s">
        <v>1828</v>
      </c>
      <c r="E4939" s="1">
        <v>30</v>
      </c>
      <c r="F4939" s="1">
        <v>31</v>
      </c>
      <c r="G4939">
        <f t="shared" si="232"/>
        <v>-1</v>
      </c>
      <c r="H4939" t="s">
        <v>2022</v>
      </c>
      <c r="K4939" t="s">
        <v>2021</v>
      </c>
      <c r="L4939" t="s">
        <v>2020</v>
      </c>
      <c r="M4939" t="s">
        <v>1828</v>
      </c>
      <c r="N4939" t="s">
        <v>1037</v>
      </c>
      <c r="S4939" t="s">
        <v>30</v>
      </c>
      <c r="U4939">
        <f t="shared" si="233"/>
        <v>1</v>
      </c>
    </row>
    <row r="4940" spans="1:21" x14ac:dyDescent="0.25">
      <c r="A4940">
        <v>20140628</v>
      </c>
      <c r="B4940" t="s">
        <v>1828</v>
      </c>
      <c r="C4940" t="str">
        <f t="shared" si="231"/>
        <v>W</v>
      </c>
      <c r="D4940" t="s">
        <v>503</v>
      </c>
      <c r="E4940" s="1">
        <v>55</v>
      </c>
      <c r="F4940" s="1">
        <v>6</v>
      </c>
      <c r="G4940">
        <f t="shared" si="232"/>
        <v>49</v>
      </c>
      <c r="H4940" t="s">
        <v>2016</v>
      </c>
      <c r="K4940" t="s">
        <v>1868</v>
      </c>
      <c r="L4940" t="s">
        <v>1998</v>
      </c>
      <c r="M4940" t="s">
        <v>1828</v>
      </c>
      <c r="N4940" t="s">
        <v>1033</v>
      </c>
      <c r="S4940" t="s">
        <v>30</v>
      </c>
      <c r="U4940">
        <f t="shared" si="233"/>
        <v>0</v>
      </c>
    </row>
    <row r="4941" spans="1:21" x14ac:dyDescent="0.25">
      <c r="A4941">
        <v>20140628</v>
      </c>
      <c r="B4941" t="s">
        <v>503</v>
      </c>
      <c r="C4941" t="str">
        <f t="shared" si="231"/>
        <v>L</v>
      </c>
      <c r="D4941" t="s">
        <v>1828</v>
      </c>
      <c r="E4941" s="1">
        <v>6</v>
      </c>
      <c r="F4941" s="1">
        <v>55</v>
      </c>
      <c r="G4941">
        <f t="shared" si="232"/>
        <v>-49</v>
      </c>
      <c r="H4941" t="s">
        <v>2016</v>
      </c>
      <c r="K4941" t="s">
        <v>1868</v>
      </c>
      <c r="L4941" t="s">
        <v>1998</v>
      </c>
      <c r="M4941" t="s">
        <v>1828</v>
      </c>
      <c r="N4941" t="s">
        <v>1037</v>
      </c>
      <c r="S4941" t="s">
        <v>30</v>
      </c>
      <c r="U4941">
        <f t="shared" si="233"/>
        <v>0</v>
      </c>
    </row>
    <row r="4942" spans="1:21" x14ac:dyDescent="0.25">
      <c r="A4942">
        <v>20140816</v>
      </c>
      <c r="B4942" t="s">
        <v>1828</v>
      </c>
      <c r="C4942" t="str">
        <f t="shared" si="231"/>
        <v>W</v>
      </c>
      <c r="D4942" t="s">
        <v>1821</v>
      </c>
      <c r="E4942" s="1">
        <v>13</v>
      </c>
      <c r="F4942" s="1">
        <v>6</v>
      </c>
      <c r="G4942">
        <f t="shared" si="232"/>
        <v>7</v>
      </c>
      <c r="H4942" t="s">
        <v>2765</v>
      </c>
      <c r="K4942" t="s">
        <v>1842</v>
      </c>
      <c r="L4942" t="s">
        <v>1841</v>
      </c>
      <c r="M4942" t="s">
        <v>1828</v>
      </c>
      <c r="N4942" t="s">
        <v>1033</v>
      </c>
      <c r="P4942" t="s">
        <v>30</v>
      </c>
      <c r="U4942">
        <f t="shared" si="233"/>
        <v>0</v>
      </c>
    </row>
    <row r="4943" spans="1:21" x14ac:dyDescent="0.25">
      <c r="A4943">
        <v>20140816</v>
      </c>
      <c r="B4943" t="s">
        <v>1821</v>
      </c>
      <c r="C4943" t="str">
        <f t="shared" si="231"/>
        <v>L</v>
      </c>
      <c r="D4943" t="s">
        <v>1828</v>
      </c>
      <c r="E4943" s="1">
        <v>6</v>
      </c>
      <c r="F4943" s="1">
        <v>13</v>
      </c>
      <c r="G4943">
        <f t="shared" si="232"/>
        <v>-7</v>
      </c>
      <c r="H4943" t="s">
        <v>2765</v>
      </c>
      <c r="K4943" t="s">
        <v>1842</v>
      </c>
      <c r="L4943" t="s">
        <v>1841</v>
      </c>
      <c r="M4943" t="s">
        <v>1828</v>
      </c>
      <c r="N4943" t="s">
        <v>1037</v>
      </c>
      <c r="P4943" t="s">
        <v>30</v>
      </c>
      <c r="U4943">
        <f t="shared" si="233"/>
        <v>1</v>
      </c>
    </row>
    <row r="4944" spans="1:21" x14ac:dyDescent="0.25">
      <c r="A4944">
        <v>20140816</v>
      </c>
      <c r="B4944" t="s">
        <v>1824</v>
      </c>
      <c r="C4944" t="str">
        <f t="shared" si="231"/>
        <v>D</v>
      </c>
      <c r="D4944" t="s">
        <v>1787</v>
      </c>
      <c r="E4944" s="1">
        <v>12</v>
      </c>
      <c r="F4944" s="1">
        <v>12</v>
      </c>
      <c r="G4944">
        <f t="shared" si="232"/>
        <v>0</v>
      </c>
      <c r="H4944" t="s">
        <v>2765</v>
      </c>
      <c r="K4944" t="s">
        <v>1960</v>
      </c>
      <c r="L4944" t="s">
        <v>1675</v>
      </c>
      <c r="M4944" t="s">
        <v>1824</v>
      </c>
      <c r="N4944" t="s">
        <v>1033</v>
      </c>
      <c r="P4944" t="s">
        <v>30</v>
      </c>
      <c r="U4944">
        <f t="shared" si="233"/>
        <v>0</v>
      </c>
    </row>
    <row r="4945" spans="1:21" x14ac:dyDescent="0.25">
      <c r="A4945">
        <v>20140816</v>
      </c>
      <c r="B4945" t="s">
        <v>1787</v>
      </c>
      <c r="C4945" t="str">
        <f t="shared" si="231"/>
        <v>D</v>
      </c>
      <c r="D4945" t="s">
        <v>1824</v>
      </c>
      <c r="E4945" s="1">
        <v>12</v>
      </c>
      <c r="F4945" s="1">
        <v>12</v>
      </c>
      <c r="G4945">
        <f t="shared" si="232"/>
        <v>0</v>
      </c>
      <c r="H4945" t="s">
        <v>2765</v>
      </c>
      <c r="K4945" t="s">
        <v>1960</v>
      </c>
      <c r="L4945" t="s">
        <v>1675</v>
      </c>
      <c r="M4945" t="s">
        <v>1824</v>
      </c>
      <c r="N4945" t="s">
        <v>1037</v>
      </c>
      <c r="P4945" t="s">
        <v>30</v>
      </c>
      <c r="U4945">
        <f t="shared" si="233"/>
        <v>0</v>
      </c>
    </row>
    <row r="4946" spans="1:21" x14ac:dyDescent="0.25">
      <c r="A4946">
        <v>20140823</v>
      </c>
      <c r="B4946" t="s">
        <v>1787</v>
      </c>
      <c r="C4946" t="str">
        <f t="shared" si="231"/>
        <v>W</v>
      </c>
      <c r="D4946" t="s">
        <v>1824</v>
      </c>
      <c r="E4946" s="1">
        <v>51</v>
      </c>
      <c r="F4946" s="1">
        <v>20</v>
      </c>
      <c r="G4946">
        <f t="shared" si="232"/>
        <v>31</v>
      </c>
      <c r="H4946" t="s">
        <v>2765</v>
      </c>
      <c r="K4946" t="s">
        <v>1836</v>
      </c>
      <c r="L4946" t="s">
        <v>1786</v>
      </c>
      <c r="M4946" t="s">
        <v>1787</v>
      </c>
      <c r="N4946" t="s">
        <v>1033</v>
      </c>
      <c r="P4946" t="s">
        <v>30</v>
      </c>
      <c r="U4946">
        <f t="shared" si="233"/>
        <v>0</v>
      </c>
    </row>
    <row r="4947" spans="1:21" x14ac:dyDescent="0.25">
      <c r="A4947">
        <v>20140823</v>
      </c>
      <c r="B4947" t="s">
        <v>1824</v>
      </c>
      <c r="C4947" t="str">
        <f t="shared" si="231"/>
        <v>L</v>
      </c>
      <c r="D4947" t="s">
        <v>1787</v>
      </c>
      <c r="E4947" s="1">
        <v>20</v>
      </c>
      <c r="F4947" s="1">
        <v>51</v>
      </c>
      <c r="G4947">
        <f t="shared" si="232"/>
        <v>-31</v>
      </c>
      <c r="H4947" t="s">
        <v>2765</v>
      </c>
      <c r="K4947" t="s">
        <v>1836</v>
      </c>
      <c r="L4947" t="s">
        <v>1786</v>
      </c>
      <c r="M4947" t="s">
        <v>1787</v>
      </c>
      <c r="N4947" t="s">
        <v>1037</v>
      </c>
      <c r="P4947" t="s">
        <v>30</v>
      </c>
      <c r="U4947">
        <f t="shared" si="233"/>
        <v>0</v>
      </c>
    </row>
    <row r="4948" spans="1:21" x14ac:dyDescent="0.25">
      <c r="A4948">
        <v>20140823</v>
      </c>
      <c r="B4948" t="s">
        <v>1821</v>
      </c>
      <c r="C4948" t="str">
        <f t="shared" si="231"/>
        <v>L</v>
      </c>
      <c r="D4948" t="s">
        <v>1828</v>
      </c>
      <c r="E4948" s="1">
        <v>31</v>
      </c>
      <c r="F4948" s="1">
        <v>33</v>
      </c>
      <c r="G4948">
        <f t="shared" si="232"/>
        <v>-2</v>
      </c>
      <c r="H4948" t="s">
        <v>2765</v>
      </c>
      <c r="K4948" t="s">
        <v>1920</v>
      </c>
      <c r="L4948" t="s">
        <v>1919</v>
      </c>
      <c r="M4948" t="s">
        <v>1821</v>
      </c>
      <c r="N4948" t="s">
        <v>1033</v>
      </c>
      <c r="P4948" t="s">
        <v>30</v>
      </c>
      <c r="U4948">
        <f t="shared" si="233"/>
        <v>1</v>
      </c>
    </row>
    <row r="4949" spans="1:21" x14ac:dyDescent="0.25">
      <c r="A4949">
        <v>20140823</v>
      </c>
      <c r="B4949" t="s">
        <v>1828</v>
      </c>
      <c r="C4949" t="str">
        <f t="shared" si="231"/>
        <v>W</v>
      </c>
      <c r="D4949" t="s">
        <v>1821</v>
      </c>
      <c r="E4949" s="1">
        <v>33</v>
      </c>
      <c r="F4949" s="1">
        <v>31</v>
      </c>
      <c r="G4949">
        <f t="shared" si="232"/>
        <v>2</v>
      </c>
      <c r="H4949" t="s">
        <v>2765</v>
      </c>
      <c r="K4949" t="s">
        <v>1920</v>
      </c>
      <c r="L4949" t="s">
        <v>1919</v>
      </c>
      <c r="M4949" t="s">
        <v>1821</v>
      </c>
      <c r="N4949" t="s">
        <v>1037</v>
      </c>
      <c r="P4949" t="s">
        <v>30</v>
      </c>
      <c r="U4949">
        <f t="shared" si="233"/>
        <v>0</v>
      </c>
    </row>
    <row r="4950" spans="1:21" x14ac:dyDescent="0.25">
      <c r="A4950">
        <v>20140906</v>
      </c>
      <c r="B4950" t="s">
        <v>1787</v>
      </c>
      <c r="C4950" t="str">
        <f t="shared" si="231"/>
        <v>W</v>
      </c>
      <c r="D4950" t="s">
        <v>1821</v>
      </c>
      <c r="E4950" s="1">
        <v>28</v>
      </c>
      <c r="F4950" s="1">
        <v>9</v>
      </c>
      <c r="G4950">
        <f t="shared" si="232"/>
        <v>19</v>
      </c>
      <c r="H4950" t="s">
        <v>2765</v>
      </c>
      <c r="K4950" t="s">
        <v>2680</v>
      </c>
      <c r="L4950" t="s">
        <v>2679</v>
      </c>
      <c r="M4950" t="s">
        <v>1787</v>
      </c>
      <c r="N4950" t="s">
        <v>1033</v>
      </c>
      <c r="P4950" t="s">
        <v>30</v>
      </c>
      <c r="U4950">
        <f t="shared" si="233"/>
        <v>0</v>
      </c>
    </row>
    <row r="4951" spans="1:21" x14ac:dyDescent="0.25">
      <c r="A4951">
        <v>20140906</v>
      </c>
      <c r="B4951" t="s">
        <v>1821</v>
      </c>
      <c r="C4951" t="str">
        <f t="shared" si="231"/>
        <v>L</v>
      </c>
      <c r="D4951" t="s">
        <v>1787</v>
      </c>
      <c r="E4951" s="1">
        <v>9</v>
      </c>
      <c r="F4951" s="1">
        <v>28</v>
      </c>
      <c r="G4951">
        <f t="shared" si="232"/>
        <v>-19</v>
      </c>
      <c r="H4951" t="s">
        <v>2765</v>
      </c>
      <c r="K4951" t="s">
        <v>2680</v>
      </c>
      <c r="L4951" t="s">
        <v>2679</v>
      </c>
      <c r="M4951" t="s">
        <v>1787</v>
      </c>
      <c r="N4951" t="s">
        <v>1037</v>
      </c>
      <c r="P4951" t="s">
        <v>30</v>
      </c>
      <c r="U4951">
        <f t="shared" si="233"/>
        <v>0</v>
      </c>
    </row>
    <row r="4952" spans="1:21" x14ac:dyDescent="0.25">
      <c r="A4952">
        <v>20140906</v>
      </c>
      <c r="B4952" t="s">
        <v>1824</v>
      </c>
      <c r="C4952" t="str">
        <f t="shared" si="231"/>
        <v>W</v>
      </c>
      <c r="D4952" t="s">
        <v>1828</v>
      </c>
      <c r="E4952" s="1">
        <v>24</v>
      </c>
      <c r="F4952" s="1">
        <v>23</v>
      </c>
      <c r="G4952">
        <f t="shared" si="232"/>
        <v>1</v>
      </c>
      <c r="H4952" t="s">
        <v>2765</v>
      </c>
      <c r="K4952" t="s">
        <v>2084</v>
      </c>
      <c r="L4952" t="s">
        <v>1720</v>
      </c>
      <c r="M4952" t="s">
        <v>1824</v>
      </c>
      <c r="N4952" t="s">
        <v>1033</v>
      </c>
      <c r="P4952" t="s">
        <v>30</v>
      </c>
      <c r="U4952">
        <f t="shared" si="233"/>
        <v>0</v>
      </c>
    </row>
    <row r="4953" spans="1:21" x14ac:dyDescent="0.25">
      <c r="A4953">
        <v>20140906</v>
      </c>
      <c r="B4953" t="s">
        <v>1828</v>
      </c>
      <c r="C4953" t="str">
        <f t="shared" si="231"/>
        <v>L</v>
      </c>
      <c r="D4953" t="s">
        <v>1824</v>
      </c>
      <c r="E4953" s="1">
        <v>23</v>
      </c>
      <c r="F4953" s="1">
        <v>24</v>
      </c>
      <c r="G4953">
        <f t="shared" si="232"/>
        <v>-1</v>
      </c>
      <c r="H4953" t="s">
        <v>2765</v>
      </c>
      <c r="K4953" t="s">
        <v>2084</v>
      </c>
      <c r="L4953" t="s">
        <v>1720</v>
      </c>
      <c r="M4953" t="s">
        <v>1824</v>
      </c>
      <c r="N4953" t="s">
        <v>1037</v>
      </c>
      <c r="P4953" t="s">
        <v>30</v>
      </c>
      <c r="U4953">
        <f t="shared" si="233"/>
        <v>1</v>
      </c>
    </row>
    <row r="4954" spans="1:21" x14ac:dyDescent="0.25">
      <c r="A4954">
        <v>20140913</v>
      </c>
      <c r="B4954" t="s">
        <v>1824</v>
      </c>
      <c r="C4954" t="str">
        <f t="shared" si="231"/>
        <v>W</v>
      </c>
      <c r="D4954" t="s">
        <v>1821</v>
      </c>
      <c r="E4954" s="1">
        <v>32</v>
      </c>
      <c r="F4954" s="1">
        <v>25</v>
      </c>
      <c r="G4954">
        <f t="shared" si="232"/>
        <v>7</v>
      </c>
      <c r="H4954" t="s">
        <v>2765</v>
      </c>
      <c r="K4954" t="s">
        <v>2751</v>
      </c>
      <c r="L4954" t="s">
        <v>1684</v>
      </c>
      <c r="M4954" t="s">
        <v>1824</v>
      </c>
      <c r="N4954" t="s">
        <v>1033</v>
      </c>
      <c r="P4954" t="s">
        <v>30</v>
      </c>
      <c r="U4954">
        <f t="shared" si="233"/>
        <v>0</v>
      </c>
    </row>
    <row r="4955" spans="1:21" x14ac:dyDescent="0.25">
      <c r="A4955">
        <v>20140913</v>
      </c>
      <c r="B4955" t="s">
        <v>1821</v>
      </c>
      <c r="C4955" t="str">
        <f t="shared" si="231"/>
        <v>L</v>
      </c>
      <c r="D4955" t="s">
        <v>1824</v>
      </c>
      <c r="E4955" s="1">
        <v>25</v>
      </c>
      <c r="F4955" s="1">
        <v>32</v>
      </c>
      <c r="G4955">
        <f t="shared" si="232"/>
        <v>-7</v>
      </c>
      <c r="H4955" t="s">
        <v>2765</v>
      </c>
      <c r="K4955" t="s">
        <v>2751</v>
      </c>
      <c r="L4955" t="s">
        <v>1684</v>
      </c>
      <c r="M4955" t="s">
        <v>1824</v>
      </c>
      <c r="N4955" t="s">
        <v>1037</v>
      </c>
      <c r="P4955" t="s">
        <v>30</v>
      </c>
      <c r="U4955">
        <f t="shared" si="233"/>
        <v>1</v>
      </c>
    </row>
    <row r="4956" spans="1:21" x14ac:dyDescent="0.25">
      <c r="A4956">
        <v>20140913</v>
      </c>
      <c r="B4956" t="s">
        <v>1787</v>
      </c>
      <c r="C4956" t="str">
        <f t="shared" si="231"/>
        <v>W</v>
      </c>
      <c r="D4956" t="s">
        <v>1828</v>
      </c>
      <c r="E4956" s="1">
        <v>14</v>
      </c>
      <c r="F4956" s="1">
        <v>10</v>
      </c>
      <c r="G4956">
        <f t="shared" si="232"/>
        <v>4</v>
      </c>
      <c r="H4956" t="s">
        <v>2765</v>
      </c>
      <c r="K4956" t="s">
        <v>1968</v>
      </c>
      <c r="L4956" t="s">
        <v>1837</v>
      </c>
      <c r="M4956" t="s">
        <v>1787</v>
      </c>
      <c r="N4956" t="s">
        <v>1033</v>
      </c>
      <c r="P4956" t="s">
        <v>30</v>
      </c>
      <c r="U4956">
        <f t="shared" si="233"/>
        <v>0</v>
      </c>
    </row>
    <row r="4957" spans="1:21" x14ac:dyDescent="0.25">
      <c r="A4957">
        <v>20140913</v>
      </c>
      <c r="B4957" t="s">
        <v>1828</v>
      </c>
      <c r="C4957" t="str">
        <f t="shared" si="231"/>
        <v>L</v>
      </c>
      <c r="D4957" t="s">
        <v>1787</v>
      </c>
      <c r="E4957" s="1">
        <v>10</v>
      </c>
      <c r="F4957" s="1">
        <v>14</v>
      </c>
      <c r="G4957">
        <f t="shared" si="232"/>
        <v>-4</v>
      </c>
      <c r="H4957" t="s">
        <v>2765</v>
      </c>
      <c r="K4957" t="s">
        <v>1968</v>
      </c>
      <c r="L4957" t="s">
        <v>1837</v>
      </c>
      <c r="M4957" t="s">
        <v>1787</v>
      </c>
      <c r="N4957" t="s">
        <v>1037</v>
      </c>
      <c r="P4957" t="s">
        <v>30</v>
      </c>
      <c r="U4957">
        <f t="shared" si="233"/>
        <v>1</v>
      </c>
    </row>
    <row r="4958" spans="1:21" x14ac:dyDescent="0.25">
      <c r="A4958">
        <v>20140927</v>
      </c>
      <c r="B4958" t="s">
        <v>1821</v>
      </c>
      <c r="C4958" t="str">
        <f t="shared" si="231"/>
        <v>L</v>
      </c>
      <c r="D4958" t="s">
        <v>1787</v>
      </c>
      <c r="E4958" s="1">
        <v>13</v>
      </c>
      <c r="F4958" s="1">
        <v>34</v>
      </c>
      <c r="G4958">
        <f t="shared" si="232"/>
        <v>-21</v>
      </c>
      <c r="H4958" t="s">
        <v>2765</v>
      </c>
      <c r="K4958" t="s">
        <v>2766</v>
      </c>
      <c r="L4958" t="s">
        <v>1879</v>
      </c>
      <c r="M4958" t="s">
        <v>1821</v>
      </c>
      <c r="N4958" t="s">
        <v>1033</v>
      </c>
      <c r="P4958" t="s">
        <v>30</v>
      </c>
      <c r="U4958">
        <f t="shared" si="233"/>
        <v>0</v>
      </c>
    </row>
    <row r="4959" spans="1:21" x14ac:dyDescent="0.25">
      <c r="A4959">
        <v>20140927</v>
      </c>
      <c r="B4959" t="s">
        <v>1787</v>
      </c>
      <c r="C4959" t="str">
        <f t="shared" si="231"/>
        <v>W</v>
      </c>
      <c r="D4959" t="s">
        <v>1821</v>
      </c>
      <c r="E4959" s="1">
        <v>34</v>
      </c>
      <c r="F4959" s="1">
        <v>13</v>
      </c>
      <c r="G4959">
        <f t="shared" si="232"/>
        <v>21</v>
      </c>
      <c r="H4959" t="s">
        <v>2765</v>
      </c>
      <c r="K4959" t="s">
        <v>2766</v>
      </c>
      <c r="L4959" t="s">
        <v>1879</v>
      </c>
      <c r="M4959" t="s">
        <v>1821</v>
      </c>
      <c r="N4959" t="s">
        <v>1037</v>
      </c>
      <c r="P4959" t="s">
        <v>30</v>
      </c>
      <c r="U4959">
        <f t="shared" si="233"/>
        <v>0</v>
      </c>
    </row>
    <row r="4960" spans="1:21" x14ac:dyDescent="0.25">
      <c r="A4960">
        <v>20140927</v>
      </c>
      <c r="B4960" t="s">
        <v>1828</v>
      </c>
      <c r="C4960" t="str">
        <f t="shared" si="231"/>
        <v>W</v>
      </c>
      <c r="D4960" t="s">
        <v>1824</v>
      </c>
      <c r="E4960" s="1">
        <v>28</v>
      </c>
      <c r="F4960" s="1">
        <v>10</v>
      </c>
      <c r="G4960">
        <f t="shared" si="232"/>
        <v>18</v>
      </c>
      <c r="H4960" t="s">
        <v>2765</v>
      </c>
      <c r="K4960" t="s">
        <v>2111</v>
      </c>
      <c r="L4960" t="s">
        <v>1913</v>
      </c>
      <c r="M4960" t="s">
        <v>1828</v>
      </c>
      <c r="N4960" t="s">
        <v>1033</v>
      </c>
      <c r="P4960" t="s">
        <v>30</v>
      </c>
      <c r="U4960">
        <f t="shared" si="233"/>
        <v>0</v>
      </c>
    </row>
    <row r="4961" spans="1:21" x14ac:dyDescent="0.25">
      <c r="A4961">
        <v>20140927</v>
      </c>
      <c r="B4961" t="s">
        <v>1824</v>
      </c>
      <c r="C4961" t="str">
        <f t="shared" si="231"/>
        <v>L</v>
      </c>
      <c r="D4961" t="s">
        <v>1828</v>
      </c>
      <c r="E4961" s="1">
        <v>10</v>
      </c>
      <c r="F4961" s="1">
        <v>28</v>
      </c>
      <c r="G4961">
        <f t="shared" si="232"/>
        <v>-18</v>
      </c>
      <c r="H4961" t="s">
        <v>2765</v>
      </c>
      <c r="K4961" t="s">
        <v>2111</v>
      </c>
      <c r="L4961" t="s">
        <v>1913</v>
      </c>
      <c r="M4961" t="s">
        <v>1828</v>
      </c>
      <c r="N4961" t="s">
        <v>1037</v>
      </c>
      <c r="P4961" t="s">
        <v>30</v>
      </c>
      <c r="U4961">
        <f t="shared" si="233"/>
        <v>0</v>
      </c>
    </row>
    <row r="4962" spans="1:21" x14ac:dyDescent="0.25">
      <c r="A4962">
        <v>20141004</v>
      </c>
      <c r="B4962" t="s">
        <v>1828</v>
      </c>
      <c r="C4962" t="str">
        <f t="shared" si="231"/>
        <v>W</v>
      </c>
      <c r="D4962" t="s">
        <v>1787</v>
      </c>
      <c r="E4962" s="1">
        <v>27</v>
      </c>
      <c r="F4962" s="1">
        <v>25</v>
      </c>
      <c r="G4962">
        <f t="shared" si="232"/>
        <v>2</v>
      </c>
      <c r="H4962" t="s">
        <v>2765</v>
      </c>
      <c r="K4962" t="s">
        <v>1971</v>
      </c>
      <c r="L4962" t="s">
        <v>1850</v>
      </c>
      <c r="M4962" t="s">
        <v>1828</v>
      </c>
      <c r="N4962" t="s">
        <v>1033</v>
      </c>
      <c r="P4962" t="s">
        <v>30</v>
      </c>
      <c r="U4962">
        <f t="shared" si="233"/>
        <v>0</v>
      </c>
    </row>
    <row r="4963" spans="1:21" x14ac:dyDescent="0.25">
      <c r="A4963">
        <v>20141004</v>
      </c>
      <c r="B4963" t="s">
        <v>1787</v>
      </c>
      <c r="C4963" t="str">
        <f t="shared" si="231"/>
        <v>L</v>
      </c>
      <c r="D4963" t="s">
        <v>1828</v>
      </c>
      <c r="E4963" s="1">
        <v>25</v>
      </c>
      <c r="F4963" s="1">
        <v>27</v>
      </c>
      <c r="G4963">
        <f t="shared" si="232"/>
        <v>-2</v>
      </c>
      <c r="H4963" t="s">
        <v>2765</v>
      </c>
      <c r="K4963" t="s">
        <v>1971</v>
      </c>
      <c r="L4963" t="s">
        <v>1850</v>
      </c>
      <c r="M4963" t="s">
        <v>1828</v>
      </c>
      <c r="N4963" t="s">
        <v>1037</v>
      </c>
      <c r="P4963" t="s">
        <v>30</v>
      </c>
      <c r="U4963">
        <f t="shared" si="233"/>
        <v>1</v>
      </c>
    </row>
    <row r="4964" spans="1:21" x14ac:dyDescent="0.25">
      <c r="A4964">
        <v>20141004</v>
      </c>
      <c r="B4964" t="s">
        <v>1821</v>
      </c>
      <c r="C4964" t="str">
        <f t="shared" si="231"/>
        <v>W</v>
      </c>
      <c r="D4964" t="s">
        <v>1824</v>
      </c>
      <c r="E4964" s="1">
        <v>21</v>
      </c>
      <c r="F4964" s="1">
        <v>17</v>
      </c>
      <c r="G4964">
        <f t="shared" si="232"/>
        <v>4</v>
      </c>
      <c r="H4964" t="s">
        <v>2765</v>
      </c>
      <c r="K4964" t="s">
        <v>1891</v>
      </c>
      <c r="L4964" t="s">
        <v>1890</v>
      </c>
      <c r="M4964" t="s">
        <v>1821</v>
      </c>
      <c r="N4964" t="s">
        <v>1033</v>
      </c>
      <c r="P4964" t="s">
        <v>30</v>
      </c>
      <c r="U4964">
        <f t="shared" si="233"/>
        <v>0</v>
      </c>
    </row>
    <row r="4965" spans="1:21" x14ac:dyDescent="0.25">
      <c r="A4965">
        <v>20141004</v>
      </c>
      <c r="B4965" t="s">
        <v>1824</v>
      </c>
      <c r="C4965" t="str">
        <f t="shared" si="231"/>
        <v>L</v>
      </c>
      <c r="D4965" t="s">
        <v>1821</v>
      </c>
      <c r="E4965" s="1">
        <v>17</v>
      </c>
      <c r="F4965" s="1">
        <v>21</v>
      </c>
      <c r="G4965">
        <f t="shared" si="232"/>
        <v>-4</v>
      </c>
      <c r="H4965" t="s">
        <v>2765</v>
      </c>
      <c r="K4965" t="s">
        <v>1891</v>
      </c>
      <c r="L4965" t="s">
        <v>1890</v>
      </c>
      <c r="M4965" t="s">
        <v>1821</v>
      </c>
      <c r="N4965" t="s">
        <v>1037</v>
      </c>
      <c r="P4965" t="s">
        <v>30</v>
      </c>
      <c r="U4965">
        <f t="shared" si="233"/>
        <v>1</v>
      </c>
    </row>
    <row r="4966" spans="1:21" x14ac:dyDescent="0.25">
      <c r="A4966">
        <v>20141018</v>
      </c>
      <c r="B4966" t="s">
        <v>1824</v>
      </c>
      <c r="C4966" t="str">
        <f t="shared" si="231"/>
        <v>L</v>
      </c>
      <c r="D4966" t="s">
        <v>1787</v>
      </c>
      <c r="E4966" s="1">
        <v>28</v>
      </c>
      <c r="F4966" s="1">
        <v>29</v>
      </c>
      <c r="G4966">
        <f t="shared" si="232"/>
        <v>-1</v>
      </c>
      <c r="H4966" t="s">
        <v>2013</v>
      </c>
      <c r="K4966" t="s">
        <v>1916</v>
      </c>
      <c r="L4966" t="s">
        <v>1715</v>
      </c>
      <c r="M4966" t="s">
        <v>1824</v>
      </c>
      <c r="N4966" t="s">
        <v>1033</v>
      </c>
      <c r="S4966" t="s">
        <v>30</v>
      </c>
      <c r="U4966">
        <f t="shared" si="233"/>
        <v>1</v>
      </c>
    </row>
    <row r="4967" spans="1:21" x14ac:dyDescent="0.25">
      <c r="A4967">
        <v>20141018</v>
      </c>
      <c r="B4967" t="s">
        <v>1787</v>
      </c>
      <c r="C4967" t="str">
        <f t="shared" si="231"/>
        <v>W</v>
      </c>
      <c r="D4967" t="s">
        <v>1824</v>
      </c>
      <c r="E4967" s="1">
        <v>29</v>
      </c>
      <c r="F4967" s="1">
        <v>28</v>
      </c>
      <c r="G4967">
        <f t="shared" si="232"/>
        <v>1</v>
      </c>
      <c r="H4967" t="s">
        <v>2013</v>
      </c>
      <c r="K4967" t="s">
        <v>1916</v>
      </c>
      <c r="L4967" t="s">
        <v>1715</v>
      </c>
      <c r="M4967" t="s">
        <v>1824</v>
      </c>
      <c r="N4967" t="s">
        <v>1037</v>
      </c>
      <c r="S4967" t="s">
        <v>30</v>
      </c>
      <c r="U4967">
        <f t="shared" si="233"/>
        <v>0</v>
      </c>
    </row>
    <row r="4968" spans="1:21" x14ac:dyDescent="0.25">
      <c r="A4968">
        <v>20141108</v>
      </c>
      <c r="B4968" t="s">
        <v>1264</v>
      </c>
      <c r="C4968" t="str">
        <f t="shared" si="231"/>
        <v>L</v>
      </c>
      <c r="D4968" t="s">
        <v>1824</v>
      </c>
      <c r="E4968" s="1">
        <v>28</v>
      </c>
      <c r="F4968" s="1">
        <v>33</v>
      </c>
      <c r="G4968">
        <f t="shared" si="232"/>
        <v>-5</v>
      </c>
      <c r="H4968" t="s">
        <v>2013</v>
      </c>
      <c r="K4968" t="s">
        <v>1407</v>
      </c>
      <c r="L4968" t="s">
        <v>1263</v>
      </c>
      <c r="M4968" t="s">
        <v>1264</v>
      </c>
      <c r="N4968" t="s">
        <v>1033</v>
      </c>
      <c r="S4968" t="s">
        <v>30</v>
      </c>
      <c r="U4968">
        <f t="shared" si="233"/>
        <v>1</v>
      </c>
    </row>
    <row r="4969" spans="1:21" x14ac:dyDescent="0.25">
      <c r="A4969">
        <v>20141108</v>
      </c>
      <c r="B4969" t="s">
        <v>1824</v>
      </c>
      <c r="C4969" t="str">
        <f t="shared" si="231"/>
        <v>W</v>
      </c>
      <c r="D4969" t="s">
        <v>1264</v>
      </c>
      <c r="E4969" s="1">
        <v>33</v>
      </c>
      <c r="F4969" s="1">
        <v>28</v>
      </c>
      <c r="G4969">
        <f t="shared" si="232"/>
        <v>5</v>
      </c>
      <c r="H4969" t="s">
        <v>2013</v>
      </c>
      <c r="K4969" t="s">
        <v>1407</v>
      </c>
      <c r="L4969" t="s">
        <v>1263</v>
      </c>
      <c r="M4969" t="s">
        <v>1264</v>
      </c>
      <c r="N4969" t="s">
        <v>1037</v>
      </c>
      <c r="S4969" t="s">
        <v>30</v>
      </c>
      <c r="U4969">
        <f t="shared" si="233"/>
        <v>0</v>
      </c>
    </row>
    <row r="4970" spans="1:21" x14ac:dyDescent="0.25">
      <c r="A4970">
        <v>20141108</v>
      </c>
      <c r="B4970" t="s">
        <v>503</v>
      </c>
      <c r="C4970" t="str">
        <f t="shared" si="231"/>
        <v>W</v>
      </c>
      <c r="D4970" t="s">
        <v>1821</v>
      </c>
      <c r="E4970" s="1">
        <v>41</v>
      </c>
      <c r="F4970" s="1">
        <v>31</v>
      </c>
      <c r="G4970">
        <f t="shared" si="232"/>
        <v>10</v>
      </c>
      <c r="H4970" t="s">
        <v>2013</v>
      </c>
      <c r="K4970" t="s">
        <v>1822</v>
      </c>
      <c r="L4970" t="s">
        <v>1120</v>
      </c>
      <c r="M4970" t="s">
        <v>503</v>
      </c>
      <c r="N4970" t="s">
        <v>1033</v>
      </c>
      <c r="S4970" t="s">
        <v>30</v>
      </c>
      <c r="U4970">
        <f t="shared" si="233"/>
        <v>0</v>
      </c>
    </row>
    <row r="4971" spans="1:21" x14ac:dyDescent="0.25">
      <c r="A4971">
        <v>20141108</v>
      </c>
      <c r="B4971" t="s">
        <v>1821</v>
      </c>
      <c r="C4971" t="str">
        <f t="shared" si="231"/>
        <v>L</v>
      </c>
      <c r="D4971" t="s">
        <v>503</v>
      </c>
      <c r="E4971" s="1">
        <v>31</v>
      </c>
      <c r="F4971" s="1">
        <v>41</v>
      </c>
      <c r="G4971">
        <f t="shared" si="232"/>
        <v>-10</v>
      </c>
      <c r="H4971" t="s">
        <v>2013</v>
      </c>
      <c r="K4971" t="s">
        <v>1822</v>
      </c>
      <c r="L4971" t="s">
        <v>1120</v>
      </c>
      <c r="M4971" t="s">
        <v>503</v>
      </c>
      <c r="N4971" t="s">
        <v>1037</v>
      </c>
      <c r="S4971" t="s">
        <v>30</v>
      </c>
      <c r="U4971">
        <f t="shared" si="233"/>
        <v>0</v>
      </c>
    </row>
    <row r="4972" spans="1:21" x14ac:dyDescent="0.25">
      <c r="A4972">
        <v>20141108</v>
      </c>
      <c r="B4972" t="s">
        <v>376</v>
      </c>
      <c r="C4972" t="str">
        <f t="shared" si="231"/>
        <v>L</v>
      </c>
      <c r="D4972" t="s">
        <v>1787</v>
      </c>
      <c r="E4972" s="1">
        <v>21</v>
      </c>
      <c r="F4972" s="1">
        <v>24</v>
      </c>
      <c r="G4972">
        <f t="shared" si="232"/>
        <v>-3</v>
      </c>
      <c r="H4972" t="s">
        <v>2013</v>
      </c>
      <c r="K4972" t="s">
        <v>1894</v>
      </c>
      <c r="L4972" t="s">
        <v>1017</v>
      </c>
      <c r="M4972" t="s">
        <v>376</v>
      </c>
      <c r="N4972" t="s">
        <v>1033</v>
      </c>
      <c r="S4972" t="s">
        <v>30</v>
      </c>
      <c r="U4972">
        <f t="shared" si="233"/>
        <v>1</v>
      </c>
    </row>
    <row r="4973" spans="1:21" x14ac:dyDescent="0.25">
      <c r="A4973">
        <v>20141108</v>
      </c>
      <c r="B4973" t="s">
        <v>1787</v>
      </c>
      <c r="C4973" t="str">
        <f t="shared" si="231"/>
        <v>W</v>
      </c>
      <c r="D4973" t="s">
        <v>376</v>
      </c>
      <c r="E4973" s="1">
        <v>24</v>
      </c>
      <c r="F4973" s="1">
        <v>21</v>
      </c>
      <c r="G4973">
        <f t="shared" si="232"/>
        <v>3</v>
      </c>
      <c r="H4973" t="s">
        <v>2013</v>
      </c>
      <c r="K4973" t="s">
        <v>1894</v>
      </c>
      <c r="L4973" t="s">
        <v>1017</v>
      </c>
      <c r="M4973" t="s">
        <v>376</v>
      </c>
      <c r="N4973" t="s">
        <v>1037</v>
      </c>
      <c r="S4973" t="s">
        <v>30</v>
      </c>
      <c r="U4973">
        <f t="shared" si="233"/>
        <v>0</v>
      </c>
    </row>
    <row r="4974" spans="1:21" x14ac:dyDescent="0.25">
      <c r="A4974">
        <v>20141108</v>
      </c>
      <c r="B4974" t="s">
        <v>1825</v>
      </c>
      <c r="C4974" t="str">
        <f t="shared" si="231"/>
        <v>W</v>
      </c>
      <c r="D4974" t="s">
        <v>1828</v>
      </c>
      <c r="E4974" s="1">
        <v>29</v>
      </c>
      <c r="F4974" s="1">
        <v>15</v>
      </c>
      <c r="G4974">
        <f t="shared" si="232"/>
        <v>14</v>
      </c>
      <c r="H4974" t="s">
        <v>2014</v>
      </c>
      <c r="K4974" t="s">
        <v>1827</v>
      </c>
      <c r="L4974" t="s">
        <v>1826</v>
      </c>
      <c r="M4974" t="s">
        <v>1825</v>
      </c>
      <c r="N4974" t="s">
        <v>1033</v>
      </c>
      <c r="S4974" t="s">
        <v>30</v>
      </c>
      <c r="U4974">
        <f t="shared" si="233"/>
        <v>0</v>
      </c>
    </row>
    <row r="4975" spans="1:21" x14ac:dyDescent="0.25">
      <c r="A4975">
        <v>20141108</v>
      </c>
      <c r="B4975" t="s">
        <v>1828</v>
      </c>
      <c r="C4975" t="str">
        <f t="shared" si="231"/>
        <v>L</v>
      </c>
      <c r="D4975" t="s">
        <v>1825</v>
      </c>
      <c r="E4975" s="1">
        <v>15</v>
      </c>
      <c r="F4975" s="1">
        <v>29</v>
      </c>
      <c r="G4975">
        <f t="shared" si="232"/>
        <v>-14</v>
      </c>
      <c r="H4975" t="s">
        <v>2014</v>
      </c>
      <c r="K4975" t="s">
        <v>1827</v>
      </c>
      <c r="L4975" t="s">
        <v>1826</v>
      </c>
      <c r="M4975" t="s">
        <v>1825</v>
      </c>
      <c r="N4975" t="s">
        <v>1037</v>
      </c>
      <c r="S4975" t="s">
        <v>30</v>
      </c>
      <c r="U4975">
        <f t="shared" si="233"/>
        <v>0</v>
      </c>
    </row>
    <row r="4976" spans="1:21" x14ac:dyDescent="0.25">
      <c r="A4976">
        <v>20141115</v>
      </c>
      <c r="B4976" t="s">
        <v>503</v>
      </c>
      <c r="C4976" t="str">
        <f t="shared" si="231"/>
        <v>L</v>
      </c>
      <c r="D4976" t="s">
        <v>1787</v>
      </c>
      <c r="E4976" s="1">
        <v>16</v>
      </c>
      <c r="F4976" s="1">
        <v>24</v>
      </c>
      <c r="G4976">
        <f t="shared" si="232"/>
        <v>-8</v>
      </c>
      <c r="H4976" t="s">
        <v>2013</v>
      </c>
      <c r="K4976" t="s">
        <v>1903</v>
      </c>
      <c r="L4976" t="s">
        <v>1120</v>
      </c>
      <c r="M4976" t="s">
        <v>503</v>
      </c>
      <c r="N4976" t="s">
        <v>1033</v>
      </c>
      <c r="S4976" t="s">
        <v>30</v>
      </c>
      <c r="U4976">
        <f t="shared" si="233"/>
        <v>0</v>
      </c>
    </row>
    <row r="4977" spans="1:21" x14ac:dyDescent="0.25">
      <c r="A4977">
        <v>20141115</v>
      </c>
      <c r="B4977" t="s">
        <v>1787</v>
      </c>
      <c r="C4977" t="str">
        <f t="shared" si="231"/>
        <v>W</v>
      </c>
      <c r="D4977" t="s">
        <v>503</v>
      </c>
      <c r="E4977" s="1">
        <v>24</v>
      </c>
      <c r="F4977" s="1">
        <v>16</v>
      </c>
      <c r="G4977">
        <f t="shared" si="232"/>
        <v>8</v>
      </c>
      <c r="H4977" t="s">
        <v>2013</v>
      </c>
      <c r="K4977" t="s">
        <v>1903</v>
      </c>
      <c r="L4977" t="s">
        <v>1120</v>
      </c>
      <c r="M4977" t="s">
        <v>503</v>
      </c>
      <c r="N4977" t="s">
        <v>1037</v>
      </c>
      <c r="S4977" t="s">
        <v>30</v>
      </c>
      <c r="U4977">
        <f t="shared" si="233"/>
        <v>0</v>
      </c>
    </row>
    <row r="4978" spans="1:21" x14ac:dyDescent="0.25">
      <c r="A4978">
        <v>20141115</v>
      </c>
      <c r="B4978" t="s">
        <v>164</v>
      </c>
      <c r="C4978" t="str">
        <f t="shared" si="231"/>
        <v>W</v>
      </c>
      <c r="D4978" t="s">
        <v>1824</v>
      </c>
      <c r="E4978" s="1">
        <v>29</v>
      </c>
      <c r="F4978" s="1">
        <v>26</v>
      </c>
      <c r="G4978">
        <f t="shared" si="232"/>
        <v>3</v>
      </c>
      <c r="H4978" t="s">
        <v>2013</v>
      </c>
      <c r="K4978" t="s">
        <v>1820</v>
      </c>
      <c r="L4978" t="s">
        <v>1819</v>
      </c>
      <c r="M4978" t="s">
        <v>164</v>
      </c>
      <c r="N4978" t="s">
        <v>1033</v>
      </c>
      <c r="S4978" t="s">
        <v>30</v>
      </c>
      <c r="U4978">
        <f t="shared" si="233"/>
        <v>0</v>
      </c>
    </row>
    <row r="4979" spans="1:21" x14ac:dyDescent="0.25">
      <c r="A4979">
        <v>20141115</v>
      </c>
      <c r="B4979" t="s">
        <v>1824</v>
      </c>
      <c r="C4979" t="str">
        <f t="shared" si="231"/>
        <v>L</v>
      </c>
      <c r="D4979" t="s">
        <v>164</v>
      </c>
      <c r="E4979" s="1">
        <v>26</v>
      </c>
      <c r="F4979" s="1">
        <v>29</v>
      </c>
      <c r="G4979">
        <f t="shared" si="232"/>
        <v>-3</v>
      </c>
      <c r="H4979" t="s">
        <v>2013</v>
      </c>
      <c r="K4979" t="s">
        <v>1820</v>
      </c>
      <c r="L4979" t="s">
        <v>1819</v>
      </c>
      <c r="M4979" t="s">
        <v>164</v>
      </c>
      <c r="N4979" t="s">
        <v>1037</v>
      </c>
      <c r="S4979" t="s">
        <v>30</v>
      </c>
      <c r="U4979">
        <f t="shared" si="233"/>
        <v>1</v>
      </c>
    </row>
    <row r="4980" spans="1:21" x14ac:dyDescent="0.25">
      <c r="A4980">
        <v>20141115</v>
      </c>
      <c r="B4980" t="s">
        <v>376</v>
      </c>
      <c r="C4980" t="str">
        <f t="shared" si="231"/>
        <v>L</v>
      </c>
      <c r="D4980" t="s">
        <v>1828</v>
      </c>
      <c r="E4980" s="1">
        <v>28</v>
      </c>
      <c r="F4980" s="1">
        <v>31</v>
      </c>
      <c r="G4980">
        <f t="shared" si="232"/>
        <v>-3</v>
      </c>
      <c r="H4980" t="s">
        <v>2013</v>
      </c>
      <c r="K4980" t="s">
        <v>1894</v>
      </c>
      <c r="L4980" t="s">
        <v>1017</v>
      </c>
      <c r="M4980" t="s">
        <v>376</v>
      </c>
      <c r="N4980" t="s">
        <v>1033</v>
      </c>
      <c r="S4980" t="s">
        <v>30</v>
      </c>
      <c r="U4980">
        <f t="shared" si="233"/>
        <v>1</v>
      </c>
    </row>
    <row r="4981" spans="1:21" x14ac:dyDescent="0.25">
      <c r="A4981">
        <v>20141115</v>
      </c>
      <c r="B4981" t="s">
        <v>1828</v>
      </c>
      <c r="C4981" t="str">
        <f t="shared" si="231"/>
        <v>W</v>
      </c>
      <c r="D4981" t="s">
        <v>376</v>
      </c>
      <c r="E4981" s="1">
        <v>31</v>
      </c>
      <c r="F4981" s="1">
        <v>28</v>
      </c>
      <c r="G4981">
        <f t="shared" si="232"/>
        <v>3</v>
      </c>
      <c r="H4981" t="s">
        <v>2013</v>
      </c>
      <c r="K4981" t="s">
        <v>1894</v>
      </c>
      <c r="L4981" t="s">
        <v>1017</v>
      </c>
      <c r="M4981" t="s">
        <v>376</v>
      </c>
      <c r="N4981" t="s">
        <v>1037</v>
      </c>
      <c r="S4981" t="s">
        <v>30</v>
      </c>
      <c r="U4981">
        <f t="shared" si="233"/>
        <v>0</v>
      </c>
    </row>
    <row r="4982" spans="1:21" x14ac:dyDescent="0.25">
      <c r="A4982">
        <v>20141115</v>
      </c>
      <c r="B4982" t="s">
        <v>171</v>
      </c>
      <c r="C4982" t="str">
        <f t="shared" si="231"/>
        <v>L</v>
      </c>
      <c r="D4982" t="s">
        <v>1821</v>
      </c>
      <c r="E4982" s="1">
        <v>18</v>
      </c>
      <c r="F4982" s="1">
        <v>20</v>
      </c>
      <c r="G4982">
        <f t="shared" si="232"/>
        <v>-2</v>
      </c>
      <c r="H4982" t="s">
        <v>2015</v>
      </c>
      <c r="K4982" t="s">
        <v>1901</v>
      </c>
      <c r="L4982" t="s">
        <v>1900</v>
      </c>
      <c r="M4982" t="s">
        <v>171</v>
      </c>
      <c r="N4982" t="s">
        <v>1033</v>
      </c>
      <c r="S4982" t="s">
        <v>30</v>
      </c>
      <c r="U4982">
        <f t="shared" si="233"/>
        <v>1</v>
      </c>
    </row>
    <row r="4983" spans="1:21" x14ac:dyDescent="0.25">
      <c r="A4983">
        <v>20141115</v>
      </c>
      <c r="B4983" t="s">
        <v>1821</v>
      </c>
      <c r="C4983" t="str">
        <f t="shared" si="231"/>
        <v>W</v>
      </c>
      <c r="D4983" t="s">
        <v>171</v>
      </c>
      <c r="E4983" s="1">
        <v>20</v>
      </c>
      <c r="F4983" s="1">
        <v>18</v>
      </c>
      <c r="G4983">
        <f t="shared" si="232"/>
        <v>2</v>
      </c>
      <c r="H4983" t="s">
        <v>2015</v>
      </c>
      <c r="K4983" t="s">
        <v>1901</v>
      </c>
      <c r="L4983" t="s">
        <v>1900</v>
      </c>
      <c r="M4983" t="s">
        <v>171</v>
      </c>
      <c r="N4983" t="s">
        <v>1037</v>
      </c>
      <c r="S4983" t="s">
        <v>30</v>
      </c>
      <c r="U4983">
        <f t="shared" si="233"/>
        <v>0</v>
      </c>
    </row>
    <row r="4984" spans="1:21" x14ac:dyDescent="0.25">
      <c r="A4984">
        <v>20141122</v>
      </c>
      <c r="B4984" t="s">
        <v>1825</v>
      </c>
      <c r="C4984" t="str">
        <f t="shared" si="231"/>
        <v>W</v>
      </c>
      <c r="D4984" t="s">
        <v>1824</v>
      </c>
      <c r="E4984" s="1">
        <v>26</v>
      </c>
      <c r="F4984" s="1">
        <v>23</v>
      </c>
      <c r="G4984">
        <f t="shared" si="232"/>
        <v>3</v>
      </c>
      <c r="H4984" t="s">
        <v>2013</v>
      </c>
      <c r="K4984" t="s">
        <v>1995</v>
      </c>
      <c r="L4984" t="s">
        <v>1826</v>
      </c>
      <c r="M4984" t="s">
        <v>1825</v>
      </c>
      <c r="N4984" t="s">
        <v>1033</v>
      </c>
      <c r="S4984" t="s">
        <v>30</v>
      </c>
      <c r="U4984">
        <f t="shared" si="233"/>
        <v>0</v>
      </c>
    </row>
    <row r="4985" spans="1:21" x14ac:dyDescent="0.25">
      <c r="A4985">
        <v>20141122</v>
      </c>
      <c r="B4985" t="s">
        <v>1824</v>
      </c>
      <c r="C4985" t="str">
        <f t="shared" si="231"/>
        <v>L</v>
      </c>
      <c r="D4985" t="s">
        <v>1825</v>
      </c>
      <c r="E4985" s="1">
        <v>23</v>
      </c>
      <c r="F4985" s="1">
        <v>26</v>
      </c>
      <c r="G4985">
        <f t="shared" si="232"/>
        <v>-3</v>
      </c>
      <c r="H4985" t="s">
        <v>2013</v>
      </c>
      <c r="K4985" t="s">
        <v>1995</v>
      </c>
      <c r="L4985" t="s">
        <v>1826</v>
      </c>
      <c r="M4985" t="s">
        <v>1825</v>
      </c>
      <c r="N4985" t="s">
        <v>1037</v>
      </c>
      <c r="S4985" t="s">
        <v>30</v>
      </c>
      <c r="U4985">
        <f t="shared" si="233"/>
        <v>1</v>
      </c>
    </row>
    <row r="4986" spans="1:21" x14ac:dyDescent="0.25">
      <c r="A4986">
        <v>20141122</v>
      </c>
      <c r="B4986" t="s">
        <v>1264</v>
      </c>
      <c r="C4986" t="str">
        <f t="shared" si="231"/>
        <v>L</v>
      </c>
      <c r="D4986" t="s">
        <v>1787</v>
      </c>
      <c r="E4986" s="1">
        <v>16</v>
      </c>
      <c r="F4986" s="1">
        <v>34</v>
      </c>
      <c r="G4986">
        <f t="shared" si="232"/>
        <v>-18</v>
      </c>
      <c r="H4986" t="s">
        <v>2013</v>
      </c>
      <c r="K4986" t="s">
        <v>1407</v>
      </c>
      <c r="L4986" t="s">
        <v>1263</v>
      </c>
      <c r="M4986" t="s">
        <v>1264</v>
      </c>
      <c r="N4986" t="s">
        <v>1033</v>
      </c>
      <c r="S4986" t="s">
        <v>30</v>
      </c>
      <c r="U4986">
        <f t="shared" si="233"/>
        <v>0</v>
      </c>
    </row>
    <row r="4987" spans="1:21" x14ac:dyDescent="0.25">
      <c r="A4987">
        <v>20141122</v>
      </c>
      <c r="B4987" t="s">
        <v>1787</v>
      </c>
      <c r="C4987" t="str">
        <f t="shared" si="231"/>
        <v>W</v>
      </c>
      <c r="D4987" t="s">
        <v>1264</v>
      </c>
      <c r="E4987" s="1">
        <v>34</v>
      </c>
      <c r="F4987" s="1">
        <v>16</v>
      </c>
      <c r="G4987">
        <f t="shared" si="232"/>
        <v>18</v>
      </c>
      <c r="H4987" t="s">
        <v>2013</v>
      </c>
      <c r="K4987" t="s">
        <v>1407</v>
      </c>
      <c r="L4987" t="s">
        <v>1263</v>
      </c>
      <c r="M4987" t="s">
        <v>1264</v>
      </c>
      <c r="N4987" t="s">
        <v>1037</v>
      </c>
      <c r="S4987" t="s">
        <v>30</v>
      </c>
      <c r="U4987">
        <f t="shared" si="233"/>
        <v>0</v>
      </c>
    </row>
    <row r="4988" spans="1:21" x14ac:dyDescent="0.25">
      <c r="A4988">
        <v>20141122</v>
      </c>
      <c r="B4988" t="s">
        <v>164</v>
      </c>
      <c r="C4988" t="str">
        <f t="shared" si="231"/>
        <v>L</v>
      </c>
      <c r="D4988" t="s">
        <v>1821</v>
      </c>
      <c r="E4988" s="1">
        <v>13</v>
      </c>
      <c r="F4988" s="1">
        <v>18</v>
      </c>
      <c r="G4988">
        <f t="shared" si="232"/>
        <v>-5</v>
      </c>
      <c r="H4988" t="s">
        <v>2013</v>
      </c>
      <c r="K4988" t="s">
        <v>1820</v>
      </c>
      <c r="L4988" t="s">
        <v>1819</v>
      </c>
      <c r="M4988" t="s">
        <v>164</v>
      </c>
      <c r="N4988" t="s">
        <v>1033</v>
      </c>
      <c r="S4988" t="s">
        <v>30</v>
      </c>
      <c r="U4988">
        <f t="shared" si="233"/>
        <v>1</v>
      </c>
    </row>
    <row r="4989" spans="1:21" x14ac:dyDescent="0.25">
      <c r="A4989">
        <v>20141122</v>
      </c>
      <c r="B4989" t="s">
        <v>1821</v>
      </c>
      <c r="C4989" t="str">
        <f t="shared" si="231"/>
        <v>W</v>
      </c>
      <c r="D4989" t="s">
        <v>164</v>
      </c>
      <c r="E4989" s="1">
        <v>18</v>
      </c>
      <c r="F4989" s="1">
        <v>13</v>
      </c>
      <c r="G4989">
        <f t="shared" si="232"/>
        <v>5</v>
      </c>
      <c r="H4989" t="s">
        <v>2013</v>
      </c>
      <c r="K4989" t="s">
        <v>1820</v>
      </c>
      <c r="L4989" t="s">
        <v>1819</v>
      </c>
      <c r="M4989" t="s">
        <v>164</v>
      </c>
      <c r="N4989" t="s">
        <v>1037</v>
      </c>
      <c r="S4989" t="s">
        <v>30</v>
      </c>
      <c r="U4989">
        <f t="shared" si="233"/>
        <v>0</v>
      </c>
    </row>
    <row r="4990" spans="1:21" x14ac:dyDescent="0.25">
      <c r="A4990">
        <v>20141122</v>
      </c>
      <c r="B4990" t="s">
        <v>171</v>
      </c>
      <c r="C4990" t="str">
        <f t="shared" si="231"/>
        <v>L</v>
      </c>
      <c r="D4990" t="s">
        <v>1828</v>
      </c>
      <c r="E4990" s="1">
        <v>6</v>
      </c>
      <c r="F4990" s="1">
        <v>22</v>
      </c>
      <c r="G4990">
        <f t="shared" si="232"/>
        <v>-16</v>
      </c>
      <c r="H4990" t="s">
        <v>2014</v>
      </c>
      <c r="K4990" t="s">
        <v>1953</v>
      </c>
      <c r="L4990" t="s">
        <v>1976</v>
      </c>
      <c r="M4990" t="s">
        <v>171</v>
      </c>
      <c r="N4990" t="s">
        <v>1033</v>
      </c>
      <c r="S4990" t="s">
        <v>30</v>
      </c>
      <c r="U4990">
        <f t="shared" si="233"/>
        <v>0</v>
      </c>
    </row>
    <row r="4991" spans="1:21" x14ac:dyDescent="0.25">
      <c r="A4991">
        <v>20141122</v>
      </c>
      <c r="B4991" t="s">
        <v>1828</v>
      </c>
      <c r="C4991" t="str">
        <f t="shared" si="231"/>
        <v>W</v>
      </c>
      <c r="D4991" t="s">
        <v>171</v>
      </c>
      <c r="E4991" s="1">
        <v>22</v>
      </c>
      <c r="F4991" s="1">
        <v>6</v>
      </c>
      <c r="G4991">
        <f t="shared" si="232"/>
        <v>16</v>
      </c>
      <c r="H4991" t="s">
        <v>2014</v>
      </c>
      <c r="K4991" t="s">
        <v>1953</v>
      </c>
      <c r="L4991" t="s">
        <v>1976</v>
      </c>
      <c r="M4991" t="s">
        <v>171</v>
      </c>
      <c r="N4991" t="s">
        <v>1037</v>
      </c>
      <c r="S4991" t="s">
        <v>30</v>
      </c>
      <c r="U4991">
        <f t="shared" si="233"/>
        <v>0</v>
      </c>
    </row>
    <row r="4992" spans="1:21" x14ac:dyDescent="0.25">
      <c r="A4992">
        <v>20141129</v>
      </c>
      <c r="B4992" t="s">
        <v>1264</v>
      </c>
      <c r="C4992" t="str">
        <f t="shared" si="231"/>
        <v>W</v>
      </c>
      <c r="D4992" t="s">
        <v>1828</v>
      </c>
      <c r="E4992" s="1">
        <v>12</v>
      </c>
      <c r="F4992" s="1">
        <v>6</v>
      </c>
      <c r="G4992">
        <f t="shared" si="232"/>
        <v>6</v>
      </c>
      <c r="H4992" t="s">
        <v>2013</v>
      </c>
      <c r="K4992" t="s">
        <v>1407</v>
      </c>
      <c r="L4992" t="s">
        <v>1263</v>
      </c>
      <c r="M4992" t="s">
        <v>1264</v>
      </c>
      <c r="N4992" t="s">
        <v>1033</v>
      </c>
      <c r="S4992" t="s">
        <v>30</v>
      </c>
      <c r="U4992">
        <f t="shared" si="233"/>
        <v>0</v>
      </c>
    </row>
    <row r="4993" spans="1:21" x14ac:dyDescent="0.25">
      <c r="A4993">
        <v>20141129</v>
      </c>
      <c r="B4993" t="s">
        <v>1828</v>
      </c>
      <c r="C4993" t="str">
        <f t="shared" si="231"/>
        <v>L</v>
      </c>
      <c r="D4993" t="s">
        <v>1264</v>
      </c>
      <c r="E4993" s="1">
        <v>6</v>
      </c>
      <c r="F4993" s="1">
        <v>12</v>
      </c>
      <c r="G4993">
        <f t="shared" si="232"/>
        <v>-6</v>
      </c>
      <c r="H4993" t="s">
        <v>2013</v>
      </c>
      <c r="K4993" t="s">
        <v>1407</v>
      </c>
      <c r="L4993" t="s">
        <v>1263</v>
      </c>
      <c r="M4993" t="s">
        <v>1264</v>
      </c>
      <c r="N4993" t="s">
        <v>1037</v>
      </c>
      <c r="S4993" t="s">
        <v>30</v>
      </c>
      <c r="U4993">
        <f t="shared" si="233"/>
        <v>1</v>
      </c>
    </row>
    <row r="4994" spans="1:21" x14ac:dyDescent="0.25">
      <c r="A4994">
        <v>20141129</v>
      </c>
      <c r="B4994" t="s">
        <v>376</v>
      </c>
      <c r="C4994" t="str">
        <f t="shared" ref="C4994:C5057" si="234">IF(E4994-F4994&gt;0,"W",IF(E4994-F4994&lt;0,"L","D"))</f>
        <v>W</v>
      </c>
      <c r="D4994" t="s">
        <v>1824</v>
      </c>
      <c r="E4994" s="1">
        <v>26</v>
      </c>
      <c r="F4994" s="1">
        <v>17</v>
      </c>
      <c r="G4994">
        <f t="shared" ref="G4994:G5057" si="235">E4994-F4994</f>
        <v>9</v>
      </c>
      <c r="H4994" t="s">
        <v>2013</v>
      </c>
      <c r="K4994" t="s">
        <v>1818</v>
      </c>
      <c r="L4994" t="s">
        <v>1017</v>
      </c>
      <c r="M4994" t="s">
        <v>376</v>
      </c>
      <c r="N4994" t="s">
        <v>1033</v>
      </c>
      <c r="S4994" t="s">
        <v>30</v>
      </c>
      <c r="U4994">
        <f t="shared" ref="U4994:U5057" si="236">IF(C4994="L",IF(G4994&gt;-8,1,0),0)</f>
        <v>0</v>
      </c>
    </row>
    <row r="4995" spans="1:21" x14ac:dyDescent="0.25">
      <c r="A4995">
        <v>20141129</v>
      </c>
      <c r="B4995" t="s">
        <v>1824</v>
      </c>
      <c r="C4995" t="str">
        <f t="shared" si="234"/>
        <v>L</v>
      </c>
      <c r="D4995" t="s">
        <v>376</v>
      </c>
      <c r="E4995" s="1">
        <v>17</v>
      </c>
      <c r="F4995" s="1">
        <v>26</v>
      </c>
      <c r="G4995">
        <f t="shared" si="235"/>
        <v>-9</v>
      </c>
      <c r="H4995" t="s">
        <v>2013</v>
      </c>
      <c r="K4995" t="s">
        <v>1818</v>
      </c>
      <c r="L4995" t="s">
        <v>1017</v>
      </c>
      <c r="M4995" t="s">
        <v>376</v>
      </c>
      <c r="N4995" t="s">
        <v>1037</v>
      </c>
      <c r="S4995" t="s">
        <v>30</v>
      </c>
      <c r="U4995">
        <f t="shared" si="236"/>
        <v>0</v>
      </c>
    </row>
    <row r="4996" spans="1:21" x14ac:dyDescent="0.25">
      <c r="A4996">
        <v>20150206</v>
      </c>
      <c r="B4996" t="s">
        <v>1264</v>
      </c>
      <c r="C4996" t="str">
        <f t="shared" si="234"/>
        <v>L</v>
      </c>
      <c r="D4996" t="s">
        <v>376</v>
      </c>
      <c r="E4996" s="1">
        <v>16</v>
      </c>
      <c r="F4996" s="1">
        <v>21</v>
      </c>
      <c r="G4996">
        <f t="shared" si="235"/>
        <v>-5</v>
      </c>
      <c r="H4996" t="s">
        <v>2801</v>
      </c>
      <c r="K4996" t="s">
        <v>1407</v>
      </c>
      <c r="L4996" t="s">
        <v>1263</v>
      </c>
      <c r="M4996" t="s">
        <v>1264</v>
      </c>
      <c r="N4996" t="s">
        <v>1033</v>
      </c>
      <c r="O4996" t="s">
        <v>30</v>
      </c>
      <c r="U4996">
        <f t="shared" si="236"/>
        <v>1</v>
      </c>
    </row>
    <row r="4997" spans="1:21" x14ac:dyDescent="0.25">
      <c r="A4997">
        <v>20150206</v>
      </c>
      <c r="B4997" t="s">
        <v>376</v>
      </c>
      <c r="C4997" t="str">
        <f t="shared" si="234"/>
        <v>W</v>
      </c>
      <c r="D4997" t="s">
        <v>1264</v>
      </c>
      <c r="E4997" s="1">
        <v>21</v>
      </c>
      <c r="F4997" s="1">
        <v>16</v>
      </c>
      <c r="G4997">
        <f t="shared" si="235"/>
        <v>5</v>
      </c>
      <c r="H4997" t="s">
        <v>2801</v>
      </c>
      <c r="K4997" t="s">
        <v>1407</v>
      </c>
      <c r="L4997" t="s">
        <v>1263</v>
      </c>
      <c r="M4997" t="s">
        <v>1264</v>
      </c>
      <c r="N4997" t="s">
        <v>1037</v>
      </c>
      <c r="O4997" t="s">
        <v>30</v>
      </c>
      <c r="U4997">
        <f t="shared" si="236"/>
        <v>0</v>
      </c>
    </row>
    <row r="4998" spans="1:21" x14ac:dyDescent="0.25">
      <c r="A4998">
        <v>20150207</v>
      </c>
      <c r="B4998" t="s">
        <v>164</v>
      </c>
      <c r="C4998" t="str">
        <f t="shared" si="234"/>
        <v>W</v>
      </c>
      <c r="D4998" t="s">
        <v>503</v>
      </c>
      <c r="E4998" s="1">
        <v>15</v>
      </c>
      <c r="F4998" s="1">
        <v>8</v>
      </c>
      <c r="G4998">
        <f t="shared" si="235"/>
        <v>7</v>
      </c>
      <c r="H4998" t="s">
        <v>2801</v>
      </c>
      <c r="K4998" t="s">
        <v>1820</v>
      </c>
      <c r="L4998" t="s">
        <v>1819</v>
      </c>
      <c r="M4998" t="s">
        <v>164</v>
      </c>
      <c r="N4998" t="s">
        <v>1033</v>
      </c>
      <c r="O4998" t="s">
        <v>30</v>
      </c>
      <c r="U4998">
        <f t="shared" si="236"/>
        <v>0</v>
      </c>
    </row>
    <row r="4999" spans="1:21" x14ac:dyDescent="0.25">
      <c r="A4999">
        <v>20150207</v>
      </c>
      <c r="B4999" t="s">
        <v>503</v>
      </c>
      <c r="C4999" t="str">
        <f t="shared" si="234"/>
        <v>L</v>
      </c>
      <c r="D4999" t="s">
        <v>164</v>
      </c>
      <c r="E4999" s="1">
        <v>8</v>
      </c>
      <c r="F4999" s="1">
        <v>15</v>
      </c>
      <c r="G4999">
        <f t="shared" si="235"/>
        <v>-7</v>
      </c>
      <c r="H4999" t="s">
        <v>2801</v>
      </c>
      <c r="K4999" t="s">
        <v>1820</v>
      </c>
      <c r="L4999" t="s">
        <v>1819</v>
      </c>
      <c r="M4999" t="s">
        <v>164</v>
      </c>
      <c r="N4999" t="s">
        <v>1037</v>
      </c>
      <c r="O4999" t="s">
        <v>30</v>
      </c>
      <c r="U4999">
        <f t="shared" si="236"/>
        <v>1</v>
      </c>
    </row>
    <row r="5000" spans="1:21" x14ac:dyDescent="0.25">
      <c r="A5000">
        <v>20150207</v>
      </c>
      <c r="B5000" t="s">
        <v>171</v>
      </c>
      <c r="C5000" t="str">
        <f t="shared" si="234"/>
        <v>L</v>
      </c>
      <c r="D5000" t="s">
        <v>1825</v>
      </c>
      <c r="E5000" s="1">
        <v>3</v>
      </c>
      <c r="F5000" s="1">
        <v>26</v>
      </c>
      <c r="G5000">
        <f t="shared" si="235"/>
        <v>-23</v>
      </c>
      <c r="H5000" t="s">
        <v>2801</v>
      </c>
      <c r="K5000" t="s">
        <v>1930</v>
      </c>
      <c r="L5000" t="s">
        <v>1929</v>
      </c>
      <c r="M5000" t="s">
        <v>171</v>
      </c>
      <c r="N5000" t="s">
        <v>1033</v>
      </c>
      <c r="O5000" t="s">
        <v>30</v>
      </c>
      <c r="U5000">
        <f t="shared" si="236"/>
        <v>0</v>
      </c>
    </row>
    <row r="5001" spans="1:21" x14ac:dyDescent="0.25">
      <c r="A5001">
        <v>20150207</v>
      </c>
      <c r="B5001" t="s">
        <v>1825</v>
      </c>
      <c r="C5001" t="str">
        <f t="shared" si="234"/>
        <v>W</v>
      </c>
      <c r="D5001" t="s">
        <v>171</v>
      </c>
      <c r="E5001" s="1">
        <v>26</v>
      </c>
      <c r="F5001" s="1">
        <v>3</v>
      </c>
      <c r="G5001">
        <f t="shared" si="235"/>
        <v>23</v>
      </c>
      <c r="H5001" t="s">
        <v>2801</v>
      </c>
      <c r="K5001" t="s">
        <v>1930</v>
      </c>
      <c r="L5001" t="s">
        <v>1929</v>
      </c>
      <c r="M5001" t="s">
        <v>171</v>
      </c>
      <c r="N5001" t="s">
        <v>1037</v>
      </c>
      <c r="O5001" t="s">
        <v>30</v>
      </c>
      <c r="U5001">
        <f t="shared" si="236"/>
        <v>0</v>
      </c>
    </row>
    <row r="5002" spans="1:21" x14ac:dyDescent="0.25">
      <c r="A5002">
        <v>20150214</v>
      </c>
      <c r="B5002" t="s">
        <v>1825</v>
      </c>
      <c r="C5002" t="str">
        <f t="shared" si="234"/>
        <v>W</v>
      </c>
      <c r="D5002" t="s">
        <v>164</v>
      </c>
      <c r="E5002" s="1">
        <v>18</v>
      </c>
      <c r="F5002" s="1">
        <v>11</v>
      </c>
      <c r="G5002">
        <f t="shared" si="235"/>
        <v>7</v>
      </c>
      <c r="H5002" t="s">
        <v>2801</v>
      </c>
      <c r="K5002" t="s">
        <v>1827</v>
      </c>
      <c r="L5002" t="s">
        <v>1826</v>
      </c>
      <c r="M5002" t="s">
        <v>1825</v>
      </c>
      <c r="N5002" t="s">
        <v>1033</v>
      </c>
      <c r="O5002" t="s">
        <v>30</v>
      </c>
      <c r="U5002">
        <f t="shared" si="236"/>
        <v>0</v>
      </c>
    </row>
    <row r="5003" spans="1:21" x14ac:dyDescent="0.25">
      <c r="A5003">
        <v>20150214</v>
      </c>
      <c r="B5003" t="s">
        <v>164</v>
      </c>
      <c r="C5003" t="str">
        <f t="shared" si="234"/>
        <v>L</v>
      </c>
      <c r="D5003" t="s">
        <v>1825</v>
      </c>
      <c r="E5003" s="1">
        <v>11</v>
      </c>
      <c r="F5003" s="1">
        <v>18</v>
      </c>
      <c r="G5003">
        <f t="shared" si="235"/>
        <v>-7</v>
      </c>
      <c r="H5003" t="s">
        <v>2801</v>
      </c>
      <c r="K5003" t="s">
        <v>1827</v>
      </c>
      <c r="L5003" t="s">
        <v>1826</v>
      </c>
      <c r="M5003" t="s">
        <v>1825</v>
      </c>
      <c r="N5003" t="s">
        <v>1037</v>
      </c>
      <c r="O5003" t="s">
        <v>30</v>
      </c>
      <c r="U5003">
        <f t="shared" si="236"/>
        <v>1</v>
      </c>
    </row>
    <row r="5004" spans="1:21" x14ac:dyDescent="0.25">
      <c r="A5004">
        <v>20150214</v>
      </c>
      <c r="B5004" t="s">
        <v>376</v>
      </c>
      <c r="C5004" t="str">
        <f t="shared" si="234"/>
        <v>W</v>
      </c>
      <c r="D5004" t="s">
        <v>171</v>
      </c>
      <c r="E5004" s="1">
        <v>47</v>
      </c>
      <c r="F5004" s="1">
        <v>17</v>
      </c>
      <c r="G5004">
        <f t="shared" si="235"/>
        <v>30</v>
      </c>
      <c r="H5004" t="s">
        <v>2801</v>
      </c>
      <c r="K5004" t="s">
        <v>1894</v>
      </c>
      <c r="L5004" t="s">
        <v>1017</v>
      </c>
      <c r="M5004" t="s">
        <v>376</v>
      </c>
      <c r="N5004" t="s">
        <v>1033</v>
      </c>
      <c r="O5004" t="s">
        <v>30</v>
      </c>
      <c r="U5004">
        <f t="shared" si="236"/>
        <v>0</v>
      </c>
    </row>
    <row r="5005" spans="1:21" x14ac:dyDescent="0.25">
      <c r="A5005">
        <v>20150214</v>
      </c>
      <c r="B5005" t="s">
        <v>171</v>
      </c>
      <c r="C5005" t="str">
        <f t="shared" si="234"/>
        <v>L</v>
      </c>
      <c r="D5005" t="s">
        <v>376</v>
      </c>
      <c r="E5005" s="1">
        <v>17</v>
      </c>
      <c r="F5005" s="1">
        <v>47</v>
      </c>
      <c r="G5005">
        <f t="shared" si="235"/>
        <v>-30</v>
      </c>
      <c r="H5005" t="s">
        <v>2801</v>
      </c>
      <c r="K5005" t="s">
        <v>1894</v>
      </c>
      <c r="L5005" t="s">
        <v>1017</v>
      </c>
      <c r="M5005" t="s">
        <v>376</v>
      </c>
      <c r="N5005" t="s">
        <v>1037</v>
      </c>
      <c r="O5005" t="s">
        <v>30</v>
      </c>
      <c r="U5005">
        <f t="shared" si="236"/>
        <v>0</v>
      </c>
    </row>
    <row r="5006" spans="1:21" x14ac:dyDescent="0.25">
      <c r="A5006">
        <v>20150215</v>
      </c>
      <c r="B5006" t="s">
        <v>503</v>
      </c>
      <c r="C5006" t="str">
        <f t="shared" si="234"/>
        <v>L</v>
      </c>
      <c r="D5006" t="s">
        <v>1264</v>
      </c>
      <c r="E5006" s="1">
        <v>23</v>
      </c>
      <c r="F5006" s="1">
        <v>26</v>
      </c>
      <c r="G5006">
        <f t="shared" si="235"/>
        <v>-3</v>
      </c>
      <c r="H5006" t="s">
        <v>2801</v>
      </c>
      <c r="K5006" t="s">
        <v>1822</v>
      </c>
      <c r="L5006" t="s">
        <v>1120</v>
      </c>
      <c r="M5006" t="s">
        <v>503</v>
      </c>
      <c r="N5006" t="s">
        <v>1033</v>
      </c>
      <c r="O5006" t="s">
        <v>30</v>
      </c>
      <c r="U5006">
        <f t="shared" si="236"/>
        <v>1</v>
      </c>
    </row>
    <row r="5007" spans="1:21" x14ac:dyDescent="0.25">
      <c r="A5007">
        <v>20150215</v>
      </c>
      <c r="B5007" t="s">
        <v>1264</v>
      </c>
      <c r="C5007" t="str">
        <f t="shared" si="234"/>
        <v>W</v>
      </c>
      <c r="D5007" t="s">
        <v>503</v>
      </c>
      <c r="E5007" s="1">
        <v>26</v>
      </c>
      <c r="F5007" s="1">
        <v>23</v>
      </c>
      <c r="G5007">
        <f t="shared" si="235"/>
        <v>3</v>
      </c>
      <c r="H5007" t="s">
        <v>2801</v>
      </c>
      <c r="K5007" t="s">
        <v>1822</v>
      </c>
      <c r="L5007" t="s">
        <v>1120</v>
      </c>
      <c r="M5007" t="s">
        <v>503</v>
      </c>
      <c r="N5007" t="s">
        <v>1037</v>
      </c>
      <c r="O5007" t="s">
        <v>30</v>
      </c>
      <c r="U5007">
        <f t="shared" si="236"/>
        <v>0</v>
      </c>
    </row>
    <row r="5008" spans="1:21" x14ac:dyDescent="0.25">
      <c r="A5008">
        <v>20150228</v>
      </c>
      <c r="B5008" t="s">
        <v>503</v>
      </c>
      <c r="C5008" t="str">
        <f t="shared" si="234"/>
        <v>L</v>
      </c>
      <c r="D5008" t="s">
        <v>171</v>
      </c>
      <c r="E5008" s="1">
        <v>19</v>
      </c>
      <c r="F5008" s="1">
        <v>22</v>
      </c>
      <c r="G5008">
        <f t="shared" si="235"/>
        <v>-3</v>
      </c>
      <c r="H5008" t="s">
        <v>2801</v>
      </c>
      <c r="K5008" t="s">
        <v>1903</v>
      </c>
      <c r="L5008" t="s">
        <v>1120</v>
      </c>
      <c r="M5008" t="s">
        <v>503</v>
      </c>
      <c r="N5008" t="s">
        <v>1033</v>
      </c>
      <c r="O5008" t="s">
        <v>30</v>
      </c>
      <c r="U5008">
        <f t="shared" si="236"/>
        <v>1</v>
      </c>
    </row>
    <row r="5009" spans="1:21" x14ac:dyDescent="0.25">
      <c r="A5009">
        <v>20150228</v>
      </c>
      <c r="B5009" t="s">
        <v>171</v>
      </c>
      <c r="C5009" t="str">
        <f t="shared" si="234"/>
        <v>W</v>
      </c>
      <c r="D5009" t="s">
        <v>503</v>
      </c>
      <c r="E5009" s="1">
        <v>22</v>
      </c>
      <c r="F5009" s="1">
        <v>19</v>
      </c>
      <c r="G5009">
        <f t="shared" si="235"/>
        <v>3</v>
      </c>
      <c r="H5009" t="s">
        <v>2801</v>
      </c>
      <c r="K5009" t="s">
        <v>1903</v>
      </c>
      <c r="L5009" t="s">
        <v>1120</v>
      </c>
      <c r="M5009" t="s">
        <v>503</v>
      </c>
      <c r="N5009" t="s">
        <v>1037</v>
      </c>
      <c r="O5009" t="s">
        <v>30</v>
      </c>
      <c r="U5009">
        <f t="shared" si="236"/>
        <v>0</v>
      </c>
    </row>
    <row r="5010" spans="1:21" x14ac:dyDescent="0.25">
      <c r="A5010">
        <v>20150228</v>
      </c>
      <c r="B5010" t="s">
        <v>164</v>
      </c>
      <c r="C5010" t="str">
        <f t="shared" si="234"/>
        <v>L</v>
      </c>
      <c r="D5010" t="s">
        <v>1264</v>
      </c>
      <c r="E5010" s="1">
        <v>13</v>
      </c>
      <c r="F5010" s="1">
        <v>20</v>
      </c>
      <c r="G5010">
        <f t="shared" si="235"/>
        <v>-7</v>
      </c>
      <c r="H5010" t="s">
        <v>2801</v>
      </c>
      <c r="K5010" t="s">
        <v>1820</v>
      </c>
      <c r="L5010" t="s">
        <v>1939</v>
      </c>
      <c r="M5010" t="s">
        <v>164</v>
      </c>
      <c r="N5010" t="s">
        <v>1033</v>
      </c>
      <c r="O5010" t="s">
        <v>30</v>
      </c>
      <c r="U5010">
        <f t="shared" si="236"/>
        <v>1</v>
      </c>
    </row>
    <row r="5011" spans="1:21" x14ac:dyDescent="0.25">
      <c r="A5011">
        <v>20150228</v>
      </c>
      <c r="B5011" t="s">
        <v>1264</v>
      </c>
      <c r="C5011" t="str">
        <f t="shared" si="234"/>
        <v>W</v>
      </c>
      <c r="D5011" t="s">
        <v>164</v>
      </c>
      <c r="E5011" s="1">
        <v>20</v>
      </c>
      <c r="F5011" s="1">
        <v>13</v>
      </c>
      <c r="G5011">
        <f t="shared" si="235"/>
        <v>7</v>
      </c>
      <c r="H5011" t="s">
        <v>2801</v>
      </c>
      <c r="K5011" t="s">
        <v>1820</v>
      </c>
      <c r="L5011" t="s">
        <v>1939</v>
      </c>
      <c r="M5011" t="s">
        <v>164</v>
      </c>
      <c r="N5011" t="s">
        <v>1037</v>
      </c>
      <c r="O5011" t="s">
        <v>30</v>
      </c>
      <c r="U5011">
        <f t="shared" si="236"/>
        <v>0</v>
      </c>
    </row>
    <row r="5012" spans="1:21" x14ac:dyDescent="0.25">
      <c r="A5012">
        <v>20150301</v>
      </c>
      <c r="B5012" t="s">
        <v>1825</v>
      </c>
      <c r="C5012" t="str">
        <f t="shared" si="234"/>
        <v>W</v>
      </c>
      <c r="D5012" t="s">
        <v>376</v>
      </c>
      <c r="E5012" s="1">
        <v>19</v>
      </c>
      <c r="F5012" s="1">
        <v>9</v>
      </c>
      <c r="G5012">
        <f t="shared" si="235"/>
        <v>10</v>
      </c>
      <c r="H5012" t="s">
        <v>2801</v>
      </c>
      <c r="K5012" t="s">
        <v>1827</v>
      </c>
      <c r="L5012" t="s">
        <v>1826</v>
      </c>
      <c r="M5012" t="s">
        <v>1825</v>
      </c>
      <c r="N5012" t="s">
        <v>1033</v>
      </c>
      <c r="O5012" t="s">
        <v>30</v>
      </c>
      <c r="U5012">
        <f t="shared" si="236"/>
        <v>0</v>
      </c>
    </row>
    <row r="5013" spans="1:21" x14ac:dyDescent="0.25">
      <c r="A5013">
        <v>20150301</v>
      </c>
      <c r="B5013" t="s">
        <v>376</v>
      </c>
      <c r="C5013" t="str">
        <f t="shared" si="234"/>
        <v>L</v>
      </c>
      <c r="D5013" t="s">
        <v>1825</v>
      </c>
      <c r="E5013" s="1">
        <v>9</v>
      </c>
      <c r="F5013" s="1">
        <v>19</v>
      </c>
      <c r="G5013">
        <f t="shared" si="235"/>
        <v>-10</v>
      </c>
      <c r="H5013" t="s">
        <v>2801</v>
      </c>
      <c r="K5013" t="s">
        <v>1827</v>
      </c>
      <c r="L5013" t="s">
        <v>1826</v>
      </c>
      <c r="M5013" t="s">
        <v>1825</v>
      </c>
      <c r="N5013" t="s">
        <v>1037</v>
      </c>
      <c r="O5013" t="s">
        <v>30</v>
      </c>
      <c r="U5013">
        <f t="shared" si="236"/>
        <v>0</v>
      </c>
    </row>
    <row r="5014" spans="1:21" x14ac:dyDescent="0.25">
      <c r="A5014">
        <v>20150314</v>
      </c>
      <c r="B5014" t="s">
        <v>1264</v>
      </c>
      <c r="C5014" t="str">
        <f t="shared" si="234"/>
        <v>W</v>
      </c>
      <c r="D5014" t="s">
        <v>1825</v>
      </c>
      <c r="E5014" s="1">
        <v>23</v>
      </c>
      <c r="F5014" s="1">
        <v>16</v>
      </c>
      <c r="G5014">
        <f t="shared" si="235"/>
        <v>7</v>
      </c>
      <c r="H5014" t="s">
        <v>2801</v>
      </c>
      <c r="K5014" t="s">
        <v>1407</v>
      </c>
      <c r="L5014" t="s">
        <v>1263</v>
      </c>
      <c r="M5014" t="s">
        <v>1264</v>
      </c>
      <c r="N5014" t="s">
        <v>1033</v>
      </c>
      <c r="O5014" t="s">
        <v>30</v>
      </c>
      <c r="U5014">
        <f t="shared" si="236"/>
        <v>0</v>
      </c>
    </row>
    <row r="5015" spans="1:21" x14ac:dyDescent="0.25">
      <c r="A5015">
        <v>20150314</v>
      </c>
      <c r="B5015" t="s">
        <v>1825</v>
      </c>
      <c r="C5015" t="str">
        <f t="shared" si="234"/>
        <v>L</v>
      </c>
      <c r="D5015" t="s">
        <v>1264</v>
      </c>
      <c r="E5015" s="1">
        <v>16</v>
      </c>
      <c r="F5015" s="1">
        <v>23</v>
      </c>
      <c r="G5015">
        <f t="shared" si="235"/>
        <v>-7</v>
      </c>
      <c r="H5015" t="s">
        <v>2801</v>
      </c>
      <c r="K5015" t="s">
        <v>1407</v>
      </c>
      <c r="L5015" t="s">
        <v>1263</v>
      </c>
      <c r="M5015" t="s">
        <v>1264</v>
      </c>
      <c r="N5015" t="s">
        <v>1037</v>
      </c>
      <c r="O5015" t="s">
        <v>30</v>
      </c>
      <c r="U5015">
        <f t="shared" si="236"/>
        <v>1</v>
      </c>
    </row>
    <row r="5016" spans="1:21" x14ac:dyDescent="0.25">
      <c r="A5016">
        <v>20150314</v>
      </c>
      <c r="B5016" t="s">
        <v>376</v>
      </c>
      <c r="C5016" t="str">
        <f t="shared" si="234"/>
        <v>W</v>
      </c>
      <c r="D5016" t="s">
        <v>503</v>
      </c>
      <c r="E5016" s="1">
        <v>25</v>
      </c>
      <c r="F5016" s="1">
        <v>13</v>
      </c>
      <c r="G5016">
        <f t="shared" si="235"/>
        <v>12</v>
      </c>
      <c r="H5016" t="s">
        <v>2801</v>
      </c>
      <c r="K5016" t="s">
        <v>1818</v>
      </c>
      <c r="L5016" t="s">
        <v>1017</v>
      </c>
      <c r="M5016" t="s">
        <v>376</v>
      </c>
      <c r="N5016" t="s">
        <v>1033</v>
      </c>
      <c r="O5016" t="s">
        <v>30</v>
      </c>
      <c r="U5016">
        <f t="shared" si="236"/>
        <v>0</v>
      </c>
    </row>
    <row r="5017" spans="1:21" x14ac:dyDescent="0.25">
      <c r="A5017">
        <v>20150314</v>
      </c>
      <c r="B5017" t="s">
        <v>503</v>
      </c>
      <c r="C5017" t="str">
        <f t="shared" si="234"/>
        <v>L</v>
      </c>
      <c r="D5017" t="s">
        <v>376</v>
      </c>
      <c r="E5017" s="1">
        <v>13</v>
      </c>
      <c r="F5017" s="1">
        <v>25</v>
      </c>
      <c r="G5017">
        <f t="shared" si="235"/>
        <v>-12</v>
      </c>
      <c r="H5017" t="s">
        <v>2801</v>
      </c>
      <c r="K5017" t="s">
        <v>1818</v>
      </c>
      <c r="L5017" t="s">
        <v>1017</v>
      </c>
      <c r="M5017" t="s">
        <v>376</v>
      </c>
      <c r="N5017" t="s">
        <v>1037</v>
      </c>
      <c r="O5017" t="s">
        <v>30</v>
      </c>
      <c r="U5017">
        <f t="shared" si="236"/>
        <v>0</v>
      </c>
    </row>
    <row r="5018" spans="1:21" x14ac:dyDescent="0.25">
      <c r="A5018">
        <v>20150315</v>
      </c>
      <c r="B5018" t="s">
        <v>171</v>
      </c>
      <c r="C5018" t="str">
        <f t="shared" si="234"/>
        <v>L</v>
      </c>
      <c r="D5018" t="s">
        <v>164</v>
      </c>
      <c r="E5018" s="1">
        <v>0</v>
      </c>
      <c r="F5018" s="1">
        <v>29</v>
      </c>
      <c r="G5018">
        <f t="shared" si="235"/>
        <v>-29</v>
      </c>
      <c r="H5018" t="s">
        <v>2801</v>
      </c>
      <c r="K5018" t="s">
        <v>1930</v>
      </c>
      <c r="L5018" t="s">
        <v>1929</v>
      </c>
      <c r="M5018" t="s">
        <v>171</v>
      </c>
      <c r="N5018" t="s">
        <v>1033</v>
      </c>
      <c r="O5018" t="s">
        <v>30</v>
      </c>
      <c r="U5018">
        <f t="shared" si="236"/>
        <v>0</v>
      </c>
    </row>
    <row r="5019" spans="1:21" x14ac:dyDescent="0.25">
      <c r="A5019">
        <v>20150315</v>
      </c>
      <c r="B5019" t="s">
        <v>164</v>
      </c>
      <c r="C5019" t="str">
        <f t="shared" si="234"/>
        <v>W</v>
      </c>
      <c r="D5019" t="s">
        <v>171</v>
      </c>
      <c r="E5019" s="1">
        <v>29</v>
      </c>
      <c r="F5019" s="1">
        <v>0</v>
      </c>
      <c r="G5019">
        <f t="shared" si="235"/>
        <v>29</v>
      </c>
      <c r="H5019" t="s">
        <v>2801</v>
      </c>
      <c r="K5019" t="s">
        <v>1930</v>
      </c>
      <c r="L5019" t="s">
        <v>1929</v>
      </c>
      <c r="M5019" t="s">
        <v>171</v>
      </c>
      <c r="N5019" t="s">
        <v>1037</v>
      </c>
      <c r="O5019" t="s">
        <v>30</v>
      </c>
      <c r="U5019">
        <f t="shared" si="236"/>
        <v>0</v>
      </c>
    </row>
    <row r="5020" spans="1:21" x14ac:dyDescent="0.25">
      <c r="A5020">
        <v>20150321</v>
      </c>
      <c r="B5020" t="s">
        <v>503</v>
      </c>
      <c r="C5020" t="str">
        <f t="shared" si="234"/>
        <v>L</v>
      </c>
      <c r="D5020" t="s">
        <v>1825</v>
      </c>
      <c r="E5020" s="1">
        <v>10</v>
      </c>
      <c r="F5020" s="1">
        <v>40</v>
      </c>
      <c r="G5020">
        <f t="shared" si="235"/>
        <v>-30</v>
      </c>
      <c r="H5020" t="s">
        <v>2801</v>
      </c>
      <c r="K5020" t="s">
        <v>1822</v>
      </c>
      <c r="L5020" t="s">
        <v>1120</v>
      </c>
      <c r="M5020" t="s">
        <v>503</v>
      </c>
      <c r="N5020" t="s">
        <v>1033</v>
      </c>
      <c r="O5020" t="s">
        <v>30</v>
      </c>
      <c r="U5020">
        <f t="shared" si="236"/>
        <v>0</v>
      </c>
    </row>
    <row r="5021" spans="1:21" x14ac:dyDescent="0.25">
      <c r="A5021">
        <v>20150321</v>
      </c>
      <c r="B5021" t="s">
        <v>1825</v>
      </c>
      <c r="C5021" t="str">
        <f t="shared" si="234"/>
        <v>W</v>
      </c>
      <c r="D5021" t="s">
        <v>503</v>
      </c>
      <c r="E5021" s="1">
        <v>40</v>
      </c>
      <c r="F5021" s="1">
        <v>10</v>
      </c>
      <c r="G5021">
        <f t="shared" si="235"/>
        <v>30</v>
      </c>
      <c r="H5021" t="s">
        <v>2801</v>
      </c>
      <c r="K5021" t="s">
        <v>1822</v>
      </c>
      <c r="L5021" t="s">
        <v>1120</v>
      </c>
      <c r="M5021" t="s">
        <v>503</v>
      </c>
      <c r="N5021" t="s">
        <v>1037</v>
      </c>
      <c r="O5021" t="s">
        <v>30</v>
      </c>
      <c r="U5021">
        <f t="shared" si="236"/>
        <v>0</v>
      </c>
    </row>
    <row r="5022" spans="1:21" x14ac:dyDescent="0.25">
      <c r="A5022">
        <v>20150321</v>
      </c>
      <c r="B5022" t="s">
        <v>171</v>
      </c>
      <c r="C5022" t="str">
        <f t="shared" si="234"/>
        <v>L</v>
      </c>
      <c r="D5022" t="s">
        <v>1264</v>
      </c>
      <c r="E5022" s="1">
        <v>20</v>
      </c>
      <c r="F5022" s="1">
        <v>61</v>
      </c>
      <c r="G5022">
        <f t="shared" si="235"/>
        <v>-41</v>
      </c>
      <c r="H5022" t="s">
        <v>2801</v>
      </c>
      <c r="K5022" t="s">
        <v>1930</v>
      </c>
      <c r="L5022" t="s">
        <v>1929</v>
      </c>
      <c r="M5022" t="s">
        <v>171</v>
      </c>
      <c r="N5022" t="s">
        <v>1033</v>
      </c>
      <c r="O5022" t="s">
        <v>30</v>
      </c>
      <c r="U5022">
        <f t="shared" si="236"/>
        <v>0</v>
      </c>
    </row>
    <row r="5023" spans="1:21" x14ac:dyDescent="0.25">
      <c r="A5023">
        <v>20150321</v>
      </c>
      <c r="B5023" t="s">
        <v>1264</v>
      </c>
      <c r="C5023" t="str">
        <f t="shared" si="234"/>
        <v>W</v>
      </c>
      <c r="D5023" t="s">
        <v>171</v>
      </c>
      <c r="E5023" s="1">
        <v>61</v>
      </c>
      <c r="F5023" s="1">
        <v>20</v>
      </c>
      <c r="G5023">
        <f t="shared" si="235"/>
        <v>41</v>
      </c>
      <c r="H5023" t="s">
        <v>2801</v>
      </c>
      <c r="K5023" t="s">
        <v>1930</v>
      </c>
      <c r="L5023" t="s">
        <v>1929</v>
      </c>
      <c r="M5023" t="s">
        <v>171</v>
      </c>
      <c r="N5023" t="s">
        <v>1037</v>
      </c>
      <c r="O5023" t="s">
        <v>30</v>
      </c>
      <c r="U5023">
        <f t="shared" si="236"/>
        <v>0</v>
      </c>
    </row>
    <row r="5024" spans="1:21" x14ac:dyDescent="0.25">
      <c r="A5024">
        <v>20150321</v>
      </c>
      <c r="B5024" t="s">
        <v>376</v>
      </c>
      <c r="C5024" t="str">
        <f t="shared" si="234"/>
        <v>W</v>
      </c>
      <c r="D5024" t="s">
        <v>164</v>
      </c>
      <c r="E5024" s="1">
        <v>55</v>
      </c>
      <c r="F5024" s="1">
        <v>35</v>
      </c>
      <c r="G5024">
        <f t="shared" si="235"/>
        <v>20</v>
      </c>
      <c r="H5024" t="s">
        <v>2801</v>
      </c>
      <c r="K5024" t="s">
        <v>1894</v>
      </c>
      <c r="L5024" t="s">
        <v>1017</v>
      </c>
      <c r="M5024" t="s">
        <v>376</v>
      </c>
      <c r="N5024" t="s">
        <v>1033</v>
      </c>
      <c r="O5024" t="s">
        <v>30</v>
      </c>
      <c r="U5024">
        <f t="shared" si="236"/>
        <v>0</v>
      </c>
    </row>
    <row r="5025" spans="1:21" x14ac:dyDescent="0.25">
      <c r="A5025">
        <v>20150321</v>
      </c>
      <c r="B5025" t="s">
        <v>164</v>
      </c>
      <c r="C5025" t="str">
        <f t="shared" si="234"/>
        <v>L</v>
      </c>
      <c r="D5025" t="s">
        <v>376</v>
      </c>
      <c r="E5025" s="1">
        <v>35</v>
      </c>
      <c r="F5025" s="1">
        <v>55</v>
      </c>
      <c r="G5025">
        <f t="shared" si="235"/>
        <v>-20</v>
      </c>
      <c r="H5025" t="s">
        <v>2801</v>
      </c>
      <c r="K5025" t="s">
        <v>1894</v>
      </c>
      <c r="L5025" t="s">
        <v>1017</v>
      </c>
      <c r="M5025" t="s">
        <v>376</v>
      </c>
      <c r="N5025" t="s">
        <v>1037</v>
      </c>
      <c r="O5025" t="s">
        <v>30</v>
      </c>
      <c r="U5025">
        <f t="shared" si="236"/>
        <v>0</v>
      </c>
    </row>
    <row r="5026" spans="1:21" x14ac:dyDescent="0.25">
      <c r="A5026">
        <v>20150717</v>
      </c>
      <c r="B5026" t="s">
        <v>1787</v>
      </c>
      <c r="C5026" t="str">
        <f t="shared" si="234"/>
        <v>W</v>
      </c>
      <c r="D5026" t="s">
        <v>1821</v>
      </c>
      <c r="E5026" s="1">
        <v>39</v>
      </c>
      <c r="F5026" s="1">
        <v>18</v>
      </c>
      <c r="G5026">
        <f t="shared" si="235"/>
        <v>21</v>
      </c>
      <c r="H5026" t="s">
        <v>2764</v>
      </c>
      <c r="K5026" t="s">
        <v>2096</v>
      </c>
      <c r="L5026" t="s">
        <v>1846</v>
      </c>
      <c r="M5026" t="s">
        <v>1787</v>
      </c>
      <c r="N5026" t="s">
        <v>1033</v>
      </c>
      <c r="P5026" t="s">
        <v>30</v>
      </c>
      <c r="U5026">
        <f t="shared" si="236"/>
        <v>0</v>
      </c>
    </row>
    <row r="5027" spans="1:21" x14ac:dyDescent="0.25">
      <c r="A5027">
        <v>20150717</v>
      </c>
      <c r="B5027" t="s">
        <v>1821</v>
      </c>
      <c r="C5027" t="str">
        <f t="shared" si="234"/>
        <v>L</v>
      </c>
      <c r="D5027" t="s">
        <v>1787</v>
      </c>
      <c r="E5027" s="1">
        <v>18</v>
      </c>
      <c r="F5027" s="1">
        <v>39</v>
      </c>
      <c r="G5027">
        <f t="shared" si="235"/>
        <v>-21</v>
      </c>
      <c r="H5027" t="s">
        <v>2764</v>
      </c>
      <c r="K5027" t="s">
        <v>2096</v>
      </c>
      <c r="L5027" t="s">
        <v>1846</v>
      </c>
      <c r="M5027" t="s">
        <v>1787</v>
      </c>
      <c r="N5027" t="s">
        <v>1037</v>
      </c>
      <c r="P5027" t="s">
        <v>30</v>
      </c>
      <c r="U5027">
        <f t="shared" si="236"/>
        <v>0</v>
      </c>
    </row>
    <row r="5028" spans="1:21" x14ac:dyDescent="0.25">
      <c r="A5028">
        <v>20150718</v>
      </c>
      <c r="B5028" t="s">
        <v>1824</v>
      </c>
      <c r="C5028" t="str">
        <f t="shared" si="234"/>
        <v>W</v>
      </c>
      <c r="D5028" t="s">
        <v>1828</v>
      </c>
      <c r="E5028" s="1">
        <v>24</v>
      </c>
      <c r="F5028" s="1">
        <v>20</v>
      </c>
      <c r="G5028">
        <f t="shared" si="235"/>
        <v>4</v>
      </c>
      <c r="H5028" t="s">
        <v>2764</v>
      </c>
      <c r="K5028" t="s">
        <v>1916</v>
      </c>
      <c r="L5028" t="s">
        <v>1715</v>
      </c>
      <c r="M5028" t="s">
        <v>1824</v>
      </c>
      <c r="N5028" t="s">
        <v>1033</v>
      </c>
      <c r="P5028" t="s">
        <v>30</v>
      </c>
      <c r="U5028">
        <f t="shared" si="236"/>
        <v>0</v>
      </c>
    </row>
    <row r="5029" spans="1:21" x14ac:dyDescent="0.25">
      <c r="A5029">
        <v>20150718</v>
      </c>
      <c r="B5029" t="s">
        <v>1828</v>
      </c>
      <c r="C5029" t="str">
        <f t="shared" si="234"/>
        <v>L</v>
      </c>
      <c r="D5029" t="s">
        <v>1824</v>
      </c>
      <c r="E5029" s="1">
        <v>20</v>
      </c>
      <c r="F5029" s="1">
        <v>24</v>
      </c>
      <c r="G5029">
        <f t="shared" si="235"/>
        <v>-4</v>
      </c>
      <c r="H5029" t="s">
        <v>2764</v>
      </c>
      <c r="K5029" t="s">
        <v>1916</v>
      </c>
      <c r="L5029" t="s">
        <v>1715</v>
      </c>
      <c r="M5029" t="s">
        <v>1824</v>
      </c>
      <c r="N5029" t="s">
        <v>1037</v>
      </c>
      <c r="P5029" t="s">
        <v>30</v>
      </c>
      <c r="U5029">
        <f t="shared" si="236"/>
        <v>1</v>
      </c>
    </row>
    <row r="5030" spans="1:21" x14ac:dyDescent="0.25">
      <c r="A5030">
        <v>20150725</v>
      </c>
      <c r="B5030" t="s">
        <v>1828</v>
      </c>
      <c r="C5030" t="str">
        <f t="shared" si="234"/>
        <v>L</v>
      </c>
      <c r="D5030" t="s">
        <v>1787</v>
      </c>
      <c r="E5030" s="1">
        <v>20</v>
      </c>
      <c r="F5030" s="1">
        <v>27</v>
      </c>
      <c r="G5030">
        <f t="shared" si="235"/>
        <v>-7</v>
      </c>
      <c r="H5030" t="s">
        <v>2764</v>
      </c>
      <c r="K5030" t="s">
        <v>1971</v>
      </c>
      <c r="L5030" t="s">
        <v>1850</v>
      </c>
      <c r="M5030" t="s">
        <v>1828</v>
      </c>
      <c r="N5030" t="s">
        <v>1033</v>
      </c>
      <c r="P5030" t="s">
        <v>30</v>
      </c>
      <c r="U5030">
        <f t="shared" si="236"/>
        <v>1</v>
      </c>
    </row>
    <row r="5031" spans="1:21" x14ac:dyDescent="0.25">
      <c r="A5031">
        <v>20150725</v>
      </c>
      <c r="B5031" t="s">
        <v>1787</v>
      </c>
      <c r="C5031" t="str">
        <f t="shared" si="234"/>
        <v>W</v>
      </c>
      <c r="D5031" t="s">
        <v>1828</v>
      </c>
      <c r="E5031" s="1">
        <v>27</v>
      </c>
      <c r="F5031" s="1">
        <v>20</v>
      </c>
      <c r="G5031">
        <f t="shared" si="235"/>
        <v>7</v>
      </c>
      <c r="H5031" t="s">
        <v>2764</v>
      </c>
      <c r="K5031" t="s">
        <v>1971</v>
      </c>
      <c r="L5031" t="s">
        <v>1850</v>
      </c>
      <c r="M5031" t="s">
        <v>1828</v>
      </c>
      <c r="N5031" t="s">
        <v>1037</v>
      </c>
      <c r="P5031" t="s">
        <v>30</v>
      </c>
      <c r="U5031">
        <f t="shared" si="236"/>
        <v>0</v>
      </c>
    </row>
    <row r="5032" spans="1:21" x14ac:dyDescent="0.25">
      <c r="A5032">
        <v>20150725</v>
      </c>
      <c r="B5032" t="s">
        <v>1821</v>
      </c>
      <c r="C5032" t="str">
        <f t="shared" si="234"/>
        <v>L</v>
      </c>
      <c r="D5032" t="s">
        <v>1824</v>
      </c>
      <c r="E5032" s="1">
        <v>9</v>
      </c>
      <c r="F5032" s="1">
        <v>34</v>
      </c>
      <c r="G5032">
        <f t="shared" si="235"/>
        <v>-25</v>
      </c>
      <c r="H5032" t="s">
        <v>2764</v>
      </c>
      <c r="K5032" t="s">
        <v>1891</v>
      </c>
      <c r="L5032" t="s">
        <v>1890</v>
      </c>
      <c r="M5032" t="s">
        <v>1821</v>
      </c>
      <c r="N5032" t="s">
        <v>1033</v>
      </c>
      <c r="P5032" t="s">
        <v>30</v>
      </c>
      <c r="U5032">
        <f t="shared" si="236"/>
        <v>0</v>
      </c>
    </row>
    <row r="5033" spans="1:21" x14ac:dyDescent="0.25">
      <c r="A5033">
        <v>20150725</v>
      </c>
      <c r="B5033" t="s">
        <v>1824</v>
      </c>
      <c r="C5033" t="str">
        <f t="shared" si="234"/>
        <v>W</v>
      </c>
      <c r="D5033" t="s">
        <v>1821</v>
      </c>
      <c r="E5033" s="1">
        <v>34</v>
      </c>
      <c r="F5033" s="1">
        <v>9</v>
      </c>
      <c r="G5033">
        <f t="shared" si="235"/>
        <v>25</v>
      </c>
      <c r="H5033" t="s">
        <v>2764</v>
      </c>
      <c r="K5033" t="s">
        <v>1891</v>
      </c>
      <c r="L5033" t="s">
        <v>1890</v>
      </c>
      <c r="M5033" t="s">
        <v>1821</v>
      </c>
      <c r="N5033" t="s">
        <v>1037</v>
      </c>
      <c r="P5033" t="s">
        <v>30</v>
      </c>
      <c r="U5033">
        <f t="shared" si="236"/>
        <v>0</v>
      </c>
    </row>
    <row r="5034" spans="1:21" x14ac:dyDescent="0.25">
      <c r="A5034">
        <v>20150808</v>
      </c>
      <c r="B5034" t="s">
        <v>1828</v>
      </c>
      <c r="C5034" t="str">
        <f t="shared" si="234"/>
        <v>L</v>
      </c>
      <c r="D5034" t="s">
        <v>1821</v>
      </c>
      <c r="E5034" s="1">
        <v>25</v>
      </c>
      <c r="F5034" s="1">
        <v>37</v>
      </c>
      <c r="G5034">
        <f t="shared" si="235"/>
        <v>-12</v>
      </c>
      <c r="H5034" t="s">
        <v>2764</v>
      </c>
      <c r="K5034" t="s">
        <v>1830</v>
      </c>
      <c r="L5034" t="s">
        <v>1829</v>
      </c>
      <c r="M5034" t="s">
        <v>1828</v>
      </c>
      <c r="N5034" t="s">
        <v>1033</v>
      </c>
      <c r="P5034" t="s">
        <v>30</v>
      </c>
      <c r="U5034">
        <f t="shared" si="236"/>
        <v>0</v>
      </c>
    </row>
    <row r="5035" spans="1:21" x14ac:dyDescent="0.25">
      <c r="A5035">
        <v>20150808</v>
      </c>
      <c r="B5035" t="s">
        <v>1821</v>
      </c>
      <c r="C5035" t="str">
        <f t="shared" si="234"/>
        <v>W</v>
      </c>
      <c r="D5035" t="s">
        <v>1828</v>
      </c>
      <c r="E5035" s="1">
        <v>37</v>
      </c>
      <c r="F5035" s="1">
        <v>25</v>
      </c>
      <c r="G5035">
        <f t="shared" si="235"/>
        <v>12</v>
      </c>
      <c r="H5035" t="s">
        <v>2764</v>
      </c>
      <c r="K5035" t="s">
        <v>1830</v>
      </c>
      <c r="L5035" t="s">
        <v>1829</v>
      </c>
      <c r="M5035" t="s">
        <v>1828</v>
      </c>
      <c r="N5035" t="s">
        <v>1037</v>
      </c>
      <c r="P5035" t="s">
        <v>30</v>
      </c>
      <c r="U5035">
        <f t="shared" si="236"/>
        <v>0</v>
      </c>
    </row>
    <row r="5036" spans="1:21" x14ac:dyDescent="0.25">
      <c r="A5036">
        <v>20150808</v>
      </c>
      <c r="B5036" t="s">
        <v>1824</v>
      </c>
      <c r="C5036" t="str">
        <f t="shared" si="234"/>
        <v>W</v>
      </c>
      <c r="D5036" t="s">
        <v>1787</v>
      </c>
      <c r="E5036" s="1">
        <v>27</v>
      </c>
      <c r="F5036" s="1">
        <v>19</v>
      </c>
      <c r="G5036">
        <f t="shared" si="235"/>
        <v>8</v>
      </c>
      <c r="H5036" t="s">
        <v>2764</v>
      </c>
      <c r="K5036" t="s">
        <v>1960</v>
      </c>
      <c r="L5036" t="s">
        <v>1675</v>
      </c>
      <c r="M5036" t="s">
        <v>1824</v>
      </c>
      <c r="N5036" t="s">
        <v>1033</v>
      </c>
      <c r="P5036" t="s">
        <v>30</v>
      </c>
      <c r="U5036">
        <f t="shared" si="236"/>
        <v>0</v>
      </c>
    </row>
    <row r="5037" spans="1:21" x14ac:dyDescent="0.25">
      <c r="A5037">
        <v>20150808</v>
      </c>
      <c r="B5037" t="s">
        <v>1787</v>
      </c>
      <c r="C5037" t="str">
        <f t="shared" si="234"/>
        <v>L</v>
      </c>
      <c r="D5037" t="s">
        <v>1824</v>
      </c>
      <c r="E5037" s="1">
        <v>19</v>
      </c>
      <c r="F5037" s="1">
        <v>27</v>
      </c>
      <c r="G5037">
        <f t="shared" si="235"/>
        <v>-8</v>
      </c>
      <c r="H5037" t="s">
        <v>2764</v>
      </c>
      <c r="K5037" t="s">
        <v>1960</v>
      </c>
      <c r="L5037" t="s">
        <v>1675</v>
      </c>
      <c r="M5037" t="s">
        <v>1824</v>
      </c>
      <c r="N5037" t="s">
        <v>1037</v>
      </c>
      <c r="P5037" t="s">
        <v>30</v>
      </c>
      <c r="U5037">
        <f t="shared" si="236"/>
        <v>0</v>
      </c>
    </row>
    <row r="5038" spans="1:21" x14ac:dyDescent="0.25">
      <c r="A5038">
        <v>20150808</v>
      </c>
      <c r="B5038" t="s">
        <v>1264</v>
      </c>
      <c r="C5038" t="str">
        <f t="shared" si="234"/>
        <v>L</v>
      </c>
      <c r="D5038" t="s">
        <v>1825</v>
      </c>
      <c r="E5038" s="1">
        <v>21</v>
      </c>
      <c r="F5038" s="1">
        <v>35</v>
      </c>
      <c r="G5038">
        <f t="shared" si="235"/>
        <v>-14</v>
      </c>
      <c r="H5038" t="s">
        <v>2010</v>
      </c>
      <c r="K5038" t="s">
        <v>1407</v>
      </c>
      <c r="L5038" t="s">
        <v>1263</v>
      </c>
      <c r="M5038" t="s">
        <v>1264</v>
      </c>
      <c r="N5038" t="s">
        <v>1033</v>
      </c>
      <c r="S5038" t="s">
        <v>30</v>
      </c>
      <c r="U5038">
        <f t="shared" si="236"/>
        <v>0</v>
      </c>
    </row>
    <row r="5039" spans="1:21" x14ac:dyDescent="0.25">
      <c r="A5039">
        <v>20150808</v>
      </c>
      <c r="B5039" t="s">
        <v>1825</v>
      </c>
      <c r="C5039" t="str">
        <f t="shared" si="234"/>
        <v>W</v>
      </c>
      <c r="D5039" t="s">
        <v>1264</v>
      </c>
      <c r="E5039" s="1">
        <v>35</v>
      </c>
      <c r="F5039" s="1">
        <v>21</v>
      </c>
      <c r="G5039">
        <f t="shared" si="235"/>
        <v>14</v>
      </c>
      <c r="H5039" t="s">
        <v>2010</v>
      </c>
      <c r="K5039" t="s">
        <v>1407</v>
      </c>
      <c r="L5039" t="s">
        <v>1263</v>
      </c>
      <c r="M5039" t="s">
        <v>1264</v>
      </c>
      <c r="N5039" t="s">
        <v>1037</v>
      </c>
      <c r="S5039" t="s">
        <v>30</v>
      </c>
      <c r="U5039">
        <f t="shared" si="236"/>
        <v>0</v>
      </c>
    </row>
    <row r="5040" spans="1:21" x14ac:dyDescent="0.25">
      <c r="A5040">
        <v>20150815</v>
      </c>
      <c r="B5040" t="s">
        <v>376</v>
      </c>
      <c r="C5040" t="str">
        <f t="shared" si="234"/>
        <v>W</v>
      </c>
      <c r="D5040" t="s">
        <v>164</v>
      </c>
      <c r="E5040" s="1">
        <v>19</v>
      </c>
      <c r="F5040" s="1">
        <v>14</v>
      </c>
      <c r="G5040">
        <f t="shared" si="235"/>
        <v>5</v>
      </c>
      <c r="H5040" t="s">
        <v>2008</v>
      </c>
      <c r="K5040" t="s">
        <v>1894</v>
      </c>
      <c r="L5040" t="s">
        <v>1017</v>
      </c>
      <c r="M5040" t="s">
        <v>376</v>
      </c>
      <c r="N5040" t="s">
        <v>1033</v>
      </c>
      <c r="S5040" t="s">
        <v>30</v>
      </c>
      <c r="U5040">
        <f t="shared" si="236"/>
        <v>0</v>
      </c>
    </row>
    <row r="5041" spans="1:21" x14ac:dyDescent="0.25">
      <c r="A5041">
        <v>20150815</v>
      </c>
      <c r="B5041" t="s">
        <v>164</v>
      </c>
      <c r="C5041" t="str">
        <f t="shared" si="234"/>
        <v>L</v>
      </c>
      <c r="D5041" t="s">
        <v>376</v>
      </c>
      <c r="E5041" s="1">
        <v>14</v>
      </c>
      <c r="F5041" s="1">
        <v>19</v>
      </c>
      <c r="G5041">
        <f t="shared" si="235"/>
        <v>-5</v>
      </c>
      <c r="H5041" t="s">
        <v>2008</v>
      </c>
      <c r="K5041" t="s">
        <v>1894</v>
      </c>
      <c r="L5041" t="s">
        <v>1017</v>
      </c>
      <c r="M5041" t="s">
        <v>376</v>
      </c>
      <c r="N5041" t="s">
        <v>1037</v>
      </c>
      <c r="S5041" t="s">
        <v>30</v>
      </c>
      <c r="U5041">
        <f t="shared" si="236"/>
        <v>1</v>
      </c>
    </row>
    <row r="5042" spans="1:21" x14ac:dyDescent="0.25">
      <c r="A5042">
        <v>20150815</v>
      </c>
      <c r="B5042" t="s">
        <v>1787</v>
      </c>
      <c r="C5042" t="str">
        <f t="shared" si="234"/>
        <v>W</v>
      </c>
      <c r="D5042" t="s">
        <v>1824</v>
      </c>
      <c r="E5042" s="1">
        <v>41</v>
      </c>
      <c r="F5042" s="1">
        <v>13</v>
      </c>
      <c r="G5042">
        <f t="shared" si="235"/>
        <v>28</v>
      </c>
      <c r="H5042" t="s">
        <v>2012</v>
      </c>
      <c r="K5042" t="s">
        <v>1836</v>
      </c>
      <c r="L5042" t="s">
        <v>1786</v>
      </c>
      <c r="M5042" t="s">
        <v>1787</v>
      </c>
      <c r="N5042" t="s">
        <v>1033</v>
      </c>
      <c r="S5042" t="s">
        <v>30</v>
      </c>
      <c r="U5042">
        <f t="shared" si="236"/>
        <v>0</v>
      </c>
    </row>
    <row r="5043" spans="1:21" x14ac:dyDescent="0.25">
      <c r="A5043">
        <v>20150815</v>
      </c>
      <c r="B5043" t="s">
        <v>1824</v>
      </c>
      <c r="C5043" t="str">
        <f t="shared" si="234"/>
        <v>L</v>
      </c>
      <c r="D5043" t="s">
        <v>1787</v>
      </c>
      <c r="E5043" s="1">
        <v>13</v>
      </c>
      <c r="F5043" s="1">
        <v>41</v>
      </c>
      <c r="G5043">
        <f t="shared" si="235"/>
        <v>-28</v>
      </c>
      <c r="H5043" t="s">
        <v>2012</v>
      </c>
      <c r="K5043" t="s">
        <v>1836</v>
      </c>
      <c r="L5043" t="s">
        <v>1786</v>
      </c>
      <c r="M5043" t="s">
        <v>1787</v>
      </c>
      <c r="N5043" t="s">
        <v>1037</v>
      </c>
      <c r="S5043" t="s">
        <v>30</v>
      </c>
      <c r="U5043">
        <f t="shared" si="236"/>
        <v>0</v>
      </c>
    </row>
    <row r="5044" spans="1:21" x14ac:dyDescent="0.25">
      <c r="A5044">
        <v>20150815</v>
      </c>
      <c r="B5044" t="s">
        <v>1821</v>
      </c>
      <c r="C5044" t="str">
        <f t="shared" si="234"/>
        <v>L</v>
      </c>
      <c r="D5044" t="s">
        <v>1828</v>
      </c>
      <c r="E5044" s="1">
        <v>12</v>
      </c>
      <c r="F5044" s="1">
        <v>26</v>
      </c>
      <c r="G5044">
        <f t="shared" si="235"/>
        <v>-14</v>
      </c>
      <c r="H5044" t="s">
        <v>2012</v>
      </c>
      <c r="K5044" t="s">
        <v>1886</v>
      </c>
      <c r="L5044" t="s">
        <v>1885</v>
      </c>
      <c r="M5044" t="s">
        <v>1821</v>
      </c>
      <c r="N5044" t="s">
        <v>1033</v>
      </c>
      <c r="S5044" t="s">
        <v>30</v>
      </c>
      <c r="U5044">
        <f t="shared" si="236"/>
        <v>0</v>
      </c>
    </row>
    <row r="5045" spans="1:21" x14ac:dyDescent="0.25">
      <c r="A5045">
        <v>20150815</v>
      </c>
      <c r="B5045" t="s">
        <v>1828</v>
      </c>
      <c r="C5045" t="str">
        <f t="shared" si="234"/>
        <v>W</v>
      </c>
      <c r="D5045" t="s">
        <v>1821</v>
      </c>
      <c r="E5045" s="1">
        <v>26</v>
      </c>
      <c r="F5045" s="1">
        <v>12</v>
      </c>
      <c r="G5045">
        <f t="shared" si="235"/>
        <v>14</v>
      </c>
      <c r="H5045" t="s">
        <v>2012</v>
      </c>
      <c r="K5045" t="s">
        <v>1886</v>
      </c>
      <c r="L5045" t="s">
        <v>1885</v>
      </c>
      <c r="M5045" t="s">
        <v>1821</v>
      </c>
      <c r="N5045" t="s">
        <v>1037</v>
      </c>
      <c r="S5045" t="s">
        <v>30</v>
      </c>
      <c r="U5045">
        <f t="shared" si="236"/>
        <v>0</v>
      </c>
    </row>
    <row r="5046" spans="1:21" x14ac:dyDescent="0.25">
      <c r="A5046">
        <v>20150815</v>
      </c>
      <c r="B5046" t="s">
        <v>1825</v>
      </c>
      <c r="C5046" t="str">
        <f t="shared" si="234"/>
        <v>W</v>
      </c>
      <c r="D5046" t="s">
        <v>503</v>
      </c>
      <c r="E5046" s="1">
        <v>28</v>
      </c>
      <c r="F5046" s="1">
        <v>22</v>
      </c>
      <c r="G5046">
        <f t="shared" si="235"/>
        <v>6</v>
      </c>
      <c r="H5046" t="s">
        <v>2010</v>
      </c>
      <c r="K5046" t="s">
        <v>1827</v>
      </c>
      <c r="L5046" t="s">
        <v>1826</v>
      </c>
      <c r="M5046" t="s">
        <v>1825</v>
      </c>
      <c r="N5046" t="s">
        <v>1033</v>
      </c>
      <c r="S5046" t="s">
        <v>30</v>
      </c>
      <c r="U5046">
        <f t="shared" si="236"/>
        <v>0</v>
      </c>
    </row>
    <row r="5047" spans="1:21" x14ac:dyDescent="0.25">
      <c r="A5047">
        <v>20150815</v>
      </c>
      <c r="B5047" t="s">
        <v>503</v>
      </c>
      <c r="C5047" t="str">
        <f t="shared" si="234"/>
        <v>L</v>
      </c>
      <c r="D5047" t="s">
        <v>1825</v>
      </c>
      <c r="E5047" s="1">
        <v>22</v>
      </c>
      <c r="F5047" s="1">
        <v>28</v>
      </c>
      <c r="G5047">
        <f t="shared" si="235"/>
        <v>-6</v>
      </c>
      <c r="H5047" t="s">
        <v>2010</v>
      </c>
      <c r="K5047" t="s">
        <v>1827</v>
      </c>
      <c r="L5047" t="s">
        <v>1826</v>
      </c>
      <c r="M5047" t="s">
        <v>1825</v>
      </c>
      <c r="N5047" t="s">
        <v>1037</v>
      </c>
      <c r="S5047" t="s">
        <v>30</v>
      </c>
      <c r="U5047">
        <f t="shared" si="236"/>
        <v>1</v>
      </c>
    </row>
    <row r="5048" spans="1:21" x14ac:dyDescent="0.25">
      <c r="A5048">
        <v>20150822</v>
      </c>
      <c r="B5048" t="s">
        <v>164</v>
      </c>
      <c r="C5048" t="str">
        <f t="shared" si="234"/>
        <v>W</v>
      </c>
      <c r="D5048" t="s">
        <v>376</v>
      </c>
      <c r="E5048" s="1">
        <v>25</v>
      </c>
      <c r="F5048" s="1">
        <v>20</v>
      </c>
      <c r="G5048">
        <f t="shared" si="235"/>
        <v>5</v>
      </c>
      <c r="H5048" t="s">
        <v>2008</v>
      </c>
      <c r="K5048" t="s">
        <v>1820</v>
      </c>
      <c r="L5048" t="s">
        <v>1819</v>
      </c>
      <c r="M5048" t="s">
        <v>164</v>
      </c>
      <c r="N5048" t="s">
        <v>1033</v>
      </c>
      <c r="S5048" t="s">
        <v>30</v>
      </c>
      <c r="U5048">
        <f t="shared" si="236"/>
        <v>0</v>
      </c>
    </row>
    <row r="5049" spans="1:21" x14ac:dyDescent="0.25">
      <c r="A5049">
        <v>20150822</v>
      </c>
      <c r="B5049" t="s">
        <v>376</v>
      </c>
      <c r="C5049" t="str">
        <f t="shared" si="234"/>
        <v>L</v>
      </c>
      <c r="D5049" t="s">
        <v>164</v>
      </c>
      <c r="E5049" s="1">
        <v>20</v>
      </c>
      <c r="F5049" s="1">
        <v>25</v>
      </c>
      <c r="G5049">
        <f t="shared" si="235"/>
        <v>-5</v>
      </c>
      <c r="H5049" t="s">
        <v>2008</v>
      </c>
      <c r="K5049" t="s">
        <v>1820</v>
      </c>
      <c r="L5049" t="s">
        <v>1819</v>
      </c>
      <c r="M5049" t="s">
        <v>164</v>
      </c>
      <c r="N5049" t="s">
        <v>1037</v>
      </c>
      <c r="S5049" t="s">
        <v>30</v>
      </c>
      <c r="U5049">
        <f t="shared" si="236"/>
        <v>1</v>
      </c>
    </row>
    <row r="5050" spans="1:21" x14ac:dyDescent="0.25">
      <c r="A5050">
        <v>20150822</v>
      </c>
      <c r="B5050" t="s">
        <v>171</v>
      </c>
      <c r="C5050" t="str">
        <f t="shared" si="234"/>
        <v>L</v>
      </c>
      <c r="D5050" t="s">
        <v>503</v>
      </c>
      <c r="E5050" s="1">
        <v>12</v>
      </c>
      <c r="F5050" s="1">
        <v>16</v>
      </c>
      <c r="G5050">
        <f t="shared" si="235"/>
        <v>-4</v>
      </c>
      <c r="H5050" t="s">
        <v>2009</v>
      </c>
      <c r="K5050" t="s">
        <v>2011</v>
      </c>
      <c r="L5050" t="s">
        <v>1856</v>
      </c>
      <c r="M5050" t="s">
        <v>171</v>
      </c>
      <c r="N5050" t="s">
        <v>1033</v>
      </c>
      <c r="S5050" t="s">
        <v>30</v>
      </c>
      <c r="U5050">
        <f t="shared" si="236"/>
        <v>1</v>
      </c>
    </row>
    <row r="5051" spans="1:21" x14ac:dyDescent="0.25">
      <c r="A5051">
        <v>20150822</v>
      </c>
      <c r="B5051" t="s">
        <v>503</v>
      </c>
      <c r="C5051" t="str">
        <f t="shared" si="234"/>
        <v>W</v>
      </c>
      <c r="D5051" t="s">
        <v>171</v>
      </c>
      <c r="E5051" s="1">
        <v>16</v>
      </c>
      <c r="F5051" s="1">
        <v>12</v>
      </c>
      <c r="G5051">
        <f t="shared" si="235"/>
        <v>4</v>
      </c>
      <c r="H5051" t="s">
        <v>2009</v>
      </c>
      <c r="K5051" t="s">
        <v>2011</v>
      </c>
      <c r="L5051" t="s">
        <v>1856</v>
      </c>
      <c r="M5051" t="s">
        <v>171</v>
      </c>
      <c r="N5051" t="s">
        <v>1037</v>
      </c>
      <c r="S5051" t="s">
        <v>30</v>
      </c>
      <c r="U5051">
        <f t="shared" si="236"/>
        <v>0</v>
      </c>
    </row>
    <row r="5052" spans="1:21" x14ac:dyDescent="0.25">
      <c r="A5052">
        <v>20150829</v>
      </c>
      <c r="B5052" t="s">
        <v>1825</v>
      </c>
      <c r="C5052" t="str">
        <f t="shared" si="234"/>
        <v>L</v>
      </c>
      <c r="D5052" t="s">
        <v>1264</v>
      </c>
      <c r="E5052" s="1">
        <v>10</v>
      </c>
      <c r="F5052" s="1">
        <v>16</v>
      </c>
      <c r="G5052">
        <f t="shared" si="235"/>
        <v>-6</v>
      </c>
      <c r="H5052" t="s">
        <v>2010</v>
      </c>
      <c r="K5052" t="s">
        <v>1827</v>
      </c>
      <c r="L5052" t="s">
        <v>1826</v>
      </c>
      <c r="M5052" t="s">
        <v>1825</v>
      </c>
      <c r="N5052" t="s">
        <v>1033</v>
      </c>
      <c r="S5052" t="s">
        <v>30</v>
      </c>
      <c r="U5052">
        <f t="shared" si="236"/>
        <v>1</v>
      </c>
    </row>
    <row r="5053" spans="1:21" x14ac:dyDescent="0.25">
      <c r="A5053">
        <v>20150829</v>
      </c>
      <c r="B5053" t="s">
        <v>1264</v>
      </c>
      <c r="C5053" t="str">
        <f t="shared" si="234"/>
        <v>W</v>
      </c>
      <c r="D5053" t="s">
        <v>1825</v>
      </c>
      <c r="E5053" s="1">
        <v>16</v>
      </c>
      <c r="F5053" s="1">
        <v>10</v>
      </c>
      <c r="G5053">
        <f t="shared" si="235"/>
        <v>6</v>
      </c>
      <c r="H5053" t="s">
        <v>2010</v>
      </c>
      <c r="K5053" t="s">
        <v>1827</v>
      </c>
      <c r="L5053" t="s">
        <v>1826</v>
      </c>
      <c r="M5053" t="s">
        <v>1825</v>
      </c>
      <c r="N5053" t="s">
        <v>1037</v>
      </c>
      <c r="S5053" t="s">
        <v>30</v>
      </c>
      <c r="U5053">
        <f t="shared" si="236"/>
        <v>0</v>
      </c>
    </row>
    <row r="5054" spans="1:21" x14ac:dyDescent="0.25">
      <c r="A5054">
        <v>20150829</v>
      </c>
      <c r="B5054" t="s">
        <v>503</v>
      </c>
      <c r="C5054" t="str">
        <f t="shared" si="234"/>
        <v>W</v>
      </c>
      <c r="D5054" t="s">
        <v>171</v>
      </c>
      <c r="E5054" s="1">
        <v>48</v>
      </c>
      <c r="F5054" s="1">
        <v>7</v>
      </c>
      <c r="G5054">
        <f t="shared" si="235"/>
        <v>41</v>
      </c>
      <c r="H5054" t="s">
        <v>2009</v>
      </c>
      <c r="K5054" t="s">
        <v>1903</v>
      </c>
      <c r="L5054" t="s">
        <v>1120</v>
      </c>
      <c r="M5054" t="s">
        <v>503</v>
      </c>
      <c r="N5054" t="s">
        <v>1033</v>
      </c>
      <c r="S5054" t="s">
        <v>30</v>
      </c>
      <c r="U5054">
        <f t="shared" si="236"/>
        <v>0</v>
      </c>
    </row>
    <row r="5055" spans="1:21" x14ac:dyDescent="0.25">
      <c r="A5055">
        <v>20150829</v>
      </c>
      <c r="B5055" t="s">
        <v>171</v>
      </c>
      <c r="C5055" t="str">
        <f t="shared" si="234"/>
        <v>L</v>
      </c>
      <c r="D5055" t="s">
        <v>503</v>
      </c>
      <c r="E5055" s="1">
        <v>7</v>
      </c>
      <c r="F5055" s="1">
        <v>48</v>
      </c>
      <c r="G5055">
        <f t="shared" si="235"/>
        <v>-41</v>
      </c>
      <c r="H5055" t="s">
        <v>2009</v>
      </c>
      <c r="K5055" t="s">
        <v>1903</v>
      </c>
      <c r="L5055" t="s">
        <v>1120</v>
      </c>
      <c r="M5055" t="s">
        <v>503</v>
      </c>
      <c r="N5055" t="s">
        <v>1037</v>
      </c>
      <c r="S5055" t="s">
        <v>30</v>
      </c>
      <c r="U5055">
        <f t="shared" si="236"/>
        <v>0</v>
      </c>
    </row>
    <row r="5056" spans="1:21" x14ac:dyDescent="0.25">
      <c r="A5056">
        <v>20150905</v>
      </c>
      <c r="B5056" t="s">
        <v>1264</v>
      </c>
      <c r="C5056" t="str">
        <f t="shared" si="234"/>
        <v>W</v>
      </c>
      <c r="D5056" t="s">
        <v>171</v>
      </c>
      <c r="E5056" s="1">
        <v>23</v>
      </c>
      <c r="F5056" s="1">
        <v>19</v>
      </c>
      <c r="G5056">
        <f t="shared" si="235"/>
        <v>4</v>
      </c>
      <c r="H5056" t="s">
        <v>2008</v>
      </c>
      <c r="K5056" t="s">
        <v>1407</v>
      </c>
      <c r="L5056" t="s">
        <v>1263</v>
      </c>
      <c r="M5056" t="s">
        <v>1264</v>
      </c>
      <c r="N5056" t="s">
        <v>1033</v>
      </c>
      <c r="S5056" t="s">
        <v>30</v>
      </c>
      <c r="U5056">
        <f t="shared" si="236"/>
        <v>0</v>
      </c>
    </row>
    <row r="5057" spans="1:21" x14ac:dyDescent="0.25">
      <c r="A5057">
        <v>20150905</v>
      </c>
      <c r="B5057" t="s">
        <v>171</v>
      </c>
      <c r="C5057" t="str">
        <f t="shared" si="234"/>
        <v>L</v>
      </c>
      <c r="D5057" t="s">
        <v>1264</v>
      </c>
      <c r="E5057" s="1">
        <v>19</v>
      </c>
      <c r="F5057" s="1">
        <v>23</v>
      </c>
      <c r="G5057">
        <f t="shared" si="235"/>
        <v>-4</v>
      </c>
      <c r="H5057" t="s">
        <v>2008</v>
      </c>
      <c r="K5057" t="s">
        <v>1407</v>
      </c>
      <c r="L5057" t="s">
        <v>1263</v>
      </c>
      <c r="M5057" t="s">
        <v>1264</v>
      </c>
      <c r="N5057" t="s">
        <v>1037</v>
      </c>
      <c r="S5057" t="s">
        <v>30</v>
      </c>
      <c r="U5057">
        <f t="shared" si="236"/>
        <v>1</v>
      </c>
    </row>
    <row r="5058" spans="1:21" x14ac:dyDescent="0.25">
      <c r="A5058">
        <v>20150905</v>
      </c>
      <c r="B5058" t="s">
        <v>164</v>
      </c>
      <c r="C5058" t="str">
        <f t="shared" ref="C5058:C5121" si="237">IF(E5058-F5058&gt;0,"W",IF(E5058-F5058&lt;0,"L","D"))</f>
        <v>W</v>
      </c>
      <c r="D5058" t="s">
        <v>503</v>
      </c>
      <c r="E5058" s="1">
        <v>19</v>
      </c>
      <c r="F5058" s="1">
        <v>16</v>
      </c>
      <c r="G5058">
        <f t="shared" ref="G5058:G5121" si="238">E5058-F5058</f>
        <v>3</v>
      </c>
      <c r="H5058" t="s">
        <v>2008</v>
      </c>
      <c r="K5058" t="s">
        <v>1820</v>
      </c>
      <c r="L5058" t="s">
        <v>1819</v>
      </c>
      <c r="M5058" t="s">
        <v>164</v>
      </c>
      <c r="N5058" t="s">
        <v>1033</v>
      </c>
      <c r="S5058" t="s">
        <v>30</v>
      </c>
      <c r="U5058">
        <f t="shared" ref="U5058:U5121" si="239">IF(C5058="L",IF(G5058&gt;-8,1,0),0)</f>
        <v>0</v>
      </c>
    </row>
    <row r="5059" spans="1:21" x14ac:dyDescent="0.25">
      <c r="A5059">
        <v>20150905</v>
      </c>
      <c r="B5059" t="s">
        <v>503</v>
      </c>
      <c r="C5059" t="str">
        <f t="shared" si="237"/>
        <v>L</v>
      </c>
      <c r="D5059" t="s">
        <v>164</v>
      </c>
      <c r="E5059" s="1">
        <v>16</v>
      </c>
      <c r="F5059" s="1">
        <v>19</v>
      </c>
      <c r="G5059">
        <f t="shared" si="238"/>
        <v>-3</v>
      </c>
      <c r="H5059" t="s">
        <v>2008</v>
      </c>
      <c r="K5059" t="s">
        <v>1820</v>
      </c>
      <c r="L5059" t="s">
        <v>1819</v>
      </c>
      <c r="M5059" t="s">
        <v>164</v>
      </c>
      <c r="N5059" t="s">
        <v>1037</v>
      </c>
      <c r="S5059" t="s">
        <v>30</v>
      </c>
      <c r="U5059">
        <f t="shared" si="239"/>
        <v>1</v>
      </c>
    </row>
    <row r="5060" spans="1:21" x14ac:dyDescent="0.25">
      <c r="A5060">
        <v>20150905</v>
      </c>
      <c r="B5060" t="s">
        <v>376</v>
      </c>
      <c r="C5060" t="str">
        <f t="shared" si="237"/>
        <v>W</v>
      </c>
      <c r="D5060" t="s">
        <v>1825</v>
      </c>
      <c r="E5060" s="1">
        <v>21</v>
      </c>
      <c r="F5060" s="1">
        <v>13</v>
      </c>
      <c r="G5060">
        <f t="shared" si="238"/>
        <v>8</v>
      </c>
      <c r="H5060" t="s">
        <v>2007</v>
      </c>
      <c r="K5060" t="s">
        <v>1894</v>
      </c>
      <c r="L5060" t="s">
        <v>1017</v>
      </c>
      <c r="M5060" t="s">
        <v>376</v>
      </c>
      <c r="N5060" t="s">
        <v>1033</v>
      </c>
      <c r="S5060" t="s">
        <v>30</v>
      </c>
      <c r="U5060">
        <f t="shared" si="239"/>
        <v>0</v>
      </c>
    </row>
    <row r="5061" spans="1:21" x14ac:dyDescent="0.25">
      <c r="A5061">
        <v>20150905</v>
      </c>
      <c r="B5061" t="s">
        <v>1825</v>
      </c>
      <c r="C5061" t="str">
        <f t="shared" si="237"/>
        <v>L</v>
      </c>
      <c r="D5061" t="s">
        <v>376</v>
      </c>
      <c r="E5061" s="1">
        <v>13</v>
      </c>
      <c r="F5061" s="1">
        <v>21</v>
      </c>
      <c r="G5061">
        <f t="shared" si="238"/>
        <v>-8</v>
      </c>
      <c r="H5061" t="s">
        <v>2007</v>
      </c>
      <c r="K5061" t="s">
        <v>1894</v>
      </c>
      <c r="L5061" t="s">
        <v>1017</v>
      </c>
      <c r="M5061" t="s">
        <v>376</v>
      </c>
      <c r="N5061" t="s">
        <v>1037</v>
      </c>
      <c r="S5061" t="s">
        <v>30</v>
      </c>
      <c r="U5061">
        <f t="shared" si="239"/>
        <v>0</v>
      </c>
    </row>
    <row r="5062" spans="1:21" x14ac:dyDescent="0.25">
      <c r="A5062">
        <v>20150918</v>
      </c>
      <c r="B5062" t="s">
        <v>376</v>
      </c>
      <c r="C5062" t="str">
        <f t="shared" si="237"/>
        <v>W</v>
      </c>
      <c r="D5062" t="s">
        <v>1817</v>
      </c>
      <c r="E5062" s="1">
        <v>35</v>
      </c>
      <c r="F5062" s="1">
        <v>11</v>
      </c>
      <c r="G5062">
        <f t="shared" si="238"/>
        <v>24</v>
      </c>
      <c r="H5062" t="s">
        <v>2663</v>
      </c>
      <c r="I5062" t="s">
        <v>2629</v>
      </c>
      <c r="J5062" t="s">
        <v>208</v>
      </c>
      <c r="K5062" t="s">
        <v>1818</v>
      </c>
      <c r="L5062" t="s">
        <v>1017</v>
      </c>
      <c r="M5062" t="s">
        <v>376</v>
      </c>
      <c r="N5062" t="s">
        <v>1033</v>
      </c>
      <c r="R5062" t="s">
        <v>30</v>
      </c>
      <c r="T5062">
        <v>4</v>
      </c>
      <c r="U5062">
        <f t="shared" si="239"/>
        <v>0</v>
      </c>
    </row>
    <row r="5063" spans="1:21" x14ac:dyDescent="0.25">
      <c r="A5063">
        <v>20150918</v>
      </c>
      <c r="B5063" t="s">
        <v>1817</v>
      </c>
      <c r="C5063" t="str">
        <f t="shared" si="237"/>
        <v>L</v>
      </c>
      <c r="D5063" t="s">
        <v>376</v>
      </c>
      <c r="E5063" s="1">
        <v>11</v>
      </c>
      <c r="F5063" s="1">
        <v>35</v>
      </c>
      <c r="G5063">
        <f t="shared" si="238"/>
        <v>-24</v>
      </c>
      <c r="H5063" t="s">
        <v>2663</v>
      </c>
      <c r="I5063" t="s">
        <v>2629</v>
      </c>
      <c r="J5063" t="s">
        <v>208</v>
      </c>
      <c r="K5063" t="s">
        <v>1818</v>
      </c>
      <c r="L5063" t="s">
        <v>1017</v>
      </c>
      <c r="M5063" t="s">
        <v>376</v>
      </c>
      <c r="N5063" t="s">
        <v>1037</v>
      </c>
      <c r="R5063" t="s">
        <v>30</v>
      </c>
      <c r="T5063">
        <v>4</v>
      </c>
      <c r="U5063">
        <f t="shared" si="239"/>
        <v>0</v>
      </c>
    </row>
    <row r="5064" spans="1:21" x14ac:dyDescent="0.25">
      <c r="A5064">
        <v>20150919</v>
      </c>
      <c r="B5064" t="s">
        <v>1828</v>
      </c>
      <c r="C5064" t="str">
        <f t="shared" si="237"/>
        <v>L</v>
      </c>
      <c r="D5064" t="s">
        <v>1823</v>
      </c>
      <c r="E5064" s="1">
        <v>32</v>
      </c>
      <c r="F5064" s="1">
        <v>34</v>
      </c>
      <c r="G5064">
        <f t="shared" si="238"/>
        <v>-2</v>
      </c>
      <c r="H5064" t="s">
        <v>2663</v>
      </c>
      <c r="I5064" t="s">
        <v>2629</v>
      </c>
      <c r="J5064" t="s">
        <v>212</v>
      </c>
      <c r="K5064" t="s">
        <v>2673</v>
      </c>
      <c r="L5064" t="s">
        <v>2672</v>
      </c>
      <c r="M5064" t="s">
        <v>376</v>
      </c>
      <c r="N5064" t="s">
        <v>1839</v>
      </c>
      <c r="R5064" t="s">
        <v>30</v>
      </c>
      <c r="T5064">
        <v>4</v>
      </c>
      <c r="U5064">
        <f t="shared" si="239"/>
        <v>1</v>
      </c>
    </row>
    <row r="5065" spans="1:21" x14ac:dyDescent="0.25">
      <c r="A5065">
        <v>20150919</v>
      </c>
      <c r="B5065" t="s">
        <v>1823</v>
      </c>
      <c r="C5065" t="str">
        <f t="shared" si="237"/>
        <v>W</v>
      </c>
      <c r="D5065" t="s">
        <v>1828</v>
      </c>
      <c r="E5065" s="1">
        <v>34</v>
      </c>
      <c r="F5065" s="1">
        <v>32</v>
      </c>
      <c r="G5065">
        <f t="shared" si="238"/>
        <v>2</v>
      </c>
      <c r="H5065" t="s">
        <v>2663</v>
      </c>
      <c r="I5065" t="s">
        <v>2629</v>
      </c>
      <c r="J5065" t="s">
        <v>212</v>
      </c>
      <c r="K5065" t="s">
        <v>2673</v>
      </c>
      <c r="L5065" t="s">
        <v>2672</v>
      </c>
      <c r="M5065" t="s">
        <v>376</v>
      </c>
      <c r="N5065" t="s">
        <v>1839</v>
      </c>
      <c r="R5065" t="s">
        <v>30</v>
      </c>
      <c r="T5065">
        <v>4</v>
      </c>
      <c r="U5065">
        <f t="shared" si="239"/>
        <v>0</v>
      </c>
    </row>
    <row r="5066" spans="1:21" x14ac:dyDescent="0.25">
      <c r="A5066">
        <v>20150919</v>
      </c>
      <c r="B5066" t="s">
        <v>2631</v>
      </c>
      <c r="C5066" t="str">
        <f t="shared" si="237"/>
        <v>L</v>
      </c>
      <c r="D5066" t="s">
        <v>382</v>
      </c>
      <c r="E5066" s="1">
        <v>10</v>
      </c>
      <c r="F5066" s="1">
        <v>17</v>
      </c>
      <c r="G5066">
        <f t="shared" si="238"/>
        <v>-7</v>
      </c>
      <c r="H5066" t="s">
        <v>2663</v>
      </c>
      <c r="I5066" t="s">
        <v>2629</v>
      </c>
      <c r="J5066" t="s">
        <v>210</v>
      </c>
      <c r="K5066" t="s">
        <v>2668</v>
      </c>
      <c r="L5066" t="s">
        <v>2667</v>
      </c>
      <c r="M5066" t="s">
        <v>376</v>
      </c>
      <c r="N5066" t="s">
        <v>1839</v>
      </c>
      <c r="R5066" t="s">
        <v>30</v>
      </c>
      <c r="T5066">
        <v>4</v>
      </c>
      <c r="U5066">
        <f t="shared" si="239"/>
        <v>1</v>
      </c>
    </row>
    <row r="5067" spans="1:21" x14ac:dyDescent="0.25">
      <c r="A5067">
        <v>20150919</v>
      </c>
      <c r="B5067" t="s">
        <v>382</v>
      </c>
      <c r="C5067" t="str">
        <f t="shared" si="237"/>
        <v>W</v>
      </c>
      <c r="D5067" t="s">
        <v>2631</v>
      </c>
      <c r="E5067" s="1">
        <v>17</v>
      </c>
      <c r="F5067" s="1">
        <v>10</v>
      </c>
      <c r="G5067">
        <f t="shared" si="238"/>
        <v>7</v>
      </c>
      <c r="H5067" t="s">
        <v>2663</v>
      </c>
      <c r="I5067" t="s">
        <v>2629</v>
      </c>
      <c r="J5067" t="s">
        <v>210</v>
      </c>
      <c r="K5067" t="s">
        <v>2668</v>
      </c>
      <c r="L5067" t="s">
        <v>2667</v>
      </c>
      <c r="M5067" t="s">
        <v>376</v>
      </c>
      <c r="N5067" t="s">
        <v>1839</v>
      </c>
      <c r="R5067" t="s">
        <v>30</v>
      </c>
      <c r="T5067">
        <v>4</v>
      </c>
      <c r="U5067">
        <f t="shared" si="239"/>
        <v>0</v>
      </c>
    </row>
    <row r="5068" spans="1:21" x14ac:dyDescent="0.25">
      <c r="A5068">
        <v>20150919</v>
      </c>
      <c r="B5068" t="s">
        <v>1825</v>
      </c>
      <c r="C5068" t="str">
        <f t="shared" si="237"/>
        <v>W</v>
      </c>
      <c r="D5068" t="s">
        <v>2645</v>
      </c>
      <c r="E5068" s="1">
        <v>50</v>
      </c>
      <c r="F5068" s="1">
        <v>7</v>
      </c>
      <c r="G5068">
        <f t="shared" si="238"/>
        <v>43</v>
      </c>
      <c r="H5068" t="s">
        <v>2663</v>
      </c>
      <c r="I5068" t="s">
        <v>2629</v>
      </c>
      <c r="J5068" t="s">
        <v>207</v>
      </c>
      <c r="K5068" t="s">
        <v>1407</v>
      </c>
      <c r="L5068" t="s">
        <v>1263</v>
      </c>
      <c r="M5068" t="s">
        <v>1264</v>
      </c>
      <c r="N5068" t="s">
        <v>1839</v>
      </c>
      <c r="R5068" t="s">
        <v>30</v>
      </c>
      <c r="T5068">
        <v>4</v>
      </c>
      <c r="U5068">
        <f t="shared" si="239"/>
        <v>0</v>
      </c>
    </row>
    <row r="5069" spans="1:21" x14ac:dyDescent="0.25">
      <c r="A5069">
        <v>20150919</v>
      </c>
      <c r="B5069" t="s">
        <v>2645</v>
      </c>
      <c r="C5069" t="str">
        <f t="shared" si="237"/>
        <v>L</v>
      </c>
      <c r="D5069" t="s">
        <v>1825</v>
      </c>
      <c r="E5069" s="1">
        <v>7</v>
      </c>
      <c r="F5069" s="1">
        <v>50</v>
      </c>
      <c r="G5069">
        <f t="shared" si="238"/>
        <v>-43</v>
      </c>
      <c r="H5069" t="s">
        <v>2663</v>
      </c>
      <c r="I5069" t="s">
        <v>2629</v>
      </c>
      <c r="J5069" t="s">
        <v>207</v>
      </c>
      <c r="K5069" t="s">
        <v>1407</v>
      </c>
      <c r="L5069" t="s">
        <v>1263</v>
      </c>
      <c r="M5069" t="s">
        <v>1264</v>
      </c>
      <c r="N5069" t="s">
        <v>1839</v>
      </c>
      <c r="R5069" t="s">
        <v>30</v>
      </c>
      <c r="T5069">
        <v>4</v>
      </c>
      <c r="U5069">
        <f t="shared" si="239"/>
        <v>0</v>
      </c>
    </row>
    <row r="5070" spans="1:21" x14ac:dyDescent="0.25">
      <c r="A5070">
        <v>20150919</v>
      </c>
      <c r="B5070" t="s">
        <v>164</v>
      </c>
      <c r="C5070" t="str">
        <f t="shared" si="237"/>
        <v>W</v>
      </c>
      <c r="D5070" t="s">
        <v>171</v>
      </c>
      <c r="E5070" s="1">
        <v>32</v>
      </c>
      <c r="F5070" s="1">
        <v>10</v>
      </c>
      <c r="G5070">
        <f t="shared" si="238"/>
        <v>22</v>
      </c>
      <c r="H5070" t="s">
        <v>2663</v>
      </c>
      <c r="I5070" t="s">
        <v>2629</v>
      </c>
      <c r="J5070" t="s">
        <v>207</v>
      </c>
      <c r="K5070" t="s">
        <v>1818</v>
      </c>
      <c r="L5070" t="s">
        <v>1017</v>
      </c>
      <c r="M5070" t="s">
        <v>376</v>
      </c>
      <c r="N5070" t="s">
        <v>1839</v>
      </c>
      <c r="R5070" t="s">
        <v>30</v>
      </c>
      <c r="T5070">
        <v>4</v>
      </c>
      <c r="U5070">
        <f t="shared" si="239"/>
        <v>0</v>
      </c>
    </row>
    <row r="5071" spans="1:21" x14ac:dyDescent="0.25">
      <c r="A5071">
        <v>20150919</v>
      </c>
      <c r="B5071" t="s">
        <v>171</v>
      </c>
      <c r="C5071" t="str">
        <f t="shared" si="237"/>
        <v>L</v>
      </c>
      <c r="D5071" t="s">
        <v>164</v>
      </c>
      <c r="E5071" s="1">
        <v>10</v>
      </c>
      <c r="F5071" s="1">
        <v>32</v>
      </c>
      <c r="G5071">
        <f t="shared" si="238"/>
        <v>-22</v>
      </c>
      <c r="H5071" t="s">
        <v>2663</v>
      </c>
      <c r="I5071" t="s">
        <v>2629</v>
      </c>
      <c r="J5071" t="s">
        <v>207</v>
      </c>
      <c r="K5071" t="s">
        <v>1818</v>
      </c>
      <c r="L5071" t="s">
        <v>1017</v>
      </c>
      <c r="M5071" t="s">
        <v>376</v>
      </c>
      <c r="N5071" t="s">
        <v>1839</v>
      </c>
      <c r="R5071" t="s">
        <v>30</v>
      </c>
      <c r="T5071">
        <v>4</v>
      </c>
      <c r="U5071">
        <f t="shared" si="239"/>
        <v>0</v>
      </c>
    </row>
    <row r="5072" spans="1:21" x14ac:dyDescent="0.25">
      <c r="A5072">
        <v>20150920</v>
      </c>
      <c r="B5072" t="s">
        <v>2633</v>
      </c>
      <c r="C5072" t="str">
        <f t="shared" si="237"/>
        <v>W</v>
      </c>
      <c r="D5072" t="s">
        <v>660</v>
      </c>
      <c r="E5072" s="1">
        <v>25</v>
      </c>
      <c r="F5072" s="1">
        <v>16</v>
      </c>
      <c r="G5072">
        <f t="shared" si="238"/>
        <v>9</v>
      </c>
      <c r="H5072" t="s">
        <v>2663</v>
      </c>
      <c r="I5072" t="s">
        <v>2629</v>
      </c>
      <c r="J5072" t="s">
        <v>212</v>
      </c>
      <c r="K5072" t="s">
        <v>2673</v>
      </c>
      <c r="L5072" t="s">
        <v>2672</v>
      </c>
      <c r="M5072" t="s">
        <v>376</v>
      </c>
      <c r="N5072" t="s">
        <v>1839</v>
      </c>
      <c r="R5072" t="s">
        <v>30</v>
      </c>
      <c r="T5072">
        <v>4</v>
      </c>
      <c r="U5072">
        <f t="shared" si="239"/>
        <v>0</v>
      </c>
    </row>
    <row r="5073" spans="1:21" x14ac:dyDescent="0.25">
      <c r="A5073">
        <v>20150920</v>
      </c>
      <c r="B5073" t="s">
        <v>660</v>
      </c>
      <c r="C5073" t="str">
        <f t="shared" si="237"/>
        <v>L</v>
      </c>
      <c r="D5073" t="s">
        <v>2633</v>
      </c>
      <c r="E5073" s="1">
        <v>16</v>
      </c>
      <c r="F5073" s="1">
        <v>25</v>
      </c>
      <c r="G5073">
        <f t="shared" si="238"/>
        <v>-9</v>
      </c>
      <c r="H5073" t="s">
        <v>2663</v>
      </c>
      <c r="I5073" t="s">
        <v>2629</v>
      </c>
      <c r="J5073" t="s">
        <v>212</v>
      </c>
      <c r="K5073" t="s">
        <v>2673</v>
      </c>
      <c r="L5073" t="s">
        <v>2672</v>
      </c>
      <c r="M5073" t="s">
        <v>376</v>
      </c>
      <c r="N5073" t="s">
        <v>1839</v>
      </c>
      <c r="R5073" t="s">
        <v>30</v>
      </c>
      <c r="T5073">
        <v>4</v>
      </c>
      <c r="U5073">
        <f t="shared" si="239"/>
        <v>0</v>
      </c>
    </row>
    <row r="5074" spans="1:21" x14ac:dyDescent="0.25">
      <c r="A5074">
        <v>20150920</v>
      </c>
      <c r="B5074" t="s">
        <v>1264</v>
      </c>
      <c r="C5074" t="str">
        <f t="shared" si="237"/>
        <v>W</v>
      </c>
      <c r="D5074" t="s">
        <v>2635</v>
      </c>
      <c r="E5074" s="1">
        <v>54</v>
      </c>
      <c r="F5074" s="1">
        <v>9</v>
      </c>
      <c r="G5074">
        <f t="shared" si="238"/>
        <v>45</v>
      </c>
      <c r="H5074" t="s">
        <v>2663</v>
      </c>
      <c r="I5074" t="s">
        <v>2629</v>
      </c>
      <c r="J5074" t="s">
        <v>208</v>
      </c>
      <c r="K5074" t="s">
        <v>1407</v>
      </c>
      <c r="L5074" t="s">
        <v>1263</v>
      </c>
      <c r="M5074" t="s">
        <v>1264</v>
      </c>
      <c r="N5074" t="s">
        <v>1033</v>
      </c>
      <c r="R5074" t="s">
        <v>30</v>
      </c>
      <c r="T5074">
        <v>4</v>
      </c>
      <c r="U5074">
        <f t="shared" si="239"/>
        <v>0</v>
      </c>
    </row>
    <row r="5075" spans="1:21" x14ac:dyDescent="0.25">
      <c r="A5075">
        <v>20150920</v>
      </c>
      <c r="B5075" t="s">
        <v>2635</v>
      </c>
      <c r="C5075" t="str">
        <f t="shared" si="237"/>
        <v>L</v>
      </c>
      <c r="D5075" t="s">
        <v>1264</v>
      </c>
      <c r="E5075" s="1">
        <v>9</v>
      </c>
      <c r="F5075" s="1">
        <v>54</v>
      </c>
      <c r="G5075">
        <f t="shared" si="238"/>
        <v>-45</v>
      </c>
      <c r="H5075" t="s">
        <v>2663</v>
      </c>
      <c r="I5075" t="s">
        <v>2629</v>
      </c>
      <c r="J5075" t="s">
        <v>208</v>
      </c>
      <c r="K5075" t="s">
        <v>1407</v>
      </c>
      <c r="L5075" t="s">
        <v>1263</v>
      </c>
      <c r="M5075" t="s">
        <v>1264</v>
      </c>
      <c r="N5075" t="s">
        <v>1037</v>
      </c>
      <c r="R5075" t="s">
        <v>30</v>
      </c>
      <c r="T5075">
        <v>4</v>
      </c>
      <c r="U5075">
        <f t="shared" si="239"/>
        <v>0</v>
      </c>
    </row>
    <row r="5076" spans="1:21" x14ac:dyDescent="0.25">
      <c r="A5076">
        <v>20150920</v>
      </c>
      <c r="B5076" t="s">
        <v>1787</v>
      </c>
      <c r="C5076" t="str">
        <f t="shared" si="237"/>
        <v>W</v>
      </c>
      <c r="D5076" t="s">
        <v>1821</v>
      </c>
      <c r="E5076" s="1">
        <v>26</v>
      </c>
      <c r="F5076" s="1">
        <v>16</v>
      </c>
      <c r="G5076">
        <f t="shared" si="238"/>
        <v>10</v>
      </c>
      <c r="H5076" t="s">
        <v>2663</v>
      </c>
      <c r="I5076" t="s">
        <v>2629</v>
      </c>
      <c r="J5076" t="s">
        <v>210</v>
      </c>
      <c r="K5076" t="s">
        <v>1268</v>
      </c>
      <c r="L5076" t="s">
        <v>1017</v>
      </c>
      <c r="M5076" t="s">
        <v>376</v>
      </c>
      <c r="N5076" t="s">
        <v>1839</v>
      </c>
      <c r="R5076" t="s">
        <v>30</v>
      </c>
      <c r="T5076">
        <v>4</v>
      </c>
      <c r="U5076">
        <f t="shared" si="239"/>
        <v>0</v>
      </c>
    </row>
    <row r="5077" spans="1:21" x14ac:dyDescent="0.25">
      <c r="A5077">
        <v>20150920</v>
      </c>
      <c r="B5077" t="s">
        <v>1821</v>
      </c>
      <c r="C5077" t="str">
        <f t="shared" si="237"/>
        <v>L</v>
      </c>
      <c r="D5077" t="s">
        <v>1787</v>
      </c>
      <c r="E5077" s="1">
        <v>16</v>
      </c>
      <c r="F5077" s="1">
        <v>26</v>
      </c>
      <c r="G5077">
        <f t="shared" si="238"/>
        <v>-10</v>
      </c>
      <c r="H5077" t="s">
        <v>2663</v>
      </c>
      <c r="I5077" t="s">
        <v>2629</v>
      </c>
      <c r="J5077" t="s">
        <v>210</v>
      </c>
      <c r="K5077" t="s">
        <v>1268</v>
      </c>
      <c r="L5077" t="s">
        <v>1017</v>
      </c>
      <c r="M5077" t="s">
        <v>376</v>
      </c>
      <c r="N5077" t="s">
        <v>1839</v>
      </c>
      <c r="R5077" t="s">
        <v>30</v>
      </c>
      <c r="T5077">
        <v>4</v>
      </c>
      <c r="U5077">
        <f t="shared" si="239"/>
        <v>0</v>
      </c>
    </row>
    <row r="5078" spans="1:21" x14ac:dyDescent="0.25">
      <c r="A5078">
        <v>20150923</v>
      </c>
      <c r="B5078" t="s">
        <v>503</v>
      </c>
      <c r="C5078" t="str">
        <f t="shared" si="237"/>
        <v>W</v>
      </c>
      <c r="D5078" t="s">
        <v>1823</v>
      </c>
      <c r="E5078" s="1">
        <v>45</v>
      </c>
      <c r="F5078" s="1">
        <v>10</v>
      </c>
      <c r="G5078">
        <f t="shared" si="238"/>
        <v>35</v>
      </c>
      <c r="H5078" t="s">
        <v>2663</v>
      </c>
      <c r="I5078" t="s">
        <v>2629</v>
      </c>
      <c r="J5078" t="s">
        <v>212</v>
      </c>
      <c r="K5078" t="s">
        <v>2668</v>
      </c>
      <c r="L5078" t="s">
        <v>2667</v>
      </c>
      <c r="M5078" t="s">
        <v>376</v>
      </c>
      <c r="N5078" t="s">
        <v>1839</v>
      </c>
      <c r="R5078" t="s">
        <v>30</v>
      </c>
      <c r="T5078">
        <v>4</v>
      </c>
      <c r="U5078">
        <f t="shared" si="239"/>
        <v>0</v>
      </c>
    </row>
    <row r="5079" spans="1:21" x14ac:dyDescent="0.25">
      <c r="A5079">
        <v>20150923</v>
      </c>
      <c r="B5079" t="s">
        <v>1823</v>
      </c>
      <c r="C5079" t="str">
        <f t="shared" si="237"/>
        <v>L</v>
      </c>
      <c r="D5079" t="s">
        <v>503</v>
      </c>
      <c r="E5079" s="1">
        <v>10</v>
      </c>
      <c r="F5079" s="1">
        <v>45</v>
      </c>
      <c r="G5079">
        <f t="shared" si="238"/>
        <v>-35</v>
      </c>
      <c r="H5079" t="s">
        <v>2663</v>
      </c>
      <c r="I5079" t="s">
        <v>2629</v>
      </c>
      <c r="J5079" t="s">
        <v>212</v>
      </c>
      <c r="K5079" t="s">
        <v>2668</v>
      </c>
      <c r="L5079" t="s">
        <v>2667</v>
      </c>
      <c r="M5079" t="s">
        <v>376</v>
      </c>
      <c r="N5079" t="s">
        <v>1839</v>
      </c>
      <c r="R5079" t="s">
        <v>30</v>
      </c>
      <c r="T5079">
        <v>4</v>
      </c>
      <c r="U5079">
        <f t="shared" si="239"/>
        <v>0</v>
      </c>
    </row>
    <row r="5080" spans="1:21" x14ac:dyDescent="0.25">
      <c r="A5080">
        <v>20150923</v>
      </c>
      <c r="B5080" t="s">
        <v>164</v>
      </c>
      <c r="C5080" t="str">
        <f t="shared" si="237"/>
        <v>W</v>
      </c>
      <c r="D5080" t="s">
        <v>397</v>
      </c>
      <c r="E5080" s="1">
        <v>38</v>
      </c>
      <c r="F5080" s="1">
        <v>11</v>
      </c>
      <c r="G5080">
        <f t="shared" si="238"/>
        <v>27</v>
      </c>
      <c r="H5080" t="s">
        <v>2663</v>
      </c>
      <c r="I5080" t="s">
        <v>2629</v>
      </c>
      <c r="J5080" t="s">
        <v>207</v>
      </c>
      <c r="K5080" t="s">
        <v>2664</v>
      </c>
      <c r="L5080" t="s">
        <v>1017</v>
      </c>
      <c r="M5080" t="s">
        <v>376</v>
      </c>
      <c r="N5080" t="s">
        <v>1839</v>
      </c>
      <c r="R5080" t="s">
        <v>30</v>
      </c>
      <c r="T5080">
        <v>4</v>
      </c>
      <c r="U5080">
        <f t="shared" si="239"/>
        <v>0</v>
      </c>
    </row>
    <row r="5081" spans="1:21" x14ac:dyDescent="0.25">
      <c r="A5081">
        <v>20150923</v>
      </c>
      <c r="B5081" t="s">
        <v>397</v>
      </c>
      <c r="C5081" t="str">
        <f t="shared" si="237"/>
        <v>L</v>
      </c>
      <c r="D5081" t="s">
        <v>164</v>
      </c>
      <c r="E5081" s="1">
        <v>11</v>
      </c>
      <c r="F5081" s="1">
        <v>38</v>
      </c>
      <c r="G5081">
        <f t="shared" si="238"/>
        <v>-27</v>
      </c>
      <c r="H5081" t="s">
        <v>2663</v>
      </c>
      <c r="I5081" t="s">
        <v>2629</v>
      </c>
      <c r="J5081" t="s">
        <v>207</v>
      </c>
      <c r="K5081" t="s">
        <v>2664</v>
      </c>
      <c r="L5081" t="s">
        <v>1017</v>
      </c>
      <c r="M5081" t="s">
        <v>376</v>
      </c>
      <c r="N5081" t="s">
        <v>1839</v>
      </c>
      <c r="R5081" t="s">
        <v>30</v>
      </c>
      <c r="T5081">
        <v>4</v>
      </c>
      <c r="U5081">
        <f t="shared" si="239"/>
        <v>0</v>
      </c>
    </row>
    <row r="5082" spans="1:21" x14ac:dyDescent="0.25">
      <c r="A5082">
        <v>20150923</v>
      </c>
      <c r="B5082" t="s">
        <v>1824</v>
      </c>
      <c r="C5082" t="str">
        <f t="shared" si="237"/>
        <v>W</v>
      </c>
      <c r="D5082" t="s">
        <v>1817</v>
      </c>
      <c r="E5082" s="1">
        <v>28</v>
      </c>
      <c r="F5082" s="1">
        <v>13</v>
      </c>
      <c r="G5082">
        <f t="shared" si="238"/>
        <v>15</v>
      </c>
      <c r="H5082" t="s">
        <v>2663</v>
      </c>
      <c r="I5082" t="s">
        <v>2629</v>
      </c>
      <c r="J5082" t="s">
        <v>208</v>
      </c>
      <c r="K5082" t="s">
        <v>1407</v>
      </c>
      <c r="L5082" t="s">
        <v>1263</v>
      </c>
      <c r="M5082" t="s">
        <v>1264</v>
      </c>
      <c r="N5082" t="s">
        <v>1839</v>
      </c>
      <c r="R5082" t="s">
        <v>30</v>
      </c>
      <c r="T5082">
        <v>4</v>
      </c>
      <c r="U5082">
        <f t="shared" si="239"/>
        <v>0</v>
      </c>
    </row>
    <row r="5083" spans="1:21" x14ac:dyDescent="0.25">
      <c r="A5083">
        <v>20150923</v>
      </c>
      <c r="B5083" t="s">
        <v>1817</v>
      </c>
      <c r="C5083" t="str">
        <f t="shared" si="237"/>
        <v>L</v>
      </c>
      <c r="D5083" t="s">
        <v>1824</v>
      </c>
      <c r="E5083" s="1">
        <v>13</v>
      </c>
      <c r="F5083" s="1">
        <v>28</v>
      </c>
      <c r="G5083">
        <f t="shared" si="238"/>
        <v>-15</v>
      </c>
      <c r="H5083" t="s">
        <v>2663</v>
      </c>
      <c r="I5083" t="s">
        <v>2629</v>
      </c>
      <c r="J5083" t="s">
        <v>208</v>
      </c>
      <c r="K5083" t="s">
        <v>1407</v>
      </c>
      <c r="L5083" t="s">
        <v>1263</v>
      </c>
      <c r="M5083" t="s">
        <v>1264</v>
      </c>
      <c r="N5083" t="s">
        <v>1839</v>
      </c>
      <c r="R5083" t="s">
        <v>30</v>
      </c>
      <c r="T5083">
        <v>4</v>
      </c>
      <c r="U5083">
        <f t="shared" si="239"/>
        <v>0</v>
      </c>
    </row>
    <row r="5084" spans="1:21" x14ac:dyDescent="0.25">
      <c r="A5084">
        <v>20150924</v>
      </c>
      <c r="B5084" t="s">
        <v>1787</v>
      </c>
      <c r="C5084" t="str">
        <f t="shared" si="237"/>
        <v>W</v>
      </c>
      <c r="D5084" t="s">
        <v>2639</v>
      </c>
      <c r="E5084" s="1">
        <v>58</v>
      </c>
      <c r="F5084" s="1">
        <v>14</v>
      </c>
      <c r="G5084">
        <f t="shared" si="238"/>
        <v>44</v>
      </c>
      <c r="H5084" t="s">
        <v>2663</v>
      </c>
      <c r="I5084" t="s">
        <v>2629</v>
      </c>
      <c r="J5084" t="s">
        <v>210</v>
      </c>
      <c r="K5084" t="s">
        <v>2664</v>
      </c>
      <c r="L5084" t="s">
        <v>1017</v>
      </c>
      <c r="M5084" t="s">
        <v>376</v>
      </c>
      <c r="N5084" t="s">
        <v>1839</v>
      </c>
      <c r="R5084" t="s">
        <v>30</v>
      </c>
      <c r="T5084">
        <v>4</v>
      </c>
      <c r="U5084">
        <f t="shared" si="239"/>
        <v>0</v>
      </c>
    </row>
    <row r="5085" spans="1:21" x14ac:dyDescent="0.25">
      <c r="A5085">
        <v>20150924</v>
      </c>
      <c r="B5085" t="s">
        <v>2639</v>
      </c>
      <c r="C5085" t="str">
        <f t="shared" si="237"/>
        <v>L</v>
      </c>
      <c r="D5085" t="s">
        <v>1787</v>
      </c>
      <c r="E5085" s="1">
        <v>14</v>
      </c>
      <c r="F5085" s="1">
        <v>58</v>
      </c>
      <c r="G5085">
        <f t="shared" si="238"/>
        <v>-44</v>
      </c>
      <c r="H5085" t="s">
        <v>2663</v>
      </c>
      <c r="I5085" t="s">
        <v>2629</v>
      </c>
      <c r="J5085" t="s">
        <v>210</v>
      </c>
      <c r="K5085" t="s">
        <v>2664</v>
      </c>
      <c r="L5085" t="s">
        <v>1017</v>
      </c>
      <c r="M5085" t="s">
        <v>376</v>
      </c>
      <c r="N5085" t="s">
        <v>1839</v>
      </c>
      <c r="R5085" t="s">
        <v>30</v>
      </c>
      <c r="T5085">
        <v>4</v>
      </c>
      <c r="U5085">
        <f t="shared" si="239"/>
        <v>0</v>
      </c>
    </row>
    <row r="5086" spans="1:21" x14ac:dyDescent="0.25">
      <c r="A5086">
        <v>20150925</v>
      </c>
      <c r="B5086" t="s">
        <v>1821</v>
      </c>
      <c r="C5086" t="str">
        <f t="shared" si="237"/>
        <v>W</v>
      </c>
      <c r="D5086" t="s">
        <v>382</v>
      </c>
      <c r="E5086" s="1">
        <v>54</v>
      </c>
      <c r="F5086" s="1">
        <v>9</v>
      </c>
      <c r="G5086">
        <f t="shared" si="238"/>
        <v>45</v>
      </c>
      <c r="H5086" t="s">
        <v>2663</v>
      </c>
      <c r="I5086" t="s">
        <v>2629</v>
      </c>
      <c r="J5086" t="s">
        <v>210</v>
      </c>
      <c r="K5086" t="s">
        <v>2668</v>
      </c>
      <c r="L5086" t="s">
        <v>2667</v>
      </c>
      <c r="M5086" t="s">
        <v>376</v>
      </c>
      <c r="N5086" t="s">
        <v>1839</v>
      </c>
      <c r="R5086" t="s">
        <v>30</v>
      </c>
      <c r="T5086">
        <v>4</v>
      </c>
      <c r="U5086">
        <f t="shared" si="239"/>
        <v>0</v>
      </c>
    </row>
    <row r="5087" spans="1:21" x14ac:dyDescent="0.25">
      <c r="A5087">
        <v>20150925</v>
      </c>
      <c r="B5087" t="s">
        <v>382</v>
      </c>
      <c r="C5087" t="str">
        <f t="shared" si="237"/>
        <v>L</v>
      </c>
      <c r="D5087" t="s">
        <v>1821</v>
      </c>
      <c r="E5087" s="1">
        <v>9</v>
      </c>
      <c r="F5087" s="1">
        <v>54</v>
      </c>
      <c r="G5087">
        <f t="shared" si="238"/>
        <v>-45</v>
      </c>
      <c r="H5087" t="s">
        <v>2663</v>
      </c>
      <c r="I5087" t="s">
        <v>2629</v>
      </c>
      <c r="J5087" t="s">
        <v>210</v>
      </c>
      <c r="K5087" t="s">
        <v>2668</v>
      </c>
      <c r="L5087" t="s">
        <v>2667</v>
      </c>
      <c r="M5087" t="s">
        <v>376</v>
      </c>
      <c r="N5087" t="s">
        <v>1839</v>
      </c>
      <c r="R5087" t="s">
        <v>30</v>
      </c>
      <c r="T5087">
        <v>4</v>
      </c>
      <c r="U5087">
        <f t="shared" si="239"/>
        <v>0</v>
      </c>
    </row>
    <row r="5088" spans="1:21" x14ac:dyDescent="0.25">
      <c r="A5088">
        <v>20150926</v>
      </c>
      <c r="B5088" t="s">
        <v>171</v>
      </c>
      <c r="C5088" t="str">
        <f t="shared" si="237"/>
        <v>W</v>
      </c>
      <c r="D5088" t="s">
        <v>2645</v>
      </c>
      <c r="E5088" s="1">
        <v>23</v>
      </c>
      <c r="F5088" s="1">
        <v>18</v>
      </c>
      <c r="G5088">
        <f t="shared" si="238"/>
        <v>5</v>
      </c>
      <c r="H5088" t="s">
        <v>2663</v>
      </c>
      <c r="I5088" t="s">
        <v>2629</v>
      </c>
      <c r="J5088" t="s">
        <v>207</v>
      </c>
      <c r="K5088" t="s">
        <v>1240</v>
      </c>
      <c r="L5088" t="s">
        <v>1241</v>
      </c>
      <c r="M5088" t="s">
        <v>376</v>
      </c>
      <c r="N5088" t="s">
        <v>1839</v>
      </c>
      <c r="R5088" t="s">
        <v>30</v>
      </c>
      <c r="T5088">
        <v>4</v>
      </c>
      <c r="U5088">
        <f t="shared" si="239"/>
        <v>0</v>
      </c>
    </row>
    <row r="5089" spans="1:21" x14ac:dyDescent="0.25">
      <c r="A5089">
        <v>20150926</v>
      </c>
      <c r="B5089" t="s">
        <v>2645</v>
      </c>
      <c r="C5089" t="str">
        <f t="shared" si="237"/>
        <v>L</v>
      </c>
      <c r="D5089" t="s">
        <v>171</v>
      </c>
      <c r="E5089" s="1">
        <v>18</v>
      </c>
      <c r="F5089" s="1">
        <v>23</v>
      </c>
      <c r="G5089">
        <f t="shared" si="238"/>
        <v>-5</v>
      </c>
      <c r="H5089" t="s">
        <v>2663</v>
      </c>
      <c r="I5089" t="s">
        <v>2629</v>
      </c>
      <c r="J5089" t="s">
        <v>207</v>
      </c>
      <c r="K5089" t="s">
        <v>1240</v>
      </c>
      <c r="L5089" t="s">
        <v>1241</v>
      </c>
      <c r="M5089" t="s">
        <v>376</v>
      </c>
      <c r="N5089" t="s">
        <v>1839</v>
      </c>
      <c r="R5089" t="s">
        <v>30</v>
      </c>
      <c r="T5089">
        <v>4</v>
      </c>
      <c r="U5089">
        <f t="shared" si="239"/>
        <v>1</v>
      </c>
    </row>
    <row r="5090" spans="1:21" x14ac:dyDescent="0.25">
      <c r="A5090">
        <v>20150926</v>
      </c>
      <c r="B5090" t="s">
        <v>376</v>
      </c>
      <c r="C5090" t="str">
        <f t="shared" si="237"/>
        <v>L</v>
      </c>
      <c r="D5090" t="s">
        <v>1264</v>
      </c>
      <c r="E5090" s="1">
        <v>25</v>
      </c>
      <c r="F5090" s="1">
        <v>28</v>
      </c>
      <c r="G5090">
        <f t="shared" si="238"/>
        <v>-3</v>
      </c>
      <c r="H5090" t="s">
        <v>2663</v>
      </c>
      <c r="I5090" t="s">
        <v>2629</v>
      </c>
      <c r="J5090" t="s">
        <v>208</v>
      </c>
      <c r="K5090" t="s">
        <v>1818</v>
      </c>
      <c r="L5090" t="s">
        <v>1017</v>
      </c>
      <c r="M5090" t="s">
        <v>376</v>
      </c>
      <c r="N5090" t="s">
        <v>1033</v>
      </c>
      <c r="R5090" t="s">
        <v>30</v>
      </c>
      <c r="T5090">
        <v>4</v>
      </c>
      <c r="U5090">
        <f t="shared" si="239"/>
        <v>1</v>
      </c>
    </row>
    <row r="5091" spans="1:21" x14ac:dyDescent="0.25">
      <c r="A5091">
        <v>20150926</v>
      </c>
      <c r="B5091" t="s">
        <v>1264</v>
      </c>
      <c r="C5091" t="str">
        <f t="shared" si="237"/>
        <v>W</v>
      </c>
      <c r="D5091" t="s">
        <v>376</v>
      </c>
      <c r="E5091" s="1">
        <v>28</v>
      </c>
      <c r="F5091" s="1">
        <v>25</v>
      </c>
      <c r="G5091">
        <f t="shared" si="238"/>
        <v>3</v>
      </c>
      <c r="H5091" t="s">
        <v>2663</v>
      </c>
      <c r="I5091" t="s">
        <v>2629</v>
      </c>
      <c r="J5091" t="s">
        <v>208</v>
      </c>
      <c r="K5091" t="s">
        <v>1818</v>
      </c>
      <c r="L5091" t="s">
        <v>1017</v>
      </c>
      <c r="M5091" t="s">
        <v>376</v>
      </c>
      <c r="N5091" t="s">
        <v>1037</v>
      </c>
      <c r="R5091" t="s">
        <v>30</v>
      </c>
      <c r="T5091">
        <v>4</v>
      </c>
      <c r="U5091">
        <f t="shared" si="239"/>
        <v>0</v>
      </c>
    </row>
    <row r="5092" spans="1:21" x14ac:dyDescent="0.25">
      <c r="A5092">
        <v>20150926</v>
      </c>
      <c r="B5092" t="s">
        <v>1828</v>
      </c>
      <c r="C5092" t="str">
        <f t="shared" si="237"/>
        <v>W</v>
      </c>
      <c r="D5092" t="s">
        <v>2633</v>
      </c>
      <c r="E5092" s="1">
        <v>46</v>
      </c>
      <c r="F5092" s="1">
        <v>6</v>
      </c>
      <c r="G5092">
        <f t="shared" si="238"/>
        <v>40</v>
      </c>
      <c r="H5092" t="s">
        <v>2663</v>
      </c>
      <c r="I5092" t="s">
        <v>2629</v>
      </c>
      <c r="J5092" t="s">
        <v>212</v>
      </c>
      <c r="K5092" t="s">
        <v>1219</v>
      </c>
      <c r="L5092" t="s">
        <v>1111</v>
      </c>
      <c r="M5092" t="s">
        <v>376</v>
      </c>
      <c r="N5092" t="s">
        <v>1839</v>
      </c>
      <c r="R5092" t="s">
        <v>30</v>
      </c>
      <c r="T5092">
        <v>4</v>
      </c>
      <c r="U5092">
        <f t="shared" si="239"/>
        <v>0</v>
      </c>
    </row>
    <row r="5093" spans="1:21" x14ac:dyDescent="0.25">
      <c r="A5093">
        <v>20150926</v>
      </c>
      <c r="B5093" t="s">
        <v>2633</v>
      </c>
      <c r="C5093" t="str">
        <f t="shared" si="237"/>
        <v>L</v>
      </c>
      <c r="D5093" t="s">
        <v>1828</v>
      </c>
      <c r="E5093" s="1">
        <v>6</v>
      </c>
      <c r="F5093" s="1">
        <v>46</v>
      </c>
      <c r="G5093">
        <f t="shared" si="238"/>
        <v>-40</v>
      </c>
      <c r="H5093" t="s">
        <v>2663</v>
      </c>
      <c r="I5093" t="s">
        <v>2629</v>
      </c>
      <c r="J5093" t="s">
        <v>212</v>
      </c>
      <c r="K5093" t="s">
        <v>1219</v>
      </c>
      <c r="L5093" t="s">
        <v>1111</v>
      </c>
      <c r="M5093" t="s">
        <v>376</v>
      </c>
      <c r="N5093" t="s">
        <v>1839</v>
      </c>
      <c r="R5093" t="s">
        <v>30</v>
      </c>
      <c r="T5093">
        <v>4</v>
      </c>
      <c r="U5093">
        <f t="shared" si="239"/>
        <v>0</v>
      </c>
    </row>
    <row r="5094" spans="1:21" x14ac:dyDescent="0.25">
      <c r="A5094">
        <v>20150927</v>
      </c>
      <c r="B5094" t="s">
        <v>503</v>
      </c>
      <c r="C5094" t="str">
        <f t="shared" si="237"/>
        <v>W</v>
      </c>
      <c r="D5094" t="s">
        <v>660</v>
      </c>
      <c r="E5094" s="1">
        <v>39</v>
      </c>
      <c r="F5094" s="1">
        <v>16</v>
      </c>
      <c r="G5094">
        <f t="shared" si="238"/>
        <v>23</v>
      </c>
      <c r="H5094" t="s">
        <v>2663</v>
      </c>
      <c r="I5094" t="s">
        <v>2629</v>
      </c>
      <c r="J5094" t="s">
        <v>212</v>
      </c>
      <c r="K5094" t="s">
        <v>1240</v>
      </c>
      <c r="L5094" t="s">
        <v>1241</v>
      </c>
      <c r="M5094" t="s">
        <v>376</v>
      </c>
      <c r="N5094" t="s">
        <v>1839</v>
      </c>
      <c r="R5094" t="s">
        <v>30</v>
      </c>
      <c r="T5094">
        <v>4</v>
      </c>
      <c r="U5094">
        <f t="shared" si="239"/>
        <v>0</v>
      </c>
    </row>
    <row r="5095" spans="1:21" x14ac:dyDescent="0.25">
      <c r="A5095">
        <v>20150927</v>
      </c>
      <c r="B5095" t="s">
        <v>660</v>
      </c>
      <c r="C5095" t="str">
        <f t="shared" si="237"/>
        <v>L</v>
      </c>
      <c r="D5095" t="s">
        <v>503</v>
      </c>
      <c r="E5095" s="1">
        <v>16</v>
      </c>
      <c r="F5095" s="1">
        <v>39</v>
      </c>
      <c r="G5095">
        <f t="shared" si="238"/>
        <v>-23</v>
      </c>
      <c r="H5095" t="s">
        <v>2663</v>
      </c>
      <c r="I5095" t="s">
        <v>2629</v>
      </c>
      <c r="J5095" t="s">
        <v>212</v>
      </c>
      <c r="K5095" t="s">
        <v>1240</v>
      </c>
      <c r="L5095" t="s">
        <v>1241</v>
      </c>
      <c r="M5095" t="s">
        <v>376</v>
      </c>
      <c r="N5095" t="s">
        <v>1839</v>
      </c>
      <c r="R5095" t="s">
        <v>30</v>
      </c>
      <c r="T5095">
        <v>4</v>
      </c>
      <c r="U5095">
        <f t="shared" si="239"/>
        <v>0</v>
      </c>
    </row>
    <row r="5096" spans="1:21" x14ac:dyDescent="0.25">
      <c r="A5096">
        <v>20150927</v>
      </c>
      <c r="B5096" t="s">
        <v>1824</v>
      </c>
      <c r="C5096" t="str">
        <f t="shared" si="237"/>
        <v>W</v>
      </c>
      <c r="D5096" t="s">
        <v>2635</v>
      </c>
      <c r="E5096" s="1">
        <v>65</v>
      </c>
      <c r="F5096" s="1">
        <v>3</v>
      </c>
      <c r="G5096">
        <f t="shared" si="238"/>
        <v>62</v>
      </c>
      <c r="H5096" t="s">
        <v>2663</v>
      </c>
      <c r="I5096" t="s">
        <v>2629</v>
      </c>
      <c r="J5096" t="s">
        <v>208</v>
      </c>
      <c r="K5096" t="s">
        <v>1219</v>
      </c>
      <c r="L5096" t="s">
        <v>1111</v>
      </c>
      <c r="M5096" t="s">
        <v>376</v>
      </c>
      <c r="N5096" t="s">
        <v>1839</v>
      </c>
      <c r="R5096" t="s">
        <v>30</v>
      </c>
      <c r="T5096">
        <v>4</v>
      </c>
      <c r="U5096">
        <f t="shared" si="239"/>
        <v>0</v>
      </c>
    </row>
    <row r="5097" spans="1:21" x14ac:dyDescent="0.25">
      <c r="A5097">
        <v>20150927</v>
      </c>
      <c r="B5097" t="s">
        <v>2635</v>
      </c>
      <c r="C5097" t="str">
        <f t="shared" si="237"/>
        <v>L</v>
      </c>
      <c r="D5097" t="s">
        <v>1824</v>
      </c>
      <c r="E5097" s="1">
        <v>3</v>
      </c>
      <c r="F5097" s="1">
        <v>65</v>
      </c>
      <c r="G5097">
        <f t="shared" si="238"/>
        <v>-62</v>
      </c>
      <c r="H5097" t="s">
        <v>2663</v>
      </c>
      <c r="I5097" t="s">
        <v>2629</v>
      </c>
      <c r="J5097" t="s">
        <v>208</v>
      </c>
      <c r="K5097" t="s">
        <v>1219</v>
      </c>
      <c r="L5097" t="s">
        <v>1111</v>
      </c>
      <c r="M5097" t="s">
        <v>376</v>
      </c>
      <c r="N5097" t="s">
        <v>1839</v>
      </c>
      <c r="R5097" t="s">
        <v>30</v>
      </c>
      <c r="T5097">
        <v>4</v>
      </c>
      <c r="U5097">
        <f t="shared" si="239"/>
        <v>0</v>
      </c>
    </row>
    <row r="5098" spans="1:21" x14ac:dyDescent="0.25">
      <c r="A5098">
        <v>20150927</v>
      </c>
      <c r="B5098" t="s">
        <v>1825</v>
      </c>
      <c r="C5098" t="str">
        <f t="shared" si="237"/>
        <v>W</v>
      </c>
      <c r="D5098" t="s">
        <v>397</v>
      </c>
      <c r="E5098" s="1">
        <v>44</v>
      </c>
      <c r="F5098" s="1">
        <v>10</v>
      </c>
      <c r="G5098">
        <f t="shared" si="238"/>
        <v>34</v>
      </c>
      <c r="H5098" t="s">
        <v>2663</v>
      </c>
      <c r="I5098" t="s">
        <v>2629</v>
      </c>
      <c r="J5098" t="s">
        <v>207</v>
      </c>
      <c r="K5098" t="s">
        <v>1268</v>
      </c>
      <c r="L5098" t="s">
        <v>1017</v>
      </c>
      <c r="M5098" t="s">
        <v>376</v>
      </c>
      <c r="N5098" t="s">
        <v>1839</v>
      </c>
      <c r="R5098" t="s">
        <v>30</v>
      </c>
      <c r="T5098">
        <v>4</v>
      </c>
      <c r="U5098">
        <f t="shared" si="239"/>
        <v>0</v>
      </c>
    </row>
    <row r="5099" spans="1:21" x14ac:dyDescent="0.25">
      <c r="A5099">
        <v>20150927</v>
      </c>
      <c r="B5099" t="s">
        <v>397</v>
      </c>
      <c r="C5099" t="str">
        <f t="shared" si="237"/>
        <v>L</v>
      </c>
      <c r="D5099" t="s">
        <v>1825</v>
      </c>
      <c r="E5099" s="1">
        <v>10</v>
      </c>
      <c r="F5099" s="1">
        <v>44</v>
      </c>
      <c r="G5099">
        <f t="shared" si="238"/>
        <v>-34</v>
      </c>
      <c r="H5099" t="s">
        <v>2663</v>
      </c>
      <c r="I5099" t="s">
        <v>2629</v>
      </c>
      <c r="J5099" t="s">
        <v>207</v>
      </c>
      <c r="K5099" t="s">
        <v>1268</v>
      </c>
      <c r="L5099" t="s">
        <v>1017</v>
      </c>
      <c r="M5099" t="s">
        <v>376</v>
      </c>
      <c r="N5099" t="s">
        <v>1839</v>
      </c>
      <c r="R5099" t="s">
        <v>30</v>
      </c>
      <c r="T5099">
        <v>4</v>
      </c>
      <c r="U5099">
        <f t="shared" si="239"/>
        <v>0</v>
      </c>
    </row>
    <row r="5100" spans="1:21" x14ac:dyDescent="0.25">
      <c r="A5100">
        <v>20150929</v>
      </c>
      <c r="B5100" t="s">
        <v>2631</v>
      </c>
      <c r="C5100" t="str">
        <f t="shared" si="237"/>
        <v>W</v>
      </c>
      <c r="D5100" t="s">
        <v>2639</v>
      </c>
      <c r="E5100" s="1">
        <v>35</v>
      </c>
      <c r="F5100" s="1">
        <v>21</v>
      </c>
      <c r="G5100">
        <f t="shared" si="238"/>
        <v>14</v>
      </c>
      <c r="H5100" t="s">
        <v>2663</v>
      </c>
      <c r="I5100" t="s">
        <v>2629</v>
      </c>
      <c r="J5100" t="s">
        <v>210</v>
      </c>
      <c r="K5100" t="s">
        <v>2666</v>
      </c>
      <c r="L5100" t="s">
        <v>2665</v>
      </c>
      <c r="M5100" t="s">
        <v>376</v>
      </c>
      <c r="N5100" t="s">
        <v>1839</v>
      </c>
      <c r="R5100" t="s">
        <v>30</v>
      </c>
      <c r="T5100">
        <v>4</v>
      </c>
      <c r="U5100">
        <f t="shared" si="239"/>
        <v>0</v>
      </c>
    </row>
    <row r="5101" spans="1:21" x14ac:dyDescent="0.25">
      <c r="A5101">
        <v>20150929</v>
      </c>
      <c r="B5101" t="s">
        <v>2639</v>
      </c>
      <c r="C5101" t="str">
        <f t="shared" si="237"/>
        <v>L</v>
      </c>
      <c r="D5101" t="s">
        <v>2631</v>
      </c>
      <c r="E5101" s="1">
        <v>21</v>
      </c>
      <c r="F5101" s="1">
        <v>35</v>
      </c>
      <c r="G5101">
        <f t="shared" si="238"/>
        <v>-14</v>
      </c>
      <c r="H5101" t="s">
        <v>2663</v>
      </c>
      <c r="I5101" t="s">
        <v>2629</v>
      </c>
      <c r="J5101" t="s">
        <v>210</v>
      </c>
      <c r="K5101" t="s">
        <v>2666</v>
      </c>
      <c r="L5101" t="s">
        <v>2665</v>
      </c>
      <c r="M5101" t="s">
        <v>376</v>
      </c>
      <c r="N5101" t="s">
        <v>1839</v>
      </c>
      <c r="R5101" t="s">
        <v>30</v>
      </c>
      <c r="T5101">
        <v>4</v>
      </c>
      <c r="U5101">
        <f t="shared" si="239"/>
        <v>0</v>
      </c>
    </row>
    <row r="5102" spans="1:21" x14ac:dyDescent="0.25">
      <c r="A5102">
        <v>20151001</v>
      </c>
      <c r="B5102" t="s">
        <v>1264</v>
      </c>
      <c r="C5102" t="str">
        <f t="shared" si="237"/>
        <v>W</v>
      </c>
      <c r="D5102" t="s">
        <v>1817</v>
      </c>
      <c r="E5102" s="1">
        <v>23</v>
      </c>
      <c r="F5102" s="1">
        <v>13</v>
      </c>
      <c r="G5102">
        <f t="shared" si="238"/>
        <v>10</v>
      </c>
      <c r="H5102" t="s">
        <v>2663</v>
      </c>
      <c r="I5102" t="s">
        <v>2629</v>
      </c>
      <c r="J5102" t="s">
        <v>208</v>
      </c>
      <c r="K5102" t="s">
        <v>1407</v>
      </c>
      <c r="L5102" t="s">
        <v>1263</v>
      </c>
      <c r="M5102" t="s">
        <v>1264</v>
      </c>
      <c r="N5102" t="s">
        <v>1033</v>
      </c>
      <c r="R5102" t="s">
        <v>30</v>
      </c>
      <c r="T5102">
        <v>4</v>
      </c>
      <c r="U5102">
        <f t="shared" si="239"/>
        <v>0</v>
      </c>
    </row>
    <row r="5103" spans="1:21" x14ac:dyDescent="0.25">
      <c r="A5103">
        <v>20151001</v>
      </c>
      <c r="B5103" t="s">
        <v>1817</v>
      </c>
      <c r="C5103" t="str">
        <f t="shared" si="237"/>
        <v>L</v>
      </c>
      <c r="D5103" t="s">
        <v>1264</v>
      </c>
      <c r="E5103" s="1">
        <v>13</v>
      </c>
      <c r="F5103" s="1">
        <v>23</v>
      </c>
      <c r="G5103">
        <f t="shared" si="238"/>
        <v>-10</v>
      </c>
      <c r="H5103" t="s">
        <v>2663</v>
      </c>
      <c r="I5103" t="s">
        <v>2629</v>
      </c>
      <c r="J5103" t="s">
        <v>208</v>
      </c>
      <c r="K5103" t="s">
        <v>1407</v>
      </c>
      <c r="L5103" t="s">
        <v>1263</v>
      </c>
      <c r="M5103" t="s">
        <v>1264</v>
      </c>
      <c r="N5103" t="s">
        <v>1037</v>
      </c>
      <c r="R5103" t="s">
        <v>30</v>
      </c>
      <c r="T5103">
        <v>4</v>
      </c>
      <c r="U5103">
        <f t="shared" si="239"/>
        <v>0</v>
      </c>
    </row>
    <row r="5104" spans="1:21" x14ac:dyDescent="0.25">
      <c r="A5104">
        <v>20151001</v>
      </c>
      <c r="B5104" t="s">
        <v>164</v>
      </c>
      <c r="C5104" t="str">
        <f t="shared" si="237"/>
        <v>W</v>
      </c>
      <c r="D5104" t="s">
        <v>2645</v>
      </c>
      <c r="E5104" s="1">
        <v>41</v>
      </c>
      <c r="F5104" s="1">
        <v>18</v>
      </c>
      <c r="G5104">
        <f t="shared" si="238"/>
        <v>23</v>
      </c>
      <c r="H5104" t="s">
        <v>2663</v>
      </c>
      <c r="I5104" t="s">
        <v>2629</v>
      </c>
      <c r="J5104" t="s">
        <v>207</v>
      </c>
      <c r="K5104" t="s">
        <v>2671</v>
      </c>
      <c r="L5104" t="s">
        <v>2670</v>
      </c>
      <c r="M5104" t="s">
        <v>376</v>
      </c>
      <c r="N5104" t="s">
        <v>1839</v>
      </c>
      <c r="R5104" t="s">
        <v>30</v>
      </c>
      <c r="T5104">
        <v>4</v>
      </c>
      <c r="U5104">
        <f t="shared" si="239"/>
        <v>0</v>
      </c>
    </row>
    <row r="5105" spans="1:21" x14ac:dyDescent="0.25">
      <c r="A5105">
        <v>20151001</v>
      </c>
      <c r="B5105" t="s">
        <v>2645</v>
      </c>
      <c r="C5105" t="str">
        <f t="shared" si="237"/>
        <v>L</v>
      </c>
      <c r="D5105" t="s">
        <v>164</v>
      </c>
      <c r="E5105" s="1">
        <v>18</v>
      </c>
      <c r="F5105" s="1">
        <v>41</v>
      </c>
      <c r="G5105">
        <f t="shared" si="238"/>
        <v>-23</v>
      </c>
      <c r="H5105" t="s">
        <v>2663</v>
      </c>
      <c r="I5105" t="s">
        <v>2629</v>
      </c>
      <c r="J5105" t="s">
        <v>207</v>
      </c>
      <c r="K5105" t="s">
        <v>2671</v>
      </c>
      <c r="L5105" t="s">
        <v>2670</v>
      </c>
      <c r="M5105" t="s">
        <v>376</v>
      </c>
      <c r="N5105" t="s">
        <v>1839</v>
      </c>
      <c r="R5105" t="s">
        <v>30</v>
      </c>
      <c r="T5105">
        <v>4</v>
      </c>
      <c r="U5105">
        <f t="shared" si="239"/>
        <v>0</v>
      </c>
    </row>
    <row r="5106" spans="1:21" x14ac:dyDescent="0.25">
      <c r="A5106">
        <v>20151002</v>
      </c>
      <c r="B5106" t="s">
        <v>1787</v>
      </c>
      <c r="C5106" t="str">
        <f t="shared" si="237"/>
        <v>W</v>
      </c>
      <c r="D5106" t="s">
        <v>382</v>
      </c>
      <c r="E5106" s="1">
        <v>43</v>
      </c>
      <c r="F5106" s="1">
        <v>10</v>
      </c>
      <c r="G5106">
        <f t="shared" si="238"/>
        <v>33</v>
      </c>
      <c r="H5106" t="s">
        <v>2663</v>
      </c>
      <c r="I5106" t="s">
        <v>2629</v>
      </c>
      <c r="J5106" t="s">
        <v>210</v>
      </c>
      <c r="K5106" t="s">
        <v>1407</v>
      </c>
      <c r="L5106" t="s">
        <v>1263</v>
      </c>
      <c r="M5106" t="s">
        <v>1264</v>
      </c>
      <c r="N5106" t="s">
        <v>1839</v>
      </c>
      <c r="R5106" t="s">
        <v>30</v>
      </c>
      <c r="T5106">
        <v>4</v>
      </c>
      <c r="U5106">
        <f t="shared" si="239"/>
        <v>0</v>
      </c>
    </row>
    <row r="5107" spans="1:21" x14ac:dyDescent="0.25">
      <c r="A5107">
        <v>20151002</v>
      </c>
      <c r="B5107" t="s">
        <v>382</v>
      </c>
      <c r="C5107" t="str">
        <f t="shared" si="237"/>
        <v>L</v>
      </c>
      <c r="D5107" t="s">
        <v>1787</v>
      </c>
      <c r="E5107" s="1">
        <v>10</v>
      </c>
      <c r="F5107" s="1">
        <v>43</v>
      </c>
      <c r="G5107">
        <f t="shared" si="238"/>
        <v>-33</v>
      </c>
      <c r="H5107" t="s">
        <v>2663</v>
      </c>
      <c r="I5107" t="s">
        <v>2629</v>
      </c>
      <c r="J5107" t="s">
        <v>210</v>
      </c>
      <c r="K5107" t="s">
        <v>1407</v>
      </c>
      <c r="L5107" t="s">
        <v>1263</v>
      </c>
      <c r="M5107" t="s">
        <v>1264</v>
      </c>
      <c r="N5107" t="s">
        <v>1839</v>
      </c>
      <c r="R5107" t="s">
        <v>30</v>
      </c>
      <c r="T5107">
        <v>4</v>
      </c>
      <c r="U5107">
        <f t="shared" si="239"/>
        <v>0</v>
      </c>
    </row>
    <row r="5108" spans="1:21" x14ac:dyDescent="0.25">
      <c r="A5108">
        <v>20151003</v>
      </c>
      <c r="B5108" t="s">
        <v>1828</v>
      </c>
      <c r="C5108" t="str">
        <f t="shared" si="237"/>
        <v>W</v>
      </c>
      <c r="D5108" t="s">
        <v>503</v>
      </c>
      <c r="E5108" s="1">
        <v>34</v>
      </c>
      <c r="F5108" s="1">
        <v>16</v>
      </c>
      <c r="G5108">
        <f t="shared" si="238"/>
        <v>18</v>
      </c>
      <c r="H5108" t="s">
        <v>2663</v>
      </c>
      <c r="I5108" t="s">
        <v>2629</v>
      </c>
      <c r="J5108" t="s">
        <v>212</v>
      </c>
      <c r="K5108" t="s">
        <v>1943</v>
      </c>
      <c r="L5108" t="s">
        <v>1227</v>
      </c>
      <c r="M5108" t="s">
        <v>376</v>
      </c>
      <c r="N5108" t="s">
        <v>1839</v>
      </c>
      <c r="R5108" t="s">
        <v>30</v>
      </c>
      <c r="T5108">
        <v>4</v>
      </c>
      <c r="U5108">
        <f t="shared" si="239"/>
        <v>0</v>
      </c>
    </row>
    <row r="5109" spans="1:21" x14ac:dyDescent="0.25">
      <c r="A5109">
        <v>20151003</v>
      </c>
      <c r="B5109" t="s">
        <v>503</v>
      </c>
      <c r="C5109" t="str">
        <f t="shared" si="237"/>
        <v>L</v>
      </c>
      <c r="D5109" t="s">
        <v>1828</v>
      </c>
      <c r="E5109" s="1">
        <v>16</v>
      </c>
      <c r="F5109" s="1">
        <v>34</v>
      </c>
      <c r="G5109">
        <f t="shared" si="238"/>
        <v>-18</v>
      </c>
      <c r="H5109" t="s">
        <v>2663</v>
      </c>
      <c r="I5109" t="s">
        <v>2629</v>
      </c>
      <c r="J5109" t="s">
        <v>212</v>
      </c>
      <c r="K5109" t="s">
        <v>1943</v>
      </c>
      <c r="L5109" t="s">
        <v>1227</v>
      </c>
      <c r="M5109" t="s">
        <v>376</v>
      </c>
      <c r="N5109" t="s">
        <v>1839</v>
      </c>
      <c r="R5109" t="s">
        <v>30</v>
      </c>
      <c r="T5109">
        <v>4</v>
      </c>
      <c r="U5109">
        <f t="shared" si="239"/>
        <v>0</v>
      </c>
    </row>
    <row r="5110" spans="1:21" x14ac:dyDescent="0.25">
      <c r="A5110">
        <v>20151003</v>
      </c>
      <c r="B5110" t="s">
        <v>2633</v>
      </c>
      <c r="C5110" t="str">
        <f t="shared" si="237"/>
        <v>L</v>
      </c>
      <c r="D5110" t="s">
        <v>1823</v>
      </c>
      <c r="E5110" s="1">
        <v>5</v>
      </c>
      <c r="F5110" s="1">
        <v>26</v>
      </c>
      <c r="G5110">
        <f t="shared" si="238"/>
        <v>-21</v>
      </c>
      <c r="H5110" t="s">
        <v>2663</v>
      </c>
      <c r="I5110" t="s">
        <v>2629</v>
      </c>
      <c r="J5110" t="s">
        <v>212</v>
      </c>
      <c r="K5110" t="s">
        <v>2671</v>
      </c>
      <c r="L5110" t="s">
        <v>2670</v>
      </c>
      <c r="M5110" t="s">
        <v>376</v>
      </c>
      <c r="N5110" t="s">
        <v>1839</v>
      </c>
      <c r="R5110" t="s">
        <v>30</v>
      </c>
      <c r="T5110">
        <v>4</v>
      </c>
      <c r="U5110">
        <f t="shared" si="239"/>
        <v>0</v>
      </c>
    </row>
    <row r="5111" spans="1:21" x14ac:dyDescent="0.25">
      <c r="A5111">
        <v>20151003</v>
      </c>
      <c r="B5111" t="s">
        <v>1823</v>
      </c>
      <c r="C5111" t="str">
        <f t="shared" si="237"/>
        <v>W</v>
      </c>
      <c r="D5111" t="s">
        <v>2633</v>
      </c>
      <c r="E5111" s="1">
        <v>26</v>
      </c>
      <c r="F5111" s="1">
        <v>5</v>
      </c>
      <c r="G5111">
        <f t="shared" si="238"/>
        <v>21</v>
      </c>
      <c r="H5111" t="s">
        <v>2663</v>
      </c>
      <c r="I5111" t="s">
        <v>2629</v>
      </c>
      <c r="J5111" t="s">
        <v>212</v>
      </c>
      <c r="K5111" t="s">
        <v>2671</v>
      </c>
      <c r="L5111" t="s">
        <v>2670</v>
      </c>
      <c r="M5111" t="s">
        <v>376</v>
      </c>
      <c r="N5111" t="s">
        <v>1839</v>
      </c>
      <c r="R5111" t="s">
        <v>30</v>
      </c>
      <c r="T5111">
        <v>4</v>
      </c>
      <c r="U5111">
        <f t="shared" si="239"/>
        <v>0</v>
      </c>
    </row>
    <row r="5112" spans="1:21" x14ac:dyDescent="0.25">
      <c r="A5112">
        <v>20151003</v>
      </c>
      <c r="B5112" t="s">
        <v>376</v>
      </c>
      <c r="C5112" t="str">
        <f t="shared" si="237"/>
        <v>L</v>
      </c>
      <c r="D5112" t="s">
        <v>1824</v>
      </c>
      <c r="E5112" s="1">
        <v>13</v>
      </c>
      <c r="F5112" s="1">
        <v>33</v>
      </c>
      <c r="G5112">
        <f t="shared" si="238"/>
        <v>-20</v>
      </c>
      <c r="H5112" t="s">
        <v>2663</v>
      </c>
      <c r="I5112" t="s">
        <v>2629</v>
      </c>
      <c r="J5112" t="s">
        <v>208</v>
      </c>
      <c r="K5112" t="s">
        <v>1818</v>
      </c>
      <c r="L5112" t="s">
        <v>1017</v>
      </c>
      <c r="M5112" t="s">
        <v>376</v>
      </c>
      <c r="N5112" t="s">
        <v>1033</v>
      </c>
      <c r="R5112" t="s">
        <v>30</v>
      </c>
      <c r="T5112">
        <v>4</v>
      </c>
      <c r="U5112">
        <f t="shared" si="239"/>
        <v>0</v>
      </c>
    </row>
    <row r="5113" spans="1:21" x14ac:dyDescent="0.25">
      <c r="A5113">
        <v>20151003</v>
      </c>
      <c r="B5113" t="s">
        <v>1824</v>
      </c>
      <c r="C5113" t="str">
        <f t="shared" si="237"/>
        <v>W</v>
      </c>
      <c r="D5113" t="s">
        <v>376</v>
      </c>
      <c r="E5113" s="1">
        <v>33</v>
      </c>
      <c r="F5113" s="1">
        <v>13</v>
      </c>
      <c r="G5113">
        <f t="shared" si="238"/>
        <v>20</v>
      </c>
      <c r="H5113" t="s">
        <v>2663</v>
      </c>
      <c r="I5113" t="s">
        <v>2629</v>
      </c>
      <c r="J5113" t="s">
        <v>208</v>
      </c>
      <c r="K5113" t="s">
        <v>1818</v>
      </c>
      <c r="L5113" t="s">
        <v>1017</v>
      </c>
      <c r="M5113" t="s">
        <v>376</v>
      </c>
      <c r="N5113" t="s">
        <v>1037</v>
      </c>
      <c r="R5113" t="s">
        <v>30</v>
      </c>
      <c r="T5113">
        <v>4</v>
      </c>
      <c r="U5113">
        <f t="shared" si="239"/>
        <v>0</v>
      </c>
    </row>
    <row r="5114" spans="1:21" x14ac:dyDescent="0.25">
      <c r="A5114">
        <v>20151004</v>
      </c>
      <c r="B5114" t="s">
        <v>1821</v>
      </c>
      <c r="C5114" t="str">
        <f t="shared" si="237"/>
        <v>W</v>
      </c>
      <c r="D5114" t="s">
        <v>2631</v>
      </c>
      <c r="E5114" s="1">
        <v>45</v>
      </c>
      <c r="F5114" s="1">
        <v>16</v>
      </c>
      <c r="G5114">
        <f t="shared" si="238"/>
        <v>29</v>
      </c>
      <c r="H5114" t="s">
        <v>2663</v>
      </c>
      <c r="I5114" t="s">
        <v>2629</v>
      </c>
      <c r="J5114" t="s">
        <v>210</v>
      </c>
      <c r="K5114" t="s">
        <v>1432</v>
      </c>
      <c r="L5114" t="s">
        <v>1278</v>
      </c>
      <c r="M5114" t="s">
        <v>376</v>
      </c>
      <c r="N5114" t="s">
        <v>1839</v>
      </c>
      <c r="R5114" t="s">
        <v>30</v>
      </c>
      <c r="T5114">
        <v>4</v>
      </c>
      <c r="U5114">
        <f t="shared" si="239"/>
        <v>0</v>
      </c>
    </row>
    <row r="5115" spans="1:21" x14ac:dyDescent="0.25">
      <c r="A5115">
        <v>20151004</v>
      </c>
      <c r="B5115" t="s">
        <v>2631</v>
      </c>
      <c r="C5115" t="str">
        <f t="shared" si="237"/>
        <v>L</v>
      </c>
      <c r="D5115" t="s">
        <v>1821</v>
      </c>
      <c r="E5115" s="1">
        <v>16</v>
      </c>
      <c r="F5115" s="1">
        <v>45</v>
      </c>
      <c r="G5115">
        <f t="shared" si="238"/>
        <v>-29</v>
      </c>
      <c r="H5115" t="s">
        <v>2663</v>
      </c>
      <c r="I5115" t="s">
        <v>2629</v>
      </c>
      <c r="J5115" t="s">
        <v>210</v>
      </c>
      <c r="K5115" t="s">
        <v>1432</v>
      </c>
      <c r="L5115" t="s">
        <v>1278</v>
      </c>
      <c r="M5115" t="s">
        <v>376</v>
      </c>
      <c r="N5115" t="s">
        <v>1839</v>
      </c>
      <c r="R5115" t="s">
        <v>30</v>
      </c>
      <c r="T5115">
        <v>4</v>
      </c>
      <c r="U5115">
        <f t="shared" si="239"/>
        <v>0</v>
      </c>
    </row>
    <row r="5116" spans="1:21" x14ac:dyDescent="0.25">
      <c r="A5116">
        <v>20151004</v>
      </c>
      <c r="B5116" t="s">
        <v>1825</v>
      </c>
      <c r="C5116" t="str">
        <f t="shared" si="237"/>
        <v>W</v>
      </c>
      <c r="D5116" t="s">
        <v>171</v>
      </c>
      <c r="E5116" s="1">
        <v>16</v>
      </c>
      <c r="F5116" s="1">
        <v>9</v>
      </c>
      <c r="G5116">
        <f t="shared" si="238"/>
        <v>7</v>
      </c>
      <c r="H5116" t="s">
        <v>2663</v>
      </c>
      <c r="I5116" t="s">
        <v>2629</v>
      </c>
      <c r="J5116" t="s">
        <v>207</v>
      </c>
      <c r="K5116" t="s">
        <v>2664</v>
      </c>
      <c r="L5116" t="s">
        <v>1017</v>
      </c>
      <c r="M5116" t="s">
        <v>376</v>
      </c>
      <c r="N5116" t="s">
        <v>1839</v>
      </c>
      <c r="R5116" t="s">
        <v>30</v>
      </c>
      <c r="T5116">
        <v>4</v>
      </c>
      <c r="U5116">
        <f t="shared" si="239"/>
        <v>0</v>
      </c>
    </row>
    <row r="5117" spans="1:21" x14ac:dyDescent="0.25">
      <c r="A5117">
        <v>20151004</v>
      </c>
      <c r="B5117" t="s">
        <v>171</v>
      </c>
      <c r="C5117" t="str">
        <f t="shared" si="237"/>
        <v>L</v>
      </c>
      <c r="D5117" t="s">
        <v>1825</v>
      </c>
      <c r="E5117" s="1">
        <v>9</v>
      </c>
      <c r="F5117" s="1">
        <v>16</v>
      </c>
      <c r="G5117">
        <f t="shared" si="238"/>
        <v>-7</v>
      </c>
      <c r="H5117" t="s">
        <v>2663</v>
      </c>
      <c r="I5117" t="s">
        <v>2629</v>
      </c>
      <c r="J5117" t="s">
        <v>207</v>
      </c>
      <c r="K5117" t="s">
        <v>2664</v>
      </c>
      <c r="L5117" t="s">
        <v>1017</v>
      </c>
      <c r="M5117" t="s">
        <v>376</v>
      </c>
      <c r="N5117" t="s">
        <v>1839</v>
      </c>
      <c r="R5117" t="s">
        <v>30</v>
      </c>
      <c r="T5117">
        <v>4</v>
      </c>
      <c r="U5117">
        <f t="shared" si="239"/>
        <v>1</v>
      </c>
    </row>
    <row r="5118" spans="1:21" x14ac:dyDescent="0.25">
      <c r="A5118">
        <v>20151006</v>
      </c>
      <c r="B5118" t="s">
        <v>2645</v>
      </c>
      <c r="C5118" t="str">
        <f t="shared" si="237"/>
        <v>L</v>
      </c>
      <c r="D5118" t="s">
        <v>397</v>
      </c>
      <c r="E5118" s="1">
        <v>15</v>
      </c>
      <c r="F5118" s="1">
        <v>17</v>
      </c>
      <c r="G5118">
        <f t="shared" si="238"/>
        <v>-2</v>
      </c>
      <c r="H5118" t="s">
        <v>2663</v>
      </c>
      <c r="I5118" t="s">
        <v>2629</v>
      </c>
      <c r="J5118" t="s">
        <v>207</v>
      </c>
      <c r="K5118" t="s">
        <v>1432</v>
      </c>
      <c r="L5118" t="s">
        <v>1278</v>
      </c>
      <c r="M5118" t="s">
        <v>376</v>
      </c>
      <c r="N5118" t="s">
        <v>1839</v>
      </c>
      <c r="R5118" t="s">
        <v>30</v>
      </c>
      <c r="T5118">
        <v>4</v>
      </c>
      <c r="U5118">
        <f t="shared" si="239"/>
        <v>1</v>
      </c>
    </row>
    <row r="5119" spans="1:21" x14ac:dyDescent="0.25">
      <c r="A5119">
        <v>20151006</v>
      </c>
      <c r="B5119" t="s">
        <v>397</v>
      </c>
      <c r="C5119" t="str">
        <f t="shared" si="237"/>
        <v>W</v>
      </c>
      <c r="D5119" t="s">
        <v>2645</v>
      </c>
      <c r="E5119" s="1">
        <v>17</v>
      </c>
      <c r="F5119" s="1">
        <v>15</v>
      </c>
      <c r="G5119">
        <f t="shared" si="238"/>
        <v>2</v>
      </c>
      <c r="H5119" t="s">
        <v>2663</v>
      </c>
      <c r="I5119" t="s">
        <v>2629</v>
      </c>
      <c r="J5119" t="s">
        <v>207</v>
      </c>
      <c r="K5119" t="s">
        <v>1432</v>
      </c>
      <c r="L5119" t="s">
        <v>1278</v>
      </c>
      <c r="M5119" t="s">
        <v>376</v>
      </c>
      <c r="N5119" t="s">
        <v>1839</v>
      </c>
      <c r="R5119" t="s">
        <v>30</v>
      </c>
      <c r="T5119">
        <v>4</v>
      </c>
      <c r="U5119">
        <f t="shared" si="239"/>
        <v>0</v>
      </c>
    </row>
    <row r="5120" spans="1:21" x14ac:dyDescent="0.25">
      <c r="A5120">
        <v>20151006</v>
      </c>
      <c r="B5120" t="s">
        <v>1817</v>
      </c>
      <c r="C5120" t="str">
        <f t="shared" si="237"/>
        <v>W</v>
      </c>
      <c r="D5120" t="s">
        <v>2635</v>
      </c>
      <c r="E5120" s="1">
        <v>47</v>
      </c>
      <c r="F5120" s="1">
        <v>15</v>
      </c>
      <c r="G5120">
        <f t="shared" si="238"/>
        <v>32</v>
      </c>
      <c r="H5120" t="s">
        <v>2663</v>
      </c>
      <c r="I5120" t="s">
        <v>2629</v>
      </c>
      <c r="J5120" t="s">
        <v>208</v>
      </c>
      <c r="K5120" t="s">
        <v>2671</v>
      </c>
      <c r="L5120" t="s">
        <v>2670</v>
      </c>
      <c r="M5120" t="s">
        <v>376</v>
      </c>
      <c r="N5120" t="s">
        <v>1839</v>
      </c>
      <c r="R5120" t="s">
        <v>30</v>
      </c>
      <c r="T5120">
        <v>4</v>
      </c>
      <c r="U5120">
        <f t="shared" si="239"/>
        <v>0</v>
      </c>
    </row>
    <row r="5121" spans="1:21" x14ac:dyDescent="0.25">
      <c r="A5121">
        <v>20151006</v>
      </c>
      <c r="B5121" t="s">
        <v>2635</v>
      </c>
      <c r="C5121" t="str">
        <f t="shared" si="237"/>
        <v>L</v>
      </c>
      <c r="D5121" t="s">
        <v>1817</v>
      </c>
      <c r="E5121" s="1">
        <v>15</v>
      </c>
      <c r="F5121" s="1">
        <v>47</v>
      </c>
      <c r="G5121">
        <f t="shared" si="238"/>
        <v>-32</v>
      </c>
      <c r="H5121" t="s">
        <v>2663</v>
      </c>
      <c r="I5121" t="s">
        <v>2629</v>
      </c>
      <c r="J5121" t="s">
        <v>208</v>
      </c>
      <c r="K5121" t="s">
        <v>2671</v>
      </c>
      <c r="L5121" t="s">
        <v>2670</v>
      </c>
      <c r="M5121" t="s">
        <v>376</v>
      </c>
      <c r="N5121" t="s">
        <v>1839</v>
      </c>
      <c r="R5121" t="s">
        <v>30</v>
      </c>
      <c r="T5121">
        <v>4</v>
      </c>
      <c r="U5121">
        <f t="shared" si="239"/>
        <v>0</v>
      </c>
    </row>
    <row r="5122" spans="1:21" x14ac:dyDescent="0.25">
      <c r="A5122">
        <v>20151007</v>
      </c>
      <c r="B5122" t="s">
        <v>1828</v>
      </c>
      <c r="C5122" t="str">
        <f t="shared" ref="C5122:C5185" si="240">IF(E5122-F5122&gt;0,"W",IF(E5122-F5122&lt;0,"L","D"))</f>
        <v>W</v>
      </c>
      <c r="D5122" t="s">
        <v>660</v>
      </c>
      <c r="E5122" s="1">
        <v>64</v>
      </c>
      <c r="F5122" s="1">
        <v>0</v>
      </c>
      <c r="G5122">
        <f t="shared" ref="G5122:G5185" si="241">E5122-F5122</f>
        <v>64</v>
      </c>
      <c r="H5122" t="s">
        <v>2663</v>
      </c>
      <c r="I5122" t="s">
        <v>2629</v>
      </c>
      <c r="J5122" t="s">
        <v>212</v>
      </c>
      <c r="K5122" t="s">
        <v>2664</v>
      </c>
      <c r="L5122" t="s">
        <v>1017</v>
      </c>
      <c r="M5122" t="s">
        <v>376</v>
      </c>
      <c r="N5122" t="s">
        <v>1839</v>
      </c>
      <c r="R5122" t="s">
        <v>30</v>
      </c>
      <c r="T5122">
        <v>4</v>
      </c>
      <c r="U5122">
        <f t="shared" ref="U5122:U5185" si="242">IF(C5122="L",IF(G5122&gt;-8,1,0),0)</f>
        <v>0</v>
      </c>
    </row>
    <row r="5123" spans="1:21" x14ac:dyDescent="0.25">
      <c r="A5123">
        <v>20151007</v>
      </c>
      <c r="B5123" t="s">
        <v>660</v>
      </c>
      <c r="C5123" t="str">
        <f t="shared" si="240"/>
        <v>L</v>
      </c>
      <c r="D5123" t="s">
        <v>1828</v>
      </c>
      <c r="E5123" s="1">
        <v>0</v>
      </c>
      <c r="F5123" s="1">
        <v>64</v>
      </c>
      <c r="G5123">
        <f t="shared" si="241"/>
        <v>-64</v>
      </c>
      <c r="H5123" t="s">
        <v>2663</v>
      </c>
      <c r="I5123" t="s">
        <v>2629</v>
      </c>
      <c r="J5123" t="s">
        <v>212</v>
      </c>
      <c r="K5123" t="s">
        <v>2664</v>
      </c>
      <c r="L5123" t="s">
        <v>1017</v>
      </c>
      <c r="M5123" t="s">
        <v>376</v>
      </c>
      <c r="N5123" t="s">
        <v>1839</v>
      </c>
      <c r="R5123" t="s">
        <v>30</v>
      </c>
      <c r="T5123">
        <v>4</v>
      </c>
      <c r="U5123">
        <f t="shared" si="242"/>
        <v>0</v>
      </c>
    </row>
    <row r="5124" spans="1:21" x14ac:dyDescent="0.25">
      <c r="A5124">
        <v>20151007</v>
      </c>
      <c r="B5124" t="s">
        <v>2639</v>
      </c>
      <c r="C5124" t="str">
        <f t="shared" si="240"/>
        <v>L</v>
      </c>
      <c r="D5124" t="s">
        <v>382</v>
      </c>
      <c r="E5124" s="1">
        <v>16</v>
      </c>
      <c r="F5124" s="1">
        <v>17</v>
      </c>
      <c r="G5124">
        <f t="shared" si="241"/>
        <v>-1</v>
      </c>
      <c r="H5124" t="s">
        <v>2663</v>
      </c>
      <c r="I5124" t="s">
        <v>2629</v>
      </c>
      <c r="J5124" t="s">
        <v>210</v>
      </c>
      <c r="K5124" t="s">
        <v>2666</v>
      </c>
      <c r="L5124" t="s">
        <v>2665</v>
      </c>
      <c r="M5124" t="s">
        <v>376</v>
      </c>
      <c r="N5124" t="s">
        <v>1839</v>
      </c>
      <c r="R5124" t="s">
        <v>30</v>
      </c>
      <c r="T5124">
        <v>4</v>
      </c>
      <c r="U5124">
        <f t="shared" si="242"/>
        <v>1</v>
      </c>
    </row>
    <row r="5125" spans="1:21" x14ac:dyDescent="0.25">
      <c r="A5125">
        <v>20151007</v>
      </c>
      <c r="B5125" t="s">
        <v>382</v>
      </c>
      <c r="C5125" t="str">
        <f t="shared" si="240"/>
        <v>W</v>
      </c>
      <c r="D5125" t="s">
        <v>2639</v>
      </c>
      <c r="E5125" s="1">
        <v>17</v>
      </c>
      <c r="F5125" s="1">
        <v>16</v>
      </c>
      <c r="G5125">
        <f t="shared" si="241"/>
        <v>1</v>
      </c>
      <c r="H5125" t="s">
        <v>2663</v>
      </c>
      <c r="I5125" t="s">
        <v>2629</v>
      </c>
      <c r="J5125" t="s">
        <v>210</v>
      </c>
      <c r="K5125" t="s">
        <v>2666</v>
      </c>
      <c r="L5125" t="s">
        <v>2665</v>
      </c>
      <c r="M5125" t="s">
        <v>376</v>
      </c>
      <c r="N5125" t="s">
        <v>1839</v>
      </c>
      <c r="R5125" t="s">
        <v>30</v>
      </c>
      <c r="T5125">
        <v>4</v>
      </c>
      <c r="U5125">
        <f t="shared" si="242"/>
        <v>0</v>
      </c>
    </row>
    <row r="5126" spans="1:21" x14ac:dyDescent="0.25">
      <c r="A5126">
        <v>20151009</v>
      </c>
      <c r="B5126" t="s">
        <v>1787</v>
      </c>
      <c r="C5126" t="str">
        <f t="shared" si="240"/>
        <v>W</v>
      </c>
      <c r="D5126" t="s">
        <v>2631</v>
      </c>
      <c r="E5126" s="1">
        <v>47</v>
      </c>
      <c r="F5126" s="1">
        <v>9</v>
      </c>
      <c r="G5126">
        <f t="shared" si="241"/>
        <v>38</v>
      </c>
      <c r="H5126" t="s">
        <v>2663</v>
      </c>
      <c r="I5126" t="s">
        <v>2629</v>
      </c>
      <c r="J5126" t="s">
        <v>210</v>
      </c>
      <c r="K5126" t="s">
        <v>1943</v>
      </c>
      <c r="L5126" t="s">
        <v>1227</v>
      </c>
      <c r="M5126" t="s">
        <v>376</v>
      </c>
      <c r="N5126" t="s">
        <v>1839</v>
      </c>
      <c r="R5126" t="s">
        <v>30</v>
      </c>
      <c r="T5126">
        <v>4</v>
      </c>
      <c r="U5126">
        <f t="shared" si="242"/>
        <v>0</v>
      </c>
    </row>
    <row r="5127" spans="1:21" x14ac:dyDescent="0.25">
      <c r="A5127">
        <v>20151009</v>
      </c>
      <c r="B5127" t="s">
        <v>2631</v>
      </c>
      <c r="C5127" t="str">
        <f t="shared" si="240"/>
        <v>L</v>
      </c>
      <c r="D5127" t="s">
        <v>1787</v>
      </c>
      <c r="E5127" s="1">
        <v>9</v>
      </c>
      <c r="F5127" s="1">
        <v>47</v>
      </c>
      <c r="G5127">
        <f t="shared" si="241"/>
        <v>-38</v>
      </c>
      <c r="H5127" t="s">
        <v>2663</v>
      </c>
      <c r="I5127" t="s">
        <v>2629</v>
      </c>
      <c r="J5127" t="s">
        <v>210</v>
      </c>
      <c r="K5127" t="s">
        <v>1943</v>
      </c>
      <c r="L5127" t="s">
        <v>1227</v>
      </c>
      <c r="M5127" t="s">
        <v>376</v>
      </c>
      <c r="N5127" t="s">
        <v>1839</v>
      </c>
      <c r="R5127" t="s">
        <v>30</v>
      </c>
      <c r="T5127">
        <v>4</v>
      </c>
      <c r="U5127">
        <f t="shared" si="242"/>
        <v>0</v>
      </c>
    </row>
    <row r="5128" spans="1:21" x14ac:dyDescent="0.25">
      <c r="A5128">
        <v>20151010</v>
      </c>
      <c r="B5128" t="s">
        <v>376</v>
      </c>
      <c r="C5128" t="str">
        <f t="shared" si="240"/>
        <v>W</v>
      </c>
      <c r="D5128" t="s">
        <v>2635</v>
      </c>
      <c r="E5128" s="1">
        <v>60</v>
      </c>
      <c r="F5128" s="1">
        <v>3</v>
      </c>
      <c r="G5128">
        <f t="shared" si="241"/>
        <v>57</v>
      </c>
      <c r="H5128" t="s">
        <v>2663</v>
      </c>
      <c r="I5128" t="s">
        <v>2629</v>
      </c>
      <c r="J5128" t="s">
        <v>208</v>
      </c>
      <c r="K5128" t="s">
        <v>2669</v>
      </c>
      <c r="L5128" t="s">
        <v>1101</v>
      </c>
      <c r="M5128" t="s">
        <v>376</v>
      </c>
      <c r="N5128" t="s">
        <v>1033</v>
      </c>
      <c r="R5128" t="s">
        <v>30</v>
      </c>
      <c r="T5128">
        <v>4</v>
      </c>
      <c r="U5128">
        <f t="shared" si="242"/>
        <v>0</v>
      </c>
    </row>
    <row r="5129" spans="1:21" x14ac:dyDescent="0.25">
      <c r="A5129">
        <v>20151010</v>
      </c>
      <c r="B5129" t="s">
        <v>2635</v>
      </c>
      <c r="C5129" t="str">
        <f t="shared" si="240"/>
        <v>L</v>
      </c>
      <c r="D5129" t="s">
        <v>376</v>
      </c>
      <c r="E5129" s="1">
        <v>3</v>
      </c>
      <c r="F5129" s="1">
        <v>60</v>
      </c>
      <c r="G5129">
        <f t="shared" si="241"/>
        <v>-57</v>
      </c>
      <c r="H5129" t="s">
        <v>2663</v>
      </c>
      <c r="I5129" t="s">
        <v>2629</v>
      </c>
      <c r="J5129" t="s">
        <v>208</v>
      </c>
      <c r="K5129" t="s">
        <v>2669</v>
      </c>
      <c r="L5129" t="s">
        <v>1101</v>
      </c>
      <c r="M5129" t="s">
        <v>376</v>
      </c>
      <c r="N5129" t="s">
        <v>1037</v>
      </c>
      <c r="R5129" t="s">
        <v>30</v>
      </c>
      <c r="T5129">
        <v>4</v>
      </c>
      <c r="U5129">
        <f t="shared" si="242"/>
        <v>0</v>
      </c>
    </row>
    <row r="5130" spans="1:21" x14ac:dyDescent="0.25">
      <c r="A5130">
        <v>20151010</v>
      </c>
      <c r="B5130" t="s">
        <v>2633</v>
      </c>
      <c r="C5130" t="str">
        <f t="shared" si="240"/>
        <v>L</v>
      </c>
      <c r="D5130" t="s">
        <v>503</v>
      </c>
      <c r="E5130" s="1">
        <v>33</v>
      </c>
      <c r="F5130" s="1">
        <v>36</v>
      </c>
      <c r="G5130">
        <f t="shared" si="241"/>
        <v>-3</v>
      </c>
      <c r="H5130" t="s">
        <v>2663</v>
      </c>
      <c r="I5130" t="s">
        <v>2629</v>
      </c>
      <c r="J5130" t="s">
        <v>212</v>
      </c>
      <c r="K5130" t="s">
        <v>1943</v>
      </c>
      <c r="L5130" t="s">
        <v>1227</v>
      </c>
      <c r="M5130" t="s">
        <v>376</v>
      </c>
      <c r="N5130" t="s">
        <v>1839</v>
      </c>
      <c r="R5130" t="s">
        <v>30</v>
      </c>
      <c r="T5130">
        <v>4</v>
      </c>
      <c r="U5130">
        <f t="shared" si="242"/>
        <v>1</v>
      </c>
    </row>
    <row r="5131" spans="1:21" x14ac:dyDescent="0.25">
      <c r="A5131">
        <v>20151010</v>
      </c>
      <c r="B5131" t="s">
        <v>503</v>
      </c>
      <c r="C5131" t="str">
        <f t="shared" si="240"/>
        <v>W</v>
      </c>
      <c r="D5131" t="s">
        <v>2633</v>
      </c>
      <c r="E5131" s="1">
        <v>36</v>
      </c>
      <c r="F5131" s="1">
        <v>33</v>
      </c>
      <c r="G5131">
        <f t="shared" si="241"/>
        <v>3</v>
      </c>
      <c r="H5131" t="s">
        <v>2663</v>
      </c>
      <c r="I5131" t="s">
        <v>2629</v>
      </c>
      <c r="J5131" t="s">
        <v>212</v>
      </c>
      <c r="K5131" t="s">
        <v>1943</v>
      </c>
      <c r="L5131" t="s">
        <v>1227</v>
      </c>
      <c r="M5131" t="s">
        <v>376</v>
      </c>
      <c r="N5131" t="s">
        <v>1839</v>
      </c>
      <c r="R5131" t="s">
        <v>30</v>
      </c>
      <c r="T5131">
        <v>4</v>
      </c>
      <c r="U5131">
        <f t="shared" si="242"/>
        <v>0</v>
      </c>
    </row>
    <row r="5132" spans="1:21" x14ac:dyDescent="0.25">
      <c r="A5132">
        <v>20151010</v>
      </c>
      <c r="B5132" t="s">
        <v>1824</v>
      </c>
      <c r="C5132" t="str">
        <f t="shared" si="240"/>
        <v>W</v>
      </c>
      <c r="D5132" t="s">
        <v>1264</v>
      </c>
      <c r="E5132" s="1">
        <v>15</v>
      </c>
      <c r="F5132" s="1">
        <v>6</v>
      </c>
      <c r="G5132">
        <f t="shared" si="241"/>
        <v>9</v>
      </c>
      <c r="H5132" t="s">
        <v>2663</v>
      </c>
      <c r="I5132" t="s">
        <v>2629</v>
      </c>
      <c r="J5132" t="s">
        <v>208</v>
      </c>
      <c r="K5132" t="s">
        <v>1818</v>
      </c>
      <c r="L5132" t="s">
        <v>1017</v>
      </c>
      <c r="M5132" t="s">
        <v>376</v>
      </c>
      <c r="N5132" t="s">
        <v>1839</v>
      </c>
      <c r="R5132" t="s">
        <v>30</v>
      </c>
      <c r="T5132">
        <v>4</v>
      </c>
      <c r="U5132">
        <f t="shared" si="242"/>
        <v>0</v>
      </c>
    </row>
    <row r="5133" spans="1:21" x14ac:dyDescent="0.25">
      <c r="A5133">
        <v>20151010</v>
      </c>
      <c r="B5133" t="s">
        <v>1264</v>
      </c>
      <c r="C5133" t="str">
        <f t="shared" si="240"/>
        <v>L</v>
      </c>
      <c r="D5133" t="s">
        <v>1824</v>
      </c>
      <c r="E5133" s="1">
        <v>6</v>
      </c>
      <c r="F5133" s="1">
        <v>15</v>
      </c>
      <c r="G5133">
        <f t="shared" si="241"/>
        <v>-9</v>
      </c>
      <c r="H5133" t="s">
        <v>2663</v>
      </c>
      <c r="I5133" t="s">
        <v>2629</v>
      </c>
      <c r="J5133" t="s">
        <v>208</v>
      </c>
      <c r="K5133" t="s">
        <v>1818</v>
      </c>
      <c r="L5133" t="s">
        <v>1017</v>
      </c>
      <c r="M5133" t="s">
        <v>376</v>
      </c>
      <c r="N5133" t="s">
        <v>1839</v>
      </c>
      <c r="R5133" t="s">
        <v>30</v>
      </c>
      <c r="T5133">
        <v>4</v>
      </c>
      <c r="U5133">
        <f t="shared" si="242"/>
        <v>0</v>
      </c>
    </row>
    <row r="5134" spans="1:21" x14ac:dyDescent="0.25">
      <c r="A5134">
        <v>20151011</v>
      </c>
      <c r="B5134" t="s">
        <v>1821</v>
      </c>
      <c r="C5134" t="str">
        <f t="shared" si="240"/>
        <v>W</v>
      </c>
      <c r="D5134" t="s">
        <v>2639</v>
      </c>
      <c r="E5134" s="1">
        <v>64</v>
      </c>
      <c r="F5134" s="1">
        <v>19</v>
      </c>
      <c r="G5134">
        <f t="shared" si="241"/>
        <v>45</v>
      </c>
      <c r="H5134" t="s">
        <v>2663</v>
      </c>
      <c r="I5134" t="s">
        <v>2629</v>
      </c>
      <c r="J5134" t="s">
        <v>210</v>
      </c>
      <c r="K5134" t="s">
        <v>1432</v>
      </c>
      <c r="L5134" t="s">
        <v>1278</v>
      </c>
      <c r="M5134" t="s">
        <v>376</v>
      </c>
      <c r="N5134" t="s">
        <v>1839</v>
      </c>
      <c r="R5134" t="s">
        <v>30</v>
      </c>
      <c r="T5134">
        <v>4</v>
      </c>
      <c r="U5134">
        <f t="shared" si="242"/>
        <v>0</v>
      </c>
    </row>
    <row r="5135" spans="1:21" x14ac:dyDescent="0.25">
      <c r="A5135">
        <v>20151011</v>
      </c>
      <c r="B5135" t="s">
        <v>2639</v>
      </c>
      <c r="C5135" t="str">
        <f t="shared" si="240"/>
        <v>L</v>
      </c>
      <c r="D5135" t="s">
        <v>1821</v>
      </c>
      <c r="E5135" s="1">
        <v>19</v>
      </c>
      <c r="F5135" s="1">
        <v>64</v>
      </c>
      <c r="G5135">
        <f t="shared" si="241"/>
        <v>-45</v>
      </c>
      <c r="H5135" t="s">
        <v>2663</v>
      </c>
      <c r="I5135" t="s">
        <v>2629</v>
      </c>
      <c r="J5135" t="s">
        <v>210</v>
      </c>
      <c r="K5135" t="s">
        <v>1432</v>
      </c>
      <c r="L5135" t="s">
        <v>1278</v>
      </c>
      <c r="M5135" t="s">
        <v>376</v>
      </c>
      <c r="N5135" t="s">
        <v>1839</v>
      </c>
      <c r="R5135" t="s">
        <v>30</v>
      </c>
      <c r="T5135">
        <v>4</v>
      </c>
      <c r="U5135">
        <f t="shared" si="242"/>
        <v>0</v>
      </c>
    </row>
    <row r="5136" spans="1:21" x14ac:dyDescent="0.25">
      <c r="A5136">
        <v>20151011</v>
      </c>
      <c r="B5136" t="s">
        <v>660</v>
      </c>
      <c r="C5136" t="str">
        <f t="shared" si="240"/>
        <v>L</v>
      </c>
      <c r="D5136" t="s">
        <v>1823</v>
      </c>
      <c r="E5136" s="1">
        <v>18</v>
      </c>
      <c r="F5136" s="1">
        <v>28</v>
      </c>
      <c r="G5136">
        <f t="shared" si="241"/>
        <v>-10</v>
      </c>
      <c r="H5136" t="s">
        <v>2663</v>
      </c>
      <c r="I5136" t="s">
        <v>2629</v>
      </c>
      <c r="J5136" t="s">
        <v>212</v>
      </c>
      <c r="K5136" t="s">
        <v>2668</v>
      </c>
      <c r="L5136" t="s">
        <v>2667</v>
      </c>
      <c r="M5136" t="s">
        <v>376</v>
      </c>
      <c r="N5136" t="s">
        <v>1839</v>
      </c>
      <c r="R5136" t="s">
        <v>30</v>
      </c>
      <c r="T5136">
        <v>4</v>
      </c>
      <c r="U5136">
        <f t="shared" si="242"/>
        <v>0</v>
      </c>
    </row>
    <row r="5137" spans="1:21" x14ac:dyDescent="0.25">
      <c r="A5137">
        <v>20151011</v>
      </c>
      <c r="B5137" t="s">
        <v>1823</v>
      </c>
      <c r="C5137" t="str">
        <f t="shared" si="240"/>
        <v>W</v>
      </c>
      <c r="D5137" t="s">
        <v>660</v>
      </c>
      <c r="E5137" s="1">
        <v>28</v>
      </c>
      <c r="F5137" s="1">
        <v>18</v>
      </c>
      <c r="G5137">
        <f t="shared" si="241"/>
        <v>10</v>
      </c>
      <c r="H5137" t="s">
        <v>2663</v>
      </c>
      <c r="I5137" t="s">
        <v>2629</v>
      </c>
      <c r="J5137" t="s">
        <v>212</v>
      </c>
      <c r="K5137" t="s">
        <v>2668</v>
      </c>
      <c r="L5137" t="s">
        <v>2667</v>
      </c>
      <c r="M5137" t="s">
        <v>376</v>
      </c>
      <c r="N5137" t="s">
        <v>1839</v>
      </c>
      <c r="R5137" t="s">
        <v>30</v>
      </c>
      <c r="T5137">
        <v>4</v>
      </c>
      <c r="U5137">
        <f t="shared" si="242"/>
        <v>0</v>
      </c>
    </row>
    <row r="5138" spans="1:21" x14ac:dyDescent="0.25">
      <c r="A5138">
        <v>20151011</v>
      </c>
      <c r="B5138" t="s">
        <v>164</v>
      </c>
      <c r="C5138" t="str">
        <f t="shared" si="240"/>
        <v>L</v>
      </c>
      <c r="D5138" t="s">
        <v>1825</v>
      </c>
      <c r="E5138" s="1">
        <v>9</v>
      </c>
      <c r="F5138" s="1">
        <v>24</v>
      </c>
      <c r="G5138">
        <f t="shared" si="241"/>
        <v>-15</v>
      </c>
      <c r="H5138" t="s">
        <v>2663</v>
      </c>
      <c r="I5138" t="s">
        <v>2629</v>
      </c>
      <c r="J5138" t="s">
        <v>207</v>
      </c>
      <c r="K5138" t="s">
        <v>1407</v>
      </c>
      <c r="L5138" t="s">
        <v>1263</v>
      </c>
      <c r="M5138" t="s">
        <v>1264</v>
      </c>
      <c r="N5138" t="s">
        <v>1839</v>
      </c>
      <c r="R5138" t="s">
        <v>30</v>
      </c>
      <c r="T5138">
        <v>4</v>
      </c>
      <c r="U5138">
        <f t="shared" si="242"/>
        <v>0</v>
      </c>
    </row>
    <row r="5139" spans="1:21" x14ac:dyDescent="0.25">
      <c r="A5139">
        <v>20151011</v>
      </c>
      <c r="B5139" t="s">
        <v>1825</v>
      </c>
      <c r="C5139" t="str">
        <f t="shared" si="240"/>
        <v>W</v>
      </c>
      <c r="D5139" t="s">
        <v>164</v>
      </c>
      <c r="E5139" s="1">
        <v>24</v>
      </c>
      <c r="F5139" s="1">
        <v>9</v>
      </c>
      <c r="G5139">
        <f t="shared" si="241"/>
        <v>15</v>
      </c>
      <c r="H5139" t="s">
        <v>2663</v>
      </c>
      <c r="I5139" t="s">
        <v>2629</v>
      </c>
      <c r="J5139" t="s">
        <v>207</v>
      </c>
      <c r="K5139" t="s">
        <v>1407</v>
      </c>
      <c r="L5139" t="s">
        <v>1263</v>
      </c>
      <c r="M5139" t="s">
        <v>1264</v>
      </c>
      <c r="N5139" t="s">
        <v>1839</v>
      </c>
      <c r="R5139" t="s">
        <v>30</v>
      </c>
      <c r="T5139">
        <v>4</v>
      </c>
      <c r="U5139">
        <f t="shared" si="242"/>
        <v>0</v>
      </c>
    </row>
    <row r="5140" spans="1:21" x14ac:dyDescent="0.25">
      <c r="A5140">
        <v>20151011</v>
      </c>
      <c r="B5140" t="s">
        <v>171</v>
      </c>
      <c r="C5140" t="str">
        <f t="shared" si="240"/>
        <v>W</v>
      </c>
      <c r="D5140" t="s">
        <v>397</v>
      </c>
      <c r="E5140" s="1">
        <v>32</v>
      </c>
      <c r="F5140" s="1">
        <v>22</v>
      </c>
      <c r="G5140">
        <f t="shared" si="241"/>
        <v>10</v>
      </c>
      <c r="H5140" t="s">
        <v>2663</v>
      </c>
      <c r="I5140" t="s">
        <v>2629</v>
      </c>
      <c r="J5140" t="s">
        <v>207</v>
      </c>
      <c r="K5140" t="s">
        <v>2666</v>
      </c>
      <c r="L5140" t="s">
        <v>2665</v>
      </c>
      <c r="M5140" t="s">
        <v>376</v>
      </c>
      <c r="N5140" t="s">
        <v>1839</v>
      </c>
      <c r="R5140" t="s">
        <v>30</v>
      </c>
      <c r="T5140">
        <v>4</v>
      </c>
      <c r="U5140">
        <f t="shared" si="242"/>
        <v>0</v>
      </c>
    </row>
    <row r="5141" spans="1:21" x14ac:dyDescent="0.25">
      <c r="A5141">
        <v>20151011</v>
      </c>
      <c r="B5141" t="s">
        <v>397</v>
      </c>
      <c r="C5141" t="str">
        <f t="shared" si="240"/>
        <v>L</v>
      </c>
      <c r="D5141" t="s">
        <v>171</v>
      </c>
      <c r="E5141" s="1">
        <v>22</v>
      </c>
      <c r="F5141" s="1">
        <v>32</v>
      </c>
      <c r="G5141">
        <f t="shared" si="241"/>
        <v>-10</v>
      </c>
      <c r="H5141" t="s">
        <v>2663</v>
      </c>
      <c r="I5141" t="s">
        <v>2629</v>
      </c>
      <c r="J5141" t="s">
        <v>207</v>
      </c>
      <c r="K5141" t="s">
        <v>2666</v>
      </c>
      <c r="L5141" t="s">
        <v>2665</v>
      </c>
      <c r="M5141" t="s">
        <v>376</v>
      </c>
      <c r="N5141" t="s">
        <v>1839</v>
      </c>
      <c r="R5141" t="s">
        <v>30</v>
      </c>
      <c r="T5141">
        <v>4</v>
      </c>
      <c r="U5141">
        <f t="shared" si="242"/>
        <v>0</v>
      </c>
    </row>
    <row r="5142" spans="1:21" x14ac:dyDescent="0.25">
      <c r="A5142">
        <v>20151017</v>
      </c>
      <c r="B5142" t="s">
        <v>1787</v>
      </c>
      <c r="C5142" t="str">
        <f t="shared" si="240"/>
        <v>W</v>
      </c>
      <c r="D5142" t="s">
        <v>164</v>
      </c>
      <c r="E5142" s="1">
        <v>62</v>
      </c>
      <c r="F5142" s="1">
        <v>13</v>
      </c>
      <c r="G5142">
        <f t="shared" si="241"/>
        <v>49</v>
      </c>
      <c r="H5142" t="s">
        <v>2663</v>
      </c>
      <c r="I5142" t="s">
        <v>2627</v>
      </c>
      <c r="K5142" t="s">
        <v>1407</v>
      </c>
      <c r="L5142" t="s">
        <v>1263</v>
      </c>
      <c r="M5142" t="s">
        <v>1264</v>
      </c>
      <c r="N5142" t="s">
        <v>1839</v>
      </c>
      <c r="R5142" t="s">
        <v>30</v>
      </c>
      <c r="T5142">
        <v>3</v>
      </c>
      <c r="U5142">
        <f t="shared" si="242"/>
        <v>0</v>
      </c>
    </row>
    <row r="5143" spans="1:21" x14ac:dyDescent="0.25">
      <c r="A5143">
        <v>20151017</v>
      </c>
      <c r="B5143" t="s">
        <v>164</v>
      </c>
      <c r="C5143" t="str">
        <f t="shared" si="240"/>
        <v>L</v>
      </c>
      <c r="D5143" t="s">
        <v>1787</v>
      </c>
      <c r="E5143" s="1">
        <v>13</v>
      </c>
      <c r="F5143" s="1">
        <v>62</v>
      </c>
      <c r="G5143">
        <f t="shared" si="241"/>
        <v>-49</v>
      </c>
      <c r="H5143" t="s">
        <v>2663</v>
      </c>
      <c r="I5143" t="s">
        <v>2627</v>
      </c>
      <c r="K5143" t="s">
        <v>1407</v>
      </c>
      <c r="L5143" t="s">
        <v>1263</v>
      </c>
      <c r="M5143" t="s">
        <v>1264</v>
      </c>
      <c r="N5143" t="s">
        <v>1839</v>
      </c>
      <c r="R5143" t="s">
        <v>30</v>
      </c>
      <c r="T5143">
        <v>3</v>
      </c>
      <c r="U5143">
        <f t="shared" si="242"/>
        <v>0</v>
      </c>
    </row>
    <row r="5144" spans="1:21" x14ac:dyDescent="0.25">
      <c r="A5144">
        <v>20151017</v>
      </c>
      <c r="B5144" t="s">
        <v>1828</v>
      </c>
      <c r="C5144" t="str">
        <f t="shared" si="240"/>
        <v>W</v>
      </c>
      <c r="D5144" t="s">
        <v>1264</v>
      </c>
      <c r="E5144" s="1">
        <v>23</v>
      </c>
      <c r="F5144" s="1">
        <v>19</v>
      </c>
      <c r="G5144">
        <f t="shared" si="241"/>
        <v>4</v>
      </c>
      <c r="H5144" t="s">
        <v>2663</v>
      </c>
      <c r="I5144" t="s">
        <v>2627</v>
      </c>
      <c r="K5144" t="s">
        <v>1818</v>
      </c>
      <c r="L5144" t="s">
        <v>1017</v>
      </c>
      <c r="M5144" t="s">
        <v>376</v>
      </c>
      <c r="N5144" t="s">
        <v>1839</v>
      </c>
      <c r="R5144" t="s">
        <v>30</v>
      </c>
      <c r="T5144">
        <v>3</v>
      </c>
      <c r="U5144">
        <f t="shared" si="242"/>
        <v>0</v>
      </c>
    </row>
    <row r="5145" spans="1:21" x14ac:dyDescent="0.25">
      <c r="A5145">
        <v>20151017</v>
      </c>
      <c r="B5145" t="s">
        <v>1264</v>
      </c>
      <c r="C5145" t="str">
        <f t="shared" si="240"/>
        <v>L</v>
      </c>
      <c r="D5145" t="s">
        <v>1828</v>
      </c>
      <c r="E5145" s="1">
        <v>19</v>
      </c>
      <c r="F5145" s="1">
        <v>23</v>
      </c>
      <c r="G5145">
        <f t="shared" si="241"/>
        <v>-4</v>
      </c>
      <c r="H5145" t="s">
        <v>2663</v>
      </c>
      <c r="I5145" t="s">
        <v>2627</v>
      </c>
      <c r="K5145" t="s">
        <v>1818</v>
      </c>
      <c r="L5145" t="s">
        <v>1017</v>
      </c>
      <c r="M5145" t="s">
        <v>376</v>
      </c>
      <c r="N5145" t="s">
        <v>1839</v>
      </c>
      <c r="R5145" t="s">
        <v>30</v>
      </c>
      <c r="T5145">
        <v>3</v>
      </c>
      <c r="U5145">
        <f t="shared" si="242"/>
        <v>1</v>
      </c>
    </row>
    <row r="5146" spans="1:21" x14ac:dyDescent="0.25">
      <c r="A5146">
        <v>20151018</v>
      </c>
      <c r="B5146" t="s">
        <v>1825</v>
      </c>
      <c r="C5146" t="str">
        <f t="shared" si="240"/>
        <v>L</v>
      </c>
      <c r="D5146" t="s">
        <v>1821</v>
      </c>
      <c r="E5146" s="1">
        <v>20</v>
      </c>
      <c r="F5146" s="1">
        <v>43</v>
      </c>
      <c r="G5146">
        <f t="shared" si="241"/>
        <v>-23</v>
      </c>
      <c r="H5146" t="s">
        <v>2663</v>
      </c>
      <c r="I5146" t="s">
        <v>2627</v>
      </c>
      <c r="K5146" t="s">
        <v>1407</v>
      </c>
      <c r="L5146" t="s">
        <v>1263</v>
      </c>
      <c r="M5146" t="s">
        <v>1264</v>
      </c>
      <c r="N5146" t="s">
        <v>1839</v>
      </c>
      <c r="R5146" t="s">
        <v>30</v>
      </c>
      <c r="T5146">
        <v>3</v>
      </c>
      <c r="U5146">
        <f t="shared" si="242"/>
        <v>0</v>
      </c>
    </row>
    <row r="5147" spans="1:21" x14ac:dyDescent="0.25">
      <c r="A5147">
        <v>20151018</v>
      </c>
      <c r="B5147" t="s">
        <v>1821</v>
      </c>
      <c r="C5147" t="str">
        <f t="shared" si="240"/>
        <v>W</v>
      </c>
      <c r="D5147" t="s">
        <v>1825</v>
      </c>
      <c r="E5147" s="1">
        <v>43</v>
      </c>
      <c r="F5147" s="1">
        <v>20</v>
      </c>
      <c r="G5147">
        <f t="shared" si="241"/>
        <v>23</v>
      </c>
      <c r="H5147" t="s">
        <v>2663</v>
      </c>
      <c r="I5147" t="s">
        <v>2627</v>
      </c>
      <c r="K5147" t="s">
        <v>1407</v>
      </c>
      <c r="L5147" t="s">
        <v>1263</v>
      </c>
      <c r="M5147" t="s">
        <v>1264</v>
      </c>
      <c r="N5147" t="s">
        <v>1839</v>
      </c>
      <c r="R5147" t="s">
        <v>30</v>
      </c>
      <c r="T5147">
        <v>3</v>
      </c>
      <c r="U5147">
        <f t="shared" si="242"/>
        <v>0</v>
      </c>
    </row>
    <row r="5148" spans="1:21" x14ac:dyDescent="0.25">
      <c r="A5148">
        <v>20151018</v>
      </c>
      <c r="B5148" t="s">
        <v>1824</v>
      </c>
      <c r="C5148" t="str">
        <f t="shared" si="240"/>
        <v>W</v>
      </c>
      <c r="D5148" t="s">
        <v>503</v>
      </c>
      <c r="E5148" s="1">
        <v>35</v>
      </c>
      <c r="F5148" s="1">
        <v>34</v>
      </c>
      <c r="G5148">
        <f t="shared" si="241"/>
        <v>1</v>
      </c>
      <c r="H5148" t="s">
        <v>2663</v>
      </c>
      <c r="I5148" t="s">
        <v>2627</v>
      </c>
      <c r="K5148" t="s">
        <v>1818</v>
      </c>
      <c r="L5148" t="s">
        <v>1017</v>
      </c>
      <c r="M5148" t="s">
        <v>376</v>
      </c>
      <c r="N5148" t="s">
        <v>1839</v>
      </c>
      <c r="R5148" t="s">
        <v>30</v>
      </c>
      <c r="T5148">
        <v>3</v>
      </c>
      <c r="U5148">
        <f t="shared" si="242"/>
        <v>0</v>
      </c>
    </row>
    <row r="5149" spans="1:21" x14ac:dyDescent="0.25">
      <c r="A5149">
        <v>20151018</v>
      </c>
      <c r="B5149" t="s">
        <v>503</v>
      </c>
      <c r="C5149" t="str">
        <f t="shared" si="240"/>
        <v>L</v>
      </c>
      <c r="D5149" t="s">
        <v>1824</v>
      </c>
      <c r="E5149" s="1">
        <v>34</v>
      </c>
      <c r="F5149" s="1">
        <v>35</v>
      </c>
      <c r="G5149">
        <f t="shared" si="241"/>
        <v>-1</v>
      </c>
      <c r="H5149" t="s">
        <v>2663</v>
      </c>
      <c r="I5149" t="s">
        <v>2627</v>
      </c>
      <c r="K5149" t="s">
        <v>1818</v>
      </c>
      <c r="L5149" t="s">
        <v>1017</v>
      </c>
      <c r="M5149" t="s">
        <v>376</v>
      </c>
      <c r="N5149" t="s">
        <v>1839</v>
      </c>
      <c r="R5149" t="s">
        <v>30</v>
      </c>
      <c r="T5149">
        <v>3</v>
      </c>
      <c r="U5149">
        <f t="shared" si="242"/>
        <v>1</v>
      </c>
    </row>
    <row r="5150" spans="1:21" x14ac:dyDescent="0.25">
      <c r="A5150">
        <v>20151024</v>
      </c>
      <c r="B5150" t="s">
        <v>1828</v>
      </c>
      <c r="C5150" t="str">
        <f t="shared" si="240"/>
        <v>L</v>
      </c>
      <c r="D5150" t="s">
        <v>1787</v>
      </c>
      <c r="E5150" s="1">
        <v>18</v>
      </c>
      <c r="F5150" s="1">
        <v>20</v>
      </c>
      <c r="G5150">
        <f t="shared" si="241"/>
        <v>-2</v>
      </c>
      <c r="H5150" t="s">
        <v>2663</v>
      </c>
      <c r="I5150" t="s">
        <v>2626</v>
      </c>
      <c r="K5150" t="s">
        <v>1818</v>
      </c>
      <c r="L5150" t="s">
        <v>1017</v>
      </c>
      <c r="M5150" t="s">
        <v>376</v>
      </c>
      <c r="N5150" t="s">
        <v>1839</v>
      </c>
      <c r="R5150" t="s">
        <v>30</v>
      </c>
      <c r="T5150">
        <v>2</v>
      </c>
      <c r="U5150">
        <f t="shared" si="242"/>
        <v>1</v>
      </c>
    </row>
    <row r="5151" spans="1:21" x14ac:dyDescent="0.25">
      <c r="A5151">
        <v>20151024</v>
      </c>
      <c r="B5151" t="s">
        <v>1787</v>
      </c>
      <c r="C5151" t="str">
        <f t="shared" si="240"/>
        <v>W</v>
      </c>
      <c r="D5151" t="s">
        <v>1828</v>
      </c>
      <c r="E5151" s="1">
        <v>20</v>
      </c>
      <c r="F5151" s="1">
        <v>18</v>
      </c>
      <c r="G5151">
        <f t="shared" si="241"/>
        <v>2</v>
      </c>
      <c r="H5151" t="s">
        <v>2663</v>
      </c>
      <c r="I5151" t="s">
        <v>2626</v>
      </c>
      <c r="K5151" t="s">
        <v>1818</v>
      </c>
      <c r="L5151" t="s">
        <v>1017</v>
      </c>
      <c r="M5151" t="s">
        <v>376</v>
      </c>
      <c r="N5151" t="s">
        <v>1839</v>
      </c>
      <c r="R5151" t="s">
        <v>30</v>
      </c>
      <c r="T5151">
        <v>2</v>
      </c>
      <c r="U5151">
        <f t="shared" si="242"/>
        <v>0</v>
      </c>
    </row>
    <row r="5152" spans="1:21" x14ac:dyDescent="0.25">
      <c r="A5152">
        <v>20151025</v>
      </c>
      <c r="B5152" t="s">
        <v>1821</v>
      </c>
      <c r="C5152" t="str">
        <f t="shared" si="240"/>
        <v>L</v>
      </c>
      <c r="D5152" t="s">
        <v>1824</v>
      </c>
      <c r="E5152" s="1">
        <v>15</v>
      </c>
      <c r="F5152" s="1">
        <v>29</v>
      </c>
      <c r="G5152">
        <f t="shared" si="241"/>
        <v>-14</v>
      </c>
      <c r="H5152" t="s">
        <v>2663</v>
      </c>
      <c r="I5152" t="s">
        <v>2626</v>
      </c>
      <c r="K5152" t="s">
        <v>1818</v>
      </c>
      <c r="L5152" t="s">
        <v>1017</v>
      </c>
      <c r="M5152" t="s">
        <v>376</v>
      </c>
      <c r="N5152" t="s">
        <v>1839</v>
      </c>
      <c r="R5152" t="s">
        <v>30</v>
      </c>
      <c r="T5152">
        <v>2</v>
      </c>
      <c r="U5152">
        <f t="shared" si="242"/>
        <v>0</v>
      </c>
    </row>
    <row r="5153" spans="1:21" x14ac:dyDescent="0.25">
      <c r="A5153">
        <v>20151025</v>
      </c>
      <c r="B5153" t="s">
        <v>1824</v>
      </c>
      <c r="C5153" t="str">
        <f t="shared" si="240"/>
        <v>W</v>
      </c>
      <c r="D5153" t="s">
        <v>1821</v>
      </c>
      <c r="E5153" s="1">
        <v>29</v>
      </c>
      <c r="F5153" s="1">
        <v>15</v>
      </c>
      <c r="G5153">
        <f t="shared" si="241"/>
        <v>14</v>
      </c>
      <c r="H5153" t="s">
        <v>2663</v>
      </c>
      <c r="I5153" t="s">
        <v>2626</v>
      </c>
      <c r="K5153" t="s">
        <v>1818</v>
      </c>
      <c r="L5153" t="s">
        <v>1017</v>
      </c>
      <c r="M5153" t="s">
        <v>376</v>
      </c>
      <c r="N5153" t="s">
        <v>1839</v>
      </c>
      <c r="R5153" t="s">
        <v>30</v>
      </c>
      <c r="T5153">
        <v>2</v>
      </c>
      <c r="U5153">
        <f t="shared" si="242"/>
        <v>0</v>
      </c>
    </row>
    <row r="5154" spans="1:21" x14ac:dyDescent="0.25">
      <c r="A5154">
        <v>20151030</v>
      </c>
      <c r="B5154" t="s">
        <v>1828</v>
      </c>
      <c r="C5154" t="str">
        <f t="shared" si="240"/>
        <v>W</v>
      </c>
      <c r="D5154" t="s">
        <v>1821</v>
      </c>
      <c r="E5154" s="1">
        <v>24</v>
      </c>
      <c r="F5154" s="1">
        <v>13</v>
      </c>
      <c r="G5154">
        <f t="shared" si="241"/>
        <v>11</v>
      </c>
      <c r="H5154" t="s">
        <v>2663</v>
      </c>
      <c r="I5154" t="s">
        <v>2625</v>
      </c>
      <c r="K5154" t="s">
        <v>2664</v>
      </c>
      <c r="L5154" t="s">
        <v>1017</v>
      </c>
      <c r="M5154" t="s">
        <v>376</v>
      </c>
      <c r="N5154" t="s">
        <v>1839</v>
      </c>
      <c r="R5154" t="s">
        <v>30</v>
      </c>
      <c r="T5154">
        <v>1.5</v>
      </c>
      <c r="U5154">
        <f t="shared" si="242"/>
        <v>0</v>
      </c>
    </row>
    <row r="5155" spans="1:21" x14ac:dyDescent="0.25">
      <c r="A5155">
        <v>20151030</v>
      </c>
      <c r="B5155" t="s">
        <v>1821</v>
      </c>
      <c r="C5155" t="str">
        <f t="shared" si="240"/>
        <v>L</v>
      </c>
      <c r="D5155" t="s">
        <v>1828</v>
      </c>
      <c r="E5155" s="1">
        <v>13</v>
      </c>
      <c r="F5155" s="1">
        <v>24</v>
      </c>
      <c r="G5155">
        <f t="shared" si="241"/>
        <v>-11</v>
      </c>
      <c r="H5155" t="s">
        <v>2663</v>
      </c>
      <c r="I5155" t="s">
        <v>2625</v>
      </c>
      <c r="K5155" t="s">
        <v>2664</v>
      </c>
      <c r="L5155" t="s">
        <v>1017</v>
      </c>
      <c r="M5155" t="s">
        <v>376</v>
      </c>
      <c r="N5155" t="s">
        <v>1839</v>
      </c>
      <c r="R5155" t="s">
        <v>30</v>
      </c>
      <c r="T5155">
        <v>1.5</v>
      </c>
      <c r="U5155">
        <f t="shared" si="242"/>
        <v>0</v>
      </c>
    </row>
    <row r="5156" spans="1:21" x14ac:dyDescent="0.25">
      <c r="A5156">
        <v>20151031</v>
      </c>
      <c r="B5156" t="s">
        <v>1787</v>
      </c>
      <c r="C5156" t="str">
        <f t="shared" si="240"/>
        <v>W</v>
      </c>
      <c r="D5156" t="s">
        <v>1824</v>
      </c>
      <c r="E5156" s="1">
        <v>34</v>
      </c>
      <c r="F5156" s="1">
        <v>17</v>
      </c>
      <c r="G5156">
        <f t="shared" si="241"/>
        <v>17</v>
      </c>
      <c r="H5156" t="s">
        <v>2663</v>
      </c>
      <c r="I5156" t="s">
        <v>40</v>
      </c>
      <c r="K5156" t="s">
        <v>1818</v>
      </c>
      <c r="L5156" t="s">
        <v>1017</v>
      </c>
      <c r="M5156" t="s">
        <v>376</v>
      </c>
      <c r="N5156" t="s">
        <v>1839</v>
      </c>
      <c r="R5156" t="s">
        <v>30</v>
      </c>
      <c r="T5156">
        <v>1</v>
      </c>
      <c r="U5156">
        <f t="shared" si="242"/>
        <v>0</v>
      </c>
    </row>
    <row r="5157" spans="1:21" x14ac:dyDescent="0.25">
      <c r="A5157">
        <v>20151031</v>
      </c>
      <c r="B5157" t="s">
        <v>1824</v>
      </c>
      <c r="C5157" t="str">
        <f t="shared" si="240"/>
        <v>L</v>
      </c>
      <c r="D5157" t="s">
        <v>1787</v>
      </c>
      <c r="E5157" s="1">
        <v>17</v>
      </c>
      <c r="F5157" s="1">
        <v>34</v>
      </c>
      <c r="G5157">
        <f t="shared" si="241"/>
        <v>-17</v>
      </c>
      <c r="H5157" t="s">
        <v>2663</v>
      </c>
      <c r="I5157" t="s">
        <v>40</v>
      </c>
      <c r="K5157" t="s">
        <v>1818</v>
      </c>
      <c r="L5157" t="s">
        <v>1017</v>
      </c>
      <c r="M5157" t="s">
        <v>376</v>
      </c>
      <c r="N5157" t="s">
        <v>1839</v>
      </c>
      <c r="R5157" t="s">
        <v>30</v>
      </c>
      <c r="T5157">
        <v>1</v>
      </c>
      <c r="U5157">
        <f t="shared" si="242"/>
        <v>0</v>
      </c>
    </row>
    <row r="5158" spans="1:21" x14ac:dyDescent="0.25">
      <c r="A5158">
        <v>20160206</v>
      </c>
      <c r="B5158" t="s">
        <v>503</v>
      </c>
      <c r="C5158" t="str">
        <f t="shared" si="240"/>
        <v>L</v>
      </c>
      <c r="D5158" t="s">
        <v>376</v>
      </c>
      <c r="E5158" s="1">
        <v>9</v>
      </c>
      <c r="F5158" s="1">
        <v>15</v>
      </c>
      <c r="G5158">
        <f t="shared" si="241"/>
        <v>-6</v>
      </c>
      <c r="H5158" t="s">
        <v>2800</v>
      </c>
      <c r="K5158" t="s">
        <v>1822</v>
      </c>
      <c r="L5158" t="s">
        <v>1120</v>
      </c>
      <c r="M5158" t="s">
        <v>503</v>
      </c>
      <c r="N5158" t="s">
        <v>1033</v>
      </c>
      <c r="O5158" t="s">
        <v>30</v>
      </c>
      <c r="U5158">
        <f t="shared" si="242"/>
        <v>1</v>
      </c>
    </row>
    <row r="5159" spans="1:21" x14ac:dyDescent="0.25">
      <c r="A5159">
        <v>20160206</v>
      </c>
      <c r="B5159" t="s">
        <v>376</v>
      </c>
      <c r="C5159" t="str">
        <f t="shared" si="240"/>
        <v>W</v>
      </c>
      <c r="D5159" t="s">
        <v>503</v>
      </c>
      <c r="E5159" s="1">
        <v>15</v>
      </c>
      <c r="F5159" s="1">
        <v>9</v>
      </c>
      <c r="G5159">
        <f t="shared" si="241"/>
        <v>6</v>
      </c>
      <c r="H5159" t="s">
        <v>2800</v>
      </c>
      <c r="K5159" t="s">
        <v>1822</v>
      </c>
      <c r="L5159" t="s">
        <v>1120</v>
      </c>
      <c r="M5159" t="s">
        <v>503</v>
      </c>
      <c r="N5159" t="s">
        <v>1037</v>
      </c>
      <c r="O5159" t="s">
        <v>30</v>
      </c>
      <c r="U5159">
        <f t="shared" si="242"/>
        <v>0</v>
      </c>
    </row>
    <row r="5160" spans="1:21" x14ac:dyDescent="0.25">
      <c r="A5160">
        <v>20160206</v>
      </c>
      <c r="B5160" t="s">
        <v>164</v>
      </c>
      <c r="C5160" t="str">
        <f t="shared" si="240"/>
        <v>W</v>
      </c>
      <c r="D5160" t="s">
        <v>171</v>
      </c>
      <c r="E5160" s="1">
        <v>23</v>
      </c>
      <c r="F5160" s="1">
        <v>21</v>
      </c>
      <c r="G5160">
        <f t="shared" si="241"/>
        <v>2</v>
      </c>
      <c r="H5160" t="s">
        <v>2800</v>
      </c>
      <c r="K5160" t="s">
        <v>1820</v>
      </c>
      <c r="L5160" t="s">
        <v>1819</v>
      </c>
      <c r="M5160" t="s">
        <v>164</v>
      </c>
      <c r="N5160" t="s">
        <v>1033</v>
      </c>
      <c r="O5160" t="s">
        <v>30</v>
      </c>
      <c r="U5160">
        <f t="shared" si="242"/>
        <v>0</v>
      </c>
    </row>
    <row r="5161" spans="1:21" x14ac:dyDescent="0.25">
      <c r="A5161">
        <v>20160206</v>
      </c>
      <c r="B5161" t="s">
        <v>171</v>
      </c>
      <c r="C5161" t="str">
        <f t="shared" si="240"/>
        <v>L</v>
      </c>
      <c r="D5161" t="s">
        <v>164</v>
      </c>
      <c r="E5161" s="1">
        <v>21</v>
      </c>
      <c r="F5161" s="1">
        <v>23</v>
      </c>
      <c r="G5161">
        <f t="shared" si="241"/>
        <v>-2</v>
      </c>
      <c r="H5161" t="s">
        <v>2800</v>
      </c>
      <c r="K5161" t="s">
        <v>1820</v>
      </c>
      <c r="L5161" t="s">
        <v>1819</v>
      </c>
      <c r="M5161" t="s">
        <v>164</v>
      </c>
      <c r="N5161" t="s">
        <v>1037</v>
      </c>
      <c r="O5161" t="s">
        <v>30</v>
      </c>
      <c r="U5161">
        <f t="shared" si="242"/>
        <v>1</v>
      </c>
    </row>
    <row r="5162" spans="1:21" x14ac:dyDescent="0.25">
      <c r="A5162">
        <v>20160207</v>
      </c>
      <c r="B5162" t="s">
        <v>1825</v>
      </c>
      <c r="C5162" t="str">
        <f t="shared" si="240"/>
        <v>D</v>
      </c>
      <c r="D5162" t="s">
        <v>1264</v>
      </c>
      <c r="E5162" s="1">
        <v>16</v>
      </c>
      <c r="F5162" s="1">
        <v>16</v>
      </c>
      <c r="G5162">
        <f t="shared" si="241"/>
        <v>0</v>
      </c>
      <c r="H5162" t="s">
        <v>2800</v>
      </c>
      <c r="K5162" t="s">
        <v>1827</v>
      </c>
      <c r="L5162" t="s">
        <v>1826</v>
      </c>
      <c r="M5162" t="s">
        <v>1825</v>
      </c>
      <c r="N5162" t="s">
        <v>1033</v>
      </c>
      <c r="O5162" t="s">
        <v>30</v>
      </c>
      <c r="U5162">
        <f t="shared" si="242"/>
        <v>0</v>
      </c>
    </row>
    <row r="5163" spans="1:21" x14ac:dyDescent="0.25">
      <c r="A5163">
        <v>20160207</v>
      </c>
      <c r="B5163" t="s">
        <v>1264</v>
      </c>
      <c r="C5163" t="str">
        <f t="shared" si="240"/>
        <v>D</v>
      </c>
      <c r="D5163" t="s">
        <v>1825</v>
      </c>
      <c r="E5163" s="1">
        <v>16</v>
      </c>
      <c r="F5163" s="1">
        <v>16</v>
      </c>
      <c r="G5163">
        <f t="shared" si="241"/>
        <v>0</v>
      </c>
      <c r="H5163" t="s">
        <v>2800</v>
      </c>
      <c r="K5163" t="s">
        <v>1827</v>
      </c>
      <c r="L5163" t="s">
        <v>1826</v>
      </c>
      <c r="M5163" t="s">
        <v>1825</v>
      </c>
      <c r="N5163" t="s">
        <v>1037</v>
      </c>
      <c r="O5163" t="s">
        <v>30</v>
      </c>
      <c r="U5163">
        <f t="shared" si="242"/>
        <v>0</v>
      </c>
    </row>
    <row r="5164" spans="1:21" x14ac:dyDescent="0.25">
      <c r="A5164">
        <v>20160213</v>
      </c>
      <c r="B5164" t="s">
        <v>1264</v>
      </c>
      <c r="C5164" t="str">
        <f t="shared" si="240"/>
        <v>W</v>
      </c>
      <c r="D5164" t="s">
        <v>503</v>
      </c>
      <c r="E5164" s="1">
        <v>27</v>
      </c>
      <c r="F5164" s="1">
        <v>23</v>
      </c>
      <c r="G5164">
        <f t="shared" si="241"/>
        <v>4</v>
      </c>
      <c r="H5164" t="s">
        <v>2800</v>
      </c>
      <c r="K5164" t="s">
        <v>1407</v>
      </c>
      <c r="L5164" t="s">
        <v>1263</v>
      </c>
      <c r="M5164" t="s">
        <v>1264</v>
      </c>
      <c r="N5164" t="s">
        <v>1033</v>
      </c>
      <c r="O5164" t="s">
        <v>30</v>
      </c>
      <c r="U5164">
        <f t="shared" si="242"/>
        <v>0</v>
      </c>
    </row>
    <row r="5165" spans="1:21" x14ac:dyDescent="0.25">
      <c r="A5165">
        <v>20160213</v>
      </c>
      <c r="B5165" t="s">
        <v>503</v>
      </c>
      <c r="C5165" t="str">
        <f t="shared" si="240"/>
        <v>L</v>
      </c>
      <c r="D5165" t="s">
        <v>1264</v>
      </c>
      <c r="E5165" s="1">
        <v>23</v>
      </c>
      <c r="F5165" s="1">
        <v>27</v>
      </c>
      <c r="G5165">
        <f t="shared" si="241"/>
        <v>-4</v>
      </c>
      <c r="H5165" t="s">
        <v>2800</v>
      </c>
      <c r="K5165" t="s">
        <v>1407</v>
      </c>
      <c r="L5165" t="s">
        <v>1263</v>
      </c>
      <c r="M5165" t="s">
        <v>1264</v>
      </c>
      <c r="N5165" t="s">
        <v>1037</v>
      </c>
      <c r="O5165" t="s">
        <v>30</v>
      </c>
      <c r="U5165">
        <f t="shared" si="242"/>
        <v>1</v>
      </c>
    </row>
    <row r="5166" spans="1:21" x14ac:dyDescent="0.25">
      <c r="A5166">
        <v>20160213</v>
      </c>
      <c r="B5166" t="s">
        <v>164</v>
      </c>
      <c r="C5166" t="str">
        <f t="shared" si="240"/>
        <v>W</v>
      </c>
      <c r="D5166" t="s">
        <v>1825</v>
      </c>
      <c r="E5166" s="1">
        <v>10</v>
      </c>
      <c r="F5166" s="1">
        <v>9</v>
      </c>
      <c r="G5166">
        <f t="shared" si="241"/>
        <v>1</v>
      </c>
      <c r="H5166" t="s">
        <v>2800</v>
      </c>
      <c r="K5166" t="s">
        <v>1820</v>
      </c>
      <c r="L5166" t="s">
        <v>1819</v>
      </c>
      <c r="M5166" t="s">
        <v>164</v>
      </c>
      <c r="N5166" t="s">
        <v>1033</v>
      </c>
      <c r="O5166" t="s">
        <v>30</v>
      </c>
      <c r="U5166">
        <f t="shared" si="242"/>
        <v>0</v>
      </c>
    </row>
    <row r="5167" spans="1:21" x14ac:dyDescent="0.25">
      <c r="A5167">
        <v>20160213</v>
      </c>
      <c r="B5167" t="s">
        <v>1825</v>
      </c>
      <c r="C5167" t="str">
        <f t="shared" si="240"/>
        <v>L</v>
      </c>
      <c r="D5167" t="s">
        <v>164</v>
      </c>
      <c r="E5167" s="1">
        <v>9</v>
      </c>
      <c r="F5167" s="1">
        <v>10</v>
      </c>
      <c r="G5167">
        <f t="shared" si="241"/>
        <v>-1</v>
      </c>
      <c r="H5167" t="s">
        <v>2800</v>
      </c>
      <c r="K5167" t="s">
        <v>1820</v>
      </c>
      <c r="L5167" t="s">
        <v>1819</v>
      </c>
      <c r="M5167" t="s">
        <v>164</v>
      </c>
      <c r="N5167" t="s">
        <v>1037</v>
      </c>
      <c r="O5167" t="s">
        <v>30</v>
      </c>
      <c r="U5167">
        <f t="shared" si="242"/>
        <v>1</v>
      </c>
    </row>
    <row r="5168" spans="1:21" x14ac:dyDescent="0.25">
      <c r="A5168">
        <v>20160214</v>
      </c>
      <c r="B5168" t="s">
        <v>171</v>
      </c>
      <c r="C5168" t="str">
        <f t="shared" si="240"/>
        <v>L</v>
      </c>
      <c r="D5168" t="s">
        <v>376</v>
      </c>
      <c r="E5168" s="1">
        <v>9</v>
      </c>
      <c r="F5168" s="1">
        <v>40</v>
      </c>
      <c r="G5168">
        <f t="shared" si="241"/>
        <v>-31</v>
      </c>
      <c r="H5168" t="s">
        <v>2800</v>
      </c>
      <c r="K5168" t="s">
        <v>1930</v>
      </c>
      <c r="L5168" t="s">
        <v>1929</v>
      </c>
      <c r="M5168" t="s">
        <v>171</v>
      </c>
      <c r="N5168" t="s">
        <v>1033</v>
      </c>
      <c r="O5168" t="s">
        <v>30</v>
      </c>
      <c r="U5168">
        <f t="shared" si="242"/>
        <v>0</v>
      </c>
    </row>
    <row r="5169" spans="1:21" x14ac:dyDescent="0.25">
      <c r="A5169">
        <v>20160214</v>
      </c>
      <c r="B5169" t="s">
        <v>376</v>
      </c>
      <c r="C5169" t="str">
        <f t="shared" si="240"/>
        <v>W</v>
      </c>
      <c r="D5169" t="s">
        <v>171</v>
      </c>
      <c r="E5169" s="1">
        <v>40</v>
      </c>
      <c r="F5169" s="1">
        <v>9</v>
      </c>
      <c r="G5169">
        <f t="shared" si="241"/>
        <v>31</v>
      </c>
      <c r="H5169" t="s">
        <v>2800</v>
      </c>
      <c r="K5169" t="s">
        <v>1930</v>
      </c>
      <c r="L5169" t="s">
        <v>1929</v>
      </c>
      <c r="M5169" t="s">
        <v>171</v>
      </c>
      <c r="N5169" t="s">
        <v>1037</v>
      </c>
      <c r="O5169" t="s">
        <v>30</v>
      </c>
      <c r="U5169">
        <f t="shared" si="242"/>
        <v>0</v>
      </c>
    </row>
    <row r="5170" spans="1:21" x14ac:dyDescent="0.25">
      <c r="A5170">
        <v>20160226</v>
      </c>
      <c r="B5170" t="s">
        <v>1264</v>
      </c>
      <c r="C5170" t="str">
        <f t="shared" si="240"/>
        <v>W</v>
      </c>
      <c r="D5170" t="s">
        <v>164</v>
      </c>
      <c r="E5170" s="1">
        <v>19</v>
      </c>
      <c r="F5170" s="1">
        <v>10</v>
      </c>
      <c r="G5170">
        <f t="shared" si="241"/>
        <v>9</v>
      </c>
      <c r="H5170" t="s">
        <v>2800</v>
      </c>
      <c r="K5170" t="s">
        <v>1407</v>
      </c>
      <c r="L5170" t="s">
        <v>1263</v>
      </c>
      <c r="M5170" t="s">
        <v>1264</v>
      </c>
      <c r="N5170" t="s">
        <v>1033</v>
      </c>
      <c r="O5170" t="s">
        <v>30</v>
      </c>
      <c r="U5170">
        <f t="shared" si="242"/>
        <v>0</v>
      </c>
    </row>
    <row r="5171" spans="1:21" x14ac:dyDescent="0.25">
      <c r="A5171">
        <v>20160226</v>
      </c>
      <c r="B5171" t="s">
        <v>164</v>
      </c>
      <c r="C5171" t="str">
        <f t="shared" si="240"/>
        <v>L</v>
      </c>
      <c r="D5171" t="s">
        <v>1264</v>
      </c>
      <c r="E5171" s="1">
        <v>10</v>
      </c>
      <c r="F5171" s="1">
        <v>19</v>
      </c>
      <c r="G5171">
        <f t="shared" si="241"/>
        <v>-9</v>
      </c>
      <c r="H5171" t="s">
        <v>2800</v>
      </c>
      <c r="K5171" t="s">
        <v>1407</v>
      </c>
      <c r="L5171" t="s">
        <v>1263</v>
      </c>
      <c r="M5171" t="s">
        <v>1264</v>
      </c>
      <c r="N5171" t="s">
        <v>1037</v>
      </c>
      <c r="O5171" t="s">
        <v>30</v>
      </c>
      <c r="U5171">
        <f t="shared" si="242"/>
        <v>0</v>
      </c>
    </row>
    <row r="5172" spans="1:21" x14ac:dyDescent="0.25">
      <c r="A5172">
        <v>20160227</v>
      </c>
      <c r="B5172" t="s">
        <v>171</v>
      </c>
      <c r="C5172" t="str">
        <f t="shared" si="240"/>
        <v>L</v>
      </c>
      <c r="D5172" t="s">
        <v>503</v>
      </c>
      <c r="E5172" s="1">
        <v>20</v>
      </c>
      <c r="F5172" s="1">
        <v>36</v>
      </c>
      <c r="G5172">
        <f t="shared" si="241"/>
        <v>-16</v>
      </c>
      <c r="H5172" t="s">
        <v>2800</v>
      </c>
      <c r="K5172" t="s">
        <v>1930</v>
      </c>
      <c r="L5172" t="s">
        <v>1929</v>
      </c>
      <c r="M5172" t="s">
        <v>171</v>
      </c>
      <c r="N5172" t="s">
        <v>1033</v>
      </c>
      <c r="O5172" t="s">
        <v>30</v>
      </c>
      <c r="U5172">
        <f t="shared" si="242"/>
        <v>0</v>
      </c>
    </row>
    <row r="5173" spans="1:21" x14ac:dyDescent="0.25">
      <c r="A5173">
        <v>20160227</v>
      </c>
      <c r="B5173" t="s">
        <v>503</v>
      </c>
      <c r="C5173" t="str">
        <f t="shared" si="240"/>
        <v>W</v>
      </c>
      <c r="D5173" t="s">
        <v>171</v>
      </c>
      <c r="E5173" s="1">
        <v>36</v>
      </c>
      <c r="F5173" s="1">
        <v>20</v>
      </c>
      <c r="G5173">
        <f t="shared" si="241"/>
        <v>16</v>
      </c>
      <c r="H5173" t="s">
        <v>2800</v>
      </c>
      <c r="K5173" t="s">
        <v>1930</v>
      </c>
      <c r="L5173" t="s">
        <v>1929</v>
      </c>
      <c r="M5173" t="s">
        <v>171</v>
      </c>
      <c r="N5173" t="s">
        <v>1037</v>
      </c>
      <c r="O5173" t="s">
        <v>30</v>
      </c>
      <c r="U5173">
        <f t="shared" si="242"/>
        <v>0</v>
      </c>
    </row>
    <row r="5174" spans="1:21" x14ac:dyDescent="0.25">
      <c r="A5174">
        <v>20160227</v>
      </c>
      <c r="B5174" t="s">
        <v>376</v>
      </c>
      <c r="C5174" t="str">
        <f t="shared" si="240"/>
        <v>W</v>
      </c>
      <c r="D5174" t="s">
        <v>1825</v>
      </c>
      <c r="E5174" s="1">
        <v>21</v>
      </c>
      <c r="F5174" s="1">
        <v>10</v>
      </c>
      <c r="G5174">
        <f t="shared" si="241"/>
        <v>11</v>
      </c>
      <c r="H5174" t="s">
        <v>2800</v>
      </c>
      <c r="K5174" t="s">
        <v>1894</v>
      </c>
      <c r="L5174" t="s">
        <v>1017</v>
      </c>
      <c r="M5174" t="s">
        <v>376</v>
      </c>
      <c r="N5174" t="s">
        <v>1033</v>
      </c>
      <c r="O5174" t="s">
        <v>30</v>
      </c>
      <c r="U5174">
        <f t="shared" si="242"/>
        <v>0</v>
      </c>
    </row>
    <row r="5175" spans="1:21" x14ac:dyDescent="0.25">
      <c r="A5175">
        <v>20160227</v>
      </c>
      <c r="B5175" t="s">
        <v>1825</v>
      </c>
      <c r="C5175" t="str">
        <f t="shared" si="240"/>
        <v>L</v>
      </c>
      <c r="D5175" t="s">
        <v>376</v>
      </c>
      <c r="E5175" s="1">
        <v>10</v>
      </c>
      <c r="F5175" s="1">
        <v>21</v>
      </c>
      <c r="G5175">
        <f t="shared" si="241"/>
        <v>-11</v>
      </c>
      <c r="H5175" t="s">
        <v>2800</v>
      </c>
      <c r="K5175" t="s">
        <v>1894</v>
      </c>
      <c r="L5175" t="s">
        <v>1017</v>
      </c>
      <c r="M5175" t="s">
        <v>376</v>
      </c>
      <c r="N5175" t="s">
        <v>1037</v>
      </c>
      <c r="O5175" t="s">
        <v>30</v>
      </c>
      <c r="U5175">
        <f t="shared" si="242"/>
        <v>0</v>
      </c>
    </row>
    <row r="5176" spans="1:21" x14ac:dyDescent="0.25">
      <c r="A5176">
        <v>20160312</v>
      </c>
      <c r="B5176" t="s">
        <v>1825</v>
      </c>
      <c r="C5176" t="str">
        <f t="shared" si="240"/>
        <v>W</v>
      </c>
      <c r="D5176" t="s">
        <v>171</v>
      </c>
      <c r="E5176" s="1">
        <v>58</v>
      </c>
      <c r="F5176" s="1">
        <v>15</v>
      </c>
      <c r="G5176">
        <f t="shared" si="241"/>
        <v>43</v>
      </c>
      <c r="H5176" t="s">
        <v>2800</v>
      </c>
      <c r="K5176" t="s">
        <v>1827</v>
      </c>
      <c r="L5176" t="s">
        <v>1826</v>
      </c>
      <c r="M5176" t="s">
        <v>1825</v>
      </c>
      <c r="N5176" t="s">
        <v>1033</v>
      </c>
      <c r="O5176" t="s">
        <v>30</v>
      </c>
      <c r="U5176">
        <f t="shared" si="242"/>
        <v>0</v>
      </c>
    </row>
    <row r="5177" spans="1:21" x14ac:dyDescent="0.25">
      <c r="A5177">
        <v>20160312</v>
      </c>
      <c r="B5177" t="s">
        <v>171</v>
      </c>
      <c r="C5177" t="str">
        <f t="shared" si="240"/>
        <v>L</v>
      </c>
      <c r="D5177" t="s">
        <v>1825</v>
      </c>
      <c r="E5177" s="1">
        <v>15</v>
      </c>
      <c r="F5177" s="1">
        <v>58</v>
      </c>
      <c r="G5177">
        <f t="shared" si="241"/>
        <v>-43</v>
      </c>
      <c r="H5177" t="s">
        <v>2800</v>
      </c>
      <c r="K5177" t="s">
        <v>1827</v>
      </c>
      <c r="L5177" t="s">
        <v>1826</v>
      </c>
      <c r="M5177" t="s">
        <v>1825</v>
      </c>
      <c r="N5177" t="s">
        <v>1037</v>
      </c>
      <c r="O5177" t="s">
        <v>30</v>
      </c>
      <c r="U5177">
        <f t="shared" si="242"/>
        <v>0</v>
      </c>
    </row>
    <row r="5178" spans="1:21" x14ac:dyDescent="0.25">
      <c r="A5178">
        <v>20160312</v>
      </c>
      <c r="B5178" t="s">
        <v>376</v>
      </c>
      <c r="C5178" t="str">
        <f t="shared" si="240"/>
        <v>W</v>
      </c>
      <c r="D5178" t="s">
        <v>1264</v>
      </c>
      <c r="E5178" s="1">
        <v>25</v>
      </c>
      <c r="F5178" s="1">
        <v>21</v>
      </c>
      <c r="G5178">
        <f t="shared" si="241"/>
        <v>4</v>
      </c>
      <c r="H5178" t="s">
        <v>2800</v>
      </c>
      <c r="K5178" t="s">
        <v>1894</v>
      </c>
      <c r="L5178" t="s">
        <v>1017</v>
      </c>
      <c r="M5178" t="s">
        <v>376</v>
      </c>
      <c r="N5178" t="s">
        <v>1033</v>
      </c>
      <c r="O5178" t="s">
        <v>30</v>
      </c>
      <c r="U5178">
        <f t="shared" si="242"/>
        <v>0</v>
      </c>
    </row>
    <row r="5179" spans="1:21" x14ac:dyDescent="0.25">
      <c r="A5179">
        <v>20160312</v>
      </c>
      <c r="B5179" t="s">
        <v>1264</v>
      </c>
      <c r="C5179" t="str">
        <f t="shared" si="240"/>
        <v>L</v>
      </c>
      <c r="D5179" t="s">
        <v>376</v>
      </c>
      <c r="E5179" s="1">
        <v>21</v>
      </c>
      <c r="F5179" s="1">
        <v>25</v>
      </c>
      <c r="G5179">
        <f t="shared" si="241"/>
        <v>-4</v>
      </c>
      <c r="H5179" t="s">
        <v>2800</v>
      </c>
      <c r="K5179" t="s">
        <v>1894</v>
      </c>
      <c r="L5179" t="s">
        <v>1017</v>
      </c>
      <c r="M5179" t="s">
        <v>376</v>
      </c>
      <c r="N5179" t="s">
        <v>1037</v>
      </c>
      <c r="O5179" t="s">
        <v>30</v>
      </c>
      <c r="U5179">
        <f t="shared" si="242"/>
        <v>1</v>
      </c>
    </row>
    <row r="5180" spans="1:21" x14ac:dyDescent="0.25">
      <c r="A5180">
        <v>20160313</v>
      </c>
      <c r="B5180" t="s">
        <v>503</v>
      </c>
      <c r="C5180" t="str">
        <f t="shared" si="240"/>
        <v>W</v>
      </c>
      <c r="D5180" t="s">
        <v>164</v>
      </c>
      <c r="E5180" s="1">
        <v>29</v>
      </c>
      <c r="F5180" s="1">
        <v>18</v>
      </c>
      <c r="G5180">
        <f t="shared" si="241"/>
        <v>11</v>
      </c>
      <c r="H5180" t="s">
        <v>2800</v>
      </c>
      <c r="K5180" t="s">
        <v>1903</v>
      </c>
      <c r="L5180" t="s">
        <v>1120</v>
      </c>
      <c r="M5180" t="s">
        <v>503</v>
      </c>
      <c r="N5180" t="s">
        <v>1033</v>
      </c>
      <c r="O5180" t="s">
        <v>30</v>
      </c>
      <c r="U5180">
        <f t="shared" si="242"/>
        <v>0</v>
      </c>
    </row>
    <row r="5181" spans="1:21" x14ac:dyDescent="0.25">
      <c r="A5181">
        <v>20160313</v>
      </c>
      <c r="B5181" t="s">
        <v>164</v>
      </c>
      <c r="C5181" t="str">
        <f t="shared" si="240"/>
        <v>L</v>
      </c>
      <c r="D5181" t="s">
        <v>503</v>
      </c>
      <c r="E5181" s="1">
        <v>18</v>
      </c>
      <c r="F5181" s="1">
        <v>29</v>
      </c>
      <c r="G5181">
        <f t="shared" si="241"/>
        <v>-11</v>
      </c>
      <c r="H5181" t="s">
        <v>2800</v>
      </c>
      <c r="K5181" t="s">
        <v>1903</v>
      </c>
      <c r="L5181" t="s">
        <v>1120</v>
      </c>
      <c r="M5181" t="s">
        <v>503</v>
      </c>
      <c r="N5181" t="s">
        <v>1037</v>
      </c>
      <c r="O5181" t="s">
        <v>30</v>
      </c>
      <c r="U5181">
        <f t="shared" si="242"/>
        <v>0</v>
      </c>
    </row>
    <row r="5182" spans="1:21" x14ac:dyDescent="0.25">
      <c r="A5182">
        <v>20160319</v>
      </c>
      <c r="B5182" t="s">
        <v>1825</v>
      </c>
      <c r="C5182" t="str">
        <f t="shared" si="240"/>
        <v>W</v>
      </c>
      <c r="D5182" t="s">
        <v>503</v>
      </c>
      <c r="E5182" s="1">
        <v>35</v>
      </c>
      <c r="F5182" s="1">
        <v>25</v>
      </c>
      <c r="G5182">
        <f t="shared" si="241"/>
        <v>10</v>
      </c>
      <c r="H5182" t="s">
        <v>2800</v>
      </c>
      <c r="K5182" t="s">
        <v>1827</v>
      </c>
      <c r="L5182" t="s">
        <v>1826</v>
      </c>
      <c r="M5182" t="s">
        <v>1825</v>
      </c>
      <c r="N5182" t="s">
        <v>1033</v>
      </c>
      <c r="O5182" t="s">
        <v>30</v>
      </c>
      <c r="U5182">
        <f t="shared" si="242"/>
        <v>0</v>
      </c>
    </row>
    <row r="5183" spans="1:21" x14ac:dyDescent="0.25">
      <c r="A5183">
        <v>20160319</v>
      </c>
      <c r="B5183" t="s">
        <v>503</v>
      </c>
      <c r="C5183" t="str">
        <f t="shared" si="240"/>
        <v>L</v>
      </c>
      <c r="D5183" t="s">
        <v>1825</v>
      </c>
      <c r="E5183" s="1">
        <v>25</v>
      </c>
      <c r="F5183" s="1">
        <v>35</v>
      </c>
      <c r="G5183">
        <f t="shared" si="241"/>
        <v>-10</v>
      </c>
      <c r="H5183" t="s">
        <v>2800</v>
      </c>
      <c r="K5183" t="s">
        <v>1827</v>
      </c>
      <c r="L5183" t="s">
        <v>1826</v>
      </c>
      <c r="M5183" t="s">
        <v>1825</v>
      </c>
      <c r="N5183" t="s">
        <v>1037</v>
      </c>
      <c r="O5183" t="s">
        <v>30</v>
      </c>
      <c r="U5183">
        <f t="shared" si="242"/>
        <v>0</v>
      </c>
    </row>
    <row r="5184" spans="1:21" x14ac:dyDescent="0.25">
      <c r="A5184">
        <v>20160319</v>
      </c>
      <c r="B5184" t="s">
        <v>1264</v>
      </c>
      <c r="C5184" t="str">
        <f t="shared" si="240"/>
        <v>W</v>
      </c>
      <c r="D5184" t="s">
        <v>171</v>
      </c>
      <c r="E5184" s="1">
        <v>67</v>
      </c>
      <c r="F5184" s="1">
        <v>14</v>
      </c>
      <c r="G5184">
        <f t="shared" si="241"/>
        <v>53</v>
      </c>
      <c r="H5184" t="s">
        <v>2800</v>
      </c>
      <c r="K5184" t="s">
        <v>1407</v>
      </c>
      <c r="L5184" t="s">
        <v>1263</v>
      </c>
      <c r="M5184" t="s">
        <v>1264</v>
      </c>
      <c r="N5184" t="s">
        <v>1033</v>
      </c>
      <c r="O5184" t="s">
        <v>30</v>
      </c>
      <c r="U5184">
        <f t="shared" si="242"/>
        <v>0</v>
      </c>
    </row>
    <row r="5185" spans="1:21" x14ac:dyDescent="0.25">
      <c r="A5185">
        <v>20160319</v>
      </c>
      <c r="B5185" t="s">
        <v>171</v>
      </c>
      <c r="C5185" t="str">
        <f t="shared" si="240"/>
        <v>L</v>
      </c>
      <c r="D5185" t="s">
        <v>1264</v>
      </c>
      <c r="E5185" s="1">
        <v>14</v>
      </c>
      <c r="F5185" s="1">
        <v>67</v>
      </c>
      <c r="G5185">
        <f t="shared" si="241"/>
        <v>-53</v>
      </c>
      <c r="H5185" t="s">
        <v>2800</v>
      </c>
      <c r="K5185" t="s">
        <v>1407</v>
      </c>
      <c r="L5185" t="s">
        <v>1263</v>
      </c>
      <c r="M5185" t="s">
        <v>1264</v>
      </c>
      <c r="N5185" t="s">
        <v>1037</v>
      </c>
      <c r="O5185" t="s">
        <v>30</v>
      </c>
      <c r="U5185">
        <f t="shared" si="242"/>
        <v>0</v>
      </c>
    </row>
    <row r="5186" spans="1:21" x14ac:dyDescent="0.25">
      <c r="A5186">
        <v>20160319</v>
      </c>
      <c r="B5186" t="s">
        <v>164</v>
      </c>
      <c r="C5186" t="str">
        <f t="shared" ref="C5186:C5249" si="243">IF(E5186-F5186&gt;0,"W",IF(E5186-F5186&lt;0,"L","D"))</f>
        <v>L</v>
      </c>
      <c r="D5186" t="s">
        <v>376</v>
      </c>
      <c r="E5186" s="1">
        <v>21</v>
      </c>
      <c r="F5186" s="1">
        <v>31</v>
      </c>
      <c r="G5186">
        <f t="shared" ref="G5186:G5249" si="244">E5186-F5186</f>
        <v>-10</v>
      </c>
      <c r="H5186" t="s">
        <v>2800</v>
      </c>
      <c r="K5186" t="s">
        <v>1820</v>
      </c>
      <c r="L5186" t="s">
        <v>1819</v>
      </c>
      <c r="M5186" t="s">
        <v>164</v>
      </c>
      <c r="N5186" t="s">
        <v>1033</v>
      </c>
      <c r="O5186" t="s">
        <v>30</v>
      </c>
      <c r="U5186">
        <f t="shared" ref="U5186:U5249" si="245">IF(C5186="L",IF(G5186&gt;-8,1,0),0)</f>
        <v>0</v>
      </c>
    </row>
    <row r="5187" spans="1:21" x14ac:dyDescent="0.25">
      <c r="A5187">
        <v>20160319</v>
      </c>
      <c r="B5187" t="s">
        <v>376</v>
      </c>
      <c r="C5187" t="str">
        <f t="shared" si="243"/>
        <v>W</v>
      </c>
      <c r="D5187" t="s">
        <v>164</v>
      </c>
      <c r="E5187" s="1">
        <v>31</v>
      </c>
      <c r="F5187" s="1">
        <v>21</v>
      </c>
      <c r="G5187">
        <f t="shared" si="244"/>
        <v>10</v>
      </c>
      <c r="H5187" t="s">
        <v>2800</v>
      </c>
      <c r="K5187" t="s">
        <v>1820</v>
      </c>
      <c r="L5187" t="s">
        <v>1819</v>
      </c>
      <c r="M5187" t="s">
        <v>164</v>
      </c>
      <c r="N5187" t="s">
        <v>1037</v>
      </c>
      <c r="O5187" t="s">
        <v>30</v>
      </c>
      <c r="U5187">
        <f t="shared" si="245"/>
        <v>0</v>
      </c>
    </row>
    <row r="5188" spans="1:21" x14ac:dyDescent="0.25">
      <c r="A5188">
        <v>20160529</v>
      </c>
      <c r="B5188" t="s">
        <v>376</v>
      </c>
      <c r="C5188" t="str">
        <f t="shared" si="243"/>
        <v>W</v>
      </c>
      <c r="D5188" t="s">
        <v>1264</v>
      </c>
      <c r="E5188" s="1">
        <v>27</v>
      </c>
      <c r="F5188" s="1">
        <v>13</v>
      </c>
      <c r="G5188">
        <f t="shared" si="244"/>
        <v>14</v>
      </c>
      <c r="H5188" t="s">
        <v>2006</v>
      </c>
      <c r="K5188" t="s">
        <v>1894</v>
      </c>
      <c r="L5188" t="s">
        <v>1017</v>
      </c>
      <c r="M5188" t="s">
        <v>376</v>
      </c>
      <c r="N5188" t="s">
        <v>1033</v>
      </c>
      <c r="S5188" t="s">
        <v>30</v>
      </c>
      <c r="U5188">
        <f t="shared" si="245"/>
        <v>0</v>
      </c>
    </row>
    <row r="5189" spans="1:21" x14ac:dyDescent="0.25">
      <c r="A5189">
        <v>20160529</v>
      </c>
      <c r="B5189" t="s">
        <v>1264</v>
      </c>
      <c r="C5189" t="str">
        <f t="shared" si="243"/>
        <v>L</v>
      </c>
      <c r="D5189" t="s">
        <v>376</v>
      </c>
      <c r="E5189" s="1">
        <v>13</v>
      </c>
      <c r="F5189" s="1">
        <v>27</v>
      </c>
      <c r="G5189">
        <f t="shared" si="244"/>
        <v>-14</v>
      </c>
      <c r="H5189" t="s">
        <v>2006</v>
      </c>
      <c r="K5189" t="s">
        <v>1894</v>
      </c>
      <c r="L5189" t="s">
        <v>1017</v>
      </c>
      <c r="M5189" t="s">
        <v>376</v>
      </c>
      <c r="N5189" t="s">
        <v>1037</v>
      </c>
      <c r="S5189" t="s">
        <v>30</v>
      </c>
      <c r="U5189">
        <f t="shared" si="245"/>
        <v>0</v>
      </c>
    </row>
    <row r="5190" spans="1:21" x14ac:dyDescent="0.25">
      <c r="A5190">
        <v>20160611</v>
      </c>
      <c r="B5190" t="s">
        <v>1824</v>
      </c>
      <c r="C5190" t="str">
        <f t="shared" si="243"/>
        <v>L</v>
      </c>
      <c r="D5190" t="s">
        <v>376</v>
      </c>
      <c r="E5190" s="1">
        <v>28</v>
      </c>
      <c r="F5190" s="1">
        <v>39</v>
      </c>
      <c r="G5190">
        <f t="shared" si="244"/>
        <v>-11</v>
      </c>
      <c r="H5190" t="s">
        <v>1997</v>
      </c>
      <c r="K5190" t="s">
        <v>1916</v>
      </c>
      <c r="L5190" t="s">
        <v>1715</v>
      </c>
      <c r="M5190" t="s">
        <v>1824</v>
      </c>
      <c r="N5190" t="s">
        <v>1033</v>
      </c>
      <c r="S5190" t="s">
        <v>30</v>
      </c>
      <c r="U5190">
        <f t="shared" si="245"/>
        <v>0</v>
      </c>
    </row>
    <row r="5191" spans="1:21" x14ac:dyDescent="0.25">
      <c r="A5191">
        <v>20160611</v>
      </c>
      <c r="B5191" t="s">
        <v>376</v>
      </c>
      <c r="C5191" t="str">
        <f t="shared" si="243"/>
        <v>W</v>
      </c>
      <c r="D5191" t="s">
        <v>1824</v>
      </c>
      <c r="E5191" s="1">
        <v>39</v>
      </c>
      <c r="F5191" s="1">
        <v>28</v>
      </c>
      <c r="G5191">
        <f t="shared" si="244"/>
        <v>11</v>
      </c>
      <c r="H5191" t="s">
        <v>1997</v>
      </c>
      <c r="K5191" t="s">
        <v>1916</v>
      </c>
      <c r="L5191" t="s">
        <v>1715</v>
      </c>
      <c r="M5191" t="s">
        <v>1824</v>
      </c>
      <c r="N5191" t="s">
        <v>1037</v>
      </c>
      <c r="S5191" t="s">
        <v>30</v>
      </c>
      <c r="U5191">
        <f t="shared" si="245"/>
        <v>0</v>
      </c>
    </row>
    <row r="5192" spans="1:21" x14ac:dyDescent="0.25">
      <c r="A5192">
        <v>20160611</v>
      </c>
      <c r="B5192" t="s">
        <v>1828</v>
      </c>
      <c r="C5192" t="str">
        <f t="shared" si="243"/>
        <v>L</v>
      </c>
      <c r="D5192" t="s">
        <v>1825</v>
      </c>
      <c r="E5192" s="1">
        <v>20</v>
      </c>
      <c r="F5192" s="1">
        <v>26</v>
      </c>
      <c r="G5192">
        <f t="shared" si="244"/>
        <v>-6</v>
      </c>
      <c r="H5192" t="s">
        <v>1999</v>
      </c>
      <c r="K5192" t="s">
        <v>1962</v>
      </c>
      <c r="L5192" t="s">
        <v>1913</v>
      </c>
      <c r="M5192" t="s">
        <v>1828</v>
      </c>
      <c r="N5192" t="s">
        <v>1033</v>
      </c>
      <c r="S5192" t="s">
        <v>30</v>
      </c>
      <c r="U5192">
        <f t="shared" si="245"/>
        <v>1</v>
      </c>
    </row>
    <row r="5193" spans="1:21" x14ac:dyDescent="0.25">
      <c r="A5193">
        <v>20160611</v>
      </c>
      <c r="B5193" t="s">
        <v>1825</v>
      </c>
      <c r="C5193" t="str">
        <f t="shared" si="243"/>
        <v>W</v>
      </c>
      <c r="D5193" t="s">
        <v>1828</v>
      </c>
      <c r="E5193" s="1">
        <v>26</v>
      </c>
      <c r="F5193" s="1">
        <v>20</v>
      </c>
      <c r="G5193">
        <f t="shared" si="244"/>
        <v>6</v>
      </c>
      <c r="H5193" t="s">
        <v>1999</v>
      </c>
      <c r="K5193" t="s">
        <v>1962</v>
      </c>
      <c r="L5193" t="s">
        <v>1913</v>
      </c>
      <c r="M5193" t="s">
        <v>1828</v>
      </c>
      <c r="N5193" t="s">
        <v>1037</v>
      </c>
      <c r="S5193" t="s">
        <v>30</v>
      </c>
      <c r="U5193">
        <f t="shared" si="245"/>
        <v>0</v>
      </c>
    </row>
    <row r="5194" spans="1:21" x14ac:dyDescent="0.25">
      <c r="A5194">
        <v>20160611</v>
      </c>
      <c r="B5194" t="s">
        <v>1821</v>
      </c>
      <c r="C5194" t="str">
        <f t="shared" si="243"/>
        <v>W</v>
      </c>
      <c r="D5194" t="s">
        <v>171</v>
      </c>
      <c r="E5194" s="1">
        <v>30</v>
      </c>
      <c r="F5194" s="1">
        <v>24</v>
      </c>
      <c r="G5194">
        <f t="shared" si="244"/>
        <v>6</v>
      </c>
      <c r="H5194" t="s">
        <v>2005</v>
      </c>
      <c r="K5194" t="s">
        <v>2004</v>
      </c>
      <c r="L5194" t="s">
        <v>1984</v>
      </c>
      <c r="M5194" t="s">
        <v>1821</v>
      </c>
      <c r="N5194" t="s">
        <v>1033</v>
      </c>
      <c r="S5194" t="s">
        <v>30</v>
      </c>
      <c r="U5194">
        <f t="shared" si="245"/>
        <v>0</v>
      </c>
    </row>
    <row r="5195" spans="1:21" x14ac:dyDescent="0.25">
      <c r="A5195">
        <v>20160611</v>
      </c>
      <c r="B5195" t="s">
        <v>171</v>
      </c>
      <c r="C5195" t="str">
        <f t="shared" si="243"/>
        <v>L</v>
      </c>
      <c r="D5195" t="s">
        <v>1821</v>
      </c>
      <c r="E5195" s="1">
        <v>24</v>
      </c>
      <c r="F5195" s="1">
        <v>30</v>
      </c>
      <c r="G5195">
        <f t="shared" si="244"/>
        <v>-6</v>
      </c>
      <c r="H5195" t="s">
        <v>2005</v>
      </c>
      <c r="K5195" t="s">
        <v>2004</v>
      </c>
      <c r="L5195" t="s">
        <v>1984</v>
      </c>
      <c r="M5195" t="s">
        <v>1821</v>
      </c>
      <c r="N5195" t="s">
        <v>1037</v>
      </c>
      <c r="S5195" t="s">
        <v>30</v>
      </c>
      <c r="U5195">
        <f t="shared" si="245"/>
        <v>1</v>
      </c>
    </row>
    <row r="5196" spans="1:21" x14ac:dyDescent="0.25">
      <c r="A5196">
        <v>20160611</v>
      </c>
      <c r="B5196" t="s">
        <v>1787</v>
      </c>
      <c r="C5196" t="str">
        <f t="shared" si="243"/>
        <v>W</v>
      </c>
      <c r="D5196" t="s">
        <v>1264</v>
      </c>
      <c r="E5196" s="1">
        <v>39</v>
      </c>
      <c r="F5196" s="1">
        <v>21</v>
      </c>
      <c r="G5196">
        <f t="shared" si="244"/>
        <v>18</v>
      </c>
      <c r="H5196" t="s">
        <v>2000</v>
      </c>
      <c r="K5196" t="s">
        <v>1836</v>
      </c>
      <c r="L5196" t="s">
        <v>1786</v>
      </c>
      <c r="M5196" t="s">
        <v>1787</v>
      </c>
      <c r="N5196" t="s">
        <v>1033</v>
      </c>
      <c r="S5196" t="s">
        <v>30</v>
      </c>
      <c r="U5196">
        <f t="shared" si="245"/>
        <v>0</v>
      </c>
    </row>
    <row r="5197" spans="1:21" x14ac:dyDescent="0.25">
      <c r="A5197">
        <v>20160611</v>
      </c>
      <c r="B5197" t="s">
        <v>1264</v>
      </c>
      <c r="C5197" t="str">
        <f t="shared" si="243"/>
        <v>L</v>
      </c>
      <c r="D5197" t="s">
        <v>1787</v>
      </c>
      <c r="E5197" s="1">
        <v>21</v>
      </c>
      <c r="F5197" s="1">
        <v>39</v>
      </c>
      <c r="G5197">
        <f t="shared" si="244"/>
        <v>-18</v>
      </c>
      <c r="H5197" t="s">
        <v>2000</v>
      </c>
      <c r="K5197" t="s">
        <v>1836</v>
      </c>
      <c r="L5197" t="s">
        <v>1786</v>
      </c>
      <c r="M5197" t="s">
        <v>1787</v>
      </c>
      <c r="N5197" t="s">
        <v>1037</v>
      </c>
      <c r="S5197" t="s">
        <v>30</v>
      </c>
      <c r="U5197">
        <f t="shared" si="245"/>
        <v>0</v>
      </c>
    </row>
    <row r="5198" spans="1:21" x14ac:dyDescent="0.25">
      <c r="A5198">
        <v>20160618</v>
      </c>
      <c r="B5198" t="s">
        <v>1824</v>
      </c>
      <c r="C5198" t="str">
        <f t="shared" si="243"/>
        <v>L</v>
      </c>
      <c r="D5198" t="s">
        <v>376</v>
      </c>
      <c r="E5198" s="1">
        <v>7</v>
      </c>
      <c r="F5198" s="1">
        <v>23</v>
      </c>
      <c r="G5198">
        <f t="shared" si="244"/>
        <v>-16</v>
      </c>
      <c r="H5198" t="s">
        <v>1997</v>
      </c>
      <c r="K5198" t="s">
        <v>1882</v>
      </c>
      <c r="L5198" t="s">
        <v>1681</v>
      </c>
      <c r="M5198" t="s">
        <v>1824</v>
      </c>
      <c r="N5198" t="s">
        <v>1033</v>
      </c>
      <c r="S5198" t="s">
        <v>30</v>
      </c>
      <c r="U5198">
        <f t="shared" si="245"/>
        <v>0</v>
      </c>
    </row>
    <row r="5199" spans="1:21" x14ac:dyDescent="0.25">
      <c r="A5199">
        <v>20160618</v>
      </c>
      <c r="B5199" t="s">
        <v>376</v>
      </c>
      <c r="C5199" t="str">
        <f t="shared" si="243"/>
        <v>W</v>
      </c>
      <c r="D5199" t="s">
        <v>1824</v>
      </c>
      <c r="E5199" s="1">
        <v>23</v>
      </c>
      <c r="F5199" s="1">
        <v>7</v>
      </c>
      <c r="G5199">
        <f t="shared" si="244"/>
        <v>16</v>
      </c>
      <c r="H5199" t="s">
        <v>1997</v>
      </c>
      <c r="K5199" t="s">
        <v>1882</v>
      </c>
      <c r="L5199" t="s">
        <v>1681</v>
      </c>
      <c r="M5199" t="s">
        <v>1824</v>
      </c>
      <c r="N5199" t="s">
        <v>1037</v>
      </c>
      <c r="S5199" t="s">
        <v>30</v>
      </c>
      <c r="U5199">
        <f t="shared" si="245"/>
        <v>0</v>
      </c>
    </row>
    <row r="5200" spans="1:21" x14ac:dyDescent="0.25">
      <c r="A5200">
        <v>20160618</v>
      </c>
      <c r="B5200" t="s">
        <v>1828</v>
      </c>
      <c r="C5200" t="str">
        <f t="shared" si="243"/>
        <v>W</v>
      </c>
      <c r="D5200" t="s">
        <v>1825</v>
      </c>
      <c r="E5200" s="1">
        <v>32</v>
      </c>
      <c r="F5200" s="1">
        <v>26</v>
      </c>
      <c r="G5200">
        <f t="shared" si="244"/>
        <v>6</v>
      </c>
      <c r="H5200" t="s">
        <v>1999</v>
      </c>
      <c r="K5200" t="s">
        <v>1971</v>
      </c>
      <c r="L5200" t="s">
        <v>1850</v>
      </c>
      <c r="M5200" t="s">
        <v>1828</v>
      </c>
      <c r="N5200" t="s">
        <v>1033</v>
      </c>
      <c r="S5200" t="s">
        <v>30</v>
      </c>
      <c r="U5200">
        <f t="shared" si="245"/>
        <v>0</v>
      </c>
    </row>
    <row r="5201" spans="1:21" x14ac:dyDescent="0.25">
      <c r="A5201">
        <v>20160618</v>
      </c>
      <c r="B5201" t="s">
        <v>1825</v>
      </c>
      <c r="C5201" t="str">
        <f t="shared" si="243"/>
        <v>L</v>
      </c>
      <c r="D5201" t="s">
        <v>1828</v>
      </c>
      <c r="E5201" s="1">
        <v>26</v>
      </c>
      <c r="F5201" s="1">
        <v>32</v>
      </c>
      <c r="G5201">
        <f t="shared" si="244"/>
        <v>-6</v>
      </c>
      <c r="H5201" t="s">
        <v>1999</v>
      </c>
      <c r="K5201" t="s">
        <v>1971</v>
      </c>
      <c r="L5201" t="s">
        <v>1850</v>
      </c>
      <c r="M5201" t="s">
        <v>1828</v>
      </c>
      <c r="N5201" t="s">
        <v>1037</v>
      </c>
      <c r="S5201" t="s">
        <v>30</v>
      </c>
      <c r="U5201">
        <f t="shared" si="245"/>
        <v>1</v>
      </c>
    </row>
    <row r="5202" spans="1:21" x14ac:dyDescent="0.25">
      <c r="A5202">
        <v>20160618</v>
      </c>
      <c r="B5202" t="s">
        <v>1787</v>
      </c>
      <c r="C5202" t="str">
        <f t="shared" si="243"/>
        <v>W</v>
      </c>
      <c r="D5202" t="s">
        <v>1264</v>
      </c>
      <c r="E5202" s="1">
        <v>36</v>
      </c>
      <c r="F5202" s="1">
        <v>22</v>
      </c>
      <c r="G5202">
        <f t="shared" si="244"/>
        <v>14</v>
      </c>
      <c r="H5202" t="s">
        <v>2000</v>
      </c>
      <c r="K5202" t="s">
        <v>1838</v>
      </c>
      <c r="L5202" t="s">
        <v>1837</v>
      </c>
      <c r="M5202" t="s">
        <v>1787</v>
      </c>
      <c r="N5202" t="s">
        <v>1033</v>
      </c>
      <c r="S5202" t="s">
        <v>30</v>
      </c>
      <c r="U5202">
        <f t="shared" si="245"/>
        <v>0</v>
      </c>
    </row>
    <row r="5203" spans="1:21" x14ac:dyDescent="0.25">
      <c r="A5203">
        <v>20160618</v>
      </c>
      <c r="B5203" t="s">
        <v>1264</v>
      </c>
      <c r="C5203" t="str">
        <f t="shared" si="243"/>
        <v>L</v>
      </c>
      <c r="D5203" t="s">
        <v>1787</v>
      </c>
      <c r="E5203" s="1">
        <v>22</v>
      </c>
      <c r="F5203" s="1">
        <v>36</v>
      </c>
      <c r="G5203">
        <f t="shared" si="244"/>
        <v>-14</v>
      </c>
      <c r="H5203" t="s">
        <v>2000</v>
      </c>
      <c r="K5203" t="s">
        <v>1838</v>
      </c>
      <c r="L5203" t="s">
        <v>1837</v>
      </c>
      <c r="M5203" t="s">
        <v>1787</v>
      </c>
      <c r="N5203" t="s">
        <v>1037</v>
      </c>
      <c r="S5203" t="s">
        <v>30</v>
      </c>
      <c r="U5203">
        <f t="shared" si="245"/>
        <v>0</v>
      </c>
    </row>
    <row r="5204" spans="1:21" x14ac:dyDescent="0.25">
      <c r="A5204">
        <v>20160619</v>
      </c>
      <c r="B5204" t="s">
        <v>1821</v>
      </c>
      <c r="C5204" t="str">
        <f t="shared" si="243"/>
        <v>W</v>
      </c>
      <c r="D5204" t="s">
        <v>164</v>
      </c>
      <c r="E5204" s="1">
        <v>30</v>
      </c>
      <c r="F5204" s="1">
        <v>19</v>
      </c>
      <c r="G5204">
        <f t="shared" si="244"/>
        <v>11</v>
      </c>
      <c r="H5204" t="s">
        <v>2003</v>
      </c>
      <c r="K5204" t="s">
        <v>2002</v>
      </c>
      <c r="L5204" t="s">
        <v>2001</v>
      </c>
      <c r="M5204" t="s">
        <v>1821</v>
      </c>
      <c r="N5204" t="s">
        <v>1033</v>
      </c>
      <c r="S5204" t="s">
        <v>30</v>
      </c>
      <c r="U5204">
        <f t="shared" si="245"/>
        <v>0</v>
      </c>
    </row>
    <row r="5205" spans="1:21" x14ac:dyDescent="0.25">
      <c r="A5205">
        <v>20160619</v>
      </c>
      <c r="B5205" t="s">
        <v>164</v>
      </c>
      <c r="C5205" t="str">
        <f t="shared" si="243"/>
        <v>L</v>
      </c>
      <c r="D5205" t="s">
        <v>1821</v>
      </c>
      <c r="E5205" s="1">
        <v>19</v>
      </c>
      <c r="F5205" s="1">
        <v>30</v>
      </c>
      <c r="G5205">
        <f t="shared" si="244"/>
        <v>-11</v>
      </c>
      <c r="H5205" t="s">
        <v>2003</v>
      </c>
      <c r="K5205" t="s">
        <v>2002</v>
      </c>
      <c r="L5205" t="s">
        <v>2001</v>
      </c>
      <c r="M5205" t="s">
        <v>1821</v>
      </c>
      <c r="N5205" t="s">
        <v>1037</v>
      </c>
      <c r="S5205" t="s">
        <v>30</v>
      </c>
      <c r="U5205">
        <f t="shared" si="245"/>
        <v>0</v>
      </c>
    </row>
    <row r="5206" spans="1:21" x14ac:dyDescent="0.25">
      <c r="A5206">
        <v>20160625</v>
      </c>
      <c r="B5206" t="s">
        <v>1824</v>
      </c>
      <c r="C5206" t="str">
        <f t="shared" si="243"/>
        <v>L</v>
      </c>
      <c r="D5206" t="s">
        <v>376</v>
      </c>
      <c r="E5206" s="1">
        <v>40</v>
      </c>
      <c r="F5206" s="1">
        <v>44</v>
      </c>
      <c r="G5206">
        <f t="shared" si="244"/>
        <v>-4</v>
      </c>
      <c r="H5206" t="s">
        <v>1997</v>
      </c>
      <c r="K5206" t="s">
        <v>1812</v>
      </c>
      <c r="L5206" t="s">
        <v>1675</v>
      </c>
      <c r="M5206" t="s">
        <v>1824</v>
      </c>
      <c r="N5206" t="s">
        <v>1033</v>
      </c>
      <c r="S5206" t="s">
        <v>30</v>
      </c>
      <c r="U5206">
        <f t="shared" si="245"/>
        <v>1</v>
      </c>
    </row>
    <row r="5207" spans="1:21" x14ac:dyDescent="0.25">
      <c r="A5207">
        <v>20160625</v>
      </c>
      <c r="B5207" t="s">
        <v>376</v>
      </c>
      <c r="C5207" t="str">
        <f t="shared" si="243"/>
        <v>W</v>
      </c>
      <c r="D5207" t="s">
        <v>1824</v>
      </c>
      <c r="E5207" s="1">
        <v>44</v>
      </c>
      <c r="F5207" s="1">
        <v>40</v>
      </c>
      <c r="G5207">
        <f t="shared" si="244"/>
        <v>4</v>
      </c>
      <c r="H5207" t="s">
        <v>1997</v>
      </c>
      <c r="K5207" t="s">
        <v>1812</v>
      </c>
      <c r="L5207" t="s">
        <v>1675</v>
      </c>
      <c r="M5207" t="s">
        <v>1824</v>
      </c>
      <c r="N5207" t="s">
        <v>1037</v>
      </c>
      <c r="S5207" t="s">
        <v>30</v>
      </c>
      <c r="U5207">
        <f t="shared" si="245"/>
        <v>0</v>
      </c>
    </row>
    <row r="5208" spans="1:21" x14ac:dyDescent="0.25">
      <c r="A5208">
        <v>20160625</v>
      </c>
      <c r="B5208" t="s">
        <v>1821</v>
      </c>
      <c r="C5208" t="str">
        <f t="shared" si="243"/>
        <v>L</v>
      </c>
      <c r="D5208" t="s">
        <v>164</v>
      </c>
      <c r="E5208" s="1">
        <v>0</v>
      </c>
      <c r="F5208" s="1">
        <v>27</v>
      </c>
      <c r="G5208">
        <f t="shared" si="244"/>
        <v>-27</v>
      </c>
      <c r="H5208" t="s">
        <v>2003</v>
      </c>
      <c r="K5208" t="s">
        <v>2002</v>
      </c>
      <c r="L5208" t="s">
        <v>2001</v>
      </c>
      <c r="M5208" t="s">
        <v>1821</v>
      </c>
      <c r="N5208" t="s">
        <v>1033</v>
      </c>
      <c r="S5208" t="s">
        <v>30</v>
      </c>
      <c r="U5208">
        <f t="shared" si="245"/>
        <v>0</v>
      </c>
    </row>
    <row r="5209" spans="1:21" x14ac:dyDescent="0.25">
      <c r="A5209">
        <v>20160625</v>
      </c>
      <c r="B5209" t="s">
        <v>164</v>
      </c>
      <c r="C5209" t="str">
        <f t="shared" si="243"/>
        <v>W</v>
      </c>
      <c r="D5209" t="s">
        <v>1821</v>
      </c>
      <c r="E5209" s="1">
        <v>27</v>
      </c>
      <c r="F5209" s="1">
        <v>0</v>
      </c>
      <c r="G5209">
        <f t="shared" si="244"/>
        <v>27</v>
      </c>
      <c r="H5209" t="s">
        <v>2003</v>
      </c>
      <c r="K5209" t="s">
        <v>2002</v>
      </c>
      <c r="L5209" t="s">
        <v>2001</v>
      </c>
      <c r="M5209" t="s">
        <v>1821</v>
      </c>
      <c r="N5209" t="s">
        <v>1037</v>
      </c>
      <c r="S5209" t="s">
        <v>30</v>
      </c>
      <c r="U5209">
        <f t="shared" si="245"/>
        <v>0</v>
      </c>
    </row>
    <row r="5210" spans="1:21" x14ac:dyDescent="0.25">
      <c r="A5210">
        <v>20160625</v>
      </c>
      <c r="B5210" t="s">
        <v>1828</v>
      </c>
      <c r="C5210" t="str">
        <f t="shared" si="243"/>
        <v>W</v>
      </c>
      <c r="D5210" t="s">
        <v>1825</v>
      </c>
      <c r="E5210" s="1">
        <v>19</v>
      </c>
      <c r="F5210" s="1">
        <v>13</v>
      </c>
      <c r="G5210">
        <f t="shared" si="244"/>
        <v>6</v>
      </c>
      <c r="H5210" t="s">
        <v>1999</v>
      </c>
      <c r="K5210" t="s">
        <v>1868</v>
      </c>
      <c r="L5210" t="s">
        <v>1998</v>
      </c>
      <c r="M5210" t="s">
        <v>1828</v>
      </c>
      <c r="N5210" t="s">
        <v>1033</v>
      </c>
      <c r="S5210" t="s">
        <v>30</v>
      </c>
      <c r="U5210">
        <f t="shared" si="245"/>
        <v>0</v>
      </c>
    </row>
    <row r="5211" spans="1:21" x14ac:dyDescent="0.25">
      <c r="A5211">
        <v>20160625</v>
      </c>
      <c r="B5211" t="s">
        <v>1825</v>
      </c>
      <c r="C5211" t="str">
        <f t="shared" si="243"/>
        <v>L</v>
      </c>
      <c r="D5211" t="s">
        <v>1828</v>
      </c>
      <c r="E5211" s="1">
        <v>13</v>
      </c>
      <c r="F5211" s="1">
        <v>19</v>
      </c>
      <c r="G5211">
        <f t="shared" si="244"/>
        <v>-6</v>
      </c>
      <c r="H5211" t="s">
        <v>1999</v>
      </c>
      <c r="K5211" t="s">
        <v>1868</v>
      </c>
      <c r="L5211" t="s">
        <v>1998</v>
      </c>
      <c r="M5211" t="s">
        <v>1828</v>
      </c>
      <c r="N5211" t="s">
        <v>1037</v>
      </c>
      <c r="S5211" t="s">
        <v>30</v>
      </c>
      <c r="U5211">
        <f t="shared" si="245"/>
        <v>1</v>
      </c>
    </row>
    <row r="5212" spans="1:21" x14ac:dyDescent="0.25">
      <c r="A5212">
        <v>20160625</v>
      </c>
      <c r="B5212" t="s">
        <v>1787</v>
      </c>
      <c r="C5212" t="str">
        <f t="shared" si="243"/>
        <v>W</v>
      </c>
      <c r="D5212" t="s">
        <v>1264</v>
      </c>
      <c r="E5212" s="1">
        <v>46</v>
      </c>
      <c r="F5212" s="1">
        <v>6</v>
      </c>
      <c r="G5212">
        <f t="shared" si="244"/>
        <v>40</v>
      </c>
      <c r="H5212" t="s">
        <v>2000</v>
      </c>
      <c r="K5212" t="s">
        <v>1878</v>
      </c>
      <c r="L5212" t="s">
        <v>1877</v>
      </c>
      <c r="M5212" t="s">
        <v>1787</v>
      </c>
      <c r="N5212" t="s">
        <v>1033</v>
      </c>
      <c r="S5212" t="s">
        <v>30</v>
      </c>
      <c r="U5212">
        <f t="shared" si="245"/>
        <v>0</v>
      </c>
    </row>
    <row r="5213" spans="1:21" x14ac:dyDescent="0.25">
      <c r="A5213">
        <v>20160625</v>
      </c>
      <c r="B5213" t="s">
        <v>1264</v>
      </c>
      <c r="C5213" t="str">
        <f t="shared" si="243"/>
        <v>L</v>
      </c>
      <c r="D5213" t="s">
        <v>1787</v>
      </c>
      <c r="E5213" s="1">
        <v>6</v>
      </c>
      <c r="F5213" s="1">
        <v>46</v>
      </c>
      <c r="G5213">
        <f t="shared" si="244"/>
        <v>-40</v>
      </c>
      <c r="H5213" t="s">
        <v>2000</v>
      </c>
      <c r="K5213" t="s">
        <v>1878</v>
      </c>
      <c r="L5213" t="s">
        <v>1877</v>
      </c>
      <c r="M5213" t="s">
        <v>1787</v>
      </c>
      <c r="N5213" t="s">
        <v>1037</v>
      </c>
      <c r="S5213" t="s">
        <v>30</v>
      </c>
      <c r="U5213">
        <f t="shared" si="245"/>
        <v>0</v>
      </c>
    </row>
    <row r="5214" spans="1:21" x14ac:dyDescent="0.25">
      <c r="A5214">
        <v>20160820</v>
      </c>
      <c r="B5214" t="s">
        <v>1828</v>
      </c>
      <c r="C5214" t="str">
        <f t="shared" si="243"/>
        <v>W</v>
      </c>
      <c r="D5214" t="s">
        <v>1821</v>
      </c>
      <c r="E5214" s="1">
        <v>30</v>
      </c>
      <c r="F5214" s="1">
        <v>23</v>
      </c>
      <c r="G5214">
        <f t="shared" si="244"/>
        <v>7</v>
      </c>
      <c r="H5214" t="s">
        <v>2763</v>
      </c>
      <c r="K5214" t="s">
        <v>2021</v>
      </c>
      <c r="L5214" t="s">
        <v>2745</v>
      </c>
      <c r="M5214" t="s">
        <v>1828</v>
      </c>
      <c r="N5214" t="s">
        <v>1033</v>
      </c>
      <c r="P5214" t="s">
        <v>30</v>
      </c>
      <c r="U5214">
        <f t="shared" si="245"/>
        <v>0</v>
      </c>
    </row>
    <row r="5215" spans="1:21" x14ac:dyDescent="0.25">
      <c r="A5215">
        <v>20160820</v>
      </c>
      <c r="B5215" t="s">
        <v>1821</v>
      </c>
      <c r="C5215" t="str">
        <f t="shared" si="243"/>
        <v>L</v>
      </c>
      <c r="D5215" t="s">
        <v>1828</v>
      </c>
      <c r="E5215" s="1">
        <v>23</v>
      </c>
      <c r="F5215" s="1">
        <v>30</v>
      </c>
      <c r="G5215">
        <f t="shared" si="244"/>
        <v>-7</v>
      </c>
      <c r="H5215" t="s">
        <v>2763</v>
      </c>
      <c r="K5215" t="s">
        <v>2021</v>
      </c>
      <c r="L5215" t="s">
        <v>2745</v>
      </c>
      <c r="M5215" t="s">
        <v>1828</v>
      </c>
      <c r="N5215" t="s">
        <v>1037</v>
      </c>
      <c r="P5215" t="s">
        <v>30</v>
      </c>
      <c r="U5215">
        <f t="shared" si="245"/>
        <v>1</v>
      </c>
    </row>
    <row r="5216" spans="1:21" x14ac:dyDescent="0.25">
      <c r="A5216">
        <v>20160820</v>
      </c>
      <c r="B5216" t="s">
        <v>1824</v>
      </c>
      <c r="C5216" t="str">
        <f t="shared" si="243"/>
        <v>L</v>
      </c>
      <c r="D5216" t="s">
        <v>1787</v>
      </c>
      <c r="E5216" s="1">
        <v>8</v>
      </c>
      <c r="F5216" s="1">
        <v>42</v>
      </c>
      <c r="G5216">
        <f t="shared" si="244"/>
        <v>-34</v>
      </c>
      <c r="H5216" t="s">
        <v>2763</v>
      </c>
      <c r="K5216" t="s">
        <v>1960</v>
      </c>
      <c r="L5216" t="s">
        <v>1675</v>
      </c>
      <c r="M5216" t="s">
        <v>1824</v>
      </c>
      <c r="N5216" t="s">
        <v>1033</v>
      </c>
      <c r="P5216" t="s">
        <v>30</v>
      </c>
      <c r="U5216">
        <f t="shared" si="245"/>
        <v>0</v>
      </c>
    </row>
    <row r="5217" spans="1:21" x14ac:dyDescent="0.25">
      <c r="A5217">
        <v>20160820</v>
      </c>
      <c r="B5217" t="s">
        <v>1787</v>
      </c>
      <c r="C5217" t="str">
        <f t="shared" si="243"/>
        <v>W</v>
      </c>
      <c r="D5217" t="s">
        <v>1824</v>
      </c>
      <c r="E5217" s="1">
        <v>42</v>
      </c>
      <c r="F5217" s="1">
        <v>8</v>
      </c>
      <c r="G5217">
        <f t="shared" si="244"/>
        <v>34</v>
      </c>
      <c r="H5217" t="s">
        <v>2763</v>
      </c>
      <c r="K5217" t="s">
        <v>1960</v>
      </c>
      <c r="L5217" t="s">
        <v>1675</v>
      </c>
      <c r="M5217" t="s">
        <v>1824</v>
      </c>
      <c r="N5217" t="s">
        <v>1037</v>
      </c>
      <c r="P5217" t="s">
        <v>30</v>
      </c>
      <c r="U5217">
        <f t="shared" si="245"/>
        <v>0</v>
      </c>
    </row>
    <row r="5218" spans="1:21" x14ac:dyDescent="0.25">
      <c r="A5218">
        <v>20160827</v>
      </c>
      <c r="B5218" t="s">
        <v>1821</v>
      </c>
      <c r="C5218" t="str">
        <f t="shared" si="243"/>
        <v>W</v>
      </c>
      <c r="D5218" t="s">
        <v>1828</v>
      </c>
      <c r="E5218" s="1">
        <v>26</v>
      </c>
      <c r="F5218" s="1">
        <v>24</v>
      </c>
      <c r="G5218">
        <f t="shared" si="244"/>
        <v>2</v>
      </c>
      <c r="H5218" t="s">
        <v>2763</v>
      </c>
      <c r="K5218" t="s">
        <v>1920</v>
      </c>
      <c r="L5218" t="s">
        <v>1919</v>
      </c>
      <c r="M5218" t="s">
        <v>1821</v>
      </c>
      <c r="N5218" t="s">
        <v>1033</v>
      </c>
      <c r="P5218" t="s">
        <v>30</v>
      </c>
      <c r="U5218">
        <f t="shared" si="245"/>
        <v>0</v>
      </c>
    </row>
    <row r="5219" spans="1:21" x14ac:dyDescent="0.25">
      <c r="A5219">
        <v>20160827</v>
      </c>
      <c r="B5219" t="s">
        <v>1828</v>
      </c>
      <c r="C5219" t="str">
        <f t="shared" si="243"/>
        <v>L</v>
      </c>
      <c r="D5219" t="s">
        <v>1821</v>
      </c>
      <c r="E5219" s="1">
        <v>24</v>
      </c>
      <c r="F5219" s="1">
        <v>26</v>
      </c>
      <c r="G5219">
        <f t="shared" si="244"/>
        <v>-2</v>
      </c>
      <c r="H5219" t="s">
        <v>2763</v>
      </c>
      <c r="K5219" t="s">
        <v>1920</v>
      </c>
      <c r="L5219" t="s">
        <v>1919</v>
      </c>
      <c r="M5219" t="s">
        <v>1821</v>
      </c>
      <c r="N5219" t="s">
        <v>1037</v>
      </c>
      <c r="P5219" t="s">
        <v>30</v>
      </c>
      <c r="U5219">
        <f t="shared" si="245"/>
        <v>1</v>
      </c>
    </row>
    <row r="5220" spans="1:21" x14ac:dyDescent="0.25">
      <c r="A5220">
        <v>20160827</v>
      </c>
      <c r="B5220" t="s">
        <v>1787</v>
      </c>
      <c r="C5220" t="str">
        <f t="shared" si="243"/>
        <v>W</v>
      </c>
      <c r="D5220" t="s">
        <v>1824</v>
      </c>
      <c r="E5220" s="1">
        <v>29</v>
      </c>
      <c r="F5220" s="1">
        <v>9</v>
      </c>
      <c r="G5220">
        <f t="shared" si="244"/>
        <v>20</v>
      </c>
      <c r="H5220" t="s">
        <v>2763</v>
      </c>
      <c r="K5220" t="s">
        <v>1838</v>
      </c>
      <c r="L5220" t="s">
        <v>1837</v>
      </c>
      <c r="M5220" t="s">
        <v>1787</v>
      </c>
      <c r="N5220" t="s">
        <v>1033</v>
      </c>
      <c r="P5220" t="s">
        <v>30</v>
      </c>
      <c r="U5220">
        <f t="shared" si="245"/>
        <v>0</v>
      </c>
    </row>
    <row r="5221" spans="1:21" x14ac:dyDescent="0.25">
      <c r="A5221">
        <v>20160827</v>
      </c>
      <c r="B5221" t="s">
        <v>1824</v>
      </c>
      <c r="C5221" t="str">
        <f t="shared" si="243"/>
        <v>L</v>
      </c>
      <c r="D5221" t="s">
        <v>1787</v>
      </c>
      <c r="E5221" s="1">
        <v>9</v>
      </c>
      <c r="F5221" s="1">
        <v>29</v>
      </c>
      <c r="G5221">
        <f t="shared" si="244"/>
        <v>-20</v>
      </c>
      <c r="H5221" t="s">
        <v>2763</v>
      </c>
      <c r="K5221" t="s">
        <v>1838</v>
      </c>
      <c r="L5221" t="s">
        <v>1837</v>
      </c>
      <c r="M5221" t="s">
        <v>1787</v>
      </c>
      <c r="N5221" t="s">
        <v>1037</v>
      </c>
      <c r="P5221" t="s">
        <v>30</v>
      </c>
      <c r="U5221">
        <f t="shared" si="245"/>
        <v>0</v>
      </c>
    </row>
    <row r="5222" spans="1:21" x14ac:dyDescent="0.25">
      <c r="A5222">
        <v>20160910</v>
      </c>
      <c r="B5222" t="s">
        <v>1824</v>
      </c>
      <c r="C5222" t="str">
        <f t="shared" si="243"/>
        <v>W</v>
      </c>
      <c r="D5222" t="s">
        <v>1828</v>
      </c>
      <c r="E5222" s="1">
        <v>23</v>
      </c>
      <c r="F5222" s="1">
        <v>17</v>
      </c>
      <c r="G5222">
        <f t="shared" si="244"/>
        <v>6</v>
      </c>
      <c r="H5222" t="s">
        <v>2763</v>
      </c>
      <c r="K5222" t="s">
        <v>1916</v>
      </c>
      <c r="L5222" t="s">
        <v>1715</v>
      </c>
      <c r="M5222" t="s">
        <v>1824</v>
      </c>
      <c r="N5222" t="s">
        <v>1033</v>
      </c>
      <c r="P5222" t="s">
        <v>30</v>
      </c>
      <c r="U5222">
        <f t="shared" si="245"/>
        <v>0</v>
      </c>
    </row>
    <row r="5223" spans="1:21" x14ac:dyDescent="0.25">
      <c r="A5223">
        <v>20160910</v>
      </c>
      <c r="B5223" t="s">
        <v>1828</v>
      </c>
      <c r="C5223" t="str">
        <f t="shared" si="243"/>
        <v>L</v>
      </c>
      <c r="D5223" t="s">
        <v>1824</v>
      </c>
      <c r="E5223" s="1">
        <v>17</v>
      </c>
      <c r="F5223" s="1">
        <v>23</v>
      </c>
      <c r="G5223">
        <f t="shared" si="244"/>
        <v>-6</v>
      </c>
      <c r="H5223" t="s">
        <v>2763</v>
      </c>
      <c r="K5223" t="s">
        <v>1916</v>
      </c>
      <c r="L5223" t="s">
        <v>1715</v>
      </c>
      <c r="M5223" t="s">
        <v>1824</v>
      </c>
      <c r="N5223" t="s">
        <v>1037</v>
      </c>
      <c r="P5223" t="s">
        <v>30</v>
      </c>
      <c r="U5223">
        <f t="shared" si="245"/>
        <v>1</v>
      </c>
    </row>
    <row r="5224" spans="1:21" x14ac:dyDescent="0.25">
      <c r="A5224">
        <v>20160910</v>
      </c>
      <c r="B5224" t="s">
        <v>1787</v>
      </c>
      <c r="C5224" t="str">
        <f t="shared" si="243"/>
        <v>W</v>
      </c>
      <c r="D5224" t="s">
        <v>1821</v>
      </c>
      <c r="E5224" s="1">
        <v>57</v>
      </c>
      <c r="F5224" s="1">
        <v>22</v>
      </c>
      <c r="G5224">
        <f t="shared" si="244"/>
        <v>35</v>
      </c>
      <c r="H5224" t="s">
        <v>2763</v>
      </c>
      <c r="K5224" t="s">
        <v>2017</v>
      </c>
      <c r="L5224" t="s">
        <v>1503</v>
      </c>
      <c r="M5224" t="s">
        <v>1787</v>
      </c>
      <c r="N5224" t="s">
        <v>1033</v>
      </c>
      <c r="P5224" t="s">
        <v>30</v>
      </c>
      <c r="U5224">
        <f t="shared" si="245"/>
        <v>0</v>
      </c>
    </row>
    <row r="5225" spans="1:21" x14ac:dyDescent="0.25">
      <c r="A5225">
        <v>20160910</v>
      </c>
      <c r="B5225" t="s">
        <v>1821</v>
      </c>
      <c r="C5225" t="str">
        <f t="shared" si="243"/>
        <v>L</v>
      </c>
      <c r="D5225" t="s">
        <v>1787</v>
      </c>
      <c r="E5225" s="1">
        <v>22</v>
      </c>
      <c r="F5225" s="1">
        <v>57</v>
      </c>
      <c r="G5225">
        <f t="shared" si="244"/>
        <v>-35</v>
      </c>
      <c r="H5225" t="s">
        <v>2763</v>
      </c>
      <c r="K5225" t="s">
        <v>2017</v>
      </c>
      <c r="L5225" t="s">
        <v>1503</v>
      </c>
      <c r="M5225" t="s">
        <v>1787</v>
      </c>
      <c r="N5225" t="s">
        <v>1037</v>
      </c>
      <c r="P5225" t="s">
        <v>30</v>
      </c>
      <c r="U5225">
        <f t="shared" si="245"/>
        <v>0</v>
      </c>
    </row>
    <row r="5226" spans="1:21" x14ac:dyDescent="0.25">
      <c r="A5226">
        <v>20160917</v>
      </c>
      <c r="B5226" t="s">
        <v>1824</v>
      </c>
      <c r="C5226" t="str">
        <f t="shared" si="243"/>
        <v>W</v>
      </c>
      <c r="D5226" t="s">
        <v>1821</v>
      </c>
      <c r="E5226" s="1">
        <v>36</v>
      </c>
      <c r="F5226" s="1">
        <v>20</v>
      </c>
      <c r="G5226">
        <f t="shared" si="244"/>
        <v>16</v>
      </c>
      <c r="H5226" t="s">
        <v>2763</v>
      </c>
      <c r="K5226" t="s">
        <v>2762</v>
      </c>
      <c r="L5226" t="s">
        <v>1720</v>
      </c>
      <c r="M5226" t="s">
        <v>1824</v>
      </c>
      <c r="N5226" t="s">
        <v>1033</v>
      </c>
      <c r="P5226" t="s">
        <v>30</v>
      </c>
      <c r="U5226">
        <f t="shared" si="245"/>
        <v>0</v>
      </c>
    </row>
    <row r="5227" spans="1:21" x14ac:dyDescent="0.25">
      <c r="A5227">
        <v>20160917</v>
      </c>
      <c r="B5227" t="s">
        <v>1821</v>
      </c>
      <c r="C5227" t="str">
        <f t="shared" si="243"/>
        <v>L</v>
      </c>
      <c r="D5227" t="s">
        <v>1824</v>
      </c>
      <c r="E5227" s="1">
        <v>20</v>
      </c>
      <c r="F5227" s="1">
        <v>36</v>
      </c>
      <c r="G5227">
        <f t="shared" si="244"/>
        <v>-16</v>
      </c>
      <c r="H5227" t="s">
        <v>2763</v>
      </c>
      <c r="K5227" t="s">
        <v>2762</v>
      </c>
      <c r="L5227" t="s">
        <v>1720</v>
      </c>
      <c r="M5227" t="s">
        <v>1824</v>
      </c>
      <c r="N5227" t="s">
        <v>1037</v>
      </c>
      <c r="P5227" t="s">
        <v>30</v>
      </c>
      <c r="U5227">
        <f t="shared" si="245"/>
        <v>0</v>
      </c>
    </row>
    <row r="5228" spans="1:21" x14ac:dyDescent="0.25">
      <c r="A5228">
        <v>20160917</v>
      </c>
      <c r="B5228" t="s">
        <v>1787</v>
      </c>
      <c r="C5228" t="str">
        <f t="shared" si="243"/>
        <v>W</v>
      </c>
      <c r="D5228" t="s">
        <v>1828</v>
      </c>
      <c r="E5228" s="1">
        <v>41</v>
      </c>
      <c r="F5228" s="1">
        <v>13</v>
      </c>
      <c r="G5228">
        <f t="shared" si="244"/>
        <v>28</v>
      </c>
      <c r="H5228" t="s">
        <v>2763</v>
      </c>
      <c r="K5228" t="s">
        <v>2037</v>
      </c>
      <c r="L5228" t="s">
        <v>1846</v>
      </c>
      <c r="M5228" t="s">
        <v>1787</v>
      </c>
      <c r="N5228" t="s">
        <v>1033</v>
      </c>
      <c r="P5228" t="s">
        <v>30</v>
      </c>
      <c r="U5228">
        <f t="shared" si="245"/>
        <v>0</v>
      </c>
    </row>
    <row r="5229" spans="1:21" x14ac:dyDescent="0.25">
      <c r="A5229">
        <v>20160917</v>
      </c>
      <c r="B5229" t="s">
        <v>1828</v>
      </c>
      <c r="C5229" t="str">
        <f t="shared" si="243"/>
        <v>L</v>
      </c>
      <c r="D5229" t="s">
        <v>1787</v>
      </c>
      <c r="E5229" s="1">
        <v>13</v>
      </c>
      <c r="F5229" s="1">
        <v>41</v>
      </c>
      <c r="G5229">
        <f t="shared" si="244"/>
        <v>-28</v>
      </c>
      <c r="H5229" t="s">
        <v>2763</v>
      </c>
      <c r="K5229" t="s">
        <v>2037</v>
      </c>
      <c r="L5229" t="s">
        <v>1846</v>
      </c>
      <c r="M5229" t="s">
        <v>1787</v>
      </c>
      <c r="N5229" t="s">
        <v>1037</v>
      </c>
      <c r="P5229" t="s">
        <v>30</v>
      </c>
      <c r="U5229">
        <f t="shared" si="245"/>
        <v>0</v>
      </c>
    </row>
    <row r="5230" spans="1:21" x14ac:dyDescent="0.25">
      <c r="A5230">
        <v>20161001</v>
      </c>
      <c r="B5230" t="s">
        <v>1821</v>
      </c>
      <c r="C5230" t="str">
        <f t="shared" si="243"/>
        <v>L</v>
      </c>
      <c r="D5230" t="s">
        <v>1787</v>
      </c>
      <c r="E5230" s="1">
        <v>17</v>
      </c>
      <c r="F5230" s="1">
        <v>36</v>
      </c>
      <c r="G5230">
        <f t="shared" si="244"/>
        <v>-19</v>
      </c>
      <c r="H5230" t="s">
        <v>2763</v>
      </c>
      <c r="K5230" t="s">
        <v>1886</v>
      </c>
      <c r="L5230" t="s">
        <v>1885</v>
      </c>
      <c r="M5230" t="s">
        <v>1821</v>
      </c>
      <c r="N5230" t="s">
        <v>1033</v>
      </c>
      <c r="P5230" t="s">
        <v>30</v>
      </c>
      <c r="U5230">
        <f t="shared" si="245"/>
        <v>0</v>
      </c>
    </row>
    <row r="5231" spans="1:21" x14ac:dyDescent="0.25">
      <c r="A5231">
        <v>20161001</v>
      </c>
      <c r="B5231" t="s">
        <v>1787</v>
      </c>
      <c r="C5231" t="str">
        <f t="shared" si="243"/>
        <v>W</v>
      </c>
      <c r="D5231" t="s">
        <v>1821</v>
      </c>
      <c r="E5231" s="1">
        <v>36</v>
      </c>
      <c r="F5231" s="1">
        <v>17</v>
      </c>
      <c r="G5231">
        <f t="shared" si="244"/>
        <v>19</v>
      </c>
      <c r="H5231" t="s">
        <v>2763</v>
      </c>
      <c r="K5231" t="s">
        <v>1886</v>
      </c>
      <c r="L5231" t="s">
        <v>1885</v>
      </c>
      <c r="M5231" t="s">
        <v>1821</v>
      </c>
      <c r="N5231" t="s">
        <v>1037</v>
      </c>
      <c r="P5231" t="s">
        <v>30</v>
      </c>
      <c r="U5231">
        <f t="shared" si="245"/>
        <v>0</v>
      </c>
    </row>
    <row r="5232" spans="1:21" x14ac:dyDescent="0.25">
      <c r="A5232">
        <v>20161001</v>
      </c>
      <c r="B5232" t="s">
        <v>1828</v>
      </c>
      <c r="C5232" t="str">
        <f t="shared" si="243"/>
        <v>W</v>
      </c>
      <c r="D5232" t="s">
        <v>1824</v>
      </c>
      <c r="E5232" s="1">
        <v>18</v>
      </c>
      <c r="F5232" s="1">
        <v>10</v>
      </c>
      <c r="G5232">
        <f t="shared" si="244"/>
        <v>8</v>
      </c>
      <c r="H5232" t="s">
        <v>2763</v>
      </c>
      <c r="K5232" t="s">
        <v>1842</v>
      </c>
      <c r="L5232" t="s">
        <v>1841</v>
      </c>
      <c r="M5232" t="s">
        <v>1828</v>
      </c>
      <c r="N5232" t="s">
        <v>1033</v>
      </c>
      <c r="P5232" t="s">
        <v>30</v>
      </c>
      <c r="U5232">
        <f t="shared" si="245"/>
        <v>0</v>
      </c>
    </row>
    <row r="5233" spans="1:21" x14ac:dyDescent="0.25">
      <c r="A5233">
        <v>20161001</v>
      </c>
      <c r="B5233" t="s">
        <v>1824</v>
      </c>
      <c r="C5233" t="str">
        <f t="shared" si="243"/>
        <v>L</v>
      </c>
      <c r="D5233" t="s">
        <v>1828</v>
      </c>
      <c r="E5233" s="1">
        <v>10</v>
      </c>
      <c r="F5233" s="1">
        <v>18</v>
      </c>
      <c r="G5233">
        <f t="shared" si="244"/>
        <v>-8</v>
      </c>
      <c r="H5233" t="s">
        <v>2763</v>
      </c>
      <c r="K5233" t="s">
        <v>1842</v>
      </c>
      <c r="L5233" t="s">
        <v>1841</v>
      </c>
      <c r="M5233" t="s">
        <v>1828</v>
      </c>
      <c r="N5233" t="s">
        <v>1037</v>
      </c>
      <c r="P5233" t="s">
        <v>30</v>
      </c>
      <c r="U5233">
        <f t="shared" si="245"/>
        <v>0</v>
      </c>
    </row>
    <row r="5234" spans="1:21" x14ac:dyDescent="0.25">
      <c r="A5234">
        <v>20161008</v>
      </c>
      <c r="B5234" t="s">
        <v>1828</v>
      </c>
      <c r="C5234" t="str">
        <f t="shared" si="243"/>
        <v>L</v>
      </c>
      <c r="D5234" t="s">
        <v>1787</v>
      </c>
      <c r="E5234" s="1">
        <v>15</v>
      </c>
      <c r="F5234" s="1">
        <v>57</v>
      </c>
      <c r="G5234">
        <f t="shared" si="244"/>
        <v>-42</v>
      </c>
      <c r="H5234" t="s">
        <v>2763</v>
      </c>
      <c r="K5234" t="s">
        <v>1830</v>
      </c>
      <c r="L5234" t="s">
        <v>1829</v>
      </c>
      <c r="M5234" t="s">
        <v>1828</v>
      </c>
      <c r="N5234" t="s">
        <v>1033</v>
      </c>
      <c r="P5234" t="s">
        <v>30</v>
      </c>
      <c r="U5234">
        <f t="shared" si="245"/>
        <v>0</v>
      </c>
    </row>
    <row r="5235" spans="1:21" x14ac:dyDescent="0.25">
      <c r="A5235">
        <v>20161008</v>
      </c>
      <c r="B5235" t="s">
        <v>1787</v>
      </c>
      <c r="C5235" t="str">
        <f t="shared" si="243"/>
        <v>W</v>
      </c>
      <c r="D5235" t="s">
        <v>1828</v>
      </c>
      <c r="E5235" s="1">
        <v>57</v>
      </c>
      <c r="F5235" s="1">
        <v>15</v>
      </c>
      <c r="G5235">
        <f t="shared" si="244"/>
        <v>42</v>
      </c>
      <c r="H5235" t="s">
        <v>2763</v>
      </c>
      <c r="K5235" t="s">
        <v>1830</v>
      </c>
      <c r="L5235" t="s">
        <v>1829</v>
      </c>
      <c r="M5235" t="s">
        <v>1828</v>
      </c>
      <c r="N5235" t="s">
        <v>1037</v>
      </c>
      <c r="P5235" t="s">
        <v>30</v>
      </c>
      <c r="U5235">
        <f t="shared" si="245"/>
        <v>0</v>
      </c>
    </row>
    <row r="5236" spans="1:21" x14ac:dyDescent="0.25">
      <c r="A5236">
        <v>20161008</v>
      </c>
      <c r="B5236" t="s">
        <v>1821</v>
      </c>
      <c r="C5236" t="str">
        <f t="shared" si="243"/>
        <v>L</v>
      </c>
      <c r="D5236" t="s">
        <v>1824</v>
      </c>
      <c r="E5236" s="1">
        <v>21</v>
      </c>
      <c r="F5236" s="1">
        <v>33</v>
      </c>
      <c r="G5236">
        <f t="shared" si="244"/>
        <v>-12</v>
      </c>
      <c r="H5236" t="s">
        <v>2763</v>
      </c>
      <c r="K5236" t="s">
        <v>1894</v>
      </c>
      <c r="L5236" t="s">
        <v>1017</v>
      </c>
      <c r="M5236" t="s">
        <v>376</v>
      </c>
      <c r="N5236" t="s">
        <v>1839</v>
      </c>
      <c r="P5236" t="s">
        <v>30</v>
      </c>
      <c r="U5236">
        <f t="shared" si="245"/>
        <v>0</v>
      </c>
    </row>
    <row r="5237" spans="1:21" x14ac:dyDescent="0.25">
      <c r="A5237">
        <v>20161008</v>
      </c>
      <c r="B5237" t="s">
        <v>1824</v>
      </c>
      <c r="C5237" t="str">
        <f t="shared" si="243"/>
        <v>W</v>
      </c>
      <c r="D5237" t="s">
        <v>1821</v>
      </c>
      <c r="E5237" s="1">
        <v>33</v>
      </c>
      <c r="F5237" s="1">
        <v>21</v>
      </c>
      <c r="G5237">
        <f t="shared" si="244"/>
        <v>12</v>
      </c>
      <c r="H5237" t="s">
        <v>2763</v>
      </c>
      <c r="K5237" t="s">
        <v>1894</v>
      </c>
      <c r="L5237" t="s">
        <v>1017</v>
      </c>
      <c r="M5237" t="s">
        <v>376</v>
      </c>
      <c r="N5237" t="s">
        <v>1839</v>
      </c>
      <c r="P5237" t="s">
        <v>30</v>
      </c>
      <c r="U5237">
        <f t="shared" si="245"/>
        <v>0</v>
      </c>
    </row>
    <row r="5238" spans="1:21" x14ac:dyDescent="0.25">
      <c r="A5238">
        <v>20161022</v>
      </c>
      <c r="B5238" t="s">
        <v>1787</v>
      </c>
      <c r="C5238" t="str">
        <f t="shared" si="243"/>
        <v>W</v>
      </c>
      <c r="D5238" t="s">
        <v>1824</v>
      </c>
      <c r="E5238" s="1">
        <v>37</v>
      </c>
      <c r="F5238" s="1">
        <v>10</v>
      </c>
      <c r="G5238">
        <f t="shared" si="244"/>
        <v>27</v>
      </c>
      <c r="H5238" t="s">
        <v>1992</v>
      </c>
      <c r="K5238" t="s">
        <v>1836</v>
      </c>
      <c r="L5238" t="s">
        <v>1786</v>
      </c>
      <c r="M5238" t="s">
        <v>1787</v>
      </c>
      <c r="N5238" t="s">
        <v>1033</v>
      </c>
      <c r="S5238" t="s">
        <v>30</v>
      </c>
      <c r="U5238">
        <f t="shared" si="245"/>
        <v>0</v>
      </c>
    </row>
    <row r="5239" spans="1:21" x14ac:dyDescent="0.25">
      <c r="A5239">
        <v>20161022</v>
      </c>
      <c r="B5239" t="s">
        <v>1824</v>
      </c>
      <c r="C5239" t="str">
        <f t="shared" si="243"/>
        <v>L</v>
      </c>
      <c r="D5239" t="s">
        <v>1787</v>
      </c>
      <c r="E5239" s="1">
        <v>10</v>
      </c>
      <c r="F5239" s="1">
        <v>37</v>
      </c>
      <c r="G5239">
        <f t="shared" si="244"/>
        <v>-27</v>
      </c>
      <c r="H5239" t="s">
        <v>1992</v>
      </c>
      <c r="K5239" t="s">
        <v>1836</v>
      </c>
      <c r="L5239" t="s">
        <v>1786</v>
      </c>
      <c r="M5239" t="s">
        <v>1787</v>
      </c>
      <c r="N5239" t="s">
        <v>1037</v>
      </c>
      <c r="S5239" t="s">
        <v>30</v>
      </c>
      <c r="U5239">
        <f t="shared" si="245"/>
        <v>0</v>
      </c>
    </row>
    <row r="5240" spans="1:21" x14ac:dyDescent="0.25">
      <c r="A5240">
        <v>20161105</v>
      </c>
      <c r="B5240" t="s">
        <v>1264</v>
      </c>
      <c r="C5240" t="str">
        <f t="shared" si="243"/>
        <v>L</v>
      </c>
      <c r="D5240" t="s">
        <v>1824</v>
      </c>
      <c r="E5240" s="1">
        <v>8</v>
      </c>
      <c r="F5240" s="1">
        <v>32</v>
      </c>
      <c r="G5240">
        <f t="shared" si="244"/>
        <v>-24</v>
      </c>
      <c r="H5240" t="s">
        <v>1992</v>
      </c>
      <c r="K5240" t="s">
        <v>1407</v>
      </c>
      <c r="L5240" t="s">
        <v>1263</v>
      </c>
      <c r="M5240" t="s">
        <v>1264</v>
      </c>
      <c r="N5240" t="s">
        <v>1033</v>
      </c>
      <c r="S5240" t="s">
        <v>30</v>
      </c>
      <c r="U5240">
        <f t="shared" si="245"/>
        <v>0</v>
      </c>
    </row>
    <row r="5241" spans="1:21" x14ac:dyDescent="0.25">
      <c r="A5241">
        <v>20161105</v>
      </c>
      <c r="B5241" t="s">
        <v>1824</v>
      </c>
      <c r="C5241" t="str">
        <f t="shared" si="243"/>
        <v>W</v>
      </c>
      <c r="D5241" t="s">
        <v>1264</v>
      </c>
      <c r="E5241" s="1">
        <v>32</v>
      </c>
      <c r="F5241" s="1">
        <v>8</v>
      </c>
      <c r="G5241">
        <f t="shared" si="244"/>
        <v>24</v>
      </c>
      <c r="H5241" t="s">
        <v>1992</v>
      </c>
      <c r="K5241" t="s">
        <v>1407</v>
      </c>
      <c r="L5241" t="s">
        <v>1263</v>
      </c>
      <c r="M5241" t="s">
        <v>1264</v>
      </c>
      <c r="N5241" t="s">
        <v>1037</v>
      </c>
      <c r="S5241" t="s">
        <v>30</v>
      </c>
      <c r="U5241">
        <f t="shared" si="245"/>
        <v>0</v>
      </c>
    </row>
    <row r="5242" spans="1:21" x14ac:dyDescent="0.25">
      <c r="A5242">
        <v>20161105</v>
      </c>
      <c r="B5242" t="s">
        <v>1825</v>
      </c>
      <c r="C5242" t="str">
        <f t="shared" si="243"/>
        <v>W</v>
      </c>
      <c r="D5242" t="s">
        <v>1787</v>
      </c>
      <c r="E5242" s="1">
        <v>40</v>
      </c>
      <c r="F5242" s="1">
        <v>29</v>
      </c>
      <c r="G5242">
        <f t="shared" si="244"/>
        <v>11</v>
      </c>
      <c r="H5242" t="s">
        <v>1992</v>
      </c>
      <c r="K5242" t="s">
        <v>1861</v>
      </c>
      <c r="L5242" t="s">
        <v>1860</v>
      </c>
      <c r="M5242" t="s">
        <v>660</v>
      </c>
      <c r="N5242" t="s">
        <v>1839</v>
      </c>
      <c r="S5242" t="s">
        <v>30</v>
      </c>
      <c r="U5242">
        <f t="shared" si="245"/>
        <v>0</v>
      </c>
    </row>
    <row r="5243" spans="1:21" x14ac:dyDescent="0.25">
      <c r="A5243">
        <v>20161105</v>
      </c>
      <c r="B5243" t="s">
        <v>1787</v>
      </c>
      <c r="C5243" t="str">
        <f t="shared" si="243"/>
        <v>L</v>
      </c>
      <c r="D5243" t="s">
        <v>1825</v>
      </c>
      <c r="E5243" s="1">
        <v>29</v>
      </c>
      <c r="F5243" s="1">
        <v>40</v>
      </c>
      <c r="G5243">
        <f t="shared" si="244"/>
        <v>-11</v>
      </c>
      <c r="H5243" t="s">
        <v>1992</v>
      </c>
      <c r="K5243" t="s">
        <v>1861</v>
      </c>
      <c r="L5243" t="s">
        <v>1860</v>
      </c>
      <c r="M5243" t="s">
        <v>660</v>
      </c>
      <c r="N5243" t="s">
        <v>1839</v>
      </c>
      <c r="S5243" t="s">
        <v>30</v>
      </c>
      <c r="U5243">
        <f t="shared" si="245"/>
        <v>0</v>
      </c>
    </row>
    <row r="5244" spans="1:21" x14ac:dyDescent="0.25">
      <c r="A5244">
        <v>20161112</v>
      </c>
      <c r="B5244" t="s">
        <v>1264</v>
      </c>
      <c r="C5244" t="str">
        <f t="shared" si="243"/>
        <v>W</v>
      </c>
      <c r="D5244" t="s">
        <v>1821</v>
      </c>
      <c r="E5244" s="1">
        <v>24</v>
      </c>
      <c r="F5244" s="1">
        <v>20</v>
      </c>
      <c r="G5244">
        <f t="shared" si="244"/>
        <v>4</v>
      </c>
      <c r="H5244" t="s">
        <v>1992</v>
      </c>
      <c r="K5244" t="s">
        <v>1407</v>
      </c>
      <c r="L5244" t="s">
        <v>1263</v>
      </c>
      <c r="M5244" t="s">
        <v>1264</v>
      </c>
      <c r="N5244" t="s">
        <v>1033</v>
      </c>
      <c r="S5244" t="s">
        <v>30</v>
      </c>
      <c r="U5244">
        <f t="shared" si="245"/>
        <v>0</v>
      </c>
    </row>
    <row r="5245" spans="1:21" x14ac:dyDescent="0.25">
      <c r="A5245">
        <v>20161112</v>
      </c>
      <c r="B5245" t="s">
        <v>1821</v>
      </c>
      <c r="C5245" t="str">
        <f t="shared" si="243"/>
        <v>L</v>
      </c>
      <c r="D5245" t="s">
        <v>1264</v>
      </c>
      <c r="E5245" s="1">
        <v>20</v>
      </c>
      <c r="F5245" s="1">
        <v>24</v>
      </c>
      <c r="G5245">
        <f t="shared" si="244"/>
        <v>-4</v>
      </c>
      <c r="H5245" t="s">
        <v>1992</v>
      </c>
      <c r="K5245" t="s">
        <v>1407</v>
      </c>
      <c r="L5245" t="s">
        <v>1263</v>
      </c>
      <c r="M5245" t="s">
        <v>1264</v>
      </c>
      <c r="N5245" t="s">
        <v>1037</v>
      </c>
      <c r="S5245" t="s">
        <v>30</v>
      </c>
      <c r="U5245">
        <f t="shared" si="245"/>
        <v>1</v>
      </c>
    </row>
    <row r="5246" spans="1:21" x14ac:dyDescent="0.25">
      <c r="A5246">
        <v>20161112</v>
      </c>
      <c r="B5246" t="s">
        <v>503</v>
      </c>
      <c r="C5246" t="str">
        <f t="shared" si="243"/>
        <v>L</v>
      </c>
      <c r="D5246" t="s">
        <v>1824</v>
      </c>
      <c r="E5246" s="1">
        <v>22</v>
      </c>
      <c r="F5246" s="1">
        <v>23</v>
      </c>
      <c r="G5246">
        <f t="shared" si="244"/>
        <v>-1</v>
      </c>
      <c r="H5246" t="s">
        <v>1992</v>
      </c>
      <c r="K5246" t="s">
        <v>1822</v>
      </c>
      <c r="L5246" t="s">
        <v>1120</v>
      </c>
      <c r="M5246" t="s">
        <v>503</v>
      </c>
      <c r="N5246" t="s">
        <v>1033</v>
      </c>
      <c r="S5246" t="s">
        <v>30</v>
      </c>
      <c r="U5246">
        <f t="shared" si="245"/>
        <v>1</v>
      </c>
    </row>
    <row r="5247" spans="1:21" x14ac:dyDescent="0.25">
      <c r="A5247">
        <v>20161112</v>
      </c>
      <c r="B5247" t="s">
        <v>1824</v>
      </c>
      <c r="C5247" t="str">
        <f t="shared" si="243"/>
        <v>W</v>
      </c>
      <c r="D5247" t="s">
        <v>503</v>
      </c>
      <c r="E5247" s="1">
        <v>23</v>
      </c>
      <c r="F5247" s="1">
        <v>22</v>
      </c>
      <c r="G5247">
        <f t="shared" si="244"/>
        <v>1</v>
      </c>
      <c r="H5247" t="s">
        <v>1992</v>
      </c>
      <c r="K5247" t="s">
        <v>1822</v>
      </c>
      <c r="L5247" t="s">
        <v>1120</v>
      </c>
      <c r="M5247" t="s">
        <v>503</v>
      </c>
      <c r="N5247" t="s">
        <v>1037</v>
      </c>
      <c r="S5247" t="s">
        <v>30</v>
      </c>
      <c r="U5247">
        <f t="shared" si="245"/>
        <v>0</v>
      </c>
    </row>
    <row r="5248" spans="1:21" x14ac:dyDescent="0.25">
      <c r="A5248">
        <v>20161112</v>
      </c>
      <c r="B5248" t="s">
        <v>376</v>
      </c>
      <c r="C5248" t="str">
        <f t="shared" si="243"/>
        <v>W</v>
      </c>
      <c r="D5248" t="s">
        <v>1828</v>
      </c>
      <c r="E5248" s="1">
        <v>37</v>
      </c>
      <c r="F5248" s="1">
        <v>21</v>
      </c>
      <c r="G5248">
        <f t="shared" si="244"/>
        <v>16</v>
      </c>
      <c r="H5248" t="s">
        <v>1992</v>
      </c>
      <c r="K5248" t="s">
        <v>1894</v>
      </c>
      <c r="L5248" t="s">
        <v>1017</v>
      </c>
      <c r="M5248" t="s">
        <v>376</v>
      </c>
      <c r="N5248" t="s">
        <v>1033</v>
      </c>
      <c r="S5248" t="s">
        <v>30</v>
      </c>
      <c r="U5248">
        <f t="shared" si="245"/>
        <v>0</v>
      </c>
    </row>
    <row r="5249" spans="1:21" x14ac:dyDescent="0.25">
      <c r="A5249">
        <v>20161112</v>
      </c>
      <c r="B5249" t="s">
        <v>1828</v>
      </c>
      <c r="C5249" t="str">
        <f t="shared" si="243"/>
        <v>L</v>
      </c>
      <c r="D5249" t="s">
        <v>376</v>
      </c>
      <c r="E5249" s="1">
        <v>21</v>
      </c>
      <c r="F5249" s="1">
        <v>37</v>
      </c>
      <c r="G5249">
        <f t="shared" si="244"/>
        <v>-16</v>
      </c>
      <c r="H5249" t="s">
        <v>1992</v>
      </c>
      <c r="K5249" t="s">
        <v>1894</v>
      </c>
      <c r="L5249" t="s">
        <v>1017</v>
      </c>
      <c r="M5249" t="s">
        <v>376</v>
      </c>
      <c r="N5249" t="s">
        <v>1037</v>
      </c>
      <c r="S5249" t="s">
        <v>30</v>
      </c>
      <c r="U5249">
        <f t="shared" si="245"/>
        <v>0</v>
      </c>
    </row>
    <row r="5250" spans="1:21" x14ac:dyDescent="0.25">
      <c r="A5250">
        <v>20161112</v>
      </c>
      <c r="B5250" t="s">
        <v>171</v>
      </c>
      <c r="C5250" t="str">
        <f t="shared" ref="C5250:C5313" si="246">IF(E5250-F5250&gt;0,"W",IF(E5250-F5250&lt;0,"L","D"))</f>
        <v>L</v>
      </c>
      <c r="D5250" t="s">
        <v>1787</v>
      </c>
      <c r="E5250" s="1">
        <v>10</v>
      </c>
      <c r="F5250" s="1">
        <v>68</v>
      </c>
      <c r="G5250">
        <f t="shared" ref="G5250:G5313" si="247">E5250-F5250</f>
        <v>-58</v>
      </c>
      <c r="H5250" t="s">
        <v>1996</v>
      </c>
      <c r="K5250" t="s">
        <v>1930</v>
      </c>
      <c r="L5250" t="s">
        <v>1929</v>
      </c>
      <c r="M5250" t="s">
        <v>171</v>
      </c>
      <c r="N5250" t="s">
        <v>1033</v>
      </c>
      <c r="S5250" t="s">
        <v>30</v>
      </c>
      <c r="U5250">
        <f t="shared" ref="U5250:U5313" si="248">IF(C5250="L",IF(G5250&gt;-8,1,0),0)</f>
        <v>0</v>
      </c>
    </row>
    <row r="5251" spans="1:21" x14ac:dyDescent="0.25">
      <c r="A5251">
        <v>20161112</v>
      </c>
      <c r="B5251" t="s">
        <v>1787</v>
      </c>
      <c r="C5251" t="str">
        <f t="shared" si="246"/>
        <v>W</v>
      </c>
      <c r="D5251" t="s">
        <v>171</v>
      </c>
      <c r="E5251" s="1">
        <v>68</v>
      </c>
      <c r="F5251" s="1">
        <v>10</v>
      </c>
      <c r="G5251">
        <f t="shared" si="247"/>
        <v>58</v>
      </c>
      <c r="H5251" t="s">
        <v>1996</v>
      </c>
      <c r="K5251" t="s">
        <v>1930</v>
      </c>
      <c r="L5251" t="s">
        <v>1929</v>
      </c>
      <c r="M5251" t="s">
        <v>171</v>
      </c>
      <c r="N5251" t="s">
        <v>1037</v>
      </c>
      <c r="S5251" t="s">
        <v>30</v>
      </c>
      <c r="U5251">
        <f t="shared" si="248"/>
        <v>0</v>
      </c>
    </row>
    <row r="5252" spans="1:21" x14ac:dyDescent="0.25">
      <c r="A5252">
        <v>20161119</v>
      </c>
      <c r="B5252" t="s">
        <v>1825</v>
      </c>
      <c r="C5252" t="str">
        <f t="shared" si="246"/>
        <v>L</v>
      </c>
      <c r="D5252" t="s">
        <v>1787</v>
      </c>
      <c r="E5252" s="1">
        <v>9</v>
      </c>
      <c r="F5252" s="1">
        <v>21</v>
      </c>
      <c r="G5252">
        <f t="shared" si="247"/>
        <v>-12</v>
      </c>
      <c r="H5252" t="s">
        <v>1992</v>
      </c>
      <c r="K5252" t="s">
        <v>1827</v>
      </c>
      <c r="L5252" t="s">
        <v>1826</v>
      </c>
      <c r="M5252" t="s">
        <v>1825</v>
      </c>
      <c r="N5252" t="s">
        <v>1033</v>
      </c>
      <c r="S5252" t="s">
        <v>30</v>
      </c>
      <c r="U5252">
        <f t="shared" si="248"/>
        <v>0</v>
      </c>
    </row>
    <row r="5253" spans="1:21" x14ac:dyDescent="0.25">
      <c r="A5253">
        <v>20161119</v>
      </c>
      <c r="B5253" t="s">
        <v>1787</v>
      </c>
      <c r="C5253" t="str">
        <f t="shared" si="246"/>
        <v>W</v>
      </c>
      <c r="D5253" t="s">
        <v>1825</v>
      </c>
      <c r="E5253" s="1">
        <v>21</v>
      </c>
      <c r="F5253" s="1">
        <v>9</v>
      </c>
      <c r="G5253">
        <f t="shared" si="247"/>
        <v>12</v>
      </c>
      <c r="H5253" t="s">
        <v>1992</v>
      </c>
      <c r="K5253" t="s">
        <v>1827</v>
      </c>
      <c r="L5253" t="s">
        <v>1826</v>
      </c>
      <c r="M5253" t="s">
        <v>1825</v>
      </c>
      <c r="N5253" t="s">
        <v>1037</v>
      </c>
      <c r="S5253" t="s">
        <v>30</v>
      </c>
      <c r="U5253">
        <f t="shared" si="248"/>
        <v>0</v>
      </c>
    </row>
    <row r="5254" spans="1:21" x14ac:dyDescent="0.25">
      <c r="A5254">
        <v>20161119</v>
      </c>
      <c r="B5254" t="s">
        <v>503</v>
      </c>
      <c r="C5254" t="str">
        <f t="shared" si="246"/>
        <v>W</v>
      </c>
      <c r="D5254" t="s">
        <v>1821</v>
      </c>
      <c r="E5254" s="1">
        <v>19</v>
      </c>
      <c r="F5254" s="1">
        <v>16</v>
      </c>
      <c r="G5254">
        <f t="shared" si="247"/>
        <v>3</v>
      </c>
      <c r="H5254" t="s">
        <v>1992</v>
      </c>
      <c r="K5254" t="s">
        <v>1822</v>
      </c>
      <c r="L5254" t="s">
        <v>1120</v>
      </c>
      <c r="M5254" t="s">
        <v>503</v>
      </c>
      <c r="N5254" t="s">
        <v>1033</v>
      </c>
      <c r="S5254" t="s">
        <v>30</v>
      </c>
      <c r="U5254">
        <f t="shared" si="248"/>
        <v>0</v>
      </c>
    </row>
    <row r="5255" spans="1:21" x14ac:dyDescent="0.25">
      <c r="A5255">
        <v>20161119</v>
      </c>
      <c r="B5255" t="s">
        <v>1821</v>
      </c>
      <c r="C5255" t="str">
        <f t="shared" si="246"/>
        <v>L</v>
      </c>
      <c r="D5255" t="s">
        <v>503</v>
      </c>
      <c r="E5255" s="1">
        <v>16</v>
      </c>
      <c r="F5255" s="1">
        <v>19</v>
      </c>
      <c r="G5255">
        <f t="shared" si="247"/>
        <v>-3</v>
      </c>
      <c r="H5255" t="s">
        <v>1992</v>
      </c>
      <c r="K5255" t="s">
        <v>1822</v>
      </c>
      <c r="L5255" t="s">
        <v>1120</v>
      </c>
      <c r="M5255" t="s">
        <v>503</v>
      </c>
      <c r="N5255" t="s">
        <v>1037</v>
      </c>
      <c r="S5255" t="s">
        <v>30</v>
      </c>
      <c r="U5255">
        <f t="shared" si="248"/>
        <v>1</v>
      </c>
    </row>
    <row r="5256" spans="1:21" x14ac:dyDescent="0.25">
      <c r="A5256">
        <v>20161119</v>
      </c>
      <c r="B5256" t="s">
        <v>164</v>
      </c>
      <c r="C5256" t="str">
        <f t="shared" si="246"/>
        <v>L</v>
      </c>
      <c r="D5256" t="s">
        <v>1824</v>
      </c>
      <c r="E5256" s="1">
        <v>23</v>
      </c>
      <c r="F5256" s="1">
        <v>25</v>
      </c>
      <c r="G5256">
        <f t="shared" si="247"/>
        <v>-2</v>
      </c>
      <c r="H5256" t="s">
        <v>1992</v>
      </c>
      <c r="K5256" t="s">
        <v>1820</v>
      </c>
      <c r="L5256" t="s">
        <v>1819</v>
      </c>
      <c r="M5256" t="s">
        <v>164</v>
      </c>
      <c r="N5256" t="s">
        <v>1033</v>
      </c>
      <c r="S5256" t="s">
        <v>30</v>
      </c>
      <c r="U5256">
        <f t="shared" si="248"/>
        <v>1</v>
      </c>
    </row>
    <row r="5257" spans="1:21" x14ac:dyDescent="0.25">
      <c r="A5257">
        <v>20161119</v>
      </c>
      <c r="B5257" t="s">
        <v>1824</v>
      </c>
      <c r="C5257" t="str">
        <f t="shared" si="246"/>
        <v>W</v>
      </c>
      <c r="D5257" t="s">
        <v>164</v>
      </c>
      <c r="E5257" s="1">
        <v>25</v>
      </c>
      <c r="F5257" s="1">
        <v>23</v>
      </c>
      <c r="G5257">
        <f t="shared" si="247"/>
        <v>2</v>
      </c>
      <c r="H5257" t="s">
        <v>1992</v>
      </c>
      <c r="K5257" t="s">
        <v>1820</v>
      </c>
      <c r="L5257" t="s">
        <v>1819</v>
      </c>
      <c r="M5257" t="s">
        <v>164</v>
      </c>
      <c r="N5257" t="s">
        <v>1037</v>
      </c>
      <c r="S5257" t="s">
        <v>30</v>
      </c>
      <c r="U5257">
        <f t="shared" si="248"/>
        <v>0</v>
      </c>
    </row>
    <row r="5258" spans="1:21" x14ac:dyDescent="0.25">
      <c r="A5258">
        <v>20161119</v>
      </c>
      <c r="B5258" t="s">
        <v>171</v>
      </c>
      <c r="C5258" t="str">
        <f t="shared" si="246"/>
        <v>W</v>
      </c>
      <c r="D5258" t="s">
        <v>1828</v>
      </c>
      <c r="E5258" s="1">
        <v>20</v>
      </c>
      <c r="F5258" s="1">
        <v>18</v>
      </c>
      <c r="G5258">
        <f t="shared" si="247"/>
        <v>2</v>
      </c>
      <c r="H5258" t="s">
        <v>1994</v>
      </c>
      <c r="K5258" t="s">
        <v>1905</v>
      </c>
      <c r="L5258" t="s">
        <v>1904</v>
      </c>
      <c r="M5258" t="s">
        <v>171</v>
      </c>
      <c r="N5258" t="s">
        <v>1033</v>
      </c>
      <c r="S5258" t="s">
        <v>30</v>
      </c>
      <c r="U5258">
        <f t="shared" si="248"/>
        <v>0</v>
      </c>
    </row>
    <row r="5259" spans="1:21" x14ac:dyDescent="0.25">
      <c r="A5259">
        <v>20161119</v>
      </c>
      <c r="B5259" t="s">
        <v>1828</v>
      </c>
      <c r="C5259" t="str">
        <f t="shared" si="246"/>
        <v>L</v>
      </c>
      <c r="D5259" t="s">
        <v>171</v>
      </c>
      <c r="E5259" s="1">
        <v>18</v>
      </c>
      <c r="F5259" s="1">
        <v>20</v>
      </c>
      <c r="G5259">
        <f t="shared" si="247"/>
        <v>-2</v>
      </c>
      <c r="H5259" t="s">
        <v>1994</v>
      </c>
      <c r="K5259" t="s">
        <v>1905</v>
      </c>
      <c r="L5259" t="s">
        <v>1904</v>
      </c>
      <c r="M5259" t="s">
        <v>171</v>
      </c>
      <c r="N5259" t="s">
        <v>1037</v>
      </c>
      <c r="S5259" t="s">
        <v>30</v>
      </c>
      <c r="U5259">
        <f t="shared" si="248"/>
        <v>1</v>
      </c>
    </row>
    <row r="5260" spans="1:21" x14ac:dyDescent="0.25">
      <c r="A5260">
        <v>20161126</v>
      </c>
      <c r="B5260" t="s">
        <v>1825</v>
      </c>
      <c r="C5260" t="str">
        <f t="shared" si="246"/>
        <v>W</v>
      </c>
      <c r="D5260" t="s">
        <v>1824</v>
      </c>
      <c r="E5260" s="1">
        <v>27</v>
      </c>
      <c r="F5260" s="1">
        <v>24</v>
      </c>
      <c r="G5260">
        <f t="shared" si="247"/>
        <v>3</v>
      </c>
      <c r="H5260" t="s">
        <v>1992</v>
      </c>
      <c r="K5260" t="s">
        <v>1995</v>
      </c>
      <c r="L5260" t="s">
        <v>1826</v>
      </c>
      <c r="M5260" t="s">
        <v>1825</v>
      </c>
      <c r="N5260" t="s">
        <v>1033</v>
      </c>
      <c r="S5260" t="s">
        <v>30</v>
      </c>
      <c r="U5260">
        <f t="shared" si="248"/>
        <v>0</v>
      </c>
    </row>
    <row r="5261" spans="1:21" x14ac:dyDescent="0.25">
      <c r="A5261">
        <v>20161126</v>
      </c>
      <c r="B5261" t="s">
        <v>1824</v>
      </c>
      <c r="C5261" t="str">
        <f t="shared" si="246"/>
        <v>L</v>
      </c>
      <c r="D5261" t="s">
        <v>1825</v>
      </c>
      <c r="E5261" s="1">
        <v>24</v>
      </c>
      <c r="F5261" s="1">
        <v>27</v>
      </c>
      <c r="G5261">
        <f t="shared" si="247"/>
        <v>-3</v>
      </c>
      <c r="H5261" t="s">
        <v>1992</v>
      </c>
      <c r="K5261" t="s">
        <v>1995</v>
      </c>
      <c r="L5261" t="s">
        <v>1826</v>
      </c>
      <c r="M5261" t="s">
        <v>1825</v>
      </c>
      <c r="N5261" t="s">
        <v>1037</v>
      </c>
      <c r="S5261" t="s">
        <v>30</v>
      </c>
      <c r="U5261">
        <f t="shared" si="248"/>
        <v>1</v>
      </c>
    </row>
    <row r="5262" spans="1:21" x14ac:dyDescent="0.25">
      <c r="A5262">
        <v>20161126</v>
      </c>
      <c r="B5262" t="s">
        <v>376</v>
      </c>
      <c r="C5262" t="str">
        <f t="shared" si="246"/>
        <v>W</v>
      </c>
      <c r="D5262" t="s">
        <v>1821</v>
      </c>
      <c r="E5262" s="1">
        <v>27</v>
      </c>
      <c r="F5262" s="1">
        <v>14</v>
      </c>
      <c r="G5262">
        <f t="shared" si="247"/>
        <v>13</v>
      </c>
      <c r="H5262" t="s">
        <v>1992</v>
      </c>
      <c r="K5262" t="s">
        <v>1894</v>
      </c>
      <c r="L5262" t="s">
        <v>1017</v>
      </c>
      <c r="M5262" t="s">
        <v>376</v>
      </c>
      <c r="N5262" t="s">
        <v>1033</v>
      </c>
      <c r="S5262" t="s">
        <v>30</v>
      </c>
      <c r="U5262">
        <f t="shared" si="248"/>
        <v>0</v>
      </c>
    </row>
    <row r="5263" spans="1:21" x14ac:dyDescent="0.25">
      <c r="A5263">
        <v>20161126</v>
      </c>
      <c r="B5263" t="s">
        <v>1821</v>
      </c>
      <c r="C5263" t="str">
        <f t="shared" si="246"/>
        <v>L</v>
      </c>
      <c r="D5263" t="s">
        <v>376</v>
      </c>
      <c r="E5263" s="1">
        <v>14</v>
      </c>
      <c r="F5263" s="1">
        <v>27</v>
      </c>
      <c r="G5263">
        <f t="shared" si="247"/>
        <v>-13</v>
      </c>
      <c r="H5263" t="s">
        <v>1992</v>
      </c>
      <c r="K5263" t="s">
        <v>1894</v>
      </c>
      <c r="L5263" t="s">
        <v>1017</v>
      </c>
      <c r="M5263" t="s">
        <v>376</v>
      </c>
      <c r="N5263" t="s">
        <v>1037</v>
      </c>
      <c r="S5263" t="s">
        <v>30</v>
      </c>
      <c r="U5263">
        <f t="shared" si="248"/>
        <v>0</v>
      </c>
    </row>
    <row r="5264" spans="1:21" x14ac:dyDescent="0.25">
      <c r="A5264">
        <v>20161126</v>
      </c>
      <c r="B5264" t="s">
        <v>164</v>
      </c>
      <c r="C5264" t="str">
        <f t="shared" si="246"/>
        <v>L</v>
      </c>
      <c r="D5264" t="s">
        <v>1787</v>
      </c>
      <c r="E5264" s="1">
        <v>19</v>
      </c>
      <c r="F5264" s="1">
        <v>24</v>
      </c>
      <c r="G5264">
        <f t="shared" si="247"/>
        <v>-5</v>
      </c>
      <c r="H5264" t="s">
        <v>1993</v>
      </c>
      <c r="K5264" t="s">
        <v>1820</v>
      </c>
      <c r="L5264" t="s">
        <v>1819</v>
      </c>
      <c r="M5264" t="s">
        <v>164</v>
      </c>
      <c r="N5264" t="s">
        <v>1033</v>
      </c>
      <c r="S5264" t="s">
        <v>30</v>
      </c>
      <c r="U5264">
        <f t="shared" si="248"/>
        <v>1</v>
      </c>
    </row>
    <row r="5265" spans="1:21" x14ac:dyDescent="0.25">
      <c r="A5265">
        <v>20161126</v>
      </c>
      <c r="B5265" t="s">
        <v>1787</v>
      </c>
      <c r="C5265" t="str">
        <f t="shared" si="246"/>
        <v>W</v>
      </c>
      <c r="D5265" t="s">
        <v>164</v>
      </c>
      <c r="E5265" s="1">
        <v>24</v>
      </c>
      <c r="F5265" s="1">
        <v>19</v>
      </c>
      <c r="G5265">
        <f t="shared" si="247"/>
        <v>5</v>
      </c>
      <c r="H5265" t="s">
        <v>1993</v>
      </c>
      <c r="K5265" t="s">
        <v>1820</v>
      </c>
      <c r="L5265" t="s">
        <v>1819</v>
      </c>
      <c r="M5265" t="s">
        <v>164</v>
      </c>
      <c r="N5265" t="s">
        <v>1037</v>
      </c>
      <c r="S5265" t="s">
        <v>30</v>
      </c>
      <c r="U5265">
        <f t="shared" si="248"/>
        <v>0</v>
      </c>
    </row>
    <row r="5266" spans="1:21" x14ac:dyDescent="0.25">
      <c r="A5266">
        <v>20161126</v>
      </c>
      <c r="B5266" t="s">
        <v>1264</v>
      </c>
      <c r="C5266" t="str">
        <f t="shared" si="246"/>
        <v>W</v>
      </c>
      <c r="D5266" t="s">
        <v>1828</v>
      </c>
      <c r="E5266" s="1">
        <v>27</v>
      </c>
      <c r="F5266" s="1">
        <v>13</v>
      </c>
      <c r="G5266">
        <f t="shared" si="247"/>
        <v>14</v>
      </c>
      <c r="H5266" t="s">
        <v>1994</v>
      </c>
      <c r="K5266" t="s">
        <v>1407</v>
      </c>
      <c r="L5266" t="s">
        <v>1263</v>
      </c>
      <c r="M5266" t="s">
        <v>1264</v>
      </c>
      <c r="N5266" t="s">
        <v>1033</v>
      </c>
      <c r="S5266" t="s">
        <v>30</v>
      </c>
      <c r="U5266">
        <f t="shared" si="248"/>
        <v>0</v>
      </c>
    </row>
    <row r="5267" spans="1:21" x14ac:dyDescent="0.25">
      <c r="A5267">
        <v>20161126</v>
      </c>
      <c r="B5267" t="s">
        <v>1828</v>
      </c>
      <c r="C5267" t="str">
        <f t="shared" si="246"/>
        <v>L</v>
      </c>
      <c r="D5267" t="s">
        <v>1264</v>
      </c>
      <c r="E5267" s="1">
        <v>13</v>
      </c>
      <c r="F5267" s="1">
        <v>27</v>
      </c>
      <c r="G5267">
        <f t="shared" si="247"/>
        <v>-14</v>
      </c>
      <c r="H5267" t="s">
        <v>1994</v>
      </c>
      <c r="K5267" t="s">
        <v>1407</v>
      </c>
      <c r="L5267" t="s">
        <v>1263</v>
      </c>
      <c r="M5267" t="s">
        <v>1264</v>
      </c>
      <c r="N5267" t="s">
        <v>1037</v>
      </c>
      <c r="S5267" t="s">
        <v>30</v>
      </c>
      <c r="U5267">
        <f t="shared" si="248"/>
        <v>0</v>
      </c>
    </row>
    <row r="5268" spans="1:21" x14ac:dyDescent="0.25">
      <c r="A5268">
        <v>20161203</v>
      </c>
      <c r="B5268" t="s">
        <v>376</v>
      </c>
      <c r="C5268" t="str">
        <f t="shared" si="246"/>
        <v>W</v>
      </c>
      <c r="D5268" t="s">
        <v>1824</v>
      </c>
      <c r="E5268" s="1">
        <v>37</v>
      </c>
      <c r="F5268" s="1">
        <v>21</v>
      </c>
      <c r="G5268">
        <f t="shared" si="247"/>
        <v>16</v>
      </c>
      <c r="H5268" t="s">
        <v>1992</v>
      </c>
      <c r="K5268" t="s">
        <v>1818</v>
      </c>
      <c r="L5268" t="s">
        <v>1017</v>
      </c>
      <c r="M5268" t="s">
        <v>376</v>
      </c>
      <c r="N5268" t="s">
        <v>1033</v>
      </c>
      <c r="S5268" t="s">
        <v>30</v>
      </c>
      <c r="U5268">
        <f t="shared" si="248"/>
        <v>0</v>
      </c>
    </row>
    <row r="5269" spans="1:21" x14ac:dyDescent="0.25">
      <c r="A5269">
        <v>20161203</v>
      </c>
      <c r="B5269" t="s">
        <v>1824</v>
      </c>
      <c r="C5269" t="str">
        <f t="shared" si="246"/>
        <v>L</v>
      </c>
      <c r="D5269" t="s">
        <v>376</v>
      </c>
      <c r="E5269" s="1">
        <v>21</v>
      </c>
      <c r="F5269" s="1">
        <v>37</v>
      </c>
      <c r="G5269">
        <f t="shared" si="247"/>
        <v>-16</v>
      </c>
      <c r="H5269" t="s">
        <v>1992</v>
      </c>
      <c r="K5269" t="s">
        <v>1818</v>
      </c>
      <c r="L5269" t="s">
        <v>1017</v>
      </c>
      <c r="M5269" t="s">
        <v>376</v>
      </c>
      <c r="N5269" t="s">
        <v>1037</v>
      </c>
      <c r="S5269" t="s">
        <v>30</v>
      </c>
      <c r="U5269">
        <f t="shared" si="248"/>
        <v>0</v>
      </c>
    </row>
    <row r="5270" spans="1:21" x14ac:dyDescent="0.25">
      <c r="A5270">
        <v>20170204</v>
      </c>
      <c r="B5270" t="s">
        <v>503</v>
      </c>
      <c r="C5270" t="str">
        <f t="shared" si="246"/>
        <v>W</v>
      </c>
      <c r="D5270" t="s">
        <v>1825</v>
      </c>
      <c r="E5270" s="1">
        <v>27</v>
      </c>
      <c r="F5270" s="1">
        <v>22</v>
      </c>
      <c r="G5270">
        <f t="shared" si="247"/>
        <v>5</v>
      </c>
      <c r="H5270" t="s">
        <v>2799</v>
      </c>
      <c r="K5270" t="s">
        <v>1822</v>
      </c>
      <c r="L5270" t="s">
        <v>1120</v>
      </c>
      <c r="M5270" t="s">
        <v>503</v>
      </c>
      <c r="N5270" t="s">
        <v>1033</v>
      </c>
      <c r="O5270" t="s">
        <v>30</v>
      </c>
      <c r="U5270">
        <f t="shared" si="248"/>
        <v>0</v>
      </c>
    </row>
    <row r="5271" spans="1:21" x14ac:dyDescent="0.25">
      <c r="A5271">
        <v>20170204</v>
      </c>
      <c r="B5271" t="s">
        <v>1825</v>
      </c>
      <c r="C5271" t="str">
        <f t="shared" si="246"/>
        <v>L</v>
      </c>
      <c r="D5271" t="s">
        <v>503</v>
      </c>
      <c r="E5271" s="1">
        <v>22</v>
      </c>
      <c r="F5271" s="1">
        <v>27</v>
      </c>
      <c r="G5271">
        <f t="shared" si="247"/>
        <v>-5</v>
      </c>
      <c r="H5271" t="s">
        <v>2799</v>
      </c>
      <c r="K5271" t="s">
        <v>1822</v>
      </c>
      <c r="L5271" t="s">
        <v>1120</v>
      </c>
      <c r="M5271" t="s">
        <v>503</v>
      </c>
      <c r="N5271" t="s">
        <v>1037</v>
      </c>
      <c r="O5271" t="s">
        <v>30</v>
      </c>
      <c r="U5271">
        <f t="shared" si="248"/>
        <v>1</v>
      </c>
    </row>
    <row r="5272" spans="1:21" x14ac:dyDescent="0.25">
      <c r="A5272">
        <v>20170204</v>
      </c>
      <c r="B5272" t="s">
        <v>376</v>
      </c>
      <c r="C5272" t="str">
        <f t="shared" si="246"/>
        <v>W</v>
      </c>
      <c r="D5272" t="s">
        <v>164</v>
      </c>
      <c r="E5272" s="1">
        <v>19</v>
      </c>
      <c r="F5272" s="1">
        <v>16</v>
      </c>
      <c r="G5272">
        <f t="shared" si="247"/>
        <v>3</v>
      </c>
      <c r="H5272" t="s">
        <v>2799</v>
      </c>
      <c r="K5272" t="s">
        <v>1894</v>
      </c>
      <c r="L5272" t="s">
        <v>1017</v>
      </c>
      <c r="M5272" t="s">
        <v>376</v>
      </c>
      <c r="N5272" t="s">
        <v>1033</v>
      </c>
      <c r="O5272" t="s">
        <v>30</v>
      </c>
      <c r="U5272">
        <f t="shared" si="248"/>
        <v>0</v>
      </c>
    </row>
    <row r="5273" spans="1:21" x14ac:dyDescent="0.25">
      <c r="A5273">
        <v>20170204</v>
      </c>
      <c r="B5273" t="s">
        <v>164</v>
      </c>
      <c r="C5273" t="str">
        <f t="shared" si="246"/>
        <v>L</v>
      </c>
      <c r="D5273" t="s">
        <v>376</v>
      </c>
      <c r="E5273" s="1">
        <v>16</v>
      </c>
      <c r="F5273" s="1">
        <v>19</v>
      </c>
      <c r="G5273">
        <f t="shared" si="247"/>
        <v>-3</v>
      </c>
      <c r="H5273" t="s">
        <v>2799</v>
      </c>
      <c r="K5273" t="s">
        <v>1894</v>
      </c>
      <c r="L5273" t="s">
        <v>1017</v>
      </c>
      <c r="M5273" t="s">
        <v>376</v>
      </c>
      <c r="N5273" t="s">
        <v>1037</v>
      </c>
      <c r="O5273" t="s">
        <v>30</v>
      </c>
      <c r="U5273">
        <f t="shared" si="248"/>
        <v>1</v>
      </c>
    </row>
    <row r="5274" spans="1:21" x14ac:dyDescent="0.25">
      <c r="A5274">
        <v>20170205</v>
      </c>
      <c r="B5274" t="s">
        <v>171</v>
      </c>
      <c r="C5274" t="str">
        <f t="shared" si="246"/>
        <v>L</v>
      </c>
      <c r="D5274" t="s">
        <v>1264</v>
      </c>
      <c r="E5274" s="1">
        <v>7</v>
      </c>
      <c r="F5274" s="1">
        <v>33</v>
      </c>
      <c r="G5274">
        <f t="shared" si="247"/>
        <v>-26</v>
      </c>
      <c r="H5274" t="s">
        <v>2799</v>
      </c>
      <c r="K5274" t="s">
        <v>1930</v>
      </c>
      <c r="L5274" t="s">
        <v>1929</v>
      </c>
      <c r="M5274" t="s">
        <v>171</v>
      </c>
      <c r="N5274" t="s">
        <v>1033</v>
      </c>
      <c r="O5274" t="s">
        <v>30</v>
      </c>
      <c r="U5274">
        <f t="shared" si="248"/>
        <v>0</v>
      </c>
    </row>
    <row r="5275" spans="1:21" x14ac:dyDescent="0.25">
      <c r="A5275">
        <v>20170205</v>
      </c>
      <c r="B5275" t="s">
        <v>1264</v>
      </c>
      <c r="C5275" t="str">
        <f t="shared" si="246"/>
        <v>W</v>
      </c>
      <c r="D5275" t="s">
        <v>171</v>
      </c>
      <c r="E5275" s="1">
        <v>33</v>
      </c>
      <c r="F5275" s="1">
        <v>7</v>
      </c>
      <c r="G5275">
        <f t="shared" si="247"/>
        <v>26</v>
      </c>
      <c r="H5275" t="s">
        <v>2799</v>
      </c>
      <c r="K5275" t="s">
        <v>1930</v>
      </c>
      <c r="L5275" t="s">
        <v>1929</v>
      </c>
      <c r="M5275" t="s">
        <v>171</v>
      </c>
      <c r="N5275" t="s">
        <v>1037</v>
      </c>
      <c r="O5275" t="s">
        <v>30</v>
      </c>
      <c r="U5275">
        <f t="shared" si="248"/>
        <v>0</v>
      </c>
    </row>
    <row r="5276" spans="1:21" x14ac:dyDescent="0.25">
      <c r="A5276">
        <v>20170211</v>
      </c>
      <c r="B5276" t="s">
        <v>1264</v>
      </c>
      <c r="C5276" t="str">
        <f t="shared" si="246"/>
        <v>L</v>
      </c>
      <c r="D5276" t="s">
        <v>376</v>
      </c>
      <c r="E5276" s="1">
        <v>16</v>
      </c>
      <c r="F5276" s="1">
        <v>21</v>
      </c>
      <c r="G5276">
        <f t="shared" si="247"/>
        <v>-5</v>
      </c>
      <c r="H5276" t="s">
        <v>2799</v>
      </c>
      <c r="K5276" t="s">
        <v>1407</v>
      </c>
      <c r="L5276" t="s">
        <v>1263</v>
      </c>
      <c r="M5276" t="s">
        <v>1264</v>
      </c>
      <c r="N5276" t="s">
        <v>1033</v>
      </c>
      <c r="O5276" t="s">
        <v>30</v>
      </c>
      <c r="U5276">
        <f t="shared" si="248"/>
        <v>1</v>
      </c>
    </row>
    <row r="5277" spans="1:21" x14ac:dyDescent="0.25">
      <c r="A5277">
        <v>20170211</v>
      </c>
      <c r="B5277" t="s">
        <v>376</v>
      </c>
      <c r="C5277" t="str">
        <f t="shared" si="246"/>
        <v>W</v>
      </c>
      <c r="D5277" t="s">
        <v>1264</v>
      </c>
      <c r="E5277" s="1">
        <v>21</v>
      </c>
      <c r="F5277" s="1">
        <v>16</v>
      </c>
      <c r="G5277">
        <f t="shared" si="247"/>
        <v>5</v>
      </c>
      <c r="H5277" t="s">
        <v>2799</v>
      </c>
      <c r="K5277" t="s">
        <v>1407</v>
      </c>
      <c r="L5277" t="s">
        <v>1263</v>
      </c>
      <c r="M5277" t="s">
        <v>1264</v>
      </c>
      <c r="N5277" t="s">
        <v>1037</v>
      </c>
      <c r="O5277" t="s">
        <v>30</v>
      </c>
      <c r="U5277">
        <f t="shared" si="248"/>
        <v>0</v>
      </c>
    </row>
    <row r="5278" spans="1:21" x14ac:dyDescent="0.25">
      <c r="A5278">
        <v>20170211</v>
      </c>
      <c r="B5278" t="s">
        <v>171</v>
      </c>
      <c r="C5278" t="str">
        <f t="shared" si="246"/>
        <v>L</v>
      </c>
      <c r="D5278" t="s">
        <v>1825</v>
      </c>
      <c r="E5278" s="1">
        <v>10</v>
      </c>
      <c r="F5278" s="1">
        <v>63</v>
      </c>
      <c r="G5278">
        <f t="shared" si="247"/>
        <v>-53</v>
      </c>
      <c r="H5278" t="s">
        <v>2799</v>
      </c>
      <c r="K5278" t="s">
        <v>1930</v>
      </c>
      <c r="L5278" t="s">
        <v>1929</v>
      </c>
      <c r="M5278" t="s">
        <v>171</v>
      </c>
      <c r="N5278" t="s">
        <v>1033</v>
      </c>
      <c r="O5278" t="s">
        <v>30</v>
      </c>
      <c r="U5278">
        <f t="shared" si="248"/>
        <v>0</v>
      </c>
    </row>
    <row r="5279" spans="1:21" x14ac:dyDescent="0.25">
      <c r="A5279">
        <v>20170211</v>
      </c>
      <c r="B5279" t="s">
        <v>1825</v>
      </c>
      <c r="C5279" t="str">
        <f t="shared" si="246"/>
        <v>W</v>
      </c>
      <c r="D5279" t="s">
        <v>171</v>
      </c>
      <c r="E5279" s="1">
        <v>63</v>
      </c>
      <c r="F5279" s="1">
        <v>10</v>
      </c>
      <c r="G5279">
        <f t="shared" si="247"/>
        <v>53</v>
      </c>
      <c r="H5279" t="s">
        <v>2799</v>
      </c>
      <c r="K5279" t="s">
        <v>1930</v>
      </c>
      <c r="L5279" t="s">
        <v>1929</v>
      </c>
      <c r="M5279" t="s">
        <v>171</v>
      </c>
      <c r="N5279" t="s">
        <v>1037</v>
      </c>
      <c r="O5279" t="s">
        <v>30</v>
      </c>
      <c r="U5279">
        <f t="shared" si="248"/>
        <v>0</v>
      </c>
    </row>
    <row r="5280" spans="1:21" x14ac:dyDescent="0.25">
      <c r="A5280">
        <v>20170212</v>
      </c>
      <c r="B5280" t="s">
        <v>164</v>
      </c>
      <c r="C5280" t="str">
        <f t="shared" si="246"/>
        <v>W</v>
      </c>
      <c r="D5280" t="s">
        <v>503</v>
      </c>
      <c r="E5280" s="1">
        <v>22</v>
      </c>
      <c r="F5280" s="1">
        <v>16</v>
      </c>
      <c r="G5280">
        <f t="shared" si="247"/>
        <v>6</v>
      </c>
      <c r="H5280" t="s">
        <v>2799</v>
      </c>
      <c r="K5280" t="s">
        <v>1820</v>
      </c>
      <c r="L5280" t="s">
        <v>1819</v>
      </c>
      <c r="M5280" t="s">
        <v>164</v>
      </c>
      <c r="N5280" t="s">
        <v>1033</v>
      </c>
      <c r="O5280" t="s">
        <v>30</v>
      </c>
      <c r="U5280">
        <f t="shared" si="248"/>
        <v>0</v>
      </c>
    </row>
    <row r="5281" spans="1:21" x14ac:dyDescent="0.25">
      <c r="A5281">
        <v>20170212</v>
      </c>
      <c r="B5281" t="s">
        <v>503</v>
      </c>
      <c r="C5281" t="str">
        <f t="shared" si="246"/>
        <v>L</v>
      </c>
      <c r="D5281" t="s">
        <v>164</v>
      </c>
      <c r="E5281" s="1">
        <v>16</v>
      </c>
      <c r="F5281" s="1">
        <v>22</v>
      </c>
      <c r="G5281">
        <f t="shared" si="247"/>
        <v>-6</v>
      </c>
      <c r="H5281" t="s">
        <v>2799</v>
      </c>
      <c r="K5281" t="s">
        <v>1820</v>
      </c>
      <c r="L5281" t="s">
        <v>1819</v>
      </c>
      <c r="M5281" t="s">
        <v>164</v>
      </c>
      <c r="N5281" t="s">
        <v>1037</v>
      </c>
      <c r="O5281" t="s">
        <v>30</v>
      </c>
      <c r="U5281">
        <f t="shared" si="248"/>
        <v>1</v>
      </c>
    </row>
    <row r="5282" spans="1:21" x14ac:dyDescent="0.25">
      <c r="A5282">
        <v>20170225</v>
      </c>
      <c r="B5282" t="s">
        <v>1825</v>
      </c>
      <c r="C5282" t="str">
        <f t="shared" si="246"/>
        <v>W</v>
      </c>
      <c r="D5282" t="s">
        <v>164</v>
      </c>
      <c r="E5282" s="1">
        <v>19</v>
      </c>
      <c r="F5282" s="1">
        <v>9</v>
      </c>
      <c r="G5282">
        <f t="shared" si="247"/>
        <v>10</v>
      </c>
      <c r="H5282" t="s">
        <v>2799</v>
      </c>
      <c r="K5282" t="s">
        <v>1827</v>
      </c>
      <c r="L5282" t="s">
        <v>1826</v>
      </c>
      <c r="M5282" t="s">
        <v>1825</v>
      </c>
      <c r="N5282" t="s">
        <v>1033</v>
      </c>
      <c r="O5282" t="s">
        <v>30</v>
      </c>
      <c r="U5282">
        <f t="shared" si="248"/>
        <v>0</v>
      </c>
    </row>
    <row r="5283" spans="1:21" x14ac:dyDescent="0.25">
      <c r="A5283">
        <v>20170225</v>
      </c>
      <c r="B5283" t="s">
        <v>164</v>
      </c>
      <c r="C5283" t="str">
        <f t="shared" si="246"/>
        <v>L</v>
      </c>
      <c r="D5283" t="s">
        <v>1825</v>
      </c>
      <c r="E5283" s="1">
        <v>9</v>
      </c>
      <c r="F5283" s="1">
        <v>19</v>
      </c>
      <c r="G5283">
        <f t="shared" si="247"/>
        <v>-10</v>
      </c>
      <c r="H5283" t="s">
        <v>2799</v>
      </c>
      <c r="K5283" t="s">
        <v>1827</v>
      </c>
      <c r="L5283" t="s">
        <v>1826</v>
      </c>
      <c r="M5283" t="s">
        <v>1825</v>
      </c>
      <c r="N5283" t="s">
        <v>1037</v>
      </c>
      <c r="O5283" t="s">
        <v>30</v>
      </c>
      <c r="U5283">
        <f t="shared" si="248"/>
        <v>0</v>
      </c>
    </row>
    <row r="5284" spans="1:21" x14ac:dyDescent="0.25">
      <c r="A5284">
        <v>20170225</v>
      </c>
      <c r="B5284" t="s">
        <v>503</v>
      </c>
      <c r="C5284" t="str">
        <f t="shared" si="246"/>
        <v>W</v>
      </c>
      <c r="D5284" t="s">
        <v>1264</v>
      </c>
      <c r="E5284" s="1">
        <v>29</v>
      </c>
      <c r="F5284" s="1">
        <v>13</v>
      </c>
      <c r="G5284">
        <f t="shared" si="247"/>
        <v>16</v>
      </c>
      <c r="H5284" t="s">
        <v>2799</v>
      </c>
      <c r="K5284" t="s">
        <v>1822</v>
      </c>
      <c r="L5284" t="s">
        <v>1120</v>
      </c>
      <c r="M5284" t="s">
        <v>503</v>
      </c>
      <c r="N5284" t="s">
        <v>1033</v>
      </c>
      <c r="O5284" t="s">
        <v>30</v>
      </c>
      <c r="U5284">
        <f t="shared" si="248"/>
        <v>0</v>
      </c>
    </row>
    <row r="5285" spans="1:21" x14ac:dyDescent="0.25">
      <c r="A5285">
        <v>20170225</v>
      </c>
      <c r="B5285" t="s">
        <v>1264</v>
      </c>
      <c r="C5285" t="str">
        <f t="shared" si="246"/>
        <v>L</v>
      </c>
      <c r="D5285" t="s">
        <v>503</v>
      </c>
      <c r="E5285" s="1">
        <v>13</v>
      </c>
      <c r="F5285" s="1">
        <v>29</v>
      </c>
      <c r="G5285">
        <f t="shared" si="247"/>
        <v>-16</v>
      </c>
      <c r="H5285" t="s">
        <v>2799</v>
      </c>
      <c r="K5285" t="s">
        <v>1822</v>
      </c>
      <c r="L5285" t="s">
        <v>1120</v>
      </c>
      <c r="M5285" t="s">
        <v>503</v>
      </c>
      <c r="N5285" t="s">
        <v>1037</v>
      </c>
      <c r="O5285" t="s">
        <v>30</v>
      </c>
      <c r="U5285">
        <f t="shared" si="248"/>
        <v>0</v>
      </c>
    </row>
    <row r="5286" spans="1:21" x14ac:dyDescent="0.25">
      <c r="A5286">
        <v>20170226</v>
      </c>
      <c r="B5286" t="s">
        <v>376</v>
      </c>
      <c r="C5286" t="str">
        <f t="shared" si="246"/>
        <v>W</v>
      </c>
      <c r="D5286" t="s">
        <v>171</v>
      </c>
      <c r="E5286" s="1">
        <v>36</v>
      </c>
      <c r="F5286" s="1">
        <v>15</v>
      </c>
      <c r="G5286">
        <f t="shared" si="247"/>
        <v>21</v>
      </c>
      <c r="H5286" t="s">
        <v>2799</v>
      </c>
      <c r="K5286" t="s">
        <v>1894</v>
      </c>
      <c r="L5286" t="s">
        <v>1017</v>
      </c>
      <c r="M5286" t="s">
        <v>376</v>
      </c>
      <c r="N5286" t="s">
        <v>1033</v>
      </c>
      <c r="O5286" t="s">
        <v>30</v>
      </c>
      <c r="U5286">
        <f t="shared" si="248"/>
        <v>0</v>
      </c>
    </row>
    <row r="5287" spans="1:21" x14ac:dyDescent="0.25">
      <c r="A5287">
        <v>20170226</v>
      </c>
      <c r="B5287" t="s">
        <v>171</v>
      </c>
      <c r="C5287" t="str">
        <f t="shared" si="246"/>
        <v>L</v>
      </c>
      <c r="D5287" t="s">
        <v>376</v>
      </c>
      <c r="E5287" s="1">
        <v>15</v>
      </c>
      <c r="F5287" s="1">
        <v>36</v>
      </c>
      <c r="G5287">
        <f t="shared" si="247"/>
        <v>-21</v>
      </c>
      <c r="H5287" t="s">
        <v>2799</v>
      </c>
      <c r="K5287" t="s">
        <v>1894</v>
      </c>
      <c r="L5287" t="s">
        <v>1017</v>
      </c>
      <c r="M5287" t="s">
        <v>376</v>
      </c>
      <c r="N5287" t="s">
        <v>1037</v>
      </c>
      <c r="O5287" t="s">
        <v>30</v>
      </c>
      <c r="U5287">
        <f t="shared" si="248"/>
        <v>0</v>
      </c>
    </row>
    <row r="5288" spans="1:21" x14ac:dyDescent="0.25">
      <c r="A5288">
        <v>20170310</v>
      </c>
      <c r="B5288" t="s">
        <v>1264</v>
      </c>
      <c r="C5288" t="str">
        <f t="shared" si="246"/>
        <v>W</v>
      </c>
      <c r="D5288" t="s">
        <v>1825</v>
      </c>
      <c r="E5288" s="1">
        <v>22</v>
      </c>
      <c r="F5288" s="1">
        <v>9</v>
      </c>
      <c r="G5288">
        <f t="shared" si="247"/>
        <v>13</v>
      </c>
      <c r="H5288" t="s">
        <v>2799</v>
      </c>
      <c r="K5288" t="s">
        <v>1407</v>
      </c>
      <c r="L5288" t="s">
        <v>1263</v>
      </c>
      <c r="M5288" t="s">
        <v>1264</v>
      </c>
      <c r="N5288" t="s">
        <v>1033</v>
      </c>
      <c r="O5288" t="s">
        <v>30</v>
      </c>
      <c r="U5288">
        <f t="shared" si="248"/>
        <v>0</v>
      </c>
    </row>
    <row r="5289" spans="1:21" x14ac:dyDescent="0.25">
      <c r="A5289">
        <v>20170310</v>
      </c>
      <c r="B5289" t="s">
        <v>1825</v>
      </c>
      <c r="C5289" t="str">
        <f t="shared" si="246"/>
        <v>L</v>
      </c>
      <c r="D5289" t="s">
        <v>1264</v>
      </c>
      <c r="E5289" s="1">
        <v>9</v>
      </c>
      <c r="F5289" s="1">
        <v>22</v>
      </c>
      <c r="G5289">
        <f t="shared" si="247"/>
        <v>-13</v>
      </c>
      <c r="H5289" t="s">
        <v>2799</v>
      </c>
      <c r="K5289" t="s">
        <v>1407</v>
      </c>
      <c r="L5289" t="s">
        <v>1263</v>
      </c>
      <c r="M5289" t="s">
        <v>1264</v>
      </c>
      <c r="N5289" t="s">
        <v>1037</v>
      </c>
      <c r="O5289" t="s">
        <v>30</v>
      </c>
      <c r="U5289">
        <f t="shared" si="248"/>
        <v>0</v>
      </c>
    </row>
    <row r="5290" spans="1:21" x14ac:dyDescent="0.25">
      <c r="A5290">
        <v>20170311</v>
      </c>
      <c r="B5290" t="s">
        <v>171</v>
      </c>
      <c r="C5290" t="str">
        <f t="shared" si="246"/>
        <v>L</v>
      </c>
      <c r="D5290" t="s">
        <v>164</v>
      </c>
      <c r="E5290" s="1">
        <v>18</v>
      </c>
      <c r="F5290" s="1">
        <v>40</v>
      </c>
      <c r="G5290">
        <f t="shared" si="247"/>
        <v>-22</v>
      </c>
      <c r="H5290" t="s">
        <v>2799</v>
      </c>
      <c r="K5290" t="s">
        <v>1930</v>
      </c>
      <c r="L5290" t="s">
        <v>1929</v>
      </c>
      <c r="M5290" t="s">
        <v>171</v>
      </c>
      <c r="N5290" t="s">
        <v>1033</v>
      </c>
      <c r="O5290" t="s">
        <v>30</v>
      </c>
      <c r="U5290">
        <f t="shared" si="248"/>
        <v>0</v>
      </c>
    </row>
    <row r="5291" spans="1:21" x14ac:dyDescent="0.25">
      <c r="A5291">
        <v>20170311</v>
      </c>
      <c r="B5291" t="s">
        <v>164</v>
      </c>
      <c r="C5291" t="str">
        <f t="shared" si="246"/>
        <v>W</v>
      </c>
      <c r="D5291" t="s">
        <v>171</v>
      </c>
      <c r="E5291" s="1">
        <v>40</v>
      </c>
      <c r="F5291" s="1">
        <v>18</v>
      </c>
      <c r="G5291">
        <f t="shared" si="247"/>
        <v>22</v>
      </c>
      <c r="H5291" t="s">
        <v>2799</v>
      </c>
      <c r="K5291" t="s">
        <v>1930</v>
      </c>
      <c r="L5291" t="s">
        <v>1929</v>
      </c>
      <c r="M5291" t="s">
        <v>171</v>
      </c>
      <c r="N5291" t="s">
        <v>1037</v>
      </c>
      <c r="O5291" t="s">
        <v>30</v>
      </c>
      <c r="U5291">
        <f t="shared" si="248"/>
        <v>0</v>
      </c>
    </row>
    <row r="5292" spans="1:21" x14ac:dyDescent="0.25">
      <c r="A5292">
        <v>20170311</v>
      </c>
      <c r="B5292" t="s">
        <v>376</v>
      </c>
      <c r="C5292" t="str">
        <f t="shared" si="246"/>
        <v>W</v>
      </c>
      <c r="D5292" t="s">
        <v>503</v>
      </c>
      <c r="E5292" s="1">
        <v>61</v>
      </c>
      <c r="F5292" s="1">
        <v>21</v>
      </c>
      <c r="G5292">
        <f t="shared" si="247"/>
        <v>40</v>
      </c>
      <c r="H5292" t="s">
        <v>2799</v>
      </c>
      <c r="K5292" t="s">
        <v>1818</v>
      </c>
      <c r="L5292" t="s">
        <v>1017</v>
      </c>
      <c r="M5292" t="s">
        <v>376</v>
      </c>
      <c r="N5292" t="s">
        <v>1033</v>
      </c>
      <c r="O5292" t="s">
        <v>30</v>
      </c>
      <c r="U5292">
        <f t="shared" si="248"/>
        <v>0</v>
      </c>
    </row>
    <row r="5293" spans="1:21" x14ac:dyDescent="0.25">
      <c r="A5293">
        <v>20170311</v>
      </c>
      <c r="B5293" t="s">
        <v>503</v>
      </c>
      <c r="C5293" t="str">
        <f t="shared" si="246"/>
        <v>L</v>
      </c>
      <c r="D5293" t="s">
        <v>376</v>
      </c>
      <c r="E5293" s="1">
        <v>21</v>
      </c>
      <c r="F5293" s="1">
        <v>61</v>
      </c>
      <c r="G5293">
        <f t="shared" si="247"/>
        <v>-40</v>
      </c>
      <c r="H5293" t="s">
        <v>2799</v>
      </c>
      <c r="K5293" t="s">
        <v>1818</v>
      </c>
      <c r="L5293" t="s">
        <v>1017</v>
      </c>
      <c r="M5293" t="s">
        <v>376</v>
      </c>
      <c r="N5293" t="s">
        <v>1037</v>
      </c>
      <c r="O5293" t="s">
        <v>30</v>
      </c>
      <c r="U5293">
        <f t="shared" si="248"/>
        <v>0</v>
      </c>
    </row>
    <row r="5294" spans="1:21" x14ac:dyDescent="0.25">
      <c r="A5294">
        <v>20170318</v>
      </c>
      <c r="B5294" t="s">
        <v>1825</v>
      </c>
      <c r="C5294" t="str">
        <f t="shared" si="246"/>
        <v>W</v>
      </c>
      <c r="D5294" t="s">
        <v>376</v>
      </c>
      <c r="E5294" s="1">
        <v>13</v>
      </c>
      <c r="F5294" s="1">
        <v>9</v>
      </c>
      <c r="G5294">
        <f t="shared" si="247"/>
        <v>4</v>
      </c>
      <c r="H5294" t="s">
        <v>2799</v>
      </c>
      <c r="K5294" t="s">
        <v>1827</v>
      </c>
      <c r="L5294" t="s">
        <v>1826</v>
      </c>
      <c r="M5294" t="s">
        <v>1825</v>
      </c>
      <c r="N5294" t="s">
        <v>1033</v>
      </c>
      <c r="O5294" t="s">
        <v>30</v>
      </c>
      <c r="U5294">
        <f t="shared" si="248"/>
        <v>0</v>
      </c>
    </row>
    <row r="5295" spans="1:21" x14ac:dyDescent="0.25">
      <c r="A5295">
        <v>20170318</v>
      </c>
      <c r="B5295" t="s">
        <v>376</v>
      </c>
      <c r="C5295" t="str">
        <f t="shared" si="246"/>
        <v>L</v>
      </c>
      <c r="D5295" t="s">
        <v>1825</v>
      </c>
      <c r="E5295" s="1">
        <v>9</v>
      </c>
      <c r="F5295" s="1">
        <v>13</v>
      </c>
      <c r="G5295">
        <f t="shared" si="247"/>
        <v>-4</v>
      </c>
      <c r="H5295" t="s">
        <v>2799</v>
      </c>
      <c r="K5295" t="s">
        <v>1827</v>
      </c>
      <c r="L5295" t="s">
        <v>1826</v>
      </c>
      <c r="M5295" t="s">
        <v>1825</v>
      </c>
      <c r="N5295" t="s">
        <v>1037</v>
      </c>
      <c r="O5295" t="s">
        <v>30</v>
      </c>
      <c r="U5295">
        <f t="shared" si="248"/>
        <v>1</v>
      </c>
    </row>
    <row r="5296" spans="1:21" x14ac:dyDescent="0.25">
      <c r="A5296">
        <v>20170318</v>
      </c>
      <c r="B5296" t="s">
        <v>503</v>
      </c>
      <c r="C5296" t="str">
        <f t="shared" si="246"/>
        <v>W</v>
      </c>
      <c r="D5296" t="s">
        <v>171</v>
      </c>
      <c r="E5296" s="1">
        <v>29</v>
      </c>
      <c r="F5296" s="1">
        <v>0</v>
      </c>
      <c r="G5296">
        <f t="shared" si="247"/>
        <v>29</v>
      </c>
      <c r="H5296" t="s">
        <v>2799</v>
      </c>
      <c r="K5296" t="s">
        <v>1903</v>
      </c>
      <c r="L5296" t="s">
        <v>1120</v>
      </c>
      <c r="M5296" t="s">
        <v>503</v>
      </c>
      <c r="N5296" t="s">
        <v>1033</v>
      </c>
      <c r="O5296" t="s">
        <v>30</v>
      </c>
      <c r="U5296">
        <f t="shared" si="248"/>
        <v>0</v>
      </c>
    </row>
    <row r="5297" spans="1:21" x14ac:dyDescent="0.25">
      <c r="A5297">
        <v>20170318</v>
      </c>
      <c r="B5297" t="s">
        <v>171</v>
      </c>
      <c r="C5297" t="str">
        <f t="shared" si="246"/>
        <v>L</v>
      </c>
      <c r="D5297" t="s">
        <v>503</v>
      </c>
      <c r="E5297" s="1">
        <v>0</v>
      </c>
      <c r="F5297" s="1">
        <v>29</v>
      </c>
      <c r="G5297">
        <f t="shared" si="247"/>
        <v>-29</v>
      </c>
      <c r="H5297" t="s">
        <v>2799</v>
      </c>
      <c r="K5297" t="s">
        <v>1903</v>
      </c>
      <c r="L5297" t="s">
        <v>1120</v>
      </c>
      <c r="M5297" t="s">
        <v>503</v>
      </c>
      <c r="N5297" t="s">
        <v>1037</v>
      </c>
      <c r="O5297" t="s">
        <v>30</v>
      </c>
      <c r="U5297">
        <f t="shared" si="248"/>
        <v>0</v>
      </c>
    </row>
    <row r="5298" spans="1:21" x14ac:dyDescent="0.25">
      <c r="A5298">
        <v>20170318</v>
      </c>
      <c r="B5298" t="s">
        <v>164</v>
      </c>
      <c r="C5298" t="str">
        <f t="shared" si="246"/>
        <v>W</v>
      </c>
      <c r="D5298" t="s">
        <v>1264</v>
      </c>
      <c r="E5298" s="1">
        <v>20</v>
      </c>
      <c r="F5298" s="1">
        <v>18</v>
      </c>
      <c r="G5298">
        <f t="shared" si="247"/>
        <v>2</v>
      </c>
      <c r="H5298" t="s">
        <v>2799</v>
      </c>
      <c r="K5298" t="s">
        <v>1820</v>
      </c>
      <c r="L5298" t="s">
        <v>1939</v>
      </c>
      <c r="M5298" t="s">
        <v>164</v>
      </c>
      <c r="N5298" t="s">
        <v>1033</v>
      </c>
      <c r="O5298" t="s">
        <v>30</v>
      </c>
      <c r="U5298">
        <f t="shared" si="248"/>
        <v>0</v>
      </c>
    </row>
    <row r="5299" spans="1:21" x14ac:dyDescent="0.25">
      <c r="A5299">
        <v>20170318</v>
      </c>
      <c r="B5299" t="s">
        <v>1264</v>
      </c>
      <c r="C5299" t="str">
        <f t="shared" si="246"/>
        <v>L</v>
      </c>
      <c r="D5299" t="s">
        <v>164</v>
      </c>
      <c r="E5299" s="1">
        <v>18</v>
      </c>
      <c r="F5299" s="1">
        <v>20</v>
      </c>
      <c r="G5299">
        <f t="shared" si="247"/>
        <v>-2</v>
      </c>
      <c r="H5299" t="s">
        <v>2799</v>
      </c>
      <c r="K5299" t="s">
        <v>1820</v>
      </c>
      <c r="L5299" t="s">
        <v>1939</v>
      </c>
      <c r="M5299" t="s">
        <v>164</v>
      </c>
      <c r="N5299" t="s">
        <v>1037</v>
      </c>
      <c r="O5299" t="s">
        <v>30</v>
      </c>
      <c r="U5299">
        <f t="shared" si="248"/>
        <v>1</v>
      </c>
    </row>
    <row r="5300" spans="1:21" x14ac:dyDescent="0.25">
      <c r="A5300">
        <v>20170610</v>
      </c>
      <c r="B5300" t="s">
        <v>1821</v>
      </c>
      <c r="C5300" t="str">
        <f t="shared" si="246"/>
        <v>L</v>
      </c>
      <c r="D5300" t="s">
        <v>376</v>
      </c>
      <c r="E5300" s="1">
        <v>34</v>
      </c>
      <c r="F5300" s="1">
        <v>38</v>
      </c>
      <c r="G5300">
        <f t="shared" si="247"/>
        <v>-4</v>
      </c>
      <c r="H5300" t="s">
        <v>1986</v>
      </c>
      <c r="K5300" t="s">
        <v>1991</v>
      </c>
      <c r="L5300" t="s">
        <v>1844</v>
      </c>
      <c r="M5300" t="s">
        <v>1821</v>
      </c>
      <c r="N5300" t="s">
        <v>1033</v>
      </c>
      <c r="S5300" t="s">
        <v>30</v>
      </c>
      <c r="U5300">
        <f t="shared" si="248"/>
        <v>1</v>
      </c>
    </row>
    <row r="5301" spans="1:21" x14ac:dyDescent="0.25">
      <c r="A5301">
        <v>20170610</v>
      </c>
      <c r="B5301" t="s">
        <v>376</v>
      </c>
      <c r="C5301" t="str">
        <f t="shared" si="246"/>
        <v>W</v>
      </c>
      <c r="D5301" t="s">
        <v>1821</v>
      </c>
      <c r="E5301" s="1">
        <v>38</v>
      </c>
      <c r="F5301" s="1">
        <v>34</v>
      </c>
      <c r="G5301">
        <f t="shared" si="247"/>
        <v>4</v>
      </c>
      <c r="H5301" t="s">
        <v>1986</v>
      </c>
      <c r="K5301" t="s">
        <v>1991</v>
      </c>
      <c r="L5301" t="s">
        <v>1844</v>
      </c>
      <c r="M5301" t="s">
        <v>1821</v>
      </c>
      <c r="N5301" t="s">
        <v>1037</v>
      </c>
      <c r="S5301" t="s">
        <v>30</v>
      </c>
      <c r="U5301">
        <f t="shared" si="248"/>
        <v>0</v>
      </c>
    </row>
    <row r="5302" spans="1:21" x14ac:dyDescent="0.25">
      <c r="A5302">
        <v>20170610</v>
      </c>
      <c r="B5302" t="s">
        <v>1828</v>
      </c>
      <c r="C5302" t="str">
        <f t="shared" si="246"/>
        <v>W</v>
      </c>
      <c r="D5302" t="s">
        <v>164</v>
      </c>
      <c r="E5302" s="1">
        <v>37</v>
      </c>
      <c r="F5302" s="1">
        <v>14</v>
      </c>
      <c r="G5302">
        <f t="shared" si="247"/>
        <v>23</v>
      </c>
      <c r="H5302" t="s">
        <v>1982</v>
      </c>
      <c r="K5302" t="s">
        <v>1990</v>
      </c>
      <c r="L5302" t="s">
        <v>1841</v>
      </c>
      <c r="M5302" t="s">
        <v>1828</v>
      </c>
      <c r="N5302" t="s">
        <v>1033</v>
      </c>
      <c r="S5302" t="s">
        <v>30</v>
      </c>
      <c r="U5302">
        <f t="shared" si="248"/>
        <v>0</v>
      </c>
    </row>
    <row r="5303" spans="1:21" x14ac:dyDescent="0.25">
      <c r="A5303">
        <v>20170610</v>
      </c>
      <c r="B5303" t="s">
        <v>164</v>
      </c>
      <c r="C5303" t="str">
        <f t="shared" si="246"/>
        <v>L</v>
      </c>
      <c r="D5303" t="s">
        <v>1828</v>
      </c>
      <c r="E5303" s="1">
        <v>14</v>
      </c>
      <c r="F5303" s="1">
        <v>37</v>
      </c>
      <c r="G5303">
        <f t="shared" si="247"/>
        <v>-23</v>
      </c>
      <c r="H5303" t="s">
        <v>1982</v>
      </c>
      <c r="K5303" t="s">
        <v>1990</v>
      </c>
      <c r="L5303" t="s">
        <v>1841</v>
      </c>
      <c r="M5303" t="s">
        <v>1828</v>
      </c>
      <c r="N5303" t="s">
        <v>1037</v>
      </c>
      <c r="S5303" t="s">
        <v>30</v>
      </c>
      <c r="U5303">
        <f t="shared" si="248"/>
        <v>0</v>
      </c>
    </row>
    <row r="5304" spans="1:21" x14ac:dyDescent="0.25">
      <c r="A5304">
        <v>20170610</v>
      </c>
      <c r="B5304" t="s">
        <v>171</v>
      </c>
      <c r="C5304" t="str">
        <f t="shared" si="246"/>
        <v>L</v>
      </c>
      <c r="D5304" t="s">
        <v>503</v>
      </c>
      <c r="E5304" s="1">
        <v>13</v>
      </c>
      <c r="F5304" s="1">
        <v>34</v>
      </c>
      <c r="G5304">
        <f t="shared" si="247"/>
        <v>-21</v>
      </c>
      <c r="H5304" t="s">
        <v>1989</v>
      </c>
      <c r="K5304" t="s">
        <v>1988</v>
      </c>
      <c r="L5304" t="s">
        <v>1987</v>
      </c>
      <c r="M5304" t="s">
        <v>1987</v>
      </c>
      <c r="N5304" t="s">
        <v>1839</v>
      </c>
      <c r="S5304" t="s">
        <v>30</v>
      </c>
      <c r="U5304">
        <f t="shared" si="248"/>
        <v>0</v>
      </c>
    </row>
    <row r="5305" spans="1:21" x14ac:dyDescent="0.25">
      <c r="A5305">
        <v>20170610</v>
      </c>
      <c r="B5305" t="s">
        <v>503</v>
      </c>
      <c r="C5305" t="str">
        <f t="shared" si="246"/>
        <v>W</v>
      </c>
      <c r="D5305" t="s">
        <v>171</v>
      </c>
      <c r="E5305" s="1">
        <v>34</v>
      </c>
      <c r="F5305" s="1">
        <v>13</v>
      </c>
      <c r="G5305">
        <f t="shared" si="247"/>
        <v>21</v>
      </c>
      <c r="H5305" t="s">
        <v>1989</v>
      </c>
      <c r="K5305" t="s">
        <v>1988</v>
      </c>
      <c r="L5305" t="s">
        <v>1987</v>
      </c>
      <c r="M5305" t="s">
        <v>1987</v>
      </c>
      <c r="N5305" t="s">
        <v>1839</v>
      </c>
      <c r="S5305" t="s">
        <v>30</v>
      </c>
      <c r="U5305">
        <f t="shared" si="248"/>
        <v>0</v>
      </c>
    </row>
    <row r="5306" spans="1:21" x14ac:dyDescent="0.25">
      <c r="A5306">
        <v>20170617</v>
      </c>
      <c r="B5306" t="s">
        <v>1821</v>
      </c>
      <c r="C5306" t="str">
        <f t="shared" si="246"/>
        <v>L</v>
      </c>
      <c r="D5306" t="s">
        <v>376</v>
      </c>
      <c r="E5306" s="1">
        <v>25</v>
      </c>
      <c r="F5306" s="1">
        <v>35</v>
      </c>
      <c r="G5306">
        <f t="shared" si="247"/>
        <v>-10</v>
      </c>
      <c r="H5306" t="s">
        <v>1986</v>
      </c>
      <c r="K5306" t="s">
        <v>1985</v>
      </c>
      <c r="L5306" t="s">
        <v>1984</v>
      </c>
      <c r="M5306" t="s">
        <v>1821</v>
      </c>
      <c r="N5306" t="s">
        <v>1033</v>
      </c>
      <c r="S5306" t="s">
        <v>30</v>
      </c>
      <c r="U5306">
        <f t="shared" si="248"/>
        <v>0</v>
      </c>
    </row>
    <row r="5307" spans="1:21" x14ac:dyDescent="0.25">
      <c r="A5307">
        <v>20170617</v>
      </c>
      <c r="B5307" t="s">
        <v>376</v>
      </c>
      <c r="C5307" t="str">
        <f t="shared" si="246"/>
        <v>W</v>
      </c>
      <c r="D5307" t="s">
        <v>1821</v>
      </c>
      <c r="E5307" s="1">
        <v>35</v>
      </c>
      <c r="F5307" s="1">
        <v>25</v>
      </c>
      <c r="G5307">
        <f t="shared" si="247"/>
        <v>10</v>
      </c>
      <c r="H5307" t="s">
        <v>1986</v>
      </c>
      <c r="K5307" t="s">
        <v>1985</v>
      </c>
      <c r="L5307" t="s">
        <v>1984</v>
      </c>
      <c r="M5307" t="s">
        <v>1821</v>
      </c>
      <c r="N5307" t="s">
        <v>1037</v>
      </c>
      <c r="S5307" t="s">
        <v>30</v>
      </c>
      <c r="U5307">
        <f t="shared" si="248"/>
        <v>0</v>
      </c>
    </row>
    <row r="5308" spans="1:21" x14ac:dyDescent="0.25">
      <c r="A5308">
        <v>20170617</v>
      </c>
      <c r="B5308" t="s">
        <v>1828</v>
      </c>
      <c r="C5308" t="str">
        <f t="shared" si="246"/>
        <v>W</v>
      </c>
      <c r="D5308" t="s">
        <v>164</v>
      </c>
      <c r="E5308" s="1">
        <v>37</v>
      </c>
      <c r="F5308" s="1">
        <v>15</v>
      </c>
      <c r="G5308">
        <f t="shared" si="247"/>
        <v>22</v>
      </c>
      <c r="H5308" t="s">
        <v>1982</v>
      </c>
      <c r="K5308" t="s">
        <v>1983</v>
      </c>
      <c r="L5308" t="s">
        <v>1829</v>
      </c>
      <c r="M5308" t="s">
        <v>1828</v>
      </c>
      <c r="N5308" t="s">
        <v>1033</v>
      </c>
      <c r="S5308" t="s">
        <v>30</v>
      </c>
      <c r="U5308">
        <f t="shared" si="248"/>
        <v>0</v>
      </c>
    </row>
    <row r="5309" spans="1:21" x14ac:dyDescent="0.25">
      <c r="A5309">
        <v>20170617</v>
      </c>
      <c r="B5309" t="s">
        <v>164</v>
      </c>
      <c r="C5309" t="str">
        <f t="shared" si="246"/>
        <v>L</v>
      </c>
      <c r="D5309" t="s">
        <v>1828</v>
      </c>
      <c r="E5309" s="1">
        <v>15</v>
      </c>
      <c r="F5309" s="1">
        <v>37</v>
      </c>
      <c r="G5309">
        <f t="shared" si="247"/>
        <v>-22</v>
      </c>
      <c r="H5309" t="s">
        <v>1982</v>
      </c>
      <c r="K5309" t="s">
        <v>1983</v>
      </c>
      <c r="L5309" t="s">
        <v>1829</v>
      </c>
      <c r="M5309" t="s">
        <v>1828</v>
      </c>
      <c r="N5309" t="s">
        <v>1037</v>
      </c>
      <c r="S5309" t="s">
        <v>30</v>
      </c>
      <c r="U5309">
        <f t="shared" si="248"/>
        <v>0</v>
      </c>
    </row>
    <row r="5310" spans="1:21" x14ac:dyDescent="0.25">
      <c r="A5310">
        <v>20170617</v>
      </c>
      <c r="B5310" t="s">
        <v>1824</v>
      </c>
      <c r="C5310" t="str">
        <f t="shared" si="246"/>
        <v>L</v>
      </c>
      <c r="D5310" t="s">
        <v>503</v>
      </c>
      <c r="E5310" s="1">
        <v>19</v>
      </c>
      <c r="F5310" s="1">
        <v>24</v>
      </c>
      <c r="G5310">
        <f t="shared" si="247"/>
        <v>-5</v>
      </c>
      <c r="H5310" t="s">
        <v>1981</v>
      </c>
      <c r="K5310" t="s">
        <v>1812</v>
      </c>
      <c r="L5310" t="s">
        <v>1675</v>
      </c>
      <c r="M5310" t="s">
        <v>1824</v>
      </c>
      <c r="N5310" t="s">
        <v>1033</v>
      </c>
      <c r="S5310" t="s">
        <v>30</v>
      </c>
      <c r="U5310">
        <f t="shared" si="248"/>
        <v>1</v>
      </c>
    </row>
    <row r="5311" spans="1:21" x14ac:dyDescent="0.25">
      <c r="A5311">
        <v>20170617</v>
      </c>
      <c r="B5311" t="s">
        <v>503</v>
      </c>
      <c r="C5311" t="str">
        <f t="shared" si="246"/>
        <v>W</v>
      </c>
      <c r="D5311" t="s">
        <v>1824</v>
      </c>
      <c r="E5311" s="1">
        <v>24</v>
      </c>
      <c r="F5311" s="1">
        <v>19</v>
      </c>
      <c r="G5311">
        <f t="shared" si="247"/>
        <v>5</v>
      </c>
      <c r="H5311" t="s">
        <v>1981</v>
      </c>
      <c r="K5311" t="s">
        <v>1812</v>
      </c>
      <c r="L5311" t="s">
        <v>1675</v>
      </c>
      <c r="M5311" t="s">
        <v>1824</v>
      </c>
      <c r="N5311" t="s">
        <v>1037</v>
      </c>
      <c r="S5311" t="s">
        <v>30</v>
      </c>
      <c r="U5311">
        <f t="shared" si="248"/>
        <v>0</v>
      </c>
    </row>
    <row r="5312" spans="1:21" x14ac:dyDescent="0.25">
      <c r="A5312">
        <v>20170624</v>
      </c>
      <c r="B5312" t="s">
        <v>1828</v>
      </c>
      <c r="C5312" t="str">
        <f t="shared" si="246"/>
        <v>W</v>
      </c>
      <c r="D5312" t="s">
        <v>164</v>
      </c>
      <c r="E5312" s="1">
        <v>35</v>
      </c>
      <c r="F5312" s="1">
        <v>12</v>
      </c>
      <c r="G5312">
        <f t="shared" si="247"/>
        <v>23</v>
      </c>
      <c r="H5312" t="s">
        <v>1982</v>
      </c>
      <c r="K5312" t="s">
        <v>1971</v>
      </c>
      <c r="L5312" t="s">
        <v>1850</v>
      </c>
      <c r="M5312" t="s">
        <v>1828</v>
      </c>
      <c r="N5312" t="s">
        <v>1033</v>
      </c>
      <c r="S5312" t="s">
        <v>30</v>
      </c>
      <c r="U5312">
        <f t="shared" si="248"/>
        <v>0</v>
      </c>
    </row>
    <row r="5313" spans="1:21" x14ac:dyDescent="0.25">
      <c r="A5313">
        <v>20170624</v>
      </c>
      <c r="B5313" t="s">
        <v>164</v>
      </c>
      <c r="C5313" t="str">
        <f t="shared" si="246"/>
        <v>L</v>
      </c>
      <c r="D5313" t="s">
        <v>1828</v>
      </c>
      <c r="E5313" s="1">
        <v>12</v>
      </c>
      <c r="F5313" s="1">
        <v>35</v>
      </c>
      <c r="G5313">
        <f t="shared" si="247"/>
        <v>-23</v>
      </c>
      <c r="H5313" t="s">
        <v>1982</v>
      </c>
      <c r="K5313" t="s">
        <v>1971</v>
      </c>
      <c r="L5313" t="s">
        <v>1850</v>
      </c>
      <c r="M5313" t="s">
        <v>1828</v>
      </c>
      <c r="N5313" t="s">
        <v>1037</v>
      </c>
      <c r="S5313" t="s">
        <v>30</v>
      </c>
      <c r="U5313">
        <f t="shared" si="248"/>
        <v>0</v>
      </c>
    </row>
    <row r="5314" spans="1:21" x14ac:dyDescent="0.25">
      <c r="A5314">
        <v>20170624</v>
      </c>
      <c r="B5314" t="s">
        <v>1824</v>
      </c>
      <c r="C5314" t="str">
        <f t="shared" ref="C5314:C5377" si="249">IF(E5314-F5314&gt;0,"W",IF(E5314-F5314&lt;0,"L","D"))</f>
        <v>W</v>
      </c>
      <c r="D5314" t="s">
        <v>171</v>
      </c>
      <c r="E5314" s="1">
        <v>40</v>
      </c>
      <c r="F5314" s="1">
        <v>27</v>
      </c>
      <c r="G5314">
        <f t="shared" ref="G5314:G5377" si="250">E5314-F5314</f>
        <v>13</v>
      </c>
      <c r="H5314" t="s">
        <v>1981</v>
      </c>
      <c r="K5314" t="s">
        <v>1916</v>
      </c>
      <c r="L5314" t="s">
        <v>1715</v>
      </c>
      <c r="M5314" t="s">
        <v>1824</v>
      </c>
      <c r="N5314" t="s">
        <v>1033</v>
      </c>
      <c r="S5314" t="s">
        <v>30</v>
      </c>
      <c r="U5314">
        <f t="shared" ref="U5314:U5377" si="251">IF(C5314="L",IF(G5314&gt;-8,1,0),0)</f>
        <v>0</v>
      </c>
    </row>
    <row r="5315" spans="1:21" x14ac:dyDescent="0.25">
      <c r="A5315">
        <v>20170624</v>
      </c>
      <c r="B5315" t="s">
        <v>171</v>
      </c>
      <c r="C5315" t="str">
        <f t="shared" si="249"/>
        <v>L</v>
      </c>
      <c r="D5315" t="s">
        <v>1824</v>
      </c>
      <c r="E5315" s="1">
        <v>27</v>
      </c>
      <c r="F5315" s="1">
        <v>40</v>
      </c>
      <c r="G5315">
        <f t="shared" si="250"/>
        <v>-13</v>
      </c>
      <c r="H5315" t="s">
        <v>1981</v>
      </c>
      <c r="K5315" t="s">
        <v>1916</v>
      </c>
      <c r="L5315" t="s">
        <v>1715</v>
      </c>
      <c r="M5315" t="s">
        <v>1824</v>
      </c>
      <c r="N5315" t="s">
        <v>1037</v>
      </c>
      <c r="S5315" t="s">
        <v>30</v>
      </c>
      <c r="U5315">
        <f t="shared" si="251"/>
        <v>0</v>
      </c>
    </row>
    <row r="5316" spans="1:21" x14ac:dyDescent="0.25">
      <c r="A5316">
        <v>20170819</v>
      </c>
      <c r="B5316" t="s">
        <v>1828</v>
      </c>
      <c r="C5316" t="str">
        <f t="shared" si="249"/>
        <v>W</v>
      </c>
      <c r="D5316" t="s">
        <v>1821</v>
      </c>
      <c r="E5316" s="1">
        <v>37</v>
      </c>
      <c r="F5316" s="1">
        <v>15</v>
      </c>
      <c r="G5316">
        <f t="shared" si="250"/>
        <v>22</v>
      </c>
      <c r="H5316" t="s">
        <v>2760</v>
      </c>
      <c r="K5316" t="s">
        <v>1868</v>
      </c>
      <c r="L5316" t="s">
        <v>1998</v>
      </c>
      <c r="M5316" t="s">
        <v>1828</v>
      </c>
      <c r="N5316" t="s">
        <v>1033</v>
      </c>
      <c r="P5316" t="s">
        <v>30</v>
      </c>
      <c r="U5316">
        <f t="shared" si="251"/>
        <v>0</v>
      </c>
    </row>
    <row r="5317" spans="1:21" x14ac:dyDescent="0.25">
      <c r="A5317">
        <v>20170819</v>
      </c>
      <c r="B5317" t="s">
        <v>1821</v>
      </c>
      <c r="C5317" t="str">
        <f t="shared" si="249"/>
        <v>L</v>
      </c>
      <c r="D5317" t="s">
        <v>1828</v>
      </c>
      <c r="E5317" s="1">
        <v>15</v>
      </c>
      <c r="F5317" s="1">
        <v>37</v>
      </c>
      <c r="G5317">
        <f t="shared" si="250"/>
        <v>-22</v>
      </c>
      <c r="H5317" t="s">
        <v>2760</v>
      </c>
      <c r="K5317" t="s">
        <v>1868</v>
      </c>
      <c r="L5317" t="s">
        <v>1998</v>
      </c>
      <c r="M5317" t="s">
        <v>1828</v>
      </c>
      <c r="N5317" t="s">
        <v>1037</v>
      </c>
      <c r="P5317" t="s">
        <v>30</v>
      </c>
      <c r="U5317">
        <f t="shared" si="251"/>
        <v>0</v>
      </c>
    </row>
    <row r="5318" spans="1:21" x14ac:dyDescent="0.25">
      <c r="A5318">
        <v>20170819</v>
      </c>
      <c r="B5318" t="s">
        <v>1824</v>
      </c>
      <c r="C5318" t="str">
        <f t="shared" si="249"/>
        <v>L</v>
      </c>
      <c r="D5318" t="s">
        <v>1787</v>
      </c>
      <c r="E5318" s="1">
        <v>34</v>
      </c>
      <c r="F5318" s="1">
        <v>54</v>
      </c>
      <c r="G5318">
        <f t="shared" si="250"/>
        <v>-20</v>
      </c>
      <c r="H5318" t="s">
        <v>2760</v>
      </c>
      <c r="K5318" t="s">
        <v>1960</v>
      </c>
      <c r="L5318" t="s">
        <v>1675</v>
      </c>
      <c r="M5318" t="s">
        <v>1824</v>
      </c>
      <c r="N5318" t="s">
        <v>1033</v>
      </c>
      <c r="P5318" t="s">
        <v>30</v>
      </c>
      <c r="U5318">
        <f t="shared" si="251"/>
        <v>0</v>
      </c>
    </row>
    <row r="5319" spans="1:21" x14ac:dyDescent="0.25">
      <c r="A5319">
        <v>20170819</v>
      </c>
      <c r="B5319" t="s">
        <v>1787</v>
      </c>
      <c r="C5319" t="str">
        <f t="shared" si="249"/>
        <v>W</v>
      </c>
      <c r="D5319" t="s">
        <v>1824</v>
      </c>
      <c r="E5319" s="1">
        <v>54</v>
      </c>
      <c r="F5319" s="1">
        <v>34</v>
      </c>
      <c r="G5319">
        <f t="shared" si="250"/>
        <v>20</v>
      </c>
      <c r="H5319" t="s">
        <v>2760</v>
      </c>
      <c r="K5319" t="s">
        <v>1960</v>
      </c>
      <c r="L5319" t="s">
        <v>1675</v>
      </c>
      <c r="M5319" t="s">
        <v>1824</v>
      </c>
      <c r="N5319" t="s">
        <v>1037</v>
      </c>
      <c r="P5319" t="s">
        <v>30</v>
      </c>
      <c r="U5319">
        <f t="shared" si="251"/>
        <v>0</v>
      </c>
    </row>
    <row r="5320" spans="1:21" x14ac:dyDescent="0.25">
      <c r="A5320">
        <v>20170826</v>
      </c>
      <c r="B5320" t="s">
        <v>1821</v>
      </c>
      <c r="C5320" t="str">
        <f t="shared" si="249"/>
        <v>L</v>
      </c>
      <c r="D5320" t="s">
        <v>1828</v>
      </c>
      <c r="E5320" s="1">
        <v>23</v>
      </c>
      <c r="F5320" s="1">
        <v>41</v>
      </c>
      <c r="G5320">
        <f t="shared" si="250"/>
        <v>-18</v>
      </c>
      <c r="H5320" t="s">
        <v>2760</v>
      </c>
      <c r="K5320" t="s">
        <v>1920</v>
      </c>
      <c r="L5320" t="s">
        <v>1919</v>
      </c>
      <c r="M5320" t="s">
        <v>1821</v>
      </c>
      <c r="N5320" t="s">
        <v>1033</v>
      </c>
      <c r="P5320" t="s">
        <v>30</v>
      </c>
      <c r="U5320">
        <f t="shared" si="251"/>
        <v>0</v>
      </c>
    </row>
    <row r="5321" spans="1:21" x14ac:dyDescent="0.25">
      <c r="A5321">
        <v>20170826</v>
      </c>
      <c r="B5321" t="s">
        <v>1828</v>
      </c>
      <c r="C5321" t="str">
        <f t="shared" si="249"/>
        <v>W</v>
      </c>
      <c r="D5321" t="s">
        <v>1821</v>
      </c>
      <c r="E5321" s="1">
        <v>41</v>
      </c>
      <c r="F5321" s="1">
        <v>23</v>
      </c>
      <c r="G5321">
        <f t="shared" si="250"/>
        <v>18</v>
      </c>
      <c r="H5321" t="s">
        <v>2760</v>
      </c>
      <c r="K5321" t="s">
        <v>1920</v>
      </c>
      <c r="L5321" t="s">
        <v>1919</v>
      </c>
      <c r="M5321" t="s">
        <v>1821</v>
      </c>
      <c r="N5321" t="s">
        <v>1037</v>
      </c>
      <c r="P5321" t="s">
        <v>30</v>
      </c>
      <c r="U5321">
        <f t="shared" si="251"/>
        <v>0</v>
      </c>
    </row>
    <row r="5322" spans="1:21" x14ac:dyDescent="0.25">
      <c r="A5322">
        <v>20170826</v>
      </c>
      <c r="B5322" t="s">
        <v>1787</v>
      </c>
      <c r="C5322" t="str">
        <f t="shared" si="249"/>
        <v>W</v>
      </c>
      <c r="D5322" t="s">
        <v>1824</v>
      </c>
      <c r="E5322" s="1">
        <v>35</v>
      </c>
      <c r="F5322" s="1">
        <v>29</v>
      </c>
      <c r="G5322">
        <f t="shared" si="250"/>
        <v>6</v>
      </c>
      <c r="H5322" t="s">
        <v>2760</v>
      </c>
      <c r="K5322" t="s">
        <v>1878</v>
      </c>
      <c r="L5322" t="s">
        <v>1877</v>
      </c>
      <c r="M5322" t="s">
        <v>1787</v>
      </c>
      <c r="N5322" t="s">
        <v>1033</v>
      </c>
      <c r="P5322" t="s">
        <v>30</v>
      </c>
      <c r="U5322">
        <f t="shared" si="251"/>
        <v>0</v>
      </c>
    </row>
    <row r="5323" spans="1:21" x14ac:dyDescent="0.25">
      <c r="A5323">
        <v>20170826</v>
      </c>
      <c r="B5323" t="s">
        <v>1824</v>
      </c>
      <c r="C5323" t="str">
        <f t="shared" si="249"/>
        <v>L</v>
      </c>
      <c r="D5323" t="s">
        <v>1787</v>
      </c>
      <c r="E5323" s="1">
        <v>29</v>
      </c>
      <c r="F5323" s="1">
        <v>35</v>
      </c>
      <c r="G5323">
        <f t="shared" si="250"/>
        <v>-6</v>
      </c>
      <c r="H5323" t="s">
        <v>2760</v>
      </c>
      <c r="K5323" t="s">
        <v>1878</v>
      </c>
      <c r="L5323" t="s">
        <v>1877</v>
      </c>
      <c r="M5323" t="s">
        <v>1787</v>
      </c>
      <c r="N5323" t="s">
        <v>1037</v>
      </c>
      <c r="P5323" t="s">
        <v>30</v>
      </c>
      <c r="U5323">
        <f t="shared" si="251"/>
        <v>1</v>
      </c>
    </row>
    <row r="5324" spans="1:21" x14ac:dyDescent="0.25">
      <c r="A5324">
        <v>20170909</v>
      </c>
      <c r="B5324" t="s">
        <v>1824</v>
      </c>
      <c r="C5324" t="str">
        <f t="shared" si="249"/>
        <v>D</v>
      </c>
      <c r="D5324" t="s">
        <v>1828</v>
      </c>
      <c r="E5324" s="1">
        <v>23</v>
      </c>
      <c r="F5324" s="1">
        <v>23</v>
      </c>
      <c r="G5324">
        <f t="shared" si="250"/>
        <v>0</v>
      </c>
      <c r="H5324" t="s">
        <v>2760</v>
      </c>
      <c r="K5324" t="s">
        <v>2762</v>
      </c>
      <c r="L5324" t="s">
        <v>1720</v>
      </c>
      <c r="M5324" t="s">
        <v>1824</v>
      </c>
      <c r="N5324" t="s">
        <v>1033</v>
      </c>
      <c r="P5324" t="s">
        <v>30</v>
      </c>
      <c r="U5324">
        <f t="shared" si="251"/>
        <v>0</v>
      </c>
    </row>
    <row r="5325" spans="1:21" x14ac:dyDescent="0.25">
      <c r="A5325">
        <v>20170909</v>
      </c>
      <c r="B5325" t="s">
        <v>1828</v>
      </c>
      <c r="C5325" t="str">
        <f t="shared" si="249"/>
        <v>D</v>
      </c>
      <c r="D5325" t="s">
        <v>1824</v>
      </c>
      <c r="E5325" s="1">
        <v>23</v>
      </c>
      <c r="F5325" s="1">
        <v>23</v>
      </c>
      <c r="G5325">
        <f t="shared" si="250"/>
        <v>0</v>
      </c>
      <c r="H5325" t="s">
        <v>2760</v>
      </c>
      <c r="K5325" t="s">
        <v>2762</v>
      </c>
      <c r="L5325" t="s">
        <v>1720</v>
      </c>
      <c r="M5325" t="s">
        <v>1824</v>
      </c>
      <c r="N5325" t="s">
        <v>1037</v>
      </c>
      <c r="P5325" t="s">
        <v>30</v>
      </c>
      <c r="U5325">
        <f t="shared" si="251"/>
        <v>0</v>
      </c>
    </row>
    <row r="5326" spans="1:21" x14ac:dyDescent="0.25">
      <c r="A5326">
        <v>20170909</v>
      </c>
      <c r="B5326" t="s">
        <v>1787</v>
      </c>
      <c r="C5326" t="str">
        <f t="shared" si="249"/>
        <v>W</v>
      </c>
      <c r="D5326" t="s">
        <v>1821</v>
      </c>
      <c r="E5326" s="1">
        <v>39</v>
      </c>
      <c r="F5326" s="1">
        <v>22</v>
      </c>
      <c r="G5326">
        <f t="shared" si="250"/>
        <v>17</v>
      </c>
      <c r="H5326" t="s">
        <v>2760</v>
      </c>
      <c r="K5326" t="s">
        <v>2032</v>
      </c>
      <c r="L5326" t="s">
        <v>2031</v>
      </c>
      <c r="M5326" t="s">
        <v>1787</v>
      </c>
      <c r="N5326" t="s">
        <v>1033</v>
      </c>
      <c r="P5326" t="s">
        <v>30</v>
      </c>
      <c r="U5326">
        <f t="shared" si="251"/>
        <v>0</v>
      </c>
    </row>
    <row r="5327" spans="1:21" x14ac:dyDescent="0.25">
      <c r="A5327">
        <v>20170909</v>
      </c>
      <c r="B5327" t="s">
        <v>1821</v>
      </c>
      <c r="C5327" t="str">
        <f t="shared" si="249"/>
        <v>L</v>
      </c>
      <c r="D5327" t="s">
        <v>1787</v>
      </c>
      <c r="E5327" s="1">
        <v>22</v>
      </c>
      <c r="F5327" s="1">
        <v>39</v>
      </c>
      <c r="G5327">
        <f t="shared" si="250"/>
        <v>-17</v>
      </c>
      <c r="H5327" t="s">
        <v>2760</v>
      </c>
      <c r="K5327" t="s">
        <v>2032</v>
      </c>
      <c r="L5327" t="s">
        <v>2031</v>
      </c>
      <c r="M5327" t="s">
        <v>1787</v>
      </c>
      <c r="N5327" t="s">
        <v>1037</v>
      </c>
      <c r="P5327" t="s">
        <v>30</v>
      </c>
      <c r="U5327">
        <f t="shared" si="251"/>
        <v>0</v>
      </c>
    </row>
    <row r="5328" spans="1:21" x14ac:dyDescent="0.25">
      <c r="A5328">
        <v>20170916</v>
      </c>
      <c r="B5328" t="s">
        <v>1824</v>
      </c>
      <c r="C5328" t="str">
        <f t="shared" si="249"/>
        <v>W</v>
      </c>
      <c r="D5328" t="s">
        <v>1821</v>
      </c>
      <c r="E5328" s="1">
        <v>45</v>
      </c>
      <c r="F5328" s="1">
        <v>20</v>
      </c>
      <c r="G5328">
        <f t="shared" si="250"/>
        <v>25</v>
      </c>
      <c r="H5328" t="s">
        <v>2760</v>
      </c>
      <c r="K5328" t="s">
        <v>2100</v>
      </c>
      <c r="L5328" t="s">
        <v>1772</v>
      </c>
      <c r="M5328" t="s">
        <v>1824</v>
      </c>
      <c r="N5328" t="s">
        <v>1033</v>
      </c>
      <c r="P5328" t="s">
        <v>30</v>
      </c>
      <c r="U5328">
        <f t="shared" si="251"/>
        <v>0</v>
      </c>
    </row>
    <row r="5329" spans="1:21" x14ac:dyDescent="0.25">
      <c r="A5329">
        <v>20170916</v>
      </c>
      <c r="B5329" t="s">
        <v>1821</v>
      </c>
      <c r="C5329" t="str">
        <f t="shared" si="249"/>
        <v>L</v>
      </c>
      <c r="D5329" t="s">
        <v>1824</v>
      </c>
      <c r="E5329" s="1">
        <v>20</v>
      </c>
      <c r="F5329" s="1">
        <v>45</v>
      </c>
      <c r="G5329">
        <f t="shared" si="250"/>
        <v>-25</v>
      </c>
      <c r="H5329" t="s">
        <v>2760</v>
      </c>
      <c r="K5329" t="s">
        <v>2100</v>
      </c>
      <c r="L5329" t="s">
        <v>1772</v>
      </c>
      <c r="M5329" t="s">
        <v>1824</v>
      </c>
      <c r="N5329" t="s">
        <v>1037</v>
      </c>
      <c r="P5329" t="s">
        <v>30</v>
      </c>
      <c r="U5329">
        <f t="shared" si="251"/>
        <v>0</v>
      </c>
    </row>
    <row r="5330" spans="1:21" x14ac:dyDescent="0.25">
      <c r="A5330">
        <v>20170916</v>
      </c>
      <c r="B5330" t="s">
        <v>1787</v>
      </c>
      <c r="C5330" t="str">
        <f t="shared" si="249"/>
        <v>W</v>
      </c>
      <c r="D5330" t="s">
        <v>1828</v>
      </c>
      <c r="E5330" s="1">
        <v>57</v>
      </c>
      <c r="F5330" s="1">
        <v>0</v>
      </c>
      <c r="G5330">
        <f t="shared" si="250"/>
        <v>57</v>
      </c>
      <c r="H5330" t="s">
        <v>2760</v>
      </c>
      <c r="K5330" t="s">
        <v>2678</v>
      </c>
      <c r="L5330" t="s">
        <v>2761</v>
      </c>
      <c r="M5330" t="s">
        <v>1787</v>
      </c>
      <c r="N5330" t="s">
        <v>1033</v>
      </c>
      <c r="P5330" t="s">
        <v>30</v>
      </c>
      <c r="U5330">
        <f t="shared" si="251"/>
        <v>0</v>
      </c>
    </row>
    <row r="5331" spans="1:21" x14ac:dyDescent="0.25">
      <c r="A5331">
        <v>20170916</v>
      </c>
      <c r="B5331" t="s">
        <v>1828</v>
      </c>
      <c r="C5331" t="str">
        <f t="shared" si="249"/>
        <v>L</v>
      </c>
      <c r="D5331" t="s">
        <v>1787</v>
      </c>
      <c r="E5331" s="1">
        <v>0</v>
      </c>
      <c r="F5331" s="1">
        <v>57</v>
      </c>
      <c r="G5331">
        <f t="shared" si="250"/>
        <v>-57</v>
      </c>
      <c r="H5331" t="s">
        <v>2760</v>
      </c>
      <c r="K5331" t="s">
        <v>2678</v>
      </c>
      <c r="L5331" t="s">
        <v>2761</v>
      </c>
      <c r="M5331" t="s">
        <v>1787</v>
      </c>
      <c r="N5331" t="s">
        <v>1037</v>
      </c>
      <c r="P5331" t="s">
        <v>30</v>
      </c>
      <c r="U5331">
        <f t="shared" si="251"/>
        <v>0</v>
      </c>
    </row>
    <row r="5332" spans="1:21" x14ac:dyDescent="0.25">
      <c r="A5332">
        <v>20170930</v>
      </c>
      <c r="B5332" t="s">
        <v>1828</v>
      </c>
      <c r="C5332" t="str">
        <f t="shared" si="249"/>
        <v>D</v>
      </c>
      <c r="D5332" t="s">
        <v>1824</v>
      </c>
      <c r="E5332" s="1">
        <v>27</v>
      </c>
      <c r="F5332" s="1">
        <v>27</v>
      </c>
      <c r="G5332">
        <f t="shared" si="250"/>
        <v>0</v>
      </c>
      <c r="H5332" t="s">
        <v>2760</v>
      </c>
      <c r="K5332" t="s">
        <v>1918</v>
      </c>
      <c r="L5332" t="s">
        <v>1917</v>
      </c>
      <c r="M5332" t="s">
        <v>1828</v>
      </c>
      <c r="N5332" t="s">
        <v>1033</v>
      </c>
      <c r="P5332" t="s">
        <v>30</v>
      </c>
      <c r="U5332">
        <f t="shared" si="251"/>
        <v>0</v>
      </c>
    </row>
    <row r="5333" spans="1:21" x14ac:dyDescent="0.25">
      <c r="A5333">
        <v>20170930</v>
      </c>
      <c r="B5333" t="s">
        <v>1824</v>
      </c>
      <c r="C5333" t="str">
        <f t="shared" si="249"/>
        <v>D</v>
      </c>
      <c r="D5333" t="s">
        <v>1828</v>
      </c>
      <c r="E5333" s="1">
        <v>27</v>
      </c>
      <c r="F5333" s="1">
        <v>27</v>
      </c>
      <c r="G5333">
        <f t="shared" si="250"/>
        <v>0</v>
      </c>
      <c r="H5333" t="s">
        <v>2760</v>
      </c>
      <c r="K5333" t="s">
        <v>1918</v>
      </c>
      <c r="L5333" t="s">
        <v>1917</v>
      </c>
      <c r="M5333" t="s">
        <v>1828</v>
      </c>
      <c r="N5333" t="s">
        <v>1037</v>
      </c>
      <c r="P5333" t="s">
        <v>30</v>
      </c>
      <c r="U5333">
        <f t="shared" si="251"/>
        <v>0</v>
      </c>
    </row>
    <row r="5334" spans="1:21" x14ac:dyDescent="0.25">
      <c r="A5334">
        <v>20170930</v>
      </c>
      <c r="B5334" t="s">
        <v>1821</v>
      </c>
      <c r="C5334" t="str">
        <f t="shared" si="249"/>
        <v>L</v>
      </c>
      <c r="D5334" t="s">
        <v>1787</v>
      </c>
      <c r="E5334" s="1">
        <v>10</v>
      </c>
      <c r="F5334" s="1">
        <v>36</v>
      </c>
      <c r="G5334">
        <f t="shared" si="250"/>
        <v>-26</v>
      </c>
      <c r="H5334" t="s">
        <v>2760</v>
      </c>
      <c r="K5334" t="s">
        <v>1886</v>
      </c>
      <c r="L5334" t="s">
        <v>1885</v>
      </c>
      <c r="M5334" t="s">
        <v>1821</v>
      </c>
      <c r="N5334" t="s">
        <v>1033</v>
      </c>
      <c r="P5334" t="s">
        <v>30</v>
      </c>
      <c r="U5334">
        <f t="shared" si="251"/>
        <v>0</v>
      </c>
    </row>
    <row r="5335" spans="1:21" x14ac:dyDescent="0.25">
      <c r="A5335">
        <v>20170930</v>
      </c>
      <c r="B5335" t="s">
        <v>1787</v>
      </c>
      <c r="C5335" t="str">
        <f t="shared" si="249"/>
        <v>W</v>
      </c>
      <c r="D5335" t="s">
        <v>1821</v>
      </c>
      <c r="E5335" s="1">
        <v>36</v>
      </c>
      <c r="F5335" s="1">
        <v>10</v>
      </c>
      <c r="G5335">
        <f t="shared" si="250"/>
        <v>26</v>
      </c>
      <c r="H5335" t="s">
        <v>2760</v>
      </c>
      <c r="K5335" t="s">
        <v>1886</v>
      </c>
      <c r="L5335" t="s">
        <v>1885</v>
      </c>
      <c r="M5335" t="s">
        <v>1821</v>
      </c>
      <c r="N5335" t="s">
        <v>1037</v>
      </c>
      <c r="P5335" t="s">
        <v>30</v>
      </c>
      <c r="U5335">
        <f t="shared" si="251"/>
        <v>0</v>
      </c>
    </row>
    <row r="5336" spans="1:21" x14ac:dyDescent="0.25">
      <c r="A5336">
        <v>20171007</v>
      </c>
      <c r="B5336" t="s">
        <v>1821</v>
      </c>
      <c r="C5336" t="str">
        <f t="shared" si="249"/>
        <v>L</v>
      </c>
      <c r="D5336" t="s">
        <v>1824</v>
      </c>
      <c r="E5336" s="1">
        <v>20</v>
      </c>
      <c r="F5336" s="1">
        <v>37</v>
      </c>
      <c r="G5336">
        <f t="shared" si="250"/>
        <v>-17</v>
      </c>
      <c r="H5336" t="s">
        <v>2760</v>
      </c>
      <c r="K5336" t="s">
        <v>1891</v>
      </c>
      <c r="L5336" t="s">
        <v>1890</v>
      </c>
      <c r="M5336" t="s">
        <v>1821</v>
      </c>
      <c r="N5336" t="s">
        <v>1033</v>
      </c>
      <c r="P5336" t="s">
        <v>30</v>
      </c>
      <c r="U5336">
        <f t="shared" si="251"/>
        <v>0</v>
      </c>
    </row>
    <row r="5337" spans="1:21" x14ac:dyDescent="0.25">
      <c r="A5337">
        <v>20171007</v>
      </c>
      <c r="B5337" t="s">
        <v>1824</v>
      </c>
      <c r="C5337" t="str">
        <f t="shared" si="249"/>
        <v>W</v>
      </c>
      <c r="D5337" t="s">
        <v>1821</v>
      </c>
      <c r="E5337" s="1">
        <v>37</v>
      </c>
      <c r="F5337" s="1">
        <v>20</v>
      </c>
      <c r="G5337">
        <f t="shared" si="250"/>
        <v>17</v>
      </c>
      <c r="H5337" t="s">
        <v>2760</v>
      </c>
      <c r="K5337" t="s">
        <v>1891</v>
      </c>
      <c r="L5337" t="s">
        <v>1890</v>
      </c>
      <c r="M5337" t="s">
        <v>1821</v>
      </c>
      <c r="N5337" t="s">
        <v>1037</v>
      </c>
      <c r="P5337" t="s">
        <v>30</v>
      </c>
      <c r="U5337">
        <f t="shared" si="251"/>
        <v>0</v>
      </c>
    </row>
    <row r="5338" spans="1:21" x14ac:dyDescent="0.25">
      <c r="A5338">
        <v>20171007</v>
      </c>
      <c r="B5338" t="s">
        <v>1828</v>
      </c>
      <c r="C5338" t="str">
        <f t="shared" si="249"/>
        <v>L</v>
      </c>
      <c r="D5338" t="s">
        <v>1787</v>
      </c>
      <c r="E5338" s="1">
        <v>24</v>
      </c>
      <c r="F5338" s="1">
        <v>25</v>
      </c>
      <c r="G5338">
        <f t="shared" si="250"/>
        <v>-1</v>
      </c>
      <c r="H5338" t="s">
        <v>2760</v>
      </c>
      <c r="K5338" t="s">
        <v>1962</v>
      </c>
      <c r="L5338" t="s">
        <v>1913</v>
      </c>
      <c r="M5338" t="s">
        <v>1828</v>
      </c>
      <c r="N5338" t="s">
        <v>1033</v>
      </c>
      <c r="P5338" t="s">
        <v>30</v>
      </c>
      <c r="U5338">
        <f t="shared" si="251"/>
        <v>1</v>
      </c>
    </row>
    <row r="5339" spans="1:21" x14ac:dyDescent="0.25">
      <c r="A5339">
        <v>20171007</v>
      </c>
      <c r="B5339" t="s">
        <v>1787</v>
      </c>
      <c r="C5339" t="str">
        <f t="shared" si="249"/>
        <v>W</v>
      </c>
      <c r="D5339" t="s">
        <v>1828</v>
      </c>
      <c r="E5339" s="1">
        <v>25</v>
      </c>
      <c r="F5339" s="1">
        <v>24</v>
      </c>
      <c r="G5339">
        <f t="shared" si="250"/>
        <v>1</v>
      </c>
      <c r="H5339" t="s">
        <v>2760</v>
      </c>
      <c r="K5339" t="s">
        <v>1962</v>
      </c>
      <c r="L5339" t="s">
        <v>1913</v>
      </c>
      <c r="M5339" t="s">
        <v>1828</v>
      </c>
      <c r="N5339" t="s">
        <v>1037</v>
      </c>
      <c r="P5339" t="s">
        <v>30</v>
      </c>
      <c r="U5339">
        <f t="shared" si="251"/>
        <v>0</v>
      </c>
    </row>
    <row r="5340" spans="1:21" x14ac:dyDescent="0.25">
      <c r="A5340">
        <v>20171021</v>
      </c>
      <c r="B5340" t="s">
        <v>1824</v>
      </c>
      <c r="C5340" t="str">
        <f t="shared" si="249"/>
        <v>W</v>
      </c>
      <c r="D5340" t="s">
        <v>1787</v>
      </c>
      <c r="E5340" s="1">
        <v>23</v>
      </c>
      <c r="F5340" s="1">
        <v>18</v>
      </c>
      <c r="G5340">
        <f t="shared" si="250"/>
        <v>5</v>
      </c>
      <c r="H5340" t="s">
        <v>1977</v>
      </c>
      <c r="K5340" t="s">
        <v>1916</v>
      </c>
      <c r="L5340" t="s">
        <v>1715</v>
      </c>
      <c r="M5340" t="s">
        <v>1824</v>
      </c>
      <c r="N5340" t="s">
        <v>1033</v>
      </c>
      <c r="S5340" t="s">
        <v>30</v>
      </c>
      <c r="U5340">
        <f t="shared" si="251"/>
        <v>0</v>
      </c>
    </row>
    <row r="5341" spans="1:21" x14ac:dyDescent="0.25">
      <c r="A5341">
        <v>20171021</v>
      </c>
      <c r="B5341" t="s">
        <v>1787</v>
      </c>
      <c r="C5341" t="str">
        <f t="shared" si="249"/>
        <v>L</v>
      </c>
      <c r="D5341" t="s">
        <v>1824</v>
      </c>
      <c r="E5341" s="1">
        <v>18</v>
      </c>
      <c r="F5341" s="1">
        <v>23</v>
      </c>
      <c r="G5341">
        <f t="shared" si="250"/>
        <v>-5</v>
      </c>
      <c r="H5341" t="s">
        <v>1977</v>
      </c>
      <c r="K5341" t="s">
        <v>1916</v>
      </c>
      <c r="L5341" t="s">
        <v>1715</v>
      </c>
      <c r="M5341" t="s">
        <v>1824</v>
      </c>
      <c r="N5341" t="s">
        <v>1037</v>
      </c>
      <c r="S5341" t="s">
        <v>30</v>
      </c>
      <c r="U5341">
        <f t="shared" si="251"/>
        <v>1</v>
      </c>
    </row>
    <row r="5342" spans="1:21" x14ac:dyDescent="0.25">
      <c r="A5342">
        <v>20171111</v>
      </c>
      <c r="B5342" t="s">
        <v>1264</v>
      </c>
      <c r="C5342" t="str">
        <f t="shared" si="249"/>
        <v>L</v>
      </c>
      <c r="D5342" t="s">
        <v>1824</v>
      </c>
      <c r="E5342" s="1">
        <v>21</v>
      </c>
      <c r="F5342" s="1">
        <v>29</v>
      </c>
      <c r="G5342">
        <f t="shared" si="250"/>
        <v>-8</v>
      </c>
      <c r="H5342" t="s">
        <v>1977</v>
      </c>
      <c r="K5342" t="s">
        <v>1407</v>
      </c>
      <c r="L5342" t="s">
        <v>1263</v>
      </c>
      <c r="M5342" t="s">
        <v>1264</v>
      </c>
      <c r="N5342" t="s">
        <v>1033</v>
      </c>
      <c r="S5342" t="s">
        <v>30</v>
      </c>
      <c r="U5342">
        <f t="shared" si="251"/>
        <v>0</v>
      </c>
    </row>
    <row r="5343" spans="1:21" x14ac:dyDescent="0.25">
      <c r="A5343">
        <v>20171111</v>
      </c>
      <c r="B5343" t="s">
        <v>1824</v>
      </c>
      <c r="C5343" t="str">
        <f t="shared" si="249"/>
        <v>W</v>
      </c>
      <c r="D5343" t="s">
        <v>1264</v>
      </c>
      <c r="E5343" s="1">
        <v>29</v>
      </c>
      <c r="F5343" s="1">
        <v>21</v>
      </c>
      <c r="G5343">
        <f t="shared" si="250"/>
        <v>8</v>
      </c>
      <c r="H5343" t="s">
        <v>1977</v>
      </c>
      <c r="K5343" t="s">
        <v>1407</v>
      </c>
      <c r="L5343" t="s">
        <v>1263</v>
      </c>
      <c r="M5343" t="s">
        <v>1264</v>
      </c>
      <c r="N5343" t="s">
        <v>1037</v>
      </c>
      <c r="S5343" t="s">
        <v>30</v>
      </c>
      <c r="U5343">
        <f t="shared" si="251"/>
        <v>0</v>
      </c>
    </row>
    <row r="5344" spans="1:21" x14ac:dyDescent="0.25">
      <c r="A5344">
        <v>20171111</v>
      </c>
      <c r="B5344" t="s">
        <v>376</v>
      </c>
      <c r="C5344" t="str">
        <f t="shared" si="249"/>
        <v>W</v>
      </c>
      <c r="D5344" t="s">
        <v>1821</v>
      </c>
      <c r="E5344" s="1">
        <v>21</v>
      </c>
      <c r="F5344" s="1">
        <v>8</v>
      </c>
      <c r="G5344">
        <f t="shared" si="250"/>
        <v>13</v>
      </c>
      <c r="H5344" t="s">
        <v>1977</v>
      </c>
      <c r="K5344" t="s">
        <v>1894</v>
      </c>
      <c r="L5344" t="s">
        <v>1017</v>
      </c>
      <c r="M5344" t="s">
        <v>376</v>
      </c>
      <c r="N5344" t="s">
        <v>1033</v>
      </c>
      <c r="S5344" t="s">
        <v>30</v>
      </c>
      <c r="U5344">
        <f t="shared" si="251"/>
        <v>0</v>
      </c>
    </row>
    <row r="5345" spans="1:21" x14ac:dyDescent="0.25">
      <c r="A5345">
        <v>20171111</v>
      </c>
      <c r="B5345" t="s">
        <v>1821</v>
      </c>
      <c r="C5345" t="str">
        <f t="shared" si="249"/>
        <v>L</v>
      </c>
      <c r="D5345" t="s">
        <v>376</v>
      </c>
      <c r="E5345" s="1">
        <v>8</v>
      </c>
      <c r="F5345" s="1">
        <v>21</v>
      </c>
      <c r="G5345">
        <f t="shared" si="250"/>
        <v>-13</v>
      </c>
      <c r="H5345" t="s">
        <v>1977</v>
      </c>
      <c r="K5345" t="s">
        <v>1894</v>
      </c>
      <c r="L5345" t="s">
        <v>1017</v>
      </c>
      <c r="M5345" t="s">
        <v>376</v>
      </c>
      <c r="N5345" t="s">
        <v>1037</v>
      </c>
      <c r="S5345" t="s">
        <v>30</v>
      </c>
      <c r="U5345">
        <f t="shared" si="251"/>
        <v>0</v>
      </c>
    </row>
    <row r="5346" spans="1:21" x14ac:dyDescent="0.25">
      <c r="A5346">
        <v>20171111</v>
      </c>
      <c r="B5346" t="s">
        <v>164</v>
      </c>
      <c r="C5346" t="str">
        <f t="shared" si="249"/>
        <v>L</v>
      </c>
      <c r="D5346" t="s">
        <v>1787</v>
      </c>
      <c r="E5346" s="1">
        <v>18</v>
      </c>
      <c r="F5346" s="1">
        <v>38</v>
      </c>
      <c r="G5346">
        <f t="shared" si="250"/>
        <v>-20</v>
      </c>
      <c r="H5346" t="s">
        <v>1980</v>
      </c>
      <c r="K5346" t="s">
        <v>1820</v>
      </c>
      <c r="L5346" t="s">
        <v>1819</v>
      </c>
      <c r="M5346" t="s">
        <v>164</v>
      </c>
      <c r="N5346" t="s">
        <v>1033</v>
      </c>
      <c r="S5346" t="s">
        <v>30</v>
      </c>
      <c r="U5346">
        <f t="shared" si="251"/>
        <v>0</v>
      </c>
    </row>
    <row r="5347" spans="1:21" x14ac:dyDescent="0.25">
      <c r="A5347">
        <v>20171111</v>
      </c>
      <c r="B5347" t="s">
        <v>1787</v>
      </c>
      <c r="C5347" t="str">
        <f t="shared" si="249"/>
        <v>W</v>
      </c>
      <c r="D5347" t="s">
        <v>164</v>
      </c>
      <c r="E5347" s="1">
        <v>38</v>
      </c>
      <c r="F5347" s="1">
        <v>18</v>
      </c>
      <c r="G5347">
        <f t="shared" si="250"/>
        <v>20</v>
      </c>
      <c r="H5347" t="s">
        <v>1980</v>
      </c>
      <c r="K5347" t="s">
        <v>1820</v>
      </c>
      <c r="L5347" t="s">
        <v>1819</v>
      </c>
      <c r="M5347" t="s">
        <v>164</v>
      </c>
      <c r="N5347" t="s">
        <v>1037</v>
      </c>
      <c r="S5347" t="s">
        <v>30</v>
      </c>
      <c r="U5347">
        <f t="shared" si="251"/>
        <v>0</v>
      </c>
    </row>
    <row r="5348" spans="1:21" x14ac:dyDescent="0.25">
      <c r="A5348">
        <v>20171111</v>
      </c>
      <c r="B5348" t="s">
        <v>1825</v>
      </c>
      <c r="C5348" t="str">
        <f t="shared" si="249"/>
        <v>W</v>
      </c>
      <c r="D5348" t="s">
        <v>1828</v>
      </c>
      <c r="E5348" s="1">
        <v>38</v>
      </c>
      <c r="F5348" s="1">
        <v>3</v>
      </c>
      <c r="G5348">
        <f t="shared" si="250"/>
        <v>35</v>
      </c>
      <c r="H5348" t="s">
        <v>1975</v>
      </c>
      <c r="K5348" t="s">
        <v>1827</v>
      </c>
      <c r="L5348" t="s">
        <v>1826</v>
      </c>
      <c r="M5348" t="s">
        <v>1825</v>
      </c>
      <c r="N5348" t="s">
        <v>1033</v>
      </c>
      <c r="S5348" t="s">
        <v>30</v>
      </c>
      <c r="U5348">
        <f t="shared" si="251"/>
        <v>0</v>
      </c>
    </row>
    <row r="5349" spans="1:21" x14ac:dyDescent="0.25">
      <c r="A5349">
        <v>20171111</v>
      </c>
      <c r="B5349" t="s">
        <v>1828</v>
      </c>
      <c r="C5349" t="str">
        <f t="shared" si="249"/>
        <v>L</v>
      </c>
      <c r="D5349" t="s">
        <v>1825</v>
      </c>
      <c r="E5349" s="1">
        <v>3</v>
      </c>
      <c r="F5349" s="1">
        <v>38</v>
      </c>
      <c r="G5349">
        <f t="shared" si="250"/>
        <v>-35</v>
      </c>
      <c r="H5349" t="s">
        <v>1975</v>
      </c>
      <c r="K5349" t="s">
        <v>1827</v>
      </c>
      <c r="L5349" t="s">
        <v>1826</v>
      </c>
      <c r="M5349" t="s">
        <v>1825</v>
      </c>
      <c r="N5349" t="s">
        <v>1037</v>
      </c>
      <c r="S5349" t="s">
        <v>30</v>
      </c>
      <c r="U5349">
        <f t="shared" si="251"/>
        <v>0</v>
      </c>
    </row>
    <row r="5350" spans="1:21" x14ac:dyDescent="0.25">
      <c r="A5350">
        <v>20171118</v>
      </c>
      <c r="B5350" t="s">
        <v>503</v>
      </c>
      <c r="C5350" t="str">
        <f t="shared" si="249"/>
        <v>L</v>
      </c>
      <c r="D5350" t="s">
        <v>1787</v>
      </c>
      <c r="E5350" s="1">
        <v>17</v>
      </c>
      <c r="F5350" s="1">
        <v>22</v>
      </c>
      <c r="G5350">
        <f t="shared" si="250"/>
        <v>-5</v>
      </c>
      <c r="H5350" t="s">
        <v>1977</v>
      </c>
      <c r="K5350" t="s">
        <v>1903</v>
      </c>
      <c r="L5350" t="s">
        <v>1120</v>
      </c>
      <c r="M5350" t="s">
        <v>503</v>
      </c>
      <c r="N5350" t="s">
        <v>1033</v>
      </c>
      <c r="S5350" t="s">
        <v>30</v>
      </c>
      <c r="U5350">
        <f t="shared" si="251"/>
        <v>1</v>
      </c>
    </row>
    <row r="5351" spans="1:21" x14ac:dyDescent="0.25">
      <c r="A5351">
        <v>20171118</v>
      </c>
      <c r="B5351" t="s">
        <v>1787</v>
      </c>
      <c r="C5351" t="str">
        <f t="shared" si="249"/>
        <v>W</v>
      </c>
      <c r="D5351" t="s">
        <v>503</v>
      </c>
      <c r="E5351" s="1">
        <v>22</v>
      </c>
      <c r="F5351" s="1">
        <v>17</v>
      </c>
      <c r="G5351">
        <f t="shared" si="250"/>
        <v>5</v>
      </c>
      <c r="H5351" t="s">
        <v>1977</v>
      </c>
      <c r="K5351" t="s">
        <v>1903</v>
      </c>
      <c r="L5351" t="s">
        <v>1120</v>
      </c>
      <c r="M5351" t="s">
        <v>503</v>
      </c>
      <c r="N5351" t="s">
        <v>1037</v>
      </c>
      <c r="S5351" t="s">
        <v>30</v>
      </c>
      <c r="U5351">
        <f t="shared" si="251"/>
        <v>0</v>
      </c>
    </row>
    <row r="5352" spans="1:21" x14ac:dyDescent="0.25">
      <c r="A5352">
        <v>20171118</v>
      </c>
      <c r="B5352" t="s">
        <v>376</v>
      </c>
      <c r="C5352" t="str">
        <f t="shared" si="249"/>
        <v>W</v>
      </c>
      <c r="D5352" t="s">
        <v>1824</v>
      </c>
      <c r="E5352" s="1">
        <v>30</v>
      </c>
      <c r="F5352" s="1">
        <v>6</v>
      </c>
      <c r="G5352">
        <f t="shared" si="250"/>
        <v>24</v>
      </c>
      <c r="H5352" t="s">
        <v>1977</v>
      </c>
      <c r="K5352" t="s">
        <v>1818</v>
      </c>
      <c r="L5352" t="s">
        <v>1017</v>
      </c>
      <c r="M5352" t="s">
        <v>376</v>
      </c>
      <c r="N5352" t="s">
        <v>1033</v>
      </c>
      <c r="S5352" t="s">
        <v>30</v>
      </c>
      <c r="U5352">
        <f t="shared" si="251"/>
        <v>0</v>
      </c>
    </row>
    <row r="5353" spans="1:21" x14ac:dyDescent="0.25">
      <c r="A5353">
        <v>20171118</v>
      </c>
      <c r="B5353" t="s">
        <v>1824</v>
      </c>
      <c r="C5353" t="str">
        <f t="shared" si="249"/>
        <v>L</v>
      </c>
      <c r="D5353" t="s">
        <v>376</v>
      </c>
      <c r="E5353" s="1">
        <v>6</v>
      </c>
      <c r="F5353" s="1">
        <v>30</v>
      </c>
      <c r="G5353">
        <f t="shared" si="250"/>
        <v>-24</v>
      </c>
      <c r="H5353" t="s">
        <v>1977</v>
      </c>
      <c r="K5353" t="s">
        <v>1818</v>
      </c>
      <c r="L5353" t="s">
        <v>1017</v>
      </c>
      <c r="M5353" t="s">
        <v>376</v>
      </c>
      <c r="N5353" t="s">
        <v>1037</v>
      </c>
      <c r="S5353" t="s">
        <v>30</v>
      </c>
      <c r="U5353">
        <f t="shared" si="251"/>
        <v>0</v>
      </c>
    </row>
    <row r="5354" spans="1:21" x14ac:dyDescent="0.25">
      <c r="A5354">
        <v>20171118</v>
      </c>
      <c r="B5354" t="s">
        <v>171</v>
      </c>
      <c r="C5354" t="str">
        <f t="shared" si="249"/>
        <v>L</v>
      </c>
      <c r="D5354" t="s">
        <v>1821</v>
      </c>
      <c r="E5354" s="1">
        <v>15</v>
      </c>
      <c r="F5354" s="1">
        <v>31</v>
      </c>
      <c r="G5354">
        <f t="shared" si="250"/>
        <v>-16</v>
      </c>
      <c r="H5354" t="s">
        <v>1979</v>
      </c>
      <c r="K5354" t="s">
        <v>1905</v>
      </c>
      <c r="L5354" t="s">
        <v>1904</v>
      </c>
      <c r="M5354" t="s">
        <v>171</v>
      </c>
      <c r="N5354" t="s">
        <v>1033</v>
      </c>
      <c r="S5354" t="s">
        <v>30</v>
      </c>
      <c r="U5354">
        <f t="shared" si="251"/>
        <v>0</v>
      </c>
    </row>
    <row r="5355" spans="1:21" x14ac:dyDescent="0.25">
      <c r="A5355">
        <v>20171118</v>
      </c>
      <c r="B5355" t="s">
        <v>1821</v>
      </c>
      <c r="C5355" t="str">
        <f t="shared" si="249"/>
        <v>W</v>
      </c>
      <c r="D5355" t="s">
        <v>171</v>
      </c>
      <c r="E5355" s="1">
        <v>31</v>
      </c>
      <c r="F5355" s="1">
        <v>15</v>
      </c>
      <c r="G5355">
        <f t="shared" si="250"/>
        <v>16</v>
      </c>
      <c r="H5355" t="s">
        <v>1979</v>
      </c>
      <c r="K5355" t="s">
        <v>1905</v>
      </c>
      <c r="L5355" t="s">
        <v>1904</v>
      </c>
      <c r="M5355" t="s">
        <v>171</v>
      </c>
      <c r="N5355" t="s">
        <v>1037</v>
      </c>
      <c r="S5355" t="s">
        <v>30</v>
      </c>
      <c r="U5355">
        <f t="shared" si="251"/>
        <v>0</v>
      </c>
    </row>
    <row r="5356" spans="1:21" x14ac:dyDescent="0.25">
      <c r="A5356">
        <v>20171118</v>
      </c>
      <c r="B5356" t="s">
        <v>164</v>
      </c>
      <c r="C5356" t="str">
        <f t="shared" si="249"/>
        <v>L</v>
      </c>
      <c r="D5356" t="s">
        <v>1828</v>
      </c>
      <c r="E5356" s="1">
        <v>17</v>
      </c>
      <c r="F5356" s="1">
        <v>18</v>
      </c>
      <c r="G5356">
        <f t="shared" si="250"/>
        <v>-1</v>
      </c>
      <c r="H5356" t="s">
        <v>1975</v>
      </c>
      <c r="K5356" t="s">
        <v>1820</v>
      </c>
      <c r="L5356" t="s">
        <v>1819</v>
      </c>
      <c r="M5356" t="s">
        <v>164</v>
      </c>
      <c r="N5356" t="s">
        <v>1033</v>
      </c>
      <c r="S5356" t="s">
        <v>30</v>
      </c>
      <c r="U5356">
        <f t="shared" si="251"/>
        <v>1</v>
      </c>
    </row>
    <row r="5357" spans="1:21" x14ac:dyDescent="0.25">
      <c r="A5357">
        <v>20171118</v>
      </c>
      <c r="B5357" t="s">
        <v>1828</v>
      </c>
      <c r="C5357" t="str">
        <f t="shared" si="249"/>
        <v>W</v>
      </c>
      <c r="D5357" t="s">
        <v>164</v>
      </c>
      <c r="E5357" s="1">
        <v>18</v>
      </c>
      <c r="F5357" s="1">
        <v>17</v>
      </c>
      <c r="G5357">
        <f t="shared" si="250"/>
        <v>1</v>
      </c>
      <c r="H5357" t="s">
        <v>1975</v>
      </c>
      <c r="K5357" t="s">
        <v>1820</v>
      </c>
      <c r="L5357" t="s">
        <v>1819</v>
      </c>
      <c r="M5357" t="s">
        <v>164</v>
      </c>
      <c r="N5357" t="s">
        <v>1037</v>
      </c>
      <c r="S5357" t="s">
        <v>30</v>
      </c>
      <c r="U5357">
        <f t="shared" si="251"/>
        <v>0</v>
      </c>
    </row>
    <row r="5358" spans="1:21" x14ac:dyDescent="0.25">
      <c r="A5358">
        <v>20171125</v>
      </c>
      <c r="B5358" t="s">
        <v>1264</v>
      </c>
      <c r="C5358" t="str">
        <f t="shared" si="249"/>
        <v>L</v>
      </c>
      <c r="D5358" t="s">
        <v>1787</v>
      </c>
      <c r="E5358" s="1">
        <v>18</v>
      </c>
      <c r="F5358" s="1">
        <v>33</v>
      </c>
      <c r="G5358">
        <f t="shared" si="250"/>
        <v>-15</v>
      </c>
      <c r="H5358" t="s">
        <v>1977</v>
      </c>
      <c r="K5358" t="s">
        <v>1407</v>
      </c>
      <c r="L5358" t="s">
        <v>1263</v>
      </c>
      <c r="M5358" t="s">
        <v>1264</v>
      </c>
      <c r="N5358" t="s">
        <v>1033</v>
      </c>
      <c r="S5358" t="s">
        <v>30</v>
      </c>
      <c r="U5358">
        <f t="shared" si="251"/>
        <v>0</v>
      </c>
    </row>
    <row r="5359" spans="1:21" x14ac:dyDescent="0.25">
      <c r="A5359">
        <v>20171125</v>
      </c>
      <c r="B5359" t="s">
        <v>1787</v>
      </c>
      <c r="C5359" t="str">
        <f t="shared" si="249"/>
        <v>W</v>
      </c>
      <c r="D5359" t="s">
        <v>1264</v>
      </c>
      <c r="E5359" s="1">
        <v>33</v>
      </c>
      <c r="F5359" s="1">
        <v>18</v>
      </c>
      <c r="G5359">
        <f t="shared" si="250"/>
        <v>15</v>
      </c>
      <c r="H5359" t="s">
        <v>1977</v>
      </c>
      <c r="K5359" t="s">
        <v>1407</v>
      </c>
      <c r="L5359" t="s">
        <v>1263</v>
      </c>
      <c r="M5359" t="s">
        <v>1264</v>
      </c>
      <c r="N5359" t="s">
        <v>1037</v>
      </c>
      <c r="S5359" t="s">
        <v>30</v>
      </c>
      <c r="U5359">
        <f t="shared" si="251"/>
        <v>0</v>
      </c>
    </row>
    <row r="5360" spans="1:21" x14ac:dyDescent="0.25">
      <c r="A5360">
        <v>20171125</v>
      </c>
      <c r="B5360" t="s">
        <v>503</v>
      </c>
      <c r="C5360" t="str">
        <f t="shared" si="249"/>
        <v>W</v>
      </c>
      <c r="D5360" t="s">
        <v>1824</v>
      </c>
      <c r="E5360" s="1">
        <v>53</v>
      </c>
      <c r="F5360" s="1">
        <v>24</v>
      </c>
      <c r="G5360">
        <f t="shared" si="250"/>
        <v>29</v>
      </c>
      <c r="H5360" t="s">
        <v>1977</v>
      </c>
      <c r="K5360" t="s">
        <v>1822</v>
      </c>
      <c r="L5360" t="s">
        <v>1120</v>
      </c>
      <c r="M5360" t="s">
        <v>503</v>
      </c>
      <c r="N5360" t="s">
        <v>1033</v>
      </c>
      <c r="S5360" t="s">
        <v>30</v>
      </c>
      <c r="U5360">
        <f t="shared" si="251"/>
        <v>0</v>
      </c>
    </row>
    <row r="5361" spans="1:21" x14ac:dyDescent="0.25">
      <c r="A5361">
        <v>20171125</v>
      </c>
      <c r="B5361" t="s">
        <v>1824</v>
      </c>
      <c r="C5361" t="str">
        <f t="shared" si="249"/>
        <v>L</v>
      </c>
      <c r="D5361" t="s">
        <v>503</v>
      </c>
      <c r="E5361" s="1">
        <v>24</v>
      </c>
      <c r="F5361" s="1">
        <v>53</v>
      </c>
      <c r="G5361">
        <f t="shared" si="250"/>
        <v>-29</v>
      </c>
      <c r="H5361" t="s">
        <v>1977</v>
      </c>
      <c r="K5361" t="s">
        <v>1822</v>
      </c>
      <c r="L5361" t="s">
        <v>1120</v>
      </c>
      <c r="M5361" t="s">
        <v>503</v>
      </c>
      <c r="N5361" t="s">
        <v>1037</v>
      </c>
      <c r="S5361" t="s">
        <v>30</v>
      </c>
      <c r="U5361">
        <f t="shared" si="251"/>
        <v>0</v>
      </c>
    </row>
    <row r="5362" spans="1:21" x14ac:dyDescent="0.25">
      <c r="A5362">
        <v>20171125</v>
      </c>
      <c r="B5362" t="s">
        <v>1825</v>
      </c>
      <c r="C5362" t="str">
        <f t="shared" si="249"/>
        <v>W</v>
      </c>
      <c r="D5362" t="s">
        <v>1821</v>
      </c>
      <c r="E5362" s="1">
        <v>28</v>
      </c>
      <c r="F5362" s="1">
        <v>19</v>
      </c>
      <c r="G5362">
        <f t="shared" si="250"/>
        <v>9</v>
      </c>
      <c r="H5362" t="s">
        <v>1978</v>
      </c>
      <c r="K5362" t="s">
        <v>1827</v>
      </c>
      <c r="L5362" t="s">
        <v>1826</v>
      </c>
      <c r="M5362" t="s">
        <v>1825</v>
      </c>
      <c r="N5362" t="s">
        <v>1033</v>
      </c>
      <c r="S5362" t="s">
        <v>30</v>
      </c>
      <c r="U5362">
        <f t="shared" si="251"/>
        <v>0</v>
      </c>
    </row>
    <row r="5363" spans="1:21" x14ac:dyDescent="0.25">
      <c r="A5363">
        <v>20171125</v>
      </c>
      <c r="B5363" t="s">
        <v>1821</v>
      </c>
      <c r="C5363" t="str">
        <f t="shared" si="249"/>
        <v>L</v>
      </c>
      <c r="D5363" t="s">
        <v>1825</v>
      </c>
      <c r="E5363" s="1">
        <v>19</v>
      </c>
      <c r="F5363" s="1">
        <v>28</v>
      </c>
      <c r="G5363">
        <f t="shared" si="250"/>
        <v>-9</v>
      </c>
      <c r="H5363" t="s">
        <v>1978</v>
      </c>
      <c r="K5363" t="s">
        <v>1827</v>
      </c>
      <c r="L5363" t="s">
        <v>1826</v>
      </c>
      <c r="M5363" t="s">
        <v>1825</v>
      </c>
      <c r="N5363" t="s">
        <v>1037</v>
      </c>
      <c r="S5363" t="s">
        <v>30</v>
      </c>
      <c r="U5363">
        <f t="shared" si="251"/>
        <v>0</v>
      </c>
    </row>
    <row r="5364" spans="1:21" x14ac:dyDescent="0.25">
      <c r="A5364">
        <v>20171125</v>
      </c>
      <c r="B5364" t="s">
        <v>171</v>
      </c>
      <c r="C5364" t="str">
        <f t="shared" si="249"/>
        <v>L</v>
      </c>
      <c r="D5364" t="s">
        <v>1828</v>
      </c>
      <c r="E5364" s="1">
        <v>6</v>
      </c>
      <c r="F5364" s="1">
        <v>35</v>
      </c>
      <c r="G5364">
        <f t="shared" si="250"/>
        <v>-29</v>
      </c>
      <c r="H5364" t="s">
        <v>1975</v>
      </c>
      <c r="K5364" t="s">
        <v>1953</v>
      </c>
      <c r="L5364" t="s">
        <v>1976</v>
      </c>
      <c r="M5364" t="s">
        <v>171</v>
      </c>
      <c r="N5364" t="s">
        <v>1033</v>
      </c>
      <c r="S5364" t="s">
        <v>30</v>
      </c>
      <c r="U5364">
        <f t="shared" si="251"/>
        <v>0</v>
      </c>
    </row>
    <row r="5365" spans="1:21" x14ac:dyDescent="0.25">
      <c r="A5365">
        <v>20171125</v>
      </c>
      <c r="B5365" t="s">
        <v>1828</v>
      </c>
      <c r="C5365" t="str">
        <f t="shared" si="249"/>
        <v>W</v>
      </c>
      <c r="D5365" t="s">
        <v>171</v>
      </c>
      <c r="E5365" s="1">
        <v>35</v>
      </c>
      <c r="F5365" s="1">
        <v>6</v>
      </c>
      <c r="G5365">
        <f t="shared" si="250"/>
        <v>29</v>
      </c>
      <c r="H5365" t="s">
        <v>1975</v>
      </c>
      <c r="K5365" t="s">
        <v>1953</v>
      </c>
      <c r="L5365" t="s">
        <v>1976</v>
      </c>
      <c r="M5365" t="s">
        <v>171</v>
      </c>
      <c r="N5365" t="s">
        <v>1037</v>
      </c>
      <c r="S5365" t="s">
        <v>30</v>
      </c>
      <c r="U5365">
        <f t="shared" si="251"/>
        <v>0</v>
      </c>
    </row>
    <row r="5366" spans="1:21" x14ac:dyDescent="0.25">
      <c r="A5366">
        <v>20171202</v>
      </c>
      <c r="B5366" t="s">
        <v>1264</v>
      </c>
      <c r="C5366" t="str">
        <f t="shared" si="249"/>
        <v>W</v>
      </c>
      <c r="D5366" t="s">
        <v>1828</v>
      </c>
      <c r="E5366" s="1">
        <v>24</v>
      </c>
      <c r="F5366" s="1">
        <v>22</v>
      </c>
      <c r="G5366">
        <f t="shared" si="250"/>
        <v>2</v>
      </c>
      <c r="H5366" t="s">
        <v>1975</v>
      </c>
      <c r="K5366" t="s">
        <v>1407</v>
      </c>
      <c r="L5366" t="s">
        <v>1263</v>
      </c>
      <c r="M5366" t="s">
        <v>1264</v>
      </c>
      <c r="N5366" t="s">
        <v>1033</v>
      </c>
      <c r="S5366" t="s">
        <v>30</v>
      </c>
      <c r="U5366">
        <f t="shared" si="251"/>
        <v>0</v>
      </c>
    </row>
    <row r="5367" spans="1:21" x14ac:dyDescent="0.25">
      <c r="A5367">
        <v>20171202</v>
      </c>
      <c r="B5367" t="s">
        <v>1828</v>
      </c>
      <c r="C5367" t="str">
        <f t="shared" si="249"/>
        <v>L</v>
      </c>
      <c r="D5367" t="s">
        <v>1264</v>
      </c>
      <c r="E5367" s="1">
        <v>22</v>
      </c>
      <c r="F5367" s="1">
        <v>24</v>
      </c>
      <c r="G5367">
        <f t="shared" si="250"/>
        <v>-2</v>
      </c>
      <c r="H5367" t="s">
        <v>1975</v>
      </c>
      <c r="K5367" t="s">
        <v>1407</v>
      </c>
      <c r="L5367" t="s">
        <v>1263</v>
      </c>
      <c r="M5367" t="s">
        <v>1264</v>
      </c>
      <c r="N5367" t="s">
        <v>1037</v>
      </c>
      <c r="S5367" t="s">
        <v>30</v>
      </c>
      <c r="U5367">
        <f t="shared" si="251"/>
        <v>1</v>
      </c>
    </row>
    <row r="5368" spans="1:21" x14ac:dyDescent="0.25">
      <c r="A5368">
        <v>20180203</v>
      </c>
      <c r="B5368" t="s">
        <v>1264</v>
      </c>
      <c r="C5368" t="str">
        <f t="shared" si="249"/>
        <v>W</v>
      </c>
      <c r="D5368" t="s">
        <v>503</v>
      </c>
      <c r="E5368" s="1">
        <v>34</v>
      </c>
      <c r="F5368" s="1">
        <v>7</v>
      </c>
      <c r="G5368">
        <f t="shared" si="250"/>
        <v>27</v>
      </c>
      <c r="H5368" t="s">
        <v>2798</v>
      </c>
      <c r="K5368" t="s">
        <v>1407</v>
      </c>
      <c r="L5368" t="s">
        <v>1263</v>
      </c>
      <c r="M5368" t="s">
        <v>1264</v>
      </c>
      <c r="N5368" t="s">
        <v>1033</v>
      </c>
      <c r="O5368" t="s">
        <v>30</v>
      </c>
      <c r="U5368">
        <f t="shared" si="251"/>
        <v>0</v>
      </c>
    </row>
    <row r="5369" spans="1:21" x14ac:dyDescent="0.25">
      <c r="A5369">
        <v>20180203</v>
      </c>
      <c r="B5369" t="s">
        <v>503</v>
      </c>
      <c r="C5369" t="str">
        <f t="shared" si="249"/>
        <v>L</v>
      </c>
      <c r="D5369" t="s">
        <v>1264</v>
      </c>
      <c r="E5369" s="1">
        <v>7</v>
      </c>
      <c r="F5369" s="1">
        <v>34</v>
      </c>
      <c r="G5369">
        <f t="shared" si="250"/>
        <v>-27</v>
      </c>
      <c r="H5369" t="s">
        <v>2798</v>
      </c>
      <c r="K5369" t="s">
        <v>1407</v>
      </c>
      <c r="L5369" t="s">
        <v>1263</v>
      </c>
      <c r="M5369" t="s">
        <v>1264</v>
      </c>
      <c r="N5369" t="s">
        <v>1037</v>
      </c>
      <c r="O5369" t="s">
        <v>30</v>
      </c>
      <c r="U5369">
        <f t="shared" si="251"/>
        <v>0</v>
      </c>
    </row>
    <row r="5370" spans="1:21" x14ac:dyDescent="0.25">
      <c r="A5370">
        <v>20180203</v>
      </c>
      <c r="B5370" t="s">
        <v>164</v>
      </c>
      <c r="C5370" t="str">
        <f t="shared" si="249"/>
        <v>L</v>
      </c>
      <c r="D5370" t="s">
        <v>1825</v>
      </c>
      <c r="E5370" s="1">
        <v>13</v>
      </c>
      <c r="F5370" s="1">
        <v>15</v>
      </c>
      <c r="G5370">
        <f t="shared" si="250"/>
        <v>-2</v>
      </c>
      <c r="H5370" t="s">
        <v>2798</v>
      </c>
      <c r="K5370" t="s">
        <v>1820</v>
      </c>
      <c r="L5370" t="s">
        <v>1819</v>
      </c>
      <c r="M5370" t="s">
        <v>164</v>
      </c>
      <c r="N5370" t="s">
        <v>1033</v>
      </c>
      <c r="O5370" t="s">
        <v>30</v>
      </c>
      <c r="U5370">
        <f t="shared" si="251"/>
        <v>1</v>
      </c>
    </row>
    <row r="5371" spans="1:21" x14ac:dyDescent="0.25">
      <c r="A5371">
        <v>20180203</v>
      </c>
      <c r="B5371" t="s">
        <v>1825</v>
      </c>
      <c r="C5371" t="str">
        <f t="shared" si="249"/>
        <v>W</v>
      </c>
      <c r="D5371" t="s">
        <v>164</v>
      </c>
      <c r="E5371" s="1">
        <v>15</v>
      </c>
      <c r="F5371" s="1">
        <v>13</v>
      </c>
      <c r="G5371">
        <f t="shared" si="250"/>
        <v>2</v>
      </c>
      <c r="H5371" t="s">
        <v>2798</v>
      </c>
      <c r="K5371" t="s">
        <v>1820</v>
      </c>
      <c r="L5371" t="s">
        <v>1819</v>
      </c>
      <c r="M5371" t="s">
        <v>164</v>
      </c>
      <c r="N5371" t="s">
        <v>1037</v>
      </c>
      <c r="O5371" t="s">
        <v>30</v>
      </c>
      <c r="U5371">
        <f t="shared" si="251"/>
        <v>0</v>
      </c>
    </row>
    <row r="5372" spans="1:21" x14ac:dyDescent="0.25">
      <c r="A5372">
        <v>20180204</v>
      </c>
      <c r="B5372" t="s">
        <v>171</v>
      </c>
      <c r="C5372" t="str">
        <f t="shared" si="249"/>
        <v>L</v>
      </c>
      <c r="D5372" t="s">
        <v>376</v>
      </c>
      <c r="E5372" s="1">
        <v>15</v>
      </c>
      <c r="F5372" s="1">
        <v>46</v>
      </c>
      <c r="G5372">
        <f t="shared" si="250"/>
        <v>-31</v>
      </c>
      <c r="H5372" t="s">
        <v>2798</v>
      </c>
      <c r="K5372" t="s">
        <v>1930</v>
      </c>
      <c r="L5372" t="s">
        <v>1929</v>
      </c>
      <c r="M5372" t="s">
        <v>171</v>
      </c>
      <c r="N5372" t="s">
        <v>1033</v>
      </c>
      <c r="O5372" t="s">
        <v>30</v>
      </c>
      <c r="U5372">
        <f t="shared" si="251"/>
        <v>0</v>
      </c>
    </row>
    <row r="5373" spans="1:21" x14ac:dyDescent="0.25">
      <c r="A5373">
        <v>20180204</v>
      </c>
      <c r="B5373" t="s">
        <v>376</v>
      </c>
      <c r="C5373" t="str">
        <f t="shared" si="249"/>
        <v>W</v>
      </c>
      <c r="D5373" t="s">
        <v>171</v>
      </c>
      <c r="E5373" s="1">
        <v>46</v>
      </c>
      <c r="F5373" s="1">
        <v>15</v>
      </c>
      <c r="G5373">
        <f t="shared" si="250"/>
        <v>31</v>
      </c>
      <c r="H5373" t="s">
        <v>2798</v>
      </c>
      <c r="K5373" t="s">
        <v>1930</v>
      </c>
      <c r="L5373" t="s">
        <v>1929</v>
      </c>
      <c r="M5373" t="s">
        <v>171</v>
      </c>
      <c r="N5373" t="s">
        <v>1037</v>
      </c>
      <c r="O5373" t="s">
        <v>30</v>
      </c>
      <c r="U5373">
        <f t="shared" si="251"/>
        <v>0</v>
      </c>
    </row>
    <row r="5374" spans="1:21" x14ac:dyDescent="0.25">
      <c r="A5374">
        <v>20180210</v>
      </c>
      <c r="B5374" t="s">
        <v>1825</v>
      </c>
      <c r="C5374" t="str">
        <f t="shared" si="249"/>
        <v>W</v>
      </c>
      <c r="D5374" t="s">
        <v>171</v>
      </c>
      <c r="E5374" s="1">
        <v>56</v>
      </c>
      <c r="F5374" s="1">
        <v>19</v>
      </c>
      <c r="G5374">
        <f t="shared" si="250"/>
        <v>37</v>
      </c>
      <c r="H5374" t="s">
        <v>2798</v>
      </c>
      <c r="K5374" t="s">
        <v>1827</v>
      </c>
      <c r="L5374" t="s">
        <v>1826</v>
      </c>
      <c r="M5374" t="s">
        <v>1825</v>
      </c>
      <c r="N5374" t="s">
        <v>1033</v>
      </c>
      <c r="O5374" t="s">
        <v>30</v>
      </c>
      <c r="U5374">
        <f t="shared" si="251"/>
        <v>0</v>
      </c>
    </row>
    <row r="5375" spans="1:21" x14ac:dyDescent="0.25">
      <c r="A5375">
        <v>20180210</v>
      </c>
      <c r="B5375" t="s">
        <v>171</v>
      </c>
      <c r="C5375" t="str">
        <f t="shared" si="249"/>
        <v>L</v>
      </c>
      <c r="D5375" t="s">
        <v>1825</v>
      </c>
      <c r="E5375" s="1">
        <v>19</v>
      </c>
      <c r="F5375" s="1">
        <v>56</v>
      </c>
      <c r="G5375">
        <f t="shared" si="250"/>
        <v>-37</v>
      </c>
      <c r="H5375" t="s">
        <v>2798</v>
      </c>
      <c r="K5375" t="s">
        <v>1827</v>
      </c>
      <c r="L5375" t="s">
        <v>1826</v>
      </c>
      <c r="M5375" t="s">
        <v>1825</v>
      </c>
      <c r="N5375" t="s">
        <v>1037</v>
      </c>
      <c r="O5375" t="s">
        <v>30</v>
      </c>
      <c r="U5375">
        <f t="shared" si="251"/>
        <v>0</v>
      </c>
    </row>
    <row r="5376" spans="1:21" x14ac:dyDescent="0.25">
      <c r="A5376">
        <v>20180210</v>
      </c>
      <c r="B5376" t="s">
        <v>376</v>
      </c>
      <c r="C5376" t="str">
        <f t="shared" si="249"/>
        <v>W</v>
      </c>
      <c r="D5376" t="s">
        <v>1264</v>
      </c>
      <c r="E5376" s="1">
        <v>12</v>
      </c>
      <c r="F5376" s="1">
        <v>6</v>
      </c>
      <c r="G5376">
        <f t="shared" si="250"/>
        <v>6</v>
      </c>
      <c r="H5376" t="s">
        <v>2798</v>
      </c>
      <c r="K5376" t="s">
        <v>1894</v>
      </c>
      <c r="L5376" t="s">
        <v>1017</v>
      </c>
      <c r="M5376" t="s">
        <v>376</v>
      </c>
      <c r="N5376" t="s">
        <v>1033</v>
      </c>
      <c r="O5376" t="s">
        <v>30</v>
      </c>
      <c r="U5376">
        <f t="shared" si="251"/>
        <v>0</v>
      </c>
    </row>
    <row r="5377" spans="1:21" x14ac:dyDescent="0.25">
      <c r="A5377">
        <v>20180210</v>
      </c>
      <c r="B5377" t="s">
        <v>1264</v>
      </c>
      <c r="C5377" t="str">
        <f t="shared" si="249"/>
        <v>L</v>
      </c>
      <c r="D5377" t="s">
        <v>376</v>
      </c>
      <c r="E5377" s="1">
        <v>6</v>
      </c>
      <c r="F5377" s="1">
        <v>12</v>
      </c>
      <c r="G5377">
        <f t="shared" si="250"/>
        <v>-6</v>
      </c>
      <c r="H5377" t="s">
        <v>2798</v>
      </c>
      <c r="K5377" t="s">
        <v>1894</v>
      </c>
      <c r="L5377" t="s">
        <v>1017</v>
      </c>
      <c r="M5377" t="s">
        <v>376</v>
      </c>
      <c r="N5377" t="s">
        <v>1037</v>
      </c>
      <c r="O5377" t="s">
        <v>30</v>
      </c>
      <c r="U5377">
        <f t="shared" si="251"/>
        <v>1</v>
      </c>
    </row>
    <row r="5378" spans="1:21" x14ac:dyDescent="0.25">
      <c r="A5378">
        <v>20180211</v>
      </c>
      <c r="B5378" t="s">
        <v>503</v>
      </c>
      <c r="C5378" t="str">
        <f t="shared" ref="C5378:C5441" si="252">IF(E5378-F5378&gt;0,"W",IF(E5378-F5378&lt;0,"L","D"))</f>
        <v>W</v>
      </c>
      <c r="D5378" t="s">
        <v>164</v>
      </c>
      <c r="E5378" s="1">
        <v>32</v>
      </c>
      <c r="F5378" s="1">
        <v>26</v>
      </c>
      <c r="G5378">
        <f t="shared" ref="G5378:G5441" si="253">E5378-F5378</f>
        <v>6</v>
      </c>
      <c r="H5378" t="s">
        <v>2798</v>
      </c>
      <c r="K5378" t="s">
        <v>1903</v>
      </c>
      <c r="L5378" t="s">
        <v>1120</v>
      </c>
      <c r="M5378" t="s">
        <v>503</v>
      </c>
      <c r="N5378" t="s">
        <v>1033</v>
      </c>
      <c r="O5378" t="s">
        <v>30</v>
      </c>
      <c r="U5378">
        <f t="shared" ref="U5378:U5441" si="254">IF(C5378="L",IF(G5378&gt;-8,1,0),0)</f>
        <v>0</v>
      </c>
    </row>
    <row r="5379" spans="1:21" x14ac:dyDescent="0.25">
      <c r="A5379">
        <v>20180211</v>
      </c>
      <c r="B5379" t="s">
        <v>164</v>
      </c>
      <c r="C5379" t="str">
        <f t="shared" si="252"/>
        <v>L</v>
      </c>
      <c r="D5379" t="s">
        <v>503</v>
      </c>
      <c r="E5379" s="1">
        <v>26</v>
      </c>
      <c r="F5379" s="1">
        <v>32</v>
      </c>
      <c r="G5379">
        <f t="shared" si="253"/>
        <v>-6</v>
      </c>
      <c r="H5379" t="s">
        <v>2798</v>
      </c>
      <c r="K5379" t="s">
        <v>1903</v>
      </c>
      <c r="L5379" t="s">
        <v>1120</v>
      </c>
      <c r="M5379" t="s">
        <v>503</v>
      </c>
      <c r="N5379" t="s">
        <v>1037</v>
      </c>
      <c r="O5379" t="s">
        <v>30</v>
      </c>
      <c r="U5379">
        <f t="shared" si="254"/>
        <v>1</v>
      </c>
    </row>
    <row r="5380" spans="1:21" x14ac:dyDescent="0.25">
      <c r="A5380">
        <v>20180223</v>
      </c>
      <c r="B5380" t="s">
        <v>164</v>
      </c>
      <c r="C5380" t="str">
        <f t="shared" si="252"/>
        <v>W</v>
      </c>
      <c r="D5380" t="s">
        <v>171</v>
      </c>
      <c r="E5380" s="1">
        <v>34</v>
      </c>
      <c r="F5380" s="1">
        <v>17</v>
      </c>
      <c r="G5380">
        <f t="shared" si="253"/>
        <v>17</v>
      </c>
      <c r="H5380" t="s">
        <v>2798</v>
      </c>
      <c r="K5380" t="s">
        <v>1907</v>
      </c>
      <c r="L5380" t="s">
        <v>1906</v>
      </c>
      <c r="M5380" t="s">
        <v>164</v>
      </c>
      <c r="N5380" t="s">
        <v>1033</v>
      </c>
      <c r="O5380" t="s">
        <v>30</v>
      </c>
      <c r="U5380">
        <f t="shared" si="254"/>
        <v>0</v>
      </c>
    </row>
    <row r="5381" spans="1:21" x14ac:dyDescent="0.25">
      <c r="A5381">
        <v>20180223</v>
      </c>
      <c r="B5381" t="s">
        <v>171</v>
      </c>
      <c r="C5381" t="str">
        <f t="shared" si="252"/>
        <v>L</v>
      </c>
      <c r="D5381" t="s">
        <v>164</v>
      </c>
      <c r="E5381" s="1">
        <v>17</v>
      </c>
      <c r="F5381" s="1">
        <v>34</v>
      </c>
      <c r="G5381">
        <f t="shared" si="253"/>
        <v>-17</v>
      </c>
      <c r="H5381" t="s">
        <v>2798</v>
      </c>
      <c r="K5381" t="s">
        <v>1907</v>
      </c>
      <c r="L5381" t="s">
        <v>1906</v>
      </c>
      <c r="M5381" t="s">
        <v>164</v>
      </c>
      <c r="N5381" t="s">
        <v>1037</v>
      </c>
      <c r="O5381" t="s">
        <v>30</v>
      </c>
      <c r="U5381">
        <f t="shared" si="254"/>
        <v>0</v>
      </c>
    </row>
    <row r="5382" spans="1:21" x14ac:dyDescent="0.25">
      <c r="A5382">
        <v>20180224</v>
      </c>
      <c r="B5382" t="s">
        <v>1825</v>
      </c>
      <c r="C5382" t="str">
        <f t="shared" si="252"/>
        <v>W</v>
      </c>
      <c r="D5382" t="s">
        <v>1264</v>
      </c>
      <c r="E5382" s="1">
        <v>37</v>
      </c>
      <c r="F5382" s="1">
        <v>27</v>
      </c>
      <c r="G5382">
        <f t="shared" si="253"/>
        <v>10</v>
      </c>
      <c r="H5382" t="s">
        <v>2798</v>
      </c>
      <c r="K5382" t="s">
        <v>1827</v>
      </c>
      <c r="L5382" t="s">
        <v>1826</v>
      </c>
      <c r="M5382" t="s">
        <v>1825</v>
      </c>
      <c r="N5382" t="s">
        <v>1033</v>
      </c>
      <c r="O5382" t="s">
        <v>30</v>
      </c>
      <c r="U5382">
        <f t="shared" si="254"/>
        <v>0</v>
      </c>
    </row>
    <row r="5383" spans="1:21" x14ac:dyDescent="0.25">
      <c r="A5383">
        <v>20180224</v>
      </c>
      <c r="B5383" t="s">
        <v>1264</v>
      </c>
      <c r="C5383" t="str">
        <f t="shared" si="252"/>
        <v>L</v>
      </c>
      <c r="D5383" t="s">
        <v>1825</v>
      </c>
      <c r="E5383" s="1">
        <v>27</v>
      </c>
      <c r="F5383" s="1">
        <v>37</v>
      </c>
      <c r="G5383">
        <f t="shared" si="253"/>
        <v>-10</v>
      </c>
      <c r="H5383" t="s">
        <v>2798</v>
      </c>
      <c r="K5383" t="s">
        <v>1827</v>
      </c>
      <c r="L5383" t="s">
        <v>1826</v>
      </c>
      <c r="M5383" t="s">
        <v>1825</v>
      </c>
      <c r="N5383" t="s">
        <v>1037</v>
      </c>
      <c r="O5383" t="s">
        <v>30</v>
      </c>
      <c r="U5383">
        <f t="shared" si="254"/>
        <v>0</v>
      </c>
    </row>
    <row r="5384" spans="1:21" x14ac:dyDescent="0.25">
      <c r="A5384">
        <v>20180224</v>
      </c>
      <c r="B5384" t="s">
        <v>503</v>
      </c>
      <c r="C5384" t="str">
        <f t="shared" si="252"/>
        <v>W</v>
      </c>
      <c r="D5384" t="s">
        <v>376</v>
      </c>
      <c r="E5384" s="1">
        <v>25</v>
      </c>
      <c r="F5384" s="1">
        <v>13</v>
      </c>
      <c r="G5384">
        <f t="shared" si="253"/>
        <v>12</v>
      </c>
      <c r="H5384" t="s">
        <v>2798</v>
      </c>
      <c r="K5384" t="s">
        <v>1822</v>
      </c>
      <c r="L5384" t="s">
        <v>1120</v>
      </c>
      <c r="M5384" t="s">
        <v>503</v>
      </c>
      <c r="N5384" t="s">
        <v>1033</v>
      </c>
      <c r="O5384" t="s">
        <v>30</v>
      </c>
      <c r="U5384">
        <f t="shared" si="254"/>
        <v>0</v>
      </c>
    </row>
    <row r="5385" spans="1:21" x14ac:dyDescent="0.25">
      <c r="A5385">
        <v>20180224</v>
      </c>
      <c r="B5385" t="s">
        <v>376</v>
      </c>
      <c r="C5385" t="str">
        <f t="shared" si="252"/>
        <v>L</v>
      </c>
      <c r="D5385" t="s">
        <v>503</v>
      </c>
      <c r="E5385" s="1">
        <v>13</v>
      </c>
      <c r="F5385" s="1">
        <v>25</v>
      </c>
      <c r="G5385">
        <f t="shared" si="253"/>
        <v>-12</v>
      </c>
      <c r="H5385" t="s">
        <v>2798</v>
      </c>
      <c r="K5385" t="s">
        <v>1822</v>
      </c>
      <c r="L5385" t="s">
        <v>1120</v>
      </c>
      <c r="M5385" t="s">
        <v>503</v>
      </c>
      <c r="N5385" t="s">
        <v>1037</v>
      </c>
      <c r="O5385" t="s">
        <v>30</v>
      </c>
      <c r="U5385">
        <f t="shared" si="254"/>
        <v>0</v>
      </c>
    </row>
    <row r="5386" spans="1:21" x14ac:dyDescent="0.25">
      <c r="A5386">
        <v>20180310</v>
      </c>
      <c r="B5386" t="s">
        <v>1825</v>
      </c>
      <c r="C5386" t="str">
        <f t="shared" si="252"/>
        <v>W</v>
      </c>
      <c r="D5386" t="s">
        <v>503</v>
      </c>
      <c r="E5386" s="1">
        <v>28</v>
      </c>
      <c r="F5386" s="1">
        <v>8</v>
      </c>
      <c r="G5386">
        <f t="shared" si="253"/>
        <v>20</v>
      </c>
      <c r="H5386" t="s">
        <v>2798</v>
      </c>
      <c r="K5386" t="s">
        <v>1827</v>
      </c>
      <c r="L5386" t="s">
        <v>1826</v>
      </c>
      <c r="M5386" t="s">
        <v>1825</v>
      </c>
      <c r="N5386" t="s">
        <v>1033</v>
      </c>
      <c r="O5386" t="s">
        <v>30</v>
      </c>
      <c r="U5386">
        <f t="shared" si="254"/>
        <v>0</v>
      </c>
    </row>
    <row r="5387" spans="1:21" x14ac:dyDescent="0.25">
      <c r="A5387">
        <v>20180310</v>
      </c>
      <c r="B5387" t="s">
        <v>503</v>
      </c>
      <c r="C5387" t="str">
        <f t="shared" si="252"/>
        <v>L</v>
      </c>
      <c r="D5387" t="s">
        <v>1825</v>
      </c>
      <c r="E5387" s="1">
        <v>8</v>
      </c>
      <c r="F5387" s="1">
        <v>28</v>
      </c>
      <c r="G5387">
        <f t="shared" si="253"/>
        <v>-20</v>
      </c>
      <c r="H5387" t="s">
        <v>2798</v>
      </c>
      <c r="K5387" t="s">
        <v>1827</v>
      </c>
      <c r="L5387" t="s">
        <v>1826</v>
      </c>
      <c r="M5387" t="s">
        <v>1825</v>
      </c>
      <c r="N5387" t="s">
        <v>1037</v>
      </c>
      <c r="O5387" t="s">
        <v>30</v>
      </c>
      <c r="U5387">
        <f t="shared" si="254"/>
        <v>0</v>
      </c>
    </row>
    <row r="5388" spans="1:21" x14ac:dyDescent="0.25">
      <c r="A5388">
        <v>20180310</v>
      </c>
      <c r="B5388" t="s">
        <v>164</v>
      </c>
      <c r="C5388" t="str">
        <f t="shared" si="252"/>
        <v>W</v>
      </c>
      <c r="D5388" t="s">
        <v>376</v>
      </c>
      <c r="E5388" s="1">
        <v>22</v>
      </c>
      <c r="F5388" s="1">
        <v>16</v>
      </c>
      <c r="G5388">
        <f t="shared" si="253"/>
        <v>6</v>
      </c>
      <c r="H5388" t="s">
        <v>2798</v>
      </c>
      <c r="K5388" t="s">
        <v>1820</v>
      </c>
      <c r="L5388" t="s">
        <v>1819</v>
      </c>
      <c r="M5388" t="s">
        <v>164</v>
      </c>
      <c r="N5388" t="s">
        <v>1033</v>
      </c>
      <c r="O5388" t="s">
        <v>30</v>
      </c>
      <c r="U5388">
        <f t="shared" si="254"/>
        <v>0</v>
      </c>
    </row>
    <row r="5389" spans="1:21" x14ac:dyDescent="0.25">
      <c r="A5389">
        <v>20180310</v>
      </c>
      <c r="B5389" t="s">
        <v>376</v>
      </c>
      <c r="C5389" t="str">
        <f t="shared" si="252"/>
        <v>L</v>
      </c>
      <c r="D5389" t="s">
        <v>164</v>
      </c>
      <c r="E5389" s="1">
        <v>16</v>
      </c>
      <c r="F5389" s="1">
        <v>22</v>
      </c>
      <c r="G5389">
        <f t="shared" si="253"/>
        <v>-6</v>
      </c>
      <c r="H5389" t="s">
        <v>2798</v>
      </c>
      <c r="K5389" t="s">
        <v>1820</v>
      </c>
      <c r="L5389" t="s">
        <v>1819</v>
      </c>
      <c r="M5389" t="s">
        <v>164</v>
      </c>
      <c r="N5389" t="s">
        <v>1037</v>
      </c>
      <c r="O5389" t="s">
        <v>30</v>
      </c>
      <c r="U5389">
        <f t="shared" si="254"/>
        <v>1</v>
      </c>
    </row>
    <row r="5390" spans="1:21" x14ac:dyDescent="0.25">
      <c r="A5390">
        <v>20180311</v>
      </c>
      <c r="B5390" t="s">
        <v>1264</v>
      </c>
      <c r="C5390" t="str">
        <f t="shared" si="252"/>
        <v>W</v>
      </c>
      <c r="D5390" t="s">
        <v>171</v>
      </c>
      <c r="E5390" s="1">
        <v>38</v>
      </c>
      <c r="F5390" s="1">
        <v>14</v>
      </c>
      <c r="G5390">
        <f t="shared" si="253"/>
        <v>24</v>
      </c>
      <c r="H5390" t="s">
        <v>2798</v>
      </c>
      <c r="K5390" t="s">
        <v>1407</v>
      </c>
      <c r="L5390" t="s">
        <v>1263</v>
      </c>
      <c r="M5390" t="s">
        <v>1264</v>
      </c>
      <c r="N5390" t="s">
        <v>1033</v>
      </c>
      <c r="O5390" t="s">
        <v>30</v>
      </c>
      <c r="U5390">
        <f t="shared" si="254"/>
        <v>0</v>
      </c>
    </row>
    <row r="5391" spans="1:21" x14ac:dyDescent="0.25">
      <c r="A5391">
        <v>20180311</v>
      </c>
      <c r="B5391" t="s">
        <v>171</v>
      </c>
      <c r="C5391" t="str">
        <f t="shared" si="252"/>
        <v>L</v>
      </c>
      <c r="D5391" t="s">
        <v>1264</v>
      </c>
      <c r="E5391" s="1">
        <v>14</v>
      </c>
      <c r="F5391" s="1">
        <v>38</v>
      </c>
      <c r="G5391">
        <f t="shared" si="253"/>
        <v>-24</v>
      </c>
      <c r="H5391" t="s">
        <v>2798</v>
      </c>
      <c r="K5391" t="s">
        <v>1407</v>
      </c>
      <c r="L5391" t="s">
        <v>1263</v>
      </c>
      <c r="M5391" t="s">
        <v>1264</v>
      </c>
      <c r="N5391" t="s">
        <v>1037</v>
      </c>
      <c r="O5391" t="s">
        <v>30</v>
      </c>
      <c r="U5391">
        <f t="shared" si="254"/>
        <v>0</v>
      </c>
    </row>
    <row r="5392" spans="1:21" x14ac:dyDescent="0.25">
      <c r="A5392">
        <v>20180317</v>
      </c>
      <c r="B5392" t="s">
        <v>1264</v>
      </c>
      <c r="C5392" t="str">
        <f t="shared" si="252"/>
        <v>W</v>
      </c>
      <c r="D5392" t="s">
        <v>164</v>
      </c>
      <c r="E5392" s="1">
        <v>14</v>
      </c>
      <c r="F5392" s="1">
        <v>13</v>
      </c>
      <c r="G5392">
        <f t="shared" si="253"/>
        <v>1</v>
      </c>
      <c r="H5392" t="s">
        <v>2798</v>
      </c>
      <c r="K5392" t="s">
        <v>1407</v>
      </c>
      <c r="L5392" t="s">
        <v>1263</v>
      </c>
      <c r="M5392" t="s">
        <v>1264</v>
      </c>
      <c r="N5392" t="s">
        <v>1033</v>
      </c>
      <c r="O5392" t="s">
        <v>30</v>
      </c>
      <c r="U5392">
        <f t="shared" si="254"/>
        <v>0</v>
      </c>
    </row>
    <row r="5393" spans="1:21" x14ac:dyDescent="0.25">
      <c r="A5393">
        <v>20180317</v>
      </c>
      <c r="B5393" t="s">
        <v>164</v>
      </c>
      <c r="C5393" t="str">
        <f t="shared" si="252"/>
        <v>L</v>
      </c>
      <c r="D5393" t="s">
        <v>1264</v>
      </c>
      <c r="E5393" s="1">
        <v>13</v>
      </c>
      <c r="F5393" s="1">
        <v>14</v>
      </c>
      <c r="G5393">
        <f t="shared" si="253"/>
        <v>-1</v>
      </c>
      <c r="H5393" t="s">
        <v>2798</v>
      </c>
      <c r="K5393" t="s">
        <v>1407</v>
      </c>
      <c r="L5393" t="s">
        <v>1263</v>
      </c>
      <c r="M5393" t="s">
        <v>1264</v>
      </c>
      <c r="N5393" t="s">
        <v>1037</v>
      </c>
      <c r="O5393" t="s">
        <v>30</v>
      </c>
      <c r="U5393">
        <f t="shared" si="254"/>
        <v>1</v>
      </c>
    </row>
    <row r="5394" spans="1:21" x14ac:dyDescent="0.25">
      <c r="A5394">
        <v>20180317</v>
      </c>
      <c r="B5394" t="s">
        <v>171</v>
      </c>
      <c r="C5394" t="str">
        <f t="shared" si="252"/>
        <v>L</v>
      </c>
      <c r="D5394" t="s">
        <v>503</v>
      </c>
      <c r="E5394" s="1">
        <v>27</v>
      </c>
      <c r="F5394" s="1">
        <v>29</v>
      </c>
      <c r="G5394">
        <f t="shared" si="253"/>
        <v>-2</v>
      </c>
      <c r="H5394" t="s">
        <v>2798</v>
      </c>
      <c r="K5394" t="s">
        <v>1930</v>
      </c>
      <c r="L5394" t="s">
        <v>1929</v>
      </c>
      <c r="M5394" t="s">
        <v>171</v>
      </c>
      <c r="N5394" t="s">
        <v>1033</v>
      </c>
      <c r="O5394" t="s">
        <v>30</v>
      </c>
      <c r="U5394">
        <f t="shared" si="254"/>
        <v>1</v>
      </c>
    </row>
    <row r="5395" spans="1:21" x14ac:dyDescent="0.25">
      <c r="A5395">
        <v>20180317</v>
      </c>
      <c r="B5395" t="s">
        <v>503</v>
      </c>
      <c r="C5395" t="str">
        <f t="shared" si="252"/>
        <v>W</v>
      </c>
      <c r="D5395" t="s">
        <v>171</v>
      </c>
      <c r="E5395" s="1">
        <v>29</v>
      </c>
      <c r="F5395" s="1">
        <v>27</v>
      </c>
      <c r="G5395">
        <f t="shared" si="253"/>
        <v>2</v>
      </c>
      <c r="H5395" t="s">
        <v>2798</v>
      </c>
      <c r="K5395" t="s">
        <v>1930</v>
      </c>
      <c r="L5395" t="s">
        <v>1929</v>
      </c>
      <c r="M5395" t="s">
        <v>171</v>
      </c>
      <c r="N5395" t="s">
        <v>1037</v>
      </c>
      <c r="O5395" t="s">
        <v>30</v>
      </c>
      <c r="U5395">
        <f t="shared" si="254"/>
        <v>0</v>
      </c>
    </row>
    <row r="5396" spans="1:21" x14ac:dyDescent="0.25">
      <c r="A5396">
        <v>20180317</v>
      </c>
      <c r="B5396" t="s">
        <v>376</v>
      </c>
      <c r="C5396" t="str">
        <f t="shared" si="252"/>
        <v>L</v>
      </c>
      <c r="D5396" t="s">
        <v>1825</v>
      </c>
      <c r="E5396" s="1">
        <v>15</v>
      </c>
      <c r="F5396" s="1">
        <v>24</v>
      </c>
      <c r="G5396">
        <f t="shared" si="253"/>
        <v>-9</v>
      </c>
      <c r="H5396" t="s">
        <v>2798</v>
      </c>
      <c r="K5396" t="s">
        <v>1894</v>
      </c>
      <c r="L5396" t="s">
        <v>1017</v>
      </c>
      <c r="M5396" t="s">
        <v>376</v>
      </c>
      <c r="N5396" t="s">
        <v>1033</v>
      </c>
      <c r="O5396" t="s">
        <v>30</v>
      </c>
      <c r="U5396">
        <f t="shared" si="254"/>
        <v>0</v>
      </c>
    </row>
    <row r="5397" spans="1:21" x14ac:dyDescent="0.25">
      <c r="A5397">
        <v>20180317</v>
      </c>
      <c r="B5397" t="s">
        <v>1825</v>
      </c>
      <c r="C5397" t="str">
        <f t="shared" si="252"/>
        <v>W</v>
      </c>
      <c r="D5397" t="s">
        <v>376</v>
      </c>
      <c r="E5397" s="1">
        <v>24</v>
      </c>
      <c r="F5397" s="1">
        <v>15</v>
      </c>
      <c r="G5397">
        <f t="shared" si="253"/>
        <v>9</v>
      </c>
      <c r="H5397" t="s">
        <v>2798</v>
      </c>
      <c r="K5397" t="s">
        <v>1894</v>
      </c>
      <c r="L5397" t="s">
        <v>1017</v>
      </c>
      <c r="M5397" t="s">
        <v>376</v>
      </c>
      <c r="N5397" t="s">
        <v>1037</v>
      </c>
      <c r="O5397" t="s">
        <v>30</v>
      </c>
      <c r="U5397">
        <f t="shared" si="254"/>
        <v>0</v>
      </c>
    </row>
    <row r="5398" spans="1:21" x14ac:dyDescent="0.25">
      <c r="A5398">
        <v>20180602</v>
      </c>
      <c r="B5398" t="s">
        <v>1828</v>
      </c>
      <c r="C5398" t="str">
        <f t="shared" si="252"/>
        <v>L</v>
      </c>
      <c r="D5398" t="s">
        <v>1264</v>
      </c>
      <c r="E5398" s="1">
        <v>20</v>
      </c>
      <c r="F5398" s="1">
        <v>22</v>
      </c>
      <c r="G5398">
        <f t="shared" si="253"/>
        <v>-2</v>
      </c>
      <c r="H5398" t="s">
        <v>1974</v>
      </c>
      <c r="K5398" t="s">
        <v>1973</v>
      </c>
      <c r="L5398" t="s">
        <v>1972</v>
      </c>
      <c r="M5398" t="s">
        <v>660</v>
      </c>
      <c r="N5398" t="s">
        <v>1839</v>
      </c>
      <c r="S5398" t="s">
        <v>30</v>
      </c>
      <c r="U5398">
        <f t="shared" si="254"/>
        <v>1</v>
      </c>
    </row>
    <row r="5399" spans="1:21" x14ac:dyDescent="0.25">
      <c r="A5399">
        <v>20180602</v>
      </c>
      <c r="B5399" t="s">
        <v>1264</v>
      </c>
      <c r="C5399" t="str">
        <f t="shared" si="252"/>
        <v>W</v>
      </c>
      <c r="D5399" t="s">
        <v>1828</v>
      </c>
      <c r="E5399" s="1">
        <v>22</v>
      </c>
      <c r="F5399" s="1">
        <v>20</v>
      </c>
      <c r="G5399">
        <f t="shared" si="253"/>
        <v>2</v>
      </c>
      <c r="H5399" t="s">
        <v>1974</v>
      </c>
      <c r="K5399" t="s">
        <v>1973</v>
      </c>
      <c r="L5399" t="s">
        <v>1972</v>
      </c>
      <c r="M5399" t="s">
        <v>660</v>
      </c>
      <c r="N5399" t="s">
        <v>1839</v>
      </c>
      <c r="S5399" t="s">
        <v>30</v>
      </c>
      <c r="U5399">
        <f t="shared" si="254"/>
        <v>0</v>
      </c>
    </row>
    <row r="5400" spans="1:21" x14ac:dyDescent="0.25">
      <c r="A5400">
        <v>20180609</v>
      </c>
      <c r="B5400" t="s">
        <v>1828</v>
      </c>
      <c r="C5400" t="str">
        <f t="shared" si="252"/>
        <v>W</v>
      </c>
      <c r="D5400" t="s">
        <v>376</v>
      </c>
      <c r="E5400" s="1">
        <v>42</v>
      </c>
      <c r="F5400" s="1">
        <v>39</v>
      </c>
      <c r="G5400">
        <f t="shared" si="253"/>
        <v>3</v>
      </c>
      <c r="H5400" t="s">
        <v>1963</v>
      </c>
      <c r="K5400" t="s">
        <v>1971</v>
      </c>
      <c r="L5400" t="s">
        <v>1850</v>
      </c>
      <c r="M5400" t="s">
        <v>1828</v>
      </c>
      <c r="N5400" t="s">
        <v>1033</v>
      </c>
      <c r="S5400" t="s">
        <v>30</v>
      </c>
      <c r="U5400">
        <f t="shared" si="254"/>
        <v>0</v>
      </c>
    </row>
    <row r="5401" spans="1:21" x14ac:dyDescent="0.25">
      <c r="A5401">
        <v>20180609</v>
      </c>
      <c r="B5401" t="s">
        <v>376</v>
      </c>
      <c r="C5401" t="str">
        <f t="shared" si="252"/>
        <v>L</v>
      </c>
      <c r="D5401" t="s">
        <v>1828</v>
      </c>
      <c r="E5401" s="1">
        <v>39</v>
      </c>
      <c r="F5401" s="1">
        <v>42</v>
      </c>
      <c r="G5401">
        <f t="shared" si="253"/>
        <v>-3</v>
      </c>
      <c r="H5401" t="s">
        <v>1963</v>
      </c>
      <c r="K5401" t="s">
        <v>1971</v>
      </c>
      <c r="L5401" t="s">
        <v>1850</v>
      </c>
      <c r="M5401" t="s">
        <v>1828</v>
      </c>
      <c r="N5401" t="s">
        <v>1037</v>
      </c>
      <c r="S5401" t="s">
        <v>30</v>
      </c>
      <c r="U5401">
        <f t="shared" si="254"/>
        <v>1</v>
      </c>
    </row>
    <row r="5402" spans="1:21" x14ac:dyDescent="0.25">
      <c r="A5402">
        <v>20180609</v>
      </c>
      <c r="B5402" t="s">
        <v>1787</v>
      </c>
      <c r="C5402" t="str">
        <f t="shared" si="252"/>
        <v>W</v>
      </c>
      <c r="D5402" t="s">
        <v>164</v>
      </c>
      <c r="E5402" s="1">
        <v>52</v>
      </c>
      <c r="F5402" s="1">
        <v>11</v>
      </c>
      <c r="G5402">
        <f t="shared" si="253"/>
        <v>41</v>
      </c>
      <c r="H5402" t="s">
        <v>1964</v>
      </c>
      <c r="K5402" t="s">
        <v>1836</v>
      </c>
      <c r="L5402" t="s">
        <v>1786</v>
      </c>
      <c r="M5402" t="s">
        <v>1787</v>
      </c>
      <c r="N5402" t="s">
        <v>1033</v>
      </c>
      <c r="S5402" t="s">
        <v>30</v>
      </c>
      <c r="U5402">
        <f t="shared" si="254"/>
        <v>0</v>
      </c>
    </row>
    <row r="5403" spans="1:21" x14ac:dyDescent="0.25">
      <c r="A5403">
        <v>20180609</v>
      </c>
      <c r="B5403" t="s">
        <v>164</v>
      </c>
      <c r="C5403" t="str">
        <f t="shared" si="252"/>
        <v>L</v>
      </c>
      <c r="D5403" t="s">
        <v>1787</v>
      </c>
      <c r="E5403" s="1">
        <v>11</v>
      </c>
      <c r="F5403" s="1">
        <v>52</v>
      </c>
      <c r="G5403">
        <f t="shared" si="253"/>
        <v>-41</v>
      </c>
      <c r="H5403" t="s">
        <v>1964</v>
      </c>
      <c r="K5403" t="s">
        <v>1836</v>
      </c>
      <c r="L5403" t="s">
        <v>1786</v>
      </c>
      <c r="M5403" t="s">
        <v>1787</v>
      </c>
      <c r="N5403" t="s">
        <v>1037</v>
      </c>
      <c r="S5403" t="s">
        <v>30</v>
      </c>
      <c r="U5403">
        <f t="shared" si="254"/>
        <v>0</v>
      </c>
    </row>
    <row r="5404" spans="1:21" x14ac:dyDescent="0.25">
      <c r="A5404">
        <v>20180609</v>
      </c>
      <c r="B5404" t="s">
        <v>1824</v>
      </c>
      <c r="C5404" t="str">
        <f t="shared" si="252"/>
        <v>W</v>
      </c>
      <c r="D5404" t="s">
        <v>1825</v>
      </c>
      <c r="E5404" s="1">
        <v>18</v>
      </c>
      <c r="F5404" s="1">
        <v>9</v>
      </c>
      <c r="G5404">
        <f t="shared" si="253"/>
        <v>9</v>
      </c>
      <c r="H5404" t="s">
        <v>1961</v>
      </c>
      <c r="K5404" t="s">
        <v>1916</v>
      </c>
      <c r="L5404" t="s">
        <v>1715</v>
      </c>
      <c r="M5404" t="s">
        <v>1824</v>
      </c>
      <c r="N5404" t="s">
        <v>1033</v>
      </c>
      <c r="S5404" t="s">
        <v>30</v>
      </c>
      <c r="U5404">
        <f t="shared" si="254"/>
        <v>0</v>
      </c>
    </row>
    <row r="5405" spans="1:21" x14ac:dyDescent="0.25">
      <c r="A5405">
        <v>20180609</v>
      </c>
      <c r="B5405" t="s">
        <v>1825</v>
      </c>
      <c r="C5405" t="str">
        <f t="shared" si="252"/>
        <v>L</v>
      </c>
      <c r="D5405" t="s">
        <v>1824</v>
      </c>
      <c r="E5405" s="1">
        <v>9</v>
      </c>
      <c r="F5405" s="1">
        <v>18</v>
      </c>
      <c r="G5405">
        <f t="shared" si="253"/>
        <v>-9</v>
      </c>
      <c r="H5405" t="s">
        <v>1961</v>
      </c>
      <c r="K5405" t="s">
        <v>1916</v>
      </c>
      <c r="L5405" t="s">
        <v>1715</v>
      </c>
      <c r="M5405" t="s">
        <v>1824</v>
      </c>
      <c r="N5405" t="s">
        <v>1037</v>
      </c>
      <c r="S5405" t="s">
        <v>30</v>
      </c>
      <c r="U5405">
        <f t="shared" si="254"/>
        <v>0</v>
      </c>
    </row>
    <row r="5406" spans="1:21" x14ac:dyDescent="0.25">
      <c r="A5406">
        <v>20180609</v>
      </c>
      <c r="B5406" t="s">
        <v>1821</v>
      </c>
      <c r="C5406" t="str">
        <f t="shared" si="252"/>
        <v>L</v>
      </c>
      <c r="D5406" t="s">
        <v>1264</v>
      </c>
      <c r="E5406" s="1">
        <v>10</v>
      </c>
      <c r="F5406" s="1">
        <v>23</v>
      </c>
      <c r="G5406">
        <f t="shared" si="253"/>
        <v>-13</v>
      </c>
      <c r="H5406" t="s">
        <v>1970</v>
      </c>
      <c r="K5406" t="s">
        <v>1845</v>
      </c>
      <c r="L5406" t="s">
        <v>1844</v>
      </c>
      <c r="M5406" t="s">
        <v>1821</v>
      </c>
      <c r="N5406" t="s">
        <v>1033</v>
      </c>
      <c r="S5406" t="s">
        <v>30</v>
      </c>
      <c r="U5406">
        <f t="shared" si="254"/>
        <v>0</v>
      </c>
    </row>
    <row r="5407" spans="1:21" x14ac:dyDescent="0.25">
      <c r="A5407">
        <v>20180609</v>
      </c>
      <c r="B5407" t="s">
        <v>1264</v>
      </c>
      <c r="C5407" t="str">
        <f t="shared" si="252"/>
        <v>W</v>
      </c>
      <c r="D5407" t="s">
        <v>1821</v>
      </c>
      <c r="E5407" s="1">
        <v>23</v>
      </c>
      <c r="F5407" s="1">
        <v>10</v>
      </c>
      <c r="G5407">
        <f t="shared" si="253"/>
        <v>13</v>
      </c>
      <c r="H5407" t="s">
        <v>1970</v>
      </c>
      <c r="K5407" t="s">
        <v>1845</v>
      </c>
      <c r="L5407" t="s">
        <v>1844</v>
      </c>
      <c r="M5407" t="s">
        <v>1821</v>
      </c>
      <c r="N5407" t="s">
        <v>1037</v>
      </c>
      <c r="S5407" t="s">
        <v>30</v>
      </c>
      <c r="U5407">
        <f t="shared" si="254"/>
        <v>0</v>
      </c>
    </row>
    <row r="5408" spans="1:21" x14ac:dyDescent="0.25">
      <c r="A5408">
        <v>20180616</v>
      </c>
      <c r="B5408" t="s">
        <v>1828</v>
      </c>
      <c r="C5408" t="str">
        <f t="shared" si="252"/>
        <v>W</v>
      </c>
      <c r="D5408" t="s">
        <v>376</v>
      </c>
      <c r="E5408" s="1">
        <v>23</v>
      </c>
      <c r="F5408" s="1">
        <v>12</v>
      </c>
      <c r="G5408">
        <f t="shared" si="253"/>
        <v>11</v>
      </c>
      <c r="H5408" t="s">
        <v>1963</v>
      </c>
      <c r="K5408" t="s">
        <v>1918</v>
      </c>
      <c r="L5408" t="s">
        <v>1917</v>
      </c>
      <c r="M5408" t="s">
        <v>1828</v>
      </c>
      <c r="N5408" t="s">
        <v>1033</v>
      </c>
      <c r="S5408" t="s">
        <v>30</v>
      </c>
      <c r="U5408">
        <f t="shared" si="254"/>
        <v>0</v>
      </c>
    </row>
    <row r="5409" spans="1:21" x14ac:dyDescent="0.25">
      <c r="A5409">
        <v>20180616</v>
      </c>
      <c r="B5409" t="s">
        <v>376</v>
      </c>
      <c r="C5409" t="str">
        <f t="shared" si="252"/>
        <v>L</v>
      </c>
      <c r="D5409" t="s">
        <v>1828</v>
      </c>
      <c r="E5409" s="1">
        <v>12</v>
      </c>
      <c r="F5409" s="1">
        <v>23</v>
      </c>
      <c r="G5409">
        <f t="shared" si="253"/>
        <v>-11</v>
      </c>
      <c r="H5409" t="s">
        <v>1963</v>
      </c>
      <c r="K5409" t="s">
        <v>1918</v>
      </c>
      <c r="L5409" t="s">
        <v>1917</v>
      </c>
      <c r="M5409" t="s">
        <v>1828</v>
      </c>
      <c r="N5409" t="s">
        <v>1037</v>
      </c>
      <c r="S5409" t="s">
        <v>30</v>
      </c>
      <c r="U5409">
        <f t="shared" si="254"/>
        <v>0</v>
      </c>
    </row>
    <row r="5410" spans="1:21" x14ac:dyDescent="0.25">
      <c r="A5410">
        <v>20180616</v>
      </c>
      <c r="B5410" t="s">
        <v>1787</v>
      </c>
      <c r="C5410" t="str">
        <f t="shared" si="252"/>
        <v>W</v>
      </c>
      <c r="D5410" t="s">
        <v>164</v>
      </c>
      <c r="E5410" s="1">
        <v>26</v>
      </c>
      <c r="F5410" s="1">
        <v>13</v>
      </c>
      <c r="G5410">
        <f t="shared" si="253"/>
        <v>13</v>
      </c>
      <c r="H5410" t="s">
        <v>1964</v>
      </c>
      <c r="K5410" t="s">
        <v>1968</v>
      </c>
      <c r="L5410" t="s">
        <v>1837</v>
      </c>
      <c r="M5410" t="s">
        <v>1787</v>
      </c>
      <c r="N5410" t="s">
        <v>1033</v>
      </c>
      <c r="S5410" t="s">
        <v>30</v>
      </c>
      <c r="U5410">
        <f t="shared" si="254"/>
        <v>0</v>
      </c>
    </row>
    <row r="5411" spans="1:21" x14ac:dyDescent="0.25">
      <c r="A5411">
        <v>20180616</v>
      </c>
      <c r="B5411" t="s">
        <v>164</v>
      </c>
      <c r="C5411" t="str">
        <f t="shared" si="252"/>
        <v>L</v>
      </c>
      <c r="D5411" t="s">
        <v>1787</v>
      </c>
      <c r="E5411" s="1">
        <v>13</v>
      </c>
      <c r="F5411" s="1">
        <v>26</v>
      </c>
      <c r="G5411">
        <f t="shared" si="253"/>
        <v>-13</v>
      </c>
      <c r="H5411" t="s">
        <v>1964</v>
      </c>
      <c r="K5411" t="s">
        <v>1968</v>
      </c>
      <c r="L5411" t="s">
        <v>1837</v>
      </c>
      <c r="M5411" t="s">
        <v>1787</v>
      </c>
      <c r="N5411" t="s">
        <v>1037</v>
      </c>
      <c r="S5411" t="s">
        <v>30</v>
      </c>
      <c r="U5411">
        <f t="shared" si="254"/>
        <v>0</v>
      </c>
    </row>
    <row r="5412" spans="1:21" x14ac:dyDescent="0.25">
      <c r="A5412">
        <v>20180616</v>
      </c>
      <c r="B5412" t="s">
        <v>1824</v>
      </c>
      <c r="C5412" t="str">
        <f t="shared" si="252"/>
        <v>L</v>
      </c>
      <c r="D5412" t="s">
        <v>1825</v>
      </c>
      <c r="E5412" s="1">
        <v>21</v>
      </c>
      <c r="F5412" s="1">
        <v>26</v>
      </c>
      <c r="G5412">
        <f t="shared" si="253"/>
        <v>-5</v>
      </c>
      <c r="H5412" t="s">
        <v>1961</v>
      </c>
      <c r="K5412" t="s">
        <v>1969</v>
      </c>
      <c r="L5412" t="s">
        <v>1681</v>
      </c>
      <c r="M5412" t="s">
        <v>1824</v>
      </c>
      <c r="N5412" t="s">
        <v>1033</v>
      </c>
      <c r="S5412" t="s">
        <v>30</v>
      </c>
      <c r="U5412">
        <f t="shared" si="254"/>
        <v>1</v>
      </c>
    </row>
    <row r="5413" spans="1:21" x14ac:dyDescent="0.25">
      <c r="A5413">
        <v>20180616</v>
      </c>
      <c r="B5413" t="s">
        <v>1825</v>
      </c>
      <c r="C5413" t="str">
        <f t="shared" si="252"/>
        <v>W</v>
      </c>
      <c r="D5413" t="s">
        <v>1824</v>
      </c>
      <c r="E5413" s="1">
        <v>26</v>
      </c>
      <c r="F5413" s="1">
        <v>21</v>
      </c>
      <c r="G5413">
        <f t="shared" si="253"/>
        <v>5</v>
      </c>
      <c r="H5413" t="s">
        <v>1961</v>
      </c>
      <c r="K5413" t="s">
        <v>1969</v>
      </c>
      <c r="L5413" t="s">
        <v>1681</v>
      </c>
      <c r="M5413" t="s">
        <v>1824</v>
      </c>
      <c r="N5413" t="s">
        <v>1037</v>
      </c>
      <c r="S5413" t="s">
        <v>30</v>
      </c>
      <c r="U5413">
        <f t="shared" si="254"/>
        <v>0</v>
      </c>
    </row>
    <row r="5414" spans="1:21" x14ac:dyDescent="0.25">
      <c r="A5414">
        <v>20180616</v>
      </c>
      <c r="B5414" t="s">
        <v>1821</v>
      </c>
      <c r="C5414" t="str">
        <f t="shared" si="252"/>
        <v>L</v>
      </c>
      <c r="D5414" t="s">
        <v>1264</v>
      </c>
      <c r="E5414" s="1">
        <v>12</v>
      </c>
      <c r="F5414" s="1">
        <v>30</v>
      </c>
      <c r="G5414">
        <f t="shared" si="253"/>
        <v>-18</v>
      </c>
      <c r="H5414" t="s">
        <v>1970</v>
      </c>
      <c r="K5414" t="s">
        <v>1966</v>
      </c>
      <c r="L5414" t="s">
        <v>1965</v>
      </c>
      <c r="M5414" t="s">
        <v>1821</v>
      </c>
      <c r="N5414" t="s">
        <v>1033</v>
      </c>
      <c r="S5414" t="s">
        <v>30</v>
      </c>
      <c r="U5414">
        <f t="shared" si="254"/>
        <v>0</v>
      </c>
    </row>
    <row r="5415" spans="1:21" x14ac:dyDescent="0.25">
      <c r="A5415">
        <v>20180616</v>
      </c>
      <c r="B5415" t="s">
        <v>1264</v>
      </c>
      <c r="C5415" t="str">
        <f t="shared" si="252"/>
        <v>W</v>
      </c>
      <c r="D5415" t="s">
        <v>1821</v>
      </c>
      <c r="E5415" s="1">
        <v>30</v>
      </c>
      <c r="F5415" s="1">
        <v>12</v>
      </c>
      <c r="G5415">
        <f t="shared" si="253"/>
        <v>18</v>
      </c>
      <c r="H5415" t="s">
        <v>1970</v>
      </c>
      <c r="K5415" t="s">
        <v>1966</v>
      </c>
      <c r="L5415" t="s">
        <v>1965</v>
      </c>
      <c r="M5415" t="s">
        <v>1821</v>
      </c>
      <c r="N5415" t="s">
        <v>1037</v>
      </c>
      <c r="S5415" t="s">
        <v>30</v>
      </c>
      <c r="U5415">
        <f t="shared" si="254"/>
        <v>0</v>
      </c>
    </row>
    <row r="5416" spans="1:21" x14ac:dyDescent="0.25">
      <c r="A5416">
        <v>20180623</v>
      </c>
      <c r="B5416" t="s">
        <v>1828</v>
      </c>
      <c r="C5416" t="str">
        <f t="shared" si="252"/>
        <v>L</v>
      </c>
      <c r="D5416" t="s">
        <v>376</v>
      </c>
      <c r="E5416" s="1">
        <v>10</v>
      </c>
      <c r="F5416" s="1">
        <v>25</v>
      </c>
      <c r="G5416">
        <f t="shared" si="253"/>
        <v>-15</v>
      </c>
      <c r="H5416" t="s">
        <v>1963</v>
      </c>
      <c r="K5416" t="s">
        <v>1962</v>
      </c>
      <c r="L5416" t="s">
        <v>1913</v>
      </c>
      <c r="M5416" t="s">
        <v>1828</v>
      </c>
      <c r="N5416" t="s">
        <v>1033</v>
      </c>
      <c r="S5416" t="s">
        <v>30</v>
      </c>
      <c r="U5416">
        <f t="shared" si="254"/>
        <v>0</v>
      </c>
    </row>
    <row r="5417" spans="1:21" x14ac:dyDescent="0.25">
      <c r="A5417">
        <v>20180623</v>
      </c>
      <c r="B5417" t="s">
        <v>376</v>
      </c>
      <c r="C5417" t="str">
        <f t="shared" si="252"/>
        <v>W</v>
      </c>
      <c r="D5417" t="s">
        <v>1828</v>
      </c>
      <c r="E5417" s="1">
        <v>25</v>
      </c>
      <c r="F5417" s="1">
        <v>10</v>
      </c>
      <c r="G5417">
        <f t="shared" si="253"/>
        <v>15</v>
      </c>
      <c r="H5417" t="s">
        <v>1963</v>
      </c>
      <c r="K5417" t="s">
        <v>1962</v>
      </c>
      <c r="L5417" t="s">
        <v>1913</v>
      </c>
      <c r="M5417" t="s">
        <v>1828</v>
      </c>
      <c r="N5417" t="s">
        <v>1037</v>
      </c>
      <c r="S5417" t="s">
        <v>30</v>
      </c>
      <c r="U5417">
        <f t="shared" si="254"/>
        <v>0</v>
      </c>
    </row>
    <row r="5418" spans="1:21" x14ac:dyDescent="0.25">
      <c r="A5418">
        <v>20180623</v>
      </c>
      <c r="B5418" t="s">
        <v>1787</v>
      </c>
      <c r="C5418" t="str">
        <f t="shared" si="252"/>
        <v>W</v>
      </c>
      <c r="D5418" t="s">
        <v>164</v>
      </c>
      <c r="E5418" s="1">
        <v>49</v>
      </c>
      <c r="F5418" s="1">
        <v>14</v>
      </c>
      <c r="G5418">
        <f t="shared" si="253"/>
        <v>35</v>
      </c>
      <c r="H5418" t="s">
        <v>1964</v>
      </c>
      <c r="K5418" t="s">
        <v>1878</v>
      </c>
      <c r="L5418" t="s">
        <v>1877</v>
      </c>
      <c r="M5418" t="s">
        <v>1787</v>
      </c>
      <c r="N5418" t="s">
        <v>1033</v>
      </c>
      <c r="S5418" t="s">
        <v>30</v>
      </c>
      <c r="U5418">
        <f t="shared" si="254"/>
        <v>0</v>
      </c>
    </row>
    <row r="5419" spans="1:21" x14ac:dyDescent="0.25">
      <c r="A5419">
        <v>20180623</v>
      </c>
      <c r="B5419" t="s">
        <v>164</v>
      </c>
      <c r="C5419" t="str">
        <f t="shared" si="252"/>
        <v>L</v>
      </c>
      <c r="D5419" t="s">
        <v>1787</v>
      </c>
      <c r="E5419" s="1">
        <v>14</v>
      </c>
      <c r="F5419" s="1">
        <v>49</v>
      </c>
      <c r="G5419">
        <f t="shared" si="253"/>
        <v>-35</v>
      </c>
      <c r="H5419" t="s">
        <v>1964</v>
      </c>
      <c r="K5419" t="s">
        <v>1878</v>
      </c>
      <c r="L5419" t="s">
        <v>1877</v>
      </c>
      <c r="M5419" t="s">
        <v>1787</v>
      </c>
      <c r="N5419" t="s">
        <v>1037</v>
      </c>
      <c r="S5419" t="s">
        <v>30</v>
      </c>
      <c r="U5419">
        <f t="shared" si="254"/>
        <v>0</v>
      </c>
    </row>
    <row r="5420" spans="1:21" x14ac:dyDescent="0.25">
      <c r="A5420">
        <v>20180623</v>
      </c>
      <c r="B5420" t="s">
        <v>1824</v>
      </c>
      <c r="C5420" t="str">
        <f t="shared" si="252"/>
        <v>L</v>
      </c>
      <c r="D5420" t="s">
        <v>1825</v>
      </c>
      <c r="E5420" s="1">
        <v>16</v>
      </c>
      <c r="F5420" s="1">
        <v>20</v>
      </c>
      <c r="G5420">
        <f t="shared" si="253"/>
        <v>-4</v>
      </c>
      <c r="H5420" t="s">
        <v>1961</v>
      </c>
      <c r="K5420" t="s">
        <v>1960</v>
      </c>
      <c r="L5420" t="s">
        <v>1675</v>
      </c>
      <c r="M5420" t="s">
        <v>1824</v>
      </c>
      <c r="N5420" t="s">
        <v>1033</v>
      </c>
      <c r="S5420" t="s">
        <v>30</v>
      </c>
      <c r="U5420">
        <f t="shared" si="254"/>
        <v>1</v>
      </c>
    </row>
    <row r="5421" spans="1:21" x14ac:dyDescent="0.25">
      <c r="A5421">
        <v>20180623</v>
      </c>
      <c r="B5421" t="s">
        <v>1825</v>
      </c>
      <c r="C5421" t="str">
        <f t="shared" si="252"/>
        <v>W</v>
      </c>
      <c r="D5421" t="s">
        <v>1824</v>
      </c>
      <c r="E5421" s="1">
        <v>20</v>
      </c>
      <c r="F5421" s="1">
        <v>16</v>
      </c>
      <c r="G5421">
        <f t="shared" si="253"/>
        <v>4</v>
      </c>
      <c r="H5421" t="s">
        <v>1961</v>
      </c>
      <c r="K5421" t="s">
        <v>1960</v>
      </c>
      <c r="L5421" t="s">
        <v>1675</v>
      </c>
      <c r="M5421" t="s">
        <v>1824</v>
      </c>
      <c r="N5421" t="s">
        <v>1037</v>
      </c>
      <c r="S5421" t="s">
        <v>30</v>
      </c>
      <c r="U5421">
        <f t="shared" si="254"/>
        <v>0</v>
      </c>
    </row>
    <row r="5422" spans="1:21" x14ac:dyDescent="0.25">
      <c r="A5422">
        <v>20180623</v>
      </c>
      <c r="B5422" t="s">
        <v>1821</v>
      </c>
      <c r="C5422" t="str">
        <f t="shared" si="252"/>
        <v>L</v>
      </c>
      <c r="D5422" t="s">
        <v>503</v>
      </c>
      <c r="E5422" s="1">
        <v>15</v>
      </c>
      <c r="F5422" s="1">
        <v>44</v>
      </c>
      <c r="G5422">
        <f t="shared" si="253"/>
        <v>-29</v>
      </c>
      <c r="H5422" t="s">
        <v>1967</v>
      </c>
      <c r="K5422" t="s">
        <v>1966</v>
      </c>
      <c r="L5422" t="s">
        <v>1965</v>
      </c>
      <c r="M5422" t="s">
        <v>1821</v>
      </c>
      <c r="N5422" t="s">
        <v>1033</v>
      </c>
      <c r="S5422" t="s">
        <v>30</v>
      </c>
      <c r="U5422">
        <f t="shared" si="254"/>
        <v>0</v>
      </c>
    </row>
    <row r="5423" spans="1:21" x14ac:dyDescent="0.25">
      <c r="A5423">
        <v>20180623</v>
      </c>
      <c r="B5423" t="s">
        <v>503</v>
      </c>
      <c r="C5423" t="str">
        <f t="shared" si="252"/>
        <v>W</v>
      </c>
      <c r="D5423" t="s">
        <v>1821</v>
      </c>
      <c r="E5423" s="1">
        <v>44</v>
      </c>
      <c r="F5423" s="1">
        <v>15</v>
      </c>
      <c r="G5423">
        <f t="shared" si="253"/>
        <v>29</v>
      </c>
      <c r="H5423" t="s">
        <v>1967</v>
      </c>
      <c r="K5423" t="s">
        <v>1966</v>
      </c>
      <c r="L5423" t="s">
        <v>1965</v>
      </c>
      <c r="M5423" t="s">
        <v>1821</v>
      </c>
      <c r="N5423" t="s">
        <v>1037</v>
      </c>
      <c r="S5423" t="s">
        <v>30</v>
      </c>
      <c r="U5423">
        <f t="shared" si="254"/>
        <v>0</v>
      </c>
    </row>
    <row r="5424" spans="1:21" x14ac:dyDescent="0.25">
      <c r="A5424">
        <v>20180818</v>
      </c>
      <c r="B5424" t="s">
        <v>1828</v>
      </c>
      <c r="C5424" t="str">
        <f t="shared" si="252"/>
        <v>W</v>
      </c>
      <c r="D5424" t="s">
        <v>1821</v>
      </c>
      <c r="E5424" s="1">
        <v>34</v>
      </c>
      <c r="F5424" s="1">
        <v>21</v>
      </c>
      <c r="G5424">
        <f t="shared" si="253"/>
        <v>13</v>
      </c>
      <c r="H5424" t="s">
        <v>2759</v>
      </c>
      <c r="K5424" t="s">
        <v>1830</v>
      </c>
      <c r="L5424" t="s">
        <v>1829</v>
      </c>
      <c r="M5424" t="s">
        <v>1828</v>
      </c>
      <c r="N5424" t="s">
        <v>1033</v>
      </c>
      <c r="P5424" t="s">
        <v>30</v>
      </c>
      <c r="U5424">
        <f t="shared" si="254"/>
        <v>0</v>
      </c>
    </row>
    <row r="5425" spans="1:21" x14ac:dyDescent="0.25">
      <c r="A5425">
        <v>20180818</v>
      </c>
      <c r="B5425" t="s">
        <v>1821</v>
      </c>
      <c r="C5425" t="str">
        <f t="shared" si="252"/>
        <v>L</v>
      </c>
      <c r="D5425" t="s">
        <v>1828</v>
      </c>
      <c r="E5425" s="1">
        <v>21</v>
      </c>
      <c r="F5425" s="1">
        <v>34</v>
      </c>
      <c r="G5425">
        <f t="shared" si="253"/>
        <v>-13</v>
      </c>
      <c r="H5425" t="s">
        <v>2759</v>
      </c>
      <c r="K5425" t="s">
        <v>1830</v>
      </c>
      <c r="L5425" t="s">
        <v>1829</v>
      </c>
      <c r="M5425" t="s">
        <v>1828</v>
      </c>
      <c r="N5425" t="s">
        <v>1037</v>
      </c>
      <c r="P5425" t="s">
        <v>30</v>
      </c>
      <c r="U5425">
        <f t="shared" si="254"/>
        <v>0</v>
      </c>
    </row>
    <row r="5426" spans="1:21" x14ac:dyDescent="0.25">
      <c r="A5426">
        <v>20180818</v>
      </c>
      <c r="B5426" t="s">
        <v>1824</v>
      </c>
      <c r="C5426" t="str">
        <f t="shared" si="252"/>
        <v>L</v>
      </c>
      <c r="D5426" t="s">
        <v>1787</v>
      </c>
      <c r="E5426" s="1">
        <v>13</v>
      </c>
      <c r="F5426" s="1">
        <v>38</v>
      </c>
      <c r="G5426">
        <f t="shared" si="253"/>
        <v>-25</v>
      </c>
      <c r="H5426" t="s">
        <v>2759</v>
      </c>
      <c r="K5426" t="s">
        <v>1960</v>
      </c>
      <c r="L5426" t="s">
        <v>1675</v>
      </c>
      <c r="M5426" t="s">
        <v>1824</v>
      </c>
      <c r="N5426" t="s">
        <v>1033</v>
      </c>
      <c r="P5426" t="s">
        <v>30</v>
      </c>
      <c r="U5426">
        <f t="shared" si="254"/>
        <v>0</v>
      </c>
    </row>
    <row r="5427" spans="1:21" x14ac:dyDescent="0.25">
      <c r="A5427">
        <v>20180818</v>
      </c>
      <c r="B5427" t="s">
        <v>1787</v>
      </c>
      <c r="C5427" t="str">
        <f t="shared" si="252"/>
        <v>W</v>
      </c>
      <c r="D5427" t="s">
        <v>1824</v>
      </c>
      <c r="E5427" s="1">
        <v>38</v>
      </c>
      <c r="F5427" s="1">
        <v>13</v>
      </c>
      <c r="G5427">
        <f t="shared" si="253"/>
        <v>25</v>
      </c>
      <c r="H5427" t="s">
        <v>2759</v>
      </c>
      <c r="K5427" t="s">
        <v>1960</v>
      </c>
      <c r="L5427" t="s">
        <v>1675</v>
      </c>
      <c r="M5427" t="s">
        <v>1824</v>
      </c>
      <c r="N5427" t="s">
        <v>1037</v>
      </c>
      <c r="P5427" t="s">
        <v>30</v>
      </c>
      <c r="U5427">
        <f t="shared" si="254"/>
        <v>0</v>
      </c>
    </row>
    <row r="5428" spans="1:21" x14ac:dyDescent="0.25">
      <c r="A5428">
        <v>20180825</v>
      </c>
      <c r="B5428" t="s">
        <v>1787</v>
      </c>
      <c r="C5428" t="str">
        <f t="shared" si="252"/>
        <v>W</v>
      </c>
      <c r="D5428" t="s">
        <v>1824</v>
      </c>
      <c r="E5428" s="1">
        <v>40</v>
      </c>
      <c r="F5428" s="1">
        <v>12</v>
      </c>
      <c r="G5428">
        <f t="shared" si="253"/>
        <v>28</v>
      </c>
      <c r="H5428" t="s">
        <v>2759</v>
      </c>
      <c r="K5428" t="s">
        <v>1836</v>
      </c>
      <c r="L5428" t="s">
        <v>1786</v>
      </c>
      <c r="M5428" t="s">
        <v>1787</v>
      </c>
      <c r="N5428" t="s">
        <v>1033</v>
      </c>
      <c r="P5428" t="s">
        <v>30</v>
      </c>
      <c r="U5428">
        <f t="shared" si="254"/>
        <v>0</v>
      </c>
    </row>
    <row r="5429" spans="1:21" x14ac:dyDescent="0.25">
      <c r="A5429">
        <v>20180825</v>
      </c>
      <c r="B5429" t="s">
        <v>1824</v>
      </c>
      <c r="C5429" t="str">
        <f t="shared" si="252"/>
        <v>L</v>
      </c>
      <c r="D5429" t="s">
        <v>1787</v>
      </c>
      <c r="E5429" s="1">
        <v>12</v>
      </c>
      <c r="F5429" s="1">
        <v>40</v>
      </c>
      <c r="G5429">
        <f t="shared" si="253"/>
        <v>-28</v>
      </c>
      <c r="H5429" t="s">
        <v>2759</v>
      </c>
      <c r="K5429" t="s">
        <v>1836</v>
      </c>
      <c r="L5429" t="s">
        <v>1786</v>
      </c>
      <c r="M5429" t="s">
        <v>1787</v>
      </c>
      <c r="N5429" t="s">
        <v>1037</v>
      </c>
      <c r="P5429" t="s">
        <v>30</v>
      </c>
      <c r="U5429">
        <f t="shared" si="254"/>
        <v>0</v>
      </c>
    </row>
    <row r="5430" spans="1:21" x14ac:dyDescent="0.25">
      <c r="A5430">
        <v>20180825</v>
      </c>
      <c r="B5430" t="s">
        <v>1821</v>
      </c>
      <c r="C5430" t="str">
        <f t="shared" si="252"/>
        <v>W</v>
      </c>
      <c r="D5430" t="s">
        <v>1828</v>
      </c>
      <c r="E5430" s="1">
        <v>32</v>
      </c>
      <c r="F5430" s="1">
        <v>19</v>
      </c>
      <c r="G5430">
        <f t="shared" si="253"/>
        <v>13</v>
      </c>
      <c r="H5430" t="s">
        <v>2759</v>
      </c>
      <c r="K5430" t="s">
        <v>2127</v>
      </c>
      <c r="L5430" t="s">
        <v>1890</v>
      </c>
      <c r="M5430" t="s">
        <v>1821</v>
      </c>
      <c r="N5430" t="s">
        <v>1033</v>
      </c>
      <c r="P5430" t="s">
        <v>30</v>
      </c>
      <c r="U5430">
        <f t="shared" si="254"/>
        <v>0</v>
      </c>
    </row>
    <row r="5431" spans="1:21" x14ac:dyDescent="0.25">
      <c r="A5431">
        <v>20180825</v>
      </c>
      <c r="B5431" t="s">
        <v>1828</v>
      </c>
      <c r="C5431" t="str">
        <f t="shared" si="252"/>
        <v>L</v>
      </c>
      <c r="D5431" t="s">
        <v>1821</v>
      </c>
      <c r="E5431" s="1">
        <v>19</v>
      </c>
      <c r="F5431" s="1">
        <v>32</v>
      </c>
      <c r="G5431">
        <f t="shared" si="253"/>
        <v>-13</v>
      </c>
      <c r="H5431" t="s">
        <v>2759</v>
      </c>
      <c r="K5431" t="s">
        <v>2127</v>
      </c>
      <c r="L5431" t="s">
        <v>1890</v>
      </c>
      <c r="M5431" t="s">
        <v>1821</v>
      </c>
      <c r="N5431" t="s">
        <v>1037</v>
      </c>
      <c r="P5431" t="s">
        <v>30</v>
      </c>
      <c r="U5431">
        <f t="shared" si="254"/>
        <v>0</v>
      </c>
    </row>
    <row r="5432" spans="1:21" x14ac:dyDescent="0.25">
      <c r="A5432">
        <v>20180908</v>
      </c>
      <c r="B5432" t="s">
        <v>1824</v>
      </c>
      <c r="C5432" t="str">
        <f t="shared" si="252"/>
        <v>W</v>
      </c>
      <c r="D5432" t="s">
        <v>1828</v>
      </c>
      <c r="E5432" s="1">
        <v>23</v>
      </c>
      <c r="F5432" s="1">
        <v>18</v>
      </c>
      <c r="G5432">
        <f t="shared" si="253"/>
        <v>5</v>
      </c>
      <c r="H5432" t="s">
        <v>2759</v>
      </c>
      <c r="K5432" t="s">
        <v>1916</v>
      </c>
      <c r="L5432" t="s">
        <v>1715</v>
      </c>
      <c r="M5432" t="s">
        <v>1824</v>
      </c>
      <c r="N5432" t="s">
        <v>1033</v>
      </c>
      <c r="P5432" t="s">
        <v>30</v>
      </c>
      <c r="U5432">
        <f t="shared" si="254"/>
        <v>0</v>
      </c>
    </row>
    <row r="5433" spans="1:21" x14ac:dyDescent="0.25">
      <c r="A5433">
        <v>20180908</v>
      </c>
      <c r="B5433" t="s">
        <v>1828</v>
      </c>
      <c r="C5433" t="str">
        <f t="shared" si="252"/>
        <v>L</v>
      </c>
      <c r="D5433" t="s">
        <v>1824</v>
      </c>
      <c r="E5433" s="1">
        <v>18</v>
      </c>
      <c r="F5433" s="1">
        <v>23</v>
      </c>
      <c r="G5433">
        <f t="shared" si="253"/>
        <v>-5</v>
      </c>
      <c r="H5433" t="s">
        <v>2759</v>
      </c>
      <c r="K5433" t="s">
        <v>1916</v>
      </c>
      <c r="L5433" t="s">
        <v>1715</v>
      </c>
      <c r="M5433" t="s">
        <v>1824</v>
      </c>
      <c r="N5433" t="s">
        <v>1037</v>
      </c>
      <c r="P5433" t="s">
        <v>30</v>
      </c>
      <c r="U5433">
        <f t="shared" si="254"/>
        <v>1</v>
      </c>
    </row>
    <row r="5434" spans="1:21" x14ac:dyDescent="0.25">
      <c r="A5434">
        <v>20180908</v>
      </c>
      <c r="B5434" t="s">
        <v>1787</v>
      </c>
      <c r="C5434" t="str">
        <f t="shared" si="252"/>
        <v>W</v>
      </c>
      <c r="D5434" t="s">
        <v>1821</v>
      </c>
      <c r="E5434" s="1">
        <v>46</v>
      </c>
      <c r="F5434" s="1">
        <v>24</v>
      </c>
      <c r="G5434">
        <f t="shared" si="253"/>
        <v>22</v>
      </c>
      <c r="H5434" t="s">
        <v>2759</v>
      </c>
      <c r="K5434" t="s">
        <v>2677</v>
      </c>
      <c r="L5434" t="s">
        <v>2676</v>
      </c>
      <c r="M5434" t="s">
        <v>1787</v>
      </c>
      <c r="N5434" t="s">
        <v>1033</v>
      </c>
      <c r="P5434" t="s">
        <v>30</v>
      </c>
      <c r="U5434">
        <f t="shared" si="254"/>
        <v>0</v>
      </c>
    </row>
    <row r="5435" spans="1:21" x14ac:dyDescent="0.25">
      <c r="A5435">
        <v>20180908</v>
      </c>
      <c r="B5435" t="s">
        <v>1821</v>
      </c>
      <c r="C5435" t="str">
        <f t="shared" si="252"/>
        <v>L</v>
      </c>
      <c r="D5435" t="s">
        <v>1787</v>
      </c>
      <c r="E5435" s="1">
        <v>24</v>
      </c>
      <c r="F5435" s="1">
        <v>46</v>
      </c>
      <c r="G5435">
        <f t="shared" si="253"/>
        <v>-22</v>
      </c>
      <c r="H5435" t="s">
        <v>2759</v>
      </c>
      <c r="K5435" t="s">
        <v>2677</v>
      </c>
      <c r="L5435" t="s">
        <v>2676</v>
      </c>
      <c r="M5435" t="s">
        <v>1787</v>
      </c>
      <c r="N5435" t="s">
        <v>1037</v>
      </c>
      <c r="P5435" t="s">
        <v>30</v>
      </c>
      <c r="U5435">
        <f t="shared" si="254"/>
        <v>0</v>
      </c>
    </row>
    <row r="5436" spans="1:21" x14ac:dyDescent="0.25">
      <c r="A5436">
        <v>20180915</v>
      </c>
      <c r="B5436" t="s">
        <v>1824</v>
      </c>
      <c r="C5436" t="str">
        <f t="shared" si="252"/>
        <v>L</v>
      </c>
      <c r="D5436" t="s">
        <v>1821</v>
      </c>
      <c r="E5436" s="1">
        <v>19</v>
      </c>
      <c r="F5436" s="1">
        <v>23</v>
      </c>
      <c r="G5436">
        <f t="shared" si="253"/>
        <v>-4</v>
      </c>
      <c r="H5436" t="s">
        <v>2759</v>
      </c>
      <c r="K5436" t="s">
        <v>2751</v>
      </c>
      <c r="L5436" t="s">
        <v>1684</v>
      </c>
      <c r="M5436" t="s">
        <v>1824</v>
      </c>
      <c r="N5436" t="s">
        <v>1033</v>
      </c>
      <c r="P5436" t="s">
        <v>30</v>
      </c>
      <c r="U5436">
        <f t="shared" si="254"/>
        <v>1</v>
      </c>
    </row>
    <row r="5437" spans="1:21" x14ac:dyDescent="0.25">
      <c r="A5437">
        <v>20180915</v>
      </c>
      <c r="B5437" t="s">
        <v>1821</v>
      </c>
      <c r="C5437" t="str">
        <f t="shared" si="252"/>
        <v>W</v>
      </c>
      <c r="D5437" t="s">
        <v>1824</v>
      </c>
      <c r="E5437" s="1">
        <v>23</v>
      </c>
      <c r="F5437" s="1">
        <v>19</v>
      </c>
      <c r="G5437">
        <f t="shared" si="253"/>
        <v>4</v>
      </c>
      <c r="H5437" t="s">
        <v>2759</v>
      </c>
      <c r="K5437" t="s">
        <v>2751</v>
      </c>
      <c r="L5437" t="s">
        <v>1684</v>
      </c>
      <c r="M5437" t="s">
        <v>1824</v>
      </c>
      <c r="N5437" t="s">
        <v>1037</v>
      </c>
      <c r="P5437" t="s">
        <v>30</v>
      </c>
      <c r="U5437">
        <f t="shared" si="254"/>
        <v>0</v>
      </c>
    </row>
    <row r="5438" spans="1:21" x14ac:dyDescent="0.25">
      <c r="A5438">
        <v>20180915</v>
      </c>
      <c r="B5438" t="s">
        <v>1787</v>
      </c>
      <c r="C5438" t="str">
        <f t="shared" si="252"/>
        <v>L</v>
      </c>
      <c r="D5438" t="s">
        <v>1828</v>
      </c>
      <c r="E5438" s="1">
        <v>34</v>
      </c>
      <c r="F5438" s="1">
        <v>36</v>
      </c>
      <c r="G5438">
        <f t="shared" si="253"/>
        <v>-2</v>
      </c>
      <c r="H5438" t="s">
        <v>2759</v>
      </c>
      <c r="K5438" t="s">
        <v>1968</v>
      </c>
      <c r="L5438" t="s">
        <v>1837</v>
      </c>
      <c r="M5438" t="s">
        <v>1787</v>
      </c>
      <c r="N5438" t="s">
        <v>1033</v>
      </c>
      <c r="P5438" t="s">
        <v>30</v>
      </c>
      <c r="U5438">
        <f t="shared" si="254"/>
        <v>1</v>
      </c>
    </row>
    <row r="5439" spans="1:21" x14ac:dyDescent="0.25">
      <c r="A5439">
        <v>20180915</v>
      </c>
      <c r="B5439" t="s">
        <v>1828</v>
      </c>
      <c r="C5439" t="str">
        <f t="shared" si="252"/>
        <v>W</v>
      </c>
      <c r="D5439" t="s">
        <v>1787</v>
      </c>
      <c r="E5439" s="1">
        <v>36</v>
      </c>
      <c r="F5439" s="1">
        <v>34</v>
      </c>
      <c r="G5439">
        <f t="shared" si="253"/>
        <v>2</v>
      </c>
      <c r="H5439" t="s">
        <v>2759</v>
      </c>
      <c r="K5439" t="s">
        <v>1968</v>
      </c>
      <c r="L5439" t="s">
        <v>1837</v>
      </c>
      <c r="M5439" t="s">
        <v>1787</v>
      </c>
      <c r="N5439" t="s">
        <v>1037</v>
      </c>
      <c r="P5439" t="s">
        <v>30</v>
      </c>
      <c r="U5439">
        <f t="shared" si="254"/>
        <v>0</v>
      </c>
    </row>
    <row r="5440" spans="1:21" x14ac:dyDescent="0.25">
      <c r="A5440">
        <v>20180929</v>
      </c>
      <c r="B5440" t="s">
        <v>1821</v>
      </c>
      <c r="C5440" t="str">
        <f t="shared" si="252"/>
        <v>L</v>
      </c>
      <c r="D5440" t="s">
        <v>1787</v>
      </c>
      <c r="E5440" s="1">
        <v>17</v>
      </c>
      <c r="F5440" s="1">
        <v>35</v>
      </c>
      <c r="G5440">
        <f t="shared" si="253"/>
        <v>-18</v>
      </c>
      <c r="H5440" t="s">
        <v>2759</v>
      </c>
      <c r="K5440" t="s">
        <v>1886</v>
      </c>
      <c r="L5440" t="s">
        <v>1885</v>
      </c>
      <c r="M5440" t="s">
        <v>1821</v>
      </c>
      <c r="N5440" t="s">
        <v>1033</v>
      </c>
      <c r="P5440" t="s">
        <v>30</v>
      </c>
      <c r="U5440">
        <f t="shared" si="254"/>
        <v>0</v>
      </c>
    </row>
    <row r="5441" spans="1:21" x14ac:dyDescent="0.25">
      <c r="A5441">
        <v>20180929</v>
      </c>
      <c r="B5441" t="s">
        <v>1787</v>
      </c>
      <c r="C5441" t="str">
        <f t="shared" si="252"/>
        <v>W</v>
      </c>
      <c r="D5441" t="s">
        <v>1821</v>
      </c>
      <c r="E5441" s="1">
        <v>35</v>
      </c>
      <c r="F5441" s="1">
        <v>17</v>
      </c>
      <c r="G5441">
        <f t="shared" si="253"/>
        <v>18</v>
      </c>
      <c r="H5441" t="s">
        <v>2759</v>
      </c>
      <c r="K5441" t="s">
        <v>1886</v>
      </c>
      <c r="L5441" t="s">
        <v>1885</v>
      </c>
      <c r="M5441" t="s">
        <v>1821</v>
      </c>
      <c r="N5441" t="s">
        <v>1037</v>
      </c>
      <c r="P5441" t="s">
        <v>30</v>
      </c>
      <c r="U5441">
        <f t="shared" si="254"/>
        <v>0</v>
      </c>
    </row>
    <row r="5442" spans="1:21" x14ac:dyDescent="0.25">
      <c r="A5442">
        <v>20180929</v>
      </c>
      <c r="B5442" t="s">
        <v>1828</v>
      </c>
      <c r="C5442" t="str">
        <f t="shared" ref="C5442:C5505" si="255">IF(E5442-F5442&gt;0,"W",IF(E5442-F5442&lt;0,"L","D"))</f>
        <v>W</v>
      </c>
      <c r="D5442" t="s">
        <v>1824</v>
      </c>
      <c r="E5442" s="1">
        <v>23</v>
      </c>
      <c r="F5442" s="1">
        <v>12</v>
      </c>
      <c r="G5442">
        <f t="shared" ref="G5442:G5505" si="256">E5442-F5442</f>
        <v>11</v>
      </c>
      <c r="H5442" t="s">
        <v>2759</v>
      </c>
      <c r="K5442" t="s">
        <v>1868</v>
      </c>
      <c r="L5442" t="s">
        <v>1998</v>
      </c>
      <c r="M5442" t="s">
        <v>1828</v>
      </c>
      <c r="N5442" t="s">
        <v>1033</v>
      </c>
      <c r="P5442" t="s">
        <v>30</v>
      </c>
      <c r="U5442">
        <f t="shared" ref="U5442:U5505" si="257">IF(C5442="L",IF(G5442&gt;-8,1,0),0)</f>
        <v>0</v>
      </c>
    </row>
    <row r="5443" spans="1:21" x14ac:dyDescent="0.25">
      <c r="A5443">
        <v>20180929</v>
      </c>
      <c r="B5443" t="s">
        <v>1824</v>
      </c>
      <c r="C5443" t="str">
        <f t="shared" si="255"/>
        <v>L</v>
      </c>
      <c r="D5443" t="s">
        <v>1828</v>
      </c>
      <c r="E5443" s="1">
        <v>12</v>
      </c>
      <c r="F5443" s="1">
        <v>23</v>
      </c>
      <c r="G5443">
        <f t="shared" si="256"/>
        <v>-11</v>
      </c>
      <c r="H5443" t="s">
        <v>2759</v>
      </c>
      <c r="K5443" t="s">
        <v>1868</v>
      </c>
      <c r="L5443" t="s">
        <v>1998</v>
      </c>
      <c r="M5443" t="s">
        <v>1828</v>
      </c>
      <c r="N5443" t="s">
        <v>1037</v>
      </c>
      <c r="P5443" t="s">
        <v>30</v>
      </c>
      <c r="U5443">
        <f t="shared" si="257"/>
        <v>0</v>
      </c>
    </row>
    <row r="5444" spans="1:21" x14ac:dyDescent="0.25">
      <c r="A5444">
        <v>20181006</v>
      </c>
      <c r="B5444" t="s">
        <v>1821</v>
      </c>
      <c r="C5444" t="str">
        <f t="shared" si="255"/>
        <v>L</v>
      </c>
      <c r="D5444" t="s">
        <v>1824</v>
      </c>
      <c r="E5444" s="1">
        <v>34</v>
      </c>
      <c r="F5444" s="1">
        <v>45</v>
      </c>
      <c r="G5444">
        <f t="shared" si="256"/>
        <v>-11</v>
      </c>
      <c r="H5444" t="s">
        <v>2759</v>
      </c>
      <c r="K5444" t="s">
        <v>1920</v>
      </c>
      <c r="L5444" t="s">
        <v>1919</v>
      </c>
      <c r="M5444" t="s">
        <v>1821</v>
      </c>
      <c r="N5444" t="s">
        <v>1033</v>
      </c>
      <c r="P5444" t="s">
        <v>30</v>
      </c>
      <c r="U5444">
        <f t="shared" si="257"/>
        <v>0</v>
      </c>
    </row>
    <row r="5445" spans="1:21" x14ac:dyDescent="0.25">
      <c r="A5445">
        <v>20181006</v>
      </c>
      <c r="B5445" t="s">
        <v>1824</v>
      </c>
      <c r="C5445" t="str">
        <f t="shared" si="255"/>
        <v>W</v>
      </c>
      <c r="D5445" t="s">
        <v>1821</v>
      </c>
      <c r="E5445" s="1">
        <v>45</v>
      </c>
      <c r="F5445" s="1">
        <v>34</v>
      </c>
      <c r="G5445">
        <f t="shared" si="256"/>
        <v>11</v>
      </c>
      <c r="H5445" t="s">
        <v>2759</v>
      </c>
      <c r="K5445" t="s">
        <v>1920</v>
      </c>
      <c r="L5445" t="s">
        <v>1919</v>
      </c>
      <c r="M5445" t="s">
        <v>1821</v>
      </c>
      <c r="N5445" t="s">
        <v>1037</v>
      </c>
      <c r="P5445" t="s">
        <v>30</v>
      </c>
      <c r="U5445">
        <f t="shared" si="257"/>
        <v>0</v>
      </c>
    </row>
    <row r="5446" spans="1:21" x14ac:dyDescent="0.25">
      <c r="A5446">
        <v>20181006</v>
      </c>
      <c r="B5446" t="s">
        <v>1828</v>
      </c>
      <c r="C5446" t="str">
        <f t="shared" si="255"/>
        <v>L</v>
      </c>
      <c r="D5446" t="s">
        <v>1787</v>
      </c>
      <c r="E5446" s="1">
        <v>30</v>
      </c>
      <c r="F5446" s="1">
        <v>32</v>
      </c>
      <c r="G5446">
        <f t="shared" si="256"/>
        <v>-2</v>
      </c>
      <c r="H5446" t="s">
        <v>2759</v>
      </c>
      <c r="K5446" t="s">
        <v>1842</v>
      </c>
      <c r="L5446" t="s">
        <v>1841</v>
      </c>
      <c r="M5446" t="s">
        <v>1828</v>
      </c>
      <c r="N5446" t="s">
        <v>1033</v>
      </c>
      <c r="P5446" t="s">
        <v>30</v>
      </c>
      <c r="U5446">
        <f t="shared" si="257"/>
        <v>1</v>
      </c>
    </row>
    <row r="5447" spans="1:21" x14ac:dyDescent="0.25">
      <c r="A5447">
        <v>20181006</v>
      </c>
      <c r="B5447" t="s">
        <v>1787</v>
      </c>
      <c r="C5447" t="str">
        <f t="shared" si="255"/>
        <v>W</v>
      </c>
      <c r="D5447" t="s">
        <v>1828</v>
      </c>
      <c r="E5447" s="1">
        <v>32</v>
      </c>
      <c r="F5447" s="1">
        <v>30</v>
      </c>
      <c r="G5447">
        <f t="shared" si="256"/>
        <v>2</v>
      </c>
      <c r="H5447" t="s">
        <v>2759</v>
      </c>
      <c r="K5447" t="s">
        <v>1842</v>
      </c>
      <c r="L5447" t="s">
        <v>1841</v>
      </c>
      <c r="M5447" t="s">
        <v>1828</v>
      </c>
      <c r="N5447" t="s">
        <v>1037</v>
      </c>
      <c r="P5447" t="s">
        <v>30</v>
      </c>
      <c r="U5447">
        <f t="shared" si="257"/>
        <v>0</v>
      </c>
    </row>
    <row r="5448" spans="1:21" x14ac:dyDescent="0.25">
      <c r="A5448">
        <v>20181027</v>
      </c>
      <c r="B5448" t="s">
        <v>1787</v>
      </c>
      <c r="C5448" t="str">
        <f t="shared" si="255"/>
        <v>W</v>
      </c>
      <c r="D5448" t="s">
        <v>1824</v>
      </c>
      <c r="E5448" s="1">
        <v>37</v>
      </c>
      <c r="F5448" s="1">
        <v>20</v>
      </c>
      <c r="G5448">
        <f t="shared" si="256"/>
        <v>17</v>
      </c>
      <c r="H5448" t="s">
        <v>1949</v>
      </c>
      <c r="K5448" t="s">
        <v>1959</v>
      </c>
      <c r="L5448" t="s">
        <v>1958</v>
      </c>
      <c r="M5448" t="s">
        <v>1823</v>
      </c>
      <c r="N5448" t="s">
        <v>1839</v>
      </c>
      <c r="S5448" t="s">
        <v>30</v>
      </c>
      <c r="U5448">
        <f t="shared" si="257"/>
        <v>0</v>
      </c>
    </row>
    <row r="5449" spans="1:21" x14ac:dyDescent="0.25">
      <c r="A5449">
        <v>20181027</v>
      </c>
      <c r="B5449" t="s">
        <v>1824</v>
      </c>
      <c r="C5449" t="str">
        <f t="shared" si="255"/>
        <v>L</v>
      </c>
      <c r="D5449" t="s">
        <v>1787</v>
      </c>
      <c r="E5449" s="1">
        <v>20</v>
      </c>
      <c r="F5449" s="1">
        <v>37</v>
      </c>
      <c r="G5449">
        <f t="shared" si="256"/>
        <v>-17</v>
      </c>
      <c r="H5449" t="s">
        <v>1949</v>
      </c>
      <c r="K5449" t="s">
        <v>1959</v>
      </c>
      <c r="L5449" t="s">
        <v>1958</v>
      </c>
      <c r="M5449" t="s">
        <v>1823</v>
      </c>
      <c r="N5449" t="s">
        <v>1839</v>
      </c>
      <c r="S5449" t="s">
        <v>30</v>
      </c>
      <c r="U5449">
        <f t="shared" si="257"/>
        <v>0</v>
      </c>
    </row>
    <row r="5450" spans="1:21" x14ac:dyDescent="0.25">
      <c r="A5450">
        <v>20181103</v>
      </c>
      <c r="B5450" t="s">
        <v>1264</v>
      </c>
      <c r="C5450" t="str">
        <f t="shared" si="255"/>
        <v>W</v>
      </c>
      <c r="D5450" t="s">
        <v>503</v>
      </c>
      <c r="E5450" s="1">
        <v>21</v>
      </c>
      <c r="F5450" s="1">
        <v>10</v>
      </c>
      <c r="G5450">
        <f t="shared" si="256"/>
        <v>11</v>
      </c>
      <c r="H5450" t="s">
        <v>1957</v>
      </c>
      <c r="K5450" t="s">
        <v>1407</v>
      </c>
      <c r="L5450" t="s">
        <v>1263</v>
      </c>
      <c r="M5450" t="s">
        <v>1264</v>
      </c>
      <c r="N5450" t="s">
        <v>1033</v>
      </c>
      <c r="S5450" t="s">
        <v>30</v>
      </c>
      <c r="U5450">
        <f t="shared" si="257"/>
        <v>0</v>
      </c>
    </row>
    <row r="5451" spans="1:21" x14ac:dyDescent="0.25">
      <c r="A5451">
        <v>20181103</v>
      </c>
      <c r="B5451" t="s">
        <v>503</v>
      </c>
      <c r="C5451" t="str">
        <f t="shared" si="255"/>
        <v>L</v>
      </c>
      <c r="D5451" t="s">
        <v>1264</v>
      </c>
      <c r="E5451" s="1">
        <v>10</v>
      </c>
      <c r="F5451" s="1">
        <v>21</v>
      </c>
      <c r="G5451">
        <f t="shared" si="256"/>
        <v>-11</v>
      </c>
      <c r="H5451" t="s">
        <v>1957</v>
      </c>
      <c r="K5451" t="s">
        <v>1407</v>
      </c>
      <c r="L5451" t="s">
        <v>1263</v>
      </c>
      <c r="M5451" t="s">
        <v>1264</v>
      </c>
      <c r="N5451" t="s">
        <v>1037</v>
      </c>
      <c r="S5451" t="s">
        <v>30</v>
      </c>
      <c r="U5451">
        <f t="shared" si="257"/>
        <v>0</v>
      </c>
    </row>
    <row r="5452" spans="1:21" x14ac:dyDescent="0.25">
      <c r="A5452">
        <v>20181103</v>
      </c>
      <c r="B5452" t="s">
        <v>376</v>
      </c>
      <c r="C5452" t="str">
        <f t="shared" si="255"/>
        <v>W</v>
      </c>
      <c r="D5452" t="s">
        <v>1828</v>
      </c>
      <c r="E5452" s="1">
        <v>12</v>
      </c>
      <c r="F5452" s="1">
        <v>11</v>
      </c>
      <c r="G5452">
        <f t="shared" si="256"/>
        <v>1</v>
      </c>
      <c r="H5452" t="s">
        <v>1949</v>
      </c>
      <c r="K5452" t="s">
        <v>1894</v>
      </c>
      <c r="L5452" t="s">
        <v>1017</v>
      </c>
      <c r="M5452" t="s">
        <v>376</v>
      </c>
      <c r="N5452" t="s">
        <v>1033</v>
      </c>
      <c r="S5452" t="s">
        <v>30</v>
      </c>
      <c r="U5452">
        <f t="shared" si="257"/>
        <v>0</v>
      </c>
    </row>
    <row r="5453" spans="1:21" x14ac:dyDescent="0.25">
      <c r="A5453">
        <v>20181103</v>
      </c>
      <c r="B5453" t="s">
        <v>1828</v>
      </c>
      <c r="C5453" t="str">
        <f t="shared" si="255"/>
        <v>L</v>
      </c>
      <c r="D5453" t="s">
        <v>376</v>
      </c>
      <c r="E5453" s="1">
        <v>11</v>
      </c>
      <c r="F5453" s="1">
        <v>12</v>
      </c>
      <c r="G5453">
        <f t="shared" si="256"/>
        <v>-1</v>
      </c>
      <c r="H5453" t="s">
        <v>1949</v>
      </c>
      <c r="K5453" t="s">
        <v>1894</v>
      </c>
      <c r="L5453" t="s">
        <v>1017</v>
      </c>
      <c r="M5453" t="s">
        <v>376</v>
      </c>
      <c r="N5453" t="s">
        <v>1037</v>
      </c>
      <c r="S5453" t="s">
        <v>30</v>
      </c>
      <c r="U5453">
        <f t="shared" si="257"/>
        <v>1</v>
      </c>
    </row>
    <row r="5454" spans="1:21" x14ac:dyDescent="0.25">
      <c r="A5454">
        <v>20181103</v>
      </c>
      <c r="B5454" t="s">
        <v>1825</v>
      </c>
      <c r="C5454" t="str">
        <f t="shared" si="255"/>
        <v>W</v>
      </c>
      <c r="D5454" t="s">
        <v>171</v>
      </c>
      <c r="E5454" s="1">
        <v>54</v>
      </c>
      <c r="F5454" s="1">
        <v>7</v>
      </c>
      <c r="G5454">
        <f t="shared" si="256"/>
        <v>47</v>
      </c>
      <c r="H5454" t="s">
        <v>1956</v>
      </c>
      <c r="K5454" t="s">
        <v>1861</v>
      </c>
      <c r="L5454" t="s">
        <v>1860</v>
      </c>
      <c r="M5454" t="s">
        <v>660</v>
      </c>
      <c r="N5454" t="s">
        <v>1839</v>
      </c>
      <c r="S5454" t="s">
        <v>30</v>
      </c>
      <c r="U5454">
        <f t="shared" si="257"/>
        <v>0</v>
      </c>
    </row>
    <row r="5455" spans="1:21" x14ac:dyDescent="0.25">
      <c r="A5455">
        <v>20181103</v>
      </c>
      <c r="B5455" t="s">
        <v>171</v>
      </c>
      <c r="C5455" t="str">
        <f t="shared" si="255"/>
        <v>L</v>
      </c>
      <c r="D5455" t="s">
        <v>1825</v>
      </c>
      <c r="E5455" s="1">
        <v>7</v>
      </c>
      <c r="F5455" s="1">
        <v>54</v>
      </c>
      <c r="G5455">
        <f t="shared" si="256"/>
        <v>-47</v>
      </c>
      <c r="H5455" t="s">
        <v>1956</v>
      </c>
      <c r="K5455" t="s">
        <v>1861</v>
      </c>
      <c r="L5455" t="s">
        <v>1860</v>
      </c>
      <c r="M5455" t="s">
        <v>660</v>
      </c>
      <c r="N5455" t="s">
        <v>1839</v>
      </c>
      <c r="S5455" t="s">
        <v>30</v>
      </c>
      <c r="U5455">
        <f t="shared" si="257"/>
        <v>0</v>
      </c>
    </row>
    <row r="5456" spans="1:21" x14ac:dyDescent="0.25">
      <c r="A5456">
        <v>20181110</v>
      </c>
      <c r="B5456" t="s">
        <v>1264</v>
      </c>
      <c r="C5456" t="str">
        <f t="shared" si="255"/>
        <v>W</v>
      </c>
      <c r="D5456" t="s">
        <v>1824</v>
      </c>
      <c r="E5456" s="1">
        <v>9</v>
      </c>
      <c r="F5456" s="1">
        <v>6</v>
      </c>
      <c r="G5456">
        <f t="shared" si="256"/>
        <v>3</v>
      </c>
      <c r="H5456" t="s">
        <v>1949</v>
      </c>
      <c r="K5456" t="s">
        <v>1407</v>
      </c>
      <c r="L5456" t="s">
        <v>1263</v>
      </c>
      <c r="M5456" t="s">
        <v>1264</v>
      </c>
      <c r="N5456" t="s">
        <v>1033</v>
      </c>
      <c r="S5456" t="s">
        <v>30</v>
      </c>
      <c r="U5456">
        <f t="shared" si="257"/>
        <v>0</v>
      </c>
    </row>
    <row r="5457" spans="1:21" x14ac:dyDescent="0.25">
      <c r="A5457">
        <v>20181110</v>
      </c>
      <c r="B5457" t="s">
        <v>1824</v>
      </c>
      <c r="C5457" t="str">
        <f t="shared" si="255"/>
        <v>L</v>
      </c>
      <c r="D5457" t="s">
        <v>1264</v>
      </c>
      <c r="E5457" s="1">
        <v>6</v>
      </c>
      <c r="F5457" s="1">
        <v>9</v>
      </c>
      <c r="G5457">
        <f t="shared" si="256"/>
        <v>-3</v>
      </c>
      <c r="H5457" t="s">
        <v>1949</v>
      </c>
      <c r="K5457" t="s">
        <v>1407</v>
      </c>
      <c r="L5457" t="s">
        <v>1263</v>
      </c>
      <c r="M5457" t="s">
        <v>1264</v>
      </c>
      <c r="N5457" t="s">
        <v>1037</v>
      </c>
      <c r="S5457" t="s">
        <v>30</v>
      </c>
      <c r="U5457">
        <f t="shared" si="257"/>
        <v>1</v>
      </c>
    </row>
    <row r="5458" spans="1:21" x14ac:dyDescent="0.25">
      <c r="A5458">
        <v>20181110</v>
      </c>
      <c r="B5458" t="s">
        <v>376</v>
      </c>
      <c r="C5458" t="str">
        <f t="shared" si="255"/>
        <v>L</v>
      </c>
      <c r="D5458" t="s">
        <v>1787</v>
      </c>
      <c r="E5458" s="1">
        <v>15</v>
      </c>
      <c r="F5458" s="1">
        <v>16</v>
      </c>
      <c r="G5458">
        <f t="shared" si="256"/>
        <v>-1</v>
      </c>
      <c r="H5458" t="s">
        <v>1949</v>
      </c>
      <c r="K5458" t="s">
        <v>1894</v>
      </c>
      <c r="L5458" t="s">
        <v>1017</v>
      </c>
      <c r="M5458" t="s">
        <v>376</v>
      </c>
      <c r="N5458" t="s">
        <v>1033</v>
      </c>
      <c r="S5458" t="s">
        <v>30</v>
      </c>
      <c r="U5458">
        <f t="shared" si="257"/>
        <v>1</v>
      </c>
    </row>
    <row r="5459" spans="1:21" x14ac:dyDescent="0.25">
      <c r="A5459">
        <v>20181110</v>
      </c>
      <c r="B5459" t="s">
        <v>1787</v>
      </c>
      <c r="C5459" t="str">
        <f t="shared" si="255"/>
        <v>W</v>
      </c>
      <c r="D5459" t="s">
        <v>376</v>
      </c>
      <c r="E5459" s="1">
        <v>16</v>
      </c>
      <c r="F5459" s="1">
        <v>15</v>
      </c>
      <c r="G5459">
        <f t="shared" si="256"/>
        <v>1</v>
      </c>
      <c r="H5459" t="s">
        <v>1949</v>
      </c>
      <c r="K5459" t="s">
        <v>1894</v>
      </c>
      <c r="L5459" t="s">
        <v>1017</v>
      </c>
      <c r="M5459" t="s">
        <v>376</v>
      </c>
      <c r="N5459" t="s">
        <v>1037</v>
      </c>
      <c r="S5459" t="s">
        <v>30</v>
      </c>
      <c r="U5459">
        <f t="shared" si="257"/>
        <v>0</v>
      </c>
    </row>
    <row r="5460" spans="1:21" x14ac:dyDescent="0.25">
      <c r="A5460">
        <v>20181110</v>
      </c>
      <c r="B5460" t="s">
        <v>1825</v>
      </c>
      <c r="C5460" t="str">
        <f t="shared" si="255"/>
        <v>W</v>
      </c>
      <c r="D5460" t="s">
        <v>1821</v>
      </c>
      <c r="E5460" s="1">
        <v>28</v>
      </c>
      <c r="F5460" s="1">
        <v>17</v>
      </c>
      <c r="G5460">
        <f t="shared" si="256"/>
        <v>11</v>
      </c>
      <c r="H5460" t="s">
        <v>1956</v>
      </c>
      <c r="K5460" t="s">
        <v>1827</v>
      </c>
      <c r="L5460" t="s">
        <v>1826</v>
      </c>
      <c r="M5460" t="s">
        <v>1825</v>
      </c>
      <c r="N5460" t="s">
        <v>1033</v>
      </c>
      <c r="S5460" t="s">
        <v>30</v>
      </c>
      <c r="U5460">
        <f t="shared" si="257"/>
        <v>0</v>
      </c>
    </row>
    <row r="5461" spans="1:21" x14ac:dyDescent="0.25">
      <c r="A5461">
        <v>20181110</v>
      </c>
      <c r="B5461" t="s">
        <v>1821</v>
      </c>
      <c r="C5461" t="str">
        <f t="shared" si="255"/>
        <v>L</v>
      </c>
      <c r="D5461" t="s">
        <v>1825</v>
      </c>
      <c r="E5461" s="1">
        <v>17</v>
      </c>
      <c r="F5461" s="1">
        <v>28</v>
      </c>
      <c r="G5461">
        <f t="shared" si="256"/>
        <v>-11</v>
      </c>
      <c r="H5461" t="s">
        <v>1956</v>
      </c>
      <c r="K5461" t="s">
        <v>1827</v>
      </c>
      <c r="L5461" t="s">
        <v>1826</v>
      </c>
      <c r="M5461" t="s">
        <v>1825</v>
      </c>
      <c r="N5461" t="s">
        <v>1037</v>
      </c>
      <c r="S5461" t="s">
        <v>30</v>
      </c>
      <c r="U5461">
        <f t="shared" si="257"/>
        <v>0</v>
      </c>
    </row>
    <row r="5462" spans="1:21" x14ac:dyDescent="0.25">
      <c r="A5462">
        <v>20181110</v>
      </c>
      <c r="B5462" t="s">
        <v>164</v>
      </c>
      <c r="C5462" t="str">
        <f t="shared" si="255"/>
        <v>L</v>
      </c>
      <c r="D5462" t="s">
        <v>1828</v>
      </c>
      <c r="E5462" s="1">
        <v>26</v>
      </c>
      <c r="F5462" s="1">
        <v>29</v>
      </c>
      <c r="G5462">
        <f t="shared" si="256"/>
        <v>-3</v>
      </c>
      <c r="H5462" t="s">
        <v>1951</v>
      </c>
      <c r="K5462" t="s">
        <v>1820</v>
      </c>
      <c r="L5462" t="s">
        <v>1819</v>
      </c>
      <c r="M5462" t="s">
        <v>164</v>
      </c>
      <c r="N5462" t="s">
        <v>1033</v>
      </c>
      <c r="S5462" t="s">
        <v>30</v>
      </c>
      <c r="U5462">
        <f t="shared" si="257"/>
        <v>1</v>
      </c>
    </row>
    <row r="5463" spans="1:21" x14ac:dyDescent="0.25">
      <c r="A5463">
        <v>20181110</v>
      </c>
      <c r="B5463" t="s">
        <v>1828</v>
      </c>
      <c r="C5463" t="str">
        <f t="shared" si="255"/>
        <v>W</v>
      </c>
      <c r="D5463" t="s">
        <v>164</v>
      </c>
      <c r="E5463" s="1">
        <v>29</v>
      </c>
      <c r="F5463" s="1">
        <v>26</v>
      </c>
      <c r="G5463">
        <f t="shared" si="256"/>
        <v>3</v>
      </c>
      <c r="H5463" t="s">
        <v>1951</v>
      </c>
      <c r="K5463" t="s">
        <v>1820</v>
      </c>
      <c r="L5463" t="s">
        <v>1819</v>
      </c>
      <c r="M5463" t="s">
        <v>164</v>
      </c>
      <c r="N5463" t="s">
        <v>1037</v>
      </c>
      <c r="S5463" t="s">
        <v>30</v>
      </c>
      <c r="U5463">
        <f t="shared" si="257"/>
        <v>0</v>
      </c>
    </row>
    <row r="5464" spans="1:21" x14ac:dyDescent="0.25">
      <c r="A5464">
        <v>20181117</v>
      </c>
      <c r="B5464" t="s">
        <v>1825</v>
      </c>
      <c r="C5464" t="str">
        <f t="shared" si="255"/>
        <v>W</v>
      </c>
      <c r="D5464" t="s">
        <v>1787</v>
      </c>
      <c r="E5464" s="1">
        <v>16</v>
      </c>
      <c r="F5464" s="1">
        <v>9</v>
      </c>
      <c r="G5464">
        <f t="shared" si="256"/>
        <v>7</v>
      </c>
      <c r="H5464" t="s">
        <v>1949</v>
      </c>
      <c r="K5464" t="s">
        <v>1827</v>
      </c>
      <c r="L5464" t="s">
        <v>1826</v>
      </c>
      <c r="M5464" t="s">
        <v>1825</v>
      </c>
      <c r="N5464" t="s">
        <v>1033</v>
      </c>
      <c r="S5464" t="s">
        <v>30</v>
      </c>
      <c r="U5464">
        <f t="shared" si="257"/>
        <v>0</v>
      </c>
    </row>
    <row r="5465" spans="1:21" x14ac:dyDescent="0.25">
      <c r="A5465">
        <v>20181117</v>
      </c>
      <c r="B5465" t="s">
        <v>1787</v>
      </c>
      <c r="C5465" t="str">
        <f t="shared" si="255"/>
        <v>L</v>
      </c>
      <c r="D5465" t="s">
        <v>1825</v>
      </c>
      <c r="E5465" s="1">
        <v>9</v>
      </c>
      <c r="F5465" s="1">
        <v>16</v>
      </c>
      <c r="G5465">
        <f t="shared" si="256"/>
        <v>-7</v>
      </c>
      <c r="H5465" t="s">
        <v>1949</v>
      </c>
      <c r="K5465" t="s">
        <v>1827</v>
      </c>
      <c r="L5465" t="s">
        <v>1826</v>
      </c>
      <c r="M5465" t="s">
        <v>1825</v>
      </c>
      <c r="N5465" t="s">
        <v>1037</v>
      </c>
      <c r="S5465" t="s">
        <v>30</v>
      </c>
      <c r="U5465">
        <f t="shared" si="257"/>
        <v>1</v>
      </c>
    </row>
    <row r="5466" spans="1:21" x14ac:dyDescent="0.25">
      <c r="A5466">
        <v>20181117</v>
      </c>
      <c r="B5466" t="s">
        <v>503</v>
      </c>
      <c r="C5466" t="str">
        <f t="shared" si="255"/>
        <v>L</v>
      </c>
      <c r="D5466" t="s">
        <v>1828</v>
      </c>
      <c r="E5466" s="1">
        <v>20</v>
      </c>
      <c r="F5466" s="1">
        <v>26</v>
      </c>
      <c r="G5466">
        <f t="shared" si="256"/>
        <v>-6</v>
      </c>
      <c r="H5466" t="s">
        <v>1949</v>
      </c>
      <c r="K5466" t="s">
        <v>1903</v>
      </c>
      <c r="L5466" t="s">
        <v>1120</v>
      </c>
      <c r="M5466" t="s">
        <v>503</v>
      </c>
      <c r="N5466" t="s">
        <v>1033</v>
      </c>
      <c r="S5466" t="s">
        <v>30</v>
      </c>
      <c r="U5466">
        <f t="shared" si="257"/>
        <v>1</v>
      </c>
    </row>
    <row r="5467" spans="1:21" x14ac:dyDescent="0.25">
      <c r="A5467">
        <v>20181117</v>
      </c>
      <c r="B5467" t="s">
        <v>1828</v>
      </c>
      <c r="C5467" t="str">
        <f t="shared" si="255"/>
        <v>W</v>
      </c>
      <c r="D5467" t="s">
        <v>503</v>
      </c>
      <c r="E5467" s="1">
        <v>26</v>
      </c>
      <c r="F5467" s="1">
        <v>20</v>
      </c>
      <c r="G5467">
        <f t="shared" si="256"/>
        <v>6</v>
      </c>
      <c r="H5467" t="s">
        <v>1949</v>
      </c>
      <c r="K5467" t="s">
        <v>1903</v>
      </c>
      <c r="L5467" t="s">
        <v>1120</v>
      </c>
      <c r="M5467" t="s">
        <v>503</v>
      </c>
      <c r="N5467" t="s">
        <v>1037</v>
      </c>
      <c r="S5467" t="s">
        <v>30</v>
      </c>
      <c r="U5467">
        <f t="shared" si="257"/>
        <v>0</v>
      </c>
    </row>
    <row r="5468" spans="1:21" x14ac:dyDescent="0.25">
      <c r="A5468">
        <v>20181117</v>
      </c>
      <c r="B5468" t="s">
        <v>164</v>
      </c>
      <c r="C5468" t="str">
        <f t="shared" si="255"/>
        <v>W</v>
      </c>
      <c r="D5468" t="s">
        <v>1821</v>
      </c>
      <c r="E5468" s="1">
        <v>28</v>
      </c>
      <c r="F5468" s="1">
        <v>13</v>
      </c>
      <c r="G5468">
        <f t="shared" si="256"/>
        <v>15</v>
      </c>
      <c r="H5468" t="s">
        <v>1949</v>
      </c>
      <c r="K5468" t="s">
        <v>1955</v>
      </c>
      <c r="L5468" t="s">
        <v>1954</v>
      </c>
      <c r="M5468" t="s">
        <v>164</v>
      </c>
      <c r="N5468" t="s">
        <v>1033</v>
      </c>
      <c r="S5468" t="s">
        <v>30</v>
      </c>
      <c r="U5468">
        <f t="shared" si="257"/>
        <v>0</v>
      </c>
    </row>
    <row r="5469" spans="1:21" x14ac:dyDescent="0.25">
      <c r="A5469">
        <v>20181117</v>
      </c>
      <c r="B5469" t="s">
        <v>1821</v>
      </c>
      <c r="C5469" t="str">
        <f t="shared" si="255"/>
        <v>L</v>
      </c>
      <c r="D5469" t="s">
        <v>164</v>
      </c>
      <c r="E5469" s="1">
        <v>13</v>
      </c>
      <c r="F5469" s="1">
        <v>28</v>
      </c>
      <c r="G5469">
        <f t="shared" si="256"/>
        <v>-15</v>
      </c>
      <c r="H5469" t="s">
        <v>1949</v>
      </c>
      <c r="K5469" t="s">
        <v>1955</v>
      </c>
      <c r="L5469" t="s">
        <v>1954</v>
      </c>
      <c r="M5469" t="s">
        <v>164</v>
      </c>
      <c r="N5469" t="s">
        <v>1037</v>
      </c>
      <c r="S5469" t="s">
        <v>30</v>
      </c>
      <c r="U5469">
        <f t="shared" si="257"/>
        <v>0</v>
      </c>
    </row>
    <row r="5470" spans="1:21" x14ac:dyDescent="0.25">
      <c r="A5470">
        <v>20181117</v>
      </c>
      <c r="B5470" t="s">
        <v>171</v>
      </c>
      <c r="C5470" t="str">
        <f t="shared" si="255"/>
        <v>L</v>
      </c>
      <c r="D5470" t="s">
        <v>1824</v>
      </c>
      <c r="E5470" s="1">
        <v>7</v>
      </c>
      <c r="F5470" s="1">
        <v>26</v>
      </c>
      <c r="G5470">
        <f t="shared" si="256"/>
        <v>-19</v>
      </c>
      <c r="H5470" t="s">
        <v>1949</v>
      </c>
      <c r="K5470" t="s">
        <v>1953</v>
      </c>
      <c r="L5470" t="s">
        <v>1952</v>
      </c>
      <c r="M5470" t="s">
        <v>171</v>
      </c>
      <c r="N5470" t="s">
        <v>1033</v>
      </c>
      <c r="S5470" t="s">
        <v>30</v>
      </c>
      <c r="U5470">
        <f t="shared" si="257"/>
        <v>0</v>
      </c>
    </row>
    <row r="5471" spans="1:21" x14ac:dyDescent="0.25">
      <c r="A5471">
        <v>20181117</v>
      </c>
      <c r="B5471" t="s">
        <v>1824</v>
      </c>
      <c r="C5471" t="str">
        <f t="shared" si="255"/>
        <v>W</v>
      </c>
      <c r="D5471" t="s">
        <v>171</v>
      </c>
      <c r="E5471" s="1">
        <v>26</v>
      </c>
      <c r="F5471" s="1">
        <v>7</v>
      </c>
      <c r="G5471">
        <f t="shared" si="256"/>
        <v>19</v>
      </c>
      <c r="H5471" t="s">
        <v>1949</v>
      </c>
      <c r="K5471" t="s">
        <v>1953</v>
      </c>
      <c r="L5471" t="s">
        <v>1952</v>
      </c>
      <c r="M5471" t="s">
        <v>171</v>
      </c>
      <c r="N5471" t="s">
        <v>1037</v>
      </c>
      <c r="S5471" t="s">
        <v>30</v>
      </c>
      <c r="U5471">
        <f t="shared" si="257"/>
        <v>0</v>
      </c>
    </row>
    <row r="5472" spans="1:21" x14ac:dyDescent="0.25">
      <c r="A5472">
        <v>20181124</v>
      </c>
      <c r="B5472" t="s">
        <v>503</v>
      </c>
      <c r="C5472" t="str">
        <f t="shared" si="255"/>
        <v>W</v>
      </c>
      <c r="D5472" t="s">
        <v>1821</v>
      </c>
      <c r="E5472" s="1">
        <v>14</v>
      </c>
      <c r="F5472" s="1">
        <v>9</v>
      </c>
      <c r="G5472">
        <f t="shared" si="256"/>
        <v>5</v>
      </c>
      <c r="H5472" t="s">
        <v>1949</v>
      </c>
      <c r="K5472" t="s">
        <v>1822</v>
      </c>
      <c r="L5472" t="s">
        <v>1120</v>
      </c>
      <c r="M5472" t="s">
        <v>503</v>
      </c>
      <c r="N5472" t="s">
        <v>1033</v>
      </c>
      <c r="S5472" t="s">
        <v>30</v>
      </c>
      <c r="U5472">
        <f t="shared" si="257"/>
        <v>0</v>
      </c>
    </row>
    <row r="5473" spans="1:21" x14ac:dyDescent="0.25">
      <c r="A5473">
        <v>20181124</v>
      </c>
      <c r="B5473" t="s">
        <v>1821</v>
      </c>
      <c r="C5473" t="str">
        <f t="shared" si="255"/>
        <v>L</v>
      </c>
      <c r="D5473" t="s">
        <v>503</v>
      </c>
      <c r="E5473" s="1">
        <v>9</v>
      </c>
      <c r="F5473" s="1">
        <v>14</v>
      </c>
      <c r="G5473">
        <f t="shared" si="256"/>
        <v>-5</v>
      </c>
      <c r="H5473" t="s">
        <v>1949</v>
      </c>
      <c r="K5473" t="s">
        <v>1822</v>
      </c>
      <c r="L5473" t="s">
        <v>1120</v>
      </c>
      <c r="M5473" t="s">
        <v>503</v>
      </c>
      <c r="N5473" t="s">
        <v>1037</v>
      </c>
      <c r="S5473" t="s">
        <v>30</v>
      </c>
      <c r="U5473">
        <f t="shared" si="257"/>
        <v>1</v>
      </c>
    </row>
    <row r="5474" spans="1:21" x14ac:dyDescent="0.25">
      <c r="A5474">
        <v>20181124</v>
      </c>
      <c r="B5474" t="s">
        <v>376</v>
      </c>
      <c r="C5474" t="str">
        <f t="shared" si="255"/>
        <v>W</v>
      </c>
      <c r="D5474" t="s">
        <v>1824</v>
      </c>
      <c r="E5474" s="1">
        <v>37</v>
      </c>
      <c r="F5474" s="1">
        <v>18</v>
      </c>
      <c r="G5474">
        <f t="shared" si="256"/>
        <v>19</v>
      </c>
      <c r="H5474" t="s">
        <v>1949</v>
      </c>
      <c r="K5474" t="s">
        <v>1818</v>
      </c>
      <c r="L5474" t="s">
        <v>1017</v>
      </c>
      <c r="M5474" t="s">
        <v>376</v>
      </c>
      <c r="N5474" t="s">
        <v>1033</v>
      </c>
      <c r="S5474" t="s">
        <v>30</v>
      </c>
      <c r="U5474">
        <f t="shared" si="257"/>
        <v>0</v>
      </c>
    </row>
    <row r="5475" spans="1:21" x14ac:dyDescent="0.25">
      <c r="A5475">
        <v>20181124</v>
      </c>
      <c r="B5475" t="s">
        <v>1824</v>
      </c>
      <c r="C5475" t="str">
        <f t="shared" si="255"/>
        <v>L</v>
      </c>
      <c r="D5475" t="s">
        <v>376</v>
      </c>
      <c r="E5475" s="1">
        <v>18</v>
      </c>
      <c r="F5475" s="1">
        <v>37</v>
      </c>
      <c r="G5475">
        <f t="shared" si="256"/>
        <v>-19</v>
      </c>
      <c r="H5475" t="s">
        <v>1949</v>
      </c>
      <c r="K5475" t="s">
        <v>1818</v>
      </c>
      <c r="L5475" t="s">
        <v>1017</v>
      </c>
      <c r="M5475" t="s">
        <v>376</v>
      </c>
      <c r="N5475" t="s">
        <v>1037</v>
      </c>
      <c r="S5475" t="s">
        <v>30</v>
      </c>
      <c r="U5475">
        <f t="shared" si="257"/>
        <v>0</v>
      </c>
    </row>
    <row r="5476" spans="1:21" x14ac:dyDescent="0.25">
      <c r="A5476">
        <v>20181124</v>
      </c>
      <c r="B5476" t="s">
        <v>171</v>
      </c>
      <c r="C5476" t="str">
        <f t="shared" si="255"/>
        <v>L</v>
      </c>
      <c r="D5476" t="s">
        <v>1787</v>
      </c>
      <c r="E5476" s="1">
        <v>3</v>
      </c>
      <c r="F5476" s="1">
        <v>66</v>
      </c>
      <c r="G5476">
        <f t="shared" si="256"/>
        <v>-63</v>
      </c>
      <c r="H5476" t="s">
        <v>1950</v>
      </c>
      <c r="K5476" t="s">
        <v>1930</v>
      </c>
      <c r="L5476" t="s">
        <v>1929</v>
      </c>
      <c r="M5476" t="s">
        <v>171</v>
      </c>
      <c r="N5476" t="s">
        <v>1033</v>
      </c>
      <c r="S5476" t="s">
        <v>30</v>
      </c>
      <c r="U5476">
        <f t="shared" si="257"/>
        <v>0</v>
      </c>
    </row>
    <row r="5477" spans="1:21" x14ac:dyDescent="0.25">
      <c r="A5477">
        <v>20181124</v>
      </c>
      <c r="B5477" t="s">
        <v>1787</v>
      </c>
      <c r="C5477" t="str">
        <f t="shared" si="255"/>
        <v>W</v>
      </c>
      <c r="D5477" t="s">
        <v>171</v>
      </c>
      <c r="E5477" s="1">
        <v>66</v>
      </c>
      <c r="F5477" s="1">
        <v>3</v>
      </c>
      <c r="G5477">
        <f t="shared" si="256"/>
        <v>63</v>
      </c>
      <c r="H5477" t="s">
        <v>1950</v>
      </c>
      <c r="K5477" t="s">
        <v>1930</v>
      </c>
      <c r="L5477" t="s">
        <v>1929</v>
      </c>
      <c r="M5477" t="s">
        <v>171</v>
      </c>
      <c r="N5477" t="s">
        <v>1037</v>
      </c>
      <c r="S5477" t="s">
        <v>30</v>
      </c>
      <c r="U5477">
        <f t="shared" si="257"/>
        <v>0</v>
      </c>
    </row>
    <row r="5478" spans="1:21" x14ac:dyDescent="0.25">
      <c r="A5478">
        <v>20181124</v>
      </c>
      <c r="B5478" t="s">
        <v>1264</v>
      </c>
      <c r="C5478" t="str">
        <f t="shared" si="255"/>
        <v>W</v>
      </c>
      <c r="D5478" t="s">
        <v>1828</v>
      </c>
      <c r="E5478" s="1">
        <v>20</v>
      </c>
      <c r="F5478" s="1">
        <v>11</v>
      </c>
      <c r="G5478">
        <f t="shared" si="256"/>
        <v>9</v>
      </c>
      <c r="H5478" t="s">
        <v>1951</v>
      </c>
      <c r="K5478" t="s">
        <v>1407</v>
      </c>
      <c r="L5478" t="s">
        <v>1263</v>
      </c>
      <c r="M5478" t="s">
        <v>1264</v>
      </c>
      <c r="N5478" t="s">
        <v>1033</v>
      </c>
      <c r="S5478" t="s">
        <v>30</v>
      </c>
      <c r="U5478">
        <f t="shared" si="257"/>
        <v>0</v>
      </c>
    </row>
    <row r="5479" spans="1:21" x14ac:dyDescent="0.25">
      <c r="A5479">
        <v>20181124</v>
      </c>
      <c r="B5479" t="s">
        <v>1828</v>
      </c>
      <c r="C5479" t="str">
        <f t="shared" si="255"/>
        <v>L</v>
      </c>
      <c r="D5479" t="s">
        <v>1264</v>
      </c>
      <c r="E5479" s="1">
        <v>11</v>
      </c>
      <c r="F5479" s="1">
        <v>20</v>
      </c>
      <c r="G5479">
        <f t="shared" si="256"/>
        <v>-9</v>
      </c>
      <c r="H5479" t="s">
        <v>1951</v>
      </c>
      <c r="K5479" t="s">
        <v>1407</v>
      </c>
      <c r="L5479" t="s">
        <v>1263</v>
      </c>
      <c r="M5479" t="s">
        <v>1264</v>
      </c>
      <c r="N5479" t="s">
        <v>1037</v>
      </c>
      <c r="S5479" t="s">
        <v>30</v>
      </c>
      <c r="U5479">
        <f t="shared" si="257"/>
        <v>0</v>
      </c>
    </row>
    <row r="5480" spans="1:21" x14ac:dyDescent="0.25">
      <c r="A5480">
        <v>20190201</v>
      </c>
      <c r="B5480" t="s">
        <v>164</v>
      </c>
      <c r="C5480" t="str">
        <f t="shared" si="255"/>
        <v>L</v>
      </c>
      <c r="D5480" t="s">
        <v>1264</v>
      </c>
      <c r="E5480" s="1">
        <v>19</v>
      </c>
      <c r="F5480" s="1">
        <v>24</v>
      </c>
      <c r="G5480">
        <f t="shared" si="256"/>
        <v>-5</v>
      </c>
      <c r="H5480" t="s">
        <v>2797</v>
      </c>
      <c r="K5480" t="s">
        <v>1820</v>
      </c>
      <c r="L5480" t="s">
        <v>1939</v>
      </c>
      <c r="M5480" t="s">
        <v>164</v>
      </c>
      <c r="N5480" t="s">
        <v>1033</v>
      </c>
      <c r="O5480" t="s">
        <v>30</v>
      </c>
      <c r="U5480">
        <f t="shared" si="257"/>
        <v>1</v>
      </c>
    </row>
    <row r="5481" spans="1:21" x14ac:dyDescent="0.25">
      <c r="A5481">
        <v>20190201</v>
      </c>
      <c r="B5481" t="s">
        <v>1264</v>
      </c>
      <c r="C5481" t="str">
        <f t="shared" si="255"/>
        <v>W</v>
      </c>
      <c r="D5481" t="s">
        <v>164</v>
      </c>
      <c r="E5481" s="1">
        <v>24</v>
      </c>
      <c r="F5481" s="1">
        <v>19</v>
      </c>
      <c r="G5481">
        <f t="shared" si="256"/>
        <v>5</v>
      </c>
      <c r="H5481" t="s">
        <v>2797</v>
      </c>
      <c r="K5481" t="s">
        <v>1820</v>
      </c>
      <c r="L5481" t="s">
        <v>1939</v>
      </c>
      <c r="M5481" t="s">
        <v>164</v>
      </c>
      <c r="N5481" t="s">
        <v>1037</v>
      </c>
      <c r="O5481" t="s">
        <v>30</v>
      </c>
      <c r="U5481">
        <f t="shared" si="257"/>
        <v>0</v>
      </c>
    </row>
    <row r="5482" spans="1:21" x14ac:dyDescent="0.25">
      <c r="A5482">
        <v>20190202</v>
      </c>
      <c r="B5482" t="s">
        <v>1825</v>
      </c>
      <c r="C5482" t="str">
        <f t="shared" si="255"/>
        <v>L</v>
      </c>
      <c r="D5482" t="s">
        <v>376</v>
      </c>
      <c r="E5482" s="1">
        <v>20</v>
      </c>
      <c r="F5482" s="1">
        <v>32</v>
      </c>
      <c r="G5482">
        <f t="shared" si="256"/>
        <v>-12</v>
      </c>
      <c r="H5482" t="s">
        <v>2797</v>
      </c>
      <c r="K5482" t="s">
        <v>1827</v>
      </c>
      <c r="L5482" t="s">
        <v>1826</v>
      </c>
      <c r="M5482" t="s">
        <v>1825</v>
      </c>
      <c r="N5482" t="s">
        <v>1033</v>
      </c>
      <c r="O5482" t="s">
        <v>30</v>
      </c>
      <c r="U5482">
        <f t="shared" si="257"/>
        <v>0</v>
      </c>
    </row>
    <row r="5483" spans="1:21" x14ac:dyDescent="0.25">
      <c r="A5483">
        <v>20190202</v>
      </c>
      <c r="B5483" t="s">
        <v>376</v>
      </c>
      <c r="C5483" t="str">
        <f t="shared" si="255"/>
        <v>W</v>
      </c>
      <c r="D5483" t="s">
        <v>1825</v>
      </c>
      <c r="E5483" s="1">
        <v>32</v>
      </c>
      <c r="F5483" s="1">
        <v>20</v>
      </c>
      <c r="G5483">
        <f t="shared" si="256"/>
        <v>12</v>
      </c>
      <c r="H5483" t="s">
        <v>2797</v>
      </c>
      <c r="K5483" t="s">
        <v>1827</v>
      </c>
      <c r="L5483" t="s">
        <v>1826</v>
      </c>
      <c r="M5483" t="s">
        <v>1825</v>
      </c>
      <c r="N5483" t="s">
        <v>1037</v>
      </c>
      <c r="O5483" t="s">
        <v>30</v>
      </c>
      <c r="U5483">
        <f t="shared" si="257"/>
        <v>0</v>
      </c>
    </row>
    <row r="5484" spans="1:21" x14ac:dyDescent="0.25">
      <c r="A5484">
        <v>20190202</v>
      </c>
      <c r="B5484" t="s">
        <v>503</v>
      </c>
      <c r="C5484" t="str">
        <f t="shared" si="255"/>
        <v>W</v>
      </c>
      <c r="D5484" t="s">
        <v>171</v>
      </c>
      <c r="E5484" s="1">
        <v>33</v>
      </c>
      <c r="F5484" s="1">
        <v>20</v>
      </c>
      <c r="G5484">
        <f t="shared" si="256"/>
        <v>13</v>
      </c>
      <c r="H5484" t="s">
        <v>2797</v>
      </c>
      <c r="K5484" t="s">
        <v>1903</v>
      </c>
      <c r="L5484" t="s">
        <v>1120</v>
      </c>
      <c r="M5484" t="s">
        <v>503</v>
      </c>
      <c r="N5484" t="s">
        <v>1033</v>
      </c>
      <c r="O5484" t="s">
        <v>30</v>
      </c>
      <c r="U5484">
        <f t="shared" si="257"/>
        <v>0</v>
      </c>
    </row>
    <row r="5485" spans="1:21" x14ac:dyDescent="0.25">
      <c r="A5485">
        <v>20190202</v>
      </c>
      <c r="B5485" t="s">
        <v>171</v>
      </c>
      <c r="C5485" t="str">
        <f t="shared" si="255"/>
        <v>L</v>
      </c>
      <c r="D5485" t="s">
        <v>503</v>
      </c>
      <c r="E5485" s="1">
        <v>20</v>
      </c>
      <c r="F5485" s="1">
        <v>33</v>
      </c>
      <c r="G5485">
        <f t="shared" si="256"/>
        <v>-13</v>
      </c>
      <c r="H5485" t="s">
        <v>2797</v>
      </c>
      <c r="K5485" t="s">
        <v>1903</v>
      </c>
      <c r="L5485" t="s">
        <v>1120</v>
      </c>
      <c r="M5485" t="s">
        <v>503</v>
      </c>
      <c r="N5485" t="s">
        <v>1037</v>
      </c>
      <c r="O5485" t="s">
        <v>30</v>
      </c>
      <c r="U5485">
        <f t="shared" si="257"/>
        <v>0</v>
      </c>
    </row>
    <row r="5486" spans="1:21" x14ac:dyDescent="0.25">
      <c r="A5486">
        <v>20190209</v>
      </c>
      <c r="B5486" t="s">
        <v>503</v>
      </c>
      <c r="C5486" t="str">
        <f t="shared" si="255"/>
        <v>L</v>
      </c>
      <c r="D5486" t="s">
        <v>1825</v>
      </c>
      <c r="E5486" s="1">
        <v>13</v>
      </c>
      <c r="F5486" s="1">
        <v>22</v>
      </c>
      <c r="G5486">
        <f t="shared" si="256"/>
        <v>-9</v>
      </c>
      <c r="H5486" t="s">
        <v>2797</v>
      </c>
      <c r="K5486" t="s">
        <v>1822</v>
      </c>
      <c r="L5486" t="s">
        <v>1120</v>
      </c>
      <c r="M5486" t="s">
        <v>503</v>
      </c>
      <c r="N5486" t="s">
        <v>1033</v>
      </c>
      <c r="O5486" t="s">
        <v>30</v>
      </c>
      <c r="U5486">
        <f t="shared" si="257"/>
        <v>0</v>
      </c>
    </row>
    <row r="5487" spans="1:21" x14ac:dyDescent="0.25">
      <c r="A5487">
        <v>20190209</v>
      </c>
      <c r="B5487" t="s">
        <v>1825</v>
      </c>
      <c r="C5487" t="str">
        <f t="shared" si="255"/>
        <v>W</v>
      </c>
      <c r="D5487" t="s">
        <v>503</v>
      </c>
      <c r="E5487" s="1">
        <v>22</v>
      </c>
      <c r="F5487" s="1">
        <v>13</v>
      </c>
      <c r="G5487">
        <f t="shared" si="256"/>
        <v>9</v>
      </c>
      <c r="H5487" t="s">
        <v>2797</v>
      </c>
      <c r="K5487" t="s">
        <v>1822</v>
      </c>
      <c r="L5487" t="s">
        <v>1120</v>
      </c>
      <c r="M5487" t="s">
        <v>503</v>
      </c>
      <c r="N5487" t="s">
        <v>1037</v>
      </c>
      <c r="O5487" t="s">
        <v>30</v>
      </c>
      <c r="U5487">
        <f t="shared" si="257"/>
        <v>0</v>
      </c>
    </row>
    <row r="5488" spans="1:21" x14ac:dyDescent="0.25">
      <c r="A5488">
        <v>20190209</v>
      </c>
      <c r="B5488" t="s">
        <v>171</v>
      </c>
      <c r="C5488" t="str">
        <f t="shared" si="255"/>
        <v>L</v>
      </c>
      <c r="D5488" t="s">
        <v>1264</v>
      </c>
      <c r="E5488" s="1">
        <v>15</v>
      </c>
      <c r="F5488" s="1">
        <v>26</v>
      </c>
      <c r="G5488">
        <f t="shared" si="256"/>
        <v>-11</v>
      </c>
      <c r="H5488" t="s">
        <v>2797</v>
      </c>
      <c r="K5488" t="s">
        <v>1930</v>
      </c>
      <c r="L5488" t="s">
        <v>1929</v>
      </c>
      <c r="M5488" t="s">
        <v>171</v>
      </c>
      <c r="N5488" t="s">
        <v>1033</v>
      </c>
      <c r="O5488" t="s">
        <v>30</v>
      </c>
      <c r="U5488">
        <f t="shared" si="257"/>
        <v>0</v>
      </c>
    </row>
    <row r="5489" spans="1:21" x14ac:dyDescent="0.25">
      <c r="A5489">
        <v>20190209</v>
      </c>
      <c r="B5489" t="s">
        <v>1264</v>
      </c>
      <c r="C5489" t="str">
        <f t="shared" si="255"/>
        <v>W</v>
      </c>
      <c r="D5489" t="s">
        <v>171</v>
      </c>
      <c r="E5489" s="1">
        <v>26</v>
      </c>
      <c r="F5489" s="1">
        <v>15</v>
      </c>
      <c r="G5489">
        <f t="shared" si="256"/>
        <v>11</v>
      </c>
      <c r="H5489" t="s">
        <v>2797</v>
      </c>
      <c r="K5489" t="s">
        <v>1930</v>
      </c>
      <c r="L5489" t="s">
        <v>1929</v>
      </c>
      <c r="M5489" t="s">
        <v>171</v>
      </c>
      <c r="N5489" t="s">
        <v>1037</v>
      </c>
      <c r="O5489" t="s">
        <v>30</v>
      </c>
      <c r="U5489">
        <f t="shared" si="257"/>
        <v>0</v>
      </c>
    </row>
    <row r="5490" spans="1:21" x14ac:dyDescent="0.25">
      <c r="A5490">
        <v>20190210</v>
      </c>
      <c r="B5490" t="s">
        <v>376</v>
      </c>
      <c r="C5490" t="str">
        <f t="shared" si="255"/>
        <v>W</v>
      </c>
      <c r="D5490" t="s">
        <v>164</v>
      </c>
      <c r="E5490" s="1">
        <v>44</v>
      </c>
      <c r="F5490" s="1">
        <v>8</v>
      </c>
      <c r="G5490">
        <f t="shared" si="256"/>
        <v>36</v>
      </c>
      <c r="H5490" t="s">
        <v>2797</v>
      </c>
      <c r="K5490" t="s">
        <v>1894</v>
      </c>
      <c r="L5490" t="s">
        <v>1017</v>
      </c>
      <c r="M5490" t="s">
        <v>376</v>
      </c>
      <c r="N5490" t="s">
        <v>1033</v>
      </c>
      <c r="O5490" t="s">
        <v>30</v>
      </c>
      <c r="U5490">
        <f t="shared" si="257"/>
        <v>0</v>
      </c>
    </row>
    <row r="5491" spans="1:21" x14ac:dyDescent="0.25">
      <c r="A5491">
        <v>20190210</v>
      </c>
      <c r="B5491" t="s">
        <v>164</v>
      </c>
      <c r="C5491" t="str">
        <f t="shared" si="255"/>
        <v>L</v>
      </c>
      <c r="D5491" t="s">
        <v>376</v>
      </c>
      <c r="E5491" s="1">
        <v>8</v>
      </c>
      <c r="F5491" s="1">
        <v>44</v>
      </c>
      <c r="G5491">
        <f t="shared" si="256"/>
        <v>-36</v>
      </c>
      <c r="H5491" t="s">
        <v>2797</v>
      </c>
      <c r="K5491" t="s">
        <v>1894</v>
      </c>
      <c r="L5491" t="s">
        <v>1017</v>
      </c>
      <c r="M5491" t="s">
        <v>376</v>
      </c>
      <c r="N5491" t="s">
        <v>1037</v>
      </c>
      <c r="O5491" t="s">
        <v>30</v>
      </c>
      <c r="U5491">
        <f t="shared" si="257"/>
        <v>0</v>
      </c>
    </row>
    <row r="5492" spans="1:21" x14ac:dyDescent="0.25">
      <c r="A5492">
        <v>20190223</v>
      </c>
      <c r="B5492" t="s">
        <v>1264</v>
      </c>
      <c r="C5492" t="str">
        <f t="shared" si="255"/>
        <v>W</v>
      </c>
      <c r="D5492" t="s">
        <v>376</v>
      </c>
      <c r="E5492" s="1">
        <v>21</v>
      </c>
      <c r="F5492" s="1">
        <v>13</v>
      </c>
      <c r="G5492">
        <f t="shared" si="256"/>
        <v>8</v>
      </c>
      <c r="H5492" t="s">
        <v>2797</v>
      </c>
      <c r="K5492" t="s">
        <v>1407</v>
      </c>
      <c r="L5492" t="s">
        <v>1263</v>
      </c>
      <c r="M5492" t="s">
        <v>1264</v>
      </c>
      <c r="N5492" t="s">
        <v>1033</v>
      </c>
      <c r="O5492" t="s">
        <v>30</v>
      </c>
      <c r="U5492">
        <f t="shared" si="257"/>
        <v>0</v>
      </c>
    </row>
    <row r="5493" spans="1:21" x14ac:dyDescent="0.25">
      <c r="A5493">
        <v>20190223</v>
      </c>
      <c r="B5493" t="s">
        <v>376</v>
      </c>
      <c r="C5493" t="str">
        <f t="shared" si="255"/>
        <v>L</v>
      </c>
      <c r="D5493" t="s">
        <v>1264</v>
      </c>
      <c r="E5493" s="1">
        <v>13</v>
      </c>
      <c r="F5493" s="1">
        <v>21</v>
      </c>
      <c r="G5493">
        <f t="shared" si="256"/>
        <v>-8</v>
      </c>
      <c r="H5493" t="s">
        <v>2797</v>
      </c>
      <c r="K5493" t="s">
        <v>1407</v>
      </c>
      <c r="L5493" t="s">
        <v>1263</v>
      </c>
      <c r="M5493" t="s">
        <v>1264</v>
      </c>
      <c r="N5493" t="s">
        <v>1037</v>
      </c>
      <c r="O5493" t="s">
        <v>30</v>
      </c>
      <c r="U5493">
        <f t="shared" si="257"/>
        <v>0</v>
      </c>
    </row>
    <row r="5494" spans="1:21" x14ac:dyDescent="0.25">
      <c r="A5494">
        <v>20190223</v>
      </c>
      <c r="B5494" t="s">
        <v>164</v>
      </c>
      <c r="C5494" t="str">
        <f t="shared" si="255"/>
        <v>W</v>
      </c>
      <c r="D5494" t="s">
        <v>503</v>
      </c>
      <c r="E5494" s="1">
        <v>27</v>
      </c>
      <c r="F5494" s="1">
        <v>10</v>
      </c>
      <c r="G5494">
        <f t="shared" si="256"/>
        <v>17</v>
      </c>
      <c r="H5494" t="s">
        <v>2797</v>
      </c>
      <c r="K5494" t="s">
        <v>1820</v>
      </c>
      <c r="L5494" t="s">
        <v>1819</v>
      </c>
      <c r="M5494" t="s">
        <v>164</v>
      </c>
      <c r="N5494" t="s">
        <v>1033</v>
      </c>
      <c r="O5494" t="s">
        <v>30</v>
      </c>
      <c r="U5494">
        <f t="shared" si="257"/>
        <v>0</v>
      </c>
    </row>
    <row r="5495" spans="1:21" x14ac:dyDescent="0.25">
      <c r="A5495">
        <v>20190223</v>
      </c>
      <c r="B5495" t="s">
        <v>503</v>
      </c>
      <c r="C5495" t="str">
        <f t="shared" si="255"/>
        <v>L</v>
      </c>
      <c r="D5495" t="s">
        <v>164</v>
      </c>
      <c r="E5495" s="1">
        <v>10</v>
      </c>
      <c r="F5495" s="1">
        <v>27</v>
      </c>
      <c r="G5495">
        <f t="shared" si="256"/>
        <v>-17</v>
      </c>
      <c r="H5495" t="s">
        <v>2797</v>
      </c>
      <c r="K5495" t="s">
        <v>1820</v>
      </c>
      <c r="L5495" t="s">
        <v>1819</v>
      </c>
      <c r="M5495" t="s">
        <v>164</v>
      </c>
      <c r="N5495" t="s">
        <v>1037</v>
      </c>
      <c r="O5495" t="s">
        <v>30</v>
      </c>
      <c r="U5495">
        <f t="shared" si="257"/>
        <v>0</v>
      </c>
    </row>
    <row r="5496" spans="1:21" x14ac:dyDescent="0.25">
      <c r="A5496">
        <v>20190224</v>
      </c>
      <c r="B5496" t="s">
        <v>171</v>
      </c>
      <c r="C5496" t="str">
        <f t="shared" si="255"/>
        <v>L</v>
      </c>
      <c r="D5496" t="s">
        <v>1825</v>
      </c>
      <c r="E5496" s="1">
        <v>16</v>
      </c>
      <c r="F5496" s="1">
        <v>26</v>
      </c>
      <c r="G5496">
        <f t="shared" si="256"/>
        <v>-10</v>
      </c>
      <c r="H5496" t="s">
        <v>2797</v>
      </c>
      <c r="K5496" t="s">
        <v>1930</v>
      </c>
      <c r="L5496" t="s">
        <v>1929</v>
      </c>
      <c r="M5496" t="s">
        <v>171</v>
      </c>
      <c r="N5496" t="s">
        <v>1033</v>
      </c>
      <c r="O5496" t="s">
        <v>30</v>
      </c>
      <c r="U5496">
        <f t="shared" si="257"/>
        <v>0</v>
      </c>
    </row>
    <row r="5497" spans="1:21" x14ac:dyDescent="0.25">
      <c r="A5497">
        <v>20190224</v>
      </c>
      <c r="B5497" t="s">
        <v>1825</v>
      </c>
      <c r="C5497" t="str">
        <f t="shared" si="255"/>
        <v>W</v>
      </c>
      <c r="D5497" t="s">
        <v>171</v>
      </c>
      <c r="E5497" s="1">
        <v>26</v>
      </c>
      <c r="F5497" s="1">
        <v>16</v>
      </c>
      <c r="G5497">
        <f t="shared" si="256"/>
        <v>10</v>
      </c>
      <c r="H5497" t="s">
        <v>2797</v>
      </c>
      <c r="K5497" t="s">
        <v>1930</v>
      </c>
      <c r="L5497" t="s">
        <v>1929</v>
      </c>
      <c r="M5497" t="s">
        <v>171</v>
      </c>
      <c r="N5497" t="s">
        <v>1037</v>
      </c>
      <c r="O5497" t="s">
        <v>30</v>
      </c>
      <c r="U5497">
        <f t="shared" si="257"/>
        <v>0</v>
      </c>
    </row>
    <row r="5498" spans="1:21" x14ac:dyDescent="0.25">
      <c r="A5498">
        <v>20190309</v>
      </c>
      <c r="B5498" t="s">
        <v>503</v>
      </c>
      <c r="C5498" t="str">
        <f t="shared" si="255"/>
        <v>L</v>
      </c>
      <c r="D5498" t="s">
        <v>1264</v>
      </c>
      <c r="E5498" s="1">
        <v>11</v>
      </c>
      <c r="F5498" s="1">
        <v>18</v>
      </c>
      <c r="G5498">
        <f t="shared" si="256"/>
        <v>-7</v>
      </c>
      <c r="H5498" t="s">
        <v>2797</v>
      </c>
      <c r="K5498" t="s">
        <v>1822</v>
      </c>
      <c r="L5498" t="s">
        <v>1120</v>
      </c>
      <c r="M5498" t="s">
        <v>503</v>
      </c>
      <c r="N5498" t="s">
        <v>1033</v>
      </c>
      <c r="O5498" t="s">
        <v>30</v>
      </c>
      <c r="U5498">
        <f t="shared" si="257"/>
        <v>1</v>
      </c>
    </row>
    <row r="5499" spans="1:21" x14ac:dyDescent="0.25">
      <c r="A5499">
        <v>20190309</v>
      </c>
      <c r="B5499" t="s">
        <v>1264</v>
      </c>
      <c r="C5499" t="str">
        <f t="shared" si="255"/>
        <v>W</v>
      </c>
      <c r="D5499" t="s">
        <v>503</v>
      </c>
      <c r="E5499" s="1">
        <v>18</v>
      </c>
      <c r="F5499" s="1">
        <v>11</v>
      </c>
      <c r="G5499">
        <f t="shared" si="256"/>
        <v>7</v>
      </c>
      <c r="H5499" t="s">
        <v>2797</v>
      </c>
      <c r="K5499" t="s">
        <v>1822</v>
      </c>
      <c r="L5499" t="s">
        <v>1120</v>
      </c>
      <c r="M5499" t="s">
        <v>503</v>
      </c>
      <c r="N5499" t="s">
        <v>1037</v>
      </c>
      <c r="O5499" t="s">
        <v>30</v>
      </c>
      <c r="U5499">
        <f t="shared" si="257"/>
        <v>0</v>
      </c>
    </row>
    <row r="5500" spans="1:21" x14ac:dyDescent="0.25">
      <c r="A5500">
        <v>20190309</v>
      </c>
      <c r="B5500" t="s">
        <v>376</v>
      </c>
      <c r="C5500" t="str">
        <f t="shared" si="255"/>
        <v>W</v>
      </c>
      <c r="D5500" t="s">
        <v>171</v>
      </c>
      <c r="E5500" s="1">
        <v>57</v>
      </c>
      <c r="F5500" s="1">
        <v>14</v>
      </c>
      <c r="G5500">
        <f t="shared" si="256"/>
        <v>43</v>
      </c>
      <c r="H5500" t="s">
        <v>2797</v>
      </c>
      <c r="K5500" t="s">
        <v>1894</v>
      </c>
      <c r="L5500" t="s">
        <v>1017</v>
      </c>
      <c r="M5500" t="s">
        <v>376</v>
      </c>
      <c r="N5500" t="s">
        <v>1033</v>
      </c>
      <c r="O5500" t="s">
        <v>30</v>
      </c>
      <c r="U5500">
        <f t="shared" si="257"/>
        <v>0</v>
      </c>
    </row>
    <row r="5501" spans="1:21" x14ac:dyDescent="0.25">
      <c r="A5501">
        <v>20190309</v>
      </c>
      <c r="B5501" t="s">
        <v>171</v>
      </c>
      <c r="C5501" t="str">
        <f t="shared" si="255"/>
        <v>L</v>
      </c>
      <c r="D5501" t="s">
        <v>376</v>
      </c>
      <c r="E5501" s="1">
        <v>14</v>
      </c>
      <c r="F5501" s="1">
        <v>57</v>
      </c>
      <c r="G5501">
        <f t="shared" si="256"/>
        <v>-43</v>
      </c>
      <c r="H5501" t="s">
        <v>2797</v>
      </c>
      <c r="K5501" t="s">
        <v>1894</v>
      </c>
      <c r="L5501" t="s">
        <v>1017</v>
      </c>
      <c r="M5501" t="s">
        <v>376</v>
      </c>
      <c r="N5501" t="s">
        <v>1037</v>
      </c>
      <c r="O5501" t="s">
        <v>30</v>
      </c>
      <c r="U5501">
        <f t="shared" si="257"/>
        <v>0</v>
      </c>
    </row>
    <row r="5502" spans="1:21" x14ac:dyDescent="0.25">
      <c r="A5502">
        <v>20190310</v>
      </c>
      <c r="B5502" t="s">
        <v>1825</v>
      </c>
      <c r="C5502" t="str">
        <f t="shared" si="255"/>
        <v>W</v>
      </c>
      <c r="D5502" t="s">
        <v>164</v>
      </c>
      <c r="E5502" s="1">
        <v>26</v>
      </c>
      <c r="F5502" s="1">
        <v>14</v>
      </c>
      <c r="G5502">
        <f t="shared" si="256"/>
        <v>12</v>
      </c>
      <c r="H5502" t="s">
        <v>2797</v>
      </c>
      <c r="K5502" t="s">
        <v>1827</v>
      </c>
      <c r="L5502" t="s">
        <v>1826</v>
      </c>
      <c r="M5502" t="s">
        <v>1825</v>
      </c>
      <c r="N5502" t="s">
        <v>1033</v>
      </c>
      <c r="O5502" t="s">
        <v>30</v>
      </c>
      <c r="U5502">
        <f t="shared" si="257"/>
        <v>0</v>
      </c>
    </row>
    <row r="5503" spans="1:21" x14ac:dyDescent="0.25">
      <c r="A5503">
        <v>20190310</v>
      </c>
      <c r="B5503" t="s">
        <v>164</v>
      </c>
      <c r="C5503" t="str">
        <f t="shared" si="255"/>
        <v>L</v>
      </c>
      <c r="D5503" t="s">
        <v>1825</v>
      </c>
      <c r="E5503" s="1">
        <v>14</v>
      </c>
      <c r="F5503" s="1">
        <v>26</v>
      </c>
      <c r="G5503">
        <f t="shared" si="256"/>
        <v>-12</v>
      </c>
      <c r="H5503" t="s">
        <v>2797</v>
      </c>
      <c r="K5503" t="s">
        <v>1827</v>
      </c>
      <c r="L5503" t="s">
        <v>1826</v>
      </c>
      <c r="M5503" t="s">
        <v>1825</v>
      </c>
      <c r="N5503" t="s">
        <v>1037</v>
      </c>
      <c r="O5503" t="s">
        <v>30</v>
      </c>
      <c r="U5503">
        <f t="shared" si="257"/>
        <v>0</v>
      </c>
    </row>
    <row r="5504" spans="1:21" x14ac:dyDescent="0.25">
      <c r="A5504">
        <v>20190316</v>
      </c>
      <c r="B5504" t="s">
        <v>1264</v>
      </c>
      <c r="C5504" t="str">
        <f t="shared" si="255"/>
        <v>W</v>
      </c>
      <c r="D5504" t="s">
        <v>1825</v>
      </c>
      <c r="E5504" s="1">
        <v>25</v>
      </c>
      <c r="F5504" s="1">
        <v>7</v>
      </c>
      <c r="G5504">
        <f t="shared" si="256"/>
        <v>18</v>
      </c>
      <c r="H5504" t="s">
        <v>2797</v>
      </c>
      <c r="K5504" t="s">
        <v>1407</v>
      </c>
      <c r="L5504" t="s">
        <v>1263</v>
      </c>
      <c r="M5504" t="s">
        <v>1264</v>
      </c>
      <c r="N5504" t="s">
        <v>1033</v>
      </c>
      <c r="O5504" t="s">
        <v>30</v>
      </c>
      <c r="U5504">
        <f t="shared" si="257"/>
        <v>0</v>
      </c>
    </row>
    <row r="5505" spans="1:21" x14ac:dyDescent="0.25">
      <c r="A5505">
        <v>20190316</v>
      </c>
      <c r="B5505" t="s">
        <v>1825</v>
      </c>
      <c r="C5505" t="str">
        <f t="shared" si="255"/>
        <v>L</v>
      </c>
      <c r="D5505" t="s">
        <v>1264</v>
      </c>
      <c r="E5505" s="1">
        <v>7</v>
      </c>
      <c r="F5505" s="1">
        <v>25</v>
      </c>
      <c r="G5505">
        <f t="shared" si="256"/>
        <v>-18</v>
      </c>
      <c r="H5505" t="s">
        <v>2797</v>
      </c>
      <c r="K5505" t="s">
        <v>1407</v>
      </c>
      <c r="L5505" t="s">
        <v>1263</v>
      </c>
      <c r="M5505" t="s">
        <v>1264</v>
      </c>
      <c r="N5505" t="s">
        <v>1037</v>
      </c>
      <c r="O5505" t="s">
        <v>30</v>
      </c>
      <c r="U5505">
        <f t="shared" si="257"/>
        <v>0</v>
      </c>
    </row>
    <row r="5506" spans="1:21" x14ac:dyDescent="0.25">
      <c r="A5506">
        <v>20190316</v>
      </c>
      <c r="B5506" t="s">
        <v>171</v>
      </c>
      <c r="C5506" t="str">
        <f t="shared" ref="C5506:C5569" si="258">IF(E5506-F5506&gt;0,"W",IF(E5506-F5506&lt;0,"L","D"))</f>
        <v>L</v>
      </c>
      <c r="D5506" t="s">
        <v>164</v>
      </c>
      <c r="E5506" s="1">
        <v>14</v>
      </c>
      <c r="F5506" s="1">
        <v>25</v>
      </c>
      <c r="G5506">
        <f t="shared" ref="G5506:G5569" si="259">E5506-F5506</f>
        <v>-11</v>
      </c>
      <c r="H5506" t="s">
        <v>2797</v>
      </c>
      <c r="K5506" t="s">
        <v>1930</v>
      </c>
      <c r="L5506" t="s">
        <v>1929</v>
      </c>
      <c r="M5506" t="s">
        <v>171</v>
      </c>
      <c r="N5506" t="s">
        <v>1033</v>
      </c>
      <c r="O5506" t="s">
        <v>30</v>
      </c>
      <c r="U5506">
        <f t="shared" ref="U5506:U5569" si="260">IF(C5506="L",IF(G5506&gt;-8,1,0),0)</f>
        <v>0</v>
      </c>
    </row>
    <row r="5507" spans="1:21" x14ac:dyDescent="0.25">
      <c r="A5507">
        <v>20190316</v>
      </c>
      <c r="B5507" t="s">
        <v>164</v>
      </c>
      <c r="C5507" t="str">
        <f t="shared" si="258"/>
        <v>W</v>
      </c>
      <c r="D5507" t="s">
        <v>171</v>
      </c>
      <c r="E5507" s="1">
        <v>25</v>
      </c>
      <c r="F5507" s="1">
        <v>14</v>
      </c>
      <c r="G5507">
        <f t="shared" si="259"/>
        <v>11</v>
      </c>
      <c r="H5507" t="s">
        <v>2797</v>
      </c>
      <c r="K5507" t="s">
        <v>1930</v>
      </c>
      <c r="L5507" t="s">
        <v>1929</v>
      </c>
      <c r="M5507" t="s">
        <v>171</v>
      </c>
      <c r="N5507" t="s">
        <v>1037</v>
      </c>
      <c r="O5507" t="s">
        <v>30</v>
      </c>
      <c r="U5507">
        <f t="shared" si="260"/>
        <v>0</v>
      </c>
    </row>
    <row r="5508" spans="1:21" x14ac:dyDescent="0.25">
      <c r="A5508">
        <v>20190316</v>
      </c>
      <c r="B5508" t="s">
        <v>376</v>
      </c>
      <c r="C5508" t="str">
        <f t="shared" si="258"/>
        <v>D</v>
      </c>
      <c r="D5508" t="s">
        <v>503</v>
      </c>
      <c r="E5508" s="1">
        <v>38</v>
      </c>
      <c r="F5508" s="1">
        <v>38</v>
      </c>
      <c r="G5508">
        <f t="shared" si="259"/>
        <v>0</v>
      </c>
      <c r="H5508" t="s">
        <v>2797</v>
      </c>
      <c r="K5508" t="s">
        <v>1818</v>
      </c>
      <c r="L5508" t="s">
        <v>1017</v>
      </c>
      <c r="M5508" t="s">
        <v>376</v>
      </c>
      <c r="N5508" t="s">
        <v>1033</v>
      </c>
      <c r="O5508" t="s">
        <v>30</v>
      </c>
      <c r="U5508">
        <f t="shared" si="260"/>
        <v>0</v>
      </c>
    </row>
    <row r="5509" spans="1:21" x14ac:dyDescent="0.25">
      <c r="A5509">
        <v>20190316</v>
      </c>
      <c r="B5509" t="s">
        <v>503</v>
      </c>
      <c r="C5509" t="str">
        <f t="shared" si="258"/>
        <v>D</v>
      </c>
      <c r="D5509" t="s">
        <v>376</v>
      </c>
      <c r="E5509" s="1">
        <v>38</v>
      </c>
      <c r="F5509" s="1">
        <v>38</v>
      </c>
      <c r="G5509">
        <f t="shared" si="259"/>
        <v>0</v>
      </c>
      <c r="H5509" t="s">
        <v>2797</v>
      </c>
      <c r="K5509" t="s">
        <v>1818</v>
      </c>
      <c r="L5509" t="s">
        <v>1017</v>
      </c>
      <c r="M5509" t="s">
        <v>376</v>
      </c>
      <c r="N5509" t="s">
        <v>1037</v>
      </c>
      <c r="O5509" t="s">
        <v>30</v>
      </c>
      <c r="U5509">
        <f t="shared" si="260"/>
        <v>0</v>
      </c>
    </row>
    <row r="5510" spans="1:21" x14ac:dyDescent="0.25">
      <c r="A5510">
        <v>20190720</v>
      </c>
      <c r="B5510" t="s">
        <v>1828</v>
      </c>
      <c r="C5510" t="str">
        <f t="shared" si="258"/>
        <v>W</v>
      </c>
      <c r="D5510" t="s">
        <v>1824</v>
      </c>
      <c r="E5510" s="1">
        <v>35</v>
      </c>
      <c r="F5510" s="1">
        <v>17</v>
      </c>
      <c r="G5510">
        <f t="shared" si="259"/>
        <v>18</v>
      </c>
      <c r="H5510" t="s">
        <v>2758</v>
      </c>
      <c r="K5510" t="s">
        <v>1851</v>
      </c>
      <c r="L5510" t="s">
        <v>1850</v>
      </c>
      <c r="M5510" t="s">
        <v>1828</v>
      </c>
      <c r="N5510" t="s">
        <v>1033</v>
      </c>
      <c r="P5510" t="s">
        <v>30</v>
      </c>
      <c r="U5510">
        <f t="shared" si="260"/>
        <v>0</v>
      </c>
    </row>
    <row r="5511" spans="1:21" x14ac:dyDescent="0.25">
      <c r="A5511">
        <v>20190720</v>
      </c>
      <c r="B5511" t="s">
        <v>1824</v>
      </c>
      <c r="C5511" t="str">
        <f t="shared" si="258"/>
        <v>L</v>
      </c>
      <c r="D5511" t="s">
        <v>1828</v>
      </c>
      <c r="E5511" s="1">
        <v>17</v>
      </c>
      <c r="F5511" s="1">
        <v>35</v>
      </c>
      <c r="G5511">
        <f t="shared" si="259"/>
        <v>-18</v>
      </c>
      <c r="H5511" t="s">
        <v>2758</v>
      </c>
      <c r="K5511" t="s">
        <v>1851</v>
      </c>
      <c r="L5511" t="s">
        <v>1850</v>
      </c>
      <c r="M5511" t="s">
        <v>1828</v>
      </c>
      <c r="N5511" t="s">
        <v>1037</v>
      </c>
      <c r="P5511" t="s">
        <v>30</v>
      </c>
      <c r="U5511">
        <f t="shared" si="260"/>
        <v>0</v>
      </c>
    </row>
    <row r="5512" spans="1:21" x14ac:dyDescent="0.25">
      <c r="A5512">
        <v>20190720</v>
      </c>
      <c r="B5512" t="s">
        <v>1821</v>
      </c>
      <c r="C5512" t="str">
        <f t="shared" si="258"/>
        <v>L</v>
      </c>
      <c r="D5512" t="s">
        <v>1787</v>
      </c>
      <c r="E5512" s="1">
        <v>16</v>
      </c>
      <c r="F5512" s="1">
        <v>20</v>
      </c>
      <c r="G5512">
        <f t="shared" si="259"/>
        <v>-4</v>
      </c>
      <c r="H5512" t="s">
        <v>2758</v>
      </c>
      <c r="K5512" t="s">
        <v>1886</v>
      </c>
      <c r="L5512" t="s">
        <v>1885</v>
      </c>
      <c r="M5512" t="s">
        <v>1821</v>
      </c>
      <c r="N5512" t="s">
        <v>1033</v>
      </c>
      <c r="P5512" t="s">
        <v>30</v>
      </c>
      <c r="U5512">
        <f t="shared" si="260"/>
        <v>1</v>
      </c>
    </row>
    <row r="5513" spans="1:21" x14ac:dyDescent="0.25">
      <c r="A5513">
        <v>20190720</v>
      </c>
      <c r="B5513" t="s">
        <v>1787</v>
      </c>
      <c r="C5513" t="str">
        <f t="shared" si="258"/>
        <v>W</v>
      </c>
      <c r="D5513" t="s">
        <v>1821</v>
      </c>
      <c r="E5513" s="1">
        <v>20</v>
      </c>
      <c r="F5513" s="1">
        <v>16</v>
      </c>
      <c r="G5513">
        <f t="shared" si="259"/>
        <v>4</v>
      </c>
      <c r="H5513" t="s">
        <v>2758</v>
      </c>
      <c r="K5513" t="s">
        <v>1886</v>
      </c>
      <c r="L5513" t="s">
        <v>1885</v>
      </c>
      <c r="M5513" t="s">
        <v>1821</v>
      </c>
      <c r="N5513" t="s">
        <v>1037</v>
      </c>
      <c r="P5513" t="s">
        <v>30</v>
      </c>
      <c r="U5513">
        <f t="shared" si="260"/>
        <v>0</v>
      </c>
    </row>
    <row r="5514" spans="1:21" x14ac:dyDescent="0.25">
      <c r="A5514">
        <v>20190727</v>
      </c>
      <c r="B5514" t="s">
        <v>1824</v>
      </c>
      <c r="C5514" t="str">
        <f t="shared" si="258"/>
        <v>W</v>
      </c>
      <c r="D5514" t="s">
        <v>1821</v>
      </c>
      <c r="E5514" s="1">
        <v>16</v>
      </c>
      <c r="F5514" s="1">
        <v>10</v>
      </c>
      <c r="G5514">
        <f t="shared" si="259"/>
        <v>6</v>
      </c>
      <c r="H5514" t="s">
        <v>2758</v>
      </c>
      <c r="K5514" t="s">
        <v>1808</v>
      </c>
      <c r="L5514" t="s">
        <v>1715</v>
      </c>
      <c r="M5514" t="s">
        <v>1824</v>
      </c>
      <c r="N5514" t="s">
        <v>1033</v>
      </c>
      <c r="P5514" t="s">
        <v>30</v>
      </c>
      <c r="U5514">
        <f t="shared" si="260"/>
        <v>0</v>
      </c>
    </row>
    <row r="5515" spans="1:21" x14ac:dyDescent="0.25">
      <c r="A5515">
        <v>20190727</v>
      </c>
      <c r="B5515" t="s">
        <v>1821</v>
      </c>
      <c r="C5515" t="str">
        <f t="shared" si="258"/>
        <v>L</v>
      </c>
      <c r="D5515" t="s">
        <v>1824</v>
      </c>
      <c r="E5515" s="1">
        <v>10</v>
      </c>
      <c r="F5515" s="1">
        <v>16</v>
      </c>
      <c r="G5515">
        <f t="shared" si="259"/>
        <v>-6</v>
      </c>
      <c r="H5515" t="s">
        <v>2758</v>
      </c>
      <c r="K5515" t="s">
        <v>1808</v>
      </c>
      <c r="L5515" t="s">
        <v>1715</v>
      </c>
      <c r="M5515" t="s">
        <v>1824</v>
      </c>
      <c r="N5515" t="s">
        <v>1037</v>
      </c>
      <c r="P5515" t="s">
        <v>30</v>
      </c>
      <c r="U5515">
        <f t="shared" si="260"/>
        <v>1</v>
      </c>
    </row>
    <row r="5516" spans="1:21" x14ac:dyDescent="0.25">
      <c r="A5516">
        <v>20190727</v>
      </c>
      <c r="B5516" t="s">
        <v>1787</v>
      </c>
      <c r="C5516" t="str">
        <f t="shared" si="258"/>
        <v>D</v>
      </c>
      <c r="D5516" t="s">
        <v>1828</v>
      </c>
      <c r="E5516" s="1">
        <v>16</v>
      </c>
      <c r="F5516" s="1">
        <v>16</v>
      </c>
      <c r="G5516">
        <f t="shared" si="259"/>
        <v>0</v>
      </c>
      <c r="H5516" t="s">
        <v>2758</v>
      </c>
      <c r="K5516" t="s">
        <v>1968</v>
      </c>
      <c r="L5516" t="s">
        <v>1837</v>
      </c>
      <c r="M5516" t="s">
        <v>1787</v>
      </c>
      <c r="N5516" t="s">
        <v>1033</v>
      </c>
      <c r="P5516" t="s">
        <v>30</v>
      </c>
      <c r="U5516">
        <f t="shared" si="260"/>
        <v>0</v>
      </c>
    </row>
    <row r="5517" spans="1:21" x14ac:dyDescent="0.25">
      <c r="A5517">
        <v>20190727</v>
      </c>
      <c r="B5517" t="s">
        <v>1828</v>
      </c>
      <c r="C5517" t="str">
        <f t="shared" si="258"/>
        <v>D</v>
      </c>
      <c r="D5517" t="s">
        <v>1787</v>
      </c>
      <c r="E5517" s="1">
        <v>16</v>
      </c>
      <c r="F5517" s="1">
        <v>16</v>
      </c>
      <c r="G5517">
        <f t="shared" si="259"/>
        <v>0</v>
      </c>
      <c r="H5517" t="s">
        <v>2758</v>
      </c>
      <c r="K5517" t="s">
        <v>1968</v>
      </c>
      <c r="L5517" t="s">
        <v>1837</v>
      </c>
      <c r="M5517" t="s">
        <v>1787</v>
      </c>
      <c r="N5517" t="s">
        <v>1037</v>
      </c>
      <c r="P5517" t="s">
        <v>30</v>
      </c>
      <c r="U5517">
        <f t="shared" si="260"/>
        <v>0</v>
      </c>
    </row>
    <row r="5518" spans="1:21" x14ac:dyDescent="0.25">
      <c r="A5518">
        <v>20190810</v>
      </c>
      <c r="B5518" t="s">
        <v>1821</v>
      </c>
      <c r="C5518" t="str">
        <f t="shared" si="258"/>
        <v>L</v>
      </c>
      <c r="D5518" t="s">
        <v>1828</v>
      </c>
      <c r="E5518" s="1">
        <v>13</v>
      </c>
      <c r="F5518" s="1">
        <v>46</v>
      </c>
      <c r="G5518">
        <f t="shared" si="259"/>
        <v>-33</v>
      </c>
      <c r="H5518" t="s">
        <v>2758</v>
      </c>
      <c r="K5518" t="s">
        <v>1920</v>
      </c>
      <c r="L5518" t="s">
        <v>1919</v>
      </c>
      <c r="M5518" t="s">
        <v>1821</v>
      </c>
      <c r="N5518" t="s">
        <v>1033</v>
      </c>
      <c r="P5518" t="s">
        <v>30</v>
      </c>
      <c r="U5518">
        <f t="shared" si="260"/>
        <v>0</v>
      </c>
    </row>
    <row r="5519" spans="1:21" x14ac:dyDescent="0.25">
      <c r="A5519">
        <v>20190810</v>
      </c>
      <c r="B5519" t="s">
        <v>1828</v>
      </c>
      <c r="C5519" t="str">
        <f t="shared" si="258"/>
        <v>W</v>
      </c>
      <c r="D5519" t="s">
        <v>1821</v>
      </c>
      <c r="E5519" s="1">
        <v>46</v>
      </c>
      <c r="F5519" s="1">
        <v>13</v>
      </c>
      <c r="G5519">
        <f t="shared" si="259"/>
        <v>33</v>
      </c>
      <c r="H5519" t="s">
        <v>2758</v>
      </c>
      <c r="K5519" t="s">
        <v>1920</v>
      </c>
      <c r="L5519" t="s">
        <v>1919</v>
      </c>
      <c r="M5519" t="s">
        <v>1821</v>
      </c>
      <c r="N5519" t="s">
        <v>1037</v>
      </c>
      <c r="P5519" t="s">
        <v>30</v>
      </c>
      <c r="U5519">
        <f t="shared" si="260"/>
        <v>0</v>
      </c>
    </row>
    <row r="5520" spans="1:21" x14ac:dyDescent="0.25">
      <c r="A5520">
        <v>20190810</v>
      </c>
      <c r="B5520" t="s">
        <v>1824</v>
      </c>
      <c r="C5520" t="str">
        <f t="shared" si="258"/>
        <v>W</v>
      </c>
      <c r="D5520" t="s">
        <v>1787</v>
      </c>
      <c r="E5520" s="1">
        <v>47</v>
      </c>
      <c r="F5520" s="1">
        <v>26</v>
      </c>
      <c r="G5520">
        <f t="shared" si="259"/>
        <v>21</v>
      </c>
      <c r="H5520" t="s">
        <v>2758</v>
      </c>
      <c r="K5520" t="s">
        <v>1734</v>
      </c>
      <c r="L5520" t="s">
        <v>1720</v>
      </c>
      <c r="M5520" t="s">
        <v>1824</v>
      </c>
      <c r="N5520" t="s">
        <v>1033</v>
      </c>
      <c r="P5520" t="s">
        <v>30</v>
      </c>
      <c r="U5520">
        <f t="shared" si="260"/>
        <v>0</v>
      </c>
    </row>
    <row r="5521" spans="1:21" x14ac:dyDescent="0.25">
      <c r="A5521">
        <v>20190810</v>
      </c>
      <c r="B5521" t="s">
        <v>1787</v>
      </c>
      <c r="C5521" t="str">
        <f t="shared" si="258"/>
        <v>L</v>
      </c>
      <c r="D5521" t="s">
        <v>1824</v>
      </c>
      <c r="E5521" s="1">
        <v>26</v>
      </c>
      <c r="F5521" s="1">
        <v>47</v>
      </c>
      <c r="G5521">
        <f t="shared" si="259"/>
        <v>-21</v>
      </c>
      <c r="H5521" t="s">
        <v>2758</v>
      </c>
      <c r="K5521" t="s">
        <v>1734</v>
      </c>
      <c r="L5521" t="s">
        <v>1720</v>
      </c>
      <c r="M5521" t="s">
        <v>1824</v>
      </c>
      <c r="N5521" t="s">
        <v>1037</v>
      </c>
      <c r="P5521" t="s">
        <v>30</v>
      </c>
      <c r="U5521">
        <f t="shared" si="260"/>
        <v>0</v>
      </c>
    </row>
    <row r="5522" spans="1:21" x14ac:dyDescent="0.25">
      <c r="A5522">
        <v>20190810</v>
      </c>
      <c r="B5522" t="s">
        <v>1825</v>
      </c>
      <c r="C5522" t="str">
        <f t="shared" si="258"/>
        <v>W</v>
      </c>
      <c r="D5522" t="s">
        <v>171</v>
      </c>
      <c r="E5522" s="1">
        <v>29</v>
      </c>
      <c r="F5522" s="1">
        <v>10</v>
      </c>
      <c r="G5522">
        <f t="shared" si="259"/>
        <v>19</v>
      </c>
      <c r="H5522" t="s">
        <v>1941</v>
      </c>
      <c r="K5522" t="s">
        <v>1827</v>
      </c>
      <c r="L5522" t="s">
        <v>1826</v>
      </c>
      <c r="M5522" t="s">
        <v>1825</v>
      </c>
      <c r="N5522" t="s">
        <v>1033</v>
      </c>
      <c r="S5522" t="s">
        <v>30</v>
      </c>
      <c r="U5522">
        <f t="shared" si="260"/>
        <v>0</v>
      </c>
    </row>
    <row r="5523" spans="1:21" x14ac:dyDescent="0.25">
      <c r="A5523">
        <v>20190810</v>
      </c>
      <c r="B5523" t="s">
        <v>171</v>
      </c>
      <c r="C5523" t="str">
        <f t="shared" si="258"/>
        <v>L</v>
      </c>
      <c r="D5523" t="s">
        <v>1825</v>
      </c>
      <c r="E5523" s="1">
        <v>10</v>
      </c>
      <c r="F5523" s="1">
        <v>29</v>
      </c>
      <c r="G5523">
        <f t="shared" si="259"/>
        <v>-19</v>
      </c>
      <c r="H5523" t="s">
        <v>1941</v>
      </c>
      <c r="K5523" t="s">
        <v>1827</v>
      </c>
      <c r="L5523" t="s">
        <v>1826</v>
      </c>
      <c r="M5523" t="s">
        <v>1825</v>
      </c>
      <c r="N5523" t="s">
        <v>1037</v>
      </c>
      <c r="S5523" t="s">
        <v>30</v>
      </c>
      <c r="U5523">
        <f t="shared" si="260"/>
        <v>0</v>
      </c>
    </row>
    <row r="5524" spans="1:21" x14ac:dyDescent="0.25">
      <c r="A5524">
        <v>20190811</v>
      </c>
      <c r="B5524" t="s">
        <v>376</v>
      </c>
      <c r="C5524" t="str">
        <f t="shared" si="258"/>
        <v>W</v>
      </c>
      <c r="D5524" t="s">
        <v>1264</v>
      </c>
      <c r="E5524" s="1">
        <v>33</v>
      </c>
      <c r="F5524" s="1">
        <v>19</v>
      </c>
      <c r="G5524">
        <f t="shared" si="259"/>
        <v>14</v>
      </c>
      <c r="H5524" t="s">
        <v>1946</v>
      </c>
      <c r="K5524" t="s">
        <v>1894</v>
      </c>
      <c r="L5524" t="s">
        <v>1017</v>
      </c>
      <c r="M5524" t="s">
        <v>376</v>
      </c>
      <c r="N5524" t="s">
        <v>1033</v>
      </c>
      <c r="S5524" t="s">
        <v>30</v>
      </c>
      <c r="U5524">
        <f t="shared" si="260"/>
        <v>0</v>
      </c>
    </row>
    <row r="5525" spans="1:21" x14ac:dyDescent="0.25">
      <c r="A5525">
        <v>20190811</v>
      </c>
      <c r="B5525" t="s">
        <v>1264</v>
      </c>
      <c r="C5525" t="str">
        <f t="shared" si="258"/>
        <v>L</v>
      </c>
      <c r="D5525" t="s">
        <v>376</v>
      </c>
      <c r="E5525" s="1">
        <v>19</v>
      </c>
      <c r="F5525" s="1">
        <v>33</v>
      </c>
      <c r="G5525">
        <f t="shared" si="259"/>
        <v>-14</v>
      </c>
      <c r="H5525" t="s">
        <v>1946</v>
      </c>
      <c r="K5525" t="s">
        <v>1894</v>
      </c>
      <c r="L5525" t="s">
        <v>1017</v>
      </c>
      <c r="M5525" t="s">
        <v>376</v>
      </c>
      <c r="N5525" t="s">
        <v>1037</v>
      </c>
      <c r="S5525" t="s">
        <v>30</v>
      </c>
      <c r="U5525">
        <f t="shared" si="260"/>
        <v>0</v>
      </c>
    </row>
    <row r="5526" spans="1:21" x14ac:dyDescent="0.25">
      <c r="A5526">
        <v>20190817</v>
      </c>
      <c r="B5526" t="s">
        <v>164</v>
      </c>
      <c r="C5526" t="str">
        <f t="shared" si="258"/>
        <v>W</v>
      </c>
      <c r="D5526" t="s">
        <v>503</v>
      </c>
      <c r="E5526" s="1">
        <v>32</v>
      </c>
      <c r="F5526" s="1">
        <v>3</v>
      </c>
      <c r="G5526">
        <f t="shared" si="259"/>
        <v>29</v>
      </c>
      <c r="H5526" t="s">
        <v>1946</v>
      </c>
      <c r="K5526" t="s">
        <v>1948</v>
      </c>
      <c r="L5526" t="s">
        <v>1947</v>
      </c>
      <c r="M5526" t="s">
        <v>164</v>
      </c>
      <c r="N5526" t="s">
        <v>1033</v>
      </c>
      <c r="S5526" t="s">
        <v>30</v>
      </c>
      <c r="U5526">
        <f t="shared" si="260"/>
        <v>0</v>
      </c>
    </row>
    <row r="5527" spans="1:21" x14ac:dyDescent="0.25">
      <c r="A5527">
        <v>20190817</v>
      </c>
      <c r="B5527" t="s">
        <v>503</v>
      </c>
      <c r="C5527" t="str">
        <f t="shared" si="258"/>
        <v>L</v>
      </c>
      <c r="D5527" t="s">
        <v>164</v>
      </c>
      <c r="E5527" s="1">
        <v>3</v>
      </c>
      <c r="F5527" s="1">
        <v>32</v>
      </c>
      <c r="G5527">
        <f t="shared" si="259"/>
        <v>-29</v>
      </c>
      <c r="H5527" t="s">
        <v>1946</v>
      </c>
      <c r="K5527" t="s">
        <v>1948</v>
      </c>
      <c r="L5527" t="s">
        <v>1947</v>
      </c>
      <c r="M5527" t="s">
        <v>164</v>
      </c>
      <c r="N5527" t="s">
        <v>1037</v>
      </c>
      <c r="S5527" t="s">
        <v>30</v>
      </c>
      <c r="U5527">
        <f t="shared" si="260"/>
        <v>0</v>
      </c>
    </row>
    <row r="5528" spans="1:21" x14ac:dyDescent="0.25">
      <c r="A5528">
        <v>20190817</v>
      </c>
      <c r="B5528" t="s">
        <v>1264</v>
      </c>
      <c r="C5528" t="str">
        <f t="shared" si="258"/>
        <v>W</v>
      </c>
      <c r="D5528" t="s">
        <v>376</v>
      </c>
      <c r="E5528" s="1">
        <v>13</v>
      </c>
      <c r="F5528" s="1">
        <v>6</v>
      </c>
      <c r="G5528">
        <f t="shared" si="259"/>
        <v>7</v>
      </c>
      <c r="H5528" t="s">
        <v>1946</v>
      </c>
      <c r="K5528" t="s">
        <v>1407</v>
      </c>
      <c r="L5528" t="s">
        <v>1263</v>
      </c>
      <c r="M5528" t="s">
        <v>1264</v>
      </c>
      <c r="N5528" t="s">
        <v>1033</v>
      </c>
      <c r="S5528" t="s">
        <v>30</v>
      </c>
      <c r="U5528">
        <f t="shared" si="260"/>
        <v>0</v>
      </c>
    </row>
    <row r="5529" spans="1:21" x14ac:dyDescent="0.25">
      <c r="A5529">
        <v>20190817</v>
      </c>
      <c r="B5529" t="s">
        <v>376</v>
      </c>
      <c r="C5529" t="str">
        <f t="shared" si="258"/>
        <v>L</v>
      </c>
      <c r="D5529" t="s">
        <v>1264</v>
      </c>
      <c r="E5529" s="1">
        <v>6</v>
      </c>
      <c r="F5529" s="1">
        <v>13</v>
      </c>
      <c r="G5529">
        <f t="shared" si="259"/>
        <v>-7</v>
      </c>
      <c r="H5529" t="s">
        <v>1946</v>
      </c>
      <c r="K5529" t="s">
        <v>1407</v>
      </c>
      <c r="L5529" t="s">
        <v>1263</v>
      </c>
      <c r="M5529" t="s">
        <v>1264</v>
      </c>
      <c r="N5529" t="s">
        <v>1037</v>
      </c>
      <c r="S5529" t="s">
        <v>30</v>
      </c>
      <c r="U5529">
        <f t="shared" si="260"/>
        <v>1</v>
      </c>
    </row>
    <row r="5530" spans="1:21" x14ac:dyDescent="0.25">
      <c r="A5530">
        <v>20190817</v>
      </c>
      <c r="B5530" t="s">
        <v>1787</v>
      </c>
      <c r="C5530" t="str">
        <f t="shared" si="258"/>
        <v>W</v>
      </c>
      <c r="D5530" t="s">
        <v>1824</v>
      </c>
      <c r="E5530" s="1">
        <v>36</v>
      </c>
      <c r="F5530" s="1">
        <v>0</v>
      </c>
      <c r="G5530">
        <f t="shared" si="259"/>
        <v>36</v>
      </c>
      <c r="H5530" t="s">
        <v>1945</v>
      </c>
      <c r="K5530" t="s">
        <v>1836</v>
      </c>
      <c r="L5530" t="s">
        <v>1786</v>
      </c>
      <c r="M5530" t="s">
        <v>1787</v>
      </c>
      <c r="N5530" t="s">
        <v>1033</v>
      </c>
      <c r="S5530" t="s">
        <v>30</v>
      </c>
      <c r="U5530">
        <f t="shared" si="260"/>
        <v>0</v>
      </c>
    </row>
    <row r="5531" spans="1:21" x14ac:dyDescent="0.25">
      <c r="A5531">
        <v>20190817</v>
      </c>
      <c r="B5531" t="s">
        <v>1824</v>
      </c>
      <c r="C5531" t="str">
        <f t="shared" si="258"/>
        <v>L</v>
      </c>
      <c r="D5531" t="s">
        <v>1787</v>
      </c>
      <c r="E5531" s="1">
        <v>0</v>
      </c>
      <c r="F5531" s="1">
        <v>36</v>
      </c>
      <c r="G5531">
        <f t="shared" si="259"/>
        <v>-36</v>
      </c>
      <c r="H5531" t="s">
        <v>1945</v>
      </c>
      <c r="K5531" t="s">
        <v>1836</v>
      </c>
      <c r="L5531" t="s">
        <v>1786</v>
      </c>
      <c r="M5531" t="s">
        <v>1787</v>
      </c>
      <c r="N5531" t="s">
        <v>1037</v>
      </c>
      <c r="S5531" t="s">
        <v>30</v>
      </c>
      <c r="U5531">
        <f t="shared" si="260"/>
        <v>0</v>
      </c>
    </row>
    <row r="5532" spans="1:21" x14ac:dyDescent="0.25">
      <c r="A5532">
        <v>20190817</v>
      </c>
      <c r="B5532" t="s">
        <v>1828</v>
      </c>
      <c r="C5532" t="str">
        <f t="shared" si="258"/>
        <v>W</v>
      </c>
      <c r="D5532" t="s">
        <v>1821</v>
      </c>
      <c r="E5532" s="1">
        <v>24</v>
      </c>
      <c r="F5532" s="1">
        <v>18</v>
      </c>
      <c r="G5532">
        <f t="shared" si="259"/>
        <v>6</v>
      </c>
      <c r="H5532" t="s">
        <v>1945</v>
      </c>
      <c r="K5532" t="s">
        <v>1842</v>
      </c>
      <c r="L5532" t="s">
        <v>1841</v>
      </c>
      <c r="M5532" t="s">
        <v>1828</v>
      </c>
      <c r="N5532" t="s">
        <v>1033</v>
      </c>
      <c r="S5532" t="s">
        <v>30</v>
      </c>
      <c r="U5532">
        <f t="shared" si="260"/>
        <v>0</v>
      </c>
    </row>
    <row r="5533" spans="1:21" x14ac:dyDescent="0.25">
      <c r="A5533">
        <v>20190817</v>
      </c>
      <c r="B5533" t="s">
        <v>1821</v>
      </c>
      <c r="C5533" t="str">
        <f t="shared" si="258"/>
        <v>L</v>
      </c>
      <c r="D5533" t="s">
        <v>1828</v>
      </c>
      <c r="E5533" s="1">
        <v>18</v>
      </c>
      <c r="F5533" s="1">
        <v>24</v>
      </c>
      <c r="G5533">
        <f t="shared" si="259"/>
        <v>-6</v>
      </c>
      <c r="H5533" t="s">
        <v>1945</v>
      </c>
      <c r="K5533" t="s">
        <v>1842</v>
      </c>
      <c r="L5533" t="s">
        <v>1841</v>
      </c>
      <c r="M5533" t="s">
        <v>1828</v>
      </c>
      <c r="N5533" t="s">
        <v>1037</v>
      </c>
      <c r="S5533" t="s">
        <v>30</v>
      </c>
      <c r="U5533">
        <f t="shared" si="260"/>
        <v>1</v>
      </c>
    </row>
    <row r="5534" spans="1:21" x14ac:dyDescent="0.25">
      <c r="A5534">
        <v>20190824</v>
      </c>
      <c r="B5534" t="s">
        <v>503</v>
      </c>
      <c r="C5534" t="str">
        <f t="shared" si="258"/>
        <v>W</v>
      </c>
      <c r="D5534" t="s">
        <v>164</v>
      </c>
      <c r="E5534" s="1">
        <v>17</v>
      </c>
      <c r="F5534" s="1">
        <v>14</v>
      </c>
      <c r="G5534">
        <f t="shared" si="259"/>
        <v>3</v>
      </c>
      <c r="H5534" t="s">
        <v>1946</v>
      </c>
      <c r="K5534" t="s">
        <v>1903</v>
      </c>
      <c r="L5534" t="s">
        <v>1120</v>
      </c>
      <c r="M5534" t="s">
        <v>503</v>
      </c>
      <c r="N5534" t="s">
        <v>1033</v>
      </c>
      <c r="S5534" t="s">
        <v>30</v>
      </c>
      <c r="U5534">
        <f t="shared" si="260"/>
        <v>0</v>
      </c>
    </row>
    <row r="5535" spans="1:21" x14ac:dyDescent="0.25">
      <c r="A5535">
        <v>20190824</v>
      </c>
      <c r="B5535" t="s">
        <v>164</v>
      </c>
      <c r="C5535" t="str">
        <f t="shared" si="258"/>
        <v>L</v>
      </c>
      <c r="D5535" t="s">
        <v>503</v>
      </c>
      <c r="E5535" s="1">
        <v>14</v>
      </c>
      <c r="F5535" s="1">
        <v>17</v>
      </c>
      <c r="G5535">
        <f t="shared" si="259"/>
        <v>-3</v>
      </c>
      <c r="H5535" t="s">
        <v>1946</v>
      </c>
      <c r="K5535" t="s">
        <v>1903</v>
      </c>
      <c r="L5535" t="s">
        <v>1120</v>
      </c>
      <c r="M5535" t="s">
        <v>503</v>
      </c>
      <c r="N5535" t="s">
        <v>1037</v>
      </c>
      <c r="S5535" t="s">
        <v>30</v>
      </c>
      <c r="U5535">
        <f t="shared" si="260"/>
        <v>1</v>
      </c>
    </row>
    <row r="5536" spans="1:21" x14ac:dyDescent="0.25">
      <c r="A5536">
        <v>20190824</v>
      </c>
      <c r="B5536" t="s">
        <v>376</v>
      </c>
      <c r="C5536" t="str">
        <f t="shared" si="258"/>
        <v>W</v>
      </c>
      <c r="D5536" t="s">
        <v>1825</v>
      </c>
      <c r="E5536" s="1">
        <v>57</v>
      </c>
      <c r="F5536" s="1">
        <v>15</v>
      </c>
      <c r="G5536">
        <f t="shared" si="259"/>
        <v>42</v>
      </c>
      <c r="H5536" t="s">
        <v>1944</v>
      </c>
      <c r="K5536" t="s">
        <v>1894</v>
      </c>
      <c r="L5536" t="s">
        <v>1017</v>
      </c>
      <c r="M5536" t="s">
        <v>376</v>
      </c>
      <c r="N5536" t="s">
        <v>1033</v>
      </c>
      <c r="S5536" t="s">
        <v>30</v>
      </c>
      <c r="U5536">
        <f t="shared" si="260"/>
        <v>0</v>
      </c>
    </row>
    <row r="5537" spans="1:21" x14ac:dyDescent="0.25">
      <c r="A5537">
        <v>20190824</v>
      </c>
      <c r="B5537" t="s">
        <v>1825</v>
      </c>
      <c r="C5537" t="str">
        <f t="shared" si="258"/>
        <v>L</v>
      </c>
      <c r="D5537" t="s">
        <v>376</v>
      </c>
      <c r="E5537" s="1">
        <v>15</v>
      </c>
      <c r="F5537" s="1">
        <v>57</v>
      </c>
      <c r="G5537">
        <f t="shared" si="259"/>
        <v>-42</v>
      </c>
      <c r="H5537" t="s">
        <v>1944</v>
      </c>
      <c r="K5537" t="s">
        <v>1894</v>
      </c>
      <c r="L5537" t="s">
        <v>1017</v>
      </c>
      <c r="M5537" t="s">
        <v>376</v>
      </c>
      <c r="N5537" t="s">
        <v>1037</v>
      </c>
      <c r="S5537" t="s">
        <v>30</v>
      </c>
      <c r="U5537">
        <f t="shared" si="260"/>
        <v>0</v>
      </c>
    </row>
    <row r="5538" spans="1:21" x14ac:dyDescent="0.25">
      <c r="A5538">
        <v>20190830</v>
      </c>
      <c r="B5538" t="s">
        <v>164</v>
      </c>
      <c r="C5538" t="str">
        <f t="shared" si="258"/>
        <v>W</v>
      </c>
      <c r="D5538" t="s">
        <v>171</v>
      </c>
      <c r="E5538" s="1">
        <v>47</v>
      </c>
      <c r="F5538" s="1">
        <v>19</v>
      </c>
      <c r="G5538">
        <f t="shared" si="259"/>
        <v>28</v>
      </c>
      <c r="H5538" t="s">
        <v>1945</v>
      </c>
      <c r="K5538" t="s">
        <v>1820</v>
      </c>
      <c r="L5538" t="s">
        <v>1819</v>
      </c>
      <c r="M5538" t="s">
        <v>164</v>
      </c>
      <c r="N5538" t="s">
        <v>1033</v>
      </c>
      <c r="S5538" t="s">
        <v>30</v>
      </c>
      <c r="U5538">
        <f t="shared" si="260"/>
        <v>0</v>
      </c>
    </row>
    <row r="5539" spans="1:21" x14ac:dyDescent="0.25">
      <c r="A5539">
        <v>20190830</v>
      </c>
      <c r="B5539" t="s">
        <v>171</v>
      </c>
      <c r="C5539" t="str">
        <f t="shared" si="258"/>
        <v>L</v>
      </c>
      <c r="D5539" t="s">
        <v>164</v>
      </c>
      <c r="E5539" s="1">
        <v>19</v>
      </c>
      <c r="F5539" s="1">
        <v>47</v>
      </c>
      <c r="G5539">
        <f t="shared" si="259"/>
        <v>-28</v>
      </c>
      <c r="H5539" t="s">
        <v>1945</v>
      </c>
      <c r="K5539" t="s">
        <v>1820</v>
      </c>
      <c r="L5539" t="s">
        <v>1819</v>
      </c>
      <c r="M5539" t="s">
        <v>164</v>
      </c>
      <c r="N5539" t="s">
        <v>1037</v>
      </c>
      <c r="S5539" t="s">
        <v>30</v>
      </c>
      <c r="U5539">
        <f t="shared" si="260"/>
        <v>0</v>
      </c>
    </row>
    <row r="5540" spans="1:21" x14ac:dyDescent="0.25">
      <c r="A5540">
        <v>20190831</v>
      </c>
      <c r="B5540" t="s">
        <v>1264</v>
      </c>
      <c r="C5540" t="str">
        <f t="shared" si="258"/>
        <v>L</v>
      </c>
      <c r="D5540" t="s">
        <v>1825</v>
      </c>
      <c r="E5540" s="1">
        <v>17</v>
      </c>
      <c r="F5540" s="1">
        <v>22</v>
      </c>
      <c r="G5540">
        <f t="shared" si="259"/>
        <v>-5</v>
      </c>
      <c r="H5540" t="s">
        <v>1941</v>
      </c>
      <c r="K5540" t="s">
        <v>1407</v>
      </c>
      <c r="L5540" t="s">
        <v>1263</v>
      </c>
      <c r="M5540" t="s">
        <v>1264</v>
      </c>
      <c r="N5540" t="s">
        <v>1033</v>
      </c>
      <c r="S5540" t="s">
        <v>30</v>
      </c>
      <c r="U5540">
        <f t="shared" si="260"/>
        <v>1</v>
      </c>
    </row>
    <row r="5541" spans="1:21" x14ac:dyDescent="0.25">
      <c r="A5541">
        <v>20190831</v>
      </c>
      <c r="B5541" t="s">
        <v>1825</v>
      </c>
      <c r="C5541" t="str">
        <f t="shared" si="258"/>
        <v>W</v>
      </c>
      <c r="D5541" t="s">
        <v>1264</v>
      </c>
      <c r="E5541" s="1">
        <v>22</v>
      </c>
      <c r="F5541" s="1">
        <v>17</v>
      </c>
      <c r="G5541">
        <f t="shared" si="259"/>
        <v>5</v>
      </c>
      <c r="H5541" t="s">
        <v>1941</v>
      </c>
      <c r="K5541" t="s">
        <v>1407</v>
      </c>
      <c r="L5541" t="s">
        <v>1263</v>
      </c>
      <c r="M5541" t="s">
        <v>1264</v>
      </c>
      <c r="N5541" t="s">
        <v>1037</v>
      </c>
      <c r="S5541" t="s">
        <v>30</v>
      </c>
      <c r="U5541">
        <f t="shared" si="260"/>
        <v>0</v>
      </c>
    </row>
    <row r="5542" spans="1:21" x14ac:dyDescent="0.25">
      <c r="A5542">
        <v>20190906</v>
      </c>
      <c r="B5542" t="s">
        <v>376</v>
      </c>
      <c r="C5542" t="str">
        <f t="shared" si="258"/>
        <v>W</v>
      </c>
      <c r="D5542" t="s">
        <v>171</v>
      </c>
      <c r="E5542" s="1">
        <v>37</v>
      </c>
      <c r="F5542" s="1">
        <v>0</v>
      </c>
      <c r="G5542">
        <f t="shared" si="259"/>
        <v>37</v>
      </c>
      <c r="H5542" t="s">
        <v>1944</v>
      </c>
      <c r="K5542" t="s">
        <v>1943</v>
      </c>
      <c r="L5542" t="s">
        <v>1942</v>
      </c>
      <c r="M5542" t="s">
        <v>376</v>
      </c>
      <c r="N5542" t="s">
        <v>1033</v>
      </c>
      <c r="S5542" t="s">
        <v>30</v>
      </c>
      <c r="U5542">
        <f t="shared" si="260"/>
        <v>0</v>
      </c>
    </row>
    <row r="5543" spans="1:21" x14ac:dyDescent="0.25">
      <c r="A5543">
        <v>20190906</v>
      </c>
      <c r="B5543" t="s">
        <v>171</v>
      </c>
      <c r="C5543" t="str">
        <f t="shared" si="258"/>
        <v>L</v>
      </c>
      <c r="D5543" t="s">
        <v>376</v>
      </c>
      <c r="E5543" s="1">
        <v>0</v>
      </c>
      <c r="F5543" s="1">
        <v>37</v>
      </c>
      <c r="G5543">
        <f t="shared" si="259"/>
        <v>-37</v>
      </c>
      <c r="H5543" t="s">
        <v>1944</v>
      </c>
      <c r="K5543" t="s">
        <v>1943</v>
      </c>
      <c r="L5543" t="s">
        <v>1942</v>
      </c>
      <c r="M5543" t="s">
        <v>376</v>
      </c>
      <c r="N5543" t="s">
        <v>1037</v>
      </c>
      <c r="S5543" t="s">
        <v>30</v>
      </c>
      <c r="U5543">
        <f t="shared" si="260"/>
        <v>0</v>
      </c>
    </row>
    <row r="5544" spans="1:21" x14ac:dyDescent="0.25">
      <c r="A5544">
        <v>20190907</v>
      </c>
      <c r="B5544" t="s">
        <v>1825</v>
      </c>
      <c r="C5544" t="str">
        <f t="shared" si="258"/>
        <v>W</v>
      </c>
      <c r="D5544" t="s">
        <v>1264</v>
      </c>
      <c r="E5544" s="1">
        <v>19</v>
      </c>
      <c r="F5544" s="1">
        <v>10</v>
      </c>
      <c r="G5544">
        <f t="shared" si="259"/>
        <v>9</v>
      </c>
      <c r="H5544" t="s">
        <v>1941</v>
      </c>
      <c r="K5544" t="s">
        <v>1827</v>
      </c>
      <c r="L5544" t="s">
        <v>1826</v>
      </c>
      <c r="M5544" t="s">
        <v>1825</v>
      </c>
      <c r="N5544" t="s">
        <v>1033</v>
      </c>
      <c r="S5544" t="s">
        <v>30</v>
      </c>
      <c r="U5544">
        <f t="shared" si="260"/>
        <v>0</v>
      </c>
    </row>
    <row r="5545" spans="1:21" x14ac:dyDescent="0.25">
      <c r="A5545">
        <v>20190907</v>
      </c>
      <c r="B5545" t="s">
        <v>1264</v>
      </c>
      <c r="C5545" t="str">
        <f t="shared" si="258"/>
        <v>L</v>
      </c>
      <c r="D5545" t="s">
        <v>1825</v>
      </c>
      <c r="E5545" s="1">
        <v>10</v>
      </c>
      <c r="F5545" s="1">
        <v>19</v>
      </c>
      <c r="G5545">
        <f t="shared" si="259"/>
        <v>-9</v>
      </c>
      <c r="H5545" t="s">
        <v>1941</v>
      </c>
      <c r="K5545" t="s">
        <v>1827</v>
      </c>
      <c r="L5545" t="s">
        <v>1826</v>
      </c>
      <c r="M5545" t="s">
        <v>1825</v>
      </c>
      <c r="N5545" t="s">
        <v>1037</v>
      </c>
      <c r="S5545" t="s">
        <v>30</v>
      </c>
      <c r="U5545">
        <f t="shared" si="260"/>
        <v>0</v>
      </c>
    </row>
    <row r="5546" spans="1:21" x14ac:dyDescent="0.25">
      <c r="A5546">
        <v>20190920</v>
      </c>
      <c r="B5546" t="s">
        <v>1823</v>
      </c>
      <c r="C5546" t="str">
        <f t="shared" si="258"/>
        <v>W</v>
      </c>
      <c r="D5546" t="s">
        <v>187</v>
      </c>
      <c r="E5546" s="1">
        <v>30</v>
      </c>
      <c r="F5546" s="1">
        <v>10</v>
      </c>
      <c r="G5546">
        <f t="shared" si="259"/>
        <v>20</v>
      </c>
      <c r="H5546" t="s">
        <v>2640</v>
      </c>
      <c r="I5546" t="s">
        <v>2629</v>
      </c>
      <c r="J5546" t="s">
        <v>208</v>
      </c>
      <c r="K5546" t="s">
        <v>2641</v>
      </c>
      <c r="L5546" t="s">
        <v>1831</v>
      </c>
      <c r="M5546" t="s">
        <v>1823</v>
      </c>
      <c r="N5546" t="s">
        <v>1033</v>
      </c>
      <c r="R5546" t="s">
        <v>30</v>
      </c>
      <c r="T5546">
        <v>4</v>
      </c>
      <c r="U5546">
        <f t="shared" si="260"/>
        <v>0</v>
      </c>
    </row>
    <row r="5547" spans="1:21" x14ac:dyDescent="0.25">
      <c r="A5547">
        <v>20190920</v>
      </c>
      <c r="B5547" t="s">
        <v>187</v>
      </c>
      <c r="C5547" t="str">
        <f t="shared" si="258"/>
        <v>L</v>
      </c>
      <c r="D5547" t="s">
        <v>1823</v>
      </c>
      <c r="E5547" s="1">
        <v>10</v>
      </c>
      <c r="F5547" s="1">
        <v>30</v>
      </c>
      <c r="G5547">
        <f t="shared" si="259"/>
        <v>-20</v>
      </c>
      <c r="H5547" t="s">
        <v>2640</v>
      </c>
      <c r="I5547" t="s">
        <v>2629</v>
      </c>
      <c r="J5547" t="s">
        <v>208</v>
      </c>
      <c r="K5547" t="s">
        <v>2641</v>
      </c>
      <c r="L5547" t="s">
        <v>1831</v>
      </c>
      <c r="M5547" t="s">
        <v>1823</v>
      </c>
      <c r="N5547" t="s">
        <v>1037</v>
      </c>
      <c r="R5547" t="s">
        <v>30</v>
      </c>
      <c r="T5547">
        <v>4</v>
      </c>
      <c r="U5547">
        <f t="shared" si="260"/>
        <v>0</v>
      </c>
    </row>
    <row r="5548" spans="1:21" x14ac:dyDescent="0.25">
      <c r="A5548">
        <v>20190921</v>
      </c>
      <c r="B5548" t="s">
        <v>164</v>
      </c>
      <c r="C5548" t="str">
        <f t="shared" si="258"/>
        <v>W</v>
      </c>
      <c r="D5548" t="s">
        <v>1821</v>
      </c>
      <c r="E5548" s="1">
        <v>23</v>
      </c>
      <c r="F5548" s="1">
        <v>21</v>
      </c>
      <c r="G5548">
        <f t="shared" si="259"/>
        <v>2</v>
      </c>
      <c r="H5548" t="s">
        <v>2640</v>
      </c>
      <c r="I5548" t="s">
        <v>2629</v>
      </c>
      <c r="J5548" t="s">
        <v>210</v>
      </c>
      <c r="K5548" t="s">
        <v>2641</v>
      </c>
      <c r="L5548" t="s">
        <v>1831</v>
      </c>
      <c r="M5548" t="s">
        <v>1823</v>
      </c>
      <c r="N5548" t="s">
        <v>1839</v>
      </c>
      <c r="R5548" t="s">
        <v>30</v>
      </c>
      <c r="T5548">
        <v>4</v>
      </c>
      <c r="U5548">
        <f t="shared" si="260"/>
        <v>0</v>
      </c>
    </row>
    <row r="5549" spans="1:21" x14ac:dyDescent="0.25">
      <c r="A5549">
        <v>20190921</v>
      </c>
      <c r="B5549" t="s">
        <v>1821</v>
      </c>
      <c r="C5549" t="str">
        <f t="shared" si="258"/>
        <v>L</v>
      </c>
      <c r="D5549" t="s">
        <v>164</v>
      </c>
      <c r="E5549" s="1">
        <v>21</v>
      </c>
      <c r="F5549" s="1">
        <v>23</v>
      </c>
      <c r="G5549">
        <f t="shared" si="259"/>
        <v>-2</v>
      </c>
      <c r="H5549" t="s">
        <v>2640</v>
      </c>
      <c r="I5549" t="s">
        <v>2629</v>
      </c>
      <c r="J5549" t="s">
        <v>210</v>
      </c>
      <c r="K5549" t="s">
        <v>2641</v>
      </c>
      <c r="L5549" t="s">
        <v>1831</v>
      </c>
      <c r="M5549" t="s">
        <v>1823</v>
      </c>
      <c r="N5549" t="s">
        <v>1839</v>
      </c>
      <c r="R5549" t="s">
        <v>30</v>
      </c>
      <c r="T5549">
        <v>4</v>
      </c>
      <c r="U5549">
        <f t="shared" si="260"/>
        <v>1</v>
      </c>
    </row>
    <row r="5550" spans="1:21" x14ac:dyDescent="0.25">
      <c r="A5550">
        <v>20190921</v>
      </c>
      <c r="B5550" t="s">
        <v>1787</v>
      </c>
      <c r="C5550" t="str">
        <f t="shared" si="258"/>
        <v>W</v>
      </c>
      <c r="D5550" t="s">
        <v>1828</v>
      </c>
      <c r="E5550" s="1">
        <v>23</v>
      </c>
      <c r="F5550" s="1">
        <v>13</v>
      </c>
      <c r="G5550">
        <f t="shared" si="259"/>
        <v>10</v>
      </c>
      <c r="H5550" t="s">
        <v>2640</v>
      </c>
      <c r="I5550" t="s">
        <v>2629</v>
      </c>
      <c r="J5550" t="s">
        <v>212</v>
      </c>
      <c r="K5550" t="s">
        <v>1959</v>
      </c>
      <c r="L5550" t="s">
        <v>1958</v>
      </c>
      <c r="M5550" t="s">
        <v>1823</v>
      </c>
      <c r="N5550" t="s">
        <v>1839</v>
      </c>
      <c r="R5550" t="s">
        <v>30</v>
      </c>
      <c r="T5550">
        <v>4</v>
      </c>
      <c r="U5550">
        <f t="shared" si="260"/>
        <v>0</v>
      </c>
    </row>
    <row r="5551" spans="1:21" x14ac:dyDescent="0.25">
      <c r="A5551">
        <v>20190921</v>
      </c>
      <c r="B5551" t="s">
        <v>1828</v>
      </c>
      <c r="C5551" t="str">
        <f t="shared" si="258"/>
        <v>L</v>
      </c>
      <c r="D5551" t="s">
        <v>1787</v>
      </c>
      <c r="E5551" s="1">
        <v>13</v>
      </c>
      <c r="F5551" s="1">
        <v>23</v>
      </c>
      <c r="G5551">
        <f t="shared" si="259"/>
        <v>-10</v>
      </c>
      <c r="H5551" t="s">
        <v>2640</v>
      </c>
      <c r="I5551" t="s">
        <v>2629</v>
      </c>
      <c r="J5551" t="s">
        <v>212</v>
      </c>
      <c r="K5551" t="s">
        <v>1959</v>
      </c>
      <c r="L5551" t="s">
        <v>1958</v>
      </c>
      <c r="M5551" t="s">
        <v>1823</v>
      </c>
      <c r="N5551" t="s">
        <v>1839</v>
      </c>
      <c r="R5551" t="s">
        <v>30</v>
      </c>
      <c r="T5551">
        <v>4</v>
      </c>
      <c r="U5551">
        <f t="shared" si="260"/>
        <v>0</v>
      </c>
    </row>
    <row r="5552" spans="1:21" x14ac:dyDescent="0.25">
      <c r="A5552">
        <v>20190921</v>
      </c>
      <c r="B5552" t="s">
        <v>1824</v>
      </c>
      <c r="C5552" t="str">
        <f t="shared" si="258"/>
        <v>W</v>
      </c>
      <c r="D5552" t="s">
        <v>1817</v>
      </c>
      <c r="E5552" s="1">
        <v>39</v>
      </c>
      <c r="F5552" s="1">
        <v>21</v>
      </c>
      <c r="G5552">
        <f t="shared" si="259"/>
        <v>18</v>
      </c>
      <c r="H5552" t="s">
        <v>2640</v>
      </c>
      <c r="I5552" t="s">
        <v>2629</v>
      </c>
      <c r="J5552" t="s">
        <v>207</v>
      </c>
      <c r="K5552" t="s">
        <v>2662</v>
      </c>
      <c r="L5552" t="s">
        <v>2661</v>
      </c>
      <c r="M5552" t="s">
        <v>1823</v>
      </c>
      <c r="N5552" t="s">
        <v>1839</v>
      </c>
      <c r="R5552" t="s">
        <v>30</v>
      </c>
      <c r="T5552">
        <v>4</v>
      </c>
      <c r="U5552">
        <f t="shared" si="260"/>
        <v>0</v>
      </c>
    </row>
    <row r="5553" spans="1:21" x14ac:dyDescent="0.25">
      <c r="A5553">
        <v>20190921</v>
      </c>
      <c r="B5553" t="s">
        <v>1817</v>
      </c>
      <c r="C5553" t="str">
        <f t="shared" si="258"/>
        <v>L</v>
      </c>
      <c r="D5553" t="s">
        <v>1824</v>
      </c>
      <c r="E5553" s="1">
        <v>21</v>
      </c>
      <c r="F5553" s="1">
        <v>39</v>
      </c>
      <c r="G5553">
        <f t="shared" si="259"/>
        <v>-18</v>
      </c>
      <c r="H5553" t="s">
        <v>2640</v>
      </c>
      <c r="I5553" t="s">
        <v>2629</v>
      </c>
      <c r="J5553" t="s">
        <v>207</v>
      </c>
      <c r="K5553" t="s">
        <v>2662</v>
      </c>
      <c r="L5553" t="s">
        <v>2661</v>
      </c>
      <c r="M5553" t="s">
        <v>1823</v>
      </c>
      <c r="N5553" t="s">
        <v>1839</v>
      </c>
      <c r="R5553" t="s">
        <v>30</v>
      </c>
      <c r="T5553">
        <v>4</v>
      </c>
      <c r="U5553">
        <f t="shared" si="260"/>
        <v>0</v>
      </c>
    </row>
    <row r="5554" spans="1:21" x14ac:dyDescent="0.25">
      <c r="A5554">
        <v>20190922</v>
      </c>
      <c r="B5554" t="s">
        <v>171</v>
      </c>
      <c r="C5554" t="str">
        <f t="shared" si="258"/>
        <v>W</v>
      </c>
      <c r="D5554" t="s">
        <v>2639</v>
      </c>
      <c r="E5554" s="1">
        <v>47</v>
      </c>
      <c r="F5554" s="1">
        <v>22</v>
      </c>
      <c r="G5554">
        <f t="shared" si="259"/>
        <v>25</v>
      </c>
      <c r="H5554" t="s">
        <v>2640</v>
      </c>
      <c r="I5554" t="s">
        <v>2629</v>
      </c>
      <c r="J5554" t="s">
        <v>212</v>
      </c>
      <c r="K5554" t="s">
        <v>2647</v>
      </c>
      <c r="L5554" t="s">
        <v>2646</v>
      </c>
      <c r="M5554" t="s">
        <v>1823</v>
      </c>
      <c r="N5554" t="s">
        <v>1839</v>
      </c>
      <c r="R5554" t="s">
        <v>30</v>
      </c>
      <c r="T5554">
        <v>4</v>
      </c>
      <c r="U5554">
        <f t="shared" si="260"/>
        <v>0</v>
      </c>
    </row>
    <row r="5555" spans="1:21" x14ac:dyDescent="0.25">
      <c r="A5555">
        <v>20190922</v>
      </c>
      <c r="B5555" t="s">
        <v>2639</v>
      </c>
      <c r="C5555" t="str">
        <f t="shared" si="258"/>
        <v>L</v>
      </c>
      <c r="D5555" t="s">
        <v>171</v>
      </c>
      <c r="E5555" s="1">
        <v>22</v>
      </c>
      <c r="F5555" s="1">
        <v>47</v>
      </c>
      <c r="G5555">
        <f t="shared" si="259"/>
        <v>-25</v>
      </c>
      <c r="H5555" t="s">
        <v>2640</v>
      </c>
      <c r="I5555" t="s">
        <v>2629</v>
      </c>
      <c r="J5555" t="s">
        <v>212</v>
      </c>
      <c r="K5555" t="s">
        <v>2647</v>
      </c>
      <c r="L5555" t="s">
        <v>2646</v>
      </c>
      <c r="M5555" t="s">
        <v>1823</v>
      </c>
      <c r="N5555" t="s">
        <v>1839</v>
      </c>
      <c r="R5555" t="s">
        <v>30</v>
      </c>
      <c r="T5555">
        <v>4</v>
      </c>
      <c r="U5555">
        <f t="shared" si="260"/>
        <v>0</v>
      </c>
    </row>
    <row r="5556" spans="1:21" x14ac:dyDescent="0.25">
      <c r="A5556">
        <v>20190922</v>
      </c>
      <c r="B5556" t="s">
        <v>1825</v>
      </c>
      <c r="C5556" t="str">
        <f t="shared" si="258"/>
        <v>W</v>
      </c>
      <c r="D5556" t="s">
        <v>503</v>
      </c>
      <c r="E5556" s="1">
        <v>27</v>
      </c>
      <c r="F5556" s="1">
        <v>3</v>
      </c>
      <c r="G5556">
        <f t="shared" si="259"/>
        <v>24</v>
      </c>
      <c r="H5556" t="s">
        <v>2640</v>
      </c>
      <c r="I5556" t="s">
        <v>2629</v>
      </c>
      <c r="J5556" t="s">
        <v>208</v>
      </c>
      <c r="K5556" t="s">
        <v>1959</v>
      </c>
      <c r="L5556" t="s">
        <v>1958</v>
      </c>
      <c r="M5556" t="s">
        <v>1823</v>
      </c>
      <c r="N5556" t="s">
        <v>1839</v>
      </c>
      <c r="R5556" t="s">
        <v>30</v>
      </c>
      <c r="T5556">
        <v>4</v>
      </c>
      <c r="U5556">
        <f t="shared" si="260"/>
        <v>0</v>
      </c>
    </row>
    <row r="5557" spans="1:21" x14ac:dyDescent="0.25">
      <c r="A5557">
        <v>20190922</v>
      </c>
      <c r="B5557" t="s">
        <v>503</v>
      </c>
      <c r="C5557" t="str">
        <f t="shared" si="258"/>
        <v>L</v>
      </c>
      <c r="D5557" t="s">
        <v>1825</v>
      </c>
      <c r="E5557" s="1">
        <v>3</v>
      </c>
      <c r="F5557" s="1">
        <v>27</v>
      </c>
      <c r="G5557">
        <f t="shared" si="259"/>
        <v>-24</v>
      </c>
      <c r="H5557" t="s">
        <v>2640</v>
      </c>
      <c r="I5557" t="s">
        <v>2629</v>
      </c>
      <c r="J5557" t="s">
        <v>208</v>
      </c>
      <c r="K5557" t="s">
        <v>1959</v>
      </c>
      <c r="L5557" t="s">
        <v>1958</v>
      </c>
      <c r="M5557" t="s">
        <v>1823</v>
      </c>
      <c r="N5557" t="s">
        <v>1839</v>
      </c>
      <c r="R5557" t="s">
        <v>30</v>
      </c>
      <c r="T5557">
        <v>4</v>
      </c>
      <c r="U5557">
        <f t="shared" si="260"/>
        <v>0</v>
      </c>
    </row>
    <row r="5558" spans="1:21" x14ac:dyDescent="0.25">
      <c r="A5558">
        <v>20190922</v>
      </c>
      <c r="B5558" t="s">
        <v>376</v>
      </c>
      <c r="C5558" t="str">
        <f t="shared" si="258"/>
        <v>W</v>
      </c>
      <c r="D5558" t="s">
        <v>2631</v>
      </c>
      <c r="E5558" s="1">
        <v>35</v>
      </c>
      <c r="F5558" s="1">
        <v>3</v>
      </c>
      <c r="G5558">
        <f t="shared" si="259"/>
        <v>32</v>
      </c>
      <c r="H5558" t="s">
        <v>2640</v>
      </c>
      <c r="I5558" t="s">
        <v>2629</v>
      </c>
      <c r="J5558" t="s">
        <v>210</v>
      </c>
      <c r="K5558" t="s">
        <v>2662</v>
      </c>
      <c r="L5558" t="s">
        <v>2661</v>
      </c>
      <c r="M5558" t="s">
        <v>1823</v>
      </c>
      <c r="N5558" t="s">
        <v>1839</v>
      </c>
      <c r="R5558" t="s">
        <v>30</v>
      </c>
      <c r="T5558">
        <v>4</v>
      </c>
      <c r="U5558">
        <f t="shared" si="260"/>
        <v>0</v>
      </c>
    </row>
    <row r="5559" spans="1:21" x14ac:dyDescent="0.25">
      <c r="A5559">
        <v>20190922</v>
      </c>
      <c r="B5559" t="s">
        <v>2631</v>
      </c>
      <c r="C5559" t="str">
        <f t="shared" si="258"/>
        <v>L</v>
      </c>
      <c r="D5559" t="s">
        <v>376</v>
      </c>
      <c r="E5559" s="1">
        <v>3</v>
      </c>
      <c r="F5559" s="1">
        <v>35</v>
      </c>
      <c r="G5559">
        <f t="shared" si="259"/>
        <v>-32</v>
      </c>
      <c r="H5559" t="s">
        <v>2640</v>
      </c>
      <c r="I5559" t="s">
        <v>2629</v>
      </c>
      <c r="J5559" t="s">
        <v>210</v>
      </c>
      <c r="K5559" t="s">
        <v>2662</v>
      </c>
      <c r="L5559" t="s">
        <v>2661</v>
      </c>
      <c r="M5559" t="s">
        <v>1823</v>
      </c>
      <c r="N5559" t="s">
        <v>1839</v>
      </c>
      <c r="R5559" t="s">
        <v>30</v>
      </c>
      <c r="T5559">
        <v>4</v>
      </c>
      <c r="U5559">
        <f t="shared" si="260"/>
        <v>0</v>
      </c>
    </row>
    <row r="5560" spans="1:21" x14ac:dyDescent="0.25">
      <c r="A5560">
        <v>20190923</v>
      </c>
      <c r="B5560" t="s">
        <v>1264</v>
      </c>
      <c r="C5560" t="str">
        <f t="shared" si="258"/>
        <v>W</v>
      </c>
      <c r="D5560" t="s">
        <v>382</v>
      </c>
      <c r="E5560" s="1">
        <v>43</v>
      </c>
      <c r="F5560" s="1">
        <v>14</v>
      </c>
      <c r="G5560">
        <f t="shared" si="259"/>
        <v>29</v>
      </c>
      <c r="H5560" t="s">
        <v>2640</v>
      </c>
      <c r="I5560" t="s">
        <v>2629</v>
      </c>
      <c r="J5560" t="s">
        <v>207</v>
      </c>
      <c r="K5560" t="s">
        <v>2658</v>
      </c>
      <c r="L5560" t="s">
        <v>2657</v>
      </c>
      <c r="M5560" t="s">
        <v>1823</v>
      </c>
      <c r="N5560" t="s">
        <v>1839</v>
      </c>
      <c r="R5560" t="s">
        <v>30</v>
      </c>
      <c r="T5560">
        <v>4</v>
      </c>
      <c r="U5560">
        <f t="shared" si="260"/>
        <v>0</v>
      </c>
    </row>
    <row r="5561" spans="1:21" x14ac:dyDescent="0.25">
      <c r="A5561">
        <v>20190923</v>
      </c>
      <c r="B5561" t="s">
        <v>382</v>
      </c>
      <c r="C5561" t="str">
        <f t="shared" si="258"/>
        <v>L</v>
      </c>
      <c r="D5561" t="s">
        <v>1264</v>
      </c>
      <c r="E5561" s="1">
        <v>14</v>
      </c>
      <c r="F5561" s="1">
        <v>43</v>
      </c>
      <c r="G5561">
        <f t="shared" si="259"/>
        <v>-29</v>
      </c>
      <c r="H5561" t="s">
        <v>2640</v>
      </c>
      <c r="I5561" t="s">
        <v>2629</v>
      </c>
      <c r="J5561" t="s">
        <v>207</v>
      </c>
      <c r="K5561" t="s">
        <v>2658</v>
      </c>
      <c r="L5561" t="s">
        <v>2657</v>
      </c>
      <c r="M5561" t="s">
        <v>1823</v>
      </c>
      <c r="N5561" t="s">
        <v>1839</v>
      </c>
      <c r="R5561" t="s">
        <v>30</v>
      </c>
      <c r="T5561">
        <v>4</v>
      </c>
      <c r="U5561">
        <f t="shared" si="260"/>
        <v>0</v>
      </c>
    </row>
    <row r="5562" spans="1:21" x14ac:dyDescent="0.25">
      <c r="A5562">
        <v>20190924</v>
      </c>
      <c r="B5562" t="s">
        <v>187</v>
      </c>
      <c r="C5562" t="str">
        <f t="shared" si="258"/>
        <v>L</v>
      </c>
      <c r="D5562" t="s">
        <v>2633</v>
      </c>
      <c r="E5562" s="1">
        <v>9</v>
      </c>
      <c r="F5562" s="1">
        <v>34</v>
      </c>
      <c r="G5562">
        <f t="shared" si="259"/>
        <v>-25</v>
      </c>
      <c r="H5562" t="s">
        <v>2640</v>
      </c>
      <c r="I5562" t="s">
        <v>2629</v>
      </c>
      <c r="J5562" t="s">
        <v>208</v>
      </c>
      <c r="K5562" t="s">
        <v>2655</v>
      </c>
      <c r="L5562" t="s">
        <v>2654</v>
      </c>
      <c r="M5562" t="s">
        <v>1823</v>
      </c>
      <c r="N5562" t="s">
        <v>1839</v>
      </c>
      <c r="R5562" t="s">
        <v>30</v>
      </c>
      <c r="T5562">
        <v>4</v>
      </c>
      <c r="U5562">
        <f t="shared" si="260"/>
        <v>0</v>
      </c>
    </row>
    <row r="5563" spans="1:21" x14ac:dyDescent="0.25">
      <c r="A5563">
        <v>20190924</v>
      </c>
      <c r="B5563" t="s">
        <v>2633</v>
      </c>
      <c r="C5563" t="str">
        <f t="shared" si="258"/>
        <v>W</v>
      </c>
      <c r="D5563" t="s">
        <v>187</v>
      </c>
      <c r="E5563" s="1">
        <v>34</v>
      </c>
      <c r="F5563" s="1">
        <v>9</v>
      </c>
      <c r="G5563">
        <f t="shared" si="259"/>
        <v>25</v>
      </c>
      <c r="H5563" t="s">
        <v>2640</v>
      </c>
      <c r="I5563" t="s">
        <v>2629</v>
      </c>
      <c r="J5563" t="s">
        <v>208</v>
      </c>
      <c r="K5563" t="s">
        <v>2655</v>
      </c>
      <c r="L5563" t="s">
        <v>2654</v>
      </c>
      <c r="M5563" t="s">
        <v>1823</v>
      </c>
      <c r="N5563" t="s">
        <v>1839</v>
      </c>
      <c r="R5563" t="s">
        <v>30</v>
      </c>
      <c r="T5563">
        <v>4</v>
      </c>
      <c r="U5563">
        <f t="shared" si="260"/>
        <v>0</v>
      </c>
    </row>
    <row r="5564" spans="1:21" x14ac:dyDescent="0.25">
      <c r="A5564">
        <v>20190925</v>
      </c>
      <c r="B5564" t="s">
        <v>1817</v>
      </c>
      <c r="C5564" t="str">
        <f t="shared" si="258"/>
        <v>L</v>
      </c>
      <c r="D5564" t="s">
        <v>2635</v>
      </c>
      <c r="E5564" s="1">
        <v>27</v>
      </c>
      <c r="F5564" s="1">
        <v>30</v>
      </c>
      <c r="G5564">
        <f t="shared" si="259"/>
        <v>-3</v>
      </c>
      <c r="H5564" t="s">
        <v>2640</v>
      </c>
      <c r="I5564" t="s">
        <v>2629</v>
      </c>
      <c r="J5564" t="s">
        <v>207</v>
      </c>
      <c r="K5564" t="s">
        <v>2660</v>
      </c>
      <c r="L5564" t="s">
        <v>2659</v>
      </c>
      <c r="M5564" t="s">
        <v>1823</v>
      </c>
      <c r="N5564" t="s">
        <v>1839</v>
      </c>
      <c r="R5564" t="s">
        <v>30</v>
      </c>
      <c r="T5564">
        <v>4</v>
      </c>
      <c r="U5564">
        <f t="shared" si="260"/>
        <v>1</v>
      </c>
    </row>
    <row r="5565" spans="1:21" x14ac:dyDescent="0.25">
      <c r="A5565">
        <v>20190925</v>
      </c>
      <c r="B5565" t="s">
        <v>2635</v>
      </c>
      <c r="C5565" t="str">
        <f t="shared" si="258"/>
        <v>W</v>
      </c>
      <c r="D5565" t="s">
        <v>1817</v>
      </c>
      <c r="E5565" s="1">
        <v>30</v>
      </c>
      <c r="F5565" s="1">
        <v>27</v>
      </c>
      <c r="G5565">
        <f t="shared" si="259"/>
        <v>3</v>
      </c>
      <c r="H5565" t="s">
        <v>2640</v>
      </c>
      <c r="I5565" t="s">
        <v>2629</v>
      </c>
      <c r="J5565" t="s">
        <v>207</v>
      </c>
      <c r="K5565" t="s">
        <v>2660</v>
      </c>
      <c r="L5565" t="s">
        <v>2659</v>
      </c>
      <c r="M5565" t="s">
        <v>1823</v>
      </c>
      <c r="N5565" t="s">
        <v>1839</v>
      </c>
      <c r="R5565" t="s">
        <v>30</v>
      </c>
      <c r="T5565">
        <v>4</v>
      </c>
      <c r="U5565">
        <f t="shared" si="260"/>
        <v>0</v>
      </c>
    </row>
    <row r="5566" spans="1:21" x14ac:dyDescent="0.25">
      <c r="A5566">
        <v>20190926</v>
      </c>
      <c r="B5566" t="s">
        <v>171</v>
      </c>
      <c r="C5566" t="str">
        <f t="shared" si="258"/>
        <v>W</v>
      </c>
      <c r="D5566" t="s">
        <v>2645</v>
      </c>
      <c r="E5566" s="1">
        <v>48</v>
      </c>
      <c r="F5566" s="1">
        <v>7</v>
      </c>
      <c r="G5566">
        <f t="shared" si="259"/>
        <v>41</v>
      </c>
      <c r="H5566" t="s">
        <v>2640</v>
      </c>
      <c r="I5566" t="s">
        <v>2629</v>
      </c>
      <c r="J5566" t="s">
        <v>212</v>
      </c>
      <c r="K5566" t="s">
        <v>2651</v>
      </c>
      <c r="L5566" t="s">
        <v>2650</v>
      </c>
      <c r="M5566" t="s">
        <v>1823</v>
      </c>
      <c r="N5566" t="s">
        <v>1839</v>
      </c>
      <c r="R5566" t="s">
        <v>30</v>
      </c>
      <c r="T5566">
        <v>4</v>
      </c>
      <c r="U5566">
        <f t="shared" si="260"/>
        <v>0</v>
      </c>
    </row>
    <row r="5567" spans="1:21" x14ac:dyDescent="0.25">
      <c r="A5567">
        <v>20190926</v>
      </c>
      <c r="B5567" t="s">
        <v>2645</v>
      </c>
      <c r="C5567" t="str">
        <f t="shared" si="258"/>
        <v>L</v>
      </c>
      <c r="D5567" t="s">
        <v>171</v>
      </c>
      <c r="E5567" s="1">
        <v>7</v>
      </c>
      <c r="F5567" s="1">
        <v>48</v>
      </c>
      <c r="G5567">
        <f t="shared" si="259"/>
        <v>-41</v>
      </c>
      <c r="H5567" t="s">
        <v>2640</v>
      </c>
      <c r="I5567" t="s">
        <v>2629</v>
      </c>
      <c r="J5567" t="s">
        <v>212</v>
      </c>
      <c r="K5567" t="s">
        <v>2651</v>
      </c>
      <c r="L5567" t="s">
        <v>2650</v>
      </c>
      <c r="M5567" t="s">
        <v>1823</v>
      </c>
      <c r="N5567" t="s">
        <v>1839</v>
      </c>
      <c r="R5567" t="s">
        <v>30</v>
      </c>
      <c r="T5567">
        <v>4</v>
      </c>
      <c r="U5567">
        <f t="shared" si="260"/>
        <v>0</v>
      </c>
    </row>
    <row r="5568" spans="1:21" x14ac:dyDescent="0.25">
      <c r="A5568">
        <v>20190926</v>
      </c>
      <c r="B5568" t="s">
        <v>376</v>
      </c>
      <c r="C5568" t="str">
        <f t="shared" si="258"/>
        <v>W</v>
      </c>
      <c r="D5568" t="s">
        <v>660</v>
      </c>
      <c r="E5568" s="1">
        <v>45</v>
      </c>
      <c r="F5568" s="1">
        <v>7</v>
      </c>
      <c r="G5568">
        <f t="shared" si="259"/>
        <v>38</v>
      </c>
      <c r="H5568" t="s">
        <v>2640</v>
      </c>
      <c r="I5568" t="s">
        <v>2629</v>
      </c>
      <c r="J5568" t="s">
        <v>210</v>
      </c>
      <c r="K5568" t="s">
        <v>2656</v>
      </c>
      <c r="L5568" t="s">
        <v>1864</v>
      </c>
      <c r="M5568" t="s">
        <v>1823</v>
      </c>
      <c r="N5568" t="s">
        <v>1839</v>
      </c>
      <c r="R5568" t="s">
        <v>30</v>
      </c>
      <c r="T5568">
        <v>4</v>
      </c>
      <c r="U5568">
        <f t="shared" si="260"/>
        <v>0</v>
      </c>
    </row>
    <row r="5569" spans="1:21" x14ac:dyDescent="0.25">
      <c r="A5569">
        <v>20190926</v>
      </c>
      <c r="B5569" t="s">
        <v>660</v>
      </c>
      <c r="C5569" t="str">
        <f t="shared" si="258"/>
        <v>L</v>
      </c>
      <c r="D5569" t="s">
        <v>376</v>
      </c>
      <c r="E5569" s="1">
        <v>7</v>
      </c>
      <c r="F5569" s="1">
        <v>45</v>
      </c>
      <c r="G5569">
        <f t="shared" si="259"/>
        <v>-38</v>
      </c>
      <c r="H5569" t="s">
        <v>2640</v>
      </c>
      <c r="I5569" t="s">
        <v>2629</v>
      </c>
      <c r="J5569" t="s">
        <v>210</v>
      </c>
      <c r="K5569" t="s">
        <v>2656</v>
      </c>
      <c r="L5569" t="s">
        <v>1864</v>
      </c>
      <c r="M5569" t="s">
        <v>1823</v>
      </c>
      <c r="N5569" t="s">
        <v>1839</v>
      </c>
      <c r="R5569" t="s">
        <v>30</v>
      </c>
      <c r="T5569">
        <v>4</v>
      </c>
      <c r="U5569">
        <f t="shared" si="260"/>
        <v>0</v>
      </c>
    </row>
    <row r="5570" spans="1:21" x14ac:dyDescent="0.25">
      <c r="A5570">
        <v>20190928</v>
      </c>
      <c r="B5570" t="s">
        <v>1821</v>
      </c>
      <c r="C5570" t="str">
        <f t="shared" ref="C5570:C5633" si="261">IF(E5570-F5570&gt;0,"W",IF(E5570-F5570&lt;0,"L","D"))</f>
        <v>W</v>
      </c>
      <c r="D5570" t="s">
        <v>2631</v>
      </c>
      <c r="E5570" s="1">
        <v>28</v>
      </c>
      <c r="F5570" s="1">
        <v>12</v>
      </c>
      <c r="G5570">
        <f t="shared" ref="G5570:G5633" si="262">E5570-F5570</f>
        <v>16</v>
      </c>
      <c r="H5570" t="s">
        <v>2640</v>
      </c>
      <c r="I5570" t="s">
        <v>2629</v>
      </c>
      <c r="J5570" t="s">
        <v>210</v>
      </c>
      <c r="K5570" t="s">
        <v>2647</v>
      </c>
      <c r="L5570" t="s">
        <v>2646</v>
      </c>
      <c r="M5570" t="s">
        <v>1823</v>
      </c>
      <c r="N5570" t="s">
        <v>1839</v>
      </c>
      <c r="R5570" t="s">
        <v>30</v>
      </c>
      <c r="T5570">
        <v>4</v>
      </c>
      <c r="U5570">
        <f t="shared" ref="U5570:U5633" si="263">IF(C5570="L",IF(G5570&gt;-8,1,0),0)</f>
        <v>0</v>
      </c>
    </row>
    <row r="5571" spans="1:21" x14ac:dyDescent="0.25">
      <c r="A5571">
        <v>20190928</v>
      </c>
      <c r="B5571" t="s">
        <v>2631</v>
      </c>
      <c r="C5571" t="str">
        <f t="shared" si="261"/>
        <v>L</v>
      </c>
      <c r="D5571" t="s">
        <v>1821</v>
      </c>
      <c r="E5571" s="1">
        <v>12</v>
      </c>
      <c r="F5571" s="1">
        <v>28</v>
      </c>
      <c r="G5571">
        <f t="shared" si="262"/>
        <v>-16</v>
      </c>
      <c r="H5571" t="s">
        <v>2640</v>
      </c>
      <c r="I5571" t="s">
        <v>2629</v>
      </c>
      <c r="J5571" t="s">
        <v>210</v>
      </c>
      <c r="K5571" t="s">
        <v>2647</v>
      </c>
      <c r="L5571" t="s">
        <v>2646</v>
      </c>
      <c r="M5571" t="s">
        <v>1823</v>
      </c>
      <c r="N5571" t="s">
        <v>1839</v>
      </c>
      <c r="R5571" t="s">
        <v>30</v>
      </c>
      <c r="T5571">
        <v>4</v>
      </c>
      <c r="U5571">
        <f t="shared" si="263"/>
        <v>0</v>
      </c>
    </row>
    <row r="5572" spans="1:21" x14ac:dyDescent="0.25">
      <c r="A5572">
        <v>20190928</v>
      </c>
      <c r="B5572" t="s">
        <v>1823</v>
      </c>
      <c r="C5572" t="str">
        <f t="shared" si="261"/>
        <v>W</v>
      </c>
      <c r="D5572" t="s">
        <v>1825</v>
      </c>
      <c r="E5572" s="1">
        <v>19</v>
      </c>
      <c r="F5572" s="1">
        <v>12</v>
      </c>
      <c r="G5572">
        <f t="shared" si="262"/>
        <v>7</v>
      </c>
      <c r="H5572" t="s">
        <v>2640</v>
      </c>
      <c r="I5572" t="s">
        <v>2629</v>
      </c>
      <c r="J5572" t="s">
        <v>208</v>
      </c>
      <c r="K5572" t="s">
        <v>2653</v>
      </c>
      <c r="L5572" t="s">
        <v>2652</v>
      </c>
      <c r="M5572" t="s">
        <v>1823</v>
      </c>
      <c r="N5572" t="s">
        <v>1033</v>
      </c>
      <c r="R5572" t="s">
        <v>30</v>
      </c>
      <c r="T5572">
        <v>4</v>
      </c>
      <c r="U5572">
        <f t="shared" si="263"/>
        <v>0</v>
      </c>
    </row>
    <row r="5573" spans="1:21" x14ac:dyDescent="0.25">
      <c r="A5573">
        <v>20190928</v>
      </c>
      <c r="B5573" t="s">
        <v>1825</v>
      </c>
      <c r="C5573" t="str">
        <f t="shared" si="261"/>
        <v>L</v>
      </c>
      <c r="D5573" t="s">
        <v>1823</v>
      </c>
      <c r="E5573" s="1">
        <v>12</v>
      </c>
      <c r="F5573" s="1">
        <v>19</v>
      </c>
      <c r="G5573">
        <f t="shared" si="262"/>
        <v>-7</v>
      </c>
      <c r="H5573" t="s">
        <v>2640</v>
      </c>
      <c r="I5573" t="s">
        <v>2629</v>
      </c>
      <c r="J5573" t="s">
        <v>208</v>
      </c>
      <c r="K5573" t="s">
        <v>2653</v>
      </c>
      <c r="L5573" t="s">
        <v>2652</v>
      </c>
      <c r="M5573" t="s">
        <v>1823</v>
      </c>
      <c r="N5573" t="s">
        <v>1037</v>
      </c>
      <c r="R5573" t="s">
        <v>30</v>
      </c>
      <c r="T5573">
        <v>4</v>
      </c>
      <c r="U5573">
        <f t="shared" si="263"/>
        <v>1</v>
      </c>
    </row>
    <row r="5574" spans="1:21" x14ac:dyDescent="0.25">
      <c r="A5574">
        <v>20190928</v>
      </c>
      <c r="B5574" t="s">
        <v>1828</v>
      </c>
      <c r="C5574" t="str">
        <f t="shared" si="261"/>
        <v>W</v>
      </c>
      <c r="D5574" t="s">
        <v>2639</v>
      </c>
      <c r="E5574" s="1">
        <v>57</v>
      </c>
      <c r="F5574" s="1">
        <v>3</v>
      </c>
      <c r="G5574">
        <f t="shared" si="262"/>
        <v>54</v>
      </c>
      <c r="H5574" t="s">
        <v>2640</v>
      </c>
      <c r="I5574" t="s">
        <v>2629</v>
      </c>
      <c r="J5574" t="s">
        <v>212</v>
      </c>
      <c r="K5574" t="s">
        <v>2658</v>
      </c>
      <c r="L5574" t="s">
        <v>2657</v>
      </c>
      <c r="M5574" t="s">
        <v>1823</v>
      </c>
      <c r="N5574" t="s">
        <v>1839</v>
      </c>
      <c r="R5574" t="s">
        <v>30</v>
      </c>
      <c r="T5574">
        <v>4</v>
      </c>
      <c r="U5574">
        <f t="shared" si="263"/>
        <v>0</v>
      </c>
    </row>
    <row r="5575" spans="1:21" x14ac:dyDescent="0.25">
      <c r="A5575">
        <v>20190928</v>
      </c>
      <c r="B5575" t="s">
        <v>2639</v>
      </c>
      <c r="C5575" t="str">
        <f t="shared" si="261"/>
        <v>L</v>
      </c>
      <c r="D5575" t="s">
        <v>1828</v>
      </c>
      <c r="E5575" s="1">
        <v>3</v>
      </c>
      <c r="F5575" s="1">
        <v>57</v>
      </c>
      <c r="G5575">
        <f t="shared" si="262"/>
        <v>-54</v>
      </c>
      <c r="H5575" t="s">
        <v>2640</v>
      </c>
      <c r="I5575" t="s">
        <v>2629</v>
      </c>
      <c r="J5575" t="s">
        <v>212</v>
      </c>
      <c r="K5575" t="s">
        <v>2658</v>
      </c>
      <c r="L5575" t="s">
        <v>2657</v>
      </c>
      <c r="M5575" t="s">
        <v>1823</v>
      </c>
      <c r="N5575" t="s">
        <v>1839</v>
      </c>
      <c r="R5575" t="s">
        <v>30</v>
      </c>
      <c r="T5575">
        <v>4</v>
      </c>
      <c r="U5575">
        <f t="shared" si="263"/>
        <v>0</v>
      </c>
    </row>
    <row r="5576" spans="1:21" x14ac:dyDescent="0.25">
      <c r="A5576">
        <v>20190929</v>
      </c>
      <c r="B5576" t="s">
        <v>1824</v>
      </c>
      <c r="C5576" t="str">
        <f t="shared" si="261"/>
        <v>L</v>
      </c>
      <c r="D5576" t="s">
        <v>1264</v>
      </c>
      <c r="E5576" s="1">
        <v>25</v>
      </c>
      <c r="F5576" s="1">
        <v>29</v>
      </c>
      <c r="G5576">
        <f t="shared" si="262"/>
        <v>-4</v>
      </c>
      <c r="H5576" t="s">
        <v>2640</v>
      </c>
      <c r="I5576" t="s">
        <v>2629</v>
      </c>
      <c r="J5576" t="s">
        <v>207</v>
      </c>
      <c r="K5576" t="s">
        <v>2641</v>
      </c>
      <c r="L5576" t="s">
        <v>1831</v>
      </c>
      <c r="M5576" t="s">
        <v>1823</v>
      </c>
      <c r="N5576" t="s">
        <v>1839</v>
      </c>
      <c r="R5576" t="s">
        <v>30</v>
      </c>
      <c r="T5576">
        <v>4</v>
      </c>
      <c r="U5576">
        <f t="shared" si="263"/>
        <v>1</v>
      </c>
    </row>
    <row r="5577" spans="1:21" x14ac:dyDescent="0.25">
      <c r="A5577">
        <v>20190929</v>
      </c>
      <c r="B5577" t="s">
        <v>1264</v>
      </c>
      <c r="C5577" t="str">
        <f t="shared" si="261"/>
        <v>W</v>
      </c>
      <c r="D5577" t="s">
        <v>1824</v>
      </c>
      <c r="E5577" s="1">
        <v>29</v>
      </c>
      <c r="F5577" s="1">
        <v>25</v>
      </c>
      <c r="G5577">
        <f t="shared" si="262"/>
        <v>4</v>
      </c>
      <c r="H5577" t="s">
        <v>2640</v>
      </c>
      <c r="I5577" t="s">
        <v>2629</v>
      </c>
      <c r="J5577" t="s">
        <v>207</v>
      </c>
      <c r="K5577" t="s">
        <v>2641</v>
      </c>
      <c r="L5577" t="s">
        <v>1831</v>
      </c>
      <c r="M5577" t="s">
        <v>1823</v>
      </c>
      <c r="N5577" t="s">
        <v>1839</v>
      </c>
      <c r="R5577" t="s">
        <v>30</v>
      </c>
      <c r="T5577">
        <v>4</v>
      </c>
      <c r="U5577">
        <f t="shared" si="263"/>
        <v>0</v>
      </c>
    </row>
    <row r="5578" spans="1:21" x14ac:dyDescent="0.25">
      <c r="A5578">
        <v>20190929</v>
      </c>
      <c r="B5578" t="s">
        <v>382</v>
      </c>
      <c r="C5578" t="str">
        <f t="shared" si="261"/>
        <v>W</v>
      </c>
      <c r="D5578" t="s">
        <v>2635</v>
      </c>
      <c r="E5578" s="1">
        <v>33</v>
      </c>
      <c r="F5578" s="1">
        <v>7</v>
      </c>
      <c r="G5578">
        <f t="shared" si="262"/>
        <v>26</v>
      </c>
      <c r="H5578" t="s">
        <v>2640</v>
      </c>
      <c r="I5578" t="s">
        <v>2629</v>
      </c>
      <c r="J5578" t="s">
        <v>207</v>
      </c>
      <c r="K5578" t="s">
        <v>2655</v>
      </c>
      <c r="L5578" t="s">
        <v>2654</v>
      </c>
      <c r="M5578" t="s">
        <v>1823</v>
      </c>
      <c r="N5578" t="s">
        <v>1839</v>
      </c>
      <c r="R5578" t="s">
        <v>30</v>
      </c>
      <c r="T5578">
        <v>4</v>
      </c>
      <c r="U5578">
        <f t="shared" si="263"/>
        <v>0</v>
      </c>
    </row>
    <row r="5579" spans="1:21" x14ac:dyDescent="0.25">
      <c r="A5579">
        <v>20190929</v>
      </c>
      <c r="B5579" t="s">
        <v>2635</v>
      </c>
      <c r="C5579" t="str">
        <f t="shared" si="261"/>
        <v>L</v>
      </c>
      <c r="D5579" t="s">
        <v>382</v>
      </c>
      <c r="E5579" s="1">
        <v>7</v>
      </c>
      <c r="F5579" s="1">
        <v>33</v>
      </c>
      <c r="G5579">
        <f t="shared" si="262"/>
        <v>-26</v>
      </c>
      <c r="H5579" t="s">
        <v>2640</v>
      </c>
      <c r="I5579" t="s">
        <v>2629</v>
      </c>
      <c r="J5579" t="s">
        <v>207</v>
      </c>
      <c r="K5579" t="s">
        <v>2655</v>
      </c>
      <c r="L5579" t="s">
        <v>2654</v>
      </c>
      <c r="M5579" t="s">
        <v>1823</v>
      </c>
      <c r="N5579" t="s">
        <v>1839</v>
      </c>
      <c r="R5579" t="s">
        <v>30</v>
      </c>
      <c r="T5579">
        <v>4</v>
      </c>
      <c r="U5579">
        <f t="shared" si="263"/>
        <v>0</v>
      </c>
    </row>
    <row r="5580" spans="1:21" x14ac:dyDescent="0.25">
      <c r="A5580">
        <v>20190930</v>
      </c>
      <c r="B5580" t="s">
        <v>503</v>
      </c>
      <c r="C5580" t="str">
        <f t="shared" si="261"/>
        <v>W</v>
      </c>
      <c r="D5580" t="s">
        <v>2633</v>
      </c>
      <c r="E5580" s="1">
        <v>34</v>
      </c>
      <c r="F5580" s="1">
        <v>0</v>
      </c>
      <c r="G5580">
        <f t="shared" si="262"/>
        <v>34</v>
      </c>
      <c r="H5580" t="s">
        <v>2640</v>
      </c>
      <c r="I5580" t="s">
        <v>2629</v>
      </c>
      <c r="J5580" t="s">
        <v>208</v>
      </c>
      <c r="K5580" t="s">
        <v>2656</v>
      </c>
      <c r="L5580" t="s">
        <v>1864</v>
      </c>
      <c r="M5580" t="s">
        <v>1823</v>
      </c>
      <c r="N5580" t="s">
        <v>1839</v>
      </c>
      <c r="R5580" t="s">
        <v>30</v>
      </c>
      <c r="T5580">
        <v>4</v>
      </c>
      <c r="U5580">
        <f t="shared" si="263"/>
        <v>0</v>
      </c>
    </row>
    <row r="5581" spans="1:21" x14ac:dyDescent="0.25">
      <c r="A5581">
        <v>20190930</v>
      </c>
      <c r="B5581" t="s">
        <v>2633</v>
      </c>
      <c r="C5581" t="str">
        <f t="shared" si="261"/>
        <v>L</v>
      </c>
      <c r="D5581" t="s">
        <v>503</v>
      </c>
      <c r="E5581" s="1">
        <v>0</v>
      </c>
      <c r="F5581" s="1">
        <v>34</v>
      </c>
      <c r="G5581">
        <f t="shared" si="262"/>
        <v>-34</v>
      </c>
      <c r="H5581" t="s">
        <v>2640</v>
      </c>
      <c r="I5581" t="s">
        <v>2629</v>
      </c>
      <c r="J5581" t="s">
        <v>208</v>
      </c>
      <c r="K5581" t="s">
        <v>2656</v>
      </c>
      <c r="L5581" t="s">
        <v>1864</v>
      </c>
      <c r="M5581" t="s">
        <v>1823</v>
      </c>
      <c r="N5581" t="s">
        <v>1839</v>
      </c>
      <c r="R5581" t="s">
        <v>30</v>
      </c>
      <c r="T5581">
        <v>4</v>
      </c>
      <c r="U5581">
        <f t="shared" si="263"/>
        <v>0</v>
      </c>
    </row>
    <row r="5582" spans="1:21" x14ac:dyDescent="0.25">
      <c r="A5582">
        <v>20191002</v>
      </c>
      <c r="B5582" t="s">
        <v>164</v>
      </c>
      <c r="C5582" t="str">
        <f t="shared" si="261"/>
        <v>W</v>
      </c>
      <c r="D5582" t="s">
        <v>660</v>
      </c>
      <c r="E5582" s="1">
        <v>33</v>
      </c>
      <c r="F5582" s="1">
        <v>9</v>
      </c>
      <c r="G5582">
        <f t="shared" si="262"/>
        <v>24</v>
      </c>
      <c r="H5582" t="s">
        <v>2640</v>
      </c>
      <c r="I5582" t="s">
        <v>2629</v>
      </c>
      <c r="J5582" t="s">
        <v>210</v>
      </c>
      <c r="K5582" t="s">
        <v>2651</v>
      </c>
      <c r="L5582" t="s">
        <v>2650</v>
      </c>
      <c r="M5582" t="s">
        <v>1823</v>
      </c>
      <c r="N5582" t="s">
        <v>1839</v>
      </c>
      <c r="R5582" t="s">
        <v>30</v>
      </c>
      <c r="T5582">
        <v>4</v>
      </c>
      <c r="U5582">
        <f t="shared" si="263"/>
        <v>0</v>
      </c>
    </row>
    <row r="5583" spans="1:21" x14ac:dyDescent="0.25">
      <c r="A5583">
        <v>20191002</v>
      </c>
      <c r="B5583" t="s">
        <v>660</v>
      </c>
      <c r="C5583" t="str">
        <f t="shared" si="261"/>
        <v>L</v>
      </c>
      <c r="D5583" t="s">
        <v>164</v>
      </c>
      <c r="E5583" s="1">
        <v>9</v>
      </c>
      <c r="F5583" s="1">
        <v>33</v>
      </c>
      <c r="G5583">
        <f t="shared" si="262"/>
        <v>-24</v>
      </c>
      <c r="H5583" t="s">
        <v>2640</v>
      </c>
      <c r="I5583" t="s">
        <v>2629</v>
      </c>
      <c r="J5583" t="s">
        <v>210</v>
      </c>
      <c r="K5583" t="s">
        <v>2651</v>
      </c>
      <c r="L5583" t="s">
        <v>2650</v>
      </c>
      <c r="M5583" t="s">
        <v>1823</v>
      </c>
      <c r="N5583" t="s">
        <v>1839</v>
      </c>
      <c r="R5583" t="s">
        <v>30</v>
      </c>
      <c r="T5583">
        <v>4</v>
      </c>
      <c r="U5583">
        <f t="shared" si="263"/>
        <v>0</v>
      </c>
    </row>
    <row r="5584" spans="1:21" x14ac:dyDescent="0.25">
      <c r="A5584">
        <v>20191002</v>
      </c>
      <c r="B5584" t="s">
        <v>1787</v>
      </c>
      <c r="C5584" t="str">
        <f t="shared" si="261"/>
        <v>W</v>
      </c>
      <c r="D5584" t="s">
        <v>2645</v>
      </c>
      <c r="E5584" s="1">
        <v>63</v>
      </c>
      <c r="F5584" s="1">
        <v>0</v>
      </c>
      <c r="G5584">
        <f t="shared" si="262"/>
        <v>63</v>
      </c>
      <c r="H5584" t="s">
        <v>2640</v>
      </c>
      <c r="I5584" t="s">
        <v>2629</v>
      </c>
      <c r="J5584" t="s">
        <v>212</v>
      </c>
      <c r="K5584" t="s">
        <v>2643</v>
      </c>
      <c r="L5584" t="s">
        <v>2642</v>
      </c>
      <c r="M5584" t="s">
        <v>1823</v>
      </c>
      <c r="N5584" t="s">
        <v>1839</v>
      </c>
      <c r="R5584" t="s">
        <v>30</v>
      </c>
      <c r="T5584">
        <v>4</v>
      </c>
      <c r="U5584">
        <f t="shared" si="263"/>
        <v>0</v>
      </c>
    </row>
    <row r="5585" spans="1:21" x14ac:dyDescent="0.25">
      <c r="A5585">
        <v>20191002</v>
      </c>
      <c r="B5585" t="s">
        <v>2645</v>
      </c>
      <c r="C5585" t="str">
        <f t="shared" si="261"/>
        <v>L</v>
      </c>
      <c r="D5585" t="s">
        <v>1787</v>
      </c>
      <c r="E5585" s="1">
        <v>0</v>
      </c>
      <c r="F5585" s="1">
        <v>63</v>
      </c>
      <c r="G5585">
        <f t="shared" si="262"/>
        <v>-63</v>
      </c>
      <c r="H5585" t="s">
        <v>2640</v>
      </c>
      <c r="I5585" t="s">
        <v>2629</v>
      </c>
      <c r="J5585" t="s">
        <v>212</v>
      </c>
      <c r="K5585" t="s">
        <v>2643</v>
      </c>
      <c r="L5585" t="s">
        <v>2642</v>
      </c>
      <c r="M5585" t="s">
        <v>1823</v>
      </c>
      <c r="N5585" t="s">
        <v>1839</v>
      </c>
      <c r="R5585" t="s">
        <v>30</v>
      </c>
      <c r="T5585">
        <v>4</v>
      </c>
      <c r="U5585">
        <f t="shared" si="263"/>
        <v>0</v>
      </c>
    </row>
    <row r="5586" spans="1:21" x14ac:dyDescent="0.25">
      <c r="A5586">
        <v>20191003</v>
      </c>
      <c r="B5586" t="s">
        <v>382</v>
      </c>
      <c r="C5586" t="str">
        <f t="shared" si="261"/>
        <v>L</v>
      </c>
      <c r="D5586" t="s">
        <v>1817</v>
      </c>
      <c r="E5586" s="1">
        <v>10</v>
      </c>
      <c r="F5586" s="1">
        <v>45</v>
      </c>
      <c r="G5586">
        <f t="shared" si="262"/>
        <v>-35</v>
      </c>
      <c r="H5586" t="s">
        <v>2640</v>
      </c>
      <c r="I5586" t="s">
        <v>2629</v>
      </c>
      <c r="J5586" t="s">
        <v>207</v>
      </c>
      <c r="K5586" t="s">
        <v>2647</v>
      </c>
      <c r="L5586" t="s">
        <v>2646</v>
      </c>
      <c r="M5586" t="s">
        <v>1823</v>
      </c>
      <c r="N5586" t="s">
        <v>1839</v>
      </c>
      <c r="R5586" t="s">
        <v>30</v>
      </c>
      <c r="T5586">
        <v>4</v>
      </c>
      <c r="U5586">
        <f t="shared" si="263"/>
        <v>0</v>
      </c>
    </row>
    <row r="5587" spans="1:21" x14ac:dyDescent="0.25">
      <c r="A5587">
        <v>20191003</v>
      </c>
      <c r="B5587" t="s">
        <v>1817</v>
      </c>
      <c r="C5587" t="str">
        <f t="shared" si="261"/>
        <v>W</v>
      </c>
      <c r="D5587" t="s">
        <v>382</v>
      </c>
      <c r="E5587" s="1">
        <v>45</v>
      </c>
      <c r="F5587" s="1">
        <v>10</v>
      </c>
      <c r="G5587">
        <f t="shared" si="262"/>
        <v>35</v>
      </c>
      <c r="H5587" t="s">
        <v>2640</v>
      </c>
      <c r="I5587" t="s">
        <v>2629</v>
      </c>
      <c r="J5587" t="s">
        <v>207</v>
      </c>
      <c r="K5587" t="s">
        <v>2647</v>
      </c>
      <c r="L5587" t="s">
        <v>2646</v>
      </c>
      <c r="M5587" t="s">
        <v>1823</v>
      </c>
      <c r="N5587" t="s">
        <v>1839</v>
      </c>
      <c r="R5587" t="s">
        <v>30</v>
      </c>
      <c r="T5587">
        <v>4</v>
      </c>
      <c r="U5587">
        <f t="shared" si="263"/>
        <v>0</v>
      </c>
    </row>
    <row r="5588" spans="1:21" x14ac:dyDescent="0.25">
      <c r="A5588">
        <v>20191003</v>
      </c>
      <c r="B5588" t="s">
        <v>1825</v>
      </c>
      <c r="C5588" t="str">
        <f t="shared" si="261"/>
        <v>W</v>
      </c>
      <c r="D5588" t="s">
        <v>187</v>
      </c>
      <c r="E5588" s="1">
        <v>35</v>
      </c>
      <c r="F5588" s="1">
        <v>0</v>
      </c>
      <c r="G5588">
        <f t="shared" si="262"/>
        <v>35</v>
      </c>
      <c r="H5588" t="s">
        <v>2640</v>
      </c>
      <c r="I5588" t="s">
        <v>2629</v>
      </c>
      <c r="J5588" t="s">
        <v>208</v>
      </c>
      <c r="K5588" t="s">
        <v>2656</v>
      </c>
      <c r="L5588" t="s">
        <v>1864</v>
      </c>
      <c r="M5588" t="s">
        <v>1823</v>
      </c>
      <c r="N5588" t="s">
        <v>1839</v>
      </c>
      <c r="R5588" t="s">
        <v>30</v>
      </c>
      <c r="T5588">
        <v>4</v>
      </c>
      <c r="U5588">
        <f t="shared" si="263"/>
        <v>0</v>
      </c>
    </row>
    <row r="5589" spans="1:21" x14ac:dyDescent="0.25">
      <c r="A5589">
        <v>20191003</v>
      </c>
      <c r="B5589" t="s">
        <v>187</v>
      </c>
      <c r="C5589" t="str">
        <f t="shared" si="261"/>
        <v>L</v>
      </c>
      <c r="D5589" t="s">
        <v>1825</v>
      </c>
      <c r="E5589" s="1">
        <v>0</v>
      </c>
      <c r="F5589" s="1">
        <v>35</v>
      </c>
      <c r="G5589">
        <f t="shared" si="262"/>
        <v>-35</v>
      </c>
      <c r="H5589" t="s">
        <v>2640</v>
      </c>
      <c r="I5589" t="s">
        <v>2629</v>
      </c>
      <c r="J5589" t="s">
        <v>208</v>
      </c>
      <c r="K5589" t="s">
        <v>2656</v>
      </c>
      <c r="L5589" t="s">
        <v>1864</v>
      </c>
      <c r="M5589" t="s">
        <v>1823</v>
      </c>
      <c r="N5589" t="s">
        <v>1839</v>
      </c>
      <c r="R5589" t="s">
        <v>30</v>
      </c>
      <c r="T5589">
        <v>4</v>
      </c>
      <c r="U5589">
        <f t="shared" si="263"/>
        <v>0</v>
      </c>
    </row>
    <row r="5590" spans="1:21" x14ac:dyDescent="0.25">
      <c r="A5590">
        <v>20191004</v>
      </c>
      <c r="B5590" t="s">
        <v>1828</v>
      </c>
      <c r="C5590" t="str">
        <f t="shared" si="261"/>
        <v>W</v>
      </c>
      <c r="D5590" t="s">
        <v>171</v>
      </c>
      <c r="E5590" s="1">
        <v>49</v>
      </c>
      <c r="F5590" s="1">
        <v>3</v>
      </c>
      <c r="G5590">
        <f t="shared" si="262"/>
        <v>46</v>
      </c>
      <c r="H5590" t="s">
        <v>2640</v>
      </c>
      <c r="I5590" t="s">
        <v>2629</v>
      </c>
      <c r="J5590" t="s">
        <v>212</v>
      </c>
      <c r="K5590" t="s">
        <v>2653</v>
      </c>
      <c r="L5590" t="s">
        <v>2652</v>
      </c>
      <c r="M5590" t="s">
        <v>1823</v>
      </c>
      <c r="N5590" t="s">
        <v>1839</v>
      </c>
      <c r="R5590" t="s">
        <v>30</v>
      </c>
      <c r="T5590">
        <v>4</v>
      </c>
      <c r="U5590">
        <f t="shared" si="263"/>
        <v>0</v>
      </c>
    </row>
    <row r="5591" spans="1:21" x14ac:dyDescent="0.25">
      <c r="A5591">
        <v>20191004</v>
      </c>
      <c r="B5591" t="s">
        <v>171</v>
      </c>
      <c r="C5591" t="str">
        <f t="shared" si="261"/>
        <v>L</v>
      </c>
      <c r="D5591" t="s">
        <v>1828</v>
      </c>
      <c r="E5591" s="1">
        <v>3</v>
      </c>
      <c r="F5591" s="1">
        <v>49</v>
      </c>
      <c r="G5591">
        <f t="shared" si="262"/>
        <v>-46</v>
      </c>
      <c r="H5591" t="s">
        <v>2640</v>
      </c>
      <c r="I5591" t="s">
        <v>2629</v>
      </c>
      <c r="J5591" t="s">
        <v>212</v>
      </c>
      <c r="K5591" t="s">
        <v>2653</v>
      </c>
      <c r="L5591" t="s">
        <v>2652</v>
      </c>
      <c r="M5591" t="s">
        <v>1823</v>
      </c>
      <c r="N5591" t="s">
        <v>1839</v>
      </c>
      <c r="R5591" t="s">
        <v>30</v>
      </c>
      <c r="T5591">
        <v>4</v>
      </c>
      <c r="U5591">
        <f t="shared" si="263"/>
        <v>0</v>
      </c>
    </row>
    <row r="5592" spans="1:21" x14ac:dyDescent="0.25">
      <c r="A5592">
        <v>20191005</v>
      </c>
      <c r="B5592" t="s">
        <v>376</v>
      </c>
      <c r="C5592" t="str">
        <f t="shared" si="261"/>
        <v>W</v>
      </c>
      <c r="D5592" t="s">
        <v>1821</v>
      </c>
      <c r="E5592" s="1">
        <v>39</v>
      </c>
      <c r="F5592" s="1">
        <v>10</v>
      </c>
      <c r="G5592">
        <f t="shared" si="262"/>
        <v>29</v>
      </c>
      <c r="H5592" t="s">
        <v>2640</v>
      </c>
      <c r="I5592" t="s">
        <v>2629</v>
      </c>
      <c r="J5592" t="s">
        <v>210</v>
      </c>
      <c r="K5592" t="s">
        <v>2641</v>
      </c>
      <c r="L5592" t="s">
        <v>1831</v>
      </c>
      <c r="M5592" t="s">
        <v>1823</v>
      </c>
      <c r="N5592" t="s">
        <v>1839</v>
      </c>
      <c r="R5592" t="s">
        <v>30</v>
      </c>
      <c r="T5592">
        <v>4</v>
      </c>
      <c r="U5592">
        <f t="shared" si="263"/>
        <v>0</v>
      </c>
    </row>
    <row r="5593" spans="1:21" x14ac:dyDescent="0.25">
      <c r="A5593">
        <v>20191005</v>
      </c>
      <c r="B5593" t="s">
        <v>1821</v>
      </c>
      <c r="C5593" t="str">
        <f t="shared" si="261"/>
        <v>L</v>
      </c>
      <c r="D5593" t="s">
        <v>376</v>
      </c>
      <c r="E5593" s="1">
        <v>10</v>
      </c>
      <c r="F5593" s="1">
        <v>39</v>
      </c>
      <c r="G5593">
        <f t="shared" si="262"/>
        <v>-29</v>
      </c>
      <c r="H5593" t="s">
        <v>2640</v>
      </c>
      <c r="I5593" t="s">
        <v>2629</v>
      </c>
      <c r="J5593" t="s">
        <v>210</v>
      </c>
      <c r="K5593" t="s">
        <v>2641</v>
      </c>
      <c r="L5593" t="s">
        <v>1831</v>
      </c>
      <c r="M5593" t="s">
        <v>1823</v>
      </c>
      <c r="N5593" t="s">
        <v>1839</v>
      </c>
      <c r="R5593" t="s">
        <v>30</v>
      </c>
      <c r="T5593">
        <v>4</v>
      </c>
      <c r="U5593">
        <f t="shared" si="263"/>
        <v>0</v>
      </c>
    </row>
    <row r="5594" spans="1:21" x14ac:dyDescent="0.25">
      <c r="A5594">
        <v>20191005</v>
      </c>
      <c r="B5594" t="s">
        <v>1824</v>
      </c>
      <c r="C5594" t="str">
        <f t="shared" si="261"/>
        <v>W</v>
      </c>
      <c r="D5594" t="s">
        <v>2635</v>
      </c>
      <c r="E5594" s="1">
        <v>45</v>
      </c>
      <c r="F5594" s="1">
        <v>10</v>
      </c>
      <c r="G5594">
        <f t="shared" si="262"/>
        <v>35</v>
      </c>
      <c r="H5594" t="s">
        <v>2640</v>
      </c>
      <c r="I5594" t="s">
        <v>2629</v>
      </c>
      <c r="J5594" t="s">
        <v>207</v>
      </c>
      <c r="K5594" t="s">
        <v>2643</v>
      </c>
      <c r="L5594" t="s">
        <v>2642</v>
      </c>
      <c r="M5594" t="s">
        <v>1823</v>
      </c>
      <c r="N5594" t="s">
        <v>1839</v>
      </c>
      <c r="R5594" t="s">
        <v>30</v>
      </c>
      <c r="T5594">
        <v>4</v>
      </c>
      <c r="U5594">
        <f t="shared" si="263"/>
        <v>0</v>
      </c>
    </row>
    <row r="5595" spans="1:21" x14ac:dyDescent="0.25">
      <c r="A5595">
        <v>20191005</v>
      </c>
      <c r="B5595" t="s">
        <v>2635</v>
      </c>
      <c r="C5595" t="str">
        <f t="shared" si="261"/>
        <v>L</v>
      </c>
      <c r="D5595" t="s">
        <v>1824</v>
      </c>
      <c r="E5595" s="1">
        <v>10</v>
      </c>
      <c r="F5595" s="1">
        <v>45</v>
      </c>
      <c r="G5595">
        <f t="shared" si="262"/>
        <v>-35</v>
      </c>
      <c r="H5595" t="s">
        <v>2640</v>
      </c>
      <c r="I5595" t="s">
        <v>2629</v>
      </c>
      <c r="J5595" t="s">
        <v>207</v>
      </c>
      <c r="K5595" t="s">
        <v>2643</v>
      </c>
      <c r="L5595" t="s">
        <v>2642</v>
      </c>
      <c r="M5595" t="s">
        <v>1823</v>
      </c>
      <c r="N5595" t="s">
        <v>1839</v>
      </c>
      <c r="R5595" t="s">
        <v>30</v>
      </c>
      <c r="T5595">
        <v>4</v>
      </c>
      <c r="U5595">
        <f t="shared" si="263"/>
        <v>0</v>
      </c>
    </row>
    <row r="5596" spans="1:21" x14ac:dyDescent="0.25">
      <c r="A5596">
        <v>20191005</v>
      </c>
      <c r="B5596" t="s">
        <v>1823</v>
      </c>
      <c r="C5596" t="str">
        <f t="shared" si="261"/>
        <v>W</v>
      </c>
      <c r="D5596" t="s">
        <v>2633</v>
      </c>
      <c r="E5596" s="1">
        <v>38</v>
      </c>
      <c r="F5596" s="1">
        <v>19</v>
      </c>
      <c r="G5596">
        <f t="shared" si="262"/>
        <v>19</v>
      </c>
      <c r="H5596" t="s">
        <v>2640</v>
      </c>
      <c r="I5596" t="s">
        <v>2629</v>
      </c>
      <c r="J5596" t="s">
        <v>208</v>
      </c>
      <c r="K5596" t="s">
        <v>2658</v>
      </c>
      <c r="L5596" t="s">
        <v>2657</v>
      </c>
      <c r="M5596" t="s">
        <v>1823</v>
      </c>
      <c r="N5596" t="s">
        <v>1033</v>
      </c>
      <c r="R5596" t="s">
        <v>30</v>
      </c>
      <c r="T5596">
        <v>4</v>
      </c>
      <c r="U5596">
        <f t="shared" si="263"/>
        <v>0</v>
      </c>
    </row>
    <row r="5597" spans="1:21" x14ac:dyDescent="0.25">
      <c r="A5597">
        <v>20191005</v>
      </c>
      <c r="B5597" t="s">
        <v>2633</v>
      </c>
      <c r="C5597" t="str">
        <f t="shared" si="261"/>
        <v>L</v>
      </c>
      <c r="D5597" t="s">
        <v>1823</v>
      </c>
      <c r="E5597" s="1">
        <v>19</v>
      </c>
      <c r="F5597" s="1">
        <v>38</v>
      </c>
      <c r="G5597">
        <f t="shared" si="262"/>
        <v>-19</v>
      </c>
      <c r="H5597" t="s">
        <v>2640</v>
      </c>
      <c r="I5597" t="s">
        <v>2629</v>
      </c>
      <c r="J5597" t="s">
        <v>208</v>
      </c>
      <c r="K5597" t="s">
        <v>2658</v>
      </c>
      <c r="L5597" t="s">
        <v>2657</v>
      </c>
      <c r="M5597" t="s">
        <v>1823</v>
      </c>
      <c r="N5597" t="s">
        <v>1037</v>
      </c>
      <c r="R5597" t="s">
        <v>30</v>
      </c>
      <c r="T5597">
        <v>4</v>
      </c>
      <c r="U5597">
        <f t="shared" si="263"/>
        <v>0</v>
      </c>
    </row>
    <row r="5598" spans="1:21" x14ac:dyDescent="0.25">
      <c r="A5598">
        <v>20191006</v>
      </c>
      <c r="B5598" t="s">
        <v>1787</v>
      </c>
      <c r="C5598" t="str">
        <f t="shared" si="261"/>
        <v>W</v>
      </c>
      <c r="D5598" t="s">
        <v>2639</v>
      </c>
      <c r="E5598" s="1">
        <v>71</v>
      </c>
      <c r="F5598" s="1">
        <v>9</v>
      </c>
      <c r="G5598">
        <f t="shared" si="262"/>
        <v>62</v>
      </c>
      <c r="H5598" t="s">
        <v>2640</v>
      </c>
      <c r="I5598" t="s">
        <v>2629</v>
      </c>
      <c r="J5598" t="s">
        <v>212</v>
      </c>
      <c r="K5598" t="s">
        <v>2641</v>
      </c>
      <c r="L5598" t="s">
        <v>1831</v>
      </c>
      <c r="M5598" t="s">
        <v>1823</v>
      </c>
      <c r="N5598" t="s">
        <v>1839</v>
      </c>
      <c r="R5598" t="s">
        <v>30</v>
      </c>
      <c r="T5598">
        <v>4</v>
      </c>
      <c r="U5598">
        <f t="shared" si="263"/>
        <v>0</v>
      </c>
    </row>
    <row r="5599" spans="1:21" x14ac:dyDescent="0.25">
      <c r="A5599">
        <v>20191006</v>
      </c>
      <c r="B5599" t="s">
        <v>2639</v>
      </c>
      <c r="C5599" t="str">
        <f t="shared" si="261"/>
        <v>L</v>
      </c>
      <c r="D5599" t="s">
        <v>1787</v>
      </c>
      <c r="E5599" s="1">
        <v>9</v>
      </c>
      <c r="F5599" s="1">
        <v>71</v>
      </c>
      <c r="G5599">
        <f t="shared" si="262"/>
        <v>-62</v>
      </c>
      <c r="H5599" t="s">
        <v>2640</v>
      </c>
      <c r="I5599" t="s">
        <v>2629</v>
      </c>
      <c r="J5599" t="s">
        <v>212</v>
      </c>
      <c r="K5599" t="s">
        <v>2641</v>
      </c>
      <c r="L5599" t="s">
        <v>1831</v>
      </c>
      <c r="M5599" t="s">
        <v>1823</v>
      </c>
      <c r="N5599" t="s">
        <v>1839</v>
      </c>
      <c r="R5599" t="s">
        <v>30</v>
      </c>
      <c r="T5599">
        <v>4</v>
      </c>
      <c r="U5599">
        <f t="shared" si="263"/>
        <v>0</v>
      </c>
    </row>
    <row r="5600" spans="1:21" x14ac:dyDescent="0.25">
      <c r="A5600">
        <v>20191006</v>
      </c>
      <c r="B5600" t="s">
        <v>164</v>
      </c>
      <c r="C5600" t="str">
        <f t="shared" si="261"/>
        <v>W</v>
      </c>
      <c r="D5600" t="s">
        <v>2631</v>
      </c>
      <c r="E5600" s="1">
        <v>23</v>
      </c>
      <c r="F5600" s="1">
        <v>21</v>
      </c>
      <c r="G5600">
        <f t="shared" si="262"/>
        <v>2</v>
      </c>
      <c r="H5600" t="s">
        <v>2640</v>
      </c>
      <c r="I5600" t="s">
        <v>2629</v>
      </c>
      <c r="J5600" t="s">
        <v>210</v>
      </c>
      <c r="K5600" t="s">
        <v>2649</v>
      </c>
      <c r="L5600" t="s">
        <v>2648</v>
      </c>
      <c r="M5600" t="s">
        <v>1823</v>
      </c>
      <c r="N5600" t="s">
        <v>1839</v>
      </c>
      <c r="R5600" t="s">
        <v>30</v>
      </c>
      <c r="T5600">
        <v>4</v>
      </c>
      <c r="U5600">
        <f t="shared" si="263"/>
        <v>0</v>
      </c>
    </row>
    <row r="5601" spans="1:21" x14ac:dyDescent="0.25">
      <c r="A5601">
        <v>20191006</v>
      </c>
      <c r="B5601" t="s">
        <v>2631</v>
      </c>
      <c r="C5601" t="str">
        <f t="shared" si="261"/>
        <v>L</v>
      </c>
      <c r="D5601" t="s">
        <v>164</v>
      </c>
      <c r="E5601" s="1">
        <v>21</v>
      </c>
      <c r="F5601" s="1">
        <v>23</v>
      </c>
      <c r="G5601">
        <f t="shared" si="262"/>
        <v>-2</v>
      </c>
      <c r="H5601" t="s">
        <v>2640</v>
      </c>
      <c r="I5601" t="s">
        <v>2629</v>
      </c>
      <c r="J5601" t="s">
        <v>210</v>
      </c>
      <c r="K5601" t="s">
        <v>2649</v>
      </c>
      <c r="L5601" t="s">
        <v>2648</v>
      </c>
      <c r="M5601" t="s">
        <v>1823</v>
      </c>
      <c r="N5601" t="s">
        <v>1839</v>
      </c>
      <c r="R5601" t="s">
        <v>30</v>
      </c>
      <c r="T5601">
        <v>4</v>
      </c>
      <c r="U5601">
        <f t="shared" si="263"/>
        <v>1</v>
      </c>
    </row>
    <row r="5602" spans="1:21" x14ac:dyDescent="0.25">
      <c r="A5602">
        <v>20191008</v>
      </c>
      <c r="B5602" t="s">
        <v>1828</v>
      </c>
      <c r="C5602" t="str">
        <f t="shared" si="261"/>
        <v>W</v>
      </c>
      <c r="D5602" t="s">
        <v>2645</v>
      </c>
      <c r="E5602" s="1">
        <v>66</v>
      </c>
      <c r="F5602" s="1">
        <v>7</v>
      </c>
      <c r="G5602">
        <f t="shared" si="262"/>
        <v>59</v>
      </c>
      <c r="H5602" t="s">
        <v>2640</v>
      </c>
      <c r="I5602" t="s">
        <v>2629</v>
      </c>
      <c r="J5602" t="s">
        <v>212</v>
      </c>
      <c r="K5602" t="s">
        <v>2656</v>
      </c>
      <c r="L5602" t="s">
        <v>1864</v>
      </c>
      <c r="M5602" t="s">
        <v>1823</v>
      </c>
      <c r="N5602" t="s">
        <v>1839</v>
      </c>
      <c r="R5602" t="s">
        <v>30</v>
      </c>
      <c r="T5602">
        <v>4</v>
      </c>
      <c r="U5602">
        <f t="shared" si="263"/>
        <v>0</v>
      </c>
    </row>
    <row r="5603" spans="1:21" x14ac:dyDescent="0.25">
      <c r="A5603">
        <v>20191008</v>
      </c>
      <c r="B5603" t="s">
        <v>2645</v>
      </c>
      <c r="C5603" t="str">
        <f t="shared" si="261"/>
        <v>L</v>
      </c>
      <c r="D5603" t="s">
        <v>1828</v>
      </c>
      <c r="E5603" s="1">
        <v>7</v>
      </c>
      <c r="F5603" s="1">
        <v>66</v>
      </c>
      <c r="G5603">
        <f t="shared" si="262"/>
        <v>-59</v>
      </c>
      <c r="H5603" t="s">
        <v>2640</v>
      </c>
      <c r="I5603" t="s">
        <v>2629</v>
      </c>
      <c r="J5603" t="s">
        <v>212</v>
      </c>
      <c r="K5603" t="s">
        <v>2656</v>
      </c>
      <c r="L5603" t="s">
        <v>1864</v>
      </c>
      <c r="M5603" t="s">
        <v>1823</v>
      </c>
      <c r="N5603" t="s">
        <v>1839</v>
      </c>
      <c r="R5603" t="s">
        <v>30</v>
      </c>
      <c r="T5603">
        <v>4</v>
      </c>
      <c r="U5603">
        <f t="shared" si="263"/>
        <v>0</v>
      </c>
    </row>
    <row r="5604" spans="1:21" x14ac:dyDescent="0.25">
      <c r="A5604">
        <v>20191009</v>
      </c>
      <c r="B5604" t="s">
        <v>1821</v>
      </c>
      <c r="C5604" t="str">
        <f t="shared" si="261"/>
        <v>W</v>
      </c>
      <c r="D5604" t="s">
        <v>660</v>
      </c>
      <c r="E5604" s="1">
        <v>47</v>
      </c>
      <c r="F5604" s="1">
        <v>17</v>
      </c>
      <c r="G5604">
        <f t="shared" si="262"/>
        <v>30</v>
      </c>
      <c r="H5604" t="s">
        <v>2640</v>
      </c>
      <c r="I5604" t="s">
        <v>2629</v>
      </c>
      <c r="J5604" t="s">
        <v>210</v>
      </c>
      <c r="K5604" t="s">
        <v>2655</v>
      </c>
      <c r="L5604" t="s">
        <v>2654</v>
      </c>
      <c r="M5604" t="s">
        <v>1823</v>
      </c>
      <c r="N5604" t="s">
        <v>1839</v>
      </c>
      <c r="R5604" t="s">
        <v>30</v>
      </c>
      <c r="T5604">
        <v>4</v>
      </c>
      <c r="U5604">
        <f t="shared" si="263"/>
        <v>0</v>
      </c>
    </row>
    <row r="5605" spans="1:21" x14ac:dyDescent="0.25">
      <c r="A5605">
        <v>20191009</v>
      </c>
      <c r="B5605" t="s">
        <v>660</v>
      </c>
      <c r="C5605" t="str">
        <f t="shared" si="261"/>
        <v>L</v>
      </c>
      <c r="D5605" t="s">
        <v>1821</v>
      </c>
      <c r="E5605" s="1">
        <v>17</v>
      </c>
      <c r="F5605" s="1">
        <v>47</v>
      </c>
      <c r="G5605">
        <f t="shared" si="262"/>
        <v>-30</v>
      </c>
      <c r="H5605" t="s">
        <v>2640</v>
      </c>
      <c r="I5605" t="s">
        <v>2629</v>
      </c>
      <c r="J5605" t="s">
        <v>210</v>
      </c>
      <c r="K5605" t="s">
        <v>2655</v>
      </c>
      <c r="L5605" t="s">
        <v>2654</v>
      </c>
      <c r="M5605" t="s">
        <v>1823</v>
      </c>
      <c r="N5605" t="s">
        <v>1839</v>
      </c>
      <c r="R5605" t="s">
        <v>30</v>
      </c>
      <c r="T5605">
        <v>4</v>
      </c>
      <c r="U5605">
        <f t="shared" si="263"/>
        <v>0</v>
      </c>
    </row>
    <row r="5606" spans="1:21" x14ac:dyDescent="0.25">
      <c r="A5606">
        <v>20191009</v>
      </c>
      <c r="B5606" t="s">
        <v>1264</v>
      </c>
      <c r="C5606" t="str">
        <f t="shared" si="261"/>
        <v>W</v>
      </c>
      <c r="D5606" t="s">
        <v>1817</v>
      </c>
      <c r="E5606" s="1">
        <v>29</v>
      </c>
      <c r="F5606" s="1">
        <v>17</v>
      </c>
      <c r="G5606">
        <f t="shared" si="262"/>
        <v>12</v>
      </c>
      <c r="H5606" t="s">
        <v>2640</v>
      </c>
      <c r="I5606" t="s">
        <v>2629</v>
      </c>
      <c r="J5606" t="s">
        <v>207</v>
      </c>
      <c r="K5606" t="s">
        <v>2643</v>
      </c>
      <c r="L5606" t="s">
        <v>2642</v>
      </c>
      <c r="M5606" t="s">
        <v>1823</v>
      </c>
      <c r="N5606" t="s">
        <v>1839</v>
      </c>
      <c r="R5606" t="s">
        <v>30</v>
      </c>
      <c r="T5606">
        <v>4</v>
      </c>
      <c r="U5606">
        <f t="shared" si="263"/>
        <v>0</v>
      </c>
    </row>
    <row r="5607" spans="1:21" x14ac:dyDescent="0.25">
      <c r="A5607">
        <v>20191009</v>
      </c>
      <c r="B5607" t="s">
        <v>1817</v>
      </c>
      <c r="C5607" t="str">
        <f t="shared" si="261"/>
        <v>L</v>
      </c>
      <c r="D5607" t="s">
        <v>1264</v>
      </c>
      <c r="E5607" s="1">
        <v>17</v>
      </c>
      <c r="F5607" s="1">
        <v>29</v>
      </c>
      <c r="G5607">
        <f t="shared" si="262"/>
        <v>-12</v>
      </c>
      <c r="H5607" t="s">
        <v>2640</v>
      </c>
      <c r="I5607" t="s">
        <v>2629</v>
      </c>
      <c r="J5607" t="s">
        <v>207</v>
      </c>
      <c r="K5607" t="s">
        <v>2643</v>
      </c>
      <c r="L5607" t="s">
        <v>2642</v>
      </c>
      <c r="M5607" t="s">
        <v>1823</v>
      </c>
      <c r="N5607" t="s">
        <v>1839</v>
      </c>
      <c r="R5607" t="s">
        <v>30</v>
      </c>
      <c r="T5607">
        <v>4</v>
      </c>
      <c r="U5607">
        <f t="shared" si="263"/>
        <v>0</v>
      </c>
    </row>
    <row r="5608" spans="1:21" x14ac:dyDescent="0.25">
      <c r="A5608">
        <v>20191009</v>
      </c>
      <c r="B5608" t="s">
        <v>503</v>
      </c>
      <c r="C5608" t="str">
        <f t="shared" si="261"/>
        <v>W</v>
      </c>
      <c r="D5608" t="s">
        <v>187</v>
      </c>
      <c r="E5608" s="1">
        <v>61</v>
      </c>
      <c r="F5608" s="1">
        <v>0</v>
      </c>
      <c r="G5608">
        <f t="shared" si="262"/>
        <v>61</v>
      </c>
      <c r="H5608" t="s">
        <v>2640</v>
      </c>
      <c r="I5608" t="s">
        <v>2629</v>
      </c>
      <c r="J5608" t="s">
        <v>208</v>
      </c>
      <c r="K5608" t="s">
        <v>2653</v>
      </c>
      <c r="L5608" t="s">
        <v>2652</v>
      </c>
      <c r="M5608" t="s">
        <v>1823</v>
      </c>
      <c r="N5608" t="s">
        <v>1839</v>
      </c>
      <c r="R5608" t="s">
        <v>30</v>
      </c>
      <c r="T5608">
        <v>4</v>
      </c>
      <c r="U5608">
        <f t="shared" si="263"/>
        <v>0</v>
      </c>
    </row>
    <row r="5609" spans="1:21" x14ac:dyDescent="0.25">
      <c r="A5609">
        <v>20191009</v>
      </c>
      <c r="B5609" t="s">
        <v>187</v>
      </c>
      <c r="C5609" t="str">
        <f t="shared" si="261"/>
        <v>L</v>
      </c>
      <c r="D5609" t="s">
        <v>503</v>
      </c>
      <c r="E5609" s="1">
        <v>0</v>
      </c>
      <c r="F5609" s="1">
        <v>61</v>
      </c>
      <c r="G5609">
        <f t="shared" si="262"/>
        <v>-61</v>
      </c>
      <c r="H5609" t="s">
        <v>2640</v>
      </c>
      <c r="I5609" t="s">
        <v>2629</v>
      </c>
      <c r="J5609" t="s">
        <v>208</v>
      </c>
      <c r="K5609" t="s">
        <v>2653</v>
      </c>
      <c r="L5609" t="s">
        <v>2652</v>
      </c>
      <c r="M5609" t="s">
        <v>1823</v>
      </c>
      <c r="N5609" t="s">
        <v>1839</v>
      </c>
      <c r="R5609" t="s">
        <v>30</v>
      </c>
      <c r="T5609">
        <v>4</v>
      </c>
      <c r="U5609">
        <f t="shared" si="263"/>
        <v>0</v>
      </c>
    </row>
    <row r="5610" spans="1:21" x14ac:dyDescent="0.25">
      <c r="A5610">
        <v>20191011</v>
      </c>
      <c r="B5610" t="s">
        <v>1824</v>
      </c>
      <c r="C5610" t="str">
        <f t="shared" si="261"/>
        <v>W</v>
      </c>
      <c r="D5610" t="s">
        <v>382</v>
      </c>
      <c r="E5610" s="1">
        <v>27</v>
      </c>
      <c r="F5610" s="1">
        <v>8</v>
      </c>
      <c r="G5610">
        <f t="shared" si="262"/>
        <v>19</v>
      </c>
      <c r="H5610" t="s">
        <v>2640</v>
      </c>
      <c r="I5610" t="s">
        <v>2629</v>
      </c>
      <c r="J5610" t="s">
        <v>207</v>
      </c>
      <c r="K5610" t="s">
        <v>2653</v>
      </c>
      <c r="L5610" t="s">
        <v>2652</v>
      </c>
      <c r="M5610" t="s">
        <v>1823</v>
      </c>
      <c r="N5610" t="s">
        <v>1839</v>
      </c>
      <c r="R5610" t="s">
        <v>30</v>
      </c>
      <c r="T5610">
        <v>4</v>
      </c>
      <c r="U5610">
        <f t="shared" si="263"/>
        <v>0</v>
      </c>
    </row>
    <row r="5611" spans="1:21" x14ac:dyDescent="0.25">
      <c r="A5611">
        <v>20191011</v>
      </c>
      <c r="B5611" t="s">
        <v>382</v>
      </c>
      <c r="C5611" t="str">
        <f t="shared" si="261"/>
        <v>L</v>
      </c>
      <c r="D5611" t="s">
        <v>1824</v>
      </c>
      <c r="E5611" s="1">
        <v>8</v>
      </c>
      <c r="F5611" s="1">
        <v>27</v>
      </c>
      <c r="G5611">
        <f t="shared" si="262"/>
        <v>-19</v>
      </c>
      <c r="H5611" t="s">
        <v>2640</v>
      </c>
      <c r="I5611" t="s">
        <v>2629</v>
      </c>
      <c r="J5611" t="s">
        <v>207</v>
      </c>
      <c r="K5611" t="s">
        <v>2653</v>
      </c>
      <c r="L5611" t="s">
        <v>2652</v>
      </c>
      <c r="M5611" t="s">
        <v>1823</v>
      </c>
      <c r="N5611" t="s">
        <v>1839</v>
      </c>
      <c r="R5611" t="s">
        <v>30</v>
      </c>
      <c r="T5611">
        <v>4</v>
      </c>
      <c r="U5611">
        <f t="shared" si="263"/>
        <v>0</v>
      </c>
    </row>
    <row r="5612" spans="1:21" x14ac:dyDescent="0.25">
      <c r="A5612">
        <v>20191012</v>
      </c>
      <c r="B5612" t="s">
        <v>1825</v>
      </c>
      <c r="C5612" t="str">
        <f t="shared" si="261"/>
        <v>W</v>
      </c>
      <c r="D5612" t="s">
        <v>2633</v>
      </c>
      <c r="E5612" s="1">
        <v>47</v>
      </c>
      <c r="F5612" s="1">
        <v>5</v>
      </c>
      <c r="G5612">
        <f t="shared" si="262"/>
        <v>42</v>
      </c>
      <c r="H5612" t="s">
        <v>2640</v>
      </c>
      <c r="I5612" t="s">
        <v>2629</v>
      </c>
      <c r="J5612" t="s">
        <v>208</v>
      </c>
      <c r="K5612" t="s">
        <v>2651</v>
      </c>
      <c r="L5612" t="s">
        <v>2650</v>
      </c>
      <c r="M5612" t="s">
        <v>1823</v>
      </c>
      <c r="N5612" t="s">
        <v>1839</v>
      </c>
      <c r="R5612" t="s">
        <v>30</v>
      </c>
      <c r="T5612">
        <v>4</v>
      </c>
      <c r="U5612">
        <f t="shared" si="263"/>
        <v>0</v>
      </c>
    </row>
    <row r="5613" spans="1:21" x14ac:dyDescent="0.25">
      <c r="A5613">
        <v>20191012</v>
      </c>
      <c r="B5613" t="s">
        <v>2633</v>
      </c>
      <c r="C5613" t="str">
        <f t="shared" si="261"/>
        <v>L</v>
      </c>
      <c r="D5613" t="s">
        <v>1825</v>
      </c>
      <c r="E5613" s="1">
        <v>5</v>
      </c>
      <c r="F5613" s="1">
        <v>47</v>
      </c>
      <c r="G5613">
        <f t="shared" si="262"/>
        <v>-42</v>
      </c>
      <c r="H5613" t="s">
        <v>2640</v>
      </c>
      <c r="I5613" t="s">
        <v>2629</v>
      </c>
      <c r="J5613" t="s">
        <v>208</v>
      </c>
      <c r="K5613" t="s">
        <v>2651</v>
      </c>
      <c r="L5613" t="s">
        <v>2650</v>
      </c>
      <c r="M5613" t="s">
        <v>1823</v>
      </c>
      <c r="N5613" t="s">
        <v>1839</v>
      </c>
      <c r="R5613" t="s">
        <v>30</v>
      </c>
      <c r="T5613">
        <v>4</v>
      </c>
      <c r="U5613">
        <f t="shared" si="263"/>
        <v>0</v>
      </c>
    </row>
    <row r="5614" spans="1:21" x14ac:dyDescent="0.25">
      <c r="A5614">
        <v>20191012</v>
      </c>
      <c r="B5614" t="s">
        <v>1787</v>
      </c>
      <c r="C5614" t="str">
        <f t="shared" si="261"/>
        <v>D</v>
      </c>
      <c r="D5614" t="s">
        <v>171</v>
      </c>
      <c r="E5614" s="1">
        <v>0</v>
      </c>
      <c r="F5614" s="1">
        <v>0</v>
      </c>
      <c r="G5614">
        <f t="shared" si="262"/>
        <v>0</v>
      </c>
      <c r="H5614" t="s">
        <v>2640</v>
      </c>
      <c r="I5614" t="s">
        <v>2629</v>
      </c>
      <c r="J5614" t="s">
        <v>212</v>
      </c>
      <c r="K5614" t="s">
        <v>2644</v>
      </c>
      <c r="M5614" t="s">
        <v>1823</v>
      </c>
      <c r="N5614" t="s">
        <v>1839</v>
      </c>
      <c r="R5614" t="s">
        <v>30</v>
      </c>
      <c r="T5614">
        <v>4</v>
      </c>
      <c r="U5614">
        <f t="shared" si="263"/>
        <v>0</v>
      </c>
    </row>
    <row r="5615" spans="1:21" x14ac:dyDescent="0.25">
      <c r="A5615">
        <v>20191012</v>
      </c>
      <c r="B5615" t="s">
        <v>376</v>
      </c>
      <c r="C5615" t="str">
        <f t="shared" si="261"/>
        <v>D</v>
      </c>
      <c r="D5615" t="s">
        <v>164</v>
      </c>
      <c r="E5615" s="1">
        <v>0</v>
      </c>
      <c r="F5615" s="1">
        <v>0</v>
      </c>
      <c r="G5615">
        <f t="shared" si="262"/>
        <v>0</v>
      </c>
      <c r="H5615" t="s">
        <v>2640</v>
      </c>
      <c r="I5615" t="s">
        <v>2629</v>
      </c>
      <c r="J5615" t="s">
        <v>210</v>
      </c>
      <c r="K5615" t="s">
        <v>2644</v>
      </c>
      <c r="M5615" t="s">
        <v>1823</v>
      </c>
      <c r="N5615" t="s">
        <v>1839</v>
      </c>
      <c r="R5615" t="s">
        <v>30</v>
      </c>
      <c r="T5615">
        <v>4</v>
      </c>
      <c r="U5615">
        <f t="shared" si="263"/>
        <v>0</v>
      </c>
    </row>
    <row r="5616" spans="1:21" x14ac:dyDescent="0.25">
      <c r="A5616">
        <v>20191012</v>
      </c>
      <c r="B5616" t="s">
        <v>171</v>
      </c>
      <c r="C5616" t="str">
        <f t="shared" si="261"/>
        <v>D</v>
      </c>
      <c r="D5616" t="s">
        <v>1787</v>
      </c>
      <c r="E5616" s="1">
        <v>0</v>
      </c>
      <c r="F5616" s="1">
        <v>0</v>
      </c>
      <c r="G5616">
        <f t="shared" si="262"/>
        <v>0</v>
      </c>
      <c r="H5616" t="s">
        <v>2640</v>
      </c>
      <c r="I5616" t="s">
        <v>2629</v>
      </c>
      <c r="J5616" t="s">
        <v>212</v>
      </c>
      <c r="K5616" t="s">
        <v>2644</v>
      </c>
      <c r="M5616" t="s">
        <v>1823</v>
      </c>
      <c r="N5616" t="s">
        <v>1839</v>
      </c>
      <c r="R5616" t="s">
        <v>30</v>
      </c>
      <c r="T5616">
        <v>4</v>
      </c>
      <c r="U5616">
        <f t="shared" si="263"/>
        <v>0</v>
      </c>
    </row>
    <row r="5617" spans="1:21" x14ac:dyDescent="0.25">
      <c r="A5617">
        <v>20191012</v>
      </c>
      <c r="B5617" t="s">
        <v>164</v>
      </c>
      <c r="C5617" t="str">
        <f t="shared" si="261"/>
        <v>D</v>
      </c>
      <c r="D5617" t="s">
        <v>376</v>
      </c>
      <c r="E5617" s="1">
        <v>0</v>
      </c>
      <c r="F5617" s="1">
        <v>0</v>
      </c>
      <c r="G5617">
        <f t="shared" si="262"/>
        <v>0</v>
      </c>
      <c r="H5617" t="s">
        <v>2640</v>
      </c>
      <c r="I5617" t="s">
        <v>2629</v>
      </c>
      <c r="J5617" t="s">
        <v>210</v>
      </c>
      <c r="K5617" t="s">
        <v>2644</v>
      </c>
      <c r="M5617" t="s">
        <v>1823</v>
      </c>
      <c r="N5617" t="s">
        <v>1839</v>
      </c>
      <c r="R5617" t="s">
        <v>30</v>
      </c>
      <c r="T5617">
        <v>4</v>
      </c>
      <c r="U5617">
        <f t="shared" si="263"/>
        <v>0</v>
      </c>
    </row>
    <row r="5618" spans="1:21" x14ac:dyDescent="0.25">
      <c r="A5618">
        <v>20191013</v>
      </c>
      <c r="B5618" t="s">
        <v>1264</v>
      </c>
      <c r="C5618" t="str">
        <f t="shared" si="261"/>
        <v>W</v>
      </c>
      <c r="D5618" t="s">
        <v>2635</v>
      </c>
      <c r="E5618" s="1">
        <v>35</v>
      </c>
      <c r="F5618" s="1">
        <v>13</v>
      </c>
      <c r="G5618">
        <f t="shared" si="262"/>
        <v>22</v>
      </c>
      <c r="H5618" t="s">
        <v>2640</v>
      </c>
      <c r="I5618" t="s">
        <v>2629</v>
      </c>
      <c r="J5618" t="s">
        <v>207</v>
      </c>
      <c r="K5618" t="s">
        <v>2649</v>
      </c>
      <c r="L5618" t="s">
        <v>2648</v>
      </c>
      <c r="M5618" t="s">
        <v>1823</v>
      </c>
      <c r="N5618" t="s">
        <v>1839</v>
      </c>
      <c r="R5618" t="s">
        <v>30</v>
      </c>
      <c r="T5618">
        <v>4</v>
      </c>
      <c r="U5618">
        <f t="shared" si="263"/>
        <v>0</v>
      </c>
    </row>
    <row r="5619" spans="1:21" x14ac:dyDescent="0.25">
      <c r="A5619">
        <v>20191013</v>
      </c>
      <c r="B5619" t="s">
        <v>2635</v>
      </c>
      <c r="C5619" t="str">
        <f t="shared" si="261"/>
        <v>L</v>
      </c>
      <c r="D5619" t="s">
        <v>1264</v>
      </c>
      <c r="E5619" s="1">
        <v>13</v>
      </c>
      <c r="F5619" s="1">
        <v>35</v>
      </c>
      <c r="G5619">
        <f t="shared" si="262"/>
        <v>-22</v>
      </c>
      <c r="H5619" t="s">
        <v>2640</v>
      </c>
      <c r="I5619" t="s">
        <v>2629</v>
      </c>
      <c r="J5619" t="s">
        <v>207</v>
      </c>
      <c r="K5619" t="s">
        <v>2649</v>
      </c>
      <c r="L5619" t="s">
        <v>2648</v>
      </c>
      <c r="M5619" t="s">
        <v>1823</v>
      </c>
      <c r="N5619" t="s">
        <v>1839</v>
      </c>
      <c r="R5619" t="s">
        <v>30</v>
      </c>
      <c r="T5619">
        <v>4</v>
      </c>
      <c r="U5619">
        <f t="shared" si="263"/>
        <v>0</v>
      </c>
    </row>
    <row r="5620" spans="1:21" x14ac:dyDescent="0.25">
      <c r="A5620">
        <v>20191013</v>
      </c>
      <c r="B5620" t="s">
        <v>660</v>
      </c>
      <c r="C5620" t="str">
        <f t="shared" si="261"/>
        <v>L</v>
      </c>
      <c r="D5620" t="s">
        <v>2631</v>
      </c>
      <c r="E5620" s="1">
        <v>19</v>
      </c>
      <c r="F5620" s="1">
        <v>31</v>
      </c>
      <c r="G5620">
        <f t="shared" si="262"/>
        <v>-12</v>
      </c>
      <c r="H5620" t="s">
        <v>2640</v>
      </c>
      <c r="I5620" t="s">
        <v>2629</v>
      </c>
      <c r="J5620" t="s">
        <v>210</v>
      </c>
      <c r="K5620" t="s">
        <v>2647</v>
      </c>
      <c r="L5620" t="s">
        <v>2646</v>
      </c>
      <c r="M5620" t="s">
        <v>1823</v>
      </c>
      <c r="N5620" t="s">
        <v>1839</v>
      </c>
      <c r="R5620" t="s">
        <v>30</v>
      </c>
      <c r="T5620">
        <v>4</v>
      </c>
      <c r="U5620">
        <f t="shared" si="263"/>
        <v>0</v>
      </c>
    </row>
    <row r="5621" spans="1:21" x14ac:dyDescent="0.25">
      <c r="A5621">
        <v>20191013</v>
      </c>
      <c r="B5621" t="s">
        <v>2631</v>
      </c>
      <c r="C5621" t="str">
        <f t="shared" si="261"/>
        <v>W</v>
      </c>
      <c r="D5621" t="s">
        <v>660</v>
      </c>
      <c r="E5621" s="1">
        <v>31</v>
      </c>
      <c r="F5621" s="1">
        <v>19</v>
      </c>
      <c r="G5621">
        <f t="shared" si="262"/>
        <v>12</v>
      </c>
      <c r="H5621" t="s">
        <v>2640</v>
      </c>
      <c r="I5621" t="s">
        <v>2629</v>
      </c>
      <c r="J5621" t="s">
        <v>210</v>
      </c>
      <c r="K5621" t="s">
        <v>2647</v>
      </c>
      <c r="L5621" t="s">
        <v>2646</v>
      </c>
      <c r="M5621" t="s">
        <v>1823</v>
      </c>
      <c r="N5621" t="s">
        <v>1839</v>
      </c>
      <c r="R5621" t="s">
        <v>30</v>
      </c>
      <c r="T5621">
        <v>4</v>
      </c>
      <c r="U5621">
        <f t="shared" si="263"/>
        <v>0</v>
      </c>
    </row>
    <row r="5622" spans="1:21" x14ac:dyDescent="0.25">
      <c r="A5622">
        <v>20191013</v>
      </c>
      <c r="B5622" t="s">
        <v>1823</v>
      </c>
      <c r="C5622" t="str">
        <f t="shared" si="261"/>
        <v>W</v>
      </c>
      <c r="D5622" t="s">
        <v>503</v>
      </c>
      <c r="E5622" s="1">
        <v>28</v>
      </c>
      <c r="F5622" s="1">
        <v>21</v>
      </c>
      <c r="G5622">
        <f t="shared" si="262"/>
        <v>7</v>
      </c>
      <c r="H5622" t="s">
        <v>2640</v>
      </c>
      <c r="I5622" t="s">
        <v>2629</v>
      </c>
      <c r="J5622" t="s">
        <v>208</v>
      </c>
      <c r="K5622" t="s">
        <v>1959</v>
      </c>
      <c r="L5622" t="s">
        <v>1958</v>
      </c>
      <c r="M5622" t="s">
        <v>1823</v>
      </c>
      <c r="N5622" t="s">
        <v>1033</v>
      </c>
      <c r="R5622" t="s">
        <v>30</v>
      </c>
      <c r="T5622">
        <v>4</v>
      </c>
      <c r="U5622">
        <f t="shared" si="263"/>
        <v>0</v>
      </c>
    </row>
    <row r="5623" spans="1:21" x14ac:dyDescent="0.25">
      <c r="A5623">
        <v>20191013</v>
      </c>
      <c r="B5623" t="s">
        <v>503</v>
      </c>
      <c r="C5623" t="str">
        <f t="shared" si="261"/>
        <v>L</v>
      </c>
      <c r="D5623" t="s">
        <v>1823</v>
      </c>
      <c r="E5623" s="1">
        <v>21</v>
      </c>
      <c r="F5623" s="1">
        <v>28</v>
      </c>
      <c r="G5623">
        <f t="shared" si="262"/>
        <v>-7</v>
      </c>
      <c r="H5623" t="s">
        <v>2640</v>
      </c>
      <c r="I5623" t="s">
        <v>2629</v>
      </c>
      <c r="J5623" t="s">
        <v>208</v>
      </c>
      <c r="K5623" t="s">
        <v>1959</v>
      </c>
      <c r="L5623" t="s">
        <v>1958</v>
      </c>
      <c r="M5623" t="s">
        <v>1823</v>
      </c>
      <c r="N5623" t="s">
        <v>1037</v>
      </c>
      <c r="R5623" t="s">
        <v>30</v>
      </c>
      <c r="T5623">
        <v>4</v>
      </c>
      <c r="U5623">
        <f t="shared" si="263"/>
        <v>1</v>
      </c>
    </row>
    <row r="5624" spans="1:21" x14ac:dyDescent="0.25">
      <c r="A5624">
        <v>20191013</v>
      </c>
      <c r="B5624" t="s">
        <v>2639</v>
      </c>
      <c r="C5624" t="str">
        <f t="shared" si="261"/>
        <v>D</v>
      </c>
      <c r="D5624" t="s">
        <v>2645</v>
      </c>
      <c r="E5624" s="1">
        <v>0</v>
      </c>
      <c r="F5624" s="1">
        <v>0</v>
      </c>
      <c r="G5624">
        <f t="shared" si="262"/>
        <v>0</v>
      </c>
      <c r="H5624" t="s">
        <v>2640</v>
      </c>
      <c r="I5624" t="s">
        <v>2629</v>
      </c>
      <c r="J5624" t="s">
        <v>212</v>
      </c>
      <c r="K5624" t="s">
        <v>2644</v>
      </c>
      <c r="M5624" t="s">
        <v>1823</v>
      </c>
      <c r="N5624" t="s">
        <v>1839</v>
      </c>
      <c r="R5624" t="s">
        <v>30</v>
      </c>
      <c r="T5624">
        <v>4</v>
      </c>
      <c r="U5624">
        <f t="shared" si="263"/>
        <v>0</v>
      </c>
    </row>
    <row r="5625" spans="1:21" x14ac:dyDescent="0.25">
      <c r="A5625">
        <v>20191013</v>
      </c>
      <c r="B5625" t="s">
        <v>2645</v>
      </c>
      <c r="C5625" t="str">
        <f t="shared" si="261"/>
        <v>D</v>
      </c>
      <c r="D5625" t="s">
        <v>2639</v>
      </c>
      <c r="E5625" s="1">
        <v>0</v>
      </c>
      <c r="F5625" s="1">
        <v>0</v>
      </c>
      <c r="G5625">
        <f t="shared" si="262"/>
        <v>0</v>
      </c>
      <c r="H5625" t="s">
        <v>2640</v>
      </c>
      <c r="I5625" t="s">
        <v>2629</v>
      </c>
      <c r="J5625" t="s">
        <v>212</v>
      </c>
      <c r="K5625" t="s">
        <v>2644</v>
      </c>
      <c r="M5625" t="s">
        <v>1823</v>
      </c>
      <c r="N5625" t="s">
        <v>1839</v>
      </c>
      <c r="R5625" t="s">
        <v>30</v>
      </c>
      <c r="T5625">
        <v>4</v>
      </c>
      <c r="U5625">
        <f t="shared" si="263"/>
        <v>0</v>
      </c>
    </row>
    <row r="5626" spans="1:21" x14ac:dyDescent="0.25">
      <c r="A5626">
        <v>20191019</v>
      </c>
      <c r="B5626" t="s">
        <v>1787</v>
      </c>
      <c r="C5626" t="str">
        <f t="shared" si="261"/>
        <v>W</v>
      </c>
      <c r="D5626" t="s">
        <v>1825</v>
      </c>
      <c r="E5626" s="1">
        <v>46</v>
      </c>
      <c r="F5626" s="1">
        <v>14</v>
      </c>
      <c r="G5626">
        <f t="shared" si="262"/>
        <v>32</v>
      </c>
      <c r="H5626" t="s">
        <v>2640</v>
      </c>
      <c r="I5626" t="s">
        <v>2627</v>
      </c>
      <c r="K5626" t="s">
        <v>2641</v>
      </c>
      <c r="L5626" t="s">
        <v>1831</v>
      </c>
      <c r="M5626" t="s">
        <v>1823</v>
      </c>
      <c r="N5626" t="s">
        <v>1839</v>
      </c>
      <c r="R5626" t="s">
        <v>30</v>
      </c>
      <c r="T5626">
        <v>3</v>
      </c>
      <c r="U5626">
        <f t="shared" si="263"/>
        <v>0</v>
      </c>
    </row>
    <row r="5627" spans="1:21" x14ac:dyDescent="0.25">
      <c r="A5627">
        <v>20191019</v>
      </c>
      <c r="B5627" t="s">
        <v>1825</v>
      </c>
      <c r="C5627" t="str">
        <f t="shared" si="261"/>
        <v>L</v>
      </c>
      <c r="D5627" t="s">
        <v>1787</v>
      </c>
      <c r="E5627" s="1">
        <v>14</v>
      </c>
      <c r="F5627" s="1">
        <v>46</v>
      </c>
      <c r="G5627">
        <f t="shared" si="262"/>
        <v>-32</v>
      </c>
      <c r="H5627" t="s">
        <v>2640</v>
      </c>
      <c r="I5627" t="s">
        <v>2627</v>
      </c>
      <c r="K5627" t="s">
        <v>2641</v>
      </c>
      <c r="L5627" t="s">
        <v>1831</v>
      </c>
      <c r="M5627" t="s">
        <v>1823</v>
      </c>
      <c r="N5627" t="s">
        <v>1839</v>
      </c>
      <c r="R5627" t="s">
        <v>30</v>
      </c>
      <c r="T5627">
        <v>3</v>
      </c>
      <c r="U5627">
        <f t="shared" si="263"/>
        <v>0</v>
      </c>
    </row>
    <row r="5628" spans="1:21" x14ac:dyDescent="0.25">
      <c r="A5628">
        <v>20191019</v>
      </c>
      <c r="B5628" t="s">
        <v>376</v>
      </c>
      <c r="C5628" t="str">
        <f t="shared" si="261"/>
        <v>W</v>
      </c>
      <c r="D5628" t="s">
        <v>1824</v>
      </c>
      <c r="E5628" s="1">
        <v>40</v>
      </c>
      <c r="F5628" s="1">
        <v>16</v>
      </c>
      <c r="G5628">
        <f t="shared" si="262"/>
        <v>24</v>
      </c>
      <c r="H5628" t="s">
        <v>2640</v>
      </c>
      <c r="I5628" t="s">
        <v>2627</v>
      </c>
      <c r="K5628" t="s">
        <v>2643</v>
      </c>
      <c r="L5628" t="s">
        <v>2642</v>
      </c>
      <c r="M5628" t="s">
        <v>1823</v>
      </c>
      <c r="N5628" t="s">
        <v>1839</v>
      </c>
      <c r="R5628" t="s">
        <v>30</v>
      </c>
      <c r="T5628">
        <v>3</v>
      </c>
      <c r="U5628">
        <f t="shared" si="263"/>
        <v>0</v>
      </c>
    </row>
    <row r="5629" spans="1:21" x14ac:dyDescent="0.25">
      <c r="A5629">
        <v>20191019</v>
      </c>
      <c r="B5629" t="s">
        <v>1824</v>
      </c>
      <c r="C5629" t="str">
        <f t="shared" si="261"/>
        <v>L</v>
      </c>
      <c r="D5629" t="s">
        <v>376</v>
      </c>
      <c r="E5629" s="1">
        <v>16</v>
      </c>
      <c r="F5629" s="1">
        <v>40</v>
      </c>
      <c r="G5629">
        <f t="shared" si="262"/>
        <v>-24</v>
      </c>
      <c r="H5629" t="s">
        <v>2640</v>
      </c>
      <c r="I5629" t="s">
        <v>2627</v>
      </c>
      <c r="K5629" t="s">
        <v>2643</v>
      </c>
      <c r="L5629" t="s">
        <v>2642</v>
      </c>
      <c r="M5629" t="s">
        <v>1823</v>
      </c>
      <c r="N5629" t="s">
        <v>1839</v>
      </c>
      <c r="R5629" t="s">
        <v>30</v>
      </c>
      <c r="T5629">
        <v>3</v>
      </c>
      <c r="U5629">
        <f t="shared" si="263"/>
        <v>0</v>
      </c>
    </row>
    <row r="5630" spans="1:21" x14ac:dyDescent="0.25">
      <c r="A5630">
        <v>20191020</v>
      </c>
      <c r="B5630" t="s">
        <v>1823</v>
      </c>
      <c r="C5630" t="str">
        <f t="shared" si="261"/>
        <v>L</v>
      </c>
      <c r="D5630" t="s">
        <v>1828</v>
      </c>
      <c r="E5630" s="1">
        <v>3</v>
      </c>
      <c r="F5630" s="1">
        <v>26</v>
      </c>
      <c r="G5630">
        <f t="shared" si="262"/>
        <v>-23</v>
      </c>
      <c r="H5630" t="s">
        <v>2640</v>
      </c>
      <c r="I5630" t="s">
        <v>2627</v>
      </c>
      <c r="K5630" t="s">
        <v>2641</v>
      </c>
      <c r="L5630" t="s">
        <v>1831</v>
      </c>
      <c r="M5630" t="s">
        <v>1823</v>
      </c>
      <c r="N5630" t="s">
        <v>1033</v>
      </c>
      <c r="R5630" t="s">
        <v>30</v>
      </c>
      <c r="T5630">
        <v>3</v>
      </c>
      <c r="U5630">
        <f t="shared" si="263"/>
        <v>0</v>
      </c>
    </row>
    <row r="5631" spans="1:21" x14ac:dyDescent="0.25">
      <c r="A5631">
        <v>20191020</v>
      </c>
      <c r="B5631" t="s">
        <v>1828</v>
      </c>
      <c r="C5631" t="str">
        <f t="shared" si="261"/>
        <v>W</v>
      </c>
      <c r="D5631" t="s">
        <v>1823</v>
      </c>
      <c r="E5631" s="1">
        <v>26</v>
      </c>
      <c r="F5631" s="1">
        <v>3</v>
      </c>
      <c r="G5631">
        <f t="shared" si="262"/>
        <v>23</v>
      </c>
      <c r="H5631" t="s">
        <v>2640</v>
      </c>
      <c r="I5631" t="s">
        <v>2627</v>
      </c>
      <c r="K5631" t="s">
        <v>2641</v>
      </c>
      <c r="L5631" t="s">
        <v>1831</v>
      </c>
      <c r="M5631" t="s">
        <v>1823</v>
      </c>
      <c r="N5631" t="s">
        <v>1037</v>
      </c>
      <c r="R5631" t="s">
        <v>30</v>
      </c>
      <c r="T5631">
        <v>3</v>
      </c>
      <c r="U5631">
        <f t="shared" si="263"/>
        <v>0</v>
      </c>
    </row>
    <row r="5632" spans="1:21" x14ac:dyDescent="0.25">
      <c r="A5632">
        <v>20191020</v>
      </c>
      <c r="B5632" t="s">
        <v>1264</v>
      </c>
      <c r="C5632" t="str">
        <f t="shared" si="261"/>
        <v>W</v>
      </c>
      <c r="D5632" t="s">
        <v>164</v>
      </c>
      <c r="E5632" s="1">
        <v>20</v>
      </c>
      <c r="F5632" s="1">
        <v>19</v>
      </c>
      <c r="G5632">
        <f t="shared" si="262"/>
        <v>1</v>
      </c>
      <c r="H5632" t="s">
        <v>2640</v>
      </c>
      <c r="I5632" t="s">
        <v>2627</v>
      </c>
      <c r="K5632" t="s">
        <v>2643</v>
      </c>
      <c r="L5632" t="s">
        <v>2642</v>
      </c>
      <c r="M5632" t="s">
        <v>1823</v>
      </c>
      <c r="N5632" t="s">
        <v>1839</v>
      </c>
      <c r="R5632" t="s">
        <v>30</v>
      </c>
      <c r="T5632">
        <v>3</v>
      </c>
      <c r="U5632">
        <f t="shared" si="263"/>
        <v>0</v>
      </c>
    </row>
    <row r="5633" spans="1:21" x14ac:dyDescent="0.25">
      <c r="A5633">
        <v>20191020</v>
      </c>
      <c r="B5633" t="s">
        <v>164</v>
      </c>
      <c r="C5633" t="str">
        <f t="shared" si="261"/>
        <v>L</v>
      </c>
      <c r="D5633" t="s">
        <v>1264</v>
      </c>
      <c r="E5633" s="1">
        <v>19</v>
      </c>
      <c r="F5633" s="1">
        <v>20</v>
      </c>
      <c r="G5633">
        <f t="shared" si="262"/>
        <v>-1</v>
      </c>
      <c r="H5633" t="s">
        <v>2640</v>
      </c>
      <c r="I5633" t="s">
        <v>2627</v>
      </c>
      <c r="K5633" t="s">
        <v>2643</v>
      </c>
      <c r="L5633" t="s">
        <v>2642</v>
      </c>
      <c r="M5633" t="s">
        <v>1823</v>
      </c>
      <c r="N5633" t="s">
        <v>1839</v>
      </c>
      <c r="R5633" t="s">
        <v>30</v>
      </c>
      <c r="T5633">
        <v>3</v>
      </c>
      <c r="U5633">
        <f t="shared" si="263"/>
        <v>1</v>
      </c>
    </row>
    <row r="5634" spans="1:21" x14ac:dyDescent="0.25">
      <c r="A5634">
        <v>20191026</v>
      </c>
      <c r="B5634" t="s">
        <v>376</v>
      </c>
      <c r="C5634" t="str">
        <f t="shared" ref="C5634:C5697" si="264">IF(E5634-F5634&gt;0,"W",IF(E5634-F5634&lt;0,"L","D"))</f>
        <v>W</v>
      </c>
      <c r="D5634" t="s">
        <v>1787</v>
      </c>
      <c r="E5634" s="1">
        <v>19</v>
      </c>
      <c r="F5634" s="1">
        <v>7</v>
      </c>
      <c r="G5634">
        <f t="shared" ref="G5634:G5697" si="265">E5634-F5634</f>
        <v>12</v>
      </c>
      <c r="H5634" t="s">
        <v>2640</v>
      </c>
      <c r="I5634" t="s">
        <v>2626</v>
      </c>
      <c r="K5634" t="s">
        <v>1959</v>
      </c>
      <c r="L5634" t="s">
        <v>1958</v>
      </c>
      <c r="M5634" t="s">
        <v>1823</v>
      </c>
      <c r="N5634" t="s">
        <v>1839</v>
      </c>
      <c r="R5634" t="s">
        <v>30</v>
      </c>
      <c r="T5634">
        <v>2</v>
      </c>
      <c r="U5634">
        <f t="shared" ref="U5634:U5697" si="266">IF(C5634="L",IF(G5634&gt;-8,1,0),0)</f>
        <v>0</v>
      </c>
    </row>
    <row r="5635" spans="1:21" x14ac:dyDescent="0.25">
      <c r="A5635">
        <v>20191026</v>
      </c>
      <c r="B5635" t="s">
        <v>1787</v>
      </c>
      <c r="C5635" t="str">
        <f t="shared" si="264"/>
        <v>L</v>
      </c>
      <c r="D5635" t="s">
        <v>376</v>
      </c>
      <c r="E5635" s="1">
        <v>7</v>
      </c>
      <c r="F5635" s="1">
        <v>19</v>
      </c>
      <c r="G5635">
        <f t="shared" si="265"/>
        <v>-12</v>
      </c>
      <c r="H5635" t="s">
        <v>2640</v>
      </c>
      <c r="I5635" t="s">
        <v>2626</v>
      </c>
      <c r="K5635" t="s">
        <v>1959</v>
      </c>
      <c r="L5635" t="s">
        <v>1958</v>
      </c>
      <c r="M5635" t="s">
        <v>1823</v>
      </c>
      <c r="N5635" t="s">
        <v>1839</v>
      </c>
      <c r="R5635" t="s">
        <v>30</v>
      </c>
      <c r="T5635">
        <v>2</v>
      </c>
      <c r="U5635">
        <f t="shared" si="266"/>
        <v>0</v>
      </c>
    </row>
    <row r="5636" spans="1:21" x14ac:dyDescent="0.25">
      <c r="A5636">
        <v>20191027</v>
      </c>
      <c r="B5636" t="s">
        <v>1264</v>
      </c>
      <c r="C5636" t="str">
        <f t="shared" si="264"/>
        <v>L</v>
      </c>
      <c r="D5636" t="s">
        <v>1828</v>
      </c>
      <c r="E5636" s="1">
        <v>16</v>
      </c>
      <c r="F5636" s="1">
        <v>19</v>
      </c>
      <c r="G5636">
        <f t="shared" si="265"/>
        <v>-3</v>
      </c>
      <c r="H5636" t="s">
        <v>2640</v>
      </c>
      <c r="I5636" t="s">
        <v>2626</v>
      </c>
      <c r="K5636" t="s">
        <v>1959</v>
      </c>
      <c r="L5636" t="s">
        <v>1958</v>
      </c>
      <c r="M5636" t="s">
        <v>1823</v>
      </c>
      <c r="N5636" t="s">
        <v>1839</v>
      </c>
      <c r="R5636" t="s">
        <v>30</v>
      </c>
      <c r="T5636">
        <v>2</v>
      </c>
      <c r="U5636">
        <f t="shared" si="266"/>
        <v>1</v>
      </c>
    </row>
    <row r="5637" spans="1:21" x14ac:dyDescent="0.25">
      <c r="A5637">
        <v>20191027</v>
      </c>
      <c r="B5637" t="s">
        <v>1828</v>
      </c>
      <c r="C5637" t="str">
        <f t="shared" si="264"/>
        <v>W</v>
      </c>
      <c r="D5637" t="s">
        <v>1264</v>
      </c>
      <c r="E5637" s="1">
        <v>19</v>
      </c>
      <c r="F5637" s="1">
        <v>16</v>
      </c>
      <c r="G5637">
        <f t="shared" si="265"/>
        <v>3</v>
      </c>
      <c r="H5637" t="s">
        <v>2640</v>
      </c>
      <c r="I5637" t="s">
        <v>2626</v>
      </c>
      <c r="K5637" t="s">
        <v>1959</v>
      </c>
      <c r="L5637" t="s">
        <v>1958</v>
      </c>
      <c r="M5637" t="s">
        <v>1823</v>
      </c>
      <c r="N5637" t="s">
        <v>1839</v>
      </c>
      <c r="R5637" t="s">
        <v>30</v>
      </c>
      <c r="T5637">
        <v>2</v>
      </c>
      <c r="U5637">
        <f t="shared" si="266"/>
        <v>0</v>
      </c>
    </row>
    <row r="5638" spans="1:21" x14ac:dyDescent="0.25">
      <c r="A5638">
        <v>20191101</v>
      </c>
      <c r="B5638" t="s">
        <v>1787</v>
      </c>
      <c r="C5638" t="str">
        <f t="shared" si="264"/>
        <v>W</v>
      </c>
      <c r="D5638" t="s">
        <v>1264</v>
      </c>
      <c r="E5638" s="1">
        <v>40</v>
      </c>
      <c r="F5638" s="1">
        <v>17</v>
      </c>
      <c r="G5638">
        <f t="shared" si="265"/>
        <v>23</v>
      </c>
      <c r="H5638" t="s">
        <v>2640</v>
      </c>
      <c r="I5638" t="s">
        <v>2625</v>
      </c>
      <c r="K5638" t="s">
        <v>2641</v>
      </c>
      <c r="L5638" t="s">
        <v>1831</v>
      </c>
      <c r="M5638" t="s">
        <v>1823</v>
      </c>
      <c r="N5638" t="s">
        <v>1839</v>
      </c>
      <c r="R5638" t="s">
        <v>30</v>
      </c>
      <c r="T5638">
        <v>1.5</v>
      </c>
      <c r="U5638">
        <f t="shared" si="266"/>
        <v>0</v>
      </c>
    </row>
    <row r="5639" spans="1:21" x14ac:dyDescent="0.25">
      <c r="A5639">
        <v>20191101</v>
      </c>
      <c r="B5639" t="s">
        <v>1264</v>
      </c>
      <c r="C5639" t="str">
        <f t="shared" si="264"/>
        <v>L</v>
      </c>
      <c r="D5639" t="s">
        <v>1787</v>
      </c>
      <c r="E5639" s="1">
        <v>17</v>
      </c>
      <c r="F5639" s="1">
        <v>40</v>
      </c>
      <c r="G5639">
        <f t="shared" si="265"/>
        <v>-23</v>
      </c>
      <c r="H5639" t="s">
        <v>2640</v>
      </c>
      <c r="I5639" t="s">
        <v>2625</v>
      </c>
      <c r="K5639" t="s">
        <v>2641</v>
      </c>
      <c r="L5639" t="s">
        <v>1831</v>
      </c>
      <c r="M5639" t="s">
        <v>1823</v>
      </c>
      <c r="N5639" t="s">
        <v>1839</v>
      </c>
      <c r="R5639" t="s">
        <v>30</v>
      </c>
      <c r="T5639">
        <v>1.5</v>
      </c>
      <c r="U5639">
        <f t="shared" si="266"/>
        <v>0</v>
      </c>
    </row>
    <row r="5640" spans="1:21" x14ac:dyDescent="0.25">
      <c r="A5640">
        <v>20191102</v>
      </c>
      <c r="B5640" t="s">
        <v>376</v>
      </c>
      <c r="C5640" t="str">
        <f t="shared" si="264"/>
        <v>L</v>
      </c>
      <c r="D5640" t="s">
        <v>1828</v>
      </c>
      <c r="E5640" s="1">
        <v>12</v>
      </c>
      <c r="F5640" s="1">
        <v>32</v>
      </c>
      <c r="G5640">
        <f t="shared" si="265"/>
        <v>-20</v>
      </c>
      <c r="H5640" t="s">
        <v>2640</v>
      </c>
      <c r="I5640" t="s">
        <v>40</v>
      </c>
      <c r="K5640" t="s">
        <v>1959</v>
      </c>
      <c r="L5640" t="s">
        <v>1958</v>
      </c>
      <c r="M5640" t="s">
        <v>1823</v>
      </c>
      <c r="N5640" t="s">
        <v>1839</v>
      </c>
      <c r="R5640" t="s">
        <v>30</v>
      </c>
      <c r="T5640">
        <v>1</v>
      </c>
      <c r="U5640">
        <f t="shared" si="266"/>
        <v>0</v>
      </c>
    </row>
    <row r="5641" spans="1:21" x14ac:dyDescent="0.25">
      <c r="A5641">
        <v>20191102</v>
      </c>
      <c r="B5641" t="s">
        <v>1828</v>
      </c>
      <c r="C5641" t="str">
        <f t="shared" si="264"/>
        <v>W</v>
      </c>
      <c r="D5641" t="s">
        <v>376</v>
      </c>
      <c r="E5641" s="1">
        <v>32</v>
      </c>
      <c r="F5641" s="1">
        <v>12</v>
      </c>
      <c r="G5641">
        <f t="shared" si="265"/>
        <v>20</v>
      </c>
      <c r="H5641" t="s">
        <v>2640</v>
      </c>
      <c r="I5641" t="s">
        <v>40</v>
      </c>
      <c r="K5641" t="s">
        <v>1959</v>
      </c>
      <c r="L5641" t="s">
        <v>1958</v>
      </c>
      <c r="M5641" t="s">
        <v>1823</v>
      </c>
      <c r="N5641" t="s">
        <v>1839</v>
      </c>
      <c r="R5641" t="s">
        <v>30</v>
      </c>
      <c r="T5641">
        <v>1</v>
      </c>
      <c r="U5641">
        <f t="shared" si="266"/>
        <v>0</v>
      </c>
    </row>
    <row r="5642" spans="1:21" x14ac:dyDescent="0.25">
      <c r="A5642">
        <v>20200201</v>
      </c>
      <c r="B5642" t="s">
        <v>1825</v>
      </c>
      <c r="C5642" t="str">
        <f t="shared" si="264"/>
        <v>W</v>
      </c>
      <c r="D5642" t="s">
        <v>503</v>
      </c>
      <c r="E5642" s="1">
        <v>19</v>
      </c>
      <c r="F5642" s="1">
        <v>12</v>
      </c>
      <c r="G5642">
        <f t="shared" si="265"/>
        <v>7</v>
      </c>
      <c r="H5642" t="s">
        <v>2796</v>
      </c>
      <c r="K5642" t="s">
        <v>1827</v>
      </c>
      <c r="L5642" t="s">
        <v>1826</v>
      </c>
      <c r="M5642" t="s">
        <v>1825</v>
      </c>
      <c r="N5642" t="s">
        <v>1033</v>
      </c>
      <c r="O5642" t="s">
        <v>30</v>
      </c>
      <c r="U5642">
        <f t="shared" si="266"/>
        <v>0</v>
      </c>
    </row>
    <row r="5643" spans="1:21" x14ac:dyDescent="0.25">
      <c r="A5643">
        <v>20200201</v>
      </c>
      <c r="B5643" t="s">
        <v>503</v>
      </c>
      <c r="C5643" t="str">
        <f t="shared" si="264"/>
        <v>L</v>
      </c>
      <c r="D5643" t="s">
        <v>1825</v>
      </c>
      <c r="E5643" s="1">
        <v>12</v>
      </c>
      <c r="F5643" s="1">
        <v>19</v>
      </c>
      <c r="G5643">
        <f t="shared" si="265"/>
        <v>-7</v>
      </c>
      <c r="H5643" t="s">
        <v>2796</v>
      </c>
      <c r="K5643" t="s">
        <v>1827</v>
      </c>
      <c r="L5643" t="s">
        <v>1826</v>
      </c>
      <c r="M5643" t="s">
        <v>1825</v>
      </c>
      <c r="N5643" t="s">
        <v>1037</v>
      </c>
      <c r="O5643" t="s">
        <v>30</v>
      </c>
      <c r="U5643">
        <f t="shared" si="266"/>
        <v>1</v>
      </c>
    </row>
    <row r="5644" spans="1:21" x14ac:dyDescent="0.25">
      <c r="A5644">
        <v>20200201</v>
      </c>
      <c r="B5644" t="s">
        <v>1264</v>
      </c>
      <c r="C5644" t="str">
        <f t="shared" si="264"/>
        <v>W</v>
      </c>
      <c r="D5644" t="s">
        <v>171</v>
      </c>
      <c r="E5644" s="1">
        <v>42</v>
      </c>
      <c r="F5644" s="1">
        <v>0</v>
      </c>
      <c r="G5644">
        <f t="shared" si="265"/>
        <v>42</v>
      </c>
      <c r="H5644" t="s">
        <v>2796</v>
      </c>
      <c r="K5644" t="s">
        <v>1407</v>
      </c>
      <c r="L5644" t="s">
        <v>1263</v>
      </c>
      <c r="M5644" t="s">
        <v>1264</v>
      </c>
      <c r="N5644" t="s">
        <v>1033</v>
      </c>
      <c r="O5644" t="s">
        <v>30</v>
      </c>
      <c r="U5644">
        <f t="shared" si="266"/>
        <v>0</v>
      </c>
    </row>
    <row r="5645" spans="1:21" x14ac:dyDescent="0.25">
      <c r="A5645">
        <v>20200201</v>
      </c>
      <c r="B5645" t="s">
        <v>171</v>
      </c>
      <c r="C5645" t="str">
        <f t="shared" si="264"/>
        <v>L</v>
      </c>
      <c r="D5645" t="s">
        <v>1264</v>
      </c>
      <c r="E5645" s="1">
        <v>0</v>
      </c>
      <c r="F5645" s="1">
        <v>42</v>
      </c>
      <c r="G5645">
        <f t="shared" si="265"/>
        <v>-42</v>
      </c>
      <c r="H5645" t="s">
        <v>2796</v>
      </c>
      <c r="K5645" t="s">
        <v>1407</v>
      </c>
      <c r="L5645" t="s">
        <v>1263</v>
      </c>
      <c r="M5645" t="s">
        <v>1264</v>
      </c>
      <c r="N5645" t="s">
        <v>1037</v>
      </c>
      <c r="O5645" t="s">
        <v>30</v>
      </c>
      <c r="U5645">
        <f t="shared" si="266"/>
        <v>0</v>
      </c>
    </row>
    <row r="5646" spans="1:21" x14ac:dyDescent="0.25">
      <c r="A5646">
        <v>20200202</v>
      </c>
      <c r="B5646" t="s">
        <v>164</v>
      </c>
      <c r="C5646" t="str">
        <f t="shared" si="264"/>
        <v>W</v>
      </c>
      <c r="D5646" t="s">
        <v>376</v>
      </c>
      <c r="E5646" s="1">
        <v>24</v>
      </c>
      <c r="F5646" s="1">
        <v>17</v>
      </c>
      <c r="G5646">
        <f t="shared" si="265"/>
        <v>7</v>
      </c>
      <c r="H5646" t="s">
        <v>2796</v>
      </c>
      <c r="K5646" t="s">
        <v>1820</v>
      </c>
      <c r="L5646" t="s">
        <v>1819</v>
      </c>
      <c r="M5646" t="s">
        <v>164</v>
      </c>
      <c r="N5646" t="s">
        <v>1033</v>
      </c>
      <c r="O5646" t="s">
        <v>30</v>
      </c>
      <c r="U5646">
        <f t="shared" si="266"/>
        <v>0</v>
      </c>
    </row>
    <row r="5647" spans="1:21" x14ac:dyDescent="0.25">
      <c r="A5647">
        <v>20200202</v>
      </c>
      <c r="B5647" t="s">
        <v>376</v>
      </c>
      <c r="C5647" t="str">
        <f t="shared" si="264"/>
        <v>L</v>
      </c>
      <c r="D5647" t="s">
        <v>164</v>
      </c>
      <c r="E5647" s="1">
        <v>17</v>
      </c>
      <c r="F5647" s="1">
        <v>24</v>
      </c>
      <c r="G5647">
        <f t="shared" si="265"/>
        <v>-7</v>
      </c>
      <c r="H5647" t="s">
        <v>2796</v>
      </c>
      <c r="K5647" t="s">
        <v>1820</v>
      </c>
      <c r="L5647" t="s">
        <v>1819</v>
      </c>
      <c r="M5647" t="s">
        <v>164</v>
      </c>
      <c r="N5647" t="s">
        <v>1037</v>
      </c>
      <c r="O5647" t="s">
        <v>30</v>
      </c>
      <c r="U5647">
        <f t="shared" si="266"/>
        <v>1</v>
      </c>
    </row>
    <row r="5648" spans="1:21" x14ac:dyDescent="0.25">
      <c r="A5648">
        <v>20200208</v>
      </c>
      <c r="B5648" t="s">
        <v>1825</v>
      </c>
      <c r="C5648" t="str">
        <f t="shared" si="264"/>
        <v>W</v>
      </c>
      <c r="D5648" t="s">
        <v>1264</v>
      </c>
      <c r="E5648" s="1">
        <v>24</v>
      </c>
      <c r="F5648" s="1">
        <v>14</v>
      </c>
      <c r="G5648">
        <f t="shared" si="265"/>
        <v>10</v>
      </c>
      <c r="H5648" t="s">
        <v>2796</v>
      </c>
      <c r="K5648" t="s">
        <v>1827</v>
      </c>
      <c r="L5648" t="s">
        <v>1826</v>
      </c>
      <c r="M5648" t="s">
        <v>1825</v>
      </c>
      <c r="N5648" t="s">
        <v>1033</v>
      </c>
      <c r="O5648" t="s">
        <v>30</v>
      </c>
      <c r="U5648">
        <f t="shared" si="266"/>
        <v>0</v>
      </c>
    </row>
    <row r="5649" spans="1:21" x14ac:dyDescent="0.25">
      <c r="A5649">
        <v>20200208</v>
      </c>
      <c r="B5649" t="s">
        <v>1264</v>
      </c>
      <c r="C5649" t="str">
        <f t="shared" si="264"/>
        <v>L</v>
      </c>
      <c r="D5649" t="s">
        <v>1825</v>
      </c>
      <c r="E5649" s="1">
        <v>14</v>
      </c>
      <c r="F5649" s="1">
        <v>24</v>
      </c>
      <c r="G5649">
        <f t="shared" si="265"/>
        <v>-10</v>
      </c>
      <c r="H5649" t="s">
        <v>2796</v>
      </c>
      <c r="K5649" t="s">
        <v>1827</v>
      </c>
      <c r="L5649" t="s">
        <v>1826</v>
      </c>
      <c r="M5649" t="s">
        <v>1825</v>
      </c>
      <c r="N5649" t="s">
        <v>1037</v>
      </c>
      <c r="O5649" t="s">
        <v>30</v>
      </c>
      <c r="U5649">
        <f t="shared" si="266"/>
        <v>0</v>
      </c>
    </row>
    <row r="5650" spans="1:21" x14ac:dyDescent="0.25">
      <c r="A5650">
        <v>20200208</v>
      </c>
      <c r="B5650" t="s">
        <v>503</v>
      </c>
      <c r="C5650" t="str">
        <f t="shared" si="264"/>
        <v>L</v>
      </c>
      <c r="D5650" t="s">
        <v>376</v>
      </c>
      <c r="E5650" s="1">
        <v>6</v>
      </c>
      <c r="F5650" s="1">
        <v>13</v>
      </c>
      <c r="G5650">
        <f t="shared" si="265"/>
        <v>-7</v>
      </c>
      <c r="H5650" t="s">
        <v>2796</v>
      </c>
      <c r="K5650" t="s">
        <v>1822</v>
      </c>
      <c r="L5650" t="s">
        <v>1120</v>
      </c>
      <c r="M5650" t="s">
        <v>503</v>
      </c>
      <c r="N5650" t="s">
        <v>1033</v>
      </c>
      <c r="O5650" t="s">
        <v>30</v>
      </c>
      <c r="U5650">
        <f t="shared" si="266"/>
        <v>1</v>
      </c>
    </row>
    <row r="5651" spans="1:21" x14ac:dyDescent="0.25">
      <c r="A5651">
        <v>20200208</v>
      </c>
      <c r="B5651" t="s">
        <v>376</v>
      </c>
      <c r="C5651" t="str">
        <f t="shared" si="264"/>
        <v>W</v>
      </c>
      <c r="D5651" t="s">
        <v>503</v>
      </c>
      <c r="E5651" s="1">
        <v>13</v>
      </c>
      <c r="F5651" s="1">
        <v>6</v>
      </c>
      <c r="G5651">
        <f t="shared" si="265"/>
        <v>7</v>
      </c>
      <c r="H5651" t="s">
        <v>2796</v>
      </c>
      <c r="K5651" t="s">
        <v>1822</v>
      </c>
      <c r="L5651" t="s">
        <v>1120</v>
      </c>
      <c r="M5651" t="s">
        <v>503</v>
      </c>
      <c r="N5651" t="s">
        <v>1037</v>
      </c>
      <c r="O5651" t="s">
        <v>30</v>
      </c>
      <c r="U5651">
        <f t="shared" si="266"/>
        <v>0</v>
      </c>
    </row>
    <row r="5652" spans="1:21" x14ac:dyDescent="0.25">
      <c r="A5652">
        <v>20200209</v>
      </c>
      <c r="B5652" t="s">
        <v>164</v>
      </c>
      <c r="C5652" t="str">
        <f t="shared" si="264"/>
        <v>W</v>
      </c>
      <c r="D5652" t="s">
        <v>171</v>
      </c>
      <c r="E5652" s="1">
        <v>35</v>
      </c>
      <c r="F5652" s="1">
        <v>22</v>
      </c>
      <c r="G5652">
        <f t="shared" si="265"/>
        <v>13</v>
      </c>
      <c r="H5652" t="s">
        <v>2796</v>
      </c>
      <c r="K5652" t="s">
        <v>1820</v>
      </c>
      <c r="L5652" t="s">
        <v>1819</v>
      </c>
      <c r="M5652" t="s">
        <v>164</v>
      </c>
      <c r="N5652" t="s">
        <v>1033</v>
      </c>
      <c r="O5652" t="s">
        <v>30</v>
      </c>
      <c r="U5652">
        <f t="shared" si="266"/>
        <v>0</v>
      </c>
    </row>
    <row r="5653" spans="1:21" x14ac:dyDescent="0.25">
      <c r="A5653">
        <v>20200209</v>
      </c>
      <c r="B5653" t="s">
        <v>171</v>
      </c>
      <c r="C5653" t="str">
        <f t="shared" si="264"/>
        <v>L</v>
      </c>
      <c r="D5653" t="s">
        <v>164</v>
      </c>
      <c r="E5653" s="1">
        <v>22</v>
      </c>
      <c r="F5653" s="1">
        <v>35</v>
      </c>
      <c r="G5653">
        <f t="shared" si="265"/>
        <v>-13</v>
      </c>
      <c r="H5653" t="s">
        <v>2796</v>
      </c>
      <c r="K5653" t="s">
        <v>1820</v>
      </c>
      <c r="L5653" t="s">
        <v>1819</v>
      </c>
      <c r="M5653" t="s">
        <v>164</v>
      </c>
      <c r="N5653" t="s">
        <v>1037</v>
      </c>
      <c r="O5653" t="s">
        <v>30</v>
      </c>
      <c r="U5653">
        <f t="shared" si="266"/>
        <v>0</v>
      </c>
    </row>
    <row r="5654" spans="1:21" x14ac:dyDescent="0.25">
      <c r="A5654">
        <v>20200222</v>
      </c>
      <c r="B5654" t="s">
        <v>1264</v>
      </c>
      <c r="C5654" t="str">
        <f t="shared" si="264"/>
        <v>L</v>
      </c>
      <c r="D5654" t="s">
        <v>164</v>
      </c>
      <c r="E5654" s="1">
        <v>23</v>
      </c>
      <c r="F5654" s="1">
        <v>27</v>
      </c>
      <c r="G5654">
        <f t="shared" si="265"/>
        <v>-4</v>
      </c>
      <c r="H5654" t="s">
        <v>2796</v>
      </c>
      <c r="K5654" t="s">
        <v>1407</v>
      </c>
      <c r="L5654" t="s">
        <v>1263</v>
      </c>
      <c r="M5654" t="s">
        <v>1264</v>
      </c>
      <c r="N5654" t="s">
        <v>1033</v>
      </c>
      <c r="O5654" t="s">
        <v>30</v>
      </c>
      <c r="U5654">
        <f t="shared" si="266"/>
        <v>1</v>
      </c>
    </row>
    <row r="5655" spans="1:21" x14ac:dyDescent="0.25">
      <c r="A5655">
        <v>20200222</v>
      </c>
      <c r="B5655" t="s">
        <v>164</v>
      </c>
      <c r="C5655" t="str">
        <f t="shared" si="264"/>
        <v>W</v>
      </c>
      <c r="D5655" t="s">
        <v>1264</v>
      </c>
      <c r="E5655" s="1">
        <v>27</v>
      </c>
      <c r="F5655" s="1">
        <v>23</v>
      </c>
      <c r="G5655">
        <f t="shared" si="265"/>
        <v>4</v>
      </c>
      <c r="H5655" t="s">
        <v>2796</v>
      </c>
      <c r="K5655" t="s">
        <v>1407</v>
      </c>
      <c r="L5655" t="s">
        <v>1263</v>
      </c>
      <c r="M5655" t="s">
        <v>1264</v>
      </c>
      <c r="N5655" t="s">
        <v>1037</v>
      </c>
      <c r="O5655" t="s">
        <v>30</v>
      </c>
      <c r="U5655">
        <f t="shared" si="266"/>
        <v>0</v>
      </c>
    </row>
    <row r="5656" spans="1:21" x14ac:dyDescent="0.25">
      <c r="A5656">
        <v>20200222</v>
      </c>
      <c r="B5656" t="s">
        <v>171</v>
      </c>
      <c r="C5656" t="str">
        <f t="shared" si="264"/>
        <v>L</v>
      </c>
      <c r="D5656" t="s">
        <v>503</v>
      </c>
      <c r="E5656" s="1">
        <v>0</v>
      </c>
      <c r="F5656" s="1">
        <v>17</v>
      </c>
      <c r="G5656">
        <f t="shared" si="265"/>
        <v>-17</v>
      </c>
      <c r="H5656" t="s">
        <v>2796</v>
      </c>
      <c r="K5656" t="s">
        <v>1930</v>
      </c>
      <c r="L5656" t="s">
        <v>1929</v>
      </c>
      <c r="M5656" t="s">
        <v>171</v>
      </c>
      <c r="N5656" t="s">
        <v>1033</v>
      </c>
      <c r="O5656" t="s">
        <v>30</v>
      </c>
      <c r="U5656">
        <f t="shared" si="266"/>
        <v>0</v>
      </c>
    </row>
    <row r="5657" spans="1:21" x14ac:dyDescent="0.25">
      <c r="A5657">
        <v>20200222</v>
      </c>
      <c r="B5657" t="s">
        <v>503</v>
      </c>
      <c r="C5657" t="str">
        <f t="shared" si="264"/>
        <v>W</v>
      </c>
      <c r="D5657" t="s">
        <v>171</v>
      </c>
      <c r="E5657" s="1">
        <v>17</v>
      </c>
      <c r="F5657" s="1">
        <v>0</v>
      </c>
      <c r="G5657">
        <f t="shared" si="265"/>
        <v>17</v>
      </c>
      <c r="H5657" t="s">
        <v>2796</v>
      </c>
      <c r="K5657" t="s">
        <v>1930</v>
      </c>
      <c r="L5657" t="s">
        <v>1929</v>
      </c>
      <c r="M5657" t="s">
        <v>171</v>
      </c>
      <c r="N5657" t="s">
        <v>1037</v>
      </c>
      <c r="O5657" t="s">
        <v>30</v>
      </c>
      <c r="U5657">
        <f t="shared" si="266"/>
        <v>0</v>
      </c>
    </row>
    <row r="5658" spans="1:21" x14ac:dyDescent="0.25">
      <c r="A5658">
        <v>20200223</v>
      </c>
      <c r="B5658" t="s">
        <v>376</v>
      </c>
      <c r="C5658" t="str">
        <f t="shared" si="264"/>
        <v>W</v>
      </c>
      <c r="D5658" t="s">
        <v>1825</v>
      </c>
      <c r="E5658" s="1">
        <v>24</v>
      </c>
      <c r="F5658" s="1">
        <v>12</v>
      </c>
      <c r="G5658">
        <f t="shared" si="265"/>
        <v>12</v>
      </c>
      <c r="H5658" t="s">
        <v>2796</v>
      </c>
      <c r="K5658" t="s">
        <v>1894</v>
      </c>
      <c r="L5658" t="s">
        <v>1017</v>
      </c>
      <c r="M5658" t="s">
        <v>376</v>
      </c>
      <c r="N5658" t="s">
        <v>1033</v>
      </c>
      <c r="O5658" t="s">
        <v>30</v>
      </c>
      <c r="U5658">
        <f t="shared" si="266"/>
        <v>0</v>
      </c>
    </row>
    <row r="5659" spans="1:21" x14ac:dyDescent="0.25">
      <c r="A5659">
        <v>20200223</v>
      </c>
      <c r="B5659" t="s">
        <v>1825</v>
      </c>
      <c r="C5659" t="str">
        <f t="shared" si="264"/>
        <v>L</v>
      </c>
      <c r="D5659" t="s">
        <v>376</v>
      </c>
      <c r="E5659" s="1">
        <v>12</v>
      </c>
      <c r="F5659" s="1">
        <v>24</v>
      </c>
      <c r="G5659">
        <f t="shared" si="265"/>
        <v>-12</v>
      </c>
      <c r="H5659" t="s">
        <v>2796</v>
      </c>
      <c r="K5659" t="s">
        <v>1894</v>
      </c>
      <c r="L5659" t="s">
        <v>1017</v>
      </c>
      <c r="M5659" t="s">
        <v>376</v>
      </c>
      <c r="N5659" t="s">
        <v>1037</v>
      </c>
      <c r="O5659" t="s">
        <v>30</v>
      </c>
      <c r="U5659">
        <f t="shared" si="266"/>
        <v>0</v>
      </c>
    </row>
    <row r="5660" spans="1:21" x14ac:dyDescent="0.25">
      <c r="A5660">
        <v>20200307</v>
      </c>
      <c r="B5660" t="s">
        <v>376</v>
      </c>
      <c r="C5660" t="str">
        <f t="shared" si="264"/>
        <v>W</v>
      </c>
      <c r="D5660" t="s">
        <v>1264</v>
      </c>
      <c r="E5660" s="1">
        <v>33</v>
      </c>
      <c r="F5660" s="1">
        <v>30</v>
      </c>
      <c r="G5660">
        <f t="shared" si="265"/>
        <v>3</v>
      </c>
      <c r="H5660" t="s">
        <v>2796</v>
      </c>
      <c r="K5660" t="s">
        <v>1894</v>
      </c>
      <c r="L5660" t="s">
        <v>1017</v>
      </c>
      <c r="M5660" t="s">
        <v>376</v>
      </c>
      <c r="N5660" t="s">
        <v>1033</v>
      </c>
      <c r="O5660" t="s">
        <v>30</v>
      </c>
      <c r="U5660">
        <f t="shared" si="266"/>
        <v>0</v>
      </c>
    </row>
    <row r="5661" spans="1:21" x14ac:dyDescent="0.25">
      <c r="A5661">
        <v>20200307</v>
      </c>
      <c r="B5661" t="s">
        <v>1264</v>
      </c>
      <c r="C5661" t="str">
        <f t="shared" si="264"/>
        <v>L</v>
      </c>
      <c r="D5661" t="s">
        <v>376</v>
      </c>
      <c r="E5661" s="1">
        <v>30</v>
      </c>
      <c r="F5661" s="1">
        <v>33</v>
      </c>
      <c r="G5661">
        <f t="shared" si="265"/>
        <v>-3</v>
      </c>
      <c r="H5661" t="s">
        <v>2796</v>
      </c>
      <c r="K5661" t="s">
        <v>1894</v>
      </c>
      <c r="L5661" t="s">
        <v>1017</v>
      </c>
      <c r="M5661" t="s">
        <v>376</v>
      </c>
      <c r="N5661" t="s">
        <v>1037</v>
      </c>
      <c r="O5661" t="s">
        <v>30</v>
      </c>
      <c r="U5661">
        <f t="shared" si="266"/>
        <v>1</v>
      </c>
    </row>
    <row r="5662" spans="1:21" x14ac:dyDescent="0.25">
      <c r="A5662">
        <v>20200308</v>
      </c>
      <c r="B5662" t="s">
        <v>503</v>
      </c>
      <c r="C5662" t="str">
        <f t="shared" si="264"/>
        <v>W</v>
      </c>
      <c r="D5662" t="s">
        <v>164</v>
      </c>
      <c r="E5662" s="1">
        <v>28</v>
      </c>
      <c r="F5662" s="1">
        <v>17</v>
      </c>
      <c r="G5662">
        <f t="shared" si="265"/>
        <v>11</v>
      </c>
      <c r="H5662" t="s">
        <v>2796</v>
      </c>
      <c r="K5662" t="s">
        <v>1903</v>
      </c>
      <c r="L5662" t="s">
        <v>1120</v>
      </c>
      <c r="M5662" t="s">
        <v>503</v>
      </c>
      <c r="N5662" t="s">
        <v>1033</v>
      </c>
      <c r="O5662" t="s">
        <v>30</v>
      </c>
      <c r="U5662">
        <f t="shared" si="266"/>
        <v>0</v>
      </c>
    </row>
    <row r="5663" spans="1:21" x14ac:dyDescent="0.25">
      <c r="A5663">
        <v>20200308</v>
      </c>
      <c r="B5663" t="s">
        <v>164</v>
      </c>
      <c r="C5663" t="str">
        <f t="shared" si="264"/>
        <v>L</v>
      </c>
      <c r="D5663" t="s">
        <v>503</v>
      </c>
      <c r="E5663" s="1">
        <v>17</v>
      </c>
      <c r="F5663" s="1">
        <v>28</v>
      </c>
      <c r="G5663">
        <f t="shared" si="265"/>
        <v>-11</v>
      </c>
      <c r="H5663" t="s">
        <v>2796</v>
      </c>
      <c r="K5663" t="s">
        <v>1903</v>
      </c>
      <c r="L5663" t="s">
        <v>1120</v>
      </c>
      <c r="M5663" t="s">
        <v>503</v>
      </c>
      <c r="N5663" t="s">
        <v>1037</v>
      </c>
      <c r="O5663" t="s">
        <v>30</v>
      </c>
      <c r="U5663">
        <f t="shared" si="266"/>
        <v>0</v>
      </c>
    </row>
    <row r="5664" spans="1:21" x14ac:dyDescent="0.25">
      <c r="A5664">
        <v>20201011</v>
      </c>
      <c r="B5664" t="s">
        <v>1787</v>
      </c>
      <c r="C5664" t="str">
        <f t="shared" si="264"/>
        <v>D</v>
      </c>
      <c r="D5664" t="s">
        <v>1824</v>
      </c>
      <c r="E5664" s="1">
        <v>16</v>
      </c>
      <c r="F5664" s="1">
        <v>16</v>
      </c>
      <c r="G5664">
        <f t="shared" si="265"/>
        <v>0</v>
      </c>
      <c r="H5664" t="s">
        <v>1940</v>
      </c>
      <c r="K5664" t="s">
        <v>1838</v>
      </c>
      <c r="L5664" t="s">
        <v>1837</v>
      </c>
      <c r="M5664" t="s">
        <v>1787</v>
      </c>
      <c r="N5664" t="s">
        <v>1033</v>
      </c>
      <c r="S5664" t="s">
        <v>30</v>
      </c>
      <c r="U5664">
        <f t="shared" si="266"/>
        <v>0</v>
      </c>
    </row>
    <row r="5665" spans="1:21" x14ac:dyDescent="0.25">
      <c r="A5665">
        <v>20201011</v>
      </c>
      <c r="B5665" t="s">
        <v>1824</v>
      </c>
      <c r="C5665" t="str">
        <f t="shared" si="264"/>
        <v>D</v>
      </c>
      <c r="D5665" t="s">
        <v>1787</v>
      </c>
      <c r="E5665" s="1">
        <v>16</v>
      </c>
      <c r="F5665" s="1">
        <v>16</v>
      </c>
      <c r="G5665">
        <f t="shared" si="265"/>
        <v>0</v>
      </c>
      <c r="H5665" t="s">
        <v>1940</v>
      </c>
      <c r="K5665" t="s">
        <v>1838</v>
      </c>
      <c r="L5665" t="s">
        <v>1837</v>
      </c>
      <c r="M5665" t="s">
        <v>1787</v>
      </c>
      <c r="N5665" t="s">
        <v>1037</v>
      </c>
      <c r="S5665" t="s">
        <v>30</v>
      </c>
      <c r="U5665">
        <f t="shared" si="266"/>
        <v>0</v>
      </c>
    </row>
    <row r="5666" spans="1:21" x14ac:dyDescent="0.25">
      <c r="A5666">
        <v>20201018</v>
      </c>
      <c r="B5666" t="s">
        <v>1787</v>
      </c>
      <c r="C5666" t="str">
        <f t="shared" si="264"/>
        <v>W</v>
      </c>
      <c r="D5666" t="s">
        <v>1824</v>
      </c>
      <c r="E5666" s="1">
        <v>27</v>
      </c>
      <c r="F5666" s="1">
        <v>7</v>
      </c>
      <c r="G5666">
        <f t="shared" si="265"/>
        <v>20</v>
      </c>
      <c r="H5666" t="s">
        <v>1940</v>
      </c>
      <c r="K5666" t="s">
        <v>1836</v>
      </c>
      <c r="L5666" t="s">
        <v>1786</v>
      </c>
      <c r="M5666" t="s">
        <v>1787</v>
      </c>
      <c r="N5666" t="s">
        <v>1033</v>
      </c>
      <c r="S5666" t="s">
        <v>30</v>
      </c>
      <c r="U5666">
        <f t="shared" si="266"/>
        <v>0</v>
      </c>
    </row>
    <row r="5667" spans="1:21" x14ac:dyDescent="0.25">
      <c r="A5667">
        <v>20201018</v>
      </c>
      <c r="B5667" t="s">
        <v>1824</v>
      </c>
      <c r="C5667" t="str">
        <f t="shared" si="264"/>
        <v>L</v>
      </c>
      <c r="D5667" t="s">
        <v>1787</v>
      </c>
      <c r="E5667" s="1">
        <v>7</v>
      </c>
      <c r="F5667" s="1">
        <v>27</v>
      </c>
      <c r="G5667">
        <f t="shared" si="265"/>
        <v>-20</v>
      </c>
      <c r="H5667" t="s">
        <v>1940</v>
      </c>
      <c r="K5667" t="s">
        <v>1836</v>
      </c>
      <c r="L5667" t="s">
        <v>1786</v>
      </c>
      <c r="M5667" t="s">
        <v>1787</v>
      </c>
      <c r="N5667" t="s">
        <v>1037</v>
      </c>
      <c r="S5667" t="s">
        <v>30</v>
      </c>
      <c r="U5667">
        <f t="shared" si="266"/>
        <v>0</v>
      </c>
    </row>
    <row r="5668" spans="1:21" x14ac:dyDescent="0.25">
      <c r="A5668">
        <v>20201024</v>
      </c>
      <c r="B5668" t="s">
        <v>164</v>
      </c>
      <c r="C5668" t="str">
        <f t="shared" si="264"/>
        <v>W</v>
      </c>
      <c r="D5668" t="s">
        <v>1264</v>
      </c>
      <c r="E5668" s="1">
        <v>38</v>
      </c>
      <c r="F5668" s="1">
        <v>21</v>
      </c>
      <c r="G5668">
        <f t="shared" si="265"/>
        <v>17</v>
      </c>
      <c r="H5668" t="s">
        <v>1940</v>
      </c>
      <c r="K5668" t="s">
        <v>1820</v>
      </c>
      <c r="L5668" t="s">
        <v>1939</v>
      </c>
      <c r="M5668" t="s">
        <v>164</v>
      </c>
      <c r="N5668" t="s">
        <v>1033</v>
      </c>
      <c r="S5668" t="s">
        <v>30</v>
      </c>
      <c r="U5668">
        <f t="shared" si="266"/>
        <v>0</v>
      </c>
    </row>
    <row r="5669" spans="1:21" x14ac:dyDescent="0.25">
      <c r="A5669">
        <v>20201024</v>
      </c>
      <c r="B5669" t="s">
        <v>1264</v>
      </c>
      <c r="C5669" t="str">
        <f t="shared" si="264"/>
        <v>L</v>
      </c>
      <c r="D5669" t="s">
        <v>164</v>
      </c>
      <c r="E5669" s="1">
        <v>21</v>
      </c>
      <c r="F5669" s="1">
        <v>38</v>
      </c>
      <c r="G5669">
        <f t="shared" si="265"/>
        <v>-17</v>
      </c>
      <c r="H5669" t="s">
        <v>1940</v>
      </c>
      <c r="K5669" t="s">
        <v>1820</v>
      </c>
      <c r="L5669" t="s">
        <v>1939</v>
      </c>
      <c r="M5669" t="s">
        <v>164</v>
      </c>
      <c r="N5669" t="s">
        <v>1037</v>
      </c>
      <c r="S5669" t="s">
        <v>30</v>
      </c>
      <c r="U5669">
        <f t="shared" si="266"/>
        <v>0</v>
      </c>
    </row>
    <row r="5670" spans="1:21" x14ac:dyDescent="0.25">
      <c r="A5670">
        <v>20201024</v>
      </c>
      <c r="B5670" t="s">
        <v>1825</v>
      </c>
      <c r="C5670" t="str">
        <f t="shared" si="264"/>
        <v>W</v>
      </c>
      <c r="D5670" t="s">
        <v>171</v>
      </c>
      <c r="E5670" s="1">
        <v>50</v>
      </c>
      <c r="F5670" s="1">
        <v>17</v>
      </c>
      <c r="G5670">
        <f t="shared" si="265"/>
        <v>33</v>
      </c>
      <c r="H5670" t="s">
        <v>2796</v>
      </c>
      <c r="K5670" t="s">
        <v>1827</v>
      </c>
      <c r="L5670" t="s">
        <v>1826</v>
      </c>
      <c r="M5670" t="s">
        <v>1825</v>
      </c>
      <c r="N5670" t="s">
        <v>1033</v>
      </c>
      <c r="O5670" t="s">
        <v>30</v>
      </c>
      <c r="U5670">
        <f t="shared" si="266"/>
        <v>0</v>
      </c>
    </row>
    <row r="5671" spans="1:21" x14ac:dyDescent="0.25">
      <c r="A5671">
        <v>20201024</v>
      </c>
      <c r="B5671" t="s">
        <v>171</v>
      </c>
      <c r="C5671" t="str">
        <f t="shared" si="264"/>
        <v>L</v>
      </c>
      <c r="D5671" t="s">
        <v>1825</v>
      </c>
      <c r="E5671" s="1">
        <v>17</v>
      </c>
      <c r="F5671" s="1">
        <v>50</v>
      </c>
      <c r="G5671">
        <f t="shared" si="265"/>
        <v>-33</v>
      </c>
      <c r="H5671" t="s">
        <v>2796</v>
      </c>
      <c r="K5671" t="s">
        <v>1827</v>
      </c>
      <c r="L5671" t="s">
        <v>1826</v>
      </c>
      <c r="M5671" t="s">
        <v>1825</v>
      </c>
      <c r="N5671" t="s">
        <v>1037</v>
      </c>
      <c r="O5671" t="s">
        <v>30</v>
      </c>
      <c r="U5671">
        <f t="shared" si="266"/>
        <v>0</v>
      </c>
    </row>
    <row r="5672" spans="1:21" x14ac:dyDescent="0.25">
      <c r="A5672">
        <v>20201031</v>
      </c>
      <c r="B5672" t="s">
        <v>1264</v>
      </c>
      <c r="C5672" t="str">
        <f t="shared" si="264"/>
        <v>L</v>
      </c>
      <c r="D5672" t="s">
        <v>503</v>
      </c>
      <c r="E5672" s="1">
        <v>10</v>
      </c>
      <c r="F5672" s="1">
        <v>14</v>
      </c>
      <c r="G5672">
        <f t="shared" si="265"/>
        <v>-4</v>
      </c>
      <c r="H5672" t="s">
        <v>2796</v>
      </c>
      <c r="K5672" t="s">
        <v>1937</v>
      </c>
      <c r="L5672" t="s">
        <v>1936</v>
      </c>
      <c r="M5672" t="s">
        <v>1264</v>
      </c>
      <c r="N5672" t="s">
        <v>1033</v>
      </c>
      <c r="O5672" t="s">
        <v>30</v>
      </c>
      <c r="U5672">
        <f t="shared" si="266"/>
        <v>1</v>
      </c>
    </row>
    <row r="5673" spans="1:21" x14ac:dyDescent="0.25">
      <c r="A5673">
        <v>20201031</v>
      </c>
      <c r="B5673" t="s">
        <v>503</v>
      </c>
      <c r="C5673" t="str">
        <f t="shared" si="264"/>
        <v>W</v>
      </c>
      <c r="D5673" t="s">
        <v>1264</v>
      </c>
      <c r="E5673" s="1">
        <v>14</v>
      </c>
      <c r="F5673" s="1">
        <v>10</v>
      </c>
      <c r="G5673">
        <f t="shared" si="265"/>
        <v>4</v>
      </c>
      <c r="H5673" t="s">
        <v>2796</v>
      </c>
      <c r="K5673" t="s">
        <v>1937</v>
      </c>
      <c r="L5673" t="s">
        <v>1936</v>
      </c>
      <c r="M5673" t="s">
        <v>1264</v>
      </c>
      <c r="N5673" t="s">
        <v>1037</v>
      </c>
      <c r="O5673" t="s">
        <v>30</v>
      </c>
      <c r="U5673">
        <f t="shared" si="266"/>
        <v>0</v>
      </c>
    </row>
    <row r="5674" spans="1:21" x14ac:dyDescent="0.25">
      <c r="A5674">
        <v>20201031</v>
      </c>
      <c r="B5674" t="s">
        <v>164</v>
      </c>
      <c r="C5674" t="str">
        <f t="shared" si="264"/>
        <v>W</v>
      </c>
      <c r="D5674" t="s">
        <v>1825</v>
      </c>
      <c r="E5674" s="1">
        <v>35</v>
      </c>
      <c r="F5674" s="1">
        <v>27</v>
      </c>
      <c r="G5674">
        <f t="shared" si="265"/>
        <v>8</v>
      </c>
      <c r="H5674" t="s">
        <v>2796</v>
      </c>
      <c r="K5674" t="s">
        <v>1820</v>
      </c>
      <c r="L5674" t="s">
        <v>1819</v>
      </c>
      <c r="M5674" t="s">
        <v>164</v>
      </c>
      <c r="N5674" t="s">
        <v>1033</v>
      </c>
      <c r="O5674" t="s">
        <v>30</v>
      </c>
      <c r="U5674">
        <f t="shared" si="266"/>
        <v>0</v>
      </c>
    </row>
    <row r="5675" spans="1:21" x14ac:dyDescent="0.25">
      <c r="A5675">
        <v>20201031</v>
      </c>
      <c r="B5675" t="s">
        <v>1825</v>
      </c>
      <c r="C5675" t="str">
        <f t="shared" si="264"/>
        <v>L</v>
      </c>
      <c r="D5675" t="s">
        <v>164</v>
      </c>
      <c r="E5675" s="1">
        <v>27</v>
      </c>
      <c r="F5675" s="1">
        <v>35</v>
      </c>
      <c r="G5675">
        <f t="shared" si="265"/>
        <v>-8</v>
      </c>
      <c r="H5675" t="s">
        <v>2796</v>
      </c>
      <c r="K5675" t="s">
        <v>1820</v>
      </c>
      <c r="L5675" t="s">
        <v>1819</v>
      </c>
      <c r="M5675" t="s">
        <v>164</v>
      </c>
      <c r="N5675" t="s">
        <v>1037</v>
      </c>
      <c r="O5675" t="s">
        <v>30</v>
      </c>
      <c r="U5675">
        <f t="shared" si="266"/>
        <v>0</v>
      </c>
    </row>
    <row r="5676" spans="1:21" x14ac:dyDescent="0.25">
      <c r="A5676">
        <v>20201031</v>
      </c>
      <c r="B5676" t="s">
        <v>171</v>
      </c>
      <c r="C5676" t="str">
        <f t="shared" si="264"/>
        <v>L</v>
      </c>
      <c r="D5676" t="s">
        <v>376</v>
      </c>
      <c r="E5676" s="1">
        <v>5</v>
      </c>
      <c r="F5676" s="1">
        <v>34</v>
      </c>
      <c r="G5676">
        <f t="shared" si="265"/>
        <v>-29</v>
      </c>
      <c r="H5676" t="s">
        <v>2796</v>
      </c>
      <c r="K5676" t="s">
        <v>1930</v>
      </c>
      <c r="L5676" t="s">
        <v>1929</v>
      </c>
      <c r="M5676" t="s">
        <v>171</v>
      </c>
      <c r="N5676" t="s">
        <v>1033</v>
      </c>
      <c r="O5676" t="s">
        <v>30</v>
      </c>
      <c r="U5676">
        <f t="shared" si="266"/>
        <v>0</v>
      </c>
    </row>
    <row r="5677" spans="1:21" x14ac:dyDescent="0.25">
      <c r="A5677">
        <v>20201031</v>
      </c>
      <c r="B5677" t="s">
        <v>376</v>
      </c>
      <c r="C5677" t="str">
        <f t="shared" si="264"/>
        <v>W</v>
      </c>
      <c r="D5677" t="s">
        <v>171</v>
      </c>
      <c r="E5677" s="1">
        <v>34</v>
      </c>
      <c r="F5677" s="1">
        <v>5</v>
      </c>
      <c r="G5677">
        <f t="shared" si="265"/>
        <v>29</v>
      </c>
      <c r="H5677" t="s">
        <v>2796</v>
      </c>
      <c r="K5677" t="s">
        <v>1930</v>
      </c>
      <c r="L5677" t="s">
        <v>1929</v>
      </c>
      <c r="M5677" t="s">
        <v>171</v>
      </c>
      <c r="N5677" t="s">
        <v>1037</v>
      </c>
      <c r="O5677" t="s">
        <v>30</v>
      </c>
      <c r="U5677">
        <f t="shared" si="266"/>
        <v>0</v>
      </c>
    </row>
    <row r="5678" spans="1:21" x14ac:dyDescent="0.25">
      <c r="A5678">
        <v>20201031</v>
      </c>
      <c r="B5678" t="s">
        <v>1824</v>
      </c>
      <c r="C5678" t="str">
        <f t="shared" si="264"/>
        <v>L</v>
      </c>
      <c r="D5678" t="s">
        <v>1787</v>
      </c>
      <c r="E5678" s="1">
        <v>5</v>
      </c>
      <c r="F5678" s="1">
        <v>43</v>
      </c>
      <c r="G5678">
        <f t="shared" si="265"/>
        <v>-38</v>
      </c>
      <c r="H5678" t="s">
        <v>2756</v>
      </c>
      <c r="K5678" t="s">
        <v>1960</v>
      </c>
      <c r="L5678" t="s">
        <v>1675</v>
      </c>
      <c r="M5678" t="s">
        <v>1824</v>
      </c>
      <c r="N5678" t="s">
        <v>1033</v>
      </c>
      <c r="P5678" t="s">
        <v>30</v>
      </c>
      <c r="U5678">
        <f t="shared" si="266"/>
        <v>0</v>
      </c>
    </row>
    <row r="5679" spans="1:21" x14ac:dyDescent="0.25">
      <c r="A5679">
        <v>20201031</v>
      </c>
      <c r="B5679" t="s">
        <v>1787</v>
      </c>
      <c r="C5679" t="str">
        <f t="shared" si="264"/>
        <v>W</v>
      </c>
      <c r="D5679" t="s">
        <v>1824</v>
      </c>
      <c r="E5679" s="1">
        <v>43</v>
      </c>
      <c r="F5679" s="1">
        <v>5</v>
      </c>
      <c r="G5679">
        <f t="shared" si="265"/>
        <v>38</v>
      </c>
      <c r="H5679" t="s">
        <v>2756</v>
      </c>
      <c r="K5679" t="s">
        <v>1960</v>
      </c>
      <c r="L5679" t="s">
        <v>1675</v>
      </c>
      <c r="M5679" t="s">
        <v>1824</v>
      </c>
      <c r="N5679" t="s">
        <v>1037</v>
      </c>
      <c r="P5679" t="s">
        <v>30</v>
      </c>
      <c r="U5679">
        <f t="shared" si="266"/>
        <v>0</v>
      </c>
    </row>
    <row r="5680" spans="1:21" x14ac:dyDescent="0.25">
      <c r="A5680">
        <v>20201107</v>
      </c>
      <c r="B5680" t="s">
        <v>1824</v>
      </c>
      <c r="C5680" t="str">
        <f t="shared" si="264"/>
        <v>W</v>
      </c>
      <c r="D5680" t="s">
        <v>1787</v>
      </c>
      <c r="E5680" s="1">
        <v>24</v>
      </c>
      <c r="F5680" s="1">
        <v>22</v>
      </c>
      <c r="G5680">
        <f t="shared" si="265"/>
        <v>2</v>
      </c>
      <c r="H5680" t="s">
        <v>2756</v>
      </c>
      <c r="K5680" t="s">
        <v>1916</v>
      </c>
      <c r="L5680" t="s">
        <v>1715</v>
      </c>
      <c r="M5680" t="s">
        <v>1824</v>
      </c>
      <c r="N5680" t="s">
        <v>1033</v>
      </c>
      <c r="P5680" t="s">
        <v>30</v>
      </c>
      <c r="U5680">
        <f t="shared" si="266"/>
        <v>0</v>
      </c>
    </row>
    <row r="5681" spans="1:21" x14ac:dyDescent="0.25">
      <c r="A5681">
        <v>20201107</v>
      </c>
      <c r="B5681" t="s">
        <v>1787</v>
      </c>
      <c r="C5681" t="str">
        <f t="shared" si="264"/>
        <v>L</v>
      </c>
      <c r="D5681" t="s">
        <v>1824</v>
      </c>
      <c r="E5681" s="1">
        <v>22</v>
      </c>
      <c r="F5681" s="1">
        <v>24</v>
      </c>
      <c r="G5681">
        <f t="shared" si="265"/>
        <v>-2</v>
      </c>
      <c r="H5681" t="s">
        <v>2756</v>
      </c>
      <c r="K5681" t="s">
        <v>1916</v>
      </c>
      <c r="L5681" t="s">
        <v>1715</v>
      </c>
      <c r="M5681" t="s">
        <v>1824</v>
      </c>
      <c r="N5681" t="s">
        <v>1037</v>
      </c>
      <c r="P5681" t="s">
        <v>30</v>
      </c>
      <c r="U5681">
        <f t="shared" si="266"/>
        <v>1</v>
      </c>
    </row>
    <row r="5682" spans="1:21" x14ac:dyDescent="0.25">
      <c r="A5682">
        <v>20201113</v>
      </c>
      <c r="B5682" t="s">
        <v>1825</v>
      </c>
      <c r="C5682" t="str">
        <f t="shared" si="264"/>
        <v>W</v>
      </c>
      <c r="D5682" t="s">
        <v>1264</v>
      </c>
      <c r="E5682" s="1">
        <v>32</v>
      </c>
      <c r="F5682" s="1">
        <v>9</v>
      </c>
      <c r="G5682">
        <f t="shared" si="265"/>
        <v>23</v>
      </c>
      <c r="H5682" t="s">
        <v>1938</v>
      </c>
      <c r="K5682" t="s">
        <v>1827</v>
      </c>
      <c r="L5682" t="s">
        <v>1826</v>
      </c>
      <c r="M5682" t="s">
        <v>1825</v>
      </c>
      <c r="N5682" t="s">
        <v>1033</v>
      </c>
      <c r="S5682" t="s">
        <v>30</v>
      </c>
      <c r="U5682">
        <f t="shared" si="266"/>
        <v>0</v>
      </c>
    </row>
    <row r="5683" spans="1:21" x14ac:dyDescent="0.25">
      <c r="A5683">
        <v>20201113</v>
      </c>
      <c r="B5683" t="s">
        <v>1264</v>
      </c>
      <c r="C5683" t="str">
        <f t="shared" si="264"/>
        <v>L</v>
      </c>
      <c r="D5683" t="s">
        <v>1825</v>
      </c>
      <c r="E5683" s="1">
        <v>9</v>
      </c>
      <c r="F5683" s="1">
        <v>32</v>
      </c>
      <c r="G5683">
        <f t="shared" si="265"/>
        <v>-23</v>
      </c>
      <c r="H5683" t="s">
        <v>1938</v>
      </c>
      <c r="K5683" t="s">
        <v>1827</v>
      </c>
      <c r="L5683" t="s">
        <v>1826</v>
      </c>
      <c r="M5683" t="s">
        <v>1825</v>
      </c>
      <c r="N5683" t="s">
        <v>1037</v>
      </c>
      <c r="S5683" t="s">
        <v>30</v>
      </c>
      <c r="U5683">
        <f t="shared" si="266"/>
        <v>0</v>
      </c>
    </row>
    <row r="5684" spans="1:21" x14ac:dyDescent="0.25">
      <c r="A5684">
        <v>20201114</v>
      </c>
      <c r="B5684" t="s">
        <v>1787</v>
      </c>
      <c r="C5684" t="str">
        <f t="shared" si="264"/>
        <v>L</v>
      </c>
      <c r="D5684" t="s">
        <v>1821</v>
      </c>
      <c r="E5684" s="1">
        <v>15</v>
      </c>
      <c r="F5684" s="1">
        <v>25</v>
      </c>
      <c r="G5684">
        <f t="shared" si="265"/>
        <v>-10</v>
      </c>
      <c r="H5684" t="s">
        <v>2756</v>
      </c>
      <c r="K5684" t="s">
        <v>2755</v>
      </c>
      <c r="L5684" t="s">
        <v>1675</v>
      </c>
      <c r="M5684" t="s">
        <v>1824</v>
      </c>
      <c r="N5684" t="s">
        <v>1839</v>
      </c>
      <c r="P5684" t="s">
        <v>30</v>
      </c>
      <c r="U5684">
        <f t="shared" si="266"/>
        <v>0</v>
      </c>
    </row>
    <row r="5685" spans="1:21" x14ac:dyDescent="0.25">
      <c r="A5685">
        <v>20201114</v>
      </c>
      <c r="B5685" t="s">
        <v>1821</v>
      </c>
      <c r="C5685" t="str">
        <f t="shared" si="264"/>
        <v>W</v>
      </c>
      <c r="D5685" t="s">
        <v>1787</v>
      </c>
      <c r="E5685" s="1">
        <v>25</v>
      </c>
      <c r="F5685" s="1">
        <v>15</v>
      </c>
      <c r="G5685">
        <f t="shared" si="265"/>
        <v>10</v>
      </c>
      <c r="H5685" t="s">
        <v>2756</v>
      </c>
      <c r="K5685" t="s">
        <v>2755</v>
      </c>
      <c r="L5685" t="s">
        <v>1675</v>
      </c>
      <c r="M5685" t="s">
        <v>1824</v>
      </c>
      <c r="N5685" t="s">
        <v>1839</v>
      </c>
      <c r="P5685" t="s">
        <v>30</v>
      </c>
      <c r="U5685">
        <f t="shared" si="266"/>
        <v>0</v>
      </c>
    </row>
    <row r="5686" spans="1:21" x14ac:dyDescent="0.25">
      <c r="A5686">
        <v>20201114</v>
      </c>
      <c r="B5686" t="s">
        <v>171</v>
      </c>
      <c r="C5686" t="str">
        <f t="shared" si="264"/>
        <v>L</v>
      </c>
      <c r="D5686" t="s">
        <v>503</v>
      </c>
      <c r="E5686" s="1">
        <v>17</v>
      </c>
      <c r="F5686" s="1">
        <v>28</v>
      </c>
      <c r="G5686">
        <f t="shared" si="265"/>
        <v>-11</v>
      </c>
      <c r="H5686" t="s">
        <v>1938</v>
      </c>
      <c r="K5686" t="s">
        <v>1905</v>
      </c>
      <c r="L5686" t="s">
        <v>1904</v>
      </c>
      <c r="M5686" t="s">
        <v>171</v>
      </c>
      <c r="N5686" t="s">
        <v>1033</v>
      </c>
      <c r="S5686" t="s">
        <v>30</v>
      </c>
      <c r="U5686">
        <f t="shared" si="266"/>
        <v>0</v>
      </c>
    </row>
    <row r="5687" spans="1:21" x14ac:dyDescent="0.25">
      <c r="A5687">
        <v>20201114</v>
      </c>
      <c r="B5687" t="s">
        <v>503</v>
      </c>
      <c r="C5687" t="str">
        <f t="shared" si="264"/>
        <v>W</v>
      </c>
      <c r="D5687" t="s">
        <v>171</v>
      </c>
      <c r="E5687" s="1">
        <v>28</v>
      </c>
      <c r="F5687" s="1">
        <v>17</v>
      </c>
      <c r="G5687">
        <f t="shared" si="265"/>
        <v>11</v>
      </c>
      <c r="H5687" t="s">
        <v>1938</v>
      </c>
      <c r="K5687" t="s">
        <v>1905</v>
      </c>
      <c r="L5687" t="s">
        <v>1904</v>
      </c>
      <c r="M5687" t="s">
        <v>171</v>
      </c>
      <c r="N5687" t="s">
        <v>1037</v>
      </c>
      <c r="S5687" t="s">
        <v>30</v>
      </c>
      <c r="U5687">
        <f t="shared" si="266"/>
        <v>0</v>
      </c>
    </row>
    <row r="5688" spans="1:21" x14ac:dyDescent="0.25">
      <c r="A5688">
        <v>20201121</v>
      </c>
      <c r="B5688" t="s">
        <v>1824</v>
      </c>
      <c r="C5688" t="str">
        <f t="shared" si="264"/>
        <v>D</v>
      </c>
      <c r="D5688" t="s">
        <v>1821</v>
      </c>
      <c r="E5688" s="1">
        <v>15</v>
      </c>
      <c r="F5688" s="1">
        <v>15</v>
      </c>
      <c r="G5688">
        <f t="shared" si="265"/>
        <v>0</v>
      </c>
      <c r="H5688" t="s">
        <v>2756</v>
      </c>
      <c r="K5688" t="s">
        <v>1840</v>
      </c>
      <c r="L5688" t="s">
        <v>1227</v>
      </c>
      <c r="M5688" t="s">
        <v>1824</v>
      </c>
      <c r="N5688" t="s">
        <v>1033</v>
      </c>
      <c r="P5688" t="s">
        <v>30</v>
      </c>
      <c r="U5688">
        <f t="shared" si="266"/>
        <v>0</v>
      </c>
    </row>
    <row r="5689" spans="1:21" x14ac:dyDescent="0.25">
      <c r="A5689">
        <v>20201121</v>
      </c>
      <c r="B5689" t="s">
        <v>1821</v>
      </c>
      <c r="C5689" t="str">
        <f t="shared" si="264"/>
        <v>D</v>
      </c>
      <c r="D5689" t="s">
        <v>1824</v>
      </c>
      <c r="E5689" s="1">
        <v>15</v>
      </c>
      <c r="F5689" s="1">
        <v>15</v>
      </c>
      <c r="G5689">
        <f t="shared" si="265"/>
        <v>0</v>
      </c>
      <c r="H5689" t="s">
        <v>2756</v>
      </c>
      <c r="K5689" t="s">
        <v>1840</v>
      </c>
      <c r="L5689" t="s">
        <v>1227</v>
      </c>
      <c r="M5689" t="s">
        <v>1824</v>
      </c>
      <c r="N5689" t="s">
        <v>1037</v>
      </c>
      <c r="P5689" t="s">
        <v>30</v>
      </c>
      <c r="U5689">
        <f t="shared" si="266"/>
        <v>0</v>
      </c>
    </row>
    <row r="5690" spans="1:21" x14ac:dyDescent="0.25">
      <c r="A5690">
        <v>20201121</v>
      </c>
      <c r="B5690" t="s">
        <v>376</v>
      </c>
      <c r="C5690" t="str">
        <f t="shared" si="264"/>
        <v>W</v>
      </c>
      <c r="D5690" t="s">
        <v>1825</v>
      </c>
      <c r="E5690" s="1">
        <v>18</v>
      </c>
      <c r="F5690" s="1">
        <v>7</v>
      </c>
      <c r="G5690">
        <f t="shared" si="265"/>
        <v>11</v>
      </c>
      <c r="H5690" t="s">
        <v>1938</v>
      </c>
      <c r="K5690" t="s">
        <v>1894</v>
      </c>
      <c r="L5690" t="s">
        <v>1017</v>
      </c>
      <c r="M5690" t="s">
        <v>376</v>
      </c>
      <c r="N5690" t="s">
        <v>1033</v>
      </c>
      <c r="S5690" t="s">
        <v>30</v>
      </c>
      <c r="U5690">
        <f t="shared" si="266"/>
        <v>0</v>
      </c>
    </row>
    <row r="5691" spans="1:21" x14ac:dyDescent="0.25">
      <c r="A5691">
        <v>20201121</v>
      </c>
      <c r="B5691" t="s">
        <v>1825</v>
      </c>
      <c r="C5691" t="str">
        <f t="shared" si="264"/>
        <v>L</v>
      </c>
      <c r="D5691" t="s">
        <v>376</v>
      </c>
      <c r="E5691" s="1">
        <v>7</v>
      </c>
      <c r="F5691" s="1">
        <v>18</v>
      </c>
      <c r="G5691">
        <f t="shared" si="265"/>
        <v>-11</v>
      </c>
      <c r="H5691" t="s">
        <v>1938</v>
      </c>
      <c r="K5691" t="s">
        <v>1894</v>
      </c>
      <c r="L5691" t="s">
        <v>1017</v>
      </c>
      <c r="M5691" t="s">
        <v>376</v>
      </c>
      <c r="N5691" t="s">
        <v>1037</v>
      </c>
      <c r="S5691" t="s">
        <v>30</v>
      </c>
      <c r="U5691">
        <f t="shared" si="266"/>
        <v>0</v>
      </c>
    </row>
    <row r="5692" spans="1:21" x14ac:dyDescent="0.25">
      <c r="A5692">
        <v>20201122</v>
      </c>
      <c r="B5692" t="s">
        <v>503</v>
      </c>
      <c r="C5692" t="str">
        <f t="shared" si="264"/>
        <v>L</v>
      </c>
      <c r="D5692" t="s">
        <v>164</v>
      </c>
      <c r="E5692" s="1">
        <v>15</v>
      </c>
      <c r="F5692" s="1">
        <v>22</v>
      </c>
      <c r="G5692">
        <f t="shared" si="265"/>
        <v>-7</v>
      </c>
      <c r="H5692" t="s">
        <v>1938</v>
      </c>
      <c r="K5692" t="s">
        <v>1903</v>
      </c>
      <c r="L5692" t="s">
        <v>1120</v>
      </c>
      <c r="M5692" t="s">
        <v>503</v>
      </c>
      <c r="N5692" t="s">
        <v>1033</v>
      </c>
      <c r="S5692" t="s">
        <v>30</v>
      </c>
      <c r="U5692">
        <f t="shared" si="266"/>
        <v>1</v>
      </c>
    </row>
    <row r="5693" spans="1:21" x14ac:dyDescent="0.25">
      <c r="A5693">
        <v>20201122</v>
      </c>
      <c r="B5693" t="s">
        <v>164</v>
      </c>
      <c r="C5693" t="str">
        <f t="shared" si="264"/>
        <v>W</v>
      </c>
      <c r="D5693" t="s">
        <v>503</v>
      </c>
      <c r="E5693" s="1">
        <v>22</v>
      </c>
      <c r="F5693" s="1">
        <v>15</v>
      </c>
      <c r="G5693">
        <f t="shared" si="265"/>
        <v>7</v>
      </c>
      <c r="H5693" t="s">
        <v>1938</v>
      </c>
      <c r="K5693" t="s">
        <v>1903</v>
      </c>
      <c r="L5693" t="s">
        <v>1120</v>
      </c>
      <c r="M5693" t="s">
        <v>503</v>
      </c>
      <c r="N5693" t="s">
        <v>1037</v>
      </c>
      <c r="S5693" t="s">
        <v>30</v>
      </c>
      <c r="U5693">
        <f t="shared" si="266"/>
        <v>0</v>
      </c>
    </row>
    <row r="5694" spans="1:21" x14ac:dyDescent="0.25">
      <c r="A5694">
        <v>20201128</v>
      </c>
      <c r="B5694" t="s">
        <v>1821</v>
      </c>
      <c r="C5694" t="str">
        <f t="shared" si="264"/>
        <v>L</v>
      </c>
      <c r="D5694" t="s">
        <v>1787</v>
      </c>
      <c r="E5694" s="1">
        <v>0</v>
      </c>
      <c r="F5694" s="1">
        <v>38</v>
      </c>
      <c r="G5694">
        <f t="shared" si="265"/>
        <v>-38</v>
      </c>
      <c r="H5694" t="s">
        <v>2756</v>
      </c>
      <c r="K5694" t="s">
        <v>2757</v>
      </c>
      <c r="L5694" t="s">
        <v>1227</v>
      </c>
      <c r="M5694" t="s">
        <v>1824</v>
      </c>
      <c r="N5694" t="s">
        <v>1839</v>
      </c>
      <c r="P5694" t="s">
        <v>30</v>
      </c>
      <c r="U5694">
        <f t="shared" si="266"/>
        <v>0</v>
      </c>
    </row>
    <row r="5695" spans="1:21" x14ac:dyDescent="0.25">
      <c r="A5695">
        <v>20201128</v>
      </c>
      <c r="B5695" t="s">
        <v>1787</v>
      </c>
      <c r="C5695" t="str">
        <f t="shared" si="264"/>
        <v>W</v>
      </c>
      <c r="D5695" t="s">
        <v>1821</v>
      </c>
      <c r="E5695" s="1">
        <v>38</v>
      </c>
      <c r="F5695" s="1">
        <v>0</v>
      </c>
      <c r="G5695">
        <f t="shared" si="265"/>
        <v>38</v>
      </c>
      <c r="H5695" t="s">
        <v>2756</v>
      </c>
      <c r="K5695" t="s">
        <v>2757</v>
      </c>
      <c r="L5695" t="s">
        <v>1227</v>
      </c>
      <c r="M5695" t="s">
        <v>1824</v>
      </c>
      <c r="N5695" t="s">
        <v>1839</v>
      </c>
      <c r="P5695" t="s">
        <v>30</v>
      </c>
      <c r="U5695">
        <f t="shared" si="266"/>
        <v>0</v>
      </c>
    </row>
    <row r="5696" spans="1:21" x14ac:dyDescent="0.25">
      <c r="A5696">
        <v>20201128</v>
      </c>
      <c r="B5696" t="s">
        <v>1264</v>
      </c>
      <c r="C5696" t="str">
        <f t="shared" si="264"/>
        <v>L</v>
      </c>
      <c r="D5696" t="s">
        <v>376</v>
      </c>
      <c r="E5696" s="1">
        <v>13</v>
      </c>
      <c r="F5696" s="1">
        <v>24</v>
      </c>
      <c r="G5696">
        <f t="shared" si="265"/>
        <v>-11</v>
      </c>
      <c r="H5696" t="s">
        <v>1938</v>
      </c>
      <c r="K5696" t="s">
        <v>1937</v>
      </c>
      <c r="L5696" t="s">
        <v>1936</v>
      </c>
      <c r="M5696" t="s">
        <v>1264</v>
      </c>
      <c r="N5696" t="s">
        <v>1033</v>
      </c>
      <c r="S5696" t="s">
        <v>30</v>
      </c>
      <c r="U5696">
        <f t="shared" si="266"/>
        <v>0</v>
      </c>
    </row>
    <row r="5697" spans="1:21" x14ac:dyDescent="0.25">
      <c r="A5697">
        <v>20201128</v>
      </c>
      <c r="B5697" t="s">
        <v>376</v>
      </c>
      <c r="C5697" t="str">
        <f t="shared" si="264"/>
        <v>W</v>
      </c>
      <c r="D5697" t="s">
        <v>1264</v>
      </c>
      <c r="E5697" s="1">
        <v>24</v>
      </c>
      <c r="F5697" s="1">
        <v>13</v>
      </c>
      <c r="G5697">
        <f t="shared" si="265"/>
        <v>11</v>
      </c>
      <c r="H5697" t="s">
        <v>1938</v>
      </c>
      <c r="K5697" t="s">
        <v>1937</v>
      </c>
      <c r="L5697" t="s">
        <v>1936</v>
      </c>
      <c r="M5697" t="s">
        <v>1264</v>
      </c>
      <c r="N5697" t="s">
        <v>1037</v>
      </c>
      <c r="S5697" t="s">
        <v>30</v>
      </c>
      <c r="U5697">
        <f t="shared" si="266"/>
        <v>0</v>
      </c>
    </row>
    <row r="5698" spans="1:21" x14ac:dyDescent="0.25">
      <c r="A5698">
        <v>20201128</v>
      </c>
      <c r="B5698" t="s">
        <v>164</v>
      </c>
      <c r="C5698" t="str">
        <f t="shared" ref="C5698:C5761" si="267">IF(E5698-F5698&gt;0,"W",IF(E5698-F5698&lt;0,"L","D"))</f>
        <v>W</v>
      </c>
      <c r="D5698" t="s">
        <v>171</v>
      </c>
      <c r="E5698" s="1">
        <v>36</v>
      </c>
      <c r="F5698" s="1">
        <v>5</v>
      </c>
      <c r="G5698">
        <f t="shared" ref="G5698:G5761" si="268">E5698-F5698</f>
        <v>31</v>
      </c>
      <c r="H5698" t="s">
        <v>1938</v>
      </c>
      <c r="K5698" t="s">
        <v>1820</v>
      </c>
      <c r="L5698" t="s">
        <v>1819</v>
      </c>
      <c r="M5698" t="s">
        <v>164</v>
      </c>
      <c r="N5698" t="s">
        <v>1033</v>
      </c>
      <c r="S5698" t="s">
        <v>30</v>
      </c>
      <c r="U5698">
        <f t="shared" ref="U5698:U5761" si="269">IF(C5698="L",IF(G5698&gt;-8,1,0),0)</f>
        <v>0</v>
      </c>
    </row>
    <row r="5699" spans="1:21" x14ac:dyDescent="0.25">
      <c r="A5699">
        <v>20201128</v>
      </c>
      <c r="B5699" t="s">
        <v>171</v>
      </c>
      <c r="C5699" t="str">
        <f t="shared" si="267"/>
        <v>L</v>
      </c>
      <c r="D5699" t="s">
        <v>164</v>
      </c>
      <c r="E5699" s="1">
        <v>5</v>
      </c>
      <c r="F5699" s="1">
        <v>36</v>
      </c>
      <c r="G5699">
        <f t="shared" si="268"/>
        <v>-31</v>
      </c>
      <c r="H5699" t="s">
        <v>1938</v>
      </c>
      <c r="K5699" t="s">
        <v>1820</v>
      </c>
      <c r="L5699" t="s">
        <v>1819</v>
      </c>
      <c r="M5699" t="s">
        <v>164</v>
      </c>
      <c r="N5699" t="s">
        <v>1037</v>
      </c>
      <c r="S5699" t="s">
        <v>30</v>
      </c>
      <c r="U5699">
        <f t="shared" si="269"/>
        <v>0</v>
      </c>
    </row>
    <row r="5700" spans="1:21" x14ac:dyDescent="0.25">
      <c r="A5700">
        <v>20201205</v>
      </c>
      <c r="B5700" t="s">
        <v>1824</v>
      </c>
      <c r="C5700" t="str">
        <f t="shared" si="267"/>
        <v>D</v>
      </c>
      <c r="D5700" t="s">
        <v>1821</v>
      </c>
      <c r="E5700" s="1">
        <v>16</v>
      </c>
      <c r="F5700" s="1">
        <v>16</v>
      </c>
      <c r="G5700">
        <f t="shared" si="268"/>
        <v>0</v>
      </c>
      <c r="H5700" t="s">
        <v>2756</v>
      </c>
      <c r="K5700" t="s">
        <v>2755</v>
      </c>
      <c r="L5700" t="s">
        <v>1675</v>
      </c>
      <c r="M5700" t="s">
        <v>1824</v>
      </c>
      <c r="N5700" t="s">
        <v>1033</v>
      </c>
      <c r="P5700" t="s">
        <v>30</v>
      </c>
      <c r="U5700">
        <f t="shared" si="269"/>
        <v>0</v>
      </c>
    </row>
    <row r="5701" spans="1:21" x14ac:dyDescent="0.25">
      <c r="A5701">
        <v>20201205</v>
      </c>
      <c r="B5701" t="s">
        <v>1821</v>
      </c>
      <c r="C5701" t="str">
        <f t="shared" si="267"/>
        <v>D</v>
      </c>
      <c r="D5701" t="s">
        <v>1824</v>
      </c>
      <c r="E5701" s="1">
        <v>16</v>
      </c>
      <c r="F5701" s="1">
        <v>16</v>
      </c>
      <c r="G5701">
        <f t="shared" si="268"/>
        <v>0</v>
      </c>
      <c r="H5701" t="s">
        <v>2756</v>
      </c>
      <c r="K5701" t="s">
        <v>2755</v>
      </c>
      <c r="L5701" t="s">
        <v>1675</v>
      </c>
      <c r="M5701" t="s">
        <v>1824</v>
      </c>
      <c r="N5701" t="s">
        <v>1037</v>
      </c>
      <c r="P5701" t="s">
        <v>30</v>
      </c>
      <c r="U5701">
        <f t="shared" si="269"/>
        <v>0</v>
      </c>
    </row>
    <row r="5702" spans="1:21" x14ac:dyDescent="0.25">
      <c r="A5702">
        <v>20201205</v>
      </c>
      <c r="B5702" t="s">
        <v>1825</v>
      </c>
      <c r="C5702" t="str">
        <f t="shared" si="267"/>
        <v>W</v>
      </c>
      <c r="D5702" t="s">
        <v>503</v>
      </c>
      <c r="E5702" s="1">
        <v>31</v>
      </c>
      <c r="F5702" s="1">
        <v>16</v>
      </c>
      <c r="G5702">
        <f t="shared" si="268"/>
        <v>15</v>
      </c>
      <c r="H5702" t="s">
        <v>1938</v>
      </c>
      <c r="K5702" t="s">
        <v>1827</v>
      </c>
      <c r="L5702" t="s">
        <v>1826</v>
      </c>
      <c r="M5702" t="s">
        <v>1825</v>
      </c>
      <c r="N5702" t="s">
        <v>1033</v>
      </c>
      <c r="S5702" t="s">
        <v>30</v>
      </c>
      <c r="U5702">
        <f t="shared" si="269"/>
        <v>0</v>
      </c>
    </row>
    <row r="5703" spans="1:21" x14ac:dyDescent="0.25">
      <c r="A5703">
        <v>20201205</v>
      </c>
      <c r="B5703" t="s">
        <v>503</v>
      </c>
      <c r="C5703" t="str">
        <f t="shared" si="267"/>
        <v>L</v>
      </c>
      <c r="D5703" t="s">
        <v>1825</v>
      </c>
      <c r="E5703" s="1">
        <v>16</v>
      </c>
      <c r="F5703" s="1">
        <v>31</v>
      </c>
      <c r="G5703">
        <f t="shared" si="268"/>
        <v>-15</v>
      </c>
      <c r="H5703" t="s">
        <v>1938</v>
      </c>
      <c r="K5703" t="s">
        <v>1827</v>
      </c>
      <c r="L5703" t="s">
        <v>1826</v>
      </c>
      <c r="M5703" t="s">
        <v>1825</v>
      </c>
      <c r="N5703" t="s">
        <v>1037</v>
      </c>
      <c r="S5703" t="s">
        <v>30</v>
      </c>
      <c r="U5703">
        <f t="shared" si="269"/>
        <v>0</v>
      </c>
    </row>
    <row r="5704" spans="1:21" x14ac:dyDescent="0.25">
      <c r="A5704">
        <v>20201205</v>
      </c>
      <c r="B5704" t="s">
        <v>1264</v>
      </c>
      <c r="C5704" t="str">
        <f t="shared" si="267"/>
        <v>W</v>
      </c>
      <c r="D5704" t="s">
        <v>171</v>
      </c>
      <c r="E5704" s="1">
        <v>38</v>
      </c>
      <c r="F5704" s="1">
        <v>18</v>
      </c>
      <c r="G5704">
        <f t="shared" si="268"/>
        <v>20</v>
      </c>
      <c r="H5704" t="s">
        <v>1938</v>
      </c>
      <c r="K5704" t="s">
        <v>1937</v>
      </c>
      <c r="L5704" t="s">
        <v>1936</v>
      </c>
      <c r="M5704" t="s">
        <v>1264</v>
      </c>
      <c r="N5704" t="s">
        <v>1033</v>
      </c>
      <c r="S5704" t="s">
        <v>30</v>
      </c>
      <c r="U5704">
        <f t="shared" si="269"/>
        <v>0</v>
      </c>
    </row>
    <row r="5705" spans="1:21" x14ac:dyDescent="0.25">
      <c r="A5705">
        <v>20201205</v>
      </c>
      <c r="B5705" t="s">
        <v>171</v>
      </c>
      <c r="C5705" t="str">
        <f t="shared" si="267"/>
        <v>L</v>
      </c>
      <c r="D5705" t="s">
        <v>1264</v>
      </c>
      <c r="E5705" s="1">
        <v>18</v>
      </c>
      <c r="F5705" s="1">
        <v>38</v>
      </c>
      <c r="G5705">
        <f t="shared" si="268"/>
        <v>-20</v>
      </c>
      <c r="H5705" t="s">
        <v>1938</v>
      </c>
      <c r="K5705" t="s">
        <v>1937</v>
      </c>
      <c r="L5705" t="s">
        <v>1936</v>
      </c>
      <c r="M5705" t="s">
        <v>1264</v>
      </c>
      <c r="N5705" t="s">
        <v>1037</v>
      </c>
      <c r="S5705" t="s">
        <v>30</v>
      </c>
      <c r="U5705">
        <f t="shared" si="269"/>
        <v>0</v>
      </c>
    </row>
    <row r="5706" spans="1:21" x14ac:dyDescent="0.25">
      <c r="A5706">
        <v>20201206</v>
      </c>
      <c r="B5706" t="s">
        <v>376</v>
      </c>
      <c r="C5706" t="str">
        <f t="shared" si="267"/>
        <v>W</v>
      </c>
      <c r="D5706" t="s">
        <v>164</v>
      </c>
      <c r="E5706" s="1">
        <v>22</v>
      </c>
      <c r="F5706" s="1">
        <v>19</v>
      </c>
      <c r="G5706">
        <f t="shared" si="268"/>
        <v>3</v>
      </c>
      <c r="H5706" t="s">
        <v>1935</v>
      </c>
      <c r="K5706" t="s">
        <v>1894</v>
      </c>
      <c r="L5706" t="s">
        <v>1017</v>
      </c>
      <c r="M5706" t="s">
        <v>376</v>
      </c>
      <c r="N5706" t="s">
        <v>1033</v>
      </c>
      <c r="S5706" t="s">
        <v>30</v>
      </c>
      <c r="U5706">
        <f t="shared" si="269"/>
        <v>0</v>
      </c>
    </row>
    <row r="5707" spans="1:21" x14ac:dyDescent="0.25">
      <c r="A5707">
        <v>20201206</v>
      </c>
      <c r="B5707" t="s">
        <v>164</v>
      </c>
      <c r="C5707" t="str">
        <f t="shared" si="267"/>
        <v>L</v>
      </c>
      <c r="D5707" t="s">
        <v>376</v>
      </c>
      <c r="E5707" s="1">
        <v>19</v>
      </c>
      <c r="F5707" s="1">
        <v>22</v>
      </c>
      <c r="G5707">
        <f t="shared" si="268"/>
        <v>-3</v>
      </c>
      <c r="H5707" t="s">
        <v>1935</v>
      </c>
      <c r="K5707" t="s">
        <v>1894</v>
      </c>
      <c r="L5707" t="s">
        <v>1017</v>
      </c>
      <c r="M5707" t="s">
        <v>376</v>
      </c>
      <c r="N5707" t="s">
        <v>1037</v>
      </c>
      <c r="S5707" t="s">
        <v>30</v>
      </c>
      <c r="U5707">
        <f t="shared" si="269"/>
        <v>1</v>
      </c>
    </row>
    <row r="5708" spans="1:21" x14ac:dyDescent="0.25">
      <c r="A5708">
        <v>20210206</v>
      </c>
      <c r="B5708" t="s">
        <v>171</v>
      </c>
      <c r="C5708" t="str">
        <f t="shared" si="267"/>
        <v>L</v>
      </c>
      <c r="D5708" t="s">
        <v>164</v>
      </c>
      <c r="E5708" s="1">
        <v>10</v>
      </c>
      <c r="F5708" s="1">
        <v>50</v>
      </c>
      <c r="G5708">
        <f t="shared" si="268"/>
        <v>-40</v>
      </c>
      <c r="H5708" t="s">
        <v>2795</v>
      </c>
      <c r="K5708" t="s">
        <v>1930</v>
      </c>
      <c r="L5708" t="s">
        <v>1929</v>
      </c>
      <c r="M5708" t="s">
        <v>171</v>
      </c>
      <c r="N5708" t="s">
        <v>1033</v>
      </c>
      <c r="O5708" t="s">
        <v>30</v>
      </c>
      <c r="U5708">
        <f t="shared" si="269"/>
        <v>0</v>
      </c>
    </row>
    <row r="5709" spans="1:21" x14ac:dyDescent="0.25">
      <c r="A5709">
        <v>20210206</v>
      </c>
      <c r="B5709" t="s">
        <v>164</v>
      </c>
      <c r="C5709" t="str">
        <f t="shared" si="267"/>
        <v>W</v>
      </c>
      <c r="D5709" t="s">
        <v>171</v>
      </c>
      <c r="E5709" s="1">
        <v>50</v>
      </c>
      <c r="F5709" s="1">
        <v>10</v>
      </c>
      <c r="G5709">
        <f t="shared" si="268"/>
        <v>40</v>
      </c>
      <c r="H5709" t="s">
        <v>2795</v>
      </c>
      <c r="K5709" t="s">
        <v>1930</v>
      </c>
      <c r="L5709" t="s">
        <v>1929</v>
      </c>
      <c r="M5709" t="s">
        <v>171</v>
      </c>
      <c r="N5709" t="s">
        <v>1037</v>
      </c>
      <c r="O5709" t="s">
        <v>30</v>
      </c>
      <c r="U5709">
        <f t="shared" si="269"/>
        <v>0</v>
      </c>
    </row>
    <row r="5710" spans="1:21" x14ac:dyDescent="0.25">
      <c r="A5710">
        <v>20210206</v>
      </c>
      <c r="B5710" t="s">
        <v>376</v>
      </c>
      <c r="C5710" t="str">
        <f t="shared" si="267"/>
        <v>L</v>
      </c>
      <c r="D5710" t="s">
        <v>503</v>
      </c>
      <c r="E5710" s="1">
        <v>6</v>
      </c>
      <c r="F5710" s="1">
        <v>11</v>
      </c>
      <c r="G5710">
        <f t="shared" si="268"/>
        <v>-5</v>
      </c>
      <c r="H5710" t="s">
        <v>2795</v>
      </c>
      <c r="K5710" t="s">
        <v>1818</v>
      </c>
      <c r="L5710" t="s">
        <v>1017</v>
      </c>
      <c r="M5710" t="s">
        <v>376</v>
      </c>
      <c r="N5710" t="s">
        <v>1033</v>
      </c>
      <c r="O5710" t="s">
        <v>30</v>
      </c>
      <c r="U5710">
        <f t="shared" si="269"/>
        <v>1</v>
      </c>
    </row>
    <row r="5711" spans="1:21" x14ac:dyDescent="0.25">
      <c r="A5711">
        <v>20210206</v>
      </c>
      <c r="B5711" t="s">
        <v>503</v>
      </c>
      <c r="C5711" t="str">
        <f t="shared" si="267"/>
        <v>W</v>
      </c>
      <c r="D5711" t="s">
        <v>376</v>
      </c>
      <c r="E5711" s="1">
        <v>11</v>
      </c>
      <c r="F5711" s="1">
        <v>6</v>
      </c>
      <c r="G5711">
        <f t="shared" si="268"/>
        <v>5</v>
      </c>
      <c r="H5711" t="s">
        <v>2795</v>
      </c>
      <c r="K5711" t="s">
        <v>1818</v>
      </c>
      <c r="L5711" t="s">
        <v>1017</v>
      </c>
      <c r="M5711" t="s">
        <v>376</v>
      </c>
      <c r="N5711" t="s">
        <v>1037</v>
      </c>
      <c r="O5711" t="s">
        <v>30</v>
      </c>
      <c r="U5711">
        <f t="shared" si="269"/>
        <v>0</v>
      </c>
    </row>
    <row r="5712" spans="1:21" x14ac:dyDescent="0.25">
      <c r="A5712">
        <v>20210207</v>
      </c>
      <c r="B5712" t="s">
        <v>1264</v>
      </c>
      <c r="C5712" t="str">
        <f t="shared" si="267"/>
        <v>W</v>
      </c>
      <c r="D5712" t="s">
        <v>1825</v>
      </c>
      <c r="E5712" s="1">
        <v>21</v>
      </c>
      <c r="F5712" s="1">
        <v>16</v>
      </c>
      <c r="G5712">
        <f t="shared" si="268"/>
        <v>5</v>
      </c>
      <c r="H5712" t="s">
        <v>2795</v>
      </c>
      <c r="K5712" t="s">
        <v>1407</v>
      </c>
      <c r="L5712" t="s">
        <v>1263</v>
      </c>
      <c r="M5712" t="s">
        <v>1264</v>
      </c>
      <c r="N5712" t="s">
        <v>1033</v>
      </c>
      <c r="O5712" t="s">
        <v>30</v>
      </c>
      <c r="U5712">
        <f t="shared" si="269"/>
        <v>0</v>
      </c>
    </row>
    <row r="5713" spans="1:21" x14ac:dyDescent="0.25">
      <c r="A5713">
        <v>20210207</v>
      </c>
      <c r="B5713" t="s">
        <v>1825</v>
      </c>
      <c r="C5713" t="str">
        <f t="shared" si="267"/>
        <v>L</v>
      </c>
      <c r="D5713" t="s">
        <v>1264</v>
      </c>
      <c r="E5713" s="1">
        <v>16</v>
      </c>
      <c r="F5713" s="1">
        <v>21</v>
      </c>
      <c r="G5713">
        <f t="shared" si="268"/>
        <v>-5</v>
      </c>
      <c r="H5713" t="s">
        <v>2795</v>
      </c>
      <c r="K5713" t="s">
        <v>1407</v>
      </c>
      <c r="L5713" t="s">
        <v>1263</v>
      </c>
      <c r="M5713" t="s">
        <v>1264</v>
      </c>
      <c r="N5713" t="s">
        <v>1037</v>
      </c>
      <c r="O5713" t="s">
        <v>30</v>
      </c>
      <c r="U5713">
        <f t="shared" si="269"/>
        <v>1</v>
      </c>
    </row>
    <row r="5714" spans="1:21" x14ac:dyDescent="0.25">
      <c r="A5714">
        <v>20210213</v>
      </c>
      <c r="B5714" t="s">
        <v>503</v>
      </c>
      <c r="C5714" t="str">
        <f t="shared" si="267"/>
        <v>L</v>
      </c>
      <c r="D5714" t="s">
        <v>1264</v>
      </c>
      <c r="E5714" s="1">
        <v>24</v>
      </c>
      <c r="F5714" s="1">
        <v>25</v>
      </c>
      <c r="G5714">
        <f t="shared" si="268"/>
        <v>-1</v>
      </c>
      <c r="H5714" t="s">
        <v>2795</v>
      </c>
      <c r="K5714" t="s">
        <v>1822</v>
      </c>
      <c r="L5714" t="s">
        <v>1120</v>
      </c>
      <c r="M5714" t="s">
        <v>503</v>
      </c>
      <c r="N5714" t="s">
        <v>1033</v>
      </c>
      <c r="O5714" t="s">
        <v>30</v>
      </c>
      <c r="U5714">
        <f t="shared" si="269"/>
        <v>1</v>
      </c>
    </row>
    <row r="5715" spans="1:21" x14ac:dyDescent="0.25">
      <c r="A5715">
        <v>20210213</v>
      </c>
      <c r="B5715" t="s">
        <v>1264</v>
      </c>
      <c r="C5715" t="str">
        <f t="shared" si="267"/>
        <v>W</v>
      </c>
      <c r="D5715" t="s">
        <v>503</v>
      </c>
      <c r="E5715" s="1">
        <v>25</v>
      </c>
      <c r="F5715" s="1">
        <v>24</v>
      </c>
      <c r="G5715">
        <f t="shared" si="268"/>
        <v>1</v>
      </c>
      <c r="H5715" t="s">
        <v>2795</v>
      </c>
      <c r="K5715" t="s">
        <v>1822</v>
      </c>
      <c r="L5715" t="s">
        <v>1120</v>
      </c>
      <c r="M5715" t="s">
        <v>503</v>
      </c>
      <c r="N5715" t="s">
        <v>1037</v>
      </c>
      <c r="O5715" t="s">
        <v>30</v>
      </c>
      <c r="U5715">
        <f t="shared" si="269"/>
        <v>0</v>
      </c>
    </row>
    <row r="5716" spans="1:21" x14ac:dyDescent="0.25">
      <c r="A5716">
        <v>20210213</v>
      </c>
      <c r="B5716" t="s">
        <v>376</v>
      </c>
      <c r="C5716" t="str">
        <f t="shared" si="267"/>
        <v>W</v>
      </c>
      <c r="D5716" t="s">
        <v>171</v>
      </c>
      <c r="E5716" s="1">
        <v>41</v>
      </c>
      <c r="F5716" s="1">
        <v>18</v>
      </c>
      <c r="G5716">
        <f t="shared" si="268"/>
        <v>23</v>
      </c>
      <c r="H5716" t="s">
        <v>2795</v>
      </c>
      <c r="K5716" t="s">
        <v>1894</v>
      </c>
      <c r="L5716" t="s">
        <v>1017</v>
      </c>
      <c r="M5716" t="s">
        <v>376</v>
      </c>
      <c r="N5716" t="s">
        <v>1033</v>
      </c>
      <c r="O5716" t="s">
        <v>30</v>
      </c>
      <c r="U5716">
        <f t="shared" si="269"/>
        <v>0</v>
      </c>
    </row>
    <row r="5717" spans="1:21" x14ac:dyDescent="0.25">
      <c r="A5717">
        <v>20210213</v>
      </c>
      <c r="B5717" t="s">
        <v>171</v>
      </c>
      <c r="C5717" t="str">
        <f t="shared" si="267"/>
        <v>L</v>
      </c>
      <c r="D5717" t="s">
        <v>376</v>
      </c>
      <c r="E5717" s="1">
        <v>18</v>
      </c>
      <c r="F5717" s="1">
        <v>41</v>
      </c>
      <c r="G5717">
        <f t="shared" si="268"/>
        <v>-23</v>
      </c>
      <c r="H5717" t="s">
        <v>2795</v>
      </c>
      <c r="K5717" t="s">
        <v>1894</v>
      </c>
      <c r="L5717" t="s">
        <v>1017</v>
      </c>
      <c r="M5717" t="s">
        <v>376</v>
      </c>
      <c r="N5717" t="s">
        <v>1037</v>
      </c>
      <c r="O5717" t="s">
        <v>30</v>
      </c>
      <c r="U5717">
        <f t="shared" si="269"/>
        <v>0</v>
      </c>
    </row>
    <row r="5718" spans="1:21" x14ac:dyDescent="0.25">
      <c r="A5718">
        <v>20210214</v>
      </c>
      <c r="B5718" t="s">
        <v>1825</v>
      </c>
      <c r="C5718" t="str">
        <f t="shared" si="267"/>
        <v>L</v>
      </c>
      <c r="D5718" t="s">
        <v>164</v>
      </c>
      <c r="E5718" s="1">
        <v>13</v>
      </c>
      <c r="F5718" s="1">
        <v>15</v>
      </c>
      <c r="G5718">
        <f t="shared" si="268"/>
        <v>-2</v>
      </c>
      <c r="H5718" t="s">
        <v>2795</v>
      </c>
      <c r="K5718" t="s">
        <v>1827</v>
      </c>
      <c r="L5718" t="s">
        <v>1826</v>
      </c>
      <c r="M5718" t="s">
        <v>1825</v>
      </c>
      <c r="N5718" t="s">
        <v>1033</v>
      </c>
      <c r="O5718" t="s">
        <v>30</v>
      </c>
      <c r="U5718">
        <f t="shared" si="269"/>
        <v>1</v>
      </c>
    </row>
    <row r="5719" spans="1:21" x14ac:dyDescent="0.25">
      <c r="A5719">
        <v>20210214</v>
      </c>
      <c r="B5719" t="s">
        <v>164</v>
      </c>
      <c r="C5719" t="str">
        <f t="shared" si="267"/>
        <v>W</v>
      </c>
      <c r="D5719" t="s">
        <v>1825</v>
      </c>
      <c r="E5719" s="1">
        <v>15</v>
      </c>
      <c r="F5719" s="1">
        <v>13</v>
      </c>
      <c r="G5719">
        <f t="shared" si="268"/>
        <v>2</v>
      </c>
      <c r="H5719" t="s">
        <v>2795</v>
      </c>
      <c r="K5719" t="s">
        <v>1827</v>
      </c>
      <c r="L5719" t="s">
        <v>1826</v>
      </c>
      <c r="M5719" t="s">
        <v>1825</v>
      </c>
      <c r="N5719" t="s">
        <v>1037</v>
      </c>
      <c r="O5719" t="s">
        <v>30</v>
      </c>
      <c r="U5719">
        <f t="shared" si="269"/>
        <v>0</v>
      </c>
    </row>
    <row r="5720" spans="1:21" x14ac:dyDescent="0.25">
      <c r="A5720">
        <v>20210227</v>
      </c>
      <c r="B5720" t="s">
        <v>1264</v>
      </c>
      <c r="C5720" t="str">
        <f t="shared" si="267"/>
        <v>W</v>
      </c>
      <c r="D5720" t="s">
        <v>376</v>
      </c>
      <c r="E5720" s="1">
        <v>40</v>
      </c>
      <c r="F5720" s="1">
        <v>24</v>
      </c>
      <c r="G5720">
        <f t="shared" si="268"/>
        <v>16</v>
      </c>
      <c r="H5720" t="s">
        <v>2795</v>
      </c>
      <c r="K5720" t="s">
        <v>1407</v>
      </c>
      <c r="L5720" t="s">
        <v>1263</v>
      </c>
      <c r="M5720" t="s">
        <v>1264</v>
      </c>
      <c r="N5720" t="s">
        <v>1033</v>
      </c>
      <c r="O5720" t="s">
        <v>30</v>
      </c>
      <c r="U5720">
        <f t="shared" si="269"/>
        <v>0</v>
      </c>
    </row>
    <row r="5721" spans="1:21" x14ac:dyDescent="0.25">
      <c r="A5721">
        <v>20210227</v>
      </c>
      <c r="B5721" t="s">
        <v>376</v>
      </c>
      <c r="C5721" t="str">
        <f t="shared" si="267"/>
        <v>L</v>
      </c>
      <c r="D5721" t="s">
        <v>1264</v>
      </c>
      <c r="E5721" s="1">
        <v>24</v>
      </c>
      <c r="F5721" s="1">
        <v>40</v>
      </c>
      <c r="G5721">
        <f t="shared" si="268"/>
        <v>-16</v>
      </c>
      <c r="H5721" t="s">
        <v>2795</v>
      </c>
      <c r="K5721" t="s">
        <v>1407</v>
      </c>
      <c r="L5721" t="s">
        <v>1263</v>
      </c>
      <c r="M5721" t="s">
        <v>1264</v>
      </c>
      <c r="N5721" t="s">
        <v>1037</v>
      </c>
      <c r="O5721" t="s">
        <v>30</v>
      </c>
      <c r="U5721">
        <f t="shared" si="269"/>
        <v>0</v>
      </c>
    </row>
    <row r="5722" spans="1:21" x14ac:dyDescent="0.25">
      <c r="A5722">
        <v>20210227</v>
      </c>
      <c r="B5722" t="s">
        <v>171</v>
      </c>
      <c r="C5722" t="str">
        <f t="shared" si="267"/>
        <v>L</v>
      </c>
      <c r="D5722" t="s">
        <v>1825</v>
      </c>
      <c r="E5722" s="1">
        <v>10</v>
      </c>
      <c r="F5722" s="1">
        <v>48</v>
      </c>
      <c r="G5722">
        <f t="shared" si="268"/>
        <v>-38</v>
      </c>
      <c r="H5722" t="s">
        <v>2795</v>
      </c>
      <c r="K5722" t="s">
        <v>1930</v>
      </c>
      <c r="L5722" t="s">
        <v>1929</v>
      </c>
      <c r="M5722" t="s">
        <v>171</v>
      </c>
      <c r="N5722" t="s">
        <v>1033</v>
      </c>
      <c r="O5722" t="s">
        <v>30</v>
      </c>
      <c r="U5722">
        <f t="shared" si="269"/>
        <v>0</v>
      </c>
    </row>
    <row r="5723" spans="1:21" x14ac:dyDescent="0.25">
      <c r="A5723">
        <v>20210227</v>
      </c>
      <c r="B5723" t="s">
        <v>1825</v>
      </c>
      <c r="C5723" t="str">
        <f t="shared" si="267"/>
        <v>W</v>
      </c>
      <c r="D5723" t="s">
        <v>171</v>
      </c>
      <c r="E5723" s="1">
        <v>48</v>
      </c>
      <c r="F5723" s="1">
        <v>10</v>
      </c>
      <c r="G5723">
        <f t="shared" si="268"/>
        <v>38</v>
      </c>
      <c r="H5723" t="s">
        <v>2795</v>
      </c>
      <c r="K5723" t="s">
        <v>1930</v>
      </c>
      <c r="L5723" t="s">
        <v>1929</v>
      </c>
      <c r="M5723" t="s">
        <v>171</v>
      </c>
      <c r="N5723" t="s">
        <v>1037</v>
      </c>
      <c r="O5723" t="s">
        <v>30</v>
      </c>
      <c r="U5723">
        <f t="shared" si="269"/>
        <v>0</v>
      </c>
    </row>
    <row r="5724" spans="1:21" x14ac:dyDescent="0.25">
      <c r="A5724">
        <v>20210313</v>
      </c>
      <c r="B5724" t="s">
        <v>171</v>
      </c>
      <c r="C5724" t="str">
        <f t="shared" si="267"/>
        <v>L</v>
      </c>
      <c r="D5724" t="s">
        <v>1264</v>
      </c>
      <c r="E5724" s="1">
        <v>7</v>
      </c>
      <c r="F5724" s="1">
        <v>48</v>
      </c>
      <c r="G5724">
        <f t="shared" si="268"/>
        <v>-41</v>
      </c>
      <c r="H5724" t="s">
        <v>2795</v>
      </c>
      <c r="K5724" t="s">
        <v>1930</v>
      </c>
      <c r="L5724" t="s">
        <v>1929</v>
      </c>
      <c r="M5724" t="s">
        <v>171</v>
      </c>
      <c r="N5724" t="s">
        <v>1033</v>
      </c>
      <c r="O5724" t="s">
        <v>30</v>
      </c>
      <c r="U5724">
        <f t="shared" si="269"/>
        <v>0</v>
      </c>
    </row>
    <row r="5725" spans="1:21" x14ac:dyDescent="0.25">
      <c r="A5725">
        <v>20210313</v>
      </c>
      <c r="B5725" t="s">
        <v>1264</v>
      </c>
      <c r="C5725" t="str">
        <f t="shared" si="267"/>
        <v>W</v>
      </c>
      <c r="D5725" t="s">
        <v>171</v>
      </c>
      <c r="E5725" s="1">
        <v>48</v>
      </c>
      <c r="F5725" s="1">
        <v>7</v>
      </c>
      <c r="G5725">
        <f t="shared" si="268"/>
        <v>41</v>
      </c>
      <c r="H5725" t="s">
        <v>2795</v>
      </c>
      <c r="K5725" t="s">
        <v>1930</v>
      </c>
      <c r="L5725" t="s">
        <v>1929</v>
      </c>
      <c r="M5725" t="s">
        <v>171</v>
      </c>
      <c r="N5725" t="s">
        <v>1037</v>
      </c>
      <c r="O5725" t="s">
        <v>30</v>
      </c>
      <c r="U5725">
        <f t="shared" si="269"/>
        <v>0</v>
      </c>
    </row>
    <row r="5726" spans="1:21" x14ac:dyDescent="0.25">
      <c r="A5726">
        <v>20210313</v>
      </c>
      <c r="B5726" t="s">
        <v>376</v>
      </c>
      <c r="C5726" t="str">
        <f t="shared" si="267"/>
        <v>W</v>
      </c>
      <c r="D5726" t="s">
        <v>164</v>
      </c>
      <c r="E5726" s="1">
        <v>23</v>
      </c>
      <c r="F5726" s="1">
        <v>20</v>
      </c>
      <c r="G5726">
        <f t="shared" si="268"/>
        <v>3</v>
      </c>
      <c r="H5726" t="s">
        <v>2795</v>
      </c>
      <c r="K5726" t="s">
        <v>1894</v>
      </c>
      <c r="L5726" t="s">
        <v>1017</v>
      </c>
      <c r="M5726" t="s">
        <v>376</v>
      </c>
      <c r="N5726" t="s">
        <v>1033</v>
      </c>
      <c r="O5726" t="s">
        <v>30</v>
      </c>
      <c r="U5726">
        <f t="shared" si="269"/>
        <v>0</v>
      </c>
    </row>
    <row r="5727" spans="1:21" x14ac:dyDescent="0.25">
      <c r="A5727">
        <v>20210313</v>
      </c>
      <c r="B5727" t="s">
        <v>164</v>
      </c>
      <c r="C5727" t="str">
        <f t="shared" si="267"/>
        <v>L</v>
      </c>
      <c r="D5727" t="s">
        <v>376</v>
      </c>
      <c r="E5727" s="1">
        <v>20</v>
      </c>
      <c r="F5727" s="1">
        <v>23</v>
      </c>
      <c r="G5727">
        <f t="shared" si="268"/>
        <v>-3</v>
      </c>
      <c r="H5727" t="s">
        <v>2795</v>
      </c>
      <c r="K5727" t="s">
        <v>1894</v>
      </c>
      <c r="L5727" t="s">
        <v>1017</v>
      </c>
      <c r="M5727" t="s">
        <v>376</v>
      </c>
      <c r="N5727" t="s">
        <v>1037</v>
      </c>
      <c r="O5727" t="s">
        <v>30</v>
      </c>
      <c r="U5727">
        <f t="shared" si="269"/>
        <v>1</v>
      </c>
    </row>
    <row r="5728" spans="1:21" x14ac:dyDescent="0.25">
      <c r="A5728">
        <v>20210314</v>
      </c>
      <c r="B5728" t="s">
        <v>503</v>
      </c>
      <c r="C5728" t="str">
        <f t="shared" si="267"/>
        <v>L</v>
      </c>
      <c r="D5728" t="s">
        <v>1825</v>
      </c>
      <c r="E5728" s="1">
        <v>24</v>
      </c>
      <c r="F5728" s="1">
        <v>27</v>
      </c>
      <c r="G5728">
        <f t="shared" si="268"/>
        <v>-3</v>
      </c>
      <c r="H5728" t="s">
        <v>2795</v>
      </c>
      <c r="K5728" t="s">
        <v>1822</v>
      </c>
      <c r="L5728" t="s">
        <v>1120</v>
      </c>
      <c r="M5728" t="s">
        <v>503</v>
      </c>
      <c r="N5728" t="s">
        <v>1033</v>
      </c>
      <c r="O5728" t="s">
        <v>30</v>
      </c>
      <c r="U5728">
        <f t="shared" si="269"/>
        <v>1</v>
      </c>
    </row>
    <row r="5729" spans="1:21" x14ac:dyDescent="0.25">
      <c r="A5729">
        <v>20210314</v>
      </c>
      <c r="B5729" t="s">
        <v>1825</v>
      </c>
      <c r="C5729" t="str">
        <f t="shared" si="267"/>
        <v>W</v>
      </c>
      <c r="D5729" t="s">
        <v>503</v>
      </c>
      <c r="E5729" s="1">
        <v>27</v>
      </c>
      <c r="F5729" s="1">
        <v>24</v>
      </c>
      <c r="G5729">
        <f t="shared" si="268"/>
        <v>3</v>
      </c>
      <c r="H5729" t="s">
        <v>2795</v>
      </c>
      <c r="K5729" t="s">
        <v>1822</v>
      </c>
      <c r="L5729" t="s">
        <v>1120</v>
      </c>
      <c r="M5729" t="s">
        <v>503</v>
      </c>
      <c r="N5729" t="s">
        <v>1037</v>
      </c>
      <c r="O5729" t="s">
        <v>30</v>
      </c>
      <c r="U5729">
        <f t="shared" si="269"/>
        <v>0</v>
      </c>
    </row>
    <row r="5730" spans="1:21" x14ac:dyDescent="0.25">
      <c r="A5730">
        <v>20210320</v>
      </c>
      <c r="B5730" t="s">
        <v>1825</v>
      </c>
      <c r="C5730" t="str">
        <f t="shared" si="267"/>
        <v>W</v>
      </c>
      <c r="D5730" t="s">
        <v>376</v>
      </c>
      <c r="E5730" s="1">
        <v>32</v>
      </c>
      <c r="F5730" s="1">
        <v>18</v>
      </c>
      <c r="G5730">
        <f t="shared" si="268"/>
        <v>14</v>
      </c>
      <c r="H5730" t="s">
        <v>2795</v>
      </c>
      <c r="K5730" t="s">
        <v>1827</v>
      </c>
      <c r="L5730" t="s">
        <v>1826</v>
      </c>
      <c r="M5730" t="s">
        <v>1825</v>
      </c>
      <c r="N5730" t="s">
        <v>1033</v>
      </c>
      <c r="O5730" t="s">
        <v>30</v>
      </c>
      <c r="U5730">
        <f t="shared" si="269"/>
        <v>0</v>
      </c>
    </row>
    <row r="5731" spans="1:21" x14ac:dyDescent="0.25">
      <c r="A5731">
        <v>20210320</v>
      </c>
      <c r="B5731" t="s">
        <v>376</v>
      </c>
      <c r="C5731" t="str">
        <f t="shared" si="267"/>
        <v>L</v>
      </c>
      <c r="D5731" t="s">
        <v>1825</v>
      </c>
      <c r="E5731" s="1">
        <v>18</v>
      </c>
      <c r="F5731" s="1">
        <v>32</v>
      </c>
      <c r="G5731">
        <f t="shared" si="268"/>
        <v>-14</v>
      </c>
      <c r="H5731" t="s">
        <v>2795</v>
      </c>
      <c r="K5731" t="s">
        <v>1827</v>
      </c>
      <c r="L5731" t="s">
        <v>1826</v>
      </c>
      <c r="M5731" t="s">
        <v>1825</v>
      </c>
      <c r="N5731" t="s">
        <v>1037</v>
      </c>
      <c r="O5731" t="s">
        <v>30</v>
      </c>
      <c r="U5731">
        <f t="shared" si="269"/>
        <v>0</v>
      </c>
    </row>
    <row r="5732" spans="1:21" x14ac:dyDescent="0.25">
      <c r="A5732">
        <v>20210320</v>
      </c>
      <c r="B5732" t="s">
        <v>503</v>
      </c>
      <c r="C5732" t="str">
        <f t="shared" si="267"/>
        <v>W</v>
      </c>
      <c r="D5732" t="s">
        <v>171</v>
      </c>
      <c r="E5732" s="1">
        <v>52</v>
      </c>
      <c r="F5732" s="1">
        <v>10</v>
      </c>
      <c r="G5732">
        <f t="shared" si="268"/>
        <v>42</v>
      </c>
      <c r="H5732" t="s">
        <v>2795</v>
      </c>
      <c r="K5732" t="s">
        <v>1903</v>
      </c>
      <c r="L5732" t="s">
        <v>1120</v>
      </c>
      <c r="M5732" t="s">
        <v>503</v>
      </c>
      <c r="N5732" t="s">
        <v>1033</v>
      </c>
      <c r="O5732" t="s">
        <v>30</v>
      </c>
      <c r="U5732">
        <f t="shared" si="269"/>
        <v>0</v>
      </c>
    </row>
    <row r="5733" spans="1:21" x14ac:dyDescent="0.25">
      <c r="A5733">
        <v>20210320</v>
      </c>
      <c r="B5733" t="s">
        <v>171</v>
      </c>
      <c r="C5733" t="str">
        <f t="shared" si="267"/>
        <v>L</v>
      </c>
      <c r="D5733" t="s">
        <v>503</v>
      </c>
      <c r="E5733" s="1">
        <v>10</v>
      </c>
      <c r="F5733" s="1">
        <v>52</v>
      </c>
      <c r="G5733">
        <f t="shared" si="268"/>
        <v>-42</v>
      </c>
      <c r="H5733" t="s">
        <v>2795</v>
      </c>
      <c r="K5733" t="s">
        <v>1903</v>
      </c>
      <c r="L5733" t="s">
        <v>1120</v>
      </c>
      <c r="M5733" t="s">
        <v>503</v>
      </c>
      <c r="N5733" t="s">
        <v>1037</v>
      </c>
      <c r="O5733" t="s">
        <v>30</v>
      </c>
      <c r="U5733">
        <f t="shared" si="269"/>
        <v>0</v>
      </c>
    </row>
    <row r="5734" spans="1:21" x14ac:dyDescent="0.25">
      <c r="A5734">
        <v>20210320</v>
      </c>
      <c r="B5734" t="s">
        <v>164</v>
      </c>
      <c r="C5734" t="str">
        <f t="shared" si="267"/>
        <v>W</v>
      </c>
      <c r="D5734" t="s">
        <v>1264</v>
      </c>
      <c r="E5734" s="1">
        <v>32</v>
      </c>
      <c r="F5734" s="1">
        <v>30</v>
      </c>
      <c r="G5734">
        <f t="shared" si="268"/>
        <v>2</v>
      </c>
      <c r="H5734" t="s">
        <v>2795</v>
      </c>
      <c r="K5734" t="s">
        <v>1820</v>
      </c>
      <c r="L5734" t="s">
        <v>1939</v>
      </c>
      <c r="M5734" t="s">
        <v>164</v>
      </c>
      <c r="N5734" t="s">
        <v>1033</v>
      </c>
      <c r="O5734" t="s">
        <v>30</v>
      </c>
      <c r="U5734">
        <f t="shared" si="269"/>
        <v>0</v>
      </c>
    </row>
    <row r="5735" spans="1:21" x14ac:dyDescent="0.25">
      <c r="A5735">
        <v>20210320</v>
      </c>
      <c r="B5735" t="s">
        <v>1264</v>
      </c>
      <c r="C5735" t="str">
        <f t="shared" si="267"/>
        <v>L</v>
      </c>
      <c r="D5735" t="s">
        <v>164</v>
      </c>
      <c r="E5735" s="1">
        <v>30</v>
      </c>
      <c r="F5735" s="1">
        <v>32</v>
      </c>
      <c r="G5735">
        <f t="shared" si="268"/>
        <v>-2</v>
      </c>
      <c r="H5735" t="s">
        <v>2795</v>
      </c>
      <c r="K5735" t="s">
        <v>1820</v>
      </c>
      <c r="L5735" t="s">
        <v>1939</v>
      </c>
      <c r="M5735" t="s">
        <v>164</v>
      </c>
      <c r="N5735" t="s">
        <v>1037</v>
      </c>
      <c r="O5735" t="s">
        <v>30</v>
      </c>
      <c r="U5735">
        <f t="shared" si="269"/>
        <v>1</v>
      </c>
    </row>
    <row r="5736" spans="1:21" x14ac:dyDescent="0.25">
      <c r="A5736">
        <v>20210326</v>
      </c>
      <c r="B5736" t="s">
        <v>164</v>
      </c>
      <c r="C5736" t="str">
        <f t="shared" si="267"/>
        <v>L</v>
      </c>
      <c r="D5736" t="s">
        <v>503</v>
      </c>
      <c r="E5736" s="1">
        <v>23</v>
      </c>
      <c r="F5736" s="1">
        <v>27</v>
      </c>
      <c r="G5736">
        <f t="shared" si="268"/>
        <v>-4</v>
      </c>
      <c r="H5736" t="s">
        <v>2795</v>
      </c>
      <c r="K5736" t="s">
        <v>1820</v>
      </c>
      <c r="L5736" t="s">
        <v>1819</v>
      </c>
      <c r="M5736" t="s">
        <v>164</v>
      </c>
      <c r="N5736" t="s">
        <v>1033</v>
      </c>
      <c r="O5736" t="s">
        <v>30</v>
      </c>
      <c r="U5736">
        <f t="shared" si="269"/>
        <v>1</v>
      </c>
    </row>
    <row r="5737" spans="1:21" x14ac:dyDescent="0.25">
      <c r="A5737">
        <v>20210326</v>
      </c>
      <c r="B5737" t="s">
        <v>503</v>
      </c>
      <c r="C5737" t="str">
        <f t="shared" si="267"/>
        <v>W</v>
      </c>
      <c r="D5737" t="s">
        <v>164</v>
      </c>
      <c r="E5737" s="1">
        <v>27</v>
      </c>
      <c r="F5737" s="1">
        <v>23</v>
      </c>
      <c r="G5737">
        <f t="shared" si="268"/>
        <v>4</v>
      </c>
      <c r="H5737" t="s">
        <v>2795</v>
      </c>
      <c r="K5737" t="s">
        <v>1820</v>
      </c>
      <c r="L5737" t="s">
        <v>1819</v>
      </c>
      <c r="M5737" t="s">
        <v>164</v>
      </c>
      <c r="N5737" t="s">
        <v>1037</v>
      </c>
      <c r="O5737" t="s">
        <v>30</v>
      </c>
      <c r="U5737">
        <f t="shared" si="269"/>
        <v>0</v>
      </c>
    </row>
    <row r="5738" spans="1:21" x14ac:dyDescent="0.25">
      <c r="A5738">
        <v>20210707</v>
      </c>
      <c r="B5738" t="s">
        <v>1824</v>
      </c>
      <c r="C5738" t="str">
        <f t="shared" si="267"/>
        <v>W</v>
      </c>
      <c r="D5738" t="s">
        <v>164</v>
      </c>
      <c r="E5738" s="1">
        <v>23</v>
      </c>
      <c r="F5738" s="1">
        <v>21</v>
      </c>
      <c r="G5738">
        <f t="shared" si="268"/>
        <v>2</v>
      </c>
      <c r="H5738" t="s">
        <v>1934</v>
      </c>
      <c r="K5738" t="s">
        <v>1916</v>
      </c>
      <c r="L5738" t="s">
        <v>1715</v>
      </c>
      <c r="M5738" t="s">
        <v>1824</v>
      </c>
      <c r="N5738" t="s">
        <v>1033</v>
      </c>
      <c r="S5738" t="s">
        <v>30</v>
      </c>
      <c r="U5738">
        <f t="shared" si="269"/>
        <v>0</v>
      </c>
    </row>
    <row r="5739" spans="1:21" x14ac:dyDescent="0.25">
      <c r="A5739">
        <v>20210707</v>
      </c>
      <c r="B5739" t="s">
        <v>164</v>
      </c>
      <c r="C5739" t="str">
        <f t="shared" si="267"/>
        <v>L</v>
      </c>
      <c r="D5739" t="s">
        <v>1824</v>
      </c>
      <c r="E5739" s="1">
        <v>21</v>
      </c>
      <c r="F5739" s="1">
        <v>23</v>
      </c>
      <c r="G5739">
        <f t="shared" si="268"/>
        <v>-2</v>
      </c>
      <c r="H5739" t="s">
        <v>1934</v>
      </c>
      <c r="K5739" t="s">
        <v>1916</v>
      </c>
      <c r="L5739" t="s">
        <v>1715</v>
      </c>
      <c r="M5739" t="s">
        <v>1824</v>
      </c>
      <c r="N5739" t="s">
        <v>1037</v>
      </c>
      <c r="S5739" t="s">
        <v>30</v>
      </c>
      <c r="U5739">
        <f t="shared" si="269"/>
        <v>1</v>
      </c>
    </row>
    <row r="5740" spans="1:21" x14ac:dyDescent="0.25">
      <c r="A5740">
        <v>20210710</v>
      </c>
      <c r="B5740" t="s">
        <v>1264</v>
      </c>
      <c r="C5740" t="str">
        <f t="shared" si="267"/>
        <v>D</v>
      </c>
      <c r="D5740" t="s">
        <v>1821</v>
      </c>
      <c r="E5740" s="1">
        <v>20</v>
      </c>
      <c r="F5740" s="1">
        <v>20</v>
      </c>
      <c r="G5740">
        <f t="shared" si="268"/>
        <v>0</v>
      </c>
      <c r="H5740" t="s">
        <v>1933</v>
      </c>
      <c r="K5740" t="s">
        <v>1407</v>
      </c>
      <c r="L5740" t="s">
        <v>1263</v>
      </c>
      <c r="M5740" t="s">
        <v>1264</v>
      </c>
      <c r="N5740" t="s">
        <v>1033</v>
      </c>
      <c r="S5740" t="s">
        <v>30</v>
      </c>
      <c r="U5740">
        <f t="shared" si="269"/>
        <v>0</v>
      </c>
    </row>
    <row r="5741" spans="1:21" x14ac:dyDescent="0.25">
      <c r="A5741">
        <v>20210710</v>
      </c>
      <c r="B5741" t="s">
        <v>1821</v>
      </c>
      <c r="C5741" t="str">
        <f t="shared" si="267"/>
        <v>D</v>
      </c>
      <c r="D5741" t="s">
        <v>1264</v>
      </c>
      <c r="E5741" s="1">
        <v>20</v>
      </c>
      <c r="F5741" s="1">
        <v>20</v>
      </c>
      <c r="G5741">
        <f t="shared" si="268"/>
        <v>0</v>
      </c>
      <c r="H5741" t="s">
        <v>1933</v>
      </c>
      <c r="K5741" t="s">
        <v>1407</v>
      </c>
      <c r="L5741" t="s">
        <v>1263</v>
      </c>
      <c r="M5741" t="s">
        <v>1264</v>
      </c>
      <c r="N5741" t="s">
        <v>1037</v>
      </c>
      <c r="S5741" t="s">
        <v>30</v>
      </c>
      <c r="U5741">
        <f t="shared" si="269"/>
        <v>0</v>
      </c>
    </row>
    <row r="5742" spans="1:21" x14ac:dyDescent="0.25">
      <c r="A5742">
        <v>20210713</v>
      </c>
      <c r="B5742" t="s">
        <v>1824</v>
      </c>
      <c r="C5742" t="str">
        <f t="shared" si="267"/>
        <v>L</v>
      </c>
      <c r="D5742" t="s">
        <v>164</v>
      </c>
      <c r="E5742" s="1">
        <v>26</v>
      </c>
      <c r="F5742" s="1">
        <v>28</v>
      </c>
      <c r="G5742">
        <f t="shared" si="268"/>
        <v>-2</v>
      </c>
      <c r="H5742" t="s">
        <v>1934</v>
      </c>
      <c r="K5742" t="s">
        <v>1882</v>
      </c>
      <c r="L5742" t="s">
        <v>1681</v>
      </c>
      <c r="M5742" t="s">
        <v>1824</v>
      </c>
      <c r="N5742" t="s">
        <v>1033</v>
      </c>
      <c r="S5742" t="s">
        <v>30</v>
      </c>
      <c r="U5742">
        <f t="shared" si="269"/>
        <v>1</v>
      </c>
    </row>
    <row r="5743" spans="1:21" x14ac:dyDescent="0.25">
      <c r="A5743">
        <v>20210713</v>
      </c>
      <c r="B5743" t="s">
        <v>164</v>
      </c>
      <c r="C5743" t="str">
        <f t="shared" si="267"/>
        <v>W</v>
      </c>
      <c r="D5743" t="s">
        <v>1824</v>
      </c>
      <c r="E5743" s="1">
        <v>28</v>
      </c>
      <c r="F5743" s="1">
        <v>26</v>
      </c>
      <c r="G5743">
        <f t="shared" si="268"/>
        <v>2</v>
      </c>
      <c r="H5743" t="s">
        <v>1934</v>
      </c>
      <c r="K5743" t="s">
        <v>1882</v>
      </c>
      <c r="L5743" t="s">
        <v>1681</v>
      </c>
      <c r="M5743" t="s">
        <v>1824</v>
      </c>
      <c r="N5743" t="s">
        <v>1037</v>
      </c>
      <c r="S5743" t="s">
        <v>30</v>
      </c>
      <c r="U5743">
        <f t="shared" si="269"/>
        <v>0</v>
      </c>
    </row>
    <row r="5744" spans="1:21" x14ac:dyDescent="0.25">
      <c r="A5744">
        <v>20210717</v>
      </c>
      <c r="B5744" t="s">
        <v>1264</v>
      </c>
      <c r="C5744" t="str">
        <f t="shared" si="267"/>
        <v>W</v>
      </c>
      <c r="D5744" t="s">
        <v>1821</v>
      </c>
      <c r="E5744" s="1">
        <v>33</v>
      </c>
      <c r="F5744" s="1">
        <v>11</v>
      </c>
      <c r="G5744">
        <f t="shared" si="268"/>
        <v>22</v>
      </c>
      <c r="H5744" t="s">
        <v>1933</v>
      </c>
      <c r="K5744" t="s">
        <v>1407</v>
      </c>
      <c r="L5744" t="s">
        <v>1263</v>
      </c>
      <c r="M5744" t="s">
        <v>1264</v>
      </c>
      <c r="N5744" t="s">
        <v>1033</v>
      </c>
      <c r="S5744" t="s">
        <v>30</v>
      </c>
      <c r="U5744">
        <f t="shared" si="269"/>
        <v>0</v>
      </c>
    </row>
    <row r="5745" spans="1:21" x14ac:dyDescent="0.25">
      <c r="A5745">
        <v>20210717</v>
      </c>
      <c r="B5745" t="s">
        <v>1821</v>
      </c>
      <c r="C5745" t="str">
        <f t="shared" si="267"/>
        <v>L</v>
      </c>
      <c r="D5745" t="s">
        <v>1264</v>
      </c>
      <c r="E5745" s="1">
        <v>11</v>
      </c>
      <c r="F5745" s="1">
        <v>33</v>
      </c>
      <c r="G5745">
        <f t="shared" si="268"/>
        <v>-22</v>
      </c>
      <c r="H5745" t="s">
        <v>1933</v>
      </c>
      <c r="K5745" t="s">
        <v>1407</v>
      </c>
      <c r="L5745" t="s">
        <v>1263</v>
      </c>
      <c r="M5745" t="s">
        <v>1264</v>
      </c>
      <c r="N5745" t="s">
        <v>1037</v>
      </c>
      <c r="S5745" t="s">
        <v>30</v>
      </c>
      <c r="U5745">
        <f t="shared" si="269"/>
        <v>0</v>
      </c>
    </row>
    <row r="5746" spans="1:21" x14ac:dyDescent="0.25">
      <c r="A5746">
        <v>20210717</v>
      </c>
      <c r="B5746" t="s">
        <v>1824</v>
      </c>
      <c r="C5746" t="str">
        <f t="shared" si="267"/>
        <v>W</v>
      </c>
      <c r="D5746" t="s">
        <v>164</v>
      </c>
      <c r="E5746" s="1">
        <v>33</v>
      </c>
      <c r="F5746" s="1">
        <v>30</v>
      </c>
      <c r="G5746">
        <f t="shared" si="268"/>
        <v>3</v>
      </c>
      <c r="H5746" t="s">
        <v>1934</v>
      </c>
      <c r="K5746" t="s">
        <v>1916</v>
      </c>
      <c r="L5746" t="s">
        <v>1715</v>
      </c>
      <c r="M5746" t="s">
        <v>1824</v>
      </c>
      <c r="N5746" t="s">
        <v>1033</v>
      </c>
      <c r="S5746" t="s">
        <v>30</v>
      </c>
      <c r="U5746">
        <f t="shared" si="269"/>
        <v>0</v>
      </c>
    </row>
    <row r="5747" spans="1:21" x14ac:dyDescent="0.25">
      <c r="A5747">
        <v>20210717</v>
      </c>
      <c r="B5747" t="s">
        <v>164</v>
      </c>
      <c r="C5747" t="str">
        <f t="shared" si="267"/>
        <v>L</v>
      </c>
      <c r="D5747" t="s">
        <v>1824</v>
      </c>
      <c r="E5747" s="1">
        <v>30</v>
      </c>
      <c r="F5747" s="1">
        <v>33</v>
      </c>
      <c r="G5747">
        <f t="shared" si="268"/>
        <v>-3</v>
      </c>
      <c r="H5747" t="s">
        <v>1934</v>
      </c>
      <c r="K5747" t="s">
        <v>1916</v>
      </c>
      <c r="L5747" t="s">
        <v>1715</v>
      </c>
      <c r="M5747" t="s">
        <v>1824</v>
      </c>
      <c r="N5747" t="s">
        <v>1037</v>
      </c>
      <c r="S5747" t="s">
        <v>30</v>
      </c>
      <c r="U5747">
        <f t="shared" si="269"/>
        <v>1</v>
      </c>
    </row>
    <row r="5748" spans="1:21" x14ac:dyDescent="0.25">
      <c r="A5748">
        <v>20210807</v>
      </c>
      <c r="B5748" t="s">
        <v>1787</v>
      </c>
      <c r="C5748" t="str">
        <f t="shared" si="267"/>
        <v>W</v>
      </c>
      <c r="D5748" t="s">
        <v>1824</v>
      </c>
      <c r="E5748" s="1">
        <v>33</v>
      </c>
      <c r="F5748" s="1">
        <v>25</v>
      </c>
      <c r="G5748">
        <f t="shared" si="268"/>
        <v>8</v>
      </c>
      <c r="H5748" t="s">
        <v>1932</v>
      </c>
      <c r="K5748" t="s">
        <v>1836</v>
      </c>
      <c r="L5748" t="s">
        <v>1786</v>
      </c>
      <c r="M5748" t="s">
        <v>1787</v>
      </c>
      <c r="N5748" t="s">
        <v>1033</v>
      </c>
      <c r="S5748" t="s">
        <v>30</v>
      </c>
      <c r="U5748">
        <f t="shared" si="269"/>
        <v>0</v>
      </c>
    </row>
    <row r="5749" spans="1:21" x14ac:dyDescent="0.25">
      <c r="A5749">
        <v>20210807</v>
      </c>
      <c r="B5749" t="s">
        <v>1824</v>
      </c>
      <c r="C5749" t="str">
        <f t="shared" si="267"/>
        <v>L</v>
      </c>
      <c r="D5749" t="s">
        <v>1787</v>
      </c>
      <c r="E5749" s="1">
        <v>25</v>
      </c>
      <c r="F5749" s="1">
        <v>33</v>
      </c>
      <c r="G5749">
        <f t="shared" si="268"/>
        <v>-8</v>
      </c>
      <c r="H5749" t="s">
        <v>1932</v>
      </c>
      <c r="K5749" t="s">
        <v>1836</v>
      </c>
      <c r="L5749" t="s">
        <v>1786</v>
      </c>
      <c r="M5749" t="s">
        <v>1787</v>
      </c>
      <c r="N5749" t="s">
        <v>1037</v>
      </c>
      <c r="S5749" t="s">
        <v>30</v>
      </c>
      <c r="U5749">
        <f t="shared" si="269"/>
        <v>0</v>
      </c>
    </row>
    <row r="5750" spans="1:21" x14ac:dyDescent="0.25">
      <c r="A5750">
        <v>20210814</v>
      </c>
      <c r="B5750" t="s">
        <v>1787</v>
      </c>
      <c r="C5750" t="str">
        <f t="shared" si="267"/>
        <v>W</v>
      </c>
      <c r="D5750" t="s">
        <v>1824</v>
      </c>
      <c r="E5750" s="1">
        <v>57</v>
      </c>
      <c r="F5750" s="1">
        <v>22</v>
      </c>
      <c r="G5750">
        <f t="shared" si="268"/>
        <v>35</v>
      </c>
      <c r="H5750" t="s">
        <v>2752</v>
      </c>
      <c r="K5750" t="s">
        <v>1836</v>
      </c>
      <c r="L5750" t="s">
        <v>1786</v>
      </c>
      <c r="M5750" t="s">
        <v>1787</v>
      </c>
      <c r="N5750" t="s">
        <v>1033</v>
      </c>
      <c r="P5750" t="s">
        <v>30</v>
      </c>
      <c r="U5750">
        <f t="shared" si="269"/>
        <v>0</v>
      </c>
    </row>
    <row r="5751" spans="1:21" x14ac:dyDescent="0.25">
      <c r="A5751">
        <v>20210814</v>
      </c>
      <c r="B5751" t="s">
        <v>1824</v>
      </c>
      <c r="C5751" t="str">
        <f t="shared" si="267"/>
        <v>L</v>
      </c>
      <c r="D5751" t="s">
        <v>1787</v>
      </c>
      <c r="E5751" s="1">
        <v>22</v>
      </c>
      <c r="F5751" s="1">
        <v>57</v>
      </c>
      <c r="G5751">
        <f t="shared" si="268"/>
        <v>-35</v>
      </c>
      <c r="H5751" t="s">
        <v>2752</v>
      </c>
      <c r="K5751" t="s">
        <v>1836</v>
      </c>
      <c r="L5751" t="s">
        <v>1786</v>
      </c>
      <c r="M5751" t="s">
        <v>1787</v>
      </c>
      <c r="N5751" t="s">
        <v>1037</v>
      </c>
      <c r="P5751" t="s">
        <v>30</v>
      </c>
      <c r="U5751">
        <f t="shared" si="269"/>
        <v>0</v>
      </c>
    </row>
    <row r="5752" spans="1:21" x14ac:dyDescent="0.25">
      <c r="A5752">
        <v>20210814</v>
      </c>
      <c r="B5752" t="s">
        <v>1828</v>
      </c>
      <c r="C5752" t="str">
        <f t="shared" si="267"/>
        <v>W</v>
      </c>
      <c r="D5752" t="s">
        <v>1821</v>
      </c>
      <c r="E5752" s="1">
        <v>32</v>
      </c>
      <c r="F5752" s="1">
        <v>12</v>
      </c>
      <c r="G5752">
        <f t="shared" si="268"/>
        <v>20</v>
      </c>
      <c r="H5752" t="s">
        <v>2752</v>
      </c>
      <c r="K5752" t="s">
        <v>1868</v>
      </c>
      <c r="L5752" t="s">
        <v>1998</v>
      </c>
      <c r="M5752" t="s">
        <v>1828</v>
      </c>
      <c r="N5752" t="s">
        <v>1033</v>
      </c>
      <c r="P5752" t="s">
        <v>30</v>
      </c>
      <c r="U5752">
        <f t="shared" si="269"/>
        <v>0</v>
      </c>
    </row>
    <row r="5753" spans="1:21" x14ac:dyDescent="0.25">
      <c r="A5753">
        <v>20210814</v>
      </c>
      <c r="B5753" t="s">
        <v>1821</v>
      </c>
      <c r="C5753" t="str">
        <f t="shared" si="267"/>
        <v>L</v>
      </c>
      <c r="D5753" t="s">
        <v>1828</v>
      </c>
      <c r="E5753" s="1">
        <v>12</v>
      </c>
      <c r="F5753" s="1">
        <v>32</v>
      </c>
      <c r="G5753">
        <f t="shared" si="268"/>
        <v>-20</v>
      </c>
      <c r="H5753" t="s">
        <v>2752</v>
      </c>
      <c r="K5753" t="s">
        <v>1868</v>
      </c>
      <c r="L5753" t="s">
        <v>1998</v>
      </c>
      <c r="M5753" t="s">
        <v>1828</v>
      </c>
      <c r="N5753" t="s">
        <v>1037</v>
      </c>
      <c r="P5753" t="s">
        <v>30</v>
      </c>
      <c r="U5753">
        <f t="shared" si="269"/>
        <v>0</v>
      </c>
    </row>
    <row r="5754" spans="1:21" x14ac:dyDescent="0.25">
      <c r="A5754">
        <v>20210821</v>
      </c>
      <c r="B5754" t="s">
        <v>1828</v>
      </c>
      <c r="C5754" t="str">
        <f t="shared" si="267"/>
        <v>W</v>
      </c>
      <c r="D5754" t="s">
        <v>1821</v>
      </c>
      <c r="E5754" s="1">
        <v>29</v>
      </c>
      <c r="F5754" s="1">
        <v>10</v>
      </c>
      <c r="G5754">
        <f t="shared" si="268"/>
        <v>19</v>
      </c>
      <c r="H5754" t="s">
        <v>2752</v>
      </c>
      <c r="K5754" t="s">
        <v>1868</v>
      </c>
      <c r="L5754" t="s">
        <v>1998</v>
      </c>
      <c r="M5754" t="s">
        <v>1828</v>
      </c>
      <c r="N5754" t="s">
        <v>1033</v>
      </c>
      <c r="P5754" t="s">
        <v>30</v>
      </c>
      <c r="U5754">
        <f t="shared" si="269"/>
        <v>0</v>
      </c>
    </row>
    <row r="5755" spans="1:21" x14ac:dyDescent="0.25">
      <c r="A5755">
        <v>20210821</v>
      </c>
      <c r="B5755" t="s">
        <v>1821</v>
      </c>
      <c r="C5755" t="str">
        <f t="shared" si="267"/>
        <v>L</v>
      </c>
      <c r="D5755" t="s">
        <v>1828</v>
      </c>
      <c r="E5755" s="1">
        <v>10</v>
      </c>
      <c r="F5755" s="1">
        <v>29</v>
      </c>
      <c r="G5755">
        <f t="shared" si="268"/>
        <v>-19</v>
      </c>
      <c r="H5755" t="s">
        <v>2752</v>
      </c>
      <c r="K5755" t="s">
        <v>1868</v>
      </c>
      <c r="L5755" t="s">
        <v>1998</v>
      </c>
      <c r="M5755" t="s">
        <v>1828</v>
      </c>
      <c r="N5755" t="s">
        <v>1037</v>
      </c>
      <c r="P5755" t="s">
        <v>30</v>
      </c>
      <c r="U5755">
        <f t="shared" si="269"/>
        <v>0</v>
      </c>
    </row>
    <row r="5756" spans="1:21" x14ac:dyDescent="0.25">
      <c r="A5756">
        <v>20210905</v>
      </c>
      <c r="B5756" t="s">
        <v>1824</v>
      </c>
      <c r="C5756" t="str">
        <f t="shared" si="267"/>
        <v>L</v>
      </c>
      <c r="D5756" t="s">
        <v>1787</v>
      </c>
      <c r="E5756" s="1">
        <v>21</v>
      </c>
      <c r="F5756" s="1">
        <v>38</v>
      </c>
      <c r="G5756">
        <f t="shared" si="268"/>
        <v>-17</v>
      </c>
      <c r="H5756" t="s">
        <v>2752</v>
      </c>
      <c r="K5756" t="s">
        <v>1734</v>
      </c>
      <c r="L5756" t="s">
        <v>1720</v>
      </c>
      <c r="M5756" t="s">
        <v>1824</v>
      </c>
      <c r="N5756" t="s">
        <v>1033</v>
      </c>
      <c r="P5756" t="s">
        <v>30</v>
      </c>
      <c r="U5756">
        <f t="shared" si="269"/>
        <v>0</v>
      </c>
    </row>
    <row r="5757" spans="1:21" x14ac:dyDescent="0.25">
      <c r="A5757">
        <v>20210905</v>
      </c>
      <c r="B5757" t="s">
        <v>1787</v>
      </c>
      <c r="C5757" t="str">
        <f t="shared" si="267"/>
        <v>W</v>
      </c>
      <c r="D5757" t="s">
        <v>1824</v>
      </c>
      <c r="E5757" s="1">
        <v>38</v>
      </c>
      <c r="F5757" s="1">
        <v>21</v>
      </c>
      <c r="G5757">
        <f t="shared" si="268"/>
        <v>17</v>
      </c>
      <c r="H5757" t="s">
        <v>2752</v>
      </c>
      <c r="K5757" t="s">
        <v>1734</v>
      </c>
      <c r="L5757" t="s">
        <v>1720</v>
      </c>
      <c r="M5757" t="s">
        <v>1824</v>
      </c>
      <c r="N5757" t="s">
        <v>1037</v>
      </c>
      <c r="P5757" t="s">
        <v>30</v>
      </c>
      <c r="U5757">
        <f t="shared" si="269"/>
        <v>0</v>
      </c>
    </row>
    <row r="5758" spans="1:21" x14ac:dyDescent="0.25">
      <c r="A5758">
        <v>20210911</v>
      </c>
      <c r="B5758" t="s">
        <v>1821</v>
      </c>
      <c r="C5758" t="str">
        <f t="shared" si="267"/>
        <v>L</v>
      </c>
      <c r="D5758" t="s">
        <v>1787</v>
      </c>
      <c r="E5758" s="1">
        <v>0</v>
      </c>
      <c r="F5758" s="1">
        <v>39</v>
      </c>
      <c r="G5758">
        <f t="shared" si="268"/>
        <v>-39</v>
      </c>
      <c r="H5758" t="s">
        <v>2752</v>
      </c>
      <c r="K5758" t="s">
        <v>2754</v>
      </c>
      <c r="L5758" t="s">
        <v>1684</v>
      </c>
      <c r="M5758" t="s">
        <v>1824</v>
      </c>
      <c r="N5758" t="s">
        <v>1839</v>
      </c>
      <c r="P5758" t="s">
        <v>30</v>
      </c>
      <c r="U5758">
        <f t="shared" si="269"/>
        <v>0</v>
      </c>
    </row>
    <row r="5759" spans="1:21" x14ac:dyDescent="0.25">
      <c r="A5759">
        <v>20210911</v>
      </c>
      <c r="B5759" t="s">
        <v>1787</v>
      </c>
      <c r="C5759" t="str">
        <f t="shared" si="267"/>
        <v>W</v>
      </c>
      <c r="D5759" t="s">
        <v>1821</v>
      </c>
      <c r="E5759" s="1">
        <v>39</v>
      </c>
      <c r="F5759" s="1">
        <v>0</v>
      </c>
      <c r="G5759">
        <f t="shared" si="268"/>
        <v>39</v>
      </c>
      <c r="H5759" t="s">
        <v>2752</v>
      </c>
      <c r="K5759" t="s">
        <v>2754</v>
      </c>
      <c r="L5759" t="s">
        <v>1684</v>
      </c>
      <c r="M5759" t="s">
        <v>1824</v>
      </c>
      <c r="N5759" t="s">
        <v>1839</v>
      </c>
      <c r="P5759" t="s">
        <v>30</v>
      </c>
      <c r="U5759">
        <f t="shared" si="269"/>
        <v>0</v>
      </c>
    </row>
    <row r="5760" spans="1:21" x14ac:dyDescent="0.25">
      <c r="A5760">
        <v>20210911</v>
      </c>
      <c r="B5760" t="s">
        <v>1824</v>
      </c>
      <c r="C5760" t="str">
        <f t="shared" si="267"/>
        <v>W</v>
      </c>
      <c r="D5760" t="s">
        <v>1828</v>
      </c>
      <c r="E5760" s="1">
        <v>28</v>
      </c>
      <c r="F5760" s="1">
        <v>26</v>
      </c>
      <c r="G5760">
        <f t="shared" si="268"/>
        <v>2</v>
      </c>
      <c r="H5760" t="s">
        <v>2752</v>
      </c>
      <c r="K5760" t="s">
        <v>2751</v>
      </c>
      <c r="L5760" t="s">
        <v>1684</v>
      </c>
      <c r="M5760" t="s">
        <v>1824</v>
      </c>
      <c r="N5760" t="s">
        <v>1033</v>
      </c>
      <c r="P5760" t="s">
        <v>30</v>
      </c>
      <c r="U5760">
        <f t="shared" si="269"/>
        <v>0</v>
      </c>
    </row>
    <row r="5761" spans="1:21" x14ac:dyDescent="0.25">
      <c r="A5761">
        <v>20210911</v>
      </c>
      <c r="B5761" t="s">
        <v>1828</v>
      </c>
      <c r="C5761" t="str">
        <f t="shared" si="267"/>
        <v>L</v>
      </c>
      <c r="D5761" t="s">
        <v>1824</v>
      </c>
      <c r="E5761" s="1">
        <v>26</v>
      </c>
      <c r="F5761" s="1">
        <v>28</v>
      </c>
      <c r="G5761">
        <f t="shared" si="268"/>
        <v>-2</v>
      </c>
      <c r="H5761" t="s">
        <v>2752</v>
      </c>
      <c r="K5761" t="s">
        <v>2751</v>
      </c>
      <c r="L5761" t="s">
        <v>1684</v>
      </c>
      <c r="M5761" t="s">
        <v>1824</v>
      </c>
      <c r="N5761" t="s">
        <v>1037</v>
      </c>
      <c r="P5761" t="s">
        <v>30</v>
      </c>
      <c r="U5761">
        <f t="shared" si="269"/>
        <v>1</v>
      </c>
    </row>
    <row r="5762" spans="1:21" x14ac:dyDescent="0.25">
      <c r="A5762">
        <v>20210918</v>
      </c>
      <c r="B5762" t="s">
        <v>1824</v>
      </c>
      <c r="C5762" t="str">
        <f t="shared" ref="C5762:C5825" si="270">IF(E5762-F5762&gt;0,"W",IF(E5762-F5762&lt;0,"L","D"))</f>
        <v>W</v>
      </c>
      <c r="D5762" t="s">
        <v>1828</v>
      </c>
      <c r="E5762" s="1">
        <v>30</v>
      </c>
      <c r="F5762" s="1">
        <v>17</v>
      </c>
      <c r="G5762">
        <f t="shared" ref="G5762:G5825" si="271">E5762-F5762</f>
        <v>13</v>
      </c>
      <c r="H5762" t="s">
        <v>2752</v>
      </c>
      <c r="K5762" t="s">
        <v>1916</v>
      </c>
      <c r="L5762" t="s">
        <v>1715</v>
      </c>
      <c r="M5762" t="s">
        <v>1824</v>
      </c>
      <c r="N5762" t="s">
        <v>1033</v>
      </c>
      <c r="P5762" t="s">
        <v>30</v>
      </c>
      <c r="U5762">
        <f t="shared" ref="U5762:U5825" si="272">IF(C5762="L",IF(G5762&gt;-8,1,0),0)</f>
        <v>0</v>
      </c>
    </row>
    <row r="5763" spans="1:21" x14ac:dyDescent="0.25">
      <c r="A5763">
        <v>20210918</v>
      </c>
      <c r="B5763" t="s">
        <v>1828</v>
      </c>
      <c r="C5763" t="str">
        <f t="shared" si="270"/>
        <v>L</v>
      </c>
      <c r="D5763" t="s">
        <v>1824</v>
      </c>
      <c r="E5763" s="1">
        <v>17</v>
      </c>
      <c r="F5763" s="1">
        <v>30</v>
      </c>
      <c r="G5763">
        <f t="shared" si="271"/>
        <v>-13</v>
      </c>
      <c r="H5763" t="s">
        <v>2752</v>
      </c>
      <c r="K5763" t="s">
        <v>1916</v>
      </c>
      <c r="L5763" t="s">
        <v>1715</v>
      </c>
      <c r="M5763" t="s">
        <v>1824</v>
      </c>
      <c r="N5763" t="s">
        <v>1037</v>
      </c>
      <c r="P5763" t="s">
        <v>30</v>
      </c>
      <c r="U5763">
        <f t="shared" si="272"/>
        <v>0</v>
      </c>
    </row>
    <row r="5764" spans="1:21" x14ac:dyDescent="0.25">
      <c r="A5764">
        <v>20210918</v>
      </c>
      <c r="B5764" t="s">
        <v>1787</v>
      </c>
      <c r="C5764" t="str">
        <f t="shared" si="270"/>
        <v>W</v>
      </c>
      <c r="D5764" t="s">
        <v>1821</v>
      </c>
      <c r="E5764" s="1">
        <v>36</v>
      </c>
      <c r="F5764" s="1">
        <v>13</v>
      </c>
      <c r="G5764">
        <f t="shared" si="271"/>
        <v>23</v>
      </c>
      <c r="H5764" t="s">
        <v>2752</v>
      </c>
      <c r="K5764" t="s">
        <v>1808</v>
      </c>
      <c r="L5764" t="s">
        <v>1715</v>
      </c>
      <c r="M5764" t="s">
        <v>1824</v>
      </c>
      <c r="N5764" t="s">
        <v>1839</v>
      </c>
      <c r="P5764" t="s">
        <v>30</v>
      </c>
      <c r="U5764">
        <f t="shared" si="272"/>
        <v>0</v>
      </c>
    </row>
    <row r="5765" spans="1:21" x14ac:dyDescent="0.25">
      <c r="A5765">
        <v>20210918</v>
      </c>
      <c r="B5765" t="s">
        <v>1821</v>
      </c>
      <c r="C5765" t="str">
        <f t="shared" si="270"/>
        <v>L</v>
      </c>
      <c r="D5765" t="s">
        <v>1787</v>
      </c>
      <c r="E5765" s="1">
        <v>13</v>
      </c>
      <c r="F5765" s="1">
        <v>36</v>
      </c>
      <c r="G5765">
        <f t="shared" si="271"/>
        <v>-23</v>
      </c>
      <c r="H5765" t="s">
        <v>2752</v>
      </c>
      <c r="K5765" t="s">
        <v>1808</v>
      </c>
      <c r="L5765" t="s">
        <v>1715</v>
      </c>
      <c r="M5765" t="s">
        <v>1824</v>
      </c>
      <c r="N5765" t="s">
        <v>1839</v>
      </c>
      <c r="P5765" t="s">
        <v>30</v>
      </c>
      <c r="U5765">
        <f t="shared" si="272"/>
        <v>0</v>
      </c>
    </row>
    <row r="5766" spans="1:21" x14ac:dyDescent="0.25">
      <c r="A5766">
        <v>20210925</v>
      </c>
      <c r="B5766" t="s">
        <v>1787</v>
      </c>
      <c r="C5766" t="str">
        <f t="shared" si="270"/>
        <v>W</v>
      </c>
      <c r="D5766" t="s">
        <v>1828</v>
      </c>
      <c r="E5766" s="1">
        <v>19</v>
      </c>
      <c r="F5766" s="1">
        <v>17</v>
      </c>
      <c r="G5766">
        <f t="shared" si="271"/>
        <v>2</v>
      </c>
      <c r="H5766" t="s">
        <v>2752</v>
      </c>
      <c r="K5766" t="s">
        <v>2753</v>
      </c>
      <c r="L5766" t="s">
        <v>1792</v>
      </c>
      <c r="M5766" t="s">
        <v>1824</v>
      </c>
      <c r="N5766" t="s">
        <v>1839</v>
      </c>
      <c r="P5766" t="s">
        <v>30</v>
      </c>
      <c r="U5766">
        <f t="shared" si="272"/>
        <v>0</v>
      </c>
    </row>
    <row r="5767" spans="1:21" x14ac:dyDescent="0.25">
      <c r="A5767">
        <v>20210925</v>
      </c>
      <c r="B5767" t="s">
        <v>1828</v>
      </c>
      <c r="C5767" t="str">
        <f t="shared" si="270"/>
        <v>L</v>
      </c>
      <c r="D5767" t="s">
        <v>1787</v>
      </c>
      <c r="E5767" s="1">
        <v>17</v>
      </c>
      <c r="F5767" s="1">
        <v>19</v>
      </c>
      <c r="G5767">
        <f t="shared" si="271"/>
        <v>-2</v>
      </c>
      <c r="H5767" t="s">
        <v>2752</v>
      </c>
      <c r="K5767" t="s">
        <v>2753</v>
      </c>
      <c r="L5767" t="s">
        <v>1792</v>
      </c>
      <c r="M5767" t="s">
        <v>1824</v>
      </c>
      <c r="N5767" t="s">
        <v>1839</v>
      </c>
      <c r="P5767" t="s">
        <v>30</v>
      </c>
      <c r="U5767">
        <f t="shared" si="272"/>
        <v>1</v>
      </c>
    </row>
    <row r="5768" spans="1:21" x14ac:dyDescent="0.25">
      <c r="A5768">
        <v>20210925</v>
      </c>
      <c r="B5768" t="s">
        <v>1824</v>
      </c>
      <c r="C5768" t="str">
        <f t="shared" si="270"/>
        <v>W</v>
      </c>
      <c r="D5768" t="s">
        <v>1821</v>
      </c>
      <c r="E5768" s="1">
        <v>27</v>
      </c>
      <c r="F5768" s="1">
        <v>8</v>
      </c>
      <c r="G5768">
        <f t="shared" si="271"/>
        <v>19</v>
      </c>
      <c r="H5768" t="s">
        <v>2752</v>
      </c>
      <c r="K5768" t="s">
        <v>2753</v>
      </c>
      <c r="L5768" t="s">
        <v>1792</v>
      </c>
      <c r="M5768" t="s">
        <v>1824</v>
      </c>
      <c r="N5768" t="s">
        <v>1033</v>
      </c>
      <c r="P5768" t="s">
        <v>30</v>
      </c>
      <c r="U5768">
        <f t="shared" si="272"/>
        <v>0</v>
      </c>
    </row>
    <row r="5769" spans="1:21" x14ac:dyDescent="0.25">
      <c r="A5769">
        <v>20210925</v>
      </c>
      <c r="B5769" t="s">
        <v>1821</v>
      </c>
      <c r="C5769" t="str">
        <f t="shared" si="270"/>
        <v>L</v>
      </c>
      <c r="D5769" t="s">
        <v>1824</v>
      </c>
      <c r="E5769" s="1">
        <v>8</v>
      </c>
      <c r="F5769" s="1">
        <v>27</v>
      </c>
      <c r="G5769">
        <f t="shared" si="271"/>
        <v>-19</v>
      </c>
      <c r="H5769" t="s">
        <v>2752</v>
      </c>
      <c r="K5769" t="s">
        <v>2753</v>
      </c>
      <c r="L5769" t="s">
        <v>1792</v>
      </c>
      <c r="M5769" t="s">
        <v>1824</v>
      </c>
      <c r="N5769" t="s">
        <v>1037</v>
      </c>
      <c r="P5769" t="s">
        <v>30</v>
      </c>
      <c r="U5769">
        <f t="shared" si="272"/>
        <v>0</v>
      </c>
    </row>
    <row r="5770" spans="1:21" x14ac:dyDescent="0.25">
      <c r="A5770">
        <v>20211002</v>
      </c>
      <c r="B5770" t="s">
        <v>1787</v>
      </c>
      <c r="C5770" t="str">
        <f t="shared" si="270"/>
        <v>L</v>
      </c>
      <c r="D5770" t="s">
        <v>1828</v>
      </c>
      <c r="E5770" s="1">
        <v>29</v>
      </c>
      <c r="F5770" s="1">
        <v>31</v>
      </c>
      <c r="G5770">
        <f t="shared" si="271"/>
        <v>-2</v>
      </c>
      <c r="H5770" t="s">
        <v>2752</v>
      </c>
      <c r="K5770" t="s">
        <v>2751</v>
      </c>
      <c r="L5770" t="s">
        <v>1684</v>
      </c>
      <c r="M5770" t="s">
        <v>1824</v>
      </c>
      <c r="N5770" t="s">
        <v>1839</v>
      </c>
      <c r="P5770" t="s">
        <v>30</v>
      </c>
      <c r="U5770">
        <f t="shared" si="272"/>
        <v>1</v>
      </c>
    </row>
    <row r="5771" spans="1:21" x14ac:dyDescent="0.25">
      <c r="A5771">
        <v>20211002</v>
      </c>
      <c r="B5771" t="s">
        <v>1828</v>
      </c>
      <c r="C5771" t="str">
        <f t="shared" si="270"/>
        <v>W</v>
      </c>
      <c r="D5771" t="s">
        <v>1787</v>
      </c>
      <c r="E5771" s="1">
        <v>31</v>
      </c>
      <c r="F5771" s="1">
        <v>29</v>
      </c>
      <c r="G5771">
        <f t="shared" si="271"/>
        <v>2</v>
      </c>
      <c r="H5771" t="s">
        <v>2752</v>
      </c>
      <c r="K5771" t="s">
        <v>2751</v>
      </c>
      <c r="L5771" t="s">
        <v>1684</v>
      </c>
      <c r="M5771" t="s">
        <v>1824</v>
      </c>
      <c r="N5771" t="s">
        <v>1839</v>
      </c>
      <c r="P5771" t="s">
        <v>30</v>
      </c>
      <c r="U5771">
        <f t="shared" si="272"/>
        <v>0</v>
      </c>
    </row>
    <row r="5772" spans="1:21" x14ac:dyDescent="0.25">
      <c r="A5772">
        <v>20211002</v>
      </c>
      <c r="B5772" t="s">
        <v>1824</v>
      </c>
      <c r="C5772" t="str">
        <f t="shared" si="270"/>
        <v>W</v>
      </c>
      <c r="D5772" t="s">
        <v>1821</v>
      </c>
      <c r="E5772" s="1">
        <v>32</v>
      </c>
      <c r="F5772" s="1">
        <v>17</v>
      </c>
      <c r="G5772">
        <f t="shared" si="271"/>
        <v>15</v>
      </c>
      <c r="H5772" t="s">
        <v>2752</v>
      </c>
      <c r="K5772" t="s">
        <v>2751</v>
      </c>
      <c r="L5772" t="s">
        <v>1684</v>
      </c>
      <c r="M5772" t="s">
        <v>1824</v>
      </c>
      <c r="N5772" t="s">
        <v>1033</v>
      </c>
      <c r="P5772" t="s">
        <v>30</v>
      </c>
      <c r="U5772">
        <f t="shared" si="272"/>
        <v>0</v>
      </c>
    </row>
    <row r="5773" spans="1:21" x14ac:dyDescent="0.25">
      <c r="A5773">
        <v>20211002</v>
      </c>
      <c r="B5773" t="s">
        <v>1821</v>
      </c>
      <c r="C5773" t="str">
        <f t="shared" si="270"/>
        <v>L</v>
      </c>
      <c r="D5773" t="s">
        <v>1824</v>
      </c>
      <c r="E5773" s="1">
        <v>17</v>
      </c>
      <c r="F5773" s="1">
        <v>32</v>
      </c>
      <c r="G5773">
        <f t="shared" si="271"/>
        <v>-15</v>
      </c>
      <c r="H5773" t="s">
        <v>2752</v>
      </c>
      <c r="K5773" t="s">
        <v>2751</v>
      </c>
      <c r="L5773" t="s">
        <v>1684</v>
      </c>
      <c r="M5773" t="s">
        <v>1824</v>
      </c>
      <c r="N5773" t="s">
        <v>1037</v>
      </c>
      <c r="P5773" t="s">
        <v>30</v>
      </c>
      <c r="U5773">
        <f t="shared" si="272"/>
        <v>0</v>
      </c>
    </row>
    <row r="5774" spans="1:21" x14ac:dyDescent="0.25">
      <c r="A5774">
        <v>20211030</v>
      </c>
      <c r="B5774" t="s">
        <v>1264</v>
      </c>
      <c r="C5774" t="str">
        <f t="shared" si="270"/>
        <v>L</v>
      </c>
      <c r="D5774" t="s">
        <v>1787</v>
      </c>
      <c r="E5774" s="1">
        <v>16</v>
      </c>
      <c r="F5774" s="1">
        <v>54</v>
      </c>
      <c r="G5774">
        <f t="shared" si="271"/>
        <v>-38</v>
      </c>
      <c r="H5774" t="s">
        <v>1924</v>
      </c>
      <c r="K5774" t="s">
        <v>1407</v>
      </c>
      <c r="L5774" t="s">
        <v>1263</v>
      </c>
      <c r="M5774" t="s">
        <v>1264</v>
      </c>
      <c r="N5774" t="s">
        <v>1033</v>
      </c>
      <c r="S5774" t="s">
        <v>30</v>
      </c>
      <c r="U5774">
        <f t="shared" si="272"/>
        <v>0</v>
      </c>
    </row>
    <row r="5775" spans="1:21" x14ac:dyDescent="0.25">
      <c r="A5775">
        <v>20211030</v>
      </c>
      <c r="B5775" t="s">
        <v>1787</v>
      </c>
      <c r="C5775" t="str">
        <f t="shared" si="270"/>
        <v>W</v>
      </c>
      <c r="D5775" t="s">
        <v>1264</v>
      </c>
      <c r="E5775" s="1">
        <v>54</v>
      </c>
      <c r="F5775" s="1">
        <v>16</v>
      </c>
      <c r="G5775">
        <f t="shared" si="271"/>
        <v>38</v>
      </c>
      <c r="H5775" t="s">
        <v>1924</v>
      </c>
      <c r="K5775" t="s">
        <v>1407</v>
      </c>
      <c r="L5775" t="s">
        <v>1263</v>
      </c>
      <c r="M5775" t="s">
        <v>1264</v>
      </c>
      <c r="N5775" t="s">
        <v>1037</v>
      </c>
      <c r="S5775" t="s">
        <v>30</v>
      </c>
      <c r="U5775">
        <f t="shared" si="272"/>
        <v>0</v>
      </c>
    </row>
    <row r="5776" spans="1:21" x14ac:dyDescent="0.25">
      <c r="A5776">
        <v>20211105</v>
      </c>
      <c r="B5776" t="s">
        <v>164</v>
      </c>
      <c r="C5776" t="str">
        <f t="shared" si="270"/>
        <v>W</v>
      </c>
      <c r="D5776" t="s">
        <v>1821</v>
      </c>
      <c r="E5776" s="1">
        <v>29</v>
      </c>
      <c r="F5776" s="1">
        <v>20</v>
      </c>
      <c r="G5776">
        <f t="shared" si="271"/>
        <v>9</v>
      </c>
      <c r="H5776" t="s">
        <v>1924</v>
      </c>
      <c r="K5776" t="s">
        <v>1820</v>
      </c>
      <c r="L5776" t="s">
        <v>1819</v>
      </c>
      <c r="M5776" t="s">
        <v>164</v>
      </c>
      <c r="N5776" t="s">
        <v>1033</v>
      </c>
      <c r="S5776" t="s">
        <v>30</v>
      </c>
      <c r="U5776">
        <f t="shared" si="272"/>
        <v>0</v>
      </c>
    </row>
    <row r="5777" spans="1:21" x14ac:dyDescent="0.25">
      <c r="A5777">
        <v>20211105</v>
      </c>
      <c r="B5777" t="s">
        <v>1821</v>
      </c>
      <c r="C5777" t="str">
        <f t="shared" si="270"/>
        <v>L</v>
      </c>
      <c r="D5777" t="s">
        <v>164</v>
      </c>
      <c r="E5777" s="1">
        <v>20</v>
      </c>
      <c r="F5777" s="1">
        <v>29</v>
      </c>
      <c r="G5777">
        <f t="shared" si="271"/>
        <v>-9</v>
      </c>
      <c r="H5777" t="s">
        <v>1924</v>
      </c>
      <c r="K5777" t="s">
        <v>1820</v>
      </c>
      <c r="L5777" t="s">
        <v>1819</v>
      </c>
      <c r="M5777" t="s">
        <v>164</v>
      </c>
      <c r="N5777" t="s">
        <v>1037</v>
      </c>
      <c r="S5777" t="s">
        <v>30</v>
      </c>
      <c r="U5777">
        <f t="shared" si="272"/>
        <v>0</v>
      </c>
    </row>
    <row r="5778" spans="1:21" x14ac:dyDescent="0.25">
      <c r="A5778">
        <v>20211106</v>
      </c>
      <c r="B5778" t="s">
        <v>1264</v>
      </c>
      <c r="C5778" t="str">
        <f t="shared" si="270"/>
        <v>L</v>
      </c>
      <c r="D5778" t="s">
        <v>1828</v>
      </c>
      <c r="E5778" s="1">
        <v>18</v>
      </c>
      <c r="F5778" s="1">
        <v>23</v>
      </c>
      <c r="G5778">
        <f t="shared" si="271"/>
        <v>-5</v>
      </c>
      <c r="H5778" t="s">
        <v>1924</v>
      </c>
      <c r="K5778" t="s">
        <v>1407</v>
      </c>
      <c r="L5778" t="s">
        <v>1263</v>
      </c>
      <c r="M5778" t="s">
        <v>1264</v>
      </c>
      <c r="N5778" t="s">
        <v>1033</v>
      </c>
      <c r="S5778" t="s">
        <v>30</v>
      </c>
      <c r="U5778">
        <f t="shared" si="272"/>
        <v>1</v>
      </c>
    </row>
    <row r="5779" spans="1:21" x14ac:dyDescent="0.25">
      <c r="A5779">
        <v>20211106</v>
      </c>
      <c r="B5779" t="s">
        <v>1828</v>
      </c>
      <c r="C5779" t="str">
        <f t="shared" si="270"/>
        <v>W</v>
      </c>
      <c r="D5779" t="s">
        <v>1264</v>
      </c>
      <c r="E5779" s="1">
        <v>23</v>
      </c>
      <c r="F5779" s="1">
        <v>18</v>
      </c>
      <c r="G5779">
        <f t="shared" si="271"/>
        <v>5</v>
      </c>
      <c r="H5779" t="s">
        <v>1924</v>
      </c>
      <c r="K5779" t="s">
        <v>1407</v>
      </c>
      <c r="L5779" t="s">
        <v>1263</v>
      </c>
      <c r="M5779" t="s">
        <v>1264</v>
      </c>
      <c r="N5779" t="s">
        <v>1037</v>
      </c>
      <c r="S5779" t="s">
        <v>30</v>
      </c>
      <c r="U5779">
        <f t="shared" si="272"/>
        <v>0</v>
      </c>
    </row>
    <row r="5780" spans="1:21" x14ac:dyDescent="0.25">
      <c r="A5780">
        <v>20211106</v>
      </c>
      <c r="B5780" t="s">
        <v>503</v>
      </c>
      <c r="C5780" t="str">
        <f t="shared" si="270"/>
        <v>W</v>
      </c>
      <c r="D5780" t="s">
        <v>1824</v>
      </c>
      <c r="E5780" s="1">
        <v>15</v>
      </c>
      <c r="F5780" s="1">
        <v>13</v>
      </c>
      <c r="G5780">
        <f t="shared" si="271"/>
        <v>2</v>
      </c>
      <c r="H5780" t="s">
        <v>1924</v>
      </c>
      <c r="K5780" t="s">
        <v>1822</v>
      </c>
      <c r="L5780" t="s">
        <v>1120</v>
      </c>
      <c r="M5780" t="s">
        <v>503</v>
      </c>
      <c r="N5780" t="s">
        <v>1033</v>
      </c>
      <c r="S5780" t="s">
        <v>30</v>
      </c>
      <c r="U5780">
        <f t="shared" si="272"/>
        <v>0</v>
      </c>
    </row>
    <row r="5781" spans="1:21" x14ac:dyDescent="0.25">
      <c r="A5781">
        <v>20211106</v>
      </c>
      <c r="B5781" t="s">
        <v>1824</v>
      </c>
      <c r="C5781" t="str">
        <f t="shared" si="270"/>
        <v>L</v>
      </c>
      <c r="D5781" t="s">
        <v>503</v>
      </c>
      <c r="E5781" s="1">
        <v>13</v>
      </c>
      <c r="F5781" s="1">
        <v>15</v>
      </c>
      <c r="G5781">
        <f t="shared" si="271"/>
        <v>-2</v>
      </c>
      <c r="H5781" t="s">
        <v>1924</v>
      </c>
      <c r="K5781" t="s">
        <v>1822</v>
      </c>
      <c r="L5781" t="s">
        <v>1120</v>
      </c>
      <c r="M5781" t="s">
        <v>503</v>
      </c>
      <c r="N5781" t="s">
        <v>1037</v>
      </c>
      <c r="S5781" t="s">
        <v>30</v>
      </c>
      <c r="U5781">
        <f t="shared" si="272"/>
        <v>1</v>
      </c>
    </row>
    <row r="5782" spans="1:21" x14ac:dyDescent="0.25">
      <c r="A5782">
        <v>20211106</v>
      </c>
      <c r="B5782" t="s">
        <v>171</v>
      </c>
      <c r="C5782" t="str">
        <f t="shared" si="270"/>
        <v>L</v>
      </c>
      <c r="D5782" t="s">
        <v>1787</v>
      </c>
      <c r="E5782" s="1">
        <v>9</v>
      </c>
      <c r="F5782" s="1">
        <v>47</v>
      </c>
      <c r="G5782">
        <f t="shared" si="271"/>
        <v>-38</v>
      </c>
      <c r="H5782" t="s">
        <v>1931</v>
      </c>
      <c r="K5782" t="s">
        <v>1930</v>
      </c>
      <c r="L5782" t="s">
        <v>1929</v>
      </c>
      <c r="M5782" t="s">
        <v>171</v>
      </c>
      <c r="N5782" t="s">
        <v>1033</v>
      </c>
      <c r="S5782" t="s">
        <v>30</v>
      </c>
      <c r="U5782">
        <f t="shared" si="272"/>
        <v>0</v>
      </c>
    </row>
    <row r="5783" spans="1:21" x14ac:dyDescent="0.25">
      <c r="A5783">
        <v>20211106</v>
      </c>
      <c r="B5783" t="s">
        <v>1787</v>
      </c>
      <c r="C5783" t="str">
        <f t="shared" si="270"/>
        <v>W</v>
      </c>
      <c r="D5783" t="s">
        <v>171</v>
      </c>
      <c r="E5783" s="1">
        <v>47</v>
      </c>
      <c r="F5783" s="1">
        <v>9</v>
      </c>
      <c r="G5783">
        <f t="shared" si="271"/>
        <v>38</v>
      </c>
      <c r="H5783" t="s">
        <v>1931</v>
      </c>
      <c r="K5783" t="s">
        <v>1930</v>
      </c>
      <c r="L5783" t="s">
        <v>1929</v>
      </c>
      <c r="M5783" t="s">
        <v>171</v>
      </c>
      <c r="N5783" t="s">
        <v>1037</v>
      </c>
      <c r="S5783" t="s">
        <v>30</v>
      </c>
      <c r="U5783">
        <f t="shared" si="272"/>
        <v>0</v>
      </c>
    </row>
    <row r="5784" spans="1:21" x14ac:dyDescent="0.25">
      <c r="A5784">
        <v>20211113</v>
      </c>
      <c r="B5784" t="s">
        <v>1825</v>
      </c>
      <c r="C5784" t="str">
        <f t="shared" si="270"/>
        <v>W</v>
      </c>
      <c r="D5784" t="s">
        <v>1787</v>
      </c>
      <c r="E5784" s="1">
        <v>29</v>
      </c>
      <c r="F5784" s="1">
        <v>20</v>
      </c>
      <c r="G5784">
        <f t="shared" si="271"/>
        <v>9</v>
      </c>
      <c r="H5784" t="s">
        <v>1924</v>
      </c>
      <c r="K5784" t="s">
        <v>1827</v>
      </c>
      <c r="L5784" t="s">
        <v>1826</v>
      </c>
      <c r="M5784" t="s">
        <v>1825</v>
      </c>
      <c r="N5784" t="s">
        <v>1033</v>
      </c>
      <c r="S5784" t="s">
        <v>30</v>
      </c>
      <c r="U5784">
        <f t="shared" si="272"/>
        <v>0</v>
      </c>
    </row>
    <row r="5785" spans="1:21" x14ac:dyDescent="0.25">
      <c r="A5785">
        <v>20211113</v>
      </c>
      <c r="B5785" t="s">
        <v>1787</v>
      </c>
      <c r="C5785" t="str">
        <f t="shared" si="270"/>
        <v>L</v>
      </c>
      <c r="D5785" t="s">
        <v>1825</v>
      </c>
      <c r="E5785" s="1">
        <v>20</v>
      </c>
      <c r="F5785" s="1">
        <v>29</v>
      </c>
      <c r="G5785">
        <f t="shared" si="271"/>
        <v>-9</v>
      </c>
      <c r="H5785" t="s">
        <v>1924</v>
      </c>
      <c r="K5785" t="s">
        <v>1827</v>
      </c>
      <c r="L5785" t="s">
        <v>1826</v>
      </c>
      <c r="M5785" t="s">
        <v>1825</v>
      </c>
      <c r="N5785" t="s">
        <v>1037</v>
      </c>
      <c r="S5785" t="s">
        <v>30</v>
      </c>
      <c r="U5785">
        <f t="shared" si="272"/>
        <v>0</v>
      </c>
    </row>
    <row r="5786" spans="1:21" x14ac:dyDescent="0.25">
      <c r="A5786">
        <v>20211113</v>
      </c>
      <c r="B5786" t="s">
        <v>503</v>
      </c>
      <c r="C5786" t="str">
        <f t="shared" si="270"/>
        <v>L</v>
      </c>
      <c r="D5786" t="s">
        <v>1828</v>
      </c>
      <c r="E5786" s="1">
        <v>15</v>
      </c>
      <c r="F5786" s="1">
        <v>30</v>
      </c>
      <c r="G5786">
        <f t="shared" si="271"/>
        <v>-15</v>
      </c>
      <c r="H5786" t="s">
        <v>1924</v>
      </c>
      <c r="K5786" t="s">
        <v>1903</v>
      </c>
      <c r="L5786" t="s">
        <v>1120</v>
      </c>
      <c r="M5786" t="s">
        <v>503</v>
      </c>
      <c r="N5786" t="s">
        <v>1033</v>
      </c>
      <c r="S5786" t="s">
        <v>30</v>
      </c>
      <c r="U5786">
        <f t="shared" si="272"/>
        <v>0</v>
      </c>
    </row>
    <row r="5787" spans="1:21" x14ac:dyDescent="0.25">
      <c r="A5787">
        <v>20211113</v>
      </c>
      <c r="B5787" t="s">
        <v>1828</v>
      </c>
      <c r="C5787" t="str">
        <f t="shared" si="270"/>
        <v>W</v>
      </c>
      <c r="D5787" t="s">
        <v>503</v>
      </c>
      <c r="E5787" s="1">
        <v>30</v>
      </c>
      <c r="F5787" s="1">
        <v>15</v>
      </c>
      <c r="G5787">
        <f t="shared" si="271"/>
        <v>15</v>
      </c>
      <c r="H5787" t="s">
        <v>1924</v>
      </c>
      <c r="K5787" t="s">
        <v>1903</v>
      </c>
      <c r="L5787" t="s">
        <v>1120</v>
      </c>
      <c r="M5787" t="s">
        <v>503</v>
      </c>
      <c r="N5787" t="s">
        <v>1037</v>
      </c>
      <c r="S5787" t="s">
        <v>30</v>
      </c>
      <c r="U5787">
        <f t="shared" si="272"/>
        <v>0</v>
      </c>
    </row>
    <row r="5788" spans="1:21" x14ac:dyDescent="0.25">
      <c r="A5788">
        <v>20211113</v>
      </c>
      <c r="B5788" t="s">
        <v>376</v>
      </c>
      <c r="C5788" t="str">
        <f t="shared" si="270"/>
        <v>W</v>
      </c>
      <c r="D5788" t="s">
        <v>1824</v>
      </c>
      <c r="E5788" s="1">
        <v>32</v>
      </c>
      <c r="F5788" s="1">
        <v>15</v>
      </c>
      <c r="G5788">
        <f t="shared" si="271"/>
        <v>17</v>
      </c>
      <c r="H5788" t="s">
        <v>1924</v>
      </c>
      <c r="K5788" t="s">
        <v>1818</v>
      </c>
      <c r="L5788" t="s">
        <v>1017</v>
      </c>
      <c r="M5788" t="s">
        <v>376</v>
      </c>
      <c r="N5788" t="s">
        <v>1033</v>
      </c>
      <c r="S5788" t="s">
        <v>30</v>
      </c>
      <c r="U5788">
        <f t="shared" si="272"/>
        <v>0</v>
      </c>
    </row>
    <row r="5789" spans="1:21" x14ac:dyDescent="0.25">
      <c r="A5789">
        <v>20211113</v>
      </c>
      <c r="B5789" t="s">
        <v>1824</v>
      </c>
      <c r="C5789" t="str">
        <f t="shared" si="270"/>
        <v>L</v>
      </c>
      <c r="D5789" t="s">
        <v>376</v>
      </c>
      <c r="E5789" s="1">
        <v>15</v>
      </c>
      <c r="F5789" s="1">
        <v>32</v>
      </c>
      <c r="G5789">
        <f t="shared" si="271"/>
        <v>-17</v>
      </c>
      <c r="H5789" t="s">
        <v>1924</v>
      </c>
      <c r="K5789" t="s">
        <v>1818</v>
      </c>
      <c r="L5789" t="s">
        <v>1017</v>
      </c>
      <c r="M5789" t="s">
        <v>376</v>
      </c>
      <c r="N5789" t="s">
        <v>1037</v>
      </c>
      <c r="S5789" t="s">
        <v>30</v>
      </c>
      <c r="U5789">
        <f t="shared" si="272"/>
        <v>0</v>
      </c>
    </row>
    <row r="5790" spans="1:21" x14ac:dyDescent="0.25">
      <c r="A5790">
        <v>20211113</v>
      </c>
      <c r="B5790" t="s">
        <v>171</v>
      </c>
      <c r="C5790" t="str">
        <f t="shared" si="270"/>
        <v>L</v>
      </c>
      <c r="D5790" t="s">
        <v>1821</v>
      </c>
      <c r="E5790" s="1">
        <v>16</v>
      </c>
      <c r="F5790" s="1">
        <v>37</v>
      </c>
      <c r="G5790">
        <f t="shared" si="271"/>
        <v>-21</v>
      </c>
      <c r="H5790" t="s">
        <v>1928</v>
      </c>
      <c r="K5790" t="s">
        <v>1927</v>
      </c>
      <c r="L5790" t="s">
        <v>1926</v>
      </c>
      <c r="M5790" t="s">
        <v>171</v>
      </c>
      <c r="N5790" t="s">
        <v>1033</v>
      </c>
      <c r="S5790" t="s">
        <v>30</v>
      </c>
      <c r="U5790">
        <f t="shared" si="272"/>
        <v>0</v>
      </c>
    </row>
    <row r="5791" spans="1:21" x14ac:dyDescent="0.25">
      <c r="A5791">
        <v>20211113</v>
      </c>
      <c r="B5791" t="s">
        <v>1821</v>
      </c>
      <c r="C5791" t="str">
        <f t="shared" si="270"/>
        <v>W</v>
      </c>
      <c r="D5791" t="s">
        <v>171</v>
      </c>
      <c r="E5791" s="1">
        <v>37</v>
      </c>
      <c r="F5791" s="1">
        <v>16</v>
      </c>
      <c r="G5791">
        <f t="shared" si="271"/>
        <v>21</v>
      </c>
      <c r="H5791" t="s">
        <v>1928</v>
      </c>
      <c r="K5791" t="s">
        <v>1927</v>
      </c>
      <c r="L5791" t="s">
        <v>1926</v>
      </c>
      <c r="M5791" t="s">
        <v>171</v>
      </c>
      <c r="N5791" t="s">
        <v>1037</v>
      </c>
      <c r="S5791" t="s">
        <v>30</v>
      </c>
      <c r="U5791">
        <f t="shared" si="272"/>
        <v>0</v>
      </c>
    </row>
    <row r="5792" spans="1:21" x14ac:dyDescent="0.25">
      <c r="A5792">
        <v>20211120</v>
      </c>
      <c r="B5792" t="s">
        <v>1264</v>
      </c>
      <c r="C5792" t="str">
        <f t="shared" si="270"/>
        <v>W</v>
      </c>
      <c r="D5792" t="s">
        <v>1824</v>
      </c>
      <c r="E5792" s="1">
        <v>29</v>
      </c>
      <c r="F5792" s="1">
        <v>28</v>
      </c>
      <c r="G5792">
        <f t="shared" si="271"/>
        <v>1</v>
      </c>
      <c r="H5792" t="s">
        <v>1924</v>
      </c>
      <c r="K5792" t="s">
        <v>1407</v>
      </c>
      <c r="L5792" t="s">
        <v>1263</v>
      </c>
      <c r="M5792" t="s">
        <v>1264</v>
      </c>
      <c r="N5792" t="s">
        <v>1033</v>
      </c>
      <c r="S5792" t="s">
        <v>30</v>
      </c>
      <c r="U5792">
        <f t="shared" si="272"/>
        <v>0</v>
      </c>
    </row>
    <row r="5793" spans="1:21" x14ac:dyDescent="0.25">
      <c r="A5793">
        <v>20211120</v>
      </c>
      <c r="B5793" t="s">
        <v>1824</v>
      </c>
      <c r="C5793" t="str">
        <f t="shared" si="270"/>
        <v>L</v>
      </c>
      <c r="D5793" t="s">
        <v>1264</v>
      </c>
      <c r="E5793" s="1">
        <v>28</v>
      </c>
      <c r="F5793" s="1">
        <v>29</v>
      </c>
      <c r="G5793">
        <f t="shared" si="271"/>
        <v>-1</v>
      </c>
      <c r="H5793" t="s">
        <v>1924</v>
      </c>
      <c r="K5793" t="s">
        <v>1407</v>
      </c>
      <c r="L5793" t="s">
        <v>1263</v>
      </c>
      <c r="M5793" t="s">
        <v>1264</v>
      </c>
      <c r="N5793" t="s">
        <v>1037</v>
      </c>
      <c r="S5793" t="s">
        <v>30</v>
      </c>
      <c r="U5793">
        <f t="shared" si="272"/>
        <v>1</v>
      </c>
    </row>
    <row r="5794" spans="1:21" x14ac:dyDescent="0.25">
      <c r="A5794">
        <v>20211120</v>
      </c>
      <c r="B5794" t="s">
        <v>376</v>
      </c>
      <c r="C5794" t="str">
        <f t="shared" si="270"/>
        <v>W</v>
      </c>
      <c r="D5794" t="s">
        <v>1828</v>
      </c>
      <c r="E5794" s="1">
        <v>27</v>
      </c>
      <c r="F5794" s="1">
        <v>26</v>
      </c>
      <c r="G5794">
        <f t="shared" si="271"/>
        <v>1</v>
      </c>
      <c r="H5794" t="s">
        <v>1924</v>
      </c>
      <c r="K5794" t="s">
        <v>1894</v>
      </c>
      <c r="L5794" t="s">
        <v>1017</v>
      </c>
      <c r="M5794" t="s">
        <v>376</v>
      </c>
      <c r="N5794" t="s">
        <v>1033</v>
      </c>
      <c r="S5794" t="s">
        <v>30</v>
      </c>
      <c r="U5794">
        <f t="shared" si="272"/>
        <v>0</v>
      </c>
    </row>
    <row r="5795" spans="1:21" x14ac:dyDescent="0.25">
      <c r="A5795">
        <v>20211120</v>
      </c>
      <c r="B5795" t="s">
        <v>1828</v>
      </c>
      <c r="C5795" t="str">
        <f t="shared" si="270"/>
        <v>L</v>
      </c>
      <c r="D5795" t="s">
        <v>376</v>
      </c>
      <c r="E5795" s="1">
        <v>26</v>
      </c>
      <c r="F5795" s="1">
        <v>27</v>
      </c>
      <c r="G5795">
        <f t="shared" si="271"/>
        <v>-1</v>
      </c>
      <c r="H5795" t="s">
        <v>1924</v>
      </c>
      <c r="K5795" t="s">
        <v>1894</v>
      </c>
      <c r="L5795" t="s">
        <v>1017</v>
      </c>
      <c r="M5795" t="s">
        <v>376</v>
      </c>
      <c r="N5795" t="s">
        <v>1037</v>
      </c>
      <c r="S5795" t="s">
        <v>30</v>
      </c>
      <c r="U5795">
        <f t="shared" si="272"/>
        <v>1</v>
      </c>
    </row>
    <row r="5796" spans="1:21" x14ac:dyDescent="0.25">
      <c r="A5796">
        <v>20211120</v>
      </c>
      <c r="B5796" t="s">
        <v>164</v>
      </c>
      <c r="C5796" t="str">
        <f t="shared" si="270"/>
        <v>W</v>
      </c>
      <c r="D5796" t="s">
        <v>1787</v>
      </c>
      <c r="E5796" s="1">
        <v>40</v>
      </c>
      <c r="F5796" s="1">
        <v>25</v>
      </c>
      <c r="G5796">
        <f t="shared" si="271"/>
        <v>15</v>
      </c>
      <c r="H5796" t="s">
        <v>1925</v>
      </c>
      <c r="K5796" t="s">
        <v>1820</v>
      </c>
      <c r="L5796" t="s">
        <v>1819</v>
      </c>
      <c r="M5796" t="s">
        <v>164</v>
      </c>
      <c r="N5796" t="s">
        <v>1033</v>
      </c>
      <c r="S5796" t="s">
        <v>30</v>
      </c>
      <c r="U5796">
        <f t="shared" si="272"/>
        <v>0</v>
      </c>
    </row>
    <row r="5797" spans="1:21" x14ac:dyDescent="0.25">
      <c r="A5797">
        <v>20211120</v>
      </c>
      <c r="B5797" t="s">
        <v>1787</v>
      </c>
      <c r="C5797" t="str">
        <f t="shared" si="270"/>
        <v>L</v>
      </c>
      <c r="D5797" t="s">
        <v>164</v>
      </c>
      <c r="E5797" s="1">
        <v>25</v>
      </c>
      <c r="F5797" s="1">
        <v>40</v>
      </c>
      <c r="G5797">
        <f t="shared" si="271"/>
        <v>-15</v>
      </c>
      <c r="H5797" t="s">
        <v>1925</v>
      </c>
      <c r="K5797" t="s">
        <v>1820</v>
      </c>
      <c r="L5797" t="s">
        <v>1819</v>
      </c>
      <c r="M5797" t="s">
        <v>164</v>
      </c>
      <c r="N5797" t="s">
        <v>1037</v>
      </c>
      <c r="S5797" t="s">
        <v>30</v>
      </c>
      <c r="U5797">
        <f t="shared" si="272"/>
        <v>0</v>
      </c>
    </row>
    <row r="5798" spans="1:21" x14ac:dyDescent="0.25">
      <c r="A5798">
        <v>20211121</v>
      </c>
      <c r="B5798" t="s">
        <v>1825</v>
      </c>
      <c r="C5798" t="str">
        <f t="shared" si="270"/>
        <v>W</v>
      </c>
      <c r="D5798" t="s">
        <v>1821</v>
      </c>
      <c r="E5798" s="1">
        <v>53</v>
      </c>
      <c r="F5798" s="1">
        <v>7</v>
      </c>
      <c r="G5798">
        <f t="shared" si="271"/>
        <v>46</v>
      </c>
      <c r="H5798" t="s">
        <v>1923</v>
      </c>
      <c r="K5798" t="s">
        <v>1827</v>
      </c>
      <c r="L5798" t="s">
        <v>1826</v>
      </c>
      <c r="M5798" t="s">
        <v>1825</v>
      </c>
      <c r="N5798" t="s">
        <v>1033</v>
      </c>
      <c r="S5798" t="s">
        <v>30</v>
      </c>
      <c r="U5798">
        <f t="shared" si="272"/>
        <v>0</v>
      </c>
    </row>
    <row r="5799" spans="1:21" x14ac:dyDescent="0.25">
      <c r="A5799">
        <v>20211121</v>
      </c>
      <c r="B5799" t="s">
        <v>1821</v>
      </c>
      <c r="C5799" t="str">
        <f t="shared" si="270"/>
        <v>L</v>
      </c>
      <c r="D5799" t="s">
        <v>1825</v>
      </c>
      <c r="E5799" s="1">
        <v>7</v>
      </c>
      <c r="F5799" s="1">
        <v>53</v>
      </c>
      <c r="G5799">
        <f t="shared" si="271"/>
        <v>-46</v>
      </c>
      <c r="H5799" t="s">
        <v>1923</v>
      </c>
      <c r="K5799" t="s">
        <v>1827</v>
      </c>
      <c r="L5799" t="s">
        <v>1826</v>
      </c>
      <c r="M5799" t="s">
        <v>1825</v>
      </c>
      <c r="N5799" t="s">
        <v>1037</v>
      </c>
      <c r="S5799" t="s">
        <v>30</v>
      </c>
      <c r="U5799">
        <f t="shared" si="272"/>
        <v>0</v>
      </c>
    </row>
    <row r="5800" spans="1:21" x14ac:dyDescent="0.25">
      <c r="A5800">
        <v>20220205</v>
      </c>
      <c r="B5800" t="s">
        <v>1825</v>
      </c>
      <c r="C5800" t="str">
        <f t="shared" si="270"/>
        <v>W</v>
      </c>
      <c r="D5800" t="s">
        <v>1264</v>
      </c>
      <c r="E5800" s="1">
        <v>29</v>
      </c>
      <c r="F5800" s="1">
        <v>7</v>
      </c>
      <c r="G5800">
        <f t="shared" si="271"/>
        <v>22</v>
      </c>
      <c r="H5800" t="s">
        <v>2794</v>
      </c>
      <c r="K5800" t="s">
        <v>1827</v>
      </c>
      <c r="L5800" t="s">
        <v>1826</v>
      </c>
      <c r="M5800" t="s">
        <v>1825</v>
      </c>
      <c r="N5800" t="s">
        <v>1033</v>
      </c>
      <c r="O5800" t="s">
        <v>30</v>
      </c>
      <c r="U5800">
        <f t="shared" si="272"/>
        <v>0</v>
      </c>
    </row>
    <row r="5801" spans="1:21" x14ac:dyDescent="0.25">
      <c r="A5801">
        <v>20220205</v>
      </c>
      <c r="B5801" t="s">
        <v>1264</v>
      </c>
      <c r="C5801" t="str">
        <f t="shared" si="270"/>
        <v>L</v>
      </c>
      <c r="D5801" t="s">
        <v>1825</v>
      </c>
      <c r="E5801" s="1">
        <v>7</v>
      </c>
      <c r="F5801" s="1">
        <v>29</v>
      </c>
      <c r="G5801">
        <f t="shared" si="271"/>
        <v>-22</v>
      </c>
      <c r="H5801" t="s">
        <v>2794</v>
      </c>
      <c r="K5801" t="s">
        <v>1827</v>
      </c>
      <c r="L5801" t="s">
        <v>1826</v>
      </c>
      <c r="M5801" t="s">
        <v>1825</v>
      </c>
      <c r="N5801" t="s">
        <v>1037</v>
      </c>
      <c r="O5801" t="s">
        <v>30</v>
      </c>
      <c r="U5801">
        <f t="shared" si="272"/>
        <v>0</v>
      </c>
    </row>
    <row r="5802" spans="1:21" x14ac:dyDescent="0.25">
      <c r="A5802">
        <v>20220205</v>
      </c>
      <c r="B5802" t="s">
        <v>503</v>
      </c>
      <c r="C5802" t="str">
        <f t="shared" si="270"/>
        <v>W</v>
      </c>
      <c r="D5802" t="s">
        <v>376</v>
      </c>
      <c r="E5802" s="1">
        <v>20</v>
      </c>
      <c r="F5802" s="1">
        <v>17</v>
      </c>
      <c r="G5802">
        <f t="shared" si="271"/>
        <v>3</v>
      </c>
      <c r="H5802" t="s">
        <v>2794</v>
      </c>
      <c r="K5802" t="s">
        <v>1822</v>
      </c>
      <c r="L5802" t="s">
        <v>1120</v>
      </c>
      <c r="M5802" t="s">
        <v>503</v>
      </c>
      <c r="N5802" t="s">
        <v>1033</v>
      </c>
      <c r="O5802" t="s">
        <v>30</v>
      </c>
      <c r="U5802">
        <f t="shared" si="272"/>
        <v>0</v>
      </c>
    </row>
    <row r="5803" spans="1:21" x14ac:dyDescent="0.25">
      <c r="A5803">
        <v>20220205</v>
      </c>
      <c r="B5803" t="s">
        <v>376</v>
      </c>
      <c r="C5803" t="str">
        <f t="shared" si="270"/>
        <v>L</v>
      </c>
      <c r="D5803" t="s">
        <v>503</v>
      </c>
      <c r="E5803" s="1">
        <v>17</v>
      </c>
      <c r="F5803" s="1">
        <v>20</v>
      </c>
      <c r="G5803">
        <f t="shared" si="271"/>
        <v>-3</v>
      </c>
      <c r="H5803" t="s">
        <v>2794</v>
      </c>
      <c r="K5803" t="s">
        <v>1822</v>
      </c>
      <c r="L5803" t="s">
        <v>1120</v>
      </c>
      <c r="M5803" t="s">
        <v>503</v>
      </c>
      <c r="N5803" t="s">
        <v>1037</v>
      </c>
      <c r="O5803" t="s">
        <v>30</v>
      </c>
      <c r="U5803">
        <f t="shared" si="272"/>
        <v>1</v>
      </c>
    </row>
    <row r="5804" spans="1:21" x14ac:dyDescent="0.25">
      <c r="A5804">
        <v>20220207</v>
      </c>
      <c r="B5804" t="s">
        <v>164</v>
      </c>
      <c r="C5804" t="str">
        <f t="shared" si="270"/>
        <v>W</v>
      </c>
      <c r="D5804" t="s">
        <v>171</v>
      </c>
      <c r="E5804" s="1">
        <v>37</v>
      </c>
      <c r="F5804" s="1">
        <v>10</v>
      </c>
      <c r="G5804">
        <f t="shared" si="271"/>
        <v>27</v>
      </c>
      <c r="H5804" t="s">
        <v>2794</v>
      </c>
      <c r="K5804" t="s">
        <v>1820</v>
      </c>
      <c r="L5804" t="s">
        <v>1819</v>
      </c>
      <c r="M5804" t="s">
        <v>164</v>
      </c>
      <c r="N5804" t="s">
        <v>1033</v>
      </c>
      <c r="O5804" t="s">
        <v>30</v>
      </c>
      <c r="U5804">
        <f t="shared" si="272"/>
        <v>0</v>
      </c>
    </row>
    <row r="5805" spans="1:21" x14ac:dyDescent="0.25">
      <c r="A5805">
        <v>20220207</v>
      </c>
      <c r="B5805" t="s">
        <v>171</v>
      </c>
      <c r="C5805" t="str">
        <f t="shared" si="270"/>
        <v>L</v>
      </c>
      <c r="D5805" t="s">
        <v>164</v>
      </c>
      <c r="E5805" s="1">
        <v>10</v>
      </c>
      <c r="F5805" s="1">
        <v>37</v>
      </c>
      <c r="G5805">
        <f t="shared" si="271"/>
        <v>-27</v>
      </c>
      <c r="H5805" t="s">
        <v>2794</v>
      </c>
      <c r="K5805" t="s">
        <v>1820</v>
      </c>
      <c r="L5805" t="s">
        <v>1819</v>
      </c>
      <c r="M5805" t="s">
        <v>164</v>
      </c>
      <c r="N5805" t="s">
        <v>1037</v>
      </c>
      <c r="O5805" t="s">
        <v>30</v>
      </c>
      <c r="U5805">
        <f t="shared" si="272"/>
        <v>0</v>
      </c>
    </row>
    <row r="5806" spans="1:21" x14ac:dyDescent="0.25">
      <c r="A5806">
        <v>20220212</v>
      </c>
      <c r="B5806" t="s">
        <v>1264</v>
      </c>
      <c r="C5806" t="str">
        <f t="shared" si="270"/>
        <v>W</v>
      </c>
      <c r="D5806" t="s">
        <v>503</v>
      </c>
      <c r="E5806" s="1">
        <v>20</v>
      </c>
      <c r="F5806" s="1">
        <v>17</v>
      </c>
      <c r="G5806">
        <f t="shared" si="271"/>
        <v>3</v>
      </c>
      <c r="H5806" t="s">
        <v>2794</v>
      </c>
      <c r="K5806" t="s">
        <v>1407</v>
      </c>
      <c r="L5806" t="s">
        <v>1263</v>
      </c>
      <c r="M5806" t="s">
        <v>1264</v>
      </c>
      <c r="N5806" t="s">
        <v>1033</v>
      </c>
      <c r="O5806" t="s">
        <v>30</v>
      </c>
      <c r="U5806">
        <f t="shared" si="272"/>
        <v>0</v>
      </c>
    </row>
    <row r="5807" spans="1:21" x14ac:dyDescent="0.25">
      <c r="A5807">
        <v>20220212</v>
      </c>
      <c r="B5807" t="s">
        <v>503</v>
      </c>
      <c r="C5807" t="str">
        <f t="shared" si="270"/>
        <v>L</v>
      </c>
      <c r="D5807" t="s">
        <v>1264</v>
      </c>
      <c r="E5807" s="1">
        <v>17</v>
      </c>
      <c r="F5807" s="1">
        <v>20</v>
      </c>
      <c r="G5807">
        <f t="shared" si="271"/>
        <v>-3</v>
      </c>
      <c r="H5807" t="s">
        <v>2794</v>
      </c>
      <c r="K5807" t="s">
        <v>1407</v>
      </c>
      <c r="L5807" t="s">
        <v>1263</v>
      </c>
      <c r="M5807" t="s">
        <v>1264</v>
      </c>
      <c r="N5807" t="s">
        <v>1037</v>
      </c>
      <c r="O5807" t="s">
        <v>30</v>
      </c>
      <c r="U5807">
        <f t="shared" si="272"/>
        <v>1</v>
      </c>
    </row>
    <row r="5808" spans="1:21" x14ac:dyDescent="0.25">
      <c r="A5808">
        <v>20220212</v>
      </c>
      <c r="B5808" t="s">
        <v>164</v>
      </c>
      <c r="C5808" t="str">
        <f t="shared" si="270"/>
        <v>W</v>
      </c>
      <c r="D5808" t="s">
        <v>1825</v>
      </c>
      <c r="E5808" s="1">
        <v>30</v>
      </c>
      <c r="F5808" s="1">
        <v>24</v>
      </c>
      <c r="G5808">
        <f t="shared" si="271"/>
        <v>6</v>
      </c>
      <c r="H5808" t="s">
        <v>2794</v>
      </c>
      <c r="K5808" t="s">
        <v>1820</v>
      </c>
      <c r="L5808" t="s">
        <v>1819</v>
      </c>
      <c r="M5808" t="s">
        <v>164</v>
      </c>
      <c r="N5808" t="s">
        <v>1033</v>
      </c>
      <c r="O5808" t="s">
        <v>30</v>
      </c>
      <c r="U5808">
        <f t="shared" si="272"/>
        <v>0</v>
      </c>
    </row>
    <row r="5809" spans="1:21" x14ac:dyDescent="0.25">
      <c r="A5809">
        <v>20220212</v>
      </c>
      <c r="B5809" t="s">
        <v>1825</v>
      </c>
      <c r="C5809" t="str">
        <f t="shared" si="270"/>
        <v>L</v>
      </c>
      <c r="D5809" t="s">
        <v>164</v>
      </c>
      <c r="E5809" s="1">
        <v>24</v>
      </c>
      <c r="F5809" s="1">
        <v>30</v>
      </c>
      <c r="G5809">
        <f t="shared" si="271"/>
        <v>-6</v>
      </c>
      <c r="H5809" t="s">
        <v>2794</v>
      </c>
      <c r="K5809" t="s">
        <v>1820</v>
      </c>
      <c r="L5809" t="s">
        <v>1819</v>
      </c>
      <c r="M5809" t="s">
        <v>164</v>
      </c>
      <c r="N5809" t="s">
        <v>1037</v>
      </c>
      <c r="O5809" t="s">
        <v>30</v>
      </c>
      <c r="U5809">
        <f t="shared" si="272"/>
        <v>1</v>
      </c>
    </row>
    <row r="5810" spans="1:21" x14ac:dyDescent="0.25">
      <c r="A5810">
        <v>20220213</v>
      </c>
      <c r="B5810" t="s">
        <v>171</v>
      </c>
      <c r="C5810" t="str">
        <f t="shared" si="270"/>
        <v>L</v>
      </c>
      <c r="D5810" t="s">
        <v>376</v>
      </c>
      <c r="E5810" s="1">
        <v>0</v>
      </c>
      <c r="F5810" s="1">
        <v>33</v>
      </c>
      <c r="G5810">
        <f t="shared" si="271"/>
        <v>-33</v>
      </c>
      <c r="H5810" t="s">
        <v>2794</v>
      </c>
      <c r="K5810" t="s">
        <v>1930</v>
      </c>
      <c r="L5810" t="s">
        <v>1929</v>
      </c>
      <c r="M5810" t="s">
        <v>171</v>
      </c>
      <c r="N5810" t="s">
        <v>1033</v>
      </c>
      <c r="O5810" t="s">
        <v>30</v>
      </c>
      <c r="U5810">
        <f t="shared" si="272"/>
        <v>0</v>
      </c>
    </row>
    <row r="5811" spans="1:21" x14ac:dyDescent="0.25">
      <c r="A5811">
        <v>20220213</v>
      </c>
      <c r="B5811" t="s">
        <v>376</v>
      </c>
      <c r="C5811" t="str">
        <f t="shared" si="270"/>
        <v>W</v>
      </c>
      <c r="D5811" t="s">
        <v>171</v>
      </c>
      <c r="E5811" s="1">
        <v>33</v>
      </c>
      <c r="F5811" s="1">
        <v>0</v>
      </c>
      <c r="G5811">
        <f t="shared" si="271"/>
        <v>33</v>
      </c>
      <c r="H5811" t="s">
        <v>2794</v>
      </c>
      <c r="K5811" t="s">
        <v>1930</v>
      </c>
      <c r="L5811" t="s">
        <v>1929</v>
      </c>
      <c r="M5811" t="s">
        <v>171</v>
      </c>
      <c r="N5811" t="s">
        <v>1037</v>
      </c>
      <c r="O5811" t="s">
        <v>30</v>
      </c>
      <c r="U5811">
        <f t="shared" si="272"/>
        <v>0</v>
      </c>
    </row>
    <row r="5812" spans="1:21" x14ac:dyDescent="0.25">
      <c r="A5812">
        <v>20220226</v>
      </c>
      <c r="B5812" t="s">
        <v>503</v>
      </c>
      <c r="C5812" t="str">
        <f t="shared" si="270"/>
        <v>L</v>
      </c>
      <c r="D5812" t="s">
        <v>164</v>
      </c>
      <c r="E5812" s="1">
        <v>17</v>
      </c>
      <c r="F5812" s="1">
        <v>36</v>
      </c>
      <c r="G5812">
        <f t="shared" si="271"/>
        <v>-19</v>
      </c>
      <c r="H5812" t="s">
        <v>2794</v>
      </c>
      <c r="K5812" t="s">
        <v>1903</v>
      </c>
      <c r="L5812" t="s">
        <v>1120</v>
      </c>
      <c r="M5812" t="s">
        <v>503</v>
      </c>
      <c r="N5812" t="s">
        <v>1033</v>
      </c>
      <c r="O5812" t="s">
        <v>30</v>
      </c>
      <c r="U5812">
        <f t="shared" si="272"/>
        <v>0</v>
      </c>
    </row>
    <row r="5813" spans="1:21" x14ac:dyDescent="0.25">
      <c r="A5813">
        <v>20220226</v>
      </c>
      <c r="B5813" t="s">
        <v>164</v>
      </c>
      <c r="C5813" t="str">
        <f t="shared" si="270"/>
        <v>W</v>
      </c>
      <c r="D5813" t="s">
        <v>503</v>
      </c>
      <c r="E5813" s="1">
        <v>36</v>
      </c>
      <c r="F5813" s="1">
        <v>17</v>
      </c>
      <c r="G5813">
        <f t="shared" si="271"/>
        <v>19</v>
      </c>
      <c r="H5813" t="s">
        <v>2794</v>
      </c>
      <c r="K5813" t="s">
        <v>1903</v>
      </c>
      <c r="L5813" t="s">
        <v>1120</v>
      </c>
      <c r="M5813" t="s">
        <v>503</v>
      </c>
      <c r="N5813" t="s">
        <v>1037</v>
      </c>
      <c r="O5813" t="s">
        <v>30</v>
      </c>
      <c r="U5813">
        <f t="shared" si="272"/>
        <v>0</v>
      </c>
    </row>
    <row r="5814" spans="1:21" x14ac:dyDescent="0.25">
      <c r="A5814">
        <v>20220226</v>
      </c>
      <c r="B5814" t="s">
        <v>376</v>
      </c>
      <c r="C5814" t="str">
        <f t="shared" si="270"/>
        <v>W</v>
      </c>
      <c r="D5814" t="s">
        <v>1264</v>
      </c>
      <c r="E5814" s="1">
        <v>23</v>
      </c>
      <c r="F5814" s="1">
        <v>19</v>
      </c>
      <c r="G5814">
        <f t="shared" si="271"/>
        <v>4</v>
      </c>
      <c r="H5814" t="s">
        <v>2794</v>
      </c>
      <c r="K5814" t="s">
        <v>1894</v>
      </c>
      <c r="L5814" t="s">
        <v>1017</v>
      </c>
      <c r="M5814" t="s">
        <v>376</v>
      </c>
      <c r="N5814" t="s">
        <v>1033</v>
      </c>
      <c r="O5814" t="s">
        <v>30</v>
      </c>
      <c r="U5814">
        <f t="shared" si="272"/>
        <v>0</v>
      </c>
    </row>
    <row r="5815" spans="1:21" x14ac:dyDescent="0.25">
      <c r="A5815">
        <v>20220226</v>
      </c>
      <c r="B5815" t="s">
        <v>1264</v>
      </c>
      <c r="C5815" t="str">
        <f t="shared" si="270"/>
        <v>L</v>
      </c>
      <c r="D5815" t="s">
        <v>376</v>
      </c>
      <c r="E5815" s="1">
        <v>19</v>
      </c>
      <c r="F5815" s="1">
        <v>23</v>
      </c>
      <c r="G5815">
        <f t="shared" si="271"/>
        <v>-4</v>
      </c>
      <c r="H5815" t="s">
        <v>2794</v>
      </c>
      <c r="K5815" t="s">
        <v>1894</v>
      </c>
      <c r="L5815" t="s">
        <v>1017</v>
      </c>
      <c r="M5815" t="s">
        <v>376</v>
      </c>
      <c r="N5815" t="s">
        <v>1037</v>
      </c>
      <c r="O5815" t="s">
        <v>30</v>
      </c>
      <c r="U5815">
        <f t="shared" si="272"/>
        <v>1</v>
      </c>
    </row>
    <row r="5816" spans="1:21" x14ac:dyDescent="0.25">
      <c r="A5816">
        <v>20220228</v>
      </c>
      <c r="B5816" t="s">
        <v>1825</v>
      </c>
      <c r="C5816" t="str">
        <f t="shared" si="270"/>
        <v>W</v>
      </c>
      <c r="D5816" t="s">
        <v>171</v>
      </c>
      <c r="E5816" s="1">
        <v>57</v>
      </c>
      <c r="F5816" s="1">
        <v>6</v>
      </c>
      <c r="G5816">
        <f t="shared" si="271"/>
        <v>51</v>
      </c>
      <c r="H5816" t="s">
        <v>2794</v>
      </c>
      <c r="K5816" t="s">
        <v>1827</v>
      </c>
      <c r="L5816" t="s">
        <v>1826</v>
      </c>
      <c r="M5816" t="s">
        <v>1825</v>
      </c>
      <c r="N5816" t="s">
        <v>1033</v>
      </c>
      <c r="O5816" t="s">
        <v>30</v>
      </c>
      <c r="U5816">
        <f t="shared" si="272"/>
        <v>0</v>
      </c>
    </row>
    <row r="5817" spans="1:21" x14ac:dyDescent="0.25">
      <c r="A5817">
        <v>20220228</v>
      </c>
      <c r="B5817" t="s">
        <v>171</v>
      </c>
      <c r="C5817" t="str">
        <f t="shared" si="270"/>
        <v>L</v>
      </c>
      <c r="D5817" t="s">
        <v>1825</v>
      </c>
      <c r="E5817" s="1">
        <v>6</v>
      </c>
      <c r="F5817" s="1">
        <v>57</v>
      </c>
      <c r="G5817">
        <f t="shared" si="271"/>
        <v>-51</v>
      </c>
      <c r="H5817" t="s">
        <v>2794</v>
      </c>
      <c r="K5817" t="s">
        <v>1827</v>
      </c>
      <c r="L5817" t="s">
        <v>1826</v>
      </c>
      <c r="M5817" t="s">
        <v>1825</v>
      </c>
      <c r="N5817" t="s">
        <v>1037</v>
      </c>
      <c r="O5817" t="s">
        <v>30</v>
      </c>
      <c r="U5817">
        <f t="shared" si="272"/>
        <v>0</v>
      </c>
    </row>
    <row r="5818" spans="1:21" x14ac:dyDescent="0.25">
      <c r="A5818">
        <v>20220311</v>
      </c>
      <c r="B5818" t="s">
        <v>1264</v>
      </c>
      <c r="C5818" t="str">
        <f t="shared" si="270"/>
        <v>L</v>
      </c>
      <c r="D5818" t="s">
        <v>164</v>
      </c>
      <c r="E5818" s="1">
        <v>9</v>
      </c>
      <c r="F5818" s="1">
        <v>13</v>
      </c>
      <c r="G5818">
        <f t="shared" si="271"/>
        <v>-4</v>
      </c>
      <c r="H5818" t="s">
        <v>2794</v>
      </c>
      <c r="K5818" t="s">
        <v>1407</v>
      </c>
      <c r="L5818" t="s">
        <v>1263</v>
      </c>
      <c r="M5818" t="s">
        <v>1264</v>
      </c>
      <c r="N5818" t="s">
        <v>1033</v>
      </c>
      <c r="O5818" t="s">
        <v>30</v>
      </c>
      <c r="U5818">
        <f t="shared" si="272"/>
        <v>1</v>
      </c>
    </row>
    <row r="5819" spans="1:21" x14ac:dyDescent="0.25">
      <c r="A5819">
        <v>20220311</v>
      </c>
      <c r="B5819" t="s">
        <v>164</v>
      </c>
      <c r="C5819" t="str">
        <f t="shared" si="270"/>
        <v>W</v>
      </c>
      <c r="D5819" t="s">
        <v>1264</v>
      </c>
      <c r="E5819" s="1">
        <v>13</v>
      </c>
      <c r="F5819" s="1">
        <v>9</v>
      </c>
      <c r="G5819">
        <f t="shared" si="271"/>
        <v>4</v>
      </c>
      <c r="H5819" t="s">
        <v>2794</v>
      </c>
      <c r="K5819" t="s">
        <v>1407</v>
      </c>
      <c r="L5819" t="s">
        <v>1263</v>
      </c>
      <c r="M5819" t="s">
        <v>1264</v>
      </c>
      <c r="N5819" t="s">
        <v>1037</v>
      </c>
      <c r="O5819" t="s">
        <v>30</v>
      </c>
      <c r="U5819">
        <f t="shared" si="272"/>
        <v>0</v>
      </c>
    </row>
    <row r="5820" spans="1:21" x14ac:dyDescent="0.25">
      <c r="A5820">
        <v>20220312</v>
      </c>
      <c r="B5820" t="s">
        <v>171</v>
      </c>
      <c r="C5820" t="str">
        <f t="shared" si="270"/>
        <v>L</v>
      </c>
      <c r="D5820" t="s">
        <v>503</v>
      </c>
      <c r="E5820" s="1">
        <v>22</v>
      </c>
      <c r="F5820" s="1">
        <v>33</v>
      </c>
      <c r="G5820">
        <f t="shared" si="271"/>
        <v>-11</v>
      </c>
      <c r="H5820" t="s">
        <v>2794</v>
      </c>
      <c r="K5820" t="s">
        <v>1930</v>
      </c>
      <c r="L5820" t="s">
        <v>1929</v>
      </c>
      <c r="M5820" t="s">
        <v>171</v>
      </c>
      <c r="N5820" t="s">
        <v>1033</v>
      </c>
      <c r="O5820" t="s">
        <v>30</v>
      </c>
      <c r="U5820">
        <f t="shared" si="272"/>
        <v>0</v>
      </c>
    </row>
    <row r="5821" spans="1:21" x14ac:dyDescent="0.25">
      <c r="A5821">
        <v>20220312</v>
      </c>
      <c r="B5821" t="s">
        <v>503</v>
      </c>
      <c r="C5821" t="str">
        <f t="shared" si="270"/>
        <v>W</v>
      </c>
      <c r="D5821" t="s">
        <v>171</v>
      </c>
      <c r="E5821" s="1">
        <v>33</v>
      </c>
      <c r="F5821" s="1">
        <v>22</v>
      </c>
      <c r="G5821">
        <f t="shared" si="271"/>
        <v>11</v>
      </c>
      <c r="H5821" t="s">
        <v>2794</v>
      </c>
      <c r="K5821" t="s">
        <v>1930</v>
      </c>
      <c r="L5821" t="s">
        <v>1929</v>
      </c>
      <c r="M5821" t="s">
        <v>171</v>
      </c>
      <c r="N5821" t="s">
        <v>1037</v>
      </c>
      <c r="O5821" t="s">
        <v>30</v>
      </c>
      <c r="U5821">
        <f t="shared" si="272"/>
        <v>0</v>
      </c>
    </row>
    <row r="5822" spans="1:21" x14ac:dyDescent="0.25">
      <c r="A5822">
        <v>20220312</v>
      </c>
      <c r="B5822" t="s">
        <v>376</v>
      </c>
      <c r="C5822" t="str">
        <f t="shared" si="270"/>
        <v>L</v>
      </c>
      <c r="D5822" t="s">
        <v>1825</v>
      </c>
      <c r="E5822" s="1">
        <v>15</v>
      </c>
      <c r="F5822" s="1">
        <v>32</v>
      </c>
      <c r="G5822">
        <f t="shared" si="271"/>
        <v>-17</v>
      </c>
      <c r="H5822" t="s">
        <v>2794</v>
      </c>
      <c r="K5822" t="s">
        <v>1894</v>
      </c>
      <c r="L5822" t="s">
        <v>1017</v>
      </c>
      <c r="M5822" t="s">
        <v>376</v>
      </c>
      <c r="N5822" t="s">
        <v>1033</v>
      </c>
      <c r="O5822" t="s">
        <v>30</v>
      </c>
      <c r="U5822">
        <f t="shared" si="272"/>
        <v>0</v>
      </c>
    </row>
    <row r="5823" spans="1:21" x14ac:dyDescent="0.25">
      <c r="A5823">
        <v>20220312</v>
      </c>
      <c r="B5823" t="s">
        <v>1825</v>
      </c>
      <c r="C5823" t="str">
        <f t="shared" si="270"/>
        <v>W</v>
      </c>
      <c r="D5823" t="s">
        <v>376</v>
      </c>
      <c r="E5823" s="1">
        <v>32</v>
      </c>
      <c r="F5823" s="1">
        <v>15</v>
      </c>
      <c r="G5823">
        <f t="shared" si="271"/>
        <v>17</v>
      </c>
      <c r="H5823" t="s">
        <v>2794</v>
      </c>
      <c r="K5823" t="s">
        <v>1894</v>
      </c>
      <c r="L5823" t="s">
        <v>1017</v>
      </c>
      <c r="M5823" t="s">
        <v>376</v>
      </c>
      <c r="N5823" t="s">
        <v>1037</v>
      </c>
      <c r="O5823" t="s">
        <v>30</v>
      </c>
      <c r="U5823">
        <f t="shared" si="272"/>
        <v>0</v>
      </c>
    </row>
    <row r="5824" spans="1:21" x14ac:dyDescent="0.25">
      <c r="A5824">
        <v>20220319</v>
      </c>
      <c r="B5824" t="s">
        <v>1825</v>
      </c>
      <c r="C5824" t="str">
        <f t="shared" si="270"/>
        <v>W</v>
      </c>
      <c r="D5824" t="s">
        <v>503</v>
      </c>
      <c r="E5824" s="1">
        <v>26</v>
      </c>
      <c r="F5824" s="1">
        <v>5</v>
      </c>
      <c r="G5824">
        <f t="shared" si="271"/>
        <v>21</v>
      </c>
      <c r="H5824" t="s">
        <v>2794</v>
      </c>
      <c r="K5824" t="s">
        <v>1827</v>
      </c>
      <c r="L5824" t="s">
        <v>1826</v>
      </c>
      <c r="M5824" t="s">
        <v>1825</v>
      </c>
      <c r="N5824" t="s">
        <v>1033</v>
      </c>
      <c r="O5824" t="s">
        <v>30</v>
      </c>
      <c r="U5824">
        <f t="shared" si="272"/>
        <v>0</v>
      </c>
    </row>
    <row r="5825" spans="1:21" x14ac:dyDescent="0.25">
      <c r="A5825">
        <v>20220319</v>
      </c>
      <c r="B5825" t="s">
        <v>503</v>
      </c>
      <c r="C5825" t="str">
        <f t="shared" si="270"/>
        <v>L</v>
      </c>
      <c r="D5825" t="s">
        <v>1825</v>
      </c>
      <c r="E5825" s="1">
        <v>5</v>
      </c>
      <c r="F5825" s="1">
        <v>26</v>
      </c>
      <c r="G5825">
        <f t="shared" si="271"/>
        <v>-21</v>
      </c>
      <c r="H5825" t="s">
        <v>2794</v>
      </c>
      <c r="K5825" t="s">
        <v>1827</v>
      </c>
      <c r="L5825" t="s">
        <v>1826</v>
      </c>
      <c r="M5825" t="s">
        <v>1825</v>
      </c>
      <c r="N5825" t="s">
        <v>1037</v>
      </c>
      <c r="O5825" t="s">
        <v>30</v>
      </c>
      <c r="U5825">
        <f t="shared" si="272"/>
        <v>0</v>
      </c>
    </row>
    <row r="5826" spans="1:21" x14ac:dyDescent="0.25">
      <c r="A5826">
        <v>20220319</v>
      </c>
      <c r="B5826" t="s">
        <v>1264</v>
      </c>
      <c r="C5826" t="str">
        <f t="shared" ref="C5826:C5889" si="273">IF(E5826-F5826&gt;0,"W",IF(E5826-F5826&lt;0,"L","D"))</f>
        <v>L</v>
      </c>
      <c r="D5826" t="s">
        <v>171</v>
      </c>
      <c r="E5826" s="1">
        <v>21</v>
      </c>
      <c r="F5826" s="1">
        <v>22</v>
      </c>
      <c r="G5826">
        <f t="shared" ref="G5826:G5889" si="274">E5826-F5826</f>
        <v>-1</v>
      </c>
      <c r="H5826" t="s">
        <v>2794</v>
      </c>
      <c r="K5826" t="s">
        <v>1407</v>
      </c>
      <c r="L5826" t="s">
        <v>1263</v>
      </c>
      <c r="M5826" t="s">
        <v>1264</v>
      </c>
      <c r="N5826" t="s">
        <v>1033</v>
      </c>
      <c r="O5826" t="s">
        <v>30</v>
      </c>
      <c r="U5826">
        <f t="shared" ref="U5826:U5889" si="275">IF(C5826="L",IF(G5826&gt;-8,1,0),0)</f>
        <v>1</v>
      </c>
    </row>
    <row r="5827" spans="1:21" x14ac:dyDescent="0.25">
      <c r="A5827">
        <v>20220319</v>
      </c>
      <c r="B5827" t="s">
        <v>171</v>
      </c>
      <c r="C5827" t="str">
        <f t="shared" si="273"/>
        <v>W</v>
      </c>
      <c r="D5827" t="s">
        <v>1264</v>
      </c>
      <c r="E5827" s="1">
        <v>22</v>
      </c>
      <c r="F5827" s="1">
        <v>21</v>
      </c>
      <c r="G5827">
        <f t="shared" si="274"/>
        <v>1</v>
      </c>
      <c r="H5827" t="s">
        <v>2794</v>
      </c>
      <c r="K5827" t="s">
        <v>1407</v>
      </c>
      <c r="L5827" t="s">
        <v>1263</v>
      </c>
      <c r="M5827" t="s">
        <v>1264</v>
      </c>
      <c r="N5827" t="s">
        <v>1037</v>
      </c>
      <c r="O5827" t="s">
        <v>30</v>
      </c>
      <c r="U5827">
        <f t="shared" si="275"/>
        <v>0</v>
      </c>
    </row>
    <row r="5828" spans="1:21" x14ac:dyDescent="0.25">
      <c r="A5828">
        <v>20220320</v>
      </c>
      <c r="B5828" t="s">
        <v>164</v>
      </c>
      <c r="C5828" t="str">
        <f t="shared" si="273"/>
        <v>W</v>
      </c>
      <c r="D5828" t="s">
        <v>376</v>
      </c>
      <c r="E5828" s="1">
        <v>25</v>
      </c>
      <c r="F5828" s="1">
        <v>13</v>
      </c>
      <c r="G5828">
        <f t="shared" si="274"/>
        <v>12</v>
      </c>
      <c r="H5828" t="s">
        <v>2794</v>
      </c>
      <c r="K5828" t="s">
        <v>1820</v>
      </c>
      <c r="L5828" t="s">
        <v>1819</v>
      </c>
      <c r="M5828" t="s">
        <v>164</v>
      </c>
      <c r="N5828" t="s">
        <v>1033</v>
      </c>
      <c r="O5828" t="s">
        <v>30</v>
      </c>
      <c r="U5828">
        <f t="shared" si="275"/>
        <v>0</v>
      </c>
    </row>
    <row r="5829" spans="1:21" x14ac:dyDescent="0.25">
      <c r="A5829">
        <v>20220320</v>
      </c>
      <c r="B5829" t="s">
        <v>376</v>
      </c>
      <c r="C5829" t="str">
        <f t="shared" si="273"/>
        <v>L</v>
      </c>
      <c r="D5829" t="s">
        <v>164</v>
      </c>
      <c r="E5829" s="1">
        <v>13</v>
      </c>
      <c r="F5829" s="1">
        <v>25</v>
      </c>
      <c r="G5829">
        <f t="shared" si="274"/>
        <v>-12</v>
      </c>
      <c r="H5829" t="s">
        <v>2794</v>
      </c>
      <c r="K5829" t="s">
        <v>1820</v>
      </c>
      <c r="L5829" t="s">
        <v>1819</v>
      </c>
      <c r="M5829" t="s">
        <v>164</v>
      </c>
      <c r="N5829" t="s">
        <v>1037</v>
      </c>
      <c r="O5829" t="s">
        <v>30</v>
      </c>
      <c r="U5829">
        <f t="shared" si="275"/>
        <v>0</v>
      </c>
    </row>
    <row r="5830" spans="1:21" x14ac:dyDescent="0.25">
      <c r="A5830">
        <v>20220702</v>
      </c>
      <c r="B5830" t="s">
        <v>1824</v>
      </c>
      <c r="C5830" t="str">
        <f t="shared" si="273"/>
        <v>W</v>
      </c>
      <c r="D5830" t="s">
        <v>376</v>
      </c>
      <c r="E5830" s="1">
        <v>30</v>
      </c>
      <c r="F5830" s="1">
        <v>28</v>
      </c>
      <c r="G5830">
        <f t="shared" si="274"/>
        <v>2</v>
      </c>
      <c r="H5830" t="s">
        <v>1908</v>
      </c>
      <c r="K5830" t="s">
        <v>1734</v>
      </c>
      <c r="L5830" t="s">
        <v>1720</v>
      </c>
      <c r="M5830" t="s">
        <v>1824</v>
      </c>
      <c r="N5830" t="s">
        <v>1033</v>
      </c>
      <c r="S5830" t="s">
        <v>30</v>
      </c>
      <c r="U5830">
        <f t="shared" si="275"/>
        <v>0</v>
      </c>
    </row>
    <row r="5831" spans="1:21" x14ac:dyDescent="0.25">
      <c r="A5831">
        <v>20220702</v>
      </c>
      <c r="B5831" t="s">
        <v>376</v>
      </c>
      <c r="C5831" t="str">
        <f t="shared" si="273"/>
        <v>L</v>
      </c>
      <c r="D5831" t="s">
        <v>1824</v>
      </c>
      <c r="E5831" s="1">
        <v>28</v>
      </c>
      <c r="F5831" s="1">
        <v>30</v>
      </c>
      <c r="G5831">
        <f t="shared" si="274"/>
        <v>-2</v>
      </c>
      <c r="H5831" t="s">
        <v>1908</v>
      </c>
      <c r="K5831" t="s">
        <v>1734</v>
      </c>
      <c r="L5831" t="s">
        <v>1720</v>
      </c>
      <c r="M5831" t="s">
        <v>1824</v>
      </c>
      <c r="N5831" t="s">
        <v>1037</v>
      </c>
      <c r="S5831" t="s">
        <v>30</v>
      </c>
      <c r="U5831">
        <f t="shared" si="275"/>
        <v>1</v>
      </c>
    </row>
    <row r="5832" spans="1:21" x14ac:dyDescent="0.25">
      <c r="A5832">
        <v>20220702</v>
      </c>
      <c r="B5832" t="s">
        <v>1787</v>
      </c>
      <c r="C5832" t="str">
        <f t="shared" si="273"/>
        <v>W</v>
      </c>
      <c r="D5832" t="s">
        <v>1825</v>
      </c>
      <c r="E5832" s="1">
        <v>42</v>
      </c>
      <c r="F5832" s="1">
        <v>19</v>
      </c>
      <c r="G5832">
        <f t="shared" si="274"/>
        <v>23</v>
      </c>
      <c r="H5832" t="s">
        <v>1910</v>
      </c>
      <c r="K5832" t="s">
        <v>1836</v>
      </c>
      <c r="L5832" t="s">
        <v>1786</v>
      </c>
      <c r="M5832" t="s">
        <v>1787</v>
      </c>
      <c r="N5832" t="s">
        <v>1033</v>
      </c>
      <c r="S5832" t="s">
        <v>30</v>
      </c>
      <c r="U5832">
        <f t="shared" si="275"/>
        <v>0</v>
      </c>
    </row>
    <row r="5833" spans="1:21" x14ac:dyDescent="0.25">
      <c r="A5833">
        <v>20220702</v>
      </c>
      <c r="B5833" t="s">
        <v>1825</v>
      </c>
      <c r="C5833" t="str">
        <f t="shared" si="273"/>
        <v>L</v>
      </c>
      <c r="D5833" t="s">
        <v>1787</v>
      </c>
      <c r="E5833" s="1">
        <v>19</v>
      </c>
      <c r="F5833" s="1">
        <v>42</v>
      </c>
      <c r="G5833">
        <f t="shared" si="274"/>
        <v>-23</v>
      </c>
      <c r="H5833" t="s">
        <v>1910</v>
      </c>
      <c r="K5833" t="s">
        <v>1836</v>
      </c>
      <c r="L5833" t="s">
        <v>1786</v>
      </c>
      <c r="M5833" t="s">
        <v>1787</v>
      </c>
      <c r="N5833" t="s">
        <v>1037</v>
      </c>
      <c r="S5833" t="s">
        <v>30</v>
      </c>
      <c r="U5833">
        <f t="shared" si="275"/>
        <v>0</v>
      </c>
    </row>
    <row r="5834" spans="1:21" x14ac:dyDescent="0.25">
      <c r="A5834">
        <v>20220702</v>
      </c>
      <c r="B5834" t="s">
        <v>1821</v>
      </c>
      <c r="C5834" t="str">
        <f t="shared" si="273"/>
        <v>W</v>
      </c>
      <c r="D5834" t="s">
        <v>503</v>
      </c>
      <c r="E5834" s="1">
        <v>26</v>
      </c>
      <c r="F5834" s="1">
        <v>18</v>
      </c>
      <c r="G5834">
        <f t="shared" si="274"/>
        <v>8</v>
      </c>
      <c r="H5834" t="s">
        <v>1912</v>
      </c>
      <c r="K5834" t="s">
        <v>1922</v>
      </c>
      <c r="L5834" t="s">
        <v>1921</v>
      </c>
      <c r="M5834" t="s">
        <v>1821</v>
      </c>
      <c r="N5834" t="s">
        <v>1033</v>
      </c>
      <c r="S5834" t="s">
        <v>30</v>
      </c>
      <c r="U5834">
        <f t="shared" si="275"/>
        <v>0</v>
      </c>
    </row>
    <row r="5835" spans="1:21" x14ac:dyDescent="0.25">
      <c r="A5835">
        <v>20220702</v>
      </c>
      <c r="B5835" t="s">
        <v>503</v>
      </c>
      <c r="C5835" t="str">
        <f t="shared" si="273"/>
        <v>L</v>
      </c>
      <c r="D5835" t="s">
        <v>1821</v>
      </c>
      <c r="E5835" s="1">
        <v>18</v>
      </c>
      <c r="F5835" s="1">
        <v>26</v>
      </c>
      <c r="G5835">
        <f t="shared" si="274"/>
        <v>-8</v>
      </c>
      <c r="H5835" t="s">
        <v>1912</v>
      </c>
      <c r="K5835" t="s">
        <v>1922</v>
      </c>
      <c r="L5835" t="s">
        <v>1921</v>
      </c>
      <c r="M5835" t="s">
        <v>1821</v>
      </c>
      <c r="N5835" t="s">
        <v>1037</v>
      </c>
      <c r="S5835" t="s">
        <v>30</v>
      </c>
      <c r="U5835">
        <f t="shared" si="275"/>
        <v>0</v>
      </c>
    </row>
    <row r="5836" spans="1:21" x14ac:dyDescent="0.25">
      <c r="A5836">
        <v>20220702</v>
      </c>
      <c r="B5836" t="s">
        <v>1828</v>
      </c>
      <c r="C5836" t="str">
        <f t="shared" si="273"/>
        <v>W</v>
      </c>
      <c r="D5836" t="s">
        <v>1264</v>
      </c>
      <c r="E5836" s="1">
        <v>32</v>
      </c>
      <c r="F5836" s="1">
        <v>29</v>
      </c>
      <c r="G5836">
        <f t="shared" si="274"/>
        <v>3</v>
      </c>
      <c r="H5836" t="s">
        <v>1915</v>
      </c>
      <c r="K5836" t="s">
        <v>1842</v>
      </c>
      <c r="L5836" t="s">
        <v>1841</v>
      </c>
      <c r="M5836" t="s">
        <v>1828</v>
      </c>
      <c r="N5836" t="s">
        <v>1033</v>
      </c>
      <c r="S5836" t="s">
        <v>30</v>
      </c>
      <c r="U5836">
        <f t="shared" si="275"/>
        <v>0</v>
      </c>
    </row>
    <row r="5837" spans="1:21" x14ac:dyDescent="0.25">
      <c r="A5837">
        <v>20220702</v>
      </c>
      <c r="B5837" t="s">
        <v>1264</v>
      </c>
      <c r="C5837" t="str">
        <f t="shared" si="273"/>
        <v>L</v>
      </c>
      <c r="D5837" t="s">
        <v>1828</v>
      </c>
      <c r="E5837" s="1">
        <v>29</v>
      </c>
      <c r="F5837" s="1">
        <v>32</v>
      </c>
      <c r="G5837">
        <f t="shared" si="274"/>
        <v>-3</v>
      </c>
      <c r="H5837" t="s">
        <v>1915</v>
      </c>
      <c r="K5837" t="s">
        <v>1842</v>
      </c>
      <c r="L5837" t="s">
        <v>1841</v>
      </c>
      <c r="M5837" t="s">
        <v>1828</v>
      </c>
      <c r="N5837" t="s">
        <v>1037</v>
      </c>
      <c r="S5837" t="s">
        <v>30</v>
      </c>
      <c r="U5837">
        <f t="shared" si="275"/>
        <v>1</v>
      </c>
    </row>
    <row r="5838" spans="1:21" x14ac:dyDescent="0.25">
      <c r="A5838">
        <v>20220709</v>
      </c>
      <c r="B5838" t="s">
        <v>1824</v>
      </c>
      <c r="C5838" t="str">
        <f t="shared" si="273"/>
        <v>L</v>
      </c>
      <c r="D5838" t="s">
        <v>376</v>
      </c>
      <c r="E5838" s="1">
        <v>17</v>
      </c>
      <c r="F5838" s="1">
        <v>25</v>
      </c>
      <c r="G5838">
        <f t="shared" si="274"/>
        <v>-8</v>
      </c>
      <c r="H5838" t="s">
        <v>1908</v>
      </c>
      <c r="K5838" t="s">
        <v>1916</v>
      </c>
      <c r="L5838" t="s">
        <v>1715</v>
      </c>
      <c r="M5838" t="s">
        <v>1824</v>
      </c>
      <c r="N5838" t="s">
        <v>1033</v>
      </c>
      <c r="S5838" t="s">
        <v>30</v>
      </c>
      <c r="U5838">
        <f t="shared" si="275"/>
        <v>0</v>
      </c>
    </row>
    <row r="5839" spans="1:21" x14ac:dyDescent="0.25">
      <c r="A5839">
        <v>20220709</v>
      </c>
      <c r="B5839" t="s">
        <v>376</v>
      </c>
      <c r="C5839" t="str">
        <f t="shared" si="273"/>
        <v>W</v>
      </c>
      <c r="D5839" t="s">
        <v>1824</v>
      </c>
      <c r="E5839" s="1">
        <v>25</v>
      </c>
      <c r="F5839" s="1">
        <v>17</v>
      </c>
      <c r="G5839">
        <f t="shared" si="274"/>
        <v>8</v>
      </c>
      <c r="H5839" t="s">
        <v>1908</v>
      </c>
      <c r="K5839" t="s">
        <v>1916</v>
      </c>
      <c r="L5839" t="s">
        <v>1715</v>
      </c>
      <c r="M5839" t="s">
        <v>1824</v>
      </c>
      <c r="N5839" t="s">
        <v>1037</v>
      </c>
      <c r="S5839" t="s">
        <v>30</v>
      </c>
      <c r="U5839">
        <f t="shared" si="275"/>
        <v>0</v>
      </c>
    </row>
    <row r="5840" spans="1:21" x14ac:dyDescent="0.25">
      <c r="A5840">
        <v>20220709</v>
      </c>
      <c r="B5840" t="s">
        <v>1787</v>
      </c>
      <c r="C5840" t="str">
        <f t="shared" si="273"/>
        <v>L</v>
      </c>
      <c r="D5840" t="s">
        <v>1825</v>
      </c>
      <c r="E5840" s="1">
        <v>12</v>
      </c>
      <c r="F5840" s="1">
        <v>23</v>
      </c>
      <c r="G5840">
        <f t="shared" si="274"/>
        <v>-11</v>
      </c>
      <c r="H5840" t="s">
        <v>1910</v>
      </c>
      <c r="K5840" t="s">
        <v>1878</v>
      </c>
      <c r="L5840" t="s">
        <v>1877</v>
      </c>
      <c r="M5840" t="s">
        <v>1787</v>
      </c>
      <c r="N5840" t="s">
        <v>1033</v>
      </c>
      <c r="S5840" t="s">
        <v>30</v>
      </c>
      <c r="U5840">
        <f t="shared" si="275"/>
        <v>0</v>
      </c>
    </row>
    <row r="5841" spans="1:21" x14ac:dyDescent="0.25">
      <c r="A5841">
        <v>20220709</v>
      </c>
      <c r="B5841" t="s">
        <v>1825</v>
      </c>
      <c r="C5841" t="str">
        <f t="shared" si="273"/>
        <v>W</v>
      </c>
      <c r="D5841" t="s">
        <v>1787</v>
      </c>
      <c r="E5841" s="1">
        <v>23</v>
      </c>
      <c r="F5841" s="1">
        <v>12</v>
      </c>
      <c r="G5841">
        <f t="shared" si="274"/>
        <v>11</v>
      </c>
      <c r="H5841" t="s">
        <v>1910</v>
      </c>
      <c r="K5841" t="s">
        <v>1878</v>
      </c>
      <c r="L5841" t="s">
        <v>1877</v>
      </c>
      <c r="M5841" t="s">
        <v>1787</v>
      </c>
      <c r="N5841" t="s">
        <v>1037</v>
      </c>
      <c r="S5841" t="s">
        <v>30</v>
      </c>
      <c r="U5841">
        <f t="shared" si="275"/>
        <v>0</v>
      </c>
    </row>
    <row r="5842" spans="1:21" x14ac:dyDescent="0.25">
      <c r="A5842">
        <v>20220709</v>
      </c>
      <c r="B5842" t="s">
        <v>1821</v>
      </c>
      <c r="C5842" t="str">
        <f t="shared" si="273"/>
        <v>L</v>
      </c>
      <c r="D5842" t="s">
        <v>503</v>
      </c>
      <c r="E5842" s="1">
        <v>6</v>
      </c>
      <c r="F5842" s="1">
        <v>29</v>
      </c>
      <c r="G5842">
        <f t="shared" si="274"/>
        <v>-23</v>
      </c>
      <c r="H5842" t="s">
        <v>1912</v>
      </c>
      <c r="K5842" t="s">
        <v>1920</v>
      </c>
      <c r="L5842" t="s">
        <v>1919</v>
      </c>
      <c r="M5842" t="s">
        <v>1821</v>
      </c>
      <c r="N5842" t="s">
        <v>1033</v>
      </c>
      <c r="S5842" t="s">
        <v>30</v>
      </c>
      <c r="U5842">
        <f t="shared" si="275"/>
        <v>0</v>
      </c>
    </row>
    <row r="5843" spans="1:21" x14ac:dyDescent="0.25">
      <c r="A5843">
        <v>20220709</v>
      </c>
      <c r="B5843" t="s">
        <v>503</v>
      </c>
      <c r="C5843" t="str">
        <f t="shared" si="273"/>
        <v>W</v>
      </c>
      <c r="D5843" t="s">
        <v>1821</v>
      </c>
      <c r="E5843" s="1">
        <v>29</v>
      </c>
      <c r="F5843" s="1">
        <v>6</v>
      </c>
      <c r="G5843">
        <f t="shared" si="274"/>
        <v>23</v>
      </c>
      <c r="H5843" t="s">
        <v>1912</v>
      </c>
      <c r="K5843" t="s">
        <v>1920</v>
      </c>
      <c r="L5843" t="s">
        <v>1919</v>
      </c>
      <c r="M5843" t="s">
        <v>1821</v>
      </c>
      <c r="N5843" t="s">
        <v>1037</v>
      </c>
      <c r="S5843" t="s">
        <v>30</v>
      </c>
      <c r="U5843">
        <f t="shared" si="275"/>
        <v>0</v>
      </c>
    </row>
    <row r="5844" spans="1:21" x14ac:dyDescent="0.25">
      <c r="A5844">
        <v>20220709</v>
      </c>
      <c r="B5844" t="s">
        <v>1828</v>
      </c>
      <c r="C5844" t="str">
        <f t="shared" si="273"/>
        <v>L</v>
      </c>
      <c r="D5844" t="s">
        <v>1264</v>
      </c>
      <c r="E5844" s="1">
        <v>12</v>
      </c>
      <c r="F5844" s="1">
        <v>13</v>
      </c>
      <c r="G5844">
        <f t="shared" si="274"/>
        <v>-1</v>
      </c>
      <c r="H5844" t="s">
        <v>1915</v>
      </c>
      <c r="K5844" t="s">
        <v>1918</v>
      </c>
      <c r="L5844" t="s">
        <v>1917</v>
      </c>
      <c r="M5844" t="s">
        <v>1828</v>
      </c>
      <c r="N5844" t="s">
        <v>1033</v>
      </c>
      <c r="S5844" t="s">
        <v>30</v>
      </c>
      <c r="U5844">
        <f t="shared" si="275"/>
        <v>1</v>
      </c>
    </row>
    <row r="5845" spans="1:21" x14ac:dyDescent="0.25">
      <c r="A5845">
        <v>20220709</v>
      </c>
      <c r="B5845" t="s">
        <v>1264</v>
      </c>
      <c r="C5845" t="str">
        <f t="shared" si="273"/>
        <v>W</v>
      </c>
      <c r="D5845" t="s">
        <v>1828</v>
      </c>
      <c r="E5845" s="1">
        <v>13</v>
      </c>
      <c r="F5845" s="1">
        <v>12</v>
      </c>
      <c r="G5845">
        <f t="shared" si="274"/>
        <v>1</v>
      </c>
      <c r="H5845" t="s">
        <v>1915</v>
      </c>
      <c r="K5845" t="s">
        <v>1918</v>
      </c>
      <c r="L5845" t="s">
        <v>1917</v>
      </c>
      <c r="M5845" t="s">
        <v>1828</v>
      </c>
      <c r="N5845" t="s">
        <v>1037</v>
      </c>
      <c r="S5845" t="s">
        <v>30</v>
      </c>
      <c r="U5845">
        <f t="shared" si="275"/>
        <v>0</v>
      </c>
    </row>
    <row r="5846" spans="1:21" x14ac:dyDescent="0.25">
      <c r="A5846">
        <v>20220716</v>
      </c>
      <c r="B5846" t="s">
        <v>1824</v>
      </c>
      <c r="C5846" t="str">
        <f t="shared" si="273"/>
        <v>L</v>
      </c>
      <c r="D5846" t="s">
        <v>376</v>
      </c>
      <c r="E5846" s="1">
        <v>17</v>
      </c>
      <c r="F5846" s="1">
        <v>21</v>
      </c>
      <c r="G5846">
        <f t="shared" si="274"/>
        <v>-4</v>
      </c>
      <c r="H5846" t="s">
        <v>1908</v>
      </c>
      <c r="K5846" t="s">
        <v>1813</v>
      </c>
      <c r="L5846" t="s">
        <v>1675</v>
      </c>
      <c r="M5846" t="s">
        <v>1824</v>
      </c>
      <c r="N5846" t="s">
        <v>1033</v>
      </c>
      <c r="S5846" t="s">
        <v>30</v>
      </c>
      <c r="U5846">
        <f t="shared" si="275"/>
        <v>1</v>
      </c>
    </row>
    <row r="5847" spans="1:21" x14ac:dyDescent="0.25">
      <c r="A5847">
        <v>20220716</v>
      </c>
      <c r="B5847" t="s">
        <v>376</v>
      </c>
      <c r="C5847" t="str">
        <f t="shared" si="273"/>
        <v>W</v>
      </c>
      <c r="D5847" t="s">
        <v>1824</v>
      </c>
      <c r="E5847" s="1">
        <v>21</v>
      </c>
      <c r="F5847" s="1">
        <v>17</v>
      </c>
      <c r="G5847">
        <f t="shared" si="274"/>
        <v>4</v>
      </c>
      <c r="H5847" t="s">
        <v>1908</v>
      </c>
      <c r="K5847" t="s">
        <v>1813</v>
      </c>
      <c r="L5847" t="s">
        <v>1675</v>
      </c>
      <c r="M5847" t="s">
        <v>1824</v>
      </c>
      <c r="N5847" t="s">
        <v>1037</v>
      </c>
      <c r="S5847" t="s">
        <v>30</v>
      </c>
      <c r="U5847">
        <f t="shared" si="275"/>
        <v>0</v>
      </c>
    </row>
    <row r="5848" spans="1:21" x14ac:dyDescent="0.25">
      <c r="A5848">
        <v>20220716</v>
      </c>
      <c r="B5848" t="s">
        <v>1787</v>
      </c>
      <c r="C5848" t="str">
        <f t="shared" si="273"/>
        <v>L</v>
      </c>
      <c r="D5848" t="s">
        <v>1825</v>
      </c>
      <c r="E5848" s="1">
        <v>22</v>
      </c>
      <c r="F5848" s="1">
        <v>32</v>
      </c>
      <c r="G5848">
        <f t="shared" si="274"/>
        <v>-10</v>
      </c>
      <c r="H5848" t="s">
        <v>1910</v>
      </c>
      <c r="K5848" t="s">
        <v>1909</v>
      </c>
      <c r="L5848" t="s">
        <v>1837</v>
      </c>
      <c r="M5848" t="s">
        <v>1787</v>
      </c>
      <c r="N5848" t="s">
        <v>1033</v>
      </c>
      <c r="S5848" t="s">
        <v>30</v>
      </c>
      <c r="U5848">
        <f t="shared" si="275"/>
        <v>0</v>
      </c>
    </row>
    <row r="5849" spans="1:21" x14ac:dyDescent="0.25">
      <c r="A5849">
        <v>20220716</v>
      </c>
      <c r="B5849" t="s">
        <v>1825</v>
      </c>
      <c r="C5849" t="str">
        <f t="shared" si="273"/>
        <v>W</v>
      </c>
      <c r="D5849" t="s">
        <v>1787</v>
      </c>
      <c r="E5849" s="1">
        <v>32</v>
      </c>
      <c r="F5849" s="1">
        <v>22</v>
      </c>
      <c r="G5849">
        <f t="shared" si="274"/>
        <v>10</v>
      </c>
      <c r="H5849" t="s">
        <v>1910</v>
      </c>
      <c r="K5849" t="s">
        <v>1909</v>
      </c>
      <c r="L5849" t="s">
        <v>1837</v>
      </c>
      <c r="M5849" t="s">
        <v>1787</v>
      </c>
      <c r="N5849" t="s">
        <v>1037</v>
      </c>
      <c r="S5849" t="s">
        <v>30</v>
      </c>
      <c r="U5849">
        <f t="shared" si="275"/>
        <v>0</v>
      </c>
    </row>
    <row r="5850" spans="1:21" x14ac:dyDescent="0.25">
      <c r="A5850">
        <v>20220716</v>
      </c>
      <c r="B5850" t="s">
        <v>1821</v>
      </c>
      <c r="C5850" t="str">
        <f t="shared" si="273"/>
        <v>W</v>
      </c>
      <c r="D5850" t="s">
        <v>503</v>
      </c>
      <c r="E5850" s="1">
        <v>34</v>
      </c>
      <c r="F5850" s="1">
        <v>31</v>
      </c>
      <c r="G5850">
        <f t="shared" si="274"/>
        <v>3</v>
      </c>
      <c r="H5850" t="s">
        <v>1912</v>
      </c>
      <c r="K5850" t="s">
        <v>1911</v>
      </c>
      <c r="L5850" t="s">
        <v>1834</v>
      </c>
      <c r="M5850" t="s">
        <v>1821</v>
      </c>
      <c r="N5850" t="s">
        <v>1033</v>
      </c>
      <c r="S5850" t="s">
        <v>30</v>
      </c>
      <c r="U5850">
        <f t="shared" si="275"/>
        <v>0</v>
      </c>
    </row>
    <row r="5851" spans="1:21" x14ac:dyDescent="0.25">
      <c r="A5851">
        <v>20220716</v>
      </c>
      <c r="B5851" t="s">
        <v>503</v>
      </c>
      <c r="C5851" t="str">
        <f t="shared" si="273"/>
        <v>L</v>
      </c>
      <c r="D5851" t="s">
        <v>1821</v>
      </c>
      <c r="E5851" s="1">
        <v>31</v>
      </c>
      <c r="F5851" s="1">
        <v>34</v>
      </c>
      <c r="G5851">
        <f t="shared" si="274"/>
        <v>-3</v>
      </c>
      <c r="H5851" t="s">
        <v>1912</v>
      </c>
      <c r="K5851" t="s">
        <v>1911</v>
      </c>
      <c r="L5851" t="s">
        <v>1834</v>
      </c>
      <c r="M5851" t="s">
        <v>1821</v>
      </c>
      <c r="N5851" t="s">
        <v>1037</v>
      </c>
      <c r="S5851" t="s">
        <v>30</v>
      </c>
      <c r="U5851">
        <f t="shared" si="275"/>
        <v>1</v>
      </c>
    </row>
    <row r="5852" spans="1:21" x14ac:dyDescent="0.25">
      <c r="A5852">
        <v>20220716</v>
      </c>
      <c r="B5852" t="s">
        <v>1828</v>
      </c>
      <c r="C5852" t="str">
        <f t="shared" si="273"/>
        <v>W</v>
      </c>
      <c r="D5852" t="s">
        <v>1264</v>
      </c>
      <c r="E5852" s="1">
        <v>30</v>
      </c>
      <c r="F5852" s="1">
        <v>14</v>
      </c>
      <c r="G5852">
        <f t="shared" si="274"/>
        <v>16</v>
      </c>
      <c r="H5852" t="s">
        <v>1915</v>
      </c>
      <c r="K5852" t="s">
        <v>1914</v>
      </c>
      <c r="L5852" t="s">
        <v>1913</v>
      </c>
      <c r="M5852" t="s">
        <v>1828</v>
      </c>
      <c r="N5852" t="s">
        <v>1033</v>
      </c>
      <c r="S5852" t="s">
        <v>30</v>
      </c>
      <c r="U5852">
        <f t="shared" si="275"/>
        <v>0</v>
      </c>
    </row>
    <row r="5853" spans="1:21" x14ac:dyDescent="0.25">
      <c r="A5853">
        <v>20220716</v>
      </c>
      <c r="B5853" t="s">
        <v>1264</v>
      </c>
      <c r="C5853" t="str">
        <f t="shared" si="273"/>
        <v>L</v>
      </c>
      <c r="D5853" t="s">
        <v>1828</v>
      </c>
      <c r="E5853" s="1">
        <v>14</v>
      </c>
      <c r="F5853" s="1">
        <v>30</v>
      </c>
      <c r="G5853">
        <f t="shared" si="274"/>
        <v>-16</v>
      </c>
      <c r="H5853" t="s">
        <v>1915</v>
      </c>
      <c r="K5853" t="s">
        <v>1914</v>
      </c>
      <c r="L5853" t="s">
        <v>1913</v>
      </c>
      <c r="M5853" t="s">
        <v>1828</v>
      </c>
      <c r="N5853" t="s">
        <v>1037</v>
      </c>
      <c r="S5853" t="s">
        <v>30</v>
      </c>
      <c r="U5853">
        <f t="shared" si="275"/>
        <v>0</v>
      </c>
    </row>
    <row r="5854" spans="1:21" x14ac:dyDescent="0.25">
      <c r="A5854">
        <v>20220806</v>
      </c>
      <c r="B5854" t="s">
        <v>1821</v>
      </c>
      <c r="C5854" t="str">
        <f t="shared" si="273"/>
        <v>L</v>
      </c>
      <c r="D5854" t="s">
        <v>1824</v>
      </c>
      <c r="E5854" s="1">
        <v>26</v>
      </c>
      <c r="F5854" s="1">
        <v>41</v>
      </c>
      <c r="G5854">
        <f t="shared" si="274"/>
        <v>-15</v>
      </c>
      <c r="H5854" t="s">
        <v>2750</v>
      </c>
      <c r="K5854" t="s">
        <v>1891</v>
      </c>
      <c r="L5854" t="s">
        <v>1890</v>
      </c>
      <c r="M5854" t="s">
        <v>1821</v>
      </c>
      <c r="N5854" t="s">
        <v>1033</v>
      </c>
      <c r="P5854" t="s">
        <v>30</v>
      </c>
      <c r="U5854">
        <f t="shared" si="275"/>
        <v>0</v>
      </c>
    </row>
    <row r="5855" spans="1:21" x14ac:dyDescent="0.25">
      <c r="A5855">
        <v>20220806</v>
      </c>
      <c r="B5855" t="s">
        <v>1824</v>
      </c>
      <c r="C5855" t="str">
        <f t="shared" si="273"/>
        <v>W</v>
      </c>
      <c r="D5855" t="s">
        <v>1821</v>
      </c>
      <c r="E5855" s="1">
        <v>41</v>
      </c>
      <c r="F5855" s="1">
        <v>26</v>
      </c>
      <c r="G5855">
        <f t="shared" si="274"/>
        <v>15</v>
      </c>
      <c r="H5855" t="s">
        <v>2750</v>
      </c>
      <c r="K5855" t="s">
        <v>1891</v>
      </c>
      <c r="L5855" t="s">
        <v>1890</v>
      </c>
      <c r="M5855" t="s">
        <v>1821</v>
      </c>
      <c r="N5855" t="s">
        <v>1037</v>
      </c>
      <c r="P5855" t="s">
        <v>30</v>
      </c>
      <c r="U5855">
        <f t="shared" si="275"/>
        <v>0</v>
      </c>
    </row>
    <row r="5856" spans="1:21" x14ac:dyDescent="0.25">
      <c r="A5856">
        <v>20220806</v>
      </c>
      <c r="B5856" t="s">
        <v>1828</v>
      </c>
      <c r="C5856" t="str">
        <f t="shared" si="273"/>
        <v>W</v>
      </c>
      <c r="D5856" t="s">
        <v>1787</v>
      </c>
      <c r="E5856" s="1">
        <v>26</v>
      </c>
      <c r="F5856" s="1">
        <v>10</v>
      </c>
      <c r="G5856">
        <f t="shared" si="274"/>
        <v>16</v>
      </c>
      <c r="H5856" t="s">
        <v>2750</v>
      </c>
      <c r="K5856" t="s">
        <v>2021</v>
      </c>
      <c r="L5856" t="s">
        <v>2745</v>
      </c>
      <c r="M5856" t="s">
        <v>1828</v>
      </c>
      <c r="N5856" t="s">
        <v>1033</v>
      </c>
      <c r="P5856" t="s">
        <v>30</v>
      </c>
      <c r="U5856">
        <f t="shared" si="275"/>
        <v>0</v>
      </c>
    </row>
    <row r="5857" spans="1:21" x14ac:dyDescent="0.25">
      <c r="A5857">
        <v>20220806</v>
      </c>
      <c r="B5857" t="s">
        <v>1787</v>
      </c>
      <c r="C5857" t="str">
        <f t="shared" si="273"/>
        <v>L</v>
      </c>
      <c r="D5857" t="s">
        <v>1828</v>
      </c>
      <c r="E5857" s="1">
        <v>10</v>
      </c>
      <c r="F5857" s="1">
        <v>26</v>
      </c>
      <c r="G5857">
        <f t="shared" si="274"/>
        <v>-16</v>
      </c>
      <c r="H5857" t="s">
        <v>2750</v>
      </c>
      <c r="K5857" t="s">
        <v>2021</v>
      </c>
      <c r="L5857" t="s">
        <v>2745</v>
      </c>
      <c r="M5857" t="s">
        <v>1828</v>
      </c>
      <c r="N5857" t="s">
        <v>1037</v>
      </c>
      <c r="P5857" t="s">
        <v>30</v>
      </c>
      <c r="U5857">
        <f t="shared" si="275"/>
        <v>0</v>
      </c>
    </row>
    <row r="5858" spans="1:21" x14ac:dyDescent="0.25">
      <c r="A5858">
        <v>20220813</v>
      </c>
      <c r="B5858" t="s">
        <v>1828</v>
      </c>
      <c r="C5858" t="str">
        <f t="shared" si="273"/>
        <v>L</v>
      </c>
      <c r="D5858" t="s">
        <v>1787</v>
      </c>
      <c r="E5858" s="1">
        <v>23</v>
      </c>
      <c r="F5858" s="1">
        <v>35</v>
      </c>
      <c r="G5858">
        <f t="shared" si="274"/>
        <v>-12</v>
      </c>
      <c r="H5858" t="s">
        <v>2750</v>
      </c>
      <c r="K5858" t="s">
        <v>1971</v>
      </c>
      <c r="L5858" t="s">
        <v>1850</v>
      </c>
      <c r="M5858" t="s">
        <v>1828</v>
      </c>
      <c r="N5858" t="s">
        <v>1033</v>
      </c>
      <c r="P5858" t="s">
        <v>30</v>
      </c>
      <c r="U5858">
        <f t="shared" si="275"/>
        <v>0</v>
      </c>
    </row>
    <row r="5859" spans="1:21" x14ac:dyDescent="0.25">
      <c r="A5859">
        <v>20220813</v>
      </c>
      <c r="B5859" t="s">
        <v>1787</v>
      </c>
      <c r="C5859" t="str">
        <f t="shared" si="273"/>
        <v>W</v>
      </c>
      <c r="D5859" t="s">
        <v>1828</v>
      </c>
      <c r="E5859" s="1">
        <v>35</v>
      </c>
      <c r="F5859" s="1">
        <v>23</v>
      </c>
      <c r="G5859">
        <f t="shared" si="274"/>
        <v>12</v>
      </c>
      <c r="H5859" t="s">
        <v>2750</v>
      </c>
      <c r="K5859" t="s">
        <v>1971</v>
      </c>
      <c r="L5859" t="s">
        <v>1850</v>
      </c>
      <c r="M5859" t="s">
        <v>1828</v>
      </c>
      <c r="N5859" t="s">
        <v>1037</v>
      </c>
      <c r="P5859" t="s">
        <v>30</v>
      </c>
      <c r="U5859">
        <f t="shared" si="275"/>
        <v>0</v>
      </c>
    </row>
    <row r="5860" spans="1:21" x14ac:dyDescent="0.25">
      <c r="A5860">
        <v>20220813</v>
      </c>
      <c r="B5860" t="s">
        <v>1821</v>
      </c>
      <c r="C5860" t="str">
        <f t="shared" si="273"/>
        <v>W</v>
      </c>
      <c r="D5860" t="s">
        <v>1824</v>
      </c>
      <c r="E5860" s="1">
        <v>48</v>
      </c>
      <c r="F5860" s="1">
        <v>17</v>
      </c>
      <c r="G5860">
        <f t="shared" si="274"/>
        <v>31</v>
      </c>
      <c r="H5860" t="s">
        <v>2750</v>
      </c>
      <c r="K5860" t="s">
        <v>1845</v>
      </c>
      <c r="L5860" t="s">
        <v>1844</v>
      </c>
      <c r="M5860" t="s">
        <v>1821</v>
      </c>
      <c r="N5860" t="s">
        <v>1033</v>
      </c>
      <c r="P5860" t="s">
        <v>30</v>
      </c>
      <c r="U5860">
        <f t="shared" si="275"/>
        <v>0</v>
      </c>
    </row>
    <row r="5861" spans="1:21" x14ac:dyDescent="0.25">
      <c r="A5861">
        <v>20220813</v>
      </c>
      <c r="B5861" t="s">
        <v>1824</v>
      </c>
      <c r="C5861" t="str">
        <f t="shared" si="273"/>
        <v>L</v>
      </c>
      <c r="D5861" t="s">
        <v>1821</v>
      </c>
      <c r="E5861" s="1">
        <v>17</v>
      </c>
      <c r="F5861" s="1">
        <v>48</v>
      </c>
      <c r="G5861">
        <f t="shared" si="274"/>
        <v>-31</v>
      </c>
      <c r="H5861" t="s">
        <v>2750</v>
      </c>
      <c r="K5861" t="s">
        <v>1845</v>
      </c>
      <c r="L5861" t="s">
        <v>1844</v>
      </c>
      <c r="M5861" t="s">
        <v>1821</v>
      </c>
      <c r="N5861" t="s">
        <v>1037</v>
      </c>
      <c r="P5861" t="s">
        <v>30</v>
      </c>
      <c r="U5861">
        <f t="shared" si="275"/>
        <v>0</v>
      </c>
    </row>
    <row r="5862" spans="1:21" x14ac:dyDescent="0.25">
      <c r="A5862">
        <v>20220827</v>
      </c>
      <c r="B5862" t="s">
        <v>1824</v>
      </c>
      <c r="C5862" t="str">
        <f t="shared" si="273"/>
        <v>W</v>
      </c>
      <c r="D5862" t="s">
        <v>1828</v>
      </c>
      <c r="E5862" s="1">
        <v>25</v>
      </c>
      <c r="F5862" s="1">
        <v>17</v>
      </c>
      <c r="G5862">
        <f t="shared" si="274"/>
        <v>8</v>
      </c>
      <c r="H5862" t="s">
        <v>2750</v>
      </c>
      <c r="K5862" t="s">
        <v>2699</v>
      </c>
      <c r="L5862" t="s">
        <v>1691</v>
      </c>
      <c r="M5862" t="s">
        <v>1824</v>
      </c>
      <c r="N5862" t="s">
        <v>1033</v>
      </c>
      <c r="P5862" t="s">
        <v>30</v>
      </c>
      <c r="U5862">
        <f t="shared" si="275"/>
        <v>0</v>
      </c>
    </row>
    <row r="5863" spans="1:21" x14ac:dyDescent="0.25">
      <c r="A5863">
        <v>20220827</v>
      </c>
      <c r="B5863" t="s">
        <v>1828</v>
      </c>
      <c r="C5863" t="str">
        <f t="shared" si="273"/>
        <v>L</v>
      </c>
      <c r="D5863" t="s">
        <v>1824</v>
      </c>
      <c r="E5863" s="1">
        <v>17</v>
      </c>
      <c r="F5863" s="1">
        <v>25</v>
      </c>
      <c r="G5863">
        <f t="shared" si="274"/>
        <v>-8</v>
      </c>
      <c r="H5863" t="s">
        <v>2750</v>
      </c>
      <c r="K5863" t="s">
        <v>2699</v>
      </c>
      <c r="L5863" t="s">
        <v>1691</v>
      </c>
      <c r="M5863" t="s">
        <v>1824</v>
      </c>
      <c r="N5863" t="s">
        <v>1037</v>
      </c>
      <c r="P5863" t="s">
        <v>30</v>
      </c>
      <c r="U5863">
        <f t="shared" si="275"/>
        <v>0</v>
      </c>
    </row>
    <row r="5864" spans="1:21" x14ac:dyDescent="0.25">
      <c r="A5864">
        <v>20220827</v>
      </c>
      <c r="B5864" t="s">
        <v>1787</v>
      </c>
      <c r="C5864" t="str">
        <f t="shared" si="273"/>
        <v>L</v>
      </c>
      <c r="D5864" t="s">
        <v>1821</v>
      </c>
      <c r="E5864" s="1">
        <v>18</v>
      </c>
      <c r="F5864" s="1">
        <v>25</v>
      </c>
      <c r="G5864">
        <f t="shared" si="274"/>
        <v>-7</v>
      </c>
      <c r="H5864" t="s">
        <v>2750</v>
      </c>
      <c r="K5864" t="s">
        <v>2037</v>
      </c>
      <c r="L5864" t="s">
        <v>1846</v>
      </c>
      <c r="M5864" t="s">
        <v>1787</v>
      </c>
      <c r="N5864" t="s">
        <v>1033</v>
      </c>
      <c r="P5864" t="s">
        <v>30</v>
      </c>
      <c r="U5864">
        <f t="shared" si="275"/>
        <v>1</v>
      </c>
    </row>
    <row r="5865" spans="1:21" x14ac:dyDescent="0.25">
      <c r="A5865">
        <v>20220827</v>
      </c>
      <c r="B5865" t="s">
        <v>1821</v>
      </c>
      <c r="C5865" t="str">
        <f t="shared" si="273"/>
        <v>W</v>
      </c>
      <c r="D5865" t="s">
        <v>1787</v>
      </c>
      <c r="E5865" s="1">
        <v>25</v>
      </c>
      <c r="F5865" s="1">
        <v>18</v>
      </c>
      <c r="G5865">
        <f t="shared" si="274"/>
        <v>7</v>
      </c>
      <c r="H5865" t="s">
        <v>2750</v>
      </c>
      <c r="K5865" t="s">
        <v>2037</v>
      </c>
      <c r="L5865" t="s">
        <v>1846</v>
      </c>
      <c r="M5865" t="s">
        <v>1787</v>
      </c>
      <c r="N5865" t="s">
        <v>1037</v>
      </c>
      <c r="P5865" t="s">
        <v>30</v>
      </c>
      <c r="U5865">
        <f t="shared" si="275"/>
        <v>0</v>
      </c>
    </row>
    <row r="5866" spans="1:21" x14ac:dyDescent="0.25">
      <c r="A5866">
        <v>20220903</v>
      </c>
      <c r="B5866" t="s">
        <v>1824</v>
      </c>
      <c r="C5866" t="str">
        <f t="shared" si="273"/>
        <v>L</v>
      </c>
      <c r="D5866" t="s">
        <v>1828</v>
      </c>
      <c r="E5866" s="1">
        <v>8</v>
      </c>
      <c r="F5866" s="1">
        <v>24</v>
      </c>
      <c r="G5866">
        <f t="shared" si="274"/>
        <v>-16</v>
      </c>
      <c r="H5866" t="s">
        <v>2750</v>
      </c>
      <c r="K5866" t="s">
        <v>1812</v>
      </c>
      <c r="L5866" t="s">
        <v>1675</v>
      </c>
      <c r="M5866" t="s">
        <v>1824</v>
      </c>
      <c r="N5866" t="s">
        <v>1033</v>
      </c>
      <c r="P5866" t="s">
        <v>30</v>
      </c>
      <c r="U5866">
        <f t="shared" si="275"/>
        <v>0</v>
      </c>
    </row>
    <row r="5867" spans="1:21" x14ac:dyDescent="0.25">
      <c r="A5867">
        <v>20220903</v>
      </c>
      <c r="B5867" t="s">
        <v>1828</v>
      </c>
      <c r="C5867" t="str">
        <f t="shared" si="273"/>
        <v>W</v>
      </c>
      <c r="D5867" t="s">
        <v>1824</v>
      </c>
      <c r="E5867" s="1">
        <v>24</v>
      </c>
      <c r="F5867" s="1">
        <v>8</v>
      </c>
      <c r="G5867">
        <f t="shared" si="274"/>
        <v>16</v>
      </c>
      <c r="H5867" t="s">
        <v>2750</v>
      </c>
      <c r="K5867" t="s">
        <v>1812</v>
      </c>
      <c r="L5867" t="s">
        <v>1675</v>
      </c>
      <c r="M5867" t="s">
        <v>1824</v>
      </c>
      <c r="N5867" t="s">
        <v>1037</v>
      </c>
      <c r="P5867" t="s">
        <v>30</v>
      </c>
      <c r="U5867">
        <f t="shared" si="275"/>
        <v>0</v>
      </c>
    </row>
    <row r="5868" spans="1:21" x14ac:dyDescent="0.25">
      <c r="A5868">
        <v>20220903</v>
      </c>
      <c r="B5868" t="s">
        <v>1787</v>
      </c>
      <c r="C5868" t="str">
        <f t="shared" si="273"/>
        <v>W</v>
      </c>
      <c r="D5868" t="s">
        <v>1821</v>
      </c>
      <c r="E5868" s="1">
        <v>53</v>
      </c>
      <c r="F5868" s="1">
        <v>3</v>
      </c>
      <c r="G5868">
        <f t="shared" si="274"/>
        <v>50</v>
      </c>
      <c r="H5868" t="s">
        <v>2750</v>
      </c>
      <c r="K5868" t="s">
        <v>2017</v>
      </c>
      <c r="L5868" t="s">
        <v>1503</v>
      </c>
      <c r="M5868" t="s">
        <v>1787</v>
      </c>
      <c r="N5868" t="s">
        <v>1033</v>
      </c>
      <c r="P5868" t="s">
        <v>30</v>
      </c>
      <c r="U5868">
        <f t="shared" si="275"/>
        <v>0</v>
      </c>
    </row>
    <row r="5869" spans="1:21" x14ac:dyDescent="0.25">
      <c r="A5869">
        <v>20220903</v>
      </c>
      <c r="B5869" t="s">
        <v>1821</v>
      </c>
      <c r="C5869" t="str">
        <f t="shared" si="273"/>
        <v>L</v>
      </c>
      <c r="D5869" t="s">
        <v>1787</v>
      </c>
      <c r="E5869" s="1">
        <v>3</v>
      </c>
      <c r="F5869" s="1">
        <v>53</v>
      </c>
      <c r="G5869">
        <f t="shared" si="274"/>
        <v>-50</v>
      </c>
      <c r="H5869" t="s">
        <v>2750</v>
      </c>
      <c r="K5869" t="s">
        <v>2017</v>
      </c>
      <c r="L5869" t="s">
        <v>1503</v>
      </c>
      <c r="M5869" t="s">
        <v>1787</v>
      </c>
      <c r="N5869" t="s">
        <v>1037</v>
      </c>
      <c r="P5869" t="s">
        <v>30</v>
      </c>
      <c r="U5869">
        <f t="shared" si="275"/>
        <v>0</v>
      </c>
    </row>
    <row r="5870" spans="1:21" x14ac:dyDescent="0.25">
      <c r="A5870">
        <v>20220915</v>
      </c>
      <c r="B5870" t="s">
        <v>1824</v>
      </c>
      <c r="C5870" t="str">
        <f t="shared" si="273"/>
        <v>L</v>
      </c>
      <c r="D5870" t="s">
        <v>1787</v>
      </c>
      <c r="E5870" s="1">
        <v>37</v>
      </c>
      <c r="F5870" s="1">
        <v>39</v>
      </c>
      <c r="G5870">
        <f t="shared" si="274"/>
        <v>-2</v>
      </c>
      <c r="H5870" t="s">
        <v>2750</v>
      </c>
      <c r="K5870" t="s">
        <v>2026</v>
      </c>
      <c r="L5870" t="s">
        <v>1681</v>
      </c>
      <c r="M5870" t="s">
        <v>1824</v>
      </c>
      <c r="N5870" t="s">
        <v>1033</v>
      </c>
      <c r="P5870" t="s">
        <v>30</v>
      </c>
      <c r="U5870">
        <f t="shared" si="275"/>
        <v>1</v>
      </c>
    </row>
    <row r="5871" spans="1:21" x14ac:dyDescent="0.25">
      <c r="A5871">
        <v>20220915</v>
      </c>
      <c r="B5871" t="s">
        <v>1787</v>
      </c>
      <c r="C5871" t="str">
        <f t="shared" si="273"/>
        <v>W</v>
      </c>
      <c r="D5871" t="s">
        <v>1824</v>
      </c>
      <c r="E5871" s="1">
        <v>39</v>
      </c>
      <c r="F5871" s="1">
        <v>37</v>
      </c>
      <c r="G5871">
        <f t="shared" si="274"/>
        <v>2</v>
      </c>
      <c r="H5871" t="s">
        <v>2750</v>
      </c>
      <c r="K5871" t="s">
        <v>2026</v>
      </c>
      <c r="L5871" t="s">
        <v>1681</v>
      </c>
      <c r="M5871" t="s">
        <v>1824</v>
      </c>
      <c r="N5871" t="s">
        <v>1037</v>
      </c>
      <c r="P5871" t="s">
        <v>30</v>
      </c>
      <c r="U5871">
        <f t="shared" si="275"/>
        <v>0</v>
      </c>
    </row>
    <row r="5872" spans="1:21" x14ac:dyDescent="0.25">
      <c r="A5872">
        <v>20220917</v>
      </c>
      <c r="B5872" t="s">
        <v>1821</v>
      </c>
      <c r="C5872" t="str">
        <f t="shared" si="273"/>
        <v>L</v>
      </c>
      <c r="D5872" t="s">
        <v>1828</v>
      </c>
      <c r="E5872" s="1">
        <v>20</v>
      </c>
      <c r="F5872" s="1">
        <v>36</v>
      </c>
      <c r="G5872">
        <f t="shared" si="274"/>
        <v>-16</v>
      </c>
      <c r="H5872" t="s">
        <v>2750</v>
      </c>
      <c r="K5872" t="s">
        <v>1886</v>
      </c>
      <c r="L5872" t="s">
        <v>1885</v>
      </c>
      <c r="M5872" t="s">
        <v>1821</v>
      </c>
      <c r="N5872" t="s">
        <v>1033</v>
      </c>
      <c r="P5872" t="s">
        <v>30</v>
      </c>
      <c r="U5872">
        <f t="shared" si="275"/>
        <v>0</v>
      </c>
    </row>
    <row r="5873" spans="1:21" x14ac:dyDescent="0.25">
      <c r="A5873">
        <v>20220917</v>
      </c>
      <c r="B5873" t="s">
        <v>1828</v>
      </c>
      <c r="C5873" t="str">
        <f t="shared" si="273"/>
        <v>W</v>
      </c>
      <c r="D5873" t="s">
        <v>1821</v>
      </c>
      <c r="E5873" s="1">
        <v>36</v>
      </c>
      <c r="F5873" s="1">
        <v>20</v>
      </c>
      <c r="G5873">
        <f t="shared" si="274"/>
        <v>16</v>
      </c>
      <c r="H5873" t="s">
        <v>2750</v>
      </c>
      <c r="K5873" t="s">
        <v>1886</v>
      </c>
      <c r="L5873" t="s">
        <v>1885</v>
      </c>
      <c r="M5873" t="s">
        <v>1821</v>
      </c>
      <c r="N5873" t="s">
        <v>1037</v>
      </c>
      <c r="P5873" t="s">
        <v>30</v>
      </c>
      <c r="U5873">
        <f t="shared" si="275"/>
        <v>0</v>
      </c>
    </row>
    <row r="5874" spans="1:21" x14ac:dyDescent="0.25">
      <c r="A5874">
        <v>20220924</v>
      </c>
      <c r="B5874" t="s">
        <v>1787</v>
      </c>
      <c r="C5874" t="str">
        <f t="shared" si="273"/>
        <v>W</v>
      </c>
      <c r="D5874" t="s">
        <v>1824</v>
      </c>
      <c r="E5874" s="1">
        <v>40</v>
      </c>
      <c r="F5874" s="1">
        <v>14</v>
      </c>
      <c r="G5874">
        <f t="shared" si="274"/>
        <v>26</v>
      </c>
      <c r="H5874" t="s">
        <v>2750</v>
      </c>
      <c r="K5874" t="s">
        <v>1836</v>
      </c>
      <c r="L5874" t="s">
        <v>1786</v>
      </c>
      <c r="M5874" t="s">
        <v>1787</v>
      </c>
      <c r="N5874" t="s">
        <v>1033</v>
      </c>
      <c r="P5874" t="s">
        <v>30</v>
      </c>
      <c r="U5874">
        <f t="shared" si="275"/>
        <v>0</v>
      </c>
    </row>
    <row r="5875" spans="1:21" x14ac:dyDescent="0.25">
      <c r="A5875">
        <v>20220924</v>
      </c>
      <c r="B5875" t="s">
        <v>1824</v>
      </c>
      <c r="C5875" t="str">
        <f t="shared" si="273"/>
        <v>L</v>
      </c>
      <c r="D5875" t="s">
        <v>1787</v>
      </c>
      <c r="E5875" s="1">
        <v>14</v>
      </c>
      <c r="F5875" s="1">
        <v>40</v>
      </c>
      <c r="G5875">
        <f t="shared" si="274"/>
        <v>-26</v>
      </c>
      <c r="H5875" t="s">
        <v>2750</v>
      </c>
      <c r="K5875" t="s">
        <v>1836</v>
      </c>
      <c r="L5875" t="s">
        <v>1786</v>
      </c>
      <c r="M5875" t="s">
        <v>1787</v>
      </c>
      <c r="N5875" t="s">
        <v>1037</v>
      </c>
      <c r="P5875" t="s">
        <v>30</v>
      </c>
      <c r="U5875">
        <f t="shared" si="275"/>
        <v>0</v>
      </c>
    </row>
    <row r="5876" spans="1:21" x14ac:dyDescent="0.25">
      <c r="A5876">
        <v>20220924</v>
      </c>
      <c r="B5876" t="s">
        <v>1828</v>
      </c>
      <c r="C5876" t="str">
        <f t="shared" si="273"/>
        <v>W</v>
      </c>
      <c r="D5876" t="s">
        <v>1821</v>
      </c>
      <c r="E5876" s="1">
        <v>38</v>
      </c>
      <c r="F5876" s="1">
        <v>21</v>
      </c>
      <c r="G5876">
        <f t="shared" si="274"/>
        <v>17</v>
      </c>
      <c r="H5876" t="s">
        <v>2750</v>
      </c>
      <c r="K5876" t="s">
        <v>1830</v>
      </c>
      <c r="L5876" t="s">
        <v>1829</v>
      </c>
      <c r="M5876" t="s">
        <v>1828</v>
      </c>
      <c r="N5876" t="s">
        <v>1033</v>
      </c>
      <c r="P5876" t="s">
        <v>30</v>
      </c>
      <c r="U5876">
        <f t="shared" si="275"/>
        <v>0</v>
      </c>
    </row>
    <row r="5877" spans="1:21" x14ac:dyDescent="0.25">
      <c r="A5877">
        <v>20220924</v>
      </c>
      <c r="B5877" t="s">
        <v>1821</v>
      </c>
      <c r="C5877" t="str">
        <f t="shared" si="273"/>
        <v>L</v>
      </c>
      <c r="D5877" t="s">
        <v>1828</v>
      </c>
      <c r="E5877" s="1">
        <v>21</v>
      </c>
      <c r="F5877" s="1">
        <v>38</v>
      </c>
      <c r="G5877">
        <f t="shared" si="274"/>
        <v>-17</v>
      </c>
      <c r="H5877" t="s">
        <v>2750</v>
      </c>
      <c r="K5877" t="s">
        <v>1830</v>
      </c>
      <c r="L5877" t="s">
        <v>1829</v>
      </c>
      <c r="M5877" t="s">
        <v>1828</v>
      </c>
      <c r="N5877" t="s">
        <v>1037</v>
      </c>
      <c r="P5877" t="s">
        <v>30</v>
      </c>
      <c r="U5877">
        <f t="shared" si="275"/>
        <v>0</v>
      </c>
    </row>
    <row r="5878" spans="1:21" x14ac:dyDescent="0.25">
      <c r="A5878">
        <v>20221029</v>
      </c>
      <c r="B5878" t="s">
        <v>503</v>
      </c>
      <c r="C5878" t="str">
        <f t="shared" si="273"/>
        <v>L</v>
      </c>
      <c r="D5878" t="s">
        <v>1824</v>
      </c>
      <c r="E5878" s="1">
        <v>15</v>
      </c>
      <c r="F5878" s="1">
        <v>16</v>
      </c>
      <c r="G5878">
        <f t="shared" si="274"/>
        <v>-1</v>
      </c>
      <c r="H5878" t="s">
        <v>1899</v>
      </c>
      <c r="K5878" t="s">
        <v>1822</v>
      </c>
      <c r="L5878" t="s">
        <v>1120</v>
      </c>
      <c r="M5878" t="s">
        <v>503</v>
      </c>
      <c r="N5878" t="s">
        <v>1033</v>
      </c>
      <c r="S5878" t="s">
        <v>30</v>
      </c>
      <c r="U5878">
        <f t="shared" si="275"/>
        <v>1</v>
      </c>
    </row>
    <row r="5879" spans="1:21" x14ac:dyDescent="0.25">
      <c r="A5879">
        <v>20221029</v>
      </c>
      <c r="B5879" t="s">
        <v>1824</v>
      </c>
      <c r="C5879" t="str">
        <f t="shared" si="273"/>
        <v>W</v>
      </c>
      <c r="D5879" t="s">
        <v>503</v>
      </c>
      <c r="E5879" s="1">
        <v>16</v>
      </c>
      <c r="F5879" s="1">
        <v>15</v>
      </c>
      <c r="G5879">
        <f t="shared" si="274"/>
        <v>1</v>
      </c>
      <c r="H5879" t="s">
        <v>1899</v>
      </c>
      <c r="K5879" t="s">
        <v>1822</v>
      </c>
      <c r="L5879" t="s">
        <v>1120</v>
      </c>
      <c r="M5879" t="s">
        <v>503</v>
      </c>
      <c r="N5879" t="s">
        <v>1037</v>
      </c>
      <c r="S5879" t="s">
        <v>30</v>
      </c>
      <c r="U5879">
        <f t="shared" si="275"/>
        <v>0</v>
      </c>
    </row>
    <row r="5880" spans="1:21" x14ac:dyDescent="0.25">
      <c r="A5880">
        <v>20221105</v>
      </c>
      <c r="B5880" t="s">
        <v>1264</v>
      </c>
      <c r="C5880" t="str">
        <f t="shared" si="273"/>
        <v>L</v>
      </c>
      <c r="D5880" t="s">
        <v>1787</v>
      </c>
      <c r="E5880" s="1">
        <v>23</v>
      </c>
      <c r="F5880" s="1">
        <v>55</v>
      </c>
      <c r="G5880">
        <f t="shared" si="274"/>
        <v>-32</v>
      </c>
      <c r="H5880" t="s">
        <v>1899</v>
      </c>
      <c r="K5880" t="s">
        <v>1407</v>
      </c>
      <c r="L5880" t="s">
        <v>1263</v>
      </c>
      <c r="M5880" t="s">
        <v>1264</v>
      </c>
      <c r="N5880" t="s">
        <v>1033</v>
      </c>
      <c r="S5880" t="s">
        <v>30</v>
      </c>
      <c r="U5880">
        <f t="shared" si="275"/>
        <v>0</v>
      </c>
    </row>
    <row r="5881" spans="1:21" x14ac:dyDescent="0.25">
      <c r="A5881">
        <v>20221105</v>
      </c>
      <c r="B5881" t="s">
        <v>1787</v>
      </c>
      <c r="C5881" t="str">
        <f t="shared" si="273"/>
        <v>W</v>
      </c>
      <c r="D5881" t="s">
        <v>1264</v>
      </c>
      <c r="E5881" s="1">
        <v>55</v>
      </c>
      <c r="F5881" s="1">
        <v>23</v>
      </c>
      <c r="G5881">
        <f t="shared" si="274"/>
        <v>32</v>
      </c>
      <c r="H5881" t="s">
        <v>1899</v>
      </c>
      <c r="K5881" t="s">
        <v>1407</v>
      </c>
      <c r="L5881" t="s">
        <v>1263</v>
      </c>
      <c r="M5881" t="s">
        <v>1264</v>
      </c>
      <c r="N5881" t="s">
        <v>1037</v>
      </c>
      <c r="S5881" t="s">
        <v>30</v>
      </c>
      <c r="U5881">
        <f t="shared" si="275"/>
        <v>0</v>
      </c>
    </row>
    <row r="5882" spans="1:21" x14ac:dyDescent="0.25">
      <c r="A5882">
        <v>20221105</v>
      </c>
      <c r="B5882" t="s">
        <v>164</v>
      </c>
      <c r="C5882" t="str">
        <f t="shared" si="273"/>
        <v>W</v>
      </c>
      <c r="D5882" t="s">
        <v>1824</v>
      </c>
      <c r="E5882" s="1">
        <v>30</v>
      </c>
      <c r="F5882" s="1">
        <v>29</v>
      </c>
      <c r="G5882">
        <f t="shared" si="274"/>
        <v>1</v>
      </c>
      <c r="H5882" t="s">
        <v>1899</v>
      </c>
      <c r="K5882" t="s">
        <v>1820</v>
      </c>
      <c r="L5882" t="s">
        <v>1819</v>
      </c>
      <c r="M5882" t="s">
        <v>164</v>
      </c>
      <c r="N5882" t="s">
        <v>1033</v>
      </c>
      <c r="S5882" t="s">
        <v>30</v>
      </c>
      <c r="U5882">
        <f t="shared" si="275"/>
        <v>0</v>
      </c>
    </row>
    <row r="5883" spans="1:21" x14ac:dyDescent="0.25">
      <c r="A5883">
        <v>20221105</v>
      </c>
      <c r="B5883" t="s">
        <v>1824</v>
      </c>
      <c r="C5883" t="str">
        <f t="shared" si="273"/>
        <v>L</v>
      </c>
      <c r="D5883" t="s">
        <v>164</v>
      </c>
      <c r="E5883" s="1">
        <v>29</v>
      </c>
      <c r="F5883" s="1">
        <v>30</v>
      </c>
      <c r="G5883">
        <f t="shared" si="274"/>
        <v>-1</v>
      </c>
      <c r="H5883" t="s">
        <v>1899</v>
      </c>
      <c r="K5883" t="s">
        <v>1820</v>
      </c>
      <c r="L5883" t="s">
        <v>1819</v>
      </c>
      <c r="M5883" t="s">
        <v>164</v>
      </c>
      <c r="N5883" t="s">
        <v>1037</v>
      </c>
      <c r="S5883" t="s">
        <v>30</v>
      </c>
      <c r="U5883">
        <f t="shared" si="275"/>
        <v>1</v>
      </c>
    </row>
    <row r="5884" spans="1:21" x14ac:dyDescent="0.25">
      <c r="A5884">
        <v>20221105</v>
      </c>
      <c r="B5884" t="s">
        <v>1825</v>
      </c>
      <c r="C5884" t="str">
        <f t="shared" si="273"/>
        <v>W</v>
      </c>
      <c r="D5884" t="s">
        <v>1828</v>
      </c>
      <c r="E5884" s="1">
        <v>19</v>
      </c>
      <c r="F5884" s="1">
        <v>16</v>
      </c>
      <c r="G5884">
        <f t="shared" si="274"/>
        <v>3</v>
      </c>
      <c r="H5884" t="s">
        <v>1902</v>
      </c>
      <c r="K5884" t="s">
        <v>1827</v>
      </c>
      <c r="L5884" t="s">
        <v>1826</v>
      </c>
      <c r="M5884" t="s">
        <v>1825</v>
      </c>
      <c r="N5884" t="s">
        <v>1033</v>
      </c>
      <c r="S5884" t="s">
        <v>30</v>
      </c>
      <c r="U5884">
        <f t="shared" si="275"/>
        <v>0</v>
      </c>
    </row>
    <row r="5885" spans="1:21" x14ac:dyDescent="0.25">
      <c r="A5885">
        <v>20221105</v>
      </c>
      <c r="B5885" t="s">
        <v>1828</v>
      </c>
      <c r="C5885" t="str">
        <f t="shared" si="273"/>
        <v>L</v>
      </c>
      <c r="D5885" t="s">
        <v>1825</v>
      </c>
      <c r="E5885" s="1">
        <v>16</v>
      </c>
      <c r="F5885" s="1">
        <v>19</v>
      </c>
      <c r="G5885">
        <f t="shared" si="274"/>
        <v>-3</v>
      </c>
      <c r="H5885" t="s">
        <v>1902</v>
      </c>
      <c r="K5885" t="s">
        <v>1827</v>
      </c>
      <c r="L5885" t="s">
        <v>1826</v>
      </c>
      <c r="M5885" t="s">
        <v>1825</v>
      </c>
      <c r="N5885" t="s">
        <v>1037</v>
      </c>
      <c r="S5885" t="s">
        <v>30</v>
      </c>
      <c r="U5885">
        <f t="shared" si="275"/>
        <v>1</v>
      </c>
    </row>
    <row r="5886" spans="1:21" x14ac:dyDescent="0.25">
      <c r="A5886">
        <v>20221106</v>
      </c>
      <c r="B5886" t="s">
        <v>376</v>
      </c>
      <c r="C5886" t="str">
        <f t="shared" si="273"/>
        <v>L</v>
      </c>
      <c r="D5886" t="s">
        <v>1821</v>
      </c>
      <c r="E5886" s="1">
        <v>29</v>
      </c>
      <c r="F5886" s="1">
        <v>30</v>
      </c>
      <c r="G5886">
        <f t="shared" si="274"/>
        <v>-1</v>
      </c>
      <c r="H5886" t="s">
        <v>1899</v>
      </c>
      <c r="K5886" t="s">
        <v>1894</v>
      </c>
      <c r="L5886" t="s">
        <v>1017</v>
      </c>
      <c r="M5886" t="s">
        <v>376</v>
      </c>
      <c r="N5886" t="s">
        <v>1033</v>
      </c>
      <c r="S5886" t="s">
        <v>30</v>
      </c>
      <c r="U5886">
        <f t="shared" si="275"/>
        <v>1</v>
      </c>
    </row>
    <row r="5887" spans="1:21" x14ac:dyDescent="0.25">
      <c r="A5887">
        <v>20221106</v>
      </c>
      <c r="B5887" t="s">
        <v>1821</v>
      </c>
      <c r="C5887" t="str">
        <f t="shared" si="273"/>
        <v>W</v>
      </c>
      <c r="D5887" t="s">
        <v>376</v>
      </c>
      <c r="E5887" s="1">
        <v>30</v>
      </c>
      <c r="F5887" s="1">
        <v>29</v>
      </c>
      <c r="G5887">
        <f t="shared" si="274"/>
        <v>1</v>
      </c>
      <c r="H5887" t="s">
        <v>1899</v>
      </c>
      <c r="K5887" t="s">
        <v>1894</v>
      </c>
      <c r="L5887" t="s">
        <v>1017</v>
      </c>
      <c r="M5887" t="s">
        <v>376</v>
      </c>
      <c r="N5887" t="s">
        <v>1037</v>
      </c>
      <c r="S5887" t="s">
        <v>30</v>
      </c>
      <c r="U5887">
        <f t="shared" si="275"/>
        <v>0</v>
      </c>
    </row>
    <row r="5888" spans="1:21" x14ac:dyDescent="0.25">
      <c r="A5888">
        <v>20221112</v>
      </c>
      <c r="B5888" t="s">
        <v>1264</v>
      </c>
      <c r="C5888" t="str">
        <f t="shared" si="273"/>
        <v>W</v>
      </c>
      <c r="D5888" t="s">
        <v>1821</v>
      </c>
      <c r="E5888" s="1">
        <v>20</v>
      </c>
      <c r="F5888" s="1">
        <v>13</v>
      </c>
      <c r="G5888">
        <f t="shared" si="274"/>
        <v>7</v>
      </c>
      <c r="H5888" t="s">
        <v>1899</v>
      </c>
      <c r="K5888" t="s">
        <v>1407</v>
      </c>
      <c r="L5888" t="s">
        <v>1263</v>
      </c>
      <c r="M5888" t="s">
        <v>1264</v>
      </c>
      <c r="N5888" t="s">
        <v>1033</v>
      </c>
      <c r="S5888" t="s">
        <v>30</v>
      </c>
      <c r="U5888">
        <f t="shared" si="275"/>
        <v>0</v>
      </c>
    </row>
    <row r="5889" spans="1:21" x14ac:dyDescent="0.25">
      <c r="A5889">
        <v>20221112</v>
      </c>
      <c r="B5889" t="s">
        <v>1821</v>
      </c>
      <c r="C5889" t="str">
        <f t="shared" si="273"/>
        <v>L</v>
      </c>
      <c r="D5889" t="s">
        <v>1264</v>
      </c>
      <c r="E5889" s="1">
        <v>13</v>
      </c>
      <c r="F5889" s="1">
        <v>20</v>
      </c>
      <c r="G5889">
        <f t="shared" si="274"/>
        <v>-7</v>
      </c>
      <c r="H5889" t="s">
        <v>1899</v>
      </c>
      <c r="K5889" t="s">
        <v>1407</v>
      </c>
      <c r="L5889" t="s">
        <v>1263</v>
      </c>
      <c r="M5889" t="s">
        <v>1264</v>
      </c>
      <c r="N5889" t="s">
        <v>1037</v>
      </c>
      <c r="S5889" t="s">
        <v>30</v>
      </c>
      <c r="U5889">
        <f t="shared" si="275"/>
        <v>1</v>
      </c>
    </row>
    <row r="5890" spans="1:21" x14ac:dyDescent="0.25">
      <c r="A5890">
        <v>20221112</v>
      </c>
      <c r="B5890" t="s">
        <v>171</v>
      </c>
      <c r="C5890" t="str">
        <f t="shared" ref="C5890:C5953" si="276">IF(E5890-F5890&gt;0,"W",IF(E5890-F5890&lt;0,"L","D"))</f>
        <v>W</v>
      </c>
      <c r="D5890" t="s">
        <v>1824</v>
      </c>
      <c r="E5890" s="1">
        <v>28</v>
      </c>
      <c r="F5890" s="1">
        <v>27</v>
      </c>
      <c r="G5890">
        <f t="shared" ref="G5890:G5953" si="277">E5890-F5890</f>
        <v>1</v>
      </c>
      <c r="H5890" t="s">
        <v>1899</v>
      </c>
      <c r="K5890" t="s">
        <v>1905</v>
      </c>
      <c r="L5890" t="s">
        <v>1904</v>
      </c>
      <c r="M5890" t="s">
        <v>171</v>
      </c>
      <c r="N5890" t="s">
        <v>1033</v>
      </c>
      <c r="S5890" t="s">
        <v>30</v>
      </c>
      <c r="U5890">
        <f t="shared" ref="U5890:U5953" si="278">IF(C5890="L",IF(G5890&gt;-8,1,0),0)</f>
        <v>0</v>
      </c>
    </row>
    <row r="5891" spans="1:21" x14ac:dyDescent="0.25">
      <c r="A5891">
        <v>20221112</v>
      </c>
      <c r="B5891" t="s">
        <v>1824</v>
      </c>
      <c r="C5891" t="str">
        <f t="shared" si="276"/>
        <v>L</v>
      </c>
      <c r="D5891" t="s">
        <v>171</v>
      </c>
      <c r="E5891" s="1">
        <v>27</v>
      </c>
      <c r="F5891" s="1">
        <v>28</v>
      </c>
      <c r="G5891">
        <f t="shared" si="277"/>
        <v>-1</v>
      </c>
      <c r="H5891" t="s">
        <v>1899</v>
      </c>
      <c r="K5891" t="s">
        <v>1905</v>
      </c>
      <c r="L5891" t="s">
        <v>1904</v>
      </c>
      <c r="M5891" t="s">
        <v>171</v>
      </c>
      <c r="N5891" t="s">
        <v>1037</v>
      </c>
      <c r="S5891" t="s">
        <v>30</v>
      </c>
      <c r="U5891">
        <f t="shared" si="278"/>
        <v>1</v>
      </c>
    </row>
    <row r="5892" spans="1:21" x14ac:dyDescent="0.25">
      <c r="A5892">
        <v>20221112</v>
      </c>
      <c r="B5892" t="s">
        <v>164</v>
      </c>
      <c r="C5892" t="str">
        <f t="shared" si="276"/>
        <v>W</v>
      </c>
      <c r="D5892" t="s">
        <v>1828</v>
      </c>
      <c r="E5892" s="1">
        <v>30</v>
      </c>
      <c r="F5892" s="1">
        <v>26</v>
      </c>
      <c r="G5892">
        <f t="shared" si="277"/>
        <v>4</v>
      </c>
      <c r="H5892" t="s">
        <v>1902</v>
      </c>
      <c r="K5892" t="s">
        <v>1907</v>
      </c>
      <c r="L5892" t="s">
        <v>1906</v>
      </c>
      <c r="M5892" t="s">
        <v>164</v>
      </c>
      <c r="N5892" t="s">
        <v>1033</v>
      </c>
      <c r="S5892" t="s">
        <v>30</v>
      </c>
      <c r="U5892">
        <f t="shared" si="278"/>
        <v>0</v>
      </c>
    </row>
    <row r="5893" spans="1:21" x14ac:dyDescent="0.25">
      <c r="A5893">
        <v>20221112</v>
      </c>
      <c r="B5893" t="s">
        <v>1828</v>
      </c>
      <c r="C5893" t="str">
        <f t="shared" si="276"/>
        <v>L</v>
      </c>
      <c r="D5893" t="s">
        <v>164</v>
      </c>
      <c r="E5893" s="1">
        <v>26</v>
      </c>
      <c r="F5893" s="1">
        <v>30</v>
      </c>
      <c r="G5893">
        <f t="shared" si="277"/>
        <v>-4</v>
      </c>
      <c r="H5893" t="s">
        <v>1902</v>
      </c>
      <c r="K5893" t="s">
        <v>1907</v>
      </c>
      <c r="L5893" t="s">
        <v>1906</v>
      </c>
      <c r="M5893" t="s">
        <v>164</v>
      </c>
      <c r="N5893" t="s">
        <v>1037</v>
      </c>
      <c r="S5893" t="s">
        <v>30</v>
      </c>
      <c r="U5893">
        <f t="shared" si="278"/>
        <v>1</v>
      </c>
    </row>
    <row r="5894" spans="1:21" x14ac:dyDescent="0.25">
      <c r="A5894">
        <v>20221113</v>
      </c>
      <c r="B5894" t="s">
        <v>503</v>
      </c>
      <c r="C5894" t="str">
        <f t="shared" si="276"/>
        <v>L</v>
      </c>
      <c r="D5894" t="s">
        <v>1787</v>
      </c>
      <c r="E5894" s="1">
        <v>23</v>
      </c>
      <c r="F5894" s="1">
        <v>31</v>
      </c>
      <c r="G5894">
        <f t="shared" si="277"/>
        <v>-8</v>
      </c>
      <c r="H5894" t="s">
        <v>1899</v>
      </c>
      <c r="K5894" t="s">
        <v>1903</v>
      </c>
      <c r="L5894" t="s">
        <v>1120</v>
      </c>
      <c r="M5894" t="s">
        <v>503</v>
      </c>
      <c r="N5894" t="s">
        <v>1033</v>
      </c>
      <c r="S5894" t="s">
        <v>30</v>
      </c>
      <c r="U5894">
        <f t="shared" si="278"/>
        <v>0</v>
      </c>
    </row>
    <row r="5895" spans="1:21" x14ac:dyDescent="0.25">
      <c r="A5895">
        <v>20221113</v>
      </c>
      <c r="B5895" t="s">
        <v>1787</v>
      </c>
      <c r="C5895" t="str">
        <f t="shared" si="276"/>
        <v>W</v>
      </c>
      <c r="D5895" t="s">
        <v>503</v>
      </c>
      <c r="E5895" s="1">
        <v>31</v>
      </c>
      <c r="F5895" s="1">
        <v>23</v>
      </c>
      <c r="G5895">
        <f t="shared" si="277"/>
        <v>8</v>
      </c>
      <c r="H5895" t="s">
        <v>1899</v>
      </c>
      <c r="K5895" t="s">
        <v>1903</v>
      </c>
      <c r="L5895" t="s">
        <v>1120</v>
      </c>
      <c r="M5895" t="s">
        <v>503</v>
      </c>
      <c r="N5895" t="s">
        <v>1037</v>
      </c>
      <c r="S5895" t="s">
        <v>30</v>
      </c>
      <c r="U5895">
        <f t="shared" si="278"/>
        <v>0</v>
      </c>
    </row>
    <row r="5896" spans="1:21" x14ac:dyDescent="0.25">
      <c r="A5896">
        <v>20221119</v>
      </c>
      <c r="B5896" t="s">
        <v>1825</v>
      </c>
      <c r="C5896" t="str">
        <f t="shared" si="276"/>
        <v>W</v>
      </c>
      <c r="D5896" t="s">
        <v>1824</v>
      </c>
      <c r="E5896" s="1">
        <v>13</v>
      </c>
      <c r="F5896" s="1">
        <v>10</v>
      </c>
      <c r="G5896">
        <f t="shared" si="277"/>
        <v>3</v>
      </c>
      <c r="H5896" t="s">
        <v>1899</v>
      </c>
      <c r="K5896" t="s">
        <v>1827</v>
      </c>
      <c r="L5896" t="s">
        <v>1826</v>
      </c>
      <c r="M5896" t="s">
        <v>1825</v>
      </c>
      <c r="N5896" t="s">
        <v>1033</v>
      </c>
      <c r="S5896" t="s">
        <v>30</v>
      </c>
      <c r="U5896">
        <f t="shared" si="278"/>
        <v>0</v>
      </c>
    </row>
    <row r="5897" spans="1:21" x14ac:dyDescent="0.25">
      <c r="A5897">
        <v>20221119</v>
      </c>
      <c r="B5897" t="s">
        <v>1824</v>
      </c>
      <c r="C5897" t="str">
        <f t="shared" si="276"/>
        <v>L</v>
      </c>
      <c r="D5897" t="s">
        <v>1825</v>
      </c>
      <c r="E5897" s="1">
        <v>10</v>
      </c>
      <c r="F5897" s="1">
        <v>13</v>
      </c>
      <c r="G5897">
        <f t="shared" si="277"/>
        <v>-3</v>
      </c>
      <c r="H5897" t="s">
        <v>1899</v>
      </c>
      <c r="K5897" t="s">
        <v>1827</v>
      </c>
      <c r="L5897" t="s">
        <v>1826</v>
      </c>
      <c r="M5897" t="s">
        <v>1825</v>
      </c>
      <c r="N5897" t="s">
        <v>1037</v>
      </c>
      <c r="S5897" t="s">
        <v>30</v>
      </c>
      <c r="U5897">
        <f t="shared" si="278"/>
        <v>1</v>
      </c>
    </row>
    <row r="5898" spans="1:21" x14ac:dyDescent="0.25">
      <c r="A5898">
        <v>20221119</v>
      </c>
      <c r="B5898" t="s">
        <v>376</v>
      </c>
      <c r="C5898" t="str">
        <f t="shared" si="276"/>
        <v>D</v>
      </c>
      <c r="D5898" t="s">
        <v>1787</v>
      </c>
      <c r="E5898" s="1">
        <v>25</v>
      </c>
      <c r="F5898" s="1">
        <v>25</v>
      </c>
      <c r="G5898">
        <f t="shared" si="277"/>
        <v>0</v>
      </c>
      <c r="H5898" t="s">
        <v>1899</v>
      </c>
      <c r="K5898" t="s">
        <v>1894</v>
      </c>
      <c r="L5898" t="s">
        <v>1017</v>
      </c>
      <c r="M5898" t="s">
        <v>376</v>
      </c>
      <c r="N5898" t="s">
        <v>1033</v>
      </c>
      <c r="S5898" t="s">
        <v>30</v>
      </c>
      <c r="U5898">
        <f t="shared" si="278"/>
        <v>0</v>
      </c>
    </row>
    <row r="5899" spans="1:21" x14ac:dyDescent="0.25">
      <c r="A5899">
        <v>20221119</v>
      </c>
      <c r="B5899" t="s">
        <v>1787</v>
      </c>
      <c r="C5899" t="str">
        <f t="shared" si="276"/>
        <v>D</v>
      </c>
      <c r="D5899" t="s">
        <v>376</v>
      </c>
      <c r="E5899" s="1">
        <v>25</v>
      </c>
      <c r="F5899" s="1">
        <v>25</v>
      </c>
      <c r="G5899">
        <f t="shared" si="277"/>
        <v>0</v>
      </c>
      <c r="H5899" t="s">
        <v>1899</v>
      </c>
      <c r="K5899" t="s">
        <v>1894</v>
      </c>
      <c r="L5899" t="s">
        <v>1017</v>
      </c>
      <c r="M5899" t="s">
        <v>376</v>
      </c>
      <c r="N5899" t="s">
        <v>1037</v>
      </c>
      <c r="S5899" t="s">
        <v>30</v>
      </c>
      <c r="U5899">
        <f t="shared" si="278"/>
        <v>0</v>
      </c>
    </row>
    <row r="5900" spans="1:21" x14ac:dyDescent="0.25">
      <c r="A5900">
        <v>20221119</v>
      </c>
      <c r="B5900" t="s">
        <v>171</v>
      </c>
      <c r="C5900" t="str">
        <f t="shared" si="276"/>
        <v>L</v>
      </c>
      <c r="D5900" t="s">
        <v>1828</v>
      </c>
      <c r="E5900" s="1">
        <v>21</v>
      </c>
      <c r="F5900" s="1">
        <v>63</v>
      </c>
      <c r="G5900">
        <f t="shared" si="277"/>
        <v>-42</v>
      </c>
      <c r="H5900" t="s">
        <v>1902</v>
      </c>
      <c r="K5900" t="s">
        <v>1901</v>
      </c>
      <c r="L5900" t="s">
        <v>1900</v>
      </c>
      <c r="M5900" t="s">
        <v>171</v>
      </c>
      <c r="N5900" t="s">
        <v>1033</v>
      </c>
      <c r="S5900" t="s">
        <v>30</v>
      </c>
      <c r="U5900">
        <f t="shared" si="278"/>
        <v>0</v>
      </c>
    </row>
    <row r="5901" spans="1:21" x14ac:dyDescent="0.25">
      <c r="A5901">
        <v>20221119</v>
      </c>
      <c r="B5901" t="s">
        <v>1828</v>
      </c>
      <c r="C5901" t="str">
        <f t="shared" si="276"/>
        <v>W</v>
      </c>
      <c r="D5901" t="s">
        <v>171</v>
      </c>
      <c r="E5901" s="1">
        <v>63</v>
      </c>
      <c r="F5901" s="1">
        <v>21</v>
      </c>
      <c r="G5901">
        <f t="shared" si="277"/>
        <v>42</v>
      </c>
      <c r="H5901" t="s">
        <v>1902</v>
      </c>
      <c r="K5901" t="s">
        <v>1901</v>
      </c>
      <c r="L5901" t="s">
        <v>1900</v>
      </c>
      <c r="M5901" t="s">
        <v>171</v>
      </c>
      <c r="N5901" t="s">
        <v>1037</v>
      </c>
      <c r="S5901" t="s">
        <v>30</v>
      </c>
      <c r="U5901">
        <f t="shared" si="278"/>
        <v>0</v>
      </c>
    </row>
    <row r="5902" spans="1:21" x14ac:dyDescent="0.25">
      <c r="A5902">
        <v>20221126</v>
      </c>
      <c r="B5902" t="s">
        <v>1264</v>
      </c>
      <c r="C5902" t="str">
        <f t="shared" si="276"/>
        <v>L</v>
      </c>
      <c r="D5902" t="s">
        <v>1824</v>
      </c>
      <c r="E5902" s="1">
        <v>34</v>
      </c>
      <c r="F5902" s="1">
        <v>39</v>
      </c>
      <c r="G5902">
        <f t="shared" si="277"/>
        <v>-5</v>
      </c>
      <c r="H5902" t="s">
        <v>1899</v>
      </c>
      <c r="K5902" t="s">
        <v>1407</v>
      </c>
      <c r="L5902" t="s">
        <v>1263</v>
      </c>
      <c r="M5902" t="s">
        <v>1264</v>
      </c>
      <c r="N5902" t="s">
        <v>1033</v>
      </c>
      <c r="S5902" t="s">
        <v>30</v>
      </c>
      <c r="U5902">
        <f t="shared" si="278"/>
        <v>1</v>
      </c>
    </row>
    <row r="5903" spans="1:21" x14ac:dyDescent="0.25">
      <c r="A5903">
        <v>20221126</v>
      </c>
      <c r="B5903" t="s">
        <v>1824</v>
      </c>
      <c r="C5903" t="str">
        <f t="shared" si="276"/>
        <v>W</v>
      </c>
      <c r="D5903" t="s">
        <v>1264</v>
      </c>
      <c r="E5903" s="1">
        <v>39</v>
      </c>
      <c r="F5903" s="1">
        <v>34</v>
      </c>
      <c r="G5903">
        <f t="shared" si="277"/>
        <v>5</v>
      </c>
      <c r="H5903" t="s">
        <v>1899</v>
      </c>
      <c r="K5903" t="s">
        <v>1407</v>
      </c>
      <c r="L5903" t="s">
        <v>1263</v>
      </c>
      <c r="M5903" t="s">
        <v>1264</v>
      </c>
      <c r="N5903" t="s">
        <v>1037</v>
      </c>
      <c r="S5903" t="s">
        <v>30</v>
      </c>
      <c r="U5903">
        <f t="shared" si="278"/>
        <v>0</v>
      </c>
    </row>
    <row r="5904" spans="1:21" x14ac:dyDescent="0.25">
      <c r="A5904">
        <v>20221126</v>
      </c>
      <c r="B5904" t="s">
        <v>376</v>
      </c>
      <c r="C5904" t="str">
        <f t="shared" si="276"/>
        <v>L</v>
      </c>
      <c r="D5904" t="s">
        <v>1828</v>
      </c>
      <c r="E5904" s="1">
        <v>13</v>
      </c>
      <c r="F5904" s="1">
        <v>27</v>
      </c>
      <c r="G5904">
        <f t="shared" si="277"/>
        <v>-14</v>
      </c>
      <c r="H5904" t="s">
        <v>1899</v>
      </c>
      <c r="K5904" t="s">
        <v>1894</v>
      </c>
      <c r="L5904" t="s">
        <v>1017</v>
      </c>
      <c r="M5904" t="s">
        <v>376</v>
      </c>
      <c r="N5904" t="s">
        <v>1033</v>
      </c>
      <c r="S5904" t="s">
        <v>30</v>
      </c>
      <c r="U5904">
        <f t="shared" si="278"/>
        <v>0</v>
      </c>
    </row>
    <row r="5905" spans="1:21" x14ac:dyDescent="0.25">
      <c r="A5905">
        <v>20221126</v>
      </c>
      <c r="B5905" t="s">
        <v>1828</v>
      </c>
      <c r="C5905" t="str">
        <f t="shared" si="276"/>
        <v>W</v>
      </c>
      <c r="D5905" t="s">
        <v>376</v>
      </c>
      <c r="E5905" s="1">
        <v>27</v>
      </c>
      <c r="F5905" s="1">
        <v>13</v>
      </c>
      <c r="G5905">
        <f t="shared" si="277"/>
        <v>14</v>
      </c>
      <c r="H5905" t="s">
        <v>1899</v>
      </c>
      <c r="K5905" t="s">
        <v>1894</v>
      </c>
      <c r="L5905" t="s">
        <v>1017</v>
      </c>
      <c r="M5905" t="s">
        <v>376</v>
      </c>
      <c r="N5905" t="s">
        <v>1037</v>
      </c>
      <c r="S5905" t="s">
        <v>30</v>
      </c>
      <c r="U5905">
        <f t="shared" si="278"/>
        <v>0</v>
      </c>
    </row>
    <row r="5906" spans="1:21" x14ac:dyDescent="0.25">
      <c r="A5906">
        <v>20230204</v>
      </c>
      <c r="B5906" t="s">
        <v>1264</v>
      </c>
      <c r="C5906" t="str">
        <f t="shared" si="276"/>
        <v>L</v>
      </c>
      <c r="D5906" t="s">
        <v>1825</v>
      </c>
      <c r="E5906" s="1">
        <v>10</v>
      </c>
      <c r="F5906" s="1">
        <v>34</v>
      </c>
      <c r="G5906">
        <f t="shared" si="277"/>
        <v>-24</v>
      </c>
      <c r="H5906" t="s">
        <v>2793</v>
      </c>
      <c r="K5906" t="s">
        <v>1407</v>
      </c>
      <c r="L5906" t="s">
        <v>1263</v>
      </c>
      <c r="M5906" t="s">
        <v>1264</v>
      </c>
      <c r="N5906" t="s">
        <v>1033</v>
      </c>
      <c r="O5906" t="s">
        <v>30</v>
      </c>
      <c r="U5906">
        <f t="shared" si="278"/>
        <v>0</v>
      </c>
    </row>
    <row r="5907" spans="1:21" x14ac:dyDescent="0.25">
      <c r="A5907">
        <v>20230204</v>
      </c>
      <c r="B5907" t="s">
        <v>1825</v>
      </c>
      <c r="C5907" t="str">
        <f t="shared" si="276"/>
        <v>W</v>
      </c>
      <c r="D5907" t="s">
        <v>1264</v>
      </c>
      <c r="E5907" s="1">
        <v>34</v>
      </c>
      <c r="F5907" s="1">
        <v>10</v>
      </c>
      <c r="G5907">
        <f t="shared" si="277"/>
        <v>24</v>
      </c>
      <c r="H5907" t="s">
        <v>2793</v>
      </c>
      <c r="K5907" t="s">
        <v>1407</v>
      </c>
      <c r="L5907" t="s">
        <v>1263</v>
      </c>
      <c r="M5907" t="s">
        <v>1264</v>
      </c>
      <c r="N5907" t="s">
        <v>1037</v>
      </c>
      <c r="O5907" t="s">
        <v>30</v>
      </c>
      <c r="U5907">
        <f t="shared" si="278"/>
        <v>0</v>
      </c>
    </row>
    <row r="5908" spans="1:21" x14ac:dyDescent="0.25">
      <c r="A5908">
        <v>20230204</v>
      </c>
      <c r="B5908" t="s">
        <v>376</v>
      </c>
      <c r="C5908" t="str">
        <f t="shared" si="276"/>
        <v>L</v>
      </c>
      <c r="D5908" t="s">
        <v>503</v>
      </c>
      <c r="E5908" s="1">
        <v>23</v>
      </c>
      <c r="F5908" s="1">
        <v>29</v>
      </c>
      <c r="G5908">
        <f t="shared" si="277"/>
        <v>-6</v>
      </c>
      <c r="H5908" t="s">
        <v>2793</v>
      </c>
      <c r="K5908" t="s">
        <v>1818</v>
      </c>
      <c r="L5908" t="s">
        <v>1017</v>
      </c>
      <c r="M5908" t="s">
        <v>376</v>
      </c>
      <c r="N5908" t="s">
        <v>1033</v>
      </c>
      <c r="O5908" t="s">
        <v>30</v>
      </c>
      <c r="U5908">
        <f t="shared" si="278"/>
        <v>1</v>
      </c>
    </row>
    <row r="5909" spans="1:21" x14ac:dyDescent="0.25">
      <c r="A5909">
        <v>20230204</v>
      </c>
      <c r="B5909" t="s">
        <v>503</v>
      </c>
      <c r="C5909" t="str">
        <f t="shared" si="276"/>
        <v>W</v>
      </c>
      <c r="D5909" t="s">
        <v>376</v>
      </c>
      <c r="E5909" s="1">
        <v>29</v>
      </c>
      <c r="F5909" s="1">
        <v>23</v>
      </c>
      <c r="G5909">
        <f t="shared" si="277"/>
        <v>6</v>
      </c>
      <c r="H5909" t="s">
        <v>2793</v>
      </c>
      <c r="K5909" t="s">
        <v>1818</v>
      </c>
      <c r="L5909" t="s">
        <v>1017</v>
      </c>
      <c r="M5909" t="s">
        <v>376</v>
      </c>
      <c r="N5909" t="s">
        <v>1037</v>
      </c>
      <c r="O5909" t="s">
        <v>30</v>
      </c>
      <c r="U5909">
        <f t="shared" si="278"/>
        <v>0</v>
      </c>
    </row>
    <row r="5910" spans="1:21" x14ac:dyDescent="0.25">
      <c r="A5910">
        <v>20230205</v>
      </c>
      <c r="B5910" t="s">
        <v>171</v>
      </c>
      <c r="C5910" t="str">
        <f t="shared" si="276"/>
        <v>L</v>
      </c>
      <c r="D5910" t="s">
        <v>164</v>
      </c>
      <c r="E5910" s="1">
        <v>24</v>
      </c>
      <c r="F5910" s="1">
        <v>29</v>
      </c>
      <c r="G5910">
        <f t="shared" si="277"/>
        <v>-5</v>
      </c>
      <c r="H5910" t="s">
        <v>2793</v>
      </c>
      <c r="K5910" t="s">
        <v>1930</v>
      </c>
      <c r="L5910" t="s">
        <v>1929</v>
      </c>
      <c r="M5910" t="s">
        <v>171</v>
      </c>
      <c r="N5910" t="s">
        <v>1033</v>
      </c>
      <c r="O5910" t="s">
        <v>30</v>
      </c>
      <c r="U5910">
        <f t="shared" si="278"/>
        <v>1</v>
      </c>
    </row>
    <row r="5911" spans="1:21" x14ac:dyDescent="0.25">
      <c r="A5911">
        <v>20230205</v>
      </c>
      <c r="B5911" t="s">
        <v>164</v>
      </c>
      <c r="C5911" t="str">
        <f t="shared" si="276"/>
        <v>W</v>
      </c>
      <c r="D5911" t="s">
        <v>171</v>
      </c>
      <c r="E5911" s="1">
        <v>29</v>
      </c>
      <c r="F5911" s="1">
        <v>24</v>
      </c>
      <c r="G5911">
        <f t="shared" si="277"/>
        <v>5</v>
      </c>
      <c r="H5911" t="s">
        <v>2793</v>
      </c>
      <c r="K5911" t="s">
        <v>1930</v>
      </c>
      <c r="L5911" t="s">
        <v>1929</v>
      </c>
      <c r="M5911" t="s">
        <v>171</v>
      </c>
      <c r="N5911" t="s">
        <v>1037</v>
      </c>
      <c r="O5911" t="s">
        <v>30</v>
      </c>
      <c r="U5911">
        <f t="shared" si="278"/>
        <v>0</v>
      </c>
    </row>
    <row r="5912" spans="1:21" x14ac:dyDescent="0.25">
      <c r="A5912">
        <v>20230211</v>
      </c>
      <c r="B5912" t="s">
        <v>1825</v>
      </c>
      <c r="C5912" t="str">
        <f t="shared" si="276"/>
        <v>W</v>
      </c>
      <c r="D5912" t="s">
        <v>164</v>
      </c>
      <c r="E5912" s="1">
        <v>32</v>
      </c>
      <c r="F5912" s="1">
        <v>19</v>
      </c>
      <c r="G5912">
        <f t="shared" si="277"/>
        <v>13</v>
      </c>
      <c r="H5912" t="s">
        <v>2793</v>
      </c>
      <c r="K5912" t="s">
        <v>1827</v>
      </c>
      <c r="L5912" t="s">
        <v>1826</v>
      </c>
      <c r="M5912" t="s">
        <v>1825</v>
      </c>
      <c r="N5912" t="s">
        <v>1033</v>
      </c>
      <c r="O5912" t="s">
        <v>30</v>
      </c>
      <c r="U5912">
        <f t="shared" si="278"/>
        <v>0</v>
      </c>
    </row>
    <row r="5913" spans="1:21" x14ac:dyDescent="0.25">
      <c r="A5913">
        <v>20230211</v>
      </c>
      <c r="B5913" t="s">
        <v>164</v>
      </c>
      <c r="C5913" t="str">
        <f t="shared" si="276"/>
        <v>L</v>
      </c>
      <c r="D5913" t="s">
        <v>1825</v>
      </c>
      <c r="E5913" s="1">
        <v>19</v>
      </c>
      <c r="F5913" s="1">
        <v>32</v>
      </c>
      <c r="G5913">
        <f t="shared" si="277"/>
        <v>-13</v>
      </c>
      <c r="H5913" t="s">
        <v>2793</v>
      </c>
      <c r="K5913" t="s">
        <v>1827</v>
      </c>
      <c r="L5913" t="s">
        <v>1826</v>
      </c>
      <c r="M5913" t="s">
        <v>1825</v>
      </c>
      <c r="N5913" t="s">
        <v>1037</v>
      </c>
      <c r="O5913" t="s">
        <v>30</v>
      </c>
      <c r="U5913">
        <f t="shared" si="278"/>
        <v>0</v>
      </c>
    </row>
    <row r="5914" spans="1:21" x14ac:dyDescent="0.25">
      <c r="A5914">
        <v>20230211</v>
      </c>
      <c r="B5914" t="s">
        <v>503</v>
      </c>
      <c r="C5914" t="str">
        <f t="shared" si="276"/>
        <v>W</v>
      </c>
      <c r="D5914" t="s">
        <v>1264</v>
      </c>
      <c r="E5914" s="1">
        <v>35</v>
      </c>
      <c r="F5914" s="1">
        <v>7</v>
      </c>
      <c r="G5914">
        <f t="shared" si="277"/>
        <v>28</v>
      </c>
      <c r="H5914" t="s">
        <v>2793</v>
      </c>
      <c r="K5914" t="s">
        <v>1822</v>
      </c>
      <c r="L5914" t="s">
        <v>1120</v>
      </c>
      <c r="M5914" t="s">
        <v>503</v>
      </c>
      <c r="N5914" t="s">
        <v>1033</v>
      </c>
      <c r="O5914" t="s">
        <v>30</v>
      </c>
      <c r="U5914">
        <f t="shared" si="278"/>
        <v>0</v>
      </c>
    </row>
    <row r="5915" spans="1:21" x14ac:dyDescent="0.25">
      <c r="A5915">
        <v>20230211</v>
      </c>
      <c r="B5915" t="s">
        <v>1264</v>
      </c>
      <c r="C5915" t="str">
        <f t="shared" si="276"/>
        <v>L</v>
      </c>
      <c r="D5915" t="s">
        <v>503</v>
      </c>
      <c r="E5915" s="1">
        <v>7</v>
      </c>
      <c r="F5915" s="1">
        <v>35</v>
      </c>
      <c r="G5915">
        <f t="shared" si="277"/>
        <v>-28</v>
      </c>
      <c r="H5915" t="s">
        <v>2793</v>
      </c>
      <c r="K5915" t="s">
        <v>1822</v>
      </c>
      <c r="L5915" t="s">
        <v>1120</v>
      </c>
      <c r="M5915" t="s">
        <v>503</v>
      </c>
      <c r="N5915" t="s">
        <v>1037</v>
      </c>
      <c r="O5915" t="s">
        <v>30</v>
      </c>
      <c r="U5915">
        <f t="shared" si="278"/>
        <v>0</v>
      </c>
    </row>
    <row r="5916" spans="1:21" x14ac:dyDescent="0.25">
      <c r="A5916">
        <v>20230212</v>
      </c>
      <c r="B5916" t="s">
        <v>376</v>
      </c>
      <c r="C5916" t="str">
        <f t="shared" si="276"/>
        <v>W</v>
      </c>
      <c r="D5916" t="s">
        <v>171</v>
      </c>
      <c r="E5916" s="1">
        <v>31</v>
      </c>
      <c r="F5916" s="1">
        <v>14</v>
      </c>
      <c r="G5916">
        <f t="shared" si="277"/>
        <v>17</v>
      </c>
      <c r="H5916" t="s">
        <v>2793</v>
      </c>
      <c r="K5916" t="s">
        <v>1818</v>
      </c>
      <c r="L5916" t="s">
        <v>1017</v>
      </c>
      <c r="M5916" t="s">
        <v>376</v>
      </c>
      <c r="N5916" t="s">
        <v>1033</v>
      </c>
      <c r="O5916" t="s">
        <v>30</v>
      </c>
      <c r="U5916">
        <f t="shared" si="278"/>
        <v>0</v>
      </c>
    </row>
    <row r="5917" spans="1:21" x14ac:dyDescent="0.25">
      <c r="A5917">
        <v>20230212</v>
      </c>
      <c r="B5917" t="s">
        <v>171</v>
      </c>
      <c r="C5917" t="str">
        <f t="shared" si="276"/>
        <v>L</v>
      </c>
      <c r="D5917" t="s">
        <v>376</v>
      </c>
      <c r="E5917" s="1">
        <v>14</v>
      </c>
      <c r="F5917" s="1">
        <v>31</v>
      </c>
      <c r="G5917">
        <f t="shared" si="277"/>
        <v>-17</v>
      </c>
      <c r="H5917" t="s">
        <v>2793</v>
      </c>
      <c r="K5917" t="s">
        <v>1818</v>
      </c>
      <c r="L5917" t="s">
        <v>1017</v>
      </c>
      <c r="M5917" t="s">
        <v>376</v>
      </c>
      <c r="N5917" t="s">
        <v>1037</v>
      </c>
      <c r="O5917" t="s">
        <v>30</v>
      </c>
      <c r="U5917">
        <f t="shared" si="278"/>
        <v>0</v>
      </c>
    </row>
    <row r="5918" spans="1:21" x14ac:dyDescent="0.25">
      <c r="A5918">
        <v>20230225</v>
      </c>
      <c r="B5918" t="s">
        <v>1264</v>
      </c>
      <c r="C5918" t="str">
        <f t="shared" si="276"/>
        <v>L</v>
      </c>
      <c r="D5918" t="s">
        <v>376</v>
      </c>
      <c r="E5918" s="1">
        <v>10</v>
      </c>
      <c r="F5918" s="1">
        <v>20</v>
      </c>
      <c r="G5918">
        <f t="shared" si="277"/>
        <v>-10</v>
      </c>
      <c r="H5918" t="s">
        <v>2793</v>
      </c>
      <c r="K5918" t="s">
        <v>1407</v>
      </c>
      <c r="L5918" t="s">
        <v>1263</v>
      </c>
      <c r="M5918" t="s">
        <v>1264</v>
      </c>
      <c r="N5918" t="s">
        <v>1033</v>
      </c>
      <c r="O5918" t="s">
        <v>30</v>
      </c>
      <c r="U5918">
        <f t="shared" si="278"/>
        <v>0</v>
      </c>
    </row>
    <row r="5919" spans="1:21" x14ac:dyDescent="0.25">
      <c r="A5919">
        <v>20230225</v>
      </c>
      <c r="B5919" t="s">
        <v>376</v>
      </c>
      <c r="C5919" t="str">
        <f t="shared" si="276"/>
        <v>W</v>
      </c>
      <c r="D5919" t="s">
        <v>1264</v>
      </c>
      <c r="E5919" s="1">
        <v>20</v>
      </c>
      <c r="F5919" s="1">
        <v>10</v>
      </c>
      <c r="G5919">
        <f t="shared" si="277"/>
        <v>10</v>
      </c>
      <c r="H5919" t="s">
        <v>2793</v>
      </c>
      <c r="K5919" t="s">
        <v>1407</v>
      </c>
      <c r="L5919" t="s">
        <v>1263</v>
      </c>
      <c r="M5919" t="s">
        <v>1264</v>
      </c>
      <c r="N5919" t="s">
        <v>1037</v>
      </c>
      <c r="O5919" t="s">
        <v>30</v>
      </c>
      <c r="U5919">
        <f t="shared" si="278"/>
        <v>0</v>
      </c>
    </row>
    <row r="5920" spans="1:21" x14ac:dyDescent="0.25">
      <c r="A5920">
        <v>20230225</v>
      </c>
      <c r="B5920" t="s">
        <v>171</v>
      </c>
      <c r="C5920" t="str">
        <f t="shared" si="276"/>
        <v>L</v>
      </c>
      <c r="D5920" t="s">
        <v>1825</v>
      </c>
      <c r="E5920" s="1">
        <v>20</v>
      </c>
      <c r="F5920" s="1">
        <v>34</v>
      </c>
      <c r="G5920">
        <f t="shared" si="277"/>
        <v>-14</v>
      </c>
      <c r="H5920" t="s">
        <v>2793</v>
      </c>
      <c r="K5920" t="s">
        <v>1930</v>
      </c>
      <c r="L5920" t="s">
        <v>1929</v>
      </c>
      <c r="M5920" t="s">
        <v>171</v>
      </c>
      <c r="N5920" t="s">
        <v>1033</v>
      </c>
      <c r="O5920" t="s">
        <v>30</v>
      </c>
      <c r="U5920">
        <f t="shared" si="278"/>
        <v>0</v>
      </c>
    </row>
    <row r="5921" spans="1:21" x14ac:dyDescent="0.25">
      <c r="A5921">
        <v>20230225</v>
      </c>
      <c r="B5921" t="s">
        <v>1825</v>
      </c>
      <c r="C5921" t="str">
        <f t="shared" si="276"/>
        <v>W</v>
      </c>
      <c r="D5921" t="s">
        <v>171</v>
      </c>
      <c r="E5921" s="1">
        <v>34</v>
      </c>
      <c r="F5921" s="1">
        <v>20</v>
      </c>
      <c r="G5921">
        <f t="shared" si="277"/>
        <v>14</v>
      </c>
      <c r="H5921" t="s">
        <v>2793</v>
      </c>
      <c r="K5921" t="s">
        <v>1930</v>
      </c>
      <c r="L5921" t="s">
        <v>1929</v>
      </c>
      <c r="M5921" t="s">
        <v>171</v>
      </c>
      <c r="N5921" t="s">
        <v>1037</v>
      </c>
      <c r="O5921" t="s">
        <v>30</v>
      </c>
      <c r="U5921">
        <f t="shared" si="278"/>
        <v>0</v>
      </c>
    </row>
    <row r="5922" spans="1:21" x14ac:dyDescent="0.25">
      <c r="A5922">
        <v>20230226</v>
      </c>
      <c r="B5922" t="s">
        <v>164</v>
      </c>
      <c r="C5922" t="str">
        <f t="shared" si="276"/>
        <v>W</v>
      </c>
      <c r="D5922" t="s">
        <v>503</v>
      </c>
      <c r="E5922" s="1">
        <v>32</v>
      </c>
      <c r="F5922" s="1">
        <v>21</v>
      </c>
      <c r="G5922">
        <f t="shared" si="277"/>
        <v>11</v>
      </c>
      <c r="H5922" t="s">
        <v>2793</v>
      </c>
      <c r="K5922" t="s">
        <v>1820</v>
      </c>
      <c r="L5922" t="s">
        <v>1819</v>
      </c>
      <c r="M5922" t="s">
        <v>164</v>
      </c>
      <c r="N5922" t="s">
        <v>1033</v>
      </c>
      <c r="O5922" t="s">
        <v>30</v>
      </c>
      <c r="U5922">
        <f t="shared" si="278"/>
        <v>0</v>
      </c>
    </row>
    <row r="5923" spans="1:21" x14ac:dyDescent="0.25">
      <c r="A5923">
        <v>20230226</v>
      </c>
      <c r="B5923" t="s">
        <v>503</v>
      </c>
      <c r="C5923" t="str">
        <f t="shared" si="276"/>
        <v>L</v>
      </c>
      <c r="D5923" t="s">
        <v>164</v>
      </c>
      <c r="E5923" s="1">
        <v>21</v>
      </c>
      <c r="F5923" s="1">
        <v>32</v>
      </c>
      <c r="G5923">
        <f t="shared" si="277"/>
        <v>-11</v>
      </c>
      <c r="H5923" t="s">
        <v>2793</v>
      </c>
      <c r="K5923" t="s">
        <v>1820</v>
      </c>
      <c r="L5923" t="s">
        <v>1819</v>
      </c>
      <c r="M5923" t="s">
        <v>164</v>
      </c>
      <c r="N5923" t="s">
        <v>1037</v>
      </c>
      <c r="O5923" t="s">
        <v>30</v>
      </c>
      <c r="U5923">
        <f t="shared" si="278"/>
        <v>0</v>
      </c>
    </row>
    <row r="5924" spans="1:21" x14ac:dyDescent="0.25">
      <c r="A5924">
        <v>20230311</v>
      </c>
      <c r="B5924" t="s">
        <v>171</v>
      </c>
      <c r="C5924" t="str">
        <f t="shared" si="276"/>
        <v>L</v>
      </c>
      <c r="D5924" t="s">
        <v>1264</v>
      </c>
      <c r="E5924" s="1">
        <v>17</v>
      </c>
      <c r="F5924" s="1">
        <v>29</v>
      </c>
      <c r="G5924">
        <f t="shared" si="277"/>
        <v>-12</v>
      </c>
      <c r="H5924" t="s">
        <v>2793</v>
      </c>
      <c r="K5924" t="s">
        <v>1930</v>
      </c>
      <c r="L5924" t="s">
        <v>1929</v>
      </c>
      <c r="M5924" t="s">
        <v>171</v>
      </c>
      <c r="N5924" t="s">
        <v>1033</v>
      </c>
      <c r="O5924" t="s">
        <v>30</v>
      </c>
      <c r="U5924">
        <f t="shared" si="278"/>
        <v>0</v>
      </c>
    </row>
    <row r="5925" spans="1:21" x14ac:dyDescent="0.25">
      <c r="A5925">
        <v>20230311</v>
      </c>
      <c r="B5925" t="s">
        <v>1264</v>
      </c>
      <c r="C5925" t="str">
        <f t="shared" si="276"/>
        <v>W</v>
      </c>
      <c r="D5925" t="s">
        <v>171</v>
      </c>
      <c r="E5925" s="1">
        <v>29</v>
      </c>
      <c r="F5925" s="1">
        <v>17</v>
      </c>
      <c r="G5925">
        <f t="shared" si="277"/>
        <v>12</v>
      </c>
      <c r="H5925" t="s">
        <v>2793</v>
      </c>
      <c r="K5925" t="s">
        <v>1930</v>
      </c>
      <c r="L5925" t="s">
        <v>1929</v>
      </c>
      <c r="M5925" t="s">
        <v>171</v>
      </c>
      <c r="N5925" t="s">
        <v>1037</v>
      </c>
      <c r="O5925" t="s">
        <v>30</v>
      </c>
      <c r="U5925">
        <f t="shared" si="278"/>
        <v>0</v>
      </c>
    </row>
    <row r="5926" spans="1:21" x14ac:dyDescent="0.25">
      <c r="A5926">
        <v>20230311</v>
      </c>
      <c r="B5926" t="s">
        <v>376</v>
      </c>
      <c r="C5926" t="str">
        <f t="shared" si="276"/>
        <v>L</v>
      </c>
      <c r="D5926" t="s">
        <v>164</v>
      </c>
      <c r="E5926" s="1">
        <v>10</v>
      </c>
      <c r="F5926" s="1">
        <v>53</v>
      </c>
      <c r="G5926">
        <f t="shared" si="277"/>
        <v>-43</v>
      </c>
      <c r="H5926" t="s">
        <v>2793</v>
      </c>
      <c r="K5926" t="s">
        <v>1818</v>
      </c>
      <c r="L5926" t="s">
        <v>1017</v>
      </c>
      <c r="M5926" t="s">
        <v>376</v>
      </c>
      <c r="N5926" t="s">
        <v>1033</v>
      </c>
      <c r="O5926" t="s">
        <v>30</v>
      </c>
      <c r="U5926">
        <f t="shared" si="278"/>
        <v>0</v>
      </c>
    </row>
    <row r="5927" spans="1:21" x14ac:dyDescent="0.25">
      <c r="A5927">
        <v>20230311</v>
      </c>
      <c r="B5927" t="s">
        <v>164</v>
      </c>
      <c r="C5927" t="str">
        <f t="shared" si="276"/>
        <v>W</v>
      </c>
      <c r="D5927" t="s">
        <v>376</v>
      </c>
      <c r="E5927" s="1">
        <v>53</v>
      </c>
      <c r="F5927" s="1">
        <v>10</v>
      </c>
      <c r="G5927">
        <f t="shared" si="277"/>
        <v>43</v>
      </c>
      <c r="H5927" t="s">
        <v>2793</v>
      </c>
      <c r="K5927" t="s">
        <v>1818</v>
      </c>
      <c r="L5927" t="s">
        <v>1017</v>
      </c>
      <c r="M5927" t="s">
        <v>376</v>
      </c>
      <c r="N5927" t="s">
        <v>1037</v>
      </c>
      <c r="O5927" t="s">
        <v>30</v>
      </c>
      <c r="U5927">
        <f t="shared" si="278"/>
        <v>0</v>
      </c>
    </row>
    <row r="5928" spans="1:21" x14ac:dyDescent="0.25">
      <c r="A5928">
        <v>20230312</v>
      </c>
      <c r="B5928" t="s">
        <v>503</v>
      </c>
      <c r="C5928" t="str">
        <f t="shared" si="276"/>
        <v>L</v>
      </c>
      <c r="D5928" t="s">
        <v>1825</v>
      </c>
      <c r="E5928" s="1">
        <v>7</v>
      </c>
      <c r="F5928" s="1">
        <v>22</v>
      </c>
      <c r="G5928">
        <f t="shared" si="277"/>
        <v>-15</v>
      </c>
      <c r="H5928" t="s">
        <v>2793</v>
      </c>
      <c r="K5928" t="s">
        <v>1822</v>
      </c>
      <c r="L5928" t="s">
        <v>1120</v>
      </c>
      <c r="M5928" t="s">
        <v>503</v>
      </c>
      <c r="N5928" t="s">
        <v>1033</v>
      </c>
      <c r="O5928" t="s">
        <v>30</v>
      </c>
      <c r="U5928">
        <f t="shared" si="278"/>
        <v>0</v>
      </c>
    </row>
    <row r="5929" spans="1:21" x14ac:dyDescent="0.25">
      <c r="A5929">
        <v>20230312</v>
      </c>
      <c r="B5929" t="s">
        <v>1825</v>
      </c>
      <c r="C5929" t="str">
        <f t="shared" si="276"/>
        <v>W</v>
      </c>
      <c r="D5929" t="s">
        <v>503</v>
      </c>
      <c r="E5929" s="1">
        <v>22</v>
      </c>
      <c r="F5929" s="1">
        <v>7</v>
      </c>
      <c r="G5929">
        <f t="shared" si="277"/>
        <v>15</v>
      </c>
      <c r="H5929" t="s">
        <v>2793</v>
      </c>
      <c r="K5929" t="s">
        <v>1822</v>
      </c>
      <c r="L5929" t="s">
        <v>1120</v>
      </c>
      <c r="M5929" t="s">
        <v>503</v>
      </c>
      <c r="N5929" t="s">
        <v>1037</v>
      </c>
      <c r="O5929" t="s">
        <v>30</v>
      </c>
      <c r="U5929">
        <f t="shared" si="278"/>
        <v>0</v>
      </c>
    </row>
    <row r="5930" spans="1:21" x14ac:dyDescent="0.25">
      <c r="A5930">
        <v>20230318</v>
      </c>
      <c r="B5930" t="s">
        <v>1825</v>
      </c>
      <c r="C5930" t="str">
        <f t="shared" si="276"/>
        <v>W</v>
      </c>
      <c r="D5930" t="s">
        <v>376</v>
      </c>
      <c r="E5930" s="1">
        <v>29</v>
      </c>
      <c r="F5930" s="1">
        <v>16</v>
      </c>
      <c r="G5930">
        <f t="shared" si="277"/>
        <v>13</v>
      </c>
      <c r="H5930" t="s">
        <v>2793</v>
      </c>
      <c r="K5930" t="s">
        <v>1827</v>
      </c>
      <c r="L5930" t="s">
        <v>1826</v>
      </c>
      <c r="M5930" t="s">
        <v>1825</v>
      </c>
      <c r="N5930" t="s">
        <v>1033</v>
      </c>
      <c r="O5930" t="s">
        <v>30</v>
      </c>
      <c r="U5930">
        <f t="shared" si="278"/>
        <v>0</v>
      </c>
    </row>
    <row r="5931" spans="1:21" x14ac:dyDescent="0.25">
      <c r="A5931">
        <v>20230318</v>
      </c>
      <c r="B5931" t="s">
        <v>376</v>
      </c>
      <c r="C5931" t="str">
        <f t="shared" si="276"/>
        <v>L</v>
      </c>
      <c r="D5931" t="s">
        <v>1825</v>
      </c>
      <c r="E5931" s="1">
        <v>16</v>
      </c>
      <c r="F5931" s="1">
        <v>29</v>
      </c>
      <c r="G5931">
        <f t="shared" si="277"/>
        <v>-13</v>
      </c>
      <c r="H5931" t="s">
        <v>2793</v>
      </c>
      <c r="K5931" t="s">
        <v>1827</v>
      </c>
      <c r="L5931" t="s">
        <v>1826</v>
      </c>
      <c r="M5931" t="s">
        <v>1825</v>
      </c>
      <c r="N5931" t="s">
        <v>1037</v>
      </c>
      <c r="O5931" t="s">
        <v>30</v>
      </c>
      <c r="U5931">
        <f t="shared" si="278"/>
        <v>0</v>
      </c>
    </row>
    <row r="5932" spans="1:21" x14ac:dyDescent="0.25">
      <c r="A5932">
        <v>20230318</v>
      </c>
      <c r="B5932" t="s">
        <v>503</v>
      </c>
      <c r="C5932" t="str">
        <f t="shared" si="276"/>
        <v>W</v>
      </c>
      <c r="D5932" t="s">
        <v>171</v>
      </c>
      <c r="E5932" s="1">
        <v>26</v>
      </c>
      <c r="F5932" s="1">
        <v>14</v>
      </c>
      <c r="G5932">
        <f t="shared" si="277"/>
        <v>12</v>
      </c>
      <c r="H5932" t="s">
        <v>2793</v>
      </c>
      <c r="K5932" t="s">
        <v>1822</v>
      </c>
      <c r="L5932" t="s">
        <v>1120</v>
      </c>
      <c r="M5932" t="s">
        <v>503</v>
      </c>
      <c r="N5932" t="s">
        <v>1033</v>
      </c>
      <c r="O5932" t="s">
        <v>30</v>
      </c>
      <c r="U5932">
        <f t="shared" si="278"/>
        <v>0</v>
      </c>
    </row>
    <row r="5933" spans="1:21" x14ac:dyDescent="0.25">
      <c r="A5933">
        <v>20230318</v>
      </c>
      <c r="B5933" t="s">
        <v>171</v>
      </c>
      <c r="C5933" t="str">
        <f t="shared" si="276"/>
        <v>L</v>
      </c>
      <c r="D5933" t="s">
        <v>503</v>
      </c>
      <c r="E5933" s="1">
        <v>14</v>
      </c>
      <c r="F5933" s="1">
        <v>26</v>
      </c>
      <c r="G5933">
        <f t="shared" si="277"/>
        <v>-12</v>
      </c>
      <c r="H5933" t="s">
        <v>2793</v>
      </c>
      <c r="K5933" t="s">
        <v>1822</v>
      </c>
      <c r="L5933" t="s">
        <v>1120</v>
      </c>
      <c r="M5933" t="s">
        <v>503</v>
      </c>
      <c r="N5933" t="s">
        <v>1037</v>
      </c>
      <c r="O5933" t="s">
        <v>30</v>
      </c>
      <c r="U5933">
        <f t="shared" si="278"/>
        <v>0</v>
      </c>
    </row>
    <row r="5934" spans="1:21" x14ac:dyDescent="0.25">
      <c r="A5934">
        <v>20230318</v>
      </c>
      <c r="B5934" t="s">
        <v>164</v>
      </c>
      <c r="C5934" t="str">
        <f t="shared" si="276"/>
        <v>W</v>
      </c>
      <c r="D5934" t="s">
        <v>1264</v>
      </c>
      <c r="E5934" s="1">
        <v>41</v>
      </c>
      <c r="F5934" s="1">
        <v>28</v>
      </c>
      <c r="G5934">
        <f t="shared" si="277"/>
        <v>13</v>
      </c>
      <c r="H5934" t="s">
        <v>2793</v>
      </c>
      <c r="K5934" t="s">
        <v>1820</v>
      </c>
      <c r="L5934" t="s">
        <v>1819</v>
      </c>
      <c r="M5934" t="s">
        <v>164</v>
      </c>
      <c r="N5934" t="s">
        <v>1033</v>
      </c>
      <c r="O5934" t="s">
        <v>30</v>
      </c>
      <c r="U5934">
        <f t="shared" si="278"/>
        <v>0</v>
      </c>
    </row>
    <row r="5935" spans="1:21" x14ac:dyDescent="0.25">
      <c r="A5935">
        <v>20230318</v>
      </c>
      <c r="B5935" t="s">
        <v>1264</v>
      </c>
      <c r="C5935" t="str">
        <f t="shared" si="276"/>
        <v>L</v>
      </c>
      <c r="D5935" t="s">
        <v>164</v>
      </c>
      <c r="E5935" s="1">
        <v>28</v>
      </c>
      <c r="F5935" s="1">
        <v>41</v>
      </c>
      <c r="G5935">
        <f t="shared" si="277"/>
        <v>-13</v>
      </c>
      <c r="H5935" t="s">
        <v>2793</v>
      </c>
      <c r="K5935" t="s">
        <v>1820</v>
      </c>
      <c r="L5935" t="s">
        <v>1819</v>
      </c>
      <c r="M5935" t="s">
        <v>164</v>
      </c>
      <c r="N5935" t="s">
        <v>1037</v>
      </c>
      <c r="O5935" t="s">
        <v>30</v>
      </c>
      <c r="U5935">
        <f t="shared" si="278"/>
        <v>0</v>
      </c>
    </row>
    <row r="5936" spans="1:21" x14ac:dyDescent="0.25">
      <c r="A5936">
        <v>20230708</v>
      </c>
      <c r="B5936" t="s">
        <v>1821</v>
      </c>
      <c r="C5936" t="str">
        <f t="shared" si="276"/>
        <v>L</v>
      </c>
      <c r="D5936" t="s">
        <v>1787</v>
      </c>
      <c r="E5936" s="1">
        <v>12</v>
      </c>
      <c r="F5936" s="1">
        <v>41</v>
      </c>
      <c r="G5936">
        <f t="shared" si="277"/>
        <v>-29</v>
      </c>
      <c r="H5936" t="s">
        <v>2747</v>
      </c>
      <c r="K5936" t="s">
        <v>1891</v>
      </c>
      <c r="L5936" t="s">
        <v>1890</v>
      </c>
      <c r="M5936" t="s">
        <v>1821</v>
      </c>
      <c r="N5936" t="s">
        <v>1033</v>
      </c>
      <c r="P5936" t="s">
        <v>30</v>
      </c>
      <c r="U5936">
        <f t="shared" si="278"/>
        <v>0</v>
      </c>
    </row>
    <row r="5937" spans="1:21" x14ac:dyDescent="0.25">
      <c r="A5937">
        <v>20230708</v>
      </c>
      <c r="B5937" t="s">
        <v>1787</v>
      </c>
      <c r="C5937" t="str">
        <f t="shared" si="276"/>
        <v>W</v>
      </c>
      <c r="D5937" t="s">
        <v>1821</v>
      </c>
      <c r="E5937" s="1">
        <v>41</v>
      </c>
      <c r="F5937" s="1">
        <v>12</v>
      </c>
      <c r="G5937">
        <f t="shared" si="277"/>
        <v>29</v>
      </c>
      <c r="H5937" t="s">
        <v>2747</v>
      </c>
      <c r="K5937" t="s">
        <v>1891</v>
      </c>
      <c r="L5937" t="s">
        <v>1890</v>
      </c>
      <c r="M5937" t="s">
        <v>1821</v>
      </c>
      <c r="N5937" t="s">
        <v>1037</v>
      </c>
      <c r="P5937" t="s">
        <v>30</v>
      </c>
      <c r="U5937">
        <f t="shared" si="278"/>
        <v>0</v>
      </c>
    </row>
    <row r="5938" spans="1:21" x14ac:dyDescent="0.25">
      <c r="A5938">
        <v>20230708</v>
      </c>
      <c r="B5938" t="s">
        <v>1828</v>
      </c>
      <c r="C5938" t="str">
        <f t="shared" si="276"/>
        <v>W</v>
      </c>
      <c r="D5938" t="s">
        <v>1824</v>
      </c>
      <c r="E5938" s="1">
        <v>43</v>
      </c>
      <c r="F5938" s="1">
        <v>12</v>
      </c>
      <c r="G5938">
        <f t="shared" si="277"/>
        <v>31</v>
      </c>
      <c r="H5938" t="s">
        <v>2747</v>
      </c>
      <c r="K5938" t="s">
        <v>1842</v>
      </c>
      <c r="L5938" t="s">
        <v>1841</v>
      </c>
      <c r="M5938" t="s">
        <v>1828</v>
      </c>
      <c r="N5938" t="s">
        <v>1033</v>
      </c>
      <c r="P5938" t="s">
        <v>30</v>
      </c>
      <c r="U5938">
        <f t="shared" si="278"/>
        <v>0</v>
      </c>
    </row>
    <row r="5939" spans="1:21" x14ac:dyDescent="0.25">
      <c r="A5939">
        <v>20230708</v>
      </c>
      <c r="B5939" t="s">
        <v>1824</v>
      </c>
      <c r="C5939" t="str">
        <f t="shared" si="276"/>
        <v>L</v>
      </c>
      <c r="D5939" t="s">
        <v>1828</v>
      </c>
      <c r="E5939" s="1">
        <v>12</v>
      </c>
      <c r="F5939" s="1">
        <v>43</v>
      </c>
      <c r="G5939">
        <f t="shared" si="277"/>
        <v>-31</v>
      </c>
      <c r="H5939" t="s">
        <v>2747</v>
      </c>
      <c r="K5939" t="s">
        <v>1842</v>
      </c>
      <c r="L5939" t="s">
        <v>1841</v>
      </c>
      <c r="M5939" t="s">
        <v>1828</v>
      </c>
      <c r="N5939" t="s">
        <v>1037</v>
      </c>
      <c r="P5939" t="s">
        <v>30</v>
      </c>
      <c r="U5939">
        <f t="shared" si="278"/>
        <v>0</v>
      </c>
    </row>
    <row r="5940" spans="1:21" x14ac:dyDescent="0.25">
      <c r="A5940">
        <v>20230715</v>
      </c>
      <c r="B5940" t="s">
        <v>1824</v>
      </c>
      <c r="C5940" t="str">
        <f t="shared" si="276"/>
        <v>L</v>
      </c>
      <c r="D5940" t="s">
        <v>1821</v>
      </c>
      <c r="E5940" s="1">
        <v>31</v>
      </c>
      <c r="F5940" s="1">
        <v>34</v>
      </c>
      <c r="G5940">
        <f t="shared" si="277"/>
        <v>-3</v>
      </c>
      <c r="H5940" t="s">
        <v>2747</v>
      </c>
      <c r="K5940" t="s">
        <v>2749</v>
      </c>
      <c r="L5940" t="s">
        <v>1675</v>
      </c>
      <c r="M5940" t="s">
        <v>1824</v>
      </c>
      <c r="N5940" t="s">
        <v>1033</v>
      </c>
      <c r="P5940" t="s">
        <v>30</v>
      </c>
      <c r="U5940">
        <f t="shared" si="278"/>
        <v>1</v>
      </c>
    </row>
    <row r="5941" spans="1:21" x14ac:dyDescent="0.25">
      <c r="A5941">
        <v>20230715</v>
      </c>
      <c r="B5941" t="s">
        <v>1821</v>
      </c>
      <c r="C5941" t="str">
        <f t="shared" si="276"/>
        <v>W</v>
      </c>
      <c r="D5941" t="s">
        <v>1824</v>
      </c>
      <c r="E5941" s="1">
        <v>34</v>
      </c>
      <c r="F5941" s="1">
        <v>31</v>
      </c>
      <c r="G5941">
        <f t="shared" si="277"/>
        <v>3</v>
      </c>
      <c r="H5941" t="s">
        <v>2747</v>
      </c>
      <c r="K5941" t="s">
        <v>2749</v>
      </c>
      <c r="L5941" t="s">
        <v>1675</v>
      </c>
      <c r="M5941" t="s">
        <v>1824</v>
      </c>
      <c r="N5941" t="s">
        <v>1037</v>
      </c>
      <c r="P5941" t="s">
        <v>30</v>
      </c>
      <c r="U5941">
        <f t="shared" si="278"/>
        <v>0</v>
      </c>
    </row>
    <row r="5942" spans="1:21" x14ac:dyDescent="0.25">
      <c r="A5942">
        <v>20230715</v>
      </c>
      <c r="B5942" t="s">
        <v>1787</v>
      </c>
      <c r="C5942" t="str">
        <f t="shared" si="276"/>
        <v>W</v>
      </c>
      <c r="D5942" t="s">
        <v>1828</v>
      </c>
      <c r="E5942" s="1">
        <v>35</v>
      </c>
      <c r="F5942" s="1">
        <v>20</v>
      </c>
      <c r="G5942">
        <f t="shared" si="277"/>
        <v>15</v>
      </c>
      <c r="H5942" t="s">
        <v>2747</v>
      </c>
      <c r="K5942" t="s">
        <v>2748</v>
      </c>
      <c r="L5942" t="s">
        <v>1786</v>
      </c>
      <c r="M5942" t="s">
        <v>1787</v>
      </c>
      <c r="N5942" t="s">
        <v>1033</v>
      </c>
      <c r="P5942" t="s">
        <v>30</v>
      </c>
      <c r="U5942">
        <f t="shared" si="278"/>
        <v>0</v>
      </c>
    </row>
    <row r="5943" spans="1:21" x14ac:dyDescent="0.25">
      <c r="A5943">
        <v>20230715</v>
      </c>
      <c r="B5943" t="s">
        <v>1828</v>
      </c>
      <c r="C5943" t="str">
        <f t="shared" si="276"/>
        <v>L</v>
      </c>
      <c r="D5943" t="s">
        <v>1787</v>
      </c>
      <c r="E5943" s="1">
        <v>20</v>
      </c>
      <c r="F5943" s="1">
        <v>35</v>
      </c>
      <c r="G5943">
        <f t="shared" si="277"/>
        <v>-15</v>
      </c>
      <c r="H5943" t="s">
        <v>2747</v>
      </c>
      <c r="K5943" t="s">
        <v>2748</v>
      </c>
      <c r="L5943" t="s">
        <v>1786</v>
      </c>
      <c r="M5943" t="s">
        <v>1787</v>
      </c>
      <c r="N5943" t="s">
        <v>1037</v>
      </c>
      <c r="P5943" t="s">
        <v>30</v>
      </c>
      <c r="U5943">
        <f t="shared" si="278"/>
        <v>0</v>
      </c>
    </row>
    <row r="5944" spans="1:21" x14ac:dyDescent="0.25">
      <c r="A5944">
        <v>20230729</v>
      </c>
      <c r="B5944" t="s">
        <v>1828</v>
      </c>
      <c r="C5944" t="str">
        <f t="shared" si="276"/>
        <v>W</v>
      </c>
      <c r="D5944" t="s">
        <v>1821</v>
      </c>
      <c r="E5944" s="1">
        <v>22</v>
      </c>
      <c r="F5944" s="1">
        <v>21</v>
      </c>
      <c r="G5944">
        <f t="shared" si="277"/>
        <v>1</v>
      </c>
      <c r="H5944" t="s">
        <v>2747</v>
      </c>
      <c r="K5944" t="s">
        <v>1971</v>
      </c>
      <c r="L5944" t="s">
        <v>1850</v>
      </c>
      <c r="M5944" t="s">
        <v>1828</v>
      </c>
      <c r="N5944" t="s">
        <v>1033</v>
      </c>
      <c r="P5944" t="s">
        <v>30</v>
      </c>
      <c r="U5944">
        <f t="shared" si="278"/>
        <v>0</v>
      </c>
    </row>
    <row r="5945" spans="1:21" x14ac:dyDescent="0.25">
      <c r="A5945">
        <v>20230729</v>
      </c>
      <c r="B5945" t="s">
        <v>1821</v>
      </c>
      <c r="C5945" t="str">
        <f t="shared" si="276"/>
        <v>L</v>
      </c>
      <c r="D5945" t="s">
        <v>1828</v>
      </c>
      <c r="E5945" s="1">
        <v>21</v>
      </c>
      <c r="F5945" s="1">
        <v>22</v>
      </c>
      <c r="G5945">
        <f t="shared" si="277"/>
        <v>-1</v>
      </c>
      <c r="H5945" t="s">
        <v>2747</v>
      </c>
      <c r="K5945" t="s">
        <v>1971</v>
      </c>
      <c r="L5945" t="s">
        <v>1850</v>
      </c>
      <c r="M5945" t="s">
        <v>1828</v>
      </c>
      <c r="N5945" t="s">
        <v>1037</v>
      </c>
      <c r="P5945" t="s">
        <v>30</v>
      </c>
      <c r="U5945">
        <f t="shared" si="278"/>
        <v>1</v>
      </c>
    </row>
    <row r="5946" spans="1:21" x14ac:dyDescent="0.25">
      <c r="A5946">
        <v>20230729</v>
      </c>
      <c r="B5946" t="s">
        <v>1824</v>
      </c>
      <c r="C5946" t="str">
        <f t="shared" si="276"/>
        <v>L</v>
      </c>
      <c r="D5946" t="s">
        <v>1787</v>
      </c>
      <c r="E5946" s="1">
        <v>7</v>
      </c>
      <c r="F5946" s="1">
        <v>38</v>
      </c>
      <c r="G5946">
        <f t="shared" si="277"/>
        <v>-31</v>
      </c>
      <c r="H5946" t="s">
        <v>2747</v>
      </c>
      <c r="K5946" t="s">
        <v>1736</v>
      </c>
      <c r="L5946" t="s">
        <v>1681</v>
      </c>
      <c r="M5946" t="s">
        <v>1824</v>
      </c>
      <c r="N5946" t="s">
        <v>1033</v>
      </c>
      <c r="P5946" t="s">
        <v>30</v>
      </c>
      <c r="U5946">
        <f t="shared" si="278"/>
        <v>0</v>
      </c>
    </row>
    <row r="5947" spans="1:21" x14ac:dyDescent="0.25">
      <c r="A5947">
        <v>20230729</v>
      </c>
      <c r="B5947" t="s">
        <v>1787</v>
      </c>
      <c r="C5947" t="str">
        <f t="shared" si="276"/>
        <v>W</v>
      </c>
      <c r="D5947" t="s">
        <v>1824</v>
      </c>
      <c r="E5947" s="1">
        <v>38</v>
      </c>
      <c r="F5947" s="1">
        <v>7</v>
      </c>
      <c r="G5947">
        <f t="shared" si="277"/>
        <v>31</v>
      </c>
      <c r="H5947" t="s">
        <v>2747</v>
      </c>
      <c r="K5947" t="s">
        <v>1736</v>
      </c>
      <c r="L5947" t="s">
        <v>1681</v>
      </c>
      <c r="M5947" t="s">
        <v>1824</v>
      </c>
      <c r="N5947" t="s">
        <v>1037</v>
      </c>
      <c r="P5947" t="s">
        <v>30</v>
      </c>
      <c r="U5947">
        <f t="shared" si="278"/>
        <v>0</v>
      </c>
    </row>
    <row r="5948" spans="1:21" x14ac:dyDescent="0.25">
      <c r="A5948">
        <v>20230805</v>
      </c>
      <c r="B5948" t="s">
        <v>1825</v>
      </c>
      <c r="C5948" t="str">
        <f t="shared" si="276"/>
        <v>W</v>
      </c>
      <c r="D5948" t="s">
        <v>171</v>
      </c>
      <c r="E5948" s="1">
        <v>33</v>
      </c>
      <c r="F5948" s="1">
        <v>17</v>
      </c>
      <c r="G5948">
        <f t="shared" si="277"/>
        <v>16</v>
      </c>
      <c r="H5948" t="s">
        <v>1893</v>
      </c>
      <c r="K5948" t="s">
        <v>1827</v>
      </c>
      <c r="L5948" t="s">
        <v>1826</v>
      </c>
      <c r="M5948" t="s">
        <v>1825</v>
      </c>
      <c r="N5948" t="s">
        <v>1033</v>
      </c>
      <c r="S5948" t="s">
        <v>30</v>
      </c>
      <c r="U5948">
        <f t="shared" si="278"/>
        <v>0</v>
      </c>
    </row>
    <row r="5949" spans="1:21" x14ac:dyDescent="0.25">
      <c r="A5949">
        <v>20230805</v>
      </c>
      <c r="B5949" t="s">
        <v>171</v>
      </c>
      <c r="C5949" t="str">
        <f t="shared" si="276"/>
        <v>L</v>
      </c>
      <c r="D5949" t="s">
        <v>1825</v>
      </c>
      <c r="E5949" s="1">
        <v>17</v>
      </c>
      <c r="F5949" s="1">
        <v>33</v>
      </c>
      <c r="G5949">
        <f t="shared" si="277"/>
        <v>-16</v>
      </c>
      <c r="H5949" t="s">
        <v>1893</v>
      </c>
      <c r="K5949" t="s">
        <v>1827</v>
      </c>
      <c r="L5949" t="s">
        <v>1826</v>
      </c>
      <c r="M5949" t="s">
        <v>1825</v>
      </c>
      <c r="N5949" t="s">
        <v>1037</v>
      </c>
      <c r="S5949" t="s">
        <v>30</v>
      </c>
      <c r="U5949">
        <f t="shared" si="278"/>
        <v>0</v>
      </c>
    </row>
    <row r="5950" spans="1:21" x14ac:dyDescent="0.25">
      <c r="A5950">
        <v>20230805</v>
      </c>
      <c r="B5950" t="s">
        <v>1787</v>
      </c>
      <c r="C5950" t="str">
        <f t="shared" si="276"/>
        <v>W</v>
      </c>
      <c r="D5950" t="s">
        <v>1824</v>
      </c>
      <c r="E5950" s="1">
        <v>23</v>
      </c>
      <c r="F5950" s="1">
        <v>20</v>
      </c>
      <c r="G5950">
        <f t="shared" si="277"/>
        <v>3</v>
      </c>
      <c r="H5950" t="s">
        <v>1893</v>
      </c>
      <c r="K5950" t="s">
        <v>1878</v>
      </c>
      <c r="L5950" t="s">
        <v>1877</v>
      </c>
      <c r="M5950" t="s">
        <v>1787</v>
      </c>
      <c r="N5950" t="s">
        <v>1033</v>
      </c>
      <c r="S5950" t="s">
        <v>30</v>
      </c>
      <c r="U5950">
        <f t="shared" si="278"/>
        <v>0</v>
      </c>
    </row>
    <row r="5951" spans="1:21" x14ac:dyDescent="0.25">
      <c r="A5951">
        <v>20230805</v>
      </c>
      <c r="B5951" t="s">
        <v>1824</v>
      </c>
      <c r="C5951" t="str">
        <f t="shared" si="276"/>
        <v>L</v>
      </c>
      <c r="D5951" t="s">
        <v>1787</v>
      </c>
      <c r="E5951" s="1">
        <v>20</v>
      </c>
      <c r="F5951" s="1">
        <v>23</v>
      </c>
      <c r="G5951">
        <f t="shared" si="277"/>
        <v>-3</v>
      </c>
      <c r="H5951" t="s">
        <v>1893</v>
      </c>
      <c r="K5951" t="s">
        <v>1878</v>
      </c>
      <c r="L5951" t="s">
        <v>1877</v>
      </c>
      <c r="M5951" t="s">
        <v>1787</v>
      </c>
      <c r="N5951" t="s">
        <v>1037</v>
      </c>
      <c r="S5951" t="s">
        <v>30</v>
      </c>
      <c r="U5951">
        <f t="shared" si="278"/>
        <v>1</v>
      </c>
    </row>
    <row r="5952" spans="1:21" x14ac:dyDescent="0.25">
      <c r="A5952">
        <v>20230805</v>
      </c>
      <c r="B5952" t="s">
        <v>1821</v>
      </c>
      <c r="C5952" t="str">
        <f t="shared" si="276"/>
        <v>L</v>
      </c>
      <c r="D5952" t="s">
        <v>1828</v>
      </c>
      <c r="E5952" s="1">
        <v>13</v>
      </c>
      <c r="F5952" s="1">
        <v>24</v>
      </c>
      <c r="G5952">
        <f t="shared" si="277"/>
        <v>-11</v>
      </c>
      <c r="H5952" t="s">
        <v>1893</v>
      </c>
      <c r="K5952" t="s">
        <v>1898</v>
      </c>
      <c r="L5952" t="s">
        <v>1885</v>
      </c>
      <c r="M5952" t="s">
        <v>1821</v>
      </c>
      <c r="N5952" t="s">
        <v>1033</v>
      </c>
      <c r="S5952" t="s">
        <v>30</v>
      </c>
      <c r="U5952">
        <f t="shared" si="278"/>
        <v>0</v>
      </c>
    </row>
    <row r="5953" spans="1:21" x14ac:dyDescent="0.25">
      <c r="A5953">
        <v>20230805</v>
      </c>
      <c r="B5953" t="s">
        <v>1828</v>
      </c>
      <c r="C5953" t="str">
        <f t="shared" si="276"/>
        <v>W</v>
      </c>
      <c r="D5953" t="s">
        <v>1821</v>
      </c>
      <c r="E5953" s="1">
        <v>24</v>
      </c>
      <c r="F5953" s="1">
        <v>13</v>
      </c>
      <c r="G5953">
        <f t="shared" si="277"/>
        <v>11</v>
      </c>
      <c r="H5953" t="s">
        <v>1893</v>
      </c>
      <c r="K5953" t="s">
        <v>1898</v>
      </c>
      <c r="L5953" t="s">
        <v>1885</v>
      </c>
      <c r="M5953" t="s">
        <v>1821</v>
      </c>
      <c r="N5953" t="s">
        <v>1037</v>
      </c>
      <c r="S5953" t="s">
        <v>30</v>
      </c>
      <c r="U5953">
        <f t="shared" si="278"/>
        <v>0</v>
      </c>
    </row>
    <row r="5954" spans="1:21" x14ac:dyDescent="0.25">
      <c r="A5954">
        <v>20230805</v>
      </c>
      <c r="B5954" t="s">
        <v>503</v>
      </c>
      <c r="C5954" t="str">
        <f t="shared" ref="C5954:C6017" si="279">IF(E5954-F5954&gt;0,"W",IF(E5954-F5954&lt;0,"L","D"))</f>
        <v>W</v>
      </c>
      <c r="D5954" t="s">
        <v>164</v>
      </c>
      <c r="E5954" s="1">
        <v>25</v>
      </c>
      <c r="F5954" s="1">
        <v>21</v>
      </c>
      <c r="G5954">
        <f t="shared" ref="G5954:G6017" si="280">E5954-F5954</f>
        <v>4</v>
      </c>
      <c r="H5954" t="s">
        <v>1893</v>
      </c>
      <c r="K5954" t="s">
        <v>1822</v>
      </c>
      <c r="L5954" t="s">
        <v>1120</v>
      </c>
      <c r="M5954" t="s">
        <v>503</v>
      </c>
      <c r="N5954" t="s">
        <v>1033</v>
      </c>
      <c r="S5954" t="s">
        <v>30</v>
      </c>
      <c r="U5954">
        <f t="shared" ref="U5954:U6017" si="281">IF(C5954="L",IF(G5954&gt;-8,1,0),0)</f>
        <v>0</v>
      </c>
    </row>
    <row r="5955" spans="1:21" x14ac:dyDescent="0.25">
      <c r="A5955">
        <v>20230805</v>
      </c>
      <c r="B5955" t="s">
        <v>164</v>
      </c>
      <c r="C5955" t="str">
        <f t="shared" si="279"/>
        <v>L</v>
      </c>
      <c r="D5955" t="s">
        <v>503</v>
      </c>
      <c r="E5955" s="1">
        <v>21</v>
      </c>
      <c r="F5955" s="1">
        <v>25</v>
      </c>
      <c r="G5955">
        <f t="shared" si="280"/>
        <v>-4</v>
      </c>
      <c r="H5955" t="s">
        <v>1893</v>
      </c>
      <c r="K5955" t="s">
        <v>1822</v>
      </c>
      <c r="L5955" t="s">
        <v>1120</v>
      </c>
      <c r="M5955" t="s">
        <v>503</v>
      </c>
      <c r="N5955" t="s">
        <v>1037</v>
      </c>
      <c r="S5955" t="s">
        <v>30</v>
      </c>
      <c r="U5955">
        <f t="shared" si="281"/>
        <v>1</v>
      </c>
    </row>
    <row r="5956" spans="1:21" x14ac:dyDescent="0.25">
      <c r="A5956">
        <v>20230805</v>
      </c>
      <c r="B5956" t="s">
        <v>1264</v>
      </c>
      <c r="C5956" t="str">
        <f t="shared" si="279"/>
        <v>W</v>
      </c>
      <c r="D5956" t="s">
        <v>376</v>
      </c>
      <c r="E5956" s="1">
        <v>20</v>
      </c>
      <c r="F5956" s="1">
        <v>9</v>
      </c>
      <c r="G5956">
        <f t="shared" si="280"/>
        <v>11</v>
      </c>
      <c r="H5956" t="s">
        <v>1895</v>
      </c>
      <c r="K5956" t="s">
        <v>1407</v>
      </c>
      <c r="L5956" t="s">
        <v>1263</v>
      </c>
      <c r="M5956" t="s">
        <v>1264</v>
      </c>
      <c r="N5956" t="s">
        <v>1033</v>
      </c>
      <c r="S5956" t="s">
        <v>30</v>
      </c>
      <c r="U5956">
        <f t="shared" si="281"/>
        <v>0</v>
      </c>
    </row>
    <row r="5957" spans="1:21" x14ac:dyDescent="0.25">
      <c r="A5957">
        <v>20230805</v>
      </c>
      <c r="B5957" t="s">
        <v>376</v>
      </c>
      <c r="C5957" t="str">
        <f t="shared" si="279"/>
        <v>L</v>
      </c>
      <c r="D5957" t="s">
        <v>1264</v>
      </c>
      <c r="E5957" s="1">
        <v>9</v>
      </c>
      <c r="F5957" s="1">
        <v>20</v>
      </c>
      <c r="G5957">
        <f t="shared" si="280"/>
        <v>-11</v>
      </c>
      <c r="H5957" t="s">
        <v>1895</v>
      </c>
      <c r="K5957" t="s">
        <v>1407</v>
      </c>
      <c r="L5957" t="s">
        <v>1263</v>
      </c>
      <c r="M5957" t="s">
        <v>1264</v>
      </c>
      <c r="N5957" t="s">
        <v>1037</v>
      </c>
      <c r="S5957" t="s">
        <v>30</v>
      </c>
      <c r="U5957">
        <f t="shared" si="281"/>
        <v>0</v>
      </c>
    </row>
    <row r="5958" spans="1:21" x14ac:dyDescent="0.25">
      <c r="A5958">
        <v>20230812</v>
      </c>
      <c r="B5958" t="s">
        <v>164</v>
      </c>
      <c r="C5958" t="str">
        <f t="shared" si="279"/>
        <v>W</v>
      </c>
      <c r="D5958" t="s">
        <v>503</v>
      </c>
      <c r="E5958" s="1">
        <v>30</v>
      </c>
      <c r="F5958" s="1">
        <v>27</v>
      </c>
      <c r="G5958">
        <f t="shared" si="280"/>
        <v>3</v>
      </c>
      <c r="H5958" t="s">
        <v>1893</v>
      </c>
      <c r="K5958" t="s">
        <v>1897</v>
      </c>
      <c r="L5958" t="s">
        <v>1896</v>
      </c>
      <c r="M5958" t="s">
        <v>164</v>
      </c>
      <c r="N5958" t="s">
        <v>1033</v>
      </c>
      <c r="S5958" t="s">
        <v>30</v>
      </c>
      <c r="U5958">
        <f t="shared" si="281"/>
        <v>0</v>
      </c>
    </row>
    <row r="5959" spans="1:21" x14ac:dyDescent="0.25">
      <c r="A5959">
        <v>20230812</v>
      </c>
      <c r="B5959" t="s">
        <v>503</v>
      </c>
      <c r="C5959" t="str">
        <f t="shared" si="279"/>
        <v>L</v>
      </c>
      <c r="D5959" t="s">
        <v>164</v>
      </c>
      <c r="E5959" s="1">
        <v>27</v>
      </c>
      <c r="F5959" s="1">
        <v>30</v>
      </c>
      <c r="G5959">
        <f t="shared" si="280"/>
        <v>-3</v>
      </c>
      <c r="H5959" t="s">
        <v>1893</v>
      </c>
      <c r="K5959" t="s">
        <v>1897</v>
      </c>
      <c r="L5959" t="s">
        <v>1896</v>
      </c>
      <c r="M5959" t="s">
        <v>164</v>
      </c>
      <c r="N5959" t="s">
        <v>1037</v>
      </c>
      <c r="S5959" t="s">
        <v>30</v>
      </c>
      <c r="U5959">
        <f t="shared" si="281"/>
        <v>1</v>
      </c>
    </row>
    <row r="5960" spans="1:21" x14ac:dyDescent="0.25">
      <c r="A5960">
        <v>20230812</v>
      </c>
      <c r="B5960" t="s">
        <v>376</v>
      </c>
      <c r="C5960" t="str">
        <f t="shared" si="279"/>
        <v>W</v>
      </c>
      <c r="D5960" t="s">
        <v>1264</v>
      </c>
      <c r="E5960" s="1">
        <v>19</v>
      </c>
      <c r="F5960" s="1">
        <v>17</v>
      </c>
      <c r="G5960">
        <f t="shared" si="280"/>
        <v>2</v>
      </c>
      <c r="H5960" t="s">
        <v>1895</v>
      </c>
      <c r="K5960" t="s">
        <v>1894</v>
      </c>
      <c r="L5960" t="s">
        <v>1017</v>
      </c>
      <c r="M5960" t="s">
        <v>376</v>
      </c>
      <c r="N5960" t="s">
        <v>1033</v>
      </c>
      <c r="S5960" t="s">
        <v>30</v>
      </c>
      <c r="U5960">
        <f t="shared" si="281"/>
        <v>0</v>
      </c>
    </row>
    <row r="5961" spans="1:21" x14ac:dyDescent="0.25">
      <c r="A5961">
        <v>20230812</v>
      </c>
      <c r="B5961" t="s">
        <v>1264</v>
      </c>
      <c r="C5961" t="str">
        <f t="shared" si="279"/>
        <v>L</v>
      </c>
      <c r="D5961" t="s">
        <v>376</v>
      </c>
      <c r="E5961" s="1">
        <v>17</v>
      </c>
      <c r="F5961" s="1">
        <v>19</v>
      </c>
      <c r="G5961">
        <f t="shared" si="280"/>
        <v>-2</v>
      </c>
      <c r="H5961" t="s">
        <v>1895</v>
      </c>
      <c r="K5961" t="s">
        <v>1894</v>
      </c>
      <c r="L5961" t="s">
        <v>1017</v>
      </c>
      <c r="M5961" t="s">
        <v>376</v>
      </c>
      <c r="N5961" t="s">
        <v>1037</v>
      </c>
      <c r="S5961" t="s">
        <v>30</v>
      </c>
      <c r="U5961">
        <f t="shared" si="281"/>
        <v>1</v>
      </c>
    </row>
    <row r="5962" spans="1:21" x14ac:dyDescent="0.25">
      <c r="A5962">
        <v>20230819</v>
      </c>
      <c r="B5962" t="s">
        <v>1825</v>
      </c>
      <c r="C5962" t="str">
        <f t="shared" si="279"/>
        <v>W</v>
      </c>
      <c r="D5962" t="s">
        <v>376</v>
      </c>
      <c r="E5962" s="1">
        <v>29</v>
      </c>
      <c r="F5962" s="1">
        <v>10</v>
      </c>
      <c r="G5962">
        <f t="shared" si="280"/>
        <v>19</v>
      </c>
      <c r="H5962" t="s">
        <v>1893</v>
      </c>
      <c r="K5962" t="s">
        <v>1827</v>
      </c>
      <c r="L5962" t="s">
        <v>1826</v>
      </c>
      <c r="M5962" t="s">
        <v>1825</v>
      </c>
      <c r="N5962" t="s">
        <v>1033</v>
      </c>
      <c r="S5962" t="s">
        <v>30</v>
      </c>
      <c r="U5962">
        <f t="shared" si="281"/>
        <v>0</v>
      </c>
    </row>
    <row r="5963" spans="1:21" x14ac:dyDescent="0.25">
      <c r="A5963">
        <v>20230819</v>
      </c>
      <c r="B5963" t="s">
        <v>376</v>
      </c>
      <c r="C5963" t="str">
        <f t="shared" si="279"/>
        <v>L</v>
      </c>
      <c r="D5963" t="s">
        <v>1825</v>
      </c>
      <c r="E5963" s="1">
        <v>10</v>
      </c>
      <c r="F5963" s="1">
        <v>29</v>
      </c>
      <c r="G5963">
        <f t="shared" si="280"/>
        <v>-19</v>
      </c>
      <c r="H5963" t="s">
        <v>1893</v>
      </c>
      <c r="K5963" t="s">
        <v>1827</v>
      </c>
      <c r="L5963" t="s">
        <v>1826</v>
      </c>
      <c r="M5963" t="s">
        <v>1825</v>
      </c>
      <c r="N5963" t="s">
        <v>1037</v>
      </c>
      <c r="S5963" t="s">
        <v>30</v>
      </c>
      <c r="U5963">
        <f t="shared" si="281"/>
        <v>0</v>
      </c>
    </row>
    <row r="5964" spans="1:21" x14ac:dyDescent="0.25">
      <c r="A5964">
        <v>20230819</v>
      </c>
      <c r="B5964" t="s">
        <v>1264</v>
      </c>
      <c r="C5964" t="str">
        <f t="shared" si="279"/>
        <v>L</v>
      </c>
      <c r="D5964" t="s">
        <v>1828</v>
      </c>
      <c r="E5964" s="1">
        <v>16</v>
      </c>
      <c r="F5964" s="1">
        <v>52</v>
      </c>
      <c r="G5964">
        <f t="shared" si="280"/>
        <v>-36</v>
      </c>
      <c r="H5964" t="s">
        <v>1893</v>
      </c>
      <c r="K5964" t="s">
        <v>1407</v>
      </c>
      <c r="L5964" t="s">
        <v>1263</v>
      </c>
      <c r="M5964" t="s">
        <v>1264</v>
      </c>
      <c r="N5964" t="s">
        <v>1033</v>
      </c>
      <c r="S5964" t="s">
        <v>30</v>
      </c>
      <c r="U5964">
        <f t="shared" si="281"/>
        <v>0</v>
      </c>
    </row>
    <row r="5965" spans="1:21" x14ac:dyDescent="0.25">
      <c r="A5965">
        <v>20230819</v>
      </c>
      <c r="B5965" t="s">
        <v>1828</v>
      </c>
      <c r="C5965" t="str">
        <f t="shared" si="279"/>
        <v>W</v>
      </c>
      <c r="D5965" t="s">
        <v>1264</v>
      </c>
      <c r="E5965" s="1">
        <v>52</v>
      </c>
      <c r="F5965" s="1">
        <v>16</v>
      </c>
      <c r="G5965">
        <f t="shared" si="280"/>
        <v>36</v>
      </c>
      <c r="H5965" t="s">
        <v>1893</v>
      </c>
      <c r="K5965" t="s">
        <v>1407</v>
      </c>
      <c r="L5965" t="s">
        <v>1263</v>
      </c>
      <c r="M5965" t="s">
        <v>1264</v>
      </c>
      <c r="N5965" t="s">
        <v>1037</v>
      </c>
      <c r="S5965" t="s">
        <v>30</v>
      </c>
      <c r="U5965">
        <f t="shared" si="281"/>
        <v>0</v>
      </c>
    </row>
    <row r="5966" spans="1:21" x14ac:dyDescent="0.25">
      <c r="A5966">
        <v>20230825</v>
      </c>
      <c r="B5966" t="s">
        <v>1828</v>
      </c>
      <c r="C5966" t="str">
        <f t="shared" si="279"/>
        <v>W</v>
      </c>
      <c r="D5966" t="s">
        <v>1787</v>
      </c>
      <c r="E5966" s="1">
        <v>35</v>
      </c>
      <c r="F5966" s="1">
        <v>7</v>
      </c>
      <c r="G5966">
        <f t="shared" si="280"/>
        <v>28</v>
      </c>
      <c r="H5966" t="s">
        <v>1893</v>
      </c>
      <c r="K5966" t="s">
        <v>1818</v>
      </c>
      <c r="L5966" t="s">
        <v>1017</v>
      </c>
      <c r="M5966" t="s">
        <v>376</v>
      </c>
      <c r="N5966" t="s">
        <v>1839</v>
      </c>
      <c r="S5966" t="s">
        <v>30</v>
      </c>
      <c r="U5966">
        <f t="shared" si="281"/>
        <v>0</v>
      </c>
    </row>
    <row r="5967" spans="1:21" x14ac:dyDescent="0.25">
      <c r="A5967">
        <v>20230825</v>
      </c>
      <c r="B5967" t="s">
        <v>1787</v>
      </c>
      <c r="C5967" t="str">
        <f t="shared" si="279"/>
        <v>L</v>
      </c>
      <c r="D5967" t="s">
        <v>1828</v>
      </c>
      <c r="E5967" s="1">
        <v>7</v>
      </c>
      <c r="F5967" s="1">
        <v>35</v>
      </c>
      <c r="G5967">
        <f t="shared" si="280"/>
        <v>-28</v>
      </c>
      <c r="H5967" t="s">
        <v>1893</v>
      </c>
      <c r="K5967" t="s">
        <v>1818</v>
      </c>
      <c r="L5967" t="s">
        <v>1017</v>
      </c>
      <c r="M5967" t="s">
        <v>376</v>
      </c>
      <c r="N5967" t="s">
        <v>1839</v>
      </c>
      <c r="S5967" t="s">
        <v>30</v>
      </c>
      <c r="U5967">
        <f t="shared" si="281"/>
        <v>0</v>
      </c>
    </row>
    <row r="5968" spans="1:21" x14ac:dyDescent="0.25">
      <c r="A5968">
        <v>20230827</v>
      </c>
      <c r="B5968" t="s">
        <v>164</v>
      </c>
      <c r="C5968" t="str">
        <f t="shared" si="279"/>
        <v>W</v>
      </c>
      <c r="D5968" t="s">
        <v>1824</v>
      </c>
      <c r="E5968" s="1">
        <v>41</v>
      </c>
      <c r="F5968" s="1">
        <v>17</v>
      </c>
      <c r="G5968">
        <f t="shared" si="280"/>
        <v>24</v>
      </c>
      <c r="H5968" t="s">
        <v>1893</v>
      </c>
      <c r="K5968" t="s">
        <v>1820</v>
      </c>
      <c r="L5968" t="s">
        <v>1819</v>
      </c>
      <c r="M5968" t="s">
        <v>164</v>
      </c>
      <c r="N5968" t="s">
        <v>1033</v>
      </c>
      <c r="S5968" t="s">
        <v>30</v>
      </c>
      <c r="U5968">
        <f t="shared" si="281"/>
        <v>0</v>
      </c>
    </row>
    <row r="5969" spans="1:21" x14ac:dyDescent="0.25">
      <c r="A5969">
        <v>20230827</v>
      </c>
      <c r="B5969" t="s">
        <v>1824</v>
      </c>
      <c r="C5969" t="str">
        <f t="shared" si="279"/>
        <v>L</v>
      </c>
      <c r="D5969" t="s">
        <v>164</v>
      </c>
      <c r="E5969" s="1">
        <v>17</v>
      </c>
      <c r="F5969" s="1">
        <v>41</v>
      </c>
      <c r="G5969">
        <f t="shared" si="280"/>
        <v>-24</v>
      </c>
      <c r="H5969" t="s">
        <v>1893</v>
      </c>
      <c r="K5969" t="s">
        <v>1820</v>
      </c>
      <c r="L5969" t="s">
        <v>1819</v>
      </c>
      <c r="M5969" t="s">
        <v>164</v>
      </c>
      <c r="N5969" t="s">
        <v>1037</v>
      </c>
      <c r="S5969" t="s">
        <v>30</v>
      </c>
      <c r="U5969">
        <f t="shared" si="281"/>
        <v>0</v>
      </c>
    </row>
    <row r="5970" spans="1:21" x14ac:dyDescent="0.25">
      <c r="A5970">
        <v>20230908</v>
      </c>
      <c r="B5970" t="s">
        <v>164</v>
      </c>
      <c r="C5970" t="str">
        <f t="shared" si="279"/>
        <v>W</v>
      </c>
      <c r="D5970" t="s">
        <v>1787</v>
      </c>
      <c r="E5970" s="1">
        <v>27</v>
      </c>
      <c r="F5970" s="1">
        <v>13</v>
      </c>
      <c r="G5970">
        <f t="shared" si="280"/>
        <v>14</v>
      </c>
      <c r="H5970" t="s">
        <v>2624</v>
      </c>
      <c r="I5970" t="s">
        <v>2629</v>
      </c>
      <c r="J5970" t="s">
        <v>208</v>
      </c>
      <c r="K5970" t="s">
        <v>1820</v>
      </c>
      <c r="L5970" t="s">
        <v>1819</v>
      </c>
      <c r="M5970" t="s">
        <v>164</v>
      </c>
      <c r="N5970" t="s">
        <v>1033</v>
      </c>
      <c r="R5970" t="s">
        <v>30</v>
      </c>
      <c r="T5970">
        <v>4</v>
      </c>
      <c r="U5970">
        <f t="shared" si="281"/>
        <v>0</v>
      </c>
    </row>
    <row r="5971" spans="1:21" x14ac:dyDescent="0.25">
      <c r="A5971">
        <v>20230908</v>
      </c>
      <c r="B5971" t="s">
        <v>1787</v>
      </c>
      <c r="C5971" t="str">
        <f t="shared" si="279"/>
        <v>L</v>
      </c>
      <c r="D5971" t="s">
        <v>164</v>
      </c>
      <c r="E5971" s="1">
        <v>13</v>
      </c>
      <c r="F5971" s="1">
        <v>27</v>
      </c>
      <c r="G5971">
        <f t="shared" si="280"/>
        <v>-14</v>
      </c>
      <c r="H5971" t="s">
        <v>2624</v>
      </c>
      <c r="I5971" t="s">
        <v>2629</v>
      </c>
      <c r="J5971" t="s">
        <v>208</v>
      </c>
      <c r="K5971" t="s">
        <v>1820</v>
      </c>
      <c r="L5971" t="s">
        <v>1819</v>
      </c>
      <c r="M5971" t="s">
        <v>164</v>
      </c>
      <c r="N5971" t="s">
        <v>1037</v>
      </c>
      <c r="R5971" t="s">
        <v>30</v>
      </c>
      <c r="T5971">
        <v>4</v>
      </c>
      <c r="U5971">
        <f t="shared" si="281"/>
        <v>0</v>
      </c>
    </row>
    <row r="5972" spans="1:21" x14ac:dyDescent="0.25">
      <c r="A5972">
        <v>20230909</v>
      </c>
      <c r="B5972" t="s">
        <v>1825</v>
      </c>
      <c r="C5972" t="str">
        <f t="shared" si="279"/>
        <v>W</v>
      </c>
      <c r="D5972" t="s">
        <v>397</v>
      </c>
      <c r="E5972" s="1">
        <v>82</v>
      </c>
      <c r="F5972" s="1">
        <v>8</v>
      </c>
      <c r="G5972">
        <f t="shared" si="280"/>
        <v>74</v>
      </c>
      <c r="H5972" t="s">
        <v>2624</v>
      </c>
      <c r="I5972" t="s">
        <v>2629</v>
      </c>
      <c r="J5972" t="s">
        <v>212</v>
      </c>
      <c r="K5972" t="s">
        <v>2638</v>
      </c>
      <c r="L5972" t="s">
        <v>1854</v>
      </c>
      <c r="M5972" t="s">
        <v>164</v>
      </c>
      <c r="N5972" t="s">
        <v>1839</v>
      </c>
      <c r="R5972" t="s">
        <v>30</v>
      </c>
      <c r="T5972">
        <v>4</v>
      </c>
      <c r="U5972">
        <f t="shared" si="281"/>
        <v>0</v>
      </c>
    </row>
    <row r="5973" spans="1:21" x14ac:dyDescent="0.25">
      <c r="A5973">
        <v>20230909</v>
      </c>
      <c r="B5973" t="s">
        <v>397</v>
      </c>
      <c r="C5973" t="str">
        <f t="shared" si="279"/>
        <v>L</v>
      </c>
      <c r="D5973" t="s">
        <v>1825</v>
      </c>
      <c r="E5973" s="1">
        <v>8</v>
      </c>
      <c r="F5973" s="1">
        <v>82</v>
      </c>
      <c r="G5973">
        <f t="shared" si="280"/>
        <v>-74</v>
      </c>
      <c r="H5973" t="s">
        <v>2624</v>
      </c>
      <c r="I5973" t="s">
        <v>2629</v>
      </c>
      <c r="J5973" t="s">
        <v>212</v>
      </c>
      <c r="K5973" t="s">
        <v>2638</v>
      </c>
      <c r="L5973" t="s">
        <v>1854</v>
      </c>
      <c r="M5973" t="s">
        <v>164</v>
      </c>
      <c r="N5973" t="s">
        <v>1839</v>
      </c>
      <c r="R5973" t="s">
        <v>30</v>
      </c>
      <c r="T5973">
        <v>4</v>
      </c>
      <c r="U5973">
        <f t="shared" si="281"/>
        <v>0</v>
      </c>
    </row>
    <row r="5974" spans="1:21" x14ac:dyDescent="0.25">
      <c r="A5974">
        <v>20230909</v>
      </c>
      <c r="B5974" t="s">
        <v>1824</v>
      </c>
      <c r="C5974" t="str">
        <f t="shared" si="279"/>
        <v>W</v>
      </c>
      <c r="D5974" t="s">
        <v>382</v>
      </c>
      <c r="E5974" s="1">
        <v>35</v>
      </c>
      <c r="F5974" s="1">
        <v>15</v>
      </c>
      <c r="G5974">
        <f t="shared" si="280"/>
        <v>20</v>
      </c>
      <c r="H5974" t="s">
        <v>2624</v>
      </c>
      <c r="I5974" t="s">
        <v>2629</v>
      </c>
      <c r="J5974" t="s">
        <v>210</v>
      </c>
      <c r="K5974" t="s">
        <v>1820</v>
      </c>
      <c r="L5974" t="s">
        <v>1819</v>
      </c>
      <c r="M5974" t="s">
        <v>164</v>
      </c>
      <c r="N5974" t="s">
        <v>1839</v>
      </c>
      <c r="R5974" t="s">
        <v>30</v>
      </c>
      <c r="T5974">
        <v>4</v>
      </c>
      <c r="U5974">
        <f t="shared" si="281"/>
        <v>0</v>
      </c>
    </row>
    <row r="5975" spans="1:21" x14ac:dyDescent="0.25">
      <c r="A5975">
        <v>20230909</v>
      </c>
      <c r="B5975" t="s">
        <v>382</v>
      </c>
      <c r="C5975" t="str">
        <f t="shared" si="279"/>
        <v>L</v>
      </c>
      <c r="D5975" t="s">
        <v>1824</v>
      </c>
      <c r="E5975" s="1">
        <v>15</v>
      </c>
      <c r="F5975" s="1">
        <v>35</v>
      </c>
      <c r="G5975">
        <f t="shared" si="280"/>
        <v>-20</v>
      </c>
      <c r="H5975" t="s">
        <v>2624</v>
      </c>
      <c r="I5975" t="s">
        <v>2629</v>
      </c>
      <c r="J5975" t="s">
        <v>210</v>
      </c>
      <c r="K5975" t="s">
        <v>1820</v>
      </c>
      <c r="L5975" t="s">
        <v>1819</v>
      </c>
      <c r="M5975" t="s">
        <v>164</v>
      </c>
      <c r="N5975" t="s">
        <v>1839</v>
      </c>
      <c r="R5975" t="s">
        <v>30</v>
      </c>
      <c r="T5975">
        <v>4</v>
      </c>
      <c r="U5975">
        <f t="shared" si="281"/>
        <v>0</v>
      </c>
    </row>
    <row r="5976" spans="1:21" x14ac:dyDescent="0.25">
      <c r="A5976">
        <v>20230909</v>
      </c>
      <c r="B5976" t="s">
        <v>171</v>
      </c>
      <c r="C5976" t="str">
        <f t="shared" si="279"/>
        <v>W</v>
      </c>
      <c r="D5976" t="s">
        <v>2639</v>
      </c>
      <c r="E5976" s="1">
        <v>52</v>
      </c>
      <c r="F5976" s="1">
        <v>8</v>
      </c>
      <c r="G5976">
        <f t="shared" si="280"/>
        <v>44</v>
      </c>
      <c r="H5976" t="s">
        <v>2624</v>
      </c>
      <c r="I5976" t="s">
        <v>2629</v>
      </c>
      <c r="J5976" t="s">
        <v>208</v>
      </c>
      <c r="K5976" t="s">
        <v>1897</v>
      </c>
      <c r="L5976" t="s">
        <v>2636</v>
      </c>
      <c r="M5976" t="s">
        <v>164</v>
      </c>
      <c r="N5976" t="s">
        <v>1839</v>
      </c>
      <c r="R5976" t="s">
        <v>30</v>
      </c>
      <c r="T5976">
        <v>4</v>
      </c>
      <c r="U5976">
        <f t="shared" si="281"/>
        <v>0</v>
      </c>
    </row>
    <row r="5977" spans="1:21" x14ac:dyDescent="0.25">
      <c r="A5977">
        <v>20230909</v>
      </c>
      <c r="B5977" t="s">
        <v>2639</v>
      </c>
      <c r="C5977" t="str">
        <f t="shared" si="279"/>
        <v>L</v>
      </c>
      <c r="D5977" t="s">
        <v>171</v>
      </c>
      <c r="E5977" s="1">
        <v>8</v>
      </c>
      <c r="F5977" s="1">
        <v>52</v>
      </c>
      <c r="G5977">
        <f t="shared" si="280"/>
        <v>-44</v>
      </c>
      <c r="H5977" t="s">
        <v>2624</v>
      </c>
      <c r="I5977" t="s">
        <v>2629</v>
      </c>
      <c r="J5977" t="s">
        <v>208</v>
      </c>
      <c r="K5977" t="s">
        <v>1897</v>
      </c>
      <c r="L5977" t="s">
        <v>2636</v>
      </c>
      <c r="M5977" t="s">
        <v>164</v>
      </c>
      <c r="N5977" t="s">
        <v>1839</v>
      </c>
      <c r="R5977" t="s">
        <v>30</v>
      </c>
      <c r="T5977">
        <v>4</v>
      </c>
      <c r="U5977">
        <f t="shared" si="281"/>
        <v>0</v>
      </c>
    </row>
    <row r="5978" spans="1:21" x14ac:dyDescent="0.25">
      <c r="A5978">
        <v>20230909</v>
      </c>
      <c r="B5978" t="s">
        <v>376</v>
      </c>
      <c r="C5978" t="str">
        <f t="shared" si="279"/>
        <v>W</v>
      </c>
      <c r="D5978" t="s">
        <v>1821</v>
      </c>
      <c r="E5978" s="1">
        <v>27</v>
      </c>
      <c r="F5978" s="1">
        <v>10</v>
      </c>
      <c r="G5978">
        <f t="shared" si="280"/>
        <v>17</v>
      </c>
      <c r="H5978" t="s">
        <v>2624</v>
      </c>
      <c r="I5978" t="s">
        <v>2629</v>
      </c>
      <c r="J5978" t="s">
        <v>207</v>
      </c>
      <c r="K5978" t="s">
        <v>1907</v>
      </c>
      <c r="L5978" t="s">
        <v>1906</v>
      </c>
      <c r="M5978" t="s">
        <v>164</v>
      </c>
      <c r="N5978" t="s">
        <v>1839</v>
      </c>
      <c r="R5978" t="s">
        <v>30</v>
      </c>
      <c r="T5978">
        <v>4</v>
      </c>
      <c r="U5978">
        <f t="shared" si="281"/>
        <v>0</v>
      </c>
    </row>
    <row r="5979" spans="1:21" x14ac:dyDescent="0.25">
      <c r="A5979">
        <v>20230909</v>
      </c>
      <c r="B5979" t="s">
        <v>1821</v>
      </c>
      <c r="C5979" t="str">
        <f t="shared" si="279"/>
        <v>L</v>
      </c>
      <c r="D5979" t="s">
        <v>376</v>
      </c>
      <c r="E5979" s="1">
        <v>10</v>
      </c>
      <c r="F5979" s="1">
        <v>27</v>
      </c>
      <c r="G5979">
        <f t="shared" si="280"/>
        <v>-17</v>
      </c>
      <c r="H5979" t="s">
        <v>2624</v>
      </c>
      <c r="I5979" t="s">
        <v>2629</v>
      </c>
      <c r="J5979" t="s">
        <v>207</v>
      </c>
      <c r="K5979" t="s">
        <v>1907</v>
      </c>
      <c r="L5979" t="s">
        <v>1906</v>
      </c>
      <c r="M5979" t="s">
        <v>164</v>
      </c>
      <c r="N5979" t="s">
        <v>1839</v>
      </c>
      <c r="R5979" t="s">
        <v>30</v>
      </c>
      <c r="T5979">
        <v>4</v>
      </c>
      <c r="U5979">
        <f t="shared" si="281"/>
        <v>0</v>
      </c>
    </row>
    <row r="5980" spans="1:21" x14ac:dyDescent="0.25">
      <c r="A5980">
        <v>20230910</v>
      </c>
      <c r="B5980" t="s">
        <v>1264</v>
      </c>
      <c r="C5980" t="str">
        <f t="shared" si="279"/>
        <v>W</v>
      </c>
      <c r="D5980" t="s">
        <v>1817</v>
      </c>
      <c r="E5980" s="1">
        <v>32</v>
      </c>
      <c r="F5980" s="1">
        <v>26</v>
      </c>
      <c r="G5980">
        <f t="shared" si="280"/>
        <v>6</v>
      </c>
      <c r="H5980" t="s">
        <v>2624</v>
      </c>
      <c r="I5980" t="s">
        <v>2629</v>
      </c>
      <c r="J5980" t="s">
        <v>210</v>
      </c>
      <c r="K5980" t="s">
        <v>2638</v>
      </c>
      <c r="L5980" t="s">
        <v>1854</v>
      </c>
      <c r="M5980" t="s">
        <v>164</v>
      </c>
      <c r="N5980" t="s">
        <v>1839</v>
      </c>
      <c r="R5980" t="s">
        <v>30</v>
      </c>
      <c r="T5980">
        <v>4</v>
      </c>
      <c r="U5980">
        <f t="shared" si="281"/>
        <v>0</v>
      </c>
    </row>
    <row r="5981" spans="1:21" x14ac:dyDescent="0.25">
      <c r="A5981">
        <v>20230910</v>
      </c>
      <c r="B5981" t="s">
        <v>1817</v>
      </c>
      <c r="C5981" t="str">
        <f t="shared" si="279"/>
        <v>L</v>
      </c>
      <c r="D5981" t="s">
        <v>1264</v>
      </c>
      <c r="E5981" s="1">
        <v>26</v>
      </c>
      <c r="F5981" s="1">
        <v>32</v>
      </c>
      <c r="G5981">
        <f t="shared" si="280"/>
        <v>-6</v>
      </c>
      <c r="H5981" t="s">
        <v>2624</v>
      </c>
      <c r="I5981" t="s">
        <v>2629</v>
      </c>
      <c r="J5981" t="s">
        <v>210</v>
      </c>
      <c r="K5981" t="s">
        <v>2638</v>
      </c>
      <c r="L5981" t="s">
        <v>1854</v>
      </c>
      <c r="M5981" t="s">
        <v>164</v>
      </c>
      <c r="N5981" t="s">
        <v>1839</v>
      </c>
      <c r="R5981" t="s">
        <v>30</v>
      </c>
      <c r="T5981">
        <v>4</v>
      </c>
      <c r="U5981">
        <f t="shared" si="281"/>
        <v>1</v>
      </c>
    </row>
    <row r="5982" spans="1:21" x14ac:dyDescent="0.25">
      <c r="A5982">
        <v>20230910</v>
      </c>
      <c r="B5982" t="s">
        <v>1828</v>
      </c>
      <c r="C5982" t="str">
        <f t="shared" si="279"/>
        <v>W</v>
      </c>
      <c r="D5982" t="s">
        <v>503</v>
      </c>
      <c r="E5982" s="1">
        <v>18</v>
      </c>
      <c r="F5982" s="1">
        <v>3</v>
      </c>
      <c r="G5982">
        <f t="shared" si="280"/>
        <v>15</v>
      </c>
      <c r="H5982" t="s">
        <v>2624</v>
      </c>
      <c r="I5982" t="s">
        <v>2629</v>
      </c>
      <c r="J5982" t="s">
        <v>212</v>
      </c>
      <c r="K5982" t="s">
        <v>1907</v>
      </c>
      <c r="L5982" t="s">
        <v>1906</v>
      </c>
      <c r="M5982" t="s">
        <v>164</v>
      </c>
      <c r="N5982" t="s">
        <v>1839</v>
      </c>
      <c r="R5982" t="s">
        <v>30</v>
      </c>
      <c r="T5982">
        <v>4</v>
      </c>
      <c r="U5982">
        <f t="shared" si="281"/>
        <v>0</v>
      </c>
    </row>
    <row r="5983" spans="1:21" x14ac:dyDescent="0.25">
      <c r="A5983">
        <v>20230910</v>
      </c>
      <c r="B5983" t="s">
        <v>503</v>
      </c>
      <c r="C5983" t="str">
        <f t="shared" si="279"/>
        <v>L</v>
      </c>
      <c r="D5983" t="s">
        <v>1828</v>
      </c>
      <c r="E5983" s="1">
        <v>3</v>
      </c>
      <c r="F5983" s="1">
        <v>18</v>
      </c>
      <c r="G5983">
        <f t="shared" si="280"/>
        <v>-15</v>
      </c>
      <c r="H5983" t="s">
        <v>2624</v>
      </c>
      <c r="I5983" t="s">
        <v>2629</v>
      </c>
      <c r="J5983" t="s">
        <v>212</v>
      </c>
      <c r="K5983" t="s">
        <v>1907</v>
      </c>
      <c r="L5983" t="s">
        <v>1906</v>
      </c>
      <c r="M5983" t="s">
        <v>164</v>
      </c>
      <c r="N5983" t="s">
        <v>1839</v>
      </c>
      <c r="R5983" t="s">
        <v>30</v>
      </c>
      <c r="T5983">
        <v>4</v>
      </c>
      <c r="U5983">
        <f t="shared" si="281"/>
        <v>0</v>
      </c>
    </row>
    <row r="5984" spans="1:21" x14ac:dyDescent="0.25">
      <c r="A5984">
        <v>20230910</v>
      </c>
      <c r="B5984" t="s">
        <v>1823</v>
      </c>
      <c r="C5984" t="str">
        <f t="shared" si="279"/>
        <v>W</v>
      </c>
      <c r="D5984" t="s">
        <v>2637</v>
      </c>
      <c r="E5984" s="1">
        <v>42</v>
      </c>
      <c r="F5984" s="1">
        <v>12</v>
      </c>
      <c r="G5984">
        <f t="shared" si="280"/>
        <v>30</v>
      </c>
      <c r="H5984" t="s">
        <v>2624</v>
      </c>
      <c r="I5984" t="s">
        <v>2629</v>
      </c>
      <c r="J5984" t="s">
        <v>207</v>
      </c>
      <c r="K5984" t="s">
        <v>2628</v>
      </c>
      <c r="L5984" t="s">
        <v>2093</v>
      </c>
      <c r="M5984" t="s">
        <v>164</v>
      </c>
      <c r="N5984" t="s">
        <v>1839</v>
      </c>
      <c r="R5984" t="s">
        <v>30</v>
      </c>
      <c r="T5984">
        <v>4</v>
      </c>
      <c r="U5984">
        <f t="shared" si="281"/>
        <v>0</v>
      </c>
    </row>
    <row r="5985" spans="1:21" x14ac:dyDescent="0.25">
      <c r="A5985">
        <v>20230910</v>
      </c>
      <c r="B5985" t="s">
        <v>2637</v>
      </c>
      <c r="C5985" t="str">
        <f t="shared" si="279"/>
        <v>L</v>
      </c>
      <c r="D5985" t="s">
        <v>1823</v>
      </c>
      <c r="E5985" s="1">
        <v>12</v>
      </c>
      <c r="F5985" s="1">
        <v>42</v>
      </c>
      <c r="G5985">
        <f t="shared" si="280"/>
        <v>-30</v>
      </c>
      <c r="H5985" t="s">
        <v>2624</v>
      </c>
      <c r="I5985" t="s">
        <v>2629</v>
      </c>
      <c r="J5985" t="s">
        <v>207</v>
      </c>
      <c r="K5985" t="s">
        <v>2628</v>
      </c>
      <c r="L5985" t="s">
        <v>2093</v>
      </c>
      <c r="M5985" t="s">
        <v>164</v>
      </c>
      <c r="N5985" t="s">
        <v>1839</v>
      </c>
      <c r="R5985" t="s">
        <v>30</v>
      </c>
      <c r="T5985">
        <v>4</v>
      </c>
      <c r="U5985">
        <f t="shared" si="281"/>
        <v>0</v>
      </c>
    </row>
    <row r="5986" spans="1:21" x14ac:dyDescent="0.25">
      <c r="A5986">
        <v>20230914</v>
      </c>
      <c r="B5986" t="s">
        <v>164</v>
      </c>
      <c r="C5986" t="str">
        <f t="shared" si="279"/>
        <v>W</v>
      </c>
      <c r="D5986" t="s">
        <v>2635</v>
      </c>
      <c r="E5986" s="1">
        <v>27</v>
      </c>
      <c r="F5986" s="1">
        <v>12</v>
      </c>
      <c r="G5986">
        <f t="shared" si="280"/>
        <v>15</v>
      </c>
      <c r="H5986" t="s">
        <v>2624</v>
      </c>
      <c r="I5986" t="s">
        <v>2629</v>
      </c>
      <c r="J5986" t="s">
        <v>208</v>
      </c>
      <c r="K5986" t="s">
        <v>1955</v>
      </c>
      <c r="L5986" t="s">
        <v>2630</v>
      </c>
      <c r="M5986" t="s">
        <v>164</v>
      </c>
      <c r="N5986" t="s">
        <v>1033</v>
      </c>
      <c r="R5986" t="s">
        <v>30</v>
      </c>
      <c r="T5986">
        <v>4</v>
      </c>
      <c r="U5986">
        <f t="shared" si="281"/>
        <v>0</v>
      </c>
    </row>
    <row r="5987" spans="1:21" x14ac:dyDescent="0.25">
      <c r="A5987">
        <v>20230914</v>
      </c>
      <c r="B5987" t="s">
        <v>2635</v>
      </c>
      <c r="C5987" t="str">
        <f t="shared" si="279"/>
        <v>L</v>
      </c>
      <c r="D5987" t="s">
        <v>164</v>
      </c>
      <c r="E5987" s="1">
        <v>12</v>
      </c>
      <c r="F5987" s="1">
        <v>27</v>
      </c>
      <c r="G5987">
        <f t="shared" si="280"/>
        <v>-15</v>
      </c>
      <c r="H5987" t="s">
        <v>2624</v>
      </c>
      <c r="I5987" t="s">
        <v>2629</v>
      </c>
      <c r="J5987" t="s">
        <v>208</v>
      </c>
      <c r="K5987" t="s">
        <v>1955</v>
      </c>
      <c r="L5987" t="s">
        <v>2630</v>
      </c>
      <c r="M5987" t="s">
        <v>164</v>
      </c>
      <c r="N5987" t="s">
        <v>1037</v>
      </c>
      <c r="R5987" t="s">
        <v>30</v>
      </c>
      <c r="T5987">
        <v>4</v>
      </c>
      <c r="U5987">
        <f t="shared" si="281"/>
        <v>0</v>
      </c>
    </row>
    <row r="5988" spans="1:21" x14ac:dyDescent="0.25">
      <c r="A5988">
        <v>20230915</v>
      </c>
      <c r="B5988" t="s">
        <v>1787</v>
      </c>
      <c r="C5988" t="str">
        <f t="shared" si="279"/>
        <v>W</v>
      </c>
      <c r="D5988" t="s">
        <v>2639</v>
      </c>
      <c r="E5988" s="1">
        <v>71</v>
      </c>
      <c r="F5988" s="1">
        <v>3</v>
      </c>
      <c r="G5988">
        <f t="shared" si="280"/>
        <v>68</v>
      </c>
      <c r="H5988" t="s">
        <v>2624</v>
      </c>
      <c r="I5988" t="s">
        <v>2629</v>
      </c>
      <c r="J5988" t="s">
        <v>208</v>
      </c>
      <c r="K5988" t="s">
        <v>2628</v>
      </c>
      <c r="L5988" t="s">
        <v>2093</v>
      </c>
      <c r="M5988" t="s">
        <v>164</v>
      </c>
      <c r="N5988" t="s">
        <v>1839</v>
      </c>
      <c r="R5988" t="s">
        <v>30</v>
      </c>
      <c r="T5988">
        <v>4</v>
      </c>
      <c r="U5988">
        <f t="shared" si="281"/>
        <v>0</v>
      </c>
    </row>
    <row r="5989" spans="1:21" x14ac:dyDescent="0.25">
      <c r="A5989">
        <v>20230915</v>
      </c>
      <c r="B5989" t="s">
        <v>2639</v>
      </c>
      <c r="C5989" t="str">
        <f t="shared" si="279"/>
        <v>L</v>
      </c>
      <c r="D5989" t="s">
        <v>1787</v>
      </c>
      <c r="E5989" s="1">
        <v>3</v>
      </c>
      <c r="F5989" s="1">
        <v>71</v>
      </c>
      <c r="G5989">
        <f t="shared" si="280"/>
        <v>-68</v>
      </c>
      <c r="H5989" t="s">
        <v>2624</v>
      </c>
      <c r="I5989" t="s">
        <v>2629</v>
      </c>
      <c r="J5989" t="s">
        <v>208</v>
      </c>
      <c r="K5989" t="s">
        <v>2628</v>
      </c>
      <c r="L5989" t="s">
        <v>2093</v>
      </c>
      <c r="M5989" t="s">
        <v>164</v>
      </c>
      <c r="N5989" t="s">
        <v>1839</v>
      </c>
      <c r="R5989" t="s">
        <v>30</v>
      </c>
      <c r="T5989">
        <v>4</v>
      </c>
      <c r="U5989">
        <f t="shared" si="281"/>
        <v>0</v>
      </c>
    </row>
    <row r="5990" spans="1:21" x14ac:dyDescent="0.25">
      <c r="A5990">
        <v>20230916</v>
      </c>
      <c r="B5990" t="s">
        <v>1264</v>
      </c>
      <c r="C5990" t="str">
        <f t="shared" si="279"/>
        <v>W</v>
      </c>
      <c r="D5990" t="s">
        <v>326</v>
      </c>
      <c r="E5990" s="1">
        <v>28</v>
      </c>
      <c r="F5990" s="1">
        <v>8</v>
      </c>
      <c r="G5990">
        <f t="shared" si="280"/>
        <v>20</v>
      </c>
      <c r="H5990" t="s">
        <v>2624</v>
      </c>
      <c r="I5990" t="s">
        <v>2629</v>
      </c>
      <c r="J5990" t="s">
        <v>210</v>
      </c>
      <c r="K5990" t="s">
        <v>1948</v>
      </c>
      <c r="L5990" t="s">
        <v>1947</v>
      </c>
      <c r="M5990" t="s">
        <v>164</v>
      </c>
      <c r="N5990" t="s">
        <v>1839</v>
      </c>
      <c r="R5990" t="s">
        <v>30</v>
      </c>
      <c r="T5990">
        <v>4</v>
      </c>
      <c r="U5990">
        <f t="shared" si="281"/>
        <v>0</v>
      </c>
    </row>
    <row r="5991" spans="1:21" x14ac:dyDescent="0.25">
      <c r="A5991">
        <v>20230916</v>
      </c>
      <c r="B5991" t="s">
        <v>326</v>
      </c>
      <c r="C5991" t="str">
        <f t="shared" si="279"/>
        <v>L</v>
      </c>
      <c r="D5991" t="s">
        <v>1264</v>
      </c>
      <c r="E5991" s="1">
        <v>8</v>
      </c>
      <c r="F5991" s="1">
        <v>28</v>
      </c>
      <c r="G5991">
        <f t="shared" si="280"/>
        <v>-20</v>
      </c>
      <c r="H5991" t="s">
        <v>2624</v>
      </c>
      <c r="I5991" t="s">
        <v>2629</v>
      </c>
      <c r="J5991" t="s">
        <v>210</v>
      </c>
      <c r="K5991" t="s">
        <v>1948</v>
      </c>
      <c r="L5991" t="s">
        <v>1947</v>
      </c>
      <c r="M5991" t="s">
        <v>164</v>
      </c>
      <c r="N5991" t="s">
        <v>1839</v>
      </c>
      <c r="R5991" t="s">
        <v>30</v>
      </c>
      <c r="T5991">
        <v>4</v>
      </c>
      <c r="U5991">
        <f t="shared" si="281"/>
        <v>0</v>
      </c>
    </row>
    <row r="5992" spans="1:21" x14ac:dyDescent="0.25">
      <c r="A5992">
        <v>20230916</v>
      </c>
      <c r="B5992" t="s">
        <v>2633</v>
      </c>
      <c r="C5992" t="str">
        <f t="shared" si="279"/>
        <v>W</v>
      </c>
      <c r="D5992" t="s">
        <v>2637</v>
      </c>
      <c r="E5992" s="1">
        <v>43</v>
      </c>
      <c r="F5992" s="1">
        <v>10</v>
      </c>
      <c r="G5992">
        <f t="shared" si="280"/>
        <v>33</v>
      </c>
      <c r="H5992" t="s">
        <v>2624</v>
      </c>
      <c r="I5992" t="s">
        <v>2629</v>
      </c>
      <c r="J5992" t="s">
        <v>207</v>
      </c>
      <c r="K5992" t="s">
        <v>2638</v>
      </c>
      <c r="L5992" t="s">
        <v>1854</v>
      </c>
      <c r="M5992" t="s">
        <v>164</v>
      </c>
      <c r="N5992" t="s">
        <v>1839</v>
      </c>
      <c r="R5992" t="s">
        <v>30</v>
      </c>
      <c r="T5992">
        <v>4</v>
      </c>
      <c r="U5992">
        <f t="shared" si="281"/>
        <v>0</v>
      </c>
    </row>
    <row r="5993" spans="1:21" x14ac:dyDescent="0.25">
      <c r="A5993">
        <v>20230916</v>
      </c>
      <c r="B5993" t="s">
        <v>2637</v>
      </c>
      <c r="C5993" t="str">
        <f t="shared" si="279"/>
        <v>L</v>
      </c>
      <c r="D5993" t="s">
        <v>2633</v>
      </c>
      <c r="E5993" s="1">
        <v>10</v>
      </c>
      <c r="F5993" s="1">
        <v>43</v>
      </c>
      <c r="G5993">
        <f t="shared" si="280"/>
        <v>-33</v>
      </c>
      <c r="H5993" t="s">
        <v>2624</v>
      </c>
      <c r="I5993" t="s">
        <v>2629</v>
      </c>
      <c r="J5993" t="s">
        <v>207</v>
      </c>
      <c r="K5993" t="s">
        <v>2638</v>
      </c>
      <c r="L5993" t="s">
        <v>1854</v>
      </c>
      <c r="M5993" t="s">
        <v>164</v>
      </c>
      <c r="N5993" t="s">
        <v>1839</v>
      </c>
      <c r="R5993" t="s">
        <v>30</v>
      </c>
      <c r="T5993">
        <v>4</v>
      </c>
      <c r="U5993">
        <f t="shared" si="281"/>
        <v>0</v>
      </c>
    </row>
    <row r="5994" spans="1:21" x14ac:dyDescent="0.25">
      <c r="A5994">
        <v>20230916</v>
      </c>
      <c r="B5994" t="s">
        <v>1825</v>
      </c>
      <c r="C5994" t="str">
        <f t="shared" si="279"/>
        <v>W</v>
      </c>
      <c r="D5994" t="s">
        <v>2631</v>
      </c>
      <c r="E5994" s="1">
        <v>59</v>
      </c>
      <c r="F5994" s="1">
        <v>16</v>
      </c>
      <c r="G5994">
        <f t="shared" si="280"/>
        <v>43</v>
      </c>
      <c r="H5994" t="s">
        <v>2624</v>
      </c>
      <c r="I5994" t="s">
        <v>2629</v>
      </c>
      <c r="J5994" t="s">
        <v>212</v>
      </c>
      <c r="K5994" t="s">
        <v>2632</v>
      </c>
      <c r="L5994" t="s">
        <v>2249</v>
      </c>
      <c r="M5994" t="s">
        <v>164</v>
      </c>
      <c r="N5994" t="s">
        <v>1839</v>
      </c>
      <c r="R5994" t="s">
        <v>30</v>
      </c>
      <c r="T5994">
        <v>4</v>
      </c>
      <c r="U5994">
        <f t="shared" si="281"/>
        <v>0</v>
      </c>
    </row>
    <row r="5995" spans="1:21" x14ac:dyDescent="0.25">
      <c r="A5995">
        <v>20230916</v>
      </c>
      <c r="B5995" t="s">
        <v>2631</v>
      </c>
      <c r="C5995" t="str">
        <f t="shared" si="279"/>
        <v>L</v>
      </c>
      <c r="D5995" t="s">
        <v>1825</v>
      </c>
      <c r="E5995" s="1">
        <v>16</v>
      </c>
      <c r="F5995" s="1">
        <v>59</v>
      </c>
      <c r="G5995">
        <f t="shared" si="280"/>
        <v>-43</v>
      </c>
      <c r="H5995" t="s">
        <v>2624</v>
      </c>
      <c r="I5995" t="s">
        <v>2629</v>
      </c>
      <c r="J5995" t="s">
        <v>212</v>
      </c>
      <c r="K5995" t="s">
        <v>2632</v>
      </c>
      <c r="L5995" t="s">
        <v>2249</v>
      </c>
      <c r="M5995" t="s">
        <v>164</v>
      </c>
      <c r="N5995" t="s">
        <v>1839</v>
      </c>
      <c r="R5995" t="s">
        <v>30</v>
      </c>
      <c r="T5995">
        <v>4</v>
      </c>
      <c r="U5995">
        <f t="shared" si="281"/>
        <v>0</v>
      </c>
    </row>
    <row r="5996" spans="1:21" x14ac:dyDescent="0.25">
      <c r="A5996">
        <v>20230917</v>
      </c>
      <c r="B5996" t="s">
        <v>376</v>
      </c>
      <c r="C5996" t="str">
        <f t="shared" si="279"/>
        <v>W</v>
      </c>
      <c r="D5996" t="s">
        <v>1823</v>
      </c>
      <c r="E5996" s="1">
        <v>34</v>
      </c>
      <c r="F5996" s="1">
        <v>12</v>
      </c>
      <c r="G5996">
        <f t="shared" si="280"/>
        <v>22</v>
      </c>
      <c r="H5996" t="s">
        <v>2624</v>
      </c>
      <c r="I5996" t="s">
        <v>2629</v>
      </c>
      <c r="J5996" t="s">
        <v>207</v>
      </c>
      <c r="K5996" t="s">
        <v>1948</v>
      </c>
      <c r="L5996" t="s">
        <v>1947</v>
      </c>
      <c r="M5996" t="s">
        <v>164</v>
      </c>
      <c r="N5996" t="s">
        <v>1839</v>
      </c>
      <c r="R5996" t="s">
        <v>30</v>
      </c>
      <c r="T5996">
        <v>4</v>
      </c>
      <c r="U5996">
        <f t="shared" si="281"/>
        <v>0</v>
      </c>
    </row>
    <row r="5997" spans="1:21" x14ac:dyDescent="0.25">
      <c r="A5997">
        <v>20230917</v>
      </c>
      <c r="B5997" t="s">
        <v>1823</v>
      </c>
      <c r="C5997" t="str">
        <f t="shared" si="279"/>
        <v>L</v>
      </c>
      <c r="D5997" t="s">
        <v>376</v>
      </c>
      <c r="E5997" s="1">
        <v>12</v>
      </c>
      <c r="F5997" s="1">
        <v>34</v>
      </c>
      <c r="G5997">
        <f t="shared" si="280"/>
        <v>-22</v>
      </c>
      <c r="H5997" t="s">
        <v>2624</v>
      </c>
      <c r="I5997" t="s">
        <v>2629</v>
      </c>
      <c r="J5997" t="s">
        <v>207</v>
      </c>
      <c r="K5997" t="s">
        <v>1948</v>
      </c>
      <c r="L5997" t="s">
        <v>1947</v>
      </c>
      <c r="M5997" t="s">
        <v>164</v>
      </c>
      <c r="N5997" t="s">
        <v>1839</v>
      </c>
      <c r="R5997" t="s">
        <v>30</v>
      </c>
      <c r="T5997">
        <v>4</v>
      </c>
      <c r="U5997">
        <f t="shared" si="281"/>
        <v>0</v>
      </c>
    </row>
    <row r="5998" spans="1:21" x14ac:dyDescent="0.25">
      <c r="A5998">
        <v>20230917</v>
      </c>
      <c r="B5998" t="s">
        <v>1828</v>
      </c>
      <c r="C5998" t="str">
        <f t="shared" si="279"/>
        <v>W</v>
      </c>
      <c r="D5998" t="s">
        <v>397</v>
      </c>
      <c r="E5998" s="1">
        <v>76</v>
      </c>
      <c r="F5998" s="1">
        <v>0</v>
      </c>
      <c r="G5998">
        <f t="shared" si="280"/>
        <v>76</v>
      </c>
      <c r="H5998" t="s">
        <v>2624</v>
      </c>
      <c r="I5998" t="s">
        <v>2629</v>
      </c>
      <c r="J5998" t="s">
        <v>212</v>
      </c>
      <c r="K5998" t="s">
        <v>2638</v>
      </c>
      <c r="L5998" t="s">
        <v>1854</v>
      </c>
      <c r="M5998" t="s">
        <v>164</v>
      </c>
      <c r="N5998" t="s">
        <v>1839</v>
      </c>
      <c r="R5998" t="s">
        <v>30</v>
      </c>
      <c r="T5998">
        <v>4</v>
      </c>
      <c r="U5998">
        <f t="shared" si="281"/>
        <v>0</v>
      </c>
    </row>
    <row r="5999" spans="1:21" x14ac:dyDescent="0.25">
      <c r="A5999">
        <v>20230917</v>
      </c>
      <c r="B5999" t="s">
        <v>397</v>
      </c>
      <c r="C5999" t="str">
        <f t="shared" si="279"/>
        <v>L</v>
      </c>
      <c r="D5999" t="s">
        <v>1828</v>
      </c>
      <c r="E5999" s="1">
        <v>0</v>
      </c>
      <c r="F5999" s="1">
        <v>76</v>
      </c>
      <c r="G5999">
        <f t="shared" si="280"/>
        <v>-76</v>
      </c>
      <c r="H5999" t="s">
        <v>2624</v>
      </c>
      <c r="I5999" t="s">
        <v>2629</v>
      </c>
      <c r="J5999" t="s">
        <v>212</v>
      </c>
      <c r="K5999" t="s">
        <v>2638</v>
      </c>
      <c r="L5999" t="s">
        <v>1854</v>
      </c>
      <c r="M5999" t="s">
        <v>164</v>
      </c>
      <c r="N5999" t="s">
        <v>1839</v>
      </c>
      <c r="R5999" t="s">
        <v>30</v>
      </c>
      <c r="T5999">
        <v>4</v>
      </c>
      <c r="U5999">
        <f t="shared" si="281"/>
        <v>0</v>
      </c>
    </row>
    <row r="6000" spans="1:21" x14ac:dyDescent="0.25">
      <c r="A6000">
        <v>20230917</v>
      </c>
      <c r="B6000" t="s">
        <v>1824</v>
      </c>
      <c r="C6000" t="str">
        <f t="shared" si="279"/>
        <v>L</v>
      </c>
      <c r="D6000" t="s">
        <v>1817</v>
      </c>
      <c r="E6000" s="1">
        <v>15</v>
      </c>
      <c r="F6000" s="1">
        <v>22</v>
      </c>
      <c r="G6000">
        <f t="shared" si="280"/>
        <v>-7</v>
      </c>
      <c r="H6000" t="s">
        <v>2624</v>
      </c>
      <c r="I6000" t="s">
        <v>2629</v>
      </c>
      <c r="J6000" t="s">
        <v>210</v>
      </c>
      <c r="K6000" t="s">
        <v>1897</v>
      </c>
      <c r="L6000" t="s">
        <v>2636</v>
      </c>
      <c r="M6000" t="s">
        <v>164</v>
      </c>
      <c r="N6000" t="s">
        <v>1839</v>
      </c>
      <c r="R6000" t="s">
        <v>30</v>
      </c>
      <c r="T6000">
        <v>4</v>
      </c>
      <c r="U6000">
        <f t="shared" si="281"/>
        <v>1</v>
      </c>
    </row>
    <row r="6001" spans="1:21" x14ac:dyDescent="0.25">
      <c r="A6001">
        <v>20230917</v>
      </c>
      <c r="B6001" t="s">
        <v>1817</v>
      </c>
      <c r="C6001" t="str">
        <f t="shared" si="279"/>
        <v>W</v>
      </c>
      <c r="D6001" t="s">
        <v>1824</v>
      </c>
      <c r="E6001" s="1">
        <v>22</v>
      </c>
      <c r="F6001" s="1">
        <v>15</v>
      </c>
      <c r="G6001">
        <f t="shared" si="280"/>
        <v>7</v>
      </c>
      <c r="H6001" t="s">
        <v>2624</v>
      </c>
      <c r="I6001" t="s">
        <v>2629</v>
      </c>
      <c r="J6001" t="s">
        <v>210</v>
      </c>
      <c r="K6001" t="s">
        <v>1897</v>
      </c>
      <c r="L6001" t="s">
        <v>2636</v>
      </c>
      <c r="M6001" t="s">
        <v>164</v>
      </c>
      <c r="N6001" t="s">
        <v>1839</v>
      </c>
      <c r="R6001" t="s">
        <v>30</v>
      </c>
      <c r="T6001">
        <v>4</v>
      </c>
      <c r="U6001">
        <f t="shared" si="281"/>
        <v>0</v>
      </c>
    </row>
    <row r="6002" spans="1:21" x14ac:dyDescent="0.25">
      <c r="A6002">
        <v>20230920</v>
      </c>
      <c r="B6002" t="s">
        <v>171</v>
      </c>
      <c r="C6002" t="str">
        <f t="shared" si="279"/>
        <v>W</v>
      </c>
      <c r="D6002" t="s">
        <v>2635</v>
      </c>
      <c r="E6002" s="1">
        <v>38</v>
      </c>
      <c r="F6002" s="1">
        <v>17</v>
      </c>
      <c r="G6002">
        <f t="shared" si="280"/>
        <v>21</v>
      </c>
      <c r="H6002" t="s">
        <v>2624</v>
      </c>
      <c r="I6002" t="s">
        <v>2629</v>
      </c>
      <c r="J6002" t="s">
        <v>208</v>
      </c>
      <c r="K6002" t="s">
        <v>1948</v>
      </c>
      <c r="L6002" t="s">
        <v>1947</v>
      </c>
      <c r="M6002" t="s">
        <v>164</v>
      </c>
      <c r="N6002" t="s">
        <v>1839</v>
      </c>
      <c r="R6002" t="s">
        <v>30</v>
      </c>
      <c r="T6002">
        <v>4</v>
      </c>
      <c r="U6002">
        <f t="shared" si="281"/>
        <v>0</v>
      </c>
    </row>
    <row r="6003" spans="1:21" x14ac:dyDescent="0.25">
      <c r="A6003">
        <v>20230920</v>
      </c>
      <c r="B6003" t="s">
        <v>2635</v>
      </c>
      <c r="C6003" t="str">
        <f t="shared" si="279"/>
        <v>L</v>
      </c>
      <c r="D6003" t="s">
        <v>171</v>
      </c>
      <c r="E6003" s="1">
        <v>17</v>
      </c>
      <c r="F6003" s="1">
        <v>38</v>
      </c>
      <c r="G6003">
        <f t="shared" si="280"/>
        <v>-21</v>
      </c>
      <c r="H6003" t="s">
        <v>2624</v>
      </c>
      <c r="I6003" t="s">
        <v>2629</v>
      </c>
      <c r="J6003" t="s">
        <v>208</v>
      </c>
      <c r="K6003" t="s">
        <v>1948</v>
      </c>
      <c r="L6003" t="s">
        <v>1947</v>
      </c>
      <c r="M6003" t="s">
        <v>164</v>
      </c>
      <c r="N6003" t="s">
        <v>1839</v>
      </c>
      <c r="R6003" t="s">
        <v>30</v>
      </c>
      <c r="T6003">
        <v>4</v>
      </c>
      <c r="U6003">
        <f t="shared" si="281"/>
        <v>0</v>
      </c>
    </row>
    <row r="6004" spans="1:21" x14ac:dyDescent="0.25">
      <c r="A6004">
        <v>20230921</v>
      </c>
      <c r="B6004" t="s">
        <v>164</v>
      </c>
      <c r="C6004" t="str">
        <f t="shared" si="279"/>
        <v>W</v>
      </c>
      <c r="D6004" t="s">
        <v>2639</v>
      </c>
      <c r="E6004" s="1">
        <v>96</v>
      </c>
      <c r="F6004" s="1">
        <v>0</v>
      </c>
      <c r="G6004">
        <f t="shared" si="280"/>
        <v>96</v>
      </c>
      <c r="H6004" t="s">
        <v>2624</v>
      </c>
      <c r="I6004" t="s">
        <v>2629</v>
      </c>
      <c r="J6004" t="s">
        <v>208</v>
      </c>
      <c r="K6004" t="s">
        <v>1907</v>
      </c>
      <c r="L6004" t="s">
        <v>1906</v>
      </c>
      <c r="M6004" t="s">
        <v>164</v>
      </c>
      <c r="N6004" t="s">
        <v>1033</v>
      </c>
      <c r="R6004" t="s">
        <v>30</v>
      </c>
      <c r="T6004">
        <v>4</v>
      </c>
      <c r="U6004">
        <f t="shared" si="281"/>
        <v>0</v>
      </c>
    </row>
    <row r="6005" spans="1:21" x14ac:dyDescent="0.25">
      <c r="A6005">
        <v>20230921</v>
      </c>
      <c r="B6005" t="s">
        <v>2639</v>
      </c>
      <c r="C6005" t="str">
        <f t="shared" si="279"/>
        <v>L</v>
      </c>
      <c r="D6005" t="s">
        <v>164</v>
      </c>
      <c r="E6005" s="1">
        <v>0</v>
      </c>
      <c r="F6005" s="1">
        <v>96</v>
      </c>
      <c r="G6005">
        <f t="shared" si="280"/>
        <v>-96</v>
      </c>
      <c r="H6005" t="s">
        <v>2624</v>
      </c>
      <c r="I6005" t="s">
        <v>2629</v>
      </c>
      <c r="J6005" t="s">
        <v>208</v>
      </c>
      <c r="K6005" t="s">
        <v>1907</v>
      </c>
      <c r="L6005" t="s">
        <v>1906</v>
      </c>
      <c r="M6005" t="s">
        <v>164</v>
      </c>
      <c r="N6005" t="s">
        <v>1037</v>
      </c>
      <c r="R6005" t="s">
        <v>30</v>
      </c>
      <c r="T6005">
        <v>4</v>
      </c>
      <c r="U6005">
        <f t="shared" si="281"/>
        <v>0</v>
      </c>
    </row>
    <row r="6006" spans="1:21" x14ac:dyDescent="0.25">
      <c r="A6006">
        <v>20230922</v>
      </c>
      <c r="B6006" t="s">
        <v>1821</v>
      </c>
      <c r="C6006" t="str">
        <f t="shared" si="279"/>
        <v>W</v>
      </c>
      <c r="D6006" t="s">
        <v>2633</v>
      </c>
      <c r="E6006" s="1">
        <v>19</v>
      </c>
      <c r="F6006" s="1">
        <v>10</v>
      </c>
      <c r="G6006">
        <f t="shared" si="280"/>
        <v>9</v>
      </c>
      <c r="H6006" t="s">
        <v>2624</v>
      </c>
      <c r="I6006" t="s">
        <v>2629</v>
      </c>
      <c r="J6006" t="s">
        <v>207</v>
      </c>
      <c r="K6006" t="s">
        <v>1897</v>
      </c>
      <c r="L6006" t="s">
        <v>2636</v>
      </c>
      <c r="M6006" t="s">
        <v>164</v>
      </c>
      <c r="N6006" t="s">
        <v>1839</v>
      </c>
      <c r="R6006" t="s">
        <v>30</v>
      </c>
      <c r="T6006">
        <v>4</v>
      </c>
      <c r="U6006">
        <f t="shared" si="281"/>
        <v>0</v>
      </c>
    </row>
    <row r="6007" spans="1:21" x14ac:dyDescent="0.25">
      <c r="A6007">
        <v>20230922</v>
      </c>
      <c r="B6007" t="s">
        <v>2633</v>
      </c>
      <c r="C6007" t="str">
        <f t="shared" si="279"/>
        <v>L</v>
      </c>
      <c r="D6007" t="s">
        <v>1821</v>
      </c>
      <c r="E6007" s="1">
        <v>10</v>
      </c>
      <c r="F6007" s="1">
        <v>19</v>
      </c>
      <c r="G6007">
        <f t="shared" si="280"/>
        <v>-9</v>
      </c>
      <c r="H6007" t="s">
        <v>2624</v>
      </c>
      <c r="I6007" t="s">
        <v>2629</v>
      </c>
      <c r="J6007" t="s">
        <v>207</v>
      </c>
      <c r="K6007" t="s">
        <v>1897</v>
      </c>
      <c r="L6007" t="s">
        <v>2636</v>
      </c>
      <c r="M6007" t="s">
        <v>164</v>
      </c>
      <c r="N6007" t="s">
        <v>1839</v>
      </c>
      <c r="R6007" t="s">
        <v>30</v>
      </c>
      <c r="T6007">
        <v>4</v>
      </c>
      <c r="U6007">
        <f t="shared" si="281"/>
        <v>0</v>
      </c>
    </row>
    <row r="6008" spans="1:21" x14ac:dyDescent="0.25">
      <c r="A6008">
        <v>20230923</v>
      </c>
      <c r="B6008" t="s">
        <v>1828</v>
      </c>
      <c r="C6008" t="str">
        <f t="shared" si="279"/>
        <v>L</v>
      </c>
      <c r="D6008" t="s">
        <v>1825</v>
      </c>
      <c r="E6008" s="1">
        <v>8</v>
      </c>
      <c r="F6008" s="1">
        <v>13</v>
      </c>
      <c r="G6008">
        <f t="shared" si="280"/>
        <v>-5</v>
      </c>
      <c r="H6008" t="s">
        <v>2624</v>
      </c>
      <c r="I6008" t="s">
        <v>2629</v>
      </c>
      <c r="J6008" t="s">
        <v>212</v>
      </c>
      <c r="K6008" t="s">
        <v>1820</v>
      </c>
      <c r="L6008" t="s">
        <v>1819</v>
      </c>
      <c r="M6008" t="s">
        <v>164</v>
      </c>
      <c r="N6008" t="s">
        <v>1839</v>
      </c>
      <c r="R6008" t="s">
        <v>30</v>
      </c>
      <c r="T6008">
        <v>4</v>
      </c>
      <c r="U6008">
        <f t="shared" si="281"/>
        <v>1</v>
      </c>
    </row>
    <row r="6009" spans="1:21" x14ac:dyDescent="0.25">
      <c r="A6009">
        <v>20230923</v>
      </c>
      <c r="B6009" t="s">
        <v>1825</v>
      </c>
      <c r="C6009" t="str">
        <f t="shared" si="279"/>
        <v>W</v>
      </c>
      <c r="D6009" t="s">
        <v>1828</v>
      </c>
      <c r="E6009" s="1">
        <v>13</v>
      </c>
      <c r="F6009" s="1">
        <v>8</v>
      </c>
      <c r="G6009">
        <f t="shared" si="280"/>
        <v>5</v>
      </c>
      <c r="H6009" t="s">
        <v>2624</v>
      </c>
      <c r="I6009" t="s">
        <v>2629</v>
      </c>
      <c r="J6009" t="s">
        <v>212</v>
      </c>
      <c r="K6009" t="s">
        <v>1820</v>
      </c>
      <c r="L6009" t="s">
        <v>1819</v>
      </c>
      <c r="M6009" t="s">
        <v>164</v>
      </c>
      <c r="N6009" t="s">
        <v>1839</v>
      </c>
      <c r="R6009" t="s">
        <v>30</v>
      </c>
      <c r="T6009">
        <v>4</v>
      </c>
      <c r="U6009">
        <f t="shared" si="281"/>
        <v>0</v>
      </c>
    </row>
    <row r="6010" spans="1:21" x14ac:dyDescent="0.25">
      <c r="A6010">
        <v>20230923</v>
      </c>
      <c r="B6010" t="s">
        <v>376</v>
      </c>
      <c r="C6010" t="str">
        <f t="shared" si="279"/>
        <v>W</v>
      </c>
      <c r="D6010" t="s">
        <v>2637</v>
      </c>
      <c r="E6010" s="1">
        <v>71</v>
      </c>
      <c r="F6010" s="1">
        <v>0</v>
      </c>
      <c r="G6010">
        <f t="shared" si="280"/>
        <v>71</v>
      </c>
      <c r="H6010" t="s">
        <v>2624</v>
      </c>
      <c r="I6010" t="s">
        <v>2629</v>
      </c>
      <c r="J6010" t="s">
        <v>207</v>
      </c>
      <c r="K6010" t="s">
        <v>1955</v>
      </c>
      <c r="L6010" t="s">
        <v>2630</v>
      </c>
      <c r="M6010" t="s">
        <v>164</v>
      </c>
      <c r="N6010" t="s">
        <v>1839</v>
      </c>
      <c r="R6010" t="s">
        <v>30</v>
      </c>
      <c r="T6010">
        <v>4</v>
      </c>
      <c r="U6010">
        <f t="shared" si="281"/>
        <v>0</v>
      </c>
    </row>
    <row r="6011" spans="1:21" x14ac:dyDescent="0.25">
      <c r="A6011">
        <v>20230923</v>
      </c>
      <c r="B6011" t="s">
        <v>2637</v>
      </c>
      <c r="C6011" t="str">
        <f t="shared" si="279"/>
        <v>L</v>
      </c>
      <c r="D6011" t="s">
        <v>376</v>
      </c>
      <c r="E6011" s="1">
        <v>0</v>
      </c>
      <c r="F6011" s="1">
        <v>71</v>
      </c>
      <c r="G6011">
        <f t="shared" si="280"/>
        <v>-71</v>
      </c>
      <c r="H6011" t="s">
        <v>2624</v>
      </c>
      <c r="I6011" t="s">
        <v>2629</v>
      </c>
      <c r="J6011" t="s">
        <v>207</v>
      </c>
      <c r="K6011" t="s">
        <v>1955</v>
      </c>
      <c r="L6011" t="s">
        <v>2630</v>
      </c>
      <c r="M6011" t="s">
        <v>164</v>
      </c>
      <c r="N6011" t="s">
        <v>1839</v>
      </c>
      <c r="R6011" t="s">
        <v>30</v>
      </c>
      <c r="T6011">
        <v>4</v>
      </c>
      <c r="U6011">
        <f t="shared" si="281"/>
        <v>0</v>
      </c>
    </row>
    <row r="6012" spans="1:21" x14ac:dyDescent="0.25">
      <c r="A6012">
        <v>20230923</v>
      </c>
      <c r="B6012" t="s">
        <v>382</v>
      </c>
      <c r="C6012" t="str">
        <f t="shared" si="279"/>
        <v>D</v>
      </c>
      <c r="D6012" t="s">
        <v>326</v>
      </c>
      <c r="E6012" s="1">
        <v>18</v>
      </c>
      <c r="F6012" s="1">
        <v>18</v>
      </c>
      <c r="G6012">
        <f t="shared" si="280"/>
        <v>0</v>
      </c>
      <c r="H6012" t="s">
        <v>2624</v>
      </c>
      <c r="I6012" t="s">
        <v>2629</v>
      </c>
      <c r="J6012" t="s">
        <v>210</v>
      </c>
      <c r="K6012" t="s">
        <v>2628</v>
      </c>
      <c r="L6012" t="s">
        <v>2093</v>
      </c>
      <c r="M6012" t="s">
        <v>164</v>
      </c>
      <c r="N6012" t="s">
        <v>1839</v>
      </c>
      <c r="R6012" t="s">
        <v>30</v>
      </c>
      <c r="T6012">
        <v>4</v>
      </c>
      <c r="U6012">
        <f t="shared" si="281"/>
        <v>0</v>
      </c>
    </row>
    <row r="6013" spans="1:21" x14ac:dyDescent="0.25">
      <c r="A6013">
        <v>20230923</v>
      </c>
      <c r="B6013" t="s">
        <v>326</v>
      </c>
      <c r="C6013" t="str">
        <f t="shared" si="279"/>
        <v>D</v>
      </c>
      <c r="D6013" t="s">
        <v>382</v>
      </c>
      <c r="E6013" s="1">
        <v>18</v>
      </c>
      <c r="F6013" s="1">
        <v>18</v>
      </c>
      <c r="G6013">
        <f t="shared" si="280"/>
        <v>0</v>
      </c>
      <c r="H6013" t="s">
        <v>2624</v>
      </c>
      <c r="I6013" t="s">
        <v>2629</v>
      </c>
      <c r="J6013" t="s">
        <v>210</v>
      </c>
      <c r="K6013" t="s">
        <v>2628</v>
      </c>
      <c r="L6013" t="s">
        <v>2093</v>
      </c>
      <c r="M6013" t="s">
        <v>164</v>
      </c>
      <c r="N6013" t="s">
        <v>1839</v>
      </c>
      <c r="R6013" t="s">
        <v>30</v>
      </c>
      <c r="T6013">
        <v>4</v>
      </c>
      <c r="U6013">
        <f t="shared" si="281"/>
        <v>0</v>
      </c>
    </row>
    <row r="6014" spans="1:21" x14ac:dyDescent="0.25">
      <c r="A6014">
        <v>20230924</v>
      </c>
      <c r="B6014" t="s">
        <v>503</v>
      </c>
      <c r="C6014" t="str">
        <f t="shared" si="279"/>
        <v>W</v>
      </c>
      <c r="D6014" t="s">
        <v>2631</v>
      </c>
      <c r="E6014" s="1">
        <v>45</v>
      </c>
      <c r="F6014" s="1">
        <v>17</v>
      </c>
      <c r="G6014">
        <f t="shared" si="280"/>
        <v>28</v>
      </c>
      <c r="H6014" t="s">
        <v>2624</v>
      </c>
      <c r="I6014" t="s">
        <v>2629</v>
      </c>
      <c r="J6014" t="s">
        <v>212</v>
      </c>
      <c r="K6014" t="s">
        <v>1948</v>
      </c>
      <c r="L6014" t="s">
        <v>1947</v>
      </c>
      <c r="M6014" t="s">
        <v>164</v>
      </c>
      <c r="N6014" t="s">
        <v>1839</v>
      </c>
      <c r="R6014" t="s">
        <v>30</v>
      </c>
      <c r="T6014">
        <v>4</v>
      </c>
      <c r="U6014">
        <f t="shared" si="281"/>
        <v>0</v>
      </c>
    </row>
    <row r="6015" spans="1:21" x14ac:dyDescent="0.25">
      <c r="A6015">
        <v>20230924</v>
      </c>
      <c r="B6015" t="s">
        <v>2631</v>
      </c>
      <c r="C6015" t="str">
        <f t="shared" si="279"/>
        <v>L</v>
      </c>
      <c r="D6015" t="s">
        <v>503</v>
      </c>
      <c r="E6015" s="1">
        <v>17</v>
      </c>
      <c r="F6015" s="1">
        <v>45</v>
      </c>
      <c r="G6015">
        <f t="shared" si="280"/>
        <v>-28</v>
      </c>
      <c r="H6015" t="s">
        <v>2624</v>
      </c>
      <c r="I6015" t="s">
        <v>2629</v>
      </c>
      <c r="J6015" t="s">
        <v>212</v>
      </c>
      <c r="K6015" t="s">
        <v>1948</v>
      </c>
      <c r="L6015" t="s">
        <v>1947</v>
      </c>
      <c r="M6015" t="s">
        <v>164</v>
      </c>
      <c r="N6015" t="s">
        <v>1839</v>
      </c>
      <c r="R6015" t="s">
        <v>30</v>
      </c>
      <c r="T6015">
        <v>4</v>
      </c>
      <c r="U6015">
        <f t="shared" si="281"/>
        <v>0</v>
      </c>
    </row>
    <row r="6016" spans="1:21" x14ac:dyDescent="0.25">
      <c r="A6016">
        <v>20230924</v>
      </c>
      <c r="B6016" t="s">
        <v>1264</v>
      </c>
      <c r="C6016" t="str">
        <f t="shared" si="279"/>
        <v>W</v>
      </c>
      <c r="D6016" t="s">
        <v>1824</v>
      </c>
      <c r="E6016" s="1">
        <v>40</v>
      </c>
      <c r="F6016" s="1">
        <v>6</v>
      </c>
      <c r="G6016">
        <f t="shared" si="280"/>
        <v>34</v>
      </c>
      <c r="H6016" t="s">
        <v>2624</v>
      </c>
      <c r="I6016" t="s">
        <v>2629</v>
      </c>
      <c r="J6016" t="s">
        <v>210</v>
      </c>
      <c r="K6016" t="s">
        <v>2634</v>
      </c>
      <c r="L6016" t="s">
        <v>2140</v>
      </c>
      <c r="M6016" t="s">
        <v>164</v>
      </c>
      <c r="N6016" t="s">
        <v>1839</v>
      </c>
      <c r="R6016" t="s">
        <v>30</v>
      </c>
      <c r="T6016">
        <v>4</v>
      </c>
      <c r="U6016">
        <f t="shared" si="281"/>
        <v>0</v>
      </c>
    </row>
    <row r="6017" spans="1:21" x14ac:dyDescent="0.25">
      <c r="A6017">
        <v>20230924</v>
      </c>
      <c r="B6017" t="s">
        <v>1824</v>
      </c>
      <c r="C6017" t="str">
        <f t="shared" si="279"/>
        <v>L</v>
      </c>
      <c r="D6017" t="s">
        <v>1264</v>
      </c>
      <c r="E6017" s="1">
        <v>6</v>
      </c>
      <c r="F6017" s="1">
        <v>40</v>
      </c>
      <c r="G6017">
        <f t="shared" si="280"/>
        <v>-34</v>
      </c>
      <c r="H6017" t="s">
        <v>2624</v>
      </c>
      <c r="I6017" t="s">
        <v>2629</v>
      </c>
      <c r="J6017" t="s">
        <v>210</v>
      </c>
      <c r="K6017" t="s">
        <v>2634</v>
      </c>
      <c r="L6017" t="s">
        <v>2140</v>
      </c>
      <c r="M6017" t="s">
        <v>164</v>
      </c>
      <c r="N6017" t="s">
        <v>1839</v>
      </c>
      <c r="R6017" t="s">
        <v>30</v>
      </c>
      <c r="T6017">
        <v>4</v>
      </c>
      <c r="U6017">
        <f t="shared" si="281"/>
        <v>0</v>
      </c>
    </row>
    <row r="6018" spans="1:21" x14ac:dyDescent="0.25">
      <c r="A6018">
        <v>20230927</v>
      </c>
      <c r="B6018" t="s">
        <v>2635</v>
      </c>
      <c r="C6018" t="str">
        <f t="shared" ref="C6018:C6081" si="282">IF(E6018-F6018&gt;0,"W",IF(E6018-F6018&lt;0,"L","D"))</f>
        <v>W</v>
      </c>
      <c r="D6018" t="s">
        <v>2639</v>
      </c>
      <c r="E6018" s="1">
        <v>36</v>
      </c>
      <c r="F6018" s="1">
        <v>26</v>
      </c>
      <c r="G6018">
        <f t="shared" ref="G6018:G6081" si="283">E6018-F6018</f>
        <v>10</v>
      </c>
      <c r="H6018" t="s">
        <v>2624</v>
      </c>
      <c r="I6018" t="s">
        <v>2629</v>
      </c>
      <c r="J6018" t="s">
        <v>208</v>
      </c>
      <c r="K6018" t="s">
        <v>2634</v>
      </c>
      <c r="L6018" t="s">
        <v>2140</v>
      </c>
      <c r="M6018" t="s">
        <v>164</v>
      </c>
      <c r="N6018" t="s">
        <v>1839</v>
      </c>
      <c r="R6018" t="s">
        <v>30</v>
      </c>
      <c r="T6018">
        <v>4</v>
      </c>
      <c r="U6018">
        <f t="shared" ref="U6018:U6081" si="284">IF(C6018="L",IF(G6018&gt;-8,1,0),0)</f>
        <v>0</v>
      </c>
    </row>
    <row r="6019" spans="1:21" x14ac:dyDescent="0.25">
      <c r="A6019">
        <v>20230927</v>
      </c>
      <c r="B6019" t="s">
        <v>2639</v>
      </c>
      <c r="C6019" t="str">
        <f t="shared" si="282"/>
        <v>L</v>
      </c>
      <c r="D6019" t="s">
        <v>2635</v>
      </c>
      <c r="E6019" s="1">
        <v>26</v>
      </c>
      <c r="F6019" s="1">
        <v>36</v>
      </c>
      <c r="G6019">
        <f t="shared" si="283"/>
        <v>-10</v>
      </c>
      <c r="H6019" t="s">
        <v>2624</v>
      </c>
      <c r="I6019" t="s">
        <v>2629</v>
      </c>
      <c r="J6019" t="s">
        <v>208</v>
      </c>
      <c r="K6019" t="s">
        <v>2634</v>
      </c>
      <c r="L6019" t="s">
        <v>2140</v>
      </c>
      <c r="M6019" t="s">
        <v>164</v>
      </c>
      <c r="N6019" t="s">
        <v>1839</v>
      </c>
      <c r="R6019" t="s">
        <v>30</v>
      </c>
      <c r="T6019">
        <v>4</v>
      </c>
      <c r="U6019">
        <f t="shared" si="284"/>
        <v>0</v>
      </c>
    </row>
    <row r="6020" spans="1:21" x14ac:dyDescent="0.25">
      <c r="A6020">
        <v>20230928</v>
      </c>
      <c r="B6020" t="s">
        <v>1823</v>
      </c>
      <c r="C6020" t="str">
        <f t="shared" si="282"/>
        <v>W</v>
      </c>
      <c r="D6020" t="s">
        <v>2633</v>
      </c>
      <c r="E6020" s="1">
        <v>28</v>
      </c>
      <c r="F6020" s="1">
        <v>22</v>
      </c>
      <c r="G6020">
        <f t="shared" si="283"/>
        <v>6</v>
      </c>
      <c r="H6020" t="s">
        <v>2624</v>
      </c>
      <c r="I6020" t="s">
        <v>2629</v>
      </c>
      <c r="J6020" t="s">
        <v>207</v>
      </c>
      <c r="K6020" t="s">
        <v>2628</v>
      </c>
      <c r="L6020" t="s">
        <v>2093</v>
      </c>
      <c r="M6020" t="s">
        <v>164</v>
      </c>
      <c r="N6020" t="s">
        <v>1839</v>
      </c>
      <c r="R6020" t="s">
        <v>30</v>
      </c>
      <c r="T6020">
        <v>4</v>
      </c>
      <c r="U6020">
        <f t="shared" si="284"/>
        <v>0</v>
      </c>
    </row>
    <row r="6021" spans="1:21" x14ac:dyDescent="0.25">
      <c r="A6021">
        <v>20230928</v>
      </c>
      <c r="B6021" t="s">
        <v>2633</v>
      </c>
      <c r="C6021" t="str">
        <f t="shared" si="282"/>
        <v>L</v>
      </c>
      <c r="D6021" t="s">
        <v>1823</v>
      </c>
      <c r="E6021" s="1">
        <v>22</v>
      </c>
      <c r="F6021" s="1">
        <v>28</v>
      </c>
      <c r="G6021">
        <f t="shared" si="283"/>
        <v>-6</v>
      </c>
      <c r="H6021" t="s">
        <v>2624</v>
      </c>
      <c r="I6021" t="s">
        <v>2629</v>
      </c>
      <c r="J6021" t="s">
        <v>207</v>
      </c>
      <c r="K6021" t="s">
        <v>2628</v>
      </c>
      <c r="L6021" t="s">
        <v>2093</v>
      </c>
      <c r="M6021" t="s">
        <v>164</v>
      </c>
      <c r="N6021" t="s">
        <v>1839</v>
      </c>
      <c r="R6021" t="s">
        <v>30</v>
      </c>
      <c r="T6021">
        <v>4</v>
      </c>
      <c r="U6021">
        <f t="shared" si="284"/>
        <v>1</v>
      </c>
    </row>
    <row r="6022" spans="1:21" x14ac:dyDescent="0.25">
      <c r="A6022">
        <v>20230929</v>
      </c>
      <c r="B6022" t="s">
        <v>1787</v>
      </c>
      <c r="C6022" t="str">
        <f t="shared" si="282"/>
        <v>W</v>
      </c>
      <c r="D6022" t="s">
        <v>171</v>
      </c>
      <c r="E6022" s="1">
        <v>96</v>
      </c>
      <c r="F6022" s="1">
        <v>17</v>
      </c>
      <c r="G6022">
        <f t="shared" si="283"/>
        <v>79</v>
      </c>
      <c r="H6022" t="s">
        <v>2624</v>
      </c>
      <c r="I6022" t="s">
        <v>2629</v>
      </c>
      <c r="J6022" t="s">
        <v>208</v>
      </c>
      <c r="K6022" t="s">
        <v>2634</v>
      </c>
      <c r="L6022" t="s">
        <v>2140</v>
      </c>
      <c r="M6022" t="s">
        <v>164</v>
      </c>
      <c r="N6022" t="s">
        <v>1839</v>
      </c>
      <c r="R6022" t="s">
        <v>30</v>
      </c>
      <c r="T6022">
        <v>4</v>
      </c>
      <c r="U6022">
        <f t="shared" si="284"/>
        <v>0</v>
      </c>
    </row>
    <row r="6023" spans="1:21" x14ac:dyDescent="0.25">
      <c r="A6023">
        <v>20230929</v>
      </c>
      <c r="B6023" t="s">
        <v>171</v>
      </c>
      <c r="C6023" t="str">
        <f t="shared" si="282"/>
        <v>L</v>
      </c>
      <c r="D6023" t="s">
        <v>1787</v>
      </c>
      <c r="E6023" s="1">
        <v>17</v>
      </c>
      <c r="F6023" s="1">
        <v>96</v>
      </c>
      <c r="G6023">
        <f t="shared" si="283"/>
        <v>-79</v>
      </c>
      <c r="H6023" t="s">
        <v>2624</v>
      </c>
      <c r="I6023" t="s">
        <v>2629</v>
      </c>
      <c r="J6023" t="s">
        <v>208</v>
      </c>
      <c r="K6023" t="s">
        <v>2634</v>
      </c>
      <c r="L6023" t="s">
        <v>2140</v>
      </c>
      <c r="M6023" t="s">
        <v>164</v>
      </c>
      <c r="N6023" t="s">
        <v>1839</v>
      </c>
      <c r="R6023" t="s">
        <v>30</v>
      </c>
      <c r="T6023">
        <v>4</v>
      </c>
      <c r="U6023">
        <f t="shared" si="284"/>
        <v>0</v>
      </c>
    </row>
    <row r="6024" spans="1:21" x14ac:dyDescent="0.25">
      <c r="A6024">
        <v>20230930</v>
      </c>
      <c r="B6024" t="s">
        <v>1817</v>
      </c>
      <c r="C6024" t="str">
        <f t="shared" si="282"/>
        <v>W</v>
      </c>
      <c r="D6024" t="s">
        <v>382</v>
      </c>
      <c r="E6024" s="1">
        <v>17</v>
      </c>
      <c r="F6024" s="1">
        <v>12</v>
      </c>
      <c r="G6024">
        <f t="shared" si="283"/>
        <v>5</v>
      </c>
      <c r="H6024" t="s">
        <v>2624</v>
      </c>
      <c r="I6024" t="s">
        <v>2629</v>
      </c>
      <c r="J6024" t="s">
        <v>210</v>
      </c>
      <c r="K6024" t="s">
        <v>2638</v>
      </c>
      <c r="L6024" t="s">
        <v>1854</v>
      </c>
      <c r="M6024" t="s">
        <v>164</v>
      </c>
      <c r="N6024" t="s">
        <v>1839</v>
      </c>
      <c r="R6024" t="s">
        <v>30</v>
      </c>
      <c r="T6024">
        <v>4</v>
      </c>
      <c r="U6024">
        <f t="shared" si="284"/>
        <v>0</v>
      </c>
    </row>
    <row r="6025" spans="1:21" x14ac:dyDescent="0.25">
      <c r="A6025">
        <v>20230930</v>
      </c>
      <c r="B6025" t="s">
        <v>382</v>
      </c>
      <c r="C6025" t="str">
        <f t="shared" si="282"/>
        <v>L</v>
      </c>
      <c r="D6025" t="s">
        <v>1817</v>
      </c>
      <c r="E6025" s="1">
        <v>12</v>
      </c>
      <c r="F6025" s="1">
        <v>17</v>
      </c>
      <c r="G6025">
        <f t="shared" si="283"/>
        <v>-5</v>
      </c>
      <c r="H6025" t="s">
        <v>2624</v>
      </c>
      <c r="I6025" t="s">
        <v>2629</v>
      </c>
      <c r="J6025" t="s">
        <v>210</v>
      </c>
      <c r="K6025" t="s">
        <v>2638</v>
      </c>
      <c r="L6025" t="s">
        <v>1854</v>
      </c>
      <c r="M6025" t="s">
        <v>164</v>
      </c>
      <c r="N6025" t="s">
        <v>1839</v>
      </c>
      <c r="R6025" t="s">
        <v>30</v>
      </c>
      <c r="T6025">
        <v>4</v>
      </c>
      <c r="U6025">
        <f t="shared" si="284"/>
        <v>1</v>
      </c>
    </row>
    <row r="6026" spans="1:21" x14ac:dyDescent="0.25">
      <c r="A6026">
        <v>20230930</v>
      </c>
      <c r="B6026" t="s">
        <v>1821</v>
      </c>
      <c r="C6026" t="str">
        <f t="shared" si="282"/>
        <v>W</v>
      </c>
      <c r="D6026" t="s">
        <v>2637</v>
      </c>
      <c r="E6026" s="1">
        <v>59</v>
      </c>
      <c r="F6026" s="1">
        <v>5</v>
      </c>
      <c r="G6026">
        <f t="shared" si="283"/>
        <v>54</v>
      </c>
      <c r="H6026" t="s">
        <v>2624</v>
      </c>
      <c r="I6026" t="s">
        <v>2629</v>
      </c>
      <c r="J6026" t="s">
        <v>207</v>
      </c>
      <c r="K6026" t="s">
        <v>2632</v>
      </c>
      <c r="L6026" t="s">
        <v>2249</v>
      </c>
      <c r="M6026" t="s">
        <v>164</v>
      </c>
      <c r="N6026" t="s">
        <v>1839</v>
      </c>
      <c r="R6026" t="s">
        <v>30</v>
      </c>
      <c r="T6026">
        <v>4</v>
      </c>
      <c r="U6026">
        <f t="shared" si="284"/>
        <v>0</v>
      </c>
    </row>
    <row r="6027" spans="1:21" x14ac:dyDescent="0.25">
      <c r="A6027">
        <v>20230930</v>
      </c>
      <c r="B6027" t="s">
        <v>2637</v>
      </c>
      <c r="C6027" t="str">
        <f t="shared" si="282"/>
        <v>L</v>
      </c>
      <c r="D6027" t="s">
        <v>1821</v>
      </c>
      <c r="E6027" s="1">
        <v>5</v>
      </c>
      <c r="F6027" s="1">
        <v>59</v>
      </c>
      <c r="G6027">
        <f t="shared" si="283"/>
        <v>-54</v>
      </c>
      <c r="H6027" t="s">
        <v>2624</v>
      </c>
      <c r="I6027" t="s">
        <v>2629</v>
      </c>
      <c r="J6027" t="s">
        <v>207</v>
      </c>
      <c r="K6027" t="s">
        <v>2632</v>
      </c>
      <c r="L6027" t="s">
        <v>2249</v>
      </c>
      <c r="M6027" t="s">
        <v>164</v>
      </c>
      <c r="N6027" t="s">
        <v>1839</v>
      </c>
      <c r="R6027" t="s">
        <v>30</v>
      </c>
      <c r="T6027">
        <v>4</v>
      </c>
      <c r="U6027">
        <f t="shared" si="284"/>
        <v>0</v>
      </c>
    </row>
    <row r="6028" spans="1:21" x14ac:dyDescent="0.25">
      <c r="A6028">
        <v>20230930</v>
      </c>
      <c r="B6028" t="s">
        <v>503</v>
      </c>
      <c r="C6028" t="str">
        <f t="shared" si="282"/>
        <v>W</v>
      </c>
      <c r="D6028" t="s">
        <v>397</v>
      </c>
      <c r="E6028" s="1">
        <v>84</v>
      </c>
      <c r="F6028" s="1">
        <v>0</v>
      </c>
      <c r="G6028">
        <f t="shared" si="283"/>
        <v>84</v>
      </c>
      <c r="H6028" t="s">
        <v>2624</v>
      </c>
      <c r="I6028" t="s">
        <v>2629</v>
      </c>
      <c r="J6028" t="s">
        <v>212</v>
      </c>
      <c r="K6028" t="s">
        <v>1955</v>
      </c>
      <c r="L6028" t="s">
        <v>2630</v>
      </c>
      <c r="M6028" t="s">
        <v>164</v>
      </c>
      <c r="N6028" t="s">
        <v>1839</v>
      </c>
      <c r="R6028" t="s">
        <v>30</v>
      </c>
      <c r="T6028">
        <v>4</v>
      </c>
      <c r="U6028">
        <f t="shared" si="284"/>
        <v>0</v>
      </c>
    </row>
    <row r="6029" spans="1:21" x14ac:dyDescent="0.25">
      <c r="A6029">
        <v>20230930</v>
      </c>
      <c r="B6029" t="s">
        <v>397</v>
      </c>
      <c r="C6029" t="str">
        <f t="shared" si="282"/>
        <v>L</v>
      </c>
      <c r="D6029" t="s">
        <v>503</v>
      </c>
      <c r="E6029" s="1">
        <v>0</v>
      </c>
      <c r="F6029" s="1">
        <v>84</v>
      </c>
      <c r="G6029">
        <f t="shared" si="283"/>
        <v>-84</v>
      </c>
      <c r="H6029" t="s">
        <v>2624</v>
      </c>
      <c r="I6029" t="s">
        <v>2629</v>
      </c>
      <c r="J6029" t="s">
        <v>212</v>
      </c>
      <c r="K6029" t="s">
        <v>1955</v>
      </c>
      <c r="L6029" t="s">
        <v>2630</v>
      </c>
      <c r="M6029" t="s">
        <v>164</v>
      </c>
      <c r="N6029" t="s">
        <v>1839</v>
      </c>
      <c r="R6029" t="s">
        <v>30</v>
      </c>
      <c r="T6029">
        <v>4</v>
      </c>
      <c r="U6029">
        <f t="shared" si="284"/>
        <v>0</v>
      </c>
    </row>
    <row r="6030" spans="1:21" x14ac:dyDescent="0.25">
      <c r="A6030">
        <v>20231001</v>
      </c>
      <c r="B6030" t="s">
        <v>1824</v>
      </c>
      <c r="C6030" t="str">
        <f t="shared" si="282"/>
        <v>W</v>
      </c>
      <c r="D6030" t="s">
        <v>326</v>
      </c>
      <c r="E6030" s="1">
        <v>34</v>
      </c>
      <c r="F6030" s="1">
        <v>14</v>
      </c>
      <c r="G6030">
        <f t="shared" si="283"/>
        <v>20</v>
      </c>
      <c r="H6030" t="s">
        <v>2624</v>
      </c>
      <c r="I6030" t="s">
        <v>2629</v>
      </c>
      <c r="J6030" t="s">
        <v>210</v>
      </c>
      <c r="K6030" t="s">
        <v>1897</v>
      </c>
      <c r="L6030" t="s">
        <v>2636</v>
      </c>
      <c r="M6030" t="s">
        <v>164</v>
      </c>
      <c r="N6030" t="s">
        <v>1839</v>
      </c>
      <c r="R6030" t="s">
        <v>30</v>
      </c>
      <c r="T6030">
        <v>4</v>
      </c>
      <c r="U6030">
        <f t="shared" si="284"/>
        <v>0</v>
      </c>
    </row>
    <row r="6031" spans="1:21" x14ac:dyDescent="0.25">
      <c r="A6031">
        <v>20231001</v>
      </c>
      <c r="B6031" t="s">
        <v>326</v>
      </c>
      <c r="C6031" t="str">
        <f t="shared" si="282"/>
        <v>L</v>
      </c>
      <c r="D6031" t="s">
        <v>1824</v>
      </c>
      <c r="E6031" s="1">
        <v>14</v>
      </c>
      <c r="F6031" s="1">
        <v>34</v>
      </c>
      <c r="G6031">
        <f t="shared" si="283"/>
        <v>-20</v>
      </c>
      <c r="H6031" t="s">
        <v>2624</v>
      </c>
      <c r="I6031" t="s">
        <v>2629</v>
      </c>
      <c r="J6031" t="s">
        <v>210</v>
      </c>
      <c r="K6031" t="s">
        <v>1897</v>
      </c>
      <c r="L6031" t="s">
        <v>2636</v>
      </c>
      <c r="M6031" t="s">
        <v>164</v>
      </c>
      <c r="N6031" t="s">
        <v>1839</v>
      </c>
      <c r="R6031" t="s">
        <v>30</v>
      </c>
      <c r="T6031">
        <v>4</v>
      </c>
      <c r="U6031">
        <f t="shared" si="284"/>
        <v>0</v>
      </c>
    </row>
    <row r="6032" spans="1:21" x14ac:dyDescent="0.25">
      <c r="A6032">
        <v>20231001</v>
      </c>
      <c r="B6032" t="s">
        <v>1828</v>
      </c>
      <c r="C6032" t="str">
        <f t="shared" si="282"/>
        <v>W</v>
      </c>
      <c r="D6032" t="s">
        <v>2631</v>
      </c>
      <c r="E6032" s="1">
        <v>49</v>
      </c>
      <c r="F6032" s="1">
        <v>18</v>
      </c>
      <c r="G6032">
        <f t="shared" si="283"/>
        <v>31</v>
      </c>
      <c r="H6032" t="s">
        <v>2624</v>
      </c>
      <c r="I6032" t="s">
        <v>2629</v>
      </c>
      <c r="J6032" t="s">
        <v>212</v>
      </c>
      <c r="K6032" t="s">
        <v>1907</v>
      </c>
      <c r="L6032" t="s">
        <v>1906</v>
      </c>
      <c r="M6032" t="s">
        <v>164</v>
      </c>
      <c r="N6032" t="s">
        <v>1839</v>
      </c>
      <c r="R6032" t="s">
        <v>30</v>
      </c>
      <c r="T6032">
        <v>4</v>
      </c>
      <c r="U6032">
        <f t="shared" si="284"/>
        <v>0</v>
      </c>
    </row>
    <row r="6033" spans="1:21" x14ac:dyDescent="0.25">
      <c r="A6033">
        <v>20231001</v>
      </c>
      <c r="B6033" t="s">
        <v>2631</v>
      </c>
      <c r="C6033" t="str">
        <f t="shared" si="282"/>
        <v>L</v>
      </c>
      <c r="D6033" t="s">
        <v>1828</v>
      </c>
      <c r="E6033" s="1">
        <v>18</v>
      </c>
      <c r="F6033" s="1">
        <v>49</v>
      </c>
      <c r="G6033">
        <f t="shared" si="283"/>
        <v>-31</v>
      </c>
      <c r="H6033" t="s">
        <v>2624</v>
      </c>
      <c r="I6033" t="s">
        <v>2629</v>
      </c>
      <c r="J6033" t="s">
        <v>212</v>
      </c>
      <c r="K6033" t="s">
        <v>1907</v>
      </c>
      <c r="L6033" t="s">
        <v>1906</v>
      </c>
      <c r="M6033" t="s">
        <v>164</v>
      </c>
      <c r="N6033" t="s">
        <v>1839</v>
      </c>
      <c r="R6033" t="s">
        <v>30</v>
      </c>
      <c r="T6033">
        <v>4</v>
      </c>
      <c r="U6033">
        <f t="shared" si="284"/>
        <v>0</v>
      </c>
    </row>
    <row r="6034" spans="1:21" x14ac:dyDescent="0.25">
      <c r="A6034">
        <v>20231005</v>
      </c>
      <c r="B6034" t="s">
        <v>1787</v>
      </c>
      <c r="C6034" t="str">
        <f t="shared" si="282"/>
        <v>W</v>
      </c>
      <c r="D6034" t="s">
        <v>2635</v>
      </c>
      <c r="E6034" s="1">
        <v>73</v>
      </c>
      <c r="F6034" s="1">
        <v>0</v>
      </c>
      <c r="G6034">
        <f t="shared" si="283"/>
        <v>73</v>
      </c>
      <c r="H6034" t="s">
        <v>2624</v>
      </c>
      <c r="I6034" t="s">
        <v>2629</v>
      </c>
      <c r="J6034" t="s">
        <v>208</v>
      </c>
      <c r="K6034" t="s">
        <v>2634</v>
      </c>
      <c r="L6034" t="s">
        <v>2140</v>
      </c>
      <c r="M6034" t="s">
        <v>164</v>
      </c>
      <c r="N6034" t="s">
        <v>1839</v>
      </c>
      <c r="R6034" t="s">
        <v>30</v>
      </c>
      <c r="T6034">
        <v>4</v>
      </c>
      <c r="U6034">
        <f t="shared" si="284"/>
        <v>0</v>
      </c>
    </row>
    <row r="6035" spans="1:21" x14ac:dyDescent="0.25">
      <c r="A6035">
        <v>20231005</v>
      </c>
      <c r="B6035" t="s">
        <v>2635</v>
      </c>
      <c r="C6035" t="str">
        <f t="shared" si="282"/>
        <v>L</v>
      </c>
      <c r="D6035" t="s">
        <v>1787</v>
      </c>
      <c r="E6035" s="1">
        <v>0</v>
      </c>
      <c r="F6035" s="1">
        <v>73</v>
      </c>
      <c r="G6035">
        <f t="shared" si="283"/>
        <v>-73</v>
      </c>
      <c r="H6035" t="s">
        <v>2624</v>
      </c>
      <c r="I6035" t="s">
        <v>2629</v>
      </c>
      <c r="J6035" t="s">
        <v>208</v>
      </c>
      <c r="K6035" t="s">
        <v>2634</v>
      </c>
      <c r="L6035" t="s">
        <v>2140</v>
      </c>
      <c r="M6035" t="s">
        <v>164</v>
      </c>
      <c r="N6035" t="s">
        <v>1839</v>
      </c>
      <c r="R6035" t="s">
        <v>30</v>
      </c>
      <c r="T6035">
        <v>4</v>
      </c>
      <c r="U6035">
        <f t="shared" si="284"/>
        <v>0</v>
      </c>
    </row>
    <row r="6036" spans="1:21" x14ac:dyDescent="0.25">
      <c r="A6036">
        <v>20231006</v>
      </c>
      <c r="B6036" t="s">
        <v>164</v>
      </c>
      <c r="C6036" t="str">
        <f t="shared" si="282"/>
        <v>W</v>
      </c>
      <c r="D6036" t="s">
        <v>171</v>
      </c>
      <c r="E6036" s="1">
        <v>60</v>
      </c>
      <c r="F6036" s="1">
        <v>7</v>
      </c>
      <c r="G6036">
        <f t="shared" si="283"/>
        <v>53</v>
      </c>
      <c r="H6036" t="s">
        <v>2624</v>
      </c>
      <c r="I6036" t="s">
        <v>2629</v>
      </c>
      <c r="J6036" t="s">
        <v>208</v>
      </c>
      <c r="K6036" t="s">
        <v>2634</v>
      </c>
      <c r="L6036" t="s">
        <v>2140</v>
      </c>
      <c r="M6036" t="s">
        <v>164</v>
      </c>
      <c r="N6036" t="s">
        <v>1033</v>
      </c>
      <c r="R6036" t="s">
        <v>30</v>
      </c>
      <c r="T6036">
        <v>4</v>
      </c>
      <c r="U6036">
        <f t="shared" si="284"/>
        <v>0</v>
      </c>
    </row>
    <row r="6037" spans="1:21" x14ac:dyDescent="0.25">
      <c r="A6037">
        <v>20231006</v>
      </c>
      <c r="B6037" t="s">
        <v>171</v>
      </c>
      <c r="C6037" t="str">
        <f t="shared" si="282"/>
        <v>L</v>
      </c>
      <c r="D6037" t="s">
        <v>164</v>
      </c>
      <c r="E6037" s="1">
        <v>7</v>
      </c>
      <c r="F6037" s="1">
        <v>60</v>
      </c>
      <c r="G6037">
        <f t="shared" si="283"/>
        <v>-53</v>
      </c>
      <c r="H6037" t="s">
        <v>2624</v>
      </c>
      <c r="I6037" t="s">
        <v>2629</v>
      </c>
      <c r="J6037" t="s">
        <v>208</v>
      </c>
      <c r="K6037" t="s">
        <v>2634</v>
      </c>
      <c r="L6037" t="s">
        <v>2140</v>
      </c>
      <c r="M6037" t="s">
        <v>164</v>
      </c>
      <c r="N6037" t="s">
        <v>1037</v>
      </c>
      <c r="R6037" t="s">
        <v>30</v>
      </c>
      <c r="T6037">
        <v>4</v>
      </c>
      <c r="U6037">
        <f t="shared" si="284"/>
        <v>0</v>
      </c>
    </row>
    <row r="6038" spans="1:21" x14ac:dyDescent="0.25">
      <c r="A6038">
        <v>20231007</v>
      </c>
      <c r="B6038" t="s">
        <v>1825</v>
      </c>
      <c r="C6038" t="str">
        <f t="shared" si="282"/>
        <v>W</v>
      </c>
      <c r="D6038" t="s">
        <v>503</v>
      </c>
      <c r="E6038" s="1">
        <v>36</v>
      </c>
      <c r="F6038" s="1">
        <v>14</v>
      </c>
      <c r="G6038">
        <f t="shared" si="283"/>
        <v>22</v>
      </c>
      <c r="H6038" t="s">
        <v>2624</v>
      </c>
      <c r="I6038" t="s">
        <v>2629</v>
      </c>
      <c r="J6038" t="s">
        <v>212</v>
      </c>
      <c r="K6038" t="s">
        <v>1820</v>
      </c>
      <c r="L6038" t="s">
        <v>1819</v>
      </c>
      <c r="M6038" t="s">
        <v>164</v>
      </c>
      <c r="N6038" t="s">
        <v>1839</v>
      </c>
      <c r="R6038" t="s">
        <v>30</v>
      </c>
      <c r="T6038">
        <v>4</v>
      </c>
      <c r="U6038">
        <f t="shared" si="284"/>
        <v>0</v>
      </c>
    </row>
    <row r="6039" spans="1:21" x14ac:dyDescent="0.25">
      <c r="A6039">
        <v>20231007</v>
      </c>
      <c r="B6039" t="s">
        <v>503</v>
      </c>
      <c r="C6039" t="str">
        <f t="shared" si="282"/>
        <v>L</v>
      </c>
      <c r="D6039" t="s">
        <v>1825</v>
      </c>
      <c r="E6039" s="1">
        <v>14</v>
      </c>
      <c r="F6039" s="1">
        <v>36</v>
      </c>
      <c r="G6039">
        <f t="shared" si="283"/>
        <v>-22</v>
      </c>
      <c r="H6039" t="s">
        <v>2624</v>
      </c>
      <c r="I6039" t="s">
        <v>2629</v>
      </c>
      <c r="J6039" t="s">
        <v>212</v>
      </c>
      <c r="K6039" t="s">
        <v>1820</v>
      </c>
      <c r="L6039" t="s">
        <v>1819</v>
      </c>
      <c r="M6039" t="s">
        <v>164</v>
      </c>
      <c r="N6039" t="s">
        <v>1839</v>
      </c>
      <c r="R6039" t="s">
        <v>30</v>
      </c>
      <c r="T6039">
        <v>4</v>
      </c>
      <c r="U6039">
        <f t="shared" si="284"/>
        <v>0</v>
      </c>
    </row>
    <row r="6040" spans="1:21" x14ac:dyDescent="0.25">
      <c r="A6040">
        <v>20231007</v>
      </c>
      <c r="B6040" t="s">
        <v>1264</v>
      </c>
      <c r="C6040" t="str">
        <f t="shared" si="282"/>
        <v>W</v>
      </c>
      <c r="D6040" t="s">
        <v>382</v>
      </c>
      <c r="E6040" s="1">
        <v>43</v>
      </c>
      <c r="F6040" s="1">
        <v>19</v>
      </c>
      <c r="G6040">
        <f t="shared" si="283"/>
        <v>24</v>
      </c>
      <c r="H6040" t="s">
        <v>2624</v>
      </c>
      <c r="I6040" t="s">
        <v>2629</v>
      </c>
      <c r="J6040" t="s">
        <v>210</v>
      </c>
      <c r="K6040" t="s">
        <v>2632</v>
      </c>
      <c r="L6040" t="s">
        <v>2249</v>
      </c>
      <c r="M6040" t="s">
        <v>164</v>
      </c>
      <c r="N6040" t="s">
        <v>1839</v>
      </c>
      <c r="R6040" t="s">
        <v>30</v>
      </c>
      <c r="T6040">
        <v>4</v>
      </c>
      <c r="U6040">
        <f t="shared" si="284"/>
        <v>0</v>
      </c>
    </row>
    <row r="6041" spans="1:21" x14ac:dyDescent="0.25">
      <c r="A6041">
        <v>20231007</v>
      </c>
      <c r="B6041" t="s">
        <v>382</v>
      </c>
      <c r="C6041" t="str">
        <f t="shared" si="282"/>
        <v>L</v>
      </c>
      <c r="D6041" t="s">
        <v>1264</v>
      </c>
      <c r="E6041" s="1">
        <v>19</v>
      </c>
      <c r="F6041" s="1">
        <v>43</v>
      </c>
      <c r="G6041">
        <f t="shared" si="283"/>
        <v>-24</v>
      </c>
      <c r="H6041" t="s">
        <v>2624</v>
      </c>
      <c r="I6041" t="s">
        <v>2629</v>
      </c>
      <c r="J6041" t="s">
        <v>210</v>
      </c>
      <c r="K6041" t="s">
        <v>2632</v>
      </c>
      <c r="L6041" t="s">
        <v>2249</v>
      </c>
      <c r="M6041" t="s">
        <v>164</v>
      </c>
      <c r="N6041" t="s">
        <v>1839</v>
      </c>
      <c r="R6041" t="s">
        <v>30</v>
      </c>
      <c r="T6041">
        <v>4</v>
      </c>
      <c r="U6041">
        <f t="shared" si="284"/>
        <v>0</v>
      </c>
    </row>
    <row r="6042" spans="1:21" x14ac:dyDescent="0.25">
      <c r="A6042">
        <v>20231007</v>
      </c>
      <c r="B6042" t="s">
        <v>376</v>
      </c>
      <c r="C6042" t="str">
        <f t="shared" si="282"/>
        <v>W</v>
      </c>
      <c r="D6042" t="s">
        <v>2633</v>
      </c>
      <c r="E6042" s="1">
        <v>18</v>
      </c>
      <c r="F6042" s="1">
        <v>17</v>
      </c>
      <c r="G6042">
        <f t="shared" si="283"/>
        <v>1</v>
      </c>
      <c r="H6042" t="s">
        <v>2624</v>
      </c>
      <c r="I6042" t="s">
        <v>2629</v>
      </c>
      <c r="J6042" t="s">
        <v>207</v>
      </c>
      <c r="K6042" t="s">
        <v>1955</v>
      </c>
      <c r="L6042" t="s">
        <v>2630</v>
      </c>
      <c r="M6042" t="s">
        <v>164</v>
      </c>
      <c r="N6042" t="s">
        <v>1839</v>
      </c>
      <c r="R6042" t="s">
        <v>30</v>
      </c>
      <c r="T6042">
        <v>4</v>
      </c>
      <c r="U6042">
        <f t="shared" si="284"/>
        <v>0</v>
      </c>
    </row>
    <row r="6043" spans="1:21" x14ac:dyDescent="0.25">
      <c r="A6043">
        <v>20231007</v>
      </c>
      <c r="B6043" t="s">
        <v>2633</v>
      </c>
      <c r="C6043" t="str">
        <f t="shared" si="282"/>
        <v>L</v>
      </c>
      <c r="D6043" t="s">
        <v>376</v>
      </c>
      <c r="E6043" s="1">
        <v>17</v>
      </c>
      <c r="F6043" s="1">
        <v>18</v>
      </c>
      <c r="G6043">
        <f t="shared" si="283"/>
        <v>-1</v>
      </c>
      <c r="H6043" t="s">
        <v>2624</v>
      </c>
      <c r="I6043" t="s">
        <v>2629</v>
      </c>
      <c r="J6043" t="s">
        <v>207</v>
      </c>
      <c r="K6043" t="s">
        <v>1955</v>
      </c>
      <c r="L6043" t="s">
        <v>2630</v>
      </c>
      <c r="M6043" t="s">
        <v>164</v>
      </c>
      <c r="N6043" t="s">
        <v>1839</v>
      </c>
      <c r="R6043" t="s">
        <v>30</v>
      </c>
      <c r="T6043">
        <v>4</v>
      </c>
      <c r="U6043">
        <f t="shared" si="284"/>
        <v>1</v>
      </c>
    </row>
    <row r="6044" spans="1:21" x14ac:dyDescent="0.25">
      <c r="A6044">
        <v>20231008</v>
      </c>
      <c r="B6044" t="s">
        <v>1823</v>
      </c>
      <c r="C6044" t="str">
        <f t="shared" si="282"/>
        <v>L</v>
      </c>
      <c r="D6044" t="s">
        <v>1821</v>
      </c>
      <c r="E6044" s="1">
        <v>27</v>
      </c>
      <c r="F6044" s="1">
        <v>39</v>
      </c>
      <c r="G6044">
        <f t="shared" si="283"/>
        <v>-12</v>
      </c>
      <c r="H6044" t="s">
        <v>2624</v>
      </c>
      <c r="I6044" t="s">
        <v>2629</v>
      </c>
      <c r="J6044" t="s">
        <v>207</v>
      </c>
      <c r="K6044" t="s">
        <v>2632</v>
      </c>
      <c r="L6044" t="s">
        <v>2249</v>
      </c>
      <c r="M6044" t="s">
        <v>164</v>
      </c>
      <c r="N6044" t="s">
        <v>1839</v>
      </c>
      <c r="R6044" t="s">
        <v>30</v>
      </c>
      <c r="T6044">
        <v>4</v>
      </c>
      <c r="U6044">
        <f t="shared" si="284"/>
        <v>0</v>
      </c>
    </row>
    <row r="6045" spans="1:21" x14ac:dyDescent="0.25">
      <c r="A6045">
        <v>20231008</v>
      </c>
      <c r="B6045" t="s">
        <v>1821</v>
      </c>
      <c r="C6045" t="str">
        <f t="shared" si="282"/>
        <v>W</v>
      </c>
      <c r="D6045" t="s">
        <v>1823</v>
      </c>
      <c r="E6045" s="1">
        <v>39</v>
      </c>
      <c r="F6045" s="1">
        <v>27</v>
      </c>
      <c r="G6045">
        <f t="shared" si="283"/>
        <v>12</v>
      </c>
      <c r="H6045" t="s">
        <v>2624</v>
      </c>
      <c r="I6045" t="s">
        <v>2629</v>
      </c>
      <c r="J6045" t="s">
        <v>207</v>
      </c>
      <c r="K6045" t="s">
        <v>2632</v>
      </c>
      <c r="L6045" t="s">
        <v>2249</v>
      </c>
      <c r="M6045" t="s">
        <v>164</v>
      </c>
      <c r="N6045" t="s">
        <v>1839</v>
      </c>
      <c r="R6045" t="s">
        <v>30</v>
      </c>
      <c r="T6045">
        <v>4</v>
      </c>
      <c r="U6045">
        <f t="shared" si="284"/>
        <v>0</v>
      </c>
    </row>
    <row r="6046" spans="1:21" x14ac:dyDescent="0.25">
      <c r="A6046">
        <v>20231008</v>
      </c>
      <c r="B6046" t="s">
        <v>2631</v>
      </c>
      <c r="C6046" t="str">
        <f t="shared" si="282"/>
        <v>W</v>
      </c>
      <c r="D6046" t="s">
        <v>397</v>
      </c>
      <c r="E6046" s="1">
        <v>45</v>
      </c>
      <c r="F6046" s="1">
        <v>24</v>
      </c>
      <c r="G6046">
        <f t="shared" si="283"/>
        <v>21</v>
      </c>
      <c r="H6046" t="s">
        <v>2624</v>
      </c>
      <c r="I6046" t="s">
        <v>2629</v>
      </c>
      <c r="J6046" t="s">
        <v>212</v>
      </c>
      <c r="K6046" t="s">
        <v>1955</v>
      </c>
      <c r="L6046" t="s">
        <v>2630</v>
      </c>
      <c r="M6046" t="s">
        <v>164</v>
      </c>
      <c r="N6046" t="s">
        <v>1839</v>
      </c>
      <c r="R6046" t="s">
        <v>30</v>
      </c>
      <c r="T6046">
        <v>4</v>
      </c>
      <c r="U6046">
        <f t="shared" si="284"/>
        <v>0</v>
      </c>
    </row>
    <row r="6047" spans="1:21" x14ac:dyDescent="0.25">
      <c r="A6047">
        <v>20231008</v>
      </c>
      <c r="B6047" t="s">
        <v>397</v>
      </c>
      <c r="C6047" t="str">
        <f t="shared" si="282"/>
        <v>L</v>
      </c>
      <c r="D6047" t="s">
        <v>2631</v>
      </c>
      <c r="E6047" s="1">
        <v>24</v>
      </c>
      <c r="F6047" s="1">
        <v>45</v>
      </c>
      <c r="G6047">
        <f t="shared" si="283"/>
        <v>-21</v>
      </c>
      <c r="H6047" t="s">
        <v>2624</v>
      </c>
      <c r="I6047" t="s">
        <v>2629</v>
      </c>
      <c r="J6047" t="s">
        <v>212</v>
      </c>
      <c r="K6047" t="s">
        <v>1955</v>
      </c>
      <c r="L6047" t="s">
        <v>2630</v>
      </c>
      <c r="M6047" t="s">
        <v>164</v>
      </c>
      <c r="N6047" t="s">
        <v>1839</v>
      </c>
      <c r="R6047" t="s">
        <v>30</v>
      </c>
      <c r="T6047">
        <v>4</v>
      </c>
      <c r="U6047">
        <f t="shared" si="284"/>
        <v>0</v>
      </c>
    </row>
    <row r="6048" spans="1:21" x14ac:dyDescent="0.25">
      <c r="A6048">
        <v>20231008</v>
      </c>
      <c r="B6048" t="s">
        <v>1817</v>
      </c>
      <c r="C6048" t="str">
        <f t="shared" si="282"/>
        <v>L</v>
      </c>
      <c r="D6048" t="s">
        <v>326</v>
      </c>
      <c r="E6048" s="1">
        <v>23</v>
      </c>
      <c r="F6048" s="1">
        <v>24</v>
      </c>
      <c r="G6048">
        <f t="shared" si="283"/>
        <v>-1</v>
      </c>
      <c r="H6048" t="s">
        <v>2624</v>
      </c>
      <c r="I6048" t="s">
        <v>2629</v>
      </c>
      <c r="J6048" t="s">
        <v>210</v>
      </c>
      <c r="K6048" t="s">
        <v>2628</v>
      </c>
      <c r="L6048" t="s">
        <v>2093</v>
      </c>
      <c r="M6048" t="s">
        <v>164</v>
      </c>
      <c r="N6048" t="s">
        <v>1839</v>
      </c>
      <c r="R6048" t="s">
        <v>30</v>
      </c>
      <c r="T6048">
        <v>4</v>
      </c>
      <c r="U6048">
        <f t="shared" si="284"/>
        <v>1</v>
      </c>
    </row>
    <row r="6049" spans="1:21" x14ac:dyDescent="0.25">
      <c r="A6049">
        <v>20231008</v>
      </c>
      <c r="B6049" t="s">
        <v>326</v>
      </c>
      <c r="C6049" t="str">
        <f t="shared" si="282"/>
        <v>W</v>
      </c>
      <c r="D6049" t="s">
        <v>1817</v>
      </c>
      <c r="E6049" s="1">
        <v>24</v>
      </c>
      <c r="F6049" s="1">
        <v>23</v>
      </c>
      <c r="G6049">
        <f t="shared" si="283"/>
        <v>1</v>
      </c>
      <c r="H6049" t="s">
        <v>2624</v>
      </c>
      <c r="I6049" t="s">
        <v>2629</v>
      </c>
      <c r="J6049" t="s">
        <v>210</v>
      </c>
      <c r="K6049" t="s">
        <v>2628</v>
      </c>
      <c r="L6049" t="s">
        <v>2093</v>
      </c>
      <c r="M6049" t="s">
        <v>164</v>
      </c>
      <c r="N6049" t="s">
        <v>1839</v>
      </c>
      <c r="R6049" t="s">
        <v>30</v>
      </c>
      <c r="T6049">
        <v>4</v>
      </c>
      <c r="U6049">
        <f t="shared" si="284"/>
        <v>0</v>
      </c>
    </row>
    <row r="6050" spans="1:21" x14ac:dyDescent="0.25">
      <c r="A6050">
        <v>20231014</v>
      </c>
      <c r="B6050" t="s">
        <v>1825</v>
      </c>
      <c r="C6050" t="str">
        <f t="shared" si="282"/>
        <v>L</v>
      </c>
      <c r="D6050" t="s">
        <v>1787</v>
      </c>
      <c r="E6050" s="1">
        <v>24</v>
      </c>
      <c r="F6050" s="1">
        <v>28</v>
      </c>
      <c r="G6050">
        <f t="shared" si="283"/>
        <v>-4</v>
      </c>
      <c r="H6050" t="s">
        <v>2624</v>
      </c>
      <c r="I6050" t="s">
        <v>2627</v>
      </c>
      <c r="K6050" t="s">
        <v>1820</v>
      </c>
      <c r="L6050" t="s">
        <v>1819</v>
      </c>
      <c r="M6050" t="s">
        <v>164</v>
      </c>
      <c r="N6050" t="s">
        <v>1839</v>
      </c>
      <c r="R6050" t="s">
        <v>30</v>
      </c>
      <c r="T6050">
        <v>3</v>
      </c>
      <c r="U6050">
        <f t="shared" si="284"/>
        <v>1</v>
      </c>
    </row>
    <row r="6051" spans="1:21" x14ac:dyDescent="0.25">
      <c r="A6051">
        <v>20231014</v>
      </c>
      <c r="B6051" t="s">
        <v>1787</v>
      </c>
      <c r="C6051" t="str">
        <f t="shared" si="282"/>
        <v>W</v>
      </c>
      <c r="D6051" t="s">
        <v>1825</v>
      </c>
      <c r="E6051" s="1">
        <v>28</v>
      </c>
      <c r="F6051" s="1">
        <v>24</v>
      </c>
      <c r="G6051">
        <f t="shared" si="283"/>
        <v>4</v>
      </c>
      <c r="H6051" t="s">
        <v>2624</v>
      </c>
      <c r="I6051" t="s">
        <v>2627</v>
      </c>
      <c r="K6051" t="s">
        <v>1820</v>
      </c>
      <c r="L6051" t="s">
        <v>1819</v>
      </c>
      <c r="M6051" t="s">
        <v>164</v>
      </c>
      <c r="N6051" t="s">
        <v>1839</v>
      </c>
      <c r="R6051" t="s">
        <v>30</v>
      </c>
      <c r="T6051">
        <v>3</v>
      </c>
      <c r="U6051">
        <f t="shared" si="284"/>
        <v>0</v>
      </c>
    </row>
    <row r="6052" spans="1:21" x14ac:dyDescent="0.25">
      <c r="A6052">
        <v>20231014</v>
      </c>
      <c r="B6052" t="s">
        <v>1264</v>
      </c>
      <c r="C6052" t="str">
        <f t="shared" si="282"/>
        <v>L</v>
      </c>
      <c r="D6052" t="s">
        <v>1821</v>
      </c>
      <c r="E6052" s="1">
        <v>17</v>
      </c>
      <c r="F6052" s="1">
        <v>29</v>
      </c>
      <c r="G6052">
        <f t="shared" si="283"/>
        <v>-12</v>
      </c>
      <c r="H6052" t="s">
        <v>2624</v>
      </c>
      <c r="I6052" t="s">
        <v>2627</v>
      </c>
      <c r="K6052" t="s">
        <v>1907</v>
      </c>
      <c r="L6052" t="s">
        <v>1906</v>
      </c>
      <c r="M6052" t="s">
        <v>164</v>
      </c>
      <c r="N6052" t="s">
        <v>1839</v>
      </c>
      <c r="R6052" t="s">
        <v>30</v>
      </c>
      <c r="T6052">
        <v>3</v>
      </c>
      <c r="U6052">
        <f t="shared" si="284"/>
        <v>0</v>
      </c>
    </row>
    <row r="6053" spans="1:21" x14ac:dyDescent="0.25">
      <c r="A6053">
        <v>20231014</v>
      </c>
      <c r="B6053" t="s">
        <v>1821</v>
      </c>
      <c r="C6053" t="str">
        <f t="shared" si="282"/>
        <v>W</v>
      </c>
      <c r="D6053" t="s">
        <v>1264</v>
      </c>
      <c r="E6053" s="1">
        <v>29</v>
      </c>
      <c r="F6053" s="1">
        <v>17</v>
      </c>
      <c r="G6053">
        <f t="shared" si="283"/>
        <v>12</v>
      </c>
      <c r="H6053" t="s">
        <v>2624</v>
      </c>
      <c r="I6053" t="s">
        <v>2627</v>
      </c>
      <c r="K6053" t="s">
        <v>1907</v>
      </c>
      <c r="L6053" t="s">
        <v>1906</v>
      </c>
      <c r="M6053" t="s">
        <v>164</v>
      </c>
      <c r="N6053" t="s">
        <v>1839</v>
      </c>
      <c r="R6053" t="s">
        <v>30</v>
      </c>
      <c r="T6053">
        <v>3</v>
      </c>
      <c r="U6053">
        <f t="shared" si="284"/>
        <v>0</v>
      </c>
    </row>
    <row r="6054" spans="1:21" x14ac:dyDescent="0.25">
      <c r="A6054">
        <v>20231015</v>
      </c>
      <c r="B6054" t="s">
        <v>164</v>
      </c>
      <c r="C6054" t="str">
        <f t="shared" si="282"/>
        <v>L</v>
      </c>
      <c r="D6054" t="s">
        <v>1828</v>
      </c>
      <c r="E6054" s="1">
        <v>28</v>
      </c>
      <c r="F6054" s="1">
        <v>29</v>
      </c>
      <c r="G6054">
        <f t="shared" si="283"/>
        <v>-1</v>
      </c>
      <c r="H6054" t="s">
        <v>2624</v>
      </c>
      <c r="I6054" t="s">
        <v>2627</v>
      </c>
      <c r="K6054" t="s">
        <v>1820</v>
      </c>
      <c r="L6054" t="s">
        <v>1819</v>
      </c>
      <c r="M6054" t="s">
        <v>164</v>
      </c>
      <c r="N6054" t="s">
        <v>1033</v>
      </c>
      <c r="R6054" t="s">
        <v>30</v>
      </c>
      <c r="T6054">
        <v>3</v>
      </c>
      <c r="U6054">
        <f t="shared" si="284"/>
        <v>1</v>
      </c>
    </row>
    <row r="6055" spans="1:21" x14ac:dyDescent="0.25">
      <c r="A6055">
        <v>20231015</v>
      </c>
      <c r="B6055" t="s">
        <v>1828</v>
      </c>
      <c r="C6055" t="str">
        <f t="shared" si="282"/>
        <v>W</v>
      </c>
      <c r="D6055" t="s">
        <v>164</v>
      </c>
      <c r="E6055" s="1">
        <v>29</v>
      </c>
      <c r="F6055" s="1">
        <v>28</v>
      </c>
      <c r="G6055">
        <f t="shared" si="283"/>
        <v>1</v>
      </c>
      <c r="H6055" t="s">
        <v>2624</v>
      </c>
      <c r="I6055" t="s">
        <v>2627</v>
      </c>
      <c r="K6055" t="s">
        <v>1820</v>
      </c>
      <c r="L6055" t="s">
        <v>1819</v>
      </c>
      <c r="M6055" t="s">
        <v>164</v>
      </c>
      <c r="N6055" t="s">
        <v>1037</v>
      </c>
      <c r="R6055" t="s">
        <v>30</v>
      </c>
      <c r="T6055">
        <v>3</v>
      </c>
      <c r="U6055">
        <f t="shared" si="284"/>
        <v>0</v>
      </c>
    </row>
    <row r="6056" spans="1:21" x14ac:dyDescent="0.25">
      <c r="A6056">
        <v>20231015</v>
      </c>
      <c r="B6056" t="s">
        <v>376</v>
      </c>
      <c r="C6056" t="str">
        <f t="shared" si="282"/>
        <v>W</v>
      </c>
      <c r="D6056" t="s">
        <v>1817</v>
      </c>
      <c r="E6056" s="1">
        <v>30</v>
      </c>
      <c r="F6056" s="1">
        <v>24</v>
      </c>
      <c r="G6056">
        <f t="shared" si="283"/>
        <v>6</v>
      </c>
      <c r="H6056" t="s">
        <v>2624</v>
      </c>
      <c r="I6056" t="s">
        <v>2627</v>
      </c>
      <c r="K6056" t="s">
        <v>1907</v>
      </c>
      <c r="L6056" t="s">
        <v>1906</v>
      </c>
      <c r="M6056" t="s">
        <v>164</v>
      </c>
      <c r="N6056" t="s">
        <v>1839</v>
      </c>
      <c r="R6056" t="s">
        <v>30</v>
      </c>
      <c r="T6056">
        <v>3</v>
      </c>
      <c r="U6056">
        <f t="shared" si="284"/>
        <v>0</v>
      </c>
    </row>
    <row r="6057" spans="1:21" x14ac:dyDescent="0.25">
      <c r="A6057">
        <v>20231015</v>
      </c>
      <c r="B6057" t="s">
        <v>1817</v>
      </c>
      <c r="C6057" t="str">
        <f t="shared" si="282"/>
        <v>L</v>
      </c>
      <c r="D6057" t="s">
        <v>376</v>
      </c>
      <c r="E6057" s="1">
        <v>24</v>
      </c>
      <c r="F6057" s="1">
        <v>30</v>
      </c>
      <c r="G6057">
        <f t="shared" si="283"/>
        <v>-6</v>
      </c>
      <c r="H6057" t="s">
        <v>2624</v>
      </c>
      <c r="I6057" t="s">
        <v>2627</v>
      </c>
      <c r="K6057" t="s">
        <v>1907</v>
      </c>
      <c r="L6057" t="s">
        <v>1906</v>
      </c>
      <c r="M6057" t="s">
        <v>164</v>
      </c>
      <c r="N6057" t="s">
        <v>1839</v>
      </c>
      <c r="R6057" t="s">
        <v>30</v>
      </c>
      <c r="T6057">
        <v>3</v>
      </c>
      <c r="U6057">
        <f t="shared" si="284"/>
        <v>1</v>
      </c>
    </row>
    <row r="6058" spans="1:21" x14ac:dyDescent="0.25">
      <c r="A6058">
        <v>20231020</v>
      </c>
      <c r="B6058" t="s">
        <v>1821</v>
      </c>
      <c r="C6058" t="str">
        <f t="shared" si="282"/>
        <v>L</v>
      </c>
      <c r="D6058" t="s">
        <v>1787</v>
      </c>
      <c r="E6058" s="1">
        <v>6</v>
      </c>
      <c r="F6058" s="1">
        <v>44</v>
      </c>
      <c r="G6058">
        <f t="shared" si="283"/>
        <v>-38</v>
      </c>
      <c r="H6058" t="s">
        <v>2624</v>
      </c>
      <c r="I6058" t="s">
        <v>2626</v>
      </c>
      <c r="K6058" t="s">
        <v>1820</v>
      </c>
      <c r="L6058" t="s">
        <v>1819</v>
      </c>
      <c r="M6058" t="s">
        <v>164</v>
      </c>
      <c r="N6058" t="s">
        <v>1839</v>
      </c>
      <c r="R6058" t="s">
        <v>30</v>
      </c>
      <c r="T6058">
        <v>2</v>
      </c>
      <c r="U6058">
        <f t="shared" si="284"/>
        <v>0</v>
      </c>
    </row>
    <row r="6059" spans="1:21" x14ac:dyDescent="0.25">
      <c r="A6059">
        <v>20231020</v>
      </c>
      <c r="B6059" t="s">
        <v>1787</v>
      </c>
      <c r="C6059" t="str">
        <f t="shared" si="282"/>
        <v>W</v>
      </c>
      <c r="D6059" t="s">
        <v>1821</v>
      </c>
      <c r="E6059" s="1">
        <v>44</v>
      </c>
      <c r="F6059" s="1">
        <v>6</v>
      </c>
      <c r="G6059">
        <f t="shared" si="283"/>
        <v>38</v>
      </c>
      <c r="H6059" t="s">
        <v>2624</v>
      </c>
      <c r="I6059" t="s">
        <v>2626</v>
      </c>
      <c r="K6059" t="s">
        <v>1820</v>
      </c>
      <c r="L6059" t="s">
        <v>1819</v>
      </c>
      <c r="M6059" t="s">
        <v>164</v>
      </c>
      <c r="N6059" t="s">
        <v>1839</v>
      </c>
      <c r="R6059" t="s">
        <v>30</v>
      </c>
      <c r="T6059">
        <v>2</v>
      </c>
      <c r="U6059">
        <f t="shared" si="284"/>
        <v>0</v>
      </c>
    </row>
    <row r="6060" spans="1:21" x14ac:dyDescent="0.25">
      <c r="A6060">
        <v>20231021</v>
      </c>
      <c r="B6060" t="s">
        <v>376</v>
      </c>
      <c r="C6060" t="str">
        <f t="shared" si="282"/>
        <v>L</v>
      </c>
      <c r="D6060" t="s">
        <v>1828</v>
      </c>
      <c r="E6060" s="1">
        <v>15</v>
      </c>
      <c r="F6060" s="1">
        <v>16</v>
      </c>
      <c r="G6060">
        <f t="shared" si="283"/>
        <v>-1</v>
      </c>
      <c r="H6060" t="s">
        <v>2624</v>
      </c>
      <c r="I6060" t="s">
        <v>2626</v>
      </c>
      <c r="K6060" t="s">
        <v>1820</v>
      </c>
      <c r="L6060" t="s">
        <v>1819</v>
      </c>
      <c r="M6060" t="s">
        <v>164</v>
      </c>
      <c r="N6060" t="s">
        <v>1839</v>
      </c>
      <c r="R6060" t="s">
        <v>30</v>
      </c>
      <c r="T6060">
        <v>2</v>
      </c>
      <c r="U6060">
        <f t="shared" si="284"/>
        <v>1</v>
      </c>
    </row>
    <row r="6061" spans="1:21" x14ac:dyDescent="0.25">
      <c r="A6061">
        <v>20231021</v>
      </c>
      <c r="B6061" t="s">
        <v>1828</v>
      </c>
      <c r="C6061" t="str">
        <f t="shared" si="282"/>
        <v>W</v>
      </c>
      <c r="D6061" t="s">
        <v>376</v>
      </c>
      <c r="E6061" s="1">
        <v>16</v>
      </c>
      <c r="F6061" s="1">
        <v>15</v>
      </c>
      <c r="G6061">
        <f t="shared" si="283"/>
        <v>1</v>
      </c>
      <c r="H6061" t="s">
        <v>2624</v>
      </c>
      <c r="I6061" t="s">
        <v>2626</v>
      </c>
      <c r="K6061" t="s">
        <v>1820</v>
      </c>
      <c r="L6061" t="s">
        <v>1819</v>
      </c>
      <c r="M6061" t="s">
        <v>164</v>
      </c>
      <c r="N6061" t="s">
        <v>1839</v>
      </c>
      <c r="R6061" t="s">
        <v>30</v>
      </c>
      <c r="T6061">
        <v>2</v>
      </c>
      <c r="U6061">
        <f t="shared" si="284"/>
        <v>0</v>
      </c>
    </row>
    <row r="6062" spans="1:21" x14ac:dyDescent="0.25">
      <c r="A6062">
        <v>20231027</v>
      </c>
      <c r="B6062" t="s">
        <v>1821</v>
      </c>
      <c r="C6062" t="str">
        <f t="shared" si="282"/>
        <v>L</v>
      </c>
      <c r="D6062" t="s">
        <v>376</v>
      </c>
      <c r="E6062" s="1">
        <v>23</v>
      </c>
      <c r="F6062" s="1">
        <v>26</v>
      </c>
      <c r="G6062">
        <f t="shared" si="283"/>
        <v>-3</v>
      </c>
      <c r="H6062" t="s">
        <v>2624</v>
      </c>
      <c r="I6062" t="s">
        <v>2625</v>
      </c>
      <c r="K6062" t="s">
        <v>1820</v>
      </c>
      <c r="L6062" t="s">
        <v>1819</v>
      </c>
      <c r="M6062" t="s">
        <v>164</v>
      </c>
      <c r="N6062" t="s">
        <v>1839</v>
      </c>
      <c r="R6062" t="s">
        <v>30</v>
      </c>
      <c r="T6062">
        <v>1.5</v>
      </c>
      <c r="U6062">
        <f t="shared" si="284"/>
        <v>1</v>
      </c>
    </row>
    <row r="6063" spans="1:21" x14ac:dyDescent="0.25">
      <c r="A6063">
        <v>20231027</v>
      </c>
      <c r="B6063" t="s">
        <v>376</v>
      </c>
      <c r="C6063" t="str">
        <f t="shared" si="282"/>
        <v>W</v>
      </c>
      <c r="D6063" t="s">
        <v>1821</v>
      </c>
      <c r="E6063" s="1">
        <v>26</v>
      </c>
      <c r="F6063" s="1">
        <v>23</v>
      </c>
      <c r="G6063">
        <f t="shared" si="283"/>
        <v>3</v>
      </c>
      <c r="H6063" t="s">
        <v>2624</v>
      </c>
      <c r="I6063" t="s">
        <v>2625</v>
      </c>
      <c r="K6063" t="s">
        <v>1820</v>
      </c>
      <c r="L6063" t="s">
        <v>1819</v>
      </c>
      <c r="M6063" t="s">
        <v>164</v>
      </c>
      <c r="N6063" t="s">
        <v>1839</v>
      </c>
      <c r="R6063" t="s">
        <v>30</v>
      </c>
      <c r="T6063">
        <v>1.5</v>
      </c>
      <c r="U6063">
        <f t="shared" si="284"/>
        <v>0</v>
      </c>
    </row>
    <row r="6064" spans="1:21" x14ac:dyDescent="0.25">
      <c r="A6064">
        <v>20231028</v>
      </c>
      <c r="B6064" t="s">
        <v>1787</v>
      </c>
      <c r="C6064" t="str">
        <f t="shared" si="282"/>
        <v>L</v>
      </c>
      <c r="D6064" t="s">
        <v>1828</v>
      </c>
      <c r="E6064" s="1">
        <v>11</v>
      </c>
      <c r="F6064" s="1">
        <v>12</v>
      </c>
      <c r="G6064">
        <f t="shared" si="283"/>
        <v>-1</v>
      </c>
      <c r="H6064" t="s">
        <v>2624</v>
      </c>
      <c r="I6064" t="s">
        <v>40</v>
      </c>
      <c r="K6064" t="s">
        <v>1820</v>
      </c>
      <c r="L6064" t="s">
        <v>1819</v>
      </c>
      <c r="M6064" t="s">
        <v>164</v>
      </c>
      <c r="N6064" t="s">
        <v>1839</v>
      </c>
      <c r="R6064" t="s">
        <v>30</v>
      </c>
      <c r="T6064">
        <v>1</v>
      </c>
      <c r="U6064">
        <f t="shared" si="284"/>
        <v>1</v>
      </c>
    </row>
    <row r="6065" spans="1:21" x14ac:dyDescent="0.25">
      <c r="A6065">
        <v>20231028</v>
      </c>
      <c r="B6065" t="s">
        <v>1828</v>
      </c>
      <c r="C6065" t="str">
        <f t="shared" si="282"/>
        <v>W</v>
      </c>
      <c r="D6065" t="s">
        <v>1787</v>
      </c>
      <c r="E6065" s="1">
        <v>12</v>
      </c>
      <c r="F6065" s="1">
        <v>11</v>
      </c>
      <c r="G6065">
        <f t="shared" si="283"/>
        <v>1</v>
      </c>
      <c r="H6065" t="s">
        <v>2624</v>
      </c>
      <c r="I6065" t="s">
        <v>40</v>
      </c>
      <c r="K6065" t="s">
        <v>1820</v>
      </c>
      <c r="L6065" t="s">
        <v>1819</v>
      </c>
      <c r="M6065" t="s">
        <v>164</v>
      </c>
      <c r="N6065" t="s">
        <v>1839</v>
      </c>
      <c r="R6065" t="s">
        <v>30</v>
      </c>
      <c r="T6065">
        <v>1</v>
      </c>
      <c r="U6065">
        <f t="shared" si="284"/>
        <v>0</v>
      </c>
    </row>
    <row r="6066" spans="1:21" x14ac:dyDescent="0.25">
      <c r="A6066">
        <v>20240202</v>
      </c>
      <c r="B6066" t="s">
        <v>164</v>
      </c>
      <c r="C6066" t="str">
        <f t="shared" si="282"/>
        <v>L</v>
      </c>
      <c r="D6066" t="s">
        <v>1825</v>
      </c>
      <c r="E6066" s="1">
        <v>17</v>
      </c>
      <c r="F6066" s="1">
        <v>38</v>
      </c>
      <c r="G6066">
        <f t="shared" si="283"/>
        <v>-21</v>
      </c>
      <c r="H6066" t="s">
        <v>2791</v>
      </c>
      <c r="K6066" t="s">
        <v>1907</v>
      </c>
      <c r="L6066" t="s">
        <v>1906</v>
      </c>
      <c r="M6066" t="s">
        <v>164</v>
      </c>
      <c r="N6066" t="s">
        <v>1033</v>
      </c>
      <c r="O6066" t="s">
        <v>30</v>
      </c>
      <c r="U6066">
        <f t="shared" si="284"/>
        <v>0</v>
      </c>
    </row>
    <row r="6067" spans="1:21" x14ac:dyDescent="0.25">
      <c r="A6067">
        <v>20240202</v>
      </c>
      <c r="B6067" t="s">
        <v>1825</v>
      </c>
      <c r="C6067" t="str">
        <f t="shared" si="282"/>
        <v>W</v>
      </c>
      <c r="D6067" t="s">
        <v>164</v>
      </c>
      <c r="E6067" s="1">
        <v>38</v>
      </c>
      <c r="F6067" s="1">
        <v>17</v>
      </c>
      <c r="G6067">
        <f t="shared" si="283"/>
        <v>21</v>
      </c>
      <c r="H6067" t="s">
        <v>2791</v>
      </c>
      <c r="K6067" t="s">
        <v>1907</v>
      </c>
      <c r="L6067" t="s">
        <v>1906</v>
      </c>
      <c r="M6067" t="s">
        <v>164</v>
      </c>
      <c r="N6067" t="s">
        <v>1037</v>
      </c>
      <c r="O6067" t="s">
        <v>30</v>
      </c>
      <c r="U6067">
        <f t="shared" si="284"/>
        <v>0</v>
      </c>
    </row>
    <row r="6068" spans="1:21" x14ac:dyDescent="0.25">
      <c r="A6068">
        <v>20240203</v>
      </c>
      <c r="B6068" t="s">
        <v>1264</v>
      </c>
      <c r="C6068" t="str">
        <f t="shared" si="282"/>
        <v>L</v>
      </c>
      <c r="D6068" t="s">
        <v>503</v>
      </c>
      <c r="E6068" s="1">
        <v>26</v>
      </c>
      <c r="F6068" s="1">
        <v>27</v>
      </c>
      <c r="G6068">
        <f t="shared" si="283"/>
        <v>-1</v>
      </c>
      <c r="H6068" t="s">
        <v>2791</v>
      </c>
      <c r="K6068" t="s">
        <v>1407</v>
      </c>
      <c r="L6068" t="s">
        <v>1263</v>
      </c>
      <c r="M6068" t="s">
        <v>1264</v>
      </c>
      <c r="N6068" t="s">
        <v>1033</v>
      </c>
      <c r="O6068" t="s">
        <v>30</v>
      </c>
      <c r="U6068">
        <f t="shared" si="284"/>
        <v>1</v>
      </c>
    </row>
    <row r="6069" spans="1:21" x14ac:dyDescent="0.25">
      <c r="A6069">
        <v>20240203</v>
      </c>
      <c r="B6069" t="s">
        <v>503</v>
      </c>
      <c r="C6069" t="str">
        <f t="shared" si="282"/>
        <v>W</v>
      </c>
      <c r="D6069" t="s">
        <v>1264</v>
      </c>
      <c r="E6069" s="1">
        <v>27</v>
      </c>
      <c r="F6069" s="1">
        <v>26</v>
      </c>
      <c r="G6069">
        <f t="shared" si="283"/>
        <v>1</v>
      </c>
      <c r="H6069" t="s">
        <v>2791</v>
      </c>
      <c r="K6069" t="s">
        <v>1407</v>
      </c>
      <c r="L6069" t="s">
        <v>1263</v>
      </c>
      <c r="M6069" t="s">
        <v>1264</v>
      </c>
      <c r="N6069" t="s">
        <v>1037</v>
      </c>
      <c r="O6069" t="s">
        <v>30</v>
      </c>
      <c r="U6069">
        <f t="shared" si="284"/>
        <v>0</v>
      </c>
    </row>
    <row r="6070" spans="1:21" x14ac:dyDescent="0.25">
      <c r="A6070">
        <v>20240203</v>
      </c>
      <c r="B6070" t="s">
        <v>171</v>
      </c>
      <c r="C6070" t="str">
        <f t="shared" si="282"/>
        <v>L</v>
      </c>
      <c r="D6070" t="s">
        <v>376</v>
      </c>
      <c r="E6070" s="1">
        <v>24</v>
      </c>
      <c r="F6070" s="1">
        <v>27</v>
      </c>
      <c r="G6070">
        <f t="shared" si="283"/>
        <v>-3</v>
      </c>
      <c r="H6070" t="s">
        <v>2791</v>
      </c>
      <c r="K6070" t="s">
        <v>1930</v>
      </c>
      <c r="L6070" t="s">
        <v>1929</v>
      </c>
      <c r="M6070" t="s">
        <v>171</v>
      </c>
      <c r="N6070" t="s">
        <v>1033</v>
      </c>
      <c r="O6070" t="s">
        <v>30</v>
      </c>
      <c r="U6070">
        <f t="shared" si="284"/>
        <v>1</v>
      </c>
    </row>
    <row r="6071" spans="1:21" x14ac:dyDescent="0.25">
      <c r="A6071">
        <v>20240203</v>
      </c>
      <c r="B6071" t="s">
        <v>376</v>
      </c>
      <c r="C6071" t="str">
        <f t="shared" si="282"/>
        <v>W</v>
      </c>
      <c r="D6071" t="s">
        <v>171</v>
      </c>
      <c r="E6071" s="1">
        <v>27</v>
      </c>
      <c r="F6071" s="1">
        <v>24</v>
      </c>
      <c r="G6071">
        <f t="shared" si="283"/>
        <v>3</v>
      </c>
      <c r="H6071" t="s">
        <v>2791</v>
      </c>
      <c r="K6071" t="s">
        <v>1930</v>
      </c>
      <c r="L6071" t="s">
        <v>1929</v>
      </c>
      <c r="M6071" t="s">
        <v>171</v>
      </c>
      <c r="N6071" t="s">
        <v>1037</v>
      </c>
      <c r="O6071" t="s">
        <v>30</v>
      </c>
      <c r="U6071">
        <f t="shared" si="284"/>
        <v>0</v>
      </c>
    </row>
    <row r="6072" spans="1:21" x14ac:dyDescent="0.25">
      <c r="A6072">
        <v>20240210</v>
      </c>
      <c r="B6072" t="s">
        <v>503</v>
      </c>
      <c r="C6072" t="str">
        <f t="shared" si="282"/>
        <v>L</v>
      </c>
      <c r="D6072" t="s">
        <v>164</v>
      </c>
      <c r="E6072" s="1">
        <v>16</v>
      </c>
      <c r="F6072" s="1">
        <v>20</v>
      </c>
      <c r="G6072">
        <f t="shared" si="283"/>
        <v>-4</v>
      </c>
      <c r="H6072" t="s">
        <v>2791</v>
      </c>
      <c r="K6072" t="s">
        <v>1822</v>
      </c>
      <c r="L6072" t="s">
        <v>1120</v>
      </c>
      <c r="M6072" t="s">
        <v>503</v>
      </c>
      <c r="N6072" t="s">
        <v>1033</v>
      </c>
      <c r="O6072" t="s">
        <v>30</v>
      </c>
      <c r="U6072">
        <f t="shared" si="284"/>
        <v>1</v>
      </c>
    </row>
    <row r="6073" spans="1:21" x14ac:dyDescent="0.25">
      <c r="A6073">
        <v>20240210</v>
      </c>
      <c r="B6073" t="s">
        <v>164</v>
      </c>
      <c r="C6073" t="str">
        <f t="shared" si="282"/>
        <v>W</v>
      </c>
      <c r="D6073" t="s">
        <v>503</v>
      </c>
      <c r="E6073" s="1">
        <v>20</v>
      </c>
      <c r="F6073" s="1">
        <v>16</v>
      </c>
      <c r="G6073">
        <f t="shared" si="283"/>
        <v>4</v>
      </c>
      <c r="H6073" t="s">
        <v>2791</v>
      </c>
      <c r="K6073" t="s">
        <v>1822</v>
      </c>
      <c r="L6073" t="s">
        <v>1120</v>
      </c>
      <c r="M6073" t="s">
        <v>503</v>
      </c>
      <c r="N6073" t="s">
        <v>1037</v>
      </c>
      <c r="O6073" t="s">
        <v>30</v>
      </c>
      <c r="U6073">
        <f t="shared" si="284"/>
        <v>0</v>
      </c>
    </row>
    <row r="6074" spans="1:21" x14ac:dyDescent="0.25">
      <c r="A6074">
        <v>20240210</v>
      </c>
      <c r="B6074" t="s">
        <v>376</v>
      </c>
      <c r="C6074" t="str">
        <f t="shared" si="282"/>
        <v>W</v>
      </c>
      <c r="D6074" t="s">
        <v>1264</v>
      </c>
      <c r="E6074" s="1">
        <v>16</v>
      </c>
      <c r="F6074" s="1">
        <v>14</v>
      </c>
      <c r="G6074">
        <f t="shared" si="283"/>
        <v>2</v>
      </c>
      <c r="H6074" t="s">
        <v>2791</v>
      </c>
      <c r="K6074" t="s">
        <v>1818</v>
      </c>
      <c r="L6074" t="s">
        <v>1017</v>
      </c>
      <c r="M6074" t="s">
        <v>376</v>
      </c>
      <c r="N6074" t="s">
        <v>1033</v>
      </c>
      <c r="O6074" t="s">
        <v>30</v>
      </c>
      <c r="U6074">
        <f t="shared" si="284"/>
        <v>0</v>
      </c>
    </row>
    <row r="6075" spans="1:21" x14ac:dyDescent="0.25">
      <c r="A6075">
        <v>20240210</v>
      </c>
      <c r="B6075" t="s">
        <v>1264</v>
      </c>
      <c r="C6075" t="str">
        <f t="shared" si="282"/>
        <v>L</v>
      </c>
      <c r="D6075" t="s">
        <v>376</v>
      </c>
      <c r="E6075" s="1">
        <v>14</v>
      </c>
      <c r="F6075" s="1">
        <v>16</v>
      </c>
      <c r="G6075">
        <f t="shared" si="283"/>
        <v>-2</v>
      </c>
      <c r="H6075" t="s">
        <v>2791</v>
      </c>
      <c r="K6075" t="s">
        <v>1818</v>
      </c>
      <c r="L6075" t="s">
        <v>1017</v>
      </c>
      <c r="M6075" t="s">
        <v>376</v>
      </c>
      <c r="N6075" t="s">
        <v>1037</v>
      </c>
      <c r="O6075" t="s">
        <v>30</v>
      </c>
      <c r="U6075">
        <f t="shared" si="284"/>
        <v>1</v>
      </c>
    </row>
    <row r="6076" spans="1:21" x14ac:dyDescent="0.25">
      <c r="A6076">
        <v>20240211</v>
      </c>
      <c r="B6076" t="s">
        <v>1825</v>
      </c>
      <c r="C6076" t="str">
        <f t="shared" si="282"/>
        <v>W</v>
      </c>
      <c r="D6076" t="s">
        <v>171</v>
      </c>
      <c r="E6076" s="1">
        <v>36</v>
      </c>
      <c r="F6076" s="1">
        <v>0</v>
      </c>
      <c r="G6076">
        <f t="shared" si="283"/>
        <v>36</v>
      </c>
      <c r="H6076" t="s">
        <v>2791</v>
      </c>
      <c r="K6076" t="s">
        <v>1827</v>
      </c>
      <c r="L6076" t="s">
        <v>1826</v>
      </c>
      <c r="M6076" t="s">
        <v>1825</v>
      </c>
      <c r="N6076" t="s">
        <v>1033</v>
      </c>
      <c r="O6076" t="s">
        <v>30</v>
      </c>
      <c r="U6076">
        <f t="shared" si="284"/>
        <v>0</v>
      </c>
    </row>
    <row r="6077" spans="1:21" x14ac:dyDescent="0.25">
      <c r="A6077">
        <v>20240211</v>
      </c>
      <c r="B6077" t="s">
        <v>171</v>
      </c>
      <c r="C6077" t="str">
        <f t="shared" si="282"/>
        <v>L</v>
      </c>
      <c r="D6077" t="s">
        <v>1825</v>
      </c>
      <c r="E6077" s="1">
        <v>0</v>
      </c>
      <c r="F6077" s="1">
        <v>36</v>
      </c>
      <c r="G6077">
        <f t="shared" si="283"/>
        <v>-36</v>
      </c>
      <c r="H6077" t="s">
        <v>2791</v>
      </c>
      <c r="K6077" t="s">
        <v>1827</v>
      </c>
      <c r="L6077" t="s">
        <v>1826</v>
      </c>
      <c r="M6077" t="s">
        <v>1825</v>
      </c>
      <c r="N6077" t="s">
        <v>1037</v>
      </c>
      <c r="O6077" t="s">
        <v>30</v>
      </c>
      <c r="U6077">
        <f t="shared" si="284"/>
        <v>0</v>
      </c>
    </row>
    <row r="6078" spans="1:21" x14ac:dyDescent="0.25">
      <c r="A6078">
        <v>20240224</v>
      </c>
      <c r="B6078" t="s">
        <v>1825</v>
      </c>
      <c r="C6078" t="str">
        <f t="shared" si="282"/>
        <v>W</v>
      </c>
      <c r="D6078" t="s">
        <v>1264</v>
      </c>
      <c r="E6078" s="1">
        <v>31</v>
      </c>
      <c r="F6078" s="1">
        <v>7</v>
      </c>
      <c r="G6078">
        <f t="shared" si="283"/>
        <v>24</v>
      </c>
      <c r="H6078" t="s">
        <v>2791</v>
      </c>
      <c r="K6078" t="s">
        <v>1827</v>
      </c>
      <c r="L6078" t="s">
        <v>1826</v>
      </c>
      <c r="M6078" t="s">
        <v>1825</v>
      </c>
      <c r="N6078" t="s">
        <v>1033</v>
      </c>
      <c r="O6078" t="s">
        <v>30</v>
      </c>
      <c r="U6078">
        <f t="shared" si="284"/>
        <v>0</v>
      </c>
    </row>
    <row r="6079" spans="1:21" x14ac:dyDescent="0.25">
      <c r="A6079">
        <v>20240224</v>
      </c>
      <c r="B6079" t="s">
        <v>1264</v>
      </c>
      <c r="C6079" t="str">
        <f t="shared" si="282"/>
        <v>L</v>
      </c>
      <c r="D6079" t="s">
        <v>1825</v>
      </c>
      <c r="E6079" s="1">
        <v>7</v>
      </c>
      <c r="F6079" s="1">
        <v>31</v>
      </c>
      <c r="G6079">
        <f t="shared" si="283"/>
        <v>-24</v>
      </c>
      <c r="H6079" t="s">
        <v>2791</v>
      </c>
      <c r="K6079" t="s">
        <v>1827</v>
      </c>
      <c r="L6079" t="s">
        <v>1826</v>
      </c>
      <c r="M6079" t="s">
        <v>1825</v>
      </c>
      <c r="N6079" t="s">
        <v>1037</v>
      </c>
      <c r="O6079" t="s">
        <v>30</v>
      </c>
      <c r="U6079">
        <f t="shared" si="284"/>
        <v>0</v>
      </c>
    </row>
    <row r="6080" spans="1:21" x14ac:dyDescent="0.25">
      <c r="A6080">
        <v>20240224</v>
      </c>
      <c r="B6080" t="s">
        <v>503</v>
      </c>
      <c r="C6080" t="str">
        <f t="shared" si="282"/>
        <v>W</v>
      </c>
      <c r="D6080" t="s">
        <v>376</v>
      </c>
      <c r="E6080" s="1">
        <v>30</v>
      </c>
      <c r="F6080" s="1">
        <v>21</v>
      </c>
      <c r="G6080">
        <f t="shared" si="283"/>
        <v>9</v>
      </c>
      <c r="H6080" t="s">
        <v>2791</v>
      </c>
      <c r="K6080" t="s">
        <v>1822</v>
      </c>
      <c r="L6080" t="s">
        <v>1120</v>
      </c>
      <c r="M6080" t="s">
        <v>503</v>
      </c>
      <c r="N6080" t="s">
        <v>1033</v>
      </c>
      <c r="O6080" t="s">
        <v>30</v>
      </c>
      <c r="U6080">
        <f t="shared" si="284"/>
        <v>0</v>
      </c>
    </row>
    <row r="6081" spans="1:21" x14ac:dyDescent="0.25">
      <c r="A6081">
        <v>20240224</v>
      </c>
      <c r="B6081" t="s">
        <v>376</v>
      </c>
      <c r="C6081" t="str">
        <f t="shared" si="282"/>
        <v>L</v>
      </c>
      <c r="D6081" t="s">
        <v>503</v>
      </c>
      <c r="E6081" s="1">
        <v>21</v>
      </c>
      <c r="F6081" s="1">
        <v>30</v>
      </c>
      <c r="G6081">
        <f t="shared" si="283"/>
        <v>-9</v>
      </c>
      <c r="H6081" t="s">
        <v>2791</v>
      </c>
      <c r="K6081" t="s">
        <v>1822</v>
      </c>
      <c r="L6081" t="s">
        <v>1120</v>
      </c>
      <c r="M6081" t="s">
        <v>503</v>
      </c>
      <c r="N6081" t="s">
        <v>1037</v>
      </c>
      <c r="O6081" t="s">
        <v>30</v>
      </c>
      <c r="U6081">
        <f t="shared" si="284"/>
        <v>0</v>
      </c>
    </row>
    <row r="6082" spans="1:21" x14ac:dyDescent="0.25">
      <c r="A6082">
        <v>20240225</v>
      </c>
      <c r="B6082" t="s">
        <v>164</v>
      </c>
      <c r="C6082" t="str">
        <f t="shared" ref="C6082:C6145" si="285">IF(E6082-F6082&gt;0,"W",IF(E6082-F6082&lt;0,"L","D"))</f>
        <v>D</v>
      </c>
      <c r="D6082" t="s">
        <v>171</v>
      </c>
      <c r="E6082" s="1">
        <v>13</v>
      </c>
      <c r="F6082" s="1">
        <v>13</v>
      </c>
      <c r="G6082">
        <f t="shared" ref="G6082:G6145" si="286">E6082-F6082</f>
        <v>0</v>
      </c>
      <c r="H6082" t="s">
        <v>2791</v>
      </c>
      <c r="K6082" t="s">
        <v>1955</v>
      </c>
      <c r="L6082" t="s">
        <v>2792</v>
      </c>
      <c r="M6082" t="s">
        <v>164</v>
      </c>
      <c r="N6082" t="s">
        <v>1033</v>
      </c>
      <c r="O6082" t="s">
        <v>30</v>
      </c>
      <c r="U6082">
        <f t="shared" ref="U6082:U6145" si="287">IF(C6082="L",IF(G6082&gt;-8,1,0),0)</f>
        <v>0</v>
      </c>
    </row>
    <row r="6083" spans="1:21" x14ac:dyDescent="0.25">
      <c r="A6083">
        <v>20240225</v>
      </c>
      <c r="B6083" t="s">
        <v>171</v>
      </c>
      <c r="C6083" t="str">
        <f t="shared" si="285"/>
        <v>D</v>
      </c>
      <c r="D6083" t="s">
        <v>164</v>
      </c>
      <c r="E6083" s="1">
        <v>13</v>
      </c>
      <c r="F6083" s="1">
        <v>13</v>
      </c>
      <c r="G6083">
        <f t="shared" si="286"/>
        <v>0</v>
      </c>
      <c r="H6083" t="s">
        <v>2791</v>
      </c>
      <c r="K6083" t="s">
        <v>1955</v>
      </c>
      <c r="L6083" t="s">
        <v>2792</v>
      </c>
      <c r="M6083" t="s">
        <v>164</v>
      </c>
      <c r="N6083" t="s">
        <v>1037</v>
      </c>
      <c r="O6083" t="s">
        <v>30</v>
      </c>
      <c r="U6083">
        <f t="shared" si="287"/>
        <v>0</v>
      </c>
    </row>
    <row r="6084" spans="1:21" x14ac:dyDescent="0.25">
      <c r="A6084">
        <v>20240309</v>
      </c>
      <c r="B6084" t="s">
        <v>171</v>
      </c>
      <c r="C6084" t="str">
        <f t="shared" si="285"/>
        <v>W</v>
      </c>
      <c r="D6084" t="s">
        <v>503</v>
      </c>
      <c r="E6084" s="1">
        <v>31</v>
      </c>
      <c r="F6084" s="1">
        <v>29</v>
      </c>
      <c r="G6084">
        <f t="shared" si="286"/>
        <v>2</v>
      </c>
      <c r="H6084" t="s">
        <v>2791</v>
      </c>
      <c r="K6084" t="s">
        <v>1930</v>
      </c>
      <c r="L6084" t="s">
        <v>1929</v>
      </c>
      <c r="M6084" t="s">
        <v>171</v>
      </c>
      <c r="N6084" t="s">
        <v>1033</v>
      </c>
      <c r="O6084" t="s">
        <v>30</v>
      </c>
      <c r="U6084">
        <f t="shared" si="287"/>
        <v>0</v>
      </c>
    </row>
    <row r="6085" spans="1:21" x14ac:dyDescent="0.25">
      <c r="A6085">
        <v>20240309</v>
      </c>
      <c r="B6085" t="s">
        <v>503</v>
      </c>
      <c r="C6085" t="str">
        <f t="shared" si="285"/>
        <v>L</v>
      </c>
      <c r="D6085" t="s">
        <v>171</v>
      </c>
      <c r="E6085" s="1">
        <v>29</v>
      </c>
      <c r="F6085" s="1">
        <v>31</v>
      </c>
      <c r="G6085">
        <f t="shared" si="286"/>
        <v>-2</v>
      </c>
      <c r="H6085" t="s">
        <v>2791</v>
      </c>
      <c r="K6085" t="s">
        <v>1930</v>
      </c>
      <c r="L6085" t="s">
        <v>1929</v>
      </c>
      <c r="M6085" t="s">
        <v>171</v>
      </c>
      <c r="N6085" t="s">
        <v>1037</v>
      </c>
      <c r="O6085" t="s">
        <v>30</v>
      </c>
      <c r="U6085">
        <f t="shared" si="287"/>
        <v>1</v>
      </c>
    </row>
    <row r="6086" spans="1:21" x14ac:dyDescent="0.25">
      <c r="A6086">
        <v>20240309</v>
      </c>
      <c r="B6086" t="s">
        <v>376</v>
      </c>
      <c r="C6086" t="str">
        <f t="shared" si="285"/>
        <v>W</v>
      </c>
      <c r="D6086" t="s">
        <v>1825</v>
      </c>
      <c r="E6086" s="1">
        <v>23</v>
      </c>
      <c r="F6086" s="1">
        <v>22</v>
      </c>
      <c r="G6086">
        <f t="shared" si="286"/>
        <v>1</v>
      </c>
      <c r="H6086" t="s">
        <v>2791</v>
      </c>
      <c r="K6086" t="s">
        <v>1818</v>
      </c>
      <c r="L6086" t="s">
        <v>1017</v>
      </c>
      <c r="M6086" t="s">
        <v>376</v>
      </c>
      <c r="N6086" t="s">
        <v>1033</v>
      </c>
      <c r="O6086" t="s">
        <v>30</v>
      </c>
      <c r="U6086">
        <f t="shared" si="287"/>
        <v>0</v>
      </c>
    </row>
    <row r="6087" spans="1:21" x14ac:dyDescent="0.25">
      <c r="A6087">
        <v>20240309</v>
      </c>
      <c r="B6087" t="s">
        <v>1825</v>
      </c>
      <c r="C6087" t="str">
        <f t="shared" si="285"/>
        <v>L</v>
      </c>
      <c r="D6087" t="s">
        <v>376</v>
      </c>
      <c r="E6087" s="1">
        <v>22</v>
      </c>
      <c r="F6087" s="1">
        <v>23</v>
      </c>
      <c r="G6087">
        <f t="shared" si="286"/>
        <v>-1</v>
      </c>
      <c r="H6087" t="s">
        <v>2791</v>
      </c>
      <c r="K6087" t="s">
        <v>1818</v>
      </c>
      <c r="L6087" t="s">
        <v>1017</v>
      </c>
      <c r="M6087" t="s">
        <v>376</v>
      </c>
      <c r="N6087" t="s">
        <v>1037</v>
      </c>
      <c r="O6087" t="s">
        <v>30</v>
      </c>
      <c r="U6087">
        <f t="shared" si="287"/>
        <v>1</v>
      </c>
    </row>
    <row r="6088" spans="1:21" x14ac:dyDescent="0.25">
      <c r="A6088">
        <v>20240310</v>
      </c>
      <c r="B6088" t="s">
        <v>1264</v>
      </c>
      <c r="C6088" t="str">
        <f t="shared" si="285"/>
        <v>L</v>
      </c>
      <c r="D6088" t="s">
        <v>164</v>
      </c>
      <c r="E6088" s="1">
        <v>24</v>
      </c>
      <c r="F6088" s="1">
        <v>45</v>
      </c>
      <c r="G6088">
        <f t="shared" si="286"/>
        <v>-21</v>
      </c>
      <c r="H6088" t="s">
        <v>2791</v>
      </c>
      <c r="K6088" t="s">
        <v>1407</v>
      </c>
      <c r="L6088" t="s">
        <v>1263</v>
      </c>
      <c r="M6088" t="s">
        <v>1264</v>
      </c>
      <c r="N6088" t="s">
        <v>1033</v>
      </c>
      <c r="O6088" t="s">
        <v>30</v>
      </c>
      <c r="U6088">
        <f t="shared" si="287"/>
        <v>0</v>
      </c>
    </row>
    <row r="6089" spans="1:21" x14ac:dyDescent="0.25">
      <c r="A6089">
        <v>20240310</v>
      </c>
      <c r="B6089" t="s">
        <v>164</v>
      </c>
      <c r="C6089" t="str">
        <f t="shared" si="285"/>
        <v>W</v>
      </c>
      <c r="D6089" t="s">
        <v>1264</v>
      </c>
      <c r="E6089" s="1">
        <v>45</v>
      </c>
      <c r="F6089" s="1">
        <v>24</v>
      </c>
      <c r="G6089">
        <f t="shared" si="286"/>
        <v>21</v>
      </c>
      <c r="H6089" t="s">
        <v>2791</v>
      </c>
      <c r="K6089" t="s">
        <v>1407</v>
      </c>
      <c r="L6089" t="s">
        <v>1263</v>
      </c>
      <c r="M6089" t="s">
        <v>1264</v>
      </c>
      <c r="N6089" t="s">
        <v>1037</v>
      </c>
      <c r="O6089" t="s">
        <v>30</v>
      </c>
      <c r="U6089">
        <f t="shared" si="287"/>
        <v>0</v>
      </c>
    </row>
    <row r="6090" spans="1:21" x14ac:dyDescent="0.25">
      <c r="A6090">
        <v>20240316</v>
      </c>
      <c r="B6090" t="s">
        <v>1825</v>
      </c>
      <c r="C6090" t="str">
        <f t="shared" si="285"/>
        <v>W</v>
      </c>
      <c r="D6090" t="s">
        <v>503</v>
      </c>
      <c r="E6090" s="1">
        <v>17</v>
      </c>
      <c r="F6090" s="1">
        <v>13</v>
      </c>
      <c r="G6090">
        <f t="shared" si="286"/>
        <v>4</v>
      </c>
      <c r="H6090" t="s">
        <v>2791</v>
      </c>
      <c r="K6090" t="s">
        <v>1827</v>
      </c>
      <c r="L6090" t="s">
        <v>1826</v>
      </c>
      <c r="M6090" t="s">
        <v>1825</v>
      </c>
      <c r="N6090" t="s">
        <v>1033</v>
      </c>
      <c r="O6090" t="s">
        <v>30</v>
      </c>
      <c r="U6090">
        <f t="shared" si="287"/>
        <v>0</v>
      </c>
    </row>
    <row r="6091" spans="1:21" x14ac:dyDescent="0.25">
      <c r="A6091">
        <v>20240316</v>
      </c>
      <c r="B6091" t="s">
        <v>503</v>
      </c>
      <c r="C6091" t="str">
        <f t="shared" si="285"/>
        <v>L</v>
      </c>
      <c r="D6091" t="s">
        <v>1825</v>
      </c>
      <c r="E6091" s="1">
        <v>13</v>
      </c>
      <c r="F6091" s="1">
        <v>17</v>
      </c>
      <c r="G6091">
        <f t="shared" si="286"/>
        <v>-4</v>
      </c>
      <c r="H6091" t="s">
        <v>2791</v>
      </c>
      <c r="K6091" t="s">
        <v>1827</v>
      </c>
      <c r="L6091" t="s">
        <v>1826</v>
      </c>
      <c r="M6091" t="s">
        <v>1825</v>
      </c>
      <c r="N6091" t="s">
        <v>1037</v>
      </c>
      <c r="O6091" t="s">
        <v>30</v>
      </c>
      <c r="U6091">
        <f t="shared" si="287"/>
        <v>1</v>
      </c>
    </row>
    <row r="6092" spans="1:21" x14ac:dyDescent="0.25">
      <c r="A6092">
        <v>20240316</v>
      </c>
      <c r="B6092" t="s">
        <v>1264</v>
      </c>
      <c r="C6092" t="str">
        <f t="shared" si="285"/>
        <v>L</v>
      </c>
      <c r="D6092" t="s">
        <v>171</v>
      </c>
      <c r="E6092" s="1">
        <v>21</v>
      </c>
      <c r="F6092" s="1">
        <v>24</v>
      </c>
      <c r="G6092">
        <f t="shared" si="286"/>
        <v>-3</v>
      </c>
      <c r="H6092" t="s">
        <v>2791</v>
      </c>
      <c r="K6092" t="s">
        <v>1407</v>
      </c>
      <c r="L6092" t="s">
        <v>1263</v>
      </c>
      <c r="M6092" t="s">
        <v>1264</v>
      </c>
      <c r="N6092" t="s">
        <v>1033</v>
      </c>
      <c r="O6092" t="s">
        <v>30</v>
      </c>
      <c r="U6092">
        <f t="shared" si="287"/>
        <v>1</v>
      </c>
    </row>
    <row r="6093" spans="1:21" x14ac:dyDescent="0.25">
      <c r="A6093">
        <v>20240316</v>
      </c>
      <c r="B6093" t="s">
        <v>171</v>
      </c>
      <c r="C6093" t="str">
        <f t="shared" si="285"/>
        <v>W</v>
      </c>
      <c r="D6093" t="s">
        <v>1264</v>
      </c>
      <c r="E6093" s="1">
        <v>24</v>
      </c>
      <c r="F6093" s="1">
        <v>21</v>
      </c>
      <c r="G6093">
        <f t="shared" si="286"/>
        <v>3</v>
      </c>
      <c r="H6093" t="s">
        <v>2791</v>
      </c>
      <c r="K6093" t="s">
        <v>1407</v>
      </c>
      <c r="L6093" t="s">
        <v>1263</v>
      </c>
      <c r="M6093" t="s">
        <v>1264</v>
      </c>
      <c r="N6093" t="s">
        <v>1037</v>
      </c>
      <c r="O6093" t="s">
        <v>30</v>
      </c>
      <c r="U6093">
        <f t="shared" si="287"/>
        <v>0</v>
      </c>
    </row>
    <row r="6094" spans="1:21" x14ac:dyDescent="0.25">
      <c r="A6094">
        <v>20240316</v>
      </c>
      <c r="B6094" t="s">
        <v>164</v>
      </c>
      <c r="C6094" t="str">
        <f t="shared" si="285"/>
        <v>W</v>
      </c>
      <c r="D6094" t="s">
        <v>376</v>
      </c>
      <c r="E6094" s="1">
        <v>33</v>
      </c>
      <c r="F6094" s="1">
        <v>31</v>
      </c>
      <c r="G6094">
        <f t="shared" si="286"/>
        <v>2</v>
      </c>
      <c r="H6094" t="s">
        <v>2791</v>
      </c>
      <c r="K6094" t="s">
        <v>2790</v>
      </c>
      <c r="L6094" t="s">
        <v>2140</v>
      </c>
      <c r="M6094" t="s">
        <v>164</v>
      </c>
      <c r="N6094" t="s">
        <v>1033</v>
      </c>
      <c r="O6094" t="s">
        <v>30</v>
      </c>
      <c r="U6094">
        <f t="shared" si="287"/>
        <v>0</v>
      </c>
    </row>
    <row r="6095" spans="1:21" x14ac:dyDescent="0.25">
      <c r="A6095">
        <v>20240316</v>
      </c>
      <c r="B6095" t="s">
        <v>376</v>
      </c>
      <c r="C6095" t="str">
        <f t="shared" si="285"/>
        <v>L</v>
      </c>
      <c r="D6095" t="s">
        <v>164</v>
      </c>
      <c r="E6095" s="1">
        <v>31</v>
      </c>
      <c r="F6095" s="1">
        <v>33</v>
      </c>
      <c r="G6095">
        <f t="shared" si="286"/>
        <v>-2</v>
      </c>
      <c r="H6095" t="s">
        <v>2791</v>
      </c>
      <c r="K6095" t="s">
        <v>2790</v>
      </c>
      <c r="L6095" t="s">
        <v>2140</v>
      </c>
      <c r="M6095" t="s">
        <v>164</v>
      </c>
      <c r="N6095" t="s">
        <v>1037</v>
      </c>
      <c r="O6095" t="s">
        <v>30</v>
      </c>
      <c r="U6095">
        <f t="shared" si="287"/>
        <v>1</v>
      </c>
    </row>
    <row r="6096" spans="1:21" x14ac:dyDescent="0.25">
      <c r="A6096">
        <v>20240622</v>
      </c>
      <c r="B6096" t="s">
        <v>1264</v>
      </c>
      <c r="C6096" t="str">
        <f t="shared" si="285"/>
        <v>L</v>
      </c>
      <c r="D6096" t="s">
        <v>1828</v>
      </c>
      <c r="E6096" s="1">
        <v>13</v>
      </c>
      <c r="F6096" s="1">
        <v>41</v>
      </c>
      <c r="G6096">
        <f t="shared" si="286"/>
        <v>-28</v>
      </c>
      <c r="H6096" t="s">
        <v>1892</v>
      </c>
      <c r="K6096" t="s">
        <v>1818</v>
      </c>
      <c r="L6096" t="s">
        <v>1017</v>
      </c>
      <c r="M6096" t="s">
        <v>376</v>
      </c>
      <c r="N6096" t="s">
        <v>1839</v>
      </c>
      <c r="S6096" t="s">
        <v>30</v>
      </c>
      <c r="U6096">
        <f t="shared" si="287"/>
        <v>0</v>
      </c>
    </row>
    <row r="6097" spans="1:21" x14ac:dyDescent="0.25">
      <c r="A6097">
        <v>20240622</v>
      </c>
      <c r="B6097" t="s">
        <v>1828</v>
      </c>
      <c r="C6097" t="str">
        <f t="shared" si="285"/>
        <v>W</v>
      </c>
      <c r="D6097" t="s">
        <v>1264</v>
      </c>
      <c r="E6097" s="1">
        <v>41</v>
      </c>
      <c r="F6097" s="1">
        <v>13</v>
      </c>
      <c r="G6097">
        <f t="shared" si="286"/>
        <v>28</v>
      </c>
      <c r="H6097" t="s">
        <v>1892</v>
      </c>
      <c r="K6097" t="s">
        <v>1818</v>
      </c>
      <c r="L6097" t="s">
        <v>1017</v>
      </c>
      <c r="M6097" t="s">
        <v>376</v>
      </c>
      <c r="N6097" t="s">
        <v>1839</v>
      </c>
      <c r="S6097" t="s">
        <v>30</v>
      </c>
      <c r="U6097">
        <f t="shared" si="287"/>
        <v>0</v>
      </c>
    </row>
    <row r="6098" spans="1:21" x14ac:dyDescent="0.25">
      <c r="A6098">
        <v>20240706</v>
      </c>
      <c r="B6098" t="s">
        <v>1787</v>
      </c>
      <c r="C6098" t="str">
        <f t="shared" si="285"/>
        <v>W</v>
      </c>
      <c r="D6098" t="s">
        <v>376</v>
      </c>
      <c r="E6098" s="1">
        <v>16</v>
      </c>
      <c r="F6098" s="1">
        <v>15</v>
      </c>
      <c r="G6098">
        <f t="shared" si="286"/>
        <v>1</v>
      </c>
      <c r="H6098" t="s">
        <v>1888</v>
      </c>
      <c r="K6098" t="s">
        <v>1878</v>
      </c>
      <c r="L6098" t="s">
        <v>1877</v>
      </c>
      <c r="M6098" t="s">
        <v>1787</v>
      </c>
      <c r="N6098" t="s">
        <v>1033</v>
      </c>
      <c r="S6098" t="s">
        <v>30</v>
      </c>
      <c r="U6098">
        <f t="shared" si="287"/>
        <v>0</v>
      </c>
    </row>
    <row r="6099" spans="1:21" x14ac:dyDescent="0.25">
      <c r="A6099">
        <v>20240706</v>
      </c>
      <c r="B6099" t="s">
        <v>376</v>
      </c>
      <c r="C6099" t="str">
        <f t="shared" si="285"/>
        <v>L</v>
      </c>
      <c r="D6099" t="s">
        <v>1787</v>
      </c>
      <c r="E6099" s="1">
        <v>15</v>
      </c>
      <c r="F6099" s="1">
        <v>16</v>
      </c>
      <c r="G6099">
        <f t="shared" si="286"/>
        <v>-1</v>
      </c>
      <c r="H6099" t="s">
        <v>1888</v>
      </c>
      <c r="K6099" t="s">
        <v>1878</v>
      </c>
      <c r="L6099" t="s">
        <v>1877</v>
      </c>
      <c r="M6099" t="s">
        <v>1787</v>
      </c>
      <c r="N6099" t="s">
        <v>1037</v>
      </c>
      <c r="S6099" t="s">
        <v>30</v>
      </c>
      <c r="U6099">
        <f t="shared" si="287"/>
        <v>1</v>
      </c>
    </row>
    <row r="6100" spans="1:21" x14ac:dyDescent="0.25">
      <c r="A6100">
        <v>20240706</v>
      </c>
      <c r="B6100" t="s">
        <v>1821</v>
      </c>
      <c r="C6100" t="str">
        <f t="shared" si="285"/>
        <v>L</v>
      </c>
      <c r="D6100" t="s">
        <v>164</v>
      </c>
      <c r="E6100" s="1">
        <v>13</v>
      </c>
      <c r="F6100" s="1">
        <v>28</v>
      </c>
      <c r="G6100">
        <f t="shared" si="286"/>
        <v>-15</v>
      </c>
      <c r="H6100" t="s">
        <v>1887</v>
      </c>
      <c r="K6100" t="s">
        <v>1891</v>
      </c>
      <c r="L6100" t="s">
        <v>1890</v>
      </c>
      <c r="M6100" t="s">
        <v>1821</v>
      </c>
      <c r="N6100" t="s">
        <v>1033</v>
      </c>
      <c r="S6100" t="s">
        <v>30</v>
      </c>
      <c r="U6100">
        <f t="shared" si="287"/>
        <v>0</v>
      </c>
    </row>
    <row r="6101" spans="1:21" x14ac:dyDescent="0.25">
      <c r="A6101">
        <v>20240706</v>
      </c>
      <c r="B6101" t="s">
        <v>164</v>
      </c>
      <c r="C6101" t="str">
        <f t="shared" si="285"/>
        <v>W</v>
      </c>
      <c r="D6101" t="s">
        <v>1821</v>
      </c>
      <c r="E6101" s="1">
        <v>28</v>
      </c>
      <c r="F6101" s="1">
        <v>13</v>
      </c>
      <c r="G6101">
        <f t="shared" si="286"/>
        <v>15</v>
      </c>
      <c r="H6101" t="s">
        <v>1887</v>
      </c>
      <c r="K6101" t="s">
        <v>1891</v>
      </c>
      <c r="L6101" t="s">
        <v>1890</v>
      </c>
      <c r="M6101" t="s">
        <v>1821</v>
      </c>
      <c r="N6101" t="s">
        <v>1037</v>
      </c>
      <c r="S6101" t="s">
        <v>30</v>
      </c>
      <c r="U6101">
        <f t="shared" si="287"/>
        <v>0</v>
      </c>
    </row>
    <row r="6102" spans="1:21" x14ac:dyDescent="0.25">
      <c r="A6102">
        <v>20240706</v>
      </c>
      <c r="B6102" t="s">
        <v>1828</v>
      </c>
      <c r="C6102" t="str">
        <f t="shared" si="285"/>
        <v>W</v>
      </c>
      <c r="D6102" t="s">
        <v>1825</v>
      </c>
      <c r="E6102" s="1">
        <v>27</v>
      </c>
      <c r="F6102" s="1">
        <v>20</v>
      </c>
      <c r="G6102">
        <f t="shared" si="286"/>
        <v>7</v>
      </c>
      <c r="H6102" t="s">
        <v>1884</v>
      </c>
      <c r="K6102" t="s">
        <v>1842</v>
      </c>
      <c r="L6102" t="s">
        <v>1841</v>
      </c>
      <c r="M6102" t="s">
        <v>1828</v>
      </c>
      <c r="N6102" t="s">
        <v>1033</v>
      </c>
      <c r="S6102" t="s">
        <v>30</v>
      </c>
      <c r="U6102">
        <f t="shared" si="287"/>
        <v>0</v>
      </c>
    </row>
    <row r="6103" spans="1:21" x14ac:dyDescent="0.25">
      <c r="A6103">
        <v>20240706</v>
      </c>
      <c r="B6103" t="s">
        <v>1825</v>
      </c>
      <c r="C6103" t="str">
        <f t="shared" si="285"/>
        <v>L</v>
      </c>
      <c r="D6103" t="s">
        <v>1828</v>
      </c>
      <c r="E6103" s="1">
        <v>20</v>
      </c>
      <c r="F6103" s="1">
        <v>27</v>
      </c>
      <c r="G6103">
        <f t="shared" si="286"/>
        <v>-7</v>
      </c>
      <c r="H6103" t="s">
        <v>1884</v>
      </c>
      <c r="K6103" t="s">
        <v>1842</v>
      </c>
      <c r="L6103" t="s">
        <v>1841</v>
      </c>
      <c r="M6103" t="s">
        <v>1828</v>
      </c>
      <c r="N6103" t="s">
        <v>1037</v>
      </c>
      <c r="S6103" t="s">
        <v>30</v>
      </c>
      <c r="U6103">
        <f t="shared" si="287"/>
        <v>1</v>
      </c>
    </row>
    <row r="6104" spans="1:21" x14ac:dyDescent="0.25">
      <c r="A6104">
        <v>20240706</v>
      </c>
      <c r="B6104" t="s">
        <v>1824</v>
      </c>
      <c r="C6104" t="str">
        <f t="shared" si="285"/>
        <v>W</v>
      </c>
      <c r="D6104" t="s">
        <v>1264</v>
      </c>
      <c r="E6104" s="1">
        <v>25</v>
      </c>
      <c r="F6104" s="1">
        <v>16</v>
      </c>
      <c r="G6104">
        <f t="shared" si="286"/>
        <v>9</v>
      </c>
      <c r="H6104" t="s">
        <v>1889</v>
      </c>
      <c r="K6104" t="s">
        <v>1812</v>
      </c>
      <c r="L6104" t="s">
        <v>1675</v>
      </c>
      <c r="M6104" t="s">
        <v>1824</v>
      </c>
      <c r="N6104" t="s">
        <v>1033</v>
      </c>
      <c r="S6104" t="s">
        <v>30</v>
      </c>
      <c r="U6104">
        <f t="shared" si="287"/>
        <v>0</v>
      </c>
    </row>
    <row r="6105" spans="1:21" x14ac:dyDescent="0.25">
      <c r="A6105">
        <v>20240706</v>
      </c>
      <c r="B6105" t="s">
        <v>1264</v>
      </c>
      <c r="C6105" t="str">
        <f t="shared" si="285"/>
        <v>L</v>
      </c>
      <c r="D6105" t="s">
        <v>1824</v>
      </c>
      <c r="E6105" s="1">
        <v>16</v>
      </c>
      <c r="F6105" s="1">
        <v>25</v>
      </c>
      <c r="G6105">
        <f t="shared" si="286"/>
        <v>-9</v>
      </c>
      <c r="H6105" t="s">
        <v>1889</v>
      </c>
      <c r="K6105" t="s">
        <v>1812</v>
      </c>
      <c r="L6105" t="s">
        <v>1675</v>
      </c>
      <c r="M6105" t="s">
        <v>1824</v>
      </c>
      <c r="N6105" t="s">
        <v>1037</v>
      </c>
      <c r="S6105" t="s">
        <v>30</v>
      </c>
      <c r="U6105">
        <f t="shared" si="287"/>
        <v>0</v>
      </c>
    </row>
    <row r="6106" spans="1:21" x14ac:dyDescent="0.25">
      <c r="A6106">
        <v>20240713</v>
      </c>
      <c r="B6106" t="s">
        <v>1787</v>
      </c>
      <c r="C6106" t="str">
        <f t="shared" si="285"/>
        <v>W</v>
      </c>
      <c r="D6106" t="s">
        <v>376</v>
      </c>
      <c r="E6106" s="1">
        <v>24</v>
      </c>
      <c r="F6106" s="1">
        <v>17</v>
      </c>
      <c r="G6106">
        <f t="shared" si="286"/>
        <v>7</v>
      </c>
      <c r="H6106" t="s">
        <v>1888</v>
      </c>
      <c r="K6106" t="s">
        <v>1836</v>
      </c>
      <c r="L6106" t="s">
        <v>1786</v>
      </c>
      <c r="M6106" t="s">
        <v>1787</v>
      </c>
      <c r="N6106" t="s">
        <v>1033</v>
      </c>
      <c r="S6106" t="s">
        <v>30</v>
      </c>
      <c r="U6106">
        <f t="shared" si="287"/>
        <v>0</v>
      </c>
    </row>
    <row r="6107" spans="1:21" x14ac:dyDescent="0.25">
      <c r="A6107">
        <v>20240713</v>
      </c>
      <c r="B6107" t="s">
        <v>376</v>
      </c>
      <c r="C6107" t="str">
        <f t="shared" si="285"/>
        <v>L</v>
      </c>
      <c r="D6107" t="s">
        <v>1787</v>
      </c>
      <c r="E6107" s="1">
        <v>17</v>
      </c>
      <c r="F6107" s="1">
        <v>24</v>
      </c>
      <c r="G6107">
        <f t="shared" si="286"/>
        <v>-7</v>
      </c>
      <c r="H6107" t="s">
        <v>1888</v>
      </c>
      <c r="K6107" t="s">
        <v>1836</v>
      </c>
      <c r="L6107" t="s">
        <v>1786</v>
      </c>
      <c r="M6107" t="s">
        <v>1787</v>
      </c>
      <c r="N6107" t="s">
        <v>1037</v>
      </c>
      <c r="S6107" t="s">
        <v>30</v>
      </c>
      <c r="U6107">
        <f t="shared" si="287"/>
        <v>1</v>
      </c>
    </row>
    <row r="6108" spans="1:21" x14ac:dyDescent="0.25">
      <c r="A6108">
        <v>20240713</v>
      </c>
      <c r="B6108" t="s">
        <v>1821</v>
      </c>
      <c r="C6108" t="str">
        <f t="shared" si="285"/>
        <v>W</v>
      </c>
      <c r="D6108" t="s">
        <v>164</v>
      </c>
      <c r="E6108" s="1">
        <v>33</v>
      </c>
      <c r="F6108" s="1">
        <v>25</v>
      </c>
      <c r="G6108">
        <f t="shared" si="286"/>
        <v>8</v>
      </c>
      <c r="H6108" t="s">
        <v>1887</v>
      </c>
      <c r="K6108" t="s">
        <v>1886</v>
      </c>
      <c r="L6108" t="s">
        <v>1885</v>
      </c>
      <c r="M6108" t="s">
        <v>1821</v>
      </c>
      <c r="N6108" t="s">
        <v>1033</v>
      </c>
      <c r="S6108" t="s">
        <v>30</v>
      </c>
      <c r="U6108">
        <f t="shared" si="287"/>
        <v>0</v>
      </c>
    </row>
    <row r="6109" spans="1:21" x14ac:dyDescent="0.25">
      <c r="A6109">
        <v>20240713</v>
      </c>
      <c r="B6109" t="s">
        <v>164</v>
      </c>
      <c r="C6109" t="str">
        <f t="shared" si="285"/>
        <v>L</v>
      </c>
      <c r="D6109" t="s">
        <v>1821</v>
      </c>
      <c r="E6109" s="1">
        <v>25</v>
      </c>
      <c r="F6109" s="1">
        <v>33</v>
      </c>
      <c r="G6109">
        <f t="shared" si="286"/>
        <v>-8</v>
      </c>
      <c r="H6109" t="s">
        <v>1887</v>
      </c>
      <c r="K6109" t="s">
        <v>1886</v>
      </c>
      <c r="L6109" t="s">
        <v>1885</v>
      </c>
      <c r="M6109" t="s">
        <v>1821</v>
      </c>
      <c r="N6109" t="s">
        <v>1037</v>
      </c>
      <c r="S6109" t="s">
        <v>30</v>
      </c>
      <c r="U6109">
        <f t="shared" si="287"/>
        <v>0</v>
      </c>
    </row>
    <row r="6110" spans="1:21" x14ac:dyDescent="0.25">
      <c r="A6110">
        <v>20240713</v>
      </c>
      <c r="B6110" t="s">
        <v>1828</v>
      </c>
      <c r="C6110" t="str">
        <f t="shared" si="285"/>
        <v>L</v>
      </c>
      <c r="D6110" t="s">
        <v>1825</v>
      </c>
      <c r="E6110" s="1">
        <v>24</v>
      </c>
      <c r="F6110" s="1">
        <v>25</v>
      </c>
      <c r="G6110">
        <f t="shared" si="286"/>
        <v>-1</v>
      </c>
      <c r="H6110" t="s">
        <v>1884</v>
      </c>
      <c r="K6110" t="s">
        <v>1830</v>
      </c>
      <c r="L6110" t="s">
        <v>1829</v>
      </c>
      <c r="M6110" t="s">
        <v>1828</v>
      </c>
      <c r="N6110" t="s">
        <v>1033</v>
      </c>
      <c r="S6110" t="s">
        <v>30</v>
      </c>
      <c r="U6110">
        <f t="shared" si="287"/>
        <v>1</v>
      </c>
    </row>
    <row r="6111" spans="1:21" x14ac:dyDescent="0.25">
      <c r="A6111">
        <v>20240713</v>
      </c>
      <c r="B6111" t="s">
        <v>1825</v>
      </c>
      <c r="C6111" t="str">
        <f t="shared" si="285"/>
        <v>W</v>
      </c>
      <c r="D6111" t="s">
        <v>1828</v>
      </c>
      <c r="E6111" s="1">
        <v>25</v>
      </c>
      <c r="F6111" s="1">
        <v>24</v>
      </c>
      <c r="G6111">
        <f t="shared" si="286"/>
        <v>1</v>
      </c>
      <c r="H6111" t="s">
        <v>1884</v>
      </c>
      <c r="K6111" t="s">
        <v>1830</v>
      </c>
      <c r="L6111" t="s">
        <v>1829</v>
      </c>
      <c r="M6111" t="s">
        <v>1828</v>
      </c>
      <c r="N6111" t="s">
        <v>1037</v>
      </c>
      <c r="S6111" t="s">
        <v>30</v>
      </c>
      <c r="U6111">
        <f t="shared" si="287"/>
        <v>0</v>
      </c>
    </row>
    <row r="6112" spans="1:21" x14ac:dyDescent="0.25">
      <c r="A6112">
        <v>20240713</v>
      </c>
      <c r="B6112" t="s">
        <v>1824</v>
      </c>
      <c r="C6112" t="str">
        <f t="shared" si="285"/>
        <v>W</v>
      </c>
      <c r="D6112" t="s">
        <v>1264</v>
      </c>
      <c r="E6112" s="1">
        <v>36</v>
      </c>
      <c r="F6112" s="1">
        <v>28</v>
      </c>
      <c r="G6112">
        <f t="shared" si="286"/>
        <v>8</v>
      </c>
      <c r="H6112" t="s">
        <v>1883</v>
      </c>
      <c r="K6112" t="s">
        <v>1882</v>
      </c>
      <c r="L6112" t="s">
        <v>1681</v>
      </c>
      <c r="M6112" t="s">
        <v>1824</v>
      </c>
      <c r="N6112" t="s">
        <v>1033</v>
      </c>
      <c r="S6112" t="s">
        <v>30</v>
      </c>
      <c r="U6112">
        <f t="shared" si="287"/>
        <v>0</v>
      </c>
    </row>
    <row r="6113" spans="1:21" x14ac:dyDescent="0.25">
      <c r="A6113">
        <v>20240713</v>
      </c>
      <c r="B6113" t="s">
        <v>1264</v>
      </c>
      <c r="C6113" t="str">
        <f t="shared" si="285"/>
        <v>L</v>
      </c>
      <c r="D6113" t="s">
        <v>1824</v>
      </c>
      <c r="E6113" s="1">
        <v>28</v>
      </c>
      <c r="F6113" s="1">
        <v>36</v>
      </c>
      <c r="G6113">
        <f t="shared" si="286"/>
        <v>-8</v>
      </c>
      <c r="H6113" t="s">
        <v>1883</v>
      </c>
      <c r="K6113" t="s">
        <v>1882</v>
      </c>
      <c r="L6113" t="s">
        <v>1681</v>
      </c>
      <c r="M6113" t="s">
        <v>1824</v>
      </c>
      <c r="N6113" t="s">
        <v>1037</v>
      </c>
      <c r="S6113" t="s">
        <v>30</v>
      </c>
      <c r="U6113">
        <f t="shared" si="287"/>
        <v>0</v>
      </c>
    </row>
    <row r="6114" spans="1:21" x14ac:dyDescent="0.25">
      <c r="A6114">
        <v>20240810</v>
      </c>
      <c r="B6114" t="s">
        <v>1824</v>
      </c>
      <c r="C6114" t="str">
        <f t="shared" si="285"/>
        <v>L</v>
      </c>
      <c r="D6114" t="s">
        <v>1828</v>
      </c>
      <c r="E6114" s="1">
        <v>7</v>
      </c>
      <c r="F6114" s="1">
        <v>33</v>
      </c>
      <c r="G6114">
        <f t="shared" si="286"/>
        <v>-26</v>
      </c>
      <c r="H6114" t="s">
        <v>2744</v>
      </c>
      <c r="K6114" t="s">
        <v>1808</v>
      </c>
      <c r="L6114" t="s">
        <v>1715</v>
      </c>
      <c r="M6114" t="s">
        <v>1824</v>
      </c>
      <c r="N6114" t="s">
        <v>1033</v>
      </c>
      <c r="P6114" t="s">
        <v>30</v>
      </c>
      <c r="U6114">
        <f t="shared" si="287"/>
        <v>0</v>
      </c>
    </row>
    <row r="6115" spans="1:21" x14ac:dyDescent="0.25">
      <c r="A6115">
        <v>20240810</v>
      </c>
      <c r="B6115" t="s">
        <v>1828</v>
      </c>
      <c r="C6115" t="str">
        <f t="shared" si="285"/>
        <v>W</v>
      </c>
      <c r="D6115" t="s">
        <v>1824</v>
      </c>
      <c r="E6115" s="1">
        <v>33</v>
      </c>
      <c r="F6115" s="1">
        <v>7</v>
      </c>
      <c r="G6115">
        <f t="shared" si="286"/>
        <v>26</v>
      </c>
      <c r="H6115" t="s">
        <v>2744</v>
      </c>
      <c r="K6115" t="s">
        <v>1808</v>
      </c>
      <c r="L6115" t="s">
        <v>1715</v>
      </c>
      <c r="M6115" t="s">
        <v>1824</v>
      </c>
      <c r="N6115" t="s">
        <v>1037</v>
      </c>
      <c r="P6115" t="s">
        <v>30</v>
      </c>
      <c r="U6115">
        <f t="shared" si="287"/>
        <v>0</v>
      </c>
    </row>
    <row r="6116" spans="1:21" x14ac:dyDescent="0.25">
      <c r="A6116">
        <v>20240810</v>
      </c>
      <c r="B6116" t="s">
        <v>1787</v>
      </c>
      <c r="C6116" t="str">
        <f t="shared" si="285"/>
        <v>L</v>
      </c>
      <c r="D6116" t="s">
        <v>1821</v>
      </c>
      <c r="E6116" s="1">
        <v>30</v>
      </c>
      <c r="F6116" s="1">
        <v>38</v>
      </c>
      <c r="G6116">
        <f t="shared" si="286"/>
        <v>-8</v>
      </c>
      <c r="H6116" t="s">
        <v>2744</v>
      </c>
      <c r="K6116" t="s">
        <v>1838</v>
      </c>
      <c r="L6116" t="s">
        <v>1837</v>
      </c>
      <c r="M6116" t="s">
        <v>1787</v>
      </c>
      <c r="N6116" t="s">
        <v>1033</v>
      </c>
      <c r="P6116" t="s">
        <v>30</v>
      </c>
      <c r="U6116">
        <f t="shared" si="287"/>
        <v>0</v>
      </c>
    </row>
    <row r="6117" spans="1:21" x14ac:dyDescent="0.25">
      <c r="A6117">
        <v>20240810</v>
      </c>
      <c r="B6117" t="s">
        <v>1821</v>
      </c>
      <c r="C6117" t="str">
        <f t="shared" si="285"/>
        <v>W</v>
      </c>
      <c r="D6117" t="s">
        <v>1787</v>
      </c>
      <c r="E6117" s="1">
        <v>38</v>
      </c>
      <c r="F6117" s="1">
        <v>30</v>
      </c>
      <c r="G6117">
        <f t="shared" si="286"/>
        <v>8</v>
      </c>
      <c r="H6117" t="s">
        <v>2744</v>
      </c>
      <c r="K6117" t="s">
        <v>1838</v>
      </c>
      <c r="L6117" t="s">
        <v>1837</v>
      </c>
      <c r="M6117" t="s">
        <v>1787</v>
      </c>
      <c r="N6117" t="s">
        <v>1037</v>
      </c>
      <c r="P6117" t="s">
        <v>30</v>
      </c>
      <c r="U6117">
        <f t="shared" si="287"/>
        <v>0</v>
      </c>
    </row>
    <row r="6118" spans="1:21" x14ac:dyDescent="0.25">
      <c r="A6118">
        <v>20240817</v>
      </c>
      <c r="B6118" t="s">
        <v>1787</v>
      </c>
      <c r="C6118" t="str">
        <f t="shared" si="285"/>
        <v>W</v>
      </c>
      <c r="D6118" t="s">
        <v>1821</v>
      </c>
      <c r="E6118" s="1">
        <v>42</v>
      </c>
      <c r="F6118" s="1">
        <v>10</v>
      </c>
      <c r="G6118">
        <f t="shared" si="286"/>
        <v>32</v>
      </c>
      <c r="H6118" t="s">
        <v>2744</v>
      </c>
      <c r="K6118" t="s">
        <v>1836</v>
      </c>
      <c r="L6118" t="s">
        <v>1786</v>
      </c>
      <c r="M6118" t="s">
        <v>1787</v>
      </c>
      <c r="N6118" t="s">
        <v>1839</v>
      </c>
      <c r="P6118" t="s">
        <v>30</v>
      </c>
      <c r="U6118">
        <f t="shared" si="287"/>
        <v>0</v>
      </c>
    </row>
    <row r="6119" spans="1:21" x14ac:dyDescent="0.25">
      <c r="A6119">
        <v>20240817</v>
      </c>
      <c r="B6119" t="s">
        <v>1821</v>
      </c>
      <c r="C6119" t="str">
        <f t="shared" si="285"/>
        <v>L</v>
      </c>
      <c r="D6119" t="s">
        <v>1787</v>
      </c>
      <c r="E6119" s="1">
        <v>10</v>
      </c>
      <c r="F6119" s="1">
        <v>42</v>
      </c>
      <c r="G6119">
        <f t="shared" si="286"/>
        <v>-32</v>
      </c>
      <c r="H6119" t="s">
        <v>2744</v>
      </c>
      <c r="K6119" t="s">
        <v>1836</v>
      </c>
      <c r="L6119" t="s">
        <v>1786</v>
      </c>
      <c r="M6119" t="s">
        <v>1787</v>
      </c>
      <c r="N6119" t="s">
        <v>1839</v>
      </c>
      <c r="P6119" t="s">
        <v>30</v>
      </c>
      <c r="U6119">
        <f t="shared" si="287"/>
        <v>0</v>
      </c>
    </row>
    <row r="6120" spans="1:21" x14ac:dyDescent="0.25">
      <c r="A6120">
        <v>20240817</v>
      </c>
      <c r="B6120" t="s">
        <v>1824</v>
      </c>
      <c r="C6120" t="str">
        <f t="shared" si="285"/>
        <v>L</v>
      </c>
      <c r="D6120" t="s">
        <v>1828</v>
      </c>
      <c r="E6120" s="1">
        <v>12</v>
      </c>
      <c r="F6120" s="1">
        <v>30</v>
      </c>
      <c r="G6120">
        <f t="shared" si="286"/>
        <v>-18</v>
      </c>
      <c r="H6120" t="s">
        <v>2744</v>
      </c>
      <c r="K6120" t="s">
        <v>1741</v>
      </c>
      <c r="L6120" t="s">
        <v>1720</v>
      </c>
      <c r="M6120" t="s">
        <v>1824</v>
      </c>
      <c r="N6120" t="s">
        <v>1033</v>
      </c>
      <c r="P6120" t="s">
        <v>30</v>
      </c>
      <c r="U6120">
        <f t="shared" si="287"/>
        <v>0</v>
      </c>
    </row>
    <row r="6121" spans="1:21" x14ac:dyDescent="0.25">
      <c r="A6121">
        <v>20240817</v>
      </c>
      <c r="B6121" t="s">
        <v>1828</v>
      </c>
      <c r="C6121" t="str">
        <f t="shared" si="285"/>
        <v>W</v>
      </c>
      <c r="D6121" t="s">
        <v>1824</v>
      </c>
      <c r="E6121" s="1">
        <v>30</v>
      </c>
      <c r="F6121" s="1">
        <v>12</v>
      </c>
      <c r="G6121">
        <f t="shared" si="286"/>
        <v>18</v>
      </c>
      <c r="H6121" t="s">
        <v>2744</v>
      </c>
      <c r="K6121" t="s">
        <v>1741</v>
      </c>
      <c r="L6121" t="s">
        <v>1720</v>
      </c>
      <c r="M6121" t="s">
        <v>1824</v>
      </c>
      <c r="N6121" t="s">
        <v>1037</v>
      </c>
      <c r="P6121" t="s">
        <v>30</v>
      </c>
      <c r="U6121">
        <f t="shared" si="287"/>
        <v>0</v>
      </c>
    </row>
    <row r="6122" spans="1:21" x14ac:dyDescent="0.25">
      <c r="A6122">
        <v>20240831</v>
      </c>
      <c r="B6122" t="s">
        <v>1828</v>
      </c>
      <c r="C6122" t="str">
        <f t="shared" si="285"/>
        <v>W</v>
      </c>
      <c r="D6122" t="s">
        <v>1787</v>
      </c>
      <c r="E6122" s="1">
        <v>31</v>
      </c>
      <c r="F6122" s="1">
        <v>27</v>
      </c>
      <c r="G6122">
        <f t="shared" si="286"/>
        <v>4</v>
      </c>
      <c r="H6122" t="s">
        <v>2744</v>
      </c>
      <c r="K6122" t="s">
        <v>1851</v>
      </c>
      <c r="L6122" t="s">
        <v>1850</v>
      </c>
      <c r="M6122" t="s">
        <v>1828</v>
      </c>
      <c r="N6122" t="s">
        <v>1033</v>
      </c>
      <c r="P6122" t="s">
        <v>30</v>
      </c>
      <c r="U6122">
        <f t="shared" si="287"/>
        <v>0</v>
      </c>
    </row>
    <row r="6123" spans="1:21" x14ac:dyDescent="0.25">
      <c r="A6123">
        <v>20240831</v>
      </c>
      <c r="B6123" t="s">
        <v>1787</v>
      </c>
      <c r="C6123" t="str">
        <f t="shared" si="285"/>
        <v>L</v>
      </c>
      <c r="D6123" t="s">
        <v>1828</v>
      </c>
      <c r="E6123" s="1">
        <v>27</v>
      </c>
      <c r="F6123" s="1">
        <v>31</v>
      </c>
      <c r="G6123">
        <f t="shared" si="286"/>
        <v>-4</v>
      </c>
      <c r="H6123" t="s">
        <v>2744</v>
      </c>
      <c r="K6123" t="s">
        <v>1851</v>
      </c>
      <c r="L6123" t="s">
        <v>1850</v>
      </c>
      <c r="M6123" t="s">
        <v>1828</v>
      </c>
      <c r="N6123" t="s">
        <v>1037</v>
      </c>
      <c r="P6123" t="s">
        <v>30</v>
      </c>
      <c r="U6123">
        <f t="shared" si="287"/>
        <v>1</v>
      </c>
    </row>
    <row r="6124" spans="1:21" x14ac:dyDescent="0.25">
      <c r="A6124">
        <v>20240831</v>
      </c>
      <c r="B6124" t="s">
        <v>1821</v>
      </c>
      <c r="C6124" t="str">
        <f t="shared" si="285"/>
        <v>L</v>
      </c>
      <c r="D6124" t="s">
        <v>1824</v>
      </c>
      <c r="E6124" s="1">
        <v>19</v>
      </c>
      <c r="F6124" s="1">
        <v>20</v>
      </c>
      <c r="G6124">
        <f t="shared" si="286"/>
        <v>-1</v>
      </c>
      <c r="H6124" t="s">
        <v>2744</v>
      </c>
      <c r="K6124" t="s">
        <v>1880</v>
      </c>
      <c r="L6124" t="s">
        <v>1879</v>
      </c>
      <c r="M6124" t="s">
        <v>1821</v>
      </c>
      <c r="N6124" t="s">
        <v>1033</v>
      </c>
      <c r="P6124" t="s">
        <v>30</v>
      </c>
      <c r="U6124">
        <f t="shared" si="287"/>
        <v>1</v>
      </c>
    </row>
    <row r="6125" spans="1:21" x14ac:dyDescent="0.25">
      <c r="A6125">
        <v>20240831</v>
      </c>
      <c r="B6125" t="s">
        <v>1824</v>
      </c>
      <c r="C6125" t="str">
        <f t="shared" si="285"/>
        <v>W</v>
      </c>
      <c r="D6125" t="s">
        <v>1821</v>
      </c>
      <c r="E6125" s="1">
        <v>20</v>
      </c>
      <c r="F6125" s="1">
        <v>19</v>
      </c>
      <c r="G6125">
        <f t="shared" si="286"/>
        <v>1</v>
      </c>
      <c r="H6125" t="s">
        <v>2744</v>
      </c>
      <c r="K6125" t="s">
        <v>1880</v>
      </c>
      <c r="L6125" t="s">
        <v>1879</v>
      </c>
      <c r="M6125" t="s">
        <v>1821</v>
      </c>
      <c r="N6125" t="s">
        <v>1037</v>
      </c>
      <c r="P6125" t="s">
        <v>30</v>
      </c>
      <c r="U6125">
        <f t="shared" si="287"/>
        <v>0</v>
      </c>
    </row>
    <row r="6126" spans="1:21" x14ac:dyDescent="0.25">
      <c r="A6126">
        <v>20240907</v>
      </c>
      <c r="B6126" t="s">
        <v>1828</v>
      </c>
      <c r="C6126" t="str">
        <f t="shared" si="285"/>
        <v>W</v>
      </c>
      <c r="D6126" t="s">
        <v>1787</v>
      </c>
      <c r="E6126" s="1">
        <v>18</v>
      </c>
      <c r="F6126" s="1">
        <v>12</v>
      </c>
      <c r="G6126">
        <f t="shared" si="286"/>
        <v>6</v>
      </c>
      <c r="H6126" t="s">
        <v>2744</v>
      </c>
      <c r="K6126" t="s">
        <v>1914</v>
      </c>
      <c r="L6126" t="s">
        <v>1913</v>
      </c>
      <c r="M6126" t="s">
        <v>1828</v>
      </c>
      <c r="N6126" t="s">
        <v>1033</v>
      </c>
      <c r="P6126" t="s">
        <v>30</v>
      </c>
      <c r="U6126">
        <f t="shared" si="287"/>
        <v>0</v>
      </c>
    </row>
    <row r="6127" spans="1:21" x14ac:dyDescent="0.25">
      <c r="A6127">
        <v>20240907</v>
      </c>
      <c r="B6127" t="s">
        <v>1787</v>
      </c>
      <c r="C6127" t="str">
        <f t="shared" si="285"/>
        <v>L</v>
      </c>
      <c r="D6127" t="s">
        <v>1828</v>
      </c>
      <c r="E6127" s="1">
        <v>12</v>
      </c>
      <c r="F6127" s="1">
        <v>18</v>
      </c>
      <c r="G6127">
        <f t="shared" si="286"/>
        <v>-6</v>
      </c>
      <c r="H6127" t="s">
        <v>2744</v>
      </c>
      <c r="K6127" t="s">
        <v>1914</v>
      </c>
      <c r="L6127" t="s">
        <v>1913</v>
      </c>
      <c r="M6127" t="s">
        <v>1828</v>
      </c>
      <c r="N6127" t="s">
        <v>1037</v>
      </c>
      <c r="P6127" t="s">
        <v>30</v>
      </c>
      <c r="U6127">
        <f t="shared" si="287"/>
        <v>1</v>
      </c>
    </row>
    <row r="6128" spans="1:21" x14ac:dyDescent="0.25">
      <c r="A6128">
        <v>20240907</v>
      </c>
      <c r="B6128" t="s">
        <v>1821</v>
      </c>
      <c r="C6128" t="str">
        <f t="shared" si="285"/>
        <v>W</v>
      </c>
      <c r="D6128" t="s">
        <v>1824</v>
      </c>
      <c r="E6128" s="1">
        <v>67</v>
      </c>
      <c r="F6128" s="1">
        <v>27</v>
      </c>
      <c r="G6128">
        <f t="shared" si="286"/>
        <v>40</v>
      </c>
      <c r="H6128" t="s">
        <v>2744</v>
      </c>
      <c r="K6128" t="s">
        <v>2746</v>
      </c>
      <c r="L6128" t="s">
        <v>1984</v>
      </c>
      <c r="M6128" t="s">
        <v>1821</v>
      </c>
      <c r="N6128" t="s">
        <v>1033</v>
      </c>
      <c r="P6128" t="s">
        <v>30</v>
      </c>
      <c r="U6128">
        <f t="shared" si="287"/>
        <v>0</v>
      </c>
    </row>
    <row r="6129" spans="1:21" x14ac:dyDescent="0.25">
      <c r="A6129">
        <v>20240907</v>
      </c>
      <c r="B6129" t="s">
        <v>1824</v>
      </c>
      <c r="C6129" t="str">
        <f t="shared" si="285"/>
        <v>L</v>
      </c>
      <c r="D6129" t="s">
        <v>1821</v>
      </c>
      <c r="E6129" s="1">
        <v>27</v>
      </c>
      <c r="F6129" s="1">
        <v>67</v>
      </c>
      <c r="G6129">
        <f t="shared" si="286"/>
        <v>-40</v>
      </c>
      <c r="H6129" t="s">
        <v>2744</v>
      </c>
      <c r="K6129" t="s">
        <v>2746</v>
      </c>
      <c r="L6129" t="s">
        <v>1984</v>
      </c>
      <c r="M6129" t="s">
        <v>1821</v>
      </c>
      <c r="N6129" t="s">
        <v>1037</v>
      </c>
      <c r="P6129" t="s">
        <v>30</v>
      </c>
      <c r="U6129">
        <f t="shared" si="287"/>
        <v>0</v>
      </c>
    </row>
    <row r="6130" spans="1:21" x14ac:dyDescent="0.25">
      <c r="A6130">
        <v>20240921</v>
      </c>
      <c r="B6130" t="s">
        <v>1824</v>
      </c>
      <c r="C6130" t="str">
        <f t="shared" si="285"/>
        <v>L</v>
      </c>
      <c r="D6130" t="s">
        <v>1787</v>
      </c>
      <c r="E6130" s="1">
        <v>28</v>
      </c>
      <c r="F6130" s="1">
        <v>31</v>
      </c>
      <c r="G6130">
        <f t="shared" si="286"/>
        <v>-3</v>
      </c>
      <c r="H6130" t="s">
        <v>2744</v>
      </c>
      <c r="K6130" t="s">
        <v>1807</v>
      </c>
      <c r="L6130" t="s">
        <v>1675</v>
      </c>
      <c r="M6130" t="s">
        <v>1824</v>
      </c>
      <c r="N6130" t="s">
        <v>1033</v>
      </c>
      <c r="P6130" t="s">
        <v>30</v>
      </c>
      <c r="U6130">
        <f t="shared" si="287"/>
        <v>1</v>
      </c>
    </row>
    <row r="6131" spans="1:21" x14ac:dyDescent="0.25">
      <c r="A6131">
        <v>20240921</v>
      </c>
      <c r="B6131" t="s">
        <v>1787</v>
      </c>
      <c r="C6131" t="str">
        <f t="shared" si="285"/>
        <v>W</v>
      </c>
      <c r="D6131" t="s">
        <v>1824</v>
      </c>
      <c r="E6131" s="1">
        <v>31</v>
      </c>
      <c r="F6131" s="1">
        <v>28</v>
      </c>
      <c r="G6131">
        <f t="shared" si="286"/>
        <v>3</v>
      </c>
      <c r="H6131" t="s">
        <v>2744</v>
      </c>
      <c r="K6131" t="s">
        <v>1807</v>
      </c>
      <c r="L6131" t="s">
        <v>1675</v>
      </c>
      <c r="M6131" t="s">
        <v>1824</v>
      </c>
      <c r="N6131" t="s">
        <v>1037</v>
      </c>
      <c r="P6131" t="s">
        <v>30</v>
      </c>
      <c r="U6131">
        <f t="shared" si="287"/>
        <v>0</v>
      </c>
    </row>
    <row r="6132" spans="1:21" x14ac:dyDescent="0.25">
      <c r="A6132">
        <v>20240921</v>
      </c>
      <c r="B6132" t="s">
        <v>1821</v>
      </c>
      <c r="C6132" t="str">
        <f t="shared" si="285"/>
        <v>W</v>
      </c>
      <c r="D6132" t="s">
        <v>1828</v>
      </c>
      <c r="E6132" s="1">
        <v>29</v>
      </c>
      <c r="F6132" s="1">
        <v>28</v>
      </c>
      <c r="G6132">
        <f t="shared" si="286"/>
        <v>1</v>
      </c>
      <c r="H6132" t="s">
        <v>2744</v>
      </c>
      <c r="K6132" t="s">
        <v>1835</v>
      </c>
      <c r="L6132" t="s">
        <v>1834</v>
      </c>
      <c r="M6132" t="s">
        <v>1821</v>
      </c>
      <c r="N6132" t="s">
        <v>1033</v>
      </c>
      <c r="P6132" t="s">
        <v>30</v>
      </c>
      <c r="U6132">
        <f t="shared" si="287"/>
        <v>0</v>
      </c>
    </row>
    <row r="6133" spans="1:21" x14ac:dyDescent="0.25">
      <c r="A6133">
        <v>20240921</v>
      </c>
      <c r="B6133" t="s">
        <v>1828</v>
      </c>
      <c r="C6133" t="str">
        <f t="shared" si="285"/>
        <v>L</v>
      </c>
      <c r="D6133" t="s">
        <v>1821</v>
      </c>
      <c r="E6133" s="1">
        <v>28</v>
      </c>
      <c r="F6133" s="1">
        <v>29</v>
      </c>
      <c r="G6133">
        <f t="shared" si="286"/>
        <v>-1</v>
      </c>
      <c r="H6133" t="s">
        <v>2744</v>
      </c>
      <c r="K6133" t="s">
        <v>1835</v>
      </c>
      <c r="L6133" t="s">
        <v>1834</v>
      </c>
      <c r="M6133" t="s">
        <v>1821</v>
      </c>
      <c r="N6133" t="s">
        <v>1037</v>
      </c>
      <c r="P6133" t="s">
        <v>30</v>
      </c>
      <c r="U6133">
        <f t="shared" si="287"/>
        <v>1</v>
      </c>
    </row>
    <row r="6134" spans="1:21" x14ac:dyDescent="0.25">
      <c r="A6134">
        <v>20240928</v>
      </c>
      <c r="B6134" t="s">
        <v>1828</v>
      </c>
      <c r="C6134" t="str">
        <f t="shared" si="285"/>
        <v>W</v>
      </c>
      <c r="D6134" t="s">
        <v>1821</v>
      </c>
      <c r="E6134" s="1">
        <v>48</v>
      </c>
      <c r="F6134" s="1">
        <v>7</v>
      </c>
      <c r="G6134">
        <f t="shared" si="286"/>
        <v>41</v>
      </c>
      <c r="H6134" t="s">
        <v>2744</v>
      </c>
      <c r="K6134" t="s">
        <v>2021</v>
      </c>
      <c r="L6134" t="s">
        <v>2745</v>
      </c>
      <c r="M6134" t="s">
        <v>1828</v>
      </c>
      <c r="N6134" t="s">
        <v>1033</v>
      </c>
      <c r="P6134" t="s">
        <v>30</v>
      </c>
      <c r="U6134">
        <f t="shared" si="287"/>
        <v>0</v>
      </c>
    </row>
    <row r="6135" spans="1:21" x14ac:dyDescent="0.25">
      <c r="A6135">
        <v>20240928</v>
      </c>
      <c r="B6135" t="s">
        <v>1821</v>
      </c>
      <c r="C6135" t="str">
        <f t="shared" si="285"/>
        <v>L</v>
      </c>
      <c r="D6135" t="s">
        <v>1828</v>
      </c>
      <c r="E6135" s="1">
        <v>7</v>
      </c>
      <c r="F6135" s="1">
        <v>48</v>
      </c>
      <c r="G6135">
        <f t="shared" si="286"/>
        <v>-41</v>
      </c>
      <c r="H6135" t="s">
        <v>2744</v>
      </c>
      <c r="K6135" t="s">
        <v>2021</v>
      </c>
      <c r="L6135" t="s">
        <v>2745</v>
      </c>
      <c r="M6135" t="s">
        <v>1828</v>
      </c>
      <c r="N6135" t="s">
        <v>1037</v>
      </c>
      <c r="P6135" t="s">
        <v>30</v>
      </c>
      <c r="U6135">
        <f t="shared" si="287"/>
        <v>0</v>
      </c>
    </row>
    <row r="6136" spans="1:21" x14ac:dyDescent="0.25">
      <c r="A6136">
        <v>20240928</v>
      </c>
      <c r="B6136" t="s">
        <v>1787</v>
      </c>
      <c r="C6136" t="str">
        <f t="shared" si="285"/>
        <v>W</v>
      </c>
      <c r="D6136" t="s">
        <v>1824</v>
      </c>
      <c r="E6136" s="1">
        <v>33</v>
      </c>
      <c r="F6136" s="1">
        <v>13</v>
      </c>
      <c r="G6136">
        <f t="shared" si="286"/>
        <v>20</v>
      </c>
      <c r="H6136" t="s">
        <v>2744</v>
      </c>
      <c r="K6136" t="s">
        <v>1838</v>
      </c>
      <c r="L6136" t="s">
        <v>1837</v>
      </c>
      <c r="M6136" t="s">
        <v>1787</v>
      </c>
      <c r="N6136" t="s">
        <v>1033</v>
      </c>
      <c r="P6136" t="s">
        <v>30</v>
      </c>
      <c r="U6136">
        <f t="shared" si="287"/>
        <v>0</v>
      </c>
    </row>
    <row r="6137" spans="1:21" x14ac:dyDescent="0.25">
      <c r="A6137">
        <v>20240928</v>
      </c>
      <c r="B6137" t="s">
        <v>1824</v>
      </c>
      <c r="C6137" t="str">
        <f t="shared" si="285"/>
        <v>L</v>
      </c>
      <c r="D6137" t="s">
        <v>1787</v>
      </c>
      <c r="E6137" s="1">
        <v>13</v>
      </c>
      <c r="F6137" s="1">
        <v>33</v>
      </c>
      <c r="G6137">
        <f t="shared" si="286"/>
        <v>-20</v>
      </c>
      <c r="H6137" t="s">
        <v>2744</v>
      </c>
      <c r="K6137" t="s">
        <v>1838</v>
      </c>
      <c r="L6137" t="s">
        <v>1837</v>
      </c>
      <c r="M6137" t="s">
        <v>1787</v>
      </c>
      <c r="N6137" t="s">
        <v>1037</v>
      </c>
      <c r="P6137" t="s">
        <v>30</v>
      </c>
      <c r="U6137">
        <f t="shared" si="287"/>
        <v>0</v>
      </c>
    </row>
    <row r="6138" spans="1:21" x14ac:dyDescent="0.25">
      <c r="A6138">
        <v>20241102</v>
      </c>
      <c r="B6138" t="s">
        <v>503</v>
      </c>
      <c r="C6138" t="str">
        <f t="shared" si="285"/>
        <v>W</v>
      </c>
      <c r="D6138" t="s">
        <v>1817</v>
      </c>
      <c r="E6138" s="1">
        <v>57</v>
      </c>
      <c r="F6138" s="1">
        <v>17</v>
      </c>
      <c r="G6138">
        <f t="shared" si="286"/>
        <v>40</v>
      </c>
      <c r="H6138" t="s">
        <v>1881</v>
      </c>
      <c r="K6138" t="s">
        <v>1822</v>
      </c>
      <c r="L6138" t="s">
        <v>1120</v>
      </c>
      <c r="M6138" t="s">
        <v>503</v>
      </c>
      <c r="N6138" t="s">
        <v>1033</v>
      </c>
      <c r="S6138" t="s">
        <v>30</v>
      </c>
      <c r="U6138">
        <f t="shared" si="287"/>
        <v>0</v>
      </c>
    </row>
    <row r="6139" spans="1:21" x14ac:dyDescent="0.25">
      <c r="A6139">
        <v>20241102</v>
      </c>
      <c r="B6139" t="s">
        <v>1817</v>
      </c>
      <c r="C6139" t="str">
        <f t="shared" si="285"/>
        <v>L</v>
      </c>
      <c r="D6139" t="s">
        <v>503</v>
      </c>
      <c r="E6139" s="1">
        <v>17</v>
      </c>
      <c r="F6139" s="1">
        <v>57</v>
      </c>
      <c r="G6139">
        <f t="shared" si="286"/>
        <v>-40</v>
      </c>
      <c r="H6139" t="s">
        <v>1881</v>
      </c>
      <c r="K6139" t="s">
        <v>1822</v>
      </c>
      <c r="L6139" t="s">
        <v>1120</v>
      </c>
      <c r="M6139" t="s">
        <v>503</v>
      </c>
      <c r="N6139" t="s">
        <v>1037</v>
      </c>
      <c r="S6139" t="s">
        <v>30</v>
      </c>
      <c r="U6139">
        <f t="shared" si="287"/>
        <v>0</v>
      </c>
    </row>
    <row r="6140" spans="1:21" x14ac:dyDescent="0.25">
      <c r="A6140">
        <v>20241102</v>
      </c>
      <c r="B6140" t="s">
        <v>376</v>
      </c>
      <c r="C6140" t="str">
        <f t="shared" si="285"/>
        <v>L</v>
      </c>
      <c r="D6140" t="s">
        <v>1787</v>
      </c>
      <c r="E6140" s="1">
        <v>22</v>
      </c>
      <c r="F6140" s="1">
        <v>24</v>
      </c>
      <c r="G6140">
        <f t="shared" si="286"/>
        <v>-2</v>
      </c>
      <c r="H6140" t="s">
        <v>1881</v>
      </c>
      <c r="K6140" t="s">
        <v>1818</v>
      </c>
      <c r="L6140" t="s">
        <v>1017</v>
      </c>
      <c r="M6140" t="s">
        <v>376</v>
      </c>
      <c r="N6140" t="s">
        <v>1033</v>
      </c>
      <c r="S6140" t="s">
        <v>30</v>
      </c>
      <c r="U6140">
        <f t="shared" si="287"/>
        <v>1</v>
      </c>
    </row>
    <row r="6141" spans="1:21" x14ac:dyDescent="0.25">
      <c r="A6141">
        <v>20241102</v>
      </c>
      <c r="B6141" t="s">
        <v>1787</v>
      </c>
      <c r="C6141" t="str">
        <f t="shared" si="285"/>
        <v>W</v>
      </c>
      <c r="D6141" t="s">
        <v>376</v>
      </c>
      <c r="E6141" s="1">
        <v>24</v>
      </c>
      <c r="F6141" s="1">
        <v>22</v>
      </c>
      <c r="G6141">
        <f t="shared" si="286"/>
        <v>2</v>
      </c>
      <c r="H6141" t="s">
        <v>1881</v>
      </c>
      <c r="K6141" t="s">
        <v>1818</v>
      </c>
      <c r="L6141" t="s">
        <v>1017</v>
      </c>
      <c r="M6141" t="s">
        <v>376</v>
      </c>
      <c r="N6141" t="s">
        <v>1037</v>
      </c>
      <c r="S6141" t="s">
        <v>30</v>
      </c>
      <c r="U6141">
        <f t="shared" si="287"/>
        <v>0</v>
      </c>
    </row>
    <row r="6142" spans="1:21" x14ac:dyDescent="0.25">
      <c r="A6142">
        <v>20241108</v>
      </c>
      <c r="B6142" t="s">
        <v>1825</v>
      </c>
      <c r="C6142" t="str">
        <f t="shared" si="285"/>
        <v>L</v>
      </c>
      <c r="D6142" t="s">
        <v>1787</v>
      </c>
      <c r="E6142" s="1">
        <v>13</v>
      </c>
      <c r="F6142" s="1">
        <v>23</v>
      </c>
      <c r="G6142">
        <f t="shared" si="286"/>
        <v>-10</v>
      </c>
      <c r="H6142" t="s">
        <v>1881</v>
      </c>
      <c r="K6142" t="s">
        <v>1827</v>
      </c>
      <c r="L6142" t="s">
        <v>1826</v>
      </c>
      <c r="M6142" t="s">
        <v>1825</v>
      </c>
      <c r="N6142" t="s">
        <v>1033</v>
      </c>
      <c r="S6142" t="s">
        <v>30</v>
      </c>
      <c r="U6142">
        <f t="shared" si="287"/>
        <v>0</v>
      </c>
    </row>
    <row r="6143" spans="1:21" x14ac:dyDescent="0.25">
      <c r="A6143">
        <v>20241108</v>
      </c>
      <c r="B6143" t="s">
        <v>1787</v>
      </c>
      <c r="C6143" t="str">
        <f t="shared" si="285"/>
        <v>W</v>
      </c>
      <c r="D6143" t="s">
        <v>1825</v>
      </c>
      <c r="E6143" s="1">
        <v>23</v>
      </c>
      <c r="F6143" s="1">
        <v>13</v>
      </c>
      <c r="G6143">
        <f t="shared" si="286"/>
        <v>10</v>
      </c>
      <c r="H6143" t="s">
        <v>1881</v>
      </c>
      <c r="K6143" t="s">
        <v>1827</v>
      </c>
      <c r="L6143" t="s">
        <v>1826</v>
      </c>
      <c r="M6143" t="s">
        <v>1825</v>
      </c>
      <c r="N6143" t="s">
        <v>1037</v>
      </c>
      <c r="S6143" t="s">
        <v>30</v>
      </c>
      <c r="U6143">
        <f t="shared" si="287"/>
        <v>0</v>
      </c>
    </row>
    <row r="6144" spans="1:21" x14ac:dyDescent="0.25">
      <c r="A6144">
        <v>20241109</v>
      </c>
      <c r="B6144" t="s">
        <v>164</v>
      </c>
      <c r="C6144" t="str">
        <f t="shared" si="285"/>
        <v>W</v>
      </c>
      <c r="D6144" t="s">
        <v>1823</v>
      </c>
      <c r="E6144" s="1">
        <v>52</v>
      </c>
      <c r="F6144" s="1">
        <v>12</v>
      </c>
      <c r="G6144">
        <f t="shared" si="286"/>
        <v>40</v>
      </c>
      <c r="H6144" t="s">
        <v>1881</v>
      </c>
      <c r="K6144" t="s">
        <v>1820</v>
      </c>
      <c r="L6144" t="s">
        <v>1819</v>
      </c>
      <c r="M6144" t="s">
        <v>164</v>
      </c>
      <c r="N6144" t="s">
        <v>1033</v>
      </c>
      <c r="S6144" t="s">
        <v>30</v>
      </c>
      <c r="U6144">
        <f t="shared" si="287"/>
        <v>0</v>
      </c>
    </row>
    <row r="6145" spans="1:21" x14ac:dyDescent="0.25">
      <c r="A6145">
        <v>20241109</v>
      </c>
      <c r="B6145" t="s">
        <v>1823</v>
      </c>
      <c r="C6145" t="str">
        <f t="shared" si="285"/>
        <v>L</v>
      </c>
      <c r="D6145" t="s">
        <v>164</v>
      </c>
      <c r="E6145" s="1">
        <v>12</v>
      </c>
      <c r="F6145" s="1">
        <v>52</v>
      </c>
      <c r="G6145">
        <f t="shared" si="286"/>
        <v>-40</v>
      </c>
      <c r="H6145" t="s">
        <v>1881</v>
      </c>
      <c r="K6145" t="s">
        <v>1820</v>
      </c>
      <c r="L6145" t="s">
        <v>1819</v>
      </c>
      <c r="M6145" t="s">
        <v>164</v>
      </c>
      <c r="N6145" t="s">
        <v>1037</v>
      </c>
      <c r="S6145" t="s">
        <v>30</v>
      </c>
      <c r="U6145">
        <f t="shared" si="287"/>
        <v>0</v>
      </c>
    </row>
    <row r="6146" spans="1:21" x14ac:dyDescent="0.25">
      <c r="A6146">
        <v>20241109</v>
      </c>
      <c r="B6146" t="s">
        <v>171</v>
      </c>
      <c r="C6146" t="str">
        <f t="shared" ref="C6146:C6209" si="288">IF(E6146-F6146&gt;0,"W",IF(E6146-F6146&lt;0,"L","D"))</f>
        <v>L</v>
      </c>
      <c r="D6146" t="s">
        <v>1821</v>
      </c>
      <c r="E6146" s="1">
        <v>18</v>
      </c>
      <c r="F6146" s="1">
        <v>50</v>
      </c>
      <c r="G6146">
        <f t="shared" ref="G6146:G6209" si="289">E6146-F6146</f>
        <v>-32</v>
      </c>
      <c r="H6146" t="s">
        <v>1881</v>
      </c>
      <c r="K6146" t="s">
        <v>1859</v>
      </c>
      <c r="L6146" t="s">
        <v>1858</v>
      </c>
      <c r="M6146" t="s">
        <v>171</v>
      </c>
      <c r="N6146" t="s">
        <v>1033</v>
      </c>
      <c r="S6146" t="s">
        <v>30</v>
      </c>
      <c r="U6146">
        <f t="shared" ref="U6146:U6209" si="290">IF(C6146="L",IF(G6146&gt;-8,1,0),0)</f>
        <v>0</v>
      </c>
    </row>
    <row r="6147" spans="1:21" x14ac:dyDescent="0.25">
      <c r="A6147">
        <v>20241109</v>
      </c>
      <c r="B6147" t="s">
        <v>1821</v>
      </c>
      <c r="C6147" t="str">
        <f t="shared" si="288"/>
        <v>W</v>
      </c>
      <c r="D6147" t="s">
        <v>171</v>
      </c>
      <c r="E6147" s="1">
        <v>50</v>
      </c>
      <c r="F6147" s="1">
        <v>18</v>
      </c>
      <c r="G6147">
        <f t="shared" si="289"/>
        <v>32</v>
      </c>
      <c r="H6147" t="s">
        <v>1881</v>
      </c>
      <c r="K6147" t="s">
        <v>1859</v>
      </c>
      <c r="L6147" t="s">
        <v>1858</v>
      </c>
      <c r="M6147" t="s">
        <v>171</v>
      </c>
      <c r="N6147" t="s">
        <v>1037</v>
      </c>
      <c r="S6147" t="s">
        <v>30</v>
      </c>
      <c r="U6147">
        <f t="shared" si="290"/>
        <v>0</v>
      </c>
    </row>
    <row r="6148" spans="1:21" x14ac:dyDescent="0.25">
      <c r="A6148">
        <v>20241109</v>
      </c>
      <c r="B6148" t="s">
        <v>376</v>
      </c>
      <c r="C6148" t="str">
        <f t="shared" si="288"/>
        <v>L</v>
      </c>
      <c r="D6148" t="s">
        <v>1824</v>
      </c>
      <c r="E6148" s="1">
        <v>37</v>
      </c>
      <c r="F6148" s="1">
        <v>42</v>
      </c>
      <c r="G6148">
        <f t="shared" si="289"/>
        <v>-5</v>
      </c>
      <c r="H6148" t="s">
        <v>1881</v>
      </c>
      <c r="K6148" t="s">
        <v>1818</v>
      </c>
      <c r="L6148" t="s">
        <v>1017</v>
      </c>
      <c r="M6148" t="s">
        <v>376</v>
      </c>
      <c r="N6148" t="s">
        <v>1033</v>
      </c>
      <c r="S6148" t="s">
        <v>30</v>
      </c>
      <c r="U6148">
        <f t="shared" si="290"/>
        <v>1</v>
      </c>
    </row>
    <row r="6149" spans="1:21" x14ac:dyDescent="0.25">
      <c r="A6149">
        <v>20241109</v>
      </c>
      <c r="B6149" t="s">
        <v>1824</v>
      </c>
      <c r="C6149" t="str">
        <f t="shared" si="288"/>
        <v>W</v>
      </c>
      <c r="D6149" t="s">
        <v>376</v>
      </c>
      <c r="E6149" s="1">
        <v>42</v>
      </c>
      <c r="F6149" s="1">
        <v>37</v>
      </c>
      <c r="G6149">
        <f t="shared" si="289"/>
        <v>5</v>
      </c>
      <c r="H6149" t="s">
        <v>1881</v>
      </c>
      <c r="K6149" t="s">
        <v>1818</v>
      </c>
      <c r="L6149" t="s">
        <v>1017</v>
      </c>
      <c r="M6149" t="s">
        <v>376</v>
      </c>
      <c r="N6149" t="s">
        <v>1037</v>
      </c>
      <c r="S6149" t="s">
        <v>30</v>
      </c>
      <c r="U6149">
        <f t="shared" si="290"/>
        <v>0</v>
      </c>
    </row>
    <row r="6150" spans="1:21" x14ac:dyDescent="0.25">
      <c r="A6150">
        <v>20241110</v>
      </c>
      <c r="B6150" t="s">
        <v>1264</v>
      </c>
      <c r="C6150" t="str">
        <f t="shared" si="288"/>
        <v>L</v>
      </c>
      <c r="D6150" t="s">
        <v>1817</v>
      </c>
      <c r="E6150" s="1">
        <v>19</v>
      </c>
      <c r="F6150" s="1">
        <v>24</v>
      </c>
      <c r="G6150">
        <f t="shared" si="289"/>
        <v>-5</v>
      </c>
      <c r="H6150" t="s">
        <v>1881</v>
      </c>
      <c r="K6150" t="s">
        <v>1407</v>
      </c>
      <c r="L6150" t="s">
        <v>1263</v>
      </c>
      <c r="M6150" t="s">
        <v>1264</v>
      </c>
      <c r="N6150" t="s">
        <v>1033</v>
      </c>
      <c r="S6150" t="s">
        <v>30</v>
      </c>
      <c r="U6150">
        <f t="shared" si="290"/>
        <v>1</v>
      </c>
    </row>
    <row r="6151" spans="1:21" x14ac:dyDescent="0.25">
      <c r="A6151">
        <v>20241110</v>
      </c>
      <c r="B6151" t="s">
        <v>1817</v>
      </c>
      <c r="C6151" t="str">
        <f t="shared" si="288"/>
        <v>W</v>
      </c>
      <c r="D6151" t="s">
        <v>1264</v>
      </c>
      <c r="E6151" s="1">
        <v>24</v>
      </c>
      <c r="F6151" s="1">
        <v>19</v>
      </c>
      <c r="G6151">
        <f t="shared" si="289"/>
        <v>5</v>
      </c>
      <c r="H6151" t="s">
        <v>1881</v>
      </c>
      <c r="K6151" t="s">
        <v>1407</v>
      </c>
      <c r="L6151" t="s">
        <v>1263</v>
      </c>
      <c r="M6151" t="s">
        <v>1264</v>
      </c>
      <c r="N6151" t="s">
        <v>1037</v>
      </c>
      <c r="S6151" t="s">
        <v>30</v>
      </c>
      <c r="U6151">
        <f t="shared" si="290"/>
        <v>0</v>
      </c>
    </row>
    <row r="6152" spans="1:21" x14ac:dyDescent="0.25">
      <c r="A6152">
        <v>20241110</v>
      </c>
      <c r="B6152" t="s">
        <v>503</v>
      </c>
      <c r="C6152" t="str">
        <f t="shared" si="288"/>
        <v>L</v>
      </c>
      <c r="D6152" t="s">
        <v>1828</v>
      </c>
      <c r="E6152" s="1">
        <v>15</v>
      </c>
      <c r="F6152" s="1">
        <v>32</v>
      </c>
      <c r="G6152">
        <f t="shared" si="289"/>
        <v>-17</v>
      </c>
      <c r="H6152" t="s">
        <v>1881</v>
      </c>
      <c r="K6152" t="s">
        <v>1822</v>
      </c>
      <c r="L6152" t="s">
        <v>1120</v>
      </c>
      <c r="M6152" t="s">
        <v>503</v>
      </c>
      <c r="N6152" t="s">
        <v>1033</v>
      </c>
      <c r="S6152" t="s">
        <v>30</v>
      </c>
      <c r="U6152">
        <f t="shared" si="290"/>
        <v>0</v>
      </c>
    </row>
    <row r="6153" spans="1:21" x14ac:dyDescent="0.25">
      <c r="A6153">
        <v>20241110</v>
      </c>
      <c r="B6153" t="s">
        <v>1828</v>
      </c>
      <c r="C6153" t="str">
        <f t="shared" si="288"/>
        <v>W</v>
      </c>
      <c r="D6153" t="s">
        <v>503</v>
      </c>
      <c r="E6153" s="1">
        <v>32</v>
      </c>
      <c r="F6153" s="1">
        <v>15</v>
      </c>
      <c r="G6153">
        <f t="shared" si="289"/>
        <v>17</v>
      </c>
      <c r="H6153" t="s">
        <v>1881</v>
      </c>
      <c r="K6153" t="s">
        <v>1822</v>
      </c>
      <c r="L6153" t="s">
        <v>1120</v>
      </c>
      <c r="M6153" t="s">
        <v>503</v>
      </c>
      <c r="N6153" t="s">
        <v>1037</v>
      </c>
      <c r="S6153" t="s">
        <v>30</v>
      </c>
      <c r="U6153">
        <f t="shared" si="290"/>
        <v>0</v>
      </c>
    </row>
    <row r="6154" spans="1:21" x14ac:dyDescent="0.25">
      <c r="A6154">
        <v>20241115</v>
      </c>
      <c r="B6154" t="s">
        <v>1825</v>
      </c>
      <c r="C6154" t="str">
        <f t="shared" si="288"/>
        <v>W</v>
      </c>
      <c r="D6154" t="s">
        <v>1821</v>
      </c>
      <c r="E6154" s="1">
        <v>22</v>
      </c>
      <c r="F6154" s="1">
        <v>19</v>
      </c>
      <c r="G6154">
        <f t="shared" si="289"/>
        <v>3</v>
      </c>
      <c r="H6154" t="s">
        <v>1881</v>
      </c>
      <c r="K6154" t="s">
        <v>1827</v>
      </c>
      <c r="L6154" t="s">
        <v>1826</v>
      </c>
      <c r="M6154" t="s">
        <v>1825</v>
      </c>
      <c r="N6154" t="s">
        <v>1033</v>
      </c>
      <c r="S6154" t="s">
        <v>30</v>
      </c>
      <c r="U6154">
        <f t="shared" si="290"/>
        <v>0</v>
      </c>
    </row>
    <row r="6155" spans="1:21" x14ac:dyDescent="0.25">
      <c r="A6155">
        <v>20241115</v>
      </c>
      <c r="B6155" t="s">
        <v>1821</v>
      </c>
      <c r="C6155" t="str">
        <f t="shared" si="288"/>
        <v>L</v>
      </c>
      <c r="D6155" t="s">
        <v>1825</v>
      </c>
      <c r="E6155" s="1">
        <v>19</v>
      </c>
      <c r="F6155" s="1">
        <v>22</v>
      </c>
      <c r="G6155">
        <f t="shared" si="289"/>
        <v>-3</v>
      </c>
      <c r="H6155" t="s">
        <v>1881</v>
      </c>
      <c r="K6155" t="s">
        <v>1827</v>
      </c>
      <c r="L6155" t="s">
        <v>1826</v>
      </c>
      <c r="M6155" t="s">
        <v>1825</v>
      </c>
      <c r="N6155" t="s">
        <v>1037</v>
      </c>
      <c r="S6155" t="s">
        <v>30</v>
      </c>
      <c r="U6155">
        <f t="shared" si="290"/>
        <v>1</v>
      </c>
    </row>
    <row r="6156" spans="1:21" x14ac:dyDescent="0.25">
      <c r="A6156">
        <v>20241116</v>
      </c>
      <c r="B6156" t="s">
        <v>164</v>
      </c>
      <c r="C6156" t="str">
        <f t="shared" si="288"/>
        <v>W</v>
      </c>
      <c r="D6156" t="s">
        <v>1787</v>
      </c>
      <c r="E6156" s="1">
        <v>30</v>
      </c>
      <c r="F6156" s="1">
        <v>29</v>
      </c>
      <c r="G6156">
        <f t="shared" si="289"/>
        <v>1</v>
      </c>
      <c r="H6156" t="s">
        <v>1881</v>
      </c>
      <c r="K6156" t="s">
        <v>1820</v>
      </c>
      <c r="L6156" t="s">
        <v>1819</v>
      </c>
      <c r="M6156" t="s">
        <v>164</v>
      </c>
      <c r="N6156" t="s">
        <v>1033</v>
      </c>
      <c r="S6156" t="s">
        <v>30</v>
      </c>
      <c r="U6156">
        <f t="shared" si="290"/>
        <v>0</v>
      </c>
    </row>
    <row r="6157" spans="1:21" x14ac:dyDescent="0.25">
      <c r="A6157">
        <v>20241116</v>
      </c>
      <c r="B6157" t="s">
        <v>1787</v>
      </c>
      <c r="C6157" t="str">
        <f t="shared" si="288"/>
        <v>L</v>
      </c>
      <c r="D6157" t="s">
        <v>164</v>
      </c>
      <c r="E6157" s="1">
        <v>29</v>
      </c>
      <c r="F6157" s="1">
        <v>30</v>
      </c>
      <c r="G6157">
        <f t="shared" si="289"/>
        <v>-1</v>
      </c>
      <c r="H6157" t="s">
        <v>1881</v>
      </c>
      <c r="K6157" t="s">
        <v>1820</v>
      </c>
      <c r="L6157" t="s">
        <v>1819</v>
      </c>
      <c r="M6157" t="s">
        <v>164</v>
      </c>
      <c r="N6157" t="s">
        <v>1037</v>
      </c>
      <c r="S6157" t="s">
        <v>30</v>
      </c>
      <c r="U6157">
        <f t="shared" si="290"/>
        <v>1</v>
      </c>
    </row>
    <row r="6158" spans="1:21" x14ac:dyDescent="0.25">
      <c r="A6158">
        <v>20241116</v>
      </c>
      <c r="B6158" t="s">
        <v>376</v>
      </c>
      <c r="C6158" t="str">
        <f t="shared" si="288"/>
        <v>L</v>
      </c>
      <c r="D6158" t="s">
        <v>1828</v>
      </c>
      <c r="E6158" s="1">
        <v>20</v>
      </c>
      <c r="F6158" s="1">
        <v>29</v>
      </c>
      <c r="G6158">
        <f t="shared" si="289"/>
        <v>-9</v>
      </c>
      <c r="H6158" t="s">
        <v>1881</v>
      </c>
      <c r="K6158" t="s">
        <v>1818</v>
      </c>
      <c r="L6158" t="s">
        <v>1017</v>
      </c>
      <c r="M6158" t="s">
        <v>376</v>
      </c>
      <c r="N6158" t="s">
        <v>1033</v>
      </c>
      <c r="S6158" t="s">
        <v>30</v>
      </c>
      <c r="U6158">
        <f t="shared" si="290"/>
        <v>0</v>
      </c>
    </row>
    <row r="6159" spans="1:21" x14ac:dyDescent="0.25">
      <c r="A6159">
        <v>20241116</v>
      </c>
      <c r="B6159" t="s">
        <v>1828</v>
      </c>
      <c r="C6159" t="str">
        <f t="shared" si="288"/>
        <v>W</v>
      </c>
      <c r="D6159" t="s">
        <v>376</v>
      </c>
      <c r="E6159" s="1">
        <v>29</v>
      </c>
      <c r="F6159" s="1">
        <v>20</v>
      </c>
      <c r="G6159">
        <f t="shared" si="289"/>
        <v>9</v>
      </c>
      <c r="H6159" t="s">
        <v>1881</v>
      </c>
      <c r="K6159" t="s">
        <v>1818</v>
      </c>
      <c r="L6159" t="s">
        <v>1017</v>
      </c>
      <c r="M6159" t="s">
        <v>376</v>
      </c>
      <c r="N6159" t="s">
        <v>1037</v>
      </c>
      <c r="S6159" t="s">
        <v>30</v>
      </c>
      <c r="U6159">
        <f t="shared" si="290"/>
        <v>0</v>
      </c>
    </row>
    <row r="6160" spans="1:21" x14ac:dyDescent="0.25">
      <c r="A6160">
        <v>20241117</v>
      </c>
      <c r="B6160" t="s">
        <v>1264</v>
      </c>
      <c r="C6160" t="str">
        <f t="shared" si="288"/>
        <v>L</v>
      </c>
      <c r="D6160" t="s">
        <v>1824</v>
      </c>
      <c r="E6160" s="1">
        <v>20</v>
      </c>
      <c r="F6160" s="1">
        <v>52</v>
      </c>
      <c r="G6160">
        <f t="shared" si="289"/>
        <v>-32</v>
      </c>
      <c r="H6160" t="s">
        <v>1881</v>
      </c>
      <c r="K6160" t="s">
        <v>1407</v>
      </c>
      <c r="L6160" t="s">
        <v>1263</v>
      </c>
      <c r="M6160" t="s">
        <v>1264</v>
      </c>
      <c r="N6160" t="s">
        <v>1033</v>
      </c>
      <c r="S6160" t="s">
        <v>30</v>
      </c>
      <c r="U6160">
        <f t="shared" si="290"/>
        <v>0</v>
      </c>
    </row>
    <row r="6161" spans="1:21" x14ac:dyDescent="0.25">
      <c r="A6161">
        <v>20241117</v>
      </c>
      <c r="B6161" t="s">
        <v>1824</v>
      </c>
      <c r="C6161" t="str">
        <f t="shared" si="288"/>
        <v>W</v>
      </c>
      <c r="D6161" t="s">
        <v>1264</v>
      </c>
      <c r="E6161" s="1">
        <v>52</v>
      </c>
      <c r="F6161" s="1">
        <v>20</v>
      </c>
      <c r="G6161">
        <f t="shared" si="289"/>
        <v>32</v>
      </c>
      <c r="H6161" t="s">
        <v>1881</v>
      </c>
      <c r="K6161" t="s">
        <v>1407</v>
      </c>
      <c r="L6161" t="s">
        <v>1263</v>
      </c>
      <c r="M6161" t="s">
        <v>1264</v>
      </c>
      <c r="N6161" t="s">
        <v>1037</v>
      </c>
      <c r="S6161" t="s">
        <v>30</v>
      </c>
      <c r="U6161">
        <f t="shared" si="290"/>
        <v>0</v>
      </c>
    </row>
    <row r="6162" spans="1:21" x14ac:dyDescent="0.25">
      <c r="A6162">
        <v>20241122</v>
      </c>
      <c r="B6162" t="s">
        <v>164</v>
      </c>
      <c r="C6162" t="str">
        <f t="shared" si="288"/>
        <v>W</v>
      </c>
      <c r="D6162" t="s">
        <v>1821</v>
      </c>
      <c r="E6162" s="1">
        <v>37</v>
      </c>
      <c r="F6162" s="1">
        <v>23</v>
      </c>
      <c r="G6162">
        <f t="shared" si="289"/>
        <v>14</v>
      </c>
      <c r="H6162" t="s">
        <v>1881</v>
      </c>
      <c r="K6162" t="s">
        <v>1820</v>
      </c>
      <c r="L6162" t="s">
        <v>1819</v>
      </c>
      <c r="M6162" t="s">
        <v>164</v>
      </c>
      <c r="N6162" t="s">
        <v>1033</v>
      </c>
      <c r="S6162" t="s">
        <v>30</v>
      </c>
      <c r="U6162">
        <f t="shared" si="290"/>
        <v>0</v>
      </c>
    </row>
    <row r="6163" spans="1:21" x14ac:dyDescent="0.25">
      <c r="A6163">
        <v>20241122</v>
      </c>
      <c r="B6163" t="s">
        <v>1821</v>
      </c>
      <c r="C6163" t="str">
        <f t="shared" si="288"/>
        <v>L</v>
      </c>
      <c r="D6163" t="s">
        <v>164</v>
      </c>
      <c r="E6163" s="1">
        <v>23</v>
      </c>
      <c r="F6163" s="1">
        <v>37</v>
      </c>
      <c r="G6163">
        <f t="shared" si="289"/>
        <v>-14</v>
      </c>
      <c r="H6163" t="s">
        <v>1881</v>
      </c>
      <c r="K6163" t="s">
        <v>1820</v>
      </c>
      <c r="L6163" t="s">
        <v>1819</v>
      </c>
      <c r="M6163" t="s">
        <v>164</v>
      </c>
      <c r="N6163" t="s">
        <v>1037</v>
      </c>
      <c r="S6163" t="s">
        <v>30</v>
      </c>
      <c r="U6163">
        <f t="shared" si="290"/>
        <v>0</v>
      </c>
    </row>
    <row r="6164" spans="1:21" x14ac:dyDescent="0.25">
      <c r="A6164">
        <v>20241123</v>
      </c>
      <c r="B6164" t="s">
        <v>171</v>
      </c>
      <c r="C6164" t="str">
        <f t="shared" si="288"/>
        <v>L</v>
      </c>
      <c r="D6164" t="s">
        <v>1787</v>
      </c>
      <c r="E6164" s="1">
        <v>11</v>
      </c>
      <c r="F6164" s="1">
        <v>29</v>
      </c>
      <c r="G6164">
        <f t="shared" si="289"/>
        <v>-18</v>
      </c>
      <c r="H6164" t="s">
        <v>1881</v>
      </c>
      <c r="K6164" t="s">
        <v>1857</v>
      </c>
      <c r="L6164" t="s">
        <v>1856</v>
      </c>
      <c r="M6164" t="s">
        <v>171</v>
      </c>
      <c r="N6164" t="s">
        <v>1033</v>
      </c>
      <c r="S6164" t="s">
        <v>30</v>
      </c>
      <c r="U6164">
        <f t="shared" si="290"/>
        <v>0</v>
      </c>
    </row>
    <row r="6165" spans="1:21" x14ac:dyDescent="0.25">
      <c r="A6165">
        <v>20241123</v>
      </c>
      <c r="B6165" t="s">
        <v>1787</v>
      </c>
      <c r="C6165" t="str">
        <f t="shared" si="288"/>
        <v>W</v>
      </c>
      <c r="D6165" t="s">
        <v>171</v>
      </c>
      <c r="E6165" s="1">
        <v>29</v>
      </c>
      <c r="F6165" s="1">
        <v>11</v>
      </c>
      <c r="G6165">
        <f t="shared" si="289"/>
        <v>18</v>
      </c>
      <c r="H6165" t="s">
        <v>1881</v>
      </c>
      <c r="K6165" t="s">
        <v>1857</v>
      </c>
      <c r="L6165" t="s">
        <v>1856</v>
      </c>
      <c r="M6165" t="s">
        <v>171</v>
      </c>
      <c r="N6165" t="s">
        <v>1037</v>
      </c>
      <c r="S6165" t="s">
        <v>30</v>
      </c>
      <c r="U6165">
        <f t="shared" si="290"/>
        <v>0</v>
      </c>
    </row>
    <row r="6166" spans="1:21" x14ac:dyDescent="0.25">
      <c r="A6166">
        <v>20241123</v>
      </c>
      <c r="B6166" t="s">
        <v>1825</v>
      </c>
      <c r="C6166" t="str">
        <f t="shared" si="288"/>
        <v>W</v>
      </c>
      <c r="D6166" t="s">
        <v>1817</v>
      </c>
      <c r="E6166" s="1">
        <v>52</v>
      </c>
      <c r="F6166" s="1">
        <v>17</v>
      </c>
      <c r="G6166">
        <f t="shared" si="289"/>
        <v>35</v>
      </c>
      <c r="H6166" t="s">
        <v>1881</v>
      </c>
      <c r="K6166" t="s">
        <v>1827</v>
      </c>
      <c r="L6166" t="s">
        <v>1826</v>
      </c>
      <c r="M6166" t="s">
        <v>1825</v>
      </c>
      <c r="N6166" t="s">
        <v>1033</v>
      </c>
      <c r="S6166" t="s">
        <v>30</v>
      </c>
      <c r="U6166">
        <f t="shared" si="290"/>
        <v>0</v>
      </c>
    </row>
    <row r="6167" spans="1:21" x14ac:dyDescent="0.25">
      <c r="A6167">
        <v>20241123</v>
      </c>
      <c r="B6167" t="s">
        <v>1817</v>
      </c>
      <c r="C6167" t="str">
        <f t="shared" si="288"/>
        <v>L</v>
      </c>
      <c r="D6167" t="s">
        <v>1825</v>
      </c>
      <c r="E6167" s="1">
        <v>17</v>
      </c>
      <c r="F6167" s="1">
        <v>52</v>
      </c>
      <c r="G6167">
        <f t="shared" si="289"/>
        <v>-35</v>
      </c>
      <c r="H6167" t="s">
        <v>1881</v>
      </c>
      <c r="K6167" t="s">
        <v>1827</v>
      </c>
      <c r="L6167" t="s">
        <v>1826</v>
      </c>
      <c r="M6167" t="s">
        <v>1825</v>
      </c>
      <c r="N6167" t="s">
        <v>1037</v>
      </c>
      <c r="S6167" t="s">
        <v>30</v>
      </c>
      <c r="U6167">
        <f t="shared" si="290"/>
        <v>0</v>
      </c>
    </row>
    <row r="6168" spans="1:21" x14ac:dyDescent="0.25">
      <c r="A6168">
        <v>20241123</v>
      </c>
      <c r="B6168" t="s">
        <v>1264</v>
      </c>
      <c r="C6168" t="str">
        <f t="shared" si="288"/>
        <v>L</v>
      </c>
      <c r="D6168" t="s">
        <v>1828</v>
      </c>
      <c r="E6168" s="1">
        <v>12</v>
      </c>
      <c r="F6168" s="1">
        <v>45</v>
      </c>
      <c r="G6168">
        <f t="shared" si="289"/>
        <v>-33</v>
      </c>
      <c r="H6168" t="s">
        <v>1881</v>
      </c>
      <c r="K6168" t="s">
        <v>1407</v>
      </c>
      <c r="L6168" t="s">
        <v>1263</v>
      </c>
      <c r="M6168" t="s">
        <v>1264</v>
      </c>
      <c r="N6168" t="s">
        <v>1033</v>
      </c>
      <c r="S6168" t="s">
        <v>30</v>
      </c>
      <c r="U6168">
        <f t="shared" si="290"/>
        <v>0</v>
      </c>
    </row>
    <row r="6169" spans="1:21" x14ac:dyDescent="0.25">
      <c r="A6169">
        <v>20241123</v>
      </c>
      <c r="B6169" t="s">
        <v>1828</v>
      </c>
      <c r="C6169" t="str">
        <f t="shared" si="288"/>
        <v>W</v>
      </c>
      <c r="D6169" t="s">
        <v>1264</v>
      </c>
      <c r="E6169" s="1">
        <v>45</v>
      </c>
      <c r="F6169" s="1">
        <v>12</v>
      </c>
      <c r="G6169">
        <f t="shared" si="289"/>
        <v>33</v>
      </c>
      <c r="H6169" t="s">
        <v>1881</v>
      </c>
      <c r="K6169" t="s">
        <v>1407</v>
      </c>
      <c r="L6169" t="s">
        <v>1263</v>
      </c>
      <c r="M6169" t="s">
        <v>1264</v>
      </c>
      <c r="N6169" t="s">
        <v>1037</v>
      </c>
      <c r="S6169" t="s">
        <v>30</v>
      </c>
      <c r="U6169">
        <f t="shared" si="290"/>
        <v>0</v>
      </c>
    </row>
    <row r="6170" spans="1:21" x14ac:dyDescent="0.25">
      <c r="A6170">
        <v>20241124</v>
      </c>
      <c r="B6170" t="s">
        <v>503</v>
      </c>
      <c r="C6170" t="str">
        <f t="shared" si="288"/>
        <v>W</v>
      </c>
      <c r="D6170" t="s">
        <v>1824</v>
      </c>
      <c r="E6170" s="1">
        <v>27</v>
      </c>
      <c r="F6170" s="1">
        <v>13</v>
      </c>
      <c r="G6170">
        <f t="shared" si="289"/>
        <v>14</v>
      </c>
      <c r="H6170" t="s">
        <v>1881</v>
      </c>
      <c r="K6170" t="s">
        <v>1822</v>
      </c>
      <c r="L6170" t="s">
        <v>1120</v>
      </c>
      <c r="M6170" t="s">
        <v>503</v>
      </c>
      <c r="N6170" t="s">
        <v>1033</v>
      </c>
      <c r="S6170" t="s">
        <v>30</v>
      </c>
      <c r="U6170">
        <f t="shared" si="290"/>
        <v>0</v>
      </c>
    </row>
    <row r="6171" spans="1:21" x14ac:dyDescent="0.25">
      <c r="A6171">
        <v>20241124</v>
      </c>
      <c r="B6171" t="s">
        <v>1824</v>
      </c>
      <c r="C6171" t="str">
        <f t="shared" si="288"/>
        <v>L</v>
      </c>
      <c r="D6171" t="s">
        <v>503</v>
      </c>
      <c r="E6171" s="1">
        <v>13</v>
      </c>
      <c r="F6171" s="1">
        <v>27</v>
      </c>
      <c r="G6171">
        <f t="shared" si="289"/>
        <v>-14</v>
      </c>
      <c r="H6171" t="s">
        <v>1881</v>
      </c>
      <c r="K6171" t="s">
        <v>1822</v>
      </c>
      <c r="L6171" t="s">
        <v>1120</v>
      </c>
      <c r="M6171" t="s">
        <v>503</v>
      </c>
      <c r="N6171" t="s">
        <v>1037</v>
      </c>
      <c r="S6171" t="s">
        <v>30</v>
      </c>
      <c r="U6171">
        <f t="shared" si="290"/>
        <v>0</v>
      </c>
    </row>
    <row r="6172" spans="1:21" x14ac:dyDescent="0.25">
      <c r="A6172">
        <v>20241124</v>
      </c>
      <c r="B6172" t="s">
        <v>376</v>
      </c>
      <c r="C6172" t="str">
        <f t="shared" si="288"/>
        <v>W</v>
      </c>
      <c r="D6172" t="s">
        <v>1823</v>
      </c>
      <c r="E6172" s="1">
        <v>59</v>
      </c>
      <c r="F6172" s="1">
        <v>14</v>
      </c>
      <c r="G6172">
        <f t="shared" si="289"/>
        <v>45</v>
      </c>
      <c r="H6172" t="s">
        <v>1881</v>
      </c>
      <c r="K6172" t="s">
        <v>1818</v>
      </c>
      <c r="L6172" t="s">
        <v>1017</v>
      </c>
      <c r="M6172" t="s">
        <v>376</v>
      </c>
      <c r="N6172" t="s">
        <v>1033</v>
      </c>
      <c r="S6172" t="s">
        <v>30</v>
      </c>
      <c r="U6172">
        <f t="shared" si="290"/>
        <v>0</v>
      </c>
    </row>
    <row r="6173" spans="1:21" x14ac:dyDescent="0.25">
      <c r="A6173">
        <v>20241124</v>
      </c>
      <c r="B6173" t="s">
        <v>1823</v>
      </c>
      <c r="C6173" t="str">
        <f t="shared" si="288"/>
        <v>L</v>
      </c>
      <c r="D6173" t="s">
        <v>376</v>
      </c>
      <c r="E6173" s="1">
        <v>14</v>
      </c>
      <c r="F6173" s="1">
        <v>59</v>
      </c>
      <c r="G6173">
        <f t="shared" si="289"/>
        <v>-45</v>
      </c>
      <c r="H6173" t="s">
        <v>1881</v>
      </c>
      <c r="K6173" t="s">
        <v>1818</v>
      </c>
      <c r="L6173" t="s">
        <v>1017</v>
      </c>
      <c r="M6173" t="s">
        <v>376</v>
      </c>
      <c r="N6173" t="s">
        <v>1037</v>
      </c>
      <c r="S6173" t="s">
        <v>30</v>
      </c>
      <c r="U6173">
        <f t="shared" si="290"/>
        <v>0</v>
      </c>
    </row>
    <row r="6174" spans="1:21" x14ac:dyDescent="0.25">
      <c r="A6174">
        <v>20241130</v>
      </c>
      <c r="B6174" t="s">
        <v>1825</v>
      </c>
      <c r="C6174" t="str">
        <f t="shared" si="288"/>
        <v>W</v>
      </c>
      <c r="D6174" t="s">
        <v>1824</v>
      </c>
      <c r="E6174" s="1">
        <v>22</v>
      </c>
      <c r="F6174" s="1">
        <v>19</v>
      </c>
      <c r="G6174">
        <f t="shared" si="289"/>
        <v>3</v>
      </c>
      <c r="H6174" t="s">
        <v>1881</v>
      </c>
      <c r="K6174" t="s">
        <v>1827</v>
      </c>
      <c r="L6174" t="s">
        <v>1826</v>
      </c>
      <c r="M6174" t="s">
        <v>1825</v>
      </c>
      <c r="N6174" t="s">
        <v>1033</v>
      </c>
      <c r="S6174" t="s">
        <v>30</v>
      </c>
      <c r="U6174">
        <f t="shared" si="290"/>
        <v>0</v>
      </c>
    </row>
    <row r="6175" spans="1:21" x14ac:dyDescent="0.25">
      <c r="A6175">
        <v>20241130</v>
      </c>
      <c r="B6175" t="s">
        <v>1824</v>
      </c>
      <c r="C6175" t="str">
        <f t="shared" si="288"/>
        <v>L</v>
      </c>
      <c r="D6175" t="s">
        <v>1825</v>
      </c>
      <c r="E6175" s="1">
        <v>19</v>
      </c>
      <c r="F6175" s="1">
        <v>22</v>
      </c>
      <c r="G6175">
        <f t="shared" si="289"/>
        <v>-3</v>
      </c>
      <c r="H6175" t="s">
        <v>1881</v>
      </c>
      <c r="K6175" t="s">
        <v>1827</v>
      </c>
      <c r="L6175" t="s">
        <v>1826</v>
      </c>
      <c r="M6175" t="s">
        <v>1825</v>
      </c>
      <c r="N6175" t="s">
        <v>1037</v>
      </c>
      <c r="S6175" t="s">
        <v>30</v>
      </c>
      <c r="U6175">
        <f t="shared" si="290"/>
        <v>1</v>
      </c>
    </row>
    <row r="6176" spans="1:21" x14ac:dyDescent="0.25">
      <c r="A6176">
        <v>20250131</v>
      </c>
      <c r="B6176" t="s">
        <v>164</v>
      </c>
      <c r="C6176" t="str">
        <f t="shared" si="288"/>
        <v>W</v>
      </c>
      <c r="D6176" t="s">
        <v>1264</v>
      </c>
      <c r="E6176" s="1">
        <v>43</v>
      </c>
      <c r="F6176" s="1">
        <v>0</v>
      </c>
      <c r="G6176">
        <f t="shared" si="289"/>
        <v>43</v>
      </c>
      <c r="H6176" t="s">
        <v>2789</v>
      </c>
      <c r="K6176" t="s">
        <v>1820</v>
      </c>
      <c r="L6176" t="s">
        <v>1819</v>
      </c>
      <c r="M6176" t="s">
        <v>164</v>
      </c>
      <c r="N6176" t="s">
        <v>1033</v>
      </c>
      <c r="O6176" t="s">
        <v>30</v>
      </c>
      <c r="U6176">
        <f t="shared" si="290"/>
        <v>0</v>
      </c>
    </row>
    <row r="6177" spans="1:21" x14ac:dyDescent="0.25">
      <c r="A6177">
        <v>20250131</v>
      </c>
      <c r="B6177" t="s">
        <v>1264</v>
      </c>
      <c r="C6177" t="str">
        <f t="shared" si="288"/>
        <v>L</v>
      </c>
      <c r="D6177" t="s">
        <v>164</v>
      </c>
      <c r="E6177" s="1">
        <v>0</v>
      </c>
      <c r="F6177" s="1">
        <v>43</v>
      </c>
      <c r="G6177">
        <f t="shared" si="289"/>
        <v>-43</v>
      </c>
      <c r="H6177" t="s">
        <v>2789</v>
      </c>
      <c r="K6177" t="s">
        <v>1820</v>
      </c>
      <c r="L6177" t="s">
        <v>1819</v>
      </c>
      <c r="M6177" t="s">
        <v>164</v>
      </c>
      <c r="N6177" t="s">
        <v>1037</v>
      </c>
      <c r="O6177" t="s">
        <v>30</v>
      </c>
      <c r="U6177">
        <f t="shared" si="290"/>
        <v>0</v>
      </c>
    </row>
    <row r="6178" spans="1:21" x14ac:dyDescent="0.25">
      <c r="A6178">
        <v>20250201</v>
      </c>
      <c r="B6178" t="s">
        <v>1825</v>
      </c>
      <c r="C6178" t="str">
        <f t="shared" si="288"/>
        <v>W</v>
      </c>
      <c r="D6178" t="s">
        <v>376</v>
      </c>
      <c r="E6178" s="1">
        <v>27</v>
      </c>
      <c r="F6178" s="1">
        <v>22</v>
      </c>
      <c r="G6178">
        <f t="shared" si="289"/>
        <v>5</v>
      </c>
      <c r="H6178" t="s">
        <v>2789</v>
      </c>
      <c r="K6178" t="s">
        <v>1827</v>
      </c>
      <c r="L6178" t="s">
        <v>1826</v>
      </c>
      <c r="M6178" t="s">
        <v>1825</v>
      </c>
      <c r="N6178" t="s">
        <v>1033</v>
      </c>
      <c r="O6178" t="s">
        <v>30</v>
      </c>
      <c r="U6178">
        <f t="shared" si="290"/>
        <v>0</v>
      </c>
    </row>
    <row r="6179" spans="1:21" x14ac:dyDescent="0.25">
      <c r="A6179">
        <v>20250201</v>
      </c>
      <c r="B6179" t="s">
        <v>376</v>
      </c>
      <c r="C6179" t="str">
        <f t="shared" si="288"/>
        <v>L</v>
      </c>
      <c r="D6179" t="s">
        <v>1825</v>
      </c>
      <c r="E6179" s="1">
        <v>22</v>
      </c>
      <c r="F6179" s="1">
        <v>27</v>
      </c>
      <c r="G6179">
        <f t="shared" si="289"/>
        <v>-5</v>
      </c>
      <c r="H6179" t="s">
        <v>2789</v>
      </c>
      <c r="K6179" t="s">
        <v>1827</v>
      </c>
      <c r="L6179" t="s">
        <v>1826</v>
      </c>
      <c r="M6179" t="s">
        <v>1825</v>
      </c>
      <c r="N6179" t="s">
        <v>1037</v>
      </c>
      <c r="O6179" t="s">
        <v>30</v>
      </c>
      <c r="U6179">
        <f t="shared" si="290"/>
        <v>1</v>
      </c>
    </row>
    <row r="6180" spans="1:21" x14ac:dyDescent="0.25">
      <c r="A6180">
        <v>20250201</v>
      </c>
      <c r="B6180" t="s">
        <v>503</v>
      </c>
      <c r="C6180" t="str">
        <f t="shared" si="288"/>
        <v>W</v>
      </c>
      <c r="D6180" t="s">
        <v>171</v>
      </c>
      <c r="E6180" s="1">
        <v>31</v>
      </c>
      <c r="F6180" s="1">
        <v>19</v>
      </c>
      <c r="G6180">
        <f t="shared" si="289"/>
        <v>12</v>
      </c>
      <c r="H6180" t="s">
        <v>2789</v>
      </c>
      <c r="K6180" t="s">
        <v>1822</v>
      </c>
      <c r="L6180" t="s">
        <v>1120</v>
      </c>
      <c r="M6180" t="s">
        <v>503</v>
      </c>
      <c r="N6180" t="s">
        <v>1033</v>
      </c>
      <c r="O6180" t="s">
        <v>30</v>
      </c>
      <c r="U6180">
        <f t="shared" si="290"/>
        <v>0</v>
      </c>
    </row>
    <row r="6181" spans="1:21" x14ac:dyDescent="0.25">
      <c r="A6181">
        <v>20250201</v>
      </c>
      <c r="B6181" t="s">
        <v>171</v>
      </c>
      <c r="C6181" t="str">
        <f t="shared" si="288"/>
        <v>L</v>
      </c>
      <c r="D6181" t="s">
        <v>503</v>
      </c>
      <c r="E6181" s="1">
        <v>19</v>
      </c>
      <c r="F6181" s="1">
        <v>31</v>
      </c>
      <c r="G6181">
        <f t="shared" si="289"/>
        <v>-12</v>
      </c>
      <c r="H6181" t="s">
        <v>2789</v>
      </c>
      <c r="K6181" t="s">
        <v>1822</v>
      </c>
      <c r="L6181" t="s">
        <v>1120</v>
      </c>
      <c r="M6181" t="s">
        <v>503</v>
      </c>
      <c r="N6181" t="s">
        <v>1037</v>
      </c>
      <c r="O6181" t="s">
        <v>30</v>
      </c>
      <c r="U6181">
        <f t="shared" si="290"/>
        <v>0</v>
      </c>
    </row>
    <row r="6182" spans="1:21" x14ac:dyDescent="0.25">
      <c r="A6182">
        <v>20250208</v>
      </c>
      <c r="B6182" t="s">
        <v>171</v>
      </c>
      <c r="C6182" t="str">
        <f t="shared" si="288"/>
        <v>W</v>
      </c>
      <c r="D6182" t="s">
        <v>1264</v>
      </c>
      <c r="E6182" s="1">
        <v>22</v>
      </c>
      <c r="F6182" s="1">
        <v>15</v>
      </c>
      <c r="G6182">
        <f t="shared" si="289"/>
        <v>7</v>
      </c>
      <c r="H6182" t="s">
        <v>2789</v>
      </c>
      <c r="K6182" t="s">
        <v>1930</v>
      </c>
      <c r="L6182" t="s">
        <v>1929</v>
      </c>
      <c r="M6182" t="s">
        <v>171</v>
      </c>
      <c r="N6182" t="s">
        <v>1033</v>
      </c>
      <c r="O6182" t="s">
        <v>30</v>
      </c>
      <c r="U6182">
        <f t="shared" si="290"/>
        <v>0</v>
      </c>
    </row>
    <row r="6183" spans="1:21" x14ac:dyDescent="0.25">
      <c r="A6183">
        <v>20250208</v>
      </c>
      <c r="B6183" t="s">
        <v>1264</v>
      </c>
      <c r="C6183" t="str">
        <f t="shared" si="288"/>
        <v>L</v>
      </c>
      <c r="D6183" t="s">
        <v>171</v>
      </c>
      <c r="E6183" s="1">
        <v>15</v>
      </c>
      <c r="F6183" s="1">
        <v>22</v>
      </c>
      <c r="G6183">
        <f t="shared" si="289"/>
        <v>-7</v>
      </c>
      <c r="H6183" t="s">
        <v>2789</v>
      </c>
      <c r="K6183" t="s">
        <v>1930</v>
      </c>
      <c r="L6183" t="s">
        <v>1929</v>
      </c>
      <c r="M6183" t="s">
        <v>171</v>
      </c>
      <c r="N6183" t="s">
        <v>1037</v>
      </c>
      <c r="O6183" t="s">
        <v>30</v>
      </c>
      <c r="U6183">
        <f t="shared" si="290"/>
        <v>1</v>
      </c>
    </row>
    <row r="6184" spans="1:21" x14ac:dyDescent="0.25">
      <c r="A6184">
        <v>20250208</v>
      </c>
      <c r="B6184" t="s">
        <v>376</v>
      </c>
      <c r="C6184" t="str">
        <f t="shared" si="288"/>
        <v>W</v>
      </c>
      <c r="D6184" t="s">
        <v>164</v>
      </c>
      <c r="E6184" s="1">
        <v>26</v>
      </c>
      <c r="F6184" s="1">
        <v>25</v>
      </c>
      <c r="G6184">
        <f t="shared" si="289"/>
        <v>1</v>
      </c>
      <c r="H6184" t="s">
        <v>2789</v>
      </c>
      <c r="K6184" t="s">
        <v>1818</v>
      </c>
      <c r="L6184" t="s">
        <v>1017</v>
      </c>
      <c r="M6184" t="s">
        <v>376</v>
      </c>
      <c r="N6184" t="s">
        <v>1033</v>
      </c>
      <c r="O6184" t="s">
        <v>30</v>
      </c>
      <c r="U6184">
        <f t="shared" si="290"/>
        <v>0</v>
      </c>
    </row>
    <row r="6185" spans="1:21" x14ac:dyDescent="0.25">
      <c r="A6185">
        <v>20250208</v>
      </c>
      <c r="B6185" t="s">
        <v>164</v>
      </c>
      <c r="C6185" t="str">
        <f t="shared" si="288"/>
        <v>L</v>
      </c>
      <c r="D6185" t="s">
        <v>376</v>
      </c>
      <c r="E6185" s="1">
        <v>25</v>
      </c>
      <c r="F6185" s="1">
        <v>26</v>
      </c>
      <c r="G6185">
        <f t="shared" si="289"/>
        <v>-1</v>
      </c>
      <c r="H6185" t="s">
        <v>2789</v>
      </c>
      <c r="K6185" t="s">
        <v>1818</v>
      </c>
      <c r="L6185" t="s">
        <v>1017</v>
      </c>
      <c r="M6185" t="s">
        <v>376</v>
      </c>
      <c r="N6185" t="s">
        <v>1037</v>
      </c>
      <c r="O6185" t="s">
        <v>30</v>
      </c>
      <c r="U6185">
        <f t="shared" si="290"/>
        <v>1</v>
      </c>
    </row>
    <row r="6186" spans="1:21" x14ac:dyDescent="0.25">
      <c r="A6186">
        <v>20250209</v>
      </c>
      <c r="B6186" t="s">
        <v>503</v>
      </c>
      <c r="C6186" t="str">
        <f t="shared" si="288"/>
        <v>L</v>
      </c>
      <c r="D6186" t="s">
        <v>1825</v>
      </c>
      <c r="E6186" s="1">
        <v>18</v>
      </c>
      <c r="F6186" s="1">
        <v>32</v>
      </c>
      <c r="G6186">
        <f t="shared" si="289"/>
        <v>-14</v>
      </c>
      <c r="H6186" t="s">
        <v>2789</v>
      </c>
      <c r="K6186" t="s">
        <v>1822</v>
      </c>
      <c r="L6186" t="s">
        <v>1120</v>
      </c>
      <c r="M6186" t="s">
        <v>503</v>
      </c>
      <c r="N6186" t="s">
        <v>1033</v>
      </c>
      <c r="O6186" t="s">
        <v>30</v>
      </c>
      <c r="U6186">
        <f t="shared" si="290"/>
        <v>0</v>
      </c>
    </row>
    <row r="6187" spans="1:21" x14ac:dyDescent="0.25">
      <c r="A6187">
        <v>20250209</v>
      </c>
      <c r="B6187" t="s">
        <v>1825</v>
      </c>
      <c r="C6187" t="str">
        <f t="shared" si="288"/>
        <v>W</v>
      </c>
      <c r="D6187" t="s">
        <v>503</v>
      </c>
      <c r="E6187" s="1">
        <v>32</v>
      </c>
      <c r="F6187" s="1">
        <v>18</v>
      </c>
      <c r="G6187">
        <f t="shared" si="289"/>
        <v>14</v>
      </c>
      <c r="H6187" t="s">
        <v>2789</v>
      </c>
      <c r="K6187" t="s">
        <v>1822</v>
      </c>
      <c r="L6187" t="s">
        <v>1120</v>
      </c>
      <c r="M6187" t="s">
        <v>503</v>
      </c>
      <c r="N6187" t="s">
        <v>1037</v>
      </c>
      <c r="O6187" t="s">
        <v>30</v>
      </c>
      <c r="U6187">
        <f t="shared" si="290"/>
        <v>0</v>
      </c>
    </row>
    <row r="6188" spans="1:21" x14ac:dyDescent="0.25">
      <c r="A6188">
        <v>20250222</v>
      </c>
      <c r="B6188" t="s">
        <v>1264</v>
      </c>
      <c r="C6188" t="str">
        <f t="shared" si="288"/>
        <v>L</v>
      </c>
      <c r="D6188" t="s">
        <v>1825</v>
      </c>
      <c r="E6188" s="1">
        <v>18</v>
      </c>
      <c r="F6188" s="1">
        <v>27</v>
      </c>
      <c r="G6188">
        <f t="shared" si="289"/>
        <v>-9</v>
      </c>
      <c r="H6188" t="s">
        <v>2789</v>
      </c>
      <c r="K6188" t="s">
        <v>1407</v>
      </c>
      <c r="L6188" t="s">
        <v>1263</v>
      </c>
      <c r="M6188" t="s">
        <v>1264</v>
      </c>
      <c r="N6188" t="s">
        <v>1033</v>
      </c>
      <c r="O6188" t="s">
        <v>30</v>
      </c>
      <c r="U6188">
        <f t="shared" si="290"/>
        <v>0</v>
      </c>
    </row>
    <row r="6189" spans="1:21" x14ac:dyDescent="0.25">
      <c r="A6189">
        <v>20250222</v>
      </c>
      <c r="B6189" t="s">
        <v>1825</v>
      </c>
      <c r="C6189" t="str">
        <f t="shared" si="288"/>
        <v>W</v>
      </c>
      <c r="D6189" t="s">
        <v>1264</v>
      </c>
      <c r="E6189" s="1">
        <v>27</v>
      </c>
      <c r="F6189" s="1">
        <v>18</v>
      </c>
      <c r="G6189">
        <f t="shared" si="289"/>
        <v>9</v>
      </c>
      <c r="H6189" t="s">
        <v>2789</v>
      </c>
      <c r="K6189" t="s">
        <v>1407</v>
      </c>
      <c r="L6189" t="s">
        <v>1263</v>
      </c>
      <c r="M6189" t="s">
        <v>1264</v>
      </c>
      <c r="N6189" t="s">
        <v>1037</v>
      </c>
      <c r="O6189" t="s">
        <v>30</v>
      </c>
      <c r="U6189">
        <f t="shared" si="290"/>
        <v>0</v>
      </c>
    </row>
    <row r="6190" spans="1:21" x14ac:dyDescent="0.25">
      <c r="A6190">
        <v>20250222</v>
      </c>
      <c r="B6190" t="s">
        <v>376</v>
      </c>
      <c r="C6190" t="str">
        <f t="shared" si="288"/>
        <v>W</v>
      </c>
      <c r="D6190" t="s">
        <v>503</v>
      </c>
      <c r="E6190" s="1">
        <v>16</v>
      </c>
      <c r="F6190" s="1">
        <v>15</v>
      </c>
      <c r="G6190">
        <f t="shared" si="289"/>
        <v>1</v>
      </c>
      <c r="H6190" t="s">
        <v>2789</v>
      </c>
      <c r="K6190" t="s">
        <v>1818</v>
      </c>
      <c r="L6190" t="s">
        <v>1017</v>
      </c>
      <c r="M6190" t="s">
        <v>376</v>
      </c>
      <c r="N6190" t="s">
        <v>1033</v>
      </c>
      <c r="O6190" t="s">
        <v>30</v>
      </c>
      <c r="U6190">
        <f t="shared" si="290"/>
        <v>0</v>
      </c>
    </row>
    <row r="6191" spans="1:21" x14ac:dyDescent="0.25">
      <c r="A6191">
        <v>20250222</v>
      </c>
      <c r="B6191" t="s">
        <v>503</v>
      </c>
      <c r="C6191" t="str">
        <f t="shared" si="288"/>
        <v>L</v>
      </c>
      <c r="D6191" t="s">
        <v>376</v>
      </c>
      <c r="E6191" s="1">
        <v>15</v>
      </c>
      <c r="F6191" s="1">
        <v>16</v>
      </c>
      <c r="G6191">
        <f t="shared" si="289"/>
        <v>-1</v>
      </c>
      <c r="H6191" t="s">
        <v>2789</v>
      </c>
      <c r="K6191" t="s">
        <v>1818</v>
      </c>
      <c r="L6191" t="s">
        <v>1017</v>
      </c>
      <c r="M6191" t="s">
        <v>376</v>
      </c>
      <c r="N6191" t="s">
        <v>1037</v>
      </c>
      <c r="O6191" t="s">
        <v>30</v>
      </c>
      <c r="U6191">
        <f t="shared" si="290"/>
        <v>1</v>
      </c>
    </row>
    <row r="6192" spans="1:21" x14ac:dyDescent="0.25">
      <c r="A6192">
        <v>20250223</v>
      </c>
      <c r="B6192" t="s">
        <v>171</v>
      </c>
      <c r="C6192" t="str">
        <f t="shared" si="288"/>
        <v>L</v>
      </c>
      <c r="D6192" t="s">
        <v>164</v>
      </c>
      <c r="E6192" s="1">
        <v>24</v>
      </c>
      <c r="F6192" s="1">
        <v>73</v>
      </c>
      <c r="G6192">
        <f t="shared" si="289"/>
        <v>-49</v>
      </c>
      <c r="H6192" t="s">
        <v>2789</v>
      </c>
      <c r="K6192" t="s">
        <v>1930</v>
      </c>
      <c r="L6192" t="s">
        <v>1929</v>
      </c>
      <c r="M6192" t="s">
        <v>171</v>
      </c>
      <c r="N6192" t="s">
        <v>1033</v>
      </c>
      <c r="O6192" t="s">
        <v>30</v>
      </c>
      <c r="U6192">
        <f t="shared" si="290"/>
        <v>0</v>
      </c>
    </row>
    <row r="6193" spans="1:21" x14ac:dyDescent="0.25">
      <c r="A6193">
        <v>20250223</v>
      </c>
      <c r="B6193" t="s">
        <v>164</v>
      </c>
      <c r="C6193" t="str">
        <f t="shared" si="288"/>
        <v>W</v>
      </c>
      <c r="D6193" t="s">
        <v>171</v>
      </c>
      <c r="E6193" s="1">
        <v>73</v>
      </c>
      <c r="F6193" s="1">
        <v>24</v>
      </c>
      <c r="G6193">
        <f t="shared" si="289"/>
        <v>49</v>
      </c>
      <c r="H6193" t="s">
        <v>2789</v>
      </c>
      <c r="K6193" t="s">
        <v>1930</v>
      </c>
      <c r="L6193" t="s">
        <v>1929</v>
      </c>
      <c r="M6193" t="s">
        <v>171</v>
      </c>
      <c r="N6193" t="s">
        <v>1037</v>
      </c>
      <c r="O6193" t="s">
        <v>30</v>
      </c>
      <c r="U6193">
        <f t="shared" si="290"/>
        <v>0</v>
      </c>
    </row>
    <row r="6194" spans="1:21" x14ac:dyDescent="0.25">
      <c r="A6194">
        <v>20250308</v>
      </c>
      <c r="B6194" t="s">
        <v>1825</v>
      </c>
      <c r="C6194" t="str">
        <f t="shared" si="288"/>
        <v>L</v>
      </c>
      <c r="D6194" t="s">
        <v>164</v>
      </c>
      <c r="E6194" s="1">
        <v>27</v>
      </c>
      <c r="F6194" s="1">
        <v>42</v>
      </c>
      <c r="G6194">
        <f t="shared" si="289"/>
        <v>-15</v>
      </c>
      <c r="H6194" t="s">
        <v>2789</v>
      </c>
      <c r="K6194" t="s">
        <v>1827</v>
      </c>
      <c r="L6194" t="s">
        <v>1826</v>
      </c>
      <c r="M6194" t="s">
        <v>1825</v>
      </c>
      <c r="N6194" t="s">
        <v>1033</v>
      </c>
      <c r="O6194" t="s">
        <v>30</v>
      </c>
      <c r="U6194">
        <f t="shared" si="290"/>
        <v>0</v>
      </c>
    </row>
    <row r="6195" spans="1:21" x14ac:dyDescent="0.25">
      <c r="A6195">
        <v>20250308</v>
      </c>
      <c r="B6195" t="s">
        <v>164</v>
      </c>
      <c r="C6195" t="str">
        <f t="shared" si="288"/>
        <v>W</v>
      </c>
      <c r="D6195" t="s">
        <v>1825</v>
      </c>
      <c r="E6195" s="1">
        <v>42</v>
      </c>
      <c r="F6195" s="1">
        <v>27</v>
      </c>
      <c r="G6195">
        <f t="shared" si="289"/>
        <v>15</v>
      </c>
      <c r="H6195" t="s">
        <v>2789</v>
      </c>
      <c r="K6195" t="s">
        <v>1827</v>
      </c>
      <c r="L6195" t="s">
        <v>1826</v>
      </c>
      <c r="M6195" t="s">
        <v>1825</v>
      </c>
      <c r="N6195" t="s">
        <v>1037</v>
      </c>
      <c r="O6195" t="s">
        <v>30</v>
      </c>
      <c r="U6195">
        <f t="shared" si="290"/>
        <v>0</v>
      </c>
    </row>
    <row r="6196" spans="1:21" x14ac:dyDescent="0.25">
      <c r="A6196">
        <v>20250308</v>
      </c>
      <c r="B6196" t="s">
        <v>503</v>
      </c>
      <c r="C6196" t="str">
        <f t="shared" si="288"/>
        <v>W</v>
      </c>
      <c r="D6196" t="s">
        <v>1264</v>
      </c>
      <c r="E6196" s="1">
        <v>35</v>
      </c>
      <c r="F6196" s="1">
        <v>29</v>
      </c>
      <c r="G6196">
        <f t="shared" si="289"/>
        <v>6</v>
      </c>
      <c r="H6196" t="s">
        <v>2789</v>
      </c>
      <c r="K6196" t="s">
        <v>1822</v>
      </c>
      <c r="L6196" t="s">
        <v>1120</v>
      </c>
      <c r="M6196" t="s">
        <v>503</v>
      </c>
      <c r="N6196" t="s">
        <v>1033</v>
      </c>
      <c r="O6196" t="s">
        <v>30</v>
      </c>
      <c r="U6196">
        <f t="shared" si="290"/>
        <v>0</v>
      </c>
    </row>
    <row r="6197" spans="1:21" x14ac:dyDescent="0.25">
      <c r="A6197">
        <v>20250308</v>
      </c>
      <c r="B6197" t="s">
        <v>1264</v>
      </c>
      <c r="C6197" t="str">
        <f t="shared" si="288"/>
        <v>L</v>
      </c>
      <c r="D6197" t="s">
        <v>503</v>
      </c>
      <c r="E6197" s="1">
        <v>29</v>
      </c>
      <c r="F6197" s="1">
        <v>35</v>
      </c>
      <c r="G6197">
        <f t="shared" si="289"/>
        <v>-6</v>
      </c>
      <c r="H6197" t="s">
        <v>2789</v>
      </c>
      <c r="K6197" t="s">
        <v>1822</v>
      </c>
      <c r="L6197" t="s">
        <v>1120</v>
      </c>
      <c r="M6197" t="s">
        <v>503</v>
      </c>
      <c r="N6197" t="s">
        <v>1037</v>
      </c>
      <c r="O6197" t="s">
        <v>30</v>
      </c>
      <c r="U6197">
        <f t="shared" si="290"/>
        <v>1</v>
      </c>
    </row>
    <row r="6198" spans="1:21" x14ac:dyDescent="0.25">
      <c r="A6198">
        <v>20250309</v>
      </c>
      <c r="B6198" t="s">
        <v>376</v>
      </c>
      <c r="C6198" t="str">
        <f t="shared" si="288"/>
        <v>W</v>
      </c>
      <c r="D6198" t="s">
        <v>171</v>
      </c>
      <c r="E6198" s="1">
        <v>47</v>
      </c>
      <c r="F6198" s="1">
        <v>24</v>
      </c>
      <c r="G6198">
        <f t="shared" si="289"/>
        <v>23</v>
      </c>
      <c r="H6198" t="s">
        <v>2789</v>
      </c>
      <c r="K6198" t="s">
        <v>1818</v>
      </c>
      <c r="L6198" t="s">
        <v>1017</v>
      </c>
      <c r="M6198" t="s">
        <v>376</v>
      </c>
      <c r="N6198" t="s">
        <v>1033</v>
      </c>
      <c r="O6198" t="s">
        <v>30</v>
      </c>
      <c r="U6198">
        <f t="shared" si="290"/>
        <v>0</v>
      </c>
    </row>
    <row r="6199" spans="1:21" x14ac:dyDescent="0.25">
      <c r="A6199">
        <v>20250309</v>
      </c>
      <c r="B6199" t="s">
        <v>171</v>
      </c>
      <c r="C6199" t="str">
        <f t="shared" si="288"/>
        <v>L</v>
      </c>
      <c r="D6199" t="s">
        <v>376</v>
      </c>
      <c r="E6199" s="1">
        <v>24</v>
      </c>
      <c r="F6199" s="1">
        <v>47</v>
      </c>
      <c r="G6199">
        <f t="shared" si="289"/>
        <v>-23</v>
      </c>
      <c r="H6199" t="s">
        <v>2789</v>
      </c>
      <c r="K6199" t="s">
        <v>1818</v>
      </c>
      <c r="L6199" t="s">
        <v>1017</v>
      </c>
      <c r="M6199" t="s">
        <v>376</v>
      </c>
      <c r="N6199" t="s">
        <v>1037</v>
      </c>
      <c r="O6199" t="s">
        <v>30</v>
      </c>
      <c r="U6199">
        <f t="shared" si="290"/>
        <v>0</v>
      </c>
    </row>
    <row r="6200" spans="1:21" x14ac:dyDescent="0.25">
      <c r="A6200">
        <v>20250315</v>
      </c>
      <c r="B6200" t="s">
        <v>1264</v>
      </c>
      <c r="C6200" t="str">
        <f t="shared" si="288"/>
        <v>L</v>
      </c>
      <c r="D6200" t="s">
        <v>376</v>
      </c>
      <c r="E6200" s="1">
        <v>14</v>
      </c>
      <c r="F6200" s="1">
        <v>68</v>
      </c>
      <c r="G6200">
        <f t="shared" si="289"/>
        <v>-54</v>
      </c>
      <c r="H6200" t="s">
        <v>2789</v>
      </c>
      <c r="K6200" t="s">
        <v>1407</v>
      </c>
      <c r="L6200" t="s">
        <v>1263</v>
      </c>
      <c r="M6200" t="s">
        <v>1264</v>
      </c>
      <c r="N6200" t="s">
        <v>1033</v>
      </c>
      <c r="O6200" t="s">
        <v>30</v>
      </c>
      <c r="U6200">
        <f t="shared" si="290"/>
        <v>0</v>
      </c>
    </row>
    <row r="6201" spans="1:21" x14ac:dyDescent="0.25">
      <c r="A6201">
        <v>20250315</v>
      </c>
      <c r="B6201" t="s">
        <v>376</v>
      </c>
      <c r="C6201" t="str">
        <f t="shared" si="288"/>
        <v>W</v>
      </c>
      <c r="D6201" t="s">
        <v>1264</v>
      </c>
      <c r="E6201" s="1">
        <v>68</v>
      </c>
      <c r="F6201" s="1">
        <v>14</v>
      </c>
      <c r="G6201">
        <f t="shared" si="289"/>
        <v>54</v>
      </c>
      <c r="H6201" t="s">
        <v>2789</v>
      </c>
      <c r="K6201" t="s">
        <v>1407</v>
      </c>
      <c r="L6201" t="s">
        <v>1263</v>
      </c>
      <c r="M6201" t="s">
        <v>1264</v>
      </c>
      <c r="N6201" t="s">
        <v>1037</v>
      </c>
      <c r="O6201" t="s">
        <v>30</v>
      </c>
      <c r="U6201">
        <f t="shared" si="290"/>
        <v>0</v>
      </c>
    </row>
    <row r="6202" spans="1:21" x14ac:dyDescent="0.25">
      <c r="A6202">
        <v>20250315</v>
      </c>
      <c r="B6202" t="s">
        <v>164</v>
      </c>
      <c r="C6202" t="str">
        <f t="shared" si="288"/>
        <v>W</v>
      </c>
      <c r="D6202" t="s">
        <v>503</v>
      </c>
      <c r="E6202" s="1">
        <v>35</v>
      </c>
      <c r="F6202" s="1">
        <v>16</v>
      </c>
      <c r="G6202">
        <f t="shared" si="289"/>
        <v>19</v>
      </c>
      <c r="H6202" t="s">
        <v>2789</v>
      </c>
      <c r="K6202" t="s">
        <v>1820</v>
      </c>
      <c r="L6202" t="s">
        <v>1819</v>
      </c>
      <c r="M6202" t="s">
        <v>164</v>
      </c>
      <c r="N6202" t="s">
        <v>1033</v>
      </c>
      <c r="O6202" t="s">
        <v>30</v>
      </c>
      <c r="U6202">
        <f t="shared" si="290"/>
        <v>0</v>
      </c>
    </row>
    <row r="6203" spans="1:21" x14ac:dyDescent="0.25">
      <c r="A6203">
        <v>20250315</v>
      </c>
      <c r="B6203" t="s">
        <v>503</v>
      </c>
      <c r="C6203" t="str">
        <f t="shared" si="288"/>
        <v>L</v>
      </c>
      <c r="D6203" t="s">
        <v>164</v>
      </c>
      <c r="E6203" s="1">
        <v>16</v>
      </c>
      <c r="F6203" s="1">
        <v>35</v>
      </c>
      <c r="G6203">
        <f t="shared" si="289"/>
        <v>-19</v>
      </c>
      <c r="H6203" t="s">
        <v>2789</v>
      </c>
      <c r="K6203" t="s">
        <v>1820</v>
      </c>
      <c r="L6203" t="s">
        <v>1819</v>
      </c>
      <c r="M6203" t="s">
        <v>164</v>
      </c>
      <c r="N6203" t="s">
        <v>1037</v>
      </c>
      <c r="O6203" t="s">
        <v>30</v>
      </c>
      <c r="U6203">
        <f t="shared" si="290"/>
        <v>0</v>
      </c>
    </row>
    <row r="6204" spans="1:21" x14ac:dyDescent="0.25">
      <c r="A6204">
        <v>20250315</v>
      </c>
      <c r="B6204" t="s">
        <v>171</v>
      </c>
      <c r="C6204" t="str">
        <f t="shared" si="288"/>
        <v>L</v>
      </c>
      <c r="D6204" t="s">
        <v>1825</v>
      </c>
      <c r="E6204" s="1">
        <v>17</v>
      </c>
      <c r="F6204" s="1">
        <v>22</v>
      </c>
      <c r="G6204">
        <f t="shared" si="289"/>
        <v>-5</v>
      </c>
      <c r="H6204" t="s">
        <v>2789</v>
      </c>
      <c r="K6204" t="s">
        <v>1930</v>
      </c>
      <c r="L6204" t="s">
        <v>1929</v>
      </c>
      <c r="M6204" t="s">
        <v>171</v>
      </c>
      <c r="N6204" t="s">
        <v>1033</v>
      </c>
      <c r="O6204" t="s">
        <v>30</v>
      </c>
      <c r="U6204">
        <f t="shared" si="290"/>
        <v>1</v>
      </c>
    </row>
    <row r="6205" spans="1:21" x14ac:dyDescent="0.25">
      <c r="A6205">
        <v>20250315</v>
      </c>
      <c r="B6205" t="s">
        <v>1825</v>
      </c>
      <c r="C6205" t="str">
        <f t="shared" si="288"/>
        <v>W</v>
      </c>
      <c r="D6205" t="s">
        <v>171</v>
      </c>
      <c r="E6205" s="1">
        <v>22</v>
      </c>
      <c r="F6205" s="1">
        <v>17</v>
      </c>
      <c r="G6205">
        <f t="shared" si="289"/>
        <v>5</v>
      </c>
      <c r="H6205" t="s">
        <v>2789</v>
      </c>
      <c r="K6205" t="s">
        <v>1930</v>
      </c>
      <c r="L6205" t="s">
        <v>1929</v>
      </c>
      <c r="M6205" t="s">
        <v>171</v>
      </c>
      <c r="N6205" t="s">
        <v>1037</v>
      </c>
      <c r="O6205" t="s">
        <v>30</v>
      </c>
      <c r="U6205">
        <f t="shared" si="290"/>
        <v>0</v>
      </c>
    </row>
    <row r="6206" spans="1:21" x14ac:dyDescent="0.25">
      <c r="A6206">
        <v>20250705</v>
      </c>
      <c r="B6206" t="s">
        <v>1821</v>
      </c>
      <c r="C6206" t="str">
        <f t="shared" si="288"/>
        <v>L</v>
      </c>
      <c r="D6206" t="s">
        <v>376</v>
      </c>
      <c r="E6206" s="1">
        <v>12</v>
      </c>
      <c r="F6206" s="1">
        <v>35</v>
      </c>
      <c r="G6206">
        <f t="shared" si="289"/>
        <v>-23</v>
      </c>
      <c r="H6206" t="s">
        <v>1873</v>
      </c>
      <c r="K6206" t="s">
        <v>1880</v>
      </c>
      <c r="L6206" t="s">
        <v>1879</v>
      </c>
      <c r="M6206" t="s">
        <v>1821</v>
      </c>
      <c r="N6206" t="s">
        <v>1033</v>
      </c>
      <c r="S6206" t="s">
        <v>30</v>
      </c>
      <c r="U6206">
        <f t="shared" si="290"/>
        <v>0</v>
      </c>
    </row>
    <row r="6207" spans="1:21" x14ac:dyDescent="0.25">
      <c r="A6207">
        <v>20250705</v>
      </c>
      <c r="B6207" t="s">
        <v>376</v>
      </c>
      <c r="C6207" t="str">
        <f t="shared" si="288"/>
        <v>W</v>
      </c>
      <c r="D6207" t="s">
        <v>1821</v>
      </c>
      <c r="E6207" s="1">
        <v>35</v>
      </c>
      <c r="F6207" s="1">
        <v>12</v>
      </c>
      <c r="G6207">
        <f t="shared" si="289"/>
        <v>23</v>
      </c>
      <c r="H6207" t="s">
        <v>1873</v>
      </c>
      <c r="K6207" t="s">
        <v>1880</v>
      </c>
      <c r="L6207" t="s">
        <v>1879</v>
      </c>
      <c r="M6207" t="s">
        <v>1821</v>
      </c>
      <c r="N6207" t="s">
        <v>1037</v>
      </c>
      <c r="S6207" t="s">
        <v>30</v>
      </c>
      <c r="U6207">
        <f t="shared" si="290"/>
        <v>0</v>
      </c>
    </row>
    <row r="6208" spans="1:21" x14ac:dyDescent="0.25">
      <c r="A6208">
        <v>20250705</v>
      </c>
      <c r="B6208" t="s">
        <v>1787</v>
      </c>
      <c r="C6208" t="str">
        <f t="shared" si="288"/>
        <v>W</v>
      </c>
      <c r="D6208" t="s">
        <v>164</v>
      </c>
      <c r="E6208" s="1">
        <v>31</v>
      </c>
      <c r="F6208" s="1">
        <v>27</v>
      </c>
      <c r="G6208">
        <f t="shared" si="289"/>
        <v>4</v>
      </c>
      <c r="H6208" t="s">
        <v>1863</v>
      </c>
      <c r="K6208" t="s">
        <v>1878</v>
      </c>
      <c r="L6208" t="s">
        <v>1877</v>
      </c>
      <c r="M6208" t="s">
        <v>1787</v>
      </c>
      <c r="N6208" t="s">
        <v>1033</v>
      </c>
      <c r="S6208" t="s">
        <v>30</v>
      </c>
      <c r="U6208">
        <f t="shared" si="290"/>
        <v>0</v>
      </c>
    </row>
    <row r="6209" spans="1:21" x14ac:dyDescent="0.25">
      <c r="A6209">
        <v>20250705</v>
      </c>
      <c r="B6209" t="s">
        <v>164</v>
      </c>
      <c r="C6209" t="str">
        <f t="shared" si="288"/>
        <v>L</v>
      </c>
      <c r="D6209" t="s">
        <v>1787</v>
      </c>
      <c r="E6209" s="1">
        <v>27</v>
      </c>
      <c r="F6209" s="1">
        <v>31</v>
      </c>
      <c r="G6209">
        <f t="shared" si="289"/>
        <v>-4</v>
      </c>
      <c r="H6209" t="s">
        <v>1863</v>
      </c>
      <c r="K6209" t="s">
        <v>1878</v>
      </c>
      <c r="L6209" t="s">
        <v>1877</v>
      </c>
      <c r="M6209" t="s">
        <v>1787</v>
      </c>
      <c r="N6209" t="s">
        <v>1037</v>
      </c>
      <c r="S6209" t="s">
        <v>30</v>
      </c>
      <c r="U6209">
        <f t="shared" si="290"/>
        <v>1</v>
      </c>
    </row>
    <row r="6210" spans="1:21" x14ac:dyDescent="0.25">
      <c r="A6210">
        <v>20250705</v>
      </c>
      <c r="B6210" t="s">
        <v>1828</v>
      </c>
      <c r="C6210" t="str">
        <f t="shared" ref="C6210:C6273" si="291">IF(E6210-F6210&gt;0,"W",IF(E6210-F6210&lt;0,"L","D"))</f>
        <v>W</v>
      </c>
      <c r="D6210" t="s">
        <v>171</v>
      </c>
      <c r="E6210" s="1">
        <v>42</v>
      </c>
      <c r="F6210" s="1">
        <v>24</v>
      </c>
      <c r="G6210">
        <f t="shared" ref="G6210:G6273" si="292">E6210-F6210</f>
        <v>18</v>
      </c>
      <c r="H6210" t="s">
        <v>1869</v>
      </c>
      <c r="K6210" t="s">
        <v>1842</v>
      </c>
      <c r="L6210" t="s">
        <v>1841</v>
      </c>
      <c r="M6210" t="s">
        <v>1828</v>
      </c>
      <c r="N6210" t="s">
        <v>1033</v>
      </c>
      <c r="S6210" t="s">
        <v>30</v>
      </c>
      <c r="U6210">
        <f t="shared" ref="U6210:U6273" si="293">IF(C6210="L",IF(G6210&gt;-8,1,0),0)</f>
        <v>0</v>
      </c>
    </row>
    <row r="6211" spans="1:21" x14ac:dyDescent="0.25">
      <c r="A6211">
        <v>20250705</v>
      </c>
      <c r="B6211" t="s">
        <v>171</v>
      </c>
      <c r="C6211" t="str">
        <f t="shared" si="291"/>
        <v>L</v>
      </c>
      <c r="D6211" t="s">
        <v>1828</v>
      </c>
      <c r="E6211" s="1">
        <v>24</v>
      </c>
      <c r="F6211" s="1">
        <v>42</v>
      </c>
      <c r="G6211">
        <f t="shared" si="292"/>
        <v>-18</v>
      </c>
      <c r="H6211" t="s">
        <v>1869</v>
      </c>
      <c r="K6211" t="s">
        <v>1842</v>
      </c>
      <c r="L6211" t="s">
        <v>1841</v>
      </c>
      <c r="M6211" t="s">
        <v>1828</v>
      </c>
      <c r="N6211" t="s">
        <v>1037</v>
      </c>
      <c r="S6211" t="s">
        <v>30</v>
      </c>
      <c r="U6211">
        <f t="shared" si="293"/>
        <v>0</v>
      </c>
    </row>
    <row r="6212" spans="1:21" x14ac:dyDescent="0.25">
      <c r="A6212">
        <v>20250705</v>
      </c>
      <c r="B6212" t="s">
        <v>1823</v>
      </c>
      <c r="C6212" t="str">
        <f t="shared" si="291"/>
        <v>W</v>
      </c>
      <c r="D6212" t="s">
        <v>1264</v>
      </c>
      <c r="E6212" s="1">
        <v>24</v>
      </c>
      <c r="F6212" s="1">
        <v>19</v>
      </c>
      <c r="G6212">
        <f t="shared" si="292"/>
        <v>5</v>
      </c>
      <c r="H6212" t="s">
        <v>1866</v>
      </c>
      <c r="K6212" t="s">
        <v>1876</v>
      </c>
      <c r="L6212" t="s">
        <v>1875</v>
      </c>
      <c r="M6212" t="s">
        <v>1823</v>
      </c>
      <c r="N6212" t="s">
        <v>1033</v>
      </c>
      <c r="S6212" t="s">
        <v>30</v>
      </c>
      <c r="U6212">
        <f t="shared" si="293"/>
        <v>0</v>
      </c>
    </row>
    <row r="6213" spans="1:21" x14ac:dyDescent="0.25">
      <c r="A6213">
        <v>20250705</v>
      </c>
      <c r="B6213" t="s">
        <v>1264</v>
      </c>
      <c r="C6213" t="str">
        <f t="shared" si="291"/>
        <v>L</v>
      </c>
      <c r="D6213" t="s">
        <v>1823</v>
      </c>
      <c r="E6213" s="1">
        <v>19</v>
      </c>
      <c r="F6213" s="1">
        <v>24</v>
      </c>
      <c r="G6213">
        <f t="shared" si="292"/>
        <v>-5</v>
      </c>
      <c r="H6213" t="s">
        <v>1866</v>
      </c>
      <c r="K6213" t="s">
        <v>1876</v>
      </c>
      <c r="L6213" t="s">
        <v>1875</v>
      </c>
      <c r="M6213" t="s">
        <v>1823</v>
      </c>
      <c r="N6213" t="s">
        <v>1037</v>
      </c>
      <c r="S6213" t="s">
        <v>30</v>
      </c>
      <c r="U6213">
        <f t="shared" si="293"/>
        <v>1</v>
      </c>
    </row>
    <row r="6214" spans="1:21" x14ac:dyDescent="0.25">
      <c r="A6214">
        <v>20250706</v>
      </c>
      <c r="B6214" t="s">
        <v>1824</v>
      </c>
      <c r="C6214" t="str">
        <f t="shared" si="291"/>
        <v>W</v>
      </c>
      <c r="D6214" t="s">
        <v>1817</v>
      </c>
      <c r="E6214" s="1">
        <v>21</v>
      </c>
      <c r="F6214" s="1">
        <v>18</v>
      </c>
      <c r="G6214">
        <f t="shared" si="292"/>
        <v>3</v>
      </c>
      <c r="H6214" t="s">
        <v>1874</v>
      </c>
      <c r="K6214" t="s">
        <v>1840</v>
      </c>
      <c r="L6214" t="s">
        <v>1227</v>
      </c>
      <c r="M6214" t="s">
        <v>1824</v>
      </c>
      <c r="N6214" t="s">
        <v>1033</v>
      </c>
      <c r="S6214" t="s">
        <v>30</v>
      </c>
      <c r="U6214">
        <f t="shared" si="293"/>
        <v>0</v>
      </c>
    </row>
    <row r="6215" spans="1:21" x14ac:dyDescent="0.25">
      <c r="A6215">
        <v>20250706</v>
      </c>
      <c r="B6215" t="s">
        <v>1817</v>
      </c>
      <c r="C6215" t="str">
        <f t="shared" si="291"/>
        <v>L</v>
      </c>
      <c r="D6215" t="s">
        <v>1824</v>
      </c>
      <c r="E6215" s="1">
        <v>18</v>
      </c>
      <c r="F6215" s="1">
        <v>21</v>
      </c>
      <c r="G6215">
        <f t="shared" si="292"/>
        <v>-3</v>
      </c>
      <c r="H6215" t="s">
        <v>1874</v>
      </c>
      <c r="K6215" t="s">
        <v>1840</v>
      </c>
      <c r="L6215" t="s">
        <v>1227</v>
      </c>
      <c r="M6215" t="s">
        <v>1824</v>
      </c>
      <c r="N6215" t="s">
        <v>1037</v>
      </c>
      <c r="S6215" t="s">
        <v>30</v>
      </c>
      <c r="U6215">
        <f t="shared" si="293"/>
        <v>1</v>
      </c>
    </row>
    <row r="6216" spans="1:21" x14ac:dyDescent="0.25">
      <c r="A6216">
        <v>20250712</v>
      </c>
      <c r="B6216" t="s">
        <v>1821</v>
      </c>
      <c r="C6216" t="str">
        <f t="shared" si="291"/>
        <v>L</v>
      </c>
      <c r="D6216" t="s">
        <v>376</v>
      </c>
      <c r="E6216" s="1">
        <v>17</v>
      </c>
      <c r="F6216" s="1">
        <v>22</v>
      </c>
      <c r="G6216">
        <f t="shared" si="292"/>
        <v>-5</v>
      </c>
      <c r="H6216" t="s">
        <v>1873</v>
      </c>
      <c r="K6216" t="s">
        <v>1845</v>
      </c>
      <c r="L6216" t="s">
        <v>1844</v>
      </c>
      <c r="M6216" t="s">
        <v>1821</v>
      </c>
      <c r="N6216" t="s">
        <v>1033</v>
      </c>
      <c r="S6216" t="s">
        <v>30</v>
      </c>
      <c r="U6216">
        <f t="shared" si="293"/>
        <v>1</v>
      </c>
    </row>
    <row r="6217" spans="1:21" x14ac:dyDescent="0.25">
      <c r="A6217">
        <v>20250712</v>
      </c>
      <c r="B6217" t="s">
        <v>376</v>
      </c>
      <c r="C6217" t="str">
        <f t="shared" si="291"/>
        <v>W</v>
      </c>
      <c r="D6217" t="s">
        <v>1821</v>
      </c>
      <c r="E6217" s="1">
        <v>22</v>
      </c>
      <c r="F6217" s="1">
        <v>17</v>
      </c>
      <c r="G6217">
        <f t="shared" si="292"/>
        <v>5</v>
      </c>
      <c r="H6217" t="s">
        <v>1873</v>
      </c>
      <c r="K6217" t="s">
        <v>1845</v>
      </c>
      <c r="L6217" t="s">
        <v>1844</v>
      </c>
      <c r="M6217" t="s">
        <v>1821</v>
      </c>
      <c r="N6217" t="s">
        <v>1037</v>
      </c>
      <c r="S6217" t="s">
        <v>30</v>
      </c>
      <c r="U6217">
        <f t="shared" si="293"/>
        <v>0</v>
      </c>
    </row>
    <row r="6218" spans="1:21" x14ac:dyDescent="0.25">
      <c r="A6218">
        <v>20250712</v>
      </c>
      <c r="B6218" t="s">
        <v>1787</v>
      </c>
      <c r="C6218" t="str">
        <f t="shared" si="291"/>
        <v>W</v>
      </c>
      <c r="D6218" t="s">
        <v>164</v>
      </c>
      <c r="E6218" s="1">
        <v>43</v>
      </c>
      <c r="F6218" s="1">
        <v>17</v>
      </c>
      <c r="G6218">
        <f t="shared" si="292"/>
        <v>26</v>
      </c>
      <c r="H6218" t="s">
        <v>1863</v>
      </c>
      <c r="K6218" t="s">
        <v>1838</v>
      </c>
      <c r="L6218" t="s">
        <v>1837</v>
      </c>
      <c r="M6218" t="s">
        <v>1787</v>
      </c>
      <c r="N6218" t="s">
        <v>1033</v>
      </c>
      <c r="S6218" t="s">
        <v>30</v>
      </c>
      <c r="U6218">
        <f t="shared" si="293"/>
        <v>0</v>
      </c>
    </row>
    <row r="6219" spans="1:21" x14ac:dyDescent="0.25">
      <c r="A6219">
        <v>20250712</v>
      </c>
      <c r="B6219" t="s">
        <v>164</v>
      </c>
      <c r="C6219" t="str">
        <f t="shared" si="291"/>
        <v>L</v>
      </c>
      <c r="D6219" t="s">
        <v>1787</v>
      </c>
      <c r="E6219" s="1">
        <v>17</v>
      </c>
      <c r="F6219" s="1">
        <v>43</v>
      </c>
      <c r="G6219">
        <f t="shared" si="292"/>
        <v>-26</v>
      </c>
      <c r="H6219" t="s">
        <v>1863</v>
      </c>
      <c r="K6219" t="s">
        <v>1838</v>
      </c>
      <c r="L6219" t="s">
        <v>1837</v>
      </c>
      <c r="M6219" t="s">
        <v>1787</v>
      </c>
      <c r="N6219" t="s">
        <v>1037</v>
      </c>
      <c r="S6219" t="s">
        <v>30</v>
      </c>
      <c r="U6219">
        <f t="shared" si="293"/>
        <v>0</v>
      </c>
    </row>
    <row r="6220" spans="1:21" x14ac:dyDescent="0.25">
      <c r="A6220">
        <v>20250712</v>
      </c>
      <c r="B6220" t="s">
        <v>1828</v>
      </c>
      <c r="C6220" t="str">
        <f t="shared" si="291"/>
        <v>W</v>
      </c>
      <c r="D6220" t="s">
        <v>171</v>
      </c>
      <c r="E6220" s="1">
        <v>45</v>
      </c>
      <c r="F6220" s="1">
        <v>0</v>
      </c>
      <c r="G6220">
        <f t="shared" si="292"/>
        <v>45</v>
      </c>
      <c r="H6220" t="s">
        <v>1869</v>
      </c>
      <c r="K6220" t="s">
        <v>1868</v>
      </c>
      <c r="L6220" t="s">
        <v>1867</v>
      </c>
      <c r="M6220" t="s">
        <v>1828</v>
      </c>
      <c r="N6220" t="s">
        <v>1033</v>
      </c>
      <c r="S6220" t="s">
        <v>30</v>
      </c>
      <c r="U6220">
        <f t="shared" si="293"/>
        <v>0</v>
      </c>
    </row>
    <row r="6221" spans="1:21" x14ac:dyDescent="0.25">
      <c r="A6221">
        <v>20250712</v>
      </c>
      <c r="B6221" t="s">
        <v>171</v>
      </c>
      <c r="C6221" t="str">
        <f t="shared" si="291"/>
        <v>L</v>
      </c>
      <c r="D6221" t="s">
        <v>1828</v>
      </c>
      <c r="E6221" s="1">
        <v>0</v>
      </c>
      <c r="F6221" s="1">
        <v>45</v>
      </c>
      <c r="G6221">
        <f t="shared" si="292"/>
        <v>-45</v>
      </c>
      <c r="H6221" t="s">
        <v>1869</v>
      </c>
      <c r="K6221" t="s">
        <v>1868</v>
      </c>
      <c r="L6221" t="s">
        <v>1867</v>
      </c>
      <c r="M6221" t="s">
        <v>1828</v>
      </c>
      <c r="N6221" t="s">
        <v>1037</v>
      </c>
      <c r="S6221" t="s">
        <v>30</v>
      </c>
      <c r="U6221">
        <f t="shared" si="293"/>
        <v>0</v>
      </c>
    </row>
    <row r="6222" spans="1:21" x14ac:dyDescent="0.25">
      <c r="A6222">
        <v>20250712</v>
      </c>
      <c r="B6222" t="s">
        <v>1817</v>
      </c>
      <c r="C6222" t="str">
        <f t="shared" si="291"/>
        <v>W</v>
      </c>
      <c r="D6222" t="s">
        <v>503</v>
      </c>
      <c r="E6222" s="1">
        <v>29</v>
      </c>
      <c r="F6222" s="1">
        <v>14</v>
      </c>
      <c r="G6222">
        <f t="shared" si="292"/>
        <v>15</v>
      </c>
      <c r="H6222" t="s">
        <v>1872</v>
      </c>
      <c r="K6222" t="s">
        <v>1871</v>
      </c>
      <c r="L6222" t="s">
        <v>1870</v>
      </c>
      <c r="M6222" t="s">
        <v>1817</v>
      </c>
      <c r="N6222" t="s">
        <v>1033</v>
      </c>
      <c r="S6222" t="s">
        <v>30</v>
      </c>
      <c r="U6222">
        <f t="shared" si="293"/>
        <v>0</v>
      </c>
    </row>
    <row r="6223" spans="1:21" x14ac:dyDescent="0.25">
      <c r="A6223">
        <v>20250712</v>
      </c>
      <c r="B6223" t="s">
        <v>503</v>
      </c>
      <c r="C6223" t="str">
        <f t="shared" si="291"/>
        <v>L</v>
      </c>
      <c r="D6223" t="s">
        <v>1817</v>
      </c>
      <c r="E6223" s="1">
        <v>14</v>
      </c>
      <c r="F6223" s="1">
        <v>29</v>
      </c>
      <c r="G6223">
        <f t="shared" si="292"/>
        <v>-15</v>
      </c>
      <c r="H6223" t="s">
        <v>1872</v>
      </c>
      <c r="K6223" t="s">
        <v>1871</v>
      </c>
      <c r="L6223" t="s">
        <v>1870</v>
      </c>
      <c r="M6223" t="s">
        <v>1817</v>
      </c>
      <c r="N6223" t="s">
        <v>1037</v>
      </c>
      <c r="S6223" t="s">
        <v>30</v>
      </c>
      <c r="U6223">
        <f t="shared" si="293"/>
        <v>0</v>
      </c>
    </row>
    <row r="6224" spans="1:21" x14ac:dyDescent="0.25">
      <c r="A6224">
        <v>20250712</v>
      </c>
      <c r="B6224" t="s">
        <v>1823</v>
      </c>
      <c r="C6224" t="str">
        <f t="shared" si="291"/>
        <v>L</v>
      </c>
      <c r="D6224" t="s">
        <v>1264</v>
      </c>
      <c r="E6224" s="1">
        <v>22</v>
      </c>
      <c r="F6224" s="1">
        <v>31</v>
      </c>
      <c r="G6224">
        <f t="shared" si="292"/>
        <v>-9</v>
      </c>
      <c r="H6224" t="s">
        <v>1866</v>
      </c>
      <c r="K6224" t="s">
        <v>1865</v>
      </c>
      <c r="L6224" t="s">
        <v>1864</v>
      </c>
      <c r="M6224" t="s">
        <v>1823</v>
      </c>
      <c r="N6224" t="s">
        <v>1033</v>
      </c>
      <c r="S6224" t="s">
        <v>30</v>
      </c>
      <c r="U6224">
        <f t="shared" si="293"/>
        <v>0</v>
      </c>
    </row>
    <row r="6225" spans="1:21" x14ac:dyDescent="0.25">
      <c r="A6225">
        <v>20250712</v>
      </c>
      <c r="B6225" t="s">
        <v>1264</v>
      </c>
      <c r="C6225" t="str">
        <f t="shared" si="291"/>
        <v>W</v>
      </c>
      <c r="D6225" t="s">
        <v>1823</v>
      </c>
      <c r="E6225" s="1">
        <v>31</v>
      </c>
      <c r="F6225" s="1">
        <v>22</v>
      </c>
      <c r="G6225">
        <f t="shared" si="292"/>
        <v>9</v>
      </c>
      <c r="H6225" t="s">
        <v>1866</v>
      </c>
      <c r="K6225" t="s">
        <v>1865</v>
      </c>
      <c r="L6225" t="s">
        <v>1864</v>
      </c>
      <c r="M6225" t="s">
        <v>1823</v>
      </c>
      <c r="N6225" t="s">
        <v>1037</v>
      </c>
      <c r="S6225" t="s">
        <v>30</v>
      </c>
      <c r="U6225">
        <f t="shared" si="293"/>
        <v>0</v>
      </c>
    </row>
    <row r="6226" spans="1:21" x14ac:dyDescent="0.25">
      <c r="A6226">
        <v>20250719</v>
      </c>
      <c r="B6226" t="s">
        <v>1787</v>
      </c>
      <c r="C6226" t="str">
        <f t="shared" si="291"/>
        <v>W</v>
      </c>
      <c r="D6226" t="s">
        <v>164</v>
      </c>
      <c r="E6226" s="1">
        <v>29</v>
      </c>
      <c r="F6226" s="1">
        <v>19</v>
      </c>
      <c r="G6226">
        <f t="shared" si="292"/>
        <v>10</v>
      </c>
      <c r="H6226" t="s">
        <v>1863</v>
      </c>
      <c r="K6226" t="s">
        <v>1862</v>
      </c>
      <c r="L6226" t="s">
        <v>1503</v>
      </c>
      <c r="M6226" t="s">
        <v>1787</v>
      </c>
      <c r="N6226" t="s">
        <v>1033</v>
      </c>
      <c r="S6226" t="s">
        <v>30</v>
      </c>
      <c r="U6226">
        <f t="shared" si="293"/>
        <v>0</v>
      </c>
    </row>
    <row r="6227" spans="1:21" x14ac:dyDescent="0.25">
      <c r="A6227">
        <v>20250719</v>
      </c>
      <c r="B6227" t="s">
        <v>164</v>
      </c>
      <c r="C6227" t="str">
        <f t="shared" si="291"/>
        <v>L</v>
      </c>
      <c r="D6227" t="s">
        <v>1787</v>
      </c>
      <c r="E6227" s="1">
        <v>19</v>
      </c>
      <c r="F6227" s="1">
        <v>29</v>
      </c>
      <c r="G6227">
        <f t="shared" si="292"/>
        <v>-10</v>
      </c>
      <c r="H6227" t="s">
        <v>1863</v>
      </c>
      <c r="K6227" t="s">
        <v>1862</v>
      </c>
      <c r="L6227" t="s">
        <v>1503</v>
      </c>
      <c r="M6227" t="s">
        <v>1787</v>
      </c>
      <c r="N6227" t="s">
        <v>1037</v>
      </c>
      <c r="S6227" t="s">
        <v>30</v>
      </c>
      <c r="U6227">
        <f t="shared" si="293"/>
        <v>0</v>
      </c>
    </row>
    <row r="6228" spans="1:21" x14ac:dyDescent="0.25">
      <c r="A6228">
        <v>20250816</v>
      </c>
      <c r="B6228" t="s">
        <v>1828</v>
      </c>
      <c r="C6228" t="str">
        <f t="shared" si="291"/>
        <v>L</v>
      </c>
      <c r="D6228" t="s">
        <v>1824</v>
      </c>
      <c r="E6228" s="1">
        <v>22</v>
      </c>
      <c r="F6228" s="1">
        <v>38</v>
      </c>
      <c r="G6228">
        <f t="shared" si="292"/>
        <v>-16</v>
      </c>
      <c r="H6228" t="s">
        <v>2742</v>
      </c>
      <c r="K6228" t="s">
        <v>1851</v>
      </c>
      <c r="L6228" t="s">
        <v>1850</v>
      </c>
      <c r="M6228" t="s">
        <v>1828</v>
      </c>
      <c r="N6228" t="s">
        <v>1033</v>
      </c>
      <c r="P6228" t="s">
        <v>30</v>
      </c>
      <c r="U6228">
        <f t="shared" si="293"/>
        <v>0</v>
      </c>
    </row>
    <row r="6229" spans="1:21" x14ac:dyDescent="0.25">
      <c r="A6229">
        <v>20250816</v>
      </c>
      <c r="B6229" t="s">
        <v>1824</v>
      </c>
      <c r="C6229" t="str">
        <f t="shared" si="291"/>
        <v>W</v>
      </c>
      <c r="D6229" t="s">
        <v>1828</v>
      </c>
      <c r="E6229" s="1">
        <v>38</v>
      </c>
      <c r="F6229" s="1">
        <v>22</v>
      </c>
      <c r="G6229">
        <f t="shared" si="292"/>
        <v>16</v>
      </c>
      <c r="H6229" t="s">
        <v>2742</v>
      </c>
      <c r="K6229" t="s">
        <v>1851</v>
      </c>
      <c r="L6229" t="s">
        <v>1850</v>
      </c>
      <c r="M6229" t="s">
        <v>1828</v>
      </c>
      <c r="N6229" t="s">
        <v>1037</v>
      </c>
      <c r="P6229" t="s">
        <v>30</v>
      </c>
      <c r="U6229">
        <f t="shared" si="293"/>
        <v>0</v>
      </c>
    </row>
    <row r="6230" spans="1:21" x14ac:dyDescent="0.25">
      <c r="A6230">
        <v>20250816</v>
      </c>
      <c r="B6230" t="s">
        <v>1821</v>
      </c>
      <c r="C6230" t="str">
        <f t="shared" si="291"/>
        <v>L</v>
      </c>
      <c r="D6230" t="s">
        <v>1787</v>
      </c>
      <c r="E6230" s="1">
        <v>24</v>
      </c>
      <c r="F6230" s="1">
        <v>41</v>
      </c>
      <c r="G6230">
        <f t="shared" si="292"/>
        <v>-17</v>
      </c>
      <c r="H6230" t="s">
        <v>2742</v>
      </c>
      <c r="K6230" t="s">
        <v>1849</v>
      </c>
      <c r="L6230" t="s">
        <v>1848</v>
      </c>
      <c r="M6230" t="s">
        <v>1821</v>
      </c>
      <c r="N6230" t="s">
        <v>1033</v>
      </c>
      <c r="P6230" t="s">
        <v>30</v>
      </c>
      <c r="U6230">
        <f t="shared" si="293"/>
        <v>0</v>
      </c>
    </row>
    <row r="6231" spans="1:21" x14ac:dyDescent="0.25">
      <c r="A6231">
        <v>20250816</v>
      </c>
      <c r="B6231" t="s">
        <v>1787</v>
      </c>
      <c r="C6231" t="str">
        <f t="shared" si="291"/>
        <v>W</v>
      </c>
      <c r="D6231" t="s">
        <v>1821</v>
      </c>
      <c r="E6231" s="1">
        <v>41</v>
      </c>
      <c r="F6231" s="1">
        <v>24</v>
      </c>
      <c r="G6231">
        <f t="shared" si="292"/>
        <v>17</v>
      </c>
      <c r="H6231" t="s">
        <v>2742</v>
      </c>
      <c r="K6231" t="s">
        <v>1849</v>
      </c>
      <c r="L6231" t="s">
        <v>1848</v>
      </c>
      <c r="M6231" t="s">
        <v>1821</v>
      </c>
      <c r="N6231" t="s">
        <v>1037</v>
      </c>
      <c r="P6231" t="s">
        <v>30</v>
      </c>
      <c r="U6231">
        <f t="shared" si="293"/>
        <v>0</v>
      </c>
    </row>
    <row r="6232" spans="1:21" x14ac:dyDescent="0.25">
      <c r="A6232">
        <v>20250823</v>
      </c>
      <c r="B6232" t="s">
        <v>1828</v>
      </c>
      <c r="C6232" t="str">
        <f t="shared" si="291"/>
        <v>W</v>
      </c>
      <c r="D6232" t="s">
        <v>1824</v>
      </c>
      <c r="E6232" s="1">
        <v>30</v>
      </c>
      <c r="F6232" s="1">
        <v>22</v>
      </c>
      <c r="G6232">
        <f t="shared" si="292"/>
        <v>8</v>
      </c>
      <c r="H6232" t="s">
        <v>2742</v>
      </c>
      <c r="K6232" t="s">
        <v>1914</v>
      </c>
      <c r="L6232" t="s">
        <v>1913</v>
      </c>
      <c r="M6232" t="s">
        <v>1828</v>
      </c>
      <c r="N6232" t="s">
        <v>1033</v>
      </c>
      <c r="P6232" t="s">
        <v>30</v>
      </c>
      <c r="U6232">
        <f t="shared" si="293"/>
        <v>0</v>
      </c>
    </row>
    <row r="6233" spans="1:21" x14ac:dyDescent="0.25">
      <c r="A6233">
        <v>20250823</v>
      </c>
      <c r="B6233" t="s">
        <v>1824</v>
      </c>
      <c r="C6233" t="str">
        <f t="shared" si="291"/>
        <v>L</v>
      </c>
      <c r="D6233" t="s">
        <v>1828</v>
      </c>
      <c r="E6233" s="1">
        <v>22</v>
      </c>
      <c r="F6233" s="1">
        <v>30</v>
      </c>
      <c r="G6233">
        <f t="shared" si="292"/>
        <v>-8</v>
      </c>
      <c r="H6233" t="s">
        <v>2742</v>
      </c>
      <c r="K6233" t="s">
        <v>1914</v>
      </c>
      <c r="L6233" t="s">
        <v>1913</v>
      </c>
      <c r="M6233" t="s">
        <v>1828</v>
      </c>
      <c r="N6233" t="s">
        <v>1037</v>
      </c>
      <c r="P6233" t="s">
        <v>30</v>
      </c>
      <c r="U6233">
        <f t="shared" si="293"/>
        <v>0</v>
      </c>
    </row>
    <row r="6234" spans="1:21" x14ac:dyDescent="0.25">
      <c r="A6234">
        <v>20250823</v>
      </c>
      <c r="B6234" t="s">
        <v>1821</v>
      </c>
      <c r="C6234" t="str">
        <f t="shared" si="291"/>
        <v>W</v>
      </c>
      <c r="D6234" t="s">
        <v>1787</v>
      </c>
      <c r="E6234" s="1">
        <v>29</v>
      </c>
      <c r="F6234" s="1">
        <v>23</v>
      </c>
      <c r="G6234">
        <f t="shared" si="292"/>
        <v>6</v>
      </c>
      <c r="H6234" t="s">
        <v>2742</v>
      </c>
      <c r="K6234" t="s">
        <v>1886</v>
      </c>
      <c r="L6234" t="s">
        <v>1885</v>
      </c>
      <c r="M6234" t="s">
        <v>1821</v>
      </c>
      <c r="N6234" t="s">
        <v>1033</v>
      </c>
      <c r="P6234" t="s">
        <v>30</v>
      </c>
      <c r="U6234">
        <f t="shared" si="293"/>
        <v>0</v>
      </c>
    </row>
    <row r="6235" spans="1:21" x14ac:dyDescent="0.25">
      <c r="A6235">
        <v>20250823</v>
      </c>
      <c r="B6235" t="s">
        <v>1787</v>
      </c>
      <c r="C6235" t="str">
        <f t="shared" si="291"/>
        <v>L</v>
      </c>
      <c r="D6235" t="s">
        <v>1821</v>
      </c>
      <c r="E6235" s="1">
        <v>23</v>
      </c>
      <c r="F6235" s="1">
        <v>29</v>
      </c>
      <c r="G6235">
        <f t="shared" si="292"/>
        <v>-6</v>
      </c>
      <c r="H6235" t="s">
        <v>2742</v>
      </c>
      <c r="K6235" t="s">
        <v>1886</v>
      </c>
      <c r="L6235" t="s">
        <v>1885</v>
      </c>
      <c r="M6235" t="s">
        <v>1821</v>
      </c>
      <c r="N6235" t="s">
        <v>1037</v>
      </c>
      <c r="P6235" t="s">
        <v>30</v>
      </c>
      <c r="U6235">
        <f t="shared" si="293"/>
        <v>1</v>
      </c>
    </row>
    <row r="6236" spans="1:21" x14ac:dyDescent="0.25">
      <c r="A6236">
        <v>20250906</v>
      </c>
      <c r="B6236" t="s">
        <v>1787</v>
      </c>
      <c r="C6236" t="str">
        <f t="shared" si="291"/>
        <v>W</v>
      </c>
      <c r="D6236" t="s">
        <v>1828</v>
      </c>
      <c r="E6236" s="1">
        <v>24</v>
      </c>
      <c r="F6236" s="1">
        <v>17</v>
      </c>
      <c r="G6236">
        <f t="shared" si="292"/>
        <v>7</v>
      </c>
      <c r="H6236" t="s">
        <v>2742</v>
      </c>
      <c r="K6236" t="s">
        <v>1836</v>
      </c>
      <c r="L6236" t="s">
        <v>1786</v>
      </c>
      <c r="M6236" t="s">
        <v>1787</v>
      </c>
      <c r="N6236" t="s">
        <v>1033</v>
      </c>
      <c r="P6236" t="s">
        <v>30</v>
      </c>
      <c r="U6236">
        <f t="shared" si="293"/>
        <v>0</v>
      </c>
    </row>
    <row r="6237" spans="1:21" x14ac:dyDescent="0.25">
      <c r="A6237">
        <v>20250906</v>
      </c>
      <c r="B6237" t="s">
        <v>1828</v>
      </c>
      <c r="C6237" t="str">
        <f t="shared" si="291"/>
        <v>L</v>
      </c>
      <c r="D6237" t="s">
        <v>1787</v>
      </c>
      <c r="E6237" s="1">
        <v>17</v>
      </c>
      <c r="F6237" s="1">
        <v>24</v>
      </c>
      <c r="G6237">
        <f t="shared" si="292"/>
        <v>-7</v>
      </c>
      <c r="H6237" t="s">
        <v>2742</v>
      </c>
      <c r="K6237" t="s">
        <v>1836</v>
      </c>
      <c r="L6237" t="s">
        <v>1786</v>
      </c>
      <c r="M6237" t="s">
        <v>1787</v>
      </c>
      <c r="N6237" t="s">
        <v>1037</v>
      </c>
      <c r="P6237" t="s">
        <v>30</v>
      </c>
      <c r="U6237">
        <f t="shared" si="293"/>
        <v>1</v>
      </c>
    </row>
    <row r="6238" spans="1:21" x14ac:dyDescent="0.25">
      <c r="A6238">
        <v>20250906</v>
      </c>
      <c r="B6238" t="s">
        <v>1824</v>
      </c>
      <c r="C6238" t="str">
        <f t="shared" si="291"/>
        <v>W</v>
      </c>
      <c r="D6238" t="s">
        <v>1821</v>
      </c>
      <c r="E6238" s="1">
        <v>28</v>
      </c>
      <c r="F6238" s="1">
        <v>24</v>
      </c>
      <c r="G6238">
        <f t="shared" si="292"/>
        <v>4</v>
      </c>
      <c r="H6238" t="s">
        <v>2742</v>
      </c>
      <c r="K6238" t="s">
        <v>2743</v>
      </c>
      <c r="L6238" t="s">
        <v>1792</v>
      </c>
      <c r="M6238" t="s">
        <v>1824</v>
      </c>
      <c r="N6238" t="s">
        <v>1033</v>
      </c>
      <c r="P6238" t="s">
        <v>30</v>
      </c>
      <c r="U6238">
        <f t="shared" si="293"/>
        <v>0</v>
      </c>
    </row>
    <row r="6239" spans="1:21" x14ac:dyDescent="0.25">
      <c r="A6239">
        <v>20250906</v>
      </c>
      <c r="B6239" t="s">
        <v>1821</v>
      </c>
      <c r="C6239" t="str">
        <f t="shared" si="291"/>
        <v>L</v>
      </c>
      <c r="D6239" t="s">
        <v>1824</v>
      </c>
      <c r="E6239" s="1">
        <v>24</v>
      </c>
      <c r="F6239" s="1">
        <v>28</v>
      </c>
      <c r="G6239">
        <f t="shared" si="292"/>
        <v>-4</v>
      </c>
      <c r="H6239" t="s">
        <v>2742</v>
      </c>
      <c r="K6239" t="s">
        <v>2743</v>
      </c>
      <c r="L6239" t="s">
        <v>1792</v>
      </c>
      <c r="M6239" t="s">
        <v>1824</v>
      </c>
      <c r="N6239" t="s">
        <v>1037</v>
      </c>
      <c r="P6239" t="s">
        <v>30</v>
      </c>
      <c r="U6239">
        <f t="shared" si="293"/>
        <v>1</v>
      </c>
    </row>
    <row r="6240" spans="1:21" x14ac:dyDescent="0.25">
      <c r="A6240">
        <v>20250913</v>
      </c>
      <c r="B6240" t="s">
        <v>1824</v>
      </c>
      <c r="C6240" t="str">
        <f t="shared" si="291"/>
        <v>L</v>
      </c>
      <c r="D6240" t="s">
        <v>1821</v>
      </c>
      <c r="E6240" s="1">
        <v>26</v>
      </c>
      <c r="F6240" s="1">
        <v>28</v>
      </c>
      <c r="G6240">
        <f t="shared" si="292"/>
        <v>-2</v>
      </c>
      <c r="H6240" t="s">
        <v>2742</v>
      </c>
      <c r="K6240" t="s">
        <v>1812</v>
      </c>
      <c r="L6240" t="s">
        <v>1675</v>
      </c>
      <c r="M6240" t="s">
        <v>1824</v>
      </c>
      <c r="N6240" t="s">
        <v>1033</v>
      </c>
      <c r="P6240" t="s">
        <v>30</v>
      </c>
      <c r="U6240">
        <f t="shared" si="293"/>
        <v>1</v>
      </c>
    </row>
    <row r="6241" spans="1:21" x14ac:dyDescent="0.25">
      <c r="A6241">
        <v>20250913</v>
      </c>
      <c r="B6241" t="s">
        <v>1821</v>
      </c>
      <c r="C6241" t="str">
        <f t="shared" si="291"/>
        <v>W</v>
      </c>
      <c r="D6241" t="s">
        <v>1824</v>
      </c>
      <c r="E6241" s="1">
        <v>28</v>
      </c>
      <c r="F6241" s="1">
        <v>26</v>
      </c>
      <c r="G6241">
        <f t="shared" si="292"/>
        <v>2</v>
      </c>
      <c r="H6241" t="s">
        <v>2742</v>
      </c>
      <c r="K6241" t="s">
        <v>1812</v>
      </c>
      <c r="L6241" t="s">
        <v>1675</v>
      </c>
      <c r="M6241" t="s">
        <v>1824</v>
      </c>
      <c r="N6241" t="s">
        <v>1037</v>
      </c>
      <c r="P6241" t="s">
        <v>30</v>
      </c>
      <c r="U6241">
        <f t="shared" si="293"/>
        <v>0</v>
      </c>
    </row>
    <row r="6242" spans="1:21" x14ac:dyDescent="0.25">
      <c r="A6242">
        <v>20250913</v>
      </c>
      <c r="B6242" t="s">
        <v>1787</v>
      </c>
      <c r="C6242" t="str">
        <f t="shared" si="291"/>
        <v>L</v>
      </c>
      <c r="D6242" t="s">
        <v>1828</v>
      </c>
      <c r="E6242" s="1">
        <v>10</v>
      </c>
      <c r="F6242" s="1">
        <v>43</v>
      </c>
      <c r="G6242">
        <f t="shared" si="292"/>
        <v>-33</v>
      </c>
      <c r="H6242" t="s">
        <v>2742</v>
      </c>
      <c r="K6242" t="s">
        <v>1838</v>
      </c>
      <c r="L6242" t="s">
        <v>1837</v>
      </c>
      <c r="M6242" t="s">
        <v>1787</v>
      </c>
      <c r="N6242" t="s">
        <v>1033</v>
      </c>
      <c r="P6242" t="s">
        <v>30</v>
      </c>
      <c r="U6242">
        <f t="shared" si="293"/>
        <v>0</v>
      </c>
    </row>
    <row r="6243" spans="1:21" x14ac:dyDescent="0.25">
      <c r="A6243">
        <v>20250913</v>
      </c>
      <c r="B6243" t="s">
        <v>1828</v>
      </c>
      <c r="C6243" t="str">
        <f t="shared" si="291"/>
        <v>W</v>
      </c>
      <c r="D6243" t="s">
        <v>1787</v>
      </c>
      <c r="E6243" s="1">
        <v>43</v>
      </c>
      <c r="F6243" s="1">
        <v>10</v>
      </c>
      <c r="G6243">
        <f t="shared" si="292"/>
        <v>33</v>
      </c>
      <c r="H6243" t="s">
        <v>2742</v>
      </c>
      <c r="K6243" t="s">
        <v>1838</v>
      </c>
      <c r="L6243" t="s">
        <v>1837</v>
      </c>
      <c r="M6243" t="s">
        <v>1787</v>
      </c>
      <c r="N6243" t="s">
        <v>1037</v>
      </c>
      <c r="P6243" t="s">
        <v>30</v>
      </c>
      <c r="U6243">
        <f t="shared" si="293"/>
        <v>0</v>
      </c>
    </row>
    <row r="6244" spans="1:21" x14ac:dyDescent="0.25">
      <c r="A6244">
        <v>20250927</v>
      </c>
      <c r="B6244" t="s">
        <v>1787</v>
      </c>
      <c r="C6244" t="str">
        <f t="shared" si="291"/>
        <v>W</v>
      </c>
      <c r="D6244" t="s">
        <v>1824</v>
      </c>
      <c r="E6244" s="1">
        <v>33</v>
      </c>
      <c r="F6244" s="1">
        <v>24</v>
      </c>
      <c r="G6244">
        <f t="shared" si="292"/>
        <v>9</v>
      </c>
      <c r="H6244" t="s">
        <v>2742</v>
      </c>
      <c r="K6244" t="s">
        <v>1836</v>
      </c>
      <c r="L6244" t="s">
        <v>1786</v>
      </c>
      <c r="M6244" t="s">
        <v>1787</v>
      </c>
      <c r="N6244" t="s">
        <v>1033</v>
      </c>
      <c r="P6244" t="s">
        <v>30</v>
      </c>
      <c r="U6244">
        <f t="shared" si="293"/>
        <v>0</v>
      </c>
    </row>
    <row r="6245" spans="1:21" x14ac:dyDescent="0.25">
      <c r="A6245">
        <v>20250927</v>
      </c>
      <c r="B6245" t="s">
        <v>1824</v>
      </c>
      <c r="C6245" t="str">
        <f t="shared" si="291"/>
        <v>L</v>
      </c>
      <c r="D6245" t="s">
        <v>1787</v>
      </c>
      <c r="E6245" s="1">
        <v>24</v>
      </c>
      <c r="F6245" s="1">
        <v>33</v>
      </c>
      <c r="G6245">
        <f t="shared" si="292"/>
        <v>-9</v>
      </c>
      <c r="H6245" t="s">
        <v>2742</v>
      </c>
      <c r="K6245" t="s">
        <v>1836</v>
      </c>
      <c r="L6245" t="s">
        <v>1786</v>
      </c>
      <c r="M6245" t="s">
        <v>1787</v>
      </c>
      <c r="N6245" t="s">
        <v>1037</v>
      </c>
      <c r="P6245" t="s">
        <v>30</v>
      </c>
      <c r="U6245">
        <f t="shared" si="293"/>
        <v>0</v>
      </c>
    </row>
    <row r="6246" spans="1:21" x14ac:dyDescent="0.25">
      <c r="A6246">
        <v>20250927</v>
      </c>
      <c r="B6246" t="s">
        <v>1828</v>
      </c>
      <c r="C6246" t="str">
        <f t="shared" si="291"/>
        <v>W</v>
      </c>
      <c r="D6246" t="s">
        <v>1821</v>
      </c>
      <c r="E6246" s="1">
        <v>67</v>
      </c>
      <c r="F6246" s="1">
        <v>30</v>
      </c>
      <c r="G6246">
        <f t="shared" si="292"/>
        <v>37</v>
      </c>
      <c r="H6246" t="s">
        <v>2742</v>
      </c>
      <c r="K6246" t="s">
        <v>1830</v>
      </c>
      <c r="L6246" t="s">
        <v>1829</v>
      </c>
      <c r="M6246" t="s">
        <v>1828</v>
      </c>
      <c r="N6246" t="s">
        <v>1033</v>
      </c>
      <c r="P6246" t="s">
        <v>30</v>
      </c>
      <c r="U6246">
        <f t="shared" si="293"/>
        <v>0</v>
      </c>
    </row>
    <row r="6247" spans="1:21" x14ac:dyDescent="0.25">
      <c r="A6247">
        <v>20250927</v>
      </c>
      <c r="B6247" t="s">
        <v>1821</v>
      </c>
      <c r="C6247" t="str">
        <f t="shared" si="291"/>
        <v>L</v>
      </c>
      <c r="D6247" t="s">
        <v>1828</v>
      </c>
      <c r="E6247" s="1">
        <v>30</v>
      </c>
      <c r="F6247" s="1">
        <v>67</v>
      </c>
      <c r="G6247">
        <f t="shared" si="292"/>
        <v>-37</v>
      </c>
      <c r="H6247" t="s">
        <v>2742</v>
      </c>
      <c r="K6247" t="s">
        <v>1830</v>
      </c>
      <c r="L6247" t="s">
        <v>1829</v>
      </c>
      <c r="M6247" t="s">
        <v>1828</v>
      </c>
      <c r="N6247" t="s">
        <v>1037</v>
      </c>
      <c r="P6247" t="s">
        <v>30</v>
      </c>
      <c r="U6247">
        <f t="shared" si="293"/>
        <v>0</v>
      </c>
    </row>
    <row r="6248" spans="1:21" x14ac:dyDescent="0.25">
      <c r="A6248">
        <v>20251004</v>
      </c>
      <c r="B6248" t="s">
        <v>1824</v>
      </c>
      <c r="C6248" t="str">
        <f t="shared" si="291"/>
        <v>L</v>
      </c>
      <c r="D6248" t="s">
        <v>1787</v>
      </c>
      <c r="E6248" s="1">
        <v>14</v>
      </c>
      <c r="F6248" s="1">
        <v>28</v>
      </c>
      <c r="G6248">
        <f t="shared" si="292"/>
        <v>-14</v>
      </c>
      <c r="H6248" t="s">
        <v>2742</v>
      </c>
      <c r="K6248" t="s">
        <v>1741</v>
      </c>
      <c r="L6248" t="s">
        <v>1720</v>
      </c>
      <c r="M6248" t="s">
        <v>1824</v>
      </c>
      <c r="N6248" t="s">
        <v>1033</v>
      </c>
      <c r="P6248" t="s">
        <v>30</v>
      </c>
      <c r="U6248">
        <f t="shared" si="293"/>
        <v>0</v>
      </c>
    </row>
    <row r="6249" spans="1:21" x14ac:dyDescent="0.25">
      <c r="A6249">
        <v>20251004</v>
      </c>
      <c r="B6249" t="s">
        <v>1787</v>
      </c>
      <c r="C6249" t="str">
        <f t="shared" si="291"/>
        <v>W</v>
      </c>
      <c r="D6249" t="s">
        <v>1824</v>
      </c>
      <c r="E6249" s="1">
        <v>28</v>
      </c>
      <c r="F6249" s="1">
        <v>14</v>
      </c>
      <c r="G6249">
        <f t="shared" si="292"/>
        <v>14</v>
      </c>
      <c r="H6249" t="s">
        <v>2742</v>
      </c>
      <c r="K6249" t="s">
        <v>1741</v>
      </c>
      <c r="L6249" t="s">
        <v>1720</v>
      </c>
      <c r="M6249" t="s">
        <v>1824</v>
      </c>
      <c r="N6249" t="s">
        <v>1037</v>
      </c>
      <c r="P6249" t="s">
        <v>30</v>
      </c>
      <c r="U6249">
        <f t="shared" si="293"/>
        <v>0</v>
      </c>
    </row>
    <row r="6250" spans="1:21" x14ac:dyDescent="0.25">
      <c r="A6250">
        <v>20251004</v>
      </c>
      <c r="B6250" t="s">
        <v>1821</v>
      </c>
      <c r="C6250" t="str">
        <f t="shared" si="291"/>
        <v>L</v>
      </c>
      <c r="D6250" t="s">
        <v>1828</v>
      </c>
      <c r="E6250" s="1">
        <v>27</v>
      </c>
      <c r="F6250" s="1">
        <v>29</v>
      </c>
      <c r="G6250">
        <f t="shared" si="292"/>
        <v>-2</v>
      </c>
      <c r="H6250" t="s">
        <v>2742</v>
      </c>
      <c r="K6250" t="s">
        <v>1818</v>
      </c>
      <c r="L6250" t="s">
        <v>1017</v>
      </c>
      <c r="M6250" t="s">
        <v>376</v>
      </c>
      <c r="N6250" t="s">
        <v>1839</v>
      </c>
      <c r="P6250" t="s">
        <v>30</v>
      </c>
      <c r="U6250">
        <f t="shared" si="293"/>
        <v>1</v>
      </c>
    </row>
    <row r="6251" spans="1:21" x14ac:dyDescent="0.25">
      <c r="A6251">
        <v>20251004</v>
      </c>
      <c r="B6251" t="s">
        <v>1828</v>
      </c>
      <c r="C6251" t="str">
        <f t="shared" si="291"/>
        <v>W</v>
      </c>
      <c r="D6251" t="s">
        <v>1821</v>
      </c>
      <c r="E6251" s="1">
        <v>29</v>
      </c>
      <c r="F6251" s="1">
        <v>27</v>
      </c>
      <c r="G6251">
        <f t="shared" si="292"/>
        <v>2</v>
      </c>
      <c r="H6251" t="s">
        <v>2742</v>
      </c>
      <c r="K6251" t="s">
        <v>1818</v>
      </c>
      <c r="L6251" t="s">
        <v>1017</v>
      </c>
      <c r="M6251" t="s">
        <v>376</v>
      </c>
      <c r="N6251" t="s">
        <v>1839</v>
      </c>
      <c r="P6251" t="s">
        <v>30</v>
      </c>
      <c r="U6251">
        <f t="shared" si="293"/>
        <v>0</v>
      </c>
    </row>
    <row r="6252" spans="1:21" x14ac:dyDescent="0.25">
      <c r="A6252">
        <v>20251101</v>
      </c>
      <c r="B6252" t="s">
        <v>1825</v>
      </c>
      <c r="C6252" t="str">
        <f t="shared" si="291"/>
        <v>L</v>
      </c>
      <c r="D6252" t="s">
        <v>1787</v>
      </c>
      <c r="E6252" s="1">
        <v>13</v>
      </c>
      <c r="F6252" s="1">
        <v>26</v>
      </c>
      <c r="G6252">
        <f t="shared" si="292"/>
        <v>-13</v>
      </c>
      <c r="H6252" t="s">
        <v>1853</v>
      </c>
      <c r="K6252" t="s">
        <v>1861</v>
      </c>
      <c r="L6252" t="s">
        <v>1860</v>
      </c>
      <c r="M6252" t="s">
        <v>660</v>
      </c>
      <c r="N6252" t="s">
        <v>1839</v>
      </c>
      <c r="S6252" t="s">
        <v>30</v>
      </c>
      <c r="U6252">
        <f t="shared" si="293"/>
        <v>0</v>
      </c>
    </row>
    <row r="6253" spans="1:21" x14ac:dyDescent="0.25">
      <c r="A6253">
        <v>20251101</v>
      </c>
      <c r="B6253" t="s">
        <v>1787</v>
      </c>
      <c r="C6253" t="str">
        <f t="shared" si="291"/>
        <v>W</v>
      </c>
      <c r="D6253" t="s">
        <v>1825</v>
      </c>
      <c r="E6253" s="1">
        <v>26</v>
      </c>
      <c r="F6253" s="1">
        <v>13</v>
      </c>
      <c r="G6253">
        <f t="shared" si="292"/>
        <v>13</v>
      </c>
      <c r="H6253" t="s">
        <v>1853</v>
      </c>
      <c r="K6253" t="s">
        <v>1861</v>
      </c>
      <c r="L6253" t="s">
        <v>1860</v>
      </c>
      <c r="M6253" t="s">
        <v>660</v>
      </c>
      <c r="N6253" t="s">
        <v>1839</v>
      </c>
      <c r="S6253" t="s">
        <v>30</v>
      </c>
      <c r="U6253">
        <f t="shared" si="293"/>
        <v>0</v>
      </c>
    </row>
    <row r="6254" spans="1:21" x14ac:dyDescent="0.25">
      <c r="A6254">
        <v>20251101</v>
      </c>
      <c r="B6254" t="s">
        <v>376</v>
      </c>
      <c r="C6254" t="str">
        <f t="shared" si="291"/>
        <v>W</v>
      </c>
      <c r="D6254" t="s">
        <v>1824</v>
      </c>
      <c r="E6254" s="1">
        <v>25</v>
      </c>
      <c r="F6254" s="1">
        <v>7</v>
      </c>
      <c r="G6254">
        <f t="shared" si="292"/>
        <v>18</v>
      </c>
      <c r="H6254" t="s">
        <v>1853</v>
      </c>
      <c r="K6254" t="s">
        <v>1818</v>
      </c>
      <c r="L6254" t="s">
        <v>1017</v>
      </c>
      <c r="M6254" t="s">
        <v>376</v>
      </c>
      <c r="N6254" t="s">
        <v>1033</v>
      </c>
      <c r="S6254" t="s">
        <v>30</v>
      </c>
      <c r="U6254">
        <f t="shared" si="293"/>
        <v>0</v>
      </c>
    </row>
    <row r="6255" spans="1:21" x14ac:dyDescent="0.25">
      <c r="A6255">
        <v>20251101</v>
      </c>
      <c r="B6255" t="s">
        <v>1824</v>
      </c>
      <c r="C6255" t="str">
        <f t="shared" si="291"/>
        <v>L</v>
      </c>
      <c r="D6255" t="s">
        <v>376</v>
      </c>
      <c r="E6255" s="1">
        <v>7</v>
      </c>
      <c r="F6255" s="1">
        <v>25</v>
      </c>
      <c r="G6255">
        <f t="shared" si="292"/>
        <v>-18</v>
      </c>
      <c r="H6255" t="s">
        <v>1853</v>
      </c>
      <c r="K6255" t="s">
        <v>1818</v>
      </c>
      <c r="L6255" t="s">
        <v>1017</v>
      </c>
      <c r="M6255" t="s">
        <v>376</v>
      </c>
      <c r="N6255" t="s">
        <v>1037</v>
      </c>
      <c r="S6255" t="s">
        <v>30</v>
      </c>
      <c r="U6255">
        <f t="shared" si="293"/>
        <v>0</v>
      </c>
    </row>
    <row r="6256" spans="1:21" x14ac:dyDescent="0.25">
      <c r="A6256">
        <v>20251101</v>
      </c>
      <c r="B6256" t="s">
        <v>1828</v>
      </c>
      <c r="C6256" t="str">
        <f t="shared" si="291"/>
        <v>W</v>
      </c>
      <c r="D6256" t="s">
        <v>1823</v>
      </c>
      <c r="E6256" s="1">
        <v>61</v>
      </c>
      <c r="F6256" s="1">
        <v>7</v>
      </c>
      <c r="G6256">
        <f t="shared" si="292"/>
        <v>54</v>
      </c>
      <c r="H6256" t="s">
        <v>1853</v>
      </c>
      <c r="K6256" t="s">
        <v>1268</v>
      </c>
      <c r="L6256" t="s">
        <v>1017</v>
      </c>
      <c r="M6256" t="s">
        <v>376</v>
      </c>
      <c r="N6256" t="s">
        <v>1839</v>
      </c>
      <c r="S6256" t="s">
        <v>30</v>
      </c>
      <c r="U6256">
        <f t="shared" si="293"/>
        <v>0</v>
      </c>
    </row>
    <row r="6257" spans="1:21" x14ac:dyDescent="0.25">
      <c r="A6257">
        <v>20251101</v>
      </c>
      <c r="B6257" t="s">
        <v>1823</v>
      </c>
      <c r="C6257" t="str">
        <f t="shared" si="291"/>
        <v>L</v>
      </c>
      <c r="D6257" t="s">
        <v>1828</v>
      </c>
      <c r="E6257" s="1">
        <v>7</v>
      </c>
      <c r="F6257" s="1">
        <v>61</v>
      </c>
      <c r="G6257">
        <f t="shared" si="292"/>
        <v>-54</v>
      </c>
      <c r="H6257" t="s">
        <v>1853</v>
      </c>
      <c r="K6257" t="s">
        <v>1268</v>
      </c>
      <c r="L6257" t="s">
        <v>1017</v>
      </c>
      <c r="M6257" t="s">
        <v>376</v>
      </c>
      <c r="N6257" t="s">
        <v>1839</v>
      </c>
      <c r="S6257" t="s">
        <v>30</v>
      </c>
      <c r="U6257">
        <f t="shared" si="293"/>
        <v>0</v>
      </c>
    </row>
    <row r="6258" spans="1:21" x14ac:dyDescent="0.25">
      <c r="A6258">
        <v>20251108</v>
      </c>
      <c r="B6258" t="s">
        <v>1825</v>
      </c>
      <c r="C6258" t="str">
        <f t="shared" si="291"/>
        <v>W</v>
      </c>
      <c r="D6258" t="s">
        <v>1823</v>
      </c>
      <c r="E6258" s="1">
        <v>41</v>
      </c>
      <c r="F6258" s="1">
        <v>10</v>
      </c>
      <c r="G6258">
        <f t="shared" si="292"/>
        <v>31</v>
      </c>
      <c r="H6258" t="s">
        <v>1853</v>
      </c>
      <c r="K6258" t="s">
        <v>1827</v>
      </c>
      <c r="L6258" t="s">
        <v>1826</v>
      </c>
      <c r="M6258" t="s">
        <v>1825</v>
      </c>
      <c r="N6258" t="s">
        <v>1033</v>
      </c>
      <c r="S6258" t="s">
        <v>30</v>
      </c>
      <c r="U6258">
        <f t="shared" si="293"/>
        <v>0</v>
      </c>
    </row>
    <row r="6259" spans="1:21" x14ac:dyDescent="0.25">
      <c r="A6259">
        <v>20251108</v>
      </c>
      <c r="B6259" t="s">
        <v>1823</v>
      </c>
      <c r="C6259" t="str">
        <f t="shared" si="291"/>
        <v>L</v>
      </c>
      <c r="D6259" t="s">
        <v>1825</v>
      </c>
      <c r="E6259" s="1">
        <v>10</v>
      </c>
      <c r="F6259" s="1">
        <v>41</v>
      </c>
      <c r="G6259">
        <f t="shared" si="292"/>
        <v>-31</v>
      </c>
      <c r="H6259" t="s">
        <v>1853</v>
      </c>
      <c r="K6259" t="s">
        <v>1827</v>
      </c>
      <c r="L6259" t="s">
        <v>1826</v>
      </c>
      <c r="M6259" t="s">
        <v>1825</v>
      </c>
      <c r="N6259" t="s">
        <v>1037</v>
      </c>
      <c r="S6259" t="s">
        <v>30</v>
      </c>
      <c r="U6259">
        <f t="shared" si="293"/>
        <v>0</v>
      </c>
    </row>
    <row r="6260" spans="1:21" x14ac:dyDescent="0.25">
      <c r="A6260">
        <v>20251108</v>
      </c>
      <c r="B6260" t="s">
        <v>503</v>
      </c>
      <c r="C6260" t="str">
        <f t="shared" si="291"/>
        <v>L</v>
      </c>
      <c r="D6260" t="s">
        <v>1787</v>
      </c>
      <c r="E6260" s="1">
        <v>17</v>
      </c>
      <c r="F6260" s="1">
        <v>25</v>
      </c>
      <c r="G6260">
        <f t="shared" si="292"/>
        <v>-8</v>
      </c>
      <c r="H6260" t="s">
        <v>1853</v>
      </c>
      <c r="K6260" t="s">
        <v>1822</v>
      </c>
      <c r="L6260" t="s">
        <v>1120</v>
      </c>
      <c r="M6260" t="s">
        <v>503</v>
      </c>
      <c r="N6260" t="s">
        <v>1033</v>
      </c>
      <c r="S6260" t="s">
        <v>30</v>
      </c>
      <c r="U6260">
        <f t="shared" si="293"/>
        <v>0</v>
      </c>
    </row>
    <row r="6261" spans="1:21" x14ac:dyDescent="0.25">
      <c r="A6261">
        <v>20251108</v>
      </c>
      <c r="B6261" t="s">
        <v>1787</v>
      </c>
      <c r="C6261" t="str">
        <f t="shared" si="291"/>
        <v>W</v>
      </c>
      <c r="D6261" t="s">
        <v>503</v>
      </c>
      <c r="E6261" s="1">
        <v>25</v>
      </c>
      <c r="F6261" s="1">
        <v>17</v>
      </c>
      <c r="G6261">
        <f t="shared" si="292"/>
        <v>8</v>
      </c>
      <c r="H6261" t="s">
        <v>1853</v>
      </c>
      <c r="K6261" t="s">
        <v>1822</v>
      </c>
      <c r="L6261" t="s">
        <v>1120</v>
      </c>
      <c r="M6261" t="s">
        <v>503</v>
      </c>
      <c r="N6261" t="s">
        <v>1037</v>
      </c>
      <c r="S6261" t="s">
        <v>30</v>
      </c>
      <c r="U6261">
        <f t="shared" si="293"/>
        <v>0</v>
      </c>
    </row>
    <row r="6262" spans="1:21" x14ac:dyDescent="0.25">
      <c r="A6262">
        <v>20251108</v>
      </c>
      <c r="B6262" t="s">
        <v>164</v>
      </c>
      <c r="C6262" t="str">
        <f t="shared" si="291"/>
        <v>L</v>
      </c>
      <c r="D6262" t="s">
        <v>1828</v>
      </c>
      <c r="E6262" s="1">
        <v>17</v>
      </c>
      <c r="F6262" s="1">
        <v>32</v>
      </c>
      <c r="G6262">
        <f t="shared" si="292"/>
        <v>-15</v>
      </c>
      <c r="H6262" t="s">
        <v>1853</v>
      </c>
      <c r="K6262" t="s">
        <v>1820</v>
      </c>
      <c r="L6262" t="s">
        <v>1819</v>
      </c>
      <c r="M6262" t="s">
        <v>164</v>
      </c>
      <c r="N6262" t="s">
        <v>1033</v>
      </c>
      <c r="S6262" t="s">
        <v>30</v>
      </c>
      <c r="U6262">
        <f t="shared" si="293"/>
        <v>0</v>
      </c>
    </row>
    <row r="6263" spans="1:21" x14ac:dyDescent="0.25">
      <c r="A6263">
        <v>20251108</v>
      </c>
      <c r="B6263" t="s">
        <v>1828</v>
      </c>
      <c r="C6263" t="str">
        <f t="shared" si="291"/>
        <v>W</v>
      </c>
      <c r="D6263" t="s">
        <v>164</v>
      </c>
      <c r="E6263" s="1">
        <v>32</v>
      </c>
      <c r="F6263" s="1">
        <v>17</v>
      </c>
      <c r="G6263">
        <f t="shared" si="292"/>
        <v>15</v>
      </c>
      <c r="H6263" t="s">
        <v>1853</v>
      </c>
      <c r="K6263" t="s">
        <v>1820</v>
      </c>
      <c r="L6263" t="s">
        <v>1819</v>
      </c>
      <c r="M6263" t="s">
        <v>164</v>
      </c>
      <c r="N6263" t="s">
        <v>1037</v>
      </c>
      <c r="S6263" t="s">
        <v>30</v>
      </c>
      <c r="U6263">
        <f t="shared" si="293"/>
        <v>0</v>
      </c>
    </row>
    <row r="6264" spans="1:21" x14ac:dyDescent="0.25">
      <c r="A6264">
        <v>20251108</v>
      </c>
      <c r="B6264" t="s">
        <v>171</v>
      </c>
      <c r="C6264" t="str">
        <f t="shared" si="291"/>
        <v>W</v>
      </c>
      <c r="D6264" t="s">
        <v>1824</v>
      </c>
      <c r="E6264" s="1">
        <v>26</v>
      </c>
      <c r="F6264" s="1">
        <v>19</v>
      </c>
      <c r="G6264">
        <f t="shared" si="292"/>
        <v>7</v>
      </c>
      <c r="H6264" t="s">
        <v>1853</v>
      </c>
      <c r="K6264" t="s">
        <v>1859</v>
      </c>
      <c r="L6264" t="s">
        <v>1858</v>
      </c>
      <c r="M6264" t="s">
        <v>171</v>
      </c>
      <c r="N6264" t="s">
        <v>1033</v>
      </c>
      <c r="S6264" t="s">
        <v>30</v>
      </c>
      <c r="U6264">
        <f t="shared" si="293"/>
        <v>0</v>
      </c>
    </row>
    <row r="6265" spans="1:21" x14ac:dyDescent="0.25">
      <c r="A6265">
        <v>20251108</v>
      </c>
      <c r="B6265" t="s">
        <v>1824</v>
      </c>
      <c r="C6265" t="str">
        <f t="shared" si="291"/>
        <v>L</v>
      </c>
      <c r="D6265" t="s">
        <v>171</v>
      </c>
      <c r="E6265" s="1">
        <v>19</v>
      </c>
      <c r="F6265" s="1">
        <v>26</v>
      </c>
      <c r="G6265">
        <f t="shared" si="292"/>
        <v>-7</v>
      </c>
      <c r="H6265" t="s">
        <v>1853</v>
      </c>
      <c r="K6265" t="s">
        <v>1859</v>
      </c>
      <c r="L6265" t="s">
        <v>1858</v>
      </c>
      <c r="M6265" t="s">
        <v>171</v>
      </c>
      <c r="N6265" t="s">
        <v>1037</v>
      </c>
      <c r="S6265" t="s">
        <v>30</v>
      </c>
      <c r="U6265">
        <f t="shared" si="293"/>
        <v>1</v>
      </c>
    </row>
    <row r="6266" spans="1:21" x14ac:dyDescent="0.25">
      <c r="A6266">
        <v>20251108</v>
      </c>
      <c r="B6266" t="s">
        <v>376</v>
      </c>
      <c r="C6266" t="str">
        <f t="shared" si="291"/>
        <v>W</v>
      </c>
      <c r="D6266" t="s">
        <v>1817</v>
      </c>
      <c r="E6266" s="1">
        <v>38</v>
      </c>
      <c r="F6266" s="1">
        <v>18</v>
      </c>
      <c r="G6266">
        <f t="shared" si="292"/>
        <v>20</v>
      </c>
      <c r="H6266" t="s">
        <v>1853</v>
      </c>
      <c r="K6266" t="s">
        <v>1818</v>
      </c>
      <c r="L6266" t="s">
        <v>1017</v>
      </c>
      <c r="M6266" t="s">
        <v>376</v>
      </c>
      <c r="N6266" t="s">
        <v>1033</v>
      </c>
      <c r="S6266" t="s">
        <v>30</v>
      </c>
      <c r="U6266">
        <f t="shared" si="293"/>
        <v>0</v>
      </c>
    </row>
    <row r="6267" spans="1:21" x14ac:dyDescent="0.25">
      <c r="A6267">
        <v>20251108</v>
      </c>
      <c r="B6267" t="s">
        <v>1817</v>
      </c>
      <c r="C6267" t="str">
        <f t="shared" si="291"/>
        <v>L</v>
      </c>
      <c r="D6267" t="s">
        <v>376</v>
      </c>
      <c r="E6267" s="1">
        <v>18</v>
      </c>
      <c r="F6267" s="1">
        <v>38</v>
      </c>
      <c r="G6267">
        <f t="shared" si="292"/>
        <v>-20</v>
      </c>
      <c r="H6267" t="s">
        <v>1853</v>
      </c>
      <c r="K6267" t="s">
        <v>1818</v>
      </c>
      <c r="L6267" t="s">
        <v>1017</v>
      </c>
      <c r="M6267" t="s">
        <v>376</v>
      </c>
      <c r="N6267" t="s">
        <v>1037</v>
      </c>
      <c r="S6267" t="s">
        <v>30</v>
      </c>
      <c r="U6267">
        <f t="shared" si="293"/>
        <v>0</v>
      </c>
    </row>
    <row r="6268" spans="1:21" x14ac:dyDescent="0.25">
      <c r="A6268">
        <v>20251109</v>
      </c>
      <c r="B6268" t="s">
        <v>1264</v>
      </c>
      <c r="C6268" t="str">
        <f t="shared" si="291"/>
        <v>L</v>
      </c>
      <c r="D6268" t="s">
        <v>1821</v>
      </c>
      <c r="E6268" s="1">
        <v>28</v>
      </c>
      <c r="F6268" s="1">
        <v>52</v>
      </c>
      <c r="G6268">
        <f t="shared" si="292"/>
        <v>-24</v>
      </c>
      <c r="H6268" t="s">
        <v>1853</v>
      </c>
      <c r="K6268" t="s">
        <v>1407</v>
      </c>
      <c r="L6268" t="s">
        <v>1263</v>
      </c>
      <c r="M6268" t="s">
        <v>1264</v>
      </c>
      <c r="N6268" t="s">
        <v>1033</v>
      </c>
      <c r="S6268" t="s">
        <v>30</v>
      </c>
      <c r="U6268">
        <f t="shared" si="293"/>
        <v>0</v>
      </c>
    </row>
    <row r="6269" spans="1:21" x14ac:dyDescent="0.25">
      <c r="A6269">
        <v>20251109</v>
      </c>
      <c r="B6269" t="s">
        <v>1821</v>
      </c>
      <c r="C6269" t="str">
        <f t="shared" si="291"/>
        <v>W</v>
      </c>
      <c r="D6269" t="s">
        <v>1264</v>
      </c>
      <c r="E6269" s="1">
        <v>52</v>
      </c>
      <c r="F6269" s="1">
        <v>28</v>
      </c>
      <c r="G6269">
        <f t="shared" si="292"/>
        <v>24</v>
      </c>
      <c r="H6269" t="s">
        <v>1853</v>
      </c>
      <c r="K6269" t="s">
        <v>1407</v>
      </c>
      <c r="L6269" t="s">
        <v>1263</v>
      </c>
      <c r="M6269" t="s">
        <v>1264</v>
      </c>
      <c r="N6269" t="s">
        <v>1037</v>
      </c>
      <c r="S6269" t="s">
        <v>30</v>
      </c>
      <c r="U6269">
        <f t="shared" si="293"/>
        <v>0</v>
      </c>
    </row>
    <row r="6270" spans="1:21" x14ac:dyDescent="0.25">
      <c r="A6270">
        <v>20251115</v>
      </c>
      <c r="B6270" t="s">
        <v>171</v>
      </c>
      <c r="C6270" t="str">
        <f t="shared" si="291"/>
        <v>L</v>
      </c>
      <c r="D6270" t="s">
        <v>1828</v>
      </c>
      <c r="E6270" s="1">
        <v>14</v>
      </c>
      <c r="F6270" s="1">
        <v>32</v>
      </c>
      <c r="G6270">
        <f t="shared" si="292"/>
        <v>-18</v>
      </c>
      <c r="H6270" t="s">
        <v>1853</v>
      </c>
      <c r="K6270" t="s">
        <v>1857</v>
      </c>
      <c r="L6270" t="s">
        <v>1856</v>
      </c>
      <c r="M6270" t="s">
        <v>171</v>
      </c>
      <c r="N6270" t="s">
        <v>1033</v>
      </c>
      <c r="S6270" t="s">
        <v>30</v>
      </c>
      <c r="U6270">
        <f t="shared" si="293"/>
        <v>0</v>
      </c>
    </row>
    <row r="6271" spans="1:21" x14ac:dyDescent="0.25">
      <c r="A6271">
        <v>20251115</v>
      </c>
      <c r="B6271" t="s">
        <v>1828</v>
      </c>
      <c r="C6271" t="str">
        <f t="shared" si="291"/>
        <v>W</v>
      </c>
      <c r="D6271" t="s">
        <v>171</v>
      </c>
      <c r="E6271" s="1">
        <v>32</v>
      </c>
      <c r="F6271" s="1">
        <v>14</v>
      </c>
      <c r="G6271">
        <f t="shared" si="292"/>
        <v>18</v>
      </c>
      <c r="H6271" t="s">
        <v>1853</v>
      </c>
      <c r="K6271" t="s">
        <v>1857</v>
      </c>
      <c r="L6271" t="s">
        <v>1856</v>
      </c>
      <c r="M6271" t="s">
        <v>171</v>
      </c>
      <c r="N6271" t="s">
        <v>1037</v>
      </c>
      <c r="S6271" t="s">
        <v>30</v>
      </c>
      <c r="U6271">
        <f t="shared" si="293"/>
        <v>0</v>
      </c>
    </row>
    <row r="6272" spans="1:21" x14ac:dyDescent="0.25">
      <c r="A6272">
        <v>20251115</v>
      </c>
      <c r="B6272" t="s">
        <v>1825</v>
      </c>
      <c r="C6272" t="str">
        <f t="shared" si="291"/>
        <v>W</v>
      </c>
      <c r="D6272" t="s">
        <v>1824</v>
      </c>
      <c r="E6272" s="1">
        <v>46</v>
      </c>
      <c r="F6272" s="1">
        <v>19</v>
      </c>
      <c r="G6272">
        <f t="shared" si="292"/>
        <v>27</v>
      </c>
      <c r="H6272" t="s">
        <v>1853</v>
      </c>
      <c r="K6272" t="s">
        <v>1827</v>
      </c>
      <c r="L6272" t="s">
        <v>1826</v>
      </c>
      <c r="M6272" t="s">
        <v>1825</v>
      </c>
      <c r="N6272" t="s">
        <v>1033</v>
      </c>
      <c r="S6272" t="s">
        <v>30</v>
      </c>
      <c r="U6272">
        <f t="shared" si="293"/>
        <v>0</v>
      </c>
    </row>
    <row r="6273" spans="1:21" x14ac:dyDescent="0.25">
      <c r="A6273">
        <v>20251115</v>
      </c>
      <c r="B6273" t="s">
        <v>1824</v>
      </c>
      <c r="C6273" t="str">
        <f t="shared" si="291"/>
        <v>L</v>
      </c>
      <c r="D6273" t="s">
        <v>1825</v>
      </c>
      <c r="E6273" s="1">
        <v>19</v>
      </c>
      <c r="F6273" s="1">
        <v>46</v>
      </c>
      <c r="G6273">
        <f t="shared" si="292"/>
        <v>-27</v>
      </c>
      <c r="H6273" t="s">
        <v>1853</v>
      </c>
      <c r="K6273" t="s">
        <v>1827</v>
      </c>
      <c r="L6273" t="s">
        <v>1826</v>
      </c>
      <c r="M6273" t="s">
        <v>1825</v>
      </c>
      <c r="N6273" t="s">
        <v>1037</v>
      </c>
      <c r="S6273" t="s">
        <v>30</v>
      </c>
      <c r="U6273">
        <f t="shared" si="293"/>
        <v>0</v>
      </c>
    </row>
    <row r="6274" spans="1:21" x14ac:dyDescent="0.25">
      <c r="A6274">
        <v>20251115</v>
      </c>
      <c r="B6274" t="s">
        <v>1264</v>
      </c>
      <c r="C6274" t="str">
        <f t="shared" ref="C6274:C6321" si="294">IF(E6274-F6274&gt;0,"W",IF(E6274-F6274&lt;0,"L","D"))</f>
        <v>W</v>
      </c>
      <c r="D6274" t="s">
        <v>1823</v>
      </c>
      <c r="E6274" s="1">
        <v>24</v>
      </c>
      <c r="F6274" s="1">
        <v>23</v>
      </c>
      <c r="G6274">
        <f t="shared" ref="G6274:G6337" si="295">E6274-F6274</f>
        <v>1</v>
      </c>
      <c r="H6274" t="s">
        <v>1853</v>
      </c>
      <c r="K6274" t="s">
        <v>1407</v>
      </c>
      <c r="L6274" t="s">
        <v>1263</v>
      </c>
      <c r="M6274" t="s">
        <v>1264</v>
      </c>
      <c r="N6274" t="s">
        <v>1033</v>
      </c>
      <c r="S6274" t="s">
        <v>30</v>
      </c>
      <c r="U6274">
        <f t="shared" ref="U6274:U6337" si="296">IF(C6274="L",IF(G6274&gt;-8,1,0),0)</f>
        <v>0</v>
      </c>
    </row>
    <row r="6275" spans="1:21" x14ac:dyDescent="0.25">
      <c r="A6275">
        <v>20251115</v>
      </c>
      <c r="B6275" t="s">
        <v>1823</v>
      </c>
      <c r="C6275" t="str">
        <f t="shared" si="294"/>
        <v>L</v>
      </c>
      <c r="D6275" t="s">
        <v>1264</v>
      </c>
      <c r="E6275" s="1">
        <v>23</v>
      </c>
      <c r="F6275" s="1">
        <v>24</v>
      </c>
      <c r="G6275">
        <f t="shared" si="295"/>
        <v>-1</v>
      </c>
      <c r="H6275" t="s">
        <v>1853</v>
      </c>
      <c r="K6275" t="s">
        <v>1407</v>
      </c>
      <c r="L6275" t="s">
        <v>1263</v>
      </c>
      <c r="M6275" t="s">
        <v>1264</v>
      </c>
      <c r="N6275" t="s">
        <v>1037</v>
      </c>
      <c r="S6275" t="s">
        <v>30</v>
      </c>
      <c r="U6275">
        <f t="shared" si="296"/>
        <v>1</v>
      </c>
    </row>
    <row r="6276" spans="1:21" x14ac:dyDescent="0.25">
      <c r="A6276">
        <v>20251115</v>
      </c>
      <c r="B6276" t="s">
        <v>164</v>
      </c>
      <c r="C6276" t="str">
        <f t="shared" si="294"/>
        <v>W</v>
      </c>
      <c r="D6276" t="s">
        <v>1817</v>
      </c>
      <c r="E6276" s="1">
        <v>34</v>
      </c>
      <c r="F6276" s="1">
        <v>21</v>
      </c>
      <c r="G6276">
        <f t="shared" si="295"/>
        <v>13</v>
      </c>
      <c r="H6276" t="s">
        <v>1853</v>
      </c>
      <c r="K6276" t="s">
        <v>1855</v>
      </c>
      <c r="L6276" t="s">
        <v>1854</v>
      </c>
      <c r="M6276" t="s">
        <v>164</v>
      </c>
      <c r="N6276" t="s">
        <v>1033</v>
      </c>
      <c r="S6276" t="s">
        <v>30</v>
      </c>
      <c r="U6276">
        <f t="shared" si="296"/>
        <v>0</v>
      </c>
    </row>
    <row r="6277" spans="1:21" x14ac:dyDescent="0.25">
      <c r="A6277">
        <v>20251115</v>
      </c>
      <c r="B6277" t="s">
        <v>1817</v>
      </c>
      <c r="C6277" t="str">
        <f t="shared" si="294"/>
        <v>L</v>
      </c>
      <c r="D6277" t="s">
        <v>164</v>
      </c>
      <c r="E6277" s="1">
        <v>21</v>
      </c>
      <c r="F6277" s="1">
        <v>34</v>
      </c>
      <c r="G6277">
        <f t="shared" si="295"/>
        <v>-13</v>
      </c>
      <c r="H6277" t="s">
        <v>1853</v>
      </c>
      <c r="K6277" t="s">
        <v>1855</v>
      </c>
      <c r="L6277" t="s">
        <v>1854</v>
      </c>
      <c r="M6277" t="s">
        <v>164</v>
      </c>
      <c r="N6277" t="s">
        <v>1037</v>
      </c>
      <c r="S6277" t="s">
        <v>30</v>
      </c>
      <c r="U6277">
        <f t="shared" si="296"/>
        <v>0</v>
      </c>
    </row>
    <row r="6278" spans="1:21" x14ac:dyDescent="0.25">
      <c r="A6278">
        <v>20251115</v>
      </c>
      <c r="B6278" t="s">
        <v>376</v>
      </c>
      <c r="C6278" t="str">
        <f t="shared" si="294"/>
        <v>W</v>
      </c>
      <c r="D6278" t="s">
        <v>1787</v>
      </c>
      <c r="E6278" s="1">
        <v>33</v>
      </c>
      <c r="F6278" s="1">
        <v>19</v>
      </c>
      <c r="G6278">
        <f t="shared" si="295"/>
        <v>14</v>
      </c>
      <c r="H6278" t="s">
        <v>1853</v>
      </c>
      <c r="K6278" t="s">
        <v>1818</v>
      </c>
      <c r="L6278" t="s">
        <v>1017</v>
      </c>
      <c r="M6278" t="s">
        <v>376</v>
      </c>
      <c r="N6278" t="s">
        <v>1033</v>
      </c>
      <c r="S6278" t="s">
        <v>30</v>
      </c>
      <c r="U6278">
        <f t="shared" si="296"/>
        <v>0</v>
      </c>
    </row>
    <row r="6279" spans="1:21" x14ac:dyDescent="0.25">
      <c r="A6279">
        <v>20251115</v>
      </c>
      <c r="B6279" t="s">
        <v>1787</v>
      </c>
      <c r="C6279" t="str">
        <f t="shared" si="294"/>
        <v>L</v>
      </c>
      <c r="D6279" t="s">
        <v>376</v>
      </c>
      <c r="E6279" s="1">
        <v>19</v>
      </c>
      <c r="F6279" s="1">
        <v>33</v>
      </c>
      <c r="G6279">
        <f t="shared" si="295"/>
        <v>-14</v>
      </c>
      <c r="H6279" t="s">
        <v>1853</v>
      </c>
      <c r="K6279" t="s">
        <v>1818</v>
      </c>
      <c r="L6279" t="s">
        <v>1017</v>
      </c>
      <c r="M6279" t="s">
        <v>376</v>
      </c>
      <c r="N6279" t="s">
        <v>1037</v>
      </c>
      <c r="S6279" t="s">
        <v>30</v>
      </c>
      <c r="U6279">
        <f t="shared" si="296"/>
        <v>0</v>
      </c>
    </row>
    <row r="6280" spans="1:21" x14ac:dyDescent="0.25">
      <c r="A6280">
        <v>20251116</v>
      </c>
      <c r="B6280" t="s">
        <v>503</v>
      </c>
      <c r="C6280" t="str">
        <f t="shared" si="294"/>
        <v>L</v>
      </c>
      <c r="D6280" t="s">
        <v>1821</v>
      </c>
      <c r="E6280" s="1">
        <v>24</v>
      </c>
      <c r="F6280" s="1">
        <v>33</v>
      </c>
      <c r="G6280">
        <f t="shared" si="295"/>
        <v>-9</v>
      </c>
      <c r="H6280" t="s">
        <v>1853</v>
      </c>
      <c r="K6280" t="s">
        <v>1822</v>
      </c>
      <c r="L6280" t="s">
        <v>1120</v>
      </c>
      <c r="M6280" t="s">
        <v>503</v>
      </c>
      <c r="N6280" t="s">
        <v>1033</v>
      </c>
      <c r="S6280" t="s">
        <v>30</v>
      </c>
      <c r="U6280">
        <f t="shared" si="296"/>
        <v>0</v>
      </c>
    </row>
    <row r="6281" spans="1:21" x14ac:dyDescent="0.25">
      <c r="A6281">
        <v>20251116</v>
      </c>
      <c r="B6281" t="s">
        <v>1821</v>
      </c>
      <c r="C6281" t="str">
        <f t="shared" si="294"/>
        <v>W</v>
      </c>
      <c r="D6281" t="s">
        <v>503</v>
      </c>
      <c r="E6281" s="1">
        <v>33</v>
      </c>
      <c r="F6281" s="1">
        <v>24</v>
      </c>
      <c r="G6281">
        <f t="shared" si="295"/>
        <v>9</v>
      </c>
      <c r="H6281" t="s">
        <v>1853</v>
      </c>
      <c r="K6281" t="s">
        <v>1822</v>
      </c>
      <c r="L6281" t="s">
        <v>1120</v>
      </c>
      <c r="M6281" t="s">
        <v>503</v>
      </c>
      <c r="N6281" t="s">
        <v>1037</v>
      </c>
      <c r="S6281" t="s">
        <v>30</v>
      </c>
      <c r="U6281">
        <f t="shared" si="296"/>
        <v>0</v>
      </c>
    </row>
    <row r="6282" spans="1:21" x14ac:dyDescent="0.25">
      <c r="A6282">
        <v>20251122</v>
      </c>
      <c r="B6282" t="s">
        <v>1825</v>
      </c>
      <c r="C6282" t="str">
        <f t="shared" si="294"/>
        <v>L</v>
      </c>
      <c r="D6282" t="s">
        <v>1828</v>
      </c>
      <c r="E6282" s="1">
        <v>13</v>
      </c>
      <c r="F6282" s="1">
        <v>24</v>
      </c>
      <c r="G6282">
        <f t="shared" si="295"/>
        <v>-11</v>
      </c>
      <c r="H6282" t="s">
        <v>1853</v>
      </c>
      <c r="K6282" t="s">
        <v>1827</v>
      </c>
      <c r="L6282" t="s">
        <v>1826</v>
      </c>
      <c r="M6282" t="s">
        <v>1825</v>
      </c>
      <c r="N6282" t="s">
        <v>1033</v>
      </c>
      <c r="S6282" t="s">
        <v>30</v>
      </c>
      <c r="U6282">
        <f t="shared" si="296"/>
        <v>0</v>
      </c>
    </row>
    <row r="6283" spans="1:21" x14ac:dyDescent="0.25">
      <c r="A6283">
        <v>20251122</v>
      </c>
      <c r="B6283" t="s">
        <v>1828</v>
      </c>
      <c r="C6283" t="str">
        <f t="shared" si="294"/>
        <v>W</v>
      </c>
      <c r="D6283" t="s">
        <v>1825</v>
      </c>
      <c r="E6283" s="1">
        <v>24</v>
      </c>
      <c r="F6283" s="1">
        <v>13</v>
      </c>
      <c r="G6283">
        <f t="shared" si="295"/>
        <v>11</v>
      </c>
      <c r="H6283" t="s">
        <v>1853</v>
      </c>
      <c r="K6283" t="s">
        <v>1827</v>
      </c>
      <c r="L6283" t="s">
        <v>1826</v>
      </c>
      <c r="M6283" t="s">
        <v>1825</v>
      </c>
      <c r="N6283" t="s">
        <v>1037</v>
      </c>
      <c r="S6283" t="s">
        <v>30</v>
      </c>
      <c r="U6283">
        <f t="shared" si="296"/>
        <v>0</v>
      </c>
    </row>
    <row r="6284" spans="1:21" x14ac:dyDescent="0.25">
      <c r="A6284">
        <v>20251122</v>
      </c>
      <c r="B6284" t="s">
        <v>1264</v>
      </c>
      <c r="C6284" t="str">
        <f t="shared" si="294"/>
        <v>L</v>
      </c>
      <c r="D6284" t="s">
        <v>1787</v>
      </c>
      <c r="E6284" s="1">
        <v>26</v>
      </c>
      <c r="F6284" s="1">
        <v>52</v>
      </c>
      <c r="G6284">
        <f t="shared" si="295"/>
        <v>-26</v>
      </c>
      <c r="H6284" t="s">
        <v>1853</v>
      </c>
      <c r="K6284" t="s">
        <v>1407</v>
      </c>
      <c r="L6284" t="s">
        <v>1263</v>
      </c>
      <c r="M6284" t="s">
        <v>1264</v>
      </c>
      <c r="N6284" t="s">
        <v>1033</v>
      </c>
      <c r="S6284" t="s">
        <v>30</v>
      </c>
      <c r="U6284">
        <f t="shared" si="296"/>
        <v>0</v>
      </c>
    </row>
    <row r="6285" spans="1:21" x14ac:dyDescent="0.25">
      <c r="A6285">
        <v>20251122</v>
      </c>
      <c r="B6285" t="s">
        <v>1787</v>
      </c>
      <c r="C6285" t="str">
        <f t="shared" si="294"/>
        <v>W</v>
      </c>
      <c r="D6285" t="s">
        <v>1264</v>
      </c>
      <c r="E6285" s="1">
        <v>52</v>
      </c>
      <c r="F6285" s="1">
        <v>26</v>
      </c>
      <c r="G6285">
        <f t="shared" si="295"/>
        <v>26</v>
      </c>
      <c r="H6285" t="s">
        <v>1853</v>
      </c>
      <c r="K6285" t="s">
        <v>1407</v>
      </c>
      <c r="L6285" t="s">
        <v>1263</v>
      </c>
      <c r="M6285" t="s">
        <v>1264</v>
      </c>
      <c r="N6285" t="s">
        <v>1037</v>
      </c>
      <c r="S6285" t="s">
        <v>30</v>
      </c>
      <c r="U6285">
        <f t="shared" si="296"/>
        <v>0</v>
      </c>
    </row>
    <row r="6286" spans="1:21" x14ac:dyDescent="0.25">
      <c r="A6286">
        <v>20251122</v>
      </c>
      <c r="B6286" t="s">
        <v>164</v>
      </c>
      <c r="C6286" t="str">
        <f t="shared" si="294"/>
        <v>W</v>
      </c>
      <c r="D6286" t="s">
        <v>1824</v>
      </c>
      <c r="E6286" s="1">
        <v>48</v>
      </c>
      <c r="F6286" s="1">
        <v>33</v>
      </c>
      <c r="G6286">
        <f t="shared" si="295"/>
        <v>15</v>
      </c>
      <c r="H6286" t="s">
        <v>1853</v>
      </c>
      <c r="K6286" t="s">
        <v>1820</v>
      </c>
      <c r="L6286" t="s">
        <v>1819</v>
      </c>
      <c r="M6286" t="s">
        <v>164</v>
      </c>
      <c r="N6286" t="s">
        <v>1033</v>
      </c>
      <c r="S6286" t="s">
        <v>30</v>
      </c>
      <c r="U6286">
        <f t="shared" si="296"/>
        <v>0</v>
      </c>
    </row>
    <row r="6287" spans="1:21" x14ac:dyDescent="0.25">
      <c r="A6287">
        <v>20251122</v>
      </c>
      <c r="B6287" t="s">
        <v>1824</v>
      </c>
      <c r="C6287" t="str">
        <f t="shared" si="294"/>
        <v>L</v>
      </c>
      <c r="D6287" t="s">
        <v>164</v>
      </c>
      <c r="E6287" s="1">
        <v>33</v>
      </c>
      <c r="F6287" s="1">
        <v>48</v>
      </c>
      <c r="G6287">
        <f t="shared" si="295"/>
        <v>-15</v>
      </c>
      <c r="H6287" t="s">
        <v>1853</v>
      </c>
      <c r="K6287" t="s">
        <v>1820</v>
      </c>
      <c r="L6287" t="s">
        <v>1819</v>
      </c>
      <c r="M6287" t="s">
        <v>164</v>
      </c>
      <c r="N6287" t="s">
        <v>1037</v>
      </c>
      <c r="S6287" t="s">
        <v>30</v>
      </c>
      <c r="U6287">
        <f t="shared" si="296"/>
        <v>0</v>
      </c>
    </row>
    <row r="6288" spans="1:21" x14ac:dyDescent="0.25">
      <c r="A6288">
        <v>20251123</v>
      </c>
      <c r="B6288" t="s">
        <v>376</v>
      </c>
      <c r="C6288" t="str">
        <f t="shared" si="294"/>
        <v>W</v>
      </c>
      <c r="D6288" t="s">
        <v>1821</v>
      </c>
      <c r="E6288" s="1">
        <v>27</v>
      </c>
      <c r="F6288" s="1">
        <v>23</v>
      </c>
      <c r="G6288">
        <f t="shared" si="295"/>
        <v>4</v>
      </c>
      <c r="H6288" t="s">
        <v>1853</v>
      </c>
      <c r="K6288" t="s">
        <v>1818</v>
      </c>
      <c r="L6288" t="s">
        <v>1017</v>
      </c>
      <c r="M6288" t="s">
        <v>376</v>
      </c>
      <c r="N6288" t="s">
        <v>1033</v>
      </c>
      <c r="S6288" t="s">
        <v>30</v>
      </c>
      <c r="U6288">
        <f t="shared" si="296"/>
        <v>0</v>
      </c>
    </row>
    <row r="6289" spans="1:21" x14ac:dyDescent="0.25">
      <c r="A6289">
        <v>20251123</v>
      </c>
      <c r="B6289" t="s">
        <v>1821</v>
      </c>
      <c r="C6289" t="str">
        <f t="shared" si="294"/>
        <v>L</v>
      </c>
      <c r="D6289" t="s">
        <v>376</v>
      </c>
      <c r="E6289" s="1">
        <v>23</v>
      </c>
      <c r="F6289" s="1">
        <v>27</v>
      </c>
      <c r="G6289">
        <f t="shared" si="295"/>
        <v>-4</v>
      </c>
      <c r="H6289" t="s">
        <v>1853</v>
      </c>
      <c r="K6289" t="s">
        <v>1818</v>
      </c>
      <c r="L6289" t="s">
        <v>1017</v>
      </c>
      <c r="M6289" t="s">
        <v>376</v>
      </c>
      <c r="N6289" t="s">
        <v>1037</v>
      </c>
      <c r="S6289" t="s">
        <v>30</v>
      </c>
      <c r="U6289">
        <f t="shared" si="296"/>
        <v>1</v>
      </c>
    </row>
    <row r="6290" spans="1:21" x14ac:dyDescent="0.25">
      <c r="A6290">
        <v>20251129</v>
      </c>
      <c r="B6290" t="s">
        <v>1264</v>
      </c>
      <c r="C6290" t="str">
        <f t="shared" si="294"/>
        <v>L</v>
      </c>
      <c r="D6290" t="s">
        <v>1828</v>
      </c>
      <c r="E6290" s="1">
        <v>0</v>
      </c>
      <c r="F6290" s="1">
        <v>73</v>
      </c>
      <c r="G6290">
        <f t="shared" si="295"/>
        <v>-73</v>
      </c>
      <c r="H6290" t="s">
        <v>1853</v>
      </c>
      <c r="K6290" t="s">
        <v>1407</v>
      </c>
      <c r="L6290" t="s">
        <v>1263</v>
      </c>
      <c r="M6290" t="s">
        <v>1264</v>
      </c>
      <c r="N6290" t="s">
        <v>1033</v>
      </c>
      <c r="S6290" t="s">
        <v>30</v>
      </c>
      <c r="U6290">
        <f t="shared" si="296"/>
        <v>0</v>
      </c>
    </row>
    <row r="6291" spans="1:21" x14ac:dyDescent="0.25">
      <c r="A6291">
        <v>20251129</v>
      </c>
      <c r="B6291" t="s">
        <v>1828</v>
      </c>
      <c r="C6291" t="str">
        <f t="shared" si="294"/>
        <v>W</v>
      </c>
      <c r="D6291" t="s">
        <v>1264</v>
      </c>
      <c r="E6291" s="1">
        <v>73</v>
      </c>
      <c r="F6291" s="1">
        <v>0</v>
      </c>
      <c r="G6291">
        <f t="shared" si="295"/>
        <v>73</v>
      </c>
      <c r="H6291" t="s">
        <v>1853</v>
      </c>
      <c r="K6291" t="s">
        <v>1407</v>
      </c>
      <c r="L6291" t="s">
        <v>1263</v>
      </c>
      <c r="M6291" t="s">
        <v>1264</v>
      </c>
      <c r="N6291" t="s">
        <v>1037</v>
      </c>
      <c r="S6291" t="s">
        <v>30</v>
      </c>
      <c r="U6291">
        <f t="shared" si="296"/>
        <v>0</v>
      </c>
    </row>
    <row r="6292" spans="1:21" x14ac:dyDescent="0.25">
      <c r="A6292">
        <v>20260205</v>
      </c>
      <c r="B6292" t="s">
        <v>164</v>
      </c>
      <c r="C6292" t="str">
        <f t="shared" si="294"/>
        <v>W</v>
      </c>
      <c r="D6292" t="s">
        <v>1825</v>
      </c>
      <c r="E6292" s="1">
        <v>36</v>
      </c>
      <c r="F6292" s="1">
        <v>14</v>
      </c>
      <c r="G6292">
        <f t="shared" si="295"/>
        <v>22</v>
      </c>
      <c r="H6292" t="s">
        <v>2788</v>
      </c>
      <c r="K6292" t="s">
        <v>1820</v>
      </c>
      <c r="L6292" t="s">
        <v>1819</v>
      </c>
      <c r="M6292" t="s">
        <v>164</v>
      </c>
      <c r="N6292" t="s">
        <v>1033</v>
      </c>
      <c r="O6292" t="s">
        <v>30</v>
      </c>
      <c r="U6292">
        <f t="shared" si="296"/>
        <v>0</v>
      </c>
    </row>
    <row r="6293" spans="1:21" x14ac:dyDescent="0.25">
      <c r="A6293">
        <v>20260205</v>
      </c>
      <c r="B6293" t="s">
        <v>1825</v>
      </c>
      <c r="C6293" t="str">
        <f t="shared" si="294"/>
        <v>L</v>
      </c>
      <c r="D6293" t="s">
        <v>164</v>
      </c>
      <c r="E6293" s="1">
        <v>14</v>
      </c>
      <c r="F6293" s="1">
        <v>36</v>
      </c>
      <c r="G6293">
        <f t="shared" si="295"/>
        <v>-22</v>
      </c>
      <c r="H6293" t="s">
        <v>2788</v>
      </c>
      <c r="K6293" t="s">
        <v>1820</v>
      </c>
      <c r="L6293" t="s">
        <v>1819</v>
      </c>
      <c r="M6293" t="s">
        <v>164</v>
      </c>
      <c r="N6293" t="s">
        <v>1037</v>
      </c>
      <c r="O6293" t="s">
        <v>30</v>
      </c>
      <c r="U6293">
        <f t="shared" si="296"/>
        <v>0</v>
      </c>
    </row>
    <row r="6294" spans="1:21" x14ac:dyDescent="0.25">
      <c r="A6294">
        <v>20260207</v>
      </c>
      <c r="B6294" t="s">
        <v>171</v>
      </c>
      <c r="C6294" t="str">
        <f t="shared" si="294"/>
        <v>W</v>
      </c>
      <c r="D6294" t="s">
        <v>503</v>
      </c>
      <c r="E6294" s="1">
        <v>18</v>
      </c>
      <c r="F6294" s="1">
        <v>15</v>
      </c>
      <c r="G6294">
        <f t="shared" si="295"/>
        <v>3</v>
      </c>
      <c r="H6294" t="s">
        <v>2788</v>
      </c>
      <c r="K6294" t="s">
        <v>1930</v>
      </c>
      <c r="L6294" t="s">
        <v>1929</v>
      </c>
      <c r="M6294" t="s">
        <v>171</v>
      </c>
      <c r="N6294" t="s">
        <v>1033</v>
      </c>
      <c r="O6294" t="s">
        <v>30</v>
      </c>
      <c r="U6294">
        <f t="shared" si="296"/>
        <v>0</v>
      </c>
    </row>
    <row r="6295" spans="1:21" x14ac:dyDescent="0.25">
      <c r="A6295">
        <v>20260207</v>
      </c>
      <c r="B6295" t="s">
        <v>503</v>
      </c>
      <c r="C6295" t="str">
        <f t="shared" si="294"/>
        <v>L</v>
      </c>
      <c r="D6295" t="s">
        <v>171</v>
      </c>
      <c r="E6295" s="1">
        <v>15</v>
      </c>
      <c r="F6295" s="1">
        <v>18</v>
      </c>
      <c r="G6295">
        <f t="shared" si="295"/>
        <v>-3</v>
      </c>
      <c r="H6295" t="s">
        <v>2788</v>
      </c>
      <c r="K6295" t="s">
        <v>1930</v>
      </c>
      <c r="L6295" t="s">
        <v>1929</v>
      </c>
      <c r="M6295" t="s">
        <v>171</v>
      </c>
      <c r="N6295" t="s">
        <v>1037</v>
      </c>
      <c r="O6295" t="s">
        <v>30</v>
      </c>
      <c r="U6295">
        <f t="shared" si="296"/>
        <v>1</v>
      </c>
    </row>
    <row r="6296" spans="1:21" x14ac:dyDescent="0.25">
      <c r="A6296">
        <v>20260207</v>
      </c>
      <c r="B6296" t="s">
        <v>376</v>
      </c>
      <c r="C6296" t="str">
        <f t="shared" si="294"/>
        <v>W</v>
      </c>
      <c r="D6296" t="s">
        <v>1264</v>
      </c>
      <c r="E6296" s="1">
        <v>48</v>
      </c>
      <c r="F6296" s="1">
        <v>7</v>
      </c>
      <c r="G6296">
        <f t="shared" si="295"/>
        <v>41</v>
      </c>
      <c r="H6296" t="s">
        <v>2788</v>
      </c>
      <c r="K6296" t="s">
        <v>1818</v>
      </c>
      <c r="L6296" t="s">
        <v>1017</v>
      </c>
      <c r="M6296" t="s">
        <v>376</v>
      </c>
      <c r="N6296" t="s">
        <v>1033</v>
      </c>
      <c r="O6296" t="s">
        <v>30</v>
      </c>
      <c r="U6296">
        <f t="shared" si="296"/>
        <v>0</v>
      </c>
    </row>
    <row r="6297" spans="1:21" x14ac:dyDescent="0.25">
      <c r="A6297">
        <v>20260207</v>
      </c>
      <c r="B6297" t="s">
        <v>1264</v>
      </c>
      <c r="C6297" t="str">
        <f t="shared" si="294"/>
        <v>L</v>
      </c>
      <c r="D6297" t="s">
        <v>376</v>
      </c>
      <c r="E6297" s="1">
        <v>7</v>
      </c>
      <c r="F6297" s="1">
        <v>48</v>
      </c>
      <c r="G6297">
        <f t="shared" si="295"/>
        <v>-41</v>
      </c>
      <c r="H6297" t="s">
        <v>2788</v>
      </c>
      <c r="K6297" t="s">
        <v>1818</v>
      </c>
      <c r="L6297" t="s">
        <v>1017</v>
      </c>
      <c r="M6297" t="s">
        <v>376</v>
      </c>
      <c r="N6297" t="s">
        <v>1037</v>
      </c>
      <c r="O6297" t="s">
        <v>30</v>
      </c>
      <c r="U6297">
        <f t="shared" si="296"/>
        <v>0</v>
      </c>
    </row>
    <row r="6298" spans="1:21" x14ac:dyDescent="0.25">
      <c r="A6298">
        <v>20260214</v>
      </c>
      <c r="B6298" t="s">
        <v>1825</v>
      </c>
      <c r="C6298" t="str">
        <f t="shared" si="294"/>
        <v>W</v>
      </c>
      <c r="D6298" t="s">
        <v>171</v>
      </c>
      <c r="E6298" s="1">
        <v>20</v>
      </c>
      <c r="F6298" s="1">
        <v>13</v>
      </c>
      <c r="G6298">
        <f t="shared" si="295"/>
        <v>7</v>
      </c>
      <c r="H6298" t="s">
        <v>2788</v>
      </c>
      <c r="K6298" t="s">
        <v>1827</v>
      </c>
      <c r="L6298" t="s">
        <v>1826</v>
      </c>
      <c r="M6298" t="s">
        <v>1825</v>
      </c>
      <c r="N6298" t="s">
        <v>1033</v>
      </c>
      <c r="O6298" t="s">
        <v>30</v>
      </c>
      <c r="U6298">
        <f t="shared" si="296"/>
        <v>0</v>
      </c>
    </row>
    <row r="6299" spans="1:21" x14ac:dyDescent="0.25">
      <c r="A6299">
        <v>20260214</v>
      </c>
      <c r="B6299" t="s">
        <v>171</v>
      </c>
      <c r="C6299" t="str">
        <f t="shared" si="294"/>
        <v>L</v>
      </c>
      <c r="D6299" t="s">
        <v>1825</v>
      </c>
      <c r="E6299" s="1">
        <v>13</v>
      </c>
      <c r="F6299" s="1">
        <v>20</v>
      </c>
      <c r="G6299">
        <f t="shared" si="295"/>
        <v>-7</v>
      </c>
      <c r="H6299" t="s">
        <v>2788</v>
      </c>
      <c r="K6299" t="s">
        <v>1827</v>
      </c>
      <c r="L6299" t="s">
        <v>1826</v>
      </c>
      <c r="M6299" t="s">
        <v>1825</v>
      </c>
      <c r="N6299" t="s">
        <v>1037</v>
      </c>
      <c r="O6299" t="s">
        <v>30</v>
      </c>
      <c r="U6299">
        <f t="shared" si="296"/>
        <v>1</v>
      </c>
    </row>
    <row r="6300" spans="1:21" x14ac:dyDescent="0.25">
      <c r="A6300">
        <v>20260214</v>
      </c>
      <c r="B6300" t="s">
        <v>503</v>
      </c>
      <c r="C6300" t="str">
        <f t="shared" si="294"/>
        <v>W</v>
      </c>
      <c r="D6300" t="s">
        <v>376</v>
      </c>
      <c r="E6300" s="1">
        <v>31</v>
      </c>
      <c r="F6300" s="1">
        <v>20</v>
      </c>
      <c r="G6300">
        <f t="shared" si="295"/>
        <v>11</v>
      </c>
      <c r="H6300" t="s">
        <v>2788</v>
      </c>
      <c r="K6300" t="s">
        <v>1822</v>
      </c>
      <c r="L6300" t="s">
        <v>1120</v>
      </c>
      <c r="M6300" t="s">
        <v>503</v>
      </c>
      <c r="N6300" t="s">
        <v>1033</v>
      </c>
      <c r="O6300" t="s">
        <v>30</v>
      </c>
      <c r="U6300">
        <f t="shared" si="296"/>
        <v>0</v>
      </c>
    </row>
    <row r="6301" spans="1:21" x14ac:dyDescent="0.25">
      <c r="A6301">
        <v>20260214</v>
      </c>
      <c r="B6301" t="s">
        <v>376</v>
      </c>
      <c r="C6301" t="str">
        <f t="shared" si="294"/>
        <v>L</v>
      </c>
      <c r="D6301" t="s">
        <v>503</v>
      </c>
      <c r="E6301" s="1">
        <v>20</v>
      </c>
      <c r="F6301" s="1">
        <v>31</v>
      </c>
      <c r="G6301">
        <f t="shared" si="295"/>
        <v>-11</v>
      </c>
      <c r="H6301" t="s">
        <v>2788</v>
      </c>
      <c r="K6301" t="s">
        <v>1822</v>
      </c>
      <c r="L6301" t="s">
        <v>1120</v>
      </c>
      <c r="M6301" t="s">
        <v>503</v>
      </c>
      <c r="N6301" t="s">
        <v>1037</v>
      </c>
      <c r="O6301" t="s">
        <v>30</v>
      </c>
      <c r="U6301">
        <f t="shared" si="296"/>
        <v>0</v>
      </c>
    </row>
    <row r="6302" spans="1:21" x14ac:dyDescent="0.25">
      <c r="A6302">
        <v>20260215</v>
      </c>
      <c r="B6302" t="s">
        <v>1264</v>
      </c>
      <c r="C6302" t="str">
        <f t="shared" si="294"/>
        <v>L</v>
      </c>
      <c r="D6302" t="s">
        <v>164</v>
      </c>
      <c r="E6302" s="1">
        <v>12</v>
      </c>
      <c r="F6302" s="1">
        <v>54</v>
      </c>
      <c r="G6302">
        <f t="shared" si="295"/>
        <v>-42</v>
      </c>
      <c r="H6302" t="s">
        <v>2788</v>
      </c>
      <c r="K6302" t="s">
        <v>1407</v>
      </c>
      <c r="L6302" t="s">
        <v>1263</v>
      </c>
      <c r="M6302" t="s">
        <v>1264</v>
      </c>
      <c r="N6302" t="s">
        <v>1033</v>
      </c>
      <c r="O6302" t="s">
        <v>30</v>
      </c>
      <c r="U6302">
        <f t="shared" si="296"/>
        <v>0</v>
      </c>
    </row>
    <row r="6303" spans="1:21" x14ac:dyDescent="0.25">
      <c r="A6303">
        <v>20260215</v>
      </c>
      <c r="B6303" t="s">
        <v>164</v>
      </c>
      <c r="C6303" t="str">
        <f t="shared" si="294"/>
        <v>W</v>
      </c>
      <c r="D6303" t="s">
        <v>1264</v>
      </c>
      <c r="E6303" s="1">
        <v>54</v>
      </c>
      <c r="F6303" s="1">
        <v>12</v>
      </c>
      <c r="G6303">
        <f t="shared" si="295"/>
        <v>42</v>
      </c>
      <c r="H6303" t="s">
        <v>2788</v>
      </c>
      <c r="K6303" t="s">
        <v>1407</v>
      </c>
      <c r="L6303" t="s">
        <v>1263</v>
      </c>
      <c r="M6303" t="s">
        <v>1264</v>
      </c>
      <c r="N6303" t="s">
        <v>1037</v>
      </c>
      <c r="O6303" t="s">
        <v>30</v>
      </c>
      <c r="U6303">
        <f t="shared" si="296"/>
        <v>0</v>
      </c>
    </row>
    <row r="6304" spans="1:21" x14ac:dyDescent="0.25">
      <c r="A6304">
        <v>20260221</v>
      </c>
      <c r="B6304" t="s">
        <v>1264</v>
      </c>
      <c r="C6304" t="str">
        <f t="shared" si="294"/>
        <v>L</v>
      </c>
      <c r="D6304" t="s">
        <v>503</v>
      </c>
      <c r="E6304" s="1">
        <v>23</v>
      </c>
      <c r="F6304" s="1">
        <v>26</v>
      </c>
      <c r="G6304">
        <f t="shared" si="295"/>
        <v>-3</v>
      </c>
      <c r="H6304" t="s">
        <v>2788</v>
      </c>
      <c r="K6304" t="s">
        <v>1407</v>
      </c>
      <c r="L6304" t="s">
        <v>1263</v>
      </c>
      <c r="M6304" t="s">
        <v>1264</v>
      </c>
      <c r="N6304" t="s">
        <v>1033</v>
      </c>
      <c r="O6304" t="s">
        <v>30</v>
      </c>
      <c r="U6304">
        <f t="shared" si="296"/>
        <v>1</v>
      </c>
    </row>
    <row r="6305" spans="1:21" x14ac:dyDescent="0.25">
      <c r="A6305">
        <v>20260221</v>
      </c>
      <c r="B6305" t="s">
        <v>503</v>
      </c>
      <c r="C6305" t="str">
        <f t="shared" si="294"/>
        <v>W</v>
      </c>
      <c r="D6305" t="s">
        <v>1264</v>
      </c>
      <c r="E6305" s="1">
        <v>26</v>
      </c>
      <c r="F6305" s="1">
        <v>23</v>
      </c>
      <c r="G6305">
        <f t="shared" si="295"/>
        <v>3</v>
      </c>
      <c r="H6305" t="s">
        <v>2788</v>
      </c>
      <c r="K6305" t="s">
        <v>1407</v>
      </c>
      <c r="L6305" t="s">
        <v>1263</v>
      </c>
      <c r="M6305" t="s">
        <v>1264</v>
      </c>
      <c r="N6305" t="s">
        <v>1037</v>
      </c>
      <c r="O6305" t="s">
        <v>30</v>
      </c>
      <c r="U6305">
        <f t="shared" si="296"/>
        <v>0</v>
      </c>
    </row>
    <row r="6306" spans="1:21" x14ac:dyDescent="0.25">
      <c r="A6306">
        <v>20260221</v>
      </c>
      <c r="B6306" t="s">
        <v>376</v>
      </c>
      <c r="C6306" t="str">
        <f t="shared" si="294"/>
        <v>L</v>
      </c>
      <c r="D6306" t="s">
        <v>1825</v>
      </c>
      <c r="E6306" s="1">
        <v>21</v>
      </c>
      <c r="F6306" s="1">
        <v>42</v>
      </c>
      <c r="G6306">
        <f t="shared" si="295"/>
        <v>-21</v>
      </c>
      <c r="H6306" t="s">
        <v>2788</v>
      </c>
      <c r="K6306" t="s">
        <v>1818</v>
      </c>
      <c r="L6306" t="s">
        <v>1017</v>
      </c>
      <c r="M6306" t="s">
        <v>376</v>
      </c>
      <c r="N6306" t="s">
        <v>1033</v>
      </c>
      <c r="O6306" t="s">
        <v>30</v>
      </c>
      <c r="U6306">
        <f t="shared" si="296"/>
        <v>0</v>
      </c>
    </row>
    <row r="6307" spans="1:21" x14ac:dyDescent="0.25">
      <c r="A6307">
        <v>20260221</v>
      </c>
      <c r="B6307" t="s">
        <v>1825</v>
      </c>
      <c r="C6307" t="str">
        <f t="shared" si="294"/>
        <v>W</v>
      </c>
      <c r="D6307" t="s">
        <v>376</v>
      </c>
      <c r="E6307" s="1">
        <v>42</v>
      </c>
      <c r="F6307" s="1">
        <v>21</v>
      </c>
      <c r="G6307">
        <f t="shared" si="295"/>
        <v>21</v>
      </c>
      <c r="H6307" t="s">
        <v>2788</v>
      </c>
      <c r="K6307" t="s">
        <v>1818</v>
      </c>
      <c r="L6307" t="s">
        <v>1017</v>
      </c>
      <c r="M6307" t="s">
        <v>376</v>
      </c>
      <c r="N6307" t="s">
        <v>1037</v>
      </c>
      <c r="O6307" t="s">
        <v>30</v>
      </c>
      <c r="U6307">
        <f t="shared" si="296"/>
        <v>0</v>
      </c>
    </row>
    <row r="6308" spans="1:21" x14ac:dyDescent="0.25">
      <c r="A6308">
        <v>20260222</v>
      </c>
      <c r="B6308" t="s">
        <v>164</v>
      </c>
      <c r="C6308" t="str">
        <f t="shared" si="294"/>
        <v>W</v>
      </c>
      <c r="D6308" t="s">
        <v>171</v>
      </c>
      <c r="E6308" s="1">
        <v>33</v>
      </c>
      <c r="F6308" s="1">
        <v>8</v>
      </c>
      <c r="G6308">
        <f t="shared" si="295"/>
        <v>25</v>
      </c>
      <c r="H6308" t="s">
        <v>2788</v>
      </c>
      <c r="K6308" t="s">
        <v>1820</v>
      </c>
      <c r="L6308" t="s">
        <v>1819</v>
      </c>
      <c r="M6308" t="s">
        <v>164</v>
      </c>
      <c r="N6308" t="s">
        <v>1033</v>
      </c>
      <c r="O6308" t="s">
        <v>30</v>
      </c>
      <c r="U6308">
        <f t="shared" si="296"/>
        <v>0</v>
      </c>
    </row>
    <row r="6309" spans="1:21" x14ac:dyDescent="0.25">
      <c r="A6309">
        <v>20260222</v>
      </c>
      <c r="B6309" t="s">
        <v>171</v>
      </c>
      <c r="C6309" t="str">
        <f t="shared" si="294"/>
        <v>L</v>
      </c>
      <c r="D6309" t="s">
        <v>164</v>
      </c>
      <c r="E6309" s="1">
        <v>8</v>
      </c>
      <c r="F6309" s="1">
        <v>33</v>
      </c>
      <c r="G6309">
        <f t="shared" si="295"/>
        <v>-25</v>
      </c>
      <c r="H6309" t="s">
        <v>2788</v>
      </c>
      <c r="K6309" t="s">
        <v>1820</v>
      </c>
      <c r="L6309" t="s">
        <v>1819</v>
      </c>
      <c r="M6309" t="s">
        <v>164</v>
      </c>
      <c r="N6309" t="s">
        <v>1037</v>
      </c>
      <c r="O6309" t="s">
        <v>30</v>
      </c>
      <c r="U6309">
        <f t="shared" si="296"/>
        <v>0</v>
      </c>
    </row>
    <row r="6310" spans="1:21" x14ac:dyDescent="0.25">
      <c r="A6310">
        <v>20260306</v>
      </c>
      <c r="B6310" t="s">
        <v>1825</v>
      </c>
      <c r="C6310" t="str">
        <f t="shared" si="294"/>
        <v>W</v>
      </c>
      <c r="D6310" t="s">
        <v>1264</v>
      </c>
      <c r="E6310" s="1">
        <v>27</v>
      </c>
      <c r="F6310" s="1">
        <v>17</v>
      </c>
      <c r="G6310">
        <f t="shared" si="295"/>
        <v>10</v>
      </c>
      <c r="H6310" t="s">
        <v>2788</v>
      </c>
      <c r="K6310" t="s">
        <v>1827</v>
      </c>
      <c r="L6310" t="s">
        <v>1826</v>
      </c>
      <c r="M6310" t="s">
        <v>1825</v>
      </c>
      <c r="N6310" t="s">
        <v>1033</v>
      </c>
      <c r="O6310" t="s">
        <v>30</v>
      </c>
      <c r="U6310">
        <f t="shared" si="296"/>
        <v>0</v>
      </c>
    </row>
    <row r="6311" spans="1:21" x14ac:dyDescent="0.25">
      <c r="A6311">
        <v>20260306</v>
      </c>
      <c r="B6311" t="s">
        <v>1264</v>
      </c>
      <c r="C6311" t="str">
        <f t="shared" si="294"/>
        <v>L</v>
      </c>
      <c r="D6311" t="s">
        <v>1825</v>
      </c>
      <c r="E6311" s="1">
        <v>17</v>
      </c>
      <c r="F6311" s="1">
        <v>27</v>
      </c>
      <c r="G6311">
        <f t="shared" si="295"/>
        <v>-10</v>
      </c>
      <c r="H6311" t="s">
        <v>2788</v>
      </c>
      <c r="K6311" t="s">
        <v>1827</v>
      </c>
      <c r="L6311" t="s">
        <v>1826</v>
      </c>
      <c r="M6311" t="s">
        <v>1825</v>
      </c>
      <c r="N6311" t="s">
        <v>1037</v>
      </c>
      <c r="O6311" t="s">
        <v>30</v>
      </c>
      <c r="U6311">
        <f t="shared" si="296"/>
        <v>0</v>
      </c>
    </row>
    <row r="6312" spans="1:21" x14ac:dyDescent="0.25">
      <c r="A6312">
        <v>20260307</v>
      </c>
      <c r="B6312" t="s">
        <v>503</v>
      </c>
      <c r="C6312" t="str">
        <f t="shared" si="294"/>
        <v>W</v>
      </c>
      <c r="D6312" t="s">
        <v>164</v>
      </c>
      <c r="E6312" s="1">
        <v>50</v>
      </c>
      <c r="F6312" s="1">
        <v>40</v>
      </c>
      <c r="G6312">
        <f t="shared" si="295"/>
        <v>10</v>
      </c>
      <c r="H6312" t="s">
        <v>2788</v>
      </c>
      <c r="K6312" t="s">
        <v>1822</v>
      </c>
      <c r="L6312" t="s">
        <v>1120</v>
      </c>
      <c r="M6312" t="s">
        <v>503</v>
      </c>
      <c r="N6312" t="s">
        <v>1033</v>
      </c>
      <c r="O6312" t="s">
        <v>30</v>
      </c>
      <c r="U6312">
        <f t="shared" si="296"/>
        <v>0</v>
      </c>
    </row>
    <row r="6313" spans="1:21" x14ac:dyDescent="0.25">
      <c r="A6313">
        <v>20260307</v>
      </c>
      <c r="B6313" t="s">
        <v>164</v>
      </c>
      <c r="C6313" t="str">
        <f t="shared" si="294"/>
        <v>L</v>
      </c>
      <c r="D6313" t="s">
        <v>503</v>
      </c>
      <c r="E6313" s="1">
        <v>40</v>
      </c>
      <c r="F6313" s="1">
        <v>50</v>
      </c>
      <c r="G6313">
        <f t="shared" si="295"/>
        <v>-10</v>
      </c>
      <c r="H6313" t="s">
        <v>2788</v>
      </c>
      <c r="K6313" t="s">
        <v>1822</v>
      </c>
      <c r="L6313" t="s">
        <v>1120</v>
      </c>
      <c r="M6313" t="s">
        <v>503</v>
      </c>
      <c r="N6313" t="s">
        <v>1037</v>
      </c>
      <c r="O6313" t="s">
        <v>30</v>
      </c>
      <c r="U6313">
        <f t="shared" si="296"/>
        <v>0</v>
      </c>
    </row>
    <row r="6314" spans="1:21" x14ac:dyDescent="0.25">
      <c r="A6314">
        <v>20260307</v>
      </c>
      <c r="B6314" t="s">
        <v>171</v>
      </c>
      <c r="C6314" t="str">
        <f t="shared" si="294"/>
        <v>W</v>
      </c>
      <c r="D6314" t="s">
        <v>376</v>
      </c>
      <c r="E6314" s="1">
        <v>23</v>
      </c>
      <c r="F6314" s="1">
        <v>18</v>
      </c>
      <c r="G6314">
        <f t="shared" si="295"/>
        <v>5</v>
      </c>
      <c r="H6314" t="s">
        <v>2788</v>
      </c>
      <c r="K6314" t="s">
        <v>1930</v>
      </c>
      <c r="L6314" t="s">
        <v>1929</v>
      </c>
      <c r="M6314" t="s">
        <v>171</v>
      </c>
      <c r="N6314" t="s">
        <v>1033</v>
      </c>
      <c r="O6314" t="s">
        <v>30</v>
      </c>
      <c r="U6314">
        <f t="shared" si="296"/>
        <v>0</v>
      </c>
    </row>
    <row r="6315" spans="1:21" x14ac:dyDescent="0.25">
      <c r="A6315">
        <v>20260307</v>
      </c>
      <c r="B6315" t="s">
        <v>376</v>
      </c>
      <c r="C6315" t="str">
        <f t="shared" si="294"/>
        <v>L</v>
      </c>
      <c r="D6315" t="s">
        <v>171</v>
      </c>
      <c r="E6315" s="1">
        <v>18</v>
      </c>
      <c r="F6315" s="1">
        <v>23</v>
      </c>
      <c r="G6315">
        <f t="shared" si="295"/>
        <v>-5</v>
      </c>
      <c r="H6315" t="s">
        <v>2788</v>
      </c>
      <c r="K6315" t="s">
        <v>1930</v>
      </c>
      <c r="L6315" t="s">
        <v>1929</v>
      </c>
      <c r="M6315" t="s">
        <v>171</v>
      </c>
      <c r="N6315" t="s">
        <v>1037</v>
      </c>
      <c r="O6315" t="s">
        <v>30</v>
      </c>
      <c r="U6315">
        <f t="shared" si="296"/>
        <v>1</v>
      </c>
    </row>
    <row r="6316" spans="1:21" x14ac:dyDescent="0.25">
      <c r="A6316">
        <v>20260314</v>
      </c>
      <c r="B6316" t="s">
        <v>1825</v>
      </c>
      <c r="C6316" t="str">
        <f t="shared" si="294"/>
        <v>W</v>
      </c>
      <c r="D6316" t="s">
        <v>503</v>
      </c>
      <c r="E6316" s="1">
        <v>43</v>
      </c>
      <c r="F6316" s="1">
        <v>21</v>
      </c>
      <c r="G6316">
        <f t="shared" si="295"/>
        <v>22</v>
      </c>
      <c r="H6316" t="s">
        <v>2788</v>
      </c>
      <c r="K6316" t="s">
        <v>1827</v>
      </c>
      <c r="L6316" t="s">
        <v>1826</v>
      </c>
      <c r="M6316" t="s">
        <v>1825</v>
      </c>
      <c r="N6316" t="s">
        <v>1033</v>
      </c>
      <c r="O6316" t="s">
        <v>30</v>
      </c>
      <c r="U6316">
        <f t="shared" si="296"/>
        <v>0</v>
      </c>
    </row>
    <row r="6317" spans="1:21" x14ac:dyDescent="0.25">
      <c r="A6317">
        <v>20260314</v>
      </c>
      <c r="B6317" t="s">
        <v>503</v>
      </c>
      <c r="C6317" t="str">
        <f t="shared" si="294"/>
        <v>L</v>
      </c>
      <c r="D6317" t="s">
        <v>1825</v>
      </c>
      <c r="E6317" s="1">
        <v>21</v>
      </c>
      <c r="F6317" s="1">
        <v>43</v>
      </c>
      <c r="G6317">
        <f t="shared" si="295"/>
        <v>-22</v>
      </c>
      <c r="H6317" t="s">
        <v>2788</v>
      </c>
      <c r="K6317" t="s">
        <v>1827</v>
      </c>
      <c r="L6317" t="s">
        <v>1826</v>
      </c>
      <c r="M6317" t="s">
        <v>1825</v>
      </c>
      <c r="N6317" t="s">
        <v>1037</v>
      </c>
      <c r="O6317" t="s">
        <v>30</v>
      </c>
      <c r="U6317">
        <f t="shared" si="296"/>
        <v>0</v>
      </c>
    </row>
    <row r="6318" spans="1:21" x14ac:dyDescent="0.25">
      <c r="A6318">
        <v>20260314</v>
      </c>
      <c r="B6318" t="s">
        <v>1264</v>
      </c>
      <c r="C6318" t="str">
        <f t="shared" si="294"/>
        <v>W</v>
      </c>
      <c r="D6318" t="s">
        <v>171</v>
      </c>
      <c r="E6318" s="1">
        <v>31</v>
      </c>
      <c r="F6318" s="1">
        <v>17</v>
      </c>
      <c r="G6318">
        <f t="shared" si="295"/>
        <v>14</v>
      </c>
      <c r="H6318" t="s">
        <v>2788</v>
      </c>
      <c r="K6318" t="s">
        <v>1407</v>
      </c>
      <c r="L6318" t="s">
        <v>1263</v>
      </c>
      <c r="M6318" t="s">
        <v>1264</v>
      </c>
      <c r="N6318" t="s">
        <v>1033</v>
      </c>
      <c r="O6318" t="s">
        <v>30</v>
      </c>
      <c r="U6318">
        <f t="shared" si="296"/>
        <v>0</v>
      </c>
    </row>
    <row r="6319" spans="1:21" x14ac:dyDescent="0.25">
      <c r="A6319">
        <v>20260314</v>
      </c>
      <c r="B6319" t="s">
        <v>171</v>
      </c>
      <c r="C6319" t="str">
        <f t="shared" si="294"/>
        <v>L</v>
      </c>
      <c r="D6319" t="s">
        <v>1264</v>
      </c>
      <c r="E6319" s="1">
        <v>17</v>
      </c>
      <c r="F6319" s="1">
        <v>31</v>
      </c>
      <c r="G6319">
        <f t="shared" si="295"/>
        <v>-14</v>
      </c>
      <c r="H6319" t="s">
        <v>2788</v>
      </c>
      <c r="K6319" t="s">
        <v>1407</v>
      </c>
      <c r="L6319" t="s">
        <v>1263</v>
      </c>
      <c r="M6319" t="s">
        <v>1264</v>
      </c>
      <c r="N6319" t="s">
        <v>1037</v>
      </c>
      <c r="O6319" t="s">
        <v>30</v>
      </c>
      <c r="U6319">
        <f t="shared" si="296"/>
        <v>0</v>
      </c>
    </row>
    <row r="6320" spans="1:21" x14ac:dyDescent="0.25">
      <c r="A6320">
        <v>20260314</v>
      </c>
      <c r="B6320" t="s">
        <v>164</v>
      </c>
      <c r="C6320" t="str">
        <f t="shared" si="294"/>
        <v>W</v>
      </c>
      <c r="D6320" t="s">
        <v>376</v>
      </c>
      <c r="E6320" s="1">
        <v>48</v>
      </c>
      <c r="F6320" s="1">
        <v>46</v>
      </c>
      <c r="G6320">
        <f t="shared" si="295"/>
        <v>2</v>
      </c>
      <c r="H6320" t="s">
        <v>2788</v>
      </c>
      <c r="K6320" t="s">
        <v>1820</v>
      </c>
      <c r="L6320" t="s">
        <v>1819</v>
      </c>
      <c r="M6320" t="s">
        <v>164</v>
      </c>
      <c r="N6320" t="s">
        <v>1033</v>
      </c>
      <c r="O6320" t="s">
        <v>30</v>
      </c>
      <c r="U6320">
        <f t="shared" si="296"/>
        <v>0</v>
      </c>
    </row>
    <row r="6321" spans="1:21" x14ac:dyDescent="0.25">
      <c r="A6321">
        <v>20260314</v>
      </c>
      <c r="B6321" t="s">
        <v>376</v>
      </c>
      <c r="C6321" t="str">
        <f t="shared" si="294"/>
        <v>L</v>
      </c>
      <c r="D6321" t="s">
        <v>164</v>
      </c>
      <c r="E6321" s="1">
        <v>46</v>
      </c>
      <c r="F6321" s="1">
        <v>48</v>
      </c>
      <c r="G6321">
        <f t="shared" si="295"/>
        <v>-2</v>
      </c>
      <c r="H6321" t="s">
        <v>2788</v>
      </c>
      <c r="K6321" t="s">
        <v>1820</v>
      </c>
      <c r="L6321" t="s">
        <v>1819</v>
      </c>
      <c r="M6321" t="s">
        <v>164</v>
      </c>
      <c r="N6321" t="s">
        <v>1037</v>
      </c>
      <c r="O6321" t="s">
        <v>30</v>
      </c>
      <c r="U6321">
        <f t="shared" si="296"/>
        <v>1</v>
      </c>
    </row>
    <row r="6322" spans="1:21" x14ac:dyDescent="0.25">
      <c r="A6322">
        <v>20260704</v>
      </c>
      <c r="B6322" t="s">
        <v>1817</v>
      </c>
      <c r="D6322" t="s">
        <v>1264</v>
      </c>
      <c r="G6322">
        <f t="shared" si="295"/>
        <v>0</v>
      </c>
      <c r="H6322" t="s">
        <v>1816</v>
      </c>
      <c r="K6322" t="s">
        <v>1421</v>
      </c>
      <c r="L6322" t="s">
        <v>1263</v>
      </c>
      <c r="M6322" t="s">
        <v>1264</v>
      </c>
      <c r="N6322" t="s">
        <v>1033</v>
      </c>
      <c r="Q6322" t="s">
        <v>30</v>
      </c>
      <c r="U6322">
        <f t="shared" si="296"/>
        <v>0</v>
      </c>
    </row>
    <row r="6323" spans="1:21" x14ac:dyDescent="0.25">
      <c r="A6323">
        <v>20260704</v>
      </c>
      <c r="B6323" t="s">
        <v>1264</v>
      </c>
      <c r="D6323" t="s">
        <v>1817</v>
      </c>
      <c r="G6323">
        <f t="shared" si="295"/>
        <v>0</v>
      </c>
      <c r="H6323" t="s">
        <v>1816</v>
      </c>
      <c r="K6323" t="s">
        <v>1421</v>
      </c>
      <c r="L6323" t="s">
        <v>1263</v>
      </c>
      <c r="M6323" t="s">
        <v>1264</v>
      </c>
      <c r="N6323" t="s">
        <v>1037</v>
      </c>
      <c r="Q6323" t="s">
        <v>30</v>
      </c>
      <c r="U6323">
        <f t="shared" si="296"/>
        <v>0</v>
      </c>
    </row>
    <row r="6324" spans="1:21" x14ac:dyDescent="0.25">
      <c r="A6324">
        <v>20260704</v>
      </c>
      <c r="B6324" t="s">
        <v>1823</v>
      </c>
      <c r="D6324" t="s">
        <v>171</v>
      </c>
      <c r="G6324">
        <f t="shared" si="295"/>
        <v>0</v>
      </c>
      <c r="H6324" t="s">
        <v>1816</v>
      </c>
      <c r="K6324" t="s">
        <v>1852</v>
      </c>
      <c r="L6324" t="s">
        <v>1831</v>
      </c>
      <c r="M6324" t="s">
        <v>1823</v>
      </c>
      <c r="N6324" t="s">
        <v>1033</v>
      </c>
      <c r="Q6324" t="s">
        <v>30</v>
      </c>
      <c r="U6324">
        <f t="shared" si="296"/>
        <v>0</v>
      </c>
    </row>
    <row r="6325" spans="1:21" x14ac:dyDescent="0.25">
      <c r="A6325">
        <v>20260704</v>
      </c>
      <c r="B6325" t="s">
        <v>171</v>
      </c>
      <c r="D6325" t="s">
        <v>1823</v>
      </c>
      <c r="G6325">
        <f t="shared" si="295"/>
        <v>0</v>
      </c>
      <c r="H6325" t="s">
        <v>1816</v>
      </c>
      <c r="K6325" t="s">
        <v>1852</v>
      </c>
      <c r="L6325" t="s">
        <v>1831</v>
      </c>
      <c r="M6325" t="s">
        <v>1823</v>
      </c>
      <c r="N6325" t="s">
        <v>1037</v>
      </c>
      <c r="Q6325" t="s">
        <v>30</v>
      </c>
      <c r="U6325">
        <f t="shared" si="296"/>
        <v>0</v>
      </c>
    </row>
    <row r="6326" spans="1:21" x14ac:dyDescent="0.25">
      <c r="A6326">
        <v>20260704</v>
      </c>
      <c r="B6326" t="s">
        <v>1828</v>
      </c>
      <c r="D6326" t="s">
        <v>376</v>
      </c>
      <c r="G6326">
        <f t="shared" si="295"/>
        <v>0</v>
      </c>
      <c r="H6326" t="s">
        <v>1816</v>
      </c>
      <c r="K6326" t="s">
        <v>1851</v>
      </c>
      <c r="L6326" t="s">
        <v>1850</v>
      </c>
      <c r="M6326" t="s">
        <v>1828</v>
      </c>
      <c r="N6326" t="s">
        <v>1033</v>
      </c>
      <c r="Q6326" t="s">
        <v>30</v>
      </c>
      <c r="U6326">
        <f t="shared" si="296"/>
        <v>0</v>
      </c>
    </row>
    <row r="6327" spans="1:21" x14ac:dyDescent="0.25">
      <c r="A6327">
        <v>20260704</v>
      </c>
      <c r="B6327" t="s">
        <v>376</v>
      </c>
      <c r="D6327" t="s">
        <v>1828</v>
      </c>
      <c r="G6327">
        <f t="shared" si="295"/>
        <v>0</v>
      </c>
      <c r="H6327" t="s">
        <v>1816</v>
      </c>
      <c r="K6327" t="s">
        <v>1851</v>
      </c>
      <c r="L6327" t="s">
        <v>1850</v>
      </c>
      <c r="M6327" t="s">
        <v>1828</v>
      </c>
      <c r="N6327" t="s">
        <v>1037</v>
      </c>
      <c r="Q6327" t="s">
        <v>30</v>
      </c>
      <c r="U6327">
        <f t="shared" si="296"/>
        <v>0</v>
      </c>
    </row>
    <row r="6328" spans="1:21" x14ac:dyDescent="0.25">
      <c r="A6328">
        <v>20260704</v>
      </c>
      <c r="B6328" t="s">
        <v>1821</v>
      </c>
      <c r="D6328" t="s">
        <v>503</v>
      </c>
      <c r="G6328">
        <f t="shared" si="295"/>
        <v>0</v>
      </c>
      <c r="H6328" t="s">
        <v>1816</v>
      </c>
      <c r="K6328" t="s">
        <v>1849</v>
      </c>
      <c r="L6328" t="s">
        <v>1848</v>
      </c>
      <c r="M6328" t="s">
        <v>1821</v>
      </c>
      <c r="N6328" t="s">
        <v>1033</v>
      </c>
      <c r="Q6328" t="s">
        <v>30</v>
      </c>
      <c r="U6328">
        <f t="shared" si="296"/>
        <v>0</v>
      </c>
    </row>
    <row r="6329" spans="1:21" x14ac:dyDescent="0.25">
      <c r="A6329">
        <v>20260704</v>
      </c>
      <c r="B6329" t="s">
        <v>503</v>
      </c>
      <c r="D6329" t="s">
        <v>1821</v>
      </c>
      <c r="G6329">
        <f t="shared" si="295"/>
        <v>0</v>
      </c>
      <c r="H6329" t="s">
        <v>1816</v>
      </c>
      <c r="K6329" t="s">
        <v>1849</v>
      </c>
      <c r="L6329" t="s">
        <v>1848</v>
      </c>
      <c r="M6329" t="s">
        <v>1821</v>
      </c>
      <c r="N6329" t="s">
        <v>1037</v>
      </c>
      <c r="Q6329" t="s">
        <v>30</v>
      </c>
      <c r="U6329">
        <f t="shared" si="296"/>
        <v>0</v>
      </c>
    </row>
    <row r="6330" spans="1:21" x14ac:dyDescent="0.25">
      <c r="A6330">
        <v>20260704</v>
      </c>
      <c r="B6330" t="s">
        <v>1787</v>
      </c>
      <c r="D6330" t="s">
        <v>164</v>
      </c>
      <c r="G6330">
        <f t="shared" si="295"/>
        <v>0</v>
      </c>
      <c r="H6330" t="s">
        <v>1816</v>
      </c>
      <c r="K6330" t="s">
        <v>1847</v>
      </c>
      <c r="L6330" t="s">
        <v>1846</v>
      </c>
      <c r="M6330" t="s">
        <v>1787</v>
      </c>
      <c r="N6330" t="s">
        <v>1033</v>
      </c>
      <c r="Q6330" t="s">
        <v>30</v>
      </c>
      <c r="U6330">
        <f t="shared" si="296"/>
        <v>0</v>
      </c>
    </row>
    <row r="6331" spans="1:21" x14ac:dyDescent="0.25">
      <c r="A6331">
        <v>20260704</v>
      </c>
      <c r="B6331" t="s">
        <v>164</v>
      </c>
      <c r="D6331" t="s">
        <v>1787</v>
      </c>
      <c r="G6331">
        <f t="shared" si="295"/>
        <v>0</v>
      </c>
      <c r="H6331" t="s">
        <v>1816</v>
      </c>
      <c r="K6331" t="s">
        <v>1847</v>
      </c>
      <c r="L6331" t="s">
        <v>1846</v>
      </c>
      <c r="M6331" t="s">
        <v>1787</v>
      </c>
      <c r="N6331" t="s">
        <v>1037</v>
      </c>
      <c r="Q6331" t="s">
        <v>30</v>
      </c>
      <c r="U6331">
        <f t="shared" si="296"/>
        <v>0</v>
      </c>
    </row>
    <row r="6332" spans="1:21" x14ac:dyDescent="0.25">
      <c r="A6332">
        <v>20260704</v>
      </c>
      <c r="B6332" t="s">
        <v>1824</v>
      </c>
      <c r="D6332" t="s">
        <v>1825</v>
      </c>
      <c r="G6332">
        <f t="shared" si="295"/>
        <v>0</v>
      </c>
      <c r="H6332" t="s">
        <v>1816</v>
      </c>
      <c r="K6332" t="s">
        <v>1812</v>
      </c>
      <c r="L6332" t="s">
        <v>1675</v>
      </c>
      <c r="M6332" t="s">
        <v>1824</v>
      </c>
      <c r="N6332" t="s">
        <v>1033</v>
      </c>
      <c r="Q6332" t="s">
        <v>30</v>
      </c>
      <c r="U6332">
        <f t="shared" si="296"/>
        <v>0</v>
      </c>
    </row>
    <row r="6333" spans="1:21" x14ac:dyDescent="0.25">
      <c r="A6333">
        <v>20260704</v>
      </c>
      <c r="B6333" t="s">
        <v>1825</v>
      </c>
      <c r="D6333" t="s">
        <v>1824</v>
      </c>
      <c r="G6333">
        <f t="shared" si="295"/>
        <v>0</v>
      </c>
      <c r="H6333" t="s">
        <v>1816</v>
      </c>
      <c r="K6333" t="s">
        <v>1812</v>
      </c>
      <c r="L6333" t="s">
        <v>1675</v>
      </c>
      <c r="M6333" t="s">
        <v>1824</v>
      </c>
      <c r="N6333" t="s">
        <v>1037</v>
      </c>
      <c r="Q6333" t="s">
        <v>30</v>
      </c>
      <c r="U6333">
        <f t="shared" si="296"/>
        <v>0</v>
      </c>
    </row>
    <row r="6334" spans="1:21" x14ac:dyDescent="0.25">
      <c r="A6334">
        <v>20260711</v>
      </c>
      <c r="B6334" t="s">
        <v>1821</v>
      </c>
      <c r="D6334" t="s">
        <v>1264</v>
      </c>
      <c r="G6334">
        <f t="shared" si="295"/>
        <v>0</v>
      </c>
      <c r="H6334" t="s">
        <v>1816</v>
      </c>
      <c r="K6334" t="s">
        <v>1845</v>
      </c>
      <c r="L6334" t="s">
        <v>1844</v>
      </c>
      <c r="M6334" t="s">
        <v>1821</v>
      </c>
      <c r="N6334" t="s">
        <v>1033</v>
      </c>
      <c r="Q6334" t="s">
        <v>30</v>
      </c>
      <c r="U6334">
        <f t="shared" si="296"/>
        <v>0</v>
      </c>
    </row>
    <row r="6335" spans="1:21" x14ac:dyDescent="0.25">
      <c r="A6335">
        <v>20260711</v>
      </c>
      <c r="B6335" t="s">
        <v>1264</v>
      </c>
      <c r="D6335" t="s">
        <v>1821</v>
      </c>
      <c r="G6335">
        <f t="shared" si="295"/>
        <v>0</v>
      </c>
      <c r="H6335" t="s">
        <v>1816</v>
      </c>
      <c r="K6335" t="s">
        <v>1845</v>
      </c>
      <c r="L6335" t="s">
        <v>1844</v>
      </c>
      <c r="M6335" t="s">
        <v>1821</v>
      </c>
      <c r="N6335" t="s">
        <v>1037</v>
      </c>
      <c r="Q6335" t="s">
        <v>30</v>
      </c>
      <c r="U6335">
        <f t="shared" si="296"/>
        <v>0</v>
      </c>
    </row>
    <row r="6336" spans="1:21" x14ac:dyDescent="0.25">
      <c r="A6336">
        <v>20260711</v>
      </c>
      <c r="B6336" t="s">
        <v>1817</v>
      </c>
      <c r="D6336" t="s">
        <v>376</v>
      </c>
      <c r="G6336">
        <f t="shared" si="295"/>
        <v>0</v>
      </c>
      <c r="H6336" t="s">
        <v>1816</v>
      </c>
      <c r="K6336" t="s">
        <v>1843</v>
      </c>
      <c r="L6336" t="s">
        <v>588</v>
      </c>
      <c r="M6336" t="s">
        <v>376</v>
      </c>
      <c r="N6336" t="s">
        <v>1033</v>
      </c>
      <c r="Q6336" t="s">
        <v>30</v>
      </c>
      <c r="U6336">
        <f t="shared" si="296"/>
        <v>0</v>
      </c>
    </row>
    <row r="6337" spans="1:21" x14ac:dyDescent="0.25">
      <c r="A6337">
        <v>20260711</v>
      </c>
      <c r="B6337" t="s">
        <v>376</v>
      </c>
      <c r="D6337" t="s">
        <v>1817</v>
      </c>
      <c r="G6337">
        <f t="shared" si="295"/>
        <v>0</v>
      </c>
      <c r="H6337" t="s">
        <v>1816</v>
      </c>
      <c r="K6337" t="s">
        <v>1843</v>
      </c>
      <c r="L6337" t="s">
        <v>588</v>
      </c>
      <c r="M6337" t="s">
        <v>376</v>
      </c>
      <c r="N6337" t="s">
        <v>1037</v>
      </c>
      <c r="Q6337" t="s">
        <v>30</v>
      </c>
      <c r="U6337">
        <f t="shared" si="296"/>
        <v>0</v>
      </c>
    </row>
    <row r="6338" spans="1:21" x14ac:dyDescent="0.25">
      <c r="A6338">
        <v>20260711</v>
      </c>
      <c r="B6338" t="s">
        <v>1828</v>
      </c>
      <c r="D6338" t="s">
        <v>503</v>
      </c>
      <c r="G6338">
        <f t="shared" ref="G6338:G6393" si="297">E6338-F6338</f>
        <v>0</v>
      </c>
      <c r="H6338" t="s">
        <v>1816</v>
      </c>
      <c r="K6338" t="s">
        <v>1842</v>
      </c>
      <c r="L6338" t="s">
        <v>1841</v>
      </c>
      <c r="M6338" t="s">
        <v>1828</v>
      </c>
      <c r="N6338" t="s">
        <v>1033</v>
      </c>
      <c r="Q6338" t="s">
        <v>30</v>
      </c>
      <c r="U6338">
        <f t="shared" ref="U6338:U6393" si="298">IF(C6338="L",IF(G6338&gt;-8,1,0),0)</f>
        <v>0</v>
      </c>
    </row>
    <row r="6339" spans="1:21" x14ac:dyDescent="0.25">
      <c r="A6339">
        <v>20260711</v>
      </c>
      <c r="B6339" t="s">
        <v>503</v>
      </c>
      <c r="D6339" t="s">
        <v>1828</v>
      </c>
      <c r="G6339">
        <f t="shared" si="297"/>
        <v>0</v>
      </c>
      <c r="H6339" t="s">
        <v>1816</v>
      </c>
      <c r="K6339" t="s">
        <v>1842</v>
      </c>
      <c r="L6339" t="s">
        <v>1841</v>
      </c>
      <c r="M6339" t="s">
        <v>1828</v>
      </c>
      <c r="N6339" t="s">
        <v>1037</v>
      </c>
      <c r="Q6339" t="s">
        <v>30</v>
      </c>
      <c r="U6339">
        <f t="shared" si="298"/>
        <v>0</v>
      </c>
    </row>
    <row r="6340" spans="1:21" x14ac:dyDescent="0.25">
      <c r="A6340">
        <v>20260711</v>
      </c>
      <c r="B6340" t="s">
        <v>1823</v>
      </c>
      <c r="D6340" t="s">
        <v>1825</v>
      </c>
      <c r="G6340">
        <f t="shared" si="297"/>
        <v>0</v>
      </c>
      <c r="H6340" t="s">
        <v>1816</v>
      </c>
      <c r="K6340" t="s">
        <v>1840</v>
      </c>
      <c r="L6340" t="s">
        <v>1227</v>
      </c>
      <c r="M6340" t="s">
        <v>1824</v>
      </c>
      <c r="N6340" t="s">
        <v>1839</v>
      </c>
      <c r="Q6340" t="s">
        <v>30</v>
      </c>
      <c r="U6340">
        <f t="shared" si="298"/>
        <v>0</v>
      </c>
    </row>
    <row r="6341" spans="1:21" x14ac:dyDescent="0.25">
      <c r="A6341">
        <v>20260711</v>
      </c>
      <c r="B6341" t="s">
        <v>1825</v>
      </c>
      <c r="D6341" t="s">
        <v>1823</v>
      </c>
      <c r="G6341">
        <f t="shared" si="297"/>
        <v>0</v>
      </c>
      <c r="H6341" t="s">
        <v>1816</v>
      </c>
      <c r="K6341" t="s">
        <v>1840</v>
      </c>
      <c r="L6341" t="s">
        <v>1227</v>
      </c>
      <c r="M6341" t="s">
        <v>1824</v>
      </c>
      <c r="N6341" t="s">
        <v>1839</v>
      </c>
      <c r="Q6341" t="s">
        <v>30</v>
      </c>
      <c r="U6341">
        <f t="shared" si="298"/>
        <v>0</v>
      </c>
    </row>
    <row r="6342" spans="1:21" x14ac:dyDescent="0.25">
      <c r="A6342">
        <v>20260711</v>
      </c>
      <c r="B6342" t="s">
        <v>1824</v>
      </c>
      <c r="D6342" t="s">
        <v>164</v>
      </c>
      <c r="G6342">
        <f t="shared" si="297"/>
        <v>0</v>
      </c>
      <c r="H6342" t="s">
        <v>1816</v>
      </c>
      <c r="K6342" t="s">
        <v>1808</v>
      </c>
      <c r="L6342" t="s">
        <v>1715</v>
      </c>
      <c r="M6342" t="s">
        <v>1824</v>
      </c>
      <c r="N6342" t="s">
        <v>1033</v>
      </c>
      <c r="Q6342" t="s">
        <v>30</v>
      </c>
      <c r="U6342">
        <f t="shared" si="298"/>
        <v>0</v>
      </c>
    </row>
    <row r="6343" spans="1:21" x14ac:dyDescent="0.25">
      <c r="A6343">
        <v>20260711</v>
      </c>
      <c r="B6343" t="s">
        <v>164</v>
      </c>
      <c r="D6343" t="s">
        <v>1824</v>
      </c>
      <c r="G6343">
        <f t="shared" si="297"/>
        <v>0</v>
      </c>
      <c r="H6343" t="s">
        <v>1816</v>
      </c>
      <c r="K6343" t="s">
        <v>1808</v>
      </c>
      <c r="L6343" t="s">
        <v>1715</v>
      </c>
      <c r="M6343" t="s">
        <v>1824</v>
      </c>
      <c r="N6343" t="s">
        <v>1037</v>
      </c>
      <c r="Q6343" t="s">
        <v>30</v>
      </c>
      <c r="U6343">
        <f t="shared" si="298"/>
        <v>0</v>
      </c>
    </row>
    <row r="6344" spans="1:21" x14ac:dyDescent="0.25">
      <c r="A6344">
        <v>20260711</v>
      </c>
      <c r="B6344" t="s">
        <v>1787</v>
      </c>
      <c r="D6344" t="s">
        <v>171</v>
      </c>
      <c r="G6344">
        <f t="shared" si="297"/>
        <v>0</v>
      </c>
      <c r="H6344" t="s">
        <v>1816</v>
      </c>
      <c r="K6344" t="s">
        <v>1838</v>
      </c>
      <c r="L6344" t="s">
        <v>1837</v>
      </c>
      <c r="M6344" t="s">
        <v>1787</v>
      </c>
      <c r="N6344" t="s">
        <v>1033</v>
      </c>
      <c r="Q6344" t="s">
        <v>30</v>
      </c>
      <c r="U6344">
        <f t="shared" si="298"/>
        <v>0</v>
      </c>
    </row>
    <row r="6345" spans="1:21" x14ac:dyDescent="0.25">
      <c r="A6345">
        <v>20260711</v>
      </c>
      <c r="B6345" t="s">
        <v>171</v>
      </c>
      <c r="D6345" t="s">
        <v>1787</v>
      </c>
      <c r="G6345">
        <f t="shared" si="297"/>
        <v>0</v>
      </c>
      <c r="H6345" t="s">
        <v>1816</v>
      </c>
      <c r="K6345" t="s">
        <v>1838</v>
      </c>
      <c r="L6345" t="s">
        <v>1837</v>
      </c>
      <c r="M6345" t="s">
        <v>1787</v>
      </c>
      <c r="N6345" t="s">
        <v>1037</v>
      </c>
      <c r="Q6345" t="s">
        <v>30</v>
      </c>
      <c r="U6345">
        <f t="shared" si="298"/>
        <v>0</v>
      </c>
    </row>
    <row r="6346" spans="1:21" x14ac:dyDescent="0.25">
      <c r="A6346">
        <v>20260718</v>
      </c>
      <c r="B6346" t="s">
        <v>1787</v>
      </c>
      <c r="D6346" t="s">
        <v>1825</v>
      </c>
      <c r="G6346">
        <f t="shared" si="297"/>
        <v>0</v>
      </c>
      <c r="H6346" t="s">
        <v>1816</v>
      </c>
      <c r="K6346" t="s">
        <v>1836</v>
      </c>
      <c r="L6346" t="s">
        <v>1786</v>
      </c>
      <c r="M6346" t="s">
        <v>1787</v>
      </c>
      <c r="N6346" t="s">
        <v>1033</v>
      </c>
      <c r="Q6346" t="s">
        <v>30</v>
      </c>
      <c r="U6346">
        <f t="shared" si="298"/>
        <v>0</v>
      </c>
    </row>
    <row r="6347" spans="1:21" x14ac:dyDescent="0.25">
      <c r="A6347">
        <v>20260718</v>
      </c>
      <c r="B6347" t="s">
        <v>1825</v>
      </c>
      <c r="D6347" t="s">
        <v>1787</v>
      </c>
      <c r="G6347">
        <f t="shared" si="297"/>
        <v>0</v>
      </c>
      <c r="H6347" t="s">
        <v>1816</v>
      </c>
      <c r="K6347" t="s">
        <v>1836</v>
      </c>
      <c r="L6347" t="s">
        <v>1786</v>
      </c>
      <c r="M6347" t="s">
        <v>1787</v>
      </c>
      <c r="N6347" t="s">
        <v>1037</v>
      </c>
      <c r="Q6347" t="s">
        <v>30</v>
      </c>
      <c r="U6347">
        <f t="shared" si="298"/>
        <v>0</v>
      </c>
    </row>
    <row r="6348" spans="1:21" x14ac:dyDescent="0.25">
      <c r="A6348">
        <v>20260718</v>
      </c>
      <c r="B6348" t="s">
        <v>1821</v>
      </c>
      <c r="D6348" t="s">
        <v>376</v>
      </c>
      <c r="G6348">
        <f t="shared" si="297"/>
        <v>0</v>
      </c>
      <c r="H6348" t="s">
        <v>1816</v>
      </c>
      <c r="K6348" t="s">
        <v>1835</v>
      </c>
      <c r="L6348" t="s">
        <v>1834</v>
      </c>
      <c r="M6348" t="s">
        <v>1821</v>
      </c>
      <c r="N6348" t="s">
        <v>1033</v>
      </c>
      <c r="Q6348" t="s">
        <v>30</v>
      </c>
      <c r="U6348">
        <f t="shared" si="298"/>
        <v>0</v>
      </c>
    </row>
    <row r="6349" spans="1:21" x14ac:dyDescent="0.25">
      <c r="A6349">
        <v>20260718</v>
      </c>
      <c r="B6349" t="s">
        <v>376</v>
      </c>
      <c r="D6349" t="s">
        <v>1821</v>
      </c>
      <c r="G6349">
        <f t="shared" si="297"/>
        <v>0</v>
      </c>
      <c r="H6349" t="s">
        <v>1816</v>
      </c>
      <c r="K6349" t="s">
        <v>1835</v>
      </c>
      <c r="L6349" t="s">
        <v>1834</v>
      </c>
      <c r="M6349" t="s">
        <v>1821</v>
      </c>
      <c r="N6349" t="s">
        <v>1037</v>
      </c>
      <c r="Q6349" t="s">
        <v>30</v>
      </c>
      <c r="U6349">
        <f t="shared" si="298"/>
        <v>0</v>
      </c>
    </row>
    <row r="6350" spans="1:21" x14ac:dyDescent="0.25">
      <c r="A6350">
        <v>20260718</v>
      </c>
      <c r="B6350" t="s">
        <v>1824</v>
      </c>
      <c r="D6350" t="s">
        <v>171</v>
      </c>
      <c r="G6350">
        <f t="shared" si="297"/>
        <v>0</v>
      </c>
      <c r="H6350" t="s">
        <v>1816</v>
      </c>
      <c r="K6350" t="s">
        <v>1833</v>
      </c>
      <c r="L6350" t="s">
        <v>1720</v>
      </c>
      <c r="M6350" t="s">
        <v>1824</v>
      </c>
      <c r="N6350" t="s">
        <v>1033</v>
      </c>
      <c r="Q6350" t="s">
        <v>30</v>
      </c>
      <c r="U6350">
        <f t="shared" si="298"/>
        <v>0</v>
      </c>
    </row>
    <row r="6351" spans="1:21" x14ac:dyDescent="0.25">
      <c r="A6351">
        <v>20260718</v>
      </c>
      <c r="B6351" t="s">
        <v>171</v>
      </c>
      <c r="D6351" t="s">
        <v>1824</v>
      </c>
      <c r="G6351">
        <f t="shared" si="297"/>
        <v>0</v>
      </c>
      <c r="H6351" t="s">
        <v>1816</v>
      </c>
      <c r="K6351" t="s">
        <v>1833</v>
      </c>
      <c r="L6351" t="s">
        <v>1720</v>
      </c>
      <c r="M6351" t="s">
        <v>1824</v>
      </c>
      <c r="N6351" t="s">
        <v>1037</v>
      </c>
      <c r="Q6351" t="s">
        <v>30</v>
      </c>
      <c r="U6351">
        <f t="shared" si="298"/>
        <v>0</v>
      </c>
    </row>
    <row r="6352" spans="1:21" x14ac:dyDescent="0.25">
      <c r="A6352">
        <v>20260718</v>
      </c>
      <c r="B6352" t="s">
        <v>1823</v>
      </c>
      <c r="D6352" t="s">
        <v>164</v>
      </c>
      <c r="G6352">
        <f t="shared" si="297"/>
        <v>0</v>
      </c>
      <c r="H6352" t="s">
        <v>1816</v>
      </c>
      <c r="K6352" t="s">
        <v>1832</v>
      </c>
      <c r="L6352" t="s">
        <v>1831</v>
      </c>
      <c r="M6352" t="s">
        <v>1823</v>
      </c>
      <c r="N6352" t="s">
        <v>1033</v>
      </c>
      <c r="Q6352" t="s">
        <v>30</v>
      </c>
      <c r="U6352">
        <f t="shared" si="298"/>
        <v>0</v>
      </c>
    </row>
    <row r="6353" spans="1:21" x14ac:dyDescent="0.25">
      <c r="A6353">
        <v>20260718</v>
      </c>
      <c r="B6353" t="s">
        <v>164</v>
      </c>
      <c r="D6353" t="s">
        <v>1823</v>
      </c>
      <c r="G6353">
        <f t="shared" si="297"/>
        <v>0</v>
      </c>
      <c r="H6353" t="s">
        <v>1816</v>
      </c>
      <c r="K6353" t="s">
        <v>1832</v>
      </c>
      <c r="L6353" t="s">
        <v>1831</v>
      </c>
      <c r="M6353" t="s">
        <v>1823</v>
      </c>
      <c r="N6353" t="s">
        <v>1037</v>
      </c>
      <c r="Q6353" t="s">
        <v>30</v>
      </c>
      <c r="U6353">
        <f t="shared" si="298"/>
        <v>0</v>
      </c>
    </row>
    <row r="6354" spans="1:21" x14ac:dyDescent="0.25">
      <c r="A6354">
        <v>20260718</v>
      </c>
      <c r="B6354" t="s">
        <v>1828</v>
      </c>
      <c r="D6354" t="s">
        <v>1264</v>
      </c>
      <c r="G6354">
        <f t="shared" si="297"/>
        <v>0</v>
      </c>
      <c r="H6354" t="s">
        <v>1816</v>
      </c>
      <c r="K6354" t="s">
        <v>1830</v>
      </c>
      <c r="L6354" t="s">
        <v>1829</v>
      </c>
      <c r="M6354" t="s">
        <v>1828</v>
      </c>
      <c r="N6354" t="s">
        <v>1033</v>
      </c>
      <c r="Q6354" t="s">
        <v>30</v>
      </c>
      <c r="U6354">
        <f t="shared" si="298"/>
        <v>0</v>
      </c>
    </row>
    <row r="6355" spans="1:21" x14ac:dyDescent="0.25">
      <c r="A6355">
        <v>20260718</v>
      </c>
      <c r="B6355" t="s">
        <v>1264</v>
      </c>
      <c r="D6355" t="s">
        <v>1828</v>
      </c>
      <c r="G6355">
        <f t="shared" si="297"/>
        <v>0</v>
      </c>
      <c r="H6355" t="s">
        <v>1816</v>
      </c>
      <c r="K6355" t="s">
        <v>1830</v>
      </c>
      <c r="L6355" t="s">
        <v>1829</v>
      </c>
      <c r="M6355" t="s">
        <v>1828</v>
      </c>
      <c r="N6355" t="s">
        <v>1037</v>
      </c>
      <c r="Q6355" t="s">
        <v>30</v>
      </c>
      <c r="U6355">
        <f t="shared" si="298"/>
        <v>0</v>
      </c>
    </row>
    <row r="6356" spans="1:21" x14ac:dyDescent="0.25">
      <c r="A6356">
        <v>20260718</v>
      </c>
      <c r="B6356" t="s">
        <v>1817</v>
      </c>
      <c r="D6356" t="s">
        <v>503</v>
      </c>
      <c r="G6356">
        <f t="shared" si="297"/>
        <v>0</v>
      </c>
      <c r="H6356" t="s">
        <v>1816</v>
      </c>
      <c r="K6356" t="s">
        <v>1822</v>
      </c>
      <c r="L6356" t="s">
        <v>1120</v>
      </c>
      <c r="M6356" t="s">
        <v>503</v>
      </c>
      <c r="N6356" t="s">
        <v>1033</v>
      </c>
      <c r="Q6356" t="s">
        <v>30</v>
      </c>
      <c r="U6356">
        <f t="shared" si="298"/>
        <v>0</v>
      </c>
    </row>
    <row r="6357" spans="1:21" x14ac:dyDescent="0.25">
      <c r="A6357">
        <v>20260718</v>
      </c>
      <c r="B6357" t="s">
        <v>503</v>
      </c>
      <c r="D6357" t="s">
        <v>1817</v>
      </c>
      <c r="G6357">
        <f t="shared" si="297"/>
        <v>0</v>
      </c>
      <c r="H6357" t="s">
        <v>1816</v>
      </c>
      <c r="K6357" t="s">
        <v>1822</v>
      </c>
      <c r="L6357" t="s">
        <v>1120</v>
      </c>
      <c r="M6357" t="s">
        <v>503</v>
      </c>
      <c r="N6357" t="s">
        <v>1037</v>
      </c>
      <c r="Q6357" t="s">
        <v>30</v>
      </c>
      <c r="U6357">
        <f t="shared" si="298"/>
        <v>0</v>
      </c>
    </row>
    <row r="6358" spans="1:21" x14ac:dyDescent="0.25">
      <c r="A6358">
        <v>20261107</v>
      </c>
      <c r="B6358" t="s">
        <v>1825</v>
      </c>
      <c r="D6358" t="s">
        <v>1821</v>
      </c>
      <c r="G6358">
        <f t="shared" si="297"/>
        <v>0</v>
      </c>
      <c r="H6358" t="s">
        <v>1816</v>
      </c>
      <c r="K6358" t="s">
        <v>1827</v>
      </c>
      <c r="L6358" t="s">
        <v>1826</v>
      </c>
      <c r="M6358" t="s">
        <v>1825</v>
      </c>
      <c r="N6358" t="s">
        <v>1033</v>
      </c>
      <c r="Q6358" t="s">
        <v>30</v>
      </c>
      <c r="U6358">
        <f t="shared" si="298"/>
        <v>0</v>
      </c>
    </row>
    <row r="6359" spans="1:21" x14ac:dyDescent="0.25">
      <c r="A6359">
        <v>20261107</v>
      </c>
      <c r="B6359" t="s">
        <v>1821</v>
      </c>
      <c r="D6359" t="s">
        <v>1825</v>
      </c>
      <c r="G6359">
        <f t="shared" si="297"/>
        <v>0</v>
      </c>
      <c r="H6359" t="s">
        <v>1816</v>
      </c>
      <c r="K6359" t="s">
        <v>1827</v>
      </c>
      <c r="L6359" t="s">
        <v>1826</v>
      </c>
      <c r="M6359" t="s">
        <v>1825</v>
      </c>
      <c r="N6359" t="s">
        <v>1037</v>
      </c>
      <c r="Q6359" t="s">
        <v>30</v>
      </c>
      <c r="U6359">
        <f t="shared" si="298"/>
        <v>0</v>
      </c>
    </row>
    <row r="6360" spans="1:21" x14ac:dyDescent="0.25">
      <c r="A6360">
        <v>20261107</v>
      </c>
      <c r="B6360" t="s">
        <v>1264</v>
      </c>
      <c r="D6360" t="s">
        <v>1823</v>
      </c>
      <c r="G6360">
        <f t="shared" si="297"/>
        <v>0</v>
      </c>
      <c r="H6360" t="s">
        <v>1816</v>
      </c>
      <c r="K6360" t="s">
        <v>1407</v>
      </c>
      <c r="L6360" t="s">
        <v>1263</v>
      </c>
      <c r="M6360" t="s">
        <v>1264</v>
      </c>
      <c r="N6360" t="s">
        <v>1033</v>
      </c>
      <c r="Q6360" t="s">
        <v>30</v>
      </c>
      <c r="U6360">
        <f t="shared" si="298"/>
        <v>0</v>
      </c>
    </row>
    <row r="6361" spans="1:21" x14ac:dyDescent="0.25">
      <c r="A6361">
        <v>20261107</v>
      </c>
      <c r="B6361" t="s">
        <v>1823</v>
      </c>
      <c r="D6361" t="s">
        <v>1264</v>
      </c>
      <c r="G6361">
        <f t="shared" si="297"/>
        <v>0</v>
      </c>
      <c r="H6361" t="s">
        <v>1816</v>
      </c>
      <c r="K6361" t="s">
        <v>1407</v>
      </c>
      <c r="L6361" t="s">
        <v>1263</v>
      </c>
      <c r="M6361" t="s">
        <v>1264</v>
      </c>
      <c r="N6361" t="s">
        <v>1037</v>
      </c>
      <c r="Q6361" t="s">
        <v>30</v>
      </c>
      <c r="U6361">
        <f t="shared" si="298"/>
        <v>0</v>
      </c>
    </row>
    <row r="6362" spans="1:21" x14ac:dyDescent="0.25">
      <c r="A6362">
        <v>20261107</v>
      </c>
      <c r="B6362" t="s">
        <v>503</v>
      </c>
      <c r="D6362" t="s">
        <v>1787</v>
      </c>
      <c r="G6362">
        <f t="shared" si="297"/>
        <v>0</v>
      </c>
      <c r="H6362" t="s">
        <v>1816</v>
      </c>
      <c r="K6362" t="s">
        <v>1822</v>
      </c>
      <c r="L6362" t="s">
        <v>1120</v>
      </c>
      <c r="M6362" t="s">
        <v>503</v>
      </c>
      <c r="N6362" t="s">
        <v>1033</v>
      </c>
      <c r="Q6362" t="s">
        <v>30</v>
      </c>
      <c r="U6362">
        <f t="shared" si="298"/>
        <v>0</v>
      </c>
    </row>
    <row r="6363" spans="1:21" x14ac:dyDescent="0.25">
      <c r="A6363">
        <v>20261107</v>
      </c>
      <c r="B6363" t="s">
        <v>1787</v>
      </c>
      <c r="D6363" t="s">
        <v>503</v>
      </c>
      <c r="G6363">
        <f t="shared" si="297"/>
        <v>0</v>
      </c>
      <c r="H6363" t="s">
        <v>1816</v>
      </c>
      <c r="K6363" t="s">
        <v>1822</v>
      </c>
      <c r="L6363" t="s">
        <v>1120</v>
      </c>
      <c r="M6363" t="s">
        <v>503</v>
      </c>
      <c r="N6363" t="s">
        <v>1037</v>
      </c>
      <c r="Q6363" t="s">
        <v>30</v>
      </c>
      <c r="U6363">
        <f t="shared" si="298"/>
        <v>0</v>
      </c>
    </row>
    <row r="6364" spans="1:21" x14ac:dyDescent="0.25">
      <c r="A6364">
        <v>20261107</v>
      </c>
      <c r="B6364" t="s">
        <v>171</v>
      </c>
      <c r="D6364" t="s">
        <v>1828</v>
      </c>
      <c r="G6364">
        <f t="shared" si="297"/>
        <v>0</v>
      </c>
      <c r="H6364" t="s">
        <v>1816</v>
      </c>
      <c r="M6364" t="s">
        <v>171</v>
      </c>
      <c r="N6364" t="s">
        <v>1033</v>
      </c>
      <c r="Q6364" t="s">
        <v>30</v>
      </c>
      <c r="U6364">
        <f t="shared" si="298"/>
        <v>0</v>
      </c>
    </row>
    <row r="6365" spans="1:21" x14ac:dyDescent="0.25">
      <c r="A6365">
        <v>20261107</v>
      </c>
      <c r="B6365" t="s">
        <v>164</v>
      </c>
      <c r="D6365" t="s">
        <v>1817</v>
      </c>
      <c r="G6365">
        <f t="shared" si="297"/>
        <v>0</v>
      </c>
      <c r="H6365" t="s">
        <v>1816</v>
      </c>
      <c r="M6365" t="s">
        <v>164</v>
      </c>
      <c r="N6365" t="s">
        <v>1033</v>
      </c>
      <c r="Q6365" t="s">
        <v>30</v>
      </c>
      <c r="U6365">
        <f t="shared" si="298"/>
        <v>0</v>
      </c>
    </row>
    <row r="6366" spans="1:21" x14ac:dyDescent="0.25">
      <c r="A6366">
        <v>20261107</v>
      </c>
      <c r="B6366" t="s">
        <v>1828</v>
      </c>
      <c r="D6366" t="s">
        <v>171</v>
      </c>
      <c r="G6366">
        <f t="shared" si="297"/>
        <v>0</v>
      </c>
      <c r="H6366" t="s">
        <v>1816</v>
      </c>
      <c r="M6366" t="s">
        <v>171</v>
      </c>
      <c r="N6366" t="s">
        <v>1037</v>
      </c>
      <c r="Q6366" t="s">
        <v>30</v>
      </c>
      <c r="U6366">
        <f t="shared" si="298"/>
        <v>0</v>
      </c>
    </row>
    <row r="6367" spans="1:21" x14ac:dyDescent="0.25">
      <c r="A6367">
        <v>20261107</v>
      </c>
      <c r="B6367" t="s">
        <v>1817</v>
      </c>
      <c r="D6367" t="s">
        <v>164</v>
      </c>
      <c r="G6367">
        <f t="shared" si="297"/>
        <v>0</v>
      </c>
      <c r="H6367" t="s">
        <v>1816</v>
      </c>
      <c r="M6367" t="s">
        <v>164</v>
      </c>
      <c r="N6367" t="s">
        <v>1037</v>
      </c>
      <c r="Q6367" t="s">
        <v>30</v>
      </c>
      <c r="U6367">
        <f t="shared" si="298"/>
        <v>0</v>
      </c>
    </row>
    <row r="6368" spans="1:21" x14ac:dyDescent="0.25">
      <c r="A6368">
        <v>20261108</v>
      </c>
      <c r="B6368" t="s">
        <v>376</v>
      </c>
      <c r="D6368" t="s">
        <v>1824</v>
      </c>
      <c r="G6368">
        <f t="shared" si="297"/>
        <v>0</v>
      </c>
      <c r="H6368" t="s">
        <v>1816</v>
      </c>
      <c r="K6368" t="s">
        <v>1818</v>
      </c>
      <c r="L6368" t="s">
        <v>1017</v>
      </c>
      <c r="M6368" t="s">
        <v>376</v>
      </c>
      <c r="N6368" t="s">
        <v>1033</v>
      </c>
      <c r="Q6368" t="s">
        <v>30</v>
      </c>
      <c r="U6368">
        <f t="shared" si="298"/>
        <v>0</v>
      </c>
    </row>
    <row r="6369" spans="1:21" x14ac:dyDescent="0.25">
      <c r="A6369">
        <v>20261108</v>
      </c>
      <c r="B6369" t="s">
        <v>1824</v>
      </c>
      <c r="D6369" t="s">
        <v>376</v>
      </c>
      <c r="G6369">
        <f t="shared" si="297"/>
        <v>0</v>
      </c>
      <c r="H6369" t="s">
        <v>1816</v>
      </c>
      <c r="K6369" t="s">
        <v>1818</v>
      </c>
      <c r="L6369" t="s">
        <v>1017</v>
      </c>
      <c r="M6369" t="s">
        <v>376</v>
      </c>
      <c r="N6369" t="s">
        <v>1037</v>
      </c>
      <c r="Q6369" t="s">
        <v>30</v>
      </c>
      <c r="U6369">
        <f t="shared" si="298"/>
        <v>0</v>
      </c>
    </row>
    <row r="6370" spans="1:21" x14ac:dyDescent="0.25">
      <c r="A6370">
        <v>20261114</v>
      </c>
      <c r="B6370" t="s">
        <v>1825</v>
      </c>
      <c r="D6370" t="s">
        <v>1817</v>
      </c>
      <c r="G6370">
        <f t="shared" si="297"/>
        <v>0</v>
      </c>
      <c r="H6370" t="s">
        <v>1816</v>
      </c>
      <c r="K6370" t="s">
        <v>1827</v>
      </c>
      <c r="L6370" t="s">
        <v>1826</v>
      </c>
      <c r="M6370" t="s">
        <v>1825</v>
      </c>
      <c r="N6370" t="s">
        <v>1033</v>
      </c>
      <c r="Q6370" t="s">
        <v>30</v>
      </c>
      <c r="U6370">
        <f t="shared" si="298"/>
        <v>0</v>
      </c>
    </row>
    <row r="6371" spans="1:21" x14ac:dyDescent="0.25">
      <c r="A6371">
        <v>20261114</v>
      </c>
      <c r="B6371" t="s">
        <v>1817</v>
      </c>
      <c r="D6371" t="s">
        <v>1825</v>
      </c>
      <c r="G6371">
        <f t="shared" si="297"/>
        <v>0</v>
      </c>
      <c r="H6371" t="s">
        <v>1816</v>
      </c>
      <c r="K6371" t="s">
        <v>1827</v>
      </c>
      <c r="L6371" t="s">
        <v>1826</v>
      </c>
      <c r="M6371" t="s">
        <v>1825</v>
      </c>
      <c r="N6371" t="s">
        <v>1037</v>
      </c>
      <c r="Q6371" t="s">
        <v>30</v>
      </c>
      <c r="U6371">
        <f t="shared" si="298"/>
        <v>0</v>
      </c>
    </row>
    <row r="6372" spans="1:21" x14ac:dyDescent="0.25">
      <c r="A6372">
        <v>20261114</v>
      </c>
      <c r="B6372" t="s">
        <v>1264</v>
      </c>
      <c r="D6372" t="s">
        <v>1787</v>
      </c>
      <c r="G6372">
        <f t="shared" si="297"/>
        <v>0</v>
      </c>
      <c r="H6372" t="s">
        <v>1816</v>
      </c>
      <c r="K6372" t="s">
        <v>1407</v>
      </c>
      <c r="L6372" t="s">
        <v>1263</v>
      </c>
      <c r="M6372" t="s">
        <v>1264</v>
      </c>
      <c r="N6372" t="s">
        <v>1033</v>
      </c>
      <c r="Q6372" t="s">
        <v>30</v>
      </c>
      <c r="U6372">
        <f t="shared" si="298"/>
        <v>0</v>
      </c>
    </row>
    <row r="6373" spans="1:21" x14ac:dyDescent="0.25">
      <c r="A6373">
        <v>20261114</v>
      </c>
      <c r="B6373" t="s">
        <v>1787</v>
      </c>
      <c r="D6373" t="s">
        <v>1264</v>
      </c>
      <c r="G6373">
        <f t="shared" si="297"/>
        <v>0</v>
      </c>
      <c r="H6373" t="s">
        <v>1816</v>
      </c>
      <c r="K6373" t="s">
        <v>1407</v>
      </c>
      <c r="L6373" t="s">
        <v>1263</v>
      </c>
      <c r="M6373" t="s">
        <v>1264</v>
      </c>
      <c r="N6373" t="s">
        <v>1037</v>
      </c>
      <c r="Q6373" t="s">
        <v>30</v>
      </c>
      <c r="U6373">
        <f t="shared" si="298"/>
        <v>0</v>
      </c>
    </row>
    <row r="6374" spans="1:21" x14ac:dyDescent="0.25">
      <c r="A6374">
        <v>20261114</v>
      </c>
      <c r="B6374" t="s">
        <v>503</v>
      </c>
      <c r="D6374" t="s">
        <v>1824</v>
      </c>
      <c r="G6374">
        <f t="shared" si="297"/>
        <v>0</v>
      </c>
      <c r="H6374" t="s">
        <v>1816</v>
      </c>
      <c r="K6374" t="s">
        <v>1822</v>
      </c>
      <c r="L6374" t="s">
        <v>1120</v>
      </c>
      <c r="M6374" t="s">
        <v>503</v>
      </c>
      <c r="N6374" t="s">
        <v>1033</v>
      </c>
      <c r="Q6374" t="s">
        <v>30</v>
      </c>
      <c r="U6374">
        <f t="shared" si="298"/>
        <v>0</v>
      </c>
    </row>
    <row r="6375" spans="1:21" x14ac:dyDescent="0.25">
      <c r="A6375">
        <v>20261114</v>
      </c>
      <c r="B6375" t="s">
        <v>1824</v>
      </c>
      <c r="D6375" t="s">
        <v>503</v>
      </c>
      <c r="G6375">
        <f t="shared" si="297"/>
        <v>0</v>
      </c>
      <c r="H6375" t="s">
        <v>1816</v>
      </c>
      <c r="K6375" t="s">
        <v>1822</v>
      </c>
      <c r="L6375" t="s">
        <v>1120</v>
      </c>
      <c r="M6375" t="s">
        <v>503</v>
      </c>
      <c r="N6375" t="s">
        <v>1037</v>
      </c>
      <c r="Q6375" t="s">
        <v>30</v>
      </c>
      <c r="U6375">
        <f t="shared" si="298"/>
        <v>0</v>
      </c>
    </row>
    <row r="6376" spans="1:21" x14ac:dyDescent="0.25">
      <c r="A6376">
        <v>20261114</v>
      </c>
      <c r="B6376" t="s">
        <v>164</v>
      </c>
      <c r="D6376" t="s">
        <v>1828</v>
      </c>
      <c r="G6376">
        <f t="shared" si="297"/>
        <v>0</v>
      </c>
      <c r="H6376" t="s">
        <v>1816</v>
      </c>
      <c r="K6376" t="s">
        <v>1820</v>
      </c>
      <c r="L6376" t="s">
        <v>1819</v>
      </c>
      <c r="M6376" t="s">
        <v>164</v>
      </c>
      <c r="N6376" t="s">
        <v>1033</v>
      </c>
      <c r="Q6376" t="s">
        <v>30</v>
      </c>
      <c r="U6376">
        <f t="shared" si="298"/>
        <v>0</v>
      </c>
    </row>
    <row r="6377" spans="1:21" x14ac:dyDescent="0.25">
      <c r="A6377">
        <v>20261114</v>
      </c>
      <c r="B6377" t="s">
        <v>1828</v>
      </c>
      <c r="D6377" t="s">
        <v>164</v>
      </c>
      <c r="G6377">
        <f t="shared" si="297"/>
        <v>0</v>
      </c>
      <c r="H6377" t="s">
        <v>1816</v>
      </c>
      <c r="K6377" t="s">
        <v>1820</v>
      </c>
      <c r="L6377" t="s">
        <v>1819</v>
      </c>
      <c r="M6377" t="s">
        <v>164</v>
      </c>
      <c r="N6377" t="s">
        <v>1037</v>
      </c>
      <c r="Q6377" t="s">
        <v>30</v>
      </c>
      <c r="U6377">
        <f t="shared" si="298"/>
        <v>0</v>
      </c>
    </row>
    <row r="6378" spans="1:21" x14ac:dyDescent="0.25">
      <c r="A6378">
        <v>20261114</v>
      </c>
      <c r="B6378" t="s">
        <v>376</v>
      </c>
      <c r="D6378" t="s">
        <v>1823</v>
      </c>
      <c r="G6378">
        <f t="shared" si="297"/>
        <v>0</v>
      </c>
      <c r="H6378" t="s">
        <v>1816</v>
      </c>
      <c r="K6378" t="s">
        <v>1818</v>
      </c>
      <c r="L6378" t="s">
        <v>1017</v>
      </c>
      <c r="M6378" t="s">
        <v>376</v>
      </c>
      <c r="N6378" t="s">
        <v>1033</v>
      </c>
      <c r="Q6378" t="s">
        <v>30</v>
      </c>
      <c r="U6378">
        <f t="shared" si="298"/>
        <v>0</v>
      </c>
    </row>
    <row r="6379" spans="1:21" x14ac:dyDescent="0.25">
      <c r="A6379">
        <v>20261114</v>
      </c>
      <c r="B6379" t="s">
        <v>1823</v>
      </c>
      <c r="D6379" t="s">
        <v>376</v>
      </c>
      <c r="G6379">
        <f t="shared" si="297"/>
        <v>0</v>
      </c>
      <c r="H6379" t="s">
        <v>1816</v>
      </c>
      <c r="K6379" t="s">
        <v>1818</v>
      </c>
      <c r="L6379" t="s">
        <v>1017</v>
      </c>
      <c r="M6379" t="s">
        <v>376</v>
      </c>
      <c r="N6379" t="s">
        <v>1037</v>
      </c>
      <c r="Q6379" t="s">
        <v>30</v>
      </c>
      <c r="U6379">
        <f t="shared" si="298"/>
        <v>0</v>
      </c>
    </row>
    <row r="6380" spans="1:21" x14ac:dyDescent="0.25">
      <c r="A6380">
        <v>20261114</v>
      </c>
      <c r="B6380" t="s">
        <v>171</v>
      </c>
      <c r="D6380" t="s">
        <v>1821</v>
      </c>
      <c r="G6380">
        <f t="shared" si="297"/>
        <v>0</v>
      </c>
      <c r="H6380" t="s">
        <v>1816</v>
      </c>
      <c r="M6380" t="s">
        <v>171</v>
      </c>
      <c r="N6380" t="s">
        <v>1033</v>
      </c>
      <c r="Q6380" t="s">
        <v>30</v>
      </c>
      <c r="U6380">
        <f t="shared" si="298"/>
        <v>0</v>
      </c>
    </row>
    <row r="6381" spans="1:21" x14ac:dyDescent="0.25">
      <c r="A6381">
        <v>20261114</v>
      </c>
      <c r="B6381" t="s">
        <v>1821</v>
      </c>
      <c r="D6381" t="s">
        <v>171</v>
      </c>
      <c r="G6381">
        <f t="shared" si="297"/>
        <v>0</v>
      </c>
      <c r="H6381" t="s">
        <v>1816</v>
      </c>
      <c r="M6381" t="s">
        <v>171</v>
      </c>
      <c r="N6381" t="s">
        <v>1037</v>
      </c>
      <c r="Q6381" t="s">
        <v>30</v>
      </c>
      <c r="U6381">
        <f t="shared" si="298"/>
        <v>0</v>
      </c>
    </row>
    <row r="6382" spans="1:21" x14ac:dyDescent="0.25">
      <c r="A6382">
        <v>20261121</v>
      </c>
      <c r="B6382" t="s">
        <v>1825</v>
      </c>
      <c r="D6382" t="s">
        <v>1828</v>
      </c>
      <c r="G6382">
        <f t="shared" si="297"/>
        <v>0</v>
      </c>
      <c r="H6382" t="s">
        <v>1816</v>
      </c>
      <c r="K6382" t="s">
        <v>1827</v>
      </c>
      <c r="L6382" t="s">
        <v>1826</v>
      </c>
      <c r="M6382" t="s">
        <v>1825</v>
      </c>
      <c r="N6382" t="s">
        <v>1033</v>
      </c>
      <c r="Q6382" t="s">
        <v>30</v>
      </c>
      <c r="U6382">
        <f t="shared" si="298"/>
        <v>0</v>
      </c>
    </row>
    <row r="6383" spans="1:21" x14ac:dyDescent="0.25">
      <c r="A6383">
        <v>20261121</v>
      </c>
      <c r="B6383" t="s">
        <v>1828</v>
      </c>
      <c r="D6383" t="s">
        <v>1825</v>
      </c>
      <c r="G6383">
        <f t="shared" si="297"/>
        <v>0</v>
      </c>
      <c r="H6383" t="s">
        <v>1816</v>
      </c>
      <c r="K6383" t="s">
        <v>1827</v>
      </c>
      <c r="L6383" t="s">
        <v>1826</v>
      </c>
      <c r="M6383" t="s">
        <v>1825</v>
      </c>
      <c r="N6383" t="s">
        <v>1037</v>
      </c>
      <c r="Q6383" t="s">
        <v>30</v>
      </c>
      <c r="U6383">
        <f t="shared" si="298"/>
        <v>0</v>
      </c>
    </row>
    <row r="6384" spans="1:21" x14ac:dyDescent="0.25">
      <c r="A6384">
        <v>20261121</v>
      </c>
      <c r="B6384" t="s">
        <v>1264</v>
      </c>
      <c r="D6384" t="s">
        <v>1824</v>
      </c>
      <c r="G6384">
        <f t="shared" si="297"/>
        <v>0</v>
      </c>
      <c r="H6384" t="s">
        <v>1816</v>
      </c>
      <c r="K6384" t="s">
        <v>1407</v>
      </c>
      <c r="L6384" t="s">
        <v>1263</v>
      </c>
      <c r="M6384" t="s">
        <v>1264</v>
      </c>
      <c r="N6384" t="s">
        <v>1033</v>
      </c>
      <c r="Q6384" t="s">
        <v>30</v>
      </c>
      <c r="U6384">
        <f t="shared" si="298"/>
        <v>0</v>
      </c>
    </row>
    <row r="6385" spans="1:21" x14ac:dyDescent="0.25">
      <c r="A6385">
        <v>20261121</v>
      </c>
      <c r="B6385" t="s">
        <v>1824</v>
      </c>
      <c r="D6385" t="s">
        <v>1264</v>
      </c>
      <c r="G6385">
        <f t="shared" si="297"/>
        <v>0</v>
      </c>
      <c r="H6385" t="s">
        <v>1816</v>
      </c>
      <c r="K6385" t="s">
        <v>1407</v>
      </c>
      <c r="L6385" t="s">
        <v>1263</v>
      </c>
      <c r="M6385" t="s">
        <v>1264</v>
      </c>
      <c r="N6385" t="s">
        <v>1037</v>
      </c>
      <c r="Q6385" t="s">
        <v>30</v>
      </c>
      <c r="U6385">
        <f t="shared" si="298"/>
        <v>0</v>
      </c>
    </row>
    <row r="6386" spans="1:21" x14ac:dyDescent="0.25">
      <c r="A6386">
        <v>20261121</v>
      </c>
      <c r="B6386" t="s">
        <v>503</v>
      </c>
      <c r="D6386" t="s">
        <v>1823</v>
      </c>
      <c r="G6386">
        <f t="shared" si="297"/>
        <v>0</v>
      </c>
      <c r="H6386" t="s">
        <v>1816</v>
      </c>
      <c r="K6386" t="s">
        <v>1822</v>
      </c>
      <c r="L6386" t="s">
        <v>1120</v>
      </c>
      <c r="M6386" t="s">
        <v>503</v>
      </c>
      <c r="N6386" t="s">
        <v>1033</v>
      </c>
      <c r="Q6386" t="s">
        <v>30</v>
      </c>
      <c r="U6386">
        <f t="shared" si="298"/>
        <v>0</v>
      </c>
    </row>
    <row r="6387" spans="1:21" x14ac:dyDescent="0.25">
      <c r="A6387">
        <v>20261121</v>
      </c>
      <c r="B6387" t="s">
        <v>1823</v>
      </c>
      <c r="D6387" t="s">
        <v>503</v>
      </c>
      <c r="G6387">
        <f t="shared" si="297"/>
        <v>0</v>
      </c>
      <c r="H6387" t="s">
        <v>1816</v>
      </c>
      <c r="K6387" t="s">
        <v>1822</v>
      </c>
      <c r="L6387" t="s">
        <v>1120</v>
      </c>
      <c r="M6387" t="s">
        <v>503</v>
      </c>
      <c r="N6387" t="s">
        <v>1037</v>
      </c>
      <c r="Q6387" t="s">
        <v>30</v>
      </c>
      <c r="U6387">
        <f t="shared" si="298"/>
        <v>0</v>
      </c>
    </row>
    <row r="6388" spans="1:21" x14ac:dyDescent="0.25">
      <c r="A6388">
        <v>20261121</v>
      </c>
      <c r="B6388" t="s">
        <v>164</v>
      </c>
      <c r="D6388" t="s">
        <v>1821</v>
      </c>
      <c r="G6388">
        <f t="shared" si="297"/>
        <v>0</v>
      </c>
      <c r="H6388" t="s">
        <v>1816</v>
      </c>
      <c r="K6388" t="s">
        <v>1820</v>
      </c>
      <c r="L6388" t="s">
        <v>1819</v>
      </c>
      <c r="M6388" t="s">
        <v>164</v>
      </c>
      <c r="N6388" t="s">
        <v>1033</v>
      </c>
      <c r="Q6388" t="s">
        <v>30</v>
      </c>
      <c r="U6388">
        <f t="shared" si="298"/>
        <v>0</v>
      </c>
    </row>
    <row r="6389" spans="1:21" x14ac:dyDescent="0.25">
      <c r="A6389">
        <v>20261121</v>
      </c>
      <c r="B6389" t="s">
        <v>1821</v>
      </c>
      <c r="D6389" t="s">
        <v>164</v>
      </c>
      <c r="G6389">
        <f t="shared" si="297"/>
        <v>0</v>
      </c>
      <c r="H6389" t="s">
        <v>1816</v>
      </c>
      <c r="K6389" t="s">
        <v>1820</v>
      </c>
      <c r="L6389" t="s">
        <v>1819</v>
      </c>
      <c r="M6389" t="s">
        <v>164</v>
      </c>
      <c r="N6389" t="s">
        <v>1037</v>
      </c>
      <c r="Q6389" t="s">
        <v>30</v>
      </c>
      <c r="U6389">
        <f t="shared" si="298"/>
        <v>0</v>
      </c>
    </row>
    <row r="6390" spans="1:21" x14ac:dyDescent="0.25">
      <c r="A6390">
        <v>20261121</v>
      </c>
      <c r="B6390" t="s">
        <v>376</v>
      </c>
      <c r="D6390" t="s">
        <v>1787</v>
      </c>
      <c r="G6390">
        <f t="shared" si="297"/>
        <v>0</v>
      </c>
      <c r="H6390" t="s">
        <v>1816</v>
      </c>
      <c r="K6390" t="s">
        <v>1818</v>
      </c>
      <c r="L6390" t="s">
        <v>1017</v>
      </c>
      <c r="M6390" t="s">
        <v>376</v>
      </c>
      <c r="N6390" t="s">
        <v>1033</v>
      </c>
      <c r="Q6390" t="s">
        <v>30</v>
      </c>
      <c r="U6390">
        <f t="shared" si="298"/>
        <v>0</v>
      </c>
    </row>
    <row r="6391" spans="1:21" x14ac:dyDescent="0.25">
      <c r="A6391">
        <v>20261121</v>
      </c>
      <c r="B6391" t="s">
        <v>1787</v>
      </c>
      <c r="D6391" t="s">
        <v>376</v>
      </c>
      <c r="G6391">
        <f t="shared" si="297"/>
        <v>0</v>
      </c>
      <c r="H6391" t="s">
        <v>1816</v>
      </c>
      <c r="K6391" t="s">
        <v>1818</v>
      </c>
      <c r="L6391" t="s">
        <v>1017</v>
      </c>
      <c r="M6391" t="s">
        <v>376</v>
      </c>
      <c r="N6391" t="s">
        <v>1037</v>
      </c>
      <c r="Q6391" t="s">
        <v>30</v>
      </c>
      <c r="U6391">
        <f t="shared" si="298"/>
        <v>0</v>
      </c>
    </row>
    <row r="6392" spans="1:21" x14ac:dyDescent="0.25">
      <c r="A6392">
        <v>20261121</v>
      </c>
      <c r="B6392" t="s">
        <v>171</v>
      </c>
      <c r="D6392" t="s">
        <v>1817</v>
      </c>
      <c r="G6392">
        <f t="shared" si="297"/>
        <v>0</v>
      </c>
      <c r="H6392" t="s">
        <v>1816</v>
      </c>
      <c r="M6392" t="s">
        <v>171</v>
      </c>
      <c r="N6392" t="s">
        <v>1033</v>
      </c>
      <c r="Q6392" t="s">
        <v>30</v>
      </c>
      <c r="U6392">
        <f t="shared" si="298"/>
        <v>0</v>
      </c>
    </row>
    <row r="6393" spans="1:21" x14ac:dyDescent="0.25">
      <c r="A6393">
        <v>20261121</v>
      </c>
      <c r="B6393" t="s">
        <v>1817</v>
      </c>
      <c r="D6393" t="s">
        <v>171</v>
      </c>
      <c r="G6393">
        <f t="shared" si="297"/>
        <v>0</v>
      </c>
      <c r="H6393" t="s">
        <v>1816</v>
      </c>
      <c r="M6393" t="s">
        <v>171</v>
      </c>
      <c r="N6393" t="s">
        <v>1037</v>
      </c>
      <c r="Q6393" t="s">
        <v>30</v>
      </c>
      <c r="U6393">
        <f t="shared" si="298"/>
        <v>0</v>
      </c>
    </row>
  </sheetData>
  <sortState xmlns:xlrd2="http://schemas.microsoft.com/office/spreadsheetml/2017/richdata2" ref="A2:U6393">
    <sortCondition ref="A2:A6393"/>
    <sortCondition ref="H2:H6393"/>
    <sortCondition ref="K2:K6393"/>
    <sortCondition descending="1" ref="N2:N6393"/>
  </sortState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E6BCF-3F2E-42FC-995F-E216FAE34B88}">
  <dimension ref="A1:W944"/>
  <sheetViews>
    <sheetView workbookViewId="0">
      <selection activeCell="B1" sqref="B1"/>
    </sheetView>
  </sheetViews>
  <sheetFormatPr defaultRowHeight="15" x14ac:dyDescent="0.25"/>
  <cols>
    <col min="2" max="2" width="32.140625" bestFit="1" customWidth="1"/>
    <col min="3" max="4" width="7.28515625" customWidth="1"/>
    <col min="5" max="5" width="18.7109375" customWidth="1"/>
    <col min="6" max="6" width="5.42578125" customWidth="1"/>
    <col min="7" max="14" width="5.140625" customWidth="1"/>
    <col min="15" max="15" width="10.85546875" customWidth="1"/>
    <col min="16" max="16" width="11.5703125" customWidth="1"/>
    <col min="25" max="25" width="10.7109375" customWidth="1"/>
  </cols>
  <sheetData>
    <row r="1" spans="1:23" s="98" customFormat="1" ht="55.5" customHeight="1" x14ac:dyDescent="0.25">
      <c r="A1" s="98" t="s">
        <v>27</v>
      </c>
      <c r="B1" s="99" t="s">
        <v>2954</v>
      </c>
      <c r="C1" s="99" t="s">
        <v>2629</v>
      </c>
      <c r="D1" s="99" t="s">
        <v>2965</v>
      </c>
      <c r="E1" s="99" t="s">
        <v>1</v>
      </c>
      <c r="F1" s="99" t="s">
        <v>6</v>
      </c>
      <c r="G1" s="99" t="s">
        <v>3</v>
      </c>
      <c r="H1" s="99" t="s">
        <v>207</v>
      </c>
      <c r="I1" s="99" t="s">
        <v>4</v>
      </c>
      <c r="J1" s="99" t="s">
        <v>1650</v>
      </c>
      <c r="K1" s="99" t="s">
        <v>1649</v>
      </c>
      <c r="L1" s="99" t="s">
        <v>2964</v>
      </c>
      <c r="M1" s="99" t="s">
        <v>2963</v>
      </c>
      <c r="N1" s="99" t="s">
        <v>2962</v>
      </c>
      <c r="O1" s="99" t="s">
        <v>2948</v>
      </c>
      <c r="P1" s="99" t="s">
        <v>2961</v>
      </c>
      <c r="Q1" s="99" t="s">
        <v>2945</v>
      </c>
      <c r="R1" s="98" t="s">
        <v>2960</v>
      </c>
      <c r="S1" s="98" t="s">
        <v>2959</v>
      </c>
      <c r="T1" s="98" t="s">
        <v>2958</v>
      </c>
      <c r="U1" s="98" t="s">
        <v>2957</v>
      </c>
      <c r="V1" s="98" t="s">
        <v>2966</v>
      </c>
      <c r="W1" s="98" t="s">
        <v>2967</v>
      </c>
    </row>
    <row r="2" spans="1:23" x14ac:dyDescent="0.25">
      <c r="A2">
        <v>1883</v>
      </c>
      <c r="B2" t="s">
        <v>2943</v>
      </c>
      <c r="D2">
        <v>1</v>
      </c>
      <c r="E2" t="s">
        <v>376</v>
      </c>
      <c r="F2" s="1">
        <f>G2*2+H2+SUMIFS('Rugby Union - Intl Results'!U:U,'Rugby Union - Intl Results'!B:B,E2,'Rugby Union - Intl Results'!H:H,B2)</f>
        <v>6</v>
      </c>
      <c r="G2">
        <f>COUNTIFS('Rugby Union - Intl Results'!B:B,E2,'Rugby Union - Intl Results'!H:H,B2,'Rugby Union - Intl Results'!C:C,"W")</f>
        <v>3</v>
      </c>
      <c r="H2">
        <f>COUNTIFS('Rugby Union - Intl Results'!B:B,E2,'Rugby Union - Intl Results'!H:H,B2,'Rugby Union - Intl Results'!C:C,"D")</f>
        <v>0</v>
      </c>
      <c r="I2">
        <f>COUNTIFS('Rugby Union - Intl Results'!B:B,E2,'Rugby Union - Intl Results'!H:H,B2,'Rugby Union - Intl Results'!C:C,"L")</f>
        <v>0</v>
      </c>
      <c r="J2">
        <f>SUMIFS('Rugby Union - Intl Results'!E:E,'Rugby Union - Intl Results'!B:B,E2,'Rugby Union - Intl Results'!H:H,B2)</f>
        <v>4</v>
      </c>
      <c r="K2">
        <f>SUMIFS('Rugby Union - Intl Results'!F:F,'Rugby Union - Intl Results'!B:B,E2,'Rugby Union - Intl Results'!H:H,B2)</f>
        <v>0</v>
      </c>
      <c r="L2">
        <f t="shared" ref="L2:L65" si="0">J2-K2</f>
        <v>4</v>
      </c>
      <c r="O2" t="s">
        <v>30</v>
      </c>
      <c r="U2" s="95" t="s">
        <v>30</v>
      </c>
      <c r="V2" s="95" t="s">
        <v>30</v>
      </c>
      <c r="W2" s="95"/>
    </row>
    <row r="3" spans="1:23" x14ac:dyDescent="0.25">
      <c r="A3">
        <v>1883</v>
      </c>
      <c r="B3" t="s">
        <v>2943</v>
      </c>
      <c r="D3">
        <v>2</v>
      </c>
      <c r="E3" t="s">
        <v>503</v>
      </c>
      <c r="F3" s="1">
        <f t="shared" ref="F3:F66" si="1">G3*2+H3</f>
        <v>4</v>
      </c>
      <c r="G3">
        <f>COUNTIFS('Rugby Union - Intl Results'!B:B,E3,'Rugby Union - Intl Results'!H:H,B3,'Rugby Union - Intl Results'!C:C,"W")</f>
        <v>2</v>
      </c>
      <c r="H3">
        <f>COUNTIFS('Rugby Union - Intl Results'!B:B,E3,'Rugby Union - Intl Results'!H:H,B3,'Rugby Union - Intl Results'!C:C,"D")</f>
        <v>0</v>
      </c>
      <c r="I3">
        <f>COUNTIFS('Rugby Union - Intl Results'!B:B,E3,'Rugby Union - Intl Results'!H:H,B3,'Rugby Union - Intl Results'!C:C,"L")</f>
        <v>1</v>
      </c>
      <c r="J3">
        <f>SUMIFS('Rugby Union - Intl Results'!E:E,'Rugby Union - Intl Results'!B:B,E3,'Rugby Union - Intl Results'!H:H,B3)</f>
        <v>4</v>
      </c>
      <c r="K3">
        <f>SUMIFS('Rugby Union - Intl Results'!F:F,'Rugby Union - Intl Results'!B:B,E3,'Rugby Union - Intl Results'!H:H,B3)</f>
        <v>2</v>
      </c>
      <c r="L3">
        <f t="shared" si="0"/>
        <v>2</v>
      </c>
      <c r="O3" t="s">
        <v>30</v>
      </c>
      <c r="U3" s="95"/>
      <c r="V3" s="95"/>
      <c r="W3" s="95"/>
    </row>
    <row r="4" spans="1:23" x14ac:dyDescent="0.25">
      <c r="A4">
        <v>1883</v>
      </c>
      <c r="B4" t="s">
        <v>2943</v>
      </c>
      <c r="D4">
        <v>3</v>
      </c>
      <c r="E4" t="s">
        <v>1825</v>
      </c>
      <c r="F4" s="1">
        <f t="shared" si="1"/>
        <v>0</v>
      </c>
      <c r="G4">
        <f>COUNTIFS('Rugby Union - Intl Results'!B:B,E4,'Rugby Union - Intl Results'!H:H,B4,'Rugby Union - Intl Results'!C:C,"W")</f>
        <v>0</v>
      </c>
      <c r="H4">
        <f>COUNTIFS('Rugby Union - Intl Results'!B:B,E4,'Rugby Union - Intl Results'!H:H,B4,'Rugby Union - Intl Results'!C:C,"D")</f>
        <v>0</v>
      </c>
      <c r="I4">
        <f>COUNTIFS('Rugby Union - Intl Results'!B:B,E4,'Rugby Union - Intl Results'!H:H,B4,'Rugby Union - Intl Results'!C:C,"L")</f>
        <v>2</v>
      </c>
      <c r="J4">
        <f>SUMIFS('Rugby Union - Intl Results'!E:E,'Rugby Union - Intl Results'!B:B,E4,'Rugby Union - Intl Results'!H:H,B4)</f>
        <v>0</v>
      </c>
      <c r="K4">
        <f>SUMIFS('Rugby Union - Intl Results'!F:F,'Rugby Union - Intl Results'!B:B,E4,'Rugby Union - Intl Results'!H:H,B4)</f>
        <v>2</v>
      </c>
      <c r="L4">
        <f t="shared" si="0"/>
        <v>-2</v>
      </c>
      <c r="O4" t="s">
        <v>30</v>
      </c>
      <c r="U4" s="95"/>
      <c r="V4" s="95"/>
      <c r="W4" s="95"/>
    </row>
    <row r="5" spans="1:23" x14ac:dyDescent="0.25">
      <c r="A5">
        <v>1883</v>
      </c>
      <c r="B5" t="s">
        <v>2943</v>
      </c>
      <c r="D5">
        <v>4</v>
      </c>
      <c r="E5" t="s">
        <v>1264</v>
      </c>
      <c r="F5" s="1">
        <f t="shared" si="1"/>
        <v>0</v>
      </c>
      <c r="G5">
        <f>COUNTIFS('Rugby Union - Intl Results'!B:B,E5,'Rugby Union - Intl Results'!H:H,B5,'Rugby Union - Intl Results'!C:C,"W")</f>
        <v>0</v>
      </c>
      <c r="H5">
        <f>COUNTIFS('Rugby Union - Intl Results'!B:B,E5,'Rugby Union - Intl Results'!H:H,B5,'Rugby Union - Intl Results'!C:C,"D")</f>
        <v>0</v>
      </c>
      <c r="I5">
        <f>COUNTIFS('Rugby Union - Intl Results'!B:B,E5,'Rugby Union - Intl Results'!H:H,B5,'Rugby Union - Intl Results'!C:C,"L")</f>
        <v>2</v>
      </c>
      <c r="J5">
        <f>SUMIFS('Rugby Union - Intl Results'!E:E,'Rugby Union - Intl Results'!B:B,E5,'Rugby Union - Intl Results'!H:H,B5)</f>
        <v>1</v>
      </c>
      <c r="K5">
        <f>SUMIFS('Rugby Union - Intl Results'!F:F,'Rugby Union - Intl Results'!B:B,E5,'Rugby Union - Intl Results'!H:H,B5)</f>
        <v>5</v>
      </c>
      <c r="L5">
        <f t="shared" si="0"/>
        <v>-4</v>
      </c>
      <c r="O5" t="s">
        <v>30</v>
      </c>
      <c r="U5" s="95"/>
      <c r="V5" s="95"/>
      <c r="W5" s="95"/>
    </row>
    <row r="6" spans="1:23" x14ac:dyDescent="0.25">
      <c r="A6">
        <v>1884</v>
      </c>
      <c r="B6" t="s">
        <v>2941</v>
      </c>
      <c r="D6">
        <v>1</v>
      </c>
      <c r="E6" t="s">
        <v>376</v>
      </c>
      <c r="F6" s="1">
        <f t="shared" si="1"/>
        <v>6</v>
      </c>
      <c r="G6">
        <f>COUNTIFS('Rugby Union - Intl Results'!B:B,E6,'Rugby Union - Intl Results'!H:H,B6,'Rugby Union - Intl Results'!C:C,"W")</f>
        <v>3</v>
      </c>
      <c r="H6">
        <f>COUNTIFS('Rugby Union - Intl Results'!B:B,E6,'Rugby Union - Intl Results'!H:H,B6,'Rugby Union - Intl Results'!C:C,"D")</f>
        <v>0</v>
      </c>
      <c r="I6">
        <f>COUNTIFS('Rugby Union - Intl Results'!B:B,E6,'Rugby Union - Intl Results'!H:H,B6,'Rugby Union - Intl Results'!C:C,"L")</f>
        <v>0</v>
      </c>
      <c r="J6">
        <f>SUMIFS('Rugby Union - Intl Results'!E:E,'Rugby Union - Intl Results'!B:B,E6,'Rugby Union - Intl Results'!H:H,B6)</f>
        <v>4</v>
      </c>
      <c r="K6">
        <f>SUMIFS('Rugby Union - Intl Results'!F:F,'Rugby Union - Intl Results'!B:B,E6,'Rugby Union - Intl Results'!H:H,B6)</f>
        <v>1</v>
      </c>
      <c r="L6">
        <f t="shared" si="0"/>
        <v>3</v>
      </c>
      <c r="O6" t="s">
        <v>30</v>
      </c>
      <c r="U6" s="95" t="s">
        <v>30</v>
      </c>
      <c r="V6" s="95" t="s">
        <v>30</v>
      </c>
      <c r="W6" s="95"/>
    </row>
    <row r="7" spans="1:23" x14ac:dyDescent="0.25">
      <c r="A7">
        <v>1884</v>
      </c>
      <c r="B7" t="s">
        <v>2941</v>
      </c>
      <c r="D7">
        <v>2</v>
      </c>
      <c r="E7" t="s">
        <v>503</v>
      </c>
      <c r="F7" s="1">
        <f t="shared" si="1"/>
        <v>4</v>
      </c>
      <c r="G7">
        <f>COUNTIFS('Rugby Union - Intl Results'!B:B,E7,'Rugby Union - Intl Results'!H:H,B7,'Rugby Union - Intl Results'!C:C,"W")</f>
        <v>2</v>
      </c>
      <c r="H7">
        <f>COUNTIFS('Rugby Union - Intl Results'!B:B,E7,'Rugby Union - Intl Results'!H:H,B7,'Rugby Union - Intl Results'!C:C,"D")</f>
        <v>0</v>
      </c>
      <c r="I7">
        <f>COUNTIFS('Rugby Union - Intl Results'!B:B,E7,'Rugby Union - Intl Results'!H:H,B7,'Rugby Union - Intl Results'!C:C,"L")</f>
        <v>1</v>
      </c>
      <c r="J7">
        <f>SUMIFS('Rugby Union - Intl Results'!E:E,'Rugby Union - Intl Results'!B:B,E7,'Rugby Union - Intl Results'!H:H,B7)</f>
        <v>3</v>
      </c>
      <c r="K7">
        <f>SUMIFS('Rugby Union - Intl Results'!F:F,'Rugby Union - Intl Results'!B:B,E7,'Rugby Union - Intl Results'!H:H,B7)</f>
        <v>1</v>
      </c>
      <c r="L7">
        <f t="shared" si="0"/>
        <v>2</v>
      </c>
      <c r="O7" t="s">
        <v>30</v>
      </c>
      <c r="U7" s="95"/>
      <c r="V7" s="95"/>
      <c r="W7" s="95"/>
    </row>
    <row r="8" spans="1:23" x14ac:dyDescent="0.25">
      <c r="A8">
        <v>1884</v>
      </c>
      <c r="B8" t="s">
        <v>2941</v>
      </c>
      <c r="D8">
        <v>3</v>
      </c>
      <c r="E8" t="s">
        <v>1264</v>
      </c>
      <c r="F8" s="1">
        <f t="shared" si="1"/>
        <v>2</v>
      </c>
      <c r="G8">
        <f>COUNTIFS('Rugby Union - Intl Results'!B:B,E8,'Rugby Union - Intl Results'!H:H,B8,'Rugby Union - Intl Results'!C:C,"W")</f>
        <v>1</v>
      </c>
      <c r="H8">
        <f>COUNTIFS('Rugby Union - Intl Results'!B:B,E8,'Rugby Union - Intl Results'!H:H,B8,'Rugby Union - Intl Results'!C:C,"D")</f>
        <v>0</v>
      </c>
      <c r="I8">
        <f>COUNTIFS('Rugby Union - Intl Results'!B:B,E8,'Rugby Union - Intl Results'!H:H,B8,'Rugby Union - Intl Results'!C:C,"L")</f>
        <v>2</v>
      </c>
      <c r="J8">
        <f>SUMIFS('Rugby Union - Intl Results'!E:E,'Rugby Union - Intl Results'!B:B,E8,'Rugby Union - Intl Results'!H:H,B8)</f>
        <v>2</v>
      </c>
      <c r="K8">
        <f>SUMIFS('Rugby Union - Intl Results'!F:F,'Rugby Union - Intl Results'!B:B,E8,'Rugby Union - Intl Results'!H:H,B8)</f>
        <v>3</v>
      </c>
      <c r="L8">
        <f t="shared" si="0"/>
        <v>-1</v>
      </c>
      <c r="O8" t="s">
        <v>30</v>
      </c>
      <c r="U8" s="95"/>
      <c r="V8" s="95"/>
      <c r="W8" s="95"/>
    </row>
    <row r="9" spans="1:23" x14ac:dyDescent="0.25">
      <c r="A9">
        <v>1884</v>
      </c>
      <c r="B9" t="s">
        <v>2941</v>
      </c>
      <c r="D9">
        <v>4</v>
      </c>
      <c r="E9" t="s">
        <v>1825</v>
      </c>
      <c r="F9" s="1">
        <f t="shared" si="1"/>
        <v>0</v>
      </c>
      <c r="G9">
        <f>COUNTIFS('Rugby Union - Intl Results'!B:B,E9,'Rugby Union - Intl Results'!H:H,B9,'Rugby Union - Intl Results'!C:C,"W")</f>
        <v>0</v>
      </c>
      <c r="H9">
        <f>COUNTIFS('Rugby Union - Intl Results'!B:B,E9,'Rugby Union - Intl Results'!H:H,B9,'Rugby Union - Intl Results'!C:C,"D")</f>
        <v>0</v>
      </c>
      <c r="I9">
        <f>COUNTIFS('Rugby Union - Intl Results'!B:B,E9,'Rugby Union - Intl Results'!H:H,B9,'Rugby Union - Intl Results'!C:C,"L")</f>
        <v>3</v>
      </c>
      <c r="J9">
        <f>SUMIFS('Rugby Union - Intl Results'!E:E,'Rugby Union - Intl Results'!B:B,E9,'Rugby Union - Intl Results'!H:H,B9)</f>
        <v>0</v>
      </c>
      <c r="K9">
        <f>SUMIFS('Rugby Union - Intl Results'!F:F,'Rugby Union - Intl Results'!B:B,E9,'Rugby Union - Intl Results'!H:H,B9)</f>
        <v>4</v>
      </c>
      <c r="L9">
        <f t="shared" si="0"/>
        <v>-4</v>
      </c>
      <c r="O9" t="s">
        <v>30</v>
      </c>
      <c r="U9" s="95"/>
      <c r="V9" s="95"/>
      <c r="W9" s="95"/>
    </row>
    <row r="10" spans="1:23" x14ac:dyDescent="0.25">
      <c r="A10">
        <v>1885</v>
      </c>
      <c r="B10" t="s">
        <v>2940</v>
      </c>
      <c r="D10">
        <v>1</v>
      </c>
      <c r="E10" t="s">
        <v>376</v>
      </c>
      <c r="F10" s="1">
        <f t="shared" si="1"/>
        <v>4</v>
      </c>
      <c r="G10">
        <f>COUNTIFS('Rugby Union - Intl Results'!B:B,E10,'Rugby Union - Intl Results'!H:H,B10,'Rugby Union - Intl Results'!C:C,"W")</f>
        <v>2</v>
      </c>
      <c r="H10">
        <f>COUNTIFS('Rugby Union - Intl Results'!B:B,E10,'Rugby Union - Intl Results'!H:H,B10,'Rugby Union - Intl Results'!C:C,"D")</f>
        <v>0</v>
      </c>
      <c r="I10">
        <f>COUNTIFS('Rugby Union - Intl Results'!B:B,E10,'Rugby Union - Intl Results'!H:H,B10,'Rugby Union - Intl Results'!C:C,"L")</f>
        <v>0</v>
      </c>
      <c r="J10">
        <f>SUMIFS('Rugby Union - Intl Results'!E:E,'Rugby Union - Intl Results'!B:B,E10,'Rugby Union - Intl Results'!H:H,B10)</f>
        <v>3</v>
      </c>
      <c r="K10">
        <f>SUMIFS('Rugby Union - Intl Results'!F:F,'Rugby Union - Intl Results'!B:B,E10,'Rugby Union - Intl Results'!H:H,B10)</f>
        <v>1</v>
      </c>
      <c r="L10">
        <f t="shared" si="0"/>
        <v>2</v>
      </c>
      <c r="O10" t="s">
        <v>30</v>
      </c>
      <c r="U10" s="95"/>
      <c r="V10" s="95"/>
      <c r="W10" s="95"/>
    </row>
    <row r="11" spans="1:23" x14ac:dyDescent="0.25">
      <c r="A11">
        <v>1885</v>
      </c>
      <c r="B11" t="s">
        <v>2940</v>
      </c>
      <c r="D11">
        <v>2</v>
      </c>
      <c r="E11" t="s">
        <v>503</v>
      </c>
      <c r="F11" s="1">
        <f t="shared" si="1"/>
        <v>3</v>
      </c>
      <c r="G11">
        <f>COUNTIFS('Rugby Union - Intl Results'!B:B,E11,'Rugby Union - Intl Results'!H:H,B11,'Rugby Union - Intl Results'!C:C,"W")</f>
        <v>1</v>
      </c>
      <c r="H11">
        <f>COUNTIFS('Rugby Union - Intl Results'!B:B,E11,'Rugby Union - Intl Results'!H:H,B11,'Rugby Union - Intl Results'!C:C,"D")</f>
        <v>1</v>
      </c>
      <c r="I11">
        <f>COUNTIFS('Rugby Union - Intl Results'!B:B,E11,'Rugby Union - Intl Results'!H:H,B11,'Rugby Union - Intl Results'!C:C,"L")</f>
        <v>0</v>
      </c>
      <c r="J11">
        <f>SUMIFS('Rugby Union - Intl Results'!E:E,'Rugby Union - Intl Results'!B:B,E11,'Rugby Union - Intl Results'!H:H,B11)</f>
        <v>1</v>
      </c>
      <c r="K11">
        <f>SUMIFS('Rugby Union - Intl Results'!F:F,'Rugby Union - Intl Results'!B:B,E11,'Rugby Union - Intl Results'!H:H,B11)</f>
        <v>0</v>
      </c>
      <c r="L11">
        <f t="shared" si="0"/>
        <v>1</v>
      </c>
      <c r="O11" t="s">
        <v>30</v>
      </c>
      <c r="U11" s="95"/>
      <c r="V11" s="95"/>
      <c r="W11" s="95"/>
    </row>
    <row r="12" spans="1:23" x14ac:dyDescent="0.25">
      <c r="A12">
        <v>1885</v>
      </c>
      <c r="B12" t="s">
        <v>2940</v>
      </c>
      <c r="D12">
        <v>3</v>
      </c>
      <c r="E12" t="s">
        <v>1264</v>
      </c>
      <c r="F12" s="1">
        <f t="shared" si="1"/>
        <v>1</v>
      </c>
      <c r="G12">
        <f>COUNTIFS('Rugby Union - Intl Results'!B:B,E12,'Rugby Union - Intl Results'!H:H,B12,'Rugby Union - Intl Results'!C:C,"W")</f>
        <v>0</v>
      </c>
      <c r="H12">
        <f>COUNTIFS('Rugby Union - Intl Results'!B:B,E12,'Rugby Union - Intl Results'!H:H,B12,'Rugby Union - Intl Results'!C:C,"D")</f>
        <v>1</v>
      </c>
      <c r="I12">
        <f>COUNTIFS('Rugby Union - Intl Results'!B:B,E12,'Rugby Union - Intl Results'!H:H,B12,'Rugby Union - Intl Results'!C:C,"L")</f>
        <v>1</v>
      </c>
      <c r="J12">
        <f>SUMIFS('Rugby Union - Intl Results'!E:E,'Rugby Union - Intl Results'!B:B,E12,'Rugby Union - Intl Results'!H:H,B12)</f>
        <v>1</v>
      </c>
      <c r="K12">
        <f>SUMIFS('Rugby Union - Intl Results'!F:F,'Rugby Union - Intl Results'!B:B,E12,'Rugby Union - Intl Results'!H:H,B12)</f>
        <v>2</v>
      </c>
      <c r="L12">
        <f t="shared" si="0"/>
        <v>-1</v>
      </c>
      <c r="O12" t="s">
        <v>30</v>
      </c>
      <c r="U12" s="95"/>
      <c r="V12" s="95"/>
      <c r="W12" s="95"/>
    </row>
    <row r="13" spans="1:23" x14ac:dyDescent="0.25">
      <c r="A13">
        <v>1885</v>
      </c>
      <c r="B13" t="s">
        <v>2940</v>
      </c>
      <c r="D13">
        <v>4</v>
      </c>
      <c r="E13" t="s">
        <v>1825</v>
      </c>
      <c r="F13" s="1">
        <f t="shared" si="1"/>
        <v>0</v>
      </c>
      <c r="G13">
        <f>COUNTIFS('Rugby Union - Intl Results'!B:B,E13,'Rugby Union - Intl Results'!H:H,B13,'Rugby Union - Intl Results'!C:C,"W")</f>
        <v>0</v>
      </c>
      <c r="H13">
        <f>COUNTIFS('Rugby Union - Intl Results'!B:B,E13,'Rugby Union - Intl Results'!H:H,B13,'Rugby Union - Intl Results'!C:C,"D")</f>
        <v>0</v>
      </c>
      <c r="I13">
        <f>COUNTIFS('Rugby Union - Intl Results'!B:B,E13,'Rugby Union - Intl Results'!H:H,B13,'Rugby Union - Intl Results'!C:C,"L")</f>
        <v>2</v>
      </c>
      <c r="J13">
        <f>SUMIFS('Rugby Union - Intl Results'!E:E,'Rugby Union - Intl Results'!B:B,E13,'Rugby Union - Intl Results'!H:H,B13)</f>
        <v>0</v>
      </c>
      <c r="K13">
        <f>SUMIFS('Rugby Union - Intl Results'!F:F,'Rugby Union - Intl Results'!B:B,E13,'Rugby Union - Intl Results'!H:H,B13)</f>
        <v>2</v>
      </c>
      <c r="L13">
        <f t="shared" si="0"/>
        <v>-2</v>
      </c>
      <c r="O13" t="s">
        <v>30</v>
      </c>
      <c r="U13" s="95"/>
      <c r="V13" s="95"/>
      <c r="W13" s="95"/>
    </row>
    <row r="14" spans="1:23" x14ac:dyDescent="0.25">
      <c r="A14">
        <v>1886</v>
      </c>
      <c r="B14" t="s">
        <v>2939</v>
      </c>
      <c r="D14">
        <v>1</v>
      </c>
      <c r="E14" t="s">
        <v>503</v>
      </c>
      <c r="F14" s="1">
        <f t="shared" si="1"/>
        <v>5</v>
      </c>
      <c r="G14">
        <f>COUNTIFS('Rugby Union - Intl Results'!B:B,E14,'Rugby Union - Intl Results'!H:H,B14,'Rugby Union - Intl Results'!C:C,"W")</f>
        <v>2</v>
      </c>
      <c r="H14">
        <f>COUNTIFS('Rugby Union - Intl Results'!B:B,E14,'Rugby Union - Intl Results'!H:H,B14,'Rugby Union - Intl Results'!C:C,"D")</f>
        <v>1</v>
      </c>
      <c r="I14">
        <f>COUNTIFS('Rugby Union - Intl Results'!B:B,E14,'Rugby Union - Intl Results'!H:H,B14,'Rugby Union - Intl Results'!C:C,"L")</f>
        <v>0</v>
      </c>
      <c r="J14">
        <f>SUMIFS('Rugby Union - Intl Results'!E:E,'Rugby Union - Intl Results'!B:B,E14,'Rugby Union - Intl Results'!H:H,B14)</f>
        <v>6</v>
      </c>
      <c r="K14">
        <f>SUMIFS('Rugby Union - Intl Results'!F:F,'Rugby Union - Intl Results'!B:B,E14,'Rugby Union - Intl Results'!H:H,B14)</f>
        <v>0</v>
      </c>
      <c r="L14">
        <f t="shared" si="0"/>
        <v>6</v>
      </c>
      <c r="O14" t="s">
        <v>30</v>
      </c>
      <c r="U14" s="95" t="s">
        <v>30</v>
      </c>
      <c r="V14" s="95"/>
      <c r="W14" s="95"/>
    </row>
    <row r="15" spans="1:23" x14ac:dyDescent="0.25">
      <c r="A15">
        <v>1886</v>
      </c>
      <c r="B15" t="s">
        <v>2939</v>
      </c>
      <c r="D15">
        <v>2</v>
      </c>
      <c r="E15" t="s">
        <v>376</v>
      </c>
      <c r="F15" s="1">
        <f t="shared" si="1"/>
        <v>5</v>
      </c>
      <c r="G15">
        <f>COUNTIFS('Rugby Union - Intl Results'!B:B,E15,'Rugby Union - Intl Results'!H:H,B15,'Rugby Union - Intl Results'!C:C,"W")</f>
        <v>2</v>
      </c>
      <c r="H15">
        <f>COUNTIFS('Rugby Union - Intl Results'!B:B,E15,'Rugby Union - Intl Results'!H:H,B15,'Rugby Union - Intl Results'!C:C,"D")</f>
        <v>1</v>
      </c>
      <c r="I15">
        <f>COUNTIFS('Rugby Union - Intl Results'!B:B,E15,'Rugby Union - Intl Results'!H:H,B15,'Rugby Union - Intl Results'!C:C,"L")</f>
        <v>0</v>
      </c>
      <c r="J15">
        <f>SUMIFS('Rugby Union - Intl Results'!E:E,'Rugby Union - Intl Results'!B:B,E15,'Rugby Union - Intl Results'!H:H,B15)</f>
        <v>3</v>
      </c>
      <c r="K15">
        <f>SUMIFS('Rugby Union - Intl Results'!F:F,'Rugby Union - Intl Results'!B:B,E15,'Rugby Union - Intl Results'!H:H,B15)</f>
        <v>1</v>
      </c>
      <c r="L15">
        <f t="shared" si="0"/>
        <v>2</v>
      </c>
      <c r="O15" t="s">
        <v>30</v>
      </c>
      <c r="U15" s="95" t="s">
        <v>30</v>
      </c>
      <c r="V15" s="95"/>
      <c r="W15" s="95"/>
    </row>
    <row r="16" spans="1:23" x14ac:dyDescent="0.25">
      <c r="A16">
        <v>1886</v>
      </c>
      <c r="B16" t="s">
        <v>2939</v>
      </c>
      <c r="D16">
        <v>3</v>
      </c>
      <c r="E16" t="s">
        <v>1264</v>
      </c>
      <c r="F16" s="1">
        <f t="shared" si="1"/>
        <v>0</v>
      </c>
      <c r="G16">
        <f>COUNTIFS('Rugby Union - Intl Results'!B:B,E16,'Rugby Union - Intl Results'!H:H,B16,'Rugby Union - Intl Results'!C:C,"W")</f>
        <v>0</v>
      </c>
      <c r="H16">
        <f>COUNTIFS('Rugby Union - Intl Results'!B:B,E16,'Rugby Union - Intl Results'!H:H,B16,'Rugby Union - Intl Results'!C:C,"D")</f>
        <v>0</v>
      </c>
      <c r="I16">
        <f>COUNTIFS('Rugby Union - Intl Results'!B:B,E16,'Rugby Union - Intl Results'!H:H,B16,'Rugby Union - Intl Results'!C:C,"L")</f>
        <v>2</v>
      </c>
      <c r="J16">
        <f>SUMIFS('Rugby Union - Intl Results'!E:E,'Rugby Union - Intl Results'!B:B,E16,'Rugby Union - Intl Results'!H:H,B16)</f>
        <v>1</v>
      </c>
      <c r="K16">
        <f>SUMIFS('Rugby Union - Intl Results'!F:F,'Rugby Union - Intl Results'!B:B,E16,'Rugby Union - Intl Results'!H:H,B16)</f>
        <v>4</v>
      </c>
      <c r="L16">
        <f t="shared" si="0"/>
        <v>-3</v>
      </c>
      <c r="O16" t="s">
        <v>30</v>
      </c>
      <c r="U16" s="95"/>
      <c r="V16" s="95"/>
      <c r="W16" s="95"/>
    </row>
    <row r="17" spans="1:23" x14ac:dyDescent="0.25">
      <c r="A17">
        <v>1886</v>
      </c>
      <c r="B17" t="s">
        <v>2939</v>
      </c>
      <c r="D17">
        <v>4</v>
      </c>
      <c r="E17" t="s">
        <v>1825</v>
      </c>
      <c r="F17" s="1">
        <f t="shared" si="1"/>
        <v>0</v>
      </c>
      <c r="G17">
        <f>COUNTIFS('Rugby Union - Intl Results'!B:B,E17,'Rugby Union - Intl Results'!H:H,B17,'Rugby Union - Intl Results'!C:C,"W")</f>
        <v>0</v>
      </c>
      <c r="H17">
        <f>COUNTIFS('Rugby Union - Intl Results'!B:B,E17,'Rugby Union - Intl Results'!H:H,B17,'Rugby Union - Intl Results'!C:C,"D")</f>
        <v>0</v>
      </c>
      <c r="I17">
        <f>COUNTIFS('Rugby Union - Intl Results'!B:B,E17,'Rugby Union - Intl Results'!H:H,B17,'Rugby Union - Intl Results'!C:C,"L")</f>
        <v>2</v>
      </c>
      <c r="J17">
        <f>SUMIFS('Rugby Union - Intl Results'!E:E,'Rugby Union - Intl Results'!B:B,E17,'Rugby Union - Intl Results'!H:H,B17)</f>
        <v>0</v>
      </c>
      <c r="K17">
        <f>SUMIFS('Rugby Union - Intl Results'!F:F,'Rugby Union - Intl Results'!B:B,E17,'Rugby Union - Intl Results'!H:H,B17)</f>
        <v>5</v>
      </c>
      <c r="L17">
        <f t="shared" si="0"/>
        <v>-5</v>
      </c>
      <c r="O17" t="s">
        <v>30</v>
      </c>
      <c r="U17" s="95"/>
      <c r="V17" s="95"/>
      <c r="W17" s="95"/>
    </row>
    <row r="18" spans="1:23" x14ac:dyDescent="0.25">
      <c r="A18">
        <v>1887</v>
      </c>
      <c r="B18" t="s">
        <v>2938</v>
      </c>
      <c r="D18">
        <v>1</v>
      </c>
      <c r="E18" t="s">
        <v>503</v>
      </c>
      <c r="F18" s="1">
        <f t="shared" si="1"/>
        <v>5</v>
      </c>
      <c r="G18">
        <f>COUNTIFS('Rugby Union - Intl Results'!B:B,E18,'Rugby Union - Intl Results'!H:H,B18,'Rugby Union - Intl Results'!C:C,"W")</f>
        <v>2</v>
      </c>
      <c r="H18">
        <f>COUNTIFS('Rugby Union - Intl Results'!B:B,E18,'Rugby Union - Intl Results'!H:H,B18,'Rugby Union - Intl Results'!C:C,"D")</f>
        <v>1</v>
      </c>
      <c r="I18">
        <f>COUNTIFS('Rugby Union - Intl Results'!B:B,E18,'Rugby Union - Intl Results'!H:H,B18,'Rugby Union - Intl Results'!C:C,"L")</f>
        <v>0</v>
      </c>
      <c r="J18">
        <f>SUMIFS('Rugby Union - Intl Results'!E:E,'Rugby Union - Intl Results'!B:B,E18,'Rugby Union - Intl Results'!H:H,B18)</f>
        <v>6</v>
      </c>
      <c r="K18">
        <f>SUMIFS('Rugby Union - Intl Results'!F:F,'Rugby Union - Intl Results'!B:B,E18,'Rugby Union - Intl Results'!H:H,B18)</f>
        <v>0</v>
      </c>
      <c r="L18">
        <f t="shared" si="0"/>
        <v>6</v>
      </c>
      <c r="O18" t="s">
        <v>30</v>
      </c>
      <c r="U18" s="95" t="s">
        <v>30</v>
      </c>
      <c r="V18" s="95"/>
      <c r="W18" s="95"/>
    </row>
    <row r="19" spans="1:23" x14ac:dyDescent="0.25">
      <c r="A19">
        <v>1887</v>
      </c>
      <c r="B19" t="s">
        <v>2938</v>
      </c>
      <c r="D19">
        <v>2</v>
      </c>
      <c r="E19" t="s">
        <v>1825</v>
      </c>
      <c r="F19" s="1">
        <f t="shared" si="1"/>
        <v>4</v>
      </c>
      <c r="G19">
        <f>COUNTIFS('Rugby Union - Intl Results'!B:B,E19,'Rugby Union - Intl Results'!H:H,B19,'Rugby Union - Intl Results'!C:C,"W")</f>
        <v>2</v>
      </c>
      <c r="H19">
        <f>COUNTIFS('Rugby Union - Intl Results'!B:B,E19,'Rugby Union - Intl Results'!H:H,B19,'Rugby Union - Intl Results'!C:C,"D")</f>
        <v>0</v>
      </c>
      <c r="I19">
        <f>COUNTIFS('Rugby Union - Intl Results'!B:B,E19,'Rugby Union - Intl Results'!H:H,B19,'Rugby Union - Intl Results'!C:C,"L")</f>
        <v>1</v>
      </c>
      <c r="J19">
        <f>SUMIFS('Rugby Union - Intl Results'!E:E,'Rugby Union - Intl Results'!B:B,E19,'Rugby Union - Intl Results'!H:H,B19)</f>
        <v>3</v>
      </c>
      <c r="K19">
        <f>SUMIFS('Rugby Union - Intl Results'!F:F,'Rugby Union - Intl Results'!B:B,E19,'Rugby Union - Intl Results'!H:H,B19)</f>
        <v>2</v>
      </c>
      <c r="L19">
        <f t="shared" si="0"/>
        <v>1</v>
      </c>
      <c r="O19" t="s">
        <v>30</v>
      </c>
      <c r="U19" s="95"/>
      <c r="V19" s="95"/>
      <c r="W19" s="95"/>
    </row>
    <row r="20" spans="1:23" x14ac:dyDescent="0.25">
      <c r="A20">
        <v>1887</v>
      </c>
      <c r="B20" t="s">
        <v>2938</v>
      </c>
      <c r="D20">
        <v>3</v>
      </c>
      <c r="E20" t="s">
        <v>376</v>
      </c>
      <c r="F20" s="1">
        <f t="shared" si="1"/>
        <v>2</v>
      </c>
      <c r="G20">
        <f>COUNTIFS('Rugby Union - Intl Results'!B:B,E20,'Rugby Union - Intl Results'!H:H,B20,'Rugby Union - Intl Results'!C:C,"W")</f>
        <v>0</v>
      </c>
      <c r="H20">
        <f>COUNTIFS('Rugby Union - Intl Results'!B:B,E20,'Rugby Union - Intl Results'!H:H,B20,'Rugby Union - Intl Results'!C:C,"D")</f>
        <v>2</v>
      </c>
      <c r="I20">
        <f>COUNTIFS('Rugby Union - Intl Results'!B:B,E20,'Rugby Union - Intl Results'!H:H,B20,'Rugby Union - Intl Results'!C:C,"L")</f>
        <v>1</v>
      </c>
      <c r="J20">
        <f>SUMIFS('Rugby Union - Intl Results'!E:E,'Rugby Union - Intl Results'!B:B,E20,'Rugby Union - Intl Results'!H:H,B20)</f>
        <v>0</v>
      </c>
      <c r="K20">
        <f>SUMIFS('Rugby Union - Intl Results'!F:F,'Rugby Union - Intl Results'!B:B,E20,'Rugby Union - Intl Results'!H:H,B20)</f>
        <v>2</v>
      </c>
      <c r="L20">
        <f t="shared" si="0"/>
        <v>-2</v>
      </c>
      <c r="O20" t="s">
        <v>30</v>
      </c>
      <c r="U20" s="95"/>
      <c r="V20" s="95"/>
      <c r="W20" s="95"/>
    </row>
    <row r="21" spans="1:23" x14ac:dyDescent="0.25">
      <c r="A21">
        <v>1887</v>
      </c>
      <c r="B21" t="s">
        <v>2938</v>
      </c>
      <c r="D21">
        <v>4</v>
      </c>
      <c r="E21" t="s">
        <v>1264</v>
      </c>
      <c r="F21" s="1">
        <f t="shared" si="1"/>
        <v>1</v>
      </c>
      <c r="G21">
        <f>COUNTIFS('Rugby Union - Intl Results'!B:B,E21,'Rugby Union - Intl Results'!H:H,B21,'Rugby Union - Intl Results'!C:C,"W")</f>
        <v>0</v>
      </c>
      <c r="H21">
        <f>COUNTIFS('Rugby Union - Intl Results'!B:B,E21,'Rugby Union - Intl Results'!H:H,B21,'Rugby Union - Intl Results'!C:C,"D")</f>
        <v>1</v>
      </c>
      <c r="I21">
        <f>COUNTIFS('Rugby Union - Intl Results'!B:B,E21,'Rugby Union - Intl Results'!H:H,B21,'Rugby Union - Intl Results'!C:C,"L")</f>
        <v>2</v>
      </c>
      <c r="J21">
        <f>SUMIFS('Rugby Union - Intl Results'!E:E,'Rugby Union - Intl Results'!B:B,E21,'Rugby Union - Intl Results'!H:H,B21)</f>
        <v>0</v>
      </c>
      <c r="K21">
        <f>SUMIFS('Rugby Union - Intl Results'!F:F,'Rugby Union - Intl Results'!B:B,E21,'Rugby Union - Intl Results'!H:H,B21)</f>
        <v>5</v>
      </c>
      <c r="L21">
        <f t="shared" si="0"/>
        <v>-5</v>
      </c>
      <c r="O21" t="s">
        <v>30</v>
      </c>
      <c r="U21" s="95"/>
      <c r="V21" s="95"/>
      <c r="W21" s="95"/>
    </row>
    <row r="22" spans="1:23" x14ac:dyDescent="0.25">
      <c r="A22">
        <v>1888</v>
      </c>
      <c r="B22" t="s">
        <v>2936</v>
      </c>
      <c r="D22">
        <v>1</v>
      </c>
      <c r="E22" t="s">
        <v>1825</v>
      </c>
      <c r="F22" s="1">
        <f t="shared" si="1"/>
        <v>2</v>
      </c>
      <c r="G22">
        <f>COUNTIFS('Rugby Union - Intl Results'!B:B,E22,'Rugby Union - Intl Results'!H:H,B22,'Rugby Union - Intl Results'!C:C,"W")</f>
        <v>1</v>
      </c>
      <c r="H22">
        <f>COUNTIFS('Rugby Union - Intl Results'!B:B,E22,'Rugby Union - Intl Results'!H:H,B22,'Rugby Union - Intl Results'!C:C,"D")</f>
        <v>0</v>
      </c>
      <c r="I22">
        <f>COUNTIFS('Rugby Union - Intl Results'!B:B,E22,'Rugby Union - Intl Results'!H:H,B22,'Rugby Union - Intl Results'!C:C,"L")</f>
        <v>1</v>
      </c>
      <c r="J22">
        <f>SUMIFS('Rugby Union - Intl Results'!E:E,'Rugby Union - Intl Results'!B:B,E22,'Rugby Union - Intl Results'!H:H,B22)</f>
        <v>2</v>
      </c>
      <c r="K22">
        <f>SUMIFS('Rugby Union - Intl Results'!F:F,'Rugby Union - Intl Results'!B:B,E22,'Rugby Union - Intl Results'!H:H,B22)</f>
        <v>1</v>
      </c>
      <c r="L22">
        <f t="shared" si="0"/>
        <v>1</v>
      </c>
      <c r="O22" t="s">
        <v>30</v>
      </c>
      <c r="U22" s="95"/>
      <c r="V22" s="95"/>
      <c r="W22" s="95"/>
    </row>
    <row r="23" spans="1:23" x14ac:dyDescent="0.25">
      <c r="A23">
        <v>1888</v>
      </c>
      <c r="B23" t="s">
        <v>2936</v>
      </c>
      <c r="D23">
        <v>2</v>
      </c>
      <c r="E23" t="s">
        <v>503</v>
      </c>
      <c r="F23" s="1">
        <f t="shared" si="1"/>
        <v>2</v>
      </c>
      <c r="G23">
        <f>COUNTIFS('Rugby Union - Intl Results'!B:B,E23,'Rugby Union - Intl Results'!H:H,B23,'Rugby Union - Intl Results'!C:C,"W")</f>
        <v>1</v>
      </c>
      <c r="H23">
        <f>COUNTIFS('Rugby Union - Intl Results'!B:B,E23,'Rugby Union - Intl Results'!H:H,B23,'Rugby Union - Intl Results'!C:C,"D")</f>
        <v>0</v>
      </c>
      <c r="I23">
        <f>COUNTIFS('Rugby Union - Intl Results'!B:B,E23,'Rugby Union - Intl Results'!H:H,B23,'Rugby Union - Intl Results'!C:C,"L")</f>
        <v>1</v>
      </c>
      <c r="J23">
        <f>SUMIFS('Rugby Union - Intl Results'!E:E,'Rugby Union - Intl Results'!B:B,E23,'Rugby Union - Intl Results'!H:H,B23)</f>
        <v>1</v>
      </c>
      <c r="K23">
        <f>SUMIFS('Rugby Union - Intl Results'!F:F,'Rugby Union - Intl Results'!B:B,E23,'Rugby Union - Intl Results'!H:H,B23)</f>
        <v>1</v>
      </c>
      <c r="L23">
        <f t="shared" si="0"/>
        <v>0</v>
      </c>
      <c r="O23" t="s">
        <v>30</v>
      </c>
      <c r="U23" s="95"/>
      <c r="V23" s="95"/>
      <c r="W23" s="95"/>
    </row>
    <row r="24" spans="1:23" x14ac:dyDescent="0.25">
      <c r="A24">
        <v>1888</v>
      </c>
      <c r="B24" t="s">
        <v>2936</v>
      </c>
      <c r="D24">
        <v>3</v>
      </c>
      <c r="E24" t="s">
        <v>1264</v>
      </c>
      <c r="F24" s="1">
        <f t="shared" si="1"/>
        <v>2</v>
      </c>
      <c r="G24">
        <f>COUNTIFS('Rugby Union - Intl Results'!B:B,E24,'Rugby Union - Intl Results'!H:H,B24,'Rugby Union - Intl Results'!C:C,"W")</f>
        <v>1</v>
      </c>
      <c r="H24">
        <f>COUNTIFS('Rugby Union - Intl Results'!B:B,E24,'Rugby Union - Intl Results'!H:H,B24,'Rugby Union - Intl Results'!C:C,"D")</f>
        <v>0</v>
      </c>
      <c r="I24">
        <f>COUNTIFS('Rugby Union - Intl Results'!B:B,E24,'Rugby Union - Intl Results'!H:H,B24,'Rugby Union - Intl Results'!C:C,"L")</f>
        <v>1</v>
      </c>
      <c r="J24">
        <f>SUMIFS('Rugby Union - Intl Results'!E:E,'Rugby Union - Intl Results'!B:B,E24,'Rugby Union - Intl Results'!H:H,B24)</f>
        <v>1</v>
      </c>
      <c r="K24">
        <f>SUMIFS('Rugby Union - Intl Results'!F:F,'Rugby Union - Intl Results'!B:B,E24,'Rugby Union - Intl Results'!H:H,B24)</f>
        <v>2</v>
      </c>
      <c r="L24">
        <f t="shared" si="0"/>
        <v>-1</v>
      </c>
      <c r="O24" t="s">
        <v>30</v>
      </c>
      <c r="U24" s="95"/>
      <c r="V24" s="95"/>
      <c r="W24" s="95"/>
    </row>
    <row r="25" spans="1:23" x14ac:dyDescent="0.25">
      <c r="A25">
        <v>1889</v>
      </c>
      <c r="B25" t="s">
        <v>2935</v>
      </c>
      <c r="D25">
        <v>1</v>
      </c>
      <c r="E25" t="s">
        <v>503</v>
      </c>
      <c r="F25" s="1">
        <f t="shared" si="1"/>
        <v>4</v>
      </c>
      <c r="G25">
        <f>COUNTIFS('Rugby Union - Intl Results'!B:B,E25,'Rugby Union - Intl Results'!H:H,B25,'Rugby Union - Intl Results'!C:C,"W")</f>
        <v>2</v>
      </c>
      <c r="H25">
        <f>COUNTIFS('Rugby Union - Intl Results'!B:B,E25,'Rugby Union - Intl Results'!H:H,B25,'Rugby Union - Intl Results'!C:C,"D")</f>
        <v>0</v>
      </c>
      <c r="I25">
        <f>COUNTIFS('Rugby Union - Intl Results'!B:B,E25,'Rugby Union - Intl Results'!H:H,B25,'Rugby Union - Intl Results'!C:C,"L")</f>
        <v>0</v>
      </c>
      <c r="J25">
        <f>SUMIFS('Rugby Union - Intl Results'!E:E,'Rugby Union - Intl Results'!B:B,E25,'Rugby Union - Intl Results'!H:H,B25)</f>
        <v>2</v>
      </c>
      <c r="K25">
        <f>SUMIFS('Rugby Union - Intl Results'!F:F,'Rugby Union - Intl Results'!B:B,E25,'Rugby Union - Intl Results'!H:H,B25)</f>
        <v>0</v>
      </c>
      <c r="L25">
        <f t="shared" si="0"/>
        <v>2</v>
      </c>
      <c r="O25" t="s">
        <v>30</v>
      </c>
      <c r="U25" s="95"/>
      <c r="V25" s="95"/>
      <c r="W25" s="95"/>
    </row>
    <row r="26" spans="1:23" x14ac:dyDescent="0.25">
      <c r="A26">
        <v>1889</v>
      </c>
      <c r="B26" t="s">
        <v>2935</v>
      </c>
      <c r="D26">
        <v>2</v>
      </c>
      <c r="E26" t="s">
        <v>1825</v>
      </c>
      <c r="F26" s="1">
        <f t="shared" si="1"/>
        <v>2</v>
      </c>
      <c r="G26">
        <f>COUNTIFS('Rugby Union - Intl Results'!B:B,E26,'Rugby Union - Intl Results'!H:H,B26,'Rugby Union - Intl Results'!C:C,"W")</f>
        <v>1</v>
      </c>
      <c r="H26">
        <f>COUNTIFS('Rugby Union - Intl Results'!B:B,E26,'Rugby Union - Intl Results'!H:H,B26,'Rugby Union - Intl Results'!C:C,"D")</f>
        <v>0</v>
      </c>
      <c r="I26">
        <f>COUNTIFS('Rugby Union - Intl Results'!B:B,E26,'Rugby Union - Intl Results'!H:H,B26,'Rugby Union - Intl Results'!C:C,"L")</f>
        <v>1</v>
      </c>
      <c r="J26">
        <f>SUMIFS('Rugby Union - Intl Results'!E:E,'Rugby Union - Intl Results'!B:B,E26,'Rugby Union - Intl Results'!H:H,B26)</f>
        <v>1</v>
      </c>
      <c r="K26">
        <f>SUMIFS('Rugby Union - Intl Results'!F:F,'Rugby Union - Intl Results'!B:B,E26,'Rugby Union - Intl Results'!H:H,B26)</f>
        <v>1</v>
      </c>
      <c r="L26">
        <f t="shared" si="0"/>
        <v>0</v>
      </c>
      <c r="O26" t="s">
        <v>30</v>
      </c>
      <c r="U26" s="95"/>
      <c r="V26" s="95"/>
      <c r="W26" s="95"/>
    </row>
    <row r="27" spans="1:23" x14ac:dyDescent="0.25">
      <c r="A27">
        <v>1889</v>
      </c>
      <c r="B27" t="s">
        <v>2935</v>
      </c>
      <c r="D27">
        <v>3</v>
      </c>
      <c r="E27" t="s">
        <v>1264</v>
      </c>
      <c r="F27" s="1">
        <f t="shared" si="1"/>
        <v>0</v>
      </c>
      <c r="G27">
        <f>COUNTIFS('Rugby Union - Intl Results'!B:B,E27,'Rugby Union - Intl Results'!H:H,B27,'Rugby Union - Intl Results'!C:C,"W")</f>
        <v>0</v>
      </c>
      <c r="H27">
        <f>COUNTIFS('Rugby Union - Intl Results'!B:B,E27,'Rugby Union - Intl Results'!H:H,B27,'Rugby Union - Intl Results'!C:C,"D")</f>
        <v>0</v>
      </c>
      <c r="I27">
        <f>COUNTIFS('Rugby Union - Intl Results'!B:B,E27,'Rugby Union - Intl Results'!H:H,B27,'Rugby Union - Intl Results'!C:C,"L")</f>
        <v>2</v>
      </c>
      <c r="J27">
        <f>SUMIFS('Rugby Union - Intl Results'!E:E,'Rugby Union - Intl Results'!B:B,E27,'Rugby Union - Intl Results'!H:H,B27)</f>
        <v>0</v>
      </c>
      <c r="K27">
        <f>SUMIFS('Rugby Union - Intl Results'!F:F,'Rugby Union - Intl Results'!B:B,E27,'Rugby Union - Intl Results'!H:H,B27)</f>
        <v>2</v>
      </c>
      <c r="L27">
        <f t="shared" si="0"/>
        <v>-2</v>
      </c>
      <c r="O27" t="s">
        <v>30</v>
      </c>
      <c r="U27" s="95"/>
      <c r="V27" s="95"/>
      <c r="W27" s="95"/>
    </row>
    <row r="28" spans="1:23" x14ac:dyDescent="0.25">
      <c r="A28">
        <v>1890</v>
      </c>
      <c r="B28" t="s">
        <v>2932</v>
      </c>
      <c r="D28">
        <v>1</v>
      </c>
      <c r="E28" t="s">
        <v>376</v>
      </c>
      <c r="F28" s="1">
        <f t="shared" si="1"/>
        <v>4</v>
      </c>
      <c r="G28">
        <f>COUNTIFS('Rugby Union - Intl Results'!B:B,E28,'Rugby Union - Intl Results'!H:H,B28,'Rugby Union - Intl Results'!C:C,"W")</f>
        <v>2</v>
      </c>
      <c r="H28">
        <f>COUNTIFS('Rugby Union - Intl Results'!B:B,E28,'Rugby Union - Intl Results'!H:H,B28,'Rugby Union - Intl Results'!C:C,"D")</f>
        <v>0</v>
      </c>
      <c r="I28">
        <f>COUNTIFS('Rugby Union - Intl Results'!B:B,E28,'Rugby Union - Intl Results'!H:H,B28,'Rugby Union - Intl Results'!C:C,"L")</f>
        <v>1</v>
      </c>
      <c r="J28">
        <f>SUMIFS('Rugby Union - Intl Results'!E:E,'Rugby Union - Intl Results'!B:B,E28,'Rugby Union - Intl Results'!H:H,B28)</f>
        <v>9</v>
      </c>
      <c r="K28">
        <f>SUMIFS('Rugby Union - Intl Results'!F:F,'Rugby Union - Intl Results'!B:B,E28,'Rugby Union - Intl Results'!H:H,B28)</f>
        <v>1</v>
      </c>
      <c r="L28">
        <f t="shared" si="0"/>
        <v>8</v>
      </c>
      <c r="O28" t="s">
        <v>30</v>
      </c>
      <c r="U28" s="95" t="s">
        <v>30</v>
      </c>
      <c r="V28" s="95"/>
      <c r="W28" s="95"/>
    </row>
    <row r="29" spans="1:23" x14ac:dyDescent="0.25">
      <c r="A29">
        <v>1890</v>
      </c>
      <c r="B29" t="s">
        <v>2932</v>
      </c>
      <c r="D29">
        <v>2</v>
      </c>
      <c r="E29" t="s">
        <v>503</v>
      </c>
      <c r="F29" s="1">
        <f t="shared" si="1"/>
        <v>4</v>
      </c>
      <c r="G29">
        <f>COUNTIFS('Rugby Union - Intl Results'!B:B,E29,'Rugby Union - Intl Results'!H:H,B29,'Rugby Union - Intl Results'!C:C,"W")</f>
        <v>2</v>
      </c>
      <c r="H29">
        <f>COUNTIFS('Rugby Union - Intl Results'!B:B,E29,'Rugby Union - Intl Results'!H:H,B29,'Rugby Union - Intl Results'!C:C,"D")</f>
        <v>0</v>
      </c>
      <c r="I29">
        <f>COUNTIFS('Rugby Union - Intl Results'!B:B,E29,'Rugby Union - Intl Results'!H:H,B29,'Rugby Union - Intl Results'!C:C,"L")</f>
        <v>1</v>
      </c>
      <c r="J29">
        <f>SUMIFS('Rugby Union - Intl Results'!E:E,'Rugby Union - Intl Results'!B:B,E29,'Rugby Union - Intl Results'!H:H,B29)</f>
        <v>13</v>
      </c>
      <c r="K29">
        <f>SUMIFS('Rugby Union - Intl Results'!F:F,'Rugby Union - Intl Results'!B:B,E29,'Rugby Union - Intl Results'!H:H,B29)</f>
        <v>8</v>
      </c>
      <c r="L29">
        <f t="shared" si="0"/>
        <v>5</v>
      </c>
      <c r="O29" t="s">
        <v>30</v>
      </c>
      <c r="U29" s="95" t="s">
        <v>30</v>
      </c>
      <c r="V29" s="95"/>
      <c r="W29" s="95"/>
    </row>
    <row r="30" spans="1:23" x14ac:dyDescent="0.25">
      <c r="A30">
        <v>1890</v>
      </c>
      <c r="B30" t="s">
        <v>2932</v>
      </c>
      <c r="D30">
        <v>3</v>
      </c>
      <c r="E30" t="s">
        <v>1264</v>
      </c>
      <c r="F30" s="1">
        <f t="shared" si="1"/>
        <v>3</v>
      </c>
      <c r="G30">
        <f>COUNTIFS('Rugby Union - Intl Results'!B:B,E30,'Rugby Union - Intl Results'!H:H,B30,'Rugby Union - Intl Results'!C:C,"W")</f>
        <v>1</v>
      </c>
      <c r="H30">
        <f>COUNTIFS('Rugby Union - Intl Results'!B:B,E30,'Rugby Union - Intl Results'!H:H,B30,'Rugby Union - Intl Results'!C:C,"D")</f>
        <v>1</v>
      </c>
      <c r="I30">
        <f>COUNTIFS('Rugby Union - Intl Results'!B:B,E30,'Rugby Union - Intl Results'!H:H,B30,'Rugby Union - Intl Results'!C:C,"L")</f>
        <v>1</v>
      </c>
      <c r="J30">
        <f>SUMIFS('Rugby Union - Intl Results'!E:E,'Rugby Union - Intl Results'!B:B,E30,'Rugby Union - Intl Results'!H:H,B30)</f>
        <v>6</v>
      </c>
      <c r="K30">
        <f>SUMIFS('Rugby Union - Intl Results'!F:F,'Rugby Union - Intl Results'!B:B,E30,'Rugby Union - Intl Results'!H:H,B30)</f>
        <v>11</v>
      </c>
      <c r="L30">
        <f t="shared" si="0"/>
        <v>-5</v>
      </c>
      <c r="O30" t="s">
        <v>30</v>
      </c>
      <c r="U30" s="95"/>
      <c r="V30" s="95"/>
      <c r="W30" s="95"/>
    </row>
    <row r="31" spans="1:23" x14ac:dyDescent="0.25">
      <c r="A31">
        <v>1890</v>
      </c>
      <c r="B31" t="s">
        <v>2932</v>
      </c>
      <c r="D31">
        <v>4</v>
      </c>
      <c r="E31" t="s">
        <v>1825</v>
      </c>
      <c r="F31" s="1">
        <f t="shared" si="1"/>
        <v>1</v>
      </c>
      <c r="G31">
        <f>COUNTIFS('Rugby Union - Intl Results'!B:B,E31,'Rugby Union - Intl Results'!H:H,B31,'Rugby Union - Intl Results'!C:C,"W")</f>
        <v>0</v>
      </c>
      <c r="H31">
        <f>COUNTIFS('Rugby Union - Intl Results'!B:B,E31,'Rugby Union - Intl Results'!H:H,B31,'Rugby Union - Intl Results'!C:C,"D")</f>
        <v>1</v>
      </c>
      <c r="I31">
        <f>COUNTIFS('Rugby Union - Intl Results'!B:B,E31,'Rugby Union - Intl Results'!H:H,B31,'Rugby Union - Intl Results'!C:C,"L")</f>
        <v>2</v>
      </c>
      <c r="J31">
        <f>SUMIFS('Rugby Union - Intl Results'!E:E,'Rugby Union - Intl Results'!B:B,E31,'Rugby Union - Intl Results'!H:H,B31)</f>
        <v>3</v>
      </c>
      <c r="K31">
        <f>SUMIFS('Rugby Union - Intl Results'!F:F,'Rugby Union - Intl Results'!B:B,E31,'Rugby Union - Intl Results'!H:H,B31)</f>
        <v>11</v>
      </c>
      <c r="L31">
        <f t="shared" si="0"/>
        <v>-8</v>
      </c>
      <c r="O31" t="s">
        <v>30</v>
      </c>
      <c r="U31" s="95"/>
      <c r="V31" s="95"/>
      <c r="W31" s="95"/>
    </row>
    <row r="32" spans="1:23" x14ac:dyDescent="0.25">
      <c r="A32">
        <v>1891</v>
      </c>
      <c r="B32" t="s">
        <v>2931</v>
      </c>
      <c r="D32">
        <v>1</v>
      </c>
      <c r="E32" t="s">
        <v>503</v>
      </c>
      <c r="F32" s="1">
        <f t="shared" si="1"/>
        <v>6</v>
      </c>
      <c r="G32">
        <f>COUNTIFS('Rugby Union - Intl Results'!B:B,E32,'Rugby Union - Intl Results'!H:H,B32,'Rugby Union - Intl Results'!C:C,"W")</f>
        <v>3</v>
      </c>
      <c r="H32">
        <f>COUNTIFS('Rugby Union - Intl Results'!B:B,E32,'Rugby Union - Intl Results'!H:H,B32,'Rugby Union - Intl Results'!C:C,"D")</f>
        <v>0</v>
      </c>
      <c r="I32">
        <f>COUNTIFS('Rugby Union - Intl Results'!B:B,E32,'Rugby Union - Intl Results'!H:H,B32,'Rugby Union - Intl Results'!C:C,"L")</f>
        <v>0</v>
      </c>
      <c r="J32">
        <f>SUMIFS('Rugby Union - Intl Results'!E:E,'Rugby Union - Intl Results'!B:B,E32,'Rugby Union - Intl Results'!H:H,B32)</f>
        <v>38</v>
      </c>
      <c r="K32">
        <f>SUMIFS('Rugby Union - Intl Results'!F:F,'Rugby Union - Intl Results'!B:B,E32,'Rugby Union - Intl Results'!H:H,B32)</f>
        <v>3</v>
      </c>
      <c r="L32">
        <f t="shared" si="0"/>
        <v>35</v>
      </c>
      <c r="O32" t="s">
        <v>30</v>
      </c>
      <c r="U32" s="95" t="s">
        <v>30</v>
      </c>
      <c r="V32" s="95" t="s">
        <v>30</v>
      </c>
      <c r="W32" s="95"/>
    </row>
    <row r="33" spans="1:23" x14ac:dyDescent="0.25">
      <c r="A33">
        <v>1891</v>
      </c>
      <c r="B33" t="s">
        <v>2931</v>
      </c>
      <c r="D33">
        <v>2</v>
      </c>
      <c r="E33" t="s">
        <v>376</v>
      </c>
      <c r="F33" s="1">
        <f t="shared" si="1"/>
        <v>4</v>
      </c>
      <c r="G33">
        <f>COUNTIFS('Rugby Union - Intl Results'!B:B,E33,'Rugby Union - Intl Results'!H:H,B33,'Rugby Union - Intl Results'!C:C,"W")</f>
        <v>2</v>
      </c>
      <c r="H33">
        <f>COUNTIFS('Rugby Union - Intl Results'!B:B,E33,'Rugby Union - Intl Results'!H:H,B33,'Rugby Union - Intl Results'!C:C,"D")</f>
        <v>0</v>
      </c>
      <c r="I33">
        <f>COUNTIFS('Rugby Union - Intl Results'!B:B,E33,'Rugby Union - Intl Results'!H:H,B33,'Rugby Union - Intl Results'!C:C,"L")</f>
        <v>1</v>
      </c>
      <c r="J33">
        <f>SUMIFS('Rugby Union - Intl Results'!E:E,'Rugby Union - Intl Results'!B:B,E33,'Rugby Union - Intl Results'!H:H,B33)</f>
        <v>19</v>
      </c>
      <c r="K33">
        <f>SUMIFS('Rugby Union - Intl Results'!F:F,'Rugby Union - Intl Results'!B:B,E33,'Rugby Union - Intl Results'!H:H,B33)</f>
        <v>12</v>
      </c>
      <c r="L33">
        <f t="shared" si="0"/>
        <v>7</v>
      </c>
      <c r="O33" t="s">
        <v>30</v>
      </c>
      <c r="U33" s="95"/>
      <c r="V33" s="95"/>
      <c r="W33" s="95"/>
    </row>
    <row r="34" spans="1:23" x14ac:dyDescent="0.25">
      <c r="A34">
        <v>1891</v>
      </c>
      <c r="B34" t="s">
        <v>2931</v>
      </c>
      <c r="D34">
        <v>3</v>
      </c>
      <c r="E34" t="s">
        <v>1264</v>
      </c>
      <c r="F34" s="1">
        <f t="shared" si="1"/>
        <v>2</v>
      </c>
      <c r="G34">
        <f>COUNTIFS('Rugby Union - Intl Results'!B:B,E34,'Rugby Union - Intl Results'!H:H,B34,'Rugby Union - Intl Results'!C:C,"W")</f>
        <v>1</v>
      </c>
      <c r="H34">
        <f>COUNTIFS('Rugby Union - Intl Results'!B:B,E34,'Rugby Union - Intl Results'!H:H,B34,'Rugby Union - Intl Results'!C:C,"D")</f>
        <v>0</v>
      </c>
      <c r="I34">
        <f>COUNTIFS('Rugby Union - Intl Results'!B:B,E34,'Rugby Union - Intl Results'!H:H,B34,'Rugby Union - Intl Results'!C:C,"L")</f>
        <v>2</v>
      </c>
      <c r="J34">
        <f>SUMIFS('Rugby Union - Intl Results'!E:E,'Rugby Union - Intl Results'!B:B,E34,'Rugby Union - Intl Results'!H:H,B34)</f>
        <v>9</v>
      </c>
      <c r="K34">
        <f>SUMIFS('Rugby Union - Intl Results'!F:F,'Rugby Union - Intl Results'!B:B,E34,'Rugby Union - Intl Results'!H:H,B34)</f>
        <v>26</v>
      </c>
      <c r="L34">
        <f t="shared" si="0"/>
        <v>-17</v>
      </c>
      <c r="O34" t="s">
        <v>30</v>
      </c>
      <c r="U34" s="95"/>
      <c r="V34" s="95"/>
      <c r="W34" s="95"/>
    </row>
    <row r="35" spans="1:23" x14ac:dyDescent="0.25">
      <c r="A35">
        <v>1891</v>
      </c>
      <c r="B35" t="s">
        <v>2931</v>
      </c>
      <c r="D35">
        <v>4</v>
      </c>
      <c r="E35" t="s">
        <v>1825</v>
      </c>
      <c r="F35" s="1">
        <f t="shared" si="1"/>
        <v>0</v>
      </c>
      <c r="G35">
        <f>COUNTIFS('Rugby Union - Intl Results'!B:B,E35,'Rugby Union - Intl Results'!H:H,B35,'Rugby Union - Intl Results'!C:C,"W")</f>
        <v>0</v>
      </c>
      <c r="H35">
        <f>COUNTIFS('Rugby Union - Intl Results'!B:B,E35,'Rugby Union - Intl Results'!H:H,B35,'Rugby Union - Intl Results'!C:C,"D")</f>
        <v>0</v>
      </c>
      <c r="I35">
        <f>COUNTIFS('Rugby Union - Intl Results'!B:B,E35,'Rugby Union - Intl Results'!H:H,B35,'Rugby Union - Intl Results'!C:C,"L")</f>
        <v>3</v>
      </c>
      <c r="J35">
        <f>SUMIFS('Rugby Union - Intl Results'!E:E,'Rugby Union - Intl Results'!B:B,E35,'Rugby Union - Intl Results'!H:H,B35)</f>
        <v>4</v>
      </c>
      <c r="K35">
        <f>SUMIFS('Rugby Union - Intl Results'!F:F,'Rugby Union - Intl Results'!B:B,E35,'Rugby Union - Intl Results'!H:H,B35)</f>
        <v>29</v>
      </c>
      <c r="L35">
        <f t="shared" si="0"/>
        <v>-25</v>
      </c>
      <c r="O35" t="s">
        <v>30</v>
      </c>
      <c r="U35" s="95"/>
      <c r="V35" s="95"/>
      <c r="W35" s="95"/>
    </row>
    <row r="36" spans="1:23" x14ac:dyDescent="0.25">
      <c r="A36">
        <v>1892</v>
      </c>
      <c r="B36" t="s">
        <v>2930</v>
      </c>
      <c r="D36">
        <v>1</v>
      </c>
      <c r="E36" t="s">
        <v>376</v>
      </c>
      <c r="F36" s="1">
        <f t="shared" si="1"/>
        <v>6</v>
      </c>
      <c r="G36">
        <f>COUNTIFS('Rugby Union - Intl Results'!B:B,E36,'Rugby Union - Intl Results'!H:H,B36,'Rugby Union - Intl Results'!C:C,"W")</f>
        <v>3</v>
      </c>
      <c r="H36">
        <f>COUNTIFS('Rugby Union - Intl Results'!B:B,E36,'Rugby Union - Intl Results'!H:H,B36,'Rugby Union - Intl Results'!C:C,"D")</f>
        <v>0</v>
      </c>
      <c r="I36">
        <f>COUNTIFS('Rugby Union - Intl Results'!B:B,E36,'Rugby Union - Intl Results'!H:H,B36,'Rugby Union - Intl Results'!C:C,"L")</f>
        <v>0</v>
      </c>
      <c r="J36">
        <f>SUMIFS('Rugby Union - Intl Results'!E:E,'Rugby Union - Intl Results'!B:B,E36,'Rugby Union - Intl Results'!H:H,B36)</f>
        <v>29</v>
      </c>
      <c r="K36">
        <f>SUMIFS('Rugby Union - Intl Results'!F:F,'Rugby Union - Intl Results'!B:B,E36,'Rugby Union - Intl Results'!H:H,B36)</f>
        <v>0</v>
      </c>
      <c r="L36">
        <f t="shared" si="0"/>
        <v>29</v>
      </c>
      <c r="O36" t="s">
        <v>30</v>
      </c>
      <c r="U36" s="95" t="s">
        <v>30</v>
      </c>
      <c r="V36" s="95" t="s">
        <v>30</v>
      </c>
      <c r="W36" s="95"/>
    </row>
    <row r="37" spans="1:23" x14ac:dyDescent="0.25">
      <c r="A37">
        <v>1892</v>
      </c>
      <c r="B37" t="s">
        <v>2930</v>
      </c>
      <c r="D37">
        <v>2</v>
      </c>
      <c r="E37" t="s">
        <v>503</v>
      </c>
      <c r="F37" s="1">
        <f t="shared" si="1"/>
        <v>4</v>
      </c>
      <c r="G37">
        <f>COUNTIFS('Rugby Union - Intl Results'!B:B,E37,'Rugby Union - Intl Results'!H:H,B37,'Rugby Union - Intl Results'!C:C,"W")</f>
        <v>2</v>
      </c>
      <c r="H37">
        <f>COUNTIFS('Rugby Union - Intl Results'!B:B,E37,'Rugby Union - Intl Results'!H:H,B37,'Rugby Union - Intl Results'!C:C,"D")</f>
        <v>0</v>
      </c>
      <c r="I37">
        <f>COUNTIFS('Rugby Union - Intl Results'!B:B,E37,'Rugby Union - Intl Results'!H:H,B37,'Rugby Union - Intl Results'!C:C,"L")</f>
        <v>1</v>
      </c>
      <c r="J37">
        <f>SUMIFS('Rugby Union - Intl Results'!E:E,'Rugby Union - Intl Results'!B:B,E37,'Rugby Union - Intl Results'!H:H,B37)</f>
        <v>9</v>
      </c>
      <c r="K37">
        <f>SUMIFS('Rugby Union - Intl Results'!F:F,'Rugby Union - Intl Results'!B:B,E37,'Rugby Union - Intl Results'!H:H,B37)</f>
        <v>7</v>
      </c>
      <c r="L37">
        <f t="shared" si="0"/>
        <v>2</v>
      </c>
      <c r="O37" t="s">
        <v>30</v>
      </c>
      <c r="U37" s="95"/>
      <c r="V37" s="95"/>
      <c r="W37" s="95"/>
    </row>
    <row r="38" spans="1:23" x14ac:dyDescent="0.25">
      <c r="A38">
        <v>1892</v>
      </c>
      <c r="B38" t="s">
        <v>2930</v>
      </c>
      <c r="D38">
        <v>3</v>
      </c>
      <c r="E38" t="s">
        <v>1825</v>
      </c>
      <c r="F38" s="1">
        <f t="shared" si="1"/>
        <v>2</v>
      </c>
      <c r="G38">
        <f>COUNTIFS('Rugby Union - Intl Results'!B:B,E38,'Rugby Union - Intl Results'!H:H,B38,'Rugby Union - Intl Results'!C:C,"W")</f>
        <v>1</v>
      </c>
      <c r="H38">
        <f>COUNTIFS('Rugby Union - Intl Results'!B:B,E38,'Rugby Union - Intl Results'!H:H,B38,'Rugby Union - Intl Results'!C:C,"D")</f>
        <v>0</v>
      </c>
      <c r="I38">
        <f>COUNTIFS('Rugby Union - Intl Results'!B:B,E38,'Rugby Union - Intl Results'!H:H,B38,'Rugby Union - Intl Results'!C:C,"L")</f>
        <v>2</v>
      </c>
      <c r="J38">
        <f>SUMIFS('Rugby Union - Intl Results'!E:E,'Rugby Union - Intl Results'!B:B,E38,'Rugby Union - Intl Results'!H:H,B38)</f>
        <v>9</v>
      </c>
      <c r="K38">
        <f>SUMIFS('Rugby Union - Intl Results'!F:F,'Rugby Union - Intl Results'!B:B,E38,'Rugby Union - Intl Results'!H:H,B38)</f>
        <v>9</v>
      </c>
      <c r="L38">
        <f t="shared" si="0"/>
        <v>0</v>
      </c>
      <c r="O38" t="s">
        <v>30</v>
      </c>
      <c r="U38" s="95"/>
      <c r="V38" s="95"/>
      <c r="W38" s="95"/>
    </row>
    <row r="39" spans="1:23" x14ac:dyDescent="0.25">
      <c r="A39">
        <v>1892</v>
      </c>
      <c r="B39" t="s">
        <v>2930</v>
      </c>
      <c r="D39">
        <v>4</v>
      </c>
      <c r="E39" t="s">
        <v>1264</v>
      </c>
      <c r="F39" s="1">
        <f t="shared" si="1"/>
        <v>0</v>
      </c>
      <c r="G39">
        <f>COUNTIFS('Rugby Union - Intl Results'!B:B,E39,'Rugby Union - Intl Results'!H:H,B39,'Rugby Union - Intl Results'!C:C,"W")</f>
        <v>0</v>
      </c>
      <c r="H39">
        <f>COUNTIFS('Rugby Union - Intl Results'!B:B,E39,'Rugby Union - Intl Results'!H:H,B39,'Rugby Union - Intl Results'!C:C,"D")</f>
        <v>0</v>
      </c>
      <c r="I39">
        <f>COUNTIFS('Rugby Union - Intl Results'!B:B,E39,'Rugby Union - Intl Results'!H:H,B39,'Rugby Union - Intl Results'!C:C,"L")</f>
        <v>3</v>
      </c>
      <c r="J39">
        <f>SUMIFS('Rugby Union - Intl Results'!E:E,'Rugby Union - Intl Results'!B:B,E39,'Rugby Union - Intl Results'!H:H,B39)</f>
        <v>2</v>
      </c>
      <c r="K39">
        <f>SUMIFS('Rugby Union - Intl Results'!F:F,'Rugby Union - Intl Results'!B:B,E39,'Rugby Union - Intl Results'!H:H,B39)</f>
        <v>33</v>
      </c>
      <c r="L39">
        <f t="shared" si="0"/>
        <v>-31</v>
      </c>
      <c r="O39" t="s">
        <v>30</v>
      </c>
      <c r="U39" s="95"/>
      <c r="V39" s="95"/>
      <c r="W39" s="95"/>
    </row>
    <row r="40" spans="1:23" x14ac:dyDescent="0.25">
      <c r="A40">
        <v>1893</v>
      </c>
      <c r="B40" t="s">
        <v>2928</v>
      </c>
      <c r="D40">
        <v>1</v>
      </c>
      <c r="E40" t="s">
        <v>1264</v>
      </c>
      <c r="F40" s="1">
        <f t="shared" si="1"/>
        <v>6</v>
      </c>
      <c r="G40">
        <f>COUNTIFS('Rugby Union - Intl Results'!B:B,E40,'Rugby Union - Intl Results'!H:H,B40,'Rugby Union - Intl Results'!C:C,"W")</f>
        <v>3</v>
      </c>
      <c r="H40">
        <f>COUNTIFS('Rugby Union - Intl Results'!B:B,E40,'Rugby Union - Intl Results'!H:H,B40,'Rugby Union - Intl Results'!C:C,"D")</f>
        <v>0</v>
      </c>
      <c r="I40">
        <f>COUNTIFS('Rugby Union - Intl Results'!B:B,E40,'Rugby Union - Intl Results'!H:H,B40,'Rugby Union - Intl Results'!C:C,"L")</f>
        <v>0</v>
      </c>
      <c r="J40">
        <f>SUMIFS('Rugby Union - Intl Results'!E:E,'Rugby Union - Intl Results'!B:B,E40,'Rugby Union - Intl Results'!H:H,B40)</f>
        <v>23</v>
      </c>
      <c r="K40">
        <f>SUMIFS('Rugby Union - Intl Results'!F:F,'Rugby Union - Intl Results'!B:B,E40,'Rugby Union - Intl Results'!H:H,B40)</f>
        <v>11</v>
      </c>
      <c r="L40">
        <f t="shared" si="0"/>
        <v>12</v>
      </c>
      <c r="O40" t="s">
        <v>30</v>
      </c>
      <c r="U40" s="95" t="s">
        <v>30</v>
      </c>
      <c r="V40" s="95" t="s">
        <v>30</v>
      </c>
      <c r="W40" s="95"/>
    </row>
    <row r="41" spans="1:23" x14ac:dyDescent="0.25">
      <c r="A41">
        <v>1893</v>
      </c>
      <c r="B41" t="s">
        <v>2928</v>
      </c>
      <c r="D41">
        <v>2</v>
      </c>
      <c r="E41" t="s">
        <v>503</v>
      </c>
      <c r="F41" s="1">
        <f t="shared" si="1"/>
        <v>3</v>
      </c>
      <c r="G41">
        <f>COUNTIFS('Rugby Union - Intl Results'!B:B,E41,'Rugby Union - Intl Results'!H:H,B41,'Rugby Union - Intl Results'!C:C,"W")</f>
        <v>1</v>
      </c>
      <c r="H41">
        <f>COUNTIFS('Rugby Union - Intl Results'!B:B,E41,'Rugby Union - Intl Results'!H:H,B41,'Rugby Union - Intl Results'!C:C,"D")</f>
        <v>1</v>
      </c>
      <c r="I41">
        <f>COUNTIFS('Rugby Union - Intl Results'!B:B,E41,'Rugby Union - Intl Results'!H:H,B41,'Rugby Union - Intl Results'!C:C,"L")</f>
        <v>1</v>
      </c>
      <c r="J41">
        <f>SUMIFS('Rugby Union - Intl Results'!E:E,'Rugby Union - Intl Results'!B:B,E41,'Rugby Union - Intl Results'!H:H,B41)</f>
        <v>8</v>
      </c>
      <c r="K41">
        <f>SUMIFS('Rugby Union - Intl Results'!F:F,'Rugby Union - Intl Results'!B:B,E41,'Rugby Union - Intl Results'!H:H,B41)</f>
        <v>9</v>
      </c>
      <c r="L41">
        <f t="shared" si="0"/>
        <v>-1</v>
      </c>
      <c r="O41" t="s">
        <v>30</v>
      </c>
      <c r="U41" s="95"/>
      <c r="V41" s="95"/>
      <c r="W41" s="95"/>
    </row>
    <row r="42" spans="1:23" x14ac:dyDescent="0.25">
      <c r="A42">
        <v>1893</v>
      </c>
      <c r="B42" t="s">
        <v>2928</v>
      </c>
      <c r="D42">
        <v>3</v>
      </c>
      <c r="E42" t="s">
        <v>376</v>
      </c>
      <c r="F42" s="1">
        <f t="shared" si="1"/>
        <v>2</v>
      </c>
      <c r="G42">
        <f>COUNTIFS('Rugby Union - Intl Results'!B:B,E42,'Rugby Union - Intl Results'!H:H,B42,'Rugby Union - Intl Results'!C:C,"W")</f>
        <v>1</v>
      </c>
      <c r="H42">
        <f>COUNTIFS('Rugby Union - Intl Results'!B:B,E42,'Rugby Union - Intl Results'!H:H,B42,'Rugby Union - Intl Results'!C:C,"D")</f>
        <v>0</v>
      </c>
      <c r="I42">
        <f>COUNTIFS('Rugby Union - Intl Results'!B:B,E42,'Rugby Union - Intl Results'!H:H,B42,'Rugby Union - Intl Results'!C:C,"L")</f>
        <v>2</v>
      </c>
      <c r="J42">
        <f>SUMIFS('Rugby Union - Intl Results'!E:E,'Rugby Union - Intl Results'!B:B,E42,'Rugby Union - Intl Results'!H:H,B42)</f>
        <v>15</v>
      </c>
      <c r="K42">
        <f>SUMIFS('Rugby Union - Intl Results'!F:F,'Rugby Union - Intl Results'!B:B,E42,'Rugby Union - Intl Results'!H:H,B42)</f>
        <v>20</v>
      </c>
      <c r="L42">
        <f t="shared" si="0"/>
        <v>-5</v>
      </c>
      <c r="O42" t="s">
        <v>30</v>
      </c>
      <c r="U42" s="95"/>
      <c r="V42" s="95"/>
      <c r="W42" s="95"/>
    </row>
    <row r="43" spans="1:23" x14ac:dyDescent="0.25">
      <c r="A43">
        <v>1893</v>
      </c>
      <c r="B43" t="s">
        <v>2928</v>
      </c>
      <c r="D43">
        <v>4</v>
      </c>
      <c r="E43" t="s">
        <v>1825</v>
      </c>
      <c r="F43" s="1">
        <f t="shared" si="1"/>
        <v>1</v>
      </c>
      <c r="G43">
        <f>COUNTIFS('Rugby Union - Intl Results'!B:B,E43,'Rugby Union - Intl Results'!H:H,B43,'Rugby Union - Intl Results'!C:C,"W")</f>
        <v>0</v>
      </c>
      <c r="H43">
        <f>COUNTIFS('Rugby Union - Intl Results'!B:B,E43,'Rugby Union - Intl Results'!H:H,B43,'Rugby Union - Intl Results'!C:C,"D")</f>
        <v>1</v>
      </c>
      <c r="I43">
        <f>COUNTIFS('Rugby Union - Intl Results'!B:B,E43,'Rugby Union - Intl Results'!H:H,B43,'Rugby Union - Intl Results'!C:C,"L")</f>
        <v>2</v>
      </c>
      <c r="J43">
        <f>SUMIFS('Rugby Union - Intl Results'!E:E,'Rugby Union - Intl Results'!B:B,E43,'Rugby Union - Intl Results'!H:H,B43)</f>
        <v>0</v>
      </c>
      <c r="K43">
        <f>SUMIFS('Rugby Union - Intl Results'!F:F,'Rugby Union - Intl Results'!B:B,E43,'Rugby Union - Intl Results'!H:H,B43)</f>
        <v>6</v>
      </c>
      <c r="L43">
        <f t="shared" si="0"/>
        <v>-6</v>
      </c>
      <c r="O43" t="s">
        <v>30</v>
      </c>
      <c r="U43" s="95"/>
      <c r="V43" s="95"/>
      <c r="W43" s="95"/>
    </row>
    <row r="44" spans="1:23" x14ac:dyDescent="0.25">
      <c r="A44">
        <v>1894</v>
      </c>
      <c r="B44" t="s">
        <v>2924</v>
      </c>
      <c r="D44">
        <v>1</v>
      </c>
      <c r="E44" t="s">
        <v>1825</v>
      </c>
      <c r="F44" s="1">
        <f t="shared" si="1"/>
        <v>6</v>
      </c>
      <c r="G44">
        <f>COUNTIFS('Rugby Union - Intl Results'!B:B,E44,'Rugby Union - Intl Results'!H:H,B44,'Rugby Union - Intl Results'!C:C,"W")</f>
        <v>3</v>
      </c>
      <c r="H44">
        <f>COUNTIFS('Rugby Union - Intl Results'!B:B,E44,'Rugby Union - Intl Results'!H:H,B44,'Rugby Union - Intl Results'!C:C,"D")</f>
        <v>0</v>
      </c>
      <c r="I44">
        <f>COUNTIFS('Rugby Union - Intl Results'!B:B,E44,'Rugby Union - Intl Results'!H:H,B44,'Rugby Union - Intl Results'!C:C,"L")</f>
        <v>0</v>
      </c>
      <c r="J44">
        <f>SUMIFS('Rugby Union - Intl Results'!E:E,'Rugby Union - Intl Results'!B:B,E44,'Rugby Union - Intl Results'!H:H,B44)</f>
        <v>15</v>
      </c>
      <c r="K44">
        <f>SUMIFS('Rugby Union - Intl Results'!F:F,'Rugby Union - Intl Results'!B:B,E44,'Rugby Union - Intl Results'!H:H,B44)</f>
        <v>5</v>
      </c>
      <c r="L44">
        <f t="shared" si="0"/>
        <v>10</v>
      </c>
      <c r="O44" t="s">
        <v>30</v>
      </c>
      <c r="U44" s="95" t="s">
        <v>30</v>
      </c>
      <c r="V44" s="95" t="s">
        <v>30</v>
      </c>
      <c r="W44" s="95"/>
    </row>
    <row r="45" spans="1:23" x14ac:dyDescent="0.25">
      <c r="A45">
        <v>1894</v>
      </c>
      <c r="B45" t="s">
        <v>2924</v>
      </c>
      <c r="D45">
        <v>2</v>
      </c>
      <c r="E45" t="s">
        <v>376</v>
      </c>
      <c r="F45" s="1">
        <f t="shared" si="1"/>
        <v>2</v>
      </c>
      <c r="G45">
        <f>COUNTIFS('Rugby Union - Intl Results'!B:B,E45,'Rugby Union - Intl Results'!H:H,B45,'Rugby Union - Intl Results'!C:C,"W")</f>
        <v>1</v>
      </c>
      <c r="H45">
        <f>COUNTIFS('Rugby Union - Intl Results'!B:B,E45,'Rugby Union - Intl Results'!H:H,B45,'Rugby Union - Intl Results'!C:C,"D")</f>
        <v>0</v>
      </c>
      <c r="I45">
        <f>COUNTIFS('Rugby Union - Intl Results'!B:B,E45,'Rugby Union - Intl Results'!H:H,B45,'Rugby Union - Intl Results'!C:C,"L")</f>
        <v>2</v>
      </c>
      <c r="J45">
        <f>SUMIFS('Rugby Union - Intl Results'!E:E,'Rugby Union - Intl Results'!B:B,E45,'Rugby Union - Intl Results'!H:H,B45)</f>
        <v>29</v>
      </c>
      <c r="K45">
        <f>SUMIFS('Rugby Union - Intl Results'!F:F,'Rugby Union - Intl Results'!B:B,E45,'Rugby Union - Intl Results'!H:H,B45)</f>
        <v>16</v>
      </c>
      <c r="L45">
        <f t="shared" si="0"/>
        <v>13</v>
      </c>
      <c r="O45" t="s">
        <v>30</v>
      </c>
      <c r="U45" s="95"/>
      <c r="V45" s="95"/>
      <c r="W45" s="95"/>
    </row>
    <row r="46" spans="1:23" x14ac:dyDescent="0.25">
      <c r="A46">
        <v>1894</v>
      </c>
      <c r="B46" t="s">
        <v>2924</v>
      </c>
      <c r="D46">
        <v>3</v>
      </c>
      <c r="E46" t="s">
        <v>503</v>
      </c>
      <c r="F46" s="1">
        <f t="shared" si="1"/>
        <v>2</v>
      </c>
      <c r="G46">
        <f>COUNTIFS('Rugby Union - Intl Results'!B:B,E46,'Rugby Union - Intl Results'!H:H,B46,'Rugby Union - Intl Results'!C:C,"W")</f>
        <v>1</v>
      </c>
      <c r="H46">
        <f>COUNTIFS('Rugby Union - Intl Results'!B:B,E46,'Rugby Union - Intl Results'!H:H,B46,'Rugby Union - Intl Results'!C:C,"D")</f>
        <v>0</v>
      </c>
      <c r="I46">
        <f>COUNTIFS('Rugby Union - Intl Results'!B:B,E46,'Rugby Union - Intl Results'!H:H,B46,'Rugby Union - Intl Results'!C:C,"L")</f>
        <v>2</v>
      </c>
      <c r="J46">
        <f>SUMIFS('Rugby Union - Intl Results'!E:E,'Rugby Union - Intl Results'!B:B,E46,'Rugby Union - Intl Results'!H:H,B46)</f>
        <v>6</v>
      </c>
      <c r="K46">
        <f>SUMIFS('Rugby Union - Intl Results'!F:F,'Rugby Union - Intl Results'!B:B,E46,'Rugby Union - Intl Results'!H:H,B46)</f>
        <v>12</v>
      </c>
      <c r="L46">
        <f t="shared" si="0"/>
        <v>-6</v>
      </c>
      <c r="O46" t="s">
        <v>30</v>
      </c>
      <c r="U46" s="95"/>
      <c r="V46" s="95"/>
      <c r="W46" s="95"/>
    </row>
    <row r="47" spans="1:23" x14ac:dyDescent="0.25">
      <c r="A47">
        <v>1894</v>
      </c>
      <c r="B47" t="s">
        <v>2924</v>
      </c>
      <c r="D47">
        <v>4</v>
      </c>
      <c r="E47" t="s">
        <v>1264</v>
      </c>
      <c r="F47" s="1">
        <f t="shared" si="1"/>
        <v>2</v>
      </c>
      <c r="G47">
        <f>COUNTIFS('Rugby Union - Intl Results'!B:B,E47,'Rugby Union - Intl Results'!H:H,B47,'Rugby Union - Intl Results'!C:C,"W")</f>
        <v>1</v>
      </c>
      <c r="H47">
        <f>COUNTIFS('Rugby Union - Intl Results'!B:B,E47,'Rugby Union - Intl Results'!H:H,B47,'Rugby Union - Intl Results'!C:C,"D")</f>
        <v>0</v>
      </c>
      <c r="I47">
        <f>COUNTIFS('Rugby Union - Intl Results'!B:B,E47,'Rugby Union - Intl Results'!H:H,B47,'Rugby Union - Intl Results'!C:C,"L")</f>
        <v>2</v>
      </c>
      <c r="J47">
        <f>SUMIFS('Rugby Union - Intl Results'!E:E,'Rugby Union - Intl Results'!B:B,E47,'Rugby Union - Intl Results'!H:H,B47)</f>
        <v>10</v>
      </c>
      <c r="K47">
        <f>SUMIFS('Rugby Union - Intl Results'!F:F,'Rugby Union - Intl Results'!B:B,E47,'Rugby Union - Intl Results'!H:H,B47)</f>
        <v>27</v>
      </c>
      <c r="L47">
        <f t="shared" si="0"/>
        <v>-17</v>
      </c>
      <c r="O47" t="s">
        <v>30</v>
      </c>
      <c r="U47" s="95"/>
      <c r="V47" s="95"/>
      <c r="W47" s="95"/>
    </row>
    <row r="48" spans="1:23" x14ac:dyDescent="0.25">
      <c r="A48">
        <v>1895</v>
      </c>
      <c r="B48" t="s">
        <v>2923</v>
      </c>
      <c r="D48">
        <v>1</v>
      </c>
      <c r="E48" t="s">
        <v>503</v>
      </c>
      <c r="F48" s="1">
        <f t="shared" si="1"/>
        <v>6</v>
      </c>
      <c r="G48">
        <f>COUNTIFS('Rugby Union - Intl Results'!B:B,E48,'Rugby Union - Intl Results'!H:H,B48,'Rugby Union - Intl Results'!C:C,"W")</f>
        <v>3</v>
      </c>
      <c r="H48">
        <f>COUNTIFS('Rugby Union - Intl Results'!B:B,E48,'Rugby Union - Intl Results'!H:H,B48,'Rugby Union - Intl Results'!C:C,"D")</f>
        <v>0</v>
      </c>
      <c r="I48">
        <f>COUNTIFS('Rugby Union - Intl Results'!B:B,E48,'Rugby Union - Intl Results'!H:H,B48,'Rugby Union - Intl Results'!C:C,"L")</f>
        <v>0</v>
      </c>
      <c r="J48">
        <f>SUMIFS('Rugby Union - Intl Results'!E:E,'Rugby Union - Intl Results'!B:B,E48,'Rugby Union - Intl Results'!H:H,B48)</f>
        <v>17</v>
      </c>
      <c r="K48">
        <f>SUMIFS('Rugby Union - Intl Results'!F:F,'Rugby Union - Intl Results'!B:B,E48,'Rugby Union - Intl Results'!H:H,B48)</f>
        <v>7</v>
      </c>
      <c r="L48">
        <f t="shared" si="0"/>
        <v>10</v>
      </c>
      <c r="O48" t="s">
        <v>30</v>
      </c>
      <c r="U48" s="95" t="s">
        <v>30</v>
      </c>
      <c r="V48" s="95" t="s">
        <v>30</v>
      </c>
      <c r="W48" s="95"/>
    </row>
    <row r="49" spans="1:23" x14ac:dyDescent="0.25">
      <c r="A49">
        <v>1895</v>
      </c>
      <c r="B49" t="s">
        <v>2923</v>
      </c>
      <c r="D49">
        <v>2</v>
      </c>
      <c r="E49" t="s">
        <v>376</v>
      </c>
      <c r="F49" s="1">
        <f t="shared" si="1"/>
        <v>4</v>
      </c>
      <c r="G49">
        <f>COUNTIFS('Rugby Union - Intl Results'!B:B,E49,'Rugby Union - Intl Results'!H:H,B49,'Rugby Union - Intl Results'!C:C,"W")</f>
        <v>2</v>
      </c>
      <c r="H49">
        <f>COUNTIFS('Rugby Union - Intl Results'!B:B,E49,'Rugby Union - Intl Results'!H:H,B49,'Rugby Union - Intl Results'!C:C,"D")</f>
        <v>0</v>
      </c>
      <c r="I49">
        <f>COUNTIFS('Rugby Union - Intl Results'!B:B,E49,'Rugby Union - Intl Results'!H:H,B49,'Rugby Union - Intl Results'!C:C,"L")</f>
        <v>1</v>
      </c>
      <c r="J49">
        <f>SUMIFS('Rugby Union - Intl Results'!E:E,'Rugby Union - Intl Results'!B:B,E49,'Rugby Union - Intl Results'!H:H,B49)</f>
        <v>23</v>
      </c>
      <c r="K49">
        <f>SUMIFS('Rugby Union - Intl Results'!F:F,'Rugby Union - Intl Results'!B:B,E49,'Rugby Union - Intl Results'!H:H,B49)</f>
        <v>15</v>
      </c>
      <c r="L49">
        <f t="shared" si="0"/>
        <v>8</v>
      </c>
      <c r="O49" t="s">
        <v>30</v>
      </c>
      <c r="U49" s="95"/>
      <c r="V49" s="95"/>
      <c r="W49" s="95"/>
    </row>
    <row r="50" spans="1:23" x14ac:dyDescent="0.25">
      <c r="A50">
        <v>1895</v>
      </c>
      <c r="B50" t="s">
        <v>2923</v>
      </c>
      <c r="D50">
        <v>3</v>
      </c>
      <c r="E50" t="s">
        <v>1264</v>
      </c>
      <c r="F50" s="1">
        <f t="shared" si="1"/>
        <v>2</v>
      </c>
      <c r="G50">
        <f>COUNTIFS('Rugby Union - Intl Results'!B:B,E50,'Rugby Union - Intl Results'!H:H,B50,'Rugby Union - Intl Results'!C:C,"W")</f>
        <v>1</v>
      </c>
      <c r="H50">
        <f>COUNTIFS('Rugby Union - Intl Results'!B:B,E50,'Rugby Union - Intl Results'!H:H,B50,'Rugby Union - Intl Results'!C:C,"D")</f>
        <v>0</v>
      </c>
      <c r="I50">
        <f>COUNTIFS('Rugby Union - Intl Results'!B:B,E50,'Rugby Union - Intl Results'!H:H,B50,'Rugby Union - Intl Results'!C:C,"L")</f>
        <v>2</v>
      </c>
      <c r="J50">
        <f>SUMIFS('Rugby Union - Intl Results'!E:E,'Rugby Union - Intl Results'!B:B,E50,'Rugby Union - Intl Results'!H:H,B50)</f>
        <v>15</v>
      </c>
      <c r="K50">
        <f>SUMIFS('Rugby Union - Intl Results'!F:F,'Rugby Union - Intl Results'!B:B,E50,'Rugby Union - Intl Results'!H:H,B50)</f>
        <v>22</v>
      </c>
      <c r="L50">
        <f t="shared" si="0"/>
        <v>-7</v>
      </c>
      <c r="O50" t="s">
        <v>30</v>
      </c>
      <c r="U50" s="95"/>
      <c r="V50" s="95"/>
      <c r="W50" s="95"/>
    </row>
    <row r="51" spans="1:23" x14ac:dyDescent="0.25">
      <c r="A51">
        <v>1895</v>
      </c>
      <c r="B51" t="s">
        <v>2923</v>
      </c>
      <c r="D51">
        <v>4</v>
      </c>
      <c r="E51" t="s">
        <v>1825</v>
      </c>
      <c r="F51" s="1">
        <f t="shared" si="1"/>
        <v>0</v>
      </c>
      <c r="G51">
        <f>COUNTIFS('Rugby Union - Intl Results'!B:B,E51,'Rugby Union - Intl Results'!H:H,B51,'Rugby Union - Intl Results'!C:C,"W")</f>
        <v>0</v>
      </c>
      <c r="H51">
        <f>COUNTIFS('Rugby Union - Intl Results'!B:B,E51,'Rugby Union - Intl Results'!H:H,B51,'Rugby Union - Intl Results'!C:C,"D")</f>
        <v>0</v>
      </c>
      <c r="I51">
        <f>COUNTIFS('Rugby Union - Intl Results'!B:B,E51,'Rugby Union - Intl Results'!H:H,B51,'Rugby Union - Intl Results'!C:C,"L")</f>
        <v>3</v>
      </c>
      <c r="J51">
        <f>SUMIFS('Rugby Union - Intl Results'!E:E,'Rugby Union - Intl Results'!B:B,E51,'Rugby Union - Intl Results'!H:H,B51)</f>
        <v>6</v>
      </c>
      <c r="K51">
        <f>SUMIFS('Rugby Union - Intl Results'!F:F,'Rugby Union - Intl Results'!B:B,E51,'Rugby Union - Intl Results'!H:H,B51)</f>
        <v>17</v>
      </c>
      <c r="L51">
        <f t="shared" si="0"/>
        <v>-11</v>
      </c>
      <c r="O51" t="s">
        <v>30</v>
      </c>
      <c r="U51" s="95"/>
      <c r="V51" s="95"/>
      <c r="W51" s="95"/>
    </row>
    <row r="52" spans="1:23" x14ac:dyDescent="0.25">
      <c r="A52">
        <v>1896</v>
      </c>
      <c r="B52" t="s">
        <v>2921</v>
      </c>
      <c r="D52">
        <v>1</v>
      </c>
      <c r="E52" t="s">
        <v>1825</v>
      </c>
      <c r="F52" s="1">
        <f t="shared" si="1"/>
        <v>5</v>
      </c>
      <c r="G52">
        <f>COUNTIFS('Rugby Union - Intl Results'!B:B,E52,'Rugby Union - Intl Results'!H:H,B52,'Rugby Union - Intl Results'!C:C,"W")</f>
        <v>2</v>
      </c>
      <c r="H52">
        <f>COUNTIFS('Rugby Union - Intl Results'!B:B,E52,'Rugby Union - Intl Results'!H:H,B52,'Rugby Union - Intl Results'!C:C,"D")</f>
        <v>1</v>
      </c>
      <c r="I52">
        <f>COUNTIFS('Rugby Union - Intl Results'!B:B,E52,'Rugby Union - Intl Results'!H:H,B52,'Rugby Union - Intl Results'!C:C,"L")</f>
        <v>0</v>
      </c>
      <c r="J52">
        <f>SUMIFS('Rugby Union - Intl Results'!E:E,'Rugby Union - Intl Results'!B:B,E52,'Rugby Union - Intl Results'!H:H,B52)</f>
        <v>18</v>
      </c>
      <c r="K52">
        <f>SUMIFS('Rugby Union - Intl Results'!F:F,'Rugby Union - Intl Results'!B:B,E52,'Rugby Union - Intl Results'!H:H,B52)</f>
        <v>8</v>
      </c>
      <c r="L52">
        <f t="shared" si="0"/>
        <v>10</v>
      </c>
      <c r="O52" t="s">
        <v>30</v>
      </c>
      <c r="U52" s="95" t="s">
        <v>30</v>
      </c>
      <c r="V52" s="95"/>
      <c r="W52" s="95"/>
    </row>
    <row r="53" spans="1:23" x14ac:dyDescent="0.25">
      <c r="A53">
        <v>1896</v>
      </c>
      <c r="B53" t="s">
        <v>2921</v>
      </c>
      <c r="D53">
        <v>2</v>
      </c>
      <c r="E53" t="s">
        <v>503</v>
      </c>
      <c r="F53" s="1">
        <f t="shared" si="1"/>
        <v>3</v>
      </c>
      <c r="G53">
        <f>COUNTIFS('Rugby Union - Intl Results'!B:B,E53,'Rugby Union - Intl Results'!H:H,B53,'Rugby Union - Intl Results'!C:C,"W")</f>
        <v>1</v>
      </c>
      <c r="H53">
        <f>COUNTIFS('Rugby Union - Intl Results'!B:B,E53,'Rugby Union - Intl Results'!H:H,B53,'Rugby Union - Intl Results'!C:C,"D")</f>
        <v>1</v>
      </c>
      <c r="I53">
        <f>COUNTIFS('Rugby Union - Intl Results'!B:B,E53,'Rugby Union - Intl Results'!H:H,B53,'Rugby Union - Intl Results'!C:C,"L")</f>
        <v>1</v>
      </c>
      <c r="J53">
        <f>SUMIFS('Rugby Union - Intl Results'!E:E,'Rugby Union - Intl Results'!B:B,E53,'Rugby Union - Intl Results'!H:H,B53)</f>
        <v>11</v>
      </c>
      <c r="K53">
        <f>SUMIFS('Rugby Union - Intl Results'!F:F,'Rugby Union - Intl Results'!B:B,E53,'Rugby Union - Intl Results'!H:H,B53)</f>
        <v>6</v>
      </c>
      <c r="L53">
        <f t="shared" si="0"/>
        <v>5</v>
      </c>
      <c r="O53" t="s">
        <v>30</v>
      </c>
      <c r="U53" s="95"/>
      <c r="V53" s="95"/>
      <c r="W53" s="95"/>
    </row>
    <row r="54" spans="1:23" x14ac:dyDescent="0.25">
      <c r="A54">
        <v>1896</v>
      </c>
      <c r="B54" t="s">
        <v>2921</v>
      </c>
      <c r="D54">
        <v>3</v>
      </c>
      <c r="E54" t="s">
        <v>376</v>
      </c>
      <c r="F54" s="1">
        <f t="shared" si="1"/>
        <v>2</v>
      </c>
      <c r="G54">
        <f>COUNTIFS('Rugby Union - Intl Results'!B:B,E54,'Rugby Union - Intl Results'!H:H,B54,'Rugby Union - Intl Results'!C:C,"W")</f>
        <v>1</v>
      </c>
      <c r="H54">
        <f>COUNTIFS('Rugby Union - Intl Results'!B:B,E54,'Rugby Union - Intl Results'!H:H,B54,'Rugby Union - Intl Results'!C:C,"D")</f>
        <v>0</v>
      </c>
      <c r="I54">
        <f>COUNTIFS('Rugby Union - Intl Results'!B:B,E54,'Rugby Union - Intl Results'!H:H,B54,'Rugby Union - Intl Results'!C:C,"L")</f>
        <v>2</v>
      </c>
      <c r="J54">
        <f>SUMIFS('Rugby Union - Intl Results'!E:E,'Rugby Union - Intl Results'!B:B,E54,'Rugby Union - Intl Results'!H:H,B54)</f>
        <v>29</v>
      </c>
      <c r="K54">
        <f>SUMIFS('Rugby Union - Intl Results'!F:F,'Rugby Union - Intl Results'!B:B,E54,'Rugby Union - Intl Results'!H:H,B54)</f>
        <v>21</v>
      </c>
      <c r="L54">
        <f t="shared" si="0"/>
        <v>8</v>
      </c>
      <c r="O54" t="s">
        <v>30</v>
      </c>
      <c r="U54" s="95"/>
      <c r="V54" s="95"/>
      <c r="W54" s="95"/>
    </row>
    <row r="55" spans="1:23" x14ac:dyDescent="0.25">
      <c r="A55">
        <v>1896</v>
      </c>
      <c r="B55" t="s">
        <v>2921</v>
      </c>
      <c r="D55">
        <v>4</v>
      </c>
      <c r="E55" t="s">
        <v>1264</v>
      </c>
      <c r="F55" s="1">
        <f t="shared" si="1"/>
        <v>2</v>
      </c>
      <c r="G55">
        <f>COUNTIFS('Rugby Union - Intl Results'!B:B,E55,'Rugby Union - Intl Results'!H:H,B55,'Rugby Union - Intl Results'!C:C,"W")</f>
        <v>1</v>
      </c>
      <c r="H55">
        <f>COUNTIFS('Rugby Union - Intl Results'!B:B,E55,'Rugby Union - Intl Results'!H:H,B55,'Rugby Union - Intl Results'!C:C,"D")</f>
        <v>0</v>
      </c>
      <c r="I55">
        <f>COUNTIFS('Rugby Union - Intl Results'!B:B,E55,'Rugby Union - Intl Results'!H:H,B55,'Rugby Union - Intl Results'!C:C,"L")</f>
        <v>2</v>
      </c>
      <c r="J55">
        <f>SUMIFS('Rugby Union - Intl Results'!E:E,'Rugby Union - Intl Results'!B:B,E55,'Rugby Union - Intl Results'!H:H,B55)</f>
        <v>10</v>
      </c>
      <c r="K55">
        <f>SUMIFS('Rugby Union - Intl Results'!F:F,'Rugby Union - Intl Results'!B:B,E55,'Rugby Union - Intl Results'!H:H,B55)</f>
        <v>33</v>
      </c>
      <c r="L55">
        <f t="shared" si="0"/>
        <v>-23</v>
      </c>
      <c r="O55" t="s">
        <v>30</v>
      </c>
      <c r="U55" s="95"/>
      <c r="V55" s="95"/>
      <c r="W55" s="95"/>
    </row>
    <row r="56" spans="1:23" x14ac:dyDescent="0.25">
      <c r="A56">
        <v>1897</v>
      </c>
      <c r="B56" t="s">
        <v>2919</v>
      </c>
      <c r="D56">
        <v>1</v>
      </c>
      <c r="E56" t="s">
        <v>1264</v>
      </c>
      <c r="F56" s="1">
        <f t="shared" si="1"/>
        <v>2</v>
      </c>
      <c r="G56">
        <f>COUNTIFS('Rugby Union - Intl Results'!B:B,E56,'Rugby Union - Intl Results'!H:H,B56,'Rugby Union - Intl Results'!C:C,"W")</f>
        <v>1</v>
      </c>
      <c r="H56">
        <f>COUNTIFS('Rugby Union - Intl Results'!B:B,E56,'Rugby Union - Intl Results'!H:H,B56,'Rugby Union - Intl Results'!C:C,"D")</f>
        <v>0</v>
      </c>
      <c r="I56">
        <f>COUNTIFS('Rugby Union - Intl Results'!B:B,E56,'Rugby Union - Intl Results'!H:H,B56,'Rugby Union - Intl Results'!C:C,"L")</f>
        <v>0</v>
      </c>
      <c r="J56">
        <f>SUMIFS('Rugby Union - Intl Results'!E:E,'Rugby Union - Intl Results'!B:B,E56,'Rugby Union - Intl Results'!H:H,B56)</f>
        <v>11</v>
      </c>
      <c r="K56">
        <f>SUMIFS('Rugby Union - Intl Results'!F:F,'Rugby Union - Intl Results'!B:B,E56,'Rugby Union - Intl Results'!H:H,B56)</f>
        <v>0</v>
      </c>
      <c r="L56">
        <f t="shared" si="0"/>
        <v>11</v>
      </c>
      <c r="O56" t="s">
        <v>30</v>
      </c>
      <c r="U56" s="95"/>
      <c r="V56" s="95"/>
      <c r="W56" s="95"/>
    </row>
    <row r="57" spans="1:23" x14ac:dyDescent="0.25">
      <c r="A57">
        <v>1897</v>
      </c>
      <c r="B57" t="s">
        <v>2919</v>
      </c>
      <c r="D57">
        <v>2</v>
      </c>
      <c r="E57" t="s">
        <v>1825</v>
      </c>
      <c r="F57" s="1">
        <f t="shared" si="1"/>
        <v>2</v>
      </c>
      <c r="G57">
        <f>COUNTIFS('Rugby Union - Intl Results'!B:B,E57,'Rugby Union - Intl Results'!H:H,B57,'Rugby Union - Intl Results'!C:C,"W")</f>
        <v>1</v>
      </c>
      <c r="H57">
        <f>COUNTIFS('Rugby Union - Intl Results'!B:B,E57,'Rugby Union - Intl Results'!H:H,B57,'Rugby Union - Intl Results'!C:C,"D")</f>
        <v>0</v>
      </c>
      <c r="I57">
        <f>COUNTIFS('Rugby Union - Intl Results'!B:B,E57,'Rugby Union - Intl Results'!H:H,B57,'Rugby Union - Intl Results'!C:C,"L")</f>
        <v>1</v>
      </c>
      <c r="J57">
        <f>SUMIFS('Rugby Union - Intl Results'!E:E,'Rugby Union - Intl Results'!B:B,E57,'Rugby Union - Intl Results'!H:H,B57)</f>
        <v>16</v>
      </c>
      <c r="K57">
        <f>SUMIFS('Rugby Union - Intl Results'!F:F,'Rugby Union - Intl Results'!B:B,E57,'Rugby Union - Intl Results'!H:H,B57)</f>
        <v>17</v>
      </c>
      <c r="L57">
        <f t="shared" si="0"/>
        <v>-1</v>
      </c>
      <c r="O57" t="s">
        <v>30</v>
      </c>
      <c r="U57" s="95"/>
      <c r="V57" s="95"/>
      <c r="W57" s="95"/>
    </row>
    <row r="58" spans="1:23" x14ac:dyDescent="0.25">
      <c r="A58">
        <v>1897</v>
      </c>
      <c r="B58" t="s">
        <v>2919</v>
      </c>
      <c r="D58">
        <v>3</v>
      </c>
      <c r="E58" t="s">
        <v>503</v>
      </c>
      <c r="F58" s="1">
        <f t="shared" si="1"/>
        <v>2</v>
      </c>
      <c r="G58">
        <f>COUNTIFS('Rugby Union - Intl Results'!B:B,E58,'Rugby Union - Intl Results'!H:H,B58,'Rugby Union - Intl Results'!C:C,"W")</f>
        <v>1</v>
      </c>
      <c r="H58">
        <f>COUNTIFS('Rugby Union - Intl Results'!B:B,E58,'Rugby Union - Intl Results'!H:H,B58,'Rugby Union - Intl Results'!C:C,"D")</f>
        <v>0</v>
      </c>
      <c r="I58">
        <f>COUNTIFS('Rugby Union - Intl Results'!B:B,E58,'Rugby Union - Intl Results'!H:H,B58,'Rugby Union - Intl Results'!C:C,"L")</f>
        <v>1</v>
      </c>
      <c r="J58">
        <f>SUMIFS('Rugby Union - Intl Results'!E:E,'Rugby Union - Intl Results'!B:B,E58,'Rugby Union - Intl Results'!H:H,B58)</f>
        <v>11</v>
      </c>
      <c r="K58">
        <f>SUMIFS('Rugby Union - Intl Results'!F:F,'Rugby Union - Intl Results'!B:B,E58,'Rugby Union - Intl Results'!H:H,B58)</f>
        <v>15</v>
      </c>
      <c r="L58">
        <f t="shared" si="0"/>
        <v>-4</v>
      </c>
      <c r="O58" t="s">
        <v>30</v>
      </c>
      <c r="U58" s="95"/>
      <c r="V58" s="95"/>
      <c r="W58" s="95"/>
    </row>
    <row r="59" spans="1:23" x14ac:dyDescent="0.25">
      <c r="A59">
        <v>1897</v>
      </c>
      <c r="B59" t="s">
        <v>2919</v>
      </c>
      <c r="D59">
        <v>4</v>
      </c>
      <c r="E59" t="s">
        <v>376</v>
      </c>
      <c r="F59" s="1">
        <f t="shared" si="1"/>
        <v>2</v>
      </c>
      <c r="G59">
        <f>COUNTIFS('Rugby Union - Intl Results'!B:B,E59,'Rugby Union - Intl Results'!H:H,B59,'Rugby Union - Intl Results'!C:C,"W")</f>
        <v>1</v>
      </c>
      <c r="H59">
        <f>COUNTIFS('Rugby Union - Intl Results'!B:B,E59,'Rugby Union - Intl Results'!H:H,B59,'Rugby Union - Intl Results'!C:C,"D")</f>
        <v>0</v>
      </c>
      <c r="I59">
        <f>COUNTIFS('Rugby Union - Intl Results'!B:B,E59,'Rugby Union - Intl Results'!H:H,B59,'Rugby Union - Intl Results'!C:C,"L")</f>
        <v>2</v>
      </c>
      <c r="J59">
        <f>SUMIFS('Rugby Union - Intl Results'!E:E,'Rugby Union - Intl Results'!B:B,E59,'Rugby Union - Intl Results'!H:H,B59)</f>
        <v>21</v>
      </c>
      <c r="K59">
        <f>SUMIFS('Rugby Union - Intl Results'!F:F,'Rugby Union - Intl Results'!B:B,E59,'Rugby Union - Intl Results'!H:H,B59)</f>
        <v>27</v>
      </c>
      <c r="L59">
        <f t="shared" si="0"/>
        <v>-6</v>
      </c>
      <c r="O59" t="s">
        <v>30</v>
      </c>
      <c r="U59" s="95"/>
      <c r="V59" s="95"/>
      <c r="W59" s="95"/>
    </row>
    <row r="60" spans="1:23" x14ac:dyDescent="0.25">
      <c r="A60">
        <v>1898</v>
      </c>
      <c r="B60" t="s">
        <v>2916</v>
      </c>
      <c r="D60">
        <v>1</v>
      </c>
      <c r="E60" t="s">
        <v>503</v>
      </c>
      <c r="F60" s="1">
        <f t="shared" si="1"/>
        <v>3</v>
      </c>
      <c r="G60">
        <f>COUNTIFS('Rugby Union - Intl Results'!B:B,E60,'Rugby Union - Intl Results'!H:H,B60,'Rugby Union - Intl Results'!C:C,"W")</f>
        <v>1</v>
      </c>
      <c r="H60">
        <f>COUNTIFS('Rugby Union - Intl Results'!B:B,E60,'Rugby Union - Intl Results'!H:H,B60,'Rugby Union - Intl Results'!C:C,"D")</f>
        <v>1</v>
      </c>
      <c r="I60">
        <f>COUNTIFS('Rugby Union - Intl Results'!B:B,E60,'Rugby Union - Intl Results'!H:H,B60,'Rugby Union - Intl Results'!C:C,"L")</f>
        <v>0</v>
      </c>
      <c r="J60">
        <f>SUMIFS('Rugby Union - Intl Results'!E:E,'Rugby Union - Intl Results'!B:B,E60,'Rugby Union - Intl Results'!H:H,B60)</f>
        <v>11</v>
      </c>
      <c r="K60">
        <f>SUMIFS('Rugby Union - Intl Results'!F:F,'Rugby Union - Intl Results'!B:B,E60,'Rugby Union - Intl Results'!H:H,B60)</f>
        <v>3</v>
      </c>
      <c r="L60">
        <f t="shared" si="0"/>
        <v>8</v>
      </c>
      <c r="O60" t="s">
        <v>30</v>
      </c>
      <c r="U60" s="95"/>
      <c r="V60" s="95"/>
      <c r="W60" s="95"/>
    </row>
    <row r="61" spans="1:23" x14ac:dyDescent="0.25">
      <c r="A61">
        <v>1898</v>
      </c>
      <c r="B61" t="s">
        <v>2916</v>
      </c>
      <c r="D61">
        <v>2</v>
      </c>
      <c r="E61" t="s">
        <v>376</v>
      </c>
      <c r="F61" s="1">
        <f t="shared" si="1"/>
        <v>3</v>
      </c>
      <c r="G61">
        <f>COUNTIFS('Rugby Union - Intl Results'!B:B,E61,'Rugby Union - Intl Results'!H:H,B61,'Rugby Union - Intl Results'!C:C,"W")</f>
        <v>1</v>
      </c>
      <c r="H61">
        <f>COUNTIFS('Rugby Union - Intl Results'!B:B,E61,'Rugby Union - Intl Results'!H:H,B61,'Rugby Union - Intl Results'!C:C,"D")</f>
        <v>1</v>
      </c>
      <c r="I61">
        <f>COUNTIFS('Rugby Union - Intl Results'!B:B,E61,'Rugby Union - Intl Results'!H:H,B61,'Rugby Union - Intl Results'!C:C,"L")</f>
        <v>1</v>
      </c>
      <c r="J61">
        <f>SUMIFS('Rugby Union - Intl Results'!E:E,'Rugby Union - Intl Results'!B:B,E61,'Rugby Union - Intl Results'!H:H,B61)</f>
        <v>23</v>
      </c>
      <c r="K61">
        <f>SUMIFS('Rugby Union - Intl Results'!F:F,'Rugby Union - Intl Results'!B:B,E61,'Rugby Union - Intl Results'!H:H,B61)</f>
        <v>19</v>
      </c>
      <c r="L61">
        <f t="shared" si="0"/>
        <v>4</v>
      </c>
      <c r="O61" t="s">
        <v>30</v>
      </c>
      <c r="U61" s="95"/>
      <c r="V61" s="95"/>
      <c r="W61" s="95"/>
    </row>
    <row r="62" spans="1:23" x14ac:dyDescent="0.25">
      <c r="A62">
        <v>1898</v>
      </c>
      <c r="B62" t="s">
        <v>2916</v>
      </c>
      <c r="D62">
        <v>3</v>
      </c>
      <c r="E62" t="s">
        <v>1264</v>
      </c>
      <c r="F62" s="1">
        <f t="shared" si="1"/>
        <v>2</v>
      </c>
      <c r="G62">
        <f>COUNTIFS('Rugby Union - Intl Results'!B:B,E62,'Rugby Union - Intl Results'!H:H,B62,'Rugby Union - Intl Results'!C:C,"W")</f>
        <v>1</v>
      </c>
      <c r="H62">
        <f>COUNTIFS('Rugby Union - Intl Results'!B:B,E62,'Rugby Union - Intl Results'!H:H,B62,'Rugby Union - Intl Results'!C:C,"D")</f>
        <v>0</v>
      </c>
      <c r="I62">
        <f>COUNTIFS('Rugby Union - Intl Results'!B:B,E62,'Rugby Union - Intl Results'!H:H,B62,'Rugby Union - Intl Results'!C:C,"L")</f>
        <v>1</v>
      </c>
      <c r="J62">
        <f>SUMIFS('Rugby Union - Intl Results'!E:E,'Rugby Union - Intl Results'!B:B,E62,'Rugby Union - Intl Results'!H:H,B62)</f>
        <v>18</v>
      </c>
      <c r="K62">
        <f>SUMIFS('Rugby Union - Intl Results'!F:F,'Rugby Union - Intl Results'!B:B,E62,'Rugby Union - Intl Results'!H:H,B62)</f>
        <v>17</v>
      </c>
      <c r="L62">
        <f t="shared" si="0"/>
        <v>1</v>
      </c>
      <c r="O62" t="s">
        <v>30</v>
      </c>
      <c r="U62" s="95"/>
      <c r="V62" s="95"/>
      <c r="W62" s="95"/>
    </row>
    <row r="63" spans="1:23" x14ac:dyDescent="0.25">
      <c r="A63">
        <v>1898</v>
      </c>
      <c r="B63" t="s">
        <v>2916</v>
      </c>
      <c r="D63">
        <v>4</v>
      </c>
      <c r="E63" t="s">
        <v>1825</v>
      </c>
      <c r="F63" s="1">
        <f t="shared" si="1"/>
        <v>2</v>
      </c>
      <c r="G63">
        <f>COUNTIFS('Rugby Union - Intl Results'!B:B,E63,'Rugby Union - Intl Results'!H:H,B63,'Rugby Union - Intl Results'!C:C,"W")</f>
        <v>1</v>
      </c>
      <c r="H63">
        <f>COUNTIFS('Rugby Union - Intl Results'!B:B,E63,'Rugby Union - Intl Results'!H:H,B63,'Rugby Union - Intl Results'!C:C,"D")</f>
        <v>0</v>
      </c>
      <c r="I63">
        <f>COUNTIFS('Rugby Union - Intl Results'!B:B,E63,'Rugby Union - Intl Results'!H:H,B63,'Rugby Union - Intl Results'!C:C,"L")</f>
        <v>2</v>
      </c>
      <c r="J63">
        <f>SUMIFS('Rugby Union - Intl Results'!E:E,'Rugby Union - Intl Results'!B:B,E63,'Rugby Union - Intl Results'!H:H,B63)</f>
        <v>12</v>
      </c>
      <c r="K63">
        <f>SUMIFS('Rugby Union - Intl Results'!F:F,'Rugby Union - Intl Results'!B:B,E63,'Rugby Union - Intl Results'!H:H,B63)</f>
        <v>25</v>
      </c>
      <c r="L63">
        <f t="shared" si="0"/>
        <v>-13</v>
      </c>
      <c r="O63" t="s">
        <v>30</v>
      </c>
      <c r="U63" s="95"/>
      <c r="V63" s="95"/>
      <c r="W63" s="95"/>
    </row>
    <row r="64" spans="1:23" x14ac:dyDescent="0.25">
      <c r="A64">
        <v>1899</v>
      </c>
      <c r="B64" t="s">
        <v>2915</v>
      </c>
      <c r="D64">
        <v>1</v>
      </c>
      <c r="E64" t="s">
        <v>1825</v>
      </c>
      <c r="F64" s="1">
        <f t="shared" si="1"/>
        <v>6</v>
      </c>
      <c r="G64">
        <f>COUNTIFS('Rugby Union - Intl Results'!B:B,E64,'Rugby Union - Intl Results'!H:H,B64,'Rugby Union - Intl Results'!C:C,"W")</f>
        <v>3</v>
      </c>
      <c r="H64">
        <f>COUNTIFS('Rugby Union - Intl Results'!B:B,E64,'Rugby Union - Intl Results'!H:H,B64,'Rugby Union - Intl Results'!C:C,"D")</f>
        <v>0</v>
      </c>
      <c r="I64">
        <f>COUNTIFS('Rugby Union - Intl Results'!B:B,E64,'Rugby Union - Intl Results'!H:H,B64,'Rugby Union - Intl Results'!C:C,"L")</f>
        <v>0</v>
      </c>
      <c r="J64">
        <f>SUMIFS('Rugby Union - Intl Results'!E:E,'Rugby Union - Intl Results'!B:B,E64,'Rugby Union - Intl Results'!H:H,B64)</f>
        <v>18</v>
      </c>
      <c r="K64">
        <f>SUMIFS('Rugby Union - Intl Results'!F:F,'Rugby Union - Intl Results'!B:B,E64,'Rugby Union - Intl Results'!H:H,B64)</f>
        <v>3</v>
      </c>
      <c r="L64">
        <f t="shared" si="0"/>
        <v>15</v>
      </c>
      <c r="O64" t="s">
        <v>30</v>
      </c>
      <c r="U64" s="95" t="s">
        <v>30</v>
      </c>
      <c r="V64" s="95" t="s">
        <v>30</v>
      </c>
      <c r="W64" s="95"/>
    </row>
    <row r="65" spans="1:23" x14ac:dyDescent="0.25">
      <c r="A65">
        <v>1899</v>
      </c>
      <c r="B65" t="s">
        <v>2915</v>
      </c>
      <c r="D65">
        <v>2</v>
      </c>
      <c r="E65" t="s">
        <v>503</v>
      </c>
      <c r="F65" s="1">
        <f t="shared" si="1"/>
        <v>4</v>
      </c>
      <c r="G65">
        <f>COUNTIFS('Rugby Union - Intl Results'!B:B,E65,'Rugby Union - Intl Results'!H:H,B65,'Rugby Union - Intl Results'!C:C,"W")</f>
        <v>2</v>
      </c>
      <c r="H65">
        <f>COUNTIFS('Rugby Union - Intl Results'!B:B,E65,'Rugby Union - Intl Results'!H:H,B65,'Rugby Union - Intl Results'!C:C,"D")</f>
        <v>0</v>
      </c>
      <c r="I65">
        <f>COUNTIFS('Rugby Union - Intl Results'!B:B,E65,'Rugby Union - Intl Results'!H:H,B65,'Rugby Union - Intl Results'!C:C,"L")</f>
        <v>1</v>
      </c>
      <c r="J65">
        <f>SUMIFS('Rugby Union - Intl Results'!E:E,'Rugby Union - Intl Results'!B:B,E65,'Rugby Union - Intl Results'!H:H,B65)</f>
        <v>29</v>
      </c>
      <c r="K65">
        <f>SUMIFS('Rugby Union - Intl Results'!F:F,'Rugby Union - Intl Results'!B:B,E65,'Rugby Union - Intl Results'!H:H,B65)</f>
        <v>19</v>
      </c>
      <c r="L65">
        <f t="shared" si="0"/>
        <v>10</v>
      </c>
      <c r="O65" t="s">
        <v>30</v>
      </c>
      <c r="U65" s="95"/>
      <c r="V65" s="95"/>
      <c r="W65" s="95"/>
    </row>
    <row r="66" spans="1:23" x14ac:dyDescent="0.25">
      <c r="A66">
        <v>1899</v>
      </c>
      <c r="B66" t="s">
        <v>2915</v>
      </c>
      <c r="D66">
        <v>3</v>
      </c>
      <c r="E66" t="s">
        <v>1264</v>
      </c>
      <c r="F66" s="1">
        <f t="shared" si="1"/>
        <v>2</v>
      </c>
      <c r="G66">
        <f>COUNTIFS('Rugby Union - Intl Results'!B:B,E66,'Rugby Union - Intl Results'!H:H,B66,'Rugby Union - Intl Results'!C:C,"W")</f>
        <v>1</v>
      </c>
      <c r="H66">
        <f>COUNTIFS('Rugby Union - Intl Results'!B:B,E66,'Rugby Union - Intl Results'!H:H,B66,'Rugby Union - Intl Results'!C:C,"D")</f>
        <v>0</v>
      </c>
      <c r="I66">
        <f>COUNTIFS('Rugby Union - Intl Results'!B:B,E66,'Rugby Union - Intl Results'!H:H,B66,'Rugby Union - Intl Results'!C:C,"L")</f>
        <v>2</v>
      </c>
      <c r="J66">
        <f>SUMIFS('Rugby Union - Intl Results'!E:E,'Rugby Union - Intl Results'!B:B,E66,'Rugby Union - Intl Results'!H:H,B66)</f>
        <v>36</v>
      </c>
      <c r="K66">
        <f>SUMIFS('Rugby Union - Intl Results'!F:F,'Rugby Union - Intl Results'!B:B,E66,'Rugby Union - Intl Results'!H:H,B66)</f>
        <v>27</v>
      </c>
      <c r="L66">
        <f t="shared" ref="L66:L129" si="2">J66-K66</f>
        <v>9</v>
      </c>
      <c r="O66" t="s">
        <v>30</v>
      </c>
      <c r="U66" s="95"/>
      <c r="V66" s="95"/>
      <c r="W66" s="95"/>
    </row>
    <row r="67" spans="1:23" x14ac:dyDescent="0.25">
      <c r="A67">
        <v>1899</v>
      </c>
      <c r="B67" t="s">
        <v>2915</v>
      </c>
      <c r="D67">
        <v>4</v>
      </c>
      <c r="E67" t="s">
        <v>376</v>
      </c>
      <c r="F67" s="1">
        <f t="shared" ref="F67:F130" si="3">G67*2+H67</f>
        <v>0</v>
      </c>
      <c r="G67">
        <f>COUNTIFS('Rugby Union - Intl Results'!B:B,E67,'Rugby Union - Intl Results'!H:H,B67,'Rugby Union - Intl Results'!C:C,"W")</f>
        <v>0</v>
      </c>
      <c r="H67">
        <f>COUNTIFS('Rugby Union - Intl Results'!B:B,E67,'Rugby Union - Intl Results'!H:H,B67,'Rugby Union - Intl Results'!C:C,"D")</f>
        <v>0</v>
      </c>
      <c r="I67">
        <f>COUNTIFS('Rugby Union - Intl Results'!B:B,E67,'Rugby Union - Intl Results'!H:H,B67,'Rugby Union - Intl Results'!C:C,"L")</f>
        <v>3</v>
      </c>
      <c r="J67">
        <f>SUMIFS('Rugby Union - Intl Results'!E:E,'Rugby Union - Intl Results'!B:B,E67,'Rugby Union - Intl Results'!H:H,B67)</f>
        <v>3</v>
      </c>
      <c r="K67">
        <f>SUMIFS('Rugby Union - Intl Results'!F:F,'Rugby Union - Intl Results'!B:B,E67,'Rugby Union - Intl Results'!H:H,B67)</f>
        <v>37</v>
      </c>
      <c r="L67">
        <f t="shared" si="2"/>
        <v>-34</v>
      </c>
      <c r="O67" t="s">
        <v>30</v>
      </c>
      <c r="U67" s="95"/>
      <c r="V67" s="95"/>
      <c r="W67" s="95"/>
    </row>
    <row r="68" spans="1:23" x14ac:dyDescent="0.25">
      <c r="A68">
        <v>1900</v>
      </c>
      <c r="B68" t="s">
        <v>2913</v>
      </c>
      <c r="D68">
        <v>1</v>
      </c>
      <c r="E68" t="s">
        <v>1264</v>
      </c>
      <c r="F68" s="1">
        <f t="shared" si="3"/>
        <v>6</v>
      </c>
      <c r="G68">
        <f>COUNTIFS('Rugby Union - Intl Results'!B:B,E68,'Rugby Union - Intl Results'!H:H,B68,'Rugby Union - Intl Results'!C:C,"W")</f>
        <v>3</v>
      </c>
      <c r="H68">
        <f>COUNTIFS('Rugby Union - Intl Results'!B:B,E68,'Rugby Union - Intl Results'!H:H,B68,'Rugby Union - Intl Results'!C:C,"D")</f>
        <v>0</v>
      </c>
      <c r="I68">
        <f>COUNTIFS('Rugby Union - Intl Results'!B:B,E68,'Rugby Union - Intl Results'!H:H,B68,'Rugby Union - Intl Results'!C:C,"L")</f>
        <v>0</v>
      </c>
      <c r="J68">
        <f>SUMIFS('Rugby Union - Intl Results'!E:E,'Rugby Union - Intl Results'!B:B,E68,'Rugby Union - Intl Results'!H:H,B68)</f>
        <v>28</v>
      </c>
      <c r="K68">
        <f>SUMIFS('Rugby Union - Intl Results'!F:F,'Rugby Union - Intl Results'!B:B,E68,'Rugby Union - Intl Results'!H:H,B68)</f>
        <v>6</v>
      </c>
      <c r="L68">
        <f t="shared" si="2"/>
        <v>22</v>
      </c>
      <c r="O68" t="s">
        <v>30</v>
      </c>
      <c r="U68" s="95" t="s">
        <v>30</v>
      </c>
      <c r="V68" s="95" t="s">
        <v>30</v>
      </c>
      <c r="W68" s="95"/>
    </row>
    <row r="69" spans="1:23" x14ac:dyDescent="0.25">
      <c r="A69">
        <v>1900</v>
      </c>
      <c r="B69" t="s">
        <v>2913</v>
      </c>
      <c r="D69">
        <v>2</v>
      </c>
      <c r="E69" t="s">
        <v>376</v>
      </c>
      <c r="F69" s="1">
        <f t="shared" si="3"/>
        <v>3</v>
      </c>
      <c r="G69">
        <f>COUNTIFS('Rugby Union - Intl Results'!B:B,E69,'Rugby Union - Intl Results'!H:H,B69,'Rugby Union - Intl Results'!C:C,"W")</f>
        <v>1</v>
      </c>
      <c r="H69">
        <f>COUNTIFS('Rugby Union - Intl Results'!B:B,E69,'Rugby Union - Intl Results'!H:H,B69,'Rugby Union - Intl Results'!C:C,"D")</f>
        <v>1</v>
      </c>
      <c r="I69">
        <f>COUNTIFS('Rugby Union - Intl Results'!B:B,E69,'Rugby Union - Intl Results'!H:H,B69,'Rugby Union - Intl Results'!C:C,"L")</f>
        <v>1</v>
      </c>
      <c r="J69">
        <f>SUMIFS('Rugby Union - Intl Results'!E:E,'Rugby Union - Intl Results'!B:B,E69,'Rugby Union - Intl Results'!H:H,B69)</f>
        <v>18</v>
      </c>
      <c r="K69">
        <f>SUMIFS('Rugby Union - Intl Results'!F:F,'Rugby Union - Intl Results'!B:B,E69,'Rugby Union - Intl Results'!H:H,B69)</f>
        <v>17</v>
      </c>
      <c r="L69">
        <f t="shared" si="2"/>
        <v>1</v>
      </c>
      <c r="O69" t="s">
        <v>30</v>
      </c>
      <c r="U69" s="95"/>
      <c r="V69" s="95"/>
      <c r="W69" s="95"/>
    </row>
    <row r="70" spans="1:23" x14ac:dyDescent="0.25">
      <c r="A70">
        <v>1900</v>
      </c>
      <c r="B70" t="s">
        <v>2913</v>
      </c>
      <c r="D70">
        <v>3</v>
      </c>
      <c r="E70" t="s">
        <v>503</v>
      </c>
      <c r="F70" s="1">
        <f t="shared" si="3"/>
        <v>2</v>
      </c>
      <c r="G70">
        <f>COUNTIFS('Rugby Union - Intl Results'!B:B,E70,'Rugby Union - Intl Results'!H:H,B70,'Rugby Union - Intl Results'!C:C,"W")</f>
        <v>0</v>
      </c>
      <c r="H70">
        <f>COUNTIFS('Rugby Union - Intl Results'!B:B,E70,'Rugby Union - Intl Results'!H:H,B70,'Rugby Union - Intl Results'!C:C,"D")</f>
        <v>2</v>
      </c>
      <c r="I70">
        <f>COUNTIFS('Rugby Union - Intl Results'!B:B,E70,'Rugby Union - Intl Results'!H:H,B70,'Rugby Union - Intl Results'!C:C,"L")</f>
        <v>1</v>
      </c>
      <c r="J70">
        <f>SUMIFS('Rugby Union - Intl Results'!E:E,'Rugby Union - Intl Results'!B:B,E70,'Rugby Union - Intl Results'!H:H,B70)</f>
        <v>3</v>
      </c>
      <c r="K70">
        <f>SUMIFS('Rugby Union - Intl Results'!F:F,'Rugby Union - Intl Results'!B:B,E70,'Rugby Union - Intl Results'!H:H,B70)</f>
        <v>12</v>
      </c>
      <c r="L70">
        <f t="shared" si="2"/>
        <v>-9</v>
      </c>
      <c r="O70" t="s">
        <v>30</v>
      </c>
      <c r="U70" s="95"/>
      <c r="V70" s="95"/>
      <c r="W70" s="95"/>
    </row>
    <row r="71" spans="1:23" x14ac:dyDescent="0.25">
      <c r="A71">
        <v>1900</v>
      </c>
      <c r="B71" t="s">
        <v>2913</v>
      </c>
      <c r="D71">
        <v>4</v>
      </c>
      <c r="E71" t="s">
        <v>1825</v>
      </c>
      <c r="F71" s="1">
        <f t="shared" si="3"/>
        <v>1</v>
      </c>
      <c r="G71">
        <f>COUNTIFS('Rugby Union - Intl Results'!B:B,E71,'Rugby Union - Intl Results'!H:H,B71,'Rugby Union - Intl Results'!C:C,"W")</f>
        <v>0</v>
      </c>
      <c r="H71">
        <f>COUNTIFS('Rugby Union - Intl Results'!B:B,E71,'Rugby Union - Intl Results'!H:H,B71,'Rugby Union - Intl Results'!C:C,"D")</f>
        <v>1</v>
      </c>
      <c r="I71">
        <f>COUNTIFS('Rugby Union - Intl Results'!B:B,E71,'Rugby Union - Intl Results'!H:H,B71,'Rugby Union - Intl Results'!C:C,"L")</f>
        <v>2</v>
      </c>
      <c r="J71">
        <f>SUMIFS('Rugby Union - Intl Results'!E:E,'Rugby Union - Intl Results'!B:B,E71,'Rugby Union - Intl Results'!H:H,B71)</f>
        <v>4</v>
      </c>
      <c r="K71">
        <f>SUMIFS('Rugby Union - Intl Results'!F:F,'Rugby Union - Intl Results'!B:B,E71,'Rugby Union - Intl Results'!H:H,B71)</f>
        <v>18</v>
      </c>
      <c r="L71">
        <f t="shared" si="2"/>
        <v>-14</v>
      </c>
      <c r="O71" t="s">
        <v>30</v>
      </c>
      <c r="U71" s="95"/>
      <c r="V71" s="95"/>
      <c r="W71" s="95"/>
    </row>
    <row r="72" spans="1:23" x14ac:dyDescent="0.25">
      <c r="A72">
        <v>1901</v>
      </c>
      <c r="B72" t="s">
        <v>2912</v>
      </c>
      <c r="D72">
        <v>1</v>
      </c>
      <c r="E72" t="s">
        <v>503</v>
      </c>
      <c r="F72" s="1">
        <f t="shared" si="3"/>
        <v>6</v>
      </c>
      <c r="G72">
        <f>COUNTIFS('Rugby Union - Intl Results'!B:B,E72,'Rugby Union - Intl Results'!H:H,B72,'Rugby Union - Intl Results'!C:C,"W")</f>
        <v>3</v>
      </c>
      <c r="H72">
        <f>COUNTIFS('Rugby Union - Intl Results'!B:B,E72,'Rugby Union - Intl Results'!H:H,B72,'Rugby Union - Intl Results'!C:C,"D")</f>
        <v>0</v>
      </c>
      <c r="I72">
        <f>COUNTIFS('Rugby Union - Intl Results'!B:B,E72,'Rugby Union - Intl Results'!H:H,B72,'Rugby Union - Intl Results'!C:C,"L")</f>
        <v>0</v>
      </c>
      <c r="J72">
        <f>SUMIFS('Rugby Union - Intl Results'!E:E,'Rugby Union - Intl Results'!B:B,E72,'Rugby Union - Intl Results'!H:H,B72)</f>
        <v>45</v>
      </c>
      <c r="K72">
        <f>SUMIFS('Rugby Union - Intl Results'!F:F,'Rugby Union - Intl Results'!B:B,E72,'Rugby Union - Intl Results'!H:H,B72)</f>
        <v>16</v>
      </c>
      <c r="L72">
        <f t="shared" si="2"/>
        <v>29</v>
      </c>
      <c r="O72" t="s">
        <v>30</v>
      </c>
      <c r="U72" s="95" t="s">
        <v>30</v>
      </c>
      <c r="V72" s="95" t="s">
        <v>30</v>
      </c>
      <c r="W72" s="95"/>
    </row>
    <row r="73" spans="1:23" x14ac:dyDescent="0.25">
      <c r="A73">
        <v>1901</v>
      </c>
      <c r="B73" t="s">
        <v>2912</v>
      </c>
      <c r="D73">
        <v>2</v>
      </c>
      <c r="E73" t="s">
        <v>1264</v>
      </c>
      <c r="F73" s="1">
        <f t="shared" si="3"/>
        <v>4</v>
      </c>
      <c r="G73">
        <f>COUNTIFS('Rugby Union - Intl Results'!B:B,E73,'Rugby Union - Intl Results'!H:H,B73,'Rugby Union - Intl Results'!C:C,"W")</f>
        <v>2</v>
      </c>
      <c r="H73">
        <f>COUNTIFS('Rugby Union - Intl Results'!B:B,E73,'Rugby Union - Intl Results'!H:H,B73,'Rugby Union - Intl Results'!C:C,"D")</f>
        <v>0</v>
      </c>
      <c r="I73">
        <f>COUNTIFS('Rugby Union - Intl Results'!B:B,E73,'Rugby Union - Intl Results'!H:H,B73,'Rugby Union - Intl Results'!C:C,"L")</f>
        <v>1</v>
      </c>
      <c r="J73">
        <f>SUMIFS('Rugby Union - Intl Results'!E:E,'Rugby Union - Intl Results'!B:B,E73,'Rugby Union - Intl Results'!H:H,B73)</f>
        <v>31</v>
      </c>
      <c r="K73">
        <f>SUMIFS('Rugby Union - Intl Results'!F:F,'Rugby Union - Intl Results'!B:B,E73,'Rugby Union - Intl Results'!H:H,B73)</f>
        <v>27</v>
      </c>
      <c r="L73">
        <f t="shared" si="2"/>
        <v>4</v>
      </c>
      <c r="O73" t="s">
        <v>30</v>
      </c>
      <c r="U73" s="95"/>
      <c r="V73" s="95"/>
      <c r="W73" s="95"/>
    </row>
    <row r="74" spans="1:23" x14ac:dyDescent="0.25">
      <c r="A74">
        <v>1901</v>
      </c>
      <c r="B74" t="s">
        <v>2912</v>
      </c>
      <c r="D74">
        <v>3</v>
      </c>
      <c r="E74" t="s">
        <v>1825</v>
      </c>
      <c r="F74" s="1">
        <f t="shared" si="3"/>
        <v>2</v>
      </c>
      <c r="G74">
        <f>COUNTIFS('Rugby Union - Intl Results'!B:B,E74,'Rugby Union - Intl Results'!H:H,B74,'Rugby Union - Intl Results'!C:C,"W")</f>
        <v>1</v>
      </c>
      <c r="H74">
        <f>COUNTIFS('Rugby Union - Intl Results'!B:B,E74,'Rugby Union - Intl Results'!H:H,B74,'Rugby Union - Intl Results'!C:C,"D")</f>
        <v>0</v>
      </c>
      <c r="I74">
        <f>COUNTIFS('Rugby Union - Intl Results'!B:B,E74,'Rugby Union - Intl Results'!H:H,B74,'Rugby Union - Intl Results'!C:C,"L")</f>
        <v>2</v>
      </c>
      <c r="J74">
        <f>SUMIFS('Rugby Union - Intl Results'!E:E,'Rugby Union - Intl Results'!B:B,E74,'Rugby Union - Intl Results'!H:H,B74)</f>
        <v>24</v>
      </c>
      <c r="K74">
        <f>SUMIFS('Rugby Union - Intl Results'!F:F,'Rugby Union - Intl Results'!B:B,E74,'Rugby Union - Intl Results'!H:H,B74)</f>
        <v>25</v>
      </c>
      <c r="L74">
        <f t="shared" si="2"/>
        <v>-1</v>
      </c>
      <c r="O74" t="s">
        <v>30</v>
      </c>
      <c r="U74" s="95"/>
      <c r="V74" s="95"/>
      <c r="W74" s="95"/>
    </row>
    <row r="75" spans="1:23" x14ac:dyDescent="0.25">
      <c r="A75">
        <v>1901</v>
      </c>
      <c r="B75" t="s">
        <v>2912</v>
      </c>
      <c r="D75">
        <v>4</v>
      </c>
      <c r="E75" t="s">
        <v>376</v>
      </c>
      <c r="F75" s="1">
        <f t="shared" si="3"/>
        <v>0</v>
      </c>
      <c r="G75">
        <f>COUNTIFS('Rugby Union - Intl Results'!B:B,E75,'Rugby Union - Intl Results'!H:H,B75,'Rugby Union - Intl Results'!C:C,"W")</f>
        <v>0</v>
      </c>
      <c r="H75">
        <f>COUNTIFS('Rugby Union - Intl Results'!B:B,E75,'Rugby Union - Intl Results'!H:H,B75,'Rugby Union - Intl Results'!C:C,"D")</f>
        <v>0</v>
      </c>
      <c r="I75">
        <f>COUNTIFS('Rugby Union - Intl Results'!B:B,E75,'Rugby Union - Intl Results'!H:H,B75,'Rugby Union - Intl Results'!C:C,"L")</f>
        <v>3</v>
      </c>
      <c r="J75">
        <f>SUMIFS('Rugby Union - Intl Results'!E:E,'Rugby Union - Intl Results'!B:B,E75,'Rugby Union - Intl Results'!H:H,B75)</f>
        <v>9</v>
      </c>
      <c r="K75">
        <f>SUMIFS('Rugby Union - Intl Results'!F:F,'Rugby Union - Intl Results'!B:B,E75,'Rugby Union - Intl Results'!H:H,B75)</f>
        <v>41</v>
      </c>
      <c r="L75">
        <f t="shared" si="2"/>
        <v>-32</v>
      </c>
      <c r="O75" t="s">
        <v>30</v>
      </c>
      <c r="U75" s="95"/>
      <c r="V75" s="95"/>
      <c r="W75" s="95"/>
    </row>
    <row r="76" spans="1:23" x14ac:dyDescent="0.25">
      <c r="A76">
        <v>1902</v>
      </c>
      <c r="B76" t="s">
        <v>2911</v>
      </c>
      <c r="D76">
        <v>1</v>
      </c>
      <c r="E76" t="s">
        <v>1264</v>
      </c>
      <c r="F76" s="1">
        <f t="shared" si="3"/>
        <v>6</v>
      </c>
      <c r="G76">
        <f>COUNTIFS('Rugby Union - Intl Results'!B:B,E76,'Rugby Union - Intl Results'!H:H,B76,'Rugby Union - Intl Results'!C:C,"W")</f>
        <v>3</v>
      </c>
      <c r="H76">
        <f>COUNTIFS('Rugby Union - Intl Results'!B:B,E76,'Rugby Union - Intl Results'!H:H,B76,'Rugby Union - Intl Results'!C:C,"D")</f>
        <v>0</v>
      </c>
      <c r="I76">
        <f>COUNTIFS('Rugby Union - Intl Results'!B:B,E76,'Rugby Union - Intl Results'!H:H,B76,'Rugby Union - Intl Results'!C:C,"L")</f>
        <v>0</v>
      </c>
      <c r="J76">
        <f>SUMIFS('Rugby Union - Intl Results'!E:E,'Rugby Union - Intl Results'!B:B,E76,'Rugby Union - Intl Results'!H:H,B76)</f>
        <v>38</v>
      </c>
      <c r="K76">
        <f>SUMIFS('Rugby Union - Intl Results'!F:F,'Rugby Union - Intl Results'!B:B,E76,'Rugby Union - Intl Results'!H:H,B76)</f>
        <v>13</v>
      </c>
      <c r="L76">
        <f t="shared" si="2"/>
        <v>25</v>
      </c>
      <c r="O76" t="s">
        <v>30</v>
      </c>
      <c r="U76" s="95" t="s">
        <v>30</v>
      </c>
      <c r="V76" s="95" t="s">
        <v>30</v>
      </c>
      <c r="W76" s="95"/>
    </row>
    <row r="77" spans="1:23" x14ac:dyDescent="0.25">
      <c r="A77">
        <v>1902</v>
      </c>
      <c r="B77" t="s">
        <v>2911</v>
      </c>
      <c r="D77">
        <v>2</v>
      </c>
      <c r="E77" t="s">
        <v>376</v>
      </c>
      <c r="F77" s="1">
        <f t="shared" si="3"/>
        <v>4</v>
      </c>
      <c r="G77">
        <f>COUNTIFS('Rugby Union - Intl Results'!B:B,E77,'Rugby Union - Intl Results'!H:H,B77,'Rugby Union - Intl Results'!C:C,"W")</f>
        <v>2</v>
      </c>
      <c r="H77">
        <f>COUNTIFS('Rugby Union - Intl Results'!B:B,E77,'Rugby Union - Intl Results'!H:H,B77,'Rugby Union - Intl Results'!C:C,"D")</f>
        <v>0</v>
      </c>
      <c r="I77">
        <f>COUNTIFS('Rugby Union - Intl Results'!B:B,E77,'Rugby Union - Intl Results'!H:H,B77,'Rugby Union - Intl Results'!C:C,"L")</f>
        <v>1</v>
      </c>
      <c r="J77">
        <f>SUMIFS('Rugby Union - Intl Results'!E:E,'Rugby Union - Intl Results'!B:B,E77,'Rugby Union - Intl Results'!H:H,B77)</f>
        <v>20</v>
      </c>
      <c r="K77">
        <f>SUMIFS('Rugby Union - Intl Results'!F:F,'Rugby Union - Intl Results'!B:B,E77,'Rugby Union - Intl Results'!H:H,B77)</f>
        <v>15</v>
      </c>
      <c r="L77">
        <f t="shared" si="2"/>
        <v>5</v>
      </c>
      <c r="O77" t="s">
        <v>30</v>
      </c>
      <c r="U77" s="95"/>
      <c r="V77" s="95"/>
      <c r="W77" s="95"/>
    </row>
    <row r="78" spans="1:23" x14ac:dyDescent="0.25">
      <c r="A78">
        <v>1902</v>
      </c>
      <c r="B78" t="s">
        <v>2911</v>
      </c>
      <c r="D78">
        <v>3</v>
      </c>
      <c r="E78" t="s">
        <v>1825</v>
      </c>
      <c r="F78" s="1">
        <f t="shared" si="3"/>
        <v>2</v>
      </c>
      <c r="G78">
        <f>COUNTIFS('Rugby Union - Intl Results'!B:B,E78,'Rugby Union - Intl Results'!H:H,B78,'Rugby Union - Intl Results'!C:C,"W")</f>
        <v>1</v>
      </c>
      <c r="H78">
        <f>COUNTIFS('Rugby Union - Intl Results'!B:B,E78,'Rugby Union - Intl Results'!H:H,B78,'Rugby Union - Intl Results'!C:C,"D")</f>
        <v>0</v>
      </c>
      <c r="I78">
        <f>COUNTIFS('Rugby Union - Intl Results'!B:B,E78,'Rugby Union - Intl Results'!H:H,B78,'Rugby Union - Intl Results'!C:C,"L")</f>
        <v>2</v>
      </c>
      <c r="J78">
        <f>SUMIFS('Rugby Union - Intl Results'!E:E,'Rugby Union - Intl Results'!B:B,E78,'Rugby Union - Intl Results'!H:H,B78)</f>
        <v>8</v>
      </c>
      <c r="K78">
        <f>SUMIFS('Rugby Union - Intl Results'!F:F,'Rugby Union - Intl Results'!B:B,E78,'Rugby Union - Intl Results'!H:H,B78)</f>
        <v>21</v>
      </c>
      <c r="L78">
        <f t="shared" si="2"/>
        <v>-13</v>
      </c>
      <c r="O78" t="s">
        <v>30</v>
      </c>
      <c r="U78" s="95"/>
      <c r="V78" s="95"/>
      <c r="W78" s="95"/>
    </row>
    <row r="79" spans="1:23" x14ac:dyDescent="0.25">
      <c r="A79">
        <v>1902</v>
      </c>
      <c r="B79" t="s">
        <v>2911</v>
      </c>
      <c r="D79">
        <v>4</v>
      </c>
      <c r="E79" t="s">
        <v>503</v>
      </c>
      <c r="F79" s="1">
        <f t="shared" si="3"/>
        <v>0</v>
      </c>
      <c r="G79">
        <f>COUNTIFS('Rugby Union - Intl Results'!B:B,E79,'Rugby Union - Intl Results'!H:H,B79,'Rugby Union - Intl Results'!C:C,"W")</f>
        <v>0</v>
      </c>
      <c r="H79">
        <f>COUNTIFS('Rugby Union - Intl Results'!B:B,E79,'Rugby Union - Intl Results'!H:H,B79,'Rugby Union - Intl Results'!C:C,"D")</f>
        <v>0</v>
      </c>
      <c r="I79">
        <f>COUNTIFS('Rugby Union - Intl Results'!B:B,E79,'Rugby Union - Intl Results'!H:H,B79,'Rugby Union - Intl Results'!C:C,"L")</f>
        <v>3</v>
      </c>
      <c r="J79">
        <f>SUMIFS('Rugby Union - Intl Results'!E:E,'Rugby Union - Intl Results'!B:B,E79,'Rugby Union - Intl Results'!H:H,B79)</f>
        <v>8</v>
      </c>
      <c r="K79">
        <f>SUMIFS('Rugby Union - Intl Results'!F:F,'Rugby Union - Intl Results'!B:B,E79,'Rugby Union - Intl Results'!H:H,B79)</f>
        <v>25</v>
      </c>
      <c r="L79">
        <f t="shared" si="2"/>
        <v>-17</v>
      </c>
      <c r="O79" t="s">
        <v>30</v>
      </c>
      <c r="U79" s="95"/>
      <c r="V79" s="95"/>
      <c r="W79" s="95"/>
    </row>
    <row r="80" spans="1:23" x14ac:dyDescent="0.25">
      <c r="A80">
        <v>1903</v>
      </c>
      <c r="B80" t="s">
        <v>2910</v>
      </c>
      <c r="D80">
        <v>1</v>
      </c>
      <c r="E80" t="s">
        <v>503</v>
      </c>
      <c r="F80" s="1">
        <f t="shared" si="3"/>
        <v>6</v>
      </c>
      <c r="G80">
        <f>COUNTIFS('Rugby Union - Intl Results'!B:B,E80,'Rugby Union - Intl Results'!H:H,B80,'Rugby Union - Intl Results'!C:C,"W")</f>
        <v>3</v>
      </c>
      <c r="H80">
        <f>COUNTIFS('Rugby Union - Intl Results'!B:B,E80,'Rugby Union - Intl Results'!H:H,B80,'Rugby Union - Intl Results'!C:C,"D")</f>
        <v>0</v>
      </c>
      <c r="I80">
        <f>COUNTIFS('Rugby Union - Intl Results'!B:B,E80,'Rugby Union - Intl Results'!H:H,B80,'Rugby Union - Intl Results'!C:C,"L")</f>
        <v>0</v>
      </c>
      <c r="J80">
        <f>SUMIFS('Rugby Union - Intl Results'!E:E,'Rugby Union - Intl Results'!B:B,E80,'Rugby Union - Intl Results'!H:H,B80)</f>
        <v>19</v>
      </c>
      <c r="K80">
        <f>SUMIFS('Rugby Union - Intl Results'!F:F,'Rugby Union - Intl Results'!B:B,E80,'Rugby Union - Intl Results'!H:H,B80)</f>
        <v>6</v>
      </c>
      <c r="L80">
        <f t="shared" si="2"/>
        <v>13</v>
      </c>
      <c r="O80" t="s">
        <v>30</v>
      </c>
      <c r="U80" s="95" t="s">
        <v>30</v>
      </c>
      <c r="V80" s="95" t="s">
        <v>30</v>
      </c>
      <c r="W80" s="95"/>
    </row>
    <row r="81" spans="1:23" x14ac:dyDescent="0.25">
      <c r="A81">
        <v>1903</v>
      </c>
      <c r="B81" t="s">
        <v>2910</v>
      </c>
      <c r="D81">
        <v>2</v>
      </c>
      <c r="E81" t="s">
        <v>1264</v>
      </c>
      <c r="F81" s="1">
        <f t="shared" si="3"/>
        <v>4</v>
      </c>
      <c r="G81">
        <f>COUNTIFS('Rugby Union - Intl Results'!B:B,E81,'Rugby Union - Intl Results'!H:H,B81,'Rugby Union - Intl Results'!C:C,"W")</f>
        <v>2</v>
      </c>
      <c r="H81">
        <f>COUNTIFS('Rugby Union - Intl Results'!B:B,E81,'Rugby Union - Intl Results'!H:H,B81,'Rugby Union - Intl Results'!C:C,"D")</f>
        <v>0</v>
      </c>
      <c r="I81">
        <f>COUNTIFS('Rugby Union - Intl Results'!B:B,E81,'Rugby Union - Intl Results'!H:H,B81,'Rugby Union - Intl Results'!C:C,"L")</f>
        <v>1</v>
      </c>
      <c r="J81">
        <f>SUMIFS('Rugby Union - Intl Results'!E:E,'Rugby Union - Intl Results'!B:B,E81,'Rugby Union - Intl Results'!H:H,B81)</f>
        <v>39</v>
      </c>
      <c r="K81">
        <f>SUMIFS('Rugby Union - Intl Results'!F:F,'Rugby Union - Intl Results'!B:B,E81,'Rugby Union - Intl Results'!H:H,B81)</f>
        <v>11</v>
      </c>
      <c r="L81">
        <f t="shared" si="2"/>
        <v>28</v>
      </c>
      <c r="O81" t="s">
        <v>30</v>
      </c>
      <c r="U81" s="95"/>
      <c r="V81" s="95"/>
      <c r="W81" s="95"/>
    </row>
    <row r="82" spans="1:23" x14ac:dyDescent="0.25">
      <c r="A82">
        <v>1903</v>
      </c>
      <c r="B82" t="s">
        <v>2910</v>
      </c>
      <c r="D82">
        <v>3</v>
      </c>
      <c r="E82" t="s">
        <v>1825</v>
      </c>
      <c r="F82" s="1">
        <f t="shared" si="3"/>
        <v>2</v>
      </c>
      <c r="G82">
        <f>COUNTIFS('Rugby Union - Intl Results'!B:B,E82,'Rugby Union - Intl Results'!H:H,B82,'Rugby Union - Intl Results'!C:C,"W")</f>
        <v>1</v>
      </c>
      <c r="H82">
        <f>COUNTIFS('Rugby Union - Intl Results'!B:B,E82,'Rugby Union - Intl Results'!H:H,B82,'Rugby Union - Intl Results'!C:C,"D")</f>
        <v>0</v>
      </c>
      <c r="I82">
        <f>COUNTIFS('Rugby Union - Intl Results'!B:B,E82,'Rugby Union - Intl Results'!H:H,B82,'Rugby Union - Intl Results'!C:C,"L")</f>
        <v>2</v>
      </c>
      <c r="J82">
        <f>SUMIFS('Rugby Union - Intl Results'!E:E,'Rugby Union - Intl Results'!B:B,E82,'Rugby Union - Intl Results'!H:H,B82)</f>
        <v>6</v>
      </c>
      <c r="K82">
        <f>SUMIFS('Rugby Union - Intl Results'!F:F,'Rugby Union - Intl Results'!B:B,E82,'Rugby Union - Intl Results'!H:H,B82)</f>
        <v>21</v>
      </c>
      <c r="L82">
        <f t="shared" si="2"/>
        <v>-15</v>
      </c>
      <c r="O82" t="s">
        <v>30</v>
      </c>
      <c r="U82" s="95"/>
      <c r="V82" s="95"/>
      <c r="W82" s="95"/>
    </row>
    <row r="83" spans="1:23" x14ac:dyDescent="0.25">
      <c r="A83">
        <v>1903</v>
      </c>
      <c r="B83" t="s">
        <v>2910</v>
      </c>
      <c r="D83">
        <v>4</v>
      </c>
      <c r="E83" t="s">
        <v>376</v>
      </c>
      <c r="F83" s="1">
        <f t="shared" si="3"/>
        <v>0</v>
      </c>
      <c r="G83">
        <f>COUNTIFS('Rugby Union - Intl Results'!B:B,E83,'Rugby Union - Intl Results'!H:H,B83,'Rugby Union - Intl Results'!C:C,"W")</f>
        <v>0</v>
      </c>
      <c r="H83">
        <f>COUNTIFS('Rugby Union - Intl Results'!B:B,E83,'Rugby Union - Intl Results'!H:H,B83,'Rugby Union - Intl Results'!C:C,"D")</f>
        <v>0</v>
      </c>
      <c r="I83">
        <f>COUNTIFS('Rugby Union - Intl Results'!B:B,E83,'Rugby Union - Intl Results'!H:H,B83,'Rugby Union - Intl Results'!C:C,"L")</f>
        <v>3</v>
      </c>
      <c r="J83">
        <f>SUMIFS('Rugby Union - Intl Results'!E:E,'Rugby Union - Intl Results'!B:B,E83,'Rugby Union - Intl Results'!H:H,B83)</f>
        <v>11</v>
      </c>
      <c r="K83">
        <f>SUMIFS('Rugby Union - Intl Results'!F:F,'Rugby Union - Intl Results'!B:B,E83,'Rugby Union - Intl Results'!H:H,B83)</f>
        <v>37</v>
      </c>
      <c r="L83">
        <f t="shared" si="2"/>
        <v>-26</v>
      </c>
      <c r="O83" t="s">
        <v>30</v>
      </c>
      <c r="U83" s="95"/>
      <c r="V83" s="95"/>
      <c r="W83" s="95"/>
    </row>
    <row r="84" spans="1:23" x14ac:dyDescent="0.25">
      <c r="A84">
        <v>1904</v>
      </c>
      <c r="B84" t="s">
        <v>2909</v>
      </c>
      <c r="D84">
        <v>1</v>
      </c>
      <c r="E84" t="s">
        <v>503</v>
      </c>
      <c r="F84" s="1">
        <f t="shared" si="3"/>
        <v>4</v>
      </c>
      <c r="G84">
        <f>COUNTIFS('Rugby Union - Intl Results'!B:B,E84,'Rugby Union - Intl Results'!H:H,B84,'Rugby Union - Intl Results'!C:C,"W")</f>
        <v>2</v>
      </c>
      <c r="H84">
        <f>COUNTIFS('Rugby Union - Intl Results'!B:B,E84,'Rugby Union - Intl Results'!H:H,B84,'Rugby Union - Intl Results'!C:C,"D")</f>
        <v>0</v>
      </c>
      <c r="I84">
        <f>COUNTIFS('Rugby Union - Intl Results'!B:B,E84,'Rugby Union - Intl Results'!H:H,B84,'Rugby Union - Intl Results'!C:C,"L")</f>
        <v>1</v>
      </c>
      <c r="J84">
        <f>SUMIFS('Rugby Union - Intl Results'!E:E,'Rugby Union - Intl Results'!B:B,E84,'Rugby Union - Intl Results'!H:H,B84)</f>
        <v>28</v>
      </c>
      <c r="K84">
        <f>SUMIFS('Rugby Union - Intl Results'!F:F,'Rugby Union - Intl Results'!B:B,E84,'Rugby Union - Intl Results'!H:H,B84)</f>
        <v>27</v>
      </c>
      <c r="L84">
        <f t="shared" si="2"/>
        <v>1</v>
      </c>
      <c r="O84" t="s">
        <v>30</v>
      </c>
      <c r="U84" s="95" t="s">
        <v>30</v>
      </c>
      <c r="V84" s="95"/>
      <c r="W84" s="95"/>
    </row>
    <row r="85" spans="1:23" x14ac:dyDescent="0.25">
      <c r="A85">
        <v>1904</v>
      </c>
      <c r="B85" t="s">
        <v>2909</v>
      </c>
      <c r="D85">
        <v>2</v>
      </c>
      <c r="E85" t="s">
        <v>376</v>
      </c>
      <c r="F85" s="1">
        <f t="shared" si="3"/>
        <v>3</v>
      </c>
      <c r="G85">
        <f>COUNTIFS('Rugby Union - Intl Results'!B:B,E85,'Rugby Union - Intl Results'!H:H,B85,'Rugby Union - Intl Results'!C:C,"W")</f>
        <v>1</v>
      </c>
      <c r="H85">
        <f>COUNTIFS('Rugby Union - Intl Results'!B:B,E85,'Rugby Union - Intl Results'!H:H,B85,'Rugby Union - Intl Results'!C:C,"D")</f>
        <v>1</v>
      </c>
      <c r="I85">
        <f>COUNTIFS('Rugby Union - Intl Results'!B:B,E85,'Rugby Union - Intl Results'!H:H,B85,'Rugby Union - Intl Results'!C:C,"L")</f>
        <v>1</v>
      </c>
      <c r="J85">
        <f>SUMIFS('Rugby Union - Intl Results'!E:E,'Rugby Union - Intl Results'!B:B,E85,'Rugby Union - Intl Results'!H:H,B85)</f>
        <v>36</v>
      </c>
      <c r="K85">
        <f>SUMIFS('Rugby Union - Intl Results'!F:F,'Rugby Union - Intl Results'!B:B,E85,'Rugby Union - Intl Results'!H:H,B85)</f>
        <v>20</v>
      </c>
      <c r="L85">
        <f t="shared" si="2"/>
        <v>16</v>
      </c>
      <c r="O85" t="s">
        <v>30</v>
      </c>
      <c r="U85" s="95"/>
      <c r="V85" s="95"/>
      <c r="W85" s="95"/>
    </row>
    <row r="86" spans="1:23" x14ac:dyDescent="0.25">
      <c r="A86">
        <v>1904</v>
      </c>
      <c r="B86" t="s">
        <v>2909</v>
      </c>
      <c r="D86">
        <v>3</v>
      </c>
      <c r="E86" t="s">
        <v>1264</v>
      </c>
      <c r="F86" s="1">
        <f t="shared" si="3"/>
        <v>3</v>
      </c>
      <c r="G86">
        <f>COUNTIFS('Rugby Union - Intl Results'!B:B,E86,'Rugby Union - Intl Results'!H:H,B86,'Rugby Union - Intl Results'!C:C,"W")</f>
        <v>1</v>
      </c>
      <c r="H86">
        <f>COUNTIFS('Rugby Union - Intl Results'!B:B,E86,'Rugby Union - Intl Results'!H:H,B86,'Rugby Union - Intl Results'!C:C,"D")</f>
        <v>1</v>
      </c>
      <c r="I86">
        <f>COUNTIFS('Rugby Union - Intl Results'!B:B,E86,'Rugby Union - Intl Results'!H:H,B86,'Rugby Union - Intl Results'!C:C,"L")</f>
        <v>1</v>
      </c>
      <c r="J86">
        <f>SUMIFS('Rugby Union - Intl Results'!E:E,'Rugby Union - Intl Results'!B:B,E86,'Rugby Union - Intl Results'!H:H,B86)</f>
        <v>47</v>
      </c>
      <c r="K86">
        <f>SUMIFS('Rugby Union - Intl Results'!F:F,'Rugby Union - Intl Results'!B:B,E86,'Rugby Union - Intl Results'!H:H,B86)</f>
        <v>31</v>
      </c>
      <c r="L86">
        <f t="shared" si="2"/>
        <v>16</v>
      </c>
      <c r="O86" t="s">
        <v>30</v>
      </c>
      <c r="U86" s="95"/>
      <c r="V86" s="95"/>
      <c r="W86" s="95"/>
    </row>
    <row r="87" spans="1:23" x14ac:dyDescent="0.25">
      <c r="A87">
        <v>1904</v>
      </c>
      <c r="B87" t="s">
        <v>2909</v>
      </c>
      <c r="D87">
        <v>4</v>
      </c>
      <c r="E87" t="s">
        <v>1825</v>
      </c>
      <c r="F87" s="1">
        <f t="shared" si="3"/>
        <v>2</v>
      </c>
      <c r="G87">
        <f>COUNTIFS('Rugby Union - Intl Results'!B:B,E87,'Rugby Union - Intl Results'!H:H,B87,'Rugby Union - Intl Results'!C:C,"W")</f>
        <v>1</v>
      </c>
      <c r="H87">
        <f>COUNTIFS('Rugby Union - Intl Results'!B:B,E87,'Rugby Union - Intl Results'!H:H,B87,'Rugby Union - Intl Results'!C:C,"D")</f>
        <v>0</v>
      </c>
      <c r="I87">
        <f>COUNTIFS('Rugby Union - Intl Results'!B:B,E87,'Rugby Union - Intl Results'!H:H,B87,'Rugby Union - Intl Results'!C:C,"L")</f>
        <v>2</v>
      </c>
      <c r="J87">
        <f>SUMIFS('Rugby Union - Intl Results'!E:E,'Rugby Union - Intl Results'!B:B,E87,'Rugby Union - Intl Results'!H:H,B87)</f>
        <v>17</v>
      </c>
      <c r="K87">
        <f>SUMIFS('Rugby Union - Intl Results'!F:F,'Rugby Union - Intl Results'!B:B,E87,'Rugby Union - Intl Results'!H:H,B87)</f>
        <v>50</v>
      </c>
      <c r="L87">
        <f t="shared" si="2"/>
        <v>-33</v>
      </c>
      <c r="O87" t="s">
        <v>30</v>
      </c>
      <c r="U87" s="95"/>
      <c r="V87" s="95"/>
      <c r="W87" s="95"/>
    </row>
    <row r="88" spans="1:23" x14ac:dyDescent="0.25">
      <c r="A88">
        <v>1905</v>
      </c>
      <c r="B88" t="s">
        <v>2908</v>
      </c>
      <c r="D88">
        <v>1</v>
      </c>
      <c r="E88" t="s">
        <v>1264</v>
      </c>
      <c r="F88" s="1">
        <f t="shared" si="3"/>
        <v>6</v>
      </c>
      <c r="G88">
        <f>COUNTIFS('Rugby Union - Intl Results'!B:B,E88,'Rugby Union - Intl Results'!H:H,B88,'Rugby Union - Intl Results'!C:C,"W")</f>
        <v>3</v>
      </c>
      <c r="H88">
        <f>COUNTIFS('Rugby Union - Intl Results'!B:B,E88,'Rugby Union - Intl Results'!H:H,B88,'Rugby Union - Intl Results'!C:C,"D")</f>
        <v>0</v>
      </c>
      <c r="I88">
        <f>COUNTIFS('Rugby Union - Intl Results'!B:B,E88,'Rugby Union - Intl Results'!H:H,B88,'Rugby Union - Intl Results'!C:C,"L")</f>
        <v>0</v>
      </c>
      <c r="J88">
        <f>SUMIFS('Rugby Union - Intl Results'!E:E,'Rugby Union - Intl Results'!B:B,E88,'Rugby Union - Intl Results'!H:H,B88)</f>
        <v>41</v>
      </c>
      <c r="K88">
        <f>SUMIFS('Rugby Union - Intl Results'!F:F,'Rugby Union - Intl Results'!B:B,E88,'Rugby Union - Intl Results'!H:H,B88)</f>
        <v>6</v>
      </c>
      <c r="L88">
        <f t="shared" si="2"/>
        <v>35</v>
      </c>
      <c r="O88" t="s">
        <v>30</v>
      </c>
      <c r="U88" s="95" t="s">
        <v>30</v>
      </c>
      <c r="V88" s="95" t="s">
        <v>30</v>
      </c>
      <c r="W88" s="95"/>
    </row>
    <row r="89" spans="1:23" x14ac:dyDescent="0.25">
      <c r="A89">
        <v>1905</v>
      </c>
      <c r="B89" t="s">
        <v>2908</v>
      </c>
      <c r="D89">
        <v>2</v>
      </c>
      <c r="E89" t="s">
        <v>1825</v>
      </c>
      <c r="F89" s="1">
        <f t="shared" si="3"/>
        <v>4</v>
      </c>
      <c r="G89">
        <f>COUNTIFS('Rugby Union - Intl Results'!B:B,E89,'Rugby Union - Intl Results'!H:H,B89,'Rugby Union - Intl Results'!C:C,"W")</f>
        <v>2</v>
      </c>
      <c r="H89">
        <f>COUNTIFS('Rugby Union - Intl Results'!B:B,E89,'Rugby Union - Intl Results'!H:H,B89,'Rugby Union - Intl Results'!C:C,"D")</f>
        <v>0</v>
      </c>
      <c r="I89">
        <f>COUNTIFS('Rugby Union - Intl Results'!B:B,E89,'Rugby Union - Intl Results'!H:H,B89,'Rugby Union - Intl Results'!C:C,"L")</f>
        <v>1</v>
      </c>
      <c r="J89">
        <f>SUMIFS('Rugby Union - Intl Results'!E:E,'Rugby Union - Intl Results'!B:B,E89,'Rugby Union - Intl Results'!H:H,B89)</f>
        <v>31</v>
      </c>
      <c r="K89">
        <f>SUMIFS('Rugby Union - Intl Results'!F:F,'Rugby Union - Intl Results'!B:B,E89,'Rugby Union - Intl Results'!H:H,B89)</f>
        <v>18</v>
      </c>
      <c r="L89">
        <f t="shared" si="2"/>
        <v>13</v>
      </c>
      <c r="O89" t="s">
        <v>30</v>
      </c>
      <c r="U89" s="95"/>
      <c r="V89" s="95"/>
      <c r="W89" s="95"/>
    </row>
    <row r="90" spans="1:23" x14ac:dyDescent="0.25">
      <c r="A90">
        <v>1905</v>
      </c>
      <c r="B90" t="s">
        <v>2908</v>
      </c>
      <c r="D90">
        <v>3</v>
      </c>
      <c r="E90" t="s">
        <v>503</v>
      </c>
      <c r="F90" s="1">
        <f t="shared" si="3"/>
        <v>2</v>
      </c>
      <c r="G90">
        <f>COUNTIFS('Rugby Union - Intl Results'!B:B,E90,'Rugby Union - Intl Results'!H:H,B90,'Rugby Union - Intl Results'!C:C,"W")</f>
        <v>1</v>
      </c>
      <c r="H90">
        <f>COUNTIFS('Rugby Union - Intl Results'!B:B,E90,'Rugby Union - Intl Results'!H:H,B90,'Rugby Union - Intl Results'!C:C,"D")</f>
        <v>0</v>
      </c>
      <c r="I90">
        <f>COUNTIFS('Rugby Union - Intl Results'!B:B,E90,'Rugby Union - Intl Results'!H:H,B90,'Rugby Union - Intl Results'!C:C,"L")</f>
        <v>2</v>
      </c>
      <c r="J90">
        <f>SUMIFS('Rugby Union - Intl Results'!E:E,'Rugby Union - Intl Results'!B:B,E90,'Rugby Union - Intl Results'!H:H,B90)</f>
        <v>16</v>
      </c>
      <c r="K90">
        <f>SUMIFS('Rugby Union - Intl Results'!F:F,'Rugby Union - Intl Results'!B:B,E90,'Rugby Union - Intl Results'!H:H,B90)</f>
        <v>17</v>
      </c>
      <c r="L90">
        <f t="shared" si="2"/>
        <v>-1</v>
      </c>
      <c r="O90" t="s">
        <v>30</v>
      </c>
      <c r="U90" s="95"/>
      <c r="V90" s="95"/>
      <c r="W90" s="95"/>
    </row>
    <row r="91" spans="1:23" x14ac:dyDescent="0.25">
      <c r="A91">
        <v>1905</v>
      </c>
      <c r="B91" t="s">
        <v>2908</v>
      </c>
      <c r="D91">
        <v>4</v>
      </c>
      <c r="E91" t="s">
        <v>376</v>
      </c>
      <c r="F91" s="1">
        <f t="shared" si="3"/>
        <v>0</v>
      </c>
      <c r="G91">
        <f>COUNTIFS('Rugby Union - Intl Results'!B:B,E91,'Rugby Union - Intl Results'!H:H,B91,'Rugby Union - Intl Results'!C:C,"W")</f>
        <v>0</v>
      </c>
      <c r="H91">
        <f>COUNTIFS('Rugby Union - Intl Results'!B:B,E91,'Rugby Union - Intl Results'!H:H,B91,'Rugby Union - Intl Results'!C:C,"D")</f>
        <v>0</v>
      </c>
      <c r="I91">
        <f>COUNTIFS('Rugby Union - Intl Results'!B:B,E91,'Rugby Union - Intl Results'!H:H,B91,'Rugby Union - Intl Results'!C:C,"L")</f>
        <v>3</v>
      </c>
      <c r="J91">
        <f>SUMIFS('Rugby Union - Intl Results'!E:E,'Rugby Union - Intl Results'!B:B,E91,'Rugby Union - Intl Results'!H:H,B91)</f>
        <v>3</v>
      </c>
      <c r="K91">
        <f>SUMIFS('Rugby Union - Intl Results'!F:F,'Rugby Union - Intl Results'!B:B,E91,'Rugby Union - Intl Results'!H:H,B91)</f>
        <v>50</v>
      </c>
      <c r="L91">
        <f t="shared" si="2"/>
        <v>-47</v>
      </c>
      <c r="O91" t="s">
        <v>30</v>
      </c>
      <c r="U91" s="95"/>
      <c r="V91" s="95"/>
      <c r="W91" s="95"/>
    </row>
    <row r="92" spans="1:23" x14ac:dyDescent="0.25">
      <c r="A92">
        <v>1906</v>
      </c>
      <c r="B92" t="s">
        <v>2907</v>
      </c>
      <c r="D92">
        <v>1</v>
      </c>
      <c r="E92" t="s">
        <v>1264</v>
      </c>
      <c r="F92" s="1">
        <f t="shared" si="3"/>
        <v>4</v>
      </c>
      <c r="G92">
        <f>COUNTIFS('Rugby Union - Intl Results'!B:B,E92,'Rugby Union - Intl Results'!H:H,B92,'Rugby Union - Intl Results'!C:C,"W")</f>
        <v>2</v>
      </c>
      <c r="H92">
        <f>COUNTIFS('Rugby Union - Intl Results'!B:B,E92,'Rugby Union - Intl Results'!H:H,B92,'Rugby Union - Intl Results'!C:C,"D")</f>
        <v>0</v>
      </c>
      <c r="I92">
        <f>COUNTIFS('Rugby Union - Intl Results'!B:B,E92,'Rugby Union - Intl Results'!H:H,B92,'Rugby Union - Intl Results'!C:C,"L")</f>
        <v>1</v>
      </c>
      <c r="J92">
        <f>SUMIFS('Rugby Union - Intl Results'!E:E,'Rugby Union - Intl Results'!B:B,E92,'Rugby Union - Intl Results'!H:H,B92)</f>
        <v>31</v>
      </c>
      <c r="K92">
        <f>SUMIFS('Rugby Union - Intl Results'!F:F,'Rugby Union - Intl Results'!B:B,E92,'Rugby Union - Intl Results'!H:H,B92)</f>
        <v>17</v>
      </c>
      <c r="L92">
        <f t="shared" si="2"/>
        <v>14</v>
      </c>
      <c r="O92" t="s">
        <v>30</v>
      </c>
      <c r="U92" s="95" t="s">
        <v>30</v>
      </c>
      <c r="V92" s="95"/>
      <c r="W92" s="95"/>
    </row>
    <row r="93" spans="1:23" x14ac:dyDescent="0.25">
      <c r="A93">
        <v>1906</v>
      </c>
      <c r="B93" t="s">
        <v>2907</v>
      </c>
      <c r="D93">
        <v>2</v>
      </c>
      <c r="E93" t="s">
        <v>1825</v>
      </c>
      <c r="F93" s="1">
        <f t="shared" si="3"/>
        <v>4</v>
      </c>
      <c r="G93">
        <f>COUNTIFS('Rugby Union - Intl Results'!B:B,E93,'Rugby Union - Intl Results'!H:H,B93,'Rugby Union - Intl Results'!C:C,"W")</f>
        <v>2</v>
      </c>
      <c r="H93">
        <f>COUNTIFS('Rugby Union - Intl Results'!B:B,E93,'Rugby Union - Intl Results'!H:H,B93,'Rugby Union - Intl Results'!C:C,"D")</f>
        <v>0</v>
      </c>
      <c r="I93">
        <f>COUNTIFS('Rugby Union - Intl Results'!B:B,E93,'Rugby Union - Intl Results'!H:H,B93,'Rugby Union - Intl Results'!C:C,"L")</f>
        <v>1</v>
      </c>
      <c r="J93">
        <f>SUMIFS('Rugby Union - Intl Results'!E:E,'Rugby Union - Intl Results'!B:B,E93,'Rugby Union - Intl Results'!H:H,B93)</f>
        <v>33</v>
      </c>
      <c r="K93">
        <f>SUMIFS('Rugby Union - Intl Results'!F:F,'Rugby Union - Intl Results'!B:B,E93,'Rugby Union - Intl Results'!H:H,B93)</f>
        <v>25</v>
      </c>
      <c r="L93">
        <f t="shared" si="2"/>
        <v>8</v>
      </c>
      <c r="O93" t="s">
        <v>30</v>
      </c>
      <c r="U93" s="95" t="s">
        <v>30</v>
      </c>
      <c r="V93" s="95"/>
      <c r="W93" s="95"/>
    </row>
    <row r="94" spans="1:23" x14ac:dyDescent="0.25">
      <c r="A94">
        <v>1906</v>
      </c>
      <c r="B94" t="s">
        <v>2907</v>
      </c>
      <c r="D94">
        <v>3</v>
      </c>
      <c r="E94" t="s">
        <v>503</v>
      </c>
      <c r="F94" s="1">
        <f t="shared" si="3"/>
        <v>2</v>
      </c>
      <c r="G94">
        <f>COUNTIFS('Rugby Union - Intl Results'!B:B,E94,'Rugby Union - Intl Results'!H:H,B94,'Rugby Union - Intl Results'!C:C,"W")</f>
        <v>1</v>
      </c>
      <c r="H94">
        <f>COUNTIFS('Rugby Union - Intl Results'!B:B,E94,'Rugby Union - Intl Results'!H:H,B94,'Rugby Union - Intl Results'!C:C,"D")</f>
        <v>0</v>
      </c>
      <c r="I94">
        <f>COUNTIFS('Rugby Union - Intl Results'!B:B,E94,'Rugby Union - Intl Results'!H:H,B94,'Rugby Union - Intl Results'!C:C,"L")</f>
        <v>2</v>
      </c>
      <c r="J94">
        <f>SUMIFS('Rugby Union - Intl Results'!E:E,'Rugby Union - Intl Results'!B:B,E94,'Rugby Union - Intl Results'!H:H,B94)</f>
        <v>19</v>
      </c>
      <c r="K94">
        <f>SUMIFS('Rugby Union - Intl Results'!F:F,'Rugby Union - Intl Results'!B:B,E94,'Rugby Union - Intl Results'!H:H,B94)</f>
        <v>24</v>
      </c>
      <c r="L94">
        <f t="shared" si="2"/>
        <v>-5</v>
      </c>
      <c r="O94" t="s">
        <v>30</v>
      </c>
      <c r="U94" s="95"/>
      <c r="V94" s="95"/>
      <c r="W94" s="95"/>
    </row>
    <row r="95" spans="1:23" x14ac:dyDescent="0.25">
      <c r="A95">
        <v>1906</v>
      </c>
      <c r="B95" t="s">
        <v>2907</v>
      </c>
      <c r="D95">
        <v>4</v>
      </c>
      <c r="E95" t="s">
        <v>376</v>
      </c>
      <c r="F95" s="1">
        <f t="shared" si="3"/>
        <v>2</v>
      </c>
      <c r="G95">
        <f>COUNTIFS('Rugby Union - Intl Results'!B:B,E95,'Rugby Union - Intl Results'!H:H,B95,'Rugby Union - Intl Results'!C:C,"W")</f>
        <v>1</v>
      </c>
      <c r="H95">
        <f>COUNTIFS('Rugby Union - Intl Results'!B:B,E95,'Rugby Union - Intl Results'!H:H,B95,'Rugby Union - Intl Results'!C:C,"D")</f>
        <v>0</v>
      </c>
      <c r="I95">
        <f>COUNTIFS('Rugby Union - Intl Results'!B:B,E95,'Rugby Union - Intl Results'!H:H,B95,'Rugby Union - Intl Results'!C:C,"L")</f>
        <v>2</v>
      </c>
      <c r="J95">
        <f>SUMIFS('Rugby Union - Intl Results'!E:E,'Rugby Union - Intl Results'!B:B,E95,'Rugby Union - Intl Results'!H:H,B95)</f>
        <v>18</v>
      </c>
      <c r="K95">
        <f>SUMIFS('Rugby Union - Intl Results'!F:F,'Rugby Union - Intl Results'!B:B,E95,'Rugby Union - Intl Results'!H:H,B95)</f>
        <v>35</v>
      </c>
      <c r="L95">
        <f t="shared" si="2"/>
        <v>-17</v>
      </c>
      <c r="O95" t="s">
        <v>30</v>
      </c>
      <c r="U95" s="95"/>
      <c r="V95" s="95"/>
      <c r="W95" s="95"/>
    </row>
    <row r="96" spans="1:23" x14ac:dyDescent="0.25">
      <c r="A96">
        <v>1907</v>
      </c>
      <c r="B96" t="s">
        <v>2906</v>
      </c>
      <c r="D96">
        <v>1</v>
      </c>
      <c r="E96" t="s">
        <v>503</v>
      </c>
      <c r="F96" s="1">
        <f t="shared" si="3"/>
        <v>6</v>
      </c>
      <c r="G96">
        <f>COUNTIFS('Rugby Union - Intl Results'!B:B,E96,'Rugby Union - Intl Results'!H:H,B96,'Rugby Union - Intl Results'!C:C,"W")</f>
        <v>3</v>
      </c>
      <c r="H96">
        <f>COUNTIFS('Rugby Union - Intl Results'!B:B,E96,'Rugby Union - Intl Results'!H:H,B96,'Rugby Union - Intl Results'!C:C,"D")</f>
        <v>0</v>
      </c>
      <c r="I96">
        <f>COUNTIFS('Rugby Union - Intl Results'!B:B,E96,'Rugby Union - Intl Results'!H:H,B96,'Rugby Union - Intl Results'!C:C,"L")</f>
        <v>0</v>
      </c>
      <c r="J96">
        <f>SUMIFS('Rugby Union - Intl Results'!E:E,'Rugby Union - Intl Results'!B:B,E96,'Rugby Union - Intl Results'!H:H,B96)</f>
        <v>29</v>
      </c>
      <c r="K96">
        <f>SUMIFS('Rugby Union - Intl Results'!F:F,'Rugby Union - Intl Results'!B:B,E96,'Rugby Union - Intl Results'!H:H,B96)</f>
        <v>9</v>
      </c>
      <c r="L96">
        <f t="shared" si="2"/>
        <v>20</v>
      </c>
      <c r="O96" t="s">
        <v>30</v>
      </c>
      <c r="U96" s="95" t="s">
        <v>30</v>
      </c>
      <c r="V96" s="95" t="s">
        <v>30</v>
      </c>
      <c r="W96" s="95"/>
    </row>
    <row r="97" spans="1:23" x14ac:dyDescent="0.25">
      <c r="A97">
        <v>1907</v>
      </c>
      <c r="B97" t="s">
        <v>2906</v>
      </c>
      <c r="D97">
        <v>2</v>
      </c>
      <c r="E97" t="s">
        <v>1264</v>
      </c>
      <c r="F97" s="1">
        <f t="shared" si="3"/>
        <v>4</v>
      </c>
      <c r="G97">
        <f>COUNTIFS('Rugby Union - Intl Results'!B:B,E97,'Rugby Union - Intl Results'!H:H,B97,'Rugby Union - Intl Results'!C:C,"W")</f>
        <v>2</v>
      </c>
      <c r="H97">
        <f>COUNTIFS('Rugby Union - Intl Results'!B:B,E97,'Rugby Union - Intl Results'!H:H,B97,'Rugby Union - Intl Results'!C:C,"D")</f>
        <v>0</v>
      </c>
      <c r="I97">
        <f>COUNTIFS('Rugby Union - Intl Results'!B:B,E97,'Rugby Union - Intl Results'!H:H,B97,'Rugby Union - Intl Results'!C:C,"L")</f>
        <v>1</v>
      </c>
      <c r="J97">
        <f>SUMIFS('Rugby Union - Intl Results'!E:E,'Rugby Union - Intl Results'!B:B,E97,'Rugby Union - Intl Results'!H:H,B97)</f>
        <v>54</v>
      </c>
      <c r="K97">
        <f>SUMIFS('Rugby Union - Intl Results'!F:F,'Rugby Union - Intl Results'!B:B,E97,'Rugby Union - Intl Results'!H:H,B97)</f>
        <v>6</v>
      </c>
      <c r="L97">
        <f t="shared" si="2"/>
        <v>48</v>
      </c>
      <c r="O97" t="s">
        <v>30</v>
      </c>
      <c r="U97" s="95"/>
      <c r="V97" s="95"/>
      <c r="W97" s="95"/>
    </row>
    <row r="98" spans="1:23" x14ac:dyDescent="0.25">
      <c r="A98">
        <v>1907</v>
      </c>
      <c r="B98" t="s">
        <v>2906</v>
      </c>
      <c r="D98">
        <v>3</v>
      </c>
      <c r="E98" t="s">
        <v>1825</v>
      </c>
      <c r="F98" s="1">
        <f t="shared" si="3"/>
        <v>2</v>
      </c>
      <c r="G98">
        <f>COUNTIFS('Rugby Union - Intl Results'!B:B,E98,'Rugby Union - Intl Results'!H:H,B98,'Rugby Union - Intl Results'!C:C,"W")</f>
        <v>1</v>
      </c>
      <c r="H98">
        <f>COUNTIFS('Rugby Union - Intl Results'!B:B,E98,'Rugby Union - Intl Results'!H:H,B98,'Rugby Union - Intl Results'!C:C,"D")</f>
        <v>0</v>
      </c>
      <c r="I98">
        <f>COUNTIFS('Rugby Union - Intl Results'!B:B,E98,'Rugby Union - Intl Results'!H:H,B98,'Rugby Union - Intl Results'!C:C,"L")</f>
        <v>2</v>
      </c>
      <c r="J98">
        <f>SUMIFS('Rugby Union - Intl Results'!E:E,'Rugby Union - Intl Results'!B:B,E98,'Rugby Union - Intl Results'!H:H,B98)</f>
        <v>20</v>
      </c>
      <c r="K98">
        <f>SUMIFS('Rugby Union - Intl Results'!F:F,'Rugby Union - Intl Results'!B:B,E98,'Rugby Union - Intl Results'!H:H,B98)</f>
        <v>53</v>
      </c>
      <c r="L98">
        <f t="shared" si="2"/>
        <v>-33</v>
      </c>
      <c r="O98" t="s">
        <v>30</v>
      </c>
      <c r="U98" s="95"/>
      <c r="V98" s="95"/>
      <c r="W98" s="95"/>
    </row>
    <row r="99" spans="1:23" x14ac:dyDescent="0.25">
      <c r="A99">
        <v>1907</v>
      </c>
      <c r="B99" t="s">
        <v>2906</v>
      </c>
      <c r="D99">
        <v>4</v>
      </c>
      <c r="E99" t="s">
        <v>376</v>
      </c>
      <c r="F99" s="1">
        <f t="shared" si="3"/>
        <v>0</v>
      </c>
      <c r="G99">
        <f>COUNTIFS('Rugby Union - Intl Results'!B:B,E99,'Rugby Union - Intl Results'!H:H,B99,'Rugby Union - Intl Results'!C:C,"W")</f>
        <v>0</v>
      </c>
      <c r="H99">
        <f>COUNTIFS('Rugby Union - Intl Results'!B:B,E99,'Rugby Union - Intl Results'!H:H,B99,'Rugby Union - Intl Results'!C:C,"D")</f>
        <v>0</v>
      </c>
      <c r="I99">
        <f>COUNTIFS('Rugby Union - Intl Results'!B:B,E99,'Rugby Union - Intl Results'!H:H,B99,'Rugby Union - Intl Results'!C:C,"L")</f>
        <v>3</v>
      </c>
      <c r="J99">
        <f>SUMIFS('Rugby Union - Intl Results'!E:E,'Rugby Union - Intl Results'!B:B,E99,'Rugby Union - Intl Results'!H:H,B99)</f>
        <v>12</v>
      </c>
      <c r="K99">
        <f>SUMIFS('Rugby Union - Intl Results'!F:F,'Rugby Union - Intl Results'!B:B,E99,'Rugby Union - Intl Results'!H:H,B99)</f>
        <v>47</v>
      </c>
      <c r="L99">
        <f t="shared" si="2"/>
        <v>-35</v>
      </c>
      <c r="O99" t="s">
        <v>30</v>
      </c>
      <c r="U99" s="95"/>
      <c r="V99" s="95"/>
      <c r="W99" s="95"/>
    </row>
    <row r="100" spans="1:23" x14ac:dyDescent="0.25">
      <c r="A100">
        <v>1908</v>
      </c>
      <c r="B100" t="s">
        <v>2905</v>
      </c>
      <c r="D100">
        <v>1</v>
      </c>
      <c r="E100" t="s">
        <v>1264</v>
      </c>
      <c r="F100" s="1">
        <f t="shared" si="3"/>
        <v>8</v>
      </c>
      <c r="G100">
        <f>COUNTIFS('Rugby Union - Intl Results'!B:B,E100,'Rugby Union - Intl Results'!H:H,B100,'Rugby Union - Intl Results'!C:C,"W")</f>
        <v>4</v>
      </c>
      <c r="H100">
        <f>COUNTIFS('Rugby Union - Intl Results'!B:B,E100,'Rugby Union - Intl Results'!H:H,B100,'Rugby Union - Intl Results'!C:C,"D")</f>
        <v>0</v>
      </c>
      <c r="I100">
        <f>COUNTIFS('Rugby Union - Intl Results'!B:B,E100,'Rugby Union - Intl Results'!H:H,B100,'Rugby Union - Intl Results'!C:C,"L")</f>
        <v>0</v>
      </c>
      <c r="J100">
        <f>SUMIFS('Rugby Union - Intl Results'!E:E,'Rugby Union - Intl Results'!B:B,E100,'Rugby Union - Intl Results'!H:H,B100)</f>
        <v>81</v>
      </c>
      <c r="K100">
        <f>SUMIFS('Rugby Union - Intl Results'!F:F,'Rugby Union - Intl Results'!B:B,E100,'Rugby Union - Intl Results'!H:H,B100)</f>
        <v>32</v>
      </c>
      <c r="L100">
        <f t="shared" si="2"/>
        <v>49</v>
      </c>
      <c r="O100" t="s">
        <v>30</v>
      </c>
      <c r="U100" s="95" t="s">
        <v>30</v>
      </c>
      <c r="V100" s="95" t="s">
        <v>30</v>
      </c>
      <c r="W100" s="95" t="s">
        <v>30</v>
      </c>
    </row>
    <row r="101" spans="1:23" x14ac:dyDescent="0.25">
      <c r="A101">
        <v>1908</v>
      </c>
      <c r="B101" t="s">
        <v>2905</v>
      </c>
      <c r="D101">
        <v>2</v>
      </c>
      <c r="E101" t="s">
        <v>503</v>
      </c>
      <c r="F101" s="1">
        <f t="shared" si="3"/>
        <v>2</v>
      </c>
      <c r="G101">
        <f>COUNTIFS('Rugby Union - Intl Results'!B:B,E101,'Rugby Union - Intl Results'!H:H,B101,'Rugby Union - Intl Results'!C:C,"W")</f>
        <v>1</v>
      </c>
      <c r="H101">
        <f>COUNTIFS('Rugby Union - Intl Results'!B:B,E101,'Rugby Union - Intl Results'!H:H,B101,'Rugby Union - Intl Results'!C:C,"D")</f>
        <v>0</v>
      </c>
      <c r="I101">
        <f>COUNTIFS('Rugby Union - Intl Results'!B:B,E101,'Rugby Union - Intl Results'!H:H,B101,'Rugby Union - Intl Results'!C:C,"L")</f>
        <v>2</v>
      </c>
      <c r="J101">
        <f>SUMIFS('Rugby Union - Intl Results'!E:E,'Rugby Union - Intl Results'!B:B,E101,'Rugby Union - Intl Results'!H:H,B101)</f>
        <v>32</v>
      </c>
      <c r="K101">
        <f>SUMIFS('Rugby Union - Intl Results'!F:F,'Rugby Union - Intl Results'!B:B,E101,'Rugby Union - Intl Results'!H:H,B101)</f>
        <v>32</v>
      </c>
      <c r="L101">
        <f t="shared" si="2"/>
        <v>0</v>
      </c>
      <c r="O101" t="s">
        <v>30</v>
      </c>
      <c r="U101" s="95"/>
      <c r="V101" s="95"/>
      <c r="W101" s="95"/>
    </row>
    <row r="102" spans="1:23" x14ac:dyDescent="0.25">
      <c r="A102">
        <v>1908</v>
      </c>
      <c r="B102" t="s">
        <v>2905</v>
      </c>
      <c r="D102">
        <v>3</v>
      </c>
      <c r="E102" t="s">
        <v>376</v>
      </c>
      <c r="F102" s="1">
        <f t="shared" si="3"/>
        <v>2</v>
      </c>
      <c r="G102">
        <f>COUNTIFS('Rugby Union - Intl Results'!B:B,E102,'Rugby Union - Intl Results'!H:H,B102,'Rugby Union - Intl Results'!C:C,"W")</f>
        <v>1</v>
      </c>
      <c r="H102">
        <f>COUNTIFS('Rugby Union - Intl Results'!B:B,E102,'Rugby Union - Intl Results'!H:H,B102,'Rugby Union - Intl Results'!C:C,"D")</f>
        <v>0</v>
      </c>
      <c r="I102">
        <f>COUNTIFS('Rugby Union - Intl Results'!B:B,E102,'Rugby Union - Intl Results'!H:H,B102,'Rugby Union - Intl Results'!C:C,"L")</f>
        <v>2</v>
      </c>
      <c r="J102">
        <f>SUMIFS('Rugby Union - Intl Results'!E:E,'Rugby Union - Intl Results'!B:B,E102,'Rugby Union - Intl Results'!H:H,B102)</f>
        <v>41</v>
      </c>
      <c r="K102">
        <f>SUMIFS('Rugby Union - Intl Results'!F:F,'Rugby Union - Intl Results'!B:B,E102,'Rugby Union - Intl Results'!H:H,B102)</f>
        <v>47</v>
      </c>
      <c r="L102">
        <f t="shared" si="2"/>
        <v>-6</v>
      </c>
      <c r="O102" t="s">
        <v>30</v>
      </c>
      <c r="U102" s="95"/>
      <c r="V102" s="95"/>
      <c r="W102" s="95"/>
    </row>
    <row r="103" spans="1:23" x14ac:dyDescent="0.25">
      <c r="A103">
        <v>1908</v>
      </c>
      <c r="B103" t="s">
        <v>2905</v>
      </c>
      <c r="D103">
        <v>4</v>
      </c>
      <c r="E103" t="s">
        <v>1825</v>
      </c>
      <c r="F103" s="1">
        <f t="shared" si="3"/>
        <v>2</v>
      </c>
      <c r="G103">
        <f>COUNTIFS('Rugby Union - Intl Results'!B:B,E103,'Rugby Union - Intl Results'!H:H,B103,'Rugby Union - Intl Results'!C:C,"W")</f>
        <v>1</v>
      </c>
      <c r="H103">
        <f>COUNTIFS('Rugby Union - Intl Results'!B:B,E103,'Rugby Union - Intl Results'!H:H,B103,'Rugby Union - Intl Results'!C:C,"D")</f>
        <v>0</v>
      </c>
      <c r="I103">
        <f>COUNTIFS('Rugby Union - Intl Results'!B:B,E103,'Rugby Union - Intl Results'!H:H,B103,'Rugby Union - Intl Results'!C:C,"L")</f>
        <v>2</v>
      </c>
      <c r="J103">
        <f>SUMIFS('Rugby Union - Intl Results'!E:E,'Rugby Union - Intl Results'!B:B,E103,'Rugby Union - Intl Results'!H:H,B103)</f>
        <v>24</v>
      </c>
      <c r="K103">
        <f>SUMIFS('Rugby Union - Intl Results'!F:F,'Rugby Union - Intl Results'!B:B,E103,'Rugby Union - Intl Results'!H:H,B103)</f>
        <v>35</v>
      </c>
      <c r="L103">
        <f t="shared" si="2"/>
        <v>-11</v>
      </c>
      <c r="O103" t="s">
        <v>30</v>
      </c>
      <c r="U103" s="95"/>
      <c r="V103" s="95"/>
      <c r="W103" s="95"/>
    </row>
    <row r="104" spans="1:23" x14ac:dyDescent="0.25">
      <c r="A104">
        <v>1908</v>
      </c>
      <c r="B104" t="s">
        <v>2905</v>
      </c>
      <c r="D104">
        <v>5</v>
      </c>
      <c r="E104" t="s">
        <v>164</v>
      </c>
      <c r="F104" s="1">
        <f t="shared" si="3"/>
        <v>0</v>
      </c>
      <c r="G104">
        <f>COUNTIFS('Rugby Union - Intl Results'!B:B,E104,'Rugby Union - Intl Results'!H:H,B104,'Rugby Union - Intl Results'!C:C,"W")</f>
        <v>0</v>
      </c>
      <c r="H104">
        <f>COUNTIFS('Rugby Union - Intl Results'!B:B,E104,'Rugby Union - Intl Results'!H:H,B104,'Rugby Union - Intl Results'!C:C,"D")</f>
        <v>0</v>
      </c>
      <c r="I104">
        <f>COUNTIFS('Rugby Union - Intl Results'!B:B,E104,'Rugby Union - Intl Results'!H:H,B104,'Rugby Union - Intl Results'!C:C,"L")</f>
        <v>1</v>
      </c>
      <c r="J104">
        <f>SUMIFS('Rugby Union - Intl Results'!E:E,'Rugby Union - Intl Results'!B:B,E104,'Rugby Union - Intl Results'!H:H,B104)</f>
        <v>4</v>
      </c>
      <c r="K104">
        <f>SUMIFS('Rugby Union - Intl Results'!F:F,'Rugby Union - Intl Results'!B:B,E104,'Rugby Union - Intl Results'!H:H,B104)</f>
        <v>36</v>
      </c>
      <c r="L104">
        <f t="shared" si="2"/>
        <v>-32</v>
      </c>
      <c r="O104" t="s">
        <v>30</v>
      </c>
      <c r="U104" s="95"/>
      <c r="V104" s="95"/>
      <c r="W104" s="95"/>
    </row>
    <row r="105" spans="1:23" x14ac:dyDescent="0.25">
      <c r="A105">
        <v>1909</v>
      </c>
      <c r="B105" t="s">
        <v>2904</v>
      </c>
      <c r="D105">
        <v>1</v>
      </c>
      <c r="E105" t="s">
        <v>1264</v>
      </c>
      <c r="F105" s="1">
        <f t="shared" si="3"/>
        <v>8</v>
      </c>
      <c r="G105">
        <f>COUNTIFS('Rugby Union - Intl Results'!B:B,E105,'Rugby Union - Intl Results'!H:H,B105,'Rugby Union - Intl Results'!C:C,"W")</f>
        <v>4</v>
      </c>
      <c r="H105">
        <f>COUNTIFS('Rugby Union - Intl Results'!B:B,E105,'Rugby Union - Intl Results'!H:H,B105,'Rugby Union - Intl Results'!C:C,"D")</f>
        <v>0</v>
      </c>
      <c r="I105">
        <f>COUNTIFS('Rugby Union - Intl Results'!B:B,E105,'Rugby Union - Intl Results'!H:H,B105,'Rugby Union - Intl Results'!C:C,"L")</f>
        <v>0</v>
      </c>
      <c r="J105">
        <f>SUMIFS('Rugby Union - Intl Results'!E:E,'Rugby Union - Intl Results'!B:B,E105,'Rugby Union - Intl Results'!H:H,B105)</f>
        <v>78</v>
      </c>
      <c r="K105">
        <f>SUMIFS('Rugby Union - Intl Results'!F:F,'Rugby Union - Intl Results'!B:B,E105,'Rugby Union - Intl Results'!H:H,B105)</f>
        <v>13</v>
      </c>
      <c r="L105">
        <f t="shared" si="2"/>
        <v>65</v>
      </c>
      <c r="O105" t="s">
        <v>30</v>
      </c>
      <c r="U105" s="95" t="s">
        <v>30</v>
      </c>
      <c r="V105" s="95" t="s">
        <v>30</v>
      </c>
      <c r="W105" s="95" t="s">
        <v>30</v>
      </c>
    </row>
    <row r="106" spans="1:23" x14ac:dyDescent="0.25">
      <c r="A106">
        <v>1909</v>
      </c>
      <c r="B106" t="s">
        <v>2904</v>
      </c>
      <c r="D106">
        <v>2</v>
      </c>
      <c r="E106" t="s">
        <v>503</v>
      </c>
      <c r="F106" s="1">
        <f t="shared" si="3"/>
        <v>4</v>
      </c>
      <c r="G106">
        <f>COUNTIFS('Rugby Union - Intl Results'!B:B,E106,'Rugby Union - Intl Results'!H:H,B106,'Rugby Union - Intl Results'!C:C,"W")</f>
        <v>2</v>
      </c>
      <c r="H106">
        <f>COUNTIFS('Rugby Union - Intl Results'!B:B,E106,'Rugby Union - Intl Results'!H:H,B106,'Rugby Union - Intl Results'!C:C,"D")</f>
        <v>0</v>
      </c>
      <c r="I106">
        <f>COUNTIFS('Rugby Union - Intl Results'!B:B,E106,'Rugby Union - Intl Results'!H:H,B106,'Rugby Union - Intl Results'!C:C,"L")</f>
        <v>1</v>
      </c>
      <c r="J106">
        <f>SUMIFS('Rugby Union - Intl Results'!E:E,'Rugby Union - Intl Results'!B:B,E106,'Rugby Union - Intl Results'!H:H,B106)</f>
        <v>30</v>
      </c>
      <c r="K106">
        <f>SUMIFS('Rugby Union - Intl Results'!F:F,'Rugby Union - Intl Results'!B:B,E106,'Rugby Union - Intl Results'!H:H,B106)</f>
        <v>16</v>
      </c>
      <c r="L106">
        <f t="shared" si="2"/>
        <v>14</v>
      </c>
      <c r="O106" t="s">
        <v>30</v>
      </c>
      <c r="U106" s="95"/>
      <c r="V106" s="95"/>
      <c r="W106" s="95"/>
    </row>
    <row r="107" spans="1:23" x14ac:dyDescent="0.25">
      <c r="A107">
        <v>1909</v>
      </c>
      <c r="B107" t="s">
        <v>2904</v>
      </c>
      <c r="D107">
        <v>3</v>
      </c>
      <c r="E107" t="s">
        <v>376</v>
      </c>
      <c r="F107" s="1">
        <f t="shared" si="3"/>
        <v>2</v>
      </c>
      <c r="G107">
        <f>COUNTIFS('Rugby Union - Intl Results'!B:B,E107,'Rugby Union - Intl Results'!H:H,B107,'Rugby Union - Intl Results'!C:C,"W")</f>
        <v>1</v>
      </c>
      <c r="H107">
        <f>COUNTIFS('Rugby Union - Intl Results'!B:B,E107,'Rugby Union - Intl Results'!H:H,B107,'Rugby Union - Intl Results'!C:C,"D")</f>
        <v>0</v>
      </c>
      <c r="I107">
        <f>COUNTIFS('Rugby Union - Intl Results'!B:B,E107,'Rugby Union - Intl Results'!H:H,B107,'Rugby Union - Intl Results'!C:C,"L")</f>
        <v>2</v>
      </c>
      <c r="J107">
        <f>SUMIFS('Rugby Union - Intl Results'!E:E,'Rugby Union - Intl Results'!B:B,E107,'Rugby Union - Intl Results'!H:H,B107)</f>
        <v>19</v>
      </c>
      <c r="K107">
        <f>SUMIFS('Rugby Union - Intl Results'!F:F,'Rugby Union - Intl Results'!B:B,E107,'Rugby Union - Intl Results'!H:H,B107)</f>
        <v>31</v>
      </c>
      <c r="L107">
        <f t="shared" si="2"/>
        <v>-12</v>
      </c>
      <c r="O107" t="s">
        <v>30</v>
      </c>
      <c r="U107" s="95"/>
      <c r="V107" s="95"/>
      <c r="W107" s="95"/>
    </row>
    <row r="108" spans="1:23" x14ac:dyDescent="0.25">
      <c r="A108">
        <v>1909</v>
      </c>
      <c r="B108" t="s">
        <v>2904</v>
      </c>
      <c r="D108">
        <v>4</v>
      </c>
      <c r="E108" t="s">
        <v>1825</v>
      </c>
      <c r="F108" s="1">
        <f t="shared" si="3"/>
        <v>0</v>
      </c>
      <c r="G108">
        <f>COUNTIFS('Rugby Union - Intl Results'!B:B,E108,'Rugby Union - Intl Results'!H:H,B108,'Rugby Union - Intl Results'!C:C,"W")</f>
        <v>0</v>
      </c>
      <c r="H108">
        <f>COUNTIFS('Rugby Union - Intl Results'!B:B,E108,'Rugby Union - Intl Results'!H:H,B108,'Rugby Union - Intl Results'!C:C,"D")</f>
        <v>0</v>
      </c>
      <c r="I108">
        <f>COUNTIFS('Rugby Union - Intl Results'!B:B,E108,'Rugby Union - Intl Results'!H:H,B108,'Rugby Union - Intl Results'!C:C,"L")</f>
        <v>3</v>
      </c>
      <c r="J108">
        <f>SUMIFS('Rugby Union - Intl Results'!E:E,'Rugby Union - Intl Results'!B:B,E108,'Rugby Union - Intl Results'!H:H,B108)</f>
        <v>13</v>
      </c>
      <c r="K108">
        <f>SUMIFS('Rugby Union - Intl Results'!F:F,'Rugby Union - Intl Results'!B:B,E108,'Rugby Union - Intl Results'!H:H,B108)</f>
        <v>38</v>
      </c>
      <c r="L108">
        <f t="shared" si="2"/>
        <v>-25</v>
      </c>
      <c r="O108" t="s">
        <v>30</v>
      </c>
      <c r="U108" s="95"/>
      <c r="V108" s="95"/>
      <c r="W108" s="95"/>
    </row>
    <row r="109" spans="1:23" x14ac:dyDescent="0.25">
      <c r="A109">
        <v>1909</v>
      </c>
      <c r="B109" t="s">
        <v>2904</v>
      </c>
      <c r="D109">
        <v>5</v>
      </c>
      <c r="E109" t="s">
        <v>164</v>
      </c>
      <c r="F109" s="1">
        <f t="shared" si="3"/>
        <v>0</v>
      </c>
      <c r="G109">
        <f>COUNTIFS('Rugby Union - Intl Results'!B:B,E109,'Rugby Union - Intl Results'!H:H,B109,'Rugby Union - Intl Results'!C:C,"W")</f>
        <v>0</v>
      </c>
      <c r="H109">
        <f>COUNTIFS('Rugby Union - Intl Results'!B:B,E109,'Rugby Union - Intl Results'!H:H,B109,'Rugby Union - Intl Results'!C:C,"D")</f>
        <v>0</v>
      </c>
      <c r="I109">
        <f>COUNTIFS('Rugby Union - Intl Results'!B:B,E109,'Rugby Union - Intl Results'!H:H,B109,'Rugby Union - Intl Results'!C:C,"L")</f>
        <v>1</v>
      </c>
      <c r="J109">
        <f>SUMIFS('Rugby Union - Intl Results'!E:E,'Rugby Union - Intl Results'!B:B,E109,'Rugby Union - Intl Results'!H:H,B109)</f>
        <v>5</v>
      </c>
      <c r="K109">
        <f>SUMIFS('Rugby Union - Intl Results'!F:F,'Rugby Union - Intl Results'!B:B,E109,'Rugby Union - Intl Results'!H:H,B109)</f>
        <v>47</v>
      </c>
      <c r="L109">
        <f t="shared" si="2"/>
        <v>-42</v>
      </c>
      <c r="O109" t="s">
        <v>30</v>
      </c>
      <c r="U109" s="95"/>
      <c r="V109" s="95"/>
      <c r="W109" s="95"/>
    </row>
    <row r="110" spans="1:23" x14ac:dyDescent="0.25">
      <c r="A110">
        <v>1910</v>
      </c>
      <c r="B110" t="s">
        <v>2903</v>
      </c>
      <c r="D110">
        <v>1</v>
      </c>
      <c r="E110" t="s">
        <v>376</v>
      </c>
      <c r="F110" s="1">
        <f t="shared" si="3"/>
        <v>7</v>
      </c>
      <c r="G110">
        <f>COUNTIFS('Rugby Union - Intl Results'!B:B,E110,'Rugby Union - Intl Results'!H:H,B110,'Rugby Union - Intl Results'!C:C,"W")</f>
        <v>3</v>
      </c>
      <c r="H110">
        <f>COUNTIFS('Rugby Union - Intl Results'!B:B,E110,'Rugby Union - Intl Results'!H:H,B110,'Rugby Union - Intl Results'!C:C,"D")</f>
        <v>1</v>
      </c>
      <c r="I110">
        <f>COUNTIFS('Rugby Union - Intl Results'!B:B,E110,'Rugby Union - Intl Results'!H:H,B110,'Rugby Union - Intl Results'!C:C,"L")</f>
        <v>0</v>
      </c>
      <c r="J110">
        <f>SUMIFS('Rugby Union - Intl Results'!E:E,'Rugby Union - Intl Results'!B:B,E110,'Rugby Union - Intl Results'!H:H,B110)</f>
        <v>36</v>
      </c>
      <c r="K110">
        <f>SUMIFS('Rugby Union - Intl Results'!F:F,'Rugby Union - Intl Results'!B:B,E110,'Rugby Union - Intl Results'!H:H,B110)</f>
        <v>14</v>
      </c>
      <c r="L110">
        <f t="shared" si="2"/>
        <v>22</v>
      </c>
      <c r="O110" t="s">
        <v>30</v>
      </c>
      <c r="U110" s="95" t="s">
        <v>30</v>
      </c>
      <c r="V110" s="95"/>
      <c r="W110" s="95"/>
    </row>
    <row r="111" spans="1:23" x14ac:dyDescent="0.25">
      <c r="A111">
        <v>1910</v>
      </c>
      <c r="B111" t="s">
        <v>2903</v>
      </c>
      <c r="D111">
        <v>2</v>
      </c>
      <c r="E111" t="s">
        <v>1264</v>
      </c>
      <c r="F111" s="1">
        <f t="shared" si="3"/>
        <v>6</v>
      </c>
      <c r="G111">
        <f>COUNTIFS('Rugby Union - Intl Results'!B:B,E111,'Rugby Union - Intl Results'!H:H,B111,'Rugby Union - Intl Results'!C:C,"W")</f>
        <v>3</v>
      </c>
      <c r="H111">
        <f>COUNTIFS('Rugby Union - Intl Results'!B:B,E111,'Rugby Union - Intl Results'!H:H,B111,'Rugby Union - Intl Results'!C:C,"D")</f>
        <v>0</v>
      </c>
      <c r="I111">
        <f>COUNTIFS('Rugby Union - Intl Results'!B:B,E111,'Rugby Union - Intl Results'!H:H,B111,'Rugby Union - Intl Results'!C:C,"L")</f>
        <v>1</v>
      </c>
      <c r="J111">
        <f>SUMIFS('Rugby Union - Intl Results'!E:E,'Rugby Union - Intl Results'!B:B,E111,'Rugby Union - Intl Results'!H:H,B111)</f>
        <v>88</v>
      </c>
      <c r="K111">
        <f>SUMIFS('Rugby Union - Intl Results'!F:F,'Rugby Union - Intl Results'!B:B,E111,'Rugby Union - Intl Results'!H:H,B111)</f>
        <v>28</v>
      </c>
      <c r="L111">
        <f t="shared" si="2"/>
        <v>60</v>
      </c>
      <c r="O111" t="s">
        <v>30</v>
      </c>
      <c r="U111" s="95"/>
      <c r="V111" s="95"/>
      <c r="W111" s="95"/>
    </row>
    <row r="112" spans="1:23" x14ac:dyDescent="0.25">
      <c r="A112">
        <v>1910</v>
      </c>
      <c r="B112" t="s">
        <v>2903</v>
      </c>
      <c r="D112">
        <v>3</v>
      </c>
      <c r="E112" t="s">
        <v>503</v>
      </c>
      <c r="F112" s="1">
        <f t="shared" si="3"/>
        <v>4</v>
      </c>
      <c r="G112">
        <f>COUNTIFS('Rugby Union - Intl Results'!B:B,E112,'Rugby Union - Intl Results'!H:H,B112,'Rugby Union - Intl Results'!C:C,"W")</f>
        <v>2</v>
      </c>
      <c r="H112">
        <f>COUNTIFS('Rugby Union - Intl Results'!B:B,E112,'Rugby Union - Intl Results'!H:H,B112,'Rugby Union - Intl Results'!C:C,"D")</f>
        <v>0</v>
      </c>
      <c r="I112">
        <f>COUNTIFS('Rugby Union - Intl Results'!B:B,E112,'Rugby Union - Intl Results'!H:H,B112,'Rugby Union - Intl Results'!C:C,"L")</f>
        <v>2</v>
      </c>
      <c r="J112">
        <f>SUMIFS('Rugby Union - Intl Results'!E:E,'Rugby Union - Intl Results'!B:B,E112,'Rugby Union - Intl Results'!H:H,B112)</f>
        <v>46</v>
      </c>
      <c r="K112">
        <f>SUMIFS('Rugby Union - Intl Results'!F:F,'Rugby Union - Intl Results'!B:B,E112,'Rugby Union - Intl Results'!H:H,B112)</f>
        <v>28</v>
      </c>
      <c r="L112">
        <f t="shared" si="2"/>
        <v>18</v>
      </c>
      <c r="O112" t="s">
        <v>30</v>
      </c>
      <c r="U112" s="95"/>
      <c r="V112" s="95"/>
      <c r="W112" s="95"/>
    </row>
    <row r="113" spans="1:23" x14ac:dyDescent="0.25">
      <c r="A113">
        <v>1910</v>
      </c>
      <c r="B113" t="s">
        <v>2903</v>
      </c>
      <c r="D113">
        <v>4</v>
      </c>
      <c r="E113" t="s">
        <v>1825</v>
      </c>
      <c r="F113" s="1">
        <f t="shared" si="3"/>
        <v>3</v>
      </c>
      <c r="G113">
        <f>COUNTIFS('Rugby Union - Intl Results'!B:B,E113,'Rugby Union - Intl Results'!H:H,B113,'Rugby Union - Intl Results'!C:C,"W")</f>
        <v>1</v>
      </c>
      <c r="H113">
        <f>COUNTIFS('Rugby Union - Intl Results'!B:B,E113,'Rugby Union - Intl Results'!H:H,B113,'Rugby Union - Intl Results'!C:C,"D")</f>
        <v>1</v>
      </c>
      <c r="I113">
        <f>COUNTIFS('Rugby Union - Intl Results'!B:B,E113,'Rugby Union - Intl Results'!H:H,B113,'Rugby Union - Intl Results'!C:C,"L")</f>
        <v>2</v>
      </c>
      <c r="J113">
        <f>SUMIFS('Rugby Union - Intl Results'!E:E,'Rugby Union - Intl Results'!B:B,E113,'Rugby Union - Intl Results'!H:H,B113)</f>
        <v>11</v>
      </c>
      <c r="K113">
        <f>SUMIFS('Rugby Union - Intl Results'!F:F,'Rugby Union - Intl Results'!B:B,E113,'Rugby Union - Intl Results'!H:H,B113)</f>
        <v>36</v>
      </c>
      <c r="L113">
        <f t="shared" si="2"/>
        <v>-25</v>
      </c>
      <c r="O113" t="s">
        <v>30</v>
      </c>
      <c r="U113" s="95"/>
      <c r="V113" s="95"/>
      <c r="W113" s="95"/>
    </row>
    <row r="114" spans="1:23" x14ac:dyDescent="0.25">
      <c r="A114">
        <v>1910</v>
      </c>
      <c r="B114" t="s">
        <v>2903</v>
      </c>
      <c r="D114">
        <v>5</v>
      </c>
      <c r="E114" t="s">
        <v>164</v>
      </c>
      <c r="F114" s="1">
        <f t="shared" si="3"/>
        <v>0</v>
      </c>
      <c r="G114">
        <f>COUNTIFS('Rugby Union - Intl Results'!B:B,E114,'Rugby Union - Intl Results'!H:H,B114,'Rugby Union - Intl Results'!C:C,"W")</f>
        <v>0</v>
      </c>
      <c r="H114">
        <f>COUNTIFS('Rugby Union - Intl Results'!B:B,E114,'Rugby Union - Intl Results'!H:H,B114,'Rugby Union - Intl Results'!C:C,"D")</f>
        <v>0</v>
      </c>
      <c r="I114">
        <f>COUNTIFS('Rugby Union - Intl Results'!B:B,E114,'Rugby Union - Intl Results'!H:H,B114,'Rugby Union - Intl Results'!C:C,"L")</f>
        <v>4</v>
      </c>
      <c r="J114">
        <f>SUMIFS('Rugby Union - Intl Results'!E:E,'Rugby Union - Intl Results'!B:B,E114,'Rugby Union - Intl Results'!H:H,B114)</f>
        <v>20</v>
      </c>
      <c r="K114">
        <f>SUMIFS('Rugby Union - Intl Results'!F:F,'Rugby Union - Intl Results'!B:B,E114,'Rugby Union - Intl Results'!H:H,B114)</f>
        <v>95</v>
      </c>
      <c r="L114">
        <f t="shared" si="2"/>
        <v>-75</v>
      </c>
      <c r="O114" t="s">
        <v>30</v>
      </c>
      <c r="U114" s="95"/>
      <c r="V114" s="95"/>
      <c r="W114" s="95"/>
    </row>
    <row r="115" spans="1:23" x14ac:dyDescent="0.25">
      <c r="A115">
        <v>1911</v>
      </c>
      <c r="B115" t="s">
        <v>2902</v>
      </c>
      <c r="D115">
        <v>1</v>
      </c>
      <c r="E115" t="s">
        <v>1264</v>
      </c>
      <c r="F115" s="1">
        <f t="shared" si="3"/>
        <v>8</v>
      </c>
      <c r="G115">
        <f>COUNTIFS('Rugby Union - Intl Results'!B:B,E115,'Rugby Union - Intl Results'!H:H,B115,'Rugby Union - Intl Results'!C:C,"W")</f>
        <v>4</v>
      </c>
      <c r="H115">
        <f>COUNTIFS('Rugby Union - Intl Results'!B:B,E115,'Rugby Union - Intl Results'!H:H,B115,'Rugby Union - Intl Results'!C:C,"D")</f>
        <v>0</v>
      </c>
      <c r="I115">
        <f>COUNTIFS('Rugby Union - Intl Results'!B:B,E115,'Rugby Union - Intl Results'!H:H,B115,'Rugby Union - Intl Results'!C:C,"L")</f>
        <v>0</v>
      </c>
      <c r="J115">
        <f>SUMIFS('Rugby Union - Intl Results'!E:E,'Rugby Union - Intl Results'!B:B,E115,'Rugby Union - Intl Results'!H:H,B115)</f>
        <v>78</v>
      </c>
      <c r="K115">
        <f>SUMIFS('Rugby Union - Intl Results'!F:F,'Rugby Union - Intl Results'!B:B,E115,'Rugby Union - Intl Results'!H:H,B115)</f>
        <v>21</v>
      </c>
      <c r="L115">
        <f t="shared" si="2"/>
        <v>57</v>
      </c>
      <c r="O115" t="s">
        <v>30</v>
      </c>
      <c r="U115" s="95" t="s">
        <v>30</v>
      </c>
      <c r="V115" s="95" t="s">
        <v>30</v>
      </c>
      <c r="W115" s="95" t="s">
        <v>30</v>
      </c>
    </row>
    <row r="116" spans="1:23" x14ac:dyDescent="0.25">
      <c r="A116">
        <v>1911</v>
      </c>
      <c r="B116" t="s">
        <v>2902</v>
      </c>
      <c r="D116">
        <v>2</v>
      </c>
      <c r="E116" t="s">
        <v>1825</v>
      </c>
      <c r="F116" s="1">
        <f t="shared" si="3"/>
        <v>6</v>
      </c>
      <c r="G116">
        <f>COUNTIFS('Rugby Union - Intl Results'!B:B,E116,'Rugby Union - Intl Results'!H:H,B116,'Rugby Union - Intl Results'!C:C,"W")</f>
        <v>3</v>
      </c>
      <c r="H116">
        <f>COUNTIFS('Rugby Union - Intl Results'!B:B,E116,'Rugby Union - Intl Results'!H:H,B116,'Rugby Union - Intl Results'!C:C,"D")</f>
        <v>0</v>
      </c>
      <c r="I116">
        <f>COUNTIFS('Rugby Union - Intl Results'!B:B,E116,'Rugby Union - Intl Results'!H:H,B116,'Rugby Union - Intl Results'!C:C,"L")</f>
        <v>1</v>
      </c>
      <c r="J116">
        <f>SUMIFS('Rugby Union - Intl Results'!E:E,'Rugby Union - Intl Results'!B:B,E116,'Rugby Union - Intl Results'!H:H,B116)</f>
        <v>44</v>
      </c>
      <c r="K116">
        <f>SUMIFS('Rugby Union - Intl Results'!F:F,'Rugby Union - Intl Results'!B:B,E116,'Rugby Union - Intl Results'!H:H,B116)</f>
        <v>31</v>
      </c>
      <c r="L116">
        <f t="shared" si="2"/>
        <v>13</v>
      </c>
      <c r="O116" t="s">
        <v>30</v>
      </c>
      <c r="U116" s="95"/>
      <c r="V116" s="95"/>
      <c r="W116" s="95"/>
    </row>
    <row r="117" spans="1:23" x14ac:dyDescent="0.25">
      <c r="A117">
        <v>1911</v>
      </c>
      <c r="B117" t="s">
        <v>2902</v>
      </c>
      <c r="D117">
        <v>3</v>
      </c>
      <c r="E117" t="s">
        <v>376</v>
      </c>
      <c r="F117" s="1">
        <f t="shared" si="3"/>
        <v>4</v>
      </c>
      <c r="G117">
        <f>COUNTIFS('Rugby Union - Intl Results'!B:B,E117,'Rugby Union - Intl Results'!H:H,B117,'Rugby Union - Intl Results'!C:C,"W")</f>
        <v>2</v>
      </c>
      <c r="H117">
        <f>COUNTIFS('Rugby Union - Intl Results'!B:B,E117,'Rugby Union - Intl Results'!H:H,B117,'Rugby Union - Intl Results'!C:C,"D")</f>
        <v>0</v>
      </c>
      <c r="I117">
        <f>COUNTIFS('Rugby Union - Intl Results'!B:B,E117,'Rugby Union - Intl Results'!H:H,B117,'Rugby Union - Intl Results'!C:C,"L")</f>
        <v>2</v>
      </c>
      <c r="J117">
        <f>SUMIFS('Rugby Union - Intl Results'!E:E,'Rugby Union - Intl Results'!B:B,E117,'Rugby Union - Intl Results'!H:H,B117)</f>
        <v>61</v>
      </c>
      <c r="K117">
        <f>SUMIFS('Rugby Union - Intl Results'!F:F,'Rugby Union - Intl Results'!B:B,E117,'Rugby Union - Intl Results'!H:H,B117)</f>
        <v>26</v>
      </c>
      <c r="L117">
        <f t="shared" si="2"/>
        <v>35</v>
      </c>
      <c r="O117" t="s">
        <v>30</v>
      </c>
      <c r="U117" s="95"/>
      <c r="V117" s="95"/>
      <c r="W117" s="95"/>
    </row>
    <row r="118" spans="1:23" x14ac:dyDescent="0.25">
      <c r="A118">
        <v>1911</v>
      </c>
      <c r="B118" t="s">
        <v>2902</v>
      </c>
      <c r="D118">
        <v>4</v>
      </c>
      <c r="E118" t="s">
        <v>164</v>
      </c>
      <c r="F118" s="1">
        <f t="shared" si="3"/>
        <v>2</v>
      </c>
      <c r="G118">
        <f>COUNTIFS('Rugby Union - Intl Results'!B:B,E118,'Rugby Union - Intl Results'!H:H,B118,'Rugby Union - Intl Results'!C:C,"W")</f>
        <v>1</v>
      </c>
      <c r="H118">
        <f>COUNTIFS('Rugby Union - Intl Results'!B:B,E118,'Rugby Union - Intl Results'!H:H,B118,'Rugby Union - Intl Results'!C:C,"D")</f>
        <v>0</v>
      </c>
      <c r="I118">
        <f>COUNTIFS('Rugby Union - Intl Results'!B:B,E118,'Rugby Union - Intl Results'!H:H,B118,'Rugby Union - Intl Results'!C:C,"L")</f>
        <v>3</v>
      </c>
      <c r="J118">
        <f>SUMIFS('Rugby Union - Intl Results'!E:E,'Rugby Union - Intl Results'!B:B,E118,'Rugby Union - Intl Results'!H:H,B118)</f>
        <v>21</v>
      </c>
      <c r="K118">
        <f>SUMIFS('Rugby Union - Intl Results'!F:F,'Rugby Union - Intl Results'!B:B,E118,'Rugby Union - Intl Results'!H:H,B118)</f>
        <v>92</v>
      </c>
      <c r="L118">
        <f t="shared" si="2"/>
        <v>-71</v>
      </c>
      <c r="O118" t="s">
        <v>30</v>
      </c>
      <c r="U118" s="95"/>
      <c r="V118" s="95"/>
      <c r="W118" s="95"/>
    </row>
    <row r="119" spans="1:23" x14ac:dyDescent="0.25">
      <c r="A119">
        <v>1911</v>
      </c>
      <c r="B119" t="s">
        <v>2902</v>
      </c>
      <c r="D119">
        <v>5</v>
      </c>
      <c r="E119" t="s">
        <v>503</v>
      </c>
      <c r="F119" s="1">
        <f t="shared" si="3"/>
        <v>0</v>
      </c>
      <c r="G119">
        <f>COUNTIFS('Rugby Union - Intl Results'!B:B,E119,'Rugby Union - Intl Results'!H:H,B119,'Rugby Union - Intl Results'!C:C,"W")</f>
        <v>0</v>
      </c>
      <c r="H119">
        <f>COUNTIFS('Rugby Union - Intl Results'!B:B,E119,'Rugby Union - Intl Results'!H:H,B119,'Rugby Union - Intl Results'!C:C,"D")</f>
        <v>0</v>
      </c>
      <c r="I119">
        <f>COUNTIFS('Rugby Union - Intl Results'!B:B,E119,'Rugby Union - Intl Results'!H:H,B119,'Rugby Union - Intl Results'!C:C,"L")</f>
        <v>4</v>
      </c>
      <c r="J119">
        <f>SUMIFS('Rugby Union - Intl Results'!E:E,'Rugby Union - Intl Results'!B:B,E119,'Rugby Union - Intl Results'!H:H,B119)</f>
        <v>43</v>
      </c>
      <c r="K119">
        <f>SUMIFS('Rugby Union - Intl Results'!F:F,'Rugby Union - Intl Results'!B:B,E119,'Rugby Union - Intl Results'!H:H,B119)</f>
        <v>77</v>
      </c>
      <c r="L119">
        <f t="shared" si="2"/>
        <v>-34</v>
      </c>
      <c r="O119" t="s">
        <v>30</v>
      </c>
      <c r="U119" s="95"/>
      <c r="V119" s="95"/>
      <c r="W119" s="95"/>
    </row>
    <row r="120" spans="1:23" x14ac:dyDescent="0.25">
      <c r="A120">
        <v>1912</v>
      </c>
      <c r="B120" t="s">
        <v>2899</v>
      </c>
      <c r="D120">
        <v>1</v>
      </c>
      <c r="E120" t="s">
        <v>376</v>
      </c>
      <c r="F120" s="1">
        <f t="shared" si="3"/>
        <v>6</v>
      </c>
      <c r="G120">
        <f>COUNTIFS('Rugby Union - Intl Results'!B:B,E120,'Rugby Union - Intl Results'!H:H,B120,'Rugby Union - Intl Results'!C:C,"W")</f>
        <v>3</v>
      </c>
      <c r="H120">
        <f>COUNTIFS('Rugby Union - Intl Results'!B:B,E120,'Rugby Union - Intl Results'!H:H,B120,'Rugby Union - Intl Results'!C:C,"D")</f>
        <v>0</v>
      </c>
      <c r="I120">
        <f>COUNTIFS('Rugby Union - Intl Results'!B:B,E120,'Rugby Union - Intl Results'!H:H,B120,'Rugby Union - Intl Results'!C:C,"L")</f>
        <v>1</v>
      </c>
      <c r="J120">
        <f>SUMIFS('Rugby Union - Intl Results'!E:E,'Rugby Union - Intl Results'!B:B,E120,'Rugby Union - Intl Results'!H:H,B120)</f>
        <v>44</v>
      </c>
      <c r="K120">
        <f>SUMIFS('Rugby Union - Intl Results'!F:F,'Rugby Union - Intl Results'!B:B,E120,'Rugby Union - Intl Results'!H:H,B120)</f>
        <v>16</v>
      </c>
      <c r="L120">
        <f t="shared" si="2"/>
        <v>28</v>
      </c>
      <c r="O120" t="s">
        <v>30</v>
      </c>
      <c r="U120" s="95" t="s">
        <v>30</v>
      </c>
      <c r="V120" s="95"/>
      <c r="W120" s="95"/>
    </row>
    <row r="121" spans="1:23" x14ac:dyDescent="0.25">
      <c r="A121">
        <v>1912</v>
      </c>
      <c r="B121" t="s">
        <v>2899</v>
      </c>
      <c r="D121">
        <v>2</v>
      </c>
      <c r="E121" t="s">
        <v>1825</v>
      </c>
      <c r="F121" s="1">
        <f t="shared" si="3"/>
        <v>6</v>
      </c>
      <c r="G121">
        <f>COUNTIFS('Rugby Union - Intl Results'!B:B,E121,'Rugby Union - Intl Results'!H:H,B121,'Rugby Union - Intl Results'!C:C,"W")</f>
        <v>3</v>
      </c>
      <c r="H121">
        <f>COUNTIFS('Rugby Union - Intl Results'!B:B,E121,'Rugby Union - Intl Results'!H:H,B121,'Rugby Union - Intl Results'!C:C,"D")</f>
        <v>0</v>
      </c>
      <c r="I121">
        <f>COUNTIFS('Rugby Union - Intl Results'!B:B,E121,'Rugby Union - Intl Results'!H:H,B121,'Rugby Union - Intl Results'!C:C,"L")</f>
        <v>1</v>
      </c>
      <c r="J121">
        <f>SUMIFS('Rugby Union - Intl Results'!E:E,'Rugby Union - Intl Results'!B:B,E121,'Rugby Union - Intl Results'!H:H,B121)</f>
        <v>33</v>
      </c>
      <c r="K121">
        <f>SUMIFS('Rugby Union - Intl Results'!F:F,'Rugby Union - Intl Results'!B:B,E121,'Rugby Union - Intl Results'!H:H,B121)</f>
        <v>34</v>
      </c>
      <c r="L121">
        <f t="shared" si="2"/>
        <v>-1</v>
      </c>
      <c r="O121" t="s">
        <v>30</v>
      </c>
      <c r="U121" s="95" t="s">
        <v>30</v>
      </c>
      <c r="V121" s="95"/>
      <c r="W121" s="95"/>
    </row>
    <row r="122" spans="1:23" x14ac:dyDescent="0.25">
      <c r="A122">
        <v>1912</v>
      </c>
      <c r="B122" t="s">
        <v>2899</v>
      </c>
      <c r="D122">
        <v>3</v>
      </c>
      <c r="E122" t="s">
        <v>503</v>
      </c>
      <c r="F122" s="1">
        <f t="shared" si="3"/>
        <v>4</v>
      </c>
      <c r="G122">
        <f>COUNTIFS('Rugby Union - Intl Results'!B:B,E122,'Rugby Union - Intl Results'!H:H,B122,'Rugby Union - Intl Results'!C:C,"W")</f>
        <v>2</v>
      </c>
      <c r="H122">
        <f>COUNTIFS('Rugby Union - Intl Results'!B:B,E122,'Rugby Union - Intl Results'!H:H,B122,'Rugby Union - Intl Results'!C:C,"D")</f>
        <v>0</v>
      </c>
      <c r="I122">
        <f>COUNTIFS('Rugby Union - Intl Results'!B:B,E122,'Rugby Union - Intl Results'!H:H,B122,'Rugby Union - Intl Results'!C:C,"L")</f>
        <v>2</v>
      </c>
      <c r="J122">
        <f>SUMIFS('Rugby Union - Intl Results'!E:E,'Rugby Union - Intl Results'!B:B,E122,'Rugby Union - Intl Results'!H:H,B122)</f>
        <v>53</v>
      </c>
      <c r="K122">
        <f>SUMIFS('Rugby Union - Intl Results'!F:F,'Rugby Union - Intl Results'!B:B,E122,'Rugby Union - Intl Results'!H:H,B122)</f>
        <v>37</v>
      </c>
      <c r="L122">
        <f t="shared" si="2"/>
        <v>16</v>
      </c>
      <c r="O122" t="s">
        <v>30</v>
      </c>
      <c r="U122" s="95"/>
      <c r="V122" s="95"/>
      <c r="W122" s="95"/>
    </row>
    <row r="123" spans="1:23" x14ac:dyDescent="0.25">
      <c r="A123">
        <v>1912</v>
      </c>
      <c r="B123" t="s">
        <v>2899</v>
      </c>
      <c r="D123">
        <v>4</v>
      </c>
      <c r="E123" t="s">
        <v>1264</v>
      </c>
      <c r="F123" s="1">
        <f t="shared" si="3"/>
        <v>4</v>
      </c>
      <c r="G123">
        <f>COUNTIFS('Rugby Union - Intl Results'!B:B,E123,'Rugby Union - Intl Results'!H:H,B123,'Rugby Union - Intl Results'!C:C,"W")</f>
        <v>2</v>
      </c>
      <c r="H123">
        <f>COUNTIFS('Rugby Union - Intl Results'!B:B,E123,'Rugby Union - Intl Results'!H:H,B123,'Rugby Union - Intl Results'!C:C,"D")</f>
        <v>0</v>
      </c>
      <c r="I123">
        <f>COUNTIFS('Rugby Union - Intl Results'!B:B,E123,'Rugby Union - Intl Results'!H:H,B123,'Rugby Union - Intl Results'!C:C,"L")</f>
        <v>2</v>
      </c>
      <c r="J123">
        <f>SUMIFS('Rugby Union - Intl Results'!E:E,'Rugby Union - Intl Results'!B:B,E123,'Rugby Union - Intl Results'!H:H,B123)</f>
        <v>40</v>
      </c>
      <c r="K123">
        <f>SUMIFS('Rugby Union - Intl Results'!F:F,'Rugby Union - Intl Results'!B:B,E123,'Rugby Union - Intl Results'!H:H,B123)</f>
        <v>34</v>
      </c>
      <c r="L123">
        <f t="shared" si="2"/>
        <v>6</v>
      </c>
      <c r="O123" t="s">
        <v>30</v>
      </c>
      <c r="U123" s="95"/>
      <c r="V123" s="95"/>
      <c r="W123" s="95"/>
    </row>
    <row r="124" spans="1:23" x14ac:dyDescent="0.25">
      <c r="A124">
        <v>1912</v>
      </c>
      <c r="B124" t="s">
        <v>2899</v>
      </c>
      <c r="D124">
        <v>5</v>
      </c>
      <c r="E124" t="s">
        <v>164</v>
      </c>
      <c r="F124" s="1">
        <f t="shared" si="3"/>
        <v>0</v>
      </c>
      <c r="G124">
        <f>COUNTIFS('Rugby Union - Intl Results'!B:B,E124,'Rugby Union - Intl Results'!H:H,B124,'Rugby Union - Intl Results'!C:C,"W")</f>
        <v>0</v>
      </c>
      <c r="H124">
        <f>COUNTIFS('Rugby Union - Intl Results'!B:B,E124,'Rugby Union - Intl Results'!H:H,B124,'Rugby Union - Intl Results'!C:C,"D")</f>
        <v>0</v>
      </c>
      <c r="I124">
        <f>COUNTIFS('Rugby Union - Intl Results'!B:B,E124,'Rugby Union - Intl Results'!H:H,B124,'Rugby Union - Intl Results'!C:C,"L")</f>
        <v>4</v>
      </c>
      <c r="J124">
        <f>SUMIFS('Rugby Union - Intl Results'!E:E,'Rugby Union - Intl Results'!B:B,E124,'Rugby Union - Intl Results'!H:H,B124)</f>
        <v>25</v>
      </c>
      <c r="K124">
        <f>SUMIFS('Rugby Union - Intl Results'!F:F,'Rugby Union - Intl Results'!B:B,E124,'Rugby Union - Intl Results'!H:H,B124)</f>
        <v>74</v>
      </c>
      <c r="L124">
        <f t="shared" si="2"/>
        <v>-49</v>
      </c>
      <c r="O124" t="s">
        <v>30</v>
      </c>
      <c r="U124" s="95"/>
      <c r="V124" s="95"/>
      <c r="W124" s="95"/>
    </row>
    <row r="125" spans="1:23" x14ac:dyDescent="0.25">
      <c r="A125">
        <v>1913</v>
      </c>
      <c r="B125" t="s">
        <v>2898</v>
      </c>
      <c r="D125">
        <v>1</v>
      </c>
      <c r="E125" t="s">
        <v>376</v>
      </c>
      <c r="F125" s="1">
        <f t="shared" si="3"/>
        <v>8</v>
      </c>
      <c r="G125">
        <f>COUNTIFS('Rugby Union - Intl Results'!B:B,E125,'Rugby Union - Intl Results'!H:H,B125,'Rugby Union - Intl Results'!C:C,"W")</f>
        <v>4</v>
      </c>
      <c r="H125">
        <f>COUNTIFS('Rugby Union - Intl Results'!B:B,E125,'Rugby Union - Intl Results'!H:H,B125,'Rugby Union - Intl Results'!C:C,"D")</f>
        <v>0</v>
      </c>
      <c r="I125">
        <f>COUNTIFS('Rugby Union - Intl Results'!B:B,E125,'Rugby Union - Intl Results'!H:H,B125,'Rugby Union - Intl Results'!C:C,"L")</f>
        <v>0</v>
      </c>
      <c r="J125">
        <f>SUMIFS('Rugby Union - Intl Results'!E:E,'Rugby Union - Intl Results'!B:B,E125,'Rugby Union - Intl Results'!H:H,B125)</f>
        <v>50</v>
      </c>
      <c r="K125">
        <f>SUMIFS('Rugby Union - Intl Results'!F:F,'Rugby Union - Intl Results'!B:B,E125,'Rugby Union - Intl Results'!H:H,B125)</f>
        <v>4</v>
      </c>
      <c r="L125">
        <f t="shared" si="2"/>
        <v>46</v>
      </c>
      <c r="O125" t="s">
        <v>30</v>
      </c>
      <c r="U125" s="95" t="s">
        <v>30</v>
      </c>
      <c r="V125" s="95" t="s">
        <v>30</v>
      </c>
      <c r="W125" s="95" t="s">
        <v>30</v>
      </c>
    </row>
    <row r="126" spans="1:23" x14ac:dyDescent="0.25">
      <c r="A126">
        <v>1913</v>
      </c>
      <c r="B126" t="s">
        <v>2898</v>
      </c>
      <c r="D126">
        <v>2</v>
      </c>
      <c r="E126" t="s">
        <v>1264</v>
      </c>
      <c r="F126" s="1">
        <f t="shared" si="3"/>
        <v>6</v>
      </c>
      <c r="G126">
        <f>COUNTIFS('Rugby Union - Intl Results'!B:B,E126,'Rugby Union - Intl Results'!H:H,B126,'Rugby Union - Intl Results'!C:C,"W")</f>
        <v>3</v>
      </c>
      <c r="H126">
        <f>COUNTIFS('Rugby Union - Intl Results'!B:B,E126,'Rugby Union - Intl Results'!H:H,B126,'Rugby Union - Intl Results'!C:C,"D")</f>
        <v>0</v>
      </c>
      <c r="I126">
        <f>COUNTIFS('Rugby Union - Intl Results'!B:B,E126,'Rugby Union - Intl Results'!H:H,B126,'Rugby Union - Intl Results'!C:C,"L")</f>
        <v>1</v>
      </c>
      <c r="J126">
        <f>SUMIFS('Rugby Union - Intl Results'!E:E,'Rugby Union - Intl Results'!B:B,E126,'Rugby Union - Intl Results'!H:H,B126)</f>
        <v>35</v>
      </c>
      <c r="K126">
        <f>SUMIFS('Rugby Union - Intl Results'!F:F,'Rugby Union - Intl Results'!B:B,E126,'Rugby Union - Intl Results'!H:H,B126)</f>
        <v>33</v>
      </c>
      <c r="L126">
        <f t="shared" si="2"/>
        <v>2</v>
      </c>
      <c r="O126" t="s">
        <v>30</v>
      </c>
      <c r="U126" s="95"/>
      <c r="V126" s="95"/>
      <c r="W126" s="95"/>
    </row>
    <row r="127" spans="1:23" x14ac:dyDescent="0.25">
      <c r="A127">
        <v>1913</v>
      </c>
      <c r="B127" t="s">
        <v>2898</v>
      </c>
      <c r="D127">
        <v>3</v>
      </c>
      <c r="E127" t="s">
        <v>503</v>
      </c>
      <c r="F127" s="1">
        <f t="shared" si="3"/>
        <v>4</v>
      </c>
      <c r="G127">
        <f>COUNTIFS('Rugby Union - Intl Results'!B:B,E127,'Rugby Union - Intl Results'!H:H,B127,'Rugby Union - Intl Results'!C:C,"W")</f>
        <v>2</v>
      </c>
      <c r="H127">
        <f>COUNTIFS('Rugby Union - Intl Results'!B:B,E127,'Rugby Union - Intl Results'!H:H,B127,'Rugby Union - Intl Results'!C:C,"D")</f>
        <v>0</v>
      </c>
      <c r="I127">
        <f>COUNTIFS('Rugby Union - Intl Results'!B:B,E127,'Rugby Union - Intl Results'!H:H,B127,'Rugby Union - Intl Results'!C:C,"L")</f>
        <v>2</v>
      </c>
      <c r="J127">
        <f>SUMIFS('Rugby Union - Intl Results'!E:E,'Rugby Union - Intl Results'!B:B,E127,'Rugby Union - Intl Results'!H:H,B127)</f>
        <v>50</v>
      </c>
      <c r="K127">
        <f>SUMIFS('Rugby Union - Intl Results'!F:F,'Rugby Union - Intl Results'!B:B,E127,'Rugby Union - Intl Results'!H:H,B127)</f>
        <v>28</v>
      </c>
      <c r="L127">
        <f t="shared" si="2"/>
        <v>22</v>
      </c>
      <c r="O127" t="s">
        <v>30</v>
      </c>
      <c r="U127" s="95"/>
      <c r="V127" s="95"/>
      <c r="W127" s="95"/>
    </row>
    <row r="128" spans="1:23" x14ac:dyDescent="0.25">
      <c r="A128">
        <v>1913</v>
      </c>
      <c r="B128" t="s">
        <v>2898</v>
      </c>
      <c r="D128">
        <v>4</v>
      </c>
      <c r="E128" t="s">
        <v>1825</v>
      </c>
      <c r="F128" s="1">
        <f t="shared" si="3"/>
        <v>2</v>
      </c>
      <c r="G128">
        <f>COUNTIFS('Rugby Union - Intl Results'!B:B,E128,'Rugby Union - Intl Results'!H:H,B128,'Rugby Union - Intl Results'!C:C,"W")</f>
        <v>1</v>
      </c>
      <c r="H128">
        <f>COUNTIFS('Rugby Union - Intl Results'!B:B,E128,'Rugby Union - Intl Results'!H:H,B128,'Rugby Union - Intl Results'!C:C,"D")</f>
        <v>0</v>
      </c>
      <c r="I128">
        <f>COUNTIFS('Rugby Union - Intl Results'!B:B,E128,'Rugby Union - Intl Results'!H:H,B128,'Rugby Union - Intl Results'!C:C,"L")</f>
        <v>3</v>
      </c>
      <c r="J128">
        <f>SUMIFS('Rugby Union - Intl Results'!E:E,'Rugby Union - Intl Results'!B:B,E128,'Rugby Union - Intl Results'!H:H,B128)</f>
        <v>55</v>
      </c>
      <c r="K128">
        <f>SUMIFS('Rugby Union - Intl Results'!F:F,'Rugby Union - Intl Results'!B:B,E128,'Rugby Union - Intl Results'!H:H,B128)</f>
        <v>60</v>
      </c>
      <c r="L128">
        <f t="shared" si="2"/>
        <v>-5</v>
      </c>
      <c r="O128" t="s">
        <v>30</v>
      </c>
      <c r="U128" s="95"/>
      <c r="V128" s="95"/>
      <c r="W128" s="95"/>
    </row>
    <row r="129" spans="1:23" x14ac:dyDescent="0.25">
      <c r="A129">
        <v>1913</v>
      </c>
      <c r="B129" t="s">
        <v>2898</v>
      </c>
      <c r="D129">
        <v>5</v>
      </c>
      <c r="E129" t="s">
        <v>164</v>
      </c>
      <c r="F129" s="1">
        <f t="shared" si="3"/>
        <v>0</v>
      </c>
      <c r="G129">
        <f>COUNTIFS('Rugby Union - Intl Results'!B:B,E129,'Rugby Union - Intl Results'!H:H,B129,'Rugby Union - Intl Results'!C:C,"W")</f>
        <v>0</v>
      </c>
      <c r="H129">
        <f>COUNTIFS('Rugby Union - Intl Results'!B:B,E129,'Rugby Union - Intl Results'!H:H,B129,'Rugby Union - Intl Results'!C:C,"D")</f>
        <v>0</v>
      </c>
      <c r="I129">
        <f>COUNTIFS('Rugby Union - Intl Results'!B:B,E129,'Rugby Union - Intl Results'!H:H,B129,'Rugby Union - Intl Results'!C:C,"L")</f>
        <v>4</v>
      </c>
      <c r="J129">
        <f>SUMIFS('Rugby Union - Intl Results'!E:E,'Rugby Union - Intl Results'!B:B,E129,'Rugby Union - Intl Results'!H:H,B129)</f>
        <v>11</v>
      </c>
      <c r="K129">
        <f>SUMIFS('Rugby Union - Intl Results'!F:F,'Rugby Union - Intl Results'!B:B,E129,'Rugby Union - Intl Results'!H:H,B129)</f>
        <v>76</v>
      </c>
      <c r="L129">
        <f t="shared" si="2"/>
        <v>-65</v>
      </c>
      <c r="O129" t="s">
        <v>30</v>
      </c>
      <c r="U129" s="95"/>
      <c r="V129" s="95"/>
      <c r="W129" s="95"/>
    </row>
    <row r="130" spans="1:23" x14ac:dyDescent="0.25">
      <c r="A130">
        <v>1914</v>
      </c>
      <c r="B130" t="s">
        <v>2895</v>
      </c>
      <c r="D130">
        <v>1</v>
      </c>
      <c r="E130" t="s">
        <v>376</v>
      </c>
      <c r="F130" s="1">
        <f t="shared" si="3"/>
        <v>8</v>
      </c>
      <c r="G130">
        <f>COUNTIFS('Rugby Union - Intl Results'!B:B,E130,'Rugby Union - Intl Results'!H:H,B130,'Rugby Union - Intl Results'!C:C,"W")</f>
        <v>4</v>
      </c>
      <c r="H130">
        <f>COUNTIFS('Rugby Union - Intl Results'!B:B,E130,'Rugby Union - Intl Results'!H:H,B130,'Rugby Union - Intl Results'!C:C,"D")</f>
        <v>0</v>
      </c>
      <c r="I130">
        <f>COUNTIFS('Rugby Union - Intl Results'!B:B,E130,'Rugby Union - Intl Results'!H:H,B130,'Rugby Union - Intl Results'!C:C,"L")</f>
        <v>0</v>
      </c>
      <c r="J130">
        <f>SUMIFS('Rugby Union - Intl Results'!E:E,'Rugby Union - Intl Results'!B:B,E130,'Rugby Union - Intl Results'!H:H,B130)</f>
        <v>82</v>
      </c>
      <c r="K130">
        <f>SUMIFS('Rugby Union - Intl Results'!F:F,'Rugby Union - Intl Results'!B:B,E130,'Rugby Union - Intl Results'!H:H,B130)</f>
        <v>49</v>
      </c>
      <c r="L130">
        <f t="shared" ref="L130:L193" si="4">J130-K130</f>
        <v>33</v>
      </c>
      <c r="O130" t="s">
        <v>30</v>
      </c>
      <c r="U130" s="95" t="s">
        <v>30</v>
      </c>
      <c r="V130" s="95" t="s">
        <v>30</v>
      </c>
      <c r="W130" s="95" t="s">
        <v>30</v>
      </c>
    </row>
    <row r="131" spans="1:23" x14ac:dyDescent="0.25">
      <c r="A131">
        <v>1914</v>
      </c>
      <c r="B131" t="s">
        <v>2895</v>
      </c>
      <c r="D131">
        <v>2</v>
      </c>
      <c r="E131" t="s">
        <v>1264</v>
      </c>
      <c r="F131" s="1">
        <f t="shared" ref="F131:F194" si="5">G131*2+H131</f>
        <v>6</v>
      </c>
      <c r="G131">
        <f>COUNTIFS('Rugby Union - Intl Results'!B:B,E131,'Rugby Union - Intl Results'!H:H,B131,'Rugby Union - Intl Results'!C:C,"W")</f>
        <v>3</v>
      </c>
      <c r="H131">
        <f>COUNTIFS('Rugby Union - Intl Results'!B:B,E131,'Rugby Union - Intl Results'!H:H,B131,'Rugby Union - Intl Results'!C:C,"D")</f>
        <v>0</v>
      </c>
      <c r="I131">
        <f>COUNTIFS('Rugby Union - Intl Results'!B:B,E131,'Rugby Union - Intl Results'!H:H,B131,'Rugby Union - Intl Results'!C:C,"L")</f>
        <v>1</v>
      </c>
      <c r="J131">
        <f>SUMIFS('Rugby Union - Intl Results'!E:E,'Rugby Union - Intl Results'!B:B,E131,'Rugby Union - Intl Results'!H:H,B131)</f>
        <v>75</v>
      </c>
      <c r="K131">
        <f>SUMIFS('Rugby Union - Intl Results'!F:F,'Rugby Union - Intl Results'!B:B,E131,'Rugby Union - Intl Results'!H:H,B131)</f>
        <v>18</v>
      </c>
      <c r="L131">
        <f t="shared" si="4"/>
        <v>57</v>
      </c>
      <c r="O131" t="s">
        <v>30</v>
      </c>
      <c r="U131" s="95"/>
      <c r="V131" s="95"/>
      <c r="W131" s="95"/>
    </row>
    <row r="132" spans="1:23" x14ac:dyDescent="0.25">
      <c r="A132">
        <v>1914</v>
      </c>
      <c r="B132" t="s">
        <v>2895</v>
      </c>
      <c r="D132">
        <v>3</v>
      </c>
      <c r="E132" t="s">
        <v>1825</v>
      </c>
      <c r="F132" s="1">
        <f t="shared" si="5"/>
        <v>4</v>
      </c>
      <c r="G132">
        <f>COUNTIFS('Rugby Union - Intl Results'!B:B,E132,'Rugby Union - Intl Results'!H:H,B132,'Rugby Union - Intl Results'!C:C,"W")</f>
        <v>2</v>
      </c>
      <c r="H132">
        <f>COUNTIFS('Rugby Union - Intl Results'!B:B,E132,'Rugby Union - Intl Results'!H:H,B132,'Rugby Union - Intl Results'!C:C,"D")</f>
        <v>0</v>
      </c>
      <c r="I132">
        <f>COUNTIFS('Rugby Union - Intl Results'!B:B,E132,'Rugby Union - Intl Results'!H:H,B132,'Rugby Union - Intl Results'!C:C,"L")</f>
        <v>2</v>
      </c>
      <c r="J132">
        <f>SUMIFS('Rugby Union - Intl Results'!E:E,'Rugby Union - Intl Results'!B:B,E132,'Rugby Union - Intl Results'!H:H,B132)</f>
        <v>29</v>
      </c>
      <c r="K132">
        <f>SUMIFS('Rugby Union - Intl Results'!F:F,'Rugby Union - Intl Results'!B:B,E132,'Rugby Union - Intl Results'!H:H,B132)</f>
        <v>34</v>
      </c>
      <c r="L132">
        <f t="shared" si="4"/>
        <v>-5</v>
      </c>
      <c r="O132" t="s">
        <v>30</v>
      </c>
      <c r="U132" s="95"/>
      <c r="V132" s="95"/>
      <c r="W132" s="95"/>
    </row>
    <row r="133" spans="1:23" x14ac:dyDescent="0.25">
      <c r="A133">
        <v>1914</v>
      </c>
      <c r="B133" t="s">
        <v>2895</v>
      </c>
      <c r="D133">
        <v>4</v>
      </c>
      <c r="E133" t="s">
        <v>503</v>
      </c>
      <c r="F133" s="1">
        <f t="shared" si="5"/>
        <v>0</v>
      </c>
      <c r="G133">
        <f>COUNTIFS('Rugby Union - Intl Results'!B:B,E133,'Rugby Union - Intl Results'!H:H,B133,'Rugby Union - Intl Results'!C:C,"W")</f>
        <v>0</v>
      </c>
      <c r="H133">
        <f>COUNTIFS('Rugby Union - Intl Results'!B:B,E133,'Rugby Union - Intl Results'!H:H,B133,'Rugby Union - Intl Results'!C:C,"D")</f>
        <v>0</v>
      </c>
      <c r="I133">
        <f>COUNTIFS('Rugby Union - Intl Results'!B:B,E133,'Rugby Union - Intl Results'!H:H,B133,'Rugby Union - Intl Results'!C:C,"L")</f>
        <v>3</v>
      </c>
      <c r="J133">
        <f>SUMIFS('Rugby Union - Intl Results'!E:E,'Rugby Union - Intl Results'!B:B,E133,'Rugby Union - Intl Results'!H:H,B133)</f>
        <v>20</v>
      </c>
      <c r="K133">
        <f>SUMIFS('Rugby Union - Intl Results'!F:F,'Rugby Union - Intl Results'!B:B,E133,'Rugby Union - Intl Results'!H:H,B133)</f>
        <v>46</v>
      </c>
      <c r="L133">
        <f t="shared" si="4"/>
        <v>-26</v>
      </c>
      <c r="O133" t="s">
        <v>30</v>
      </c>
      <c r="U133" s="95"/>
      <c r="V133" s="95"/>
      <c r="W133" s="95"/>
    </row>
    <row r="134" spans="1:23" x14ac:dyDescent="0.25">
      <c r="A134">
        <v>1914</v>
      </c>
      <c r="B134" t="s">
        <v>2895</v>
      </c>
      <c r="D134">
        <v>5</v>
      </c>
      <c r="E134" t="s">
        <v>164</v>
      </c>
      <c r="F134" s="1">
        <f t="shared" si="5"/>
        <v>0</v>
      </c>
      <c r="G134">
        <f>COUNTIFS('Rugby Union - Intl Results'!B:B,E134,'Rugby Union - Intl Results'!H:H,B134,'Rugby Union - Intl Results'!C:C,"W")</f>
        <v>0</v>
      </c>
      <c r="H134">
        <f>COUNTIFS('Rugby Union - Intl Results'!B:B,E134,'Rugby Union - Intl Results'!H:H,B134,'Rugby Union - Intl Results'!C:C,"D")</f>
        <v>0</v>
      </c>
      <c r="I134">
        <f>COUNTIFS('Rugby Union - Intl Results'!B:B,E134,'Rugby Union - Intl Results'!H:H,B134,'Rugby Union - Intl Results'!C:C,"L")</f>
        <v>3</v>
      </c>
      <c r="J134">
        <f>SUMIFS('Rugby Union - Intl Results'!E:E,'Rugby Union - Intl Results'!B:B,E134,'Rugby Union - Intl Results'!H:H,B134)</f>
        <v>19</v>
      </c>
      <c r="K134">
        <f>SUMIFS('Rugby Union - Intl Results'!F:F,'Rugby Union - Intl Results'!B:B,E134,'Rugby Union - Intl Results'!H:H,B134)</f>
        <v>78</v>
      </c>
      <c r="L134">
        <f t="shared" si="4"/>
        <v>-59</v>
      </c>
      <c r="O134" t="s">
        <v>30</v>
      </c>
      <c r="U134" s="95"/>
      <c r="V134" s="95"/>
      <c r="W134" s="95"/>
    </row>
    <row r="135" spans="1:23" x14ac:dyDescent="0.25">
      <c r="A135">
        <v>1920</v>
      </c>
      <c r="B135" t="s">
        <v>2894</v>
      </c>
      <c r="D135">
        <v>1</v>
      </c>
      <c r="E135" t="s">
        <v>1264</v>
      </c>
      <c r="F135" s="1">
        <f t="shared" si="5"/>
        <v>6</v>
      </c>
      <c r="G135">
        <f>COUNTIFS('Rugby Union - Intl Results'!B:B,E135,'Rugby Union - Intl Results'!H:H,B135,'Rugby Union - Intl Results'!C:C,"W")</f>
        <v>3</v>
      </c>
      <c r="H135">
        <f>COUNTIFS('Rugby Union - Intl Results'!B:B,E135,'Rugby Union - Intl Results'!H:H,B135,'Rugby Union - Intl Results'!C:C,"D")</f>
        <v>0</v>
      </c>
      <c r="I135">
        <f>COUNTIFS('Rugby Union - Intl Results'!B:B,E135,'Rugby Union - Intl Results'!H:H,B135,'Rugby Union - Intl Results'!C:C,"L")</f>
        <v>1</v>
      </c>
      <c r="J135">
        <f>SUMIFS('Rugby Union - Intl Results'!E:E,'Rugby Union - Intl Results'!B:B,E135,'Rugby Union - Intl Results'!H:H,B135)</f>
        <v>58</v>
      </c>
      <c r="K135">
        <f>SUMIFS('Rugby Union - Intl Results'!F:F,'Rugby Union - Intl Results'!B:B,E135,'Rugby Union - Intl Results'!H:H,B135)</f>
        <v>23</v>
      </c>
      <c r="L135">
        <f t="shared" si="4"/>
        <v>35</v>
      </c>
      <c r="O135" t="s">
        <v>30</v>
      </c>
      <c r="U135" s="95" t="s">
        <v>30</v>
      </c>
      <c r="V135" s="95"/>
      <c r="W135" s="95"/>
    </row>
    <row r="136" spans="1:23" x14ac:dyDescent="0.25">
      <c r="A136">
        <v>1920</v>
      </c>
      <c r="B136" t="s">
        <v>2894</v>
      </c>
      <c r="D136">
        <v>2</v>
      </c>
      <c r="E136" t="s">
        <v>503</v>
      </c>
      <c r="F136" s="1">
        <f t="shared" si="5"/>
        <v>6</v>
      </c>
      <c r="G136">
        <f>COUNTIFS('Rugby Union - Intl Results'!B:B,E136,'Rugby Union - Intl Results'!H:H,B136,'Rugby Union - Intl Results'!C:C,"W")</f>
        <v>3</v>
      </c>
      <c r="H136">
        <f>COUNTIFS('Rugby Union - Intl Results'!B:B,E136,'Rugby Union - Intl Results'!H:H,B136,'Rugby Union - Intl Results'!C:C,"D")</f>
        <v>0</v>
      </c>
      <c r="I136">
        <f>COUNTIFS('Rugby Union - Intl Results'!B:B,E136,'Rugby Union - Intl Results'!H:H,B136,'Rugby Union - Intl Results'!C:C,"L")</f>
        <v>1</v>
      </c>
      <c r="J136">
        <f>SUMIFS('Rugby Union - Intl Results'!E:E,'Rugby Union - Intl Results'!B:B,E136,'Rugby Union - Intl Results'!H:H,B136)</f>
        <v>37</v>
      </c>
      <c r="K136">
        <f>SUMIFS('Rugby Union - Intl Results'!F:F,'Rugby Union - Intl Results'!B:B,E136,'Rugby Union - Intl Results'!H:H,B136)</f>
        <v>18</v>
      </c>
      <c r="L136">
        <f t="shared" si="4"/>
        <v>19</v>
      </c>
      <c r="O136" t="s">
        <v>30</v>
      </c>
      <c r="U136" s="95" t="s">
        <v>30</v>
      </c>
      <c r="V136" s="95"/>
      <c r="W136" s="95"/>
    </row>
    <row r="137" spans="1:23" x14ac:dyDescent="0.25">
      <c r="A137">
        <v>1920</v>
      </c>
      <c r="B137" t="s">
        <v>2894</v>
      </c>
      <c r="D137">
        <v>3</v>
      </c>
      <c r="E137" t="s">
        <v>376</v>
      </c>
      <c r="F137" s="1">
        <f t="shared" si="5"/>
        <v>6</v>
      </c>
      <c r="G137">
        <f>COUNTIFS('Rugby Union - Intl Results'!B:B,E137,'Rugby Union - Intl Results'!H:H,B137,'Rugby Union - Intl Results'!C:C,"W")</f>
        <v>3</v>
      </c>
      <c r="H137">
        <f>COUNTIFS('Rugby Union - Intl Results'!B:B,E137,'Rugby Union - Intl Results'!H:H,B137,'Rugby Union - Intl Results'!C:C,"D")</f>
        <v>0</v>
      </c>
      <c r="I137">
        <f>COUNTIFS('Rugby Union - Intl Results'!B:B,E137,'Rugby Union - Intl Results'!H:H,B137,'Rugby Union - Intl Results'!C:C,"L")</f>
        <v>1</v>
      </c>
      <c r="J137">
        <f>SUMIFS('Rugby Union - Intl Results'!E:E,'Rugby Union - Intl Results'!B:B,E137,'Rugby Union - Intl Results'!H:H,B137)</f>
        <v>40</v>
      </c>
      <c r="K137">
        <f>SUMIFS('Rugby Union - Intl Results'!F:F,'Rugby Union - Intl Results'!B:B,E137,'Rugby Union - Intl Results'!H:H,B137)</f>
        <v>37</v>
      </c>
      <c r="L137">
        <f t="shared" si="4"/>
        <v>3</v>
      </c>
      <c r="O137" t="s">
        <v>30</v>
      </c>
      <c r="U137" s="95" t="s">
        <v>30</v>
      </c>
      <c r="V137" s="95"/>
      <c r="W137" s="95"/>
    </row>
    <row r="138" spans="1:23" x14ac:dyDescent="0.25">
      <c r="A138">
        <v>1920</v>
      </c>
      <c r="B138" t="s">
        <v>2894</v>
      </c>
      <c r="D138">
        <v>4</v>
      </c>
      <c r="E138" t="s">
        <v>164</v>
      </c>
      <c r="F138" s="1">
        <f t="shared" si="5"/>
        <v>2</v>
      </c>
      <c r="G138">
        <f>COUNTIFS('Rugby Union - Intl Results'!B:B,E138,'Rugby Union - Intl Results'!H:H,B138,'Rugby Union - Intl Results'!C:C,"W")</f>
        <v>1</v>
      </c>
      <c r="H138">
        <f>COUNTIFS('Rugby Union - Intl Results'!B:B,E138,'Rugby Union - Intl Results'!H:H,B138,'Rugby Union - Intl Results'!C:C,"D")</f>
        <v>0</v>
      </c>
      <c r="I138">
        <f>COUNTIFS('Rugby Union - Intl Results'!B:B,E138,'Rugby Union - Intl Results'!H:H,B138,'Rugby Union - Intl Results'!C:C,"L")</f>
        <v>3</v>
      </c>
      <c r="J138">
        <f>SUMIFS('Rugby Union - Intl Results'!E:E,'Rugby Union - Intl Results'!B:B,E138,'Rugby Union - Intl Results'!H:H,B138)</f>
        <v>23</v>
      </c>
      <c r="K138">
        <f>SUMIFS('Rugby Union - Intl Results'!F:F,'Rugby Union - Intl Results'!B:B,E138,'Rugby Union - Intl Results'!H:H,B138)</f>
        <v>26</v>
      </c>
      <c r="L138">
        <f t="shared" si="4"/>
        <v>-3</v>
      </c>
      <c r="O138" t="s">
        <v>30</v>
      </c>
      <c r="U138" s="95"/>
      <c r="V138" s="95"/>
      <c r="W138" s="95"/>
    </row>
    <row r="139" spans="1:23" x14ac:dyDescent="0.25">
      <c r="A139">
        <v>1920</v>
      </c>
      <c r="B139" t="s">
        <v>2894</v>
      </c>
      <c r="D139">
        <v>5</v>
      </c>
      <c r="E139" t="s">
        <v>1825</v>
      </c>
      <c r="F139" s="1">
        <f t="shared" si="5"/>
        <v>0</v>
      </c>
      <c r="G139">
        <f>COUNTIFS('Rugby Union - Intl Results'!B:B,E139,'Rugby Union - Intl Results'!H:H,B139,'Rugby Union - Intl Results'!C:C,"W")</f>
        <v>0</v>
      </c>
      <c r="H139">
        <f>COUNTIFS('Rugby Union - Intl Results'!B:B,E139,'Rugby Union - Intl Results'!H:H,B139,'Rugby Union - Intl Results'!C:C,"D")</f>
        <v>0</v>
      </c>
      <c r="I139">
        <f>COUNTIFS('Rugby Union - Intl Results'!B:B,E139,'Rugby Union - Intl Results'!H:H,B139,'Rugby Union - Intl Results'!C:C,"L")</f>
        <v>4</v>
      </c>
      <c r="J139">
        <f>SUMIFS('Rugby Union - Intl Results'!E:E,'Rugby Union - Intl Results'!B:B,E139,'Rugby Union - Intl Results'!H:H,B139)</f>
        <v>22</v>
      </c>
      <c r="K139">
        <f>SUMIFS('Rugby Union - Intl Results'!F:F,'Rugby Union - Intl Results'!B:B,E139,'Rugby Union - Intl Results'!H:H,B139)</f>
        <v>76</v>
      </c>
      <c r="L139">
        <f t="shared" si="4"/>
        <v>-54</v>
      </c>
      <c r="O139" t="s">
        <v>30</v>
      </c>
      <c r="U139" s="95"/>
      <c r="V139" s="95"/>
      <c r="W139" s="95"/>
    </row>
    <row r="140" spans="1:23" x14ac:dyDescent="0.25">
      <c r="A140">
        <v>1921</v>
      </c>
      <c r="B140" t="s">
        <v>2892</v>
      </c>
      <c r="D140">
        <v>1</v>
      </c>
      <c r="E140" t="s">
        <v>376</v>
      </c>
      <c r="F140" s="1">
        <f t="shared" si="5"/>
        <v>8</v>
      </c>
      <c r="G140">
        <f>COUNTIFS('Rugby Union - Intl Results'!B:B,E140,'Rugby Union - Intl Results'!H:H,B140,'Rugby Union - Intl Results'!C:C,"W")</f>
        <v>4</v>
      </c>
      <c r="H140">
        <f>COUNTIFS('Rugby Union - Intl Results'!B:B,E140,'Rugby Union - Intl Results'!H:H,B140,'Rugby Union - Intl Results'!C:C,"D")</f>
        <v>0</v>
      </c>
      <c r="I140">
        <f>COUNTIFS('Rugby Union - Intl Results'!B:B,E140,'Rugby Union - Intl Results'!H:H,B140,'Rugby Union - Intl Results'!C:C,"L")</f>
        <v>0</v>
      </c>
      <c r="J140">
        <f>SUMIFS('Rugby Union - Intl Results'!E:E,'Rugby Union - Intl Results'!B:B,E140,'Rugby Union - Intl Results'!H:H,B140)</f>
        <v>61</v>
      </c>
      <c r="K140">
        <f>SUMIFS('Rugby Union - Intl Results'!F:F,'Rugby Union - Intl Results'!B:B,E140,'Rugby Union - Intl Results'!H:H,B140)</f>
        <v>9</v>
      </c>
      <c r="L140">
        <f t="shared" si="4"/>
        <v>52</v>
      </c>
      <c r="O140" t="s">
        <v>30</v>
      </c>
      <c r="U140" s="95" t="s">
        <v>30</v>
      </c>
      <c r="V140" s="95" t="s">
        <v>30</v>
      </c>
      <c r="W140" s="95" t="s">
        <v>30</v>
      </c>
    </row>
    <row r="141" spans="1:23" x14ac:dyDescent="0.25">
      <c r="A141">
        <v>1921</v>
      </c>
      <c r="B141" t="s">
        <v>2892</v>
      </c>
      <c r="D141">
        <v>2</v>
      </c>
      <c r="E141" t="s">
        <v>164</v>
      </c>
      <c r="F141" s="1">
        <f t="shared" si="5"/>
        <v>4</v>
      </c>
      <c r="G141">
        <f>COUNTIFS('Rugby Union - Intl Results'!B:B,E141,'Rugby Union - Intl Results'!H:H,B141,'Rugby Union - Intl Results'!C:C,"W")</f>
        <v>2</v>
      </c>
      <c r="H141">
        <f>COUNTIFS('Rugby Union - Intl Results'!B:B,E141,'Rugby Union - Intl Results'!H:H,B141,'Rugby Union - Intl Results'!C:C,"D")</f>
        <v>0</v>
      </c>
      <c r="I141">
        <f>COUNTIFS('Rugby Union - Intl Results'!B:B,E141,'Rugby Union - Intl Results'!H:H,B141,'Rugby Union - Intl Results'!C:C,"L")</f>
        <v>2</v>
      </c>
      <c r="J141">
        <f>SUMIFS('Rugby Union - Intl Results'!E:E,'Rugby Union - Intl Results'!B:B,E141,'Rugby Union - Intl Results'!H:H,B141)</f>
        <v>33</v>
      </c>
      <c r="K141">
        <f>SUMIFS('Rugby Union - Intl Results'!F:F,'Rugby Union - Intl Results'!B:B,E141,'Rugby Union - Intl Results'!H:H,B141)</f>
        <v>32</v>
      </c>
      <c r="L141">
        <f t="shared" si="4"/>
        <v>1</v>
      </c>
      <c r="O141" t="s">
        <v>30</v>
      </c>
      <c r="U141" s="95"/>
      <c r="V141" s="95"/>
      <c r="W141" s="95"/>
    </row>
    <row r="142" spans="1:23" x14ac:dyDescent="0.25">
      <c r="A142">
        <v>1921</v>
      </c>
      <c r="B142" t="s">
        <v>2892</v>
      </c>
      <c r="D142">
        <v>3</v>
      </c>
      <c r="E142" t="s">
        <v>1264</v>
      </c>
      <c r="F142" s="1">
        <f t="shared" si="5"/>
        <v>4</v>
      </c>
      <c r="G142">
        <f>COUNTIFS('Rugby Union - Intl Results'!B:B,E142,'Rugby Union - Intl Results'!H:H,B142,'Rugby Union - Intl Results'!C:C,"W")</f>
        <v>2</v>
      </c>
      <c r="H142">
        <f>COUNTIFS('Rugby Union - Intl Results'!B:B,E142,'Rugby Union - Intl Results'!H:H,B142,'Rugby Union - Intl Results'!C:C,"D")</f>
        <v>0</v>
      </c>
      <c r="I142">
        <f>COUNTIFS('Rugby Union - Intl Results'!B:B,E142,'Rugby Union - Intl Results'!H:H,B142,'Rugby Union - Intl Results'!C:C,"L")</f>
        <v>2</v>
      </c>
      <c r="J142">
        <f>SUMIFS('Rugby Union - Intl Results'!E:E,'Rugby Union - Intl Results'!B:B,E142,'Rugby Union - Intl Results'!H:H,B142)</f>
        <v>29</v>
      </c>
      <c r="K142">
        <f>SUMIFS('Rugby Union - Intl Results'!F:F,'Rugby Union - Intl Results'!B:B,E142,'Rugby Union - Intl Results'!H:H,B142)</f>
        <v>36</v>
      </c>
      <c r="L142">
        <f t="shared" si="4"/>
        <v>-7</v>
      </c>
      <c r="O142" t="s">
        <v>30</v>
      </c>
      <c r="U142" s="95"/>
      <c r="V142" s="95"/>
      <c r="W142" s="95"/>
    </row>
    <row r="143" spans="1:23" x14ac:dyDescent="0.25">
      <c r="A143">
        <v>1921</v>
      </c>
      <c r="B143" t="s">
        <v>2892</v>
      </c>
      <c r="D143">
        <v>4</v>
      </c>
      <c r="E143" t="s">
        <v>503</v>
      </c>
      <c r="F143" s="1">
        <f t="shared" si="5"/>
        <v>2</v>
      </c>
      <c r="G143">
        <f>COUNTIFS('Rugby Union - Intl Results'!B:B,E143,'Rugby Union - Intl Results'!H:H,B143,'Rugby Union - Intl Results'!C:C,"W")</f>
        <v>1</v>
      </c>
      <c r="H143">
        <f>COUNTIFS('Rugby Union - Intl Results'!B:B,E143,'Rugby Union - Intl Results'!H:H,B143,'Rugby Union - Intl Results'!C:C,"D")</f>
        <v>0</v>
      </c>
      <c r="I143">
        <f>COUNTIFS('Rugby Union - Intl Results'!B:B,E143,'Rugby Union - Intl Results'!H:H,B143,'Rugby Union - Intl Results'!C:C,"L")</f>
        <v>3</v>
      </c>
      <c r="J143">
        <f>SUMIFS('Rugby Union - Intl Results'!E:E,'Rugby Union - Intl Results'!B:B,E143,'Rugby Union - Intl Results'!H:H,B143)</f>
        <v>22</v>
      </c>
      <c r="K143">
        <f>SUMIFS('Rugby Union - Intl Results'!F:F,'Rugby Union - Intl Results'!B:B,E143,'Rugby Union - Intl Results'!H:H,B143)</f>
        <v>38</v>
      </c>
      <c r="L143">
        <f t="shared" si="4"/>
        <v>-16</v>
      </c>
      <c r="O143" t="s">
        <v>30</v>
      </c>
      <c r="U143" s="95"/>
      <c r="V143" s="95"/>
      <c r="W143" s="95"/>
    </row>
    <row r="144" spans="1:23" x14ac:dyDescent="0.25">
      <c r="A144">
        <v>1921</v>
      </c>
      <c r="B144" t="s">
        <v>2892</v>
      </c>
      <c r="D144">
        <v>5</v>
      </c>
      <c r="E144" t="s">
        <v>1825</v>
      </c>
      <c r="F144" s="1">
        <f t="shared" si="5"/>
        <v>2</v>
      </c>
      <c r="G144">
        <f>COUNTIFS('Rugby Union - Intl Results'!B:B,E144,'Rugby Union - Intl Results'!H:H,B144,'Rugby Union - Intl Results'!C:C,"W")</f>
        <v>1</v>
      </c>
      <c r="H144">
        <f>COUNTIFS('Rugby Union - Intl Results'!B:B,E144,'Rugby Union - Intl Results'!H:H,B144,'Rugby Union - Intl Results'!C:C,"D")</f>
        <v>0</v>
      </c>
      <c r="I144">
        <f>COUNTIFS('Rugby Union - Intl Results'!B:B,E144,'Rugby Union - Intl Results'!H:H,B144,'Rugby Union - Intl Results'!C:C,"L")</f>
        <v>3</v>
      </c>
      <c r="J144">
        <f>SUMIFS('Rugby Union - Intl Results'!E:E,'Rugby Union - Intl Results'!B:B,E144,'Rugby Union - Intl Results'!H:H,B144)</f>
        <v>19</v>
      </c>
      <c r="K144">
        <f>SUMIFS('Rugby Union - Intl Results'!F:F,'Rugby Union - Intl Results'!B:B,E144,'Rugby Union - Intl Results'!H:H,B144)</f>
        <v>49</v>
      </c>
      <c r="L144">
        <f t="shared" si="4"/>
        <v>-30</v>
      </c>
      <c r="O144" t="s">
        <v>30</v>
      </c>
      <c r="U144" s="95"/>
      <c r="V144" s="95"/>
      <c r="W144" s="95"/>
    </row>
    <row r="145" spans="1:23" x14ac:dyDescent="0.25">
      <c r="A145">
        <v>1922</v>
      </c>
      <c r="B145" t="s">
        <v>2891</v>
      </c>
      <c r="D145">
        <v>1</v>
      </c>
      <c r="E145" t="s">
        <v>1264</v>
      </c>
      <c r="F145" s="1">
        <f t="shared" si="5"/>
        <v>7</v>
      </c>
      <c r="G145">
        <f>COUNTIFS('Rugby Union - Intl Results'!B:B,E145,'Rugby Union - Intl Results'!H:H,B145,'Rugby Union - Intl Results'!C:C,"W")</f>
        <v>3</v>
      </c>
      <c r="H145">
        <f>COUNTIFS('Rugby Union - Intl Results'!B:B,E145,'Rugby Union - Intl Results'!H:H,B145,'Rugby Union - Intl Results'!C:C,"D")</f>
        <v>1</v>
      </c>
      <c r="I145">
        <f>COUNTIFS('Rugby Union - Intl Results'!B:B,E145,'Rugby Union - Intl Results'!H:H,B145,'Rugby Union - Intl Results'!C:C,"L")</f>
        <v>0</v>
      </c>
      <c r="J145">
        <f>SUMIFS('Rugby Union - Intl Results'!E:E,'Rugby Union - Intl Results'!B:B,E145,'Rugby Union - Intl Results'!H:H,B145)</f>
        <v>59</v>
      </c>
      <c r="K145">
        <f>SUMIFS('Rugby Union - Intl Results'!F:F,'Rugby Union - Intl Results'!B:B,E145,'Rugby Union - Intl Results'!H:H,B145)</f>
        <v>23</v>
      </c>
      <c r="L145">
        <f t="shared" si="4"/>
        <v>36</v>
      </c>
      <c r="O145" t="s">
        <v>30</v>
      </c>
      <c r="U145" s="95" t="s">
        <v>30</v>
      </c>
      <c r="V145" s="95"/>
      <c r="W145" s="95"/>
    </row>
    <row r="146" spans="1:23" x14ac:dyDescent="0.25">
      <c r="A146">
        <v>1922</v>
      </c>
      <c r="B146" t="s">
        <v>2891</v>
      </c>
      <c r="D146">
        <v>2</v>
      </c>
      <c r="E146" t="s">
        <v>376</v>
      </c>
      <c r="F146" s="1">
        <f t="shared" si="5"/>
        <v>5</v>
      </c>
      <c r="G146">
        <f>COUNTIFS('Rugby Union - Intl Results'!B:B,E146,'Rugby Union - Intl Results'!H:H,B146,'Rugby Union - Intl Results'!C:C,"W")</f>
        <v>2</v>
      </c>
      <c r="H146">
        <f>COUNTIFS('Rugby Union - Intl Results'!B:B,E146,'Rugby Union - Intl Results'!H:H,B146,'Rugby Union - Intl Results'!C:C,"D")</f>
        <v>1</v>
      </c>
      <c r="I146">
        <f>COUNTIFS('Rugby Union - Intl Results'!B:B,E146,'Rugby Union - Intl Results'!H:H,B146,'Rugby Union - Intl Results'!C:C,"L")</f>
        <v>1</v>
      </c>
      <c r="J146">
        <f>SUMIFS('Rugby Union - Intl Results'!E:E,'Rugby Union - Intl Results'!B:B,E146,'Rugby Union - Intl Results'!H:H,B146)</f>
        <v>40</v>
      </c>
      <c r="K146">
        <f>SUMIFS('Rugby Union - Intl Results'!F:F,'Rugby Union - Intl Results'!B:B,E146,'Rugby Union - Intl Results'!H:H,B146)</f>
        <v>47</v>
      </c>
      <c r="L146">
        <f t="shared" si="4"/>
        <v>-7</v>
      </c>
      <c r="O146" t="s">
        <v>30</v>
      </c>
      <c r="U146" s="95"/>
      <c r="V146" s="95"/>
      <c r="W146" s="95"/>
    </row>
    <row r="147" spans="1:23" x14ac:dyDescent="0.25">
      <c r="A147">
        <v>1922</v>
      </c>
      <c r="B147" t="s">
        <v>2891</v>
      </c>
      <c r="D147">
        <v>3</v>
      </c>
      <c r="E147" t="s">
        <v>503</v>
      </c>
      <c r="F147" s="1">
        <f t="shared" si="5"/>
        <v>4</v>
      </c>
      <c r="G147">
        <f>COUNTIFS('Rugby Union - Intl Results'!B:B,E147,'Rugby Union - Intl Results'!H:H,B147,'Rugby Union - Intl Results'!C:C,"W")</f>
        <v>1</v>
      </c>
      <c r="H147">
        <f>COUNTIFS('Rugby Union - Intl Results'!B:B,E147,'Rugby Union - Intl Results'!H:H,B147,'Rugby Union - Intl Results'!C:C,"D")</f>
        <v>2</v>
      </c>
      <c r="I147">
        <f>COUNTIFS('Rugby Union - Intl Results'!B:B,E147,'Rugby Union - Intl Results'!H:H,B147,'Rugby Union - Intl Results'!C:C,"L")</f>
        <v>1</v>
      </c>
      <c r="J147">
        <f>SUMIFS('Rugby Union - Intl Results'!E:E,'Rugby Union - Intl Results'!B:B,E147,'Rugby Union - Intl Results'!H:H,B147)</f>
        <v>23</v>
      </c>
      <c r="K147">
        <f>SUMIFS('Rugby Union - Intl Results'!F:F,'Rugby Union - Intl Results'!B:B,E147,'Rugby Union - Intl Results'!H:H,B147)</f>
        <v>26</v>
      </c>
      <c r="L147">
        <f t="shared" si="4"/>
        <v>-3</v>
      </c>
      <c r="O147" t="s">
        <v>30</v>
      </c>
      <c r="U147" s="95"/>
      <c r="V147" s="95"/>
      <c r="W147" s="95"/>
    </row>
    <row r="148" spans="1:23" x14ac:dyDescent="0.25">
      <c r="A148">
        <v>1922</v>
      </c>
      <c r="B148" t="s">
        <v>2891</v>
      </c>
      <c r="D148">
        <v>4</v>
      </c>
      <c r="E148" t="s">
        <v>164</v>
      </c>
      <c r="F148" s="1">
        <f t="shared" si="5"/>
        <v>2</v>
      </c>
      <c r="G148">
        <f>COUNTIFS('Rugby Union - Intl Results'!B:B,E148,'Rugby Union - Intl Results'!H:H,B148,'Rugby Union - Intl Results'!C:C,"W")</f>
        <v>0</v>
      </c>
      <c r="H148">
        <f>COUNTIFS('Rugby Union - Intl Results'!B:B,E148,'Rugby Union - Intl Results'!H:H,B148,'Rugby Union - Intl Results'!C:C,"D")</f>
        <v>2</v>
      </c>
      <c r="I148">
        <f>COUNTIFS('Rugby Union - Intl Results'!B:B,E148,'Rugby Union - Intl Results'!H:H,B148,'Rugby Union - Intl Results'!C:C,"L")</f>
        <v>2</v>
      </c>
      <c r="J148">
        <f>SUMIFS('Rugby Union - Intl Results'!E:E,'Rugby Union - Intl Results'!B:B,E148,'Rugby Union - Intl Results'!H:H,B148)</f>
        <v>20</v>
      </c>
      <c r="K148">
        <f>SUMIFS('Rugby Union - Intl Results'!F:F,'Rugby Union - Intl Results'!B:B,E148,'Rugby Union - Intl Results'!H:H,B148)</f>
        <v>33</v>
      </c>
      <c r="L148">
        <f t="shared" si="4"/>
        <v>-13</v>
      </c>
      <c r="O148" t="s">
        <v>30</v>
      </c>
      <c r="U148" s="95"/>
      <c r="V148" s="95"/>
      <c r="W148" s="95"/>
    </row>
    <row r="149" spans="1:23" x14ac:dyDescent="0.25">
      <c r="A149">
        <v>1922</v>
      </c>
      <c r="B149" t="s">
        <v>2891</v>
      </c>
      <c r="D149">
        <v>5</v>
      </c>
      <c r="E149" t="s">
        <v>1825</v>
      </c>
      <c r="F149" s="1">
        <f t="shared" si="5"/>
        <v>2</v>
      </c>
      <c r="G149">
        <f>COUNTIFS('Rugby Union - Intl Results'!B:B,E149,'Rugby Union - Intl Results'!H:H,B149,'Rugby Union - Intl Results'!C:C,"W")</f>
        <v>1</v>
      </c>
      <c r="H149">
        <f>COUNTIFS('Rugby Union - Intl Results'!B:B,E149,'Rugby Union - Intl Results'!H:H,B149,'Rugby Union - Intl Results'!C:C,"D")</f>
        <v>0</v>
      </c>
      <c r="I149">
        <f>COUNTIFS('Rugby Union - Intl Results'!B:B,E149,'Rugby Union - Intl Results'!H:H,B149,'Rugby Union - Intl Results'!C:C,"L")</f>
        <v>3</v>
      </c>
      <c r="J149">
        <f>SUMIFS('Rugby Union - Intl Results'!E:E,'Rugby Union - Intl Results'!B:B,E149,'Rugby Union - Intl Results'!H:H,B149)</f>
        <v>19</v>
      </c>
      <c r="K149">
        <f>SUMIFS('Rugby Union - Intl Results'!F:F,'Rugby Union - Intl Results'!B:B,E149,'Rugby Union - Intl Results'!H:H,B149)</f>
        <v>32</v>
      </c>
      <c r="L149">
        <f t="shared" si="4"/>
        <v>-13</v>
      </c>
      <c r="O149" t="s">
        <v>30</v>
      </c>
      <c r="U149" s="95"/>
      <c r="V149" s="95"/>
      <c r="W149" s="95"/>
    </row>
    <row r="150" spans="1:23" x14ac:dyDescent="0.25">
      <c r="A150">
        <v>1923</v>
      </c>
      <c r="B150" t="s">
        <v>2890</v>
      </c>
      <c r="D150">
        <v>1</v>
      </c>
      <c r="E150" t="s">
        <v>376</v>
      </c>
      <c r="F150" s="1">
        <f t="shared" si="5"/>
        <v>8</v>
      </c>
      <c r="G150">
        <f>COUNTIFS('Rugby Union - Intl Results'!B:B,E150,'Rugby Union - Intl Results'!H:H,B150,'Rugby Union - Intl Results'!C:C,"W")</f>
        <v>4</v>
      </c>
      <c r="H150">
        <f>COUNTIFS('Rugby Union - Intl Results'!B:B,E150,'Rugby Union - Intl Results'!H:H,B150,'Rugby Union - Intl Results'!C:C,"D")</f>
        <v>0</v>
      </c>
      <c r="I150">
        <f>COUNTIFS('Rugby Union - Intl Results'!B:B,E150,'Rugby Union - Intl Results'!H:H,B150,'Rugby Union - Intl Results'!C:C,"L")</f>
        <v>0</v>
      </c>
      <c r="J150">
        <f>SUMIFS('Rugby Union - Intl Results'!E:E,'Rugby Union - Intl Results'!B:B,E150,'Rugby Union - Intl Results'!H:H,B150)</f>
        <v>50</v>
      </c>
      <c r="K150">
        <f>SUMIFS('Rugby Union - Intl Results'!F:F,'Rugby Union - Intl Results'!B:B,E150,'Rugby Union - Intl Results'!H:H,B150)</f>
        <v>17</v>
      </c>
      <c r="L150">
        <f t="shared" si="4"/>
        <v>33</v>
      </c>
      <c r="O150" t="s">
        <v>30</v>
      </c>
      <c r="U150" s="95" t="s">
        <v>30</v>
      </c>
      <c r="V150" s="95" t="s">
        <v>30</v>
      </c>
      <c r="W150" s="95" t="s">
        <v>30</v>
      </c>
    </row>
    <row r="151" spans="1:23" x14ac:dyDescent="0.25">
      <c r="A151">
        <v>1923</v>
      </c>
      <c r="B151" t="s">
        <v>2890</v>
      </c>
      <c r="D151">
        <v>2</v>
      </c>
      <c r="E151" t="s">
        <v>503</v>
      </c>
      <c r="F151" s="1">
        <f t="shared" si="5"/>
        <v>6</v>
      </c>
      <c r="G151">
        <f>COUNTIFS('Rugby Union - Intl Results'!B:B,E151,'Rugby Union - Intl Results'!H:H,B151,'Rugby Union - Intl Results'!C:C,"W")</f>
        <v>3</v>
      </c>
      <c r="H151">
        <f>COUNTIFS('Rugby Union - Intl Results'!B:B,E151,'Rugby Union - Intl Results'!H:H,B151,'Rugby Union - Intl Results'!C:C,"D")</f>
        <v>0</v>
      </c>
      <c r="I151">
        <f>COUNTIFS('Rugby Union - Intl Results'!B:B,E151,'Rugby Union - Intl Results'!H:H,B151,'Rugby Union - Intl Results'!C:C,"L")</f>
        <v>1</v>
      </c>
      <c r="J151">
        <f>SUMIFS('Rugby Union - Intl Results'!E:E,'Rugby Union - Intl Results'!B:B,E151,'Rugby Union - Intl Results'!H:H,B151)</f>
        <v>46</v>
      </c>
      <c r="K151">
        <f>SUMIFS('Rugby Union - Intl Results'!F:F,'Rugby Union - Intl Results'!B:B,E151,'Rugby Union - Intl Results'!H:H,B151)</f>
        <v>22</v>
      </c>
      <c r="L151">
        <f t="shared" si="4"/>
        <v>24</v>
      </c>
      <c r="O151" t="s">
        <v>30</v>
      </c>
      <c r="U151" s="95"/>
      <c r="V151" s="95"/>
      <c r="W151" s="95"/>
    </row>
    <row r="152" spans="1:23" x14ac:dyDescent="0.25">
      <c r="A152">
        <v>1923</v>
      </c>
      <c r="B152" t="s">
        <v>2890</v>
      </c>
      <c r="D152">
        <v>3</v>
      </c>
      <c r="E152" t="s">
        <v>1264</v>
      </c>
      <c r="F152" s="1">
        <f t="shared" si="5"/>
        <v>2</v>
      </c>
      <c r="G152">
        <f>COUNTIFS('Rugby Union - Intl Results'!B:B,E152,'Rugby Union - Intl Results'!H:H,B152,'Rugby Union - Intl Results'!C:C,"W")</f>
        <v>1</v>
      </c>
      <c r="H152">
        <f>COUNTIFS('Rugby Union - Intl Results'!B:B,E152,'Rugby Union - Intl Results'!H:H,B152,'Rugby Union - Intl Results'!C:C,"D")</f>
        <v>0</v>
      </c>
      <c r="I152">
        <f>COUNTIFS('Rugby Union - Intl Results'!B:B,E152,'Rugby Union - Intl Results'!H:H,B152,'Rugby Union - Intl Results'!C:C,"L")</f>
        <v>3</v>
      </c>
      <c r="J152">
        <f>SUMIFS('Rugby Union - Intl Results'!E:E,'Rugby Union - Intl Results'!B:B,E152,'Rugby Union - Intl Results'!H:H,B152)</f>
        <v>31</v>
      </c>
      <c r="K152">
        <f>SUMIFS('Rugby Union - Intl Results'!F:F,'Rugby Union - Intl Results'!B:B,E152,'Rugby Union - Intl Results'!H:H,B152)</f>
        <v>31</v>
      </c>
      <c r="L152">
        <f t="shared" si="4"/>
        <v>0</v>
      </c>
      <c r="O152" t="s">
        <v>30</v>
      </c>
      <c r="U152" s="95"/>
      <c r="V152" s="95"/>
      <c r="W152" s="95"/>
    </row>
    <row r="153" spans="1:23" x14ac:dyDescent="0.25">
      <c r="A153">
        <v>1923</v>
      </c>
      <c r="B153" t="s">
        <v>2890</v>
      </c>
      <c r="D153">
        <v>4</v>
      </c>
      <c r="E153" t="s">
        <v>164</v>
      </c>
      <c r="F153" s="1">
        <f t="shared" si="5"/>
        <v>2</v>
      </c>
      <c r="G153">
        <f>COUNTIFS('Rugby Union - Intl Results'!B:B,E153,'Rugby Union - Intl Results'!H:H,B153,'Rugby Union - Intl Results'!C:C,"W")</f>
        <v>1</v>
      </c>
      <c r="H153">
        <f>COUNTIFS('Rugby Union - Intl Results'!B:B,E153,'Rugby Union - Intl Results'!H:H,B153,'Rugby Union - Intl Results'!C:C,"D")</f>
        <v>0</v>
      </c>
      <c r="I153">
        <f>COUNTIFS('Rugby Union - Intl Results'!B:B,E153,'Rugby Union - Intl Results'!H:H,B153,'Rugby Union - Intl Results'!C:C,"L")</f>
        <v>3</v>
      </c>
      <c r="J153">
        <f>SUMIFS('Rugby Union - Intl Results'!E:E,'Rugby Union - Intl Results'!B:B,E153,'Rugby Union - Intl Results'!H:H,B153)</f>
        <v>28</v>
      </c>
      <c r="K153">
        <f>SUMIFS('Rugby Union - Intl Results'!F:F,'Rugby Union - Intl Results'!B:B,E153,'Rugby Union - Intl Results'!H:H,B153)</f>
        <v>52</v>
      </c>
      <c r="L153">
        <f t="shared" si="4"/>
        <v>-24</v>
      </c>
      <c r="O153" t="s">
        <v>30</v>
      </c>
      <c r="U153" s="95"/>
      <c r="V153" s="95"/>
      <c r="W153" s="95"/>
    </row>
    <row r="154" spans="1:23" x14ac:dyDescent="0.25">
      <c r="A154">
        <v>1923</v>
      </c>
      <c r="B154" t="s">
        <v>2890</v>
      </c>
      <c r="D154">
        <v>5</v>
      </c>
      <c r="E154" t="s">
        <v>1825</v>
      </c>
      <c r="F154" s="1">
        <f t="shared" si="5"/>
        <v>2</v>
      </c>
      <c r="G154">
        <f>COUNTIFS('Rugby Union - Intl Results'!B:B,E154,'Rugby Union - Intl Results'!H:H,B154,'Rugby Union - Intl Results'!C:C,"W")</f>
        <v>1</v>
      </c>
      <c r="H154">
        <f>COUNTIFS('Rugby Union - Intl Results'!B:B,E154,'Rugby Union - Intl Results'!H:H,B154,'Rugby Union - Intl Results'!C:C,"D")</f>
        <v>0</v>
      </c>
      <c r="I154">
        <f>COUNTIFS('Rugby Union - Intl Results'!B:B,E154,'Rugby Union - Intl Results'!H:H,B154,'Rugby Union - Intl Results'!C:C,"L")</f>
        <v>3</v>
      </c>
      <c r="J154">
        <f>SUMIFS('Rugby Union - Intl Results'!E:E,'Rugby Union - Intl Results'!B:B,E154,'Rugby Union - Intl Results'!H:H,B154)</f>
        <v>21</v>
      </c>
      <c r="K154">
        <f>SUMIFS('Rugby Union - Intl Results'!F:F,'Rugby Union - Intl Results'!B:B,E154,'Rugby Union - Intl Results'!H:H,B154)</f>
        <v>54</v>
      </c>
      <c r="L154">
        <f t="shared" si="4"/>
        <v>-33</v>
      </c>
      <c r="O154" t="s">
        <v>30</v>
      </c>
      <c r="U154" s="95"/>
      <c r="V154" s="95"/>
      <c r="W154" s="95"/>
    </row>
    <row r="155" spans="1:23" x14ac:dyDescent="0.25">
      <c r="A155">
        <v>1924</v>
      </c>
      <c r="B155" t="s">
        <v>2887</v>
      </c>
      <c r="D155">
        <v>1</v>
      </c>
      <c r="E155" t="s">
        <v>376</v>
      </c>
      <c r="F155" s="1">
        <f t="shared" si="5"/>
        <v>8</v>
      </c>
      <c r="G155">
        <f>COUNTIFS('Rugby Union - Intl Results'!B:B,E155,'Rugby Union - Intl Results'!H:H,B155,'Rugby Union - Intl Results'!C:C,"W")</f>
        <v>4</v>
      </c>
      <c r="H155">
        <f>COUNTIFS('Rugby Union - Intl Results'!B:B,E155,'Rugby Union - Intl Results'!H:H,B155,'Rugby Union - Intl Results'!C:C,"D")</f>
        <v>0</v>
      </c>
      <c r="I155">
        <f>COUNTIFS('Rugby Union - Intl Results'!B:B,E155,'Rugby Union - Intl Results'!H:H,B155,'Rugby Union - Intl Results'!C:C,"L")</f>
        <v>0</v>
      </c>
      <c r="J155">
        <f>SUMIFS('Rugby Union - Intl Results'!E:E,'Rugby Union - Intl Results'!B:B,E155,'Rugby Union - Intl Results'!H:H,B155)</f>
        <v>69</v>
      </c>
      <c r="K155">
        <f>SUMIFS('Rugby Union - Intl Results'!F:F,'Rugby Union - Intl Results'!B:B,E155,'Rugby Union - Intl Results'!H:H,B155)</f>
        <v>19</v>
      </c>
      <c r="L155">
        <f t="shared" si="4"/>
        <v>50</v>
      </c>
      <c r="O155" t="s">
        <v>30</v>
      </c>
      <c r="U155" s="95" t="s">
        <v>30</v>
      </c>
      <c r="V155" s="95" t="s">
        <v>30</v>
      </c>
      <c r="W155" s="95" t="s">
        <v>30</v>
      </c>
    </row>
    <row r="156" spans="1:23" x14ac:dyDescent="0.25">
      <c r="A156">
        <v>1924</v>
      </c>
      <c r="B156" t="s">
        <v>2887</v>
      </c>
      <c r="D156">
        <v>2</v>
      </c>
      <c r="E156" t="s">
        <v>503</v>
      </c>
      <c r="F156" s="1">
        <f t="shared" si="5"/>
        <v>4</v>
      </c>
      <c r="G156">
        <f>COUNTIFS('Rugby Union - Intl Results'!B:B,E156,'Rugby Union - Intl Results'!H:H,B156,'Rugby Union - Intl Results'!C:C,"W")</f>
        <v>2</v>
      </c>
      <c r="H156">
        <f>COUNTIFS('Rugby Union - Intl Results'!B:B,E156,'Rugby Union - Intl Results'!H:H,B156,'Rugby Union - Intl Results'!C:C,"D")</f>
        <v>0</v>
      </c>
      <c r="I156">
        <f>COUNTIFS('Rugby Union - Intl Results'!B:B,E156,'Rugby Union - Intl Results'!H:H,B156,'Rugby Union - Intl Results'!C:C,"L")</f>
        <v>2</v>
      </c>
      <c r="J156">
        <f>SUMIFS('Rugby Union - Intl Results'!E:E,'Rugby Union - Intl Results'!B:B,E156,'Rugby Union - Intl Results'!H:H,B156)</f>
        <v>58</v>
      </c>
      <c r="K156">
        <f>SUMIFS('Rugby Union - Intl Results'!F:F,'Rugby Union - Intl Results'!B:B,E156,'Rugby Union - Intl Results'!H:H,B156)</f>
        <v>49</v>
      </c>
      <c r="L156">
        <f t="shared" si="4"/>
        <v>9</v>
      </c>
      <c r="O156" t="s">
        <v>30</v>
      </c>
      <c r="U156" s="95"/>
      <c r="V156" s="95"/>
      <c r="W156" s="95"/>
    </row>
    <row r="157" spans="1:23" x14ac:dyDescent="0.25">
      <c r="A157">
        <v>1924</v>
      </c>
      <c r="B157" t="s">
        <v>2887</v>
      </c>
      <c r="D157">
        <v>3</v>
      </c>
      <c r="E157" t="s">
        <v>1825</v>
      </c>
      <c r="F157" s="1">
        <f t="shared" si="5"/>
        <v>4</v>
      </c>
      <c r="G157">
        <f>COUNTIFS('Rugby Union - Intl Results'!B:B,E157,'Rugby Union - Intl Results'!H:H,B157,'Rugby Union - Intl Results'!C:C,"W")</f>
        <v>2</v>
      </c>
      <c r="H157">
        <f>COUNTIFS('Rugby Union - Intl Results'!B:B,E157,'Rugby Union - Intl Results'!H:H,B157,'Rugby Union - Intl Results'!C:C,"D")</f>
        <v>0</v>
      </c>
      <c r="I157">
        <f>COUNTIFS('Rugby Union - Intl Results'!B:B,E157,'Rugby Union - Intl Results'!H:H,B157,'Rugby Union - Intl Results'!C:C,"L")</f>
        <v>2</v>
      </c>
      <c r="J157">
        <f>SUMIFS('Rugby Union - Intl Results'!E:E,'Rugby Union - Intl Results'!B:B,E157,'Rugby Union - Intl Results'!H:H,B157)</f>
        <v>30</v>
      </c>
      <c r="K157">
        <f>SUMIFS('Rugby Union - Intl Results'!F:F,'Rugby Union - Intl Results'!B:B,E157,'Rugby Union - Intl Results'!H:H,B157)</f>
        <v>37</v>
      </c>
      <c r="L157">
        <f t="shared" si="4"/>
        <v>-7</v>
      </c>
      <c r="O157" t="s">
        <v>30</v>
      </c>
      <c r="U157" s="95"/>
      <c r="V157" s="95"/>
      <c r="W157" s="95"/>
    </row>
    <row r="158" spans="1:23" x14ac:dyDescent="0.25">
      <c r="A158">
        <v>1924</v>
      </c>
      <c r="B158" t="s">
        <v>2887</v>
      </c>
      <c r="D158">
        <v>4</v>
      </c>
      <c r="E158" t="s">
        <v>164</v>
      </c>
      <c r="F158" s="1">
        <f t="shared" si="5"/>
        <v>2</v>
      </c>
      <c r="G158">
        <f>COUNTIFS('Rugby Union - Intl Results'!B:B,E158,'Rugby Union - Intl Results'!H:H,B158,'Rugby Union - Intl Results'!C:C,"W")</f>
        <v>1</v>
      </c>
      <c r="H158">
        <f>COUNTIFS('Rugby Union - Intl Results'!B:B,E158,'Rugby Union - Intl Results'!H:H,B158,'Rugby Union - Intl Results'!C:C,"D")</f>
        <v>0</v>
      </c>
      <c r="I158">
        <f>COUNTIFS('Rugby Union - Intl Results'!B:B,E158,'Rugby Union - Intl Results'!H:H,B158,'Rugby Union - Intl Results'!C:C,"L")</f>
        <v>3</v>
      </c>
      <c r="J158">
        <f>SUMIFS('Rugby Union - Intl Results'!E:E,'Rugby Union - Intl Results'!B:B,E158,'Rugby Union - Intl Results'!H:H,B158)</f>
        <v>25</v>
      </c>
      <c r="K158">
        <f>SUMIFS('Rugby Union - Intl Results'!F:F,'Rugby Union - Intl Results'!B:B,E158,'Rugby Union - Intl Results'!H:H,B158)</f>
        <v>45</v>
      </c>
      <c r="L158">
        <f t="shared" si="4"/>
        <v>-20</v>
      </c>
      <c r="O158" t="s">
        <v>30</v>
      </c>
      <c r="U158" s="95"/>
      <c r="V158" s="95"/>
      <c r="W158" s="95"/>
    </row>
    <row r="159" spans="1:23" x14ac:dyDescent="0.25">
      <c r="A159">
        <v>1924</v>
      </c>
      <c r="B159" t="s">
        <v>2887</v>
      </c>
      <c r="D159">
        <v>5</v>
      </c>
      <c r="E159" t="s">
        <v>1264</v>
      </c>
      <c r="F159" s="1">
        <f t="shared" si="5"/>
        <v>2</v>
      </c>
      <c r="G159">
        <f>COUNTIFS('Rugby Union - Intl Results'!B:B,E159,'Rugby Union - Intl Results'!H:H,B159,'Rugby Union - Intl Results'!C:C,"W")</f>
        <v>1</v>
      </c>
      <c r="H159">
        <f>COUNTIFS('Rugby Union - Intl Results'!B:B,E159,'Rugby Union - Intl Results'!H:H,B159,'Rugby Union - Intl Results'!C:C,"D")</f>
        <v>0</v>
      </c>
      <c r="I159">
        <f>COUNTIFS('Rugby Union - Intl Results'!B:B,E159,'Rugby Union - Intl Results'!H:H,B159,'Rugby Union - Intl Results'!C:C,"L")</f>
        <v>3</v>
      </c>
      <c r="J159">
        <f>SUMIFS('Rugby Union - Intl Results'!E:E,'Rugby Union - Intl Results'!B:B,E159,'Rugby Union - Intl Results'!H:H,B159)</f>
        <v>39</v>
      </c>
      <c r="K159">
        <f>SUMIFS('Rugby Union - Intl Results'!F:F,'Rugby Union - Intl Results'!B:B,E159,'Rugby Union - Intl Results'!H:H,B159)</f>
        <v>71</v>
      </c>
      <c r="L159">
        <f t="shared" si="4"/>
        <v>-32</v>
      </c>
      <c r="O159" t="s">
        <v>30</v>
      </c>
      <c r="U159" s="95"/>
      <c r="V159" s="95"/>
      <c r="W159" s="95"/>
    </row>
    <row r="160" spans="1:23" x14ac:dyDescent="0.25">
      <c r="A160">
        <v>1925</v>
      </c>
      <c r="B160" t="s">
        <v>2886</v>
      </c>
      <c r="D160">
        <v>1</v>
      </c>
      <c r="E160" t="s">
        <v>503</v>
      </c>
      <c r="F160" s="1">
        <f t="shared" si="5"/>
        <v>8</v>
      </c>
      <c r="G160">
        <f>COUNTIFS('Rugby Union - Intl Results'!B:B,E160,'Rugby Union - Intl Results'!H:H,B160,'Rugby Union - Intl Results'!C:C,"W")</f>
        <v>4</v>
      </c>
      <c r="H160">
        <f>COUNTIFS('Rugby Union - Intl Results'!B:B,E160,'Rugby Union - Intl Results'!H:H,B160,'Rugby Union - Intl Results'!C:C,"D")</f>
        <v>0</v>
      </c>
      <c r="I160">
        <f>COUNTIFS('Rugby Union - Intl Results'!B:B,E160,'Rugby Union - Intl Results'!H:H,B160,'Rugby Union - Intl Results'!C:C,"L")</f>
        <v>0</v>
      </c>
      <c r="J160">
        <f>SUMIFS('Rugby Union - Intl Results'!E:E,'Rugby Union - Intl Results'!B:B,E160,'Rugby Union - Intl Results'!H:H,B160)</f>
        <v>77</v>
      </c>
      <c r="K160">
        <f>SUMIFS('Rugby Union - Intl Results'!F:F,'Rugby Union - Intl Results'!B:B,E160,'Rugby Union - Intl Results'!H:H,B160)</f>
        <v>37</v>
      </c>
      <c r="L160">
        <f t="shared" si="4"/>
        <v>40</v>
      </c>
      <c r="O160" t="s">
        <v>30</v>
      </c>
      <c r="U160" s="95" t="s">
        <v>30</v>
      </c>
      <c r="V160" s="95" t="s">
        <v>30</v>
      </c>
      <c r="W160" s="95" t="s">
        <v>30</v>
      </c>
    </row>
    <row r="161" spans="1:23" x14ac:dyDescent="0.25">
      <c r="A161">
        <v>1925</v>
      </c>
      <c r="B161" t="s">
        <v>2886</v>
      </c>
      <c r="D161">
        <v>2</v>
      </c>
      <c r="E161" t="s">
        <v>1825</v>
      </c>
      <c r="F161" s="1">
        <f t="shared" si="5"/>
        <v>5</v>
      </c>
      <c r="G161">
        <f>COUNTIFS('Rugby Union - Intl Results'!B:B,E161,'Rugby Union - Intl Results'!H:H,B161,'Rugby Union - Intl Results'!C:C,"W")</f>
        <v>2</v>
      </c>
      <c r="H161">
        <f>COUNTIFS('Rugby Union - Intl Results'!B:B,E161,'Rugby Union - Intl Results'!H:H,B161,'Rugby Union - Intl Results'!C:C,"D")</f>
        <v>1</v>
      </c>
      <c r="I161">
        <f>COUNTIFS('Rugby Union - Intl Results'!B:B,E161,'Rugby Union - Intl Results'!H:H,B161,'Rugby Union - Intl Results'!C:C,"L")</f>
        <v>1</v>
      </c>
      <c r="J161">
        <f>SUMIFS('Rugby Union - Intl Results'!E:E,'Rugby Union - Intl Results'!B:B,E161,'Rugby Union - Intl Results'!H:H,B161)</f>
        <v>42</v>
      </c>
      <c r="K161">
        <f>SUMIFS('Rugby Union - Intl Results'!F:F,'Rugby Union - Intl Results'!B:B,E161,'Rugby Union - Intl Results'!H:H,B161)</f>
        <v>26</v>
      </c>
      <c r="L161">
        <f t="shared" si="4"/>
        <v>16</v>
      </c>
      <c r="O161" t="s">
        <v>30</v>
      </c>
      <c r="U161" s="95"/>
      <c r="V161" s="95"/>
      <c r="W161" s="95"/>
    </row>
    <row r="162" spans="1:23" x14ac:dyDescent="0.25">
      <c r="A162">
        <v>1925</v>
      </c>
      <c r="B162" t="s">
        <v>2886</v>
      </c>
      <c r="D162">
        <v>3</v>
      </c>
      <c r="E162" t="s">
        <v>376</v>
      </c>
      <c r="F162" s="1">
        <f t="shared" si="5"/>
        <v>5</v>
      </c>
      <c r="G162">
        <f>COUNTIFS('Rugby Union - Intl Results'!B:B,E162,'Rugby Union - Intl Results'!H:H,B162,'Rugby Union - Intl Results'!C:C,"W")</f>
        <v>2</v>
      </c>
      <c r="H162">
        <f>COUNTIFS('Rugby Union - Intl Results'!B:B,E162,'Rugby Union - Intl Results'!H:H,B162,'Rugby Union - Intl Results'!C:C,"D")</f>
        <v>1</v>
      </c>
      <c r="I162">
        <f>COUNTIFS('Rugby Union - Intl Results'!B:B,E162,'Rugby Union - Intl Results'!H:H,B162,'Rugby Union - Intl Results'!C:C,"L")</f>
        <v>1</v>
      </c>
      <c r="J162">
        <f>SUMIFS('Rugby Union - Intl Results'!E:E,'Rugby Union - Intl Results'!B:B,E162,'Rugby Union - Intl Results'!H:H,B162)</f>
        <v>42</v>
      </c>
      <c r="K162">
        <f>SUMIFS('Rugby Union - Intl Results'!F:F,'Rugby Union - Intl Results'!B:B,E162,'Rugby Union - Intl Results'!H:H,B162)</f>
        <v>37</v>
      </c>
      <c r="L162">
        <f t="shared" si="4"/>
        <v>5</v>
      </c>
      <c r="O162" t="s">
        <v>30</v>
      </c>
      <c r="U162" s="95"/>
      <c r="V162" s="95"/>
      <c r="W162" s="95"/>
    </row>
    <row r="163" spans="1:23" x14ac:dyDescent="0.25">
      <c r="A163">
        <v>1925</v>
      </c>
      <c r="B163" t="s">
        <v>2886</v>
      </c>
      <c r="D163">
        <v>4</v>
      </c>
      <c r="E163" t="s">
        <v>1264</v>
      </c>
      <c r="F163" s="1">
        <f t="shared" si="5"/>
        <v>2</v>
      </c>
      <c r="G163">
        <f>COUNTIFS('Rugby Union - Intl Results'!B:B,E163,'Rugby Union - Intl Results'!H:H,B163,'Rugby Union - Intl Results'!C:C,"W")</f>
        <v>1</v>
      </c>
      <c r="H163">
        <f>COUNTIFS('Rugby Union - Intl Results'!B:B,E163,'Rugby Union - Intl Results'!H:H,B163,'Rugby Union - Intl Results'!C:C,"D")</f>
        <v>0</v>
      </c>
      <c r="I163">
        <f>COUNTIFS('Rugby Union - Intl Results'!B:B,E163,'Rugby Union - Intl Results'!H:H,B163,'Rugby Union - Intl Results'!C:C,"L")</f>
        <v>3</v>
      </c>
      <c r="J163">
        <f>SUMIFS('Rugby Union - Intl Results'!E:E,'Rugby Union - Intl Results'!B:B,E163,'Rugby Union - Intl Results'!H:H,B163)</f>
        <v>34</v>
      </c>
      <c r="K163">
        <f>SUMIFS('Rugby Union - Intl Results'!F:F,'Rugby Union - Intl Results'!B:B,E163,'Rugby Union - Intl Results'!H:H,B163)</f>
        <v>60</v>
      </c>
      <c r="L163">
        <f t="shared" si="4"/>
        <v>-26</v>
      </c>
      <c r="O163" t="s">
        <v>30</v>
      </c>
      <c r="U163" s="95"/>
      <c r="V163" s="95"/>
      <c r="W163" s="95"/>
    </row>
    <row r="164" spans="1:23" x14ac:dyDescent="0.25">
      <c r="A164">
        <v>1925</v>
      </c>
      <c r="B164" t="s">
        <v>2886</v>
      </c>
      <c r="D164">
        <v>5</v>
      </c>
      <c r="E164" t="s">
        <v>164</v>
      </c>
      <c r="F164" s="1">
        <f t="shared" si="5"/>
        <v>0</v>
      </c>
      <c r="G164">
        <f>COUNTIFS('Rugby Union - Intl Results'!B:B,E164,'Rugby Union - Intl Results'!H:H,B164,'Rugby Union - Intl Results'!C:C,"W")</f>
        <v>0</v>
      </c>
      <c r="H164">
        <f>COUNTIFS('Rugby Union - Intl Results'!B:B,E164,'Rugby Union - Intl Results'!H:H,B164,'Rugby Union - Intl Results'!C:C,"D")</f>
        <v>0</v>
      </c>
      <c r="I164">
        <f>COUNTIFS('Rugby Union - Intl Results'!B:B,E164,'Rugby Union - Intl Results'!H:H,B164,'Rugby Union - Intl Results'!C:C,"L")</f>
        <v>4</v>
      </c>
      <c r="J164">
        <f>SUMIFS('Rugby Union - Intl Results'!E:E,'Rugby Union - Intl Results'!B:B,E164,'Rugby Union - Intl Results'!H:H,B164)</f>
        <v>23</v>
      </c>
      <c r="K164">
        <f>SUMIFS('Rugby Union - Intl Results'!F:F,'Rugby Union - Intl Results'!B:B,E164,'Rugby Union - Intl Results'!H:H,B164)</f>
        <v>58</v>
      </c>
      <c r="L164">
        <f t="shared" si="4"/>
        <v>-35</v>
      </c>
      <c r="O164" t="s">
        <v>30</v>
      </c>
      <c r="U164" s="95"/>
      <c r="V164" s="95"/>
      <c r="W164" s="95"/>
    </row>
    <row r="165" spans="1:23" x14ac:dyDescent="0.25">
      <c r="A165">
        <v>1926</v>
      </c>
      <c r="B165" t="s">
        <v>2885</v>
      </c>
      <c r="D165">
        <v>1</v>
      </c>
      <c r="E165" t="s">
        <v>503</v>
      </c>
      <c r="F165" s="1">
        <f t="shared" si="5"/>
        <v>6</v>
      </c>
      <c r="G165">
        <f>COUNTIFS('Rugby Union - Intl Results'!B:B,E165,'Rugby Union - Intl Results'!H:H,B165,'Rugby Union - Intl Results'!C:C,"W")</f>
        <v>3</v>
      </c>
      <c r="H165">
        <f>COUNTIFS('Rugby Union - Intl Results'!B:B,E165,'Rugby Union - Intl Results'!H:H,B165,'Rugby Union - Intl Results'!C:C,"D")</f>
        <v>0</v>
      </c>
      <c r="I165">
        <f>COUNTIFS('Rugby Union - Intl Results'!B:B,E165,'Rugby Union - Intl Results'!H:H,B165,'Rugby Union - Intl Results'!C:C,"L")</f>
        <v>1</v>
      </c>
      <c r="J165">
        <f>SUMIFS('Rugby Union - Intl Results'!E:E,'Rugby Union - Intl Results'!B:B,E165,'Rugby Union - Intl Results'!H:H,B165)</f>
        <v>45</v>
      </c>
      <c r="K165">
        <f>SUMIFS('Rugby Union - Intl Results'!F:F,'Rugby Union - Intl Results'!B:B,E165,'Rugby Union - Intl Results'!H:H,B165)</f>
        <v>23</v>
      </c>
      <c r="L165">
        <f t="shared" si="4"/>
        <v>22</v>
      </c>
      <c r="O165" t="s">
        <v>30</v>
      </c>
      <c r="U165" s="95" t="s">
        <v>30</v>
      </c>
      <c r="V165" s="95"/>
      <c r="W165" s="95"/>
    </row>
    <row r="166" spans="1:23" x14ac:dyDescent="0.25">
      <c r="A166">
        <v>1926</v>
      </c>
      <c r="B166" t="s">
        <v>2885</v>
      </c>
      <c r="D166">
        <v>2</v>
      </c>
      <c r="E166" t="s">
        <v>1825</v>
      </c>
      <c r="F166" s="1">
        <f t="shared" si="5"/>
        <v>6</v>
      </c>
      <c r="G166">
        <f>COUNTIFS('Rugby Union - Intl Results'!B:B,E166,'Rugby Union - Intl Results'!H:H,B166,'Rugby Union - Intl Results'!C:C,"W")</f>
        <v>3</v>
      </c>
      <c r="H166">
        <f>COUNTIFS('Rugby Union - Intl Results'!B:B,E166,'Rugby Union - Intl Results'!H:H,B166,'Rugby Union - Intl Results'!C:C,"D")</f>
        <v>0</v>
      </c>
      <c r="I166">
        <f>COUNTIFS('Rugby Union - Intl Results'!B:B,E166,'Rugby Union - Intl Results'!H:H,B166,'Rugby Union - Intl Results'!C:C,"L")</f>
        <v>1</v>
      </c>
      <c r="J166">
        <f>SUMIFS('Rugby Union - Intl Results'!E:E,'Rugby Union - Intl Results'!B:B,E166,'Rugby Union - Intl Results'!H:H,B166)</f>
        <v>41</v>
      </c>
      <c r="K166">
        <f>SUMIFS('Rugby Union - Intl Results'!F:F,'Rugby Union - Intl Results'!B:B,E166,'Rugby Union - Intl Results'!H:H,B166)</f>
        <v>26</v>
      </c>
      <c r="L166">
        <f t="shared" si="4"/>
        <v>15</v>
      </c>
      <c r="O166" t="s">
        <v>30</v>
      </c>
      <c r="U166" s="95" t="s">
        <v>30</v>
      </c>
      <c r="V166" s="95"/>
      <c r="W166" s="95"/>
    </row>
    <row r="167" spans="1:23" x14ac:dyDescent="0.25">
      <c r="A167">
        <v>1926</v>
      </c>
      <c r="B167" t="s">
        <v>2885</v>
      </c>
      <c r="D167">
        <v>3</v>
      </c>
      <c r="E167" t="s">
        <v>1264</v>
      </c>
      <c r="F167" s="1">
        <f t="shared" si="5"/>
        <v>5</v>
      </c>
      <c r="G167">
        <f>COUNTIFS('Rugby Union - Intl Results'!B:B,E167,'Rugby Union - Intl Results'!H:H,B167,'Rugby Union - Intl Results'!C:C,"W")</f>
        <v>2</v>
      </c>
      <c r="H167">
        <f>COUNTIFS('Rugby Union - Intl Results'!B:B,E167,'Rugby Union - Intl Results'!H:H,B167,'Rugby Union - Intl Results'!C:C,"D")</f>
        <v>1</v>
      </c>
      <c r="I167">
        <f>COUNTIFS('Rugby Union - Intl Results'!B:B,E167,'Rugby Union - Intl Results'!H:H,B167,'Rugby Union - Intl Results'!C:C,"L")</f>
        <v>1</v>
      </c>
      <c r="J167">
        <f>SUMIFS('Rugby Union - Intl Results'!E:E,'Rugby Union - Intl Results'!B:B,E167,'Rugby Union - Intl Results'!H:H,B167)</f>
        <v>26</v>
      </c>
      <c r="K167">
        <f>SUMIFS('Rugby Union - Intl Results'!F:F,'Rugby Union - Intl Results'!B:B,E167,'Rugby Union - Intl Results'!H:H,B167)</f>
        <v>24</v>
      </c>
      <c r="L167">
        <f t="shared" si="4"/>
        <v>2</v>
      </c>
      <c r="O167" t="s">
        <v>30</v>
      </c>
      <c r="U167" s="95"/>
      <c r="V167" s="95"/>
      <c r="W167" s="95"/>
    </row>
    <row r="168" spans="1:23" x14ac:dyDescent="0.25">
      <c r="A168">
        <v>1926</v>
      </c>
      <c r="B168" t="s">
        <v>2885</v>
      </c>
      <c r="D168">
        <v>4</v>
      </c>
      <c r="E168" t="s">
        <v>376</v>
      </c>
      <c r="F168" s="1">
        <f t="shared" si="5"/>
        <v>3</v>
      </c>
      <c r="G168">
        <f>COUNTIFS('Rugby Union - Intl Results'!B:B,E168,'Rugby Union - Intl Results'!H:H,B168,'Rugby Union - Intl Results'!C:C,"W")</f>
        <v>1</v>
      </c>
      <c r="H168">
        <f>COUNTIFS('Rugby Union - Intl Results'!B:B,E168,'Rugby Union - Intl Results'!H:H,B168,'Rugby Union - Intl Results'!C:C,"D")</f>
        <v>1</v>
      </c>
      <c r="I168">
        <f>COUNTIFS('Rugby Union - Intl Results'!B:B,E168,'Rugby Union - Intl Results'!H:H,B168,'Rugby Union - Intl Results'!C:C,"L")</f>
        <v>2</v>
      </c>
      <c r="J168">
        <f>SUMIFS('Rugby Union - Intl Results'!E:E,'Rugby Union - Intl Results'!B:B,E168,'Rugby Union - Intl Results'!H:H,B168)</f>
        <v>38</v>
      </c>
      <c r="K168">
        <f>SUMIFS('Rugby Union - Intl Results'!F:F,'Rugby Union - Intl Results'!B:B,E168,'Rugby Union - Intl Results'!H:H,B168)</f>
        <v>39</v>
      </c>
      <c r="L168">
        <f t="shared" si="4"/>
        <v>-1</v>
      </c>
      <c r="O168" t="s">
        <v>30</v>
      </c>
      <c r="U168" s="95"/>
      <c r="V168" s="95"/>
      <c r="W168" s="95"/>
    </row>
    <row r="169" spans="1:23" x14ac:dyDescent="0.25">
      <c r="A169">
        <v>1926</v>
      </c>
      <c r="B169" t="s">
        <v>2885</v>
      </c>
      <c r="D169">
        <v>5</v>
      </c>
      <c r="E169" t="s">
        <v>164</v>
      </c>
      <c r="F169" s="1">
        <f t="shared" si="5"/>
        <v>0</v>
      </c>
      <c r="G169">
        <f>COUNTIFS('Rugby Union - Intl Results'!B:B,E169,'Rugby Union - Intl Results'!H:H,B169,'Rugby Union - Intl Results'!C:C,"W")</f>
        <v>0</v>
      </c>
      <c r="H169">
        <f>COUNTIFS('Rugby Union - Intl Results'!B:B,E169,'Rugby Union - Intl Results'!H:H,B169,'Rugby Union - Intl Results'!C:C,"D")</f>
        <v>0</v>
      </c>
      <c r="I169">
        <f>COUNTIFS('Rugby Union - Intl Results'!B:B,E169,'Rugby Union - Intl Results'!H:H,B169,'Rugby Union - Intl Results'!C:C,"L")</f>
        <v>4</v>
      </c>
      <c r="J169">
        <f>SUMIFS('Rugby Union - Intl Results'!E:E,'Rugby Union - Intl Results'!B:B,E169,'Rugby Union - Intl Results'!H:H,B169)</f>
        <v>11</v>
      </c>
      <c r="K169">
        <f>SUMIFS('Rugby Union - Intl Results'!F:F,'Rugby Union - Intl Results'!B:B,E169,'Rugby Union - Intl Results'!H:H,B169)</f>
        <v>49</v>
      </c>
      <c r="L169">
        <f t="shared" si="4"/>
        <v>-38</v>
      </c>
      <c r="O169" t="s">
        <v>30</v>
      </c>
      <c r="U169" s="95"/>
      <c r="V169" s="95"/>
      <c r="W169" s="95"/>
    </row>
    <row r="170" spans="1:23" x14ac:dyDescent="0.25">
      <c r="A170">
        <v>1927</v>
      </c>
      <c r="B170" t="s">
        <v>2884</v>
      </c>
      <c r="D170">
        <v>1</v>
      </c>
      <c r="E170" t="s">
        <v>503</v>
      </c>
      <c r="F170" s="1">
        <f t="shared" si="5"/>
        <v>6</v>
      </c>
      <c r="G170">
        <f>COUNTIFS('Rugby Union - Intl Results'!B:B,E170,'Rugby Union - Intl Results'!H:H,B170,'Rugby Union - Intl Results'!C:C,"W")</f>
        <v>3</v>
      </c>
      <c r="H170">
        <f>COUNTIFS('Rugby Union - Intl Results'!B:B,E170,'Rugby Union - Intl Results'!H:H,B170,'Rugby Union - Intl Results'!C:C,"D")</f>
        <v>0</v>
      </c>
      <c r="I170">
        <f>COUNTIFS('Rugby Union - Intl Results'!B:B,E170,'Rugby Union - Intl Results'!H:H,B170,'Rugby Union - Intl Results'!C:C,"L")</f>
        <v>1</v>
      </c>
      <c r="J170">
        <f>SUMIFS('Rugby Union - Intl Results'!E:E,'Rugby Union - Intl Results'!B:B,E170,'Rugby Union - Intl Results'!H:H,B170)</f>
        <v>49</v>
      </c>
      <c r="K170">
        <f>SUMIFS('Rugby Union - Intl Results'!F:F,'Rugby Union - Intl Results'!B:B,E170,'Rugby Union - Intl Results'!H:H,B170)</f>
        <v>25</v>
      </c>
      <c r="L170">
        <f t="shared" si="4"/>
        <v>24</v>
      </c>
      <c r="O170" t="s">
        <v>30</v>
      </c>
      <c r="U170" s="95" t="s">
        <v>30</v>
      </c>
      <c r="V170" s="95"/>
      <c r="W170" s="95"/>
    </row>
    <row r="171" spans="1:23" x14ac:dyDescent="0.25">
      <c r="A171">
        <v>1927</v>
      </c>
      <c r="B171" t="s">
        <v>2884</v>
      </c>
      <c r="D171">
        <v>2</v>
      </c>
      <c r="E171" t="s">
        <v>1825</v>
      </c>
      <c r="F171" s="1">
        <f t="shared" si="5"/>
        <v>6</v>
      </c>
      <c r="G171">
        <f>COUNTIFS('Rugby Union - Intl Results'!B:B,E171,'Rugby Union - Intl Results'!H:H,B171,'Rugby Union - Intl Results'!C:C,"W")</f>
        <v>3</v>
      </c>
      <c r="H171">
        <f>COUNTIFS('Rugby Union - Intl Results'!B:B,E171,'Rugby Union - Intl Results'!H:H,B171,'Rugby Union - Intl Results'!C:C,"D")</f>
        <v>0</v>
      </c>
      <c r="I171">
        <f>COUNTIFS('Rugby Union - Intl Results'!B:B,E171,'Rugby Union - Intl Results'!H:H,B171,'Rugby Union - Intl Results'!C:C,"L")</f>
        <v>1</v>
      </c>
      <c r="J171">
        <f>SUMIFS('Rugby Union - Intl Results'!E:E,'Rugby Union - Intl Results'!B:B,E171,'Rugby Union - Intl Results'!H:H,B171)</f>
        <v>39</v>
      </c>
      <c r="K171">
        <f>SUMIFS('Rugby Union - Intl Results'!F:F,'Rugby Union - Intl Results'!B:B,E171,'Rugby Union - Intl Results'!H:H,B171)</f>
        <v>20</v>
      </c>
      <c r="L171">
        <f t="shared" si="4"/>
        <v>19</v>
      </c>
      <c r="O171" t="s">
        <v>30</v>
      </c>
      <c r="U171" s="95" t="s">
        <v>30</v>
      </c>
      <c r="V171" s="95"/>
      <c r="W171" s="95"/>
    </row>
    <row r="172" spans="1:23" x14ac:dyDescent="0.25">
      <c r="A172">
        <v>1927</v>
      </c>
      <c r="B172" t="s">
        <v>2884</v>
      </c>
      <c r="D172">
        <v>3</v>
      </c>
      <c r="E172" t="s">
        <v>376</v>
      </c>
      <c r="F172" s="1">
        <f t="shared" si="5"/>
        <v>4</v>
      </c>
      <c r="G172">
        <f>COUNTIFS('Rugby Union - Intl Results'!B:B,E172,'Rugby Union - Intl Results'!H:H,B172,'Rugby Union - Intl Results'!C:C,"W")</f>
        <v>2</v>
      </c>
      <c r="H172">
        <f>COUNTIFS('Rugby Union - Intl Results'!B:B,E172,'Rugby Union - Intl Results'!H:H,B172,'Rugby Union - Intl Results'!C:C,"D")</f>
        <v>0</v>
      </c>
      <c r="I172">
        <f>COUNTIFS('Rugby Union - Intl Results'!B:B,E172,'Rugby Union - Intl Results'!H:H,B172,'Rugby Union - Intl Results'!C:C,"L")</f>
        <v>2</v>
      </c>
      <c r="J172">
        <f>SUMIFS('Rugby Union - Intl Results'!E:E,'Rugby Union - Intl Results'!B:B,E172,'Rugby Union - Intl Results'!H:H,B172)</f>
        <v>32</v>
      </c>
      <c r="K172">
        <f>SUMIFS('Rugby Union - Intl Results'!F:F,'Rugby Union - Intl Results'!B:B,E172,'Rugby Union - Intl Results'!H:H,B172)</f>
        <v>39</v>
      </c>
      <c r="L172">
        <f t="shared" si="4"/>
        <v>-7</v>
      </c>
      <c r="O172" t="s">
        <v>30</v>
      </c>
      <c r="U172" s="95"/>
      <c r="V172" s="95"/>
      <c r="W172" s="95"/>
    </row>
    <row r="173" spans="1:23" x14ac:dyDescent="0.25">
      <c r="A173">
        <v>1927</v>
      </c>
      <c r="B173" t="s">
        <v>2884</v>
      </c>
      <c r="D173">
        <v>4</v>
      </c>
      <c r="E173" t="s">
        <v>1264</v>
      </c>
      <c r="F173" s="1">
        <f t="shared" si="5"/>
        <v>2</v>
      </c>
      <c r="G173">
        <f>COUNTIFS('Rugby Union - Intl Results'!B:B,E173,'Rugby Union - Intl Results'!H:H,B173,'Rugby Union - Intl Results'!C:C,"W")</f>
        <v>1</v>
      </c>
      <c r="H173">
        <f>COUNTIFS('Rugby Union - Intl Results'!B:B,E173,'Rugby Union - Intl Results'!H:H,B173,'Rugby Union - Intl Results'!C:C,"D")</f>
        <v>0</v>
      </c>
      <c r="I173">
        <f>COUNTIFS('Rugby Union - Intl Results'!B:B,E173,'Rugby Union - Intl Results'!H:H,B173,'Rugby Union - Intl Results'!C:C,"L")</f>
        <v>3</v>
      </c>
      <c r="J173">
        <f>SUMIFS('Rugby Union - Intl Results'!E:E,'Rugby Union - Intl Results'!B:B,E173,'Rugby Union - Intl Results'!H:H,B173)</f>
        <v>43</v>
      </c>
      <c r="K173">
        <f>SUMIFS('Rugby Union - Intl Results'!F:F,'Rugby Union - Intl Results'!B:B,E173,'Rugby Union - Intl Results'!H:H,B173)</f>
        <v>42</v>
      </c>
      <c r="L173">
        <f t="shared" si="4"/>
        <v>1</v>
      </c>
      <c r="O173" t="s">
        <v>30</v>
      </c>
      <c r="U173" s="95"/>
      <c r="V173" s="95"/>
      <c r="W173" s="95"/>
    </row>
    <row r="174" spans="1:23" x14ac:dyDescent="0.25">
      <c r="A174">
        <v>1927</v>
      </c>
      <c r="B174" t="s">
        <v>2884</v>
      </c>
      <c r="D174">
        <v>5</v>
      </c>
      <c r="E174" t="s">
        <v>164</v>
      </c>
      <c r="F174" s="1">
        <f t="shared" si="5"/>
        <v>2</v>
      </c>
      <c r="G174">
        <f>COUNTIFS('Rugby Union - Intl Results'!B:B,E174,'Rugby Union - Intl Results'!H:H,B174,'Rugby Union - Intl Results'!C:C,"W")</f>
        <v>1</v>
      </c>
      <c r="H174">
        <f>COUNTIFS('Rugby Union - Intl Results'!B:B,E174,'Rugby Union - Intl Results'!H:H,B174,'Rugby Union - Intl Results'!C:C,"D")</f>
        <v>0</v>
      </c>
      <c r="I174">
        <f>COUNTIFS('Rugby Union - Intl Results'!B:B,E174,'Rugby Union - Intl Results'!H:H,B174,'Rugby Union - Intl Results'!C:C,"L")</f>
        <v>3</v>
      </c>
      <c r="J174">
        <f>SUMIFS('Rugby Union - Intl Results'!E:E,'Rugby Union - Intl Results'!B:B,E174,'Rugby Union - Intl Results'!H:H,B174)</f>
        <v>19</v>
      </c>
      <c r="K174">
        <f>SUMIFS('Rugby Union - Intl Results'!F:F,'Rugby Union - Intl Results'!B:B,E174,'Rugby Union - Intl Results'!H:H,B174)</f>
        <v>56</v>
      </c>
      <c r="L174">
        <f t="shared" si="4"/>
        <v>-37</v>
      </c>
      <c r="O174" t="s">
        <v>30</v>
      </c>
      <c r="U174" s="95"/>
      <c r="V174" s="95"/>
      <c r="W174" s="95"/>
    </row>
    <row r="175" spans="1:23" x14ac:dyDescent="0.25">
      <c r="A175">
        <v>1928</v>
      </c>
      <c r="B175" t="s">
        <v>2883</v>
      </c>
      <c r="D175">
        <v>1</v>
      </c>
      <c r="E175" t="s">
        <v>376</v>
      </c>
      <c r="F175" s="1">
        <f t="shared" si="5"/>
        <v>8</v>
      </c>
      <c r="G175">
        <f>COUNTIFS('Rugby Union - Intl Results'!B:B,E175,'Rugby Union - Intl Results'!H:H,B175,'Rugby Union - Intl Results'!C:C,"W")</f>
        <v>4</v>
      </c>
      <c r="H175">
        <f>COUNTIFS('Rugby Union - Intl Results'!B:B,E175,'Rugby Union - Intl Results'!H:H,B175,'Rugby Union - Intl Results'!C:C,"D")</f>
        <v>0</v>
      </c>
      <c r="I175">
        <f>COUNTIFS('Rugby Union - Intl Results'!B:B,E175,'Rugby Union - Intl Results'!H:H,B175,'Rugby Union - Intl Results'!C:C,"L")</f>
        <v>0</v>
      </c>
      <c r="J175">
        <f>SUMIFS('Rugby Union - Intl Results'!E:E,'Rugby Union - Intl Results'!B:B,E175,'Rugby Union - Intl Results'!H:H,B175)</f>
        <v>41</v>
      </c>
      <c r="K175">
        <f>SUMIFS('Rugby Union - Intl Results'!F:F,'Rugby Union - Intl Results'!B:B,E175,'Rugby Union - Intl Results'!H:H,B175)</f>
        <v>22</v>
      </c>
      <c r="L175">
        <f t="shared" si="4"/>
        <v>19</v>
      </c>
      <c r="O175" t="s">
        <v>30</v>
      </c>
      <c r="U175" s="95" t="s">
        <v>30</v>
      </c>
      <c r="V175" s="95" t="s">
        <v>30</v>
      </c>
      <c r="W175" s="95" t="s">
        <v>30</v>
      </c>
    </row>
    <row r="176" spans="1:23" x14ac:dyDescent="0.25">
      <c r="A176">
        <v>1928</v>
      </c>
      <c r="B176" t="s">
        <v>2883</v>
      </c>
      <c r="D176">
        <v>2</v>
      </c>
      <c r="E176" t="s">
        <v>1825</v>
      </c>
      <c r="F176" s="1">
        <f t="shared" si="5"/>
        <v>6</v>
      </c>
      <c r="G176">
        <f>COUNTIFS('Rugby Union - Intl Results'!B:B,E176,'Rugby Union - Intl Results'!H:H,B176,'Rugby Union - Intl Results'!C:C,"W")</f>
        <v>3</v>
      </c>
      <c r="H176">
        <f>COUNTIFS('Rugby Union - Intl Results'!B:B,E176,'Rugby Union - Intl Results'!H:H,B176,'Rugby Union - Intl Results'!C:C,"D")</f>
        <v>0</v>
      </c>
      <c r="I176">
        <f>COUNTIFS('Rugby Union - Intl Results'!B:B,E176,'Rugby Union - Intl Results'!H:H,B176,'Rugby Union - Intl Results'!C:C,"L")</f>
        <v>1</v>
      </c>
      <c r="J176">
        <f>SUMIFS('Rugby Union - Intl Results'!E:E,'Rugby Union - Intl Results'!B:B,E176,'Rugby Union - Intl Results'!H:H,B176)</f>
        <v>44</v>
      </c>
      <c r="K176">
        <f>SUMIFS('Rugby Union - Intl Results'!F:F,'Rugby Union - Intl Results'!B:B,E176,'Rugby Union - Intl Results'!H:H,B176)</f>
        <v>30</v>
      </c>
      <c r="L176">
        <f t="shared" si="4"/>
        <v>14</v>
      </c>
      <c r="O176" t="s">
        <v>30</v>
      </c>
      <c r="U176" s="95"/>
      <c r="V176" s="95"/>
      <c r="W176" s="95"/>
    </row>
    <row r="177" spans="1:23" x14ac:dyDescent="0.25">
      <c r="A177">
        <v>1928</v>
      </c>
      <c r="B177" t="s">
        <v>2883</v>
      </c>
      <c r="D177">
        <v>3</v>
      </c>
      <c r="E177" t="s">
        <v>1264</v>
      </c>
      <c r="F177" s="1">
        <f t="shared" si="5"/>
        <v>2</v>
      </c>
      <c r="G177">
        <f>COUNTIFS('Rugby Union - Intl Results'!B:B,E177,'Rugby Union - Intl Results'!H:H,B177,'Rugby Union - Intl Results'!C:C,"W")</f>
        <v>1</v>
      </c>
      <c r="H177">
        <f>COUNTIFS('Rugby Union - Intl Results'!B:B,E177,'Rugby Union - Intl Results'!H:H,B177,'Rugby Union - Intl Results'!C:C,"D")</f>
        <v>0</v>
      </c>
      <c r="I177">
        <f>COUNTIFS('Rugby Union - Intl Results'!B:B,E177,'Rugby Union - Intl Results'!H:H,B177,'Rugby Union - Intl Results'!C:C,"L")</f>
        <v>3</v>
      </c>
      <c r="J177">
        <f>SUMIFS('Rugby Union - Intl Results'!E:E,'Rugby Union - Intl Results'!B:B,E177,'Rugby Union - Intl Results'!H:H,B177)</f>
        <v>34</v>
      </c>
      <c r="K177">
        <f>SUMIFS('Rugby Union - Intl Results'!F:F,'Rugby Union - Intl Results'!B:B,E177,'Rugby Union - Intl Results'!H:H,B177)</f>
        <v>31</v>
      </c>
      <c r="L177">
        <f t="shared" si="4"/>
        <v>3</v>
      </c>
      <c r="O177" t="s">
        <v>30</v>
      </c>
      <c r="U177" s="95"/>
      <c r="V177" s="95"/>
      <c r="W177" s="95"/>
    </row>
    <row r="178" spans="1:23" x14ac:dyDescent="0.25">
      <c r="A178">
        <v>1928</v>
      </c>
      <c r="B178" t="s">
        <v>2883</v>
      </c>
      <c r="D178">
        <v>4</v>
      </c>
      <c r="E178" t="s">
        <v>164</v>
      </c>
      <c r="F178" s="1">
        <f t="shared" si="5"/>
        <v>2</v>
      </c>
      <c r="G178">
        <f>COUNTIFS('Rugby Union - Intl Results'!B:B,E178,'Rugby Union - Intl Results'!H:H,B178,'Rugby Union - Intl Results'!C:C,"W")</f>
        <v>1</v>
      </c>
      <c r="H178">
        <f>COUNTIFS('Rugby Union - Intl Results'!B:B,E178,'Rugby Union - Intl Results'!H:H,B178,'Rugby Union - Intl Results'!C:C,"D")</f>
        <v>0</v>
      </c>
      <c r="I178">
        <f>COUNTIFS('Rugby Union - Intl Results'!B:B,E178,'Rugby Union - Intl Results'!H:H,B178,'Rugby Union - Intl Results'!C:C,"L")</f>
        <v>3</v>
      </c>
      <c r="J178">
        <f>SUMIFS('Rugby Union - Intl Results'!E:E,'Rugby Union - Intl Results'!B:B,E178,'Rugby Union - Intl Results'!H:H,B178)</f>
        <v>30</v>
      </c>
      <c r="K178">
        <f>SUMIFS('Rugby Union - Intl Results'!F:F,'Rugby Union - Intl Results'!B:B,E178,'Rugby Union - Intl Results'!H:H,B178)</f>
        <v>48</v>
      </c>
      <c r="L178">
        <f t="shared" si="4"/>
        <v>-18</v>
      </c>
      <c r="O178" t="s">
        <v>30</v>
      </c>
      <c r="U178" s="95"/>
      <c r="V178" s="95"/>
      <c r="W178" s="95"/>
    </row>
    <row r="179" spans="1:23" x14ac:dyDescent="0.25">
      <c r="A179">
        <v>1928</v>
      </c>
      <c r="B179" t="s">
        <v>2883</v>
      </c>
      <c r="D179">
        <v>5</v>
      </c>
      <c r="E179" t="s">
        <v>503</v>
      </c>
      <c r="F179" s="1">
        <f t="shared" si="5"/>
        <v>2</v>
      </c>
      <c r="G179">
        <f>COUNTIFS('Rugby Union - Intl Results'!B:B,E179,'Rugby Union - Intl Results'!H:H,B179,'Rugby Union - Intl Results'!C:C,"W")</f>
        <v>1</v>
      </c>
      <c r="H179">
        <f>COUNTIFS('Rugby Union - Intl Results'!B:B,E179,'Rugby Union - Intl Results'!H:H,B179,'Rugby Union - Intl Results'!C:C,"D")</f>
        <v>0</v>
      </c>
      <c r="I179">
        <f>COUNTIFS('Rugby Union - Intl Results'!B:B,E179,'Rugby Union - Intl Results'!H:H,B179,'Rugby Union - Intl Results'!C:C,"L")</f>
        <v>3</v>
      </c>
      <c r="J179">
        <f>SUMIFS('Rugby Union - Intl Results'!E:E,'Rugby Union - Intl Results'!B:B,E179,'Rugby Union - Intl Results'!H:H,B179)</f>
        <v>20</v>
      </c>
      <c r="K179">
        <f>SUMIFS('Rugby Union - Intl Results'!F:F,'Rugby Union - Intl Results'!B:B,E179,'Rugby Union - Intl Results'!H:H,B179)</f>
        <v>38</v>
      </c>
      <c r="L179">
        <f t="shared" si="4"/>
        <v>-18</v>
      </c>
      <c r="O179" t="s">
        <v>30</v>
      </c>
      <c r="U179" s="95"/>
      <c r="V179" s="95"/>
      <c r="W179" s="95"/>
    </row>
    <row r="180" spans="1:23" x14ac:dyDescent="0.25">
      <c r="A180">
        <v>1929</v>
      </c>
      <c r="B180" t="s">
        <v>2882</v>
      </c>
      <c r="D180">
        <v>1</v>
      </c>
      <c r="E180" t="s">
        <v>503</v>
      </c>
      <c r="F180" s="1">
        <f t="shared" si="5"/>
        <v>6</v>
      </c>
      <c r="G180">
        <f>COUNTIFS('Rugby Union - Intl Results'!B:B,E180,'Rugby Union - Intl Results'!H:H,B180,'Rugby Union - Intl Results'!C:C,"W")</f>
        <v>3</v>
      </c>
      <c r="H180">
        <f>COUNTIFS('Rugby Union - Intl Results'!B:B,E180,'Rugby Union - Intl Results'!H:H,B180,'Rugby Union - Intl Results'!C:C,"D")</f>
        <v>0</v>
      </c>
      <c r="I180">
        <f>COUNTIFS('Rugby Union - Intl Results'!B:B,E180,'Rugby Union - Intl Results'!H:H,B180,'Rugby Union - Intl Results'!C:C,"L")</f>
        <v>1</v>
      </c>
      <c r="J180">
        <f>SUMIFS('Rugby Union - Intl Results'!E:E,'Rugby Union - Intl Results'!B:B,E180,'Rugby Union - Intl Results'!H:H,B180)</f>
        <v>41</v>
      </c>
      <c r="K180">
        <f>SUMIFS('Rugby Union - Intl Results'!F:F,'Rugby Union - Intl Results'!B:B,E180,'Rugby Union - Intl Results'!H:H,B180)</f>
        <v>30</v>
      </c>
      <c r="L180">
        <f t="shared" si="4"/>
        <v>11</v>
      </c>
      <c r="O180" t="s">
        <v>30</v>
      </c>
      <c r="U180" s="95" t="s">
        <v>30</v>
      </c>
      <c r="V180" s="95"/>
      <c r="W180" s="95"/>
    </row>
    <row r="181" spans="1:23" x14ac:dyDescent="0.25">
      <c r="A181">
        <v>1929</v>
      </c>
      <c r="B181" t="s">
        <v>2882</v>
      </c>
      <c r="D181">
        <v>2</v>
      </c>
      <c r="E181" t="s">
        <v>1264</v>
      </c>
      <c r="F181" s="1">
        <f t="shared" si="5"/>
        <v>5</v>
      </c>
      <c r="G181">
        <f>COUNTIFS('Rugby Union - Intl Results'!B:B,E181,'Rugby Union - Intl Results'!H:H,B181,'Rugby Union - Intl Results'!C:C,"W")</f>
        <v>2</v>
      </c>
      <c r="H181">
        <f>COUNTIFS('Rugby Union - Intl Results'!B:B,E181,'Rugby Union - Intl Results'!H:H,B181,'Rugby Union - Intl Results'!C:C,"D")</f>
        <v>1</v>
      </c>
      <c r="I181">
        <f>COUNTIFS('Rugby Union - Intl Results'!B:B,E181,'Rugby Union - Intl Results'!H:H,B181,'Rugby Union - Intl Results'!C:C,"L")</f>
        <v>1</v>
      </c>
      <c r="J181">
        <f>SUMIFS('Rugby Union - Intl Results'!E:E,'Rugby Union - Intl Results'!B:B,E181,'Rugby Union - Intl Results'!H:H,B181)</f>
        <v>30</v>
      </c>
      <c r="K181">
        <f>SUMIFS('Rugby Union - Intl Results'!F:F,'Rugby Union - Intl Results'!B:B,E181,'Rugby Union - Intl Results'!H:H,B181)</f>
        <v>23</v>
      </c>
      <c r="L181">
        <f t="shared" si="4"/>
        <v>7</v>
      </c>
      <c r="O181" t="s">
        <v>30</v>
      </c>
      <c r="U181" s="95"/>
      <c r="V181" s="95"/>
      <c r="W181" s="95"/>
    </row>
    <row r="182" spans="1:23" x14ac:dyDescent="0.25">
      <c r="A182">
        <v>1929</v>
      </c>
      <c r="B182" t="s">
        <v>2882</v>
      </c>
      <c r="D182">
        <v>3</v>
      </c>
      <c r="E182" t="s">
        <v>1825</v>
      </c>
      <c r="F182" s="1">
        <f t="shared" si="5"/>
        <v>5</v>
      </c>
      <c r="G182">
        <f>COUNTIFS('Rugby Union - Intl Results'!B:B,E182,'Rugby Union - Intl Results'!H:H,B182,'Rugby Union - Intl Results'!C:C,"W")</f>
        <v>2</v>
      </c>
      <c r="H182">
        <f>COUNTIFS('Rugby Union - Intl Results'!B:B,E182,'Rugby Union - Intl Results'!H:H,B182,'Rugby Union - Intl Results'!C:C,"D")</f>
        <v>1</v>
      </c>
      <c r="I182">
        <f>COUNTIFS('Rugby Union - Intl Results'!B:B,E182,'Rugby Union - Intl Results'!H:H,B182,'Rugby Union - Intl Results'!C:C,"L")</f>
        <v>1</v>
      </c>
      <c r="J182">
        <f>SUMIFS('Rugby Union - Intl Results'!E:E,'Rugby Union - Intl Results'!B:B,E182,'Rugby Union - Intl Results'!H:H,B182)</f>
        <v>24</v>
      </c>
      <c r="K182">
        <f>SUMIFS('Rugby Union - Intl Results'!F:F,'Rugby Union - Intl Results'!B:B,E182,'Rugby Union - Intl Results'!H:H,B182)</f>
        <v>26</v>
      </c>
      <c r="L182">
        <f t="shared" si="4"/>
        <v>-2</v>
      </c>
      <c r="O182" t="s">
        <v>30</v>
      </c>
      <c r="U182" s="95"/>
      <c r="V182" s="95"/>
      <c r="W182" s="95"/>
    </row>
    <row r="183" spans="1:23" x14ac:dyDescent="0.25">
      <c r="A183">
        <v>1929</v>
      </c>
      <c r="B183" t="s">
        <v>2882</v>
      </c>
      <c r="D183">
        <v>4</v>
      </c>
      <c r="E183" t="s">
        <v>376</v>
      </c>
      <c r="F183" s="1">
        <f t="shared" si="5"/>
        <v>4</v>
      </c>
      <c r="G183">
        <f>COUNTIFS('Rugby Union - Intl Results'!B:B,E183,'Rugby Union - Intl Results'!H:H,B183,'Rugby Union - Intl Results'!C:C,"W")</f>
        <v>2</v>
      </c>
      <c r="H183">
        <f>COUNTIFS('Rugby Union - Intl Results'!B:B,E183,'Rugby Union - Intl Results'!H:H,B183,'Rugby Union - Intl Results'!C:C,"D")</f>
        <v>0</v>
      </c>
      <c r="I183">
        <f>COUNTIFS('Rugby Union - Intl Results'!B:B,E183,'Rugby Union - Intl Results'!H:H,B183,'Rugby Union - Intl Results'!C:C,"L")</f>
        <v>2</v>
      </c>
      <c r="J183">
        <f>SUMIFS('Rugby Union - Intl Results'!E:E,'Rugby Union - Intl Results'!B:B,E183,'Rugby Union - Intl Results'!H:H,B183)</f>
        <v>35</v>
      </c>
      <c r="K183">
        <f>SUMIFS('Rugby Union - Intl Results'!F:F,'Rugby Union - Intl Results'!B:B,E183,'Rugby Union - Intl Results'!H:H,B183)</f>
        <v>27</v>
      </c>
      <c r="L183">
        <f t="shared" si="4"/>
        <v>8</v>
      </c>
      <c r="O183" t="s">
        <v>30</v>
      </c>
      <c r="U183" s="95"/>
      <c r="V183" s="95"/>
      <c r="W183" s="95"/>
    </row>
    <row r="184" spans="1:23" x14ac:dyDescent="0.25">
      <c r="A184">
        <v>1929</v>
      </c>
      <c r="B184" t="s">
        <v>2882</v>
      </c>
      <c r="D184">
        <v>5</v>
      </c>
      <c r="E184" t="s">
        <v>164</v>
      </c>
      <c r="F184" s="1">
        <f t="shared" si="5"/>
        <v>0</v>
      </c>
      <c r="G184">
        <f>COUNTIFS('Rugby Union - Intl Results'!B:B,E184,'Rugby Union - Intl Results'!H:H,B184,'Rugby Union - Intl Results'!C:C,"W")</f>
        <v>0</v>
      </c>
      <c r="H184">
        <f>COUNTIFS('Rugby Union - Intl Results'!B:B,E184,'Rugby Union - Intl Results'!H:H,B184,'Rugby Union - Intl Results'!C:C,"D")</f>
        <v>0</v>
      </c>
      <c r="I184">
        <f>COUNTIFS('Rugby Union - Intl Results'!B:B,E184,'Rugby Union - Intl Results'!H:H,B184,'Rugby Union - Intl Results'!C:C,"L")</f>
        <v>4</v>
      </c>
      <c r="J184">
        <f>SUMIFS('Rugby Union - Intl Results'!E:E,'Rugby Union - Intl Results'!B:B,E184,'Rugby Union - Intl Results'!H:H,B184)</f>
        <v>12</v>
      </c>
      <c r="K184">
        <f>SUMIFS('Rugby Union - Intl Results'!F:F,'Rugby Union - Intl Results'!B:B,E184,'Rugby Union - Intl Results'!H:H,B184)</f>
        <v>36</v>
      </c>
      <c r="L184">
        <f t="shared" si="4"/>
        <v>-24</v>
      </c>
      <c r="O184" t="s">
        <v>30</v>
      </c>
      <c r="U184" s="95"/>
      <c r="V184" s="95"/>
      <c r="W184" s="95"/>
    </row>
    <row r="185" spans="1:23" x14ac:dyDescent="0.25">
      <c r="A185">
        <v>1930</v>
      </c>
      <c r="B185" t="s">
        <v>2881</v>
      </c>
      <c r="D185">
        <v>1</v>
      </c>
      <c r="E185" t="s">
        <v>376</v>
      </c>
      <c r="F185" s="1">
        <f t="shared" si="5"/>
        <v>5</v>
      </c>
      <c r="G185">
        <f>COUNTIFS('Rugby Union - Intl Results'!B:B,E185,'Rugby Union - Intl Results'!H:H,B185,'Rugby Union - Intl Results'!C:C,"W")</f>
        <v>2</v>
      </c>
      <c r="H185">
        <f>COUNTIFS('Rugby Union - Intl Results'!B:B,E185,'Rugby Union - Intl Results'!H:H,B185,'Rugby Union - Intl Results'!C:C,"D")</f>
        <v>1</v>
      </c>
      <c r="I185">
        <f>COUNTIFS('Rugby Union - Intl Results'!B:B,E185,'Rugby Union - Intl Results'!H:H,B185,'Rugby Union - Intl Results'!C:C,"L")</f>
        <v>1</v>
      </c>
      <c r="J185">
        <f>SUMIFS('Rugby Union - Intl Results'!E:E,'Rugby Union - Intl Results'!B:B,E185,'Rugby Union - Intl Results'!H:H,B185)</f>
        <v>25</v>
      </c>
      <c r="K185">
        <f>SUMIFS('Rugby Union - Intl Results'!F:F,'Rugby Union - Intl Results'!B:B,E185,'Rugby Union - Intl Results'!H:H,B185)</f>
        <v>12</v>
      </c>
      <c r="L185">
        <f t="shared" si="4"/>
        <v>13</v>
      </c>
      <c r="O185" t="s">
        <v>30</v>
      </c>
      <c r="U185" s="95" t="s">
        <v>30</v>
      </c>
      <c r="V185" s="95"/>
      <c r="W185" s="95"/>
    </row>
    <row r="186" spans="1:23" x14ac:dyDescent="0.25">
      <c r="A186">
        <v>1930</v>
      </c>
      <c r="B186" t="s">
        <v>2881</v>
      </c>
      <c r="D186">
        <v>2</v>
      </c>
      <c r="E186" t="s">
        <v>1264</v>
      </c>
      <c r="F186" s="1">
        <f t="shared" si="5"/>
        <v>4</v>
      </c>
      <c r="G186">
        <f>COUNTIFS('Rugby Union - Intl Results'!B:B,E186,'Rugby Union - Intl Results'!H:H,B186,'Rugby Union - Intl Results'!C:C,"W")</f>
        <v>2</v>
      </c>
      <c r="H186">
        <f>COUNTIFS('Rugby Union - Intl Results'!B:B,E186,'Rugby Union - Intl Results'!H:H,B186,'Rugby Union - Intl Results'!C:C,"D")</f>
        <v>0</v>
      </c>
      <c r="I186">
        <f>COUNTIFS('Rugby Union - Intl Results'!B:B,E186,'Rugby Union - Intl Results'!H:H,B186,'Rugby Union - Intl Results'!C:C,"L")</f>
        <v>2</v>
      </c>
      <c r="J186">
        <f>SUMIFS('Rugby Union - Intl Results'!E:E,'Rugby Union - Intl Results'!B:B,E186,'Rugby Union - Intl Results'!H:H,B186)</f>
        <v>35</v>
      </c>
      <c r="K186">
        <f>SUMIFS('Rugby Union - Intl Results'!F:F,'Rugby Union - Intl Results'!B:B,E186,'Rugby Union - Intl Results'!H:H,B186)</f>
        <v>30</v>
      </c>
      <c r="L186">
        <f t="shared" si="4"/>
        <v>5</v>
      </c>
      <c r="O186" t="s">
        <v>30</v>
      </c>
      <c r="U186" s="95"/>
      <c r="V186" s="95"/>
      <c r="W186" s="95"/>
    </row>
    <row r="187" spans="1:23" x14ac:dyDescent="0.25">
      <c r="A187">
        <v>1930</v>
      </c>
      <c r="B187" t="s">
        <v>2881</v>
      </c>
      <c r="D187">
        <v>3</v>
      </c>
      <c r="E187" t="s">
        <v>1825</v>
      </c>
      <c r="F187" s="1">
        <f t="shared" si="5"/>
        <v>4</v>
      </c>
      <c r="G187">
        <f>COUNTIFS('Rugby Union - Intl Results'!B:B,E187,'Rugby Union - Intl Results'!H:H,B187,'Rugby Union - Intl Results'!C:C,"W")</f>
        <v>2</v>
      </c>
      <c r="H187">
        <f>COUNTIFS('Rugby Union - Intl Results'!B:B,E187,'Rugby Union - Intl Results'!H:H,B187,'Rugby Union - Intl Results'!C:C,"D")</f>
        <v>0</v>
      </c>
      <c r="I187">
        <f>COUNTIFS('Rugby Union - Intl Results'!B:B,E187,'Rugby Union - Intl Results'!H:H,B187,'Rugby Union - Intl Results'!C:C,"L")</f>
        <v>2</v>
      </c>
      <c r="J187">
        <f>SUMIFS('Rugby Union - Intl Results'!E:E,'Rugby Union - Intl Results'!B:B,E187,'Rugby Union - Intl Results'!H:H,B187)</f>
        <v>25</v>
      </c>
      <c r="K187">
        <f>SUMIFS('Rugby Union - Intl Results'!F:F,'Rugby Union - Intl Results'!B:B,E187,'Rugby Union - Intl Results'!H:H,B187)</f>
        <v>31</v>
      </c>
      <c r="L187">
        <f t="shared" si="4"/>
        <v>-6</v>
      </c>
      <c r="O187" t="s">
        <v>30</v>
      </c>
      <c r="U187" s="95"/>
      <c r="V187" s="95"/>
      <c r="W187" s="95"/>
    </row>
    <row r="188" spans="1:23" x14ac:dyDescent="0.25">
      <c r="A188">
        <v>1930</v>
      </c>
      <c r="B188" t="s">
        <v>2881</v>
      </c>
      <c r="D188">
        <v>4</v>
      </c>
      <c r="E188" t="s">
        <v>164</v>
      </c>
      <c r="F188" s="1">
        <f t="shared" si="5"/>
        <v>4</v>
      </c>
      <c r="G188">
        <f>COUNTIFS('Rugby Union - Intl Results'!B:B,E188,'Rugby Union - Intl Results'!H:H,B188,'Rugby Union - Intl Results'!C:C,"W")</f>
        <v>2</v>
      </c>
      <c r="H188">
        <f>COUNTIFS('Rugby Union - Intl Results'!B:B,E188,'Rugby Union - Intl Results'!H:H,B188,'Rugby Union - Intl Results'!C:C,"D")</f>
        <v>0</v>
      </c>
      <c r="I188">
        <f>COUNTIFS('Rugby Union - Intl Results'!B:B,E188,'Rugby Union - Intl Results'!H:H,B188,'Rugby Union - Intl Results'!C:C,"L")</f>
        <v>2</v>
      </c>
      <c r="J188">
        <f>SUMIFS('Rugby Union - Intl Results'!E:E,'Rugby Union - Intl Results'!B:B,E188,'Rugby Union - Intl Results'!H:H,B188)</f>
        <v>17</v>
      </c>
      <c r="K188">
        <f>SUMIFS('Rugby Union - Intl Results'!F:F,'Rugby Union - Intl Results'!B:B,E188,'Rugby Union - Intl Results'!H:H,B188)</f>
        <v>25</v>
      </c>
      <c r="L188">
        <f t="shared" si="4"/>
        <v>-8</v>
      </c>
      <c r="O188" t="s">
        <v>30</v>
      </c>
      <c r="U188" s="95"/>
      <c r="V188" s="95"/>
      <c r="W188" s="95"/>
    </row>
    <row r="189" spans="1:23" x14ac:dyDescent="0.25">
      <c r="A189">
        <v>1930</v>
      </c>
      <c r="B189" t="s">
        <v>2881</v>
      </c>
      <c r="D189">
        <v>5</v>
      </c>
      <c r="E189" t="s">
        <v>503</v>
      </c>
      <c r="F189" s="1">
        <f t="shared" si="5"/>
        <v>3</v>
      </c>
      <c r="G189">
        <f>COUNTIFS('Rugby Union - Intl Results'!B:B,E189,'Rugby Union - Intl Results'!H:H,B189,'Rugby Union - Intl Results'!C:C,"W")</f>
        <v>1</v>
      </c>
      <c r="H189">
        <f>COUNTIFS('Rugby Union - Intl Results'!B:B,E189,'Rugby Union - Intl Results'!H:H,B189,'Rugby Union - Intl Results'!C:C,"D")</f>
        <v>1</v>
      </c>
      <c r="I189">
        <f>COUNTIFS('Rugby Union - Intl Results'!B:B,E189,'Rugby Union - Intl Results'!H:H,B189,'Rugby Union - Intl Results'!C:C,"L")</f>
        <v>2</v>
      </c>
      <c r="J189">
        <f>SUMIFS('Rugby Union - Intl Results'!E:E,'Rugby Union - Intl Results'!B:B,E189,'Rugby Union - Intl Results'!H:H,B189)</f>
        <v>26</v>
      </c>
      <c r="K189">
        <f>SUMIFS('Rugby Union - Intl Results'!F:F,'Rugby Union - Intl Results'!B:B,E189,'Rugby Union - Intl Results'!H:H,B189)</f>
        <v>30</v>
      </c>
      <c r="L189">
        <f t="shared" si="4"/>
        <v>-4</v>
      </c>
      <c r="O189" t="s">
        <v>30</v>
      </c>
      <c r="U189" s="95"/>
      <c r="V189" s="95"/>
      <c r="W189" s="95"/>
    </row>
    <row r="190" spans="1:23" x14ac:dyDescent="0.25">
      <c r="A190">
        <v>1931</v>
      </c>
      <c r="B190" t="s">
        <v>2880</v>
      </c>
      <c r="D190">
        <v>1</v>
      </c>
      <c r="E190" t="s">
        <v>1264</v>
      </c>
      <c r="F190" s="1">
        <f t="shared" si="5"/>
        <v>7</v>
      </c>
      <c r="G190">
        <f>COUNTIFS('Rugby Union - Intl Results'!B:B,E190,'Rugby Union - Intl Results'!H:H,B190,'Rugby Union - Intl Results'!C:C,"W")</f>
        <v>3</v>
      </c>
      <c r="H190">
        <f>COUNTIFS('Rugby Union - Intl Results'!B:B,E190,'Rugby Union - Intl Results'!H:H,B190,'Rugby Union - Intl Results'!C:C,"D")</f>
        <v>1</v>
      </c>
      <c r="I190">
        <f>COUNTIFS('Rugby Union - Intl Results'!B:B,E190,'Rugby Union - Intl Results'!H:H,B190,'Rugby Union - Intl Results'!C:C,"L")</f>
        <v>0</v>
      </c>
      <c r="J190">
        <f>SUMIFS('Rugby Union - Intl Results'!E:E,'Rugby Union - Intl Results'!B:B,E190,'Rugby Union - Intl Results'!H:H,B190)</f>
        <v>74</v>
      </c>
      <c r="K190">
        <f>SUMIFS('Rugby Union - Intl Results'!F:F,'Rugby Union - Intl Results'!B:B,E190,'Rugby Union - Intl Results'!H:H,B190)</f>
        <v>25</v>
      </c>
      <c r="L190">
        <f t="shared" si="4"/>
        <v>49</v>
      </c>
      <c r="O190" t="s">
        <v>30</v>
      </c>
      <c r="U190" s="95" t="s">
        <v>30</v>
      </c>
      <c r="V190" s="95"/>
      <c r="W190" s="95"/>
    </row>
    <row r="191" spans="1:23" x14ac:dyDescent="0.25">
      <c r="A191">
        <v>1931</v>
      </c>
      <c r="B191" t="s">
        <v>2880</v>
      </c>
      <c r="D191">
        <v>2</v>
      </c>
      <c r="E191" t="s">
        <v>503</v>
      </c>
      <c r="F191" s="1">
        <f t="shared" si="5"/>
        <v>4</v>
      </c>
      <c r="G191">
        <f>COUNTIFS('Rugby Union - Intl Results'!B:B,E191,'Rugby Union - Intl Results'!H:H,B191,'Rugby Union - Intl Results'!C:C,"W")</f>
        <v>2</v>
      </c>
      <c r="H191">
        <f>COUNTIFS('Rugby Union - Intl Results'!B:B,E191,'Rugby Union - Intl Results'!H:H,B191,'Rugby Union - Intl Results'!C:C,"D")</f>
        <v>0</v>
      </c>
      <c r="I191">
        <f>COUNTIFS('Rugby Union - Intl Results'!B:B,E191,'Rugby Union - Intl Results'!H:H,B191,'Rugby Union - Intl Results'!C:C,"L")</f>
        <v>2</v>
      </c>
      <c r="J191">
        <f>SUMIFS('Rugby Union - Intl Results'!E:E,'Rugby Union - Intl Results'!B:B,E191,'Rugby Union - Intl Results'!H:H,B191)</f>
        <v>47</v>
      </c>
      <c r="K191">
        <f>SUMIFS('Rugby Union - Intl Results'!F:F,'Rugby Union - Intl Results'!B:B,E191,'Rugby Union - Intl Results'!H:H,B191)</f>
        <v>44</v>
      </c>
      <c r="L191">
        <f t="shared" si="4"/>
        <v>3</v>
      </c>
      <c r="O191" t="s">
        <v>30</v>
      </c>
      <c r="U191" s="95"/>
      <c r="V191" s="95"/>
      <c r="W191" s="95"/>
    </row>
    <row r="192" spans="1:23" x14ac:dyDescent="0.25">
      <c r="A192">
        <v>1931</v>
      </c>
      <c r="B192" t="s">
        <v>2880</v>
      </c>
      <c r="D192">
        <v>3</v>
      </c>
      <c r="E192" t="s">
        <v>1825</v>
      </c>
      <c r="F192" s="1">
        <f t="shared" si="5"/>
        <v>4</v>
      </c>
      <c r="G192">
        <f>COUNTIFS('Rugby Union - Intl Results'!B:B,E192,'Rugby Union - Intl Results'!H:H,B192,'Rugby Union - Intl Results'!C:C,"W")</f>
        <v>2</v>
      </c>
      <c r="H192">
        <f>COUNTIFS('Rugby Union - Intl Results'!B:B,E192,'Rugby Union - Intl Results'!H:H,B192,'Rugby Union - Intl Results'!C:C,"D")</f>
        <v>0</v>
      </c>
      <c r="I192">
        <f>COUNTIFS('Rugby Union - Intl Results'!B:B,E192,'Rugby Union - Intl Results'!H:H,B192,'Rugby Union - Intl Results'!C:C,"L")</f>
        <v>2</v>
      </c>
      <c r="J192">
        <f>SUMIFS('Rugby Union - Intl Results'!E:E,'Rugby Union - Intl Results'!B:B,E192,'Rugby Union - Intl Results'!H:H,B192)</f>
        <v>17</v>
      </c>
      <c r="K192">
        <f>SUMIFS('Rugby Union - Intl Results'!F:F,'Rugby Union - Intl Results'!B:B,E192,'Rugby Union - Intl Results'!H:H,B192)</f>
        <v>28</v>
      </c>
      <c r="L192">
        <f t="shared" si="4"/>
        <v>-11</v>
      </c>
      <c r="O192" t="s">
        <v>30</v>
      </c>
      <c r="U192" s="95"/>
      <c r="V192" s="95"/>
      <c r="W192" s="95"/>
    </row>
    <row r="193" spans="1:23" x14ac:dyDescent="0.25">
      <c r="A193">
        <v>1931</v>
      </c>
      <c r="B193" t="s">
        <v>2880</v>
      </c>
      <c r="D193">
        <v>4</v>
      </c>
      <c r="E193" t="s">
        <v>164</v>
      </c>
      <c r="F193" s="1">
        <f t="shared" si="5"/>
        <v>4</v>
      </c>
      <c r="G193">
        <f>COUNTIFS('Rugby Union - Intl Results'!B:B,E193,'Rugby Union - Intl Results'!H:H,B193,'Rugby Union - Intl Results'!C:C,"W")</f>
        <v>2</v>
      </c>
      <c r="H193">
        <f>COUNTIFS('Rugby Union - Intl Results'!B:B,E193,'Rugby Union - Intl Results'!H:H,B193,'Rugby Union - Intl Results'!C:C,"D")</f>
        <v>0</v>
      </c>
      <c r="I193">
        <f>COUNTIFS('Rugby Union - Intl Results'!B:B,E193,'Rugby Union - Intl Results'!H:H,B193,'Rugby Union - Intl Results'!C:C,"L")</f>
        <v>2</v>
      </c>
      <c r="J193">
        <f>SUMIFS('Rugby Union - Intl Results'!E:E,'Rugby Union - Intl Results'!B:B,E193,'Rugby Union - Intl Results'!H:H,B193)</f>
        <v>24</v>
      </c>
      <c r="K193">
        <f>SUMIFS('Rugby Union - Intl Results'!F:F,'Rugby Union - Intl Results'!B:B,E193,'Rugby Union - Intl Results'!H:H,B193)</f>
        <v>54</v>
      </c>
      <c r="L193">
        <f t="shared" si="4"/>
        <v>-30</v>
      </c>
      <c r="O193" t="s">
        <v>30</v>
      </c>
      <c r="U193" s="95"/>
      <c r="V193" s="95"/>
      <c r="W193" s="95"/>
    </row>
    <row r="194" spans="1:23" x14ac:dyDescent="0.25">
      <c r="A194">
        <v>1931</v>
      </c>
      <c r="B194" t="s">
        <v>2880</v>
      </c>
      <c r="D194">
        <v>5</v>
      </c>
      <c r="E194" t="s">
        <v>376</v>
      </c>
      <c r="F194" s="1">
        <f t="shared" si="5"/>
        <v>1</v>
      </c>
      <c r="G194">
        <f>COUNTIFS('Rugby Union - Intl Results'!B:B,E194,'Rugby Union - Intl Results'!H:H,B194,'Rugby Union - Intl Results'!C:C,"W")</f>
        <v>0</v>
      </c>
      <c r="H194">
        <f>COUNTIFS('Rugby Union - Intl Results'!B:B,E194,'Rugby Union - Intl Results'!H:H,B194,'Rugby Union - Intl Results'!C:C,"D")</f>
        <v>1</v>
      </c>
      <c r="I194">
        <f>COUNTIFS('Rugby Union - Intl Results'!B:B,E194,'Rugby Union - Intl Results'!H:H,B194,'Rugby Union - Intl Results'!C:C,"L")</f>
        <v>3</v>
      </c>
      <c r="J194">
        <f>SUMIFS('Rugby Union - Intl Results'!E:E,'Rugby Union - Intl Results'!B:B,E194,'Rugby Union - Intl Results'!H:H,B194)</f>
        <v>48</v>
      </c>
      <c r="K194">
        <f>SUMIFS('Rugby Union - Intl Results'!F:F,'Rugby Union - Intl Results'!B:B,E194,'Rugby Union - Intl Results'!H:H,B194)</f>
        <v>59</v>
      </c>
      <c r="L194">
        <f t="shared" ref="L194:L257" si="6">J194-K194</f>
        <v>-11</v>
      </c>
      <c r="O194" t="s">
        <v>30</v>
      </c>
      <c r="U194" s="95"/>
      <c r="V194" s="95"/>
      <c r="W194" s="95"/>
    </row>
    <row r="195" spans="1:23" x14ac:dyDescent="0.25">
      <c r="A195">
        <v>1932</v>
      </c>
      <c r="B195" t="s">
        <v>2879</v>
      </c>
      <c r="D195">
        <v>1</v>
      </c>
      <c r="E195" t="s">
        <v>1264</v>
      </c>
      <c r="F195" s="1">
        <f t="shared" ref="F195:F258" si="7">G195*2+H195</f>
        <v>4</v>
      </c>
      <c r="G195">
        <f>COUNTIFS('Rugby Union - Intl Results'!B:B,E195,'Rugby Union - Intl Results'!H:H,B195,'Rugby Union - Intl Results'!C:C,"W")</f>
        <v>2</v>
      </c>
      <c r="H195">
        <f>COUNTIFS('Rugby Union - Intl Results'!B:B,E195,'Rugby Union - Intl Results'!H:H,B195,'Rugby Union - Intl Results'!C:C,"D")</f>
        <v>0</v>
      </c>
      <c r="I195">
        <f>COUNTIFS('Rugby Union - Intl Results'!B:B,E195,'Rugby Union - Intl Results'!H:H,B195,'Rugby Union - Intl Results'!C:C,"L")</f>
        <v>1</v>
      </c>
      <c r="J195">
        <f>SUMIFS('Rugby Union - Intl Results'!E:E,'Rugby Union - Intl Results'!B:B,E195,'Rugby Union - Intl Results'!H:H,B195)</f>
        <v>28</v>
      </c>
      <c r="K195">
        <f>SUMIFS('Rugby Union - Intl Results'!F:F,'Rugby Union - Intl Results'!B:B,E195,'Rugby Union - Intl Results'!H:H,B195)</f>
        <v>17</v>
      </c>
      <c r="L195">
        <f t="shared" si="6"/>
        <v>11</v>
      </c>
      <c r="O195" t="s">
        <v>30</v>
      </c>
      <c r="U195" s="95" t="s">
        <v>30</v>
      </c>
      <c r="V195" s="95"/>
      <c r="W195" s="95"/>
    </row>
    <row r="196" spans="1:23" x14ac:dyDescent="0.25">
      <c r="A196">
        <v>1932</v>
      </c>
      <c r="B196" t="s">
        <v>2879</v>
      </c>
      <c r="D196">
        <v>2</v>
      </c>
      <c r="E196" t="s">
        <v>1825</v>
      </c>
      <c r="F196" s="1">
        <f t="shared" si="7"/>
        <v>4</v>
      </c>
      <c r="G196">
        <f>COUNTIFS('Rugby Union - Intl Results'!B:B,E196,'Rugby Union - Intl Results'!H:H,B196,'Rugby Union - Intl Results'!C:C,"W")</f>
        <v>2</v>
      </c>
      <c r="H196">
        <f>COUNTIFS('Rugby Union - Intl Results'!B:B,E196,'Rugby Union - Intl Results'!H:H,B196,'Rugby Union - Intl Results'!C:C,"D")</f>
        <v>0</v>
      </c>
      <c r="I196">
        <f>COUNTIFS('Rugby Union - Intl Results'!B:B,E196,'Rugby Union - Intl Results'!H:H,B196,'Rugby Union - Intl Results'!C:C,"L")</f>
        <v>1</v>
      </c>
      <c r="J196">
        <f>SUMIFS('Rugby Union - Intl Results'!E:E,'Rugby Union - Intl Results'!B:B,E196,'Rugby Union - Intl Results'!H:H,B196)</f>
        <v>40</v>
      </c>
      <c r="K196">
        <f>SUMIFS('Rugby Union - Intl Results'!F:F,'Rugby Union - Intl Results'!B:B,E196,'Rugby Union - Intl Results'!H:H,B196)</f>
        <v>29</v>
      </c>
      <c r="L196">
        <f t="shared" si="6"/>
        <v>11</v>
      </c>
      <c r="O196" t="s">
        <v>30</v>
      </c>
      <c r="U196" s="95" t="s">
        <v>30</v>
      </c>
      <c r="V196" s="95"/>
      <c r="W196" s="95"/>
    </row>
    <row r="197" spans="1:23" x14ac:dyDescent="0.25">
      <c r="A197">
        <v>1932</v>
      </c>
      <c r="B197" t="s">
        <v>2879</v>
      </c>
      <c r="D197">
        <v>3</v>
      </c>
      <c r="E197" t="s">
        <v>376</v>
      </c>
      <c r="F197" s="1">
        <f t="shared" si="7"/>
        <v>4</v>
      </c>
      <c r="G197">
        <f>COUNTIFS('Rugby Union - Intl Results'!B:B,E197,'Rugby Union - Intl Results'!H:H,B197,'Rugby Union - Intl Results'!C:C,"W")</f>
        <v>2</v>
      </c>
      <c r="H197">
        <f>COUNTIFS('Rugby Union - Intl Results'!B:B,E197,'Rugby Union - Intl Results'!H:H,B197,'Rugby Union - Intl Results'!C:C,"D")</f>
        <v>0</v>
      </c>
      <c r="I197">
        <f>COUNTIFS('Rugby Union - Intl Results'!B:B,E197,'Rugby Union - Intl Results'!H:H,B197,'Rugby Union - Intl Results'!C:C,"L")</f>
        <v>1</v>
      </c>
      <c r="J197">
        <f>SUMIFS('Rugby Union - Intl Results'!E:E,'Rugby Union - Intl Results'!B:B,E197,'Rugby Union - Intl Results'!H:H,B197)</f>
        <v>32</v>
      </c>
      <c r="K197">
        <f>SUMIFS('Rugby Union - Intl Results'!F:F,'Rugby Union - Intl Results'!B:B,E197,'Rugby Union - Intl Results'!H:H,B197)</f>
        <v>23</v>
      </c>
      <c r="L197">
        <f t="shared" si="6"/>
        <v>9</v>
      </c>
      <c r="O197" t="s">
        <v>30</v>
      </c>
      <c r="U197" s="95" t="s">
        <v>30</v>
      </c>
      <c r="V197" s="95"/>
      <c r="W197" s="95"/>
    </row>
    <row r="198" spans="1:23" x14ac:dyDescent="0.25">
      <c r="A198">
        <v>1932</v>
      </c>
      <c r="B198" t="s">
        <v>2879</v>
      </c>
      <c r="D198">
        <v>4</v>
      </c>
      <c r="E198" t="s">
        <v>503</v>
      </c>
      <c r="F198" s="1">
        <f t="shared" si="7"/>
        <v>0</v>
      </c>
      <c r="G198">
        <f>COUNTIFS('Rugby Union - Intl Results'!B:B,E198,'Rugby Union - Intl Results'!H:H,B198,'Rugby Union - Intl Results'!C:C,"W")</f>
        <v>0</v>
      </c>
      <c r="H198">
        <f>COUNTIFS('Rugby Union - Intl Results'!B:B,E198,'Rugby Union - Intl Results'!H:H,B198,'Rugby Union - Intl Results'!C:C,"D")</f>
        <v>0</v>
      </c>
      <c r="I198">
        <f>COUNTIFS('Rugby Union - Intl Results'!B:B,E198,'Rugby Union - Intl Results'!H:H,B198,'Rugby Union - Intl Results'!C:C,"L")</f>
        <v>3</v>
      </c>
      <c r="J198">
        <f>SUMIFS('Rugby Union - Intl Results'!E:E,'Rugby Union - Intl Results'!B:B,E198,'Rugby Union - Intl Results'!H:H,B198)</f>
        <v>11</v>
      </c>
      <c r="K198">
        <f>SUMIFS('Rugby Union - Intl Results'!F:F,'Rugby Union - Intl Results'!B:B,E198,'Rugby Union - Intl Results'!H:H,B198)</f>
        <v>42</v>
      </c>
      <c r="L198">
        <f t="shared" si="6"/>
        <v>-31</v>
      </c>
      <c r="O198" t="s">
        <v>30</v>
      </c>
      <c r="U198" s="95"/>
      <c r="V198" s="95"/>
      <c r="W198" s="95"/>
    </row>
    <row r="199" spans="1:23" x14ac:dyDescent="0.25">
      <c r="A199">
        <v>1933</v>
      </c>
      <c r="B199" t="s">
        <v>2878</v>
      </c>
      <c r="D199">
        <v>1</v>
      </c>
      <c r="E199" t="s">
        <v>503</v>
      </c>
      <c r="F199" s="1">
        <f t="shared" si="7"/>
        <v>6</v>
      </c>
      <c r="G199">
        <f>COUNTIFS('Rugby Union - Intl Results'!B:B,E199,'Rugby Union - Intl Results'!H:H,B199,'Rugby Union - Intl Results'!C:C,"W")</f>
        <v>3</v>
      </c>
      <c r="H199">
        <f>COUNTIFS('Rugby Union - Intl Results'!B:B,E199,'Rugby Union - Intl Results'!H:H,B199,'Rugby Union - Intl Results'!C:C,"D")</f>
        <v>0</v>
      </c>
      <c r="I199">
        <f>COUNTIFS('Rugby Union - Intl Results'!B:B,E199,'Rugby Union - Intl Results'!H:H,B199,'Rugby Union - Intl Results'!C:C,"L")</f>
        <v>0</v>
      </c>
      <c r="J199">
        <f>SUMIFS('Rugby Union - Intl Results'!E:E,'Rugby Union - Intl Results'!B:B,E199,'Rugby Union - Intl Results'!H:H,B199)</f>
        <v>22</v>
      </c>
      <c r="K199">
        <f>SUMIFS('Rugby Union - Intl Results'!F:F,'Rugby Union - Intl Results'!B:B,E199,'Rugby Union - Intl Results'!H:H,B199)</f>
        <v>9</v>
      </c>
      <c r="L199">
        <f t="shared" si="6"/>
        <v>13</v>
      </c>
      <c r="O199" t="s">
        <v>30</v>
      </c>
      <c r="U199" s="95" t="s">
        <v>30</v>
      </c>
      <c r="V199" s="95" t="s">
        <v>30</v>
      </c>
      <c r="W199" s="95"/>
    </row>
    <row r="200" spans="1:23" x14ac:dyDescent="0.25">
      <c r="A200">
        <v>1933</v>
      </c>
      <c r="B200" t="s">
        <v>2878</v>
      </c>
      <c r="D200">
        <v>2</v>
      </c>
      <c r="E200" t="s">
        <v>376</v>
      </c>
      <c r="F200" s="1">
        <f t="shared" si="7"/>
        <v>2</v>
      </c>
      <c r="G200">
        <f>COUNTIFS('Rugby Union - Intl Results'!B:B,E200,'Rugby Union - Intl Results'!H:H,B200,'Rugby Union - Intl Results'!C:C,"W")</f>
        <v>1</v>
      </c>
      <c r="H200">
        <f>COUNTIFS('Rugby Union - Intl Results'!B:B,E200,'Rugby Union - Intl Results'!H:H,B200,'Rugby Union - Intl Results'!C:C,"D")</f>
        <v>0</v>
      </c>
      <c r="I200">
        <f>COUNTIFS('Rugby Union - Intl Results'!B:B,E200,'Rugby Union - Intl Results'!H:H,B200,'Rugby Union - Intl Results'!C:C,"L")</f>
        <v>2</v>
      </c>
      <c r="J200">
        <f>SUMIFS('Rugby Union - Intl Results'!E:E,'Rugby Union - Intl Results'!B:B,E200,'Rugby Union - Intl Results'!H:H,B200)</f>
        <v>20</v>
      </c>
      <c r="K200">
        <f>SUMIFS('Rugby Union - Intl Results'!F:F,'Rugby Union - Intl Results'!B:B,E200,'Rugby Union - Intl Results'!H:H,B200)</f>
        <v>16</v>
      </c>
      <c r="L200">
        <f t="shared" si="6"/>
        <v>4</v>
      </c>
      <c r="O200" t="s">
        <v>30</v>
      </c>
      <c r="U200" s="95"/>
      <c r="V200" s="95"/>
      <c r="W200" s="95"/>
    </row>
    <row r="201" spans="1:23" x14ac:dyDescent="0.25">
      <c r="A201">
        <v>1933</v>
      </c>
      <c r="B201" t="s">
        <v>2878</v>
      </c>
      <c r="D201">
        <v>3</v>
      </c>
      <c r="E201" t="s">
        <v>1825</v>
      </c>
      <c r="F201" s="1">
        <f t="shared" si="7"/>
        <v>2</v>
      </c>
      <c r="G201">
        <f>COUNTIFS('Rugby Union - Intl Results'!B:B,E201,'Rugby Union - Intl Results'!H:H,B201,'Rugby Union - Intl Results'!C:C,"W")</f>
        <v>1</v>
      </c>
      <c r="H201">
        <f>COUNTIFS('Rugby Union - Intl Results'!B:B,E201,'Rugby Union - Intl Results'!H:H,B201,'Rugby Union - Intl Results'!C:C,"D")</f>
        <v>0</v>
      </c>
      <c r="I201">
        <f>COUNTIFS('Rugby Union - Intl Results'!B:B,E201,'Rugby Union - Intl Results'!H:H,B201,'Rugby Union - Intl Results'!C:C,"L")</f>
        <v>2</v>
      </c>
      <c r="J201">
        <f>SUMIFS('Rugby Union - Intl Results'!E:E,'Rugby Union - Intl Results'!B:B,E201,'Rugby Union - Intl Results'!H:H,B201)</f>
        <v>22</v>
      </c>
      <c r="K201">
        <f>SUMIFS('Rugby Union - Intl Results'!F:F,'Rugby Union - Intl Results'!B:B,E201,'Rugby Union - Intl Results'!H:H,B201)</f>
        <v>30</v>
      </c>
      <c r="L201">
        <f t="shared" si="6"/>
        <v>-8</v>
      </c>
      <c r="O201" t="s">
        <v>30</v>
      </c>
      <c r="U201" s="95"/>
      <c r="V201" s="95"/>
      <c r="W201" s="95"/>
    </row>
    <row r="202" spans="1:23" x14ac:dyDescent="0.25">
      <c r="A202">
        <v>1933</v>
      </c>
      <c r="B202" t="s">
        <v>2878</v>
      </c>
      <c r="D202">
        <v>4</v>
      </c>
      <c r="E202" t="s">
        <v>1264</v>
      </c>
      <c r="F202" s="1">
        <f t="shared" si="7"/>
        <v>2</v>
      </c>
      <c r="G202">
        <f>COUNTIFS('Rugby Union - Intl Results'!B:B,E202,'Rugby Union - Intl Results'!H:H,B202,'Rugby Union - Intl Results'!C:C,"W")</f>
        <v>1</v>
      </c>
      <c r="H202">
        <f>COUNTIFS('Rugby Union - Intl Results'!B:B,E202,'Rugby Union - Intl Results'!H:H,B202,'Rugby Union - Intl Results'!C:C,"D")</f>
        <v>0</v>
      </c>
      <c r="I202">
        <f>COUNTIFS('Rugby Union - Intl Results'!B:B,E202,'Rugby Union - Intl Results'!H:H,B202,'Rugby Union - Intl Results'!C:C,"L")</f>
        <v>2</v>
      </c>
      <c r="J202">
        <f>SUMIFS('Rugby Union - Intl Results'!E:E,'Rugby Union - Intl Results'!B:B,E202,'Rugby Union - Intl Results'!H:H,B202)</f>
        <v>15</v>
      </c>
      <c r="K202">
        <f>SUMIFS('Rugby Union - Intl Results'!F:F,'Rugby Union - Intl Results'!B:B,E202,'Rugby Union - Intl Results'!H:H,B202)</f>
        <v>24</v>
      </c>
      <c r="L202">
        <f t="shared" si="6"/>
        <v>-9</v>
      </c>
      <c r="O202" t="s">
        <v>30</v>
      </c>
      <c r="U202" s="95"/>
      <c r="V202" s="95"/>
      <c r="W202" s="95"/>
    </row>
    <row r="203" spans="1:23" x14ac:dyDescent="0.25">
      <c r="A203">
        <v>1934</v>
      </c>
      <c r="B203" t="s">
        <v>2877</v>
      </c>
      <c r="D203">
        <v>1</v>
      </c>
      <c r="E203" t="s">
        <v>376</v>
      </c>
      <c r="F203" s="1">
        <f t="shared" si="7"/>
        <v>6</v>
      </c>
      <c r="G203">
        <f>COUNTIFS('Rugby Union - Intl Results'!B:B,E203,'Rugby Union - Intl Results'!H:H,B203,'Rugby Union - Intl Results'!C:C,"W")</f>
        <v>3</v>
      </c>
      <c r="H203">
        <f>COUNTIFS('Rugby Union - Intl Results'!B:B,E203,'Rugby Union - Intl Results'!H:H,B203,'Rugby Union - Intl Results'!C:C,"D")</f>
        <v>0</v>
      </c>
      <c r="I203">
        <f>COUNTIFS('Rugby Union - Intl Results'!B:B,E203,'Rugby Union - Intl Results'!H:H,B203,'Rugby Union - Intl Results'!C:C,"L")</f>
        <v>0</v>
      </c>
      <c r="J203">
        <f>SUMIFS('Rugby Union - Intl Results'!E:E,'Rugby Union - Intl Results'!B:B,E203,'Rugby Union - Intl Results'!H:H,B203)</f>
        <v>28</v>
      </c>
      <c r="K203">
        <f>SUMIFS('Rugby Union - Intl Results'!F:F,'Rugby Union - Intl Results'!B:B,E203,'Rugby Union - Intl Results'!H:H,B203)</f>
        <v>6</v>
      </c>
      <c r="L203">
        <f t="shared" si="6"/>
        <v>22</v>
      </c>
      <c r="O203" t="s">
        <v>30</v>
      </c>
      <c r="U203" s="95" t="s">
        <v>30</v>
      </c>
      <c r="V203" s="95" t="s">
        <v>30</v>
      </c>
      <c r="W203" s="95"/>
    </row>
    <row r="204" spans="1:23" x14ac:dyDescent="0.25">
      <c r="A204">
        <v>1934</v>
      </c>
      <c r="B204" t="s">
        <v>2877</v>
      </c>
      <c r="D204">
        <v>2</v>
      </c>
      <c r="E204" t="s">
        <v>1264</v>
      </c>
      <c r="F204" s="1">
        <f t="shared" si="7"/>
        <v>4</v>
      </c>
      <c r="G204">
        <f>COUNTIFS('Rugby Union - Intl Results'!B:B,E204,'Rugby Union - Intl Results'!H:H,B204,'Rugby Union - Intl Results'!C:C,"W")</f>
        <v>2</v>
      </c>
      <c r="H204">
        <f>COUNTIFS('Rugby Union - Intl Results'!B:B,E204,'Rugby Union - Intl Results'!H:H,B204,'Rugby Union - Intl Results'!C:C,"D")</f>
        <v>0</v>
      </c>
      <c r="I204">
        <f>COUNTIFS('Rugby Union - Intl Results'!B:B,E204,'Rugby Union - Intl Results'!H:H,B204,'Rugby Union - Intl Results'!C:C,"L")</f>
        <v>1</v>
      </c>
      <c r="J204">
        <f>SUMIFS('Rugby Union - Intl Results'!E:E,'Rugby Union - Intl Results'!B:B,E204,'Rugby Union - Intl Results'!H:H,B204)</f>
        <v>26</v>
      </c>
      <c r="K204">
        <f>SUMIFS('Rugby Union - Intl Results'!F:F,'Rugby Union - Intl Results'!B:B,E204,'Rugby Union - Intl Results'!H:H,B204)</f>
        <v>15</v>
      </c>
      <c r="L204">
        <f t="shared" si="6"/>
        <v>11</v>
      </c>
      <c r="O204" t="s">
        <v>30</v>
      </c>
      <c r="U204" s="95"/>
      <c r="V204" s="95"/>
      <c r="W204" s="95"/>
    </row>
    <row r="205" spans="1:23" x14ac:dyDescent="0.25">
      <c r="A205">
        <v>1934</v>
      </c>
      <c r="B205" t="s">
        <v>2877</v>
      </c>
      <c r="D205">
        <v>3</v>
      </c>
      <c r="E205" t="s">
        <v>503</v>
      </c>
      <c r="F205" s="1">
        <f t="shared" si="7"/>
        <v>2</v>
      </c>
      <c r="G205">
        <f>COUNTIFS('Rugby Union - Intl Results'!B:B,E205,'Rugby Union - Intl Results'!H:H,B205,'Rugby Union - Intl Results'!C:C,"W")</f>
        <v>1</v>
      </c>
      <c r="H205">
        <f>COUNTIFS('Rugby Union - Intl Results'!B:B,E205,'Rugby Union - Intl Results'!H:H,B205,'Rugby Union - Intl Results'!C:C,"D")</f>
        <v>0</v>
      </c>
      <c r="I205">
        <f>COUNTIFS('Rugby Union - Intl Results'!B:B,E205,'Rugby Union - Intl Results'!H:H,B205,'Rugby Union - Intl Results'!C:C,"L")</f>
        <v>2</v>
      </c>
      <c r="J205">
        <f>SUMIFS('Rugby Union - Intl Results'!E:E,'Rugby Union - Intl Results'!B:B,E205,'Rugby Union - Intl Results'!H:H,B205)</f>
        <v>25</v>
      </c>
      <c r="K205">
        <f>SUMIFS('Rugby Union - Intl Results'!F:F,'Rugby Union - Intl Results'!B:B,E205,'Rugby Union - Intl Results'!H:H,B205)</f>
        <v>28</v>
      </c>
      <c r="L205">
        <f t="shared" si="6"/>
        <v>-3</v>
      </c>
      <c r="O205" t="s">
        <v>30</v>
      </c>
      <c r="U205" s="95"/>
      <c r="V205" s="95"/>
      <c r="W205" s="95"/>
    </row>
    <row r="206" spans="1:23" x14ac:dyDescent="0.25">
      <c r="A206">
        <v>1934</v>
      </c>
      <c r="B206" t="s">
        <v>2877</v>
      </c>
      <c r="D206">
        <v>4</v>
      </c>
      <c r="E206" t="s">
        <v>1825</v>
      </c>
      <c r="F206" s="1">
        <f t="shared" si="7"/>
        <v>0</v>
      </c>
      <c r="G206">
        <f>COUNTIFS('Rugby Union - Intl Results'!B:B,E206,'Rugby Union - Intl Results'!H:H,B206,'Rugby Union - Intl Results'!C:C,"W")</f>
        <v>0</v>
      </c>
      <c r="H206">
        <f>COUNTIFS('Rugby Union - Intl Results'!B:B,E206,'Rugby Union - Intl Results'!H:H,B206,'Rugby Union - Intl Results'!C:C,"D")</f>
        <v>0</v>
      </c>
      <c r="I206">
        <f>COUNTIFS('Rugby Union - Intl Results'!B:B,E206,'Rugby Union - Intl Results'!H:H,B206,'Rugby Union - Intl Results'!C:C,"L")</f>
        <v>3</v>
      </c>
      <c r="J206">
        <f>SUMIFS('Rugby Union - Intl Results'!E:E,'Rugby Union - Intl Results'!B:B,E206,'Rugby Union - Intl Results'!H:H,B206)</f>
        <v>12</v>
      </c>
      <c r="K206">
        <f>SUMIFS('Rugby Union - Intl Results'!F:F,'Rugby Union - Intl Results'!B:B,E206,'Rugby Union - Intl Results'!H:H,B206)</f>
        <v>42</v>
      </c>
      <c r="L206">
        <f t="shared" si="6"/>
        <v>-30</v>
      </c>
      <c r="O206" t="s">
        <v>30</v>
      </c>
      <c r="U206" s="95"/>
      <c r="V206" s="95"/>
      <c r="W206" s="95"/>
    </row>
    <row r="207" spans="1:23" x14ac:dyDescent="0.25">
      <c r="A207">
        <v>1935</v>
      </c>
      <c r="B207" t="s">
        <v>2876</v>
      </c>
      <c r="D207">
        <v>1</v>
      </c>
      <c r="E207" t="s">
        <v>1825</v>
      </c>
      <c r="F207" s="1">
        <f t="shared" si="7"/>
        <v>4</v>
      </c>
      <c r="G207">
        <f>COUNTIFS('Rugby Union - Intl Results'!B:B,E207,'Rugby Union - Intl Results'!H:H,B207,'Rugby Union - Intl Results'!C:C,"W")</f>
        <v>2</v>
      </c>
      <c r="H207">
        <f>COUNTIFS('Rugby Union - Intl Results'!B:B,E207,'Rugby Union - Intl Results'!H:H,B207,'Rugby Union - Intl Results'!C:C,"D")</f>
        <v>0</v>
      </c>
      <c r="I207">
        <f>COUNTIFS('Rugby Union - Intl Results'!B:B,E207,'Rugby Union - Intl Results'!H:H,B207,'Rugby Union - Intl Results'!C:C,"L")</f>
        <v>1</v>
      </c>
      <c r="J207">
        <f>SUMIFS('Rugby Union - Intl Results'!E:E,'Rugby Union - Intl Results'!B:B,E207,'Rugby Union - Intl Results'!H:H,B207)</f>
        <v>24</v>
      </c>
      <c r="K207">
        <f>SUMIFS('Rugby Union - Intl Results'!F:F,'Rugby Union - Intl Results'!B:B,E207,'Rugby Union - Intl Results'!H:H,B207)</f>
        <v>22</v>
      </c>
      <c r="L207">
        <f t="shared" si="6"/>
        <v>2</v>
      </c>
      <c r="O207" t="s">
        <v>30</v>
      </c>
      <c r="U207" s="95" t="s">
        <v>30</v>
      </c>
      <c r="V207" s="95"/>
      <c r="W207" s="95"/>
    </row>
    <row r="208" spans="1:23" x14ac:dyDescent="0.25">
      <c r="A208">
        <v>1935</v>
      </c>
      <c r="B208" t="s">
        <v>2876</v>
      </c>
      <c r="D208">
        <v>2</v>
      </c>
      <c r="E208" t="s">
        <v>376</v>
      </c>
      <c r="F208" s="1">
        <f t="shared" si="7"/>
        <v>3</v>
      </c>
      <c r="G208">
        <f>COUNTIFS('Rugby Union - Intl Results'!B:B,E208,'Rugby Union - Intl Results'!H:H,B208,'Rugby Union - Intl Results'!C:C,"W")</f>
        <v>1</v>
      </c>
      <c r="H208">
        <f>COUNTIFS('Rugby Union - Intl Results'!B:B,E208,'Rugby Union - Intl Results'!H:H,B208,'Rugby Union - Intl Results'!C:C,"D")</f>
        <v>1</v>
      </c>
      <c r="I208">
        <f>COUNTIFS('Rugby Union - Intl Results'!B:B,E208,'Rugby Union - Intl Results'!H:H,B208,'Rugby Union - Intl Results'!C:C,"L")</f>
        <v>1</v>
      </c>
      <c r="J208">
        <f>SUMIFS('Rugby Union - Intl Results'!E:E,'Rugby Union - Intl Results'!B:B,E208,'Rugby Union - Intl Results'!H:H,B208)</f>
        <v>24</v>
      </c>
      <c r="K208">
        <f>SUMIFS('Rugby Union - Intl Results'!F:F,'Rugby Union - Intl Results'!B:B,E208,'Rugby Union - Intl Results'!H:H,B208)</f>
        <v>16</v>
      </c>
      <c r="L208">
        <f t="shared" si="6"/>
        <v>8</v>
      </c>
      <c r="O208" t="s">
        <v>30</v>
      </c>
      <c r="U208" s="95"/>
      <c r="V208" s="95"/>
      <c r="W208" s="95"/>
    </row>
    <row r="209" spans="1:23" x14ac:dyDescent="0.25">
      <c r="A209">
        <v>1935</v>
      </c>
      <c r="B209" t="s">
        <v>2876</v>
      </c>
      <c r="D209">
        <v>3</v>
      </c>
      <c r="E209" t="s">
        <v>1264</v>
      </c>
      <c r="F209" s="1">
        <f t="shared" si="7"/>
        <v>3</v>
      </c>
      <c r="G209">
        <f>COUNTIFS('Rugby Union - Intl Results'!B:B,E209,'Rugby Union - Intl Results'!H:H,B209,'Rugby Union - Intl Results'!C:C,"W")</f>
        <v>1</v>
      </c>
      <c r="H209">
        <f>COUNTIFS('Rugby Union - Intl Results'!B:B,E209,'Rugby Union - Intl Results'!H:H,B209,'Rugby Union - Intl Results'!C:C,"D")</f>
        <v>1</v>
      </c>
      <c r="I209">
        <f>COUNTIFS('Rugby Union - Intl Results'!B:B,E209,'Rugby Union - Intl Results'!H:H,B209,'Rugby Union - Intl Results'!C:C,"L")</f>
        <v>1</v>
      </c>
      <c r="J209">
        <f>SUMIFS('Rugby Union - Intl Results'!E:E,'Rugby Union - Intl Results'!B:B,E209,'Rugby Union - Intl Results'!H:H,B209)</f>
        <v>16</v>
      </c>
      <c r="K209">
        <f>SUMIFS('Rugby Union - Intl Results'!F:F,'Rugby Union - Intl Results'!B:B,E209,'Rugby Union - Intl Results'!H:H,B209)</f>
        <v>18</v>
      </c>
      <c r="L209">
        <f t="shared" si="6"/>
        <v>-2</v>
      </c>
      <c r="O209" t="s">
        <v>30</v>
      </c>
      <c r="U209" s="95"/>
      <c r="V209" s="95"/>
      <c r="W209" s="95"/>
    </row>
    <row r="210" spans="1:23" x14ac:dyDescent="0.25">
      <c r="A210">
        <v>1935</v>
      </c>
      <c r="B210" t="s">
        <v>2876</v>
      </c>
      <c r="D210">
        <v>4</v>
      </c>
      <c r="E210" t="s">
        <v>503</v>
      </c>
      <c r="F210" s="1">
        <f t="shared" si="7"/>
        <v>2</v>
      </c>
      <c r="G210">
        <f>COUNTIFS('Rugby Union - Intl Results'!B:B,E210,'Rugby Union - Intl Results'!H:H,B210,'Rugby Union - Intl Results'!C:C,"W")</f>
        <v>1</v>
      </c>
      <c r="H210">
        <f>COUNTIFS('Rugby Union - Intl Results'!B:B,E210,'Rugby Union - Intl Results'!H:H,B210,'Rugby Union - Intl Results'!C:C,"D")</f>
        <v>0</v>
      </c>
      <c r="I210">
        <f>COUNTIFS('Rugby Union - Intl Results'!B:B,E210,'Rugby Union - Intl Results'!H:H,B210,'Rugby Union - Intl Results'!C:C,"L")</f>
        <v>2</v>
      </c>
      <c r="J210">
        <f>SUMIFS('Rugby Union - Intl Results'!E:E,'Rugby Union - Intl Results'!B:B,E210,'Rugby Union - Intl Results'!H:H,B210)</f>
        <v>21</v>
      </c>
      <c r="K210">
        <f>SUMIFS('Rugby Union - Intl Results'!F:F,'Rugby Union - Intl Results'!B:B,E210,'Rugby Union - Intl Results'!H:H,B210)</f>
        <v>29</v>
      </c>
      <c r="L210">
        <f t="shared" si="6"/>
        <v>-8</v>
      </c>
      <c r="O210" t="s">
        <v>30</v>
      </c>
      <c r="U210" s="95"/>
      <c r="V210" s="95"/>
      <c r="W210" s="95"/>
    </row>
    <row r="211" spans="1:23" x14ac:dyDescent="0.25">
      <c r="A211">
        <v>1936</v>
      </c>
      <c r="B211" t="s">
        <v>2875</v>
      </c>
      <c r="D211">
        <v>1</v>
      </c>
      <c r="E211" t="s">
        <v>1264</v>
      </c>
      <c r="F211" s="1">
        <f t="shared" si="7"/>
        <v>5</v>
      </c>
      <c r="G211">
        <f>COUNTIFS('Rugby Union - Intl Results'!B:B,E211,'Rugby Union - Intl Results'!H:H,B211,'Rugby Union - Intl Results'!C:C,"W")</f>
        <v>2</v>
      </c>
      <c r="H211">
        <f>COUNTIFS('Rugby Union - Intl Results'!B:B,E211,'Rugby Union - Intl Results'!H:H,B211,'Rugby Union - Intl Results'!C:C,"D")</f>
        <v>1</v>
      </c>
      <c r="I211">
        <f>COUNTIFS('Rugby Union - Intl Results'!B:B,E211,'Rugby Union - Intl Results'!H:H,B211,'Rugby Union - Intl Results'!C:C,"L")</f>
        <v>0</v>
      </c>
      <c r="J211">
        <f>SUMIFS('Rugby Union - Intl Results'!E:E,'Rugby Union - Intl Results'!B:B,E211,'Rugby Union - Intl Results'!H:H,B211)</f>
        <v>16</v>
      </c>
      <c r="K211">
        <f>SUMIFS('Rugby Union - Intl Results'!F:F,'Rugby Union - Intl Results'!B:B,E211,'Rugby Union - Intl Results'!H:H,B211)</f>
        <v>3</v>
      </c>
      <c r="L211">
        <f t="shared" si="6"/>
        <v>13</v>
      </c>
      <c r="O211" t="s">
        <v>30</v>
      </c>
      <c r="U211" s="95" t="s">
        <v>30</v>
      </c>
      <c r="V211" s="95"/>
      <c r="W211" s="95"/>
    </row>
    <row r="212" spans="1:23" x14ac:dyDescent="0.25">
      <c r="A212">
        <v>1936</v>
      </c>
      <c r="B212" t="s">
        <v>2875</v>
      </c>
      <c r="D212">
        <v>2</v>
      </c>
      <c r="E212" t="s">
        <v>1825</v>
      </c>
      <c r="F212" s="1">
        <f t="shared" si="7"/>
        <v>4</v>
      </c>
      <c r="G212">
        <f>COUNTIFS('Rugby Union - Intl Results'!B:B,E212,'Rugby Union - Intl Results'!H:H,B212,'Rugby Union - Intl Results'!C:C,"W")</f>
        <v>2</v>
      </c>
      <c r="H212">
        <f>COUNTIFS('Rugby Union - Intl Results'!B:B,E212,'Rugby Union - Intl Results'!H:H,B212,'Rugby Union - Intl Results'!C:C,"D")</f>
        <v>0</v>
      </c>
      <c r="I212">
        <f>COUNTIFS('Rugby Union - Intl Results'!B:B,E212,'Rugby Union - Intl Results'!H:H,B212,'Rugby Union - Intl Results'!C:C,"L")</f>
        <v>1</v>
      </c>
      <c r="J212">
        <f>SUMIFS('Rugby Union - Intl Results'!E:E,'Rugby Union - Intl Results'!B:B,E212,'Rugby Union - Intl Results'!H:H,B212)</f>
        <v>16</v>
      </c>
      <c r="K212">
        <f>SUMIFS('Rugby Union - Intl Results'!F:F,'Rugby Union - Intl Results'!B:B,E212,'Rugby Union - Intl Results'!H:H,B212)</f>
        <v>10</v>
      </c>
      <c r="L212">
        <f t="shared" si="6"/>
        <v>6</v>
      </c>
      <c r="O212" t="s">
        <v>30</v>
      </c>
      <c r="U212" s="95"/>
      <c r="V212" s="95"/>
      <c r="W212" s="95"/>
    </row>
    <row r="213" spans="1:23" x14ac:dyDescent="0.25">
      <c r="A213">
        <v>1936</v>
      </c>
      <c r="B213" t="s">
        <v>2875</v>
      </c>
      <c r="D213">
        <v>3</v>
      </c>
      <c r="E213" t="s">
        <v>376</v>
      </c>
      <c r="F213" s="1">
        <f t="shared" si="7"/>
        <v>3</v>
      </c>
      <c r="G213">
        <f>COUNTIFS('Rugby Union - Intl Results'!B:B,E213,'Rugby Union - Intl Results'!H:H,B213,'Rugby Union - Intl Results'!C:C,"W")</f>
        <v>1</v>
      </c>
      <c r="H213">
        <f>COUNTIFS('Rugby Union - Intl Results'!B:B,E213,'Rugby Union - Intl Results'!H:H,B213,'Rugby Union - Intl Results'!C:C,"D")</f>
        <v>1</v>
      </c>
      <c r="I213">
        <f>COUNTIFS('Rugby Union - Intl Results'!B:B,E213,'Rugby Union - Intl Results'!H:H,B213,'Rugby Union - Intl Results'!C:C,"L")</f>
        <v>1</v>
      </c>
      <c r="J213">
        <f>SUMIFS('Rugby Union - Intl Results'!E:E,'Rugby Union - Intl Results'!B:B,E213,'Rugby Union - Intl Results'!H:H,B213)</f>
        <v>12</v>
      </c>
      <c r="K213">
        <f>SUMIFS('Rugby Union - Intl Results'!F:F,'Rugby Union - Intl Results'!B:B,E213,'Rugby Union - Intl Results'!H:H,B213)</f>
        <v>14</v>
      </c>
      <c r="L213">
        <f t="shared" si="6"/>
        <v>-2</v>
      </c>
      <c r="O213" t="s">
        <v>30</v>
      </c>
      <c r="U213" s="95"/>
      <c r="V213" s="95"/>
      <c r="W213" s="95"/>
    </row>
    <row r="214" spans="1:23" x14ac:dyDescent="0.25">
      <c r="A214">
        <v>1936</v>
      </c>
      <c r="B214" t="s">
        <v>2875</v>
      </c>
      <c r="D214">
        <v>4</v>
      </c>
      <c r="E214" t="s">
        <v>503</v>
      </c>
      <c r="F214" s="1">
        <f t="shared" si="7"/>
        <v>0</v>
      </c>
      <c r="G214">
        <f>COUNTIFS('Rugby Union - Intl Results'!B:B,E214,'Rugby Union - Intl Results'!H:H,B214,'Rugby Union - Intl Results'!C:C,"W")</f>
        <v>0</v>
      </c>
      <c r="H214">
        <f>COUNTIFS('Rugby Union - Intl Results'!B:B,E214,'Rugby Union - Intl Results'!H:H,B214,'Rugby Union - Intl Results'!C:C,"D")</f>
        <v>0</v>
      </c>
      <c r="I214">
        <f>COUNTIFS('Rugby Union - Intl Results'!B:B,E214,'Rugby Union - Intl Results'!H:H,B214,'Rugby Union - Intl Results'!C:C,"L")</f>
        <v>3</v>
      </c>
      <c r="J214">
        <f>SUMIFS('Rugby Union - Intl Results'!E:E,'Rugby Union - Intl Results'!B:B,E214,'Rugby Union - Intl Results'!H:H,B214)</f>
        <v>15</v>
      </c>
      <c r="K214">
        <f>SUMIFS('Rugby Union - Intl Results'!F:F,'Rugby Union - Intl Results'!B:B,E214,'Rugby Union - Intl Results'!H:H,B214)</f>
        <v>32</v>
      </c>
      <c r="L214">
        <f t="shared" si="6"/>
        <v>-17</v>
      </c>
      <c r="O214" t="s">
        <v>30</v>
      </c>
      <c r="U214" s="95"/>
      <c r="V214" s="95"/>
      <c r="W214" s="95"/>
    </row>
    <row r="215" spans="1:23" x14ac:dyDescent="0.25">
      <c r="A215">
        <v>1937</v>
      </c>
      <c r="B215" t="s">
        <v>2874</v>
      </c>
      <c r="D215">
        <v>1</v>
      </c>
      <c r="E215" t="s">
        <v>376</v>
      </c>
      <c r="F215" s="1">
        <f t="shared" si="7"/>
        <v>6</v>
      </c>
      <c r="G215">
        <f>COUNTIFS('Rugby Union - Intl Results'!B:B,E215,'Rugby Union - Intl Results'!H:H,B215,'Rugby Union - Intl Results'!C:C,"W")</f>
        <v>3</v>
      </c>
      <c r="H215">
        <f>COUNTIFS('Rugby Union - Intl Results'!B:B,E215,'Rugby Union - Intl Results'!H:H,B215,'Rugby Union - Intl Results'!C:C,"D")</f>
        <v>0</v>
      </c>
      <c r="I215">
        <f>COUNTIFS('Rugby Union - Intl Results'!B:B,E215,'Rugby Union - Intl Results'!H:H,B215,'Rugby Union - Intl Results'!C:C,"L")</f>
        <v>0</v>
      </c>
      <c r="J215">
        <f>SUMIFS('Rugby Union - Intl Results'!E:E,'Rugby Union - Intl Results'!B:B,E215,'Rugby Union - Intl Results'!H:H,B215)</f>
        <v>19</v>
      </c>
      <c r="K215">
        <f>SUMIFS('Rugby Union - Intl Results'!F:F,'Rugby Union - Intl Results'!B:B,E215,'Rugby Union - Intl Results'!H:H,B215)</f>
        <v>14</v>
      </c>
      <c r="L215">
        <f t="shared" si="6"/>
        <v>5</v>
      </c>
      <c r="O215" t="s">
        <v>30</v>
      </c>
      <c r="U215" s="95" t="s">
        <v>30</v>
      </c>
      <c r="V215" s="95" t="s">
        <v>30</v>
      </c>
      <c r="W215" s="95"/>
    </row>
    <row r="216" spans="1:23" x14ac:dyDescent="0.25">
      <c r="A216">
        <v>1937</v>
      </c>
      <c r="B216" t="s">
        <v>2874</v>
      </c>
      <c r="D216">
        <v>2</v>
      </c>
      <c r="E216" t="s">
        <v>1825</v>
      </c>
      <c r="F216" s="1">
        <f t="shared" si="7"/>
        <v>4</v>
      </c>
      <c r="G216">
        <f>COUNTIFS('Rugby Union - Intl Results'!B:B,E216,'Rugby Union - Intl Results'!H:H,B216,'Rugby Union - Intl Results'!C:C,"W")</f>
        <v>2</v>
      </c>
      <c r="H216">
        <f>COUNTIFS('Rugby Union - Intl Results'!B:B,E216,'Rugby Union - Intl Results'!H:H,B216,'Rugby Union - Intl Results'!C:C,"D")</f>
        <v>0</v>
      </c>
      <c r="I216">
        <f>COUNTIFS('Rugby Union - Intl Results'!B:B,E216,'Rugby Union - Intl Results'!H:H,B216,'Rugby Union - Intl Results'!C:C,"L")</f>
        <v>1</v>
      </c>
      <c r="J216">
        <f>SUMIFS('Rugby Union - Intl Results'!E:E,'Rugby Union - Intl Results'!B:B,E216,'Rugby Union - Intl Results'!H:H,B216)</f>
        <v>24</v>
      </c>
      <c r="K216">
        <f>SUMIFS('Rugby Union - Intl Results'!F:F,'Rugby Union - Intl Results'!B:B,E216,'Rugby Union - Intl Results'!H:H,B216)</f>
        <v>16</v>
      </c>
      <c r="L216">
        <f t="shared" si="6"/>
        <v>8</v>
      </c>
      <c r="O216" t="s">
        <v>30</v>
      </c>
      <c r="U216" s="95"/>
      <c r="V216" s="95"/>
      <c r="W216" s="95"/>
    </row>
    <row r="217" spans="1:23" x14ac:dyDescent="0.25">
      <c r="A217">
        <v>1937</v>
      </c>
      <c r="B217" t="s">
        <v>2874</v>
      </c>
      <c r="D217">
        <v>3</v>
      </c>
      <c r="E217" t="s">
        <v>503</v>
      </c>
      <c r="F217" s="1">
        <f t="shared" si="7"/>
        <v>2</v>
      </c>
      <c r="G217">
        <f>COUNTIFS('Rugby Union - Intl Results'!B:B,E217,'Rugby Union - Intl Results'!H:H,B217,'Rugby Union - Intl Results'!C:C,"W")</f>
        <v>1</v>
      </c>
      <c r="H217">
        <f>COUNTIFS('Rugby Union - Intl Results'!B:B,E217,'Rugby Union - Intl Results'!H:H,B217,'Rugby Union - Intl Results'!C:C,"D")</f>
        <v>0</v>
      </c>
      <c r="I217">
        <f>COUNTIFS('Rugby Union - Intl Results'!B:B,E217,'Rugby Union - Intl Results'!H:H,B217,'Rugby Union - Intl Results'!C:C,"L")</f>
        <v>2</v>
      </c>
      <c r="J217">
        <f>SUMIFS('Rugby Union - Intl Results'!E:E,'Rugby Union - Intl Results'!B:B,E217,'Rugby Union - Intl Results'!H:H,B217)</f>
        <v>20</v>
      </c>
      <c r="K217">
        <f>SUMIFS('Rugby Union - Intl Results'!F:F,'Rugby Union - Intl Results'!B:B,E217,'Rugby Union - Intl Results'!H:H,B217)</f>
        <v>23</v>
      </c>
      <c r="L217">
        <f t="shared" si="6"/>
        <v>-3</v>
      </c>
      <c r="O217" t="s">
        <v>30</v>
      </c>
      <c r="U217" s="95"/>
      <c r="V217" s="95"/>
      <c r="W217" s="95"/>
    </row>
    <row r="218" spans="1:23" x14ac:dyDescent="0.25">
      <c r="A218">
        <v>1937</v>
      </c>
      <c r="B218" t="s">
        <v>2874</v>
      </c>
      <c r="D218">
        <v>4</v>
      </c>
      <c r="E218" t="s">
        <v>1264</v>
      </c>
      <c r="F218" s="1">
        <f t="shared" si="7"/>
        <v>0</v>
      </c>
      <c r="G218">
        <f>COUNTIFS('Rugby Union - Intl Results'!B:B,E218,'Rugby Union - Intl Results'!H:H,B218,'Rugby Union - Intl Results'!C:C,"W")</f>
        <v>0</v>
      </c>
      <c r="H218">
        <f>COUNTIFS('Rugby Union - Intl Results'!B:B,E218,'Rugby Union - Intl Results'!H:H,B218,'Rugby Union - Intl Results'!C:C,"D")</f>
        <v>0</v>
      </c>
      <c r="I218">
        <f>COUNTIFS('Rugby Union - Intl Results'!B:B,E218,'Rugby Union - Intl Results'!H:H,B218,'Rugby Union - Intl Results'!C:C,"L")</f>
        <v>3</v>
      </c>
      <c r="J218">
        <f>SUMIFS('Rugby Union - Intl Results'!E:E,'Rugby Union - Intl Results'!B:B,E218,'Rugby Union - Intl Results'!H:H,B218)</f>
        <v>12</v>
      </c>
      <c r="K218">
        <f>SUMIFS('Rugby Union - Intl Results'!F:F,'Rugby Union - Intl Results'!B:B,E218,'Rugby Union - Intl Results'!H:H,B218)</f>
        <v>22</v>
      </c>
      <c r="L218">
        <f t="shared" si="6"/>
        <v>-10</v>
      </c>
      <c r="O218" t="s">
        <v>30</v>
      </c>
      <c r="U218" s="95"/>
      <c r="V218" s="95"/>
      <c r="W218" s="95"/>
    </row>
    <row r="219" spans="1:23" x14ac:dyDescent="0.25">
      <c r="A219">
        <v>1938</v>
      </c>
      <c r="B219" t="s">
        <v>2873</v>
      </c>
      <c r="D219">
        <v>1</v>
      </c>
      <c r="E219" t="s">
        <v>503</v>
      </c>
      <c r="F219" s="1">
        <f t="shared" si="7"/>
        <v>6</v>
      </c>
      <c r="G219">
        <f>COUNTIFS('Rugby Union - Intl Results'!B:B,E219,'Rugby Union - Intl Results'!H:H,B219,'Rugby Union - Intl Results'!C:C,"W")</f>
        <v>3</v>
      </c>
      <c r="H219">
        <f>COUNTIFS('Rugby Union - Intl Results'!B:B,E219,'Rugby Union - Intl Results'!H:H,B219,'Rugby Union - Intl Results'!C:C,"D")</f>
        <v>0</v>
      </c>
      <c r="I219">
        <f>COUNTIFS('Rugby Union - Intl Results'!B:B,E219,'Rugby Union - Intl Results'!H:H,B219,'Rugby Union - Intl Results'!C:C,"L")</f>
        <v>0</v>
      </c>
      <c r="J219">
        <f>SUMIFS('Rugby Union - Intl Results'!E:E,'Rugby Union - Intl Results'!B:B,E219,'Rugby Union - Intl Results'!H:H,B219)</f>
        <v>52</v>
      </c>
      <c r="K219">
        <f>SUMIFS('Rugby Union - Intl Results'!F:F,'Rugby Union - Intl Results'!B:B,E219,'Rugby Union - Intl Results'!H:H,B219)</f>
        <v>36</v>
      </c>
      <c r="L219">
        <f t="shared" si="6"/>
        <v>16</v>
      </c>
      <c r="O219" t="s">
        <v>30</v>
      </c>
      <c r="U219" s="95" t="s">
        <v>30</v>
      </c>
      <c r="V219" s="95" t="s">
        <v>30</v>
      </c>
      <c r="W219" s="95"/>
    </row>
    <row r="220" spans="1:23" x14ac:dyDescent="0.25">
      <c r="A220">
        <v>1938</v>
      </c>
      <c r="B220" t="s">
        <v>2873</v>
      </c>
      <c r="D220">
        <v>2</v>
      </c>
      <c r="E220" t="s">
        <v>1264</v>
      </c>
      <c r="F220" s="1">
        <f t="shared" si="7"/>
        <v>4</v>
      </c>
      <c r="G220">
        <f>COUNTIFS('Rugby Union - Intl Results'!B:B,E220,'Rugby Union - Intl Results'!H:H,B220,'Rugby Union - Intl Results'!C:C,"W")</f>
        <v>2</v>
      </c>
      <c r="H220">
        <f>COUNTIFS('Rugby Union - Intl Results'!B:B,E220,'Rugby Union - Intl Results'!H:H,B220,'Rugby Union - Intl Results'!C:C,"D")</f>
        <v>0</v>
      </c>
      <c r="I220">
        <f>COUNTIFS('Rugby Union - Intl Results'!B:B,E220,'Rugby Union - Intl Results'!H:H,B220,'Rugby Union - Intl Results'!C:C,"L")</f>
        <v>1</v>
      </c>
      <c r="J220">
        <f>SUMIFS('Rugby Union - Intl Results'!E:E,'Rugby Union - Intl Results'!B:B,E220,'Rugby Union - Intl Results'!H:H,B220)</f>
        <v>31</v>
      </c>
      <c r="K220">
        <f>SUMIFS('Rugby Union - Intl Results'!F:F,'Rugby Union - Intl Results'!B:B,E220,'Rugby Union - Intl Results'!H:H,B220)</f>
        <v>21</v>
      </c>
      <c r="L220">
        <f t="shared" si="6"/>
        <v>10</v>
      </c>
      <c r="O220" t="s">
        <v>30</v>
      </c>
      <c r="U220" s="95"/>
      <c r="V220" s="95"/>
      <c r="W220" s="95"/>
    </row>
    <row r="221" spans="1:23" x14ac:dyDescent="0.25">
      <c r="A221">
        <v>1938</v>
      </c>
      <c r="B221" t="s">
        <v>2873</v>
      </c>
      <c r="D221">
        <v>3</v>
      </c>
      <c r="E221" t="s">
        <v>376</v>
      </c>
      <c r="F221" s="1">
        <f t="shared" si="7"/>
        <v>2</v>
      </c>
      <c r="G221">
        <f>COUNTIFS('Rugby Union - Intl Results'!B:B,E221,'Rugby Union - Intl Results'!H:H,B221,'Rugby Union - Intl Results'!C:C,"W")</f>
        <v>1</v>
      </c>
      <c r="H221">
        <f>COUNTIFS('Rugby Union - Intl Results'!B:B,E221,'Rugby Union - Intl Results'!H:H,B221,'Rugby Union - Intl Results'!C:C,"D")</f>
        <v>0</v>
      </c>
      <c r="I221">
        <f>COUNTIFS('Rugby Union - Intl Results'!B:B,E221,'Rugby Union - Intl Results'!H:H,B221,'Rugby Union - Intl Results'!C:C,"L")</f>
        <v>2</v>
      </c>
      <c r="J221">
        <f>SUMIFS('Rugby Union - Intl Results'!E:E,'Rugby Union - Intl Results'!B:B,E221,'Rugby Union - Intl Results'!H:H,B221)</f>
        <v>60</v>
      </c>
      <c r="K221">
        <f>SUMIFS('Rugby Union - Intl Results'!F:F,'Rugby Union - Intl Results'!B:B,E221,'Rugby Union - Intl Results'!H:H,B221)</f>
        <v>49</v>
      </c>
      <c r="L221">
        <f t="shared" si="6"/>
        <v>11</v>
      </c>
      <c r="O221" t="s">
        <v>30</v>
      </c>
      <c r="U221" s="95"/>
      <c r="V221" s="95"/>
      <c r="W221" s="95"/>
    </row>
    <row r="222" spans="1:23" x14ac:dyDescent="0.25">
      <c r="A222">
        <v>1938</v>
      </c>
      <c r="B222" t="s">
        <v>2873</v>
      </c>
      <c r="D222">
        <v>4</v>
      </c>
      <c r="E222" t="s">
        <v>1825</v>
      </c>
      <c r="F222" s="1">
        <f t="shared" si="7"/>
        <v>0</v>
      </c>
      <c r="G222">
        <f>COUNTIFS('Rugby Union - Intl Results'!B:B,E222,'Rugby Union - Intl Results'!H:H,B222,'Rugby Union - Intl Results'!C:C,"W")</f>
        <v>0</v>
      </c>
      <c r="H222">
        <f>COUNTIFS('Rugby Union - Intl Results'!B:B,E222,'Rugby Union - Intl Results'!H:H,B222,'Rugby Union - Intl Results'!C:C,"D")</f>
        <v>0</v>
      </c>
      <c r="I222">
        <f>COUNTIFS('Rugby Union - Intl Results'!B:B,E222,'Rugby Union - Intl Results'!H:H,B222,'Rugby Union - Intl Results'!C:C,"L")</f>
        <v>3</v>
      </c>
      <c r="J222">
        <f>SUMIFS('Rugby Union - Intl Results'!E:E,'Rugby Union - Intl Results'!B:B,E222,'Rugby Union - Intl Results'!H:H,B222)</f>
        <v>33</v>
      </c>
      <c r="K222">
        <f>SUMIFS('Rugby Union - Intl Results'!F:F,'Rugby Union - Intl Results'!B:B,E222,'Rugby Union - Intl Results'!H:H,B222)</f>
        <v>70</v>
      </c>
      <c r="L222">
        <f t="shared" si="6"/>
        <v>-37</v>
      </c>
      <c r="O222" t="s">
        <v>30</v>
      </c>
      <c r="U222" s="95"/>
      <c r="V222" s="95"/>
      <c r="W222" s="95"/>
    </row>
    <row r="223" spans="1:23" x14ac:dyDescent="0.25">
      <c r="A223">
        <v>1939</v>
      </c>
      <c r="B223" t="s">
        <v>2872</v>
      </c>
      <c r="D223">
        <v>1</v>
      </c>
      <c r="E223" t="s">
        <v>1264</v>
      </c>
      <c r="F223" s="1">
        <f t="shared" si="7"/>
        <v>4</v>
      </c>
      <c r="G223">
        <f>COUNTIFS('Rugby Union - Intl Results'!B:B,E223,'Rugby Union - Intl Results'!H:H,B223,'Rugby Union - Intl Results'!C:C,"W")</f>
        <v>2</v>
      </c>
      <c r="H223">
        <f>COUNTIFS('Rugby Union - Intl Results'!B:B,E223,'Rugby Union - Intl Results'!H:H,B223,'Rugby Union - Intl Results'!C:C,"D")</f>
        <v>0</v>
      </c>
      <c r="I223">
        <f>COUNTIFS('Rugby Union - Intl Results'!B:B,E223,'Rugby Union - Intl Results'!H:H,B223,'Rugby Union - Intl Results'!C:C,"L")</f>
        <v>1</v>
      </c>
      <c r="J223">
        <f>SUMIFS('Rugby Union - Intl Results'!E:E,'Rugby Union - Intl Results'!B:B,E223,'Rugby Union - Intl Results'!H:H,B223)</f>
        <v>18</v>
      </c>
      <c r="K223">
        <f>SUMIFS('Rugby Union - Intl Results'!F:F,'Rugby Union - Intl Results'!B:B,E223,'Rugby Union - Intl Results'!H:H,B223)</f>
        <v>6</v>
      </c>
      <c r="L223">
        <f t="shared" si="6"/>
        <v>12</v>
      </c>
      <c r="O223" t="s">
        <v>30</v>
      </c>
      <c r="U223" s="95" t="s">
        <v>30</v>
      </c>
      <c r="V223" s="95"/>
      <c r="W223" s="95"/>
    </row>
    <row r="224" spans="1:23" x14ac:dyDescent="0.25">
      <c r="A224">
        <v>1939</v>
      </c>
      <c r="B224" t="s">
        <v>2872</v>
      </c>
      <c r="D224">
        <v>2</v>
      </c>
      <c r="E224" t="s">
        <v>1825</v>
      </c>
      <c r="F224" s="1">
        <f t="shared" si="7"/>
        <v>4</v>
      </c>
      <c r="G224">
        <f>COUNTIFS('Rugby Union - Intl Results'!B:B,E224,'Rugby Union - Intl Results'!H:H,B224,'Rugby Union - Intl Results'!C:C,"W")</f>
        <v>2</v>
      </c>
      <c r="H224">
        <f>COUNTIFS('Rugby Union - Intl Results'!B:B,E224,'Rugby Union - Intl Results'!H:H,B224,'Rugby Union - Intl Results'!C:C,"D")</f>
        <v>0</v>
      </c>
      <c r="I224">
        <f>COUNTIFS('Rugby Union - Intl Results'!B:B,E224,'Rugby Union - Intl Results'!H:H,B224,'Rugby Union - Intl Results'!C:C,"L")</f>
        <v>1</v>
      </c>
      <c r="J224">
        <f>SUMIFS('Rugby Union - Intl Results'!E:E,'Rugby Union - Intl Results'!B:B,E224,'Rugby Union - Intl Results'!H:H,B224)</f>
        <v>17</v>
      </c>
      <c r="K224">
        <f>SUMIFS('Rugby Union - Intl Results'!F:F,'Rugby Union - Intl Results'!B:B,E224,'Rugby Union - Intl Results'!H:H,B224)</f>
        <v>10</v>
      </c>
      <c r="L224">
        <f t="shared" si="6"/>
        <v>7</v>
      </c>
      <c r="O224" t="s">
        <v>30</v>
      </c>
      <c r="U224" s="95" t="s">
        <v>30</v>
      </c>
      <c r="V224" s="95"/>
      <c r="W224" s="95"/>
    </row>
    <row r="225" spans="1:23" x14ac:dyDescent="0.25">
      <c r="A225">
        <v>1939</v>
      </c>
      <c r="B225" t="s">
        <v>2872</v>
      </c>
      <c r="D225">
        <v>3</v>
      </c>
      <c r="E225" t="s">
        <v>376</v>
      </c>
      <c r="F225" s="1">
        <f t="shared" si="7"/>
        <v>4</v>
      </c>
      <c r="G225">
        <f>COUNTIFS('Rugby Union - Intl Results'!B:B,E225,'Rugby Union - Intl Results'!H:H,B225,'Rugby Union - Intl Results'!C:C,"W")</f>
        <v>2</v>
      </c>
      <c r="H225">
        <f>COUNTIFS('Rugby Union - Intl Results'!B:B,E225,'Rugby Union - Intl Results'!H:H,B225,'Rugby Union - Intl Results'!C:C,"D")</f>
        <v>0</v>
      </c>
      <c r="I225">
        <f>COUNTIFS('Rugby Union - Intl Results'!B:B,E225,'Rugby Union - Intl Results'!H:H,B225,'Rugby Union - Intl Results'!C:C,"L")</f>
        <v>1</v>
      </c>
      <c r="J225">
        <f>SUMIFS('Rugby Union - Intl Results'!E:E,'Rugby Union - Intl Results'!B:B,E225,'Rugby Union - Intl Results'!H:H,B225)</f>
        <v>12</v>
      </c>
      <c r="K225">
        <f>SUMIFS('Rugby Union - Intl Results'!F:F,'Rugby Union - Intl Results'!B:B,E225,'Rugby Union - Intl Results'!H:H,B225)</f>
        <v>11</v>
      </c>
      <c r="L225">
        <f t="shared" si="6"/>
        <v>1</v>
      </c>
      <c r="O225" t="s">
        <v>30</v>
      </c>
      <c r="U225" s="95" t="s">
        <v>30</v>
      </c>
      <c r="V225" s="95"/>
      <c r="W225" s="95"/>
    </row>
    <row r="226" spans="1:23" x14ac:dyDescent="0.25">
      <c r="A226">
        <v>1939</v>
      </c>
      <c r="B226" t="s">
        <v>2872</v>
      </c>
      <c r="D226">
        <v>4</v>
      </c>
      <c r="E226" t="s">
        <v>503</v>
      </c>
      <c r="F226" s="1">
        <f t="shared" si="7"/>
        <v>0</v>
      </c>
      <c r="G226">
        <f>COUNTIFS('Rugby Union - Intl Results'!B:B,E226,'Rugby Union - Intl Results'!H:H,B226,'Rugby Union - Intl Results'!C:C,"W")</f>
        <v>0</v>
      </c>
      <c r="H226">
        <f>COUNTIFS('Rugby Union - Intl Results'!B:B,E226,'Rugby Union - Intl Results'!H:H,B226,'Rugby Union - Intl Results'!C:C,"D")</f>
        <v>0</v>
      </c>
      <c r="I226">
        <f>COUNTIFS('Rugby Union - Intl Results'!B:B,E226,'Rugby Union - Intl Results'!H:H,B226,'Rugby Union - Intl Results'!C:C,"L")</f>
        <v>3</v>
      </c>
      <c r="J226">
        <f>SUMIFS('Rugby Union - Intl Results'!E:E,'Rugby Union - Intl Results'!B:B,E226,'Rugby Union - Intl Results'!H:H,B226)</f>
        <v>12</v>
      </c>
      <c r="K226">
        <f>SUMIFS('Rugby Union - Intl Results'!F:F,'Rugby Union - Intl Results'!B:B,E226,'Rugby Union - Intl Results'!H:H,B226)</f>
        <v>32</v>
      </c>
      <c r="L226">
        <f t="shared" si="6"/>
        <v>-20</v>
      </c>
      <c r="O226" t="s">
        <v>30</v>
      </c>
      <c r="U226" s="95"/>
      <c r="V226" s="95"/>
      <c r="W226" s="95"/>
    </row>
    <row r="227" spans="1:23" x14ac:dyDescent="0.25">
      <c r="A227">
        <v>1947</v>
      </c>
      <c r="B227" t="s">
        <v>2871</v>
      </c>
      <c r="D227">
        <v>1</v>
      </c>
      <c r="E227" t="s">
        <v>376</v>
      </c>
      <c r="F227" s="1">
        <f t="shared" si="7"/>
        <v>6</v>
      </c>
      <c r="G227">
        <f>COUNTIFS('Rugby Union - Intl Results'!B:B,E227,'Rugby Union - Intl Results'!H:H,B227,'Rugby Union - Intl Results'!C:C,"W")</f>
        <v>3</v>
      </c>
      <c r="H227">
        <f>COUNTIFS('Rugby Union - Intl Results'!B:B,E227,'Rugby Union - Intl Results'!H:H,B227,'Rugby Union - Intl Results'!C:C,"D")</f>
        <v>0</v>
      </c>
      <c r="I227">
        <f>COUNTIFS('Rugby Union - Intl Results'!B:B,E227,'Rugby Union - Intl Results'!H:H,B227,'Rugby Union - Intl Results'!C:C,"L")</f>
        <v>1</v>
      </c>
      <c r="J227">
        <f>SUMIFS('Rugby Union - Intl Results'!E:E,'Rugby Union - Intl Results'!B:B,E227,'Rugby Union - Intl Results'!H:H,B227)</f>
        <v>39</v>
      </c>
      <c r="K227">
        <f>SUMIFS('Rugby Union - Intl Results'!F:F,'Rugby Union - Intl Results'!B:B,E227,'Rugby Union - Intl Results'!H:H,B227)</f>
        <v>36</v>
      </c>
      <c r="L227">
        <f t="shared" si="6"/>
        <v>3</v>
      </c>
      <c r="O227" t="s">
        <v>30</v>
      </c>
      <c r="U227" s="95" t="s">
        <v>30</v>
      </c>
      <c r="V227" s="95"/>
      <c r="W227" s="95"/>
    </row>
    <row r="228" spans="1:23" x14ac:dyDescent="0.25">
      <c r="A228">
        <v>1947</v>
      </c>
      <c r="B228" t="s">
        <v>2871</v>
      </c>
      <c r="D228">
        <v>2</v>
      </c>
      <c r="E228" t="s">
        <v>1825</v>
      </c>
      <c r="F228" s="1">
        <f t="shared" si="7"/>
        <v>4</v>
      </c>
      <c r="G228">
        <f>COUNTIFS('Rugby Union - Intl Results'!B:B,E228,'Rugby Union - Intl Results'!H:H,B228,'Rugby Union - Intl Results'!C:C,"W")</f>
        <v>2</v>
      </c>
      <c r="H228">
        <f>COUNTIFS('Rugby Union - Intl Results'!B:B,E228,'Rugby Union - Intl Results'!H:H,B228,'Rugby Union - Intl Results'!C:C,"D")</f>
        <v>0</v>
      </c>
      <c r="I228">
        <f>COUNTIFS('Rugby Union - Intl Results'!B:B,E228,'Rugby Union - Intl Results'!H:H,B228,'Rugby Union - Intl Results'!C:C,"L")</f>
        <v>2</v>
      </c>
      <c r="J228">
        <f>SUMIFS('Rugby Union - Intl Results'!E:E,'Rugby Union - Intl Results'!B:B,E228,'Rugby Union - Intl Results'!H:H,B228)</f>
        <v>33</v>
      </c>
      <c r="K228">
        <f>SUMIFS('Rugby Union - Intl Results'!F:F,'Rugby Union - Intl Results'!B:B,E228,'Rugby Union - Intl Results'!H:H,B228)</f>
        <v>18</v>
      </c>
      <c r="L228">
        <f t="shared" si="6"/>
        <v>15</v>
      </c>
      <c r="O228" t="s">
        <v>30</v>
      </c>
      <c r="U228" s="95"/>
      <c r="V228" s="95"/>
      <c r="W228" s="95"/>
    </row>
    <row r="229" spans="1:23" x14ac:dyDescent="0.25">
      <c r="A229">
        <v>1947</v>
      </c>
      <c r="B229" t="s">
        <v>2871</v>
      </c>
      <c r="D229">
        <v>3</v>
      </c>
      <c r="E229" t="s">
        <v>1264</v>
      </c>
      <c r="F229" s="1">
        <f t="shared" si="7"/>
        <v>6</v>
      </c>
      <c r="G229">
        <f>COUNTIFS('Rugby Union - Intl Results'!B:B,E229,'Rugby Union - Intl Results'!H:H,B229,'Rugby Union - Intl Results'!C:C,"W")</f>
        <v>3</v>
      </c>
      <c r="H229">
        <f>COUNTIFS('Rugby Union - Intl Results'!B:B,E229,'Rugby Union - Intl Results'!H:H,B229,'Rugby Union - Intl Results'!C:C,"D")</f>
        <v>0</v>
      </c>
      <c r="I229">
        <f>COUNTIFS('Rugby Union - Intl Results'!B:B,E229,'Rugby Union - Intl Results'!H:H,B229,'Rugby Union - Intl Results'!C:C,"L")</f>
        <v>1</v>
      </c>
      <c r="J229">
        <f>SUMIFS('Rugby Union - Intl Results'!E:E,'Rugby Union - Intl Results'!B:B,E229,'Rugby Union - Intl Results'!H:H,B229)</f>
        <v>37</v>
      </c>
      <c r="K229">
        <f>SUMIFS('Rugby Union - Intl Results'!F:F,'Rugby Union - Intl Results'!B:B,E229,'Rugby Union - Intl Results'!H:H,B229)</f>
        <v>17</v>
      </c>
      <c r="L229">
        <f t="shared" si="6"/>
        <v>20</v>
      </c>
      <c r="O229" t="s">
        <v>30</v>
      </c>
      <c r="U229" s="95" t="s">
        <v>30</v>
      </c>
      <c r="V229" s="95"/>
      <c r="W229" s="95"/>
    </row>
    <row r="230" spans="1:23" x14ac:dyDescent="0.25">
      <c r="A230">
        <v>1947</v>
      </c>
      <c r="B230" t="s">
        <v>2871</v>
      </c>
      <c r="D230">
        <v>4</v>
      </c>
      <c r="E230" t="s">
        <v>164</v>
      </c>
      <c r="F230" s="1">
        <f t="shared" si="7"/>
        <v>4</v>
      </c>
      <c r="G230">
        <f>COUNTIFS('Rugby Union - Intl Results'!B:B,E230,'Rugby Union - Intl Results'!H:H,B230,'Rugby Union - Intl Results'!C:C,"W")</f>
        <v>2</v>
      </c>
      <c r="H230">
        <f>COUNTIFS('Rugby Union - Intl Results'!B:B,E230,'Rugby Union - Intl Results'!H:H,B230,'Rugby Union - Intl Results'!C:C,"D")</f>
        <v>0</v>
      </c>
      <c r="I230">
        <f>COUNTIFS('Rugby Union - Intl Results'!B:B,E230,'Rugby Union - Intl Results'!H:H,B230,'Rugby Union - Intl Results'!C:C,"L")</f>
        <v>2</v>
      </c>
      <c r="J230">
        <f>SUMIFS('Rugby Union - Intl Results'!E:E,'Rugby Union - Intl Results'!B:B,E230,'Rugby Union - Intl Results'!H:H,B230)</f>
        <v>23</v>
      </c>
      <c r="K230">
        <f>SUMIFS('Rugby Union - Intl Results'!F:F,'Rugby Union - Intl Results'!B:B,E230,'Rugby Union - Intl Results'!H:H,B230)</f>
        <v>20</v>
      </c>
      <c r="L230">
        <f t="shared" si="6"/>
        <v>3</v>
      </c>
      <c r="O230" t="s">
        <v>30</v>
      </c>
      <c r="U230" s="95"/>
      <c r="V230" s="95"/>
      <c r="W230" s="95"/>
    </row>
    <row r="231" spans="1:23" x14ac:dyDescent="0.25">
      <c r="A231">
        <v>1947</v>
      </c>
      <c r="B231" t="s">
        <v>2871</v>
      </c>
      <c r="D231">
        <v>5</v>
      </c>
      <c r="E231" t="s">
        <v>503</v>
      </c>
      <c r="F231" s="1">
        <f t="shared" si="7"/>
        <v>0</v>
      </c>
      <c r="G231">
        <f>COUNTIFS('Rugby Union - Intl Results'!B:B,E231,'Rugby Union - Intl Results'!H:H,B231,'Rugby Union - Intl Results'!C:C,"W")</f>
        <v>0</v>
      </c>
      <c r="H231">
        <f>COUNTIFS('Rugby Union - Intl Results'!B:B,E231,'Rugby Union - Intl Results'!H:H,B231,'Rugby Union - Intl Results'!C:C,"D")</f>
        <v>0</v>
      </c>
      <c r="I231">
        <f>COUNTIFS('Rugby Union - Intl Results'!B:B,E231,'Rugby Union - Intl Results'!H:H,B231,'Rugby Union - Intl Results'!C:C,"L")</f>
        <v>4</v>
      </c>
      <c r="J231">
        <f>SUMIFS('Rugby Union - Intl Results'!E:E,'Rugby Union - Intl Results'!B:B,E231,'Rugby Union - Intl Results'!H:H,B231)</f>
        <v>16</v>
      </c>
      <c r="K231">
        <f>SUMIFS('Rugby Union - Intl Results'!F:F,'Rugby Union - Intl Results'!B:B,E231,'Rugby Union - Intl Results'!H:H,B231)</f>
        <v>57</v>
      </c>
      <c r="L231">
        <f t="shared" si="6"/>
        <v>-41</v>
      </c>
      <c r="O231" t="s">
        <v>30</v>
      </c>
      <c r="U231" s="95"/>
      <c r="V231" s="95"/>
      <c r="W231" s="95"/>
    </row>
    <row r="232" spans="1:23" x14ac:dyDescent="0.25">
      <c r="A232">
        <v>1948</v>
      </c>
      <c r="B232" t="s">
        <v>2870</v>
      </c>
      <c r="D232">
        <v>1</v>
      </c>
      <c r="E232" t="s">
        <v>1825</v>
      </c>
      <c r="F232" s="1">
        <f t="shared" si="7"/>
        <v>8</v>
      </c>
      <c r="G232">
        <f>COUNTIFS('Rugby Union - Intl Results'!B:B,E232,'Rugby Union - Intl Results'!H:H,B232,'Rugby Union - Intl Results'!C:C,"W")</f>
        <v>4</v>
      </c>
      <c r="H232">
        <f>COUNTIFS('Rugby Union - Intl Results'!B:B,E232,'Rugby Union - Intl Results'!H:H,B232,'Rugby Union - Intl Results'!C:C,"D")</f>
        <v>0</v>
      </c>
      <c r="I232">
        <f>COUNTIFS('Rugby Union - Intl Results'!B:B,E232,'Rugby Union - Intl Results'!H:H,B232,'Rugby Union - Intl Results'!C:C,"L")</f>
        <v>0</v>
      </c>
      <c r="J232">
        <f>SUMIFS('Rugby Union - Intl Results'!E:E,'Rugby Union - Intl Results'!B:B,E232,'Rugby Union - Intl Results'!H:H,B232)</f>
        <v>36</v>
      </c>
      <c r="K232">
        <f>SUMIFS('Rugby Union - Intl Results'!F:F,'Rugby Union - Intl Results'!B:B,E232,'Rugby Union - Intl Results'!H:H,B232)</f>
        <v>19</v>
      </c>
      <c r="L232">
        <f t="shared" si="6"/>
        <v>17</v>
      </c>
      <c r="O232" t="s">
        <v>30</v>
      </c>
      <c r="U232" s="95" t="s">
        <v>30</v>
      </c>
      <c r="V232" s="95" t="s">
        <v>30</v>
      </c>
      <c r="W232" s="95" t="s">
        <v>30</v>
      </c>
    </row>
    <row r="233" spans="1:23" x14ac:dyDescent="0.25">
      <c r="A233">
        <v>1948</v>
      </c>
      <c r="B233" t="s">
        <v>2870</v>
      </c>
      <c r="D233">
        <v>2</v>
      </c>
      <c r="E233" t="s">
        <v>1264</v>
      </c>
      <c r="F233" s="1">
        <f t="shared" si="7"/>
        <v>3</v>
      </c>
      <c r="G233">
        <f>COUNTIFS('Rugby Union - Intl Results'!B:B,E233,'Rugby Union - Intl Results'!H:H,B233,'Rugby Union - Intl Results'!C:C,"W")</f>
        <v>1</v>
      </c>
      <c r="H233">
        <f>COUNTIFS('Rugby Union - Intl Results'!B:B,E233,'Rugby Union - Intl Results'!H:H,B233,'Rugby Union - Intl Results'!C:C,"D")</f>
        <v>1</v>
      </c>
      <c r="I233">
        <f>COUNTIFS('Rugby Union - Intl Results'!B:B,E233,'Rugby Union - Intl Results'!H:H,B233,'Rugby Union - Intl Results'!C:C,"L")</f>
        <v>2</v>
      </c>
      <c r="J233">
        <f>SUMIFS('Rugby Union - Intl Results'!E:E,'Rugby Union - Intl Results'!B:B,E233,'Rugby Union - Intl Results'!H:H,B233)</f>
        <v>23</v>
      </c>
      <c r="K233">
        <f>SUMIFS('Rugby Union - Intl Results'!F:F,'Rugby Union - Intl Results'!B:B,E233,'Rugby Union - Intl Results'!H:H,B233)</f>
        <v>20</v>
      </c>
      <c r="L233">
        <f t="shared" si="6"/>
        <v>3</v>
      </c>
      <c r="O233" t="s">
        <v>30</v>
      </c>
      <c r="U233" s="95"/>
      <c r="V233" s="95"/>
      <c r="W233" s="95"/>
    </row>
    <row r="234" spans="1:23" x14ac:dyDescent="0.25">
      <c r="A234">
        <v>1948</v>
      </c>
      <c r="B234" t="s">
        <v>2870</v>
      </c>
      <c r="D234">
        <v>3</v>
      </c>
      <c r="E234" t="s">
        <v>164</v>
      </c>
      <c r="F234" s="1">
        <f t="shared" si="7"/>
        <v>4</v>
      </c>
      <c r="G234">
        <f>COUNTIFS('Rugby Union - Intl Results'!B:B,E234,'Rugby Union - Intl Results'!H:H,B234,'Rugby Union - Intl Results'!C:C,"W")</f>
        <v>2</v>
      </c>
      <c r="H234">
        <f>COUNTIFS('Rugby Union - Intl Results'!B:B,E234,'Rugby Union - Intl Results'!H:H,B234,'Rugby Union - Intl Results'!C:C,"D")</f>
        <v>0</v>
      </c>
      <c r="I234">
        <f>COUNTIFS('Rugby Union - Intl Results'!B:B,E234,'Rugby Union - Intl Results'!H:H,B234,'Rugby Union - Intl Results'!C:C,"L")</f>
        <v>2</v>
      </c>
      <c r="J234">
        <f>SUMIFS('Rugby Union - Intl Results'!E:E,'Rugby Union - Intl Results'!B:B,E234,'Rugby Union - Intl Results'!H:H,B234)</f>
        <v>40</v>
      </c>
      <c r="K234">
        <f>SUMIFS('Rugby Union - Intl Results'!F:F,'Rugby Union - Intl Results'!B:B,E234,'Rugby Union - Intl Results'!H:H,B234)</f>
        <v>25</v>
      </c>
      <c r="L234">
        <f t="shared" si="6"/>
        <v>15</v>
      </c>
      <c r="O234" t="s">
        <v>30</v>
      </c>
      <c r="U234" s="95"/>
      <c r="V234" s="95"/>
      <c r="W234" s="95"/>
    </row>
    <row r="235" spans="1:23" x14ac:dyDescent="0.25">
      <c r="A235">
        <v>1948</v>
      </c>
      <c r="B235" t="s">
        <v>2870</v>
      </c>
      <c r="D235">
        <v>4</v>
      </c>
      <c r="E235" t="s">
        <v>503</v>
      </c>
      <c r="F235" s="1">
        <f t="shared" si="7"/>
        <v>4</v>
      </c>
      <c r="G235">
        <f>COUNTIFS('Rugby Union - Intl Results'!B:B,E235,'Rugby Union - Intl Results'!H:H,B235,'Rugby Union - Intl Results'!C:C,"W")</f>
        <v>2</v>
      </c>
      <c r="H235">
        <f>COUNTIFS('Rugby Union - Intl Results'!B:B,E235,'Rugby Union - Intl Results'!H:H,B235,'Rugby Union - Intl Results'!C:C,"D")</f>
        <v>0</v>
      </c>
      <c r="I235">
        <f>COUNTIFS('Rugby Union - Intl Results'!B:B,E235,'Rugby Union - Intl Results'!H:H,B235,'Rugby Union - Intl Results'!C:C,"L")</f>
        <v>2</v>
      </c>
      <c r="J235">
        <f>SUMIFS('Rugby Union - Intl Results'!E:E,'Rugby Union - Intl Results'!B:B,E235,'Rugby Union - Intl Results'!H:H,B235)</f>
        <v>15</v>
      </c>
      <c r="K235">
        <f>SUMIFS('Rugby Union - Intl Results'!F:F,'Rugby Union - Intl Results'!B:B,E235,'Rugby Union - Intl Results'!H:H,B235)</f>
        <v>31</v>
      </c>
      <c r="L235">
        <f t="shared" si="6"/>
        <v>-16</v>
      </c>
      <c r="O235" t="s">
        <v>30</v>
      </c>
      <c r="U235" s="95"/>
      <c r="V235" s="95"/>
      <c r="W235" s="95"/>
    </row>
    <row r="236" spans="1:23" x14ac:dyDescent="0.25">
      <c r="A236">
        <v>1948</v>
      </c>
      <c r="B236" t="s">
        <v>2870</v>
      </c>
      <c r="D236">
        <v>5</v>
      </c>
      <c r="E236" t="s">
        <v>376</v>
      </c>
      <c r="F236" s="1">
        <f t="shared" si="7"/>
        <v>1</v>
      </c>
      <c r="G236">
        <f>COUNTIFS('Rugby Union - Intl Results'!B:B,E236,'Rugby Union - Intl Results'!H:H,B236,'Rugby Union - Intl Results'!C:C,"W")</f>
        <v>0</v>
      </c>
      <c r="H236">
        <f>COUNTIFS('Rugby Union - Intl Results'!B:B,E236,'Rugby Union - Intl Results'!H:H,B236,'Rugby Union - Intl Results'!C:C,"D")</f>
        <v>1</v>
      </c>
      <c r="I236">
        <f>COUNTIFS('Rugby Union - Intl Results'!B:B,E236,'Rugby Union - Intl Results'!H:H,B236,'Rugby Union - Intl Results'!C:C,"L")</f>
        <v>3</v>
      </c>
      <c r="J236">
        <f>SUMIFS('Rugby Union - Intl Results'!E:E,'Rugby Union - Intl Results'!B:B,E236,'Rugby Union - Intl Results'!H:H,B236)</f>
        <v>16</v>
      </c>
      <c r="K236">
        <f>SUMIFS('Rugby Union - Intl Results'!F:F,'Rugby Union - Intl Results'!B:B,E236,'Rugby Union - Intl Results'!H:H,B236)</f>
        <v>35</v>
      </c>
      <c r="L236">
        <f t="shared" si="6"/>
        <v>-19</v>
      </c>
      <c r="O236" t="s">
        <v>30</v>
      </c>
      <c r="U236" s="95"/>
      <c r="V236" s="95"/>
      <c r="W236" s="95"/>
    </row>
    <row r="237" spans="1:23" x14ac:dyDescent="0.25">
      <c r="A237">
        <v>1949</v>
      </c>
      <c r="B237" t="s">
        <v>2869</v>
      </c>
      <c r="D237">
        <v>1</v>
      </c>
      <c r="E237" t="s">
        <v>1825</v>
      </c>
      <c r="F237" s="1">
        <f t="shared" si="7"/>
        <v>6</v>
      </c>
      <c r="G237">
        <f>COUNTIFS('Rugby Union - Intl Results'!B:B,E237,'Rugby Union - Intl Results'!H:H,B237,'Rugby Union - Intl Results'!C:C,"W")</f>
        <v>3</v>
      </c>
      <c r="H237">
        <f>COUNTIFS('Rugby Union - Intl Results'!B:B,E237,'Rugby Union - Intl Results'!H:H,B237,'Rugby Union - Intl Results'!C:C,"D")</f>
        <v>0</v>
      </c>
      <c r="I237">
        <f>COUNTIFS('Rugby Union - Intl Results'!B:B,E237,'Rugby Union - Intl Results'!H:H,B237,'Rugby Union - Intl Results'!C:C,"L")</f>
        <v>1</v>
      </c>
      <c r="J237">
        <f>SUMIFS('Rugby Union - Intl Results'!E:E,'Rugby Union - Intl Results'!B:B,E237,'Rugby Union - Intl Results'!H:H,B237)</f>
        <v>41</v>
      </c>
      <c r="K237">
        <f>SUMIFS('Rugby Union - Intl Results'!F:F,'Rugby Union - Intl Results'!B:B,E237,'Rugby Union - Intl Results'!H:H,B237)</f>
        <v>24</v>
      </c>
      <c r="L237">
        <f t="shared" si="6"/>
        <v>17</v>
      </c>
      <c r="O237" t="s">
        <v>30</v>
      </c>
      <c r="U237" s="95" t="s">
        <v>30</v>
      </c>
      <c r="V237" s="95" t="s">
        <v>30</v>
      </c>
      <c r="W237" s="95"/>
    </row>
    <row r="238" spans="1:23" x14ac:dyDescent="0.25">
      <c r="A238">
        <v>1949</v>
      </c>
      <c r="B238" t="s">
        <v>2869</v>
      </c>
      <c r="D238">
        <v>2</v>
      </c>
      <c r="E238" t="s">
        <v>376</v>
      </c>
      <c r="F238" s="1">
        <f t="shared" si="7"/>
        <v>4</v>
      </c>
      <c r="G238">
        <f>COUNTIFS('Rugby Union - Intl Results'!B:B,E238,'Rugby Union - Intl Results'!H:H,B238,'Rugby Union - Intl Results'!C:C,"W")</f>
        <v>2</v>
      </c>
      <c r="H238">
        <f>COUNTIFS('Rugby Union - Intl Results'!B:B,E238,'Rugby Union - Intl Results'!H:H,B238,'Rugby Union - Intl Results'!C:C,"D")</f>
        <v>0</v>
      </c>
      <c r="I238">
        <f>COUNTIFS('Rugby Union - Intl Results'!B:B,E238,'Rugby Union - Intl Results'!H:H,B238,'Rugby Union - Intl Results'!C:C,"L")</f>
        <v>2</v>
      </c>
      <c r="J238">
        <f>SUMIFS('Rugby Union - Intl Results'!E:E,'Rugby Union - Intl Results'!B:B,E238,'Rugby Union - Intl Results'!H:H,B238)</f>
        <v>35</v>
      </c>
      <c r="K238">
        <f>SUMIFS('Rugby Union - Intl Results'!F:F,'Rugby Union - Intl Results'!B:B,E238,'Rugby Union - Intl Results'!H:H,B238)</f>
        <v>29</v>
      </c>
      <c r="L238">
        <f t="shared" si="6"/>
        <v>6</v>
      </c>
      <c r="O238" t="s">
        <v>30</v>
      </c>
      <c r="U238" s="95"/>
      <c r="V238" s="95"/>
      <c r="W238" s="95"/>
    </row>
    <row r="239" spans="1:23" x14ac:dyDescent="0.25">
      <c r="A239">
        <v>1949</v>
      </c>
      <c r="B239" t="s">
        <v>2869</v>
      </c>
      <c r="D239">
        <v>3</v>
      </c>
      <c r="E239" t="s">
        <v>164</v>
      </c>
      <c r="F239" s="1">
        <f t="shared" si="7"/>
        <v>4</v>
      </c>
      <c r="G239">
        <f>COUNTIFS('Rugby Union - Intl Results'!B:B,E239,'Rugby Union - Intl Results'!H:H,B239,'Rugby Union - Intl Results'!C:C,"W")</f>
        <v>2</v>
      </c>
      <c r="H239">
        <f>COUNTIFS('Rugby Union - Intl Results'!B:B,E239,'Rugby Union - Intl Results'!H:H,B239,'Rugby Union - Intl Results'!C:C,"D")</f>
        <v>0</v>
      </c>
      <c r="I239">
        <f>COUNTIFS('Rugby Union - Intl Results'!B:B,E239,'Rugby Union - Intl Results'!H:H,B239,'Rugby Union - Intl Results'!C:C,"L")</f>
        <v>2</v>
      </c>
      <c r="J239">
        <f>SUMIFS('Rugby Union - Intl Results'!E:E,'Rugby Union - Intl Results'!B:B,E239,'Rugby Union - Intl Results'!H:H,B239)</f>
        <v>24</v>
      </c>
      <c r="K239">
        <f>SUMIFS('Rugby Union - Intl Results'!F:F,'Rugby Union - Intl Results'!B:B,E239,'Rugby Union - Intl Results'!H:H,B239)</f>
        <v>28</v>
      </c>
      <c r="L239">
        <f t="shared" si="6"/>
        <v>-4</v>
      </c>
      <c r="O239" t="s">
        <v>30</v>
      </c>
      <c r="U239" s="95"/>
      <c r="V239" s="95"/>
      <c r="W239" s="95"/>
    </row>
    <row r="240" spans="1:23" x14ac:dyDescent="0.25">
      <c r="A240">
        <v>1949</v>
      </c>
      <c r="B240" t="s">
        <v>2869</v>
      </c>
      <c r="D240">
        <v>4</v>
      </c>
      <c r="E240" t="s">
        <v>503</v>
      </c>
      <c r="F240" s="1">
        <f t="shared" si="7"/>
        <v>4</v>
      </c>
      <c r="G240">
        <f>COUNTIFS('Rugby Union - Intl Results'!B:B,E240,'Rugby Union - Intl Results'!H:H,B240,'Rugby Union - Intl Results'!C:C,"W")</f>
        <v>2</v>
      </c>
      <c r="H240">
        <f>COUNTIFS('Rugby Union - Intl Results'!B:B,E240,'Rugby Union - Intl Results'!H:H,B240,'Rugby Union - Intl Results'!C:C,"D")</f>
        <v>0</v>
      </c>
      <c r="I240">
        <f>COUNTIFS('Rugby Union - Intl Results'!B:B,E240,'Rugby Union - Intl Results'!H:H,B240,'Rugby Union - Intl Results'!C:C,"L")</f>
        <v>2</v>
      </c>
      <c r="J240">
        <f>SUMIFS('Rugby Union - Intl Results'!E:E,'Rugby Union - Intl Results'!B:B,E240,'Rugby Union - Intl Results'!H:H,B240)</f>
        <v>20</v>
      </c>
      <c r="K240">
        <f>SUMIFS('Rugby Union - Intl Results'!F:F,'Rugby Union - Intl Results'!B:B,E240,'Rugby Union - Intl Results'!H:H,B240)</f>
        <v>37</v>
      </c>
      <c r="L240">
        <f t="shared" si="6"/>
        <v>-17</v>
      </c>
      <c r="O240" t="s">
        <v>30</v>
      </c>
      <c r="U240" s="95"/>
      <c r="V240" s="95"/>
      <c r="W240" s="95"/>
    </row>
    <row r="241" spans="1:23" x14ac:dyDescent="0.25">
      <c r="A241">
        <v>1949</v>
      </c>
      <c r="B241" t="s">
        <v>2869</v>
      </c>
      <c r="D241">
        <v>5</v>
      </c>
      <c r="E241" t="s">
        <v>1264</v>
      </c>
      <c r="F241" s="1">
        <f t="shared" si="7"/>
        <v>2</v>
      </c>
      <c r="G241">
        <f>COUNTIFS('Rugby Union - Intl Results'!B:B,E241,'Rugby Union - Intl Results'!H:H,B241,'Rugby Union - Intl Results'!C:C,"W")</f>
        <v>1</v>
      </c>
      <c r="H241">
        <f>COUNTIFS('Rugby Union - Intl Results'!B:B,E241,'Rugby Union - Intl Results'!H:H,B241,'Rugby Union - Intl Results'!C:C,"D")</f>
        <v>0</v>
      </c>
      <c r="I241">
        <f>COUNTIFS('Rugby Union - Intl Results'!B:B,E241,'Rugby Union - Intl Results'!H:H,B241,'Rugby Union - Intl Results'!C:C,"L")</f>
        <v>3</v>
      </c>
      <c r="J241">
        <f>SUMIFS('Rugby Union - Intl Results'!E:E,'Rugby Union - Intl Results'!B:B,E241,'Rugby Union - Intl Results'!H:H,B241)</f>
        <v>17</v>
      </c>
      <c r="K241">
        <f>SUMIFS('Rugby Union - Intl Results'!F:F,'Rugby Union - Intl Results'!B:B,E241,'Rugby Union - Intl Results'!H:H,B241)</f>
        <v>19</v>
      </c>
      <c r="L241">
        <f t="shared" si="6"/>
        <v>-2</v>
      </c>
      <c r="O241" t="s">
        <v>30</v>
      </c>
      <c r="U241" s="95"/>
      <c r="V241" s="95"/>
      <c r="W241" s="95"/>
    </row>
    <row r="242" spans="1:23" x14ac:dyDescent="0.25">
      <c r="A242">
        <v>1950</v>
      </c>
      <c r="B242" t="s">
        <v>2867</v>
      </c>
      <c r="D242">
        <v>1</v>
      </c>
      <c r="E242" t="s">
        <v>1264</v>
      </c>
      <c r="F242" s="1">
        <f t="shared" si="7"/>
        <v>8</v>
      </c>
      <c r="G242">
        <f>COUNTIFS('Rugby Union - Intl Results'!B:B,E242,'Rugby Union - Intl Results'!H:H,B242,'Rugby Union - Intl Results'!C:C,"W")</f>
        <v>4</v>
      </c>
      <c r="H242">
        <f>COUNTIFS('Rugby Union - Intl Results'!B:B,E242,'Rugby Union - Intl Results'!H:H,B242,'Rugby Union - Intl Results'!C:C,"D")</f>
        <v>0</v>
      </c>
      <c r="I242">
        <f>COUNTIFS('Rugby Union - Intl Results'!B:B,E242,'Rugby Union - Intl Results'!H:H,B242,'Rugby Union - Intl Results'!C:C,"L")</f>
        <v>0</v>
      </c>
      <c r="J242">
        <f>SUMIFS('Rugby Union - Intl Results'!E:E,'Rugby Union - Intl Results'!B:B,E242,'Rugby Union - Intl Results'!H:H,B242)</f>
        <v>50</v>
      </c>
      <c r="K242">
        <f>SUMIFS('Rugby Union - Intl Results'!F:F,'Rugby Union - Intl Results'!B:B,E242,'Rugby Union - Intl Results'!H:H,B242)</f>
        <v>8</v>
      </c>
      <c r="L242">
        <f t="shared" si="6"/>
        <v>42</v>
      </c>
      <c r="O242" t="s">
        <v>30</v>
      </c>
      <c r="U242" s="95" t="s">
        <v>30</v>
      </c>
      <c r="V242" s="95" t="s">
        <v>30</v>
      </c>
      <c r="W242" s="95" t="s">
        <v>30</v>
      </c>
    </row>
    <row r="243" spans="1:23" x14ac:dyDescent="0.25">
      <c r="A243">
        <v>1950</v>
      </c>
      <c r="B243" t="s">
        <v>2867</v>
      </c>
      <c r="D243">
        <v>2</v>
      </c>
      <c r="E243" t="s">
        <v>503</v>
      </c>
      <c r="F243" s="1">
        <f t="shared" si="7"/>
        <v>4</v>
      </c>
      <c r="G243">
        <f>COUNTIFS('Rugby Union - Intl Results'!B:B,E243,'Rugby Union - Intl Results'!H:H,B243,'Rugby Union - Intl Results'!C:C,"W")</f>
        <v>2</v>
      </c>
      <c r="H243">
        <f>COUNTIFS('Rugby Union - Intl Results'!B:B,E243,'Rugby Union - Intl Results'!H:H,B243,'Rugby Union - Intl Results'!C:C,"D")</f>
        <v>0</v>
      </c>
      <c r="I243">
        <f>COUNTIFS('Rugby Union - Intl Results'!B:B,E243,'Rugby Union - Intl Results'!H:H,B243,'Rugby Union - Intl Results'!C:C,"L")</f>
        <v>2</v>
      </c>
      <c r="J243">
        <f>SUMIFS('Rugby Union - Intl Results'!E:E,'Rugby Union - Intl Results'!B:B,E243,'Rugby Union - Intl Results'!H:H,B243)</f>
        <v>21</v>
      </c>
      <c r="K243">
        <f>SUMIFS('Rugby Union - Intl Results'!F:F,'Rugby Union - Intl Results'!B:B,E243,'Rugby Union - Intl Results'!H:H,B243)</f>
        <v>49</v>
      </c>
      <c r="L243">
        <f t="shared" si="6"/>
        <v>-28</v>
      </c>
      <c r="O243" t="s">
        <v>30</v>
      </c>
      <c r="U243" s="95"/>
      <c r="V243" s="95"/>
      <c r="W243" s="95"/>
    </row>
    <row r="244" spans="1:23" x14ac:dyDescent="0.25">
      <c r="A244">
        <v>1950</v>
      </c>
      <c r="B244" t="s">
        <v>2867</v>
      </c>
      <c r="D244">
        <v>3</v>
      </c>
      <c r="E244" t="s">
        <v>1825</v>
      </c>
      <c r="F244" s="1">
        <f t="shared" si="7"/>
        <v>3</v>
      </c>
      <c r="G244">
        <f>COUNTIFS('Rugby Union - Intl Results'!B:B,E244,'Rugby Union - Intl Results'!H:H,B244,'Rugby Union - Intl Results'!C:C,"W")</f>
        <v>1</v>
      </c>
      <c r="H244">
        <f>COUNTIFS('Rugby Union - Intl Results'!B:B,E244,'Rugby Union - Intl Results'!H:H,B244,'Rugby Union - Intl Results'!C:C,"D")</f>
        <v>1</v>
      </c>
      <c r="I244">
        <f>COUNTIFS('Rugby Union - Intl Results'!B:B,E244,'Rugby Union - Intl Results'!H:H,B244,'Rugby Union - Intl Results'!C:C,"L")</f>
        <v>2</v>
      </c>
      <c r="J244">
        <f>SUMIFS('Rugby Union - Intl Results'!E:E,'Rugby Union - Intl Results'!B:B,E244,'Rugby Union - Intl Results'!H:H,B244)</f>
        <v>27</v>
      </c>
      <c r="K244">
        <f>SUMIFS('Rugby Union - Intl Results'!F:F,'Rugby Union - Intl Results'!B:B,E244,'Rugby Union - Intl Results'!H:H,B244)</f>
        <v>12</v>
      </c>
      <c r="L244">
        <f t="shared" si="6"/>
        <v>15</v>
      </c>
      <c r="O244" t="s">
        <v>30</v>
      </c>
      <c r="U244" s="95"/>
      <c r="V244" s="95"/>
      <c r="W244" s="95"/>
    </row>
    <row r="245" spans="1:23" x14ac:dyDescent="0.25">
      <c r="A245">
        <v>1950</v>
      </c>
      <c r="B245" t="s">
        <v>2867</v>
      </c>
      <c r="D245">
        <v>4</v>
      </c>
      <c r="E245" t="s">
        <v>164</v>
      </c>
      <c r="F245" s="1">
        <f t="shared" si="7"/>
        <v>3</v>
      </c>
      <c r="G245">
        <f>COUNTIFS('Rugby Union - Intl Results'!B:B,E245,'Rugby Union - Intl Results'!H:H,B245,'Rugby Union - Intl Results'!C:C,"W")</f>
        <v>1</v>
      </c>
      <c r="H245">
        <f>COUNTIFS('Rugby Union - Intl Results'!B:B,E245,'Rugby Union - Intl Results'!H:H,B245,'Rugby Union - Intl Results'!C:C,"D")</f>
        <v>1</v>
      </c>
      <c r="I245">
        <f>COUNTIFS('Rugby Union - Intl Results'!B:B,E245,'Rugby Union - Intl Results'!H:H,B245,'Rugby Union - Intl Results'!C:C,"L")</f>
        <v>2</v>
      </c>
      <c r="J245">
        <f>SUMIFS('Rugby Union - Intl Results'!E:E,'Rugby Union - Intl Results'!B:B,E245,'Rugby Union - Intl Results'!H:H,B245)</f>
        <v>14</v>
      </c>
      <c r="K245">
        <f>SUMIFS('Rugby Union - Intl Results'!F:F,'Rugby Union - Intl Results'!B:B,E245,'Rugby Union - Intl Results'!H:H,B245)</f>
        <v>35</v>
      </c>
      <c r="L245">
        <f t="shared" si="6"/>
        <v>-21</v>
      </c>
      <c r="O245" t="s">
        <v>30</v>
      </c>
      <c r="U245" s="95"/>
      <c r="V245" s="95"/>
      <c r="W245" s="95"/>
    </row>
    <row r="246" spans="1:23" x14ac:dyDescent="0.25">
      <c r="A246">
        <v>1950</v>
      </c>
      <c r="B246" t="s">
        <v>2867</v>
      </c>
      <c r="D246">
        <v>5</v>
      </c>
      <c r="E246" t="s">
        <v>376</v>
      </c>
      <c r="F246" s="1">
        <f t="shared" si="7"/>
        <v>2</v>
      </c>
      <c r="G246">
        <f>COUNTIFS('Rugby Union - Intl Results'!B:B,E246,'Rugby Union - Intl Results'!H:H,B246,'Rugby Union - Intl Results'!C:C,"W")</f>
        <v>1</v>
      </c>
      <c r="H246">
        <f>COUNTIFS('Rugby Union - Intl Results'!B:B,E246,'Rugby Union - Intl Results'!H:H,B246,'Rugby Union - Intl Results'!C:C,"D")</f>
        <v>0</v>
      </c>
      <c r="I246">
        <f>COUNTIFS('Rugby Union - Intl Results'!B:B,E246,'Rugby Union - Intl Results'!H:H,B246,'Rugby Union - Intl Results'!C:C,"L")</f>
        <v>3</v>
      </c>
      <c r="J246">
        <f>SUMIFS('Rugby Union - Intl Results'!E:E,'Rugby Union - Intl Results'!B:B,E246,'Rugby Union - Intl Results'!H:H,B246)</f>
        <v>22</v>
      </c>
      <c r="K246">
        <f>SUMIFS('Rugby Union - Intl Results'!F:F,'Rugby Union - Intl Results'!B:B,E246,'Rugby Union - Intl Results'!H:H,B246)</f>
        <v>30</v>
      </c>
      <c r="L246">
        <f t="shared" si="6"/>
        <v>-8</v>
      </c>
      <c r="O246" t="s">
        <v>30</v>
      </c>
      <c r="U246" s="95"/>
      <c r="V246" s="95"/>
      <c r="W246" s="95"/>
    </row>
    <row r="247" spans="1:23" x14ac:dyDescent="0.25">
      <c r="A247">
        <v>1951</v>
      </c>
      <c r="B247" t="s">
        <v>2866</v>
      </c>
      <c r="D247">
        <v>1</v>
      </c>
      <c r="E247" t="s">
        <v>1825</v>
      </c>
      <c r="F247" s="1">
        <f t="shared" si="7"/>
        <v>7</v>
      </c>
      <c r="G247">
        <f>COUNTIFS('Rugby Union - Intl Results'!B:B,E247,'Rugby Union - Intl Results'!H:H,B247,'Rugby Union - Intl Results'!C:C,"W")</f>
        <v>3</v>
      </c>
      <c r="H247">
        <f>COUNTIFS('Rugby Union - Intl Results'!B:B,E247,'Rugby Union - Intl Results'!H:H,B247,'Rugby Union - Intl Results'!C:C,"D")</f>
        <v>1</v>
      </c>
      <c r="I247">
        <f>COUNTIFS('Rugby Union - Intl Results'!B:B,E247,'Rugby Union - Intl Results'!H:H,B247,'Rugby Union - Intl Results'!C:C,"L")</f>
        <v>0</v>
      </c>
      <c r="J247">
        <f>SUMIFS('Rugby Union - Intl Results'!E:E,'Rugby Union - Intl Results'!B:B,E247,'Rugby Union - Intl Results'!H:H,B247)</f>
        <v>21</v>
      </c>
      <c r="K247">
        <f>SUMIFS('Rugby Union - Intl Results'!F:F,'Rugby Union - Intl Results'!B:B,E247,'Rugby Union - Intl Results'!H:H,B247)</f>
        <v>16</v>
      </c>
      <c r="L247">
        <f t="shared" si="6"/>
        <v>5</v>
      </c>
      <c r="O247" t="s">
        <v>30</v>
      </c>
      <c r="U247" s="95" t="s">
        <v>30</v>
      </c>
      <c r="V247" s="95"/>
      <c r="W247" s="95"/>
    </row>
    <row r="248" spans="1:23" x14ac:dyDescent="0.25">
      <c r="A248">
        <v>1951</v>
      </c>
      <c r="B248" t="s">
        <v>2866</v>
      </c>
      <c r="D248">
        <v>2</v>
      </c>
      <c r="E248" t="s">
        <v>164</v>
      </c>
      <c r="F248" s="1">
        <f t="shared" si="7"/>
        <v>6</v>
      </c>
      <c r="G248">
        <f>COUNTIFS('Rugby Union - Intl Results'!B:B,E248,'Rugby Union - Intl Results'!H:H,B248,'Rugby Union - Intl Results'!C:C,"W")</f>
        <v>3</v>
      </c>
      <c r="H248">
        <f>COUNTIFS('Rugby Union - Intl Results'!B:B,E248,'Rugby Union - Intl Results'!H:H,B248,'Rugby Union - Intl Results'!C:C,"D")</f>
        <v>0</v>
      </c>
      <c r="I248">
        <f>COUNTIFS('Rugby Union - Intl Results'!B:B,E248,'Rugby Union - Intl Results'!H:H,B248,'Rugby Union - Intl Results'!C:C,"L")</f>
        <v>1</v>
      </c>
      <c r="J248">
        <f>SUMIFS('Rugby Union - Intl Results'!E:E,'Rugby Union - Intl Results'!B:B,E248,'Rugby Union - Intl Results'!H:H,B248)</f>
        <v>41</v>
      </c>
      <c r="K248">
        <f>SUMIFS('Rugby Union - Intl Results'!F:F,'Rugby Union - Intl Results'!B:B,E248,'Rugby Union - Intl Results'!H:H,B248)</f>
        <v>27</v>
      </c>
      <c r="L248">
        <f t="shared" si="6"/>
        <v>14</v>
      </c>
      <c r="O248" t="s">
        <v>30</v>
      </c>
      <c r="U248" s="95"/>
      <c r="V248" s="95"/>
      <c r="W248" s="95"/>
    </row>
    <row r="249" spans="1:23" x14ac:dyDescent="0.25">
      <c r="A249">
        <v>1951</v>
      </c>
      <c r="B249" t="s">
        <v>2866</v>
      </c>
      <c r="D249">
        <v>3</v>
      </c>
      <c r="E249" t="s">
        <v>1264</v>
      </c>
      <c r="F249" s="1">
        <f t="shared" si="7"/>
        <v>3</v>
      </c>
      <c r="G249">
        <f>COUNTIFS('Rugby Union - Intl Results'!B:B,E249,'Rugby Union - Intl Results'!H:H,B249,'Rugby Union - Intl Results'!C:C,"W")</f>
        <v>1</v>
      </c>
      <c r="H249">
        <f>COUNTIFS('Rugby Union - Intl Results'!B:B,E249,'Rugby Union - Intl Results'!H:H,B249,'Rugby Union - Intl Results'!C:C,"D")</f>
        <v>1</v>
      </c>
      <c r="I249">
        <f>COUNTIFS('Rugby Union - Intl Results'!B:B,E249,'Rugby Union - Intl Results'!H:H,B249,'Rugby Union - Intl Results'!C:C,"L")</f>
        <v>2</v>
      </c>
      <c r="J249">
        <f>SUMIFS('Rugby Union - Intl Results'!E:E,'Rugby Union - Intl Results'!B:B,E249,'Rugby Union - Intl Results'!H:H,B249)</f>
        <v>29</v>
      </c>
      <c r="K249">
        <f>SUMIFS('Rugby Union - Intl Results'!F:F,'Rugby Union - Intl Results'!B:B,E249,'Rugby Union - Intl Results'!H:H,B249)</f>
        <v>35</v>
      </c>
      <c r="L249">
        <f t="shared" si="6"/>
        <v>-6</v>
      </c>
      <c r="O249" t="s">
        <v>30</v>
      </c>
      <c r="U249" s="95"/>
      <c r="V249" s="95"/>
      <c r="W249" s="95"/>
    </row>
    <row r="250" spans="1:23" x14ac:dyDescent="0.25">
      <c r="A250">
        <v>1951</v>
      </c>
      <c r="B250" t="s">
        <v>2866</v>
      </c>
      <c r="D250">
        <v>4</v>
      </c>
      <c r="E250" t="s">
        <v>503</v>
      </c>
      <c r="F250" s="1">
        <f t="shared" si="7"/>
        <v>2</v>
      </c>
      <c r="G250">
        <f>COUNTIFS('Rugby Union - Intl Results'!B:B,E250,'Rugby Union - Intl Results'!H:H,B250,'Rugby Union - Intl Results'!C:C,"W")</f>
        <v>1</v>
      </c>
      <c r="H250">
        <f>COUNTIFS('Rugby Union - Intl Results'!B:B,E250,'Rugby Union - Intl Results'!H:H,B250,'Rugby Union - Intl Results'!C:C,"D")</f>
        <v>0</v>
      </c>
      <c r="I250">
        <f>COUNTIFS('Rugby Union - Intl Results'!B:B,E250,'Rugby Union - Intl Results'!H:H,B250,'Rugby Union - Intl Results'!C:C,"L")</f>
        <v>3</v>
      </c>
      <c r="J250">
        <f>SUMIFS('Rugby Union - Intl Results'!E:E,'Rugby Union - Intl Results'!B:B,E250,'Rugby Union - Intl Results'!H:H,B250)</f>
        <v>39</v>
      </c>
      <c r="K250">
        <f>SUMIFS('Rugby Union - Intl Results'!F:F,'Rugby Union - Intl Results'!B:B,E250,'Rugby Union - Intl Results'!H:H,B250)</f>
        <v>25</v>
      </c>
      <c r="L250">
        <f t="shared" si="6"/>
        <v>14</v>
      </c>
      <c r="O250" t="s">
        <v>30</v>
      </c>
      <c r="U250" s="95"/>
      <c r="V250" s="95"/>
      <c r="W250" s="95"/>
    </row>
    <row r="251" spans="1:23" x14ac:dyDescent="0.25">
      <c r="A251">
        <v>1951</v>
      </c>
      <c r="B251" t="s">
        <v>2866</v>
      </c>
      <c r="D251">
        <v>5</v>
      </c>
      <c r="E251" t="s">
        <v>376</v>
      </c>
      <c r="F251" s="1">
        <f t="shared" si="7"/>
        <v>2</v>
      </c>
      <c r="G251">
        <f>COUNTIFS('Rugby Union - Intl Results'!B:B,E251,'Rugby Union - Intl Results'!H:H,B251,'Rugby Union - Intl Results'!C:C,"W")</f>
        <v>1</v>
      </c>
      <c r="H251">
        <f>COUNTIFS('Rugby Union - Intl Results'!B:B,E251,'Rugby Union - Intl Results'!H:H,B251,'Rugby Union - Intl Results'!C:C,"D")</f>
        <v>0</v>
      </c>
      <c r="I251">
        <f>COUNTIFS('Rugby Union - Intl Results'!B:B,E251,'Rugby Union - Intl Results'!H:H,B251,'Rugby Union - Intl Results'!C:C,"L")</f>
        <v>3</v>
      </c>
      <c r="J251">
        <f>SUMIFS('Rugby Union - Intl Results'!E:E,'Rugby Union - Intl Results'!B:B,E251,'Rugby Union - Intl Results'!H:H,B251)</f>
        <v>13</v>
      </c>
      <c r="K251">
        <f>SUMIFS('Rugby Union - Intl Results'!F:F,'Rugby Union - Intl Results'!B:B,E251,'Rugby Union - Intl Results'!H:H,B251)</f>
        <v>40</v>
      </c>
      <c r="L251">
        <f t="shared" si="6"/>
        <v>-27</v>
      </c>
      <c r="O251" t="s">
        <v>30</v>
      </c>
      <c r="U251" s="95"/>
      <c r="V251" s="95"/>
      <c r="W251" s="95"/>
    </row>
    <row r="252" spans="1:23" x14ac:dyDescent="0.25">
      <c r="A252">
        <v>1952</v>
      </c>
      <c r="B252" t="s">
        <v>2865</v>
      </c>
      <c r="D252">
        <v>1</v>
      </c>
      <c r="E252" t="s">
        <v>1264</v>
      </c>
      <c r="F252" s="1">
        <f t="shared" si="7"/>
        <v>8</v>
      </c>
      <c r="G252">
        <f>COUNTIFS('Rugby Union - Intl Results'!B:B,E252,'Rugby Union - Intl Results'!H:H,B252,'Rugby Union - Intl Results'!C:C,"W")</f>
        <v>4</v>
      </c>
      <c r="H252">
        <f>COUNTIFS('Rugby Union - Intl Results'!B:B,E252,'Rugby Union - Intl Results'!H:H,B252,'Rugby Union - Intl Results'!C:C,"D")</f>
        <v>0</v>
      </c>
      <c r="I252">
        <f>COUNTIFS('Rugby Union - Intl Results'!B:B,E252,'Rugby Union - Intl Results'!H:H,B252,'Rugby Union - Intl Results'!C:C,"L")</f>
        <v>0</v>
      </c>
      <c r="J252">
        <f>SUMIFS('Rugby Union - Intl Results'!E:E,'Rugby Union - Intl Results'!B:B,E252,'Rugby Union - Intl Results'!H:H,B252)</f>
        <v>42</v>
      </c>
      <c r="K252">
        <f>SUMIFS('Rugby Union - Intl Results'!F:F,'Rugby Union - Intl Results'!B:B,E252,'Rugby Union - Intl Results'!H:H,B252)</f>
        <v>14</v>
      </c>
      <c r="L252">
        <f t="shared" si="6"/>
        <v>28</v>
      </c>
      <c r="O252" t="s">
        <v>30</v>
      </c>
      <c r="U252" s="95" t="s">
        <v>30</v>
      </c>
      <c r="V252" s="95" t="s">
        <v>30</v>
      </c>
      <c r="W252" s="95" t="s">
        <v>30</v>
      </c>
    </row>
    <row r="253" spans="1:23" x14ac:dyDescent="0.25">
      <c r="A253">
        <v>1952</v>
      </c>
      <c r="B253" t="s">
        <v>2865</v>
      </c>
      <c r="D253">
        <v>2</v>
      </c>
      <c r="E253" t="s">
        <v>376</v>
      </c>
      <c r="F253" s="1">
        <f t="shared" si="7"/>
        <v>6</v>
      </c>
      <c r="G253">
        <f>COUNTIFS('Rugby Union - Intl Results'!B:B,E253,'Rugby Union - Intl Results'!H:H,B253,'Rugby Union - Intl Results'!C:C,"W")</f>
        <v>3</v>
      </c>
      <c r="H253">
        <f>COUNTIFS('Rugby Union - Intl Results'!B:B,E253,'Rugby Union - Intl Results'!H:H,B253,'Rugby Union - Intl Results'!C:C,"D")</f>
        <v>0</v>
      </c>
      <c r="I253">
        <f>COUNTIFS('Rugby Union - Intl Results'!B:B,E253,'Rugby Union - Intl Results'!H:H,B253,'Rugby Union - Intl Results'!C:C,"L")</f>
        <v>1</v>
      </c>
      <c r="J253">
        <f>SUMIFS('Rugby Union - Intl Results'!E:E,'Rugby Union - Intl Results'!B:B,E253,'Rugby Union - Intl Results'!H:H,B253)</f>
        <v>34</v>
      </c>
      <c r="K253">
        <f>SUMIFS('Rugby Union - Intl Results'!F:F,'Rugby Union - Intl Results'!B:B,E253,'Rugby Union - Intl Results'!H:H,B253)</f>
        <v>14</v>
      </c>
      <c r="L253">
        <f t="shared" si="6"/>
        <v>20</v>
      </c>
      <c r="O253" t="s">
        <v>30</v>
      </c>
      <c r="U253" s="95"/>
      <c r="V253" s="95"/>
      <c r="W253" s="95"/>
    </row>
    <row r="254" spans="1:23" x14ac:dyDescent="0.25">
      <c r="A254">
        <v>1952</v>
      </c>
      <c r="B254" t="s">
        <v>2865</v>
      </c>
      <c r="D254">
        <v>3</v>
      </c>
      <c r="E254" t="s">
        <v>1825</v>
      </c>
      <c r="F254" s="1">
        <f t="shared" si="7"/>
        <v>4</v>
      </c>
      <c r="G254">
        <f>COUNTIFS('Rugby Union - Intl Results'!B:B,E254,'Rugby Union - Intl Results'!H:H,B254,'Rugby Union - Intl Results'!C:C,"W")</f>
        <v>2</v>
      </c>
      <c r="H254">
        <f>COUNTIFS('Rugby Union - Intl Results'!B:B,E254,'Rugby Union - Intl Results'!H:H,B254,'Rugby Union - Intl Results'!C:C,"D")</f>
        <v>0</v>
      </c>
      <c r="I254">
        <f>COUNTIFS('Rugby Union - Intl Results'!B:B,E254,'Rugby Union - Intl Results'!H:H,B254,'Rugby Union - Intl Results'!C:C,"L")</f>
        <v>2</v>
      </c>
      <c r="J254">
        <f>SUMIFS('Rugby Union - Intl Results'!E:E,'Rugby Union - Intl Results'!B:B,E254,'Rugby Union - Intl Results'!H:H,B254)</f>
        <v>26</v>
      </c>
      <c r="K254">
        <f>SUMIFS('Rugby Union - Intl Results'!F:F,'Rugby Union - Intl Results'!B:B,E254,'Rugby Union - Intl Results'!H:H,B254)</f>
        <v>33</v>
      </c>
      <c r="L254">
        <f t="shared" si="6"/>
        <v>-7</v>
      </c>
      <c r="O254" t="s">
        <v>30</v>
      </c>
      <c r="U254" s="95"/>
      <c r="V254" s="95"/>
      <c r="W254" s="95"/>
    </row>
    <row r="255" spans="1:23" x14ac:dyDescent="0.25">
      <c r="A255">
        <v>1952</v>
      </c>
      <c r="B255" t="s">
        <v>2865</v>
      </c>
      <c r="D255">
        <v>4</v>
      </c>
      <c r="E255" t="s">
        <v>164</v>
      </c>
      <c r="F255" s="1">
        <f t="shared" si="7"/>
        <v>2</v>
      </c>
      <c r="G255">
        <f>COUNTIFS('Rugby Union - Intl Results'!B:B,E255,'Rugby Union - Intl Results'!H:H,B255,'Rugby Union - Intl Results'!C:C,"W")</f>
        <v>1</v>
      </c>
      <c r="H255">
        <f>COUNTIFS('Rugby Union - Intl Results'!B:B,E255,'Rugby Union - Intl Results'!H:H,B255,'Rugby Union - Intl Results'!C:C,"D")</f>
        <v>0</v>
      </c>
      <c r="I255">
        <f>COUNTIFS('Rugby Union - Intl Results'!B:B,E255,'Rugby Union - Intl Results'!H:H,B255,'Rugby Union - Intl Results'!C:C,"L")</f>
        <v>3</v>
      </c>
      <c r="J255">
        <f>SUMIFS('Rugby Union - Intl Results'!E:E,'Rugby Union - Intl Results'!B:B,E255,'Rugby Union - Intl Results'!H:H,B255)</f>
        <v>29</v>
      </c>
      <c r="K255">
        <f>SUMIFS('Rugby Union - Intl Results'!F:F,'Rugby Union - Intl Results'!B:B,E255,'Rugby Union - Intl Results'!H:H,B255)</f>
        <v>37</v>
      </c>
      <c r="L255">
        <f t="shared" si="6"/>
        <v>-8</v>
      </c>
      <c r="O255" t="s">
        <v>30</v>
      </c>
      <c r="U255" s="95"/>
      <c r="V255" s="95"/>
      <c r="W255" s="95"/>
    </row>
    <row r="256" spans="1:23" x14ac:dyDescent="0.25">
      <c r="A256">
        <v>1952</v>
      </c>
      <c r="B256" t="s">
        <v>2865</v>
      </c>
      <c r="D256">
        <v>5</v>
      </c>
      <c r="E256" t="s">
        <v>503</v>
      </c>
      <c r="F256" s="1">
        <f t="shared" si="7"/>
        <v>0</v>
      </c>
      <c r="G256">
        <f>COUNTIFS('Rugby Union - Intl Results'!B:B,E256,'Rugby Union - Intl Results'!H:H,B256,'Rugby Union - Intl Results'!C:C,"W")</f>
        <v>0</v>
      </c>
      <c r="H256">
        <f>COUNTIFS('Rugby Union - Intl Results'!B:B,E256,'Rugby Union - Intl Results'!H:H,B256,'Rugby Union - Intl Results'!C:C,"D")</f>
        <v>0</v>
      </c>
      <c r="I256">
        <f>COUNTIFS('Rugby Union - Intl Results'!B:B,E256,'Rugby Union - Intl Results'!H:H,B256,'Rugby Union - Intl Results'!C:C,"L")</f>
        <v>4</v>
      </c>
      <c r="J256">
        <f>SUMIFS('Rugby Union - Intl Results'!E:E,'Rugby Union - Intl Results'!B:B,E256,'Rugby Union - Intl Results'!H:H,B256)</f>
        <v>22</v>
      </c>
      <c r="K256">
        <f>SUMIFS('Rugby Union - Intl Results'!F:F,'Rugby Union - Intl Results'!B:B,E256,'Rugby Union - Intl Results'!H:H,B256)</f>
        <v>55</v>
      </c>
      <c r="L256">
        <f t="shared" si="6"/>
        <v>-33</v>
      </c>
      <c r="O256" t="s">
        <v>30</v>
      </c>
      <c r="U256" s="95"/>
      <c r="V256" s="95"/>
      <c r="W256" s="95"/>
    </row>
    <row r="257" spans="1:23" x14ac:dyDescent="0.25">
      <c r="A257">
        <v>1953</v>
      </c>
      <c r="B257" t="s">
        <v>2864</v>
      </c>
      <c r="D257">
        <v>1</v>
      </c>
      <c r="E257" t="s">
        <v>376</v>
      </c>
      <c r="F257" s="1">
        <f t="shared" si="7"/>
        <v>7</v>
      </c>
      <c r="G257">
        <f>COUNTIFS('Rugby Union - Intl Results'!B:B,E257,'Rugby Union - Intl Results'!H:H,B257,'Rugby Union - Intl Results'!C:C,"W")</f>
        <v>3</v>
      </c>
      <c r="H257">
        <f>COUNTIFS('Rugby Union - Intl Results'!B:B,E257,'Rugby Union - Intl Results'!H:H,B257,'Rugby Union - Intl Results'!C:C,"D")</f>
        <v>1</v>
      </c>
      <c r="I257">
        <f>COUNTIFS('Rugby Union - Intl Results'!B:B,E257,'Rugby Union - Intl Results'!H:H,B257,'Rugby Union - Intl Results'!C:C,"L")</f>
        <v>0</v>
      </c>
      <c r="J257">
        <f>SUMIFS('Rugby Union - Intl Results'!E:E,'Rugby Union - Intl Results'!B:B,E257,'Rugby Union - Intl Results'!H:H,B257)</f>
        <v>54</v>
      </c>
      <c r="K257">
        <f>SUMIFS('Rugby Union - Intl Results'!F:F,'Rugby Union - Intl Results'!B:B,E257,'Rugby Union - Intl Results'!H:H,B257)</f>
        <v>20</v>
      </c>
      <c r="L257">
        <f t="shared" si="6"/>
        <v>34</v>
      </c>
      <c r="O257" t="s">
        <v>30</v>
      </c>
      <c r="U257" s="95" t="s">
        <v>30</v>
      </c>
      <c r="V257" s="95"/>
      <c r="W257" s="95"/>
    </row>
    <row r="258" spans="1:23" x14ac:dyDescent="0.25">
      <c r="A258">
        <v>1953</v>
      </c>
      <c r="B258" t="s">
        <v>2864</v>
      </c>
      <c r="D258">
        <v>2</v>
      </c>
      <c r="E258" t="s">
        <v>1264</v>
      </c>
      <c r="F258" s="1">
        <f t="shared" si="7"/>
        <v>6</v>
      </c>
      <c r="G258">
        <f>COUNTIFS('Rugby Union - Intl Results'!B:B,E258,'Rugby Union - Intl Results'!H:H,B258,'Rugby Union - Intl Results'!C:C,"W")</f>
        <v>3</v>
      </c>
      <c r="H258">
        <f>COUNTIFS('Rugby Union - Intl Results'!B:B,E258,'Rugby Union - Intl Results'!H:H,B258,'Rugby Union - Intl Results'!C:C,"D")</f>
        <v>0</v>
      </c>
      <c r="I258">
        <f>COUNTIFS('Rugby Union - Intl Results'!B:B,E258,'Rugby Union - Intl Results'!H:H,B258,'Rugby Union - Intl Results'!C:C,"L")</f>
        <v>1</v>
      </c>
      <c r="J258">
        <f>SUMIFS('Rugby Union - Intl Results'!E:E,'Rugby Union - Intl Results'!B:B,E258,'Rugby Union - Intl Results'!H:H,B258)</f>
        <v>26</v>
      </c>
      <c r="K258">
        <f>SUMIFS('Rugby Union - Intl Results'!F:F,'Rugby Union - Intl Results'!B:B,E258,'Rugby Union - Intl Results'!H:H,B258)</f>
        <v>14</v>
      </c>
      <c r="L258">
        <f t="shared" ref="L258:L321" si="8">J258-K258</f>
        <v>12</v>
      </c>
      <c r="O258" t="s">
        <v>30</v>
      </c>
      <c r="U258" s="95"/>
      <c r="V258" s="95"/>
      <c r="W258" s="95"/>
    </row>
    <row r="259" spans="1:23" x14ac:dyDescent="0.25">
      <c r="A259">
        <v>1953</v>
      </c>
      <c r="B259" t="s">
        <v>2864</v>
      </c>
      <c r="D259">
        <v>3</v>
      </c>
      <c r="E259" t="s">
        <v>1825</v>
      </c>
      <c r="F259" s="1">
        <f t="shared" ref="F259:F322" si="9">G259*2+H259</f>
        <v>5</v>
      </c>
      <c r="G259">
        <f>COUNTIFS('Rugby Union - Intl Results'!B:B,E259,'Rugby Union - Intl Results'!H:H,B259,'Rugby Union - Intl Results'!C:C,"W")</f>
        <v>2</v>
      </c>
      <c r="H259">
        <f>COUNTIFS('Rugby Union - Intl Results'!B:B,E259,'Rugby Union - Intl Results'!H:H,B259,'Rugby Union - Intl Results'!C:C,"D")</f>
        <v>1</v>
      </c>
      <c r="I259">
        <f>COUNTIFS('Rugby Union - Intl Results'!B:B,E259,'Rugby Union - Intl Results'!H:H,B259,'Rugby Union - Intl Results'!C:C,"L")</f>
        <v>1</v>
      </c>
      <c r="J259">
        <f>SUMIFS('Rugby Union - Intl Results'!E:E,'Rugby Union - Intl Results'!B:B,E259,'Rugby Union - Intl Results'!H:H,B259)</f>
        <v>54</v>
      </c>
      <c r="K259">
        <f>SUMIFS('Rugby Union - Intl Results'!F:F,'Rugby Union - Intl Results'!B:B,E259,'Rugby Union - Intl Results'!H:H,B259)</f>
        <v>25</v>
      </c>
      <c r="L259">
        <f t="shared" si="8"/>
        <v>29</v>
      </c>
      <c r="O259" t="s">
        <v>30</v>
      </c>
      <c r="U259" s="95"/>
      <c r="V259" s="95"/>
      <c r="W259" s="95"/>
    </row>
    <row r="260" spans="1:23" x14ac:dyDescent="0.25">
      <c r="A260">
        <v>1953</v>
      </c>
      <c r="B260" t="s">
        <v>2864</v>
      </c>
      <c r="D260">
        <v>4</v>
      </c>
      <c r="E260" t="s">
        <v>164</v>
      </c>
      <c r="F260" s="1">
        <f t="shared" si="9"/>
        <v>2</v>
      </c>
      <c r="G260">
        <f>COUNTIFS('Rugby Union - Intl Results'!B:B,E260,'Rugby Union - Intl Results'!H:H,B260,'Rugby Union - Intl Results'!C:C,"W")</f>
        <v>1</v>
      </c>
      <c r="H260">
        <f>COUNTIFS('Rugby Union - Intl Results'!B:B,E260,'Rugby Union - Intl Results'!H:H,B260,'Rugby Union - Intl Results'!C:C,"D")</f>
        <v>0</v>
      </c>
      <c r="I260">
        <f>COUNTIFS('Rugby Union - Intl Results'!B:B,E260,'Rugby Union - Intl Results'!H:H,B260,'Rugby Union - Intl Results'!C:C,"L")</f>
        <v>3</v>
      </c>
      <c r="J260">
        <f>SUMIFS('Rugby Union - Intl Results'!E:E,'Rugby Union - Intl Results'!B:B,E260,'Rugby Union - Intl Results'!H:H,B260)</f>
        <v>17</v>
      </c>
      <c r="K260">
        <f>SUMIFS('Rugby Union - Intl Results'!F:F,'Rugby Union - Intl Results'!B:B,E260,'Rugby Union - Intl Results'!H:H,B260)</f>
        <v>38</v>
      </c>
      <c r="L260">
        <f t="shared" si="8"/>
        <v>-21</v>
      </c>
      <c r="O260" t="s">
        <v>30</v>
      </c>
      <c r="U260" s="95"/>
      <c r="V260" s="95"/>
      <c r="W260" s="95"/>
    </row>
    <row r="261" spans="1:23" x14ac:dyDescent="0.25">
      <c r="A261">
        <v>1953</v>
      </c>
      <c r="B261" t="s">
        <v>2864</v>
      </c>
      <c r="D261">
        <v>5</v>
      </c>
      <c r="E261" t="s">
        <v>503</v>
      </c>
      <c r="F261" s="1">
        <f t="shared" si="9"/>
        <v>0</v>
      </c>
      <c r="G261">
        <f>COUNTIFS('Rugby Union - Intl Results'!B:B,E261,'Rugby Union - Intl Results'!H:H,B261,'Rugby Union - Intl Results'!C:C,"W")</f>
        <v>0</v>
      </c>
      <c r="H261">
        <f>COUNTIFS('Rugby Union - Intl Results'!B:B,E261,'Rugby Union - Intl Results'!H:H,B261,'Rugby Union - Intl Results'!C:C,"D")</f>
        <v>0</v>
      </c>
      <c r="I261">
        <f>COUNTIFS('Rugby Union - Intl Results'!B:B,E261,'Rugby Union - Intl Results'!H:H,B261,'Rugby Union - Intl Results'!C:C,"L")</f>
        <v>4</v>
      </c>
      <c r="J261">
        <f>SUMIFS('Rugby Union - Intl Results'!E:E,'Rugby Union - Intl Results'!B:B,E261,'Rugby Union - Intl Results'!H:H,B261)</f>
        <v>21</v>
      </c>
      <c r="K261">
        <f>SUMIFS('Rugby Union - Intl Results'!F:F,'Rugby Union - Intl Results'!B:B,E261,'Rugby Union - Intl Results'!H:H,B261)</f>
        <v>75</v>
      </c>
      <c r="L261">
        <f t="shared" si="8"/>
        <v>-54</v>
      </c>
      <c r="O261" t="s">
        <v>30</v>
      </c>
      <c r="U261" s="95"/>
      <c r="V261" s="95"/>
      <c r="W261" s="95"/>
    </row>
    <row r="262" spans="1:23" x14ac:dyDescent="0.25">
      <c r="A262">
        <v>1954</v>
      </c>
      <c r="B262" t="s">
        <v>2863</v>
      </c>
      <c r="D262">
        <v>1</v>
      </c>
      <c r="E262" t="s">
        <v>1264</v>
      </c>
      <c r="F262" s="1">
        <f t="shared" si="9"/>
        <v>6</v>
      </c>
      <c r="G262">
        <f>COUNTIFS('Rugby Union - Intl Results'!B:B,E262,'Rugby Union - Intl Results'!H:H,B262,'Rugby Union - Intl Results'!C:C,"W")</f>
        <v>3</v>
      </c>
      <c r="H262">
        <f>COUNTIFS('Rugby Union - Intl Results'!B:B,E262,'Rugby Union - Intl Results'!H:H,B262,'Rugby Union - Intl Results'!C:C,"D")</f>
        <v>0</v>
      </c>
      <c r="I262">
        <f>COUNTIFS('Rugby Union - Intl Results'!B:B,E262,'Rugby Union - Intl Results'!H:H,B262,'Rugby Union - Intl Results'!C:C,"L")</f>
        <v>1</v>
      </c>
      <c r="J262">
        <f>SUMIFS('Rugby Union - Intl Results'!E:E,'Rugby Union - Intl Results'!B:B,E262,'Rugby Union - Intl Results'!H:H,B262)</f>
        <v>52</v>
      </c>
      <c r="K262">
        <f>SUMIFS('Rugby Union - Intl Results'!F:F,'Rugby Union - Intl Results'!B:B,E262,'Rugby Union - Intl Results'!H:H,B262)</f>
        <v>34</v>
      </c>
      <c r="L262">
        <f t="shared" si="8"/>
        <v>18</v>
      </c>
      <c r="O262" t="s">
        <v>30</v>
      </c>
      <c r="U262" s="95" t="s">
        <v>30</v>
      </c>
      <c r="V262" s="95"/>
      <c r="W262" s="95"/>
    </row>
    <row r="263" spans="1:23" x14ac:dyDescent="0.25">
      <c r="A263">
        <v>1954</v>
      </c>
      <c r="B263" t="s">
        <v>2863</v>
      </c>
      <c r="D263">
        <v>2</v>
      </c>
      <c r="E263" t="s">
        <v>376</v>
      </c>
      <c r="F263" s="1">
        <f t="shared" si="9"/>
        <v>6</v>
      </c>
      <c r="G263">
        <f>COUNTIFS('Rugby Union - Intl Results'!B:B,E263,'Rugby Union - Intl Results'!H:H,B263,'Rugby Union - Intl Results'!C:C,"W")</f>
        <v>3</v>
      </c>
      <c r="H263">
        <f>COUNTIFS('Rugby Union - Intl Results'!B:B,E263,'Rugby Union - Intl Results'!H:H,B263,'Rugby Union - Intl Results'!C:C,"D")</f>
        <v>0</v>
      </c>
      <c r="I263">
        <f>COUNTIFS('Rugby Union - Intl Results'!B:B,E263,'Rugby Union - Intl Results'!H:H,B263,'Rugby Union - Intl Results'!C:C,"L")</f>
        <v>1</v>
      </c>
      <c r="J263">
        <f>SUMIFS('Rugby Union - Intl Results'!E:E,'Rugby Union - Intl Results'!B:B,E263,'Rugby Union - Intl Results'!H:H,B263)</f>
        <v>39</v>
      </c>
      <c r="K263">
        <f>SUMIFS('Rugby Union - Intl Results'!F:F,'Rugby Union - Intl Results'!B:B,E263,'Rugby Union - Intl Results'!H:H,B263)</f>
        <v>23</v>
      </c>
      <c r="L263">
        <f t="shared" si="8"/>
        <v>16</v>
      </c>
      <c r="O263" t="s">
        <v>30</v>
      </c>
      <c r="U263" s="95" t="s">
        <v>30</v>
      </c>
      <c r="V263" s="95" t="s">
        <v>30</v>
      </c>
      <c r="W263" s="95"/>
    </row>
    <row r="264" spans="1:23" x14ac:dyDescent="0.25">
      <c r="A264">
        <v>1954</v>
      </c>
      <c r="B264" t="s">
        <v>2863</v>
      </c>
      <c r="D264">
        <v>3</v>
      </c>
      <c r="E264" t="s">
        <v>164</v>
      </c>
      <c r="F264" s="1">
        <f t="shared" si="9"/>
        <v>6</v>
      </c>
      <c r="G264">
        <f>COUNTIFS('Rugby Union - Intl Results'!B:B,E264,'Rugby Union - Intl Results'!H:H,B264,'Rugby Union - Intl Results'!C:C,"W")</f>
        <v>3</v>
      </c>
      <c r="H264">
        <f>COUNTIFS('Rugby Union - Intl Results'!B:B,E264,'Rugby Union - Intl Results'!H:H,B264,'Rugby Union - Intl Results'!C:C,"D")</f>
        <v>0</v>
      </c>
      <c r="I264">
        <f>COUNTIFS('Rugby Union - Intl Results'!B:B,E264,'Rugby Union - Intl Results'!H:H,B264,'Rugby Union - Intl Results'!C:C,"L")</f>
        <v>1</v>
      </c>
      <c r="J264">
        <f>SUMIFS('Rugby Union - Intl Results'!E:E,'Rugby Union - Intl Results'!B:B,E264,'Rugby Union - Intl Results'!H:H,B264)</f>
        <v>35</v>
      </c>
      <c r="K264">
        <f>SUMIFS('Rugby Union - Intl Results'!F:F,'Rugby Union - Intl Results'!B:B,E264,'Rugby Union - Intl Results'!H:H,B264)</f>
        <v>22</v>
      </c>
      <c r="L264">
        <f t="shared" si="8"/>
        <v>13</v>
      </c>
      <c r="O264" t="s">
        <v>30</v>
      </c>
      <c r="U264" s="95" t="s">
        <v>30</v>
      </c>
      <c r="V264" s="95"/>
      <c r="W264" s="95"/>
    </row>
    <row r="265" spans="1:23" x14ac:dyDescent="0.25">
      <c r="A265">
        <v>1954</v>
      </c>
      <c r="B265" t="s">
        <v>2863</v>
      </c>
      <c r="D265">
        <v>4</v>
      </c>
      <c r="E265" t="s">
        <v>1825</v>
      </c>
      <c r="F265" s="1">
        <f t="shared" si="9"/>
        <v>2</v>
      </c>
      <c r="G265">
        <f>COUNTIFS('Rugby Union - Intl Results'!B:B,E265,'Rugby Union - Intl Results'!H:H,B265,'Rugby Union - Intl Results'!C:C,"W")</f>
        <v>1</v>
      </c>
      <c r="H265">
        <f>COUNTIFS('Rugby Union - Intl Results'!B:B,E265,'Rugby Union - Intl Results'!H:H,B265,'Rugby Union - Intl Results'!C:C,"D")</f>
        <v>0</v>
      </c>
      <c r="I265">
        <f>COUNTIFS('Rugby Union - Intl Results'!B:B,E265,'Rugby Union - Intl Results'!H:H,B265,'Rugby Union - Intl Results'!C:C,"L")</f>
        <v>3</v>
      </c>
      <c r="J265">
        <f>SUMIFS('Rugby Union - Intl Results'!E:E,'Rugby Union - Intl Results'!B:B,E265,'Rugby Union - Intl Results'!H:H,B265)</f>
        <v>18</v>
      </c>
      <c r="K265">
        <f>SUMIFS('Rugby Union - Intl Results'!F:F,'Rugby Union - Intl Results'!B:B,E265,'Rugby Union - Intl Results'!H:H,B265)</f>
        <v>34</v>
      </c>
      <c r="L265">
        <f t="shared" si="8"/>
        <v>-16</v>
      </c>
      <c r="O265" t="s">
        <v>30</v>
      </c>
      <c r="U265" s="95"/>
      <c r="V265" s="95"/>
      <c r="W265" s="95"/>
    </row>
    <row r="266" spans="1:23" x14ac:dyDescent="0.25">
      <c r="A266">
        <v>1954</v>
      </c>
      <c r="B266" t="s">
        <v>2863</v>
      </c>
      <c r="D266">
        <v>5</v>
      </c>
      <c r="E266" t="s">
        <v>503</v>
      </c>
      <c r="F266" s="1">
        <f t="shared" si="9"/>
        <v>0</v>
      </c>
      <c r="G266">
        <f>COUNTIFS('Rugby Union - Intl Results'!B:B,E266,'Rugby Union - Intl Results'!H:H,B266,'Rugby Union - Intl Results'!C:C,"W")</f>
        <v>0</v>
      </c>
      <c r="H266">
        <f>COUNTIFS('Rugby Union - Intl Results'!B:B,E266,'Rugby Union - Intl Results'!H:H,B266,'Rugby Union - Intl Results'!C:C,"D")</f>
        <v>0</v>
      </c>
      <c r="I266">
        <f>COUNTIFS('Rugby Union - Intl Results'!B:B,E266,'Rugby Union - Intl Results'!H:H,B266,'Rugby Union - Intl Results'!C:C,"L")</f>
        <v>4</v>
      </c>
      <c r="J266">
        <f>SUMIFS('Rugby Union - Intl Results'!E:E,'Rugby Union - Intl Results'!B:B,E266,'Rugby Union - Intl Results'!H:H,B266)</f>
        <v>6</v>
      </c>
      <c r="K266">
        <f>SUMIFS('Rugby Union - Intl Results'!F:F,'Rugby Union - Intl Results'!B:B,E266,'Rugby Union - Intl Results'!H:H,B266)</f>
        <v>37</v>
      </c>
      <c r="L266">
        <f t="shared" si="8"/>
        <v>-31</v>
      </c>
      <c r="O266" t="s">
        <v>30</v>
      </c>
      <c r="U266" s="95"/>
      <c r="V266" s="95"/>
      <c r="W266" s="95"/>
    </row>
    <row r="267" spans="1:23" x14ac:dyDescent="0.25">
      <c r="A267">
        <v>1955</v>
      </c>
      <c r="B267" t="s">
        <v>2862</v>
      </c>
      <c r="D267">
        <v>1</v>
      </c>
      <c r="E267" t="s">
        <v>1264</v>
      </c>
      <c r="F267" s="1">
        <f t="shared" si="9"/>
        <v>6</v>
      </c>
      <c r="G267">
        <f>COUNTIFS('Rugby Union - Intl Results'!B:B,E267,'Rugby Union - Intl Results'!H:H,B267,'Rugby Union - Intl Results'!C:C,"W")</f>
        <v>3</v>
      </c>
      <c r="H267">
        <f>COUNTIFS('Rugby Union - Intl Results'!B:B,E267,'Rugby Union - Intl Results'!H:H,B267,'Rugby Union - Intl Results'!C:C,"D")</f>
        <v>0</v>
      </c>
      <c r="I267">
        <f>COUNTIFS('Rugby Union - Intl Results'!B:B,E267,'Rugby Union - Intl Results'!H:H,B267,'Rugby Union - Intl Results'!C:C,"L")</f>
        <v>1</v>
      </c>
      <c r="J267">
        <f>SUMIFS('Rugby Union - Intl Results'!E:E,'Rugby Union - Intl Results'!B:B,E267,'Rugby Union - Intl Results'!H:H,B267)</f>
        <v>48</v>
      </c>
      <c r="K267">
        <f>SUMIFS('Rugby Union - Intl Results'!F:F,'Rugby Union - Intl Results'!B:B,E267,'Rugby Union - Intl Results'!H:H,B267)</f>
        <v>28</v>
      </c>
      <c r="L267">
        <f t="shared" si="8"/>
        <v>20</v>
      </c>
      <c r="O267" t="s">
        <v>30</v>
      </c>
      <c r="U267" s="95" t="s">
        <v>30</v>
      </c>
      <c r="V267" s="95"/>
      <c r="W267" s="95"/>
    </row>
    <row r="268" spans="1:23" x14ac:dyDescent="0.25">
      <c r="A268">
        <v>1955</v>
      </c>
      <c r="B268" t="s">
        <v>2862</v>
      </c>
      <c r="D268">
        <v>2</v>
      </c>
      <c r="E268" t="s">
        <v>164</v>
      </c>
      <c r="F268" s="1">
        <f t="shared" si="9"/>
        <v>6</v>
      </c>
      <c r="G268">
        <f>COUNTIFS('Rugby Union - Intl Results'!B:B,E268,'Rugby Union - Intl Results'!H:H,B268,'Rugby Union - Intl Results'!C:C,"W")</f>
        <v>3</v>
      </c>
      <c r="H268">
        <f>COUNTIFS('Rugby Union - Intl Results'!B:B,E268,'Rugby Union - Intl Results'!H:H,B268,'Rugby Union - Intl Results'!C:C,"D")</f>
        <v>0</v>
      </c>
      <c r="I268">
        <f>COUNTIFS('Rugby Union - Intl Results'!B:B,E268,'Rugby Union - Intl Results'!H:H,B268,'Rugby Union - Intl Results'!C:C,"L")</f>
        <v>1</v>
      </c>
      <c r="J268">
        <f>SUMIFS('Rugby Union - Intl Results'!E:E,'Rugby Union - Intl Results'!B:B,E268,'Rugby Union - Intl Results'!H:H,B268)</f>
        <v>47</v>
      </c>
      <c r="K268">
        <f>SUMIFS('Rugby Union - Intl Results'!F:F,'Rugby Union - Intl Results'!B:B,E268,'Rugby Union - Intl Results'!H:H,B268)</f>
        <v>28</v>
      </c>
      <c r="L268">
        <f t="shared" si="8"/>
        <v>19</v>
      </c>
      <c r="O268" t="s">
        <v>30</v>
      </c>
      <c r="U268" s="95" t="s">
        <v>30</v>
      </c>
      <c r="V268" s="95"/>
      <c r="W268" s="95"/>
    </row>
    <row r="269" spans="1:23" x14ac:dyDescent="0.25">
      <c r="A269">
        <v>1955</v>
      </c>
      <c r="B269" t="s">
        <v>2862</v>
      </c>
      <c r="D269">
        <v>3</v>
      </c>
      <c r="E269" t="s">
        <v>503</v>
      </c>
      <c r="F269" s="1">
        <f t="shared" si="9"/>
        <v>4</v>
      </c>
      <c r="G269">
        <f>COUNTIFS('Rugby Union - Intl Results'!B:B,E269,'Rugby Union - Intl Results'!H:H,B269,'Rugby Union - Intl Results'!C:C,"W")</f>
        <v>2</v>
      </c>
      <c r="H269">
        <f>COUNTIFS('Rugby Union - Intl Results'!B:B,E269,'Rugby Union - Intl Results'!H:H,B269,'Rugby Union - Intl Results'!C:C,"D")</f>
        <v>0</v>
      </c>
      <c r="I269">
        <f>COUNTIFS('Rugby Union - Intl Results'!B:B,E269,'Rugby Union - Intl Results'!H:H,B269,'Rugby Union - Intl Results'!C:C,"L")</f>
        <v>2</v>
      </c>
      <c r="J269">
        <f>SUMIFS('Rugby Union - Intl Results'!E:E,'Rugby Union - Intl Results'!B:B,E269,'Rugby Union - Intl Results'!H:H,B269)</f>
        <v>32</v>
      </c>
      <c r="K269">
        <f>SUMIFS('Rugby Union - Intl Results'!F:F,'Rugby Union - Intl Results'!B:B,E269,'Rugby Union - Intl Results'!H:H,B269)</f>
        <v>35</v>
      </c>
      <c r="L269">
        <f t="shared" si="8"/>
        <v>-3</v>
      </c>
      <c r="O269" t="s">
        <v>30</v>
      </c>
      <c r="U269" s="95"/>
      <c r="V269" s="95"/>
      <c r="W269" s="95"/>
    </row>
    <row r="270" spans="1:23" x14ac:dyDescent="0.25">
      <c r="A270">
        <v>1955</v>
      </c>
      <c r="B270" t="s">
        <v>2862</v>
      </c>
      <c r="D270">
        <v>4</v>
      </c>
      <c r="E270" t="s">
        <v>376</v>
      </c>
      <c r="F270" s="1">
        <f t="shared" si="9"/>
        <v>3</v>
      </c>
      <c r="G270">
        <f>COUNTIFS('Rugby Union - Intl Results'!B:B,E270,'Rugby Union - Intl Results'!H:H,B270,'Rugby Union - Intl Results'!C:C,"W")</f>
        <v>1</v>
      </c>
      <c r="H270">
        <f>COUNTIFS('Rugby Union - Intl Results'!B:B,E270,'Rugby Union - Intl Results'!H:H,B270,'Rugby Union - Intl Results'!C:C,"D")</f>
        <v>1</v>
      </c>
      <c r="I270">
        <f>COUNTIFS('Rugby Union - Intl Results'!B:B,E270,'Rugby Union - Intl Results'!H:H,B270,'Rugby Union - Intl Results'!C:C,"L")</f>
        <v>2</v>
      </c>
      <c r="J270">
        <f>SUMIFS('Rugby Union - Intl Results'!E:E,'Rugby Union - Intl Results'!B:B,E270,'Rugby Union - Intl Results'!H:H,B270)</f>
        <v>24</v>
      </c>
      <c r="K270">
        <f>SUMIFS('Rugby Union - Intl Results'!F:F,'Rugby Union - Intl Results'!B:B,E270,'Rugby Union - Intl Results'!H:H,B270)</f>
        <v>31</v>
      </c>
      <c r="L270">
        <f t="shared" si="8"/>
        <v>-7</v>
      </c>
      <c r="O270" t="s">
        <v>30</v>
      </c>
      <c r="U270" s="95"/>
      <c r="V270" s="95"/>
      <c r="W270" s="95"/>
    </row>
    <row r="271" spans="1:23" x14ac:dyDescent="0.25">
      <c r="A271">
        <v>1955</v>
      </c>
      <c r="B271" t="s">
        <v>2862</v>
      </c>
      <c r="D271">
        <v>5</v>
      </c>
      <c r="E271" t="s">
        <v>1825</v>
      </c>
      <c r="F271" s="1">
        <f t="shared" si="9"/>
        <v>1</v>
      </c>
      <c r="G271">
        <f>COUNTIFS('Rugby Union - Intl Results'!B:B,E271,'Rugby Union - Intl Results'!H:H,B271,'Rugby Union - Intl Results'!C:C,"W")</f>
        <v>0</v>
      </c>
      <c r="H271">
        <f>COUNTIFS('Rugby Union - Intl Results'!B:B,E271,'Rugby Union - Intl Results'!H:H,B271,'Rugby Union - Intl Results'!C:C,"D")</f>
        <v>1</v>
      </c>
      <c r="I271">
        <f>COUNTIFS('Rugby Union - Intl Results'!B:B,E271,'Rugby Union - Intl Results'!H:H,B271,'Rugby Union - Intl Results'!C:C,"L")</f>
        <v>3</v>
      </c>
      <c r="J271">
        <f>SUMIFS('Rugby Union - Intl Results'!E:E,'Rugby Union - Intl Results'!B:B,E271,'Rugby Union - Intl Results'!H:H,B271)</f>
        <v>15</v>
      </c>
      <c r="K271">
        <f>SUMIFS('Rugby Union - Intl Results'!F:F,'Rugby Union - Intl Results'!B:B,E271,'Rugby Union - Intl Results'!H:H,B271)</f>
        <v>44</v>
      </c>
      <c r="L271">
        <f t="shared" si="8"/>
        <v>-29</v>
      </c>
      <c r="O271" t="s">
        <v>30</v>
      </c>
      <c r="U271" s="95"/>
      <c r="V271" s="95"/>
      <c r="W271" s="95"/>
    </row>
    <row r="272" spans="1:23" x14ac:dyDescent="0.25">
      <c r="A272">
        <v>1956</v>
      </c>
      <c r="B272" t="s">
        <v>2861</v>
      </c>
      <c r="D272">
        <v>1</v>
      </c>
      <c r="E272" t="s">
        <v>1264</v>
      </c>
      <c r="F272" s="1">
        <f t="shared" si="9"/>
        <v>6</v>
      </c>
      <c r="G272">
        <f>COUNTIFS('Rugby Union - Intl Results'!B:B,E272,'Rugby Union - Intl Results'!H:H,B272,'Rugby Union - Intl Results'!C:C,"W")</f>
        <v>3</v>
      </c>
      <c r="H272">
        <f>COUNTIFS('Rugby Union - Intl Results'!B:B,E272,'Rugby Union - Intl Results'!H:H,B272,'Rugby Union - Intl Results'!C:C,"D")</f>
        <v>0</v>
      </c>
      <c r="I272">
        <f>COUNTIFS('Rugby Union - Intl Results'!B:B,E272,'Rugby Union - Intl Results'!H:H,B272,'Rugby Union - Intl Results'!C:C,"L")</f>
        <v>1</v>
      </c>
      <c r="J272">
        <f>SUMIFS('Rugby Union - Intl Results'!E:E,'Rugby Union - Intl Results'!B:B,E272,'Rugby Union - Intl Results'!H:H,B272)</f>
        <v>25</v>
      </c>
      <c r="K272">
        <f>SUMIFS('Rugby Union - Intl Results'!F:F,'Rugby Union - Intl Results'!B:B,E272,'Rugby Union - Intl Results'!H:H,B272)</f>
        <v>20</v>
      </c>
      <c r="L272">
        <f t="shared" si="8"/>
        <v>5</v>
      </c>
      <c r="O272" t="s">
        <v>30</v>
      </c>
      <c r="U272" s="95" t="s">
        <v>30</v>
      </c>
      <c r="V272" s="95"/>
      <c r="W272" s="95"/>
    </row>
    <row r="273" spans="1:23" x14ac:dyDescent="0.25">
      <c r="A273">
        <v>1956</v>
      </c>
      <c r="B273" t="s">
        <v>2861</v>
      </c>
      <c r="D273">
        <v>2</v>
      </c>
      <c r="E273" t="s">
        <v>376</v>
      </c>
      <c r="F273" s="1">
        <f t="shared" si="9"/>
        <v>4</v>
      </c>
      <c r="G273">
        <f>COUNTIFS('Rugby Union - Intl Results'!B:B,E273,'Rugby Union - Intl Results'!H:H,B273,'Rugby Union - Intl Results'!C:C,"W")</f>
        <v>2</v>
      </c>
      <c r="H273">
        <f>COUNTIFS('Rugby Union - Intl Results'!B:B,E273,'Rugby Union - Intl Results'!H:H,B273,'Rugby Union - Intl Results'!C:C,"D")</f>
        <v>0</v>
      </c>
      <c r="I273">
        <f>COUNTIFS('Rugby Union - Intl Results'!B:B,E273,'Rugby Union - Intl Results'!H:H,B273,'Rugby Union - Intl Results'!C:C,"L")</f>
        <v>2</v>
      </c>
      <c r="J273">
        <f>SUMIFS('Rugby Union - Intl Results'!E:E,'Rugby Union - Intl Results'!B:B,E273,'Rugby Union - Intl Results'!H:H,B273)</f>
        <v>43</v>
      </c>
      <c r="K273">
        <f>SUMIFS('Rugby Union - Intl Results'!F:F,'Rugby Union - Intl Results'!B:B,E273,'Rugby Union - Intl Results'!H:H,B273)</f>
        <v>28</v>
      </c>
      <c r="L273">
        <f t="shared" si="8"/>
        <v>15</v>
      </c>
      <c r="O273" t="s">
        <v>30</v>
      </c>
      <c r="U273" s="95"/>
      <c r="V273" s="95"/>
      <c r="W273" s="95"/>
    </row>
    <row r="274" spans="1:23" x14ac:dyDescent="0.25">
      <c r="A274">
        <v>1956</v>
      </c>
      <c r="B274" t="s">
        <v>2861</v>
      </c>
      <c r="D274">
        <v>3</v>
      </c>
      <c r="E274" t="s">
        <v>164</v>
      </c>
      <c r="F274" s="1">
        <f t="shared" si="9"/>
        <v>4</v>
      </c>
      <c r="G274">
        <f>COUNTIFS('Rugby Union - Intl Results'!B:B,E274,'Rugby Union - Intl Results'!H:H,B274,'Rugby Union - Intl Results'!C:C,"W")</f>
        <v>2</v>
      </c>
      <c r="H274">
        <f>COUNTIFS('Rugby Union - Intl Results'!B:B,E274,'Rugby Union - Intl Results'!H:H,B274,'Rugby Union - Intl Results'!C:C,"D")</f>
        <v>0</v>
      </c>
      <c r="I274">
        <f>COUNTIFS('Rugby Union - Intl Results'!B:B,E274,'Rugby Union - Intl Results'!H:H,B274,'Rugby Union - Intl Results'!C:C,"L")</f>
        <v>2</v>
      </c>
      <c r="J274">
        <f>SUMIFS('Rugby Union - Intl Results'!E:E,'Rugby Union - Intl Results'!B:B,E274,'Rugby Union - Intl Results'!H:H,B274)</f>
        <v>31</v>
      </c>
      <c r="K274">
        <f>SUMIFS('Rugby Union - Intl Results'!F:F,'Rugby Union - Intl Results'!B:B,E274,'Rugby Union - Intl Results'!H:H,B274)</f>
        <v>34</v>
      </c>
      <c r="L274">
        <f t="shared" si="8"/>
        <v>-3</v>
      </c>
      <c r="O274" t="s">
        <v>30</v>
      </c>
      <c r="U274" s="95"/>
      <c r="V274" s="95"/>
      <c r="W274" s="95"/>
    </row>
    <row r="275" spans="1:23" x14ac:dyDescent="0.25">
      <c r="A275">
        <v>1956</v>
      </c>
      <c r="B275" t="s">
        <v>2861</v>
      </c>
      <c r="D275">
        <v>4</v>
      </c>
      <c r="E275" t="s">
        <v>1825</v>
      </c>
      <c r="F275" s="1">
        <f t="shared" si="9"/>
        <v>4</v>
      </c>
      <c r="G275">
        <f>COUNTIFS('Rugby Union - Intl Results'!B:B,E275,'Rugby Union - Intl Results'!H:H,B275,'Rugby Union - Intl Results'!C:C,"W")</f>
        <v>2</v>
      </c>
      <c r="H275">
        <f>COUNTIFS('Rugby Union - Intl Results'!B:B,E275,'Rugby Union - Intl Results'!H:H,B275,'Rugby Union - Intl Results'!C:C,"D")</f>
        <v>0</v>
      </c>
      <c r="I275">
        <f>COUNTIFS('Rugby Union - Intl Results'!B:B,E275,'Rugby Union - Intl Results'!H:H,B275,'Rugby Union - Intl Results'!C:C,"L")</f>
        <v>2</v>
      </c>
      <c r="J275">
        <f>SUMIFS('Rugby Union - Intl Results'!E:E,'Rugby Union - Intl Results'!B:B,E275,'Rugby Union - Intl Results'!H:H,B275)</f>
        <v>33</v>
      </c>
      <c r="K275">
        <f>SUMIFS('Rugby Union - Intl Results'!F:F,'Rugby Union - Intl Results'!B:B,E275,'Rugby Union - Intl Results'!H:H,B275)</f>
        <v>47</v>
      </c>
      <c r="L275">
        <f t="shared" si="8"/>
        <v>-14</v>
      </c>
      <c r="O275" t="s">
        <v>30</v>
      </c>
      <c r="U275" s="95"/>
      <c r="V275" s="95"/>
      <c r="W275" s="95"/>
    </row>
    <row r="276" spans="1:23" x14ac:dyDescent="0.25">
      <c r="A276">
        <v>1956</v>
      </c>
      <c r="B276" t="s">
        <v>2861</v>
      </c>
      <c r="D276">
        <v>5</v>
      </c>
      <c r="E276" t="s">
        <v>503</v>
      </c>
      <c r="F276" s="1">
        <f t="shared" si="9"/>
        <v>2</v>
      </c>
      <c r="G276">
        <f>COUNTIFS('Rugby Union - Intl Results'!B:B,E276,'Rugby Union - Intl Results'!H:H,B276,'Rugby Union - Intl Results'!C:C,"W")</f>
        <v>1</v>
      </c>
      <c r="H276">
        <f>COUNTIFS('Rugby Union - Intl Results'!B:B,E276,'Rugby Union - Intl Results'!H:H,B276,'Rugby Union - Intl Results'!C:C,"D")</f>
        <v>0</v>
      </c>
      <c r="I276">
        <f>COUNTIFS('Rugby Union - Intl Results'!B:B,E276,'Rugby Union - Intl Results'!H:H,B276,'Rugby Union - Intl Results'!C:C,"L")</f>
        <v>3</v>
      </c>
      <c r="J276">
        <f>SUMIFS('Rugby Union - Intl Results'!E:E,'Rugby Union - Intl Results'!B:B,E276,'Rugby Union - Intl Results'!H:H,B276)</f>
        <v>31</v>
      </c>
      <c r="K276">
        <f>SUMIFS('Rugby Union - Intl Results'!F:F,'Rugby Union - Intl Results'!B:B,E276,'Rugby Union - Intl Results'!H:H,B276)</f>
        <v>34</v>
      </c>
      <c r="L276">
        <f t="shared" si="8"/>
        <v>-3</v>
      </c>
      <c r="O276" t="s">
        <v>30</v>
      </c>
      <c r="U276" s="95"/>
      <c r="V276" s="95"/>
      <c r="W276" s="95"/>
    </row>
    <row r="277" spans="1:23" x14ac:dyDescent="0.25">
      <c r="A277">
        <v>1957</v>
      </c>
      <c r="B277" t="s">
        <v>2860</v>
      </c>
      <c r="D277">
        <v>1</v>
      </c>
      <c r="E277" t="s">
        <v>376</v>
      </c>
      <c r="F277" s="1">
        <f t="shared" si="9"/>
        <v>8</v>
      </c>
      <c r="G277">
        <f>COUNTIFS('Rugby Union - Intl Results'!B:B,E277,'Rugby Union - Intl Results'!H:H,B277,'Rugby Union - Intl Results'!C:C,"W")</f>
        <v>4</v>
      </c>
      <c r="H277">
        <f>COUNTIFS('Rugby Union - Intl Results'!B:B,E277,'Rugby Union - Intl Results'!H:H,B277,'Rugby Union - Intl Results'!C:C,"D")</f>
        <v>0</v>
      </c>
      <c r="I277">
        <f>COUNTIFS('Rugby Union - Intl Results'!B:B,E277,'Rugby Union - Intl Results'!H:H,B277,'Rugby Union - Intl Results'!C:C,"L")</f>
        <v>0</v>
      </c>
      <c r="J277">
        <f>SUMIFS('Rugby Union - Intl Results'!E:E,'Rugby Union - Intl Results'!B:B,E277,'Rugby Union - Intl Results'!H:H,B277)</f>
        <v>34</v>
      </c>
      <c r="K277">
        <f>SUMIFS('Rugby Union - Intl Results'!F:F,'Rugby Union - Intl Results'!B:B,E277,'Rugby Union - Intl Results'!H:H,B277)</f>
        <v>8</v>
      </c>
      <c r="L277">
        <f t="shared" si="8"/>
        <v>26</v>
      </c>
      <c r="O277" t="s">
        <v>30</v>
      </c>
      <c r="U277" s="95" t="s">
        <v>30</v>
      </c>
      <c r="V277" s="95" t="s">
        <v>30</v>
      </c>
      <c r="W277" s="95" t="s">
        <v>30</v>
      </c>
    </row>
    <row r="278" spans="1:23" x14ac:dyDescent="0.25">
      <c r="A278">
        <v>1957</v>
      </c>
      <c r="B278" t="s">
        <v>2860</v>
      </c>
      <c r="D278">
        <v>2</v>
      </c>
      <c r="E278" t="s">
        <v>1264</v>
      </c>
      <c r="F278" s="1">
        <f t="shared" si="9"/>
        <v>4</v>
      </c>
      <c r="G278">
        <f>COUNTIFS('Rugby Union - Intl Results'!B:B,E278,'Rugby Union - Intl Results'!H:H,B278,'Rugby Union - Intl Results'!C:C,"W")</f>
        <v>2</v>
      </c>
      <c r="H278">
        <f>COUNTIFS('Rugby Union - Intl Results'!B:B,E278,'Rugby Union - Intl Results'!H:H,B278,'Rugby Union - Intl Results'!C:C,"D")</f>
        <v>0</v>
      </c>
      <c r="I278">
        <f>COUNTIFS('Rugby Union - Intl Results'!B:B,E278,'Rugby Union - Intl Results'!H:H,B278,'Rugby Union - Intl Results'!C:C,"L")</f>
        <v>2</v>
      </c>
      <c r="J278">
        <f>SUMIFS('Rugby Union - Intl Results'!E:E,'Rugby Union - Intl Results'!B:B,E278,'Rugby Union - Intl Results'!H:H,B278)</f>
        <v>31</v>
      </c>
      <c r="K278">
        <f>SUMIFS('Rugby Union - Intl Results'!F:F,'Rugby Union - Intl Results'!B:B,E278,'Rugby Union - Intl Results'!H:H,B278)</f>
        <v>30</v>
      </c>
      <c r="L278">
        <f t="shared" si="8"/>
        <v>1</v>
      </c>
      <c r="O278" t="s">
        <v>30</v>
      </c>
      <c r="U278" s="95"/>
      <c r="V278" s="95"/>
      <c r="W278" s="95"/>
    </row>
    <row r="279" spans="1:23" x14ac:dyDescent="0.25">
      <c r="A279">
        <v>1957</v>
      </c>
      <c r="B279" t="s">
        <v>2860</v>
      </c>
      <c r="D279">
        <v>3</v>
      </c>
      <c r="E279" t="s">
        <v>1825</v>
      </c>
      <c r="F279" s="1">
        <f t="shared" si="9"/>
        <v>4</v>
      </c>
      <c r="G279">
        <f>COUNTIFS('Rugby Union - Intl Results'!B:B,E279,'Rugby Union - Intl Results'!H:H,B279,'Rugby Union - Intl Results'!C:C,"W")</f>
        <v>2</v>
      </c>
      <c r="H279">
        <f>COUNTIFS('Rugby Union - Intl Results'!B:B,E279,'Rugby Union - Intl Results'!H:H,B279,'Rugby Union - Intl Results'!C:C,"D")</f>
        <v>0</v>
      </c>
      <c r="I279">
        <f>COUNTIFS('Rugby Union - Intl Results'!B:B,E279,'Rugby Union - Intl Results'!H:H,B279,'Rugby Union - Intl Results'!C:C,"L")</f>
        <v>2</v>
      </c>
      <c r="J279">
        <f>SUMIFS('Rugby Union - Intl Results'!E:E,'Rugby Union - Intl Results'!B:B,E279,'Rugby Union - Intl Results'!H:H,B279)</f>
        <v>21</v>
      </c>
      <c r="K279">
        <f>SUMIFS('Rugby Union - Intl Results'!F:F,'Rugby Union - Intl Results'!B:B,E279,'Rugby Union - Intl Results'!H:H,B279)</f>
        <v>21</v>
      </c>
      <c r="L279">
        <f t="shared" si="8"/>
        <v>0</v>
      </c>
      <c r="O279" t="s">
        <v>30</v>
      </c>
      <c r="U279" s="95"/>
      <c r="V279" s="95"/>
      <c r="W279" s="95"/>
    </row>
    <row r="280" spans="1:23" x14ac:dyDescent="0.25">
      <c r="A280">
        <v>1957</v>
      </c>
      <c r="B280" t="s">
        <v>2860</v>
      </c>
      <c r="D280">
        <v>4</v>
      </c>
      <c r="E280" t="s">
        <v>503</v>
      </c>
      <c r="F280" s="1">
        <f t="shared" si="9"/>
        <v>4</v>
      </c>
      <c r="G280">
        <f>COUNTIFS('Rugby Union - Intl Results'!B:B,E280,'Rugby Union - Intl Results'!H:H,B280,'Rugby Union - Intl Results'!C:C,"W")</f>
        <v>2</v>
      </c>
      <c r="H280">
        <f>COUNTIFS('Rugby Union - Intl Results'!B:B,E280,'Rugby Union - Intl Results'!H:H,B280,'Rugby Union - Intl Results'!C:C,"D")</f>
        <v>0</v>
      </c>
      <c r="I280">
        <f>COUNTIFS('Rugby Union - Intl Results'!B:B,E280,'Rugby Union - Intl Results'!H:H,B280,'Rugby Union - Intl Results'!C:C,"L")</f>
        <v>2</v>
      </c>
      <c r="J280">
        <f>SUMIFS('Rugby Union - Intl Results'!E:E,'Rugby Union - Intl Results'!B:B,E280,'Rugby Union - Intl Results'!H:H,B280)</f>
        <v>21</v>
      </c>
      <c r="K280">
        <f>SUMIFS('Rugby Union - Intl Results'!F:F,'Rugby Union - Intl Results'!B:B,E280,'Rugby Union - Intl Results'!H:H,B280)</f>
        <v>27</v>
      </c>
      <c r="L280">
        <f t="shared" si="8"/>
        <v>-6</v>
      </c>
      <c r="O280" t="s">
        <v>30</v>
      </c>
      <c r="U280" s="95"/>
      <c r="V280" s="95"/>
      <c r="W280" s="95"/>
    </row>
    <row r="281" spans="1:23" x14ac:dyDescent="0.25">
      <c r="A281">
        <v>1957</v>
      </c>
      <c r="B281" t="s">
        <v>2860</v>
      </c>
      <c r="D281">
        <v>5</v>
      </c>
      <c r="E281" t="s">
        <v>164</v>
      </c>
      <c r="F281" s="1">
        <f t="shared" si="9"/>
        <v>0</v>
      </c>
      <c r="G281">
        <f>COUNTIFS('Rugby Union - Intl Results'!B:B,E281,'Rugby Union - Intl Results'!H:H,B281,'Rugby Union - Intl Results'!C:C,"W")</f>
        <v>0</v>
      </c>
      <c r="H281">
        <f>COUNTIFS('Rugby Union - Intl Results'!B:B,E281,'Rugby Union - Intl Results'!H:H,B281,'Rugby Union - Intl Results'!C:C,"D")</f>
        <v>0</v>
      </c>
      <c r="I281">
        <f>COUNTIFS('Rugby Union - Intl Results'!B:B,E281,'Rugby Union - Intl Results'!H:H,B281,'Rugby Union - Intl Results'!C:C,"L")</f>
        <v>4</v>
      </c>
      <c r="J281">
        <f>SUMIFS('Rugby Union - Intl Results'!E:E,'Rugby Union - Intl Results'!B:B,E281,'Rugby Union - Intl Results'!H:H,B281)</f>
        <v>24</v>
      </c>
      <c r="K281">
        <f>SUMIFS('Rugby Union - Intl Results'!F:F,'Rugby Union - Intl Results'!B:B,E281,'Rugby Union - Intl Results'!H:H,B281)</f>
        <v>45</v>
      </c>
      <c r="L281">
        <f t="shared" si="8"/>
        <v>-21</v>
      </c>
      <c r="O281" t="s">
        <v>30</v>
      </c>
      <c r="U281" s="95"/>
      <c r="V281" s="95"/>
      <c r="W281" s="95"/>
    </row>
    <row r="282" spans="1:23" x14ac:dyDescent="0.25">
      <c r="A282">
        <v>1958</v>
      </c>
      <c r="B282" t="s">
        <v>2859</v>
      </c>
      <c r="D282">
        <v>1</v>
      </c>
      <c r="E282" t="s">
        <v>376</v>
      </c>
      <c r="F282" s="1">
        <f t="shared" si="9"/>
        <v>6</v>
      </c>
      <c r="G282">
        <f>COUNTIFS('Rugby Union - Intl Results'!B:B,E282,'Rugby Union - Intl Results'!H:H,B282,'Rugby Union - Intl Results'!C:C,"W")</f>
        <v>2</v>
      </c>
      <c r="H282">
        <f>COUNTIFS('Rugby Union - Intl Results'!B:B,E282,'Rugby Union - Intl Results'!H:H,B282,'Rugby Union - Intl Results'!C:C,"D")</f>
        <v>2</v>
      </c>
      <c r="I282">
        <f>COUNTIFS('Rugby Union - Intl Results'!B:B,E282,'Rugby Union - Intl Results'!H:H,B282,'Rugby Union - Intl Results'!C:C,"L")</f>
        <v>0</v>
      </c>
      <c r="J282">
        <f>SUMIFS('Rugby Union - Intl Results'!E:E,'Rugby Union - Intl Results'!B:B,E282,'Rugby Union - Intl Results'!H:H,B282)</f>
        <v>26</v>
      </c>
      <c r="K282">
        <f>SUMIFS('Rugby Union - Intl Results'!F:F,'Rugby Union - Intl Results'!B:B,E282,'Rugby Union - Intl Results'!H:H,B282)</f>
        <v>6</v>
      </c>
      <c r="L282">
        <f t="shared" si="8"/>
        <v>20</v>
      </c>
      <c r="O282" t="s">
        <v>30</v>
      </c>
      <c r="U282" s="95" t="s">
        <v>30</v>
      </c>
      <c r="V282" s="95"/>
      <c r="W282" s="95"/>
    </row>
    <row r="283" spans="1:23" x14ac:dyDescent="0.25">
      <c r="A283">
        <v>1958</v>
      </c>
      <c r="B283" t="s">
        <v>2859</v>
      </c>
      <c r="D283">
        <v>2</v>
      </c>
      <c r="E283" t="s">
        <v>1264</v>
      </c>
      <c r="F283" s="1">
        <f t="shared" si="9"/>
        <v>5</v>
      </c>
      <c r="G283">
        <f>COUNTIFS('Rugby Union - Intl Results'!B:B,E283,'Rugby Union - Intl Results'!H:H,B283,'Rugby Union - Intl Results'!C:C,"W")</f>
        <v>2</v>
      </c>
      <c r="H283">
        <f>COUNTIFS('Rugby Union - Intl Results'!B:B,E283,'Rugby Union - Intl Results'!H:H,B283,'Rugby Union - Intl Results'!C:C,"D")</f>
        <v>1</v>
      </c>
      <c r="I283">
        <f>COUNTIFS('Rugby Union - Intl Results'!B:B,E283,'Rugby Union - Intl Results'!H:H,B283,'Rugby Union - Intl Results'!C:C,"L")</f>
        <v>1</v>
      </c>
      <c r="J283">
        <f>SUMIFS('Rugby Union - Intl Results'!E:E,'Rugby Union - Intl Results'!B:B,E283,'Rugby Union - Intl Results'!H:H,B283)</f>
        <v>26</v>
      </c>
      <c r="K283">
        <f>SUMIFS('Rugby Union - Intl Results'!F:F,'Rugby Union - Intl Results'!B:B,E283,'Rugby Union - Intl Results'!H:H,B283)</f>
        <v>28</v>
      </c>
      <c r="L283">
        <f t="shared" si="8"/>
        <v>-2</v>
      </c>
      <c r="O283" t="s">
        <v>30</v>
      </c>
      <c r="U283" s="95"/>
      <c r="V283" s="95"/>
      <c r="W283" s="95"/>
    </row>
    <row r="284" spans="1:23" x14ac:dyDescent="0.25">
      <c r="A284">
        <v>1958</v>
      </c>
      <c r="B284" t="s">
        <v>2859</v>
      </c>
      <c r="D284">
        <v>3</v>
      </c>
      <c r="E284" t="s">
        <v>164</v>
      </c>
      <c r="F284" s="1">
        <f t="shared" si="9"/>
        <v>4</v>
      </c>
      <c r="G284">
        <f>COUNTIFS('Rugby Union - Intl Results'!B:B,E284,'Rugby Union - Intl Results'!H:H,B284,'Rugby Union - Intl Results'!C:C,"W")</f>
        <v>2</v>
      </c>
      <c r="H284">
        <f>COUNTIFS('Rugby Union - Intl Results'!B:B,E284,'Rugby Union - Intl Results'!H:H,B284,'Rugby Union - Intl Results'!C:C,"D")</f>
        <v>0</v>
      </c>
      <c r="I284">
        <f>COUNTIFS('Rugby Union - Intl Results'!B:B,E284,'Rugby Union - Intl Results'!H:H,B284,'Rugby Union - Intl Results'!C:C,"L")</f>
        <v>2</v>
      </c>
      <c r="J284">
        <f>SUMIFS('Rugby Union - Intl Results'!E:E,'Rugby Union - Intl Results'!B:B,E284,'Rugby Union - Intl Results'!H:H,B284)</f>
        <v>36</v>
      </c>
      <c r="K284">
        <f>SUMIFS('Rugby Union - Intl Results'!F:F,'Rugby Union - Intl Results'!B:B,E284,'Rugby Union - Intl Results'!H:H,B284)</f>
        <v>37</v>
      </c>
      <c r="L284">
        <f t="shared" si="8"/>
        <v>-1</v>
      </c>
      <c r="O284" t="s">
        <v>30</v>
      </c>
      <c r="U284" s="95"/>
      <c r="V284" s="95"/>
      <c r="W284" s="95"/>
    </row>
    <row r="285" spans="1:23" x14ac:dyDescent="0.25">
      <c r="A285">
        <v>1958</v>
      </c>
      <c r="B285" t="s">
        <v>2859</v>
      </c>
      <c r="D285">
        <v>4</v>
      </c>
      <c r="E285" t="s">
        <v>503</v>
      </c>
      <c r="F285" s="1">
        <f t="shared" si="9"/>
        <v>3</v>
      </c>
      <c r="G285">
        <f>COUNTIFS('Rugby Union - Intl Results'!B:B,E285,'Rugby Union - Intl Results'!H:H,B285,'Rugby Union - Intl Results'!C:C,"W")</f>
        <v>1</v>
      </c>
      <c r="H285">
        <f>COUNTIFS('Rugby Union - Intl Results'!B:B,E285,'Rugby Union - Intl Results'!H:H,B285,'Rugby Union - Intl Results'!C:C,"D")</f>
        <v>1</v>
      </c>
      <c r="I285">
        <f>COUNTIFS('Rugby Union - Intl Results'!B:B,E285,'Rugby Union - Intl Results'!H:H,B285,'Rugby Union - Intl Results'!C:C,"L")</f>
        <v>2</v>
      </c>
      <c r="J285">
        <f>SUMIFS('Rugby Union - Intl Results'!E:E,'Rugby Union - Intl Results'!B:B,E285,'Rugby Union - Intl Results'!H:H,B285)</f>
        <v>23</v>
      </c>
      <c r="K285">
        <f>SUMIFS('Rugby Union - Intl Results'!F:F,'Rugby Union - Intl Results'!B:B,E285,'Rugby Union - Intl Results'!H:H,B285)</f>
        <v>32</v>
      </c>
      <c r="L285">
        <f t="shared" si="8"/>
        <v>-9</v>
      </c>
      <c r="O285" t="s">
        <v>30</v>
      </c>
      <c r="U285" s="95"/>
      <c r="V285" s="95"/>
      <c r="W285" s="95"/>
    </row>
    <row r="286" spans="1:23" x14ac:dyDescent="0.25">
      <c r="A286">
        <v>1958</v>
      </c>
      <c r="B286" t="s">
        <v>2859</v>
      </c>
      <c r="D286">
        <v>5</v>
      </c>
      <c r="E286" t="s">
        <v>1825</v>
      </c>
      <c r="F286" s="1">
        <f t="shared" si="9"/>
        <v>2</v>
      </c>
      <c r="G286">
        <f>COUNTIFS('Rugby Union - Intl Results'!B:B,E286,'Rugby Union - Intl Results'!H:H,B286,'Rugby Union - Intl Results'!C:C,"W")</f>
        <v>1</v>
      </c>
      <c r="H286">
        <f>COUNTIFS('Rugby Union - Intl Results'!B:B,E286,'Rugby Union - Intl Results'!H:H,B286,'Rugby Union - Intl Results'!C:C,"D")</f>
        <v>0</v>
      </c>
      <c r="I286">
        <f>COUNTIFS('Rugby Union - Intl Results'!B:B,E286,'Rugby Union - Intl Results'!H:H,B286,'Rugby Union - Intl Results'!C:C,"L")</f>
        <v>3</v>
      </c>
      <c r="J286">
        <f>SUMIFS('Rugby Union - Intl Results'!E:E,'Rugby Union - Intl Results'!B:B,E286,'Rugby Union - Intl Results'!H:H,B286)</f>
        <v>24</v>
      </c>
      <c r="K286">
        <f>SUMIFS('Rugby Union - Intl Results'!F:F,'Rugby Union - Intl Results'!B:B,E286,'Rugby Union - Intl Results'!H:H,B286)</f>
        <v>32</v>
      </c>
      <c r="L286">
        <f t="shared" si="8"/>
        <v>-8</v>
      </c>
      <c r="O286" t="s">
        <v>30</v>
      </c>
      <c r="U286" s="95"/>
      <c r="V286" s="95"/>
      <c r="W286" s="95"/>
    </row>
    <row r="287" spans="1:23" x14ac:dyDescent="0.25">
      <c r="A287">
        <v>1959</v>
      </c>
      <c r="B287" t="s">
        <v>2858</v>
      </c>
      <c r="D287">
        <v>1</v>
      </c>
      <c r="E287" t="s">
        <v>164</v>
      </c>
      <c r="F287" s="1">
        <f t="shared" si="9"/>
        <v>5</v>
      </c>
      <c r="G287">
        <f>COUNTIFS('Rugby Union - Intl Results'!B:B,E287,'Rugby Union - Intl Results'!H:H,B287,'Rugby Union - Intl Results'!C:C,"W")</f>
        <v>2</v>
      </c>
      <c r="H287">
        <f>COUNTIFS('Rugby Union - Intl Results'!B:B,E287,'Rugby Union - Intl Results'!H:H,B287,'Rugby Union - Intl Results'!C:C,"D")</f>
        <v>1</v>
      </c>
      <c r="I287">
        <f>COUNTIFS('Rugby Union - Intl Results'!B:B,E287,'Rugby Union - Intl Results'!H:H,B287,'Rugby Union - Intl Results'!C:C,"L")</f>
        <v>1</v>
      </c>
      <c r="J287">
        <f>SUMIFS('Rugby Union - Intl Results'!E:E,'Rugby Union - Intl Results'!B:B,E287,'Rugby Union - Intl Results'!H:H,B287)</f>
        <v>28</v>
      </c>
      <c r="K287">
        <f>SUMIFS('Rugby Union - Intl Results'!F:F,'Rugby Union - Intl Results'!B:B,E287,'Rugby Union - Intl Results'!H:H,B287)</f>
        <v>15</v>
      </c>
      <c r="L287">
        <f t="shared" si="8"/>
        <v>13</v>
      </c>
      <c r="O287" t="s">
        <v>30</v>
      </c>
      <c r="U287" s="95" t="s">
        <v>30</v>
      </c>
      <c r="V287" s="95"/>
      <c r="W287" s="95"/>
    </row>
    <row r="288" spans="1:23" x14ac:dyDescent="0.25">
      <c r="A288">
        <v>1959</v>
      </c>
      <c r="B288" t="s">
        <v>2858</v>
      </c>
      <c r="D288">
        <v>2</v>
      </c>
      <c r="E288" t="s">
        <v>1825</v>
      </c>
      <c r="F288" s="1">
        <f t="shared" si="9"/>
        <v>4</v>
      </c>
      <c r="G288">
        <f>COUNTIFS('Rugby Union - Intl Results'!B:B,E288,'Rugby Union - Intl Results'!H:H,B288,'Rugby Union - Intl Results'!C:C,"W")</f>
        <v>2</v>
      </c>
      <c r="H288">
        <f>COUNTIFS('Rugby Union - Intl Results'!B:B,E288,'Rugby Union - Intl Results'!H:H,B288,'Rugby Union - Intl Results'!C:C,"D")</f>
        <v>0</v>
      </c>
      <c r="I288">
        <f>COUNTIFS('Rugby Union - Intl Results'!B:B,E288,'Rugby Union - Intl Results'!H:H,B288,'Rugby Union - Intl Results'!C:C,"L")</f>
        <v>2</v>
      </c>
      <c r="J288">
        <f>SUMIFS('Rugby Union - Intl Results'!E:E,'Rugby Union - Intl Results'!B:B,E288,'Rugby Union - Intl Results'!H:H,B288)</f>
        <v>23</v>
      </c>
      <c r="K288">
        <f>SUMIFS('Rugby Union - Intl Results'!F:F,'Rugby Union - Intl Results'!B:B,E288,'Rugby Union - Intl Results'!H:H,B288)</f>
        <v>19</v>
      </c>
      <c r="L288">
        <f t="shared" si="8"/>
        <v>4</v>
      </c>
      <c r="O288" t="s">
        <v>30</v>
      </c>
      <c r="U288" s="95"/>
      <c r="V288" s="95"/>
      <c r="W288" s="95"/>
    </row>
    <row r="289" spans="1:23" x14ac:dyDescent="0.25">
      <c r="A289">
        <v>1959</v>
      </c>
      <c r="B289" t="s">
        <v>2858</v>
      </c>
      <c r="D289">
        <v>3</v>
      </c>
      <c r="E289" t="s">
        <v>1264</v>
      </c>
      <c r="F289" s="1">
        <f t="shared" si="9"/>
        <v>4</v>
      </c>
      <c r="G289">
        <f>COUNTIFS('Rugby Union - Intl Results'!B:B,E289,'Rugby Union - Intl Results'!H:H,B289,'Rugby Union - Intl Results'!C:C,"W")</f>
        <v>2</v>
      </c>
      <c r="H289">
        <f>COUNTIFS('Rugby Union - Intl Results'!B:B,E289,'Rugby Union - Intl Results'!H:H,B289,'Rugby Union - Intl Results'!C:C,"D")</f>
        <v>0</v>
      </c>
      <c r="I289">
        <f>COUNTIFS('Rugby Union - Intl Results'!B:B,E289,'Rugby Union - Intl Results'!H:H,B289,'Rugby Union - Intl Results'!C:C,"L")</f>
        <v>2</v>
      </c>
      <c r="J289">
        <f>SUMIFS('Rugby Union - Intl Results'!E:E,'Rugby Union - Intl Results'!B:B,E289,'Rugby Union - Intl Results'!H:H,B289)</f>
        <v>21</v>
      </c>
      <c r="K289">
        <f>SUMIFS('Rugby Union - Intl Results'!F:F,'Rugby Union - Intl Results'!B:B,E289,'Rugby Union - Intl Results'!H:H,B289)</f>
        <v>23</v>
      </c>
      <c r="L289">
        <f t="shared" si="8"/>
        <v>-2</v>
      </c>
      <c r="O289" t="s">
        <v>30</v>
      </c>
      <c r="U289" s="95"/>
      <c r="V289" s="95"/>
      <c r="W289" s="95"/>
    </row>
    <row r="290" spans="1:23" x14ac:dyDescent="0.25">
      <c r="A290">
        <v>1959</v>
      </c>
      <c r="B290" t="s">
        <v>2858</v>
      </c>
      <c r="D290">
        <v>4</v>
      </c>
      <c r="E290" t="s">
        <v>376</v>
      </c>
      <c r="F290" s="1">
        <f t="shared" si="9"/>
        <v>4</v>
      </c>
      <c r="G290">
        <f>COUNTIFS('Rugby Union - Intl Results'!B:B,E290,'Rugby Union - Intl Results'!H:H,B290,'Rugby Union - Intl Results'!C:C,"W")</f>
        <v>1</v>
      </c>
      <c r="H290">
        <f>COUNTIFS('Rugby Union - Intl Results'!B:B,E290,'Rugby Union - Intl Results'!H:H,B290,'Rugby Union - Intl Results'!C:C,"D")</f>
        <v>2</v>
      </c>
      <c r="I290">
        <f>COUNTIFS('Rugby Union - Intl Results'!B:B,E290,'Rugby Union - Intl Results'!H:H,B290,'Rugby Union - Intl Results'!C:C,"L")</f>
        <v>1</v>
      </c>
      <c r="J290">
        <f>SUMIFS('Rugby Union - Intl Results'!E:E,'Rugby Union - Intl Results'!B:B,E290,'Rugby Union - Intl Results'!H:H,B290)</f>
        <v>9</v>
      </c>
      <c r="K290">
        <f>SUMIFS('Rugby Union - Intl Results'!F:F,'Rugby Union - Intl Results'!B:B,E290,'Rugby Union - Intl Results'!H:H,B290)</f>
        <v>11</v>
      </c>
      <c r="L290">
        <f t="shared" si="8"/>
        <v>-2</v>
      </c>
      <c r="O290" t="s">
        <v>30</v>
      </c>
      <c r="U290" s="95"/>
      <c r="V290" s="95"/>
      <c r="W290" s="95"/>
    </row>
    <row r="291" spans="1:23" x14ac:dyDescent="0.25">
      <c r="A291">
        <v>1959</v>
      </c>
      <c r="B291" t="s">
        <v>2858</v>
      </c>
      <c r="D291">
        <v>5</v>
      </c>
      <c r="E291" t="s">
        <v>503</v>
      </c>
      <c r="F291" s="1">
        <f t="shared" si="9"/>
        <v>3</v>
      </c>
      <c r="G291">
        <f>COUNTIFS('Rugby Union - Intl Results'!B:B,E291,'Rugby Union - Intl Results'!H:H,B291,'Rugby Union - Intl Results'!C:C,"W")</f>
        <v>1</v>
      </c>
      <c r="H291">
        <f>COUNTIFS('Rugby Union - Intl Results'!B:B,E291,'Rugby Union - Intl Results'!H:H,B291,'Rugby Union - Intl Results'!C:C,"D")</f>
        <v>1</v>
      </c>
      <c r="I291">
        <f>COUNTIFS('Rugby Union - Intl Results'!B:B,E291,'Rugby Union - Intl Results'!H:H,B291,'Rugby Union - Intl Results'!C:C,"L")</f>
        <v>2</v>
      </c>
      <c r="J291">
        <f>SUMIFS('Rugby Union - Intl Results'!E:E,'Rugby Union - Intl Results'!B:B,E291,'Rugby Union - Intl Results'!H:H,B291)</f>
        <v>12</v>
      </c>
      <c r="K291">
        <f>SUMIFS('Rugby Union - Intl Results'!F:F,'Rugby Union - Intl Results'!B:B,E291,'Rugby Union - Intl Results'!H:H,B291)</f>
        <v>25</v>
      </c>
      <c r="L291">
        <f t="shared" si="8"/>
        <v>-13</v>
      </c>
      <c r="O291" t="s">
        <v>30</v>
      </c>
      <c r="U291" s="95"/>
      <c r="V291" s="95"/>
      <c r="W291" s="95"/>
    </row>
    <row r="292" spans="1:23" x14ac:dyDescent="0.25">
      <c r="A292">
        <v>1960</v>
      </c>
      <c r="B292" t="s">
        <v>2857</v>
      </c>
      <c r="D292">
        <v>1</v>
      </c>
      <c r="E292" t="s">
        <v>164</v>
      </c>
      <c r="F292" s="1">
        <f t="shared" si="9"/>
        <v>7</v>
      </c>
      <c r="G292">
        <f>COUNTIFS('Rugby Union - Intl Results'!B:B,E292,'Rugby Union - Intl Results'!H:H,B292,'Rugby Union - Intl Results'!C:C,"W")</f>
        <v>3</v>
      </c>
      <c r="H292">
        <f>COUNTIFS('Rugby Union - Intl Results'!B:B,E292,'Rugby Union - Intl Results'!H:H,B292,'Rugby Union - Intl Results'!C:C,"D")</f>
        <v>1</v>
      </c>
      <c r="I292">
        <f>COUNTIFS('Rugby Union - Intl Results'!B:B,E292,'Rugby Union - Intl Results'!H:H,B292,'Rugby Union - Intl Results'!C:C,"L")</f>
        <v>0</v>
      </c>
      <c r="J292">
        <f>SUMIFS('Rugby Union - Intl Results'!E:E,'Rugby Union - Intl Results'!B:B,E292,'Rugby Union - Intl Results'!H:H,B292)</f>
        <v>55</v>
      </c>
      <c r="K292">
        <f>SUMIFS('Rugby Union - Intl Results'!F:F,'Rugby Union - Intl Results'!B:B,E292,'Rugby Union - Intl Results'!H:H,B292)</f>
        <v>28</v>
      </c>
      <c r="L292">
        <f t="shared" si="8"/>
        <v>27</v>
      </c>
      <c r="O292" t="s">
        <v>30</v>
      </c>
      <c r="U292" s="95" t="s">
        <v>30</v>
      </c>
      <c r="V292" s="95"/>
      <c r="W292" s="95"/>
    </row>
    <row r="293" spans="1:23" x14ac:dyDescent="0.25">
      <c r="A293">
        <v>1960</v>
      </c>
      <c r="B293" t="s">
        <v>2857</v>
      </c>
      <c r="D293">
        <v>2</v>
      </c>
      <c r="E293" t="s">
        <v>376</v>
      </c>
      <c r="F293" s="1">
        <f t="shared" si="9"/>
        <v>7</v>
      </c>
      <c r="G293">
        <f>COUNTIFS('Rugby Union - Intl Results'!B:B,E293,'Rugby Union - Intl Results'!H:H,B293,'Rugby Union - Intl Results'!C:C,"W")</f>
        <v>3</v>
      </c>
      <c r="H293">
        <f>COUNTIFS('Rugby Union - Intl Results'!B:B,E293,'Rugby Union - Intl Results'!H:H,B293,'Rugby Union - Intl Results'!C:C,"D")</f>
        <v>1</v>
      </c>
      <c r="I293">
        <f>COUNTIFS('Rugby Union - Intl Results'!B:B,E293,'Rugby Union - Intl Results'!H:H,B293,'Rugby Union - Intl Results'!C:C,"L")</f>
        <v>0</v>
      </c>
      <c r="J293">
        <f>SUMIFS('Rugby Union - Intl Results'!E:E,'Rugby Union - Intl Results'!B:B,E293,'Rugby Union - Intl Results'!H:H,B293)</f>
        <v>46</v>
      </c>
      <c r="K293">
        <f>SUMIFS('Rugby Union - Intl Results'!F:F,'Rugby Union - Intl Results'!B:B,E293,'Rugby Union - Intl Results'!H:H,B293)</f>
        <v>26</v>
      </c>
      <c r="L293">
        <f t="shared" si="8"/>
        <v>20</v>
      </c>
      <c r="O293" t="s">
        <v>30</v>
      </c>
      <c r="U293" s="95" t="s">
        <v>30</v>
      </c>
      <c r="V293" s="95" t="s">
        <v>30</v>
      </c>
      <c r="W293" s="95"/>
    </row>
    <row r="294" spans="1:23" x14ac:dyDescent="0.25">
      <c r="A294">
        <v>1960</v>
      </c>
      <c r="B294" t="s">
        <v>2857</v>
      </c>
      <c r="D294">
        <v>3</v>
      </c>
      <c r="E294" t="s">
        <v>1264</v>
      </c>
      <c r="F294" s="1">
        <f t="shared" si="9"/>
        <v>4</v>
      </c>
      <c r="G294">
        <f>COUNTIFS('Rugby Union - Intl Results'!B:B,E294,'Rugby Union - Intl Results'!H:H,B294,'Rugby Union - Intl Results'!C:C,"W")</f>
        <v>2</v>
      </c>
      <c r="H294">
        <f>COUNTIFS('Rugby Union - Intl Results'!B:B,E294,'Rugby Union - Intl Results'!H:H,B294,'Rugby Union - Intl Results'!C:C,"D")</f>
        <v>0</v>
      </c>
      <c r="I294">
        <f>COUNTIFS('Rugby Union - Intl Results'!B:B,E294,'Rugby Union - Intl Results'!H:H,B294,'Rugby Union - Intl Results'!C:C,"L")</f>
        <v>2</v>
      </c>
      <c r="J294">
        <f>SUMIFS('Rugby Union - Intl Results'!E:E,'Rugby Union - Intl Results'!B:B,E294,'Rugby Union - Intl Results'!H:H,B294)</f>
        <v>32</v>
      </c>
      <c r="K294">
        <f>SUMIFS('Rugby Union - Intl Results'!F:F,'Rugby Union - Intl Results'!B:B,E294,'Rugby Union - Intl Results'!H:H,B294)</f>
        <v>39</v>
      </c>
      <c r="L294">
        <f t="shared" si="8"/>
        <v>-7</v>
      </c>
      <c r="O294" t="s">
        <v>30</v>
      </c>
      <c r="U294" s="95"/>
      <c r="V294" s="95"/>
      <c r="W294" s="95"/>
    </row>
    <row r="295" spans="1:23" x14ac:dyDescent="0.25">
      <c r="A295">
        <v>1960</v>
      </c>
      <c r="B295" t="s">
        <v>2857</v>
      </c>
      <c r="D295">
        <v>4</v>
      </c>
      <c r="E295" t="s">
        <v>503</v>
      </c>
      <c r="F295" s="1">
        <f t="shared" si="9"/>
        <v>2</v>
      </c>
      <c r="G295">
        <f>COUNTIFS('Rugby Union - Intl Results'!B:B,E295,'Rugby Union - Intl Results'!H:H,B295,'Rugby Union - Intl Results'!C:C,"W")</f>
        <v>1</v>
      </c>
      <c r="H295">
        <f>COUNTIFS('Rugby Union - Intl Results'!B:B,E295,'Rugby Union - Intl Results'!H:H,B295,'Rugby Union - Intl Results'!C:C,"D")</f>
        <v>0</v>
      </c>
      <c r="I295">
        <f>COUNTIFS('Rugby Union - Intl Results'!B:B,E295,'Rugby Union - Intl Results'!H:H,B295,'Rugby Union - Intl Results'!C:C,"L")</f>
        <v>3</v>
      </c>
      <c r="J295">
        <f>SUMIFS('Rugby Union - Intl Results'!E:E,'Rugby Union - Intl Results'!B:B,E295,'Rugby Union - Intl Results'!H:H,B295)</f>
        <v>29</v>
      </c>
      <c r="K295">
        <f>SUMIFS('Rugby Union - Intl Results'!F:F,'Rugby Union - Intl Results'!B:B,E295,'Rugby Union - Intl Results'!H:H,B295)</f>
        <v>47</v>
      </c>
      <c r="L295">
        <f t="shared" si="8"/>
        <v>-18</v>
      </c>
      <c r="O295" t="s">
        <v>30</v>
      </c>
      <c r="U295" s="95"/>
      <c r="V295" s="95"/>
      <c r="W295" s="95"/>
    </row>
    <row r="296" spans="1:23" x14ac:dyDescent="0.25">
      <c r="A296">
        <v>1960</v>
      </c>
      <c r="B296" t="s">
        <v>2857</v>
      </c>
      <c r="D296">
        <v>5</v>
      </c>
      <c r="E296" t="s">
        <v>1825</v>
      </c>
      <c r="F296" s="1">
        <f t="shared" si="9"/>
        <v>0</v>
      </c>
      <c r="G296">
        <f>COUNTIFS('Rugby Union - Intl Results'!B:B,E296,'Rugby Union - Intl Results'!H:H,B296,'Rugby Union - Intl Results'!C:C,"W")</f>
        <v>0</v>
      </c>
      <c r="H296">
        <f>COUNTIFS('Rugby Union - Intl Results'!B:B,E296,'Rugby Union - Intl Results'!H:H,B296,'Rugby Union - Intl Results'!C:C,"D")</f>
        <v>0</v>
      </c>
      <c r="I296">
        <f>COUNTIFS('Rugby Union - Intl Results'!B:B,E296,'Rugby Union - Intl Results'!H:H,B296,'Rugby Union - Intl Results'!C:C,"L")</f>
        <v>4</v>
      </c>
      <c r="J296">
        <f>SUMIFS('Rugby Union - Intl Results'!E:E,'Rugby Union - Intl Results'!B:B,E296,'Rugby Union - Intl Results'!H:H,B296)</f>
        <v>25</v>
      </c>
      <c r="K296">
        <f>SUMIFS('Rugby Union - Intl Results'!F:F,'Rugby Union - Intl Results'!B:B,E296,'Rugby Union - Intl Results'!H:H,B296)</f>
        <v>47</v>
      </c>
      <c r="L296">
        <f t="shared" si="8"/>
        <v>-22</v>
      </c>
      <c r="O296" t="s">
        <v>30</v>
      </c>
      <c r="U296" s="95"/>
      <c r="V296" s="95"/>
      <c r="W296" s="95"/>
    </row>
    <row r="297" spans="1:23" x14ac:dyDescent="0.25">
      <c r="A297">
        <v>1961</v>
      </c>
      <c r="B297" t="s">
        <v>2856</v>
      </c>
      <c r="D297">
        <v>1</v>
      </c>
      <c r="E297" t="s">
        <v>164</v>
      </c>
      <c r="F297" s="1">
        <f t="shared" si="9"/>
        <v>7</v>
      </c>
      <c r="G297">
        <f>COUNTIFS('Rugby Union - Intl Results'!B:B,E297,'Rugby Union - Intl Results'!H:H,B297,'Rugby Union - Intl Results'!C:C,"W")</f>
        <v>3</v>
      </c>
      <c r="H297">
        <f>COUNTIFS('Rugby Union - Intl Results'!B:B,E297,'Rugby Union - Intl Results'!H:H,B297,'Rugby Union - Intl Results'!C:C,"D")</f>
        <v>1</v>
      </c>
      <c r="I297">
        <f>COUNTIFS('Rugby Union - Intl Results'!B:B,E297,'Rugby Union - Intl Results'!H:H,B297,'Rugby Union - Intl Results'!C:C,"L")</f>
        <v>0</v>
      </c>
      <c r="J297">
        <f>SUMIFS('Rugby Union - Intl Results'!E:E,'Rugby Union - Intl Results'!B:B,E297,'Rugby Union - Intl Results'!H:H,B297)</f>
        <v>39</v>
      </c>
      <c r="K297">
        <f>SUMIFS('Rugby Union - Intl Results'!F:F,'Rugby Union - Intl Results'!B:B,E297,'Rugby Union - Intl Results'!H:H,B297)</f>
        <v>14</v>
      </c>
      <c r="L297">
        <f t="shared" si="8"/>
        <v>25</v>
      </c>
      <c r="O297" t="s">
        <v>30</v>
      </c>
      <c r="U297" s="95" t="s">
        <v>30</v>
      </c>
      <c r="V297" s="95"/>
      <c r="W297" s="95"/>
    </row>
    <row r="298" spans="1:23" x14ac:dyDescent="0.25">
      <c r="A298">
        <v>1961</v>
      </c>
      <c r="B298" t="s">
        <v>2856</v>
      </c>
      <c r="D298">
        <v>2</v>
      </c>
      <c r="E298" t="s">
        <v>1264</v>
      </c>
      <c r="F298" s="1">
        <f t="shared" si="9"/>
        <v>4</v>
      </c>
      <c r="G298">
        <f>COUNTIFS('Rugby Union - Intl Results'!B:B,E298,'Rugby Union - Intl Results'!H:H,B298,'Rugby Union - Intl Results'!C:C,"W")</f>
        <v>2</v>
      </c>
      <c r="H298">
        <f>COUNTIFS('Rugby Union - Intl Results'!B:B,E298,'Rugby Union - Intl Results'!H:H,B298,'Rugby Union - Intl Results'!C:C,"D")</f>
        <v>0</v>
      </c>
      <c r="I298">
        <f>COUNTIFS('Rugby Union - Intl Results'!B:B,E298,'Rugby Union - Intl Results'!H:H,B298,'Rugby Union - Intl Results'!C:C,"L")</f>
        <v>2</v>
      </c>
      <c r="J298">
        <f>SUMIFS('Rugby Union - Intl Results'!E:E,'Rugby Union - Intl Results'!B:B,E298,'Rugby Union - Intl Results'!H:H,B298)</f>
        <v>21</v>
      </c>
      <c r="K298">
        <f>SUMIFS('Rugby Union - Intl Results'!F:F,'Rugby Union - Intl Results'!B:B,E298,'Rugby Union - Intl Results'!H:H,B298)</f>
        <v>14</v>
      </c>
      <c r="L298">
        <f t="shared" si="8"/>
        <v>7</v>
      </c>
      <c r="O298" t="s">
        <v>30</v>
      </c>
      <c r="U298" s="95"/>
      <c r="V298" s="95"/>
      <c r="W298" s="95"/>
    </row>
    <row r="299" spans="1:23" x14ac:dyDescent="0.25">
      <c r="A299">
        <v>1961</v>
      </c>
      <c r="B299" t="s">
        <v>2856</v>
      </c>
      <c r="D299">
        <v>3</v>
      </c>
      <c r="E299" t="s">
        <v>503</v>
      </c>
      <c r="F299" s="1">
        <f t="shared" si="9"/>
        <v>4</v>
      </c>
      <c r="G299">
        <f>COUNTIFS('Rugby Union - Intl Results'!B:B,E299,'Rugby Union - Intl Results'!H:H,B299,'Rugby Union - Intl Results'!C:C,"W")</f>
        <v>2</v>
      </c>
      <c r="H299">
        <f>COUNTIFS('Rugby Union - Intl Results'!B:B,E299,'Rugby Union - Intl Results'!H:H,B299,'Rugby Union - Intl Results'!C:C,"D")</f>
        <v>0</v>
      </c>
      <c r="I299">
        <f>COUNTIFS('Rugby Union - Intl Results'!B:B,E299,'Rugby Union - Intl Results'!H:H,B299,'Rugby Union - Intl Results'!C:C,"L")</f>
        <v>2</v>
      </c>
      <c r="J299">
        <f>SUMIFS('Rugby Union - Intl Results'!E:E,'Rugby Union - Intl Results'!B:B,E299,'Rugby Union - Intl Results'!H:H,B299)</f>
        <v>19</v>
      </c>
      <c r="K299">
        <f>SUMIFS('Rugby Union - Intl Results'!F:F,'Rugby Union - Intl Results'!B:B,E299,'Rugby Union - Intl Results'!H:H,B299)</f>
        <v>25</v>
      </c>
      <c r="L299">
        <f t="shared" si="8"/>
        <v>-6</v>
      </c>
      <c r="O299" t="s">
        <v>30</v>
      </c>
      <c r="U299" s="95"/>
      <c r="V299" s="95"/>
      <c r="W299" s="95"/>
    </row>
    <row r="300" spans="1:23" x14ac:dyDescent="0.25">
      <c r="A300">
        <v>1961</v>
      </c>
      <c r="B300" t="s">
        <v>2856</v>
      </c>
      <c r="D300">
        <v>4</v>
      </c>
      <c r="E300" t="s">
        <v>376</v>
      </c>
      <c r="F300" s="1">
        <f t="shared" si="9"/>
        <v>3</v>
      </c>
      <c r="G300">
        <f>COUNTIFS('Rugby Union - Intl Results'!B:B,E300,'Rugby Union - Intl Results'!H:H,B300,'Rugby Union - Intl Results'!C:C,"W")</f>
        <v>1</v>
      </c>
      <c r="H300">
        <f>COUNTIFS('Rugby Union - Intl Results'!B:B,E300,'Rugby Union - Intl Results'!H:H,B300,'Rugby Union - Intl Results'!C:C,"D")</f>
        <v>1</v>
      </c>
      <c r="I300">
        <f>COUNTIFS('Rugby Union - Intl Results'!B:B,E300,'Rugby Union - Intl Results'!H:H,B300,'Rugby Union - Intl Results'!C:C,"L")</f>
        <v>2</v>
      </c>
      <c r="J300">
        <f>SUMIFS('Rugby Union - Intl Results'!E:E,'Rugby Union - Intl Results'!B:B,E300,'Rugby Union - Intl Results'!H:H,B300)</f>
        <v>22</v>
      </c>
      <c r="K300">
        <f>SUMIFS('Rugby Union - Intl Results'!F:F,'Rugby Union - Intl Results'!B:B,E300,'Rugby Union - Intl Results'!H:H,B300)</f>
        <v>22</v>
      </c>
      <c r="L300">
        <f t="shared" si="8"/>
        <v>0</v>
      </c>
      <c r="O300" t="s">
        <v>30</v>
      </c>
      <c r="U300" s="95"/>
      <c r="V300" s="95"/>
      <c r="W300" s="95"/>
    </row>
    <row r="301" spans="1:23" x14ac:dyDescent="0.25">
      <c r="A301">
        <v>1961</v>
      </c>
      <c r="B301" t="s">
        <v>2856</v>
      </c>
      <c r="D301">
        <v>5</v>
      </c>
      <c r="E301" t="s">
        <v>1825</v>
      </c>
      <c r="F301" s="1">
        <f t="shared" si="9"/>
        <v>2</v>
      </c>
      <c r="G301">
        <f>COUNTIFS('Rugby Union - Intl Results'!B:B,E301,'Rugby Union - Intl Results'!H:H,B301,'Rugby Union - Intl Results'!C:C,"W")</f>
        <v>1</v>
      </c>
      <c r="H301">
        <f>COUNTIFS('Rugby Union - Intl Results'!B:B,E301,'Rugby Union - Intl Results'!H:H,B301,'Rugby Union - Intl Results'!C:C,"D")</f>
        <v>0</v>
      </c>
      <c r="I301">
        <f>COUNTIFS('Rugby Union - Intl Results'!B:B,E301,'Rugby Union - Intl Results'!H:H,B301,'Rugby Union - Intl Results'!C:C,"L")</f>
        <v>3</v>
      </c>
      <c r="J301">
        <f>SUMIFS('Rugby Union - Intl Results'!E:E,'Rugby Union - Intl Results'!B:B,E301,'Rugby Union - Intl Results'!H:H,B301)</f>
        <v>22</v>
      </c>
      <c r="K301">
        <f>SUMIFS('Rugby Union - Intl Results'!F:F,'Rugby Union - Intl Results'!B:B,E301,'Rugby Union - Intl Results'!H:H,B301)</f>
        <v>48</v>
      </c>
      <c r="L301">
        <f t="shared" si="8"/>
        <v>-26</v>
      </c>
      <c r="O301" t="s">
        <v>30</v>
      </c>
      <c r="U301" s="95"/>
      <c r="V301" s="95"/>
      <c r="W301" s="95"/>
    </row>
    <row r="302" spans="1:23" x14ac:dyDescent="0.25">
      <c r="A302">
        <v>1962</v>
      </c>
      <c r="B302" t="s">
        <v>2855</v>
      </c>
      <c r="D302">
        <v>1</v>
      </c>
      <c r="E302" t="s">
        <v>164</v>
      </c>
      <c r="F302" s="1">
        <f t="shared" si="9"/>
        <v>6</v>
      </c>
      <c r="G302">
        <f>COUNTIFS('Rugby Union - Intl Results'!B:B,E302,'Rugby Union - Intl Results'!H:H,B302,'Rugby Union - Intl Results'!C:C,"W")</f>
        <v>3</v>
      </c>
      <c r="H302">
        <f>COUNTIFS('Rugby Union - Intl Results'!B:B,E302,'Rugby Union - Intl Results'!H:H,B302,'Rugby Union - Intl Results'!C:C,"D")</f>
        <v>0</v>
      </c>
      <c r="I302">
        <f>COUNTIFS('Rugby Union - Intl Results'!B:B,E302,'Rugby Union - Intl Results'!H:H,B302,'Rugby Union - Intl Results'!C:C,"L")</f>
        <v>1</v>
      </c>
      <c r="J302">
        <f>SUMIFS('Rugby Union - Intl Results'!E:E,'Rugby Union - Intl Results'!B:B,E302,'Rugby Union - Intl Results'!H:H,B302)</f>
        <v>35</v>
      </c>
      <c r="K302">
        <f>SUMIFS('Rugby Union - Intl Results'!F:F,'Rugby Union - Intl Results'!B:B,E302,'Rugby Union - Intl Results'!H:H,B302)</f>
        <v>6</v>
      </c>
      <c r="L302">
        <f t="shared" si="8"/>
        <v>29</v>
      </c>
      <c r="O302" t="s">
        <v>30</v>
      </c>
      <c r="U302" s="95" t="s">
        <v>30</v>
      </c>
      <c r="V302" s="95"/>
      <c r="W302" s="95"/>
    </row>
    <row r="303" spans="1:23" x14ac:dyDescent="0.25">
      <c r="A303">
        <v>1962</v>
      </c>
      <c r="B303" t="s">
        <v>2855</v>
      </c>
      <c r="D303">
        <v>2</v>
      </c>
      <c r="E303" t="s">
        <v>503</v>
      </c>
      <c r="F303" s="1">
        <f t="shared" si="9"/>
        <v>5</v>
      </c>
      <c r="G303">
        <f>COUNTIFS('Rugby Union - Intl Results'!B:B,E303,'Rugby Union - Intl Results'!H:H,B303,'Rugby Union - Intl Results'!C:C,"W")</f>
        <v>2</v>
      </c>
      <c r="H303">
        <f>COUNTIFS('Rugby Union - Intl Results'!B:B,E303,'Rugby Union - Intl Results'!H:H,B303,'Rugby Union - Intl Results'!C:C,"D")</f>
        <v>1</v>
      </c>
      <c r="I303">
        <f>COUNTIFS('Rugby Union - Intl Results'!B:B,E303,'Rugby Union - Intl Results'!H:H,B303,'Rugby Union - Intl Results'!C:C,"L")</f>
        <v>1</v>
      </c>
      <c r="J303">
        <f>SUMIFS('Rugby Union - Intl Results'!E:E,'Rugby Union - Intl Results'!B:B,E303,'Rugby Union - Intl Results'!H:H,B303)</f>
        <v>34</v>
      </c>
      <c r="K303">
        <f>SUMIFS('Rugby Union - Intl Results'!F:F,'Rugby Union - Intl Results'!B:B,E303,'Rugby Union - Intl Results'!H:H,B303)</f>
        <v>23</v>
      </c>
      <c r="L303">
        <f t="shared" si="8"/>
        <v>11</v>
      </c>
      <c r="O303" t="s">
        <v>30</v>
      </c>
      <c r="U303" s="95"/>
      <c r="V303" s="95"/>
      <c r="W303" s="95"/>
    </row>
    <row r="304" spans="1:23" x14ac:dyDescent="0.25">
      <c r="A304">
        <v>1962</v>
      </c>
      <c r="B304" t="s">
        <v>2855</v>
      </c>
      <c r="D304">
        <v>3</v>
      </c>
      <c r="E304" t="s">
        <v>376</v>
      </c>
      <c r="F304" s="1">
        <f t="shared" si="9"/>
        <v>4</v>
      </c>
      <c r="G304">
        <f>COUNTIFS('Rugby Union - Intl Results'!B:B,E304,'Rugby Union - Intl Results'!H:H,B304,'Rugby Union - Intl Results'!C:C,"W")</f>
        <v>1</v>
      </c>
      <c r="H304">
        <f>COUNTIFS('Rugby Union - Intl Results'!B:B,E304,'Rugby Union - Intl Results'!H:H,B304,'Rugby Union - Intl Results'!C:C,"D")</f>
        <v>2</v>
      </c>
      <c r="I304">
        <f>COUNTIFS('Rugby Union - Intl Results'!B:B,E304,'Rugby Union - Intl Results'!H:H,B304,'Rugby Union - Intl Results'!C:C,"L")</f>
        <v>1</v>
      </c>
      <c r="J304">
        <f>SUMIFS('Rugby Union - Intl Results'!E:E,'Rugby Union - Intl Results'!B:B,E304,'Rugby Union - Intl Results'!H:H,B304)</f>
        <v>19</v>
      </c>
      <c r="K304">
        <f>SUMIFS('Rugby Union - Intl Results'!F:F,'Rugby Union - Intl Results'!B:B,E304,'Rugby Union - Intl Results'!H:H,B304)</f>
        <v>16</v>
      </c>
      <c r="L304">
        <f t="shared" si="8"/>
        <v>3</v>
      </c>
      <c r="O304" t="s">
        <v>30</v>
      </c>
      <c r="U304" s="95"/>
      <c r="V304" s="95"/>
      <c r="W304" s="95"/>
    </row>
    <row r="305" spans="1:23" x14ac:dyDescent="0.25">
      <c r="A305">
        <v>1962</v>
      </c>
      <c r="B305" t="s">
        <v>2855</v>
      </c>
      <c r="D305">
        <v>4</v>
      </c>
      <c r="E305" t="s">
        <v>1264</v>
      </c>
      <c r="F305" s="1">
        <f t="shared" si="9"/>
        <v>4</v>
      </c>
      <c r="G305">
        <f>COUNTIFS('Rugby Union - Intl Results'!B:B,E305,'Rugby Union - Intl Results'!H:H,B305,'Rugby Union - Intl Results'!C:C,"W")</f>
        <v>1</v>
      </c>
      <c r="H305">
        <f>COUNTIFS('Rugby Union - Intl Results'!B:B,E305,'Rugby Union - Intl Results'!H:H,B305,'Rugby Union - Intl Results'!C:C,"D")</f>
        <v>2</v>
      </c>
      <c r="I305">
        <f>COUNTIFS('Rugby Union - Intl Results'!B:B,E305,'Rugby Union - Intl Results'!H:H,B305,'Rugby Union - Intl Results'!C:C,"L")</f>
        <v>1</v>
      </c>
      <c r="J305">
        <f>SUMIFS('Rugby Union - Intl Results'!E:E,'Rugby Union - Intl Results'!B:B,E305,'Rugby Union - Intl Results'!H:H,B305)</f>
        <v>9</v>
      </c>
      <c r="K305">
        <f>SUMIFS('Rugby Union - Intl Results'!F:F,'Rugby Union - Intl Results'!B:B,E305,'Rugby Union - Intl Results'!H:H,B305)</f>
        <v>11</v>
      </c>
      <c r="L305">
        <f t="shared" si="8"/>
        <v>-2</v>
      </c>
      <c r="O305" t="s">
        <v>30</v>
      </c>
      <c r="U305" s="95"/>
      <c r="V305" s="95"/>
      <c r="W305" s="95"/>
    </row>
    <row r="306" spans="1:23" x14ac:dyDescent="0.25">
      <c r="A306">
        <v>1962</v>
      </c>
      <c r="B306" t="s">
        <v>2855</v>
      </c>
      <c r="D306">
        <v>5</v>
      </c>
      <c r="E306" t="s">
        <v>1825</v>
      </c>
      <c r="F306" s="1">
        <f t="shared" si="9"/>
        <v>1</v>
      </c>
      <c r="G306">
        <f>COUNTIFS('Rugby Union - Intl Results'!B:B,E306,'Rugby Union - Intl Results'!H:H,B306,'Rugby Union - Intl Results'!C:C,"W")</f>
        <v>0</v>
      </c>
      <c r="H306">
        <f>COUNTIFS('Rugby Union - Intl Results'!B:B,E306,'Rugby Union - Intl Results'!H:H,B306,'Rugby Union - Intl Results'!C:C,"D")</f>
        <v>1</v>
      </c>
      <c r="I306">
        <f>COUNTIFS('Rugby Union - Intl Results'!B:B,E306,'Rugby Union - Intl Results'!H:H,B306,'Rugby Union - Intl Results'!C:C,"L")</f>
        <v>3</v>
      </c>
      <c r="J306">
        <f>SUMIFS('Rugby Union - Intl Results'!E:E,'Rugby Union - Intl Results'!B:B,E306,'Rugby Union - Intl Results'!H:H,B306)</f>
        <v>9</v>
      </c>
      <c r="K306">
        <f>SUMIFS('Rugby Union - Intl Results'!F:F,'Rugby Union - Intl Results'!B:B,E306,'Rugby Union - Intl Results'!H:H,B306)</f>
        <v>50</v>
      </c>
      <c r="L306">
        <f t="shared" si="8"/>
        <v>-41</v>
      </c>
      <c r="O306" t="s">
        <v>30</v>
      </c>
      <c r="U306" s="95"/>
      <c r="V306" s="95"/>
      <c r="W306" s="95"/>
    </row>
    <row r="307" spans="1:23" x14ac:dyDescent="0.25">
      <c r="A307">
        <v>1963</v>
      </c>
      <c r="B307" t="s">
        <v>2854</v>
      </c>
      <c r="D307">
        <v>1</v>
      </c>
      <c r="E307" t="s">
        <v>376</v>
      </c>
      <c r="F307" s="1">
        <f t="shared" si="9"/>
        <v>7</v>
      </c>
      <c r="G307">
        <f>COUNTIFS('Rugby Union - Intl Results'!B:B,E307,'Rugby Union - Intl Results'!H:H,B307,'Rugby Union - Intl Results'!C:C,"W")</f>
        <v>3</v>
      </c>
      <c r="H307">
        <f>COUNTIFS('Rugby Union - Intl Results'!B:B,E307,'Rugby Union - Intl Results'!H:H,B307,'Rugby Union - Intl Results'!C:C,"D")</f>
        <v>1</v>
      </c>
      <c r="I307">
        <f>COUNTIFS('Rugby Union - Intl Results'!B:B,E307,'Rugby Union - Intl Results'!H:H,B307,'Rugby Union - Intl Results'!C:C,"L")</f>
        <v>0</v>
      </c>
      <c r="J307">
        <f>SUMIFS('Rugby Union - Intl Results'!E:E,'Rugby Union - Intl Results'!B:B,E307,'Rugby Union - Intl Results'!H:H,B307)</f>
        <v>29</v>
      </c>
      <c r="K307">
        <f>SUMIFS('Rugby Union - Intl Results'!F:F,'Rugby Union - Intl Results'!B:B,E307,'Rugby Union - Intl Results'!H:H,B307)</f>
        <v>19</v>
      </c>
      <c r="L307">
        <f t="shared" si="8"/>
        <v>10</v>
      </c>
      <c r="O307" t="s">
        <v>30</v>
      </c>
      <c r="U307" s="95" t="s">
        <v>30</v>
      </c>
      <c r="V307" s="95"/>
      <c r="W307" s="95"/>
    </row>
    <row r="308" spans="1:23" x14ac:dyDescent="0.25">
      <c r="A308">
        <v>1963</v>
      </c>
      <c r="B308" t="s">
        <v>2854</v>
      </c>
      <c r="D308">
        <v>2</v>
      </c>
      <c r="E308" t="s">
        <v>164</v>
      </c>
      <c r="F308" s="1">
        <f t="shared" si="9"/>
        <v>4</v>
      </c>
      <c r="G308">
        <f>COUNTIFS('Rugby Union - Intl Results'!B:B,E308,'Rugby Union - Intl Results'!H:H,B308,'Rugby Union - Intl Results'!C:C,"W")</f>
        <v>2</v>
      </c>
      <c r="H308">
        <f>COUNTIFS('Rugby Union - Intl Results'!B:B,E308,'Rugby Union - Intl Results'!H:H,B308,'Rugby Union - Intl Results'!C:C,"D")</f>
        <v>0</v>
      </c>
      <c r="I308">
        <f>COUNTIFS('Rugby Union - Intl Results'!B:B,E308,'Rugby Union - Intl Results'!H:H,B308,'Rugby Union - Intl Results'!C:C,"L")</f>
        <v>2</v>
      </c>
      <c r="J308">
        <f>SUMIFS('Rugby Union - Intl Results'!E:E,'Rugby Union - Intl Results'!B:B,E308,'Rugby Union - Intl Results'!H:H,B308)</f>
        <v>40</v>
      </c>
      <c r="K308">
        <f>SUMIFS('Rugby Union - Intl Results'!F:F,'Rugby Union - Intl Results'!B:B,E308,'Rugby Union - Intl Results'!H:H,B308)</f>
        <v>25</v>
      </c>
      <c r="L308">
        <f t="shared" si="8"/>
        <v>15</v>
      </c>
      <c r="O308" t="s">
        <v>30</v>
      </c>
      <c r="U308" s="95"/>
      <c r="V308" s="95"/>
      <c r="W308" s="95"/>
    </row>
    <row r="309" spans="1:23" x14ac:dyDescent="0.25">
      <c r="A309">
        <v>1963</v>
      </c>
      <c r="B309" t="s">
        <v>2854</v>
      </c>
      <c r="D309">
        <v>3</v>
      </c>
      <c r="E309" t="s">
        <v>503</v>
      </c>
      <c r="F309" s="1">
        <f t="shared" si="9"/>
        <v>4</v>
      </c>
      <c r="G309">
        <f>COUNTIFS('Rugby Union - Intl Results'!B:B,E309,'Rugby Union - Intl Results'!H:H,B309,'Rugby Union - Intl Results'!C:C,"W")</f>
        <v>2</v>
      </c>
      <c r="H309">
        <f>COUNTIFS('Rugby Union - Intl Results'!B:B,E309,'Rugby Union - Intl Results'!H:H,B309,'Rugby Union - Intl Results'!C:C,"D")</f>
        <v>0</v>
      </c>
      <c r="I309">
        <f>COUNTIFS('Rugby Union - Intl Results'!B:B,E309,'Rugby Union - Intl Results'!H:H,B309,'Rugby Union - Intl Results'!C:C,"L")</f>
        <v>2</v>
      </c>
      <c r="J309">
        <f>SUMIFS('Rugby Union - Intl Results'!E:E,'Rugby Union - Intl Results'!B:B,E309,'Rugby Union - Intl Results'!H:H,B309)</f>
        <v>22</v>
      </c>
      <c r="K309">
        <f>SUMIFS('Rugby Union - Intl Results'!F:F,'Rugby Union - Intl Results'!B:B,E309,'Rugby Union - Intl Results'!H:H,B309)</f>
        <v>22</v>
      </c>
      <c r="L309">
        <f t="shared" si="8"/>
        <v>0</v>
      </c>
      <c r="O309" t="s">
        <v>30</v>
      </c>
      <c r="U309" s="95"/>
      <c r="V309" s="95"/>
      <c r="W309" s="95"/>
    </row>
    <row r="310" spans="1:23" x14ac:dyDescent="0.25">
      <c r="A310">
        <v>1963</v>
      </c>
      <c r="B310" t="s">
        <v>2854</v>
      </c>
      <c r="D310">
        <v>4</v>
      </c>
      <c r="E310" t="s">
        <v>1825</v>
      </c>
      <c r="F310" s="1">
        <f t="shared" si="9"/>
        <v>3</v>
      </c>
      <c r="G310">
        <f>COUNTIFS('Rugby Union - Intl Results'!B:B,E310,'Rugby Union - Intl Results'!H:H,B310,'Rugby Union - Intl Results'!C:C,"W")</f>
        <v>1</v>
      </c>
      <c r="H310">
        <f>COUNTIFS('Rugby Union - Intl Results'!B:B,E310,'Rugby Union - Intl Results'!H:H,B310,'Rugby Union - Intl Results'!C:C,"D")</f>
        <v>1</v>
      </c>
      <c r="I310">
        <f>COUNTIFS('Rugby Union - Intl Results'!B:B,E310,'Rugby Union - Intl Results'!H:H,B310,'Rugby Union - Intl Results'!C:C,"L")</f>
        <v>2</v>
      </c>
      <c r="J310">
        <f>SUMIFS('Rugby Union - Intl Results'!E:E,'Rugby Union - Intl Results'!B:B,E310,'Rugby Union - Intl Results'!H:H,B310)</f>
        <v>19</v>
      </c>
      <c r="K310">
        <f>SUMIFS('Rugby Union - Intl Results'!F:F,'Rugby Union - Intl Results'!B:B,E310,'Rugby Union - Intl Results'!H:H,B310)</f>
        <v>33</v>
      </c>
      <c r="L310">
        <f t="shared" si="8"/>
        <v>-14</v>
      </c>
      <c r="O310" t="s">
        <v>30</v>
      </c>
      <c r="U310" s="95"/>
      <c r="V310" s="95"/>
      <c r="W310" s="95"/>
    </row>
    <row r="311" spans="1:23" x14ac:dyDescent="0.25">
      <c r="A311">
        <v>1963</v>
      </c>
      <c r="B311" t="s">
        <v>2854</v>
      </c>
      <c r="D311">
        <v>5</v>
      </c>
      <c r="E311" t="s">
        <v>1264</v>
      </c>
      <c r="F311" s="1">
        <f t="shared" si="9"/>
        <v>2</v>
      </c>
      <c r="G311">
        <f>COUNTIFS('Rugby Union - Intl Results'!B:B,E311,'Rugby Union - Intl Results'!H:H,B311,'Rugby Union - Intl Results'!C:C,"W")</f>
        <v>1</v>
      </c>
      <c r="H311">
        <f>COUNTIFS('Rugby Union - Intl Results'!B:B,E311,'Rugby Union - Intl Results'!H:H,B311,'Rugby Union - Intl Results'!C:C,"D")</f>
        <v>0</v>
      </c>
      <c r="I311">
        <f>COUNTIFS('Rugby Union - Intl Results'!B:B,E311,'Rugby Union - Intl Results'!H:H,B311,'Rugby Union - Intl Results'!C:C,"L")</f>
        <v>3</v>
      </c>
      <c r="J311">
        <f>SUMIFS('Rugby Union - Intl Results'!E:E,'Rugby Union - Intl Results'!B:B,E311,'Rugby Union - Intl Results'!H:H,B311)</f>
        <v>21</v>
      </c>
      <c r="K311">
        <f>SUMIFS('Rugby Union - Intl Results'!F:F,'Rugby Union - Intl Results'!B:B,E311,'Rugby Union - Intl Results'!H:H,B311)</f>
        <v>32</v>
      </c>
      <c r="L311">
        <f t="shared" si="8"/>
        <v>-11</v>
      </c>
      <c r="O311" t="s">
        <v>30</v>
      </c>
      <c r="U311" s="95"/>
      <c r="V311" s="95"/>
      <c r="W311" s="95"/>
    </row>
    <row r="312" spans="1:23" x14ac:dyDescent="0.25">
      <c r="A312">
        <v>1964</v>
      </c>
      <c r="B312" t="s">
        <v>2853</v>
      </c>
      <c r="D312">
        <v>1</v>
      </c>
      <c r="E312" t="s">
        <v>1264</v>
      </c>
      <c r="F312" s="1">
        <f t="shared" si="9"/>
        <v>6</v>
      </c>
      <c r="G312">
        <f>COUNTIFS('Rugby Union - Intl Results'!B:B,E312,'Rugby Union - Intl Results'!H:H,B312,'Rugby Union - Intl Results'!C:C,"W")</f>
        <v>2</v>
      </c>
      <c r="H312">
        <f>COUNTIFS('Rugby Union - Intl Results'!B:B,E312,'Rugby Union - Intl Results'!H:H,B312,'Rugby Union - Intl Results'!C:C,"D")</f>
        <v>2</v>
      </c>
      <c r="I312">
        <f>COUNTIFS('Rugby Union - Intl Results'!B:B,E312,'Rugby Union - Intl Results'!H:H,B312,'Rugby Union - Intl Results'!C:C,"L")</f>
        <v>0</v>
      </c>
      <c r="J312">
        <f>SUMIFS('Rugby Union - Intl Results'!E:E,'Rugby Union - Intl Results'!B:B,E312,'Rugby Union - Intl Results'!H:H,B312)</f>
        <v>43</v>
      </c>
      <c r="K312">
        <f>SUMIFS('Rugby Union - Intl Results'!F:F,'Rugby Union - Intl Results'!B:B,E312,'Rugby Union - Intl Results'!H:H,B312)</f>
        <v>26</v>
      </c>
      <c r="L312">
        <f t="shared" si="8"/>
        <v>17</v>
      </c>
      <c r="O312" t="s">
        <v>30</v>
      </c>
      <c r="U312" s="95" t="s">
        <v>30</v>
      </c>
      <c r="V312" s="95"/>
      <c r="W312" s="95"/>
    </row>
    <row r="313" spans="1:23" x14ac:dyDescent="0.25">
      <c r="A313">
        <v>1964</v>
      </c>
      <c r="B313" t="s">
        <v>2853</v>
      </c>
      <c r="D313">
        <v>2</v>
      </c>
      <c r="E313" t="s">
        <v>503</v>
      </c>
      <c r="F313" s="1">
        <f t="shared" si="9"/>
        <v>6</v>
      </c>
      <c r="G313">
        <f>COUNTIFS('Rugby Union - Intl Results'!B:B,E313,'Rugby Union - Intl Results'!H:H,B313,'Rugby Union - Intl Results'!C:C,"W")</f>
        <v>3</v>
      </c>
      <c r="H313">
        <f>COUNTIFS('Rugby Union - Intl Results'!B:B,E313,'Rugby Union - Intl Results'!H:H,B313,'Rugby Union - Intl Results'!C:C,"D")</f>
        <v>0</v>
      </c>
      <c r="I313">
        <f>COUNTIFS('Rugby Union - Intl Results'!B:B,E313,'Rugby Union - Intl Results'!H:H,B313,'Rugby Union - Intl Results'!C:C,"L")</f>
        <v>1</v>
      </c>
      <c r="J313">
        <f>SUMIFS('Rugby Union - Intl Results'!E:E,'Rugby Union - Intl Results'!B:B,E313,'Rugby Union - Intl Results'!H:H,B313)</f>
        <v>34</v>
      </c>
      <c r="K313">
        <f>SUMIFS('Rugby Union - Intl Results'!F:F,'Rugby Union - Intl Results'!B:B,E313,'Rugby Union - Intl Results'!H:H,B313)</f>
        <v>20</v>
      </c>
      <c r="L313">
        <f t="shared" si="8"/>
        <v>14</v>
      </c>
      <c r="O313" t="s">
        <v>30</v>
      </c>
      <c r="U313" s="95" t="s">
        <v>30</v>
      </c>
      <c r="V313" s="95"/>
      <c r="W313" s="95"/>
    </row>
    <row r="314" spans="1:23" x14ac:dyDescent="0.25">
      <c r="A314">
        <v>1964</v>
      </c>
      <c r="B314" t="s">
        <v>2853</v>
      </c>
      <c r="D314">
        <v>3</v>
      </c>
      <c r="E314" t="s">
        <v>164</v>
      </c>
      <c r="F314" s="1">
        <f t="shared" si="9"/>
        <v>3</v>
      </c>
      <c r="G314">
        <f>COUNTIFS('Rugby Union - Intl Results'!B:B,E314,'Rugby Union - Intl Results'!H:H,B314,'Rugby Union - Intl Results'!C:C,"W")</f>
        <v>1</v>
      </c>
      <c r="H314">
        <f>COUNTIFS('Rugby Union - Intl Results'!B:B,E314,'Rugby Union - Intl Results'!H:H,B314,'Rugby Union - Intl Results'!C:C,"D")</f>
        <v>1</v>
      </c>
      <c r="I314">
        <f>COUNTIFS('Rugby Union - Intl Results'!B:B,E314,'Rugby Union - Intl Results'!H:H,B314,'Rugby Union - Intl Results'!C:C,"L")</f>
        <v>2</v>
      </c>
      <c r="J314">
        <f>SUMIFS('Rugby Union - Intl Results'!E:E,'Rugby Union - Intl Results'!B:B,E314,'Rugby Union - Intl Results'!H:H,B314)</f>
        <v>41</v>
      </c>
      <c r="K314">
        <f>SUMIFS('Rugby Union - Intl Results'!F:F,'Rugby Union - Intl Results'!B:B,E314,'Rugby Union - Intl Results'!H:H,B314)</f>
        <v>33</v>
      </c>
      <c r="L314">
        <f t="shared" si="8"/>
        <v>8</v>
      </c>
      <c r="O314" t="s">
        <v>30</v>
      </c>
      <c r="U314" s="95"/>
      <c r="V314" s="95"/>
      <c r="W314" s="95"/>
    </row>
    <row r="315" spans="1:23" x14ac:dyDescent="0.25">
      <c r="A315">
        <v>1964</v>
      </c>
      <c r="B315" t="s">
        <v>2853</v>
      </c>
      <c r="D315">
        <v>4</v>
      </c>
      <c r="E315" t="s">
        <v>376</v>
      </c>
      <c r="F315" s="1">
        <f t="shared" si="9"/>
        <v>3</v>
      </c>
      <c r="G315">
        <f>COUNTIFS('Rugby Union - Intl Results'!B:B,E315,'Rugby Union - Intl Results'!H:H,B315,'Rugby Union - Intl Results'!C:C,"W")</f>
        <v>1</v>
      </c>
      <c r="H315">
        <f>COUNTIFS('Rugby Union - Intl Results'!B:B,E315,'Rugby Union - Intl Results'!H:H,B315,'Rugby Union - Intl Results'!C:C,"D")</f>
        <v>1</v>
      </c>
      <c r="I315">
        <f>COUNTIFS('Rugby Union - Intl Results'!B:B,E315,'Rugby Union - Intl Results'!H:H,B315,'Rugby Union - Intl Results'!C:C,"L")</f>
        <v>2</v>
      </c>
      <c r="J315">
        <f>SUMIFS('Rugby Union - Intl Results'!E:E,'Rugby Union - Intl Results'!B:B,E315,'Rugby Union - Intl Results'!H:H,B315)</f>
        <v>23</v>
      </c>
      <c r="K315">
        <f>SUMIFS('Rugby Union - Intl Results'!F:F,'Rugby Union - Intl Results'!B:B,E315,'Rugby Union - Intl Results'!H:H,B315)</f>
        <v>42</v>
      </c>
      <c r="L315">
        <f t="shared" si="8"/>
        <v>-19</v>
      </c>
      <c r="O315" t="s">
        <v>30</v>
      </c>
      <c r="U315" s="95"/>
      <c r="V315" s="95"/>
      <c r="W315" s="95"/>
    </row>
    <row r="316" spans="1:23" x14ac:dyDescent="0.25">
      <c r="A316">
        <v>1964</v>
      </c>
      <c r="B316" t="s">
        <v>2853</v>
      </c>
      <c r="D316">
        <v>5</v>
      </c>
      <c r="E316" t="s">
        <v>1825</v>
      </c>
      <c r="F316" s="1">
        <f t="shared" si="9"/>
        <v>2</v>
      </c>
      <c r="G316">
        <f>COUNTIFS('Rugby Union - Intl Results'!B:B,E316,'Rugby Union - Intl Results'!H:H,B316,'Rugby Union - Intl Results'!C:C,"W")</f>
        <v>1</v>
      </c>
      <c r="H316">
        <f>COUNTIFS('Rugby Union - Intl Results'!B:B,E316,'Rugby Union - Intl Results'!H:H,B316,'Rugby Union - Intl Results'!C:C,"D")</f>
        <v>0</v>
      </c>
      <c r="I316">
        <f>COUNTIFS('Rugby Union - Intl Results'!B:B,E316,'Rugby Union - Intl Results'!H:H,B316,'Rugby Union - Intl Results'!C:C,"L")</f>
        <v>3</v>
      </c>
      <c r="J316">
        <f>SUMIFS('Rugby Union - Intl Results'!E:E,'Rugby Union - Intl Results'!B:B,E316,'Rugby Union - Intl Results'!H:H,B316)</f>
        <v>33</v>
      </c>
      <c r="K316">
        <f>SUMIFS('Rugby Union - Intl Results'!F:F,'Rugby Union - Intl Results'!B:B,E316,'Rugby Union - Intl Results'!H:H,B316)</f>
        <v>53</v>
      </c>
      <c r="L316">
        <f t="shared" si="8"/>
        <v>-20</v>
      </c>
      <c r="O316" t="s">
        <v>30</v>
      </c>
      <c r="U316" s="95"/>
      <c r="V316" s="95"/>
      <c r="W316" s="95"/>
    </row>
    <row r="317" spans="1:23" x14ac:dyDescent="0.25">
      <c r="A317">
        <v>1965</v>
      </c>
      <c r="B317" t="s">
        <v>2852</v>
      </c>
      <c r="D317">
        <v>1</v>
      </c>
      <c r="E317" t="s">
        <v>1264</v>
      </c>
      <c r="F317" s="1">
        <f t="shared" si="9"/>
        <v>6</v>
      </c>
      <c r="G317">
        <f>COUNTIFS('Rugby Union - Intl Results'!B:B,E317,'Rugby Union - Intl Results'!H:H,B317,'Rugby Union - Intl Results'!C:C,"W")</f>
        <v>3</v>
      </c>
      <c r="H317">
        <f>COUNTIFS('Rugby Union - Intl Results'!B:B,E317,'Rugby Union - Intl Results'!H:H,B317,'Rugby Union - Intl Results'!C:C,"D")</f>
        <v>0</v>
      </c>
      <c r="I317">
        <f>COUNTIFS('Rugby Union - Intl Results'!B:B,E317,'Rugby Union - Intl Results'!H:H,B317,'Rugby Union - Intl Results'!C:C,"L")</f>
        <v>1</v>
      </c>
      <c r="J317">
        <f>SUMIFS('Rugby Union - Intl Results'!E:E,'Rugby Union - Intl Results'!B:B,E317,'Rugby Union - Intl Results'!H:H,B317)</f>
        <v>55</v>
      </c>
      <c r="K317">
        <f>SUMIFS('Rugby Union - Intl Results'!F:F,'Rugby Union - Intl Results'!B:B,E317,'Rugby Union - Intl Results'!H:H,B317)</f>
        <v>45</v>
      </c>
      <c r="L317">
        <f t="shared" si="8"/>
        <v>10</v>
      </c>
      <c r="O317" t="s">
        <v>30</v>
      </c>
      <c r="U317" s="95" t="s">
        <v>30</v>
      </c>
      <c r="V317" s="95" t="s">
        <v>30</v>
      </c>
      <c r="W317" s="95"/>
    </row>
    <row r="318" spans="1:23" x14ac:dyDescent="0.25">
      <c r="A318">
        <v>1965</v>
      </c>
      <c r="B318" t="s">
        <v>2852</v>
      </c>
      <c r="D318">
        <v>2</v>
      </c>
      <c r="E318" t="s">
        <v>164</v>
      </c>
      <c r="F318" s="1">
        <f t="shared" si="9"/>
        <v>5</v>
      </c>
      <c r="G318">
        <f>COUNTIFS('Rugby Union - Intl Results'!B:B,E318,'Rugby Union - Intl Results'!H:H,B318,'Rugby Union - Intl Results'!C:C,"W")</f>
        <v>2</v>
      </c>
      <c r="H318">
        <f>COUNTIFS('Rugby Union - Intl Results'!B:B,E318,'Rugby Union - Intl Results'!H:H,B318,'Rugby Union - Intl Results'!C:C,"D")</f>
        <v>1</v>
      </c>
      <c r="I318">
        <f>COUNTIFS('Rugby Union - Intl Results'!B:B,E318,'Rugby Union - Intl Results'!H:H,B318,'Rugby Union - Intl Results'!C:C,"L")</f>
        <v>1</v>
      </c>
      <c r="J318">
        <f>SUMIFS('Rugby Union - Intl Results'!E:E,'Rugby Union - Intl Results'!B:B,E318,'Rugby Union - Intl Results'!H:H,B318)</f>
        <v>47</v>
      </c>
      <c r="K318">
        <f>SUMIFS('Rugby Union - Intl Results'!F:F,'Rugby Union - Intl Results'!B:B,E318,'Rugby Union - Intl Results'!H:H,B318)</f>
        <v>33</v>
      </c>
      <c r="L318">
        <f t="shared" si="8"/>
        <v>14</v>
      </c>
      <c r="O318" t="s">
        <v>30</v>
      </c>
      <c r="U318" s="95"/>
      <c r="V318" s="95"/>
      <c r="W318" s="95"/>
    </row>
    <row r="319" spans="1:23" x14ac:dyDescent="0.25">
      <c r="A319">
        <v>1965</v>
      </c>
      <c r="B319" t="s">
        <v>2852</v>
      </c>
      <c r="D319">
        <v>3</v>
      </c>
      <c r="E319" t="s">
        <v>1825</v>
      </c>
      <c r="F319" s="1">
        <f t="shared" si="9"/>
        <v>5</v>
      </c>
      <c r="G319">
        <f>COUNTIFS('Rugby Union - Intl Results'!B:B,E319,'Rugby Union - Intl Results'!H:H,B319,'Rugby Union - Intl Results'!C:C,"W")</f>
        <v>2</v>
      </c>
      <c r="H319">
        <f>COUNTIFS('Rugby Union - Intl Results'!B:B,E319,'Rugby Union - Intl Results'!H:H,B319,'Rugby Union - Intl Results'!C:C,"D")</f>
        <v>1</v>
      </c>
      <c r="I319">
        <f>COUNTIFS('Rugby Union - Intl Results'!B:B,E319,'Rugby Union - Intl Results'!H:H,B319,'Rugby Union - Intl Results'!C:C,"L")</f>
        <v>1</v>
      </c>
      <c r="J319">
        <f>SUMIFS('Rugby Union - Intl Results'!E:E,'Rugby Union - Intl Results'!B:B,E319,'Rugby Union - Intl Results'!H:H,B319)</f>
        <v>32</v>
      </c>
      <c r="K319">
        <f>SUMIFS('Rugby Union - Intl Results'!F:F,'Rugby Union - Intl Results'!B:B,E319,'Rugby Union - Intl Results'!H:H,B319)</f>
        <v>23</v>
      </c>
      <c r="L319">
        <f t="shared" si="8"/>
        <v>9</v>
      </c>
      <c r="O319" t="s">
        <v>30</v>
      </c>
      <c r="U319" s="95"/>
      <c r="V319" s="95"/>
      <c r="W319" s="95"/>
    </row>
    <row r="320" spans="1:23" x14ac:dyDescent="0.25">
      <c r="A320">
        <v>1965</v>
      </c>
      <c r="B320" t="s">
        <v>2852</v>
      </c>
      <c r="D320">
        <v>4</v>
      </c>
      <c r="E320" t="s">
        <v>376</v>
      </c>
      <c r="F320" s="1">
        <f t="shared" si="9"/>
        <v>3</v>
      </c>
      <c r="G320">
        <f>COUNTIFS('Rugby Union - Intl Results'!B:B,E320,'Rugby Union - Intl Results'!H:H,B320,'Rugby Union - Intl Results'!C:C,"W")</f>
        <v>1</v>
      </c>
      <c r="H320">
        <f>COUNTIFS('Rugby Union - Intl Results'!B:B,E320,'Rugby Union - Intl Results'!H:H,B320,'Rugby Union - Intl Results'!C:C,"D")</f>
        <v>1</v>
      </c>
      <c r="I320">
        <f>COUNTIFS('Rugby Union - Intl Results'!B:B,E320,'Rugby Union - Intl Results'!H:H,B320,'Rugby Union - Intl Results'!C:C,"L")</f>
        <v>2</v>
      </c>
      <c r="J320">
        <f>SUMIFS('Rugby Union - Intl Results'!E:E,'Rugby Union - Intl Results'!B:B,E320,'Rugby Union - Intl Results'!H:H,B320)</f>
        <v>15</v>
      </c>
      <c r="K320">
        <f>SUMIFS('Rugby Union - Intl Results'!F:F,'Rugby Union - Intl Results'!B:B,E320,'Rugby Union - Intl Results'!H:H,B320)</f>
        <v>28</v>
      </c>
      <c r="L320">
        <f t="shared" si="8"/>
        <v>-13</v>
      </c>
      <c r="O320" t="s">
        <v>30</v>
      </c>
      <c r="U320" s="95"/>
      <c r="V320" s="95"/>
      <c r="W320" s="95"/>
    </row>
    <row r="321" spans="1:23" x14ac:dyDescent="0.25">
      <c r="A321">
        <v>1965</v>
      </c>
      <c r="B321" t="s">
        <v>2852</v>
      </c>
      <c r="D321">
        <v>5</v>
      </c>
      <c r="E321" t="s">
        <v>503</v>
      </c>
      <c r="F321" s="1">
        <f t="shared" si="9"/>
        <v>1</v>
      </c>
      <c r="G321">
        <f>COUNTIFS('Rugby Union - Intl Results'!B:B,E321,'Rugby Union - Intl Results'!H:H,B321,'Rugby Union - Intl Results'!C:C,"W")</f>
        <v>0</v>
      </c>
      <c r="H321">
        <f>COUNTIFS('Rugby Union - Intl Results'!B:B,E321,'Rugby Union - Intl Results'!H:H,B321,'Rugby Union - Intl Results'!C:C,"D")</f>
        <v>1</v>
      </c>
      <c r="I321">
        <f>COUNTIFS('Rugby Union - Intl Results'!B:B,E321,'Rugby Union - Intl Results'!H:H,B321,'Rugby Union - Intl Results'!C:C,"L")</f>
        <v>3</v>
      </c>
      <c r="J321">
        <f>SUMIFS('Rugby Union - Intl Results'!E:E,'Rugby Union - Intl Results'!B:B,E321,'Rugby Union - Intl Results'!H:H,B321)</f>
        <v>29</v>
      </c>
      <c r="K321">
        <f>SUMIFS('Rugby Union - Intl Results'!F:F,'Rugby Union - Intl Results'!B:B,E321,'Rugby Union - Intl Results'!H:H,B321)</f>
        <v>49</v>
      </c>
      <c r="L321">
        <f t="shared" si="8"/>
        <v>-20</v>
      </c>
      <c r="O321" t="s">
        <v>30</v>
      </c>
      <c r="U321" s="95"/>
      <c r="V321" s="95"/>
      <c r="W321" s="95"/>
    </row>
    <row r="322" spans="1:23" x14ac:dyDescent="0.25">
      <c r="A322">
        <v>1966</v>
      </c>
      <c r="B322" t="s">
        <v>2851</v>
      </c>
      <c r="D322">
        <v>1</v>
      </c>
      <c r="E322" t="s">
        <v>1264</v>
      </c>
      <c r="F322" s="1">
        <f t="shared" si="9"/>
        <v>6</v>
      </c>
      <c r="G322">
        <f>COUNTIFS('Rugby Union - Intl Results'!B:B,E322,'Rugby Union - Intl Results'!H:H,B322,'Rugby Union - Intl Results'!C:C,"W")</f>
        <v>3</v>
      </c>
      <c r="H322">
        <f>COUNTIFS('Rugby Union - Intl Results'!B:B,E322,'Rugby Union - Intl Results'!H:H,B322,'Rugby Union - Intl Results'!C:C,"D")</f>
        <v>0</v>
      </c>
      <c r="I322">
        <f>COUNTIFS('Rugby Union - Intl Results'!B:B,E322,'Rugby Union - Intl Results'!H:H,B322,'Rugby Union - Intl Results'!C:C,"L")</f>
        <v>1</v>
      </c>
      <c r="J322">
        <f>SUMIFS('Rugby Union - Intl Results'!E:E,'Rugby Union - Intl Results'!B:B,E322,'Rugby Union - Intl Results'!H:H,B322)</f>
        <v>34</v>
      </c>
      <c r="K322">
        <f>SUMIFS('Rugby Union - Intl Results'!F:F,'Rugby Union - Intl Results'!B:B,E322,'Rugby Union - Intl Results'!H:H,B322)</f>
        <v>26</v>
      </c>
      <c r="L322">
        <f t="shared" ref="L322:L385" si="10">J322-K322</f>
        <v>8</v>
      </c>
      <c r="O322" t="s">
        <v>30</v>
      </c>
      <c r="U322" s="95" t="s">
        <v>30</v>
      </c>
      <c r="V322" s="95"/>
      <c r="W322" s="95"/>
    </row>
    <row r="323" spans="1:23" x14ac:dyDescent="0.25">
      <c r="A323">
        <v>1966</v>
      </c>
      <c r="B323" t="s">
        <v>2851</v>
      </c>
      <c r="D323">
        <v>2</v>
      </c>
      <c r="E323" t="s">
        <v>164</v>
      </c>
      <c r="F323" s="1">
        <f t="shared" ref="F323:F386" si="11">G323*2+H323</f>
        <v>5</v>
      </c>
      <c r="G323">
        <f>COUNTIFS('Rugby Union - Intl Results'!B:B,E323,'Rugby Union - Intl Results'!H:H,B323,'Rugby Union - Intl Results'!C:C,"W")</f>
        <v>2</v>
      </c>
      <c r="H323">
        <f>COUNTIFS('Rugby Union - Intl Results'!B:B,E323,'Rugby Union - Intl Results'!H:H,B323,'Rugby Union - Intl Results'!C:C,"D")</f>
        <v>1</v>
      </c>
      <c r="I323">
        <f>COUNTIFS('Rugby Union - Intl Results'!B:B,E323,'Rugby Union - Intl Results'!H:H,B323,'Rugby Union - Intl Results'!C:C,"L")</f>
        <v>1</v>
      </c>
      <c r="J323">
        <f>SUMIFS('Rugby Union - Intl Results'!E:E,'Rugby Union - Intl Results'!B:B,E323,'Rugby Union - Intl Results'!H:H,B323)</f>
        <v>35</v>
      </c>
      <c r="K323">
        <f>SUMIFS('Rugby Union - Intl Results'!F:F,'Rugby Union - Intl Results'!B:B,E323,'Rugby Union - Intl Results'!H:H,B323)</f>
        <v>18</v>
      </c>
      <c r="L323">
        <f t="shared" si="10"/>
        <v>17</v>
      </c>
      <c r="O323" t="s">
        <v>30</v>
      </c>
      <c r="U323" s="95"/>
      <c r="V323" s="95"/>
      <c r="W323" s="95"/>
    </row>
    <row r="324" spans="1:23" x14ac:dyDescent="0.25">
      <c r="A324">
        <v>1966</v>
      </c>
      <c r="B324" t="s">
        <v>2851</v>
      </c>
      <c r="D324">
        <v>3</v>
      </c>
      <c r="E324" t="s">
        <v>503</v>
      </c>
      <c r="F324" s="1">
        <f t="shared" si="11"/>
        <v>5</v>
      </c>
      <c r="G324">
        <f>COUNTIFS('Rugby Union - Intl Results'!B:B,E324,'Rugby Union - Intl Results'!H:H,B324,'Rugby Union - Intl Results'!C:C,"W")</f>
        <v>2</v>
      </c>
      <c r="H324">
        <f>COUNTIFS('Rugby Union - Intl Results'!B:B,E324,'Rugby Union - Intl Results'!H:H,B324,'Rugby Union - Intl Results'!C:C,"D")</f>
        <v>1</v>
      </c>
      <c r="I324">
        <f>COUNTIFS('Rugby Union - Intl Results'!B:B,E324,'Rugby Union - Intl Results'!H:H,B324,'Rugby Union - Intl Results'!C:C,"L")</f>
        <v>1</v>
      </c>
      <c r="J324">
        <f>SUMIFS('Rugby Union - Intl Results'!E:E,'Rugby Union - Intl Results'!B:B,E324,'Rugby Union - Intl Results'!H:H,B324)</f>
        <v>23</v>
      </c>
      <c r="K324">
        <f>SUMIFS('Rugby Union - Intl Results'!F:F,'Rugby Union - Intl Results'!B:B,E324,'Rugby Union - Intl Results'!H:H,B324)</f>
        <v>17</v>
      </c>
      <c r="L324">
        <f t="shared" si="10"/>
        <v>6</v>
      </c>
      <c r="O324" t="s">
        <v>30</v>
      </c>
      <c r="U324" s="95"/>
      <c r="V324" s="95"/>
      <c r="W324" s="95"/>
    </row>
    <row r="325" spans="1:23" x14ac:dyDescent="0.25">
      <c r="A325">
        <v>1966</v>
      </c>
      <c r="B325" t="s">
        <v>2851</v>
      </c>
      <c r="D325">
        <v>4</v>
      </c>
      <c r="E325" t="s">
        <v>1825</v>
      </c>
      <c r="F325" s="1">
        <f t="shared" si="11"/>
        <v>3</v>
      </c>
      <c r="G325">
        <f>COUNTIFS('Rugby Union - Intl Results'!B:B,E325,'Rugby Union - Intl Results'!H:H,B325,'Rugby Union - Intl Results'!C:C,"W")</f>
        <v>1</v>
      </c>
      <c r="H325">
        <f>COUNTIFS('Rugby Union - Intl Results'!B:B,E325,'Rugby Union - Intl Results'!H:H,B325,'Rugby Union - Intl Results'!C:C,"D")</f>
        <v>1</v>
      </c>
      <c r="I325">
        <f>COUNTIFS('Rugby Union - Intl Results'!B:B,E325,'Rugby Union - Intl Results'!H:H,B325,'Rugby Union - Intl Results'!C:C,"L")</f>
        <v>2</v>
      </c>
      <c r="J325">
        <f>SUMIFS('Rugby Union - Intl Results'!E:E,'Rugby Union - Intl Results'!B:B,E325,'Rugby Union - Intl Results'!H:H,B325)</f>
        <v>24</v>
      </c>
      <c r="K325">
        <f>SUMIFS('Rugby Union - Intl Results'!F:F,'Rugby Union - Intl Results'!B:B,E325,'Rugby Union - Intl Results'!H:H,B325)</f>
        <v>34</v>
      </c>
      <c r="L325">
        <f t="shared" si="10"/>
        <v>-10</v>
      </c>
      <c r="O325" t="s">
        <v>30</v>
      </c>
      <c r="U325" s="95"/>
      <c r="V325" s="95"/>
      <c r="W325" s="95"/>
    </row>
    <row r="326" spans="1:23" x14ac:dyDescent="0.25">
      <c r="A326">
        <v>1966</v>
      </c>
      <c r="B326" t="s">
        <v>2851</v>
      </c>
      <c r="D326">
        <v>5</v>
      </c>
      <c r="E326" t="s">
        <v>376</v>
      </c>
      <c r="F326" s="1">
        <f t="shared" si="11"/>
        <v>1</v>
      </c>
      <c r="G326">
        <f>COUNTIFS('Rugby Union - Intl Results'!B:B,E326,'Rugby Union - Intl Results'!H:H,B326,'Rugby Union - Intl Results'!C:C,"W")</f>
        <v>0</v>
      </c>
      <c r="H326">
        <f>COUNTIFS('Rugby Union - Intl Results'!B:B,E326,'Rugby Union - Intl Results'!H:H,B326,'Rugby Union - Intl Results'!C:C,"D")</f>
        <v>1</v>
      </c>
      <c r="I326">
        <f>COUNTIFS('Rugby Union - Intl Results'!B:B,E326,'Rugby Union - Intl Results'!H:H,B326,'Rugby Union - Intl Results'!C:C,"L")</f>
        <v>3</v>
      </c>
      <c r="J326">
        <f>SUMIFS('Rugby Union - Intl Results'!E:E,'Rugby Union - Intl Results'!B:B,E326,'Rugby Union - Intl Results'!H:H,B326)</f>
        <v>15</v>
      </c>
      <c r="K326">
        <f>SUMIFS('Rugby Union - Intl Results'!F:F,'Rugby Union - Intl Results'!B:B,E326,'Rugby Union - Intl Results'!H:H,B326)</f>
        <v>36</v>
      </c>
      <c r="L326">
        <f t="shared" si="10"/>
        <v>-21</v>
      </c>
      <c r="O326" t="s">
        <v>30</v>
      </c>
      <c r="U326" s="95"/>
      <c r="V326" s="95"/>
      <c r="W326" s="95"/>
    </row>
    <row r="327" spans="1:23" x14ac:dyDescent="0.25">
      <c r="A327">
        <v>1967</v>
      </c>
      <c r="B327" t="s">
        <v>2850</v>
      </c>
      <c r="D327">
        <v>1</v>
      </c>
      <c r="E327" t="s">
        <v>164</v>
      </c>
      <c r="F327" s="1">
        <f t="shared" si="11"/>
        <v>6</v>
      </c>
      <c r="G327">
        <f>COUNTIFS('Rugby Union - Intl Results'!B:B,E327,'Rugby Union - Intl Results'!H:H,B327,'Rugby Union - Intl Results'!C:C,"W")</f>
        <v>3</v>
      </c>
      <c r="H327">
        <f>COUNTIFS('Rugby Union - Intl Results'!B:B,E327,'Rugby Union - Intl Results'!H:H,B327,'Rugby Union - Intl Results'!C:C,"D")</f>
        <v>0</v>
      </c>
      <c r="I327">
        <f>COUNTIFS('Rugby Union - Intl Results'!B:B,E327,'Rugby Union - Intl Results'!H:H,B327,'Rugby Union - Intl Results'!C:C,"L")</f>
        <v>1</v>
      </c>
      <c r="J327">
        <f>SUMIFS('Rugby Union - Intl Results'!E:E,'Rugby Union - Intl Results'!B:B,E327,'Rugby Union - Intl Results'!H:H,B327)</f>
        <v>55</v>
      </c>
      <c r="K327">
        <f>SUMIFS('Rugby Union - Intl Results'!F:F,'Rugby Union - Intl Results'!B:B,E327,'Rugby Union - Intl Results'!H:H,B327)</f>
        <v>41</v>
      </c>
      <c r="L327">
        <f t="shared" si="10"/>
        <v>14</v>
      </c>
      <c r="O327" t="s">
        <v>30</v>
      </c>
      <c r="U327" s="95" t="s">
        <v>30</v>
      </c>
      <c r="V327" s="95"/>
      <c r="W327" s="95"/>
    </row>
    <row r="328" spans="1:23" x14ac:dyDescent="0.25">
      <c r="A328">
        <v>1967</v>
      </c>
      <c r="B328" t="s">
        <v>2850</v>
      </c>
      <c r="D328">
        <v>2</v>
      </c>
      <c r="E328" t="s">
        <v>376</v>
      </c>
      <c r="F328" s="1">
        <f t="shared" si="11"/>
        <v>4</v>
      </c>
      <c r="G328">
        <f>COUNTIFS('Rugby Union - Intl Results'!B:B,E328,'Rugby Union - Intl Results'!H:H,B328,'Rugby Union - Intl Results'!C:C,"W")</f>
        <v>2</v>
      </c>
      <c r="H328">
        <f>COUNTIFS('Rugby Union - Intl Results'!B:B,E328,'Rugby Union - Intl Results'!H:H,B328,'Rugby Union - Intl Results'!C:C,"D")</f>
        <v>0</v>
      </c>
      <c r="I328">
        <f>COUNTIFS('Rugby Union - Intl Results'!B:B,E328,'Rugby Union - Intl Results'!H:H,B328,'Rugby Union - Intl Results'!C:C,"L")</f>
        <v>2</v>
      </c>
      <c r="J328">
        <f>SUMIFS('Rugby Union - Intl Results'!E:E,'Rugby Union - Intl Results'!B:B,E328,'Rugby Union - Intl Results'!H:H,B328)</f>
        <v>68</v>
      </c>
      <c r="K328">
        <f>SUMIFS('Rugby Union - Intl Results'!F:F,'Rugby Union - Intl Results'!B:B,E328,'Rugby Union - Intl Results'!H:H,B328)</f>
        <v>67</v>
      </c>
      <c r="L328">
        <f t="shared" si="10"/>
        <v>1</v>
      </c>
      <c r="O328" t="s">
        <v>30</v>
      </c>
      <c r="U328" s="95"/>
      <c r="V328" s="95"/>
      <c r="W328" s="95"/>
    </row>
    <row r="329" spans="1:23" x14ac:dyDescent="0.25">
      <c r="A329">
        <v>1967</v>
      </c>
      <c r="B329" t="s">
        <v>2850</v>
      </c>
      <c r="D329">
        <v>3</v>
      </c>
      <c r="E329" t="s">
        <v>1825</v>
      </c>
      <c r="F329" s="1">
        <f t="shared" si="11"/>
        <v>4</v>
      </c>
      <c r="G329">
        <f>COUNTIFS('Rugby Union - Intl Results'!B:B,E329,'Rugby Union - Intl Results'!H:H,B329,'Rugby Union - Intl Results'!C:C,"W")</f>
        <v>2</v>
      </c>
      <c r="H329">
        <f>COUNTIFS('Rugby Union - Intl Results'!B:B,E329,'Rugby Union - Intl Results'!H:H,B329,'Rugby Union - Intl Results'!C:C,"D")</f>
        <v>0</v>
      </c>
      <c r="I329">
        <f>COUNTIFS('Rugby Union - Intl Results'!B:B,E329,'Rugby Union - Intl Results'!H:H,B329,'Rugby Union - Intl Results'!C:C,"L")</f>
        <v>2</v>
      </c>
      <c r="J329">
        <f>SUMIFS('Rugby Union - Intl Results'!E:E,'Rugby Union - Intl Results'!B:B,E329,'Rugby Union - Intl Results'!H:H,B329)</f>
        <v>17</v>
      </c>
      <c r="K329">
        <f>SUMIFS('Rugby Union - Intl Results'!F:F,'Rugby Union - Intl Results'!B:B,E329,'Rugby Union - Intl Results'!H:H,B329)</f>
        <v>22</v>
      </c>
      <c r="L329">
        <f t="shared" si="10"/>
        <v>-5</v>
      </c>
      <c r="O329" t="s">
        <v>30</v>
      </c>
      <c r="U329" s="95"/>
      <c r="V329" s="95"/>
      <c r="W329" s="95"/>
    </row>
    <row r="330" spans="1:23" x14ac:dyDescent="0.25">
      <c r="A330">
        <v>1967</v>
      </c>
      <c r="B330" t="s">
        <v>2850</v>
      </c>
      <c r="D330">
        <v>4</v>
      </c>
      <c r="E330" t="s">
        <v>503</v>
      </c>
      <c r="F330" s="1">
        <f t="shared" si="11"/>
        <v>4</v>
      </c>
      <c r="G330">
        <f>COUNTIFS('Rugby Union - Intl Results'!B:B,E330,'Rugby Union - Intl Results'!H:H,B330,'Rugby Union - Intl Results'!C:C,"W")</f>
        <v>2</v>
      </c>
      <c r="H330">
        <f>COUNTIFS('Rugby Union - Intl Results'!B:B,E330,'Rugby Union - Intl Results'!H:H,B330,'Rugby Union - Intl Results'!C:C,"D")</f>
        <v>0</v>
      </c>
      <c r="I330">
        <f>COUNTIFS('Rugby Union - Intl Results'!B:B,E330,'Rugby Union - Intl Results'!H:H,B330,'Rugby Union - Intl Results'!C:C,"L")</f>
        <v>2</v>
      </c>
      <c r="J330">
        <f>SUMIFS('Rugby Union - Intl Results'!E:E,'Rugby Union - Intl Results'!B:B,E330,'Rugby Union - Intl Results'!H:H,B330)</f>
        <v>37</v>
      </c>
      <c r="K330">
        <f>SUMIFS('Rugby Union - Intl Results'!F:F,'Rugby Union - Intl Results'!B:B,E330,'Rugby Union - Intl Results'!H:H,B330)</f>
        <v>45</v>
      </c>
      <c r="L330">
        <f t="shared" si="10"/>
        <v>-8</v>
      </c>
      <c r="O330" t="s">
        <v>30</v>
      </c>
      <c r="U330" s="95"/>
      <c r="V330" s="95"/>
      <c r="W330" s="95"/>
    </row>
    <row r="331" spans="1:23" x14ac:dyDescent="0.25">
      <c r="A331">
        <v>1967</v>
      </c>
      <c r="B331" t="s">
        <v>2850</v>
      </c>
      <c r="D331">
        <v>5</v>
      </c>
      <c r="E331" t="s">
        <v>1264</v>
      </c>
      <c r="F331" s="1">
        <f t="shared" si="11"/>
        <v>2</v>
      </c>
      <c r="G331">
        <f>COUNTIFS('Rugby Union - Intl Results'!B:B,E331,'Rugby Union - Intl Results'!H:H,B331,'Rugby Union - Intl Results'!C:C,"W")</f>
        <v>1</v>
      </c>
      <c r="H331">
        <f>COUNTIFS('Rugby Union - Intl Results'!B:B,E331,'Rugby Union - Intl Results'!H:H,B331,'Rugby Union - Intl Results'!C:C,"D")</f>
        <v>0</v>
      </c>
      <c r="I331">
        <f>COUNTIFS('Rugby Union - Intl Results'!B:B,E331,'Rugby Union - Intl Results'!H:H,B331,'Rugby Union - Intl Results'!C:C,"L")</f>
        <v>3</v>
      </c>
      <c r="J331">
        <f>SUMIFS('Rugby Union - Intl Results'!E:E,'Rugby Union - Intl Results'!B:B,E331,'Rugby Union - Intl Results'!H:H,B331)</f>
        <v>53</v>
      </c>
      <c r="K331">
        <f>SUMIFS('Rugby Union - Intl Results'!F:F,'Rugby Union - Intl Results'!B:B,E331,'Rugby Union - Intl Results'!H:H,B331)</f>
        <v>55</v>
      </c>
      <c r="L331">
        <f t="shared" si="10"/>
        <v>-2</v>
      </c>
      <c r="O331" t="s">
        <v>30</v>
      </c>
      <c r="U331" s="95"/>
      <c r="V331" s="95"/>
      <c r="W331" s="95"/>
    </row>
    <row r="332" spans="1:23" x14ac:dyDescent="0.25">
      <c r="A332">
        <v>1968</v>
      </c>
      <c r="B332" t="s">
        <v>2849</v>
      </c>
      <c r="D332">
        <v>1</v>
      </c>
      <c r="E332" t="s">
        <v>164</v>
      </c>
      <c r="F332" s="1">
        <f t="shared" si="11"/>
        <v>8</v>
      </c>
      <c r="G332">
        <f>COUNTIFS('Rugby Union - Intl Results'!B:B,E332,'Rugby Union - Intl Results'!H:H,B332,'Rugby Union - Intl Results'!C:C,"W")</f>
        <v>4</v>
      </c>
      <c r="H332">
        <f>COUNTIFS('Rugby Union - Intl Results'!B:B,E332,'Rugby Union - Intl Results'!H:H,B332,'Rugby Union - Intl Results'!C:C,"D")</f>
        <v>0</v>
      </c>
      <c r="I332">
        <f>COUNTIFS('Rugby Union - Intl Results'!B:B,E332,'Rugby Union - Intl Results'!H:H,B332,'Rugby Union - Intl Results'!C:C,"L")</f>
        <v>0</v>
      </c>
      <c r="J332">
        <f>SUMIFS('Rugby Union - Intl Results'!E:E,'Rugby Union - Intl Results'!B:B,E332,'Rugby Union - Intl Results'!H:H,B332)</f>
        <v>52</v>
      </c>
      <c r="K332">
        <f>SUMIFS('Rugby Union - Intl Results'!F:F,'Rugby Union - Intl Results'!B:B,E332,'Rugby Union - Intl Results'!H:H,B332)</f>
        <v>30</v>
      </c>
      <c r="L332">
        <f t="shared" si="10"/>
        <v>22</v>
      </c>
      <c r="O332" t="s">
        <v>30</v>
      </c>
      <c r="U332" s="95" t="s">
        <v>30</v>
      </c>
      <c r="V332" s="95"/>
      <c r="W332" s="95" t="s">
        <v>30</v>
      </c>
    </row>
    <row r="333" spans="1:23" x14ac:dyDescent="0.25">
      <c r="A333">
        <v>1968</v>
      </c>
      <c r="B333" t="s">
        <v>2849</v>
      </c>
      <c r="D333">
        <v>2</v>
      </c>
      <c r="E333" t="s">
        <v>1825</v>
      </c>
      <c r="F333" s="1">
        <f t="shared" si="11"/>
        <v>5</v>
      </c>
      <c r="G333">
        <f>COUNTIFS('Rugby Union - Intl Results'!B:B,E333,'Rugby Union - Intl Results'!H:H,B333,'Rugby Union - Intl Results'!C:C,"W")</f>
        <v>2</v>
      </c>
      <c r="H333">
        <f>COUNTIFS('Rugby Union - Intl Results'!B:B,E333,'Rugby Union - Intl Results'!H:H,B333,'Rugby Union - Intl Results'!C:C,"D")</f>
        <v>1</v>
      </c>
      <c r="I333">
        <f>COUNTIFS('Rugby Union - Intl Results'!B:B,E333,'Rugby Union - Intl Results'!H:H,B333,'Rugby Union - Intl Results'!C:C,"L")</f>
        <v>1</v>
      </c>
      <c r="J333">
        <f>SUMIFS('Rugby Union - Intl Results'!E:E,'Rugby Union - Intl Results'!B:B,E333,'Rugby Union - Intl Results'!H:H,B333)</f>
        <v>38</v>
      </c>
      <c r="K333">
        <f>SUMIFS('Rugby Union - Intl Results'!F:F,'Rugby Union - Intl Results'!B:B,E333,'Rugby Union - Intl Results'!H:H,B333)</f>
        <v>37</v>
      </c>
      <c r="L333">
        <f t="shared" si="10"/>
        <v>1</v>
      </c>
      <c r="O333" t="s">
        <v>30</v>
      </c>
      <c r="U333" s="95"/>
      <c r="V333" s="95"/>
      <c r="W333" s="95"/>
    </row>
    <row r="334" spans="1:23" x14ac:dyDescent="0.25">
      <c r="A334">
        <v>1968</v>
      </c>
      <c r="B334" t="s">
        <v>2849</v>
      </c>
      <c r="D334">
        <v>3</v>
      </c>
      <c r="E334" t="s">
        <v>376</v>
      </c>
      <c r="F334" s="1">
        <f t="shared" si="11"/>
        <v>4</v>
      </c>
      <c r="G334">
        <f>COUNTIFS('Rugby Union - Intl Results'!B:B,E334,'Rugby Union - Intl Results'!H:H,B334,'Rugby Union - Intl Results'!C:C,"W")</f>
        <v>1</v>
      </c>
      <c r="H334">
        <f>COUNTIFS('Rugby Union - Intl Results'!B:B,E334,'Rugby Union - Intl Results'!H:H,B334,'Rugby Union - Intl Results'!C:C,"D")</f>
        <v>2</v>
      </c>
      <c r="I334">
        <f>COUNTIFS('Rugby Union - Intl Results'!B:B,E334,'Rugby Union - Intl Results'!H:H,B334,'Rugby Union - Intl Results'!C:C,"L")</f>
        <v>1</v>
      </c>
      <c r="J334">
        <f>SUMIFS('Rugby Union - Intl Results'!E:E,'Rugby Union - Intl Results'!B:B,E334,'Rugby Union - Intl Results'!H:H,B334)</f>
        <v>37</v>
      </c>
      <c r="K334">
        <f>SUMIFS('Rugby Union - Intl Results'!F:F,'Rugby Union - Intl Results'!B:B,E334,'Rugby Union - Intl Results'!H:H,B334)</f>
        <v>40</v>
      </c>
      <c r="L334">
        <f t="shared" si="10"/>
        <v>-3</v>
      </c>
      <c r="O334" t="s">
        <v>30</v>
      </c>
      <c r="U334" s="95"/>
      <c r="V334" s="95"/>
      <c r="W334" s="95"/>
    </row>
    <row r="335" spans="1:23" x14ac:dyDescent="0.25">
      <c r="A335">
        <v>1968</v>
      </c>
      <c r="B335" t="s">
        <v>2849</v>
      </c>
      <c r="D335">
        <v>4</v>
      </c>
      <c r="E335" t="s">
        <v>1264</v>
      </c>
      <c r="F335" s="1">
        <f t="shared" si="11"/>
        <v>3</v>
      </c>
      <c r="G335">
        <f>COUNTIFS('Rugby Union - Intl Results'!B:B,E335,'Rugby Union - Intl Results'!H:H,B335,'Rugby Union - Intl Results'!C:C,"W")</f>
        <v>1</v>
      </c>
      <c r="H335">
        <f>COUNTIFS('Rugby Union - Intl Results'!B:B,E335,'Rugby Union - Intl Results'!H:H,B335,'Rugby Union - Intl Results'!C:C,"D")</f>
        <v>1</v>
      </c>
      <c r="I335">
        <f>COUNTIFS('Rugby Union - Intl Results'!B:B,E335,'Rugby Union - Intl Results'!H:H,B335,'Rugby Union - Intl Results'!C:C,"L")</f>
        <v>2</v>
      </c>
      <c r="J335">
        <f>SUMIFS('Rugby Union - Intl Results'!E:E,'Rugby Union - Intl Results'!B:B,E335,'Rugby Union - Intl Results'!H:H,B335)</f>
        <v>31</v>
      </c>
      <c r="K335">
        <f>SUMIFS('Rugby Union - Intl Results'!F:F,'Rugby Union - Intl Results'!B:B,E335,'Rugby Union - Intl Results'!H:H,B335)</f>
        <v>34</v>
      </c>
      <c r="L335">
        <f t="shared" si="10"/>
        <v>-3</v>
      </c>
      <c r="O335" t="s">
        <v>30</v>
      </c>
      <c r="U335" s="95"/>
      <c r="V335" s="95"/>
      <c r="W335" s="95"/>
    </row>
    <row r="336" spans="1:23" x14ac:dyDescent="0.25">
      <c r="A336">
        <v>1968</v>
      </c>
      <c r="B336" t="s">
        <v>2849</v>
      </c>
      <c r="D336">
        <v>5</v>
      </c>
      <c r="E336" t="s">
        <v>503</v>
      </c>
      <c r="F336" s="1">
        <f t="shared" si="11"/>
        <v>0</v>
      </c>
      <c r="G336">
        <f>COUNTIFS('Rugby Union - Intl Results'!B:B,E336,'Rugby Union - Intl Results'!H:H,B336,'Rugby Union - Intl Results'!C:C,"W")</f>
        <v>0</v>
      </c>
      <c r="H336">
        <f>COUNTIFS('Rugby Union - Intl Results'!B:B,E336,'Rugby Union - Intl Results'!H:H,B336,'Rugby Union - Intl Results'!C:C,"D")</f>
        <v>0</v>
      </c>
      <c r="I336">
        <f>COUNTIFS('Rugby Union - Intl Results'!B:B,E336,'Rugby Union - Intl Results'!H:H,B336,'Rugby Union - Intl Results'!C:C,"L")</f>
        <v>4</v>
      </c>
      <c r="J336">
        <f>SUMIFS('Rugby Union - Intl Results'!E:E,'Rugby Union - Intl Results'!B:B,E336,'Rugby Union - Intl Results'!H:H,B336)</f>
        <v>18</v>
      </c>
      <c r="K336">
        <f>SUMIFS('Rugby Union - Intl Results'!F:F,'Rugby Union - Intl Results'!B:B,E336,'Rugby Union - Intl Results'!H:H,B336)</f>
        <v>35</v>
      </c>
      <c r="L336">
        <f t="shared" si="10"/>
        <v>-17</v>
      </c>
      <c r="O336" t="s">
        <v>30</v>
      </c>
      <c r="U336" s="95"/>
      <c r="V336" s="95"/>
      <c r="W336" s="95"/>
    </row>
    <row r="337" spans="1:23" x14ac:dyDescent="0.25">
      <c r="A337">
        <v>1969</v>
      </c>
      <c r="B337" t="s">
        <v>2848</v>
      </c>
      <c r="D337">
        <v>1</v>
      </c>
      <c r="E337" t="s">
        <v>1264</v>
      </c>
      <c r="F337" s="1">
        <f t="shared" si="11"/>
        <v>7</v>
      </c>
      <c r="G337">
        <f>COUNTIFS('Rugby Union - Intl Results'!B:B,E337,'Rugby Union - Intl Results'!H:H,B337,'Rugby Union - Intl Results'!C:C,"W")</f>
        <v>3</v>
      </c>
      <c r="H337">
        <f>COUNTIFS('Rugby Union - Intl Results'!B:B,E337,'Rugby Union - Intl Results'!H:H,B337,'Rugby Union - Intl Results'!C:C,"D")</f>
        <v>1</v>
      </c>
      <c r="I337">
        <f>COUNTIFS('Rugby Union - Intl Results'!B:B,E337,'Rugby Union - Intl Results'!H:H,B337,'Rugby Union - Intl Results'!C:C,"L")</f>
        <v>0</v>
      </c>
      <c r="J337">
        <f>SUMIFS('Rugby Union - Intl Results'!E:E,'Rugby Union - Intl Results'!B:B,E337,'Rugby Union - Intl Results'!H:H,B337)</f>
        <v>79</v>
      </c>
      <c r="K337">
        <f>SUMIFS('Rugby Union - Intl Results'!F:F,'Rugby Union - Intl Results'!B:B,E337,'Rugby Union - Intl Results'!H:H,B337)</f>
        <v>31</v>
      </c>
      <c r="L337">
        <f t="shared" si="10"/>
        <v>48</v>
      </c>
      <c r="O337" t="s">
        <v>30</v>
      </c>
      <c r="U337" s="95" t="s">
        <v>30</v>
      </c>
      <c r="V337" s="95" t="s">
        <v>30</v>
      </c>
      <c r="W337" s="95"/>
    </row>
    <row r="338" spans="1:23" x14ac:dyDescent="0.25">
      <c r="A338">
        <v>1969</v>
      </c>
      <c r="B338" t="s">
        <v>2848</v>
      </c>
      <c r="D338">
        <v>2</v>
      </c>
      <c r="E338" t="s">
        <v>1825</v>
      </c>
      <c r="F338" s="1">
        <f t="shared" si="11"/>
        <v>6</v>
      </c>
      <c r="G338">
        <f>COUNTIFS('Rugby Union - Intl Results'!B:B,E338,'Rugby Union - Intl Results'!H:H,B338,'Rugby Union - Intl Results'!C:C,"W")</f>
        <v>3</v>
      </c>
      <c r="H338">
        <f>COUNTIFS('Rugby Union - Intl Results'!B:B,E338,'Rugby Union - Intl Results'!H:H,B338,'Rugby Union - Intl Results'!C:C,"D")</f>
        <v>0</v>
      </c>
      <c r="I338">
        <f>COUNTIFS('Rugby Union - Intl Results'!B:B,E338,'Rugby Union - Intl Results'!H:H,B338,'Rugby Union - Intl Results'!C:C,"L")</f>
        <v>1</v>
      </c>
      <c r="J338">
        <f>SUMIFS('Rugby Union - Intl Results'!E:E,'Rugby Union - Intl Results'!B:B,E338,'Rugby Union - Intl Results'!H:H,B338)</f>
        <v>61</v>
      </c>
      <c r="K338">
        <f>SUMIFS('Rugby Union - Intl Results'!F:F,'Rugby Union - Intl Results'!B:B,E338,'Rugby Union - Intl Results'!H:H,B338)</f>
        <v>48</v>
      </c>
      <c r="L338">
        <f t="shared" si="10"/>
        <v>13</v>
      </c>
      <c r="O338" t="s">
        <v>30</v>
      </c>
      <c r="U338" s="95"/>
      <c r="V338" s="95"/>
      <c r="W338" s="95"/>
    </row>
    <row r="339" spans="1:23" x14ac:dyDescent="0.25">
      <c r="A339">
        <v>1969</v>
      </c>
      <c r="B339" t="s">
        <v>2848</v>
      </c>
      <c r="D339">
        <v>3</v>
      </c>
      <c r="E339" t="s">
        <v>376</v>
      </c>
      <c r="F339" s="1">
        <f t="shared" si="11"/>
        <v>4</v>
      </c>
      <c r="G339">
        <f>COUNTIFS('Rugby Union - Intl Results'!B:B,E339,'Rugby Union - Intl Results'!H:H,B339,'Rugby Union - Intl Results'!C:C,"W")</f>
        <v>2</v>
      </c>
      <c r="H339">
        <f>COUNTIFS('Rugby Union - Intl Results'!B:B,E339,'Rugby Union - Intl Results'!H:H,B339,'Rugby Union - Intl Results'!C:C,"D")</f>
        <v>0</v>
      </c>
      <c r="I339">
        <f>COUNTIFS('Rugby Union - Intl Results'!B:B,E339,'Rugby Union - Intl Results'!H:H,B339,'Rugby Union - Intl Results'!C:C,"L")</f>
        <v>2</v>
      </c>
      <c r="J339">
        <f>SUMIFS('Rugby Union - Intl Results'!E:E,'Rugby Union - Intl Results'!B:B,E339,'Rugby Union - Intl Results'!H:H,B339)</f>
        <v>54</v>
      </c>
      <c r="K339">
        <f>SUMIFS('Rugby Union - Intl Results'!F:F,'Rugby Union - Intl Results'!B:B,E339,'Rugby Union - Intl Results'!H:H,B339)</f>
        <v>58</v>
      </c>
      <c r="L339">
        <f t="shared" si="10"/>
        <v>-4</v>
      </c>
      <c r="O339" t="s">
        <v>30</v>
      </c>
      <c r="U339" s="95"/>
      <c r="V339" s="95"/>
      <c r="W339" s="95"/>
    </row>
    <row r="340" spans="1:23" x14ac:dyDescent="0.25">
      <c r="A340">
        <v>1969</v>
      </c>
      <c r="B340" t="s">
        <v>2848</v>
      </c>
      <c r="D340">
        <v>4</v>
      </c>
      <c r="E340" t="s">
        <v>503</v>
      </c>
      <c r="F340" s="1">
        <f t="shared" si="11"/>
        <v>2</v>
      </c>
      <c r="G340">
        <f>COUNTIFS('Rugby Union - Intl Results'!B:B,E340,'Rugby Union - Intl Results'!H:H,B340,'Rugby Union - Intl Results'!C:C,"W")</f>
        <v>1</v>
      </c>
      <c r="H340">
        <f>COUNTIFS('Rugby Union - Intl Results'!B:B,E340,'Rugby Union - Intl Results'!H:H,B340,'Rugby Union - Intl Results'!C:C,"D")</f>
        <v>0</v>
      </c>
      <c r="I340">
        <f>COUNTIFS('Rugby Union - Intl Results'!B:B,E340,'Rugby Union - Intl Results'!H:H,B340,'Rugby Union - Intl Results'!C:C,"L")</f>
        <v>3</v>
      </c>
      <c r="J340">
        <f>SUMIFS('Rugby Union - Intl Results'!E:E,'Rugby Union - Intl Results'!B:B,E340,'Rugby Union - Intl Results'!H:H,B340)</f>
        <v>12</v>
      </c>
      <c r="K340">
        <f>SUMIFS('Rugby Union - Intl Results'!F:F,'Rugby Union - Intl Results'!B:B,E340,'Rugby Union - Intl Results'!H:H,B340)</f>
        <v>44</v>
      </c>
      <c r="L340">
        <f t="shared" si="10"/>
        <v>-32</v>
      </c>
      <c r="O340" t="s">
        <v>30</v>
      </c>
      <c r="U340" s="95"/>
      <c r="V340" s="95"/>
      <c r="W340" s="95"/>
    </row>
    <row r="341" spans="1:23" x14ac:dyDescent="0.25">
      <c r="A341">
        <v>1969</v>
      </c>
      <c r="B341" t="s">
        <v>2848</v>
      </c>
      <c r="D341">
        <v>5</v>
      </c>
      <c r="E341" t="s">
        <v>164</v>
      </c>
      <c r="F341" s="1">
        <f t="shared" si="11"/>
        <v>1</v>
      </c>
      <c r="G341">
        <f>COUNTIFS('Rugby Union - Intl Results'!B:B,E341,'Rugby Union - Intl Results'!H:H,B341,'Rugby Union - Intl Results'!C:C,"W")</f>
        <v>0</v>
      </c>
      <c r="H341">
        <f>COUNTIFS('Rugby Union - Intl Results'!B:B,E341,'Rugby Union - Intl Results'!H:H,B341,'Rugby Union - Intl Results'!C:C,"D")</f>
        <v>1</v>
      </c>
      <c r="I341">
        <f>COUNTIFS('Rugby Union - Intl Results'!B:B,E341,'Rugby Union - Intl Results'!H:H,B341,'Rugby Union - Intl Results'!C:C,"L")</f>
        <v>3</v>
      </c>
      <c r="J341">
        <f>SUMIFS('Rugby Union - Intl Results'!E:E,'Rugby Union - Intl Results'!B:B,E341,'Rugby Union - Intl Results'!H:H,B341)</f>
        <v>28</v>
      </c>
      <c r="K341">
        <f>SUMIFS('Rugby Union - Intl Results'!F:F,'Rugby Union - Intl Results'!B:B,E341,'Rugby Union - Intl Results'!H:H,B341)</f>
        <v>53</v>
      </c>
      <c r="L341">
        <f t="shared" si="10"/>
        <v>-25</v>
      </c>
      <c r="O341" t="s">
        <v>30</v>
      </c>
      <c r="U341" s="95"/>
      <c r="V341" s="95"/>
      <c r="W341" s="95"/>
    </row>
    <row r="342" spans="1:23" x14ac:dyDescent="0.25">
      <c r="A342">
        <v>1970</v>
      </c>
      <c r="B342" t="s">
        <v>2847</v>
      </c>
      <c r="D342">
        <v>1</v>
      </c>
      <c r="E342" t="s">
        <v>164</v>
      </c>
      <c r="F342" s="1">
        <f t="shared" si="11"/>
        <v>6</v>
      </c>
      <c r="G342">
        <f>COUNTIFS('Rugby Union - Intl Results'!B:B,E342,'Rugby Union - Intl Results'!H:H,B342,'Rugby Union - Intl Results'!C:C,"W")</f>
        <v>3</v>
      </c>
      <c r="H342">
        <f>COUNTIFS('Rugby Union - Intl Results'!B:B,E342,'Rugby Union - Intl Results'!H:H,B342,'Rugby Union - Intl Results'!C:C,"D")</f>
        <v>0</v>
      </c>
      <c r="I342">
        <f>COUNTIFS('Rugby Union - Intl Results'!B:B,E342,'Rugby Union - Intl Results'!H:H,B342,'Rugby Union - Intl Results'!C:C,"L")</f>
        <v>1</v>
      </c>
      <c r="J342">
        <f>SUMIFS('Rugby Union - Intl Results'!E:E,'Rugby Union - Intl Results'!B:B,E342,'Rugby Union - Intl Results'!H:H,B342)</f>
        <v>60</v>
      </c>
      <c r="K342">
        <f>SUMIFS('Rugby Union - Intl Results'!F:F,'Rugby Union - Intl Results'!B:B,E342,'Rugby Union - Intl Results'!H:H,B342)</f>
        <v>33</v>
      </c>
      <c r="L342">
        <f t="shared" si="10"/>
        <v>27</v>
      </c>
      <c r="O342" t="s">
        <v>30</v>
      </c>
      <c r="U342" s="95" t="s">
        <v>30</v>
      </c>
      <c r="V342" s="95"/>
      <c r="W342" s="95"/>
    </row>
    <row r="343" spans="1:23" x14ac:dyDescent="0.25">
      <c r="A343">
        <v>1970</v>
      </c>
      <c r="B343" t="s">
        <v>2847</v>
      </c>
      <c r="D343">
        <v>2</v>
      </c>
      <c r="E343" t="s">
        <v>1264</v>
      </c>
      <c r="F343" s="1">
        <f t="shared" si="11"/>
        <v>6</v>
      </c>
      <c r="G343">
        <f>COUNTIFS('Rugby Union - Intl Results'!B:B,E343,'Rugby Union - Intl Results'!H:H,B343,'Rugby Union - Intl Results'!C:C,"W")</f>
        <v>3</v>
      </c>
      <c r="H343">
        <f>COUNTIFS('Rugby Union - Intl Results'!B:B,E343,'Rugby Union - Intl Results'!H:H,B343,'Rugby Union - Intl Results'!C:C,"D")</f>
        <v>0</v>
      </c>
      <c r="I343">
        <f>COUNTIFS('Rugby Union - Intl Results'!B:B,E343,'Rugby Union - Intl Results'!H:H,B343,'Rugby Union - Intl Results'!C:C,"L")</f>
        <v>1</v>
      </c>
      <c r="J343">
        <f>SUMIFS('Rugby Union - Intl Results'!E:E,'Rugby Union - Intl Results'!B:B,E343,'Rugby Union - Intl Results'!H:H,B343)</f>
        <v>46</v>
      </c>
      <c r="K343">
        <f>SUMIFS('Rugby Union - Intl Results'!F:F,'Rugby Union - Intl Results'!B:B,E343,'Rugby Union - Intl Results'!H:H,B343)</f>
        <v>42</v>
      </c>
      <c r="L343">
        <f t="shared" si="10"/>
        <v>4</v>
      </c>
      <c r="O343" t="s">
        <v>30</v>
      </c>
      <c r="U343" s="95" t="s">
        <v>30</v>
      </c>
      <c r="V343" s="95"/>
      <c r="W343" s="95"/>
    </row>
    <row r="344" spans="1:23" x14ac:dyDescent="0.25">
      <c r="A344">
        <v>1970</v>
      </c>
      <c r="B344" t="s">
        <v>2847</v>
      </c>
      <c r="D344">
        <v>3</v>
      </c>
      <c r="E344" t="s">
        <v>1825</v>
      </c>
      <c r="F344" s="1">
        <f t="shared" si="11"/>
        <v>4</v>
      </c>
      <c r="G344">
        <f>COUNTIFS('Rugby Union - Intl Results'!B:B,E344,'Rugby Union - Intl Results'!H:H,B344,'Rugby Union - Intl Results'!C:C,"W")</f>
        <v>2</v>
      </c>
      <c r="H344">
        <f>COUNTIFS('Rugby Union - Intl Results'!B:B,E344,'Rugby Union - Intl Results'!H:H,B344,'Rugby Union - Intl Results'!C:C,"D")</f>
        <v>0</v>
      </c>
      <c r="I344">
        <f>COUNTIFS('Rugby Union - Intl Results'!B:B,E344,'Rugby Union - Intl Results'!H:H,B344,'Rugby Union - Intl Results'!C:C,"L")</f>
        <v>2</v>
      </c>
      <c r="J344">
        <f>SUMIFS('Rugby Union - Intl Results'!E:E,'Rugby Union - Intl Results'!B:B,E344,'Rugby Union - Intl Results'!H:H,B344)</f>
        <v>33</v>
      </c>
      <c r="K344">
        <f>SUMIFS('Rugby Union - Intl Results'!F:F,'Rugby Union - Intl Results'!B:B,E344,'Rugby Union - Intl Results'!H:H,B344)</f>
        <v>28</v>
      </c>
      <c r="L344">
        <f t="shared" si="10"/>
        <v>5</v>
      </c>
      <c r="O344" t="s">
        <v>30</v>
      </c>
      <c r="U344" s="95"/>
      <c r="V344" s="95"/>
      <c r="W344" s="95"/>
    </row>
    <row r="345" spans="1:23" x14ac:dyDescent="0.25">
      <c r="A345">
        <v>1970</v>
      </c>
      <c r="B345" t="s">
        <v>2847</v>
      </c>
      <c r="D345">
        <v>4</v>
      </c>
      <c r="E345" t="s">
        <v>503</v>
      </c>
      <c r="F345" s="1">
        <f t="shared" si="11"/>
        <v>2</v>
      </c>
      <c r="G345">
        <f>COUNTIFS('Rugby Union - Intl Results'!B:B,E345,'Rugby Union - Intl Results'!H:H,B345,'Rugby Union - Intl Results'!C:C,"W")</f>
        <v>1</v>
      </c>
      <c r="H345">
        <f>COUNTIFS('Rugby Union - Intl Results'!B:B,E345,'Rugby Union - Intl Results'!H:H,B345,'Rugby Union - Intl Results'!C:C,"D")</f>
        <v>0</v>
      </c>
      <c r="I345">
        <f>COUNTIFS('Rugby Union - Intl Results'!B:B,E345,'Rugby Union - Intl Results'!H:H,B345,'Rugby Union - Intl Results'!C:C,"L")</f>
        <v>3</v>
      </c>
      <c r="J345">
        <f>SUMIFS('Rugby Union - Intl Results'!E:E,'Rugby Union - Intl Results'!B:B,E345,'Rugby Union - Intl Results'!H:H,B345)</f>
        <v>43</v>
      </c>
      <c r="K345">
        <f>SUMIFS('Rugby Union - Intl Results'!F:F,'Rugby Union - Intl Results'!B:B,E345,'Rugby Union - Intl Results'!H:H,B345)</f>
        <v>50</v>
      </c>
      <c r="L345">
        <f t="shared" si="10"/>
        <v>-7</v>
      </c>
      <c r="O345" t="s">
        <v>30</v>
      </c>
      <c r="U345" s="95"/>
      <c r="V345" s="95"/>
      <c r="W345" s="95"/>
    </row>
    <row r="346" spans="1:23" x14ac:dyDescent="0.25">
      <c r="A346">
        <v>1970</v>
      </c>
      <c r="B346" t="s">
        <v>2847</v>
      </c>
      <c r="D346">
        <v>5</v>
      </c>
      <c r="E346" t="s">
        <v>376</v>
      </c>
      <c r="F346" s="1">
        <f t="shared" si="11"/>
        <v>2</v>
      </c>
      <c r="G346">
        <f>COUNTIFS('Rugby Union - Intl Results'!B:B,E346,'Rugby Union - Intl Results'!H:H,B346,'Rugby Union - Intl Results'!C:C,"W")</f>
        <v>1</v>
      </c>
      <c r="H346">
        <f>COUNTIFS('Rugby Union - Intl Results'!B:B,E346,'Rugby Union - Intl Results'!H:H,B346,'Rugby Union - Intl Results'!C:C,"D")</f>
        <v>0</v>
      </c>
      <c r="I346">
        <f>COUNTIFS('Rugby Union - Intl Results'!B:B,E346,'Rugby Union - Intl Results'!H:H,B346,'Rugby Union - Intl Results'!C:C,"L")</f>
        <v>3</v>
      </c>
      <c r="J346">
        <f>SUMIFS('Rugby Union - Intl Results'!E:E,'Rugby Union - Intl Results'!B:B,E346,'Rugby Union - Intl Results'!H:H,B346)</f>
        <v>40</v>
      </c>
      <c r="K346">
        <f>SUMIFS('Rugby Union - Intl Results'!F:F,'Rugby Union - Intl Results'!B:B,E346,'Rugby Union - Intl Results'!H:H,B346)</f>
        <v>69</v>
      </c>
      <c r="L346">
        <f t="shared" si="10"/>
        <v>-29</v>
      </c>
      <c r="O346" t="s">
        <v>30</v>
      </c>
      <c r="U346" s="95"/>
      <c r="V346" s="95"/>
      <c r="W346" s="95"/>
    </row>
    <row r="347" spans="1:23" x14ac:dyDescent="0.25">
      <c r="A347">
        <v>1971</v>
      </c>
      <c r="B347" t="s">
        <v>2846</v>
      </c>
      <c r="D347">
        <v>1</v>
      </c>
      <c r="E347" t="s">
        <v>1264</v>
      </c>
      <c r="F347" s="1">
        <f t="shared" si="11"/>
        <v>8</v>
      </c>
      <c r="G347">
        <f>COUNTIFS('Rugby Union - Intl Results'!B:B,E347,'Rugby Union - Intl Results'!H:H,B347,'Rugby Union - Intl Results'!C:C,"W")</f>
        <v>4</v>
      </c>
      <c r="H347">
        <f>COUNTIFS('Rugby Union - Intl Results'!B:B,E347,'Rugby Union - Intl Results'!H:H,B347,'Rugby Union - Intl Results'!C:C,"D")</f>
        <v>0</v>
      </c>
      <c r="I347">
        <f>COUNTIFS('Rugby Union - Intl Results'!B:B,E347,'Rugby Union - Intl Results'!H:H,B347,'Rugby Union - Intl Results'!C:C,"L")</f>
        <v>0</v>
      </c>
      <c r="J347">
        <f>SUMIFS('Rugby Union - Intl Results'!E:E,'Rugby Union - Intl Results'!B:B,E347,'Rugby Union - Intl Results'!H:H,B347)</f>
        <v>73</v>
      </c>
      <c r="K347">
        <f>SUMIFS('Rugby Union - Intl Results'!F:F,'Rugby Union - Intl Results'!B:B,E347,'Rugby Union - Intl Results'!H:H,B347)</f>
        <v>38</v>
      </c>
      <c r="L347">
        <f t="shared" si="10"/>
        <v>35</v>
      </c>
      <c r="O347" t="s">
        <v>30</v>
      </c>
      <c r="U347" s="95" t="s">
        <v>30</v>
      </c>
      <c r="V347" s="95" t="s">
        <v>30</v>
      </c>
      <c r="W347" s="95" t="s">
        <v>30</v>
      </c>
    </row>
    <row r="348" spans="1:23" x14ac:dyDescent="0.25">
      <c r="A348">
        <v>1971</v>
      </c>
      <c r="B348" t="s">
        <v>2846</v>
      </c>
      <c r="D348">
        <v>2</v>
      </c>
      <c r="E348" t="s">
        <v>164</v>
      </c>
      <c r="F348" s="1">
        <f t="shared" si="11"/>
        <v>4</v>
      </c>
      <c r="G348">
        <f>COUNTIFS('Rugby Union - Intl Results'!B:B,E348,'Rugby Union - Intl Results'!H:H,B348,'Rugby Union - Intl Results'!C:C,"W")</f>
        <v>1</v>
      </c>
      <c r="H348">
        <f>COUNTIFS('Rugby Union - Intl Results'!B:B,E348,'Rugby Union - Intl Results'!H:H,B348,'Rugby Union - Intl Results'!C:C,"D")</f>
        <v>2</v>
      </c>
      <c r="I348">
        <f>COUNTIFS('Rugby Union - Intl Results'!B:B,E348,'Rugby Union - Intl Results'!H:H,B348,'Rugby Union - Intl Results'!C:C,"L")</f>
        <v>1</v>
      </c>
      <c r="J348">
        <f>SUMIFS('Rugby Union - Intl Results'!E:E,'Rugby Union - Intl Results'!B:B,E348,'Rugby Union - Intl Results'!H:H,B348)</f>
        <v>41</v>
      </c>
      <c r="K348">
        <f>SUMIFS('Rugby Union - Intl Results'!F:F,'Rugby Union - Intl Results'!B:B,E348,'Rugby Union - Intl Results'!H:H,B348)</f>
        <v>40</v>
      </c>
      <c r="L348">
        <f t="shared" si="10"/>
        <v>1</v>
      </c>
      <c r="O348" t="s">
        <v>30</v>
      </c>
      <c r="U348" s="95"/>
      <c r="V348" s="95"/>
      <c r="W348" s="95"/>
    </row>
    <row r="349" spans="1:23" x14ac:dyDescent="0.25">
      <c r="A349">
        <v>1971</v>
      </c>
      <c r="B349" t="s">
        <v>2846</v>
      </c>
      <c r="D349">
        <v>3</v>
      </c>
      <c r="E349" t="s">
        <v>1825</v>
      </c>
      <c r="F349" s="1">
        <f t="shared" si="11"/>
        <v>3</v>
      </c>
      <c r="G349">
        <f>COUNTIFS('Rugby Union - Intl Results'!B:B,E349,'Rugby Union - Intl Results'!H:H,B349,'Rugby Union - Intl Results'!C:C,"W")</f>
        <v>1</v>
      </c>
      <c r="H349">
        <f>COUNTIFS('Rugby Union - Intl Results'!B:B,E349,'Rugby Union - Intl Results'!H:H,B349,'Rugby Union - Intl Results'!C:C,"D")</f>
        <v>1</v>
      </c>
      <c r="I349">
        <f>COUNTIFS('Rugby Union - Intl Results'!B:B,E349,'Rugby Union - Intl Results'!H:H,B349,'Rugby Union - Intl Results'!C:C,"L")</f>
        <v>2</v>
      </c>
      <c r="J349">
        <f>SUMIFS('Rugby Union - Intl Results'!E:E,'Rugby Union - Intl Results'!B:B,E349,'Rugby Union - Intl Results'!H:H,B349)</f>
        <v>41</v>
      </c>
      <c r="K349">
        <f>SUMIFS('Rugby Union - Intl Results'!F:F,'Rugby Union - Intl Results'!B:B,E349,'Rugby Union - Intl Results'!H:H,B349)</f>
        <v>46</v>
      </c>
      <c r="L349">
        <f t="shared" si="10"/>
        <v>-5</v>
      </c>
      <c r="O349" t="s">
        <v>30</v>
      </c>
      <c r="U349" s="95"/>
      <c r="V349" s="95"/>
      <c r="W349" s="95"/>
    </row>
    <row r="350" spans="1:23" x14ac:dyDescent="0.25">
      <c r="A350">
        <v>1971</v>
      </c>
      <c r="B350" t="s">
        <v>2846</v>
      </c>
      <c r="D350">
        <v>4</v>
      </c>
      <c r="E350" t="s">
        <v>376</v>
      </c>
      <c r="F350" s="1">
        <f t="shared" si="11"/>
        <v>3</v>
      </c>
      <c r="G350">
        <f>COUNTIFS('Rugby Union - Intl Results'!B:B,E350,'Rugby Union - Intl Results'!H:H,B350,'Rugby Union - Intl Results'!C:C,"W")</f>
        <v>1</v>
      </c>
      <c r="H350">
        <f>COUNTIFS('Rugby Union - Intl Results'!B:B,E350,'Rugby Union - Intl Results'!H:H,B350,'Rugby Union - Intl Results'!C:C,"D")</f>
        <v>1</v>
      </c>
      <c r="I350">
        <f>COUNTIFS('Rugby Union - Intl Results'!B:B,E350,'Rugby Union - Intl Results'!H:H,B350,'Rugby Union - Intl Results'!C:C,"L")</f>
        <v>2</v>
      </c>
      <c r="J350">
        <f>SUMIFS('Rugby Union - Intl Results'!E:E,'Rugby Union - Intl Results'!B:B,E350,'Rugby Union - Intl Results'!H:H,B350)</f>
        <v>44</v>
      </c>
      <c r="K350">
        <f>SUMIFS('Rugby Union - Intl Results'!F:F,'Rugby Union - Intl Results'!B:B,E350,'Rugby Union - Intl Results'!H:H,B350)</f>
        <v>58</v>
      </c>
      <c r="L350">
        <f t="shared" si="10"/>
        <v>-14</v>
      </c>
      <c r="O350" t="s">
        <v>30</v>
      </c>
      <c r="U350" s="95"/>
      <c r="V350" s="95"/>
      <c r="W350" s="95"/>
    </row>
    <row r="351" spans="1:23" x14ac:dyDescent="0.25">
      <c r="A351">
        <v>1971</v>
      </c>
      <c r="B351" t="s">
        <v>2846</v>
      </c>
      <c r="D351">
        <v>5</v>
      </c>
      <c r="E351" t="s">
        <v>503</v>
      </c>
      <c r="F351" s="1">
        <f t="shared" si="11"/>
        <v>2</v>
      </c>
      <c r="G351">
        <f>COUNTIFS('Rugby Union - Intl Results'!B:B,E351,'Rugby Union - Intl Results'!H:H,B351,'Rugby Union - Intl Results'!C:C,"W")</f>
        <v>1</v>
      </c>
      <c r="H351">
        <f>COUNTIFS('Rugby Union - Intl Results'!B:B,E351,'Rugby Union - Intl Results'!H:H,B351,'Rugby Union - Intl Results'!C:C,"D")</f>
        <v>0</v>
      </c>
      <c r="I351">
        <f>COUNTIFS('Rugby Union - Intl Results'!B:B,E351,'Rugby Union - Intl Results'!H:H,B351,'Rugby Union - Intl Results'!C:C,"L")</f>
        <v>3</v>
      </c>
      <c r="J351">
        <f>SUMIFS('Rugby Union - Intl Results'!E:E,'Rugby Union - Intl Results'!B:B,E351,'Rugby Union - Intl Results'!H:H,B351)</f>
        <v>47</v>
      </c>
      <c r="K351">
        <f>SUMIFS('Rugby Union - Intl Results'!F:F,'Rugby Union - Intl Results'!B:B,E351,'Rugby Union - Intl Results'!H:H,B351)</f>
        <v>64</v>
      </c>
      <c r="L351">
        <f t="shared" si="10"/>
        <v>-17</v>
      </c>
      <c r="O351" t="s">
        <v>30</v>
      </c>
      <c r="U351" s="95"/>
      <c r="V351" s="95"/>
      <c r="W351" s="95"/>
    </row>
    <row r="352" spans="1:23" x14ac:dyDescent="0.25">
      <c r="A352">
        <v>1972</v>
      </c>
      <c r="B352" t="s">
        <v>2844</v>
      </c>
      <c r="D352">
        <v>1</v>
      </c>
      <c r="E352" t="s">
        <v>1264</v>
      </c>
      <c r="F352" s="1">
        <f t="shared" si="11"/>
        <v>6</v>
      </c>
      <c r="G352">
        <f>COUNTIFS('Rugby Union - Intl Results'!B:B,E352,'Rugby Union - Intl Results'!H:H,B352,'Rugby Union - Intl Results'!C:C,"W")</f>
        <v>3</v>
      </c>
      <c r="H352">
        <f>COUNTIFS('Rugby Union - Intl Results'!B:B,E352,'Rugby Union - Intl Results'!H:H,B352,'Rugby Union - Intl Results'!C:C,"D")</f>
        <v>0</v>
      </c>
      <c r="I352">
        <f>COUNTIFS('Rugby Union - Intl Results'!B:B,E352,'Rugby Union - Intl Results'!H:H,B352,'Rugby Union - Intl Results'!C:C,"L")</f>
        <v>0</v>
      </c>
      <c r="J352">
        <f>SUMIFS('Rugby Union - Intl Results'!E:E,'Rugby Union - Intl Results'!B:B,E352,'Rugby Union - Intl Results'!H:H,B352)</f>
        <v>67</v>
      </c>
      <c r="K352">
        <f>SUMIFS('Rugby Union - Intl Results'!F:F,'Rugby Union - Intl Results'!B:B,E352,'Rugby Union - Intl Results'!H:H,B352)</f>
        <v>21</v>
      </c>
      <c r="L352">
        <f t="shared" si="10"/>
        <v>46</v>
      </c>
      <c r="O352" t="s">
        <v>30</v>
      </c>
      <c r="U352" s="95"/>
      <c r="V352" s="95"/>
      <c r="W352" s="95"/>
    </row>
    <row r="353" spans="1:23" x14ac:dyDescent="0.25">
      <c r="A353">
        <v>1972</v>
      </c>
      <c r="B353" t="s">
        <v>2844</v>
      </c>
      <c r="D353">
        <v>2</v>
      </c>
      <c r="E353" t="s">
        <v>1825</v>
      </c>
      <c r="F353" s="1">
        <f t="shared" si="11"/>
        <v>4</v>
      </c>
      <c r="G353">
        <f>COUNTIFS('Rugby Union - Intl Results'!B:B,E353,'Rugby Union - Intl Results'!H:H,B353,'Rugby Union - Intl Results'!C:C,"W")</f>
        <v>2</v>
      </c>
      <c r="H353">
        <f>COUNTIFS('Rugby Union - Intl Results'!B:B,E353,'Rugby Union - Intl Results'!H:H,B353,'Rugby Union - Intl Results'!C:C,"D")</f>
        <v>0</v>
      </c>
      <c r="I353">
        <f>COUNTIFS('Rugby Union - Intl Results'!B:B,E353,'Rugby Union - Intl Results'!H:H,B353,'Rugby Union - Intl Results'!C:C,"L")</f>
        <v>0</v>
      </c>
      <c r="J353">
        <f>SUMIFS('Rugby Union - Intl Results'!E:E,'Rugby Union - Intl Results'!B:B,E353,'Rugby Union - Intl Results'!H:H,B353)</f>
        <v>30</v>
      </c>
      <c r="K353">
        <f>SUMIFS('Rugby Union - Intl Results'!F:F,'Rugby Union - Intl Results'!B:B,E353,'Rugby Union - Intl Results'!H:H,B353)</f>
        <v>21</v>
      </c>
      <c r="L353">
        <f t="shared" si="10"/>
        <v>9</v>
      </c>
      <c r="O353" t="s">
        <v>30</v>
      </c>
      <c r="U353" s="95"/>
      <c r="V353" s="95"/>
      <c r="W353" s="95"/>
    </row>
    <row r="354" spans="1:23" x14ac:dyDescent="0.25">
      <c r="A354">
        <v>1972</v>
      </c>
      <c r="B354" t="s">
        <v>2844</v>
      </c>
      <c r="D354">
        <v>3</v>
      </c>
      <c r="E354" t="s">
        <v>503</v>
      </c>
      <c r="F354" s="1">
        <f t="shared" si="11"/>
        <v>4</v>
      </c>
      <c r="G354">
        <f>COUNTIFS('Rugby Union - Intl Results'!B:B,E354,'Rugby Union - Intl Results'!H:H,B354,'Rugby Union - Intl Results'!C:C,"W")</f>
        <v>2</v>
      </c>
      <c r="H354">
        <f>COUNTIFS('Rugby Union - Intl Results'!B:B,E354,'Rugby Union - Intl Results'!H:H,B354,'Rugby Union - Intl Results'!C:C,"D")</f>
        <v>0</v>
      </c>
      <c r="I354">
        <f>COUNTIFS('Rugby Union - Intl Results'!B:B,E354,'Rugby Union - Intl Results'!H:H,B354,'Rugby Union - Intl Results'!C:C,"L")</f>
        <v>1</v>
      </c>
      <c r="J354">
        <f>SUMIFS('Rugby Union - Intl Results'!E:E,'Rugby Union - Intl Results'!B:B,E354,'Rugby Union - Intl Results'!H:H,B354)</f>
        <v>55</v>
      </c>
      <c r="K354">
        <f>SUMIFS('Rugby Union - Intl Results'!F:F,'Rugby Union - Intl Results'!B:B,E354,'Rugby Union - Intl Results'!H:H,B354)</f>
        <v>53</v>
      </c>
      <c r="L354">
        <f t="shared" si="10"/>
        <v>2</v>
      </c>
      <c r="O354" t="s">
        <v>30</v>
      </c>
      <c r="U354" s="95"/>
      <c r="V354" s="95"/>
      <c r="W354" s="95"/>
    </row>
    <row r="355" spans="1:23" x14ac:dyDescent="0.25">
      <c r="A355">
        <v>1972</v>
      </c>
      <c r="B355" t="s">
        <v>2844</v>
      </c>
      <c r="D355">
        <v>4</v>
      </c>
      <c r="E355" t="s">
        <v>164</v>
      </c>
      <c r="F355" s="1">
        <f t="shared" si="11"/>
        <v>2</v>
      </c>
      <c r="G355">
        <f>COUNTIFS('Rugby Union - Intl Results'!B:B,E355,'Rugby Union - Intl Results'!H:H,B355,'Rugby Union - Intl Results'!C:C,"W")</f>
        <v>1</v>
      </c>
      <c r="H355">
        <f>COUNTIFS('Rugby Union - Intl Results'!B:B,E355,'Rugby Union - Intl Results'!H:H,B355,'Rugby Union - Intl Results'!C:C,"D")</f>
        <v>0</v>
      </c>
      <c r="I355">
        <f>COUNTIFS('Rugby Union - Intl Results'!B:B,E355,'Rugby Union - Intl Results'!H:H,B355,'Rugby Union - Intl Results'!C:C,"L")</f>
        <v>3</v>
      </c>
      <c r="J355">
        <f>SUMIFS('Rugby Union - Intl Results'!E:E,'Rugby Union - Intl Results'!B:B,E355,'Rugby Union - Intl Results'!H:H,B355)</f>
        <v>61</v>
      </c>
      <c r="K355">
        <f>SUMIFS('Rugby Union - Intl Results'!F:F,'Rugby Union - Intl Results'!B:B,E355,'Rugby Union - Intl Results'!H:H,B355)</f>
        <v>66</v>
      </c>
      <c r="L355">
        <f t="shared" si="10"/>
        <v>-5</v>
      </c>
      <c r="O355" t="s">
        <v>30</v>
      </c>
      <c r="U355" s="95"/>
      <c r="V355" s="95"/>
      <c r="W355" s="95"/>
    </row>
    <row r="356" spans="1:23" x14ac:dyDescent="0.25">
      <c r="A356">
        <v>1972</v>
      </c>
      <c r="B356" t="s">
        <v>2844</v>
      </c>
      <c r="D356">
        <v>5</v>
      </c>
      <c r="E356" t="s">
        <v>376</v>
      </c>
      <c r="F356" s="1">
        <f t="shared" si="11"/>
        <v>0</v>
      </c>
      <c r="G356">
        <f>COUNTIFS('Rugby Union - Intl Results'!B:B,E356,'Rugby Union - Intl Results'!H:H,B356,'Rugby Union - Intl Results'!C:C,"W")</f>
        <v>0</v>
      </c>
      <c r="H356">
        <f>COUNTIFS('Rugby Union - Intl Results'!B:B,E356,'Rugby Union - Intl Results'!H:H,B356,'Rugby Union - Intl Results'!C:C,"D")</f>
        <v>0</v>
      </c>
      <c r="I356">
        <f>COUNTIFS('Rugby Union - Intl Results'!B:B,E356,'Rugby Union - Intl Results'!H:H,B356,'Rugby Union - Intl Results'!C:C,"L")</f>
        <v>4</v>
      </c>
      <c r="J356">
        <f>SUMIFS('Rugby Union - Intl Results'!E:E,'Rugby Union - Intl Results'!B:B,E356,'Rugby Union - Intl Results'!H:H,B356)</f>
        <v>36</v>
      </c>
      <c r="K356">
        <f>SUMIFS('Rugby Union - Intl Results'!F:F,'Rugby Union - Intl Results'!B:B,E356,'Rugby Union - Intl Results'!H:H,B356)</f>
        <v>88</v>
      </c>
      <c r="L356">
        <f t="shared" si="10"/>
        <v>-52</v>
      </c>
      <c r="O356" t="s">
        <v>30</v>
      </c>
      <c r="U356" s="95"/>
      <c r="V356" s="95"/>
      <c r="W356" s="95"/>
    </row>
    <row r="357" spans="1:23" x14ac:dyDescent="0.25">
      <c r="A357">
        <v>1973</v>
      </c>
      <c r="B357" t="s">
        <v>2843</v>
      </c>
      <c r="D357">
        <v>1</v>
      </c>
      <c r="E357" t="s">
        <v>1264</v>
      </c>
      <c r="F357" s="1">
        <f t="shared" si="11"/>
        <v>4</v>
      </c>
      <c r="G357">
        <f>COUNTIFS('Rugby Union - Intl Results'!B:B,E357,'Rugby Union - Intl Results'!H:H,B357,'Rugby Union - Intl Results'!C:C,"W")</f>
        <v>2</v>
      </c>
      <c r="H357">
        <f>COUNTIFS('Rugby Union - Intl Results'!B:B,E357,'Rugby Union - Intl Results'!H:H,B357,'Rugby Union - Intl Results'!C:C,"D")</f>
        <v>0</v>
      </c>
      <c r="I357">
        <f>COUNTIFS('Rugby Union - Intl Results'!B:B,E357,'Rugby Union - Intl Results'!H:H,B357,'Rugby Union - Intl Results'!C:C,"L")</f>
        <v>2</v>
      </c>
      <c r="J357">
        <f>SUMIFS('Rugby Union - Intl Results'!E:E,'Rugby Union - Intl Results'!B:B,E357,'Rugby Union - Intl Results'!H:H,B357)</f>
        <v>53</v>
      </c>
      <c r="K357">
        <f>SUMIFS('Rugby Union - Intl Results'!F:F,'Rugby Union - Intl Results'!B:B,E357,'Rugby Union - Intl Results'!H:H,B357)</f>
        <v>43</v>
      </c>
      <c r="L357">
        <f t="shared" si="10"/>
        <v>10</v>
      </c>
      <c r="O357" t="s">
        <v>30</v>
      </c>
      <c r="U357" s="95" t="s">
        <v>30</v>
      </c>
      <c r="V357" s="95"/>
      <c r="W357" s="95"/>
    </row>
    <row r="358" spans="1:23" x14ac:dyDescent="0.25">
      <c r="A358">
        <v>1973</v>
      </c>
      <c r="B358" t="s">
        <v>2843</v>
      </c>
      <c r="D358">
        <v>2</v>
      </c>
      <c r="E358" t="s">
        <v>164</v>
      </c>
      <c r="F358" s="1">
        <f t="shared" si="11"/>
        <v>4</v>
      </c>
      <c r="G358">
        <f>COUNTIFS('Rugby Union - Intl Results'!B:B,E358,'Rugby Union - Intl Results'!H:H,B358,'Rugby Union - Intl Results'!C:C,"W")</f>
        <v>2</v>
      </c>
      <c r="H358">
        <f>COUNTIFS('Rugby Union - Intl Results'!B:B,E358,'Rugby Union - Intl Results'!H:H,B358,'Rugby Union - Intl Results'!C:C,"D")</f>
        <v>0</v>
      </c>
      <c r="I358">
        <f>COUNTIFS('Rugby Union - Intl Results'!B:B,E358,'Rugby Union - Intl Results'!H:H,B358,'Rugby Union - Intl Results'!C:C,"L")</f>
        <v>2</v>
      </c>
      <c r="J358">
        <f>SUMIFS('Rugby Union - Intl Results'!E:E,'Rugby Union - Intl Results'!B:B,E358,'Rugby Union - Intl Results'!H:H,B358)</f>
        <v>38</v>
      </c>
      <c r="K358">
        <f>SUMIFS('Rugby Union - Intl Results'!F:F,'Rugby Union - Intl Results'!B:B,E358,'Rugby Union - Intl Results'!H:H,B358)</f>
        <v>36</v>
      </c>
      <c r="L358">
        <f t="shared" si="10"/>
        <v>2</v>
      </c>
      <c r="O358" t="s">
        <v>30</v>
      </c>
      <c r="U358" s="95" t="s">
        <v>30</v>
      </c>
      <c r="V358" s="95"/>
      <c r="W358" s="95"/>
    </row>
    <row r="359" spans="1:23" x14ac:dyDescent="0.25">
      <c r="A359">
        <v>1973</v>
      </c>
      <c r="B359" t="s">
        <v>2843</v>
      </c>
      <c r="D359">
        <v>3</v>
      </c>
      <c r="E359" t="s">
        <v>1825</v>
      </c>
      <c r="F359" s="1">
        <f t="shared" si="11"/>
        <v>4</v>
      </c>
      <c r="G359">
        <f>COUNTIFS('Rugby Union - Intl Results'!B:B,E359,'Rugby Union - Intl Results'!H:H,B359,'Rugby Union - Intl Results'!C:C,"W")</f>
        <v>2</v>
      </c>
      <c r="H359">
        <f>COUNTIFS('Rugby Union - Intl Results'!B:B,E359,'Rugby Union - Intl Results'!H:H,B359,'Rugby Union - Intl Results'!C:C,"D")</f>
        <v>0</v>
      </c>
      <c r="I359">
        <f>COUNTIFS('Rugby Union - Intl Results'!B:B,E359,'Rugby Union - Intl Results'!H:H,B359,'Rugby Union - Intl Results'!C:C,"L")</f>
        <v>2</v>
      </c>
      <c r="J359">
        <f>SUMIFS('Rugby Union - Intl Results'!E:E,'Rugby Union - Intl Results'!B:B,E359,'Rugby Union - Intl Results'!H:H,B359)</f>
        <v>50</v>
      </c>
      <c r="K359">
        <f>SUMIFS('Rugby Union - Intl Results'!F:F,'Rugby Union - Intl Results'!B:B,E359,'Rugby Union - Intl Results'!H:H,B359)</f>
        <v>48</v>
      </c>
      <c r="L359">
        <f t="shared" si="10"/>
        <v>2</v>
      </c>
      <c r="O359" t="s">
        <v>30</v>
      </c>
      <c r="U359" s="95" t="s">
        <v>30</v>
      </c>
      <c r="V359" s="95"/>
      <c r="W359" s="95"/>
    </row>
    <row r="360" spans="1:23" x14ac:dyDescent="0.25">
      <c r="A360">
        <v>1973</v>
      </c>
      <c r="B360" t="s">
        <v>2843</v>
      </c>
      <c r="D360">
        <v>4</v>
      </c>
      <c r="E360" t="s">
        <v>503</v>
      </c>
      <c r="F360" s="1">
        <f t="shared" si="11"/>
        <v>4</v>
      </c>
      <c r="G360">
        <f>COUNTIFS('Rugby Union - Intl Results'!B:B,E360,'Rugby Union - Intl Results'!H:H,B360,'Rugby Union - Intl Results'!C:C,"W")</f>
        <v>2</v>
      </c>
      <c r="H360">
        <f>COUNTIFS('Rugby Union - Intl Results'!B:B,E360,'Rugby Union - Intl Results'!H:H,B360,'Rugby Union - Intl Results'!C:C,"D")</f>
        <v>0</v>
      </c>
      <c r="I360">
        <f>COUNTIFS('Rugby Union - Intl Results'!B:B,E360,'Rugby Union - Intl Results'!H:H,B360,'Rugby Union - Intl Results'!C:C,"L")</f>
        <v>2</v>
      </c>
      <c r="J360">
        <f>SUMIFS('Rugby Union - Intl Results'!E:E,'Rugby Union - Intl Results'!B:B,E360,'Rugby Union - Intl Results'!H:H,B360)</f>
        <v>55</v>
      </c>
      <c r="K360">
        <f>SUMIFS('Rugby Union - Intl Results'!F:F,'Rugby Union - Intl Results'!B:B,E360,'Rugby Union - Intl Results'!H:H,B360)</f>
        <v>59</v>
      </c>
      <c r="L360">
        <f t="shared" si="10"/>
        <v>-4</v>
      </c>
      <c r="O360" t="s">
        <v>30</v>
      </c>
      <c r="U360" s="95" t="s">
        <v>30</v>
      </c>
      <c r="V360" s="95"/>
      <c r="W360" s="95"/>
    </row>
    <row r="361" spans="1:23" x14ac:dyDescent="0.25">
      <c r="A361">
        <v>1973</v>
      </c>
      <c r="B361" t="s">
        <v>2843</v>
      </c>
      <c r="D361">
        <v>5</v>
      </c>
      <c r="E361" t="s">
        <v>376</v>
      </c>
      <c r="F361" s="1">
        <f t="shared" si="11"/>
        <v>4</v>
      </c>
      <c r="G361">
        <f>COUNTIFS('Rugby Union - Intl Results'!B:B,E361,'Rugby Union - Intl Results'!H:H,B361,'Rugby Union - Intl Results'!C:C,"W")</f>
        <v>2</v>
      </c>
      <c r="H361">
        <f>COUNTIFS('Rugby Union - Intl Results'!B:B,E361,'Rugby Union - Intl Results'!H:H,B361,'Rugby Union - Intl Results'!C:C,"D")</f>
        <v>0</v>
      </c>
      <c r="I361">
        <f>COUNTIFS('Rugby Union - Intl Results'!B:B,E361,'Rugby Union - Intl Results'!H:H,B361,'Rugby Union - Intl Results'!C:C,"L")</f>
        <v>2</v>
      </c>
      <c r="J361">
        <f>SUMIFS('Rugby Union - Intl Results'!E:E,'Rugby Union - Intl Results'!B:B,E361,'Rugby Union - Intl Results'!H:H,B361)</f>
        <v>52</v>
      </c>
      <c r="K361">
        <f>SUMIFS('Rugby Union - Intl Results'!F:F,'Rugby Union - Intl Results'!B:B,E361,'Rugby Union - Intl Results'!H:H,B361)</f>
        <v>62</v>
      </c>
      <c r="L361">
        <f t="shared" si="10"/>
        <v>-10</v>
      </c>
      <c r="O361" t="s">
        <v>30</v>
      </c>
      <c r="U361" s="95" t="s">
        <v>30</v>
      </c>
      <c r="V361" s="95"/>
      <c r="W361" s="95"/>
    </row>
    <row r="362" spans="1:23" x14ac:dyDescent="0.25">
      <c r="A362">
        <v>1974</v>
      </c>
      <c r="B362" t="s">
        <v>2842</v>
      </c>
      <c r="D362">
        <v>1</v>
      </c>
      <c r="E362" t="s">
        <v>1825</v>
      </c>
      <c r="F362" s="1">
        <f t="shared" si="11"/>
        <v>5</v>
      </c>
      <c r="G362">
        <f>COUNTIFS('Rugby Union - Intl Results'!B:B,E362,'Rugby Union - Intl Results'!H:H,B362,'Rugby Union - Intl Results'!C:C,"W")</f>
        <v>2</v>
      </c>
      <c r="H362">
        <f>COUNTIFS('Rugby Union - Intl Results'!B:B,E362,'Rugby Union - Intl Results'!H:H,B362,'Rugby Union - Intl Results'!C:C,"D")</f>
        <v>1</v>
      </c>
      <c r="I362">
        <f>COUNTIFS('Rugby Union - Intl Results'!B:B,E362,'Rugby Union - Intl Results'!H:H,B362,'Rugby Union - Intl Results'!C:C,"L")</f>
        <v>1</v>
      </c>
      <c r="J362">
        <f>SUMIFS('Rugby Union - Intl Results'!E:E,'Rugby Union - Intl Results'!B:B,E362,'Rugby Union - Intl Results'!H:H,B362)</f>
        <v>50</v>
      </c>
      <c r="K362">
        <f>SUMIFS('Rugby Union - Intl Results'!F:F,'Rugby Union - Intl Results'!B:B,E362,'Rugby Union - Intl Results'!H:H,B362)</f>
        <v>45</v>
      </c>
      <c r="L362">
        <f t="shared" si="10"/>
        <v>5</v>
      </c>
      <c r="O362" t="s">
        <v>30</v>
      </c>
      <c r="U362" s="95" t="s">
        <v>30</v>
      </c>
      <c r="V362" s="95"/>
      <c r="W362" s="95"/>
    </row>
    <row r="363" spans="1:23" x14ac:dyDescent="0.25">
      <c r="A363">
        <v>1974</v>
      </c>
      <c r="B363" t="s">
        <v>2842</v>
      </c>
      <c r="D363">
        <v>2</v>
      </c>
      <c r="E363" t="s">
        <v>503</v>
      </c>
      <c r="F363" s="1">
        <f t="shared" si="11"/>
        <v>4</v>
      </c>
      <c r="G363">
        <f>COUNTIFS('Rugby Union - Intl Results'!B:B,E363,'Rugby Union - Intl Results'!H:H,B363,'Rugby Union - Intl Results'!C:C,"W")</f>
        <v>2</v>
      </c>
      <c r="H363">
        <f>COUNTIFS('Rugby Union - Intl Results'!B:B,E363,'Rugby Union - Intl Results'!H:H,B363,'Rugby Union - Intl Results'!C:C,"D")</f>
        <v>0</v>
      </c>
      <c r="I363">
        <f>COUNTIFS('Rugby Union - Intl Results'!B:B,E363,'Rugby Union - Intl Results'!H:H,B363,'Rugby Union - Intl Results'!C:C,"L")</f>
        <v>2</v>
      </c>
      <c r="J363">
        <f>SUMIFS('Rugby Union - Intl Results'!E:E,'Rugby Union - Intl Results'!B:B,E363,'Rugby Union - Intl Results'!H:H,B363)</f>
        <v>41</v>
      </c>
      <c r="K363">
        <f>SUMIFS('Rugby Union - Intl Results'!F:F,'Rugby Union - Intl Results'!B:B,E363,'Rugby Union - Intl Results'!H:H,B363)</f>
        <v>35</v>
      </c>
      <c r="L363">
        <f t="shared" si="10"/>
        <v>6</v>
      </c>
      <c r="O363" t="s">
        <v>30</v>
      </c>
      <c r="U363" s="95"/>
      <c r="V363" s="95"/>
      <c r="W363" s="95"/>
    </row>
    <row r="364" spans="1:23" x14ac:dyDescent="0.25">
      <c r="A364">
        <v>1974</v>
      </c>
      <c r="B364" t="s">
        <v>2842</v>
      </c>
      <c r="D364">
        <v>3</v>
      </c>
      <c r="E364" t="s">
        <v>1264</v>
      </c>
      <c r="F364" s="1">
        <f t="shared" si="11"/>
        <v>4</v>
      </c>
      <c r="G364">
        <f>COUNTIFS('Rugby Union - Intl Results'!B:B,E364,'Rugby Union - Intl Results'!H:H,B364,'Rugby Union - Intl Results'!C:C,"W")</f>
        <v>1</v>
      </c>
      <c r="H364">
        <f>COUNTIFS('Rugby Union - Intl Results'!B:B,E364,'Rugby Union - Intl Results'!H:H,B364,'Rugby Union - Intl Results'!C:C,"D")</f>
        <v>2</v>
      </c>
      <c r="I364">
        <f>COUNTIFS('Rugby Union - Intl Results'!B:B,E364,'Rugby Union - Intl Results'!H:H,B364,'Rugby Union - Intl Results'!C:C,"L")</f>
        <v>1</v>
      </c>
      <c r="J364">
        <f>SUMIFS('Rugby Union - Intl Results'!E:E,'Rugby Union - Intl Results'!B:B,E364,'Rugby Union - Intl Results'!H:H,B364)</f>
        <v>43</v>
      </c>
      <c r="K364">
        <f>SUMIFS('Rugby Union - Intl Results'!F:F,'Rugby Union - Intl Results'!B:B,E364,'Rugby Union - Intl Results'!H:H,B364)</f>
        <v>41</v>
      </c>
      <c r="L364">
        <f t="shared" si="10"/>
        <v>2</v>
      </c>
      <c r="O364" t="s">
        <v>30</v>
      </c>
      <c r="U364" s="95"/>
      <c r="V364" s="95"/>
      <c r="W364" s="95"/>
    </row>
    <row r="365" spans="1:23" x14ac:dyDescent="0.25">
      <c r="A365">
        <v>1974</v>
      </c>
      <c r="B365" t="s">
        <v>2842</v>
      </c>
      <c r="D365">
        <v>4</v>
      </c>
      <c r="E365" t="s">
        <v>164</v>
      </c>
      <c r="F365" s="1">
        <f t="shared" si="11"/>
        <v>4</v>
      </c>
      <c r="G365">
        <f>COUNTIFS('Rugby Union - Intl Results'!B:B,E365,'Rugby Union - Intl Results'!H:H,B365,'Rugby Union - Intl Results'!C:C,"W")</f>
        <v>1</v>
      </c>
      <c r="H365">
        <f>COUNTIFS('Rugby Union - Intl Results'!B:B,E365,'Rugby Union - Intl Results'!H:H,B365,'Rugby Union - Intl Results'!C:C,"D")</f>
        <v>2</v>
      </c>
      <c r="I365">
        <f>COUNTIFS('Rugby Union - Intl Results'!B:B,E365,'Rugby Union - Intl Results'!H:H,B365,'Rugby Union - Intl Results'!C:C,"L")</f>
        <v>1</v>
      </c>
      <c r="J365">
        <f>SUMIFS('Rugby Union - Intl Results'!E:E,'Rugby Union - Intl Results'!B:B,E365,'Rugby Union - Intl Results'!H:H,B365)</f>
        <v>43</v>
      </c>
      <c r="K365">
        <f>SUMIFS('Rugby Union - Intl Results'!F:F,'Rugby Union - Intl Results'!B:B,E365,'Rugby Union - Intl Results'!H:H,B365)</f>
        <v>53</v>
      </c>
      <c r="L365">
        <f t="shared" si="10"/>
        <v>-10</v>
      </c>
      <c r="O365" t="s">
        <v>30</v>
      </c>
      <c r="U365" s="95"/>
      <c r="V365" s="95"/>
      <c r="W365" s="95"/>
    </row>
    <row r="366" spans="1:23" x14ac:dyDescent="0.25">
      <c r="A366">
        <v>1974</v>
      </c>
      <c r="B366" t="s">
        <v>2842</v>
      </c>
      <c r="D366">
        <v>5</v>
      </c>
      <c r="E366" t="s">
        <v>376</v>
      </c>
      <c r="F366" s="1">
        <f t="shared" si="11"/>
        <v>3</v>
      </c>
      <c r="G366">
        <f>COUNTIFS('Rugby Union - Intl Results'!B:B,E366,'Rugby Union - Intl Results'!H:H,B366,'Rugby Union - Intl Results'!C:C,"W")</f>
        <v>1</v>
      </c>
      <c r="H366">
        <f>COUNTIFS('Rugby Union - Intl Results'!B:B,E366,'Rugby Union - Intl Results'!H:H,B366,'Rugby Union - Intl Results'!C:C,"D")</f>
        <v>1</v>
      </c>
      <c r="I366">
        <f>COUNTIFS('Rugby Union - Intl Results'!B:B,E366,'Rugby Union - Intl Results'!H:H,B366,'Rugby Union - Intl Results'!C:C,"L")</f>
        <v>2</v>
      </c>
      <c r="J366">
        <f>SUMIFS('Rugby Union - Intl Results'!E:E,'Rugby Union - Intl Results'!B:B,E366,'Rugby Union - Intl Results'!H:H,B366)</f>
        <v>63</v>
      </c>
      <c r="K366">
        <f>SUMIFS('Rugby Union - Intl Results'!F:F,'Rugby Union - Intl Results'!B:B,E366,'Rugby Union - Intl Results'!H:H,B366)</f>
        <v>66</v>
      </c>
      <c r="L366">
        <f t="shared" si="10"/>
        <v>-3</v>
      </c>
      <c r="O366" t="s">
        <v>30</v>
      </c>
      <c r="U366" s="95"/>
      <c r="V366" s="95"/>
      <c r="W366" s="95"/>
    </row>
    <row r="367" spans="1:23" x14ac:dyDescent="0.25">
      <c r="A367">
        <v>1975</v>
      </c>
      <c r="B367" t="s">
        <v>2841</v>
      </c>
      <c r="D367">
        <v>1</v>
      </c>
      <c r="E367" t="s">
        <v>1264</v>
      </c>
      <c r="F367" s="1">
        <f t="shared" si="11"/>
        <v>6</v>
      </c>
      <c r="G367">
        <f>COUNTIFS('Rugby Union - Intl Results'!B:B,E367,'Rugby Union - Intl Results'!H:H,B367,'Rugby Union - Intl Results'!C:C,"W")</f>
        <v>3</v>
      </c>
      <c r="H367">
        <f>COUNTIFS('Rugby Union - Intl Results'!B:B,E367,'Rugby Union - Intl Results'!H:H,B367,'Rugby Union - Intl Results'!C:C,"D")</f>
        <v>0</v>
      </c>
      <c r="I367">
        <f>COUNTIFS('Rugby Union - Intl Results'!B:B,E367,'Rugby Union - Intl Results'!H:H,B367,'Rugby Union - Intl Results'!C:C,"L")</f>
        <v>1</v>
      </c>
      <c r="J367">
        <f>SUMIFS('Rugby Union - Intl Results'!E:E,'Rugby Union - Intl Results'!B:B,E367,'Rugby Union - Intl Results'!H:H,B367)</f>
        <v>87</v>
      </c>
      <c r="K367">
        <f>SUMIFS('Rugby Union - Intl Results'!F:F,'Rugby Union - Intl Results'!B:B,E367,'Rugby Union - Intl Results'!H:H,B367)</f>
        <v>30</v>
      </c>
      <c r="L367">
        <f t="shared" si="10"/>
        <v>57</v>
      </c>
      <c r="O367" t="s">
        <v>30</v>
      </c>
      <c r="U367" s="95" t="s">
        <v>30</v>
      </c>
      <c r="V367" s="95"/>
      <c r="W367" s="95"/>
    </row>
    <row r="368" spans="1:23" x14ac:dyDescent="0.25">
      <c r="A368">
        <v>1975</v>
      </c>
      <c r="B368" t="s">
        <v>2841</v>
      </c>
      <c r="D368">
        <v>2</v>
      </c>
      <c r="E368" t="s">
        <v>503</v>
      </c>
      <c r="F368" s="1">
        <f t="shared" si="11"/>
        <v>4</v>
      </c>
      <c r="G368">
        <f>COUNTIFS('Rugby Union - Intl Results'!B:B,E368,'Rugby Union - Intl Results'!H:H,B368,'Rugby Union - Intl Results'!C:C,"W")</f>
        <v>2</v>
      </c>
      <c r="H368">
        <f>COUNTIFS('Rugby Union - Intl Results'!B:B,E368,'Rugby Union - Intl Results'!H:H,B368,'Rugby Union - Intl Results'!C:C,"D")</f>
        <v>0</v>
      </c>
      <c r="I368">
        <f>COUNTIFS('Rugby Union - Intl Results'!B:B,E368,'Rugby Union - Intl Results'!H:H,B368,'Rugby Union - Intl Results'!C:C,"L")</f>
        <v>2</v>
      </c>
      <c r="J368">
        <f>SUMIFS('Rugby Union - Intl Results'!E:E,'Rugby Union - Intl Results'!B:B,E368,'Rugby Union - Intl Results'!H:H,B368)</f>
        <v>47</v>
      </c>
      <c r="K368">
        <f>SUMIFS('Rugby Union - Intl Results'!F:F,'Rugby Union - Intl Results'!B:B,E368,'Rugby Union - Intl Results'!H:H,B368)</f>
        <v>40</v>
      </c>
      <c r="L368">
        <f t="shared" si="10"/>
        <v>7</v>
      </c>
      <c r="O368" t="s">
        <v>30</v>
      </c>
      <c r="U368" s="95"/>
      <c r="V368" s="95"/>
      <c r="W368" s="95"/>
    </row>
    <row r="369" spans="1:23" x14ac:dyDescent="0.25">
      <c r="A369">
        <v>1975</v>
      </c>
      <c r="B369" t="s">
        <v>2841</v>
      </c>
      <c r="D369">
        <v>3</v>
      </c>
      <c r="E369" t="s">
        <v>1825</v>
      </c>
      <c r="F369" s="1">
        <f t="shared" si="11"/>
        <v>4</v>
      </c>
      <c r="G369">
        <f>COUNTIFS('Rugby Union - Intl Results'!B:B,E369,'Rugby Union - Intl Results'!H:H,B369,'Rugby Union - Intl Results'!C:C,"W")</f>
        <v>2</v>
      </c>
      <c r="H369">
        <f>COUNTIFS('Rugby Union - Intl Results'!B:B,E369,'Rugby Union - Intl Results'!H:H,B369,'Rugby Union - Intl Results'!C:C,"D")</f>
        <v>0</v>
      </c>
      <c r="I369">
        <f>COUNTIFS('Rugby Union - Intl Results'!B:B,E369,'Rugby Union - Intl Results'!H:H,B369,'Rugby Union - Intl Results'!C:C,"L")</f>
        <v>2</v>
      </c>
      <c r="J369">
        <f>SUMIFS('Rugby Union - Intl Results'!E:E,'Rugby Union - Intl Results'!B:B,E369,'Rugby Union - Intl Results'!H:H,B369)</f>
        <v>54</v>
      </c>
      <c r="K369">
        <f>SUMIFS('Rugby Union - Intl Results'!F:F,'Rugby Union - Intl Results'!B:B,E369,'Rugby Union - Intl Results'!H:H,B369)</f>
        <v>67</v>
      </c>
      <c r="L369">
        <f t="shared" si="10"/>
        <v>-13</v>
      </c>
      <c r="O369" t="s">
        <v>30</v>
      </c>
      <c r="U369" s="95"/>
      <c r="V369" s="95"/>
      <c r="W369" s="95"/>
    </row>
    <row r="370" spans="1:23" x14ac:dyDescent="0.25">
      <c r="A370">
        <v>1975</v>
      </c>
      <c r="B370" t="s">
        <v>2841</v>
      </c>
      <c r="D370">
        <v>4</v>
      </c>
      <c r="E370" t="s">
        <v>164</v>
      </c>
      <c r="F370" s="1">
        <f t="shared" si="11"/>
        <v>4</v>
      </c>
      <c r="G370">
        <f>COUNTIFS('Rugby Union - Intl Results'!B:B,E370,'Rugby Union - Intl Results'!H:H,B370,'Rugby Union - Intl Results'!C:C,"W")</f>
        <v>2</v>
      </c>
      <c r="H370">
        <f>COUNTIFS('Rugby Union - Intl Results'!B:B,E370,'Rugby Union - Intl Results'!H:H,B370,'Rugby Union - Intl Results'!C:C,"D")</f>
        <v>0</v>
      </c>
      <c r="I370">
        <f>COUNTIFS('Rugby Union - Intl Results'!B:B,E370,'Rugby Union - Intl Results'!H:H,B370,'Rugby Union - Intl Results'!C:C,"L")</f>
        <v>2</v>
      </c>
      <c r="J370">
        <f>SUMIFS('Rugby Union - Intl Results'!E:E,'Rugby Union - Intl Results'!B:B,E370,'Rugby Union - Intl Results'!H:H,B370)</f>
        <v>53</v>
      </c>
      <c r="K370">
        <f>SUMIFS('Rugby Union - Intl Results'!F:F,'Rugby Union - Intl Results'!B:B,E370,'Rugby Union - Intl Results'!H:H,B370)</f>
        <v>79</v>
      </c>
      <c r="L370">
        <f t="shared" si="10"/>
        <v>-26</v>
      </c>
      <c r="O370" t="s">
        <v>30</v>
      </c>
      <c r="U370" s="95"/>
      <c r="V370" s="95"/>
      <c r="W370" s="95"/>
    </row>
    <row r="371" spans="1:23" x14ac:dyDescent="0.25">
      <c r="A371">
        <v>1975</v>
      </c>
      <c r="B371" t="s">
        <v>2841</v>
      </c>
      <c r="D371">
        <v>5</v>
      </c>
      <c r="E371" t="s">
        <v>376</v>
      </c>
      <c r="F371" s="1">
        <f t="shared" si="11"/>
        <v>2</v>
      </c>
      <c r="G371">
        <f>COUNTIFS('Rugby Union - Intl Results'!B:B,E371,'Rugby Union - Intl Results'!H:H,B371,'Rugby Union - Intl Results'!C:C,"W")</f>
        <v>1</v>
      </c>
      <c r="H371">
        <f>COUNTIFS('Rugby Union - Intl Results'!B:B,E371,'Rugby Union - Intl Results'!H:H,B371,'Rugby Union - Intl Results'!C:C,"D")</f>
        <v>0</v>
      </c>
      <c r="I371">
        <f>COUNTIFS('Rugby Union - Intl Results'!B:B,E371,'Rugby Union - Intl Results'!H:H,B371,'Rugby Union - Intl Results'!C:C,"L")</f>
        <v>3</v>
      </c>
      <c r="J371">
        <f>SUMIFS('Rugby Union - Intl Results'!E:E,'Rugby Union - Intl Results'!B:B,E371,'Rugby Union - Intl Results'!H:H,B371)</f>
        <v>40</v>
      </c>
      <c r="K371">
        <f>SUMIFS('Rugby Union - Intl Results'!F:F,'Rugby Union - Intl Results'!B:B,E371,'Rugby Union - Intl Results'!H:H,B371)</f>
        <v>65</v>
      </c>
      <c r="L371">
        <f t="shared" si="10"/>
        <v>-25</v>
      </c>
      <c r="O371" t="s">
        <v>30</v>
      </c>
      <c r="U371" s="95"/>
      <c r="V371" s="95"/>
      <c r="W371" s="95"/>
    </row>
    <row r="372" spans="1:23" x14ac:dyDescent="0.25">
      <c r="A372">
        <v>1976</v>
      </c>
      <c r="B372" t="s">
        <v>2840</v>
      </c>
      <c r="D372">
        <v>1</v>
      </c>
      <c r="E372" t="s">
        <v>1264</v>
      </c>
      <c r="F372" s="1">
        <f t="shared" si="11"/>
        <v>8</v>
      </c>
      <c r="G372">
        <f>COUNTIFS('Rugby Union - Intl Results'!B:B,E372,'Rugby Union - Intl Results'!H:H,B372,'Rugby Union - Intl Results'!C:C,"W")</f>
        <v>4</v>
      </c>
      <c r="H372">
        <f>COUNTIFS('Rugby Union - Intl Results'!B:B,E372,'Rugby Union - Intl Results'!H:H,B372,'Rugby Union - Intl Results'!C:C,"D")</f>
        <v>0</v>
      </c>
      <c r="I372">
        <f>COUNTIFS('Rugby Union - Intl Results'!B:B,E372,'Rugby Union - Intl Results'!H:H,B372,'Rugby Union - Intl Results'!C:C,"L")</f>
        <v>0</v>
      </c>
      <c r="J372">
        <f>SUMIFS('Rugby Union - Intl Results'!E:E,'Rugby Union - Intl Results'!B:B,E372,'Rugby Union - Intl Results'!H:H,B372)</f>
        <v>102</v>
      </c>
      <c r="K372">
        <f>SUMIFS('Rugby Union - Intl Results'!F:F,'Rugby Union - Intl Results'!B:B,E372,'Rugby Union - Intl Results'!H:H,B372)</f>
        <v>37</v>
      </c>
      <c r="L372">
        <f t="shared" si="10"/>
        <v>65</v>
      </c>
      <c r="O372" t="s">
        <v>30</v>
      </c>
      <c r="U372" s="95" t="s">
        <v>30</v>
      </c>
      <c r="V372" s="95" t="s">
        <v>30</v>
      </c>
      <c r="W372" s="95" t="s">
        <v>30</v>
      </c>
    </row>
    <row r="373" spans="1:23" x14ac:dyDescent="0.25">
      <c r="A373">
        <v>1976</v>
      </c>
      <c r="B373" t="s">
        <v>2840</v>
      </c>
      <c r="D373">
        <v>2</v>
      </c>
      <c r="E373" t="s">
        <v>164</v>
      </c>
      <c r="F373" s="1">
        <f t="shared" si="11"/>
        <v>6</v>
      </c>
      <c r="G373">
        <f>COUNTIFS('Rugby Union - Intl Results'!B:B,E373,'Rugby Union - Intl Results'!H:H,B373,'Rugby Union - Intl Results'!C:C,"W")</f>
        <v>3</v>
      </c>
      <c r="H373">
        <f>COUNTIFS('Rugby Union - Intl Results'!B:B,E373,'Rugby Union - Intl Results'!H:H,B373,'Rugby Union - Intl Results'!C:C,"D")</f>
        <v>0</v>
      </c>
      <c r="I373">
        <f>COUNTIFS('Rugby Union - Intl Results'!B:B,E373,'Rugby Union - Intl Results'!H:H,B373,'Rugby Union - Intl Results'!C:C,"L")</f>
        <v>1</v>
      </c>
      <c r="J373">
        <f>SUMIFS('Rugby Union - Intl Results'!E:E,'Rugby Union - Intl Results'!B:B,E373,'Rugby Union - Intl Results'!H:H,B373)</f>
        <v>82</v>
      </c>
      <c r="K373">
        <f>SUMIFS('Rugby Union - Intl Results'!F:F,'Rugby Union - Intl Results'!B:B,E373,'Rugby Union - Intl Results'!H:H,B373)</f>
        <v>37</v>
      </c>
      <c r="L373">
        <f t="shared" si="10"/>
        <v>45</v>
      </c>
      <c r="O373" t="s">
        <v>30</v>
      </c>
      <c r="U373" s="95"/>
      <c r="V373" s="95"/>
      <c r="W373" s="95"/>
    </row>
    <row r="374" spans="1:23" x14ac:dyDescent="0.25">
      <c r="A374">
        <v>1976</v>
      </c>
      <c r="B374" t="s">
        <v>2840</v>
      </c>
      <c r="D374">
        <v>3</v>
      </c>
      <c r="E374" t="s">
        <v>503</v>
      </c>
      <c r="F374" s="1">
        <f t="shared" si="11"/>
        <v>4</v>
      </c>
      <c r="G374">
        <f>COUNTIFS('Rugby Union - Intl Results'!B:B,E374,'Rugby Union - Intl Results'!H:H,B374,'Rugby Union - Intl Results'!C:C,"W")</f>
        <v>2</v>
      </c>
      <c r="H374">
        <f>COUNTIFS('Rugby Union - Intl Results'!B:B,E374,'Rugby Union - Intl Results'!H:H,B374,'Rugby Union - Intl Results'!C:C,"D")</f>
        <v>0</v>
      </c>
      <c r="I374">
        <f>COUNTIFS('Rugby Union - Intl Results'!B:B,E374,'Rugby Union - Intl Results'!H:H,B374,'Rugby Union - Intl Results'!C:C,"L")</f>
        <v>2</v>
      </c>
      <c r="J374">
        <f>SUMIFS('Rugby Union - Intl Results'!E:E,'Rugby Union - Intl Results'!B:B,E374,'Rugby Union - Intl Results'!H:H,B374)</f>
        <v>49</v>
      </c>
      <c r="K374">
        <f>SUMIFS('Rugby Union - Intl Results'!F:F,'Rugby Union - Intl Results'!B:B,E374,'Rugby Union - Intl Results'!H:H,B374)</f>
        <v>59</v>
      </c>
      <c r="L374">
        <f t="shared" si="10"/>
        <v>-10</v>
      </c>
      <c r="O374" t="s">
        <v>30</v>
      </c>
      <c r="U374" s="95"/>
      <c r="V374" s="95"/>
      <c r="W374" s="95"/>
    </row>
    <row r="375" spans="1:23" x14ac:dyDescent="0.25">
      <c r="A375">
        <v>1976</v>
      </c>
      <c r="B375" t="s">
        <v>2840</v>
      </c>
      <c r="D375">
        <v>4</v>
      </c>
      <c r="E375" t="s">
        <v>1825</v>
      </c>
      <c r="F375" s="1">
        <f t="shared" si="11"/>
        <v>2</v>
      </c>
      <c r="G375">
        <f>COUNTIFS('Rugby Union - Intl Results'!B:B,E375,'Rugby Union - Intl Results'!H:H,B375,'Rugby Union - Intl Results'!C:C,"W")</f>
        <v>1</v>
      </c>
      <c r="H375">
        <f>COUNTIFS('Rugby Union - Intl Results'!B:B,E375,'Rugby Union - Intl Results'!H:H,B375,'Rugby Union - Intl Results'!C:C,"D")</f>
        <v>0</v>
      </c>
      <c r="I375">
        <f>COUNTIFS('Rugby Union - Intl Results'!B:B,E375,'Rugby Union - Intl Results'!H:H,B375,'Rugby Union - Intl Results'!C:C,"L")</f>
        <v>3</v>
      </c>
      <c r="J375">
        <f>SUMIFS('Rugby Union - Intl Results'!E:E,'Rugby Union - Intl Results'!B:B,E375,'Rugby Union - Intl Results'!H:H,B375)</f>
        <v>31</v>
      </c>
      <c r="K375">
        <f>SUMIFS('Rugby Union - Intl Results'!F:F,'Rugby Union - Intl Results'!B:B,E375,'Rugby Union - Intl Results'!H:H,B375)</f>
        <v>87</v>
      </c>
      <c r="L375">
        <f t="shared" si="10"/>
        <v>-56</v>
      </c>
      <c r="O375" t="s">
        <v>30</v>
      </c>
      <c r="U375" s="95"/>
      <c r="V375" s="95"/>
      <c r="W375" s="95"/>
    </row>
    <row r="376" spans="1:23" x14ac:dyDescent="0.25">
      <c r="A376">
        <v>1976</v>
      </c>
      <c r="B376" t="s">
        <v>2840</v>
      </c>
      <c r="D376">
        <v>5</v>
      </c>
      <c r="E376" t="s">
        <v>376</v>
      </c>
      <c r="F376" s="1">
        <f t="shared" si="11"/>
        <v>0</v>
      </c>
      <c r="G376">
        <f>COUNTIFS('Rugby Union - Intl Results'!B:B,E376,'Rugby Union - Intl Results'!H:H,B376,'Rugby Union - Intl Results'!C:C,"W")</f>
        <v>0</v>
      </c>
      <c r="H376">
        <f>COUNTIFS('Rugby Union - Intl Results'!B:B,E376,'Rugby Union - Intl Results'!H:H,B376,'Rugby Union - Intl Results'!C:C,"D")</f>
        <v>0</v>
      </c>
      <c r="I376">
        <f>COUNTIFS('Rugby Union - Intl Results'!B:B,E376,'Rugby Union - Intl Results'!H:H,B376,'Rugby Union - Intl Results'!C:C,"L")</f>
        <v>4</v>
      </c>
      <c r="J376">
        <f>SUMIFS('Rugby Union - Intl Results'!E:E,'Rugby Union - Intl Results'!B:B,E376,'Rugby Union - Intl Results'!H:H,B376)</f>
        <v>42</v>
      </c>
      <c r="K376">
        <f>SUMIFS('Rugby Union - Intl Results'!F:F,'Rugby Union - Intl Results'!B:B,E376,'Rugby Union - Intl Results'!H:H,B376)</f>
        <v>86</v>
      </c>
      <c r="L376">
        <f t="shared" si="10"/>
        <v>-44</v>
      </c>
      <c r="O376" t="s">
        <v>30</v>
      </c>
      <c r="U376" s="95"/>
      <c r="V376" s="95"/>
      <c r="W376" s="95"/>
    </row>
    <row r="377" spans="1:23" x14ac:dyDescent="0.25">
      <c r="A377">
        <v>1977</v>
      </c>
      <c r="B377" t="s">
        <v>2839</v>
      </c>
      <c r="D377">
        <v>1</v>
      </c>
      <c r="E377" t="s">
        <v>164</v>
      </c>
      <c r="F377" s="1">
        <f t="shared" si="11"/>
        <v>8</v>
      </c>
      <c r="G377">
        <f>COUNTIFS('Rugby Union - Intl Results'!B:B,E377,'Rugby Union - Intl Results'!H:H,B377,'Rugby Union - Intl Results'!C:C,"W")</f>
        <v>4</v>
      </c>
      <c r="H377">
        <f>COUNTIFS('Rugby Union - Intl Results'!B:B,E377,'Rugby Union - Intl Results'!H:H,B377,'Rugby Union - Intl Results'!C:C,"D")</f>
        <v>0</v>
      </c>
      <c r="I377">
        <f>COUNTIFS('Rugby Union - Intl Results'!B:B,E377,'Rugby Union - Intl Results'!H:H,B377,'Rugby Union - Intl Results'!C:C,"L")</f>
        <v>0</v>
      </c>
      <c r="J377">
        <f>SUMIFS('Rugby Union - Intl Results'!E:E,'Rugby Union - Intl Results'!B:B,E377,'Rugby Union - Intl Results'!H:H,B377)</f>
        <v>58</v>
      </c>
      <c r="K377">
        <f>SUMIFS('Rugby Union - Intl Results'!F:F,'Rugby Union - Intl Results'!B:B,E377,'Rugby Union - Intl Results'!H:H,B377)</f>
        <v>21</v>
      </c>
      <c r="L377">
        <f t="shared" si="10"/>
        <v>37</v>
      </c>
      <c r="O377" t="s">
        <v>30</v>
      </c>
      <c r="U377" s="95" t="s">
        <v>30</v>
      </c>
      <c r="V377" s="95"/>
      <c r="W377" s="95" t="s">
        <v>30</v>
      </c>
    </row>
    <row r="378" spans="1:23" x14ac:dyDescent="0.25">
      <c r="A378">
        <v>1977</v>
      </c>
      <c r="B378" t="s">
        <v>2839</v>
      </c>
      <c r="D378">
        <v>2</v>
      </c>
      <c r="E378" t="s">
        <v>1264</v>
      </c>
      <c r="F378" s="1">
        <f t="shared" si="11"/>
        <v>6</v>
      </c>
      <c r="G378">
        <f>COUNTIFS('Rugby Union - Intl Results'!B:B,E378,'Rugby Union - Intl Results'!H:H,B378,'Rugby Union - Intl Results'!C:C,"W")</f>
        <v>3</v>
      </c>
      <c r="H378">
        <f>COUNTIFS('Rugby Union - Intl Results'!B:B,E378,'Rugby Union - Intl Results'!H:H,B378,'Rugby Union - Intl Results'!C:C,"D")</f>
        <v>0</v>
      </c>
      <c r="I378">
        <f>COUNTIFS('Rugby Union - Intl Results'!B:B,E378,'Rugby Union - Intl Results'!H:H,B378,'Rugby Union - Intl Results'!C:C,"L")</f>
        <v>1</v>
      </c>
      <c r="J378">
        <f>SUMIFS('Rugby Union - Intl Results'!E:E,'Rugby Union - Intl Results'!B:B,E378,'Rugby Union - Intl Results'!H:H,B378)</f>
        <v>66</v>
      </c>
      <c r="K378">
        <f>SUMIFS('Rugby Union - Intl Results'!F:F,'Rugby Union - Intl Results'!B:B,E378,'Rugby Union - Intl Results'!H:H,B378)</f>
        <v>43</v>
      </c>
      <c r="L378">
        <f t="shared" si="10"/>
        <v>23</v>
      </c>
      <c r="O378" t="s">
        <v>30</v>
      </c>
      <c r="U378" s="95"/>
      <c r="V378" s="95" t="s">
        <v>30</v>
      </c>
      <c r="W378" s="95"/>
    </row>
    <row r="379" spans="1:23" x14ac:dyDescent="0.25">
      <c r="A379">
        <v>1977</v>
      </c>
      <c r="B379" t="s">
        <v>2839</v>
      </c>
      <c r="D379">
        <v>3</v>
      </c>
      <c r="E379" t="s">
        <v>376</v>
      </c>
      <c r="F379" s="1">
        <f t="shared" si="11"/>
        <v>4</v>
      </c>
      <c r="G379">
        <f>COUNTIFS('Rugby Union - Intl Results'!B:B,E379,'Rugby Union - Intl Results'!H:H,B379,'Rugby Union - Intl Results'!C:C,"W")</f>
        <v>2</v>
      </c>
      <c r="H379">
        <f>COUNTIFS('Rugby Union - Intl Results'!B:B,E379,'Rugby Union - Intl Results'!H:H,B379,'Rugby Union - Intl Results'!C:C,"D")</f>
        <v>0</v>
      </c>
      <c r="I379">
        <f>COUNTIFS('Rugby Union - Intl Results'!B:B,E379,'Rugby Union - Intl Results'!H:H,B379,'Rugby Union - Intl Results'!C:C,"L")</f>
        <v>2</v>
      </c>
      <c r="J379">
        <f>SUMIFS('Rugby Union - Intl Results'!E:E,'Rugby Union - Intl Results'!B:B,E379,'Rugby Union - Intl Results'!H:H,B379)</f>
        <v>42</v>
      </c>
      <c r="K379">
        <f>SUMIFS('Rugby Union - Intl Results'!F:F,'Rugby Union - Intl Results'!B:B,E379,'Rugby Union - Intl Results'!H:H,B379)</f>
        <v>24</v>
      </c>
      <c r="L379">
        <f t="shared" si="10"/>
        <v>18</v>
      </c>
      <c r="O379" t="s">
        <v>30</v>
      </c>
      <c r="U379" s="95"/>
      <c r="V379" s="95"/>
      <c r="W379" s="95"/>
    </row>
    <row r="380" spans="1:23" x14ac:dyDescent="0.25">
      <c r="A380">
        <v>1977</v>
      </c>
      <c r="B380" t="s">
        <v>2839</v>
      </c>
      <c r="D380">
        <v>4</v>
      </c>
      <c r="E380" t="s">
        <v>503</v>
      </c>
      <c r="F380" s="1">
        <f t="shared" si="11"/>
        <v>2</v>
      </c>
      <c r="G380">
        <f>COUNTIFS('Rugby Union - Intl Results'!B:B,E380,'Rugby Union - Intl Results'!H:H,B380,'Rugby Union - Intl Results'!C:C,"W")</f>
        <v>1</v>
      </c>
      <c r="H380">
        <f>COUNTIFS('Rugby Union - Intl Results'!B:B,E380,'Rugby Union - Intl Results'!H:H,B380,'Rugby Union - Intl Results'!C:C,"D")</f>
        <v>0</v>
      </c>
      <c r="I380">
        <f>COUNTIFS('Rugby Union - Intl Results'!B:B,E380,'Rugby Union - Intl Results'!H:H,B380,'Rugby Union - Intl Results'!C:C,"L")</f>
        <v>3</v>
      </c>
      <c r="J380">
        <f>SUMIFS('Rugby Union - Intl Results'!E:E,'Rugby Union - Intl Results'!B:B,E380,'Rugby Union - Intl Results'!H:H,B380)</f>
        <v>39</v>
      </c>
      <c r="K380">
        <f>SUMIFS('Rugby Union - Intl Results'!F:F,'Rugby Union - Intl Results'!B:B,E380,'Rugby Union - Intl Results'!H:H,B380)</f>
        <v>85</v>
      </c>
      <c r="L380">
        <f t="shared" si="10"/>
        <v>-46</v>
      </c>
      <c r="O380" t="s">
        <v>30</v>
      </c>
      <c r="U380" s="95"/>
      <c r="V380" s="95"/>
      <c r="W380" s="95"/>
    </row>
    <row r="381" spans="1:23" x14ac:dyDescent="0.25">
      <c r="A381">
        <v>1977</v>
      </c>
      <c r="B381" t="s">
        <v>2839</v>
      </c>
      <c r="D381">
        <v>5</v>
      </c>
      <c r="E381" t="s">
        <v>1825</v>
      </c>
      <c r="F381" s="1">
        <f t="shared" si="11"/>
        <v>0</v>
      </c>
      <c r="G381">
        <f>COUNTIFS('Rugby Union - Intl Results'!B:B,E381,'Rugby Union - Intl Results'!H:H,B381,'Rugby Union - Intl Results'!C:C,"W")</f>
        <v>0</v>
      </c>
      <c r="H381">
        <f>COUNTIFS('Rugby Union - Intl Results'!B:B,E381,'Rugby Union - Intl Results'!H:H,B381,'Rugby Union - Intl Results'!C:C,"D")</f>
        <v>0</v>
      </c>
      <c r="I381">
        <f>COUNTIFS('Rugby Union - Intl Results'!B:B,E381,'Rugby Union - Intl Results'!H:H,B381,'Rugby Union - Intl Results'!C:C,"L")</f>
        <v>4</v>
      </c>
      <c r="J381">
        <f>SUMIFS('Rugby Union - Intl Results'!E:E,'Rugby Union - Intl Results'!B:B,E381,'Rugby Union - Intl Results'!H:H,B381)</f>
        <v>33</v>
      </c>
      <c r="K381">
        <f>SUMIFS('Rugby Union - Intl Results'!F:F,'Rugby Union - Intl Results'!B:B,E381,'Rugby Union - Intl Results'!H:H,B381)</f>
        <v>65</v>
      </c>
      <c r="L381">
        <f t="shared" si="10"/>
        <v>-32</v>
      </c>
      <c r="O381" t="s">
        <v>30</v>
      </c>
      <c r="U381" s="95"/>
      <c r="V381" s="95"/>
      <c r="W381" s="95"/>
    </row>
    <row r="382" spans="1:23" x14ac:dyDescent="0.25">
      <c r="A382">
        <v>1978</v>
      </c>
      <c r="B382" t="s">
        <v>2838</v>
      </c>
      <c r="D382">
        <v>1</v>
      </c>
      <c r="E382" t="s">
        <v>1264</v>
      </c>
      <c r="F382" s="1">
        <f t="shared" si="11"/>
        <v>8</v>
      </c>
      <c r="G382">
        <f>COUNTIFS('Rugby Union - Intl Results'!B:B,E382,'Rugby Union - Intl Results'!H:H,B382,'Rugby Union - Intl Results'!C:C,"W")</f>
        <v>4</v>
      </c>
      <c r="H382">
        <f>COUNTIFS('Rugby Union - Intl Results'!B:B,E382,'Rugby Union - Intl Results'!H:H,B382,'Rugby Union - Intl Results'!C:C,"D")</f>
        <v>0</v>
      </c>
      <c r="I382">
        <f>COUNTIFS('Rugby Union - Intl Results'!B:B,E382,'Rugby Union - Intl Results'!H:H,B382,'Rugby Union - Intl Results'!C:C,"L")</f>
        <v>0</v>
      </c>
      <c r="J382">
        <f>SUMIFS('Rugby Union - Intl Results'!E:E,'Rugby Union - Intl Results'!B:B,E382,'Rugby Union - Intl Results'!H:H,B382)</f>
        <v>67</v>
      </c>
      <c r="K382">
        <f>SUMIFS('Rugby Union - Intl Results'!F:F,'Rugby Union - Intl Results'!B:B,E382,'Rugby Union - Intl Results'!H:H,B382)</f>
        <v>43</v>
      </c>
      <c r="L382">
        <f t="shared" si="10"/>
        <v>24</v>
      </c>
      <c r="O382" t="s">
        <v>30</v>
      </c>
      <c r="U382" s="95" t="s">
        <v>30</v>
      </c>
      <c r="V382" s="95" t="s">
        <v>30</v>
      </c>
      <c r="W382" s="95" t="s">
        <v>30</v>
      </c>
    </row>
    <row r="383" spans="1:23" x14ac:dyDescent="0.25">
      <c r="A383">
        <v>1978</v>
      </c>
      <c r="B383" t="s">
        <v>2838</v>
      </c>
      <c r="D383">
        <v>2</v>
      </c>
      <c r="E383" t="s">
        <v>164</v>
      </c>
      <c r="F383" s="1">
        <f t="shared" si="11"/>
        <v>6</v>
      </c>
      <c r="G383">
        <f>COUNTIFS('Rugby Union - Intl Results'!B:B,E383,'Rugby Union - Intl Results'!H:H,B383,'Rugby Union - Intl Results'!C:C,"W")</f>
        <v>3</v>
      </c>
      <c r="H383">
        <f>COUNTIFS('Rugby Union - Intl Results'!B:B,E383,'Rugby Union - Intl Results'!H:H,B383,'Rugby Union - Intl Results'!C:C,"D")</f>
        <v>0</v>
      </c>
      <c r="I383">
        <f>COUNTIFS('Rugby Union - Intl Results'!B:B,E383,'Rugby Union - Intl Results'!H:H,B383,'Rugby Union - Intl Results'!C:C,"L")</f>
        <v>1</v>
      </c>
      <c r="J383">
        <f>SUMIFS('Rugby Union - Intl Results'!E:E,'Rugby Union - Intl Results'!B:B,E383,'Rugby Union - Intl Results'!H:H,B383)</f>
        <v>51</v>
      </c>
      <c r="K383">
        <f>SUMIFS('Rugby Union - Intl Results'!F:F,'Rugby Union - Intl Results'!B:B,E383,'Rugby Union - Intl Results'!H:H,B383)</f>
        <v>47</v>
      </c>
      <c r="L383">
        <f t="shared" si="10"/>
        <v>4</v>
      </c>
      <c r="O383" t="s">
        <v>30</v>
      </c>
      <c r="U383" s="95"/>
      <c r="V383" s="95"/>
      <c r="W383" s="95"/>
    </row>
    <row r="384" spans="1:23" x14ac:dyDescent="0.25">
      <c r="A384">
        <v>1978</v>
      </c>
      <c r="B384" t="s">
        <v>2838</v>
      </c>
      <c r="D384">
        <v>3</v>
      </c>
      <c r="E384" t="s">
        <v>376</v>
      </c>
      <c r="F384" s="1">
        <f t="shared" si="11"/>
        <v>4</v>
      </c>
      <c r="G384">
        <f>COUNTIFS('Rugby Union - Intl Results'!B:B,E384,'Rugby Union - Intl Results'!H:H,B384,'Rugby Union - Intl Results'!C:C,"W")</f>
        <v>2</v>
      </c>
      <c r="H384">
        <f>COUNTIFS('Rugby Union - Intl Results'!B:B,E384,'Rugby Union - Intl Results'!H:H,B384,'Rugby Union - Intl Results'!C:C,"D")</f>
        <v>0</v>
      </c>
      <c r="I384">
        <f>COUNTIFS('Rugby Union - Intl Results'!B:B,E384,'Rugby Union - Intl Results'!H:H,B384,'Rugby Union - Intl Results'!C:C,"L")</f>
        <v>2</v>
      </c>
      <c r="J384">
        <f>SUMIFS('Rugby Union - Intl Results'!E:E,'Rugby Union - Intl Results'!B:B,E384,'Rugby Union - Intl Results'!H:H,B384)</f>
        <v>42</v>
      </c>
      <c r="K384">
        <f>SUMIFS('Rugby Union - Intl Results'!F:F,'Rugby Union - Intl Results'!B:B,E384,'Rugby Union - Intl Results'!H:H,B384)</f>
        <v>33</v>
      </c>
      <c r="L384">
        <f t="shared" si="10"/>
        <v>9</v>
      </c>
      <c r="O384" t="s">
        <v>30</v>
      </c>
      <c r="U384" s="95"/>
      <c r="V384" s="95"/>
      <c r="W384" s="95"/>
    </row>
    <row r="385" spans="1:23" x14ac:dyDescent="0.25">
      <c r="A385">
        <v>1978</v>
      </c>
      <c r="B385" t="s">
        <v>2838</v>
      </c>
      <c r="D385">
        <v>4</v>
      </c>
      <c r="E385" t="s">
        <v>1825</v>
      </c>
      <c r="F385" s="1">
        <f t="shared" si="11"/>
        <v>2</v>
      </c>
      <c r="G385">
        <f>COUNTIFS('Rugby Union - Intl Results'!B:B,E385,'Rugby Union - Intl Results'!H:H,B385,'Rugby Union - Intl Results'!C:C,"W")</f>
        <v>1</v>
      </c>
      <c r="H385">
        <f>COUNTIFS('Rugby Union - Intl Results'!B:B,E385,'Rugby Union - Intl Results'!H:H,B385,'Rugby Union - Intl Results'!C:C,"D")</f>
        <v>0</v>
      </c>
      <c r="I385">
        <f>COUNTIFS('Rugby Union - Intl Results'!B:B,E385,'Rugby Union - Intl Results'!H:H,B385,'Rugby Union - Intl Results'!C:C,"L")</f>
        <v>3</v>
      </c>
      <c r="J385">
        <f>SUMIFS('Rugby Union - Intl Results'!E:E,'Rugby Union - Intl Results'!B:B,E385,'Rugby Union - Intl Results'!H:H,B385)</f>
        <v>46</v>
      </c>
      <c r="K385">
        <f>SUMIFS('Rugby Union - Intl Results'!F:F,'Rugby Union - Intl Results'!B:B,E385,'Rugby Union - Intl Results'!H:H,B385)</f>
        <v>54</v>
      </c>
      <c r="L385">
        <f t="shared" si="10"/>
        <v>-8</v>
      </c>
      <c r="O385" t="s">
        <v>30</v>
      </c>
      <c r="U385" s="95"/>
      <c r="V385" s="95"/>
      <c r="W385" s="95"/>
    </row>
    <row r="386" spans="1:23" x14ac:dyDescent="0.25">
      <c r="A386">
        <v>1978</v>
      </c>
      <c r="B386" t="s">
        <v>2838</v>
      </c>
      <c r="D386">
        <v>5</v>
      </c>
      <c r="E386" t="s">
        <v>503</v>
      </c>
      <c r="F386" s="1">
        <f t="shared" si="11"/>
        <v>0</v>
      </c>
      <c r="G386">
        <f>COUNTIFS('Rugby Union - Intl Results'!B:B,E386,'Rugby Union - Intl Results'!H:H,B386,'Rugby Union - Intl Results'!C:C,"W")</f>
        <v>0</v>
      </c>
      <c r="H386">
        <f>COUNTIFS('Rugby Union - Intl Results'!B:B,E386,'Rugby Union - Intl Results'!H:H,B386,'Rugby Union - Intl Results'!C:C,"D")</f>
        <v>0</v>
      </c>
      <c r="I386">
        <f>COUNTIFS('Rugby Union - Intl Results'!B:B,E386,'Rugby Union - Intl Results'!H:H,B386,'Rugby Union - Intl Results'!C:C,"L")</f>
        <v>4</v>
      </c>
      <c r="J386">
        <f>SUMIFS('Rugby Union - Intl Results'!E:E,'Rugby Union - Intl Results'!B:B,E386,'Rugby Union - Intl Results'!H:H,B386)</f>
        <v>39</v>
      </c>
      <c r="K386">
        <f>SUMIFS('Rugby Union - Intl Results'!F:F,'Rugby Union - Intl Results'!B:B,E386,'Rugby Union - Intl Results'!H:H,B386)</f>
        <v>68</v>
      </c>
      <c r="L386">
        <f t="shared" ref="L386:L449" si="12">J386-K386</f>
        <v>-29</v>
      </c>
      <c r="O386" t="s">
        <v>30</v>
      </c>
      <c r="U386" s="95"/>
      <c r="V386" s="95"/>
      <c r="W386" s="95"/>
    </row>
    <row r="387" spans="1:23" x14ac:dyDescent="0.25">
      <c r="A387">
        <v>1979</v>
      </c>
      <c r="B387" t="s">
        <v>2837</v>
      </c>
      <c r="D387">
        <v>1</v>
      </c>
      <c r="E387" t="s">
        <v>1264</v>
      </c>
      <c r="F387" s="1">
        <f t="shared" ref="F387:F450" si="13">G387*2+H387</f>
        <v>6</v>
      </c>
      <c r="G387">
        <f>COUNTIFS('Rugby Union - Intl Results'!B:B,E387,'Rugby Union - Intl Results'!H:H,B387,'Rugby Union - Intl Results'!C:C,"W")</f>
        <v>3</v>
      </c>
      <c r="H387">
        <f>COUNTIFS('Rugby Union - Intl Results'!B:B,E387,'Rugby Union - Intl Results'!H:H,B387,'Rugby Union - Intl Results'!C:C,"D")</f>
        <v>0</v>
      </c>
      <c r="I387">
        <f>COUNTIFS('Rugby Union - Intl Results'!B:B,E387,'Rugby Union - Intl Results'!H:H,B387,'Rugby Union - Intl Results'!C:C,"L")</f>
        <v>1</v>
      </c>
      <c r="J387">
        <f>SUMIFS('Rugby Union - Intl Results'!E:E,'Rugby Union - Intl Results'!B:B,E387,'Rugby Union - Intl Results'!H:H,B387)</f>
        <v>83</v>
      </c>
      <c r="K387">
        <f>SUMIFS('Rugby Union - Intl Results'!F:F,'Rugby Union - Intl Results'!B:B,E387,'Rugby Union - Intl Results'!H:H,B387)</f>
        <v>51</v>
      </c>
      <c r="L387">
        <f t="shared" si="12"/>
        <v>32</v>
      </c>
      <c r="O387" t="s">
        <v>30</v>
      </c>
      <c r="U387" s="95" t="s">
        <v>30</v>
      </c>
      <c r="V387" s="95" t="s">
        <v>30</v>
      </c>
      <c r="W387" s="95"/>
    </row>
    <row r="388" spans="1:23" x14ac:dyDescent="0.25">
      <c r="A388">
        <v>1979</v>
      </c>
      <c r="B388" t="s">
        <v>2837</v>
      </c>
      <c r="D388">
        <v>2</v>
      </c>
      <c r="E388" t="s">
        <v>164</v>
      </c>
      <c r="F388" s="1">
        <f t="shared" si="13"/>
        <v>5</v>
      </c>
      <c r="G388">
        <f>COUNTIFS('Rugby Union - Intl Results'!B:B,E388,'Rugby Union - Intl Results'!H:H,B388,'Rugby Union - Intl Results'!C:C,"W")</f>
        <v>2</v>
      </c>
      <c r="H388">
        <f>COUNTIFS('Rugby Union - Intl Results'!B:B,E388,'Rugby Union - Intl Results'!H:H,B388,'Rugby Union - Intl Results'!C:C,"D")</f>
        <v>1</v>
      </c>
      <c r="I388">
        <f>COUNTIFS('Rugby Union - Intl Results'!B:B,E388,'Rugby Union - Intl Results'!H:H,B388,'Rugby Union - Intl Results'!C:C,"L")</f>
        <v>1</v>
      </c>
      <c r="J388">
        <f>SUMIFS('Rugby Union - Intl Results'!E:E,'Rugby Union - Intl Results'!B:B,E388,'Rugby Union - Intl Results'!H:H,B388)</f>
        <v>50</v>
      </c>
      <c r="K388">
        <f>SUMIFS('Rugby Union - Intl Results'!F:F,'Rugby Union - Intl Results'!B:B,E388,'Rugby Union - Intl Results'!H:H,B388)</f>
        <v>46</v>
      </c>
      <c r="L388">
        <f t="shared" si="12"/>
        <v>4</v>
      </c>
      <c r="O388" t="s">
        <v>30</v>
      </c>
      <c r="U388" s="95"/>
      <c r="V388" s="95"/>
      <c r="W388" s="95"/>
    </row>
    <row r="389" spans="1:23" x14ac:dyDescent="0.25">
      <c r="A389">
        <v>1979</v>
      </c>
      <c r="B389" t="s">
        <v>2837</v>
      </c>
      <c r="D389">
        <v>3</v>
      </c>
      <c r="E389" t="s">
        <v>1825</v>
      </c>
      <c r="F389" s="1">
        <f t="shared" si="13"/>
        <v>4</v>
      </c>
      <c r="G389">
        <f>COUNTIFS('Rugby Union - Intl Results'!B:B,E389,'Rugby Union - Intl Results'!H:H,B389,'Rugby Union - Intl Results'!C:C,"W")</f>
        <v>1</v>
      </c>
      <c r="H389">
        <f>COUNTIFS('Rugby Union - Intl Results'!B:B,E389,'Rugby Union - Intl Results'!H:H,B389,'Rugby Union - Intl Results'!C:C,"D")</f>
        <v>2</v>
      </c>
      <c r="I389">
        <f>COUNTIFS('Rugby Union - Intl Results'!B:B,E389,'Rugby Union - Intl Results'!H:H,B389,'Rugby Union - Intl Results'!C:C,"L")</f>
        <v>1</v>
      </c>
      <c r="J389">
        <f>SUMIFS('Rugby Union - Intl Results'!E:E,'Rugby Union - Intl Results'!B:B,E389,'Rugby Union - Intl Results'!H:H,B389)</f>
        <v>53</v>
      </c>
      <c r="K389">
        <f>SUMIFS('Rugby Union - Intl Results'!F:F,'Rugby Union - Intl Results'!B:B,E389,'Rugby Union - Intl Results'!H:H,B389)</f>
        <v>51</v>
      </c>
      <c r="L389">
        <f t="shared" si="12"/>
        <v>2</v>
      </c>
      <c r="O389" t="s">
        <v>30</v>
      </c>
      <c r="U389" s="95"/>
      <c r="V389" s="95"/>
      <c r="W389" s="95"/>
    </row>
    <row r="390" spans="1:23" x14ac:dyDescent="0.25">
      <c r="A390">
        <v>1979</v>
      </c>
      <c r="B390" t="s">
        <v>2837</v>
      </c>
      <c r="D390">
        <v>4</v>
      </c>
      <c r="E390" t="s">
        <v>376</v>
      </c>
      <c r="F390" s="1">
        <f t="shared" si="13"/>
        <v>3</v>
      </c>
      <c r="G390">
        <f>COUNTIFS('Rugby Union - Intl Results'!B:B,E390,'Rugby Union - Intl Results'!H:H,B390,'Rugby Union - Intl Results'!C:C,"W")</f>
        <v>1</v>
      </c>
      <c r="H390">
        <f>COUNTIFS('Rugby Union - Intl Results'!B:B,E390,'Rugby Union - Intl Results'!H:H,B390,'Rugby Union - Intl Results'!C:C,"D")</f>
        <v>1</v>
      </c>
      <c r="I390">
        <f>COUNTIFS('Rugby Union - Intl Results'!B:B,E390,'Rugby Union - Intl Results'!H:H,B390,'Rugby Union - Intl Results'!C:C,"L")</f>
        <v>2</v>
      </c>
      <c r="J390">
        <f>SUMIFS('Rugby Union - Intl Results'!E:E,'Rugby Union - Intl Results'!B:B,E390,'Rugby Union - Intl Results'!H:H,B390)</f>
        <v>24</v>
      </c>
      <c r="K390">
        <f>SUMIFS('Rugby Union - Intl Results'!F:F,'Rugby Union - Intl Results'!B:B,E390,'Rugby Union - Intl Results'!H:H,B390)</f>
        <v>52</v>
      </c>
      <c r="L390">
        <f t="shared" si="12"/>
        <v>-28</v>
      </c>
      <c r="O390" t="s">
        <v>30</v>
      </c>
      <c r="U390" s="95"/>
      <c r="V390" s="95"/>
      <c r="W390" s="95"/>
    </row>
    <row r="391" spans="1:23" x14ac:dyDescent="0.25">
      <c r="A391">
        <v>1979</v>
      </c>
      <c r="B391" t="s">
        <v>2837</v>
      </c>
      <c r="D391">
        <v>5</v>
      </c>
      <c r="E391" t="s">
        <v>503</v>
      </c>
      <c r="F391" s="1">
        <f t="shared" si="13"/>
        <v>2</v>
      </c>
      <c r="G391">
        <f>COUNTIFS('Rugby Union - Intl Results'!B:B,E391,'Rugby Union - Intl Results'!H:H,B391,'Rugby Union - Intl Results'!C:C,"W")</f>
        <v>0</v>
      </c>
      <c r="H391">
        <f>COUNTIFS('Rugby Union - Intl Results'!B:B,E391,'Rugby Union - Intl Results'!H:H,B391,'Rugby Union - Intl Results'!C:C,"D")</f>
        <v>2</v>
      </c>
      <c r="I391">
        <f>COUNTIFS('Rugby Union - Intl Results'!B:B,E391,'Rugby Union - Intl Results'!H:H,B391,'Rugby Union - Intl Results'!C:C,"L")</f>
        <v>2</v>
      </c>
      <c r="J391">
        <f>SUMIFS('Rugby Union - Intl Results'!E:E,'Rugby Union - Intl Results'!B:B,E391,'Rugby Union - Intl Results'!H:H,B391)</f>
        <v>48</v>
      </c>
      <c r="K391">
        <f>SUMIFS('Rugby Union - Intl Results'!F:F,'Rugby Union - Intl Results'!B:B,E391,'Rugby Union - Intl Results'!H:H,B391)</f>
        <v>58</v>
      </c>
      <c r="L391">
        <f t="shared" si="12"/>
        <v>-10</v>
      </c>
      <c r="O391" t="s">
        <v>30</v>
      </c>
      <c r="U391" s="95"/>
      <c r="V391" s="95"/>
      <c r="W391" s="95"/>
    </row>
    <row r="392" spans="1:23" x14ac:dyDescent="0.25">
      <c r="A392">
        <v>1980</v>
      </c>
      <c r="B392" t="s">
        <v>2836</v>
      </c>
      <c r="D392">
        <v>1</v>
      </c>
      <c r="E392" t="s">
        <v>376</v>
      </c>
      <c r="F392" s="1">
        <f t="shared" si="13"/>
        <v>8</v>
      </c>
      <c r="G392">
        <f>COUNTIFS('Rugby Union - Intl Results'!B:B,E392,'Rugby Union - Intl Results'!H:H,B392,'Rugby Union - Intl Results'!C:C,"W")</f>
        <v>4</v>
      </c>
      <c r="H392">
        <f>COUNTIFS('Rugby Union - Intl Results'!B:B,E392,'Rugby Union - Intl Results'!H:H,B392,'Rugby Union - Intl Results'!C:C,"D")</f>
        <v>0</v>
      </c>
      <c r="I392">
        <f>COUNTIFS('Rugby Union - Intl Results'!B:B,E392,'Rugby Union - Intl Results'!H:H,B392,'Rugby Union - Intl Results'!C:C,"L")</f>
        <v>0</v>
      </c>
      <c r="J392">
        <f>SUMIFS('Rugby Union - Intl Results'!E:E,'Rugby Union - Intl Results'!B:B,E392,'Rugby Union - Intl Results'!H:H,B392)</f>
        <v>80</v>
      </c>
      <c r="K392">
        <f>SUMIFS('Rugby Union - Intl Results'!F:F,'Rugby Union - Intl Results'!B:B,E392,'Rugby Union - Intl Results'!H:H,B392)</f>
        <v>48</v>
      </c>
      <c r="L392">
        <f t="shared" si="12"/>
        <v>32</v>
      </c>
      <c r="O392" t="s">
        <v>30</v>
      </c>
      <c r="U392" s="95" t="s">
        <v>30</v>
      </c>
      <c r="V392" s="95" t="s">
        <v>30</v>
      </c>
      <c r="W392" s="95" t="s">
        <v>30</v>
      </c>
    </row>
    <row r="393" spans="1:23" x14ac:dyDescent="0.25">
      <c r="A393">
        <v>1980</v>
      </c>
      <c r="B393" t="s">
        <v>2836</v>
      </c>
      <c r="D393">
        <v>2</v>
      </c>
      <c r="E393" t="s">
        <v>1264</v>
      </c>
      <c r="F393" s="1">
        <f t="shared" si="13"/>
        <v>4</v>
      </c>
      <c r="G393">
        <f>COUNTIFS('Rugby Union - Intl Results'!B:B,E393,'Rugby Union - Intl Results'!H:H,B393,'Rugby Union - Intl Results'!C:C,"W")</f>
        <v>2</v>
      </c>
      <c r="H393">
        <f>COUNTIFS('Rugby Union - Intl Results'!B:B,E393,'Rugby Union - Intl Results'!H:H,B393,'Rugby Union - Intl Results'!C:C,"D")</f>
        <v>0</v>
      </c>
      <c r="I393">
        <f>COUNTIFS('Rugby Union - Intl Results'!B:B,E393,'Rugby Union - Intl Results'!H:H,B393,'Rugby Union - Intl Results'!C:C,"L")</f>
        <v>2</v>
      </c>
      <c r="J393">
        <f>SUMIFS('Rugby Union - Intl Results'!E:E,'Rugby Union - Intl Results'!B:B,E393,'Rugby Union - Intl Results'!H:H,B393)</f>
        <v>50</v>
      </c>
      <c r="K393">
        <f>SUMIFS('Rugby Union - Intl Results'!F:F,'Rugby Union - Intl Results'!B:B,E393,'Rugby Union - Intl Results'!H:H,B393)</f>
        <v>45</v>
      </c>
      <c r="L393">
        <f t="shared" si="12"/>
        <v>5</v>
      </c>
      <c r="O393" t="s">
        <v>30</v>
      </c>
      <c r="U393" s="95"/>
      <c r="V393" s="95"/>
      <c r="W393" s="95"/>
    </row>
    <row r="394" spans="1:23" x14ac:dyDescent="0.25">
      <c r="A394">
        <v>1980</v>
      </c>
      <c r="B394" t="s">
        <v>2836</v>
      </c>
      <c r="D394">
        <v>3</v>
      </c>
      <c r="E394" t="s">
        <v>1825</v>
      </c>
      <c r="F394" s="1">
        <f t="shared" si="13"/>
        <v>4</v>
      </c>
      <c r="G394">
        <f>COUNTIFS('Rugby Union - Intl Results'!B:B,E394,'Rugby Union - Intl Results'!H:H,B394,'Rugby Union - Intl Results'!C:C,"W")</f>
        <v>2</v>
      </c>
      <c r="H394">
        <f>COUNTIFS('Rugby Union - Intl Results'!B:B,E394,'Rugby Union - Intl Results'!H:H,B394,'Rugby Union - Intl Results'!C:C,"D")</f>
        <v>0</v>
      </c>
      <c r="I394">
        <f>COUNTIFS('Rugby Union - Intl Results'!B:B,E394,'Rugby Union - Intl Results'!H:H,B394,'Rugby Union - Intl Results'!C:C,"L")</f>
        <v>2</v>
      </c>
      <c r="J394">
        <f>SUMIFS('Rugby Union - Intl Results'!E:E,'Rugby Union - Intl Results'!B:B,E394,'Rugby Union - Intl Results'!H:H,B394)</f>
        <v>70</v>
      </c>
      <c r="K394">
        <f>SUMIFS('Rugby Union - Intl Results'!F:F,'Rugby Union - Intl Results'!B:B,E394,'Rugby Union - Intl Results'!H:H,B394)</f>
        <v>65</v>
      </c>
      <c r="L394">
        <f t="shared" si="12"/>
        <v>5</v>
      </c>
      <c r="O394" t="s">
        <v>30</v>
      </c>
      <c r="U394" s="95"/>
      <c r="V394" s="95"/>
      <c r="W394" s="95"/>
    </row>
    <row r="395" spans="1:23" x14ac:dyDescent="0.25">
      <c r="A395">
        <v>1980</v>
      </c>
      <c r="B395" t="s">
        <v>2836</v>
      </c>
      <c r="D395">
        <v>4</v>
      </c>
      <c r="E395" t="s">
        <v>164</v>
      </c>
      <c r="F395" s="1">
        <f t="shared" si="13"/>
        <v>2</v>
      </c>
      <c r="G395">
        <f>COUNTIFS('Rugby Union - Intl Results'!B:B,E395,'Rugby Union - Intl Results'!H:H,B395,'Rugby Union - Intl Results'!C:C,"W")</f>
        <v>1</v>
      </c>
      <c r="H395">
        <f>COUNTIFS('Rugby Union - Intl Results'!B:B,E395,'Rugby Union - Intl Results'!H:H,B395,'Rugby Union - Intl Results'!C:C,"D")</f>
        <v>0</v>
      </c>
      <c r="I395">
        <f>COUNTIFS('Rugby Union - Intl Results'!B:B,E395,'Rugby Union - Intl Results'!H:H,B395,'Rugby Union - Intl Results'!C:C,"L")</f>
        <v>3</v>
      </c>
      <c r="J395">
        <f>SUMIFS('Rugby Union - Intl Results'!E:E,'Rugby Union - Intl Results'!B:B,E395,'Rugby Union - Intl Results'!H:H,B395)</f>
        <v>55</v>
      </c>
      <c r="K395">
        <f>SUMIFS('Rugby Union - Intl Results'!F:F,'Rugby Union - Intl Results'!B:B,E395,'Rugby Union - Intl Results'!H:H,B395)</f>
        <v>75</v>
      </c>
      <c r="L395">
        <f t="shared" si="12"/>
        <v>-20</v>
      </c>
      <c r="O395" t="s">
        <v>30</v>
      </c>
      <c r="U395" s="95"/>
      <c r="V395" s="95"/>
      <c r="W395" s="95"/>
    </row>
    <row r="396" spans="1:23" x14ac:dyDescent="0.25">
      <c r="A396">
        <v>1980</v>
      </c>
      <c r="B396" t="s">
        <v>2836</v>
      </c>
      <c r="D396">
        <v>5</v>
      </c>
      <c r="E396" t="s">
        <v>503</v>
      </c>
      <c r="F396" s="1">
        <f t="shared" si="13"/>
        <v>2</v>
      </c>
      <c r="G396">
        <f>COUNTIFS('Rugby Union - Intl Results'!B:B,E396,'Rugby Union - Intl Results'!H:H,B396,'Rugby Union - Intl Results'!C:C,"W")</f>
        <v>1</v>
      </c>
      <c r="H396">
        <f>COUNTIFS('Rugby Union - Intl Results'!B:B,E396,'Rugby Union - Intl Results'!H:H,B396,'Rugby Union - Intl Results'!C:C,"D")</f>
        <v>0</v>
      </c>
      <c r="I396">
        <f>COUNTIFS('Rugby Union - Intl Results'!B:B,E396,'Rugby Union - Intl Results'!H:H,B396,'Rugby Union - Intl Results'!C:C,"L")</f>
        <v>3</v>
      </c>
      <c r="J396">
        <f>SUMIFS('Rugby Union - Intl Results'!E:E,'Rugby Union - Intl Results'!B:B,E396,'Rugby Union - Intl Results'!H:H,B396)</f>
        <v>61</v>
      </c>
      <c r="K396">
        <f>SUMIFS('Rugby Union - Intl Results'!F:F,'Rugby Union - Intl Results'!B:B,E396,'Rugby Union - Intl Results'!H:H,B396)</f>
        <v>83</v>
      </c>
      <c r="L396">
        <f t="shared" si="12"/>
        <v>-22</v>
      </c>
      <c r="O396" t="s">
        <v>30</v>
      </c>
      <c r="U396" s="95"/>
      <c r="V396" s="95"/>
      <c r="W396" s="95"/>
    </row>
    <row r="397" spans="1:23" x14ac:dyDescent="0.25">
      <c r="A397">
        <v>1981</v>
      </c>
      <c r="B397" t="s">
        <v>2835</v>
      </c>
      <c r="D397">
        <v>1</v>
      </c>
      <c r="E397" t="s">
        <v>164</v>
      </c>
      <c r="F397" s="1">
        <f t="shared" si="13"/>
        <v>8</v>
      </c>
      <c r="G397">
        <f>COUNTIFS('Rugby Union - Intl Results'!B:B,E397,'Rugby Union - Intl Results'!H:H,B397,'Rugby Union - Intl Results'!C:C,"W")</f>
        <v>4</v>
      </c>
      <c r="H397">
        <f>COUNTIFS('Rugby Union - Intl Results'!B:B,E397,'Rugby Union - Intl Results'!H:H,B397,'Rugby Union - Intl Results'!C:C,"D")</f>
        <v>0</v>
      </c>
      <c r="I397">
        <f>COUNTIFS('Rugby Union - Intl Results'!B:B,E397,'Rugby Union - Intl Results'!H:H,B397,'Rugby Union - Intl Results'!C:C,"L")</f>
        <v>0</v>
      </c>
      <c r="J397">
        <f>SUMIFS('Rugby Union - Intl Results'!E:E,'Rugby Union - Intl Results'!B:B,E397,'Rugby Union - Intl Results'!H:H,B397)</f>
        <v>70</v>
      </c>
      <c r="K397">
        <f>SUMIFS('Rugby Union - Intl Results'!F:F,'Rugby Union - Intl Results'!B:B,E397,'Rugby Union - Intl Results'!H:H,B397)</f>
        <v>49</v>
      </c>
      <c r="L397">
        <f t="shared" si="12"/>
        <v>21</v>
      </c>
      <c r="O397" t="s">
        <v>30</v>
      </c>
      <c r="U397" s="95" t="s">
        <v>30</v>
      </c>
      <c r="V397" s="95"/>
      <c r="W397" s="95" t="s">
        <v>30</v>
      </c>
    </row>
    <row r="398" spans="1:23" x14ac:dyDescent="0.25">
      <c r="A398">
        <v>1981</v>
      </c>
      <c r="B398" t="s">
        <v>2835</v>
      </c>
      <c r="D398">
        <v>2</v>
      </c>
      <c r="E398" t="s">
        <v>376</v>
      </c>
      <c r="F398" s="1">
        <f t="shared" si="13"/>
        <v>4</v>
      </c>
      <c r="G398">
        <f>COUNTIFS('Rugby Union - Intl Results'!B:B,E398,'Rugby Union - Intl Results'!H:H,B398,'Rugby Union - Intl Results'!C:C,"W")</f>
        <v>2</v>
      </c>
      <c r="H398">
        <f>COUNTIFS('Rugby Union - Intl Results'!B:B,E398,'Rugby Union - Intl Results'!H:H,B398,'Rugby Union - Intl Results'!C:C,"D")</f>
        <v>0</v>
      </c>
      <c r="I398">
        <f>COUNTIFS('Rugby Union - Intl Results'!B:B,E398,'Rugby Union - Intl Results'!H:H,B398,'Rugby Union - Intl Results'!C:C,"L")</f>
        <v>2</v>
      </c>
      <c r="J398">
        <f>SUMIFS('Rugby Union - Intl Results'!E:E,'Rugby Union - Intl Results'!B:B,E398,'Rugby Union - Intl Results'!H:H,B398)</f>
        <v>64</v>
      </c>
      <c r="K398">
        <f>SUMIFS('Rugby Union - Intl Results'!F:F,'Rugby Union - Intl Results'!B:B,E398,'Rugby Union - Intl Results'!H:H,B398)</f>
        <v>60</v>
      </c>
      <c r="L398">
        <f t="shared" si="12"/>
        <v>4</v>
      </c>
      <c r="O398" t="s">
        <v>30</v>
      </c>
      <c r="U398" s="95"/>
      <c r="V398" s="95"/>
      <c r="W398" s="95"/>
    </row>
    <row r="399" spans="1:23" x14ac:dyDescent="0.25">
      <c r="A399">
        <v>1981</v>
      </c>
      <c r="B399" t="s">
        <v>2835</v>
      </c>
      <c r="D399">
        <v>3</v>
      </c>
      <c r="E399" t="s">
        <v>503</v>
      </c>
      <c r="F399" s="1">
        <f t="shared" si="13"/>
        <v>4</v>
      </c>
      <c r="G399">
        <f>COUNTIFS('Rugby Union - Intl Results'!B:B,E399,'Rugby Union - Intl Results'!H:H,B399,'Rugby Union - Intl Results'!C:C,"W")</f>
        <v>2</v>
      </c>
      <c r="H399">
        <f>COUNTIFS('Rugby Union - Intl Results'!B:B,E399,'Rugby Union - Intl Results'!H:H,B399,'Rugby Union - Intl Results'!C:C,"D")</f>
        <v>0</v>
      </c>
      <c r="I399">
        <f>COUNTIFS('Rugby Union - Intl Results'!B:B,E399,'Rugby Union - Intl Results'!H:H,B399,'Rugby Union - Intl Results'!C:C,"L")</f>
        <v>2</v>
      </c>
      <c r="J399">
        <f>SUMIFS('Rugby Union - Intl Results'!E:E,'Rugby Union - Intl Results'!B:B,E399,'Rugby Union - Intl Results'!H:H,B399)</f>
        <v>51</v>
      </c>
      <c r="K399">
        <f>SUMIFS('Rugby Union - Intl Results'!F:F,'Rugby Union - Intl Results'!B:B,E399,'Rugby Union - Intl Results'!H:H,B399)</f>
        <v>54</v>
      </c>
      <c r="L399">
        <f t="shared" si="12"/>
        <v>-3</v>
      </c>
      <c r="O399" t="s">
        <v>30</v>
      </c>
      <c r="U399" s="95"/>
      <c r="V399" s="95"/>
      <c r="W399" s="95"/>
    </row>
    <row r="400" spans="1:23" x14ac:dyDescent="0.25">
      <c r="A400">
        <v>1981</v>
      </c>
      <c r="B400" t="s">
        <v>2835</v>
      </c>
      <c r="D400">
        <v>4</v>
      </c>
      <c r="E400" t="s">
        <v>1264</v>
      </c>
      <c r="F400" s="1">
        <f t="shared" si="13"/>
        <v>4</v>
      </c>
      <c r="G400">
        <f>COUNTIFS('Rugby Union - Intl Results'!B:B,E400,'Rugby Union - Intl Results'!H:H,B400,'Rugby Union - Intl Results'!C:C,"W")</f>
        <v>2</v>
      </c>
      <c r="H400">
        <f>COUNTIFS('Rugby Union - Intl Results'!B:B,E400,'Rugby Union - Intl Results'!H:H,B400,'Rugby Union - Intl Results'!C:C,"D")</f>
        <v>0</v>
      </c>
      <c r="I400">
        <f>COUNTIFS('Rugby Union - Intl Results'!B:B,E400,'Rugby Union - Intl Results'!H:H,B400,'Rugby Union - Intl Results'!C:C,"L")</f>
        <v>2</v>
      </c>
      <c r="J400">
        <f>SUMIFS('Rugby Union - Intl Results'!E:E,'Rugby Union - Intl Results'!B:B,E400,'Rugby Union - Intl Results'!H:H,B400)</f>
        <v>51</v>
      </c>
      <c r="K400">
        <f>SUMIFS('Rugby Union - Intl Results'!F:F,'Rugby Union - Intl Results'!B:B,E400,'Rugby Union - Intl Results'!H:H,B400)</f>
        <v>61</v>
      </c>
      <c r="L400">
        <f t="shared" si="12"/>
        <v>-10</v>
      </c>
      <c r="O400" t="s">
        <v>30</v>
      </c>
      <c r="U400" s="95"/>
      <c r="V400" s="95"/>
      <c r="W400" s="95"/>
    </row>
    <row r="401" spans="1:23" x14ac:dyDescent="0.25">
      <c r="A401">
        <v>1981</v>
      </c>
      <c r="B401" t="s">
        <v>2835</v>
      </c>
      <c r="D401">
        <v>5</v>
      </c>
      <c r="E401" t="s">
        <v>1825</v>
      </c>
      <c r="F401" s="1">
        <f t="shared" si="13"/>
        <v>0</v>
      </c>
      <c r="G401">
        <f>COUNTIFS('Rugby Union - Intl Results'!B:B,E401,'Rugby Union - Intl Results'!H:H,B401,'Rugby Union - Intl Results'!C:C,"W")</f>
        <v>0</v>
      </c>
      <c r="H401">
        <f>COUNTIFS('Rugby Union - Intl Results'!B:B,E401,'Rugby Union - Intl Results'!H:H,B401,'Rugby Union - Intl Results'!C:C,"D")</f>
        <v>0</v>
      </c>
      <c r="I401">
        <f>COUNTIFS('Rugby Union - Intl Results'!B:B,E401,'Rugby Union - Intl Results'!H:H,B401,'Rugby Union - Intl Results'!C:C,"L")</f>
        <v>4</v>
      </c>
      <c r="J401">
        <f>SUMIFS('Rugby Union - Intl Results'!E:E,'Rugby Union - Intl Results'!B:B,E401,'Rugby Union - Intl Results'!H:H,B401)</f>
        <v>36</v>
      </c>
      <c r="K401">
        <f>SUMIFS('Rugby Union - Intl Results'!F:F,'Rugby Union - Intl Results'!B:B,E401,'Rugby Union - Intl Results'!H:H,B401)</f>
        <v>48</v>
      </c>
      <c r="L401">
        <f t="shared" si="12"/>
        <v>-12</v>
      </c>
      <c r="O401" t="s">
        <v>30</v>
      </c>
      <c r="U401" s="95"/>
      <c r="V401" s="95"/>
      <c r="W401" s="95"/>
    </row>
    <row r="402" spans="1:23" x14ac:dyDescent="0.25">
      <c r="A402">
        <v>1982</v>
      </c>
      <c r="B402" t="s">
        <v>2834</v>
      </c>
      <c r="D402">
        <v>1</v>
      </c>
      <c r="E402" t="s">
        <v>1825</v>
      </c>
      <c r="F402" s="1">
        <f t="shared" si="13"/>
        <v>6</v>
      </c>
      <c r="G402">
        <f>COUNTIFS('Rugby Union - Intl Results'!B:B,E402,'Rugby Union - Intl Results'!H:H,B402,'Rugby Union - Intl Results'!C:C,"W")</f>
        <v>3</v>
      </c>
      <c r="H402">
        <f>COUNTIFS('Rugby Union - Intl Results'!B:B,E402,'Rugby Union - Intl Results'!H:H,B402,'Rugby Union - Intl Results'!C:C,"D")</f>
        <v>0</v>
      </c>
      <c r="I402">
        <f>COUNTIFS('Rugby Union - Intl Results'!B:B,E402,'Rugby Union - Intl Results'!H:H,B402,'Rugby Union - Intl Results'!C:C,"L")</f>
        <v>1</v>
      </c>
      <c r="J402">
        <f>SUMIFS('Rugby Union - Intl Results'!E:E,'Rugby Union - Intl Results'!B:B,E402,'Rugby Union - Intl Results'!H:H,B402)</f>
        <v>66</v>
      </c>
      <c r="K402">
        <f>SUMIFS('Rugby Union - Intl Results'!F:F,'Rugby Union - Intl Results'!B:B,E402,'Rugby Union - Intl Results'!H:H,B402)</f>
        <v>61</v>
      </c>
      <c r="L402">
        <f t="shared" si="12"/>
        <v>5</v>
      </c>
      <c r="O402" t="s">
        <v>30</v>
      </c>
      <c r="U402" s="95" t="s">
        <v>30</v>
      </c>
      <c r="V402" s="95" t="s">
        <v>30</v>
      </c>
      <c r="W402" s="95"/>
    </row>
    <row r="403" spans="1:23" x14ac:dyDescent="0.25">
      <c r="A403">
        <v>1982</v>
      </c>
      <c r="B403" t="s">
        <v>2834</v>
      </c>
      <c r="D403">
        <v>2</v>
      </c>
      <c r="E403" t="s">
        <v>376</v>
      </c>
      <c r="F403" s="1">
        <f t="shared" si="13"/>
        <v>5</v>
      </c>
      <c r="G403">
        <f>COUNTIFS('Rugby Union - Intl Results'!B:B,E403,'Rugby Union - Intl Results'!H:H,B403,'Rugby Union - Intl Results'!C:C,"W")</f>
        <v>2</v>
      </c>
      <c r="H403">
        <f>COUNTIFS('Rugby Union - Intl Results'!B:B,E403,'Rugby Union - Intl Results'!H:H,B403,'Rugby Union - Intl Results'!C:C,"D")</f>
        <v>1</v>
      </c>
      <c r="I403">
        <f>COUNTIFS('Rugby Union - Intl Results'!B:B,E403,'Rugby Union - Intl Results'!H:H,B403,'Rugby Union - Intl Results'!C:C,"L")</f>
        <v>1</v>
      </c>
      <c r="J403">
        <f>SUMIFS('Rugby Union - Intl Results'!E:E,'Rugby Union - Intl Results'!B:B,E403,'Rugby Union - Intl Results'!H:H,B403)</f>
        <v>68</v>
      </c>
      <c r="K403">
        <f>SUMIFS('Rugby Union - Intl Results'!F:F,'Rugby Union - Intl Results'!B:B,E403,'Rugby Union - Intl Results'!H:H,B403)</f>
        <v>47</v>
      </c>
      <c r="L403">
        <f t="shared" si="12"/>
        <v>21</v>
      </c>
      <c r="O403" t="s">
        <v>30</v>
      </c>
      <c r="U403" s="95"/>
      <c r="V403" s="95"/>
      <c r="W403" s="95"/>
    </row>
    <row r="404" spans="1:23" x14ac:dyDescent="0.25">
      <c r="A404">
        <v>1982</v>
      </c>
      <c r="B404" t="s">
        <v>2834</v>
      </c>
      <c r="D404">
        <v>3</v>
      </c>
      <c r="E404" t="s">
        <v>503</v>
      </c>
      <c r="F404" s="1">
        <f t="shared" si="13"/>
        <v>5</v>
      </c>
      <c r="G404">
        <f>COUNTIFS('Rugby Union - Intl Results'!B:B,E404,'Rugby Union - Intl Results'!H:H,B404,'Rugby Union - Intl Results'!C:C,"W")</f>
        <v>2</v>
      </c>
      <c r="H404">
        <f>COUNTIFS('Rugby Union - Intl Results'!B:B,E404,'Rugby Union - Intl Results'!H:H,B404,'Rugby Union - Intl Results'!C:C,"D")</f>
        <v>1</v>
      </c>
      <c r="I404">
        <f>COUNTIFS('Rugby Union - Intl Results'!B:B,E404,'Rugby Union - Intl Results'!H:H,B404,'Rugby Union - Intl Results'!C:C,"L")</f>
        <v>1</v>
      </c>
      <c r="J404">
        <f>SUMIFS('Rugby Union - Intl Results'!E:E,'Rugby Union - Intl Results'!B:B,E404,'Rugby Union - Intl Results'!H:H,B404)</f>
        <v>71</v>
      </c>
      <c r="K404">
        <f>SUMIFS('Rugby Union - Intl Results'!F:F,'Rugby Union - Intl Results'!B:B,E404,'Rugby Union - Intl Results'!H:H,B404)</f>
        <v>55</v>
      </c>
      <c r="L404">
        <f t="shared" si="12"/>
        <v>16</v>
      </c>
      <c r="O404" t="s">
        <v>30</v>
      </c>
      <c r="U404" s="95"/>
      <c r="V404" s="95"/>
      <c r="W404" s="95"/>
    </row>
    <row r="405" spans="1:23" x14ac:dyDescent="0.25">
      <c r="A405">
        <v>1982</v>
      </c>
      <c r="B405" t="s">
        <v>2834</v>
      </c>
      <c r="D405">
        <v>4</v>
      </c>
      <c r="E405" t="s">
        <v>164</v>
      </c>
      <c r="F405" s="1">
        <f t="shared" si="13"/>
        <v>2</v>
      </c>
      <c r="G405">
        <f>COUNTIFS('Rugby Union - Intl Results'!B:B,E405,'Rugby Union - Intl Results'!H:H,B405,'Rugby Union - Intl Results'!C:C,"W")</f>
        <v>1</v>
      </c>
      <c r="H405">
        <f>COUNTIFS('Rugby Union - Intl Results'!B:B,E405,'Rugby Union - Intl Results'!H:H,B405,'Rugby Union - Intl Results'!C:C,"D")</f>
        <v>0</v>
      </c>
      <c r="I405">
        <f>COUNTIFS('Rugby Union - Intl Results'!B:B,E405,'Rugby Union - Intl Results'!H:H,B405,'Rugby Union - Intl Results'!C:C,"L")</f>
        <v>3</v>
      </c>
      <c r="J405">
        <f>SUMIFS('Rugby Union - Intl Results'!E:E,'Rugby Union - Intl Results'!B:B,E405,'Rugby Union - Intl Results'!H:H,B405)</f>
        <v>56</v>
      </c>
      <c r="K405">
        <f>SUMIFS('Rugby Union - Intl Results'!F:F,'Rugby Union - Intl Results'!B:B,E405,'Rugby Union - Intl Results'!H:H,B405)</f>
        <v>74</v>
      </c>
      <c r="L405">
        <f t="shared" si="12"/>
        <v>-18</v>
      </c>
      <c r="O405" t="s">
        <v>30</v>
      </c>
      <c r="U405" s="95"/>
      <c r="V405" s="95"/>
      <c r="W405" s="95"/>
    </row>
    <row r="406" spans="1:23" x14ac:dyDescent="0.25">
      <c r="A406">
        <v>1982</v>
      </c>
      <c r="B406" t="s">
        <v>2834</v>
      </c>
      <c r="D406">
        <v>5</v>
      </c>
      <c r="E406" t="s">
        <v>1264</v>
      </c>
      <c r="F406" s="1">
        <f t="shared" si="13"/>
        <v>2</v>
      </c>
      <c r="G406">
        <f>COUNTIFS('Rugby Union - Intl Results'!B:B,E406,'Rugby Union - Intl Results'!H:H,B406,'Rugby Union - Intl Results'!C:C,"W")</f>
        <v>1</v>
      </c>
      <c r="H406">
        <f>COUNTIFS('Rugby Union - Intl Results'!B:B,E406,'Rugby Union - Intl Results'!H:H,B406,'Rugby Union - Intl Results'!C:C,"D")</f>
        <v>0</v>
      </c>
      <c r="I406">
        <f>COUNTIFS('Rugby Union - Intl Results'!B:B,E406,'Rugby Union - Intl Results'!H:H,B406,'Rugby Union - Intl Results'!C:C,"L")</f>
        <v>3</v>
      </c>
      <c r="J406">
        <f>SUMIFS('Rugby Union - Intl Results'!E:E,'Rugby Union - Intl Results'!B:B,E406,'Rugby Union - Intl Results'!H:H,B406)</f>
        <v>59</v>
      </c>
      <c r="K406">
        <f>SUMIFS('Rugby Union - Intl Results'!F:F,'Rugby Union - Intl Results'!B:B,E406,'Rugby Union - Intl Results'!H:H,B406)</f>
        <v>83</v>
      </c>
      <c r="L406">
        <f t="shared" si="12"/>
        <v>-24</v>
      </c>
      <c r="O406" t="s">
        <v>30</v>
      </c>
      <c r="U406" s="95"/>
      <c r="V406" s="95"/>
      <c r="W406" s="95"/>
    </row>
    <row r="407" spans="1:23" x14ac:dyDescent="0.25">
      <c r="A407">
        <v>1983</v>
      </c>
      <c r="B407" t="s">
        <v>2833</v>
      </c>
      <c r="D407">
        <v>1</v>
      </c>
      <c r="E407" t="s">
        <v>164</v>
      </c>
      <c r="F407" s="1">
        <f t="shared" si="13"/>
        <v>6</v>
      </c>
      <c r="G407">
        <f>COUNTIFS('Rugby Union - Intl Results'!B:B,E407,'Rugby Union - Intl Results'!H:H,B407,'Rugby Union - Intl Results'!C:C,"W")</f>
        <v>3</v>
      </c>
      <c r="H407">
        <f>COUNTIFS('Rugby Union - Intl Results'!B:B,E407,'Rugby Union - Intl Results'!H:H,B407,'Rugby Union - Intl Results'!C:C,"D")</f>
        <v>0</v>
      </c>
      <c r="I407">
        <f>COUNTIFS('Rugby Union - Intl Results'!B:B,E407,'Rugby Union - Intl Results'!H:H,B407,'Rugby Union - Intl Results'!C:C,"L")</f>
        <v>1</v>
      </c>
      <c r="J407">
        <f>SUMIFS('Rugby Union - Intl Results'!E:E,'Rugby Union - Intl Results'!B:B,E407,'Rugby Union - Intl Results'!H:H,B407)</f>
        <v>70</v>
      </c>
      <c r="K407">
        <f>SUMIFS('Rugby Union - Intl Results'!F:F,'Rugby Union - Intl Results'!B:B,E407,'Rugby Union - Intl Results'!H:H,B407)</f>
        <v>61</v>
      </c>
      <c r="L407">
        <f t="shared" si="12"/>
        <v>9</v>
      </c>
      <c r="O407" t="s">
        <v>30</v>
      </c>
      <c r="U407" s="95" t="s">
        <v>30</v>
      </c>
      <c r="V407" s="95"/>
      <c r="W407" s="95"/>
    </row>
    <row r="408" spans="1:23" x14ac:dyDescent="0.25">
      <c r="A408">
        <v>1983</v>
      </c>
      <c r="B408" t="s">
        <v>2833</v>
      </c>
      <c r="D408">
        <v>2</v>
      </c>
      <c r="E408" t="s">
        <v>1825</v>
      </c>
      <c r="F408" s="1">
        <f t="shared" si="13"/>
        <v>6</v>
      </c>
      <c r="G408">
        <f>COUNTIFS('Rugby Union - Intl Results'!B:B,E408,'Rugby Union - Intl Results'!H:H,B408,'Rugby Union - Intl Results'!C:C,"W")</f>
        <v>3</v>
      </c>
      <c r="H408">
        <f>COUNTIFS('Rugby Union - Intl Results'!B:B,E408,'Rugby Union - Intl Results'!H:H,B408,'Rugby Union - Intl Results'!C:C,"D")</f>
        <v>0</v>
      </c>
      <c r="I408">
        <f>COUNTIFS('Rugby Union - Intl Results'!B:B,E408,'Rugby Union - Intl Results'!H:H,B408,'Rugby Union - Intl Results'!C:C,"L")</f>
        <v>1</v>
      </c>
      <c r="J408">
        <f>SUMIFS('Rugby Union - Intl Results'!E:E,'Rugby Union - Intl Results'!B:B,E408,'Rugby Union - Intl Results'!H:H,B408)</f>
        <v>71</v>
      </c>
      <c r="K408">
        <f>SUMIFS('Rugby Union - Intl Results'!F:F,'Rugby Union - Intl Results'!B:B,E408,'Rugby Union - Intl Results'!H:H,B408)</f>
        <v>67</v>
      </c>
      <c r="L408">
        <f t="shared" si="12"/>
        <v>4</v>
      </c>
      <c r="O408" t="s">
        <v>30</v>
      </c>
      <c r="U408" s="95" t="s">
        <v>30</v>
      </c>
      <c r="V408" s="95"/>
      <c r="W408" s="95"/>
    </row>
    <row r="409" spans="1:23" x14ac:dyDescent="0.25">
      <c r="A409">
        <v>1983</v>
      </c>
      <c r="B409" t="s">
        <v>2833</v>
      </c>
      <c r="D409">
        <v>3</v>
      </c>
      <c r="E409" t="s">
        <v>1264</v>
      </c>
      <c r="F409" s="1">
        <f t="shared" si="13"/>
        <v>5</v>
      </c>
      <c r="G409">
        <f>COUNTIFS('Rugby Union - Intl Results'!B:B,E409,'Rugby Union - Intl Results'!H:H,B409,'Rugby Union - Intl Results'!C:C,"W")</f>
        <v>2</v>
      </c>
      <c r="H409">
        <f>COUNTIFS('Rugby Union - Intl Results'!B:B,E409,'Rugby Union - Intl Results'!H:H,B409,'Rugby Union - Intl Results'!C:C,"D")</f>
        <v>1</v>
      </c>
      <c r="I409">
        <f>COUNTIFS('Rugby Union - Intl Results'!B:B,E409,'Rugby Union - Intl Results'!H:H,B409,'Rugby Union - Intl Results'!C:C,"L")</f>
        <v>1</v>
      </c>
      <c r="J409">
        <f>SUMIFS('Rugby Union - Intl Results'!E:E,'Rugby Union - Intl Results'!B:B,E409,'Rugby Union - Intl Results'!H:H,B409)</f>
        <v>64</v>
      </c>
      <c r="K409">
        <f>SUMIFS('Rugby Union - Intl Results'!F:F,'Rugby Union - Intl Results'!B:B,E409,'Rugby Union - Intl Results'!H:H,B409)</f>
        <v>53</v>
      </c>
      <c r="L409">
        <f t="shared" si="12"/>
        <v>11</v>
      </c>
      <c r="O409" t="s">
        <v>30</v>
      </c>
      <c r="U409" s="95"/>
      <c r="V409" s="95"/>
      <c r="W409" s="95"/>
    </row>
    <row r="410" spans="1:23" x14ac:dyDescent="0.25">
      <c r="A410">
        <v>1983</v>
      </c>
      <c r="B410" t="s">
        <v>2833</v>
      </c>
      <c r="D410">
        <v>4</v>
      </c>
      <c r="E410" t="s">
        <v>503</v>
      </c>
      <c r="F410" s="1">
        <f t="shared" si="13"/>
        <v>2</v>
      </c>
      <c r="G410">
        <f>COUNTIFS('Rugby Union - Intl Results'!B:B,E410,'Rugby Union - Intl Results'!H:H,B410,'Rugby Union - Intl Results'!C:C,"W")</f>
        <v>1</v>
      </c>
      <c r="H410">
        <f>COUNTIFS('Rugby Union - Intl Results'!B:B,E410,'Rugby Union - Intl Results'!H:H,B410,'Rugby Union - Intl Results'!C:C,"D")</f>
        <v>0</v>
      </c>
      <c r="I410">
        <f>COUNTIFS('Rugby Union - Intl Results'!B:B,E410,'Rugby Union - Intl Results'!H:H,B410,'Rugby Union - Intl Results'!C:C,"L")</f>
        <v>3</v>
      </c>
      <c r="J410">
        <f>SUMIFS('Rugby Union - Intl Results'!E:E,'Rugby Union - Intl Results'!B:B,E410,'Rugby Union - Intl Results'!H:H,B410)</f>
        <v>65</v>
      </c>
      <c r="K410">
        <f>SUMIFS('Rugby Union - Intl Results'!F:F,'Rugby Union - Intl Results'!B:B,E410,'Rugby Union - Intl Results'!H:H,B410)</f>
        <v>65</v>
      </c>
      <c r="L410">
        <f t="shared" si="12"/>
        <v>0</v>
      </c>
      <c r="O410" t="s">
        <v>30</v>
      </c>
      <c r="U410" s="95"/>
      <c r="V410" s="95"/>
      <c r="W410" s="95"/>
    </row>
    <row r="411" spans="1:23" x14ac:dyDescent="0.25">
      <c r="A411">
        <v>1983</v>
      </c>
      <c r="B411" t="s">
        <v>2833</v>
      </c>
      <c r="D411">
        <v>5</v>
      </c>
      <c r="E411" t="s">
        <v>376</v>
      </c>
      <c r="F411" s="1">
        <f t="shared" si="13"/>
        <v>1</v>
      </c>
      <c r="G411">
        <f>COUNTIFS('Rugby Union - Intl Results'!B:B,E411,'Rugby Union - Intl Results'!H:H,B411,'Rugby Union - Intl Results'!C:C,"W")</f>
        <v>0</v>
      </c>
      <c r="H411">
        <f>COUNTIFS('Rugby Union - Intl Results'!B:B,E411,'Rugby Union - Intl Results'!H:H,B411,'Rugby Union - Intl Results'!C:C,"D")</f>
        <v>1</v>
      </c>
      <c r="I411">
        <f>COUNTIFS('Rugby Union - Intl Results'!B:B,E411,'Rugby Union - Intl Results'!H:H,B411,'Rugby Union - Intl Results'!C:C,"L")</f>
        <v>3</v>
      </c>
      <c r="J411">
        <f>SUMIFS('Rugby Union - Intl Results'!E:E,'Rugby Union - Intl Results'!B:B,E411,'Rugby Union - Intl Results'!H:H,B411)</f>
        <v>55</v>
      </c>
      <c r="K411">
        <f>SUMIFS('Rugby Union - Intl Results'!F:F,'Rugby Union - Intl Results'!B:B,E411,'Rugby Union - Intl Results'!H:H,B411)</f>
        <v>79</v>
      </c>
      <c r="L411">
        <f t="shared" si="12"/>
        <v>-24</v>
      </c>
      <c r="O411" t="s">
        <v>30</v>
      </c>
      <c r="U411" s="95"/>
      <c r="V411" s="95"/>
      <c r="W411" s="95"/>
    </row>
    <row r="412" spans="1:23" x14ac:dyDescent="0.25">
      <c r="A412">
        <v>1984</v>
      </c>
      <c r="B412" t="s">
        <v>2832</v>
      </c>
      <c r="D412">
        <v>1</v>
      </c>
      <c r="E412" t="s">
        <v>503</v>
      </c>
      <c r="F412" s="1">
        <f t="shared" si="13"/>
        <v>8</v>
      </c>
      <c r="G412">
        <f>COUNTIFS('Rugby Union - Intl Results'!B:B,E412,'Rugby Union - Intl Results'!H:H,B412,'Rugby Union - Intl Results'!C:C,"W")</f>
        <v>4</v>
      </c>
      <c r="H412">
        <f>COUNTIFS('Rugby Union - Intl Results'!B:B,E412,'Rugby Union - Intl Results'!H:H,B412,'Rugby Union - Intl Results'!C:C,"D")</f>
        <v>0</v>
      </c>
      <c r="I412">
        <f>COUNTIFS('Rugby Union - Intl Results'!B:B,E412,'Rugby Union - Intl Results'!H:H,B412,'Rugby Union - Intl Results'!C:C,"L")</f>
        <v>0</v>
      </c>
      <c r="J412">
        <f>SUMIFS('Rugby Union - Intl Results'!E:E,'Rugby Union - Intl Results'!B:B,E412,'Rugby Union - Intl Results'!H:H,B412)</f>
        <v>86</v>
      </c>
      <c r="K412">
        <f>SUMIFS('Rugby Union - Intl Results'!F:F,'Rugby Union - Intl Results'!B:B,E412,'Rugby Union - Intl Results'!H:H,B412)</f>
        <v>36</v>
      </c>
      <c r="L412">
        <f t="shared" si="12"/>
        <v>50</v>
      </c>
      <c r="O412" t="s">
        <v>30</v>
      </c>
      <c r="U412" s="95" t="s">
        <v>30</v>
      </c>
      <c r="V412" s="95" t="s">
        <v>30</v>
      </c>
      <c r="W412" s="95" t="s">
        <v>30</v>
      </c>
    </row>
    <row r="413" spans="1:23" x14ac:dyDescent="0.25">
      <c r="A413">
        <v>1984</v>
      </c>
      <c r="B413" t="s">
        <v>2832</v>
      </c>
      <c r="D413">
        <v>2</v>
      </c>
      <c r="E413" t="s">
        <v>164</v>
      </c>
      <c r="F413" s="1">
        <f t="shared" si="13"/>
        <v>6</v>
      </c>
      <c r="G413">
        <f>COUNTIFS('Rugby Union - Intl Results'!B:B,E413,'Rugby Union - Intl Results'!H:H,B413,'Rugby Union - Intl Results'!C:C,"W")</f>
        <v>3</v>
      </c>
      <c r="H413">
        <f>COUNTIFS('Rugby Union - Intl Results'!B:B,E413,'Rugby Union - Intl Results'!H:H,B413,'Rugby Union - Intl Results'!C:C,"D")</f>
        <v>0</v>
      </c>
      <c r="I413">
        <f>COUNTIFS('Rugby Union - Intl Results'!B:B,E413,'Rugby Union - Intl Results'!H:H,B413,'Rugby Union - Intl Results'!C:C,"L")</f>
        <v>1</v>
      </c>
      <c r="J413">
        <f>SUMIFS('Rugby Union - Intl Results'!E:E,'Rugby Union - Intl Results'!B:B,E413,'Rugby Union - Intl Results'!H:H,B413)</f>
        <v>90</v>
      </c>
      <c r="K413">
        <f>SUMIFS('Rugby Union - Intl Results'!F:F,'Rugby Union - Intl Results'!B:B,E413,'Rugby Union - Intl Results'!H:H,B413)</f>
        <v>67</v>
      </c>
      <c r="L413">
        <f t="shared" si="12"/>
        <v>23</v>
      </c>
      <c r="O413" t="s">
        <v>30</v>
      </c>
      <c r="U413" s="95"/>
      <c r="V413" s="95"/>
      <c r="W413" s="95"/>
    </row>
    <row r="414" spans="1:23" x14ac:dyDescent="0.25">
      <c r="A414">
        <v>1984</v>
      </c>
      <c r="B414" t="s">
        <v>2832</v>
      </c>
      <c r="D414">
        <v>3</v>
      </c>
      <c r="E414" t="s">
        <v>1264</v>
      </c>
      <c r="F414" s="1">
        <f t="shared" si="13"/>
        <v>4</v>
      </c>
      <c r="G414">
        <f>COUNTIFS('Rugby Union - Intl Results'!B:B,E414,'Rugby Union - Intl Results'!H:H,B414,'Rugby Union - Intl Results'!C:C,"W")</f>
        <v>2</v>
      </c>
      <c r="H414">
        <f>COUNTIFS('Rugby Union - Intl Results'!B:B,E414,'Rugby Union - Intl Results'!H:H,B414,'Rugby Union - Intl Results'!C:C,"D")</f>
        <v>0</v>
      </c>
      <c r="I414">
        <f>COUNTIFS('Rugby Union - Intl Results'!B:B,E414,'Rugby Union - Intl Results'!H:H,B414,'Rugby Union - Intl Results'!C:C,"L")</f>
        <v>2</v>
      </c>
      <c r="J414">
        <f>SUMIFS('Rugby Union - Intl Results'!E:E,'Rugby Union - Intl Results'!B:B,E414,'Rugby Union - Intl Results'!H:H,B414)</f>
        <v>67</v>
      </c>
      <c r="K414">
        <f>SUMIFS('Rugby Union - Intl Results'!F:F,'Rugby Union - Intl Results'!B:B,E414,'Rugby Union - Intl Results'!H:H,B414)</f>
        <v>60</v>
      </c>
      <c r="L414">
        <f t="shared" si="12"/>
        <v>7</v>
      </c>
      <c r="O414" t="s">
        <v>30</v>
      </c>
      <c r="U414" s="95"/>
      <c r="V414" s="95"/>
      <c r="W414" s="95"/>
    </row>
    <row r="415" spans="1:23" x14ac:dyDescent="0.25">
      <c r="A415">
        <v>1984</v>
      </c>
      <c r="B415" t="s">
        <v>2832</v>
      </c>
      <c r="D415">
        <v>4</v>
      </c>
      <c r="E415" t="s">
        <v>376</v>
      </c>
      <c r="F415" s="1">
        <f t="shared" si="13"/>
        <v>2</v>
      </c>
      <c r="G415">
        <f>COUNTIFS('Rugby Union - Intl Results'!B:B,E415,'Rugby Union - Intl Results'!H:H,B415,'Rugby Union - Intl Results'!C:C,"W")</f>
        <v>1</v>
      </c>
      <c r="H415">
        <f>COUNTIFS('Rugby Union - Intl Results'!B:B,E415,'Rugby Union - Intl Results'!H:H,B415,'Rugby Union - Intl Results'!C:C,"D")</f>
        <v>0</v>
      </c>
      <c r="I415">
        <f>COUNTIFS('Rugby Union - Intl Results'!B:B,E415,'Rugby Union - Intl Results'!H:H,B415,'Rugby Union - Intl Results'!C:C,"L")</f>
        <v>3</v>
      </c>
      <c r="J415">
        <f>SUMIFS('Rugby Union - Intl Results'!E:E,'Rugby Union - Intl Results'!B:B,E415,'Rugby Union - Intl Results'!H:H,B415)</f>
        <v>51</v>
      </c>
      <c r="K415">
        <f>SUMIFS('Rugby Union - Intl Results'!F:F,'Rugby Union - Intl Results'!B:B,E415,'Rugby Union - Intl Results'!H:H,B415)</f>
        <v>83</v>
      </c>
      <c r="L415">
        <f t="shared" si="12"/>
        <v>-32</v>
      </c>
      <c r="O415" t="s">
        <v>30</v>
      </c>
      <c r="U415" s="95"/>
      <c r="V415" s="95"/>
      <c r="W415" s="95"/>
    </row>
    <row r="416" spans="1:23" x14ac:dyDescent="0.25">
      <c r="A416">
        <v>1984</v>
      </c>
      <c r="B416" t="s">
        <v>2832</v>
      </c>
      <c r="D416">
        <v>5</v>
      </c>
      <c r="E416" t="s">
        <v>1825</v>
      </c>
      <c r="F416" s="1">
        <f t="shared" si="13"/>
        <v>0</v>
      </c>
      <c r="G416">
        <f>COUNTIFS('Rugby Union - Intl Results'!B:B,E416,'Rugby Union - Intl Results'!H:H,B416,'Rugby Union - Intl Results'!C:C,"W")</f>
        <v>0</v>
      </c>
      <c r="H416">
        <f>COUNTIFS('Rugby Union - Intl Results'!B:B,E416,'Rugby Union - Intl Results'!H:H,B416,'Rugby Union - Intl Results'!C:C,"D")</f>
        <v>0</v>
      </c>
      <c r="I416">
        <f>COUNTIFS('Rugby Union - Intl Results'!B:B,E416,'Rugby Union - Intl Results'!H:H,B416,'Rugby Union - Intl Results'!C:C,"L")</f>
        <v>4</v>
      </c>
      <c r="J416">
        <f>SUMIFS('Rugby Union - Intl Results'!E:E,'Rugby Union - Intl Results'!B:B,E416,'Rugby Union - Intl Results'!H:H,B416)</f>
        <v>39</v>
      </c>
      <c r="K416">
        <f>SUMIFS('Rugby Union - Intl Results'!F:F,'Rugby Union - Intl Results'!B:B,E416,'Rugby Union - Intl Results'!H:H,B416)</f>
        <v>87</v>
      </c>
      <c r="L416">
        <f t="shared" si="12"/>
        <v>-48</v>
      </c>
      <c r="O416" t="s">
        <v>30</v>
      </c>
      <c r="U416" s="95"/>
      <c r="V416" s="95"/>
      <c r="W416" s="95"/>
    </row>
    <row r="417" spans="1:23" x14ac:dyDescent="0.25">
      <c r="A417">
        <v>1985</v>
      </c>
      <c r="B417" t="s">
        <v>2831</v>
      </c>
      <c r="D417">
        <v>1</v>
      </c>
      <c r="E417" t="s">
        <v>1825</v>
      </c>
      <c r="F417" s="1">
        <f t="shared" si="13"/>
        <v>7</v>
      </c>
      <c r="G417">
        <f>COUNTIFS('Rugby Union - Intl Results'!B:B,E417,'Rugby Union - Intl Results'!H:H,B417,'Rugby Union - Intl Results'!C:C,"W")</f>
        <v>3</v>
      </c>
      <c r="H417">
        <f>COUNTIFS('Rugby Union - Intl Results'!B:B,E417,'Rugby Union - Intl Results'!H:H,B417,'Rugby Union - Intl Results'!C:C,"D")</f>
        <v>1</v>
      </c>
      <c r="I417">
        <f>COUNTIFS('Rugby Union - Intl Results'!B:B,E417,'Rugby Union - Intl Results'!H:H,B417,'Rugby Union - Intl Results'!C:C,"L")</f>
        <v>0</v>
      </c>
      <c r="J417">
        <f>SUMIFS('Rugby Union - Intl Results'!E:E,'Rugby Union - Intl Results'!B:B,E417,'Rugby Union - Intl Results'!H:H,B417)</f>
        <v>67</v>
      </c>
      <c r="K417">
        <f>SUMIFS('Rugby Union - Intl Results'!F:F,'Rugby Union - Intl Results'!B:B,E417,'Rugby Union - Intl Results'!H:H,B417)</f>
        <v>49</v>
      </c>
      <c r="L417">
        <f t="shared" si="12"/>
        <v>18</v>
      </c>
      <c r="O417" t="s">
        <v>30</v>
      </c>
      <c r="U417" s="95" t="s">
        <v>30</v>
      </c>
      <c r="V417" s="95" t="s">
        <v>30</v>
      </c>
      <c r="W417" s="95"/>
    </row>
    <row r="418" spans="1:23" x14ac:dyDescent="0.25">
      <c r="A418">
        <v>1985</v>
      </c>
      <c r="B418" t="s">
        <v>2831</v>
      </c>
      <c r="D418">
        <v>2</v>
      </c>
      <c r="E418" t="s">
        <v>164</v>
      </c>
      <c r="F418" s="1">
        <f t="shared" si="13"/>
        <v>6</v>
      </c>
      <c r="G418">
        <f>COUNTIFS('Rugby Union - Intl Results'!B:B,E418,'Rugby Union - Intl Results'!H:H,B418,'Rugby Union - Intl Results'!C:C,"W")</f>
        <v>2</v>
      </c>
      <c r="H418">
        <f>COUNTIFS('Rugby Union - Intl Results'!B:B,E418,'Rugby Union - Intl Results'!H:H,B418,'Rugby Union - Intl Results'!C:C,"D")</f>
        <v>2</v>
      </c>
      <c r="I418">
        <f>COUNTIFS('Rugby Union - Intl Results'!B:B,E418,'Rugby Union - Intl Results'!H:H,B418,'Rugby Union - Intl Results'!C:C,"L")</f>
        <v>0</v>
      </c>
      <c r="J418">
        <f>SUMIFS('Rugby Union - Intl Results'!E:E,'Rugby Union - Intl Results'!B:B,E418,'Rugby Union - Intl Results'!H:H,B418)</f>
        <v>49</v>
      </c>
      <c r="K418">
        <f>SUMIFS('Rugby Union - Intl Results'!F:F,'Rugby Union - Intl Results'!B:B,E418,'Rugby Union - Intl Results'!H:H,B418)</f>
        <v>30</v>
      </c>
      <c r="L418">
        <f t="shared" si="12"/>
        <v>19</v>
      </c>
      <c r="O418" t="s">
        <v>30</v>
      </c>
      <c r="U418" s="95"/>
      <c r="V418" s="95"/>
      <c r="W418" s="95"/>
    </row>
    <row r="419" spans="1:23" x14ac:dyDescent="0.25">
      <c r="A419">
        <v>1985</v>
      </c>
      <c r="B419" t="s">
        <v>2831</v>
      </c>
      <c r="D419">
        <v>3</v>
      </c>
      <c r="E419" t="s">
        <v>1264</v>
      </c>
      <c r="F419" s="1">
        <f t="shared" si="13"/>
        <v>4</v>
      </c>
      <c r="G419">
        <f>COUNTIFS('Rugby Union - Intl Results'!B:B,E419,'Rugby Union - Intl Results'!H:H,B419,'Rugby Union - Intl Results'!C:C,"W")</f>
        <v>2</v>
      </c>
      <c r="H419">
        <f>COUNTIFS('Rugby Union - Intl Results'!B:B,E419,'Rugby Union - Intl Results'!H:H,B419,'Rugby Union - Intl Results'!C:C,"D")</f>
        <v>0</v>
      </c>
      <c r="I419">
        <f>COUNTIFS('Rugby Union - Intl Results'!B:B,E419,'Rugby Union - Intl Results'!H:H,B419,'Rugby Union - Intl Results'!C:C,"L")</f>
        <v>2</v>
      </c>
      <c r="J419">
        <f>SUMIFS('Rugby Union - Intl Results'!E:E,'Rugby Union - Intl Results'!B:B,E419,'Rugby Union - Intl Results'!H:H,B419)</f>
        <v>61</v>
      </c>
      <c r="K419">
        <f>SUMIFS('Rugby Union - Intl Results'!F:F,'Rugby Union - Intl Results'!B:B,E419,'Rugby Union - Intl Results'!H:H,B419)</f>
        <v>71</v>
      </c>
      <c r="L419">
        <f t="shared" si="12"/>
        <v>-10</v>
      </c>
      <c r="O419" t="s">
        <v>30</v>
      </c>
      <c r="U419" s="95"/>
      <c r="V419" s="95"/>
      <c r="W419" s="95"/>
    </row>
    <row r="420" spans="1:23" x14ac:dyDescent="0.25">
      <c r="A420">
        <v>1985</v>
      </c>
      <c r="B420" t="s">
        <v>2831</v>
      </c>
      <c r="D420">
        <v>4</v>
      </c>
      <c r="E420" t="s">
        <v>376</v>
      </c>
      <c r="F420" s="1">
        <f t="shared" si="13"/>
        <v>3</v>
      </c>
      <c r="G420">
        <f>COUNTIFS('Rugby Union - Intl Results'!B:B,E420,'Rugby Union - Intl Results'!H:H,B420,'Rugby Union - Intl Results'!C:C,"W")</f>
        <v>1</v>
      </c>
      <c r="H420">
        <f>COUNTIFS('Rugby Union - Intl Results'!B:B,E420,'Rugby Union - Intl Results'!H:H,B420,'Rugby Union - Intl Results'!C:C,"D")</f>
        <v>1</v>
      </c>
      <c r="I420">
        <f>COUNTIFS('Rugby Union - Intl Results'!B:B,E420,'Rugby Union - Intl Results'!H:H,B420,'Rugby Union - Intl Results'!C:C,"L")</f>
        <v>2</v>
      </c>
      <c r="J420">
        <f>SUMIFS('Rugby Union - Intl Results'!E:E,'Rugby Union - Intl Results'!B:B,E420,'Rugby Union - Intl Results'!H:H,B420)</f>
        <v>44</v>
      </c>
      <c r="K420">
        <f>SUMIFS('Rugby Union - Intl Results'!F:F,'Rugby Union - Intl Results'!B:B,E420,'Rugby Union - Intl Results'!H:H,B420)</f>
        <v>53</v>
      </c>
      <c r="L420">
        <f t="shared" si="12"/>
        <v>-9</v>
      </c>
      <c r="O420" t="s">
        <v>30</v>
      </c>
      <c r="U420" s="95"/>
      <c r="V420" s="95"/>
      <c r="W420" s="95"/>
    </row>
    <row r="421" spans="1:23" x14ac:dyDescent="0.25">
      <c r="A421">
        <v>1985</v>
      </c>
      <c r="B421" t="s">
        <v>2831</v>
      </c>
      <c r="D421">
        <v>5</v>
      </c>
      <c r="E421" t="s">
        <v>503</v>
      </c>
      <c r="F421" s="1">
        <f t="shared" si="13"/>
        <v>0</v>
      </c>
      <c r="G421">
        <f>COUNTIFS('Rugby Union - Intl Results'!B:B,E421,'Rugby Union - Intl Results'!H:H,B421,'Rugby Union - Intl Results'!C:C,"W")</f>
        <v>0</v>
      </c>
      <c r="H421">
        <f>COUNTIFS('Rugby Union - Intl Results'!B:B,E421,'Rugby Union - Intl Results'!H:H,B421,'Rugby Union - Intl Results'!C:C,"D")</f>
        <v>0</v>
      </c>
      <c r="I421">
        <f>COUNTIFS('Rugby Union - Intl Results'!B:B,E421,'Rugby Union - Intl Results'!H:H,B421,'Rugby Union - Intl Results'!C:C,"L")</f>
        <v>4</v>
      </c>
      <c r="J421">
        <f>SUMIFS('Rugby Union - Intl Results'!E:E,'Rugby Union - Intl Results'!B:B,E421,'Rugby Union - Intl Results'!H:H,B421)</f>
        <v>46</v>
      </c>
      <c r="K421">
        <f>SUMIFS('Rugby Union - Intl Results'!F:F,'Rugby Union - Intl Results'!B:B,E421,'Rugby Union - Intl Results'!H:H,B421)</f>
        <v>64</v>
      </c>
      <c r="L421">
        <f t="shared" si="12"/>
        <v>-18</v>
      </c>
      <c r="O421" t="s">
        <v>30</v>
      </c>
      <c r="U421" s="95"/>
      <c r="V421" s="95"/>
      <c r="W421" s="95"/>
    </row>
    <row r="422" spans="1:23" x14ac:dyDescent="0.25">
      <c r="A422">
        <v>1986</v>
      </c>
      <c r="B422" t="s">
        <v>2830</v>
      </c>
      <c r="D422">
        <v>1</v>
      </c>
      <c r="E422" t="s">
        <v>164</v>
      </c>
      <c r="F422" s="1">
        <f t="shared" si="13"/>
        <v>6</v>
      </c>
      <c r="G422">
        <f>COUNTIFS('Rugby Union - Intl Results'!B:B,E422,'Rugby Union - Intl Results'!H:H,B422,'Rugby Union - Intl Results'!C:C,"W")</f>
        <v>3</v>
      </c>
      <c r="H422">
        <f>COUNTIFS('Rugby Union - Intl Results'!B:B,E422,'Rugby Union - Intl Results'!H:H,B422,'Rugby Union - Intl Results'!C:C,"D")</f>
        <v>0</v>
      </c>
      <c r="I422">
        <f>COUNTIFS('Rugby Union - Intl Results'!B:B,E422,'Rugby Union - Intl Results'!H:H,B422,'Rugby Union - Intl Results'!C:C,"L")</f>
        <v>1</v>
      </c>
      <c r="J422">
        <f>SUMIFS('Rugby Union - Intl Results'!E:E,'Rugby Union - Intl Results'!B:B,E422,'Rugby Union - Intl Results'!H:H,B422)</f>
        <v>98</v>
      </c>
      <c r="K422">
        <f>SUMIFS('Rugby Union - Intl Results'!F:F,'Rugby Union - Intl Results'!B:B,E422,'Rugby Union - Intl Results'!H:H,B422)</f>
        <v>52</v>
      </c>
      <c r="L422">
        <f t="shared" si="12"/>
        <v>46</v>
      </c>
      <c r="O422" t="s">
        <v>30</v>
      </c>
      <c r="U422" s="95" t="s">
        <v>30</v>
      </c>
      <c r="V422" s="95"/>
      <c r="W422" s="95"/>
    </row>
    <row r="423" spans="1:23" x14ac:dyDescent="0.25">
      <c r="A423">
        <v>1986</v>
      </c>
      <c r="B423" t="s">
        <v>2830</v>
      </c>
      <c r="D423">
        <v>2</v>
      </c>
      <c r="E423" t="s">
        <v>503</v>
      </c>
      <c r="F423" s="1">
        <f t="shared" si="13"/>
        <v>6</v>
      </c>
      <c r="G423">
        <f>COUNTIFS('Rugby Union - Intl Results'!B:B,E423,'Rugby Union - Intl Results'!H:H,B423,'Rugby Union - Intl Results'!C:C,"W")</f>
        <v>3</v>
      </c>
      <c r="H423">
        <f>COUNTIFS('Rugby Union - Intl Results'!B:B,E423,'Rugby Union - Intl Results'!H:H,B423,'Rugby Union - Intl Results'!C:C,"D")</f>
        <v>0</v>
      </c>
      <c r="I423">
        <f>COUNTIFS('Rugby Union - Intl Results'!B:B,E423,'Rugby Union - Intl Results'!H:H,B423,'Rugby Union - Intl Results'!C:C,"L")</f>
        <v>1</v>
      </c>
      <c r="J423">
        <f>SUMIFS('Rugby Union - Intl Results'!E:E,'Rugby Union - Intl Results'!B:B,E423,'Rugby Union - Intl Results'!H:H,B423)</f>
        <v>76</v>
      </c>
      <c r="K423">
        <f>SUMIFS('Rugby Union - Intl Results'!F:F,'Rugby Union - Intl Results'!B:B,E423,'Rugby Union - Intl Results'!H:H,B423)</f>
        <v>54</v>
      </c>
      <c r="L423">
        <f t="shared" si="12"/>
        <v>22</v>
      </c>
      <c r="O423" t="s">
        <v>30</v>
      </c>
      <c r="U423" s="95" t="s">
        <v>30</v>
      </c>
      <c r="V423" s="95"/>
      <c r="W423" s="95"/>
    </row>
    <row r="424" spans="1:23" x14ac:dyDescent="0.25">
      <c r="A424">
        <v>1986</v>
      </c>
      <c r="B424" t="s">
        <v>2830</v>
      </c>
      <c r="D424">
        <v>3</v>
      </c>
      <c r="E424" t="s">
        <v>1264</v>
      </c>
      <c r="F424" s="1">
        <f t="shared" si="13"/>
        <v>4</v>
      </c>
      <c r="G424">
        <f>COUNTIFS('Rugby Union - Intl Results'!B:B,E424,'Rugby Union - Intl Results'!H:H,B424,'Rugby Union - Intl Results'!C:C,"W")</f>
        <v>2</v>
      </c>
      <c r="H424">
        <f>COUNTIFS('Rugby Union - Intl Results'!B:B,E424,'Rugby Union - Intl Results'!H:H,B424,'Rugby Union - Intl Results'!C:C,"D")</f>
        <v>0</v>
      </c>
      <c r="I424">
        <f>COUNTIFS('Rugby Union - Intl Results'!B:B,E424,'Rugby Union - Intl Results'!H:H,B424,'Rugby Union - Intl Results'!C:C,"L")</f>
        <v>2</v>
      </c>
      <c r="J424">
        <f>SUMIFS('Rugby Union - Intl Results'!E:E,'Rugby Union - Intl Results'!B:B,E424,'Rugby Union - Intl Results'!H:H,B424)</f>
        <v>74</v>
      </c>
      <c r="K424">
        <f>SUMIFS('Rugby Union - Intl Results'!F:F,'Rugby Union - Intl Results'!B:B,E424,'Rugby Union - Intl Results'!H:H,B424)</f>
        <v>71</v>
      </c>
      <c r="L424">
        <f t="shared" si="12"/>
        <v>3</v>
      </c>
      <c r="O424" t="s">
        <v>30</v>
      </c>
      <c r="U424" s="95"/>
      <c r="V424" s="95"/>
      <c r="W424" s="95"/>
    </row>
    <row r="425" spans="1:23" x14ac:dyDescent="0.25">
      <c r="A425">
        <v>1986</v>
      </c>
      <c r="B425" t="s">
        <v>2830</v>
      </c>
      <c r="D425">
        <v>4</v>
      </c>
      <c r="E425" t="s">
        <v>376</v>
      </c>
      <c r="F425" s="1">
        <f t="shared" si="13"/>
        <v>4</v>
      </c>
      <c r="G425">
        <f>COUNTIFS('Rugby Union - Intl Results'!B:B,E425,'Rugby Union - Intl Results'!H:H,B425,'Rugby Union - Intl Results'!C:C,"W")</f>
        <v>2</v>
      </c>
      <c r="H425">
        <f>COUNTIFS('Rugby Union - Intl Results'!B:B,E425,'Rugby Union - Intl Results'!H:H,B425,'Rugby Union - Intl Results'!C:C,"D")</f>
        <v>0</v>
      </c>
      <c r="I425">
        <f>COUNTIFS('Rugby Union - Intl Results'!B:B,E425,'Rugby Union - Intl Results'!H:H,B425,'Rugby Union - Intl Results'!C:C,"L")</f>
        <v>2</v>
      </c>
      <c r="J425">
        <f>SUMIFS('Rugby Union - Intl Results'!E:E,'Rugby Union - Intl Results'!B:B,E425,'Rugby Union - Intl Results'!H:H,B425)</f>
        <v>62</v>
      </c>
      <c r="K425">
        <f>SUMIFS('Rugby Union - Intl Results'!F:F,'Rugby Union - Intl Results'!B:B,E425,'Rugby Union - Intl Results'!H:H,B425)</f>
        <v>100</v>
      </c>
      <c r="L425">
        <f t="shared" si="12"/>
        <v>-38</v>
      </c>
      <c r="O425" t="s">
        <v>30</v>
      </c>
      <c r="U425" s="95"/>
      <c r="V425" s="95"/>
      <c r="W425" s="95"/>
    </row>
    <row r="426" spans="1:23" x14ac:dyDescent="0.25">
      <c r="A426">
        <v>1986</v>
      </c>
      <c r="B426" t="s">
        <v>2830</v>
      </c>
      <c r="D426">
        <v>5</v>
      </c>
      <c r="E426" t="s">
        <v>1825</v>
      </c>
      <c r="F426" s="1">
        <f t="shared" si="13"/>
        <v>0</v>
      </c>
      <c r="G426">
        <f>COUNTIFS('Rugby Union - Intl Results'!B:B,E426,'Rugby Union - Intl Results'!H:H,B426,'Rugby Union - Intl Results'!C:C,"W")</f>
        <v>0</v>
      </c>
      <c r="H426">
        <f>COUNTIFS('Rugby Union - Intl Results'!B:B,E426,'Rugby Union - Intl Results'!H:H,B426,'Rugby Union - Intl Results'!C:C,"D")</f>
        <v>0</v>
      </c>
      <c r="I426">
        <f>COUNTIFS('Rugby Union - Intl Results'!B:B,E426,'Rugby Union - Intl Results'!H:H,B426,'Rugby Union - Intl Results'!C:C,"L")</f>
        <v>4</v>
      </c>
      <c r="J426">
        <f>SUMIFS('Rugby Union - Intl Results'!E:E,'Rugby Union - Intl Results'!B:B,E426,'Rugby Union - Intl Results'!H:H,B426)</f>
        <v>50</v>
      </c>
      <c r="K426">
        <f>SUMIFS('Rugby Union - Intl Results'!F:F,'Rugby Union - Intl Results'!B:B,E426,'Rugby Union - Intl Results'!H:H,B426)</f>
        <v>83</v>
      </c>
      <c r="L426">
        <f t="shared" si="12"/>
        <v>-33</v>
      </c>
      <c r="O426" t="s">
        <v>30</v>
      </c>
      <c r="U426" s="95"/>
      <c r="V426" s="95"/>
      <c r="W426" s="95"/>
    </row>
    <row r="427" spans="1:23" x14ac:dyDescent="0.25">
      <c r="A427">
        <v>1987</v>
      </c>
      <c r="B427" t="s">
        <v>2829</v>
      </c>
      <c r="D427">
        <v>1</v>
      </c>
      <c r="E427" t="s">
        <v>164</v>
      </c>
      <c r="F427" s="1">
        <f t="shared" si="13"/>
        <v>8</v>
      </c>
      <c r="G427">
        <f>COUNTIFS('Rugby Union - Intl Results'!B:B,E427,'Rugby Union - Intl Results'!H:H,B427,'Rugby Union - Intl Results'!C:C,"W")</f>
        <v>4</v>
      </c>
      <c r="H427">
        <f>COUNTIFS('Rugby Union - Intl Results'!B:B,E427,'Rugby Union - Intl Results'!H:H,B427,'Rugby Union - Intl Results'!C:C,"D")</f>
        <v>0</v>
      </c>
      <c r="I427">
        <f>COUNTIFS('Rugby Union - Intl Results'!B:B,E427,'Rugby Union - Intl Results'!H:H,B427,'Rugby Union - Intl Results'!C:C,"L")</f>
        <v>0</v>
      </c>
      <c r="J427">
        <f>SUMIFS('Rugby Union - Intl Results'!E:E,'Rugby Union - Intl Results'!B:B,E427,'Rugby Union - Intl Results'!H:H,B427)</f>
        <v>82</v>
      </c>
      <c r="K427">
        <f>SUMIFS('Rugby Union - Intl Results'!F:F,'Rugby Union - Intl Results'!B:B,E427,'Rugby Union - Intl Results'!H:H,B427)</f>
        <v>59</v>
      </c>
      <c r="L427">
        <f t="shared" si="12"/>
        <v>23</v>
      </c>
      <c r="O427" t="s">
        <v>30</v>
      </c>
      <c r="U427" s="95" t="s">
        <v>30</v>
      </c>
      <c r="V427" s="95"/>
      <c r="W427" s="95" t="s">
        <v>30</v>
      </c>
    </row>
    <row r="428" spans="1:23" x14ac:dyDescent="0.25">
      <c r="A428">
        <v>1987</v>
      </c>
      <c r="B428" t="s">
        <v>2829</v>
      </c>
      <c r="D428">
        <v>2</v>
      </c>
      <c r="E428" t="s">
        <v>1825</v>
      </c>
      <c r="F428" s="1">
        <f t="shared" si="13"/>
        <v>4</v>
      </c>
      <c r="G428">
        <f>COUNTIFS('Rugby Union - Intl Results'!B:B,E428,'Rugby Union - Intl Results'!H:H,B428,'Rugby Union - Intl Results'!C:C,"W")</f>
        <v>2</v>
      </c>
      <c r="H428">
        <f>COUNTIFS('Rugby Union - Intl Results'!B:B,E428,'Rugby Union - Intl Results'!H:H,B428,'Rugby Union - Intl Results'!C:C,"D")</f>
        <v>0</v>
      </c>
      <c r="I428">
        <f>COUNTIFS('Rugby Union - Intl Results'!B:B,E428,'Rugby Union - Intl Results'!H:H,B428,'Rugby Union - Intl Results'!C:C,"L")</f>
        <v>2</v>
      </c>
      <c r="J428">
        <f>SUMIFS('Rugby Union - Intl Results'!E:E,'Rugby Union - Intl Results'!B:B,E428,'Rugby Union - Intl Results'!H:H,B428)</f>
        <v>57</v>
      </c>
      <c r="K428">
        <f>SUMIFS('Rugby Union - Intl Results'!F:F,'Rugby Union - Intl Results'!B:B,E428,'Rugby Union - Intl Results'!H:H,B428)</f>
        <v>46</v>
      </c>
      <c r="L428">
        <f t="shared" si="12"/>
        <v>11</v>
      </c>
      <c r="O428" t="s">
        <v>30</v>
      </c>
      <c r="U428" s="95"/>
      <c r="V428" s="95"/>
      <c r="W428" s="95"/>
    </row>
    <row r="429" spans="1:23" x14ac:dyDescent="0.25">
      <c r="A429">
        <v>1987</v>
      </c>
      <c r="B429" t="s">
        <v>2829</v>
      </c>
      <c r="D429">
        <v>3</v>
      </c>
      <c r="E429" t="s">
        <v>503</v>
      </c>
      <c r="F429" s="1">
        <f t="shared" si="13"/>
        <v>4</v>
      </c>
      <c r="G429">
        <f>COUNTIFS('Rugby Union - Intl Results'!B:B,E429,'Rugby Union - Intl Results'!H:H,B429,'Rugby Union - Intl Results'!C:C,"W")</f>
        <v>2</v>
      </c>
      <c r="H429">
        <f>COUNTIFS('Rugby Union - Intl Results'!B:B,E429,'Rugby Union - Intl Results'!H:H,B429,'Rugby Union - Intl Results'!C:C,"D")</f>
        <v>0</v>
      </c>
      <c r="I429">
        <f>COUNTIFS('Rugby Union - Intl Results'!B:B,E429,'Rugby Union - Intl Results'!H:H,B429,'Rugby Union - Intl Results'!C:C,"L")</f>
        <v>2</v>
      </c>
      <c r="J429">
        <f>SUMIFS('Rugby Union - Intl Results'!E:E,'Rugby Union - Intl Results'!B:B,E429,'Rugby Union - Intl Results'!H:H,B429)</f>
        <v>71</v>
      </c>
      <c r="K429">
        <f>SUMIFS('Rugby Union - Intl Results'!F:F,'Rugby Union - Intl Results'!B:B,E429,'Rugby Union - Intl Results'!H:H,B429)</f>
        <v>76</v>
      </c>
      <c r="L429">
        <f t="shared" si="12"/>
        <v>-5</v>
      </c>
      <c r="O429" t="s">
        <v>30</v>
      </c>
      <c r="U429" s="95"/>
      <c r="V429" s="95"/>
      <c r="W429" s="95"/>
    </row>
    <row r="430" spans="1:23" x14ac:dyDescent="0.25">
      <c r="A430">
        <v>1987</v>
      </c>
      <c r="B430" t="s">
        <v>2829</v>
      </c>
      <c r="D430">
        <v>4</v>
      </c>
      <c r="E430" t="s">
        <v>1264</v>
      </c>
      <c r="F430" s="1">
        <f t="shared" si="13"/>
        <v>2</v>
      </c>
      <c r="G430">
        <f>COUNTIFS('Rugby Union - Intl Results'!B:B,E430,'Rugby Union - Intl Results'!H:H,B430,'Rugby Union - Intl Results'!C:C,"W")</f>
        <v>1</v>
      </c>
      <c r="H430">
        <f>COUNTIFS('Rugby Union - Intl Results'!B:B,E430,'Rugby Union - Intl Results'!H:H,B430,'Rugby Union - Intl Results'!C:C,"D")</f>
        <v>0</v>
      </c>
      <c r="I430">
        <f>COUNTIFS('Rugby Union - Intl Results'!B:B,E430,'Rugby Union - Intl Results'!H:H,B430,'Rugby Union - Intl Results'!C:C,"L")</f>
        <v>3</v>
      </c>
      <c r="J430">
        <f>SUMIFS('Rugby Union - Intl Results'!E:E,'Rugby Union - Intl Results'!B:B,E430,'Rugby Union - Intl Results'!H:H,B430)</f>
        <v>54</v>
      </c>
      <c r="K430">
        <f>SUMIFS('Rugby Union - Intl Results'!F:F,'Rugby Union - Intl Results'!B:B,E430,'Rugby Union - Intl Results'!H:H,B430)</f>
        <v>64</v>
      </c>
      <c r="L430">
        <f t="shared" si="12"/>
        <v>-10</v>
      </c>
      <c r="O430" t="s">
        <v>30</v>
      </c>
      <c r="U430" s="95"/>
      <c r="V430" s="95"/>
      <c r="W430" s="95"/>
    </row>
    <row r="431" spans="1:23" x14ac:dyDescent="0.25">
      <c r="A431">
        <v>1987</v>
      </c>
      <c r="B431" t="s">
        <v>2829</v>
      </c>
      <c r="D431">
        <v>5</v>
      </c>
      <c r="E431" t="s">
        <v>376</v>
      </c>
      <c r="F431" s="1">
        <f t="shared" si="13"/>
        <v>2</v>
      </c>
      <c r="G431">
        <f>COUNTIFS('Rugby Union - Intl Results'!B:B,E431,'Rugby Union - Intl Results'!H:H,B431,'Rugby Union - Intl Results'!C:C,"W")</f>
        <v>1</v>
      </c>
      <c r="H431">
        <f>COUNTIFS('Rugby Union - Intl Results'!B:B,E431,'Rugby Union - Intl Results'!H:H,B431,'Rugby Union - Intl Results'!C:C,"D")</f>
        <v>0</v>
      </c>
      <c r="I431">
        <f>COUNTIFS('Rugby Union - Intl Results'!B:B,E431,'Rugby Union - Intl Results'!H:H,B431,'Rugby Union - Intl Results'!C:C,"L")</f>
        <v>3</v>
      </c>
      <c r="J431">
        <f>SUMIFS('Rugby Union - Intl Results'!E:E,'Rugby Union - Intl Results'!B:B,E431,'Rugby Union - Intl Results'!H:H,B431)</f>
        <v>48</v>
      </c>
      <c r="K431">
        <f>SUMIFS('Rugby Union - Intl Results'!F:F,'Rugby Union - Intl Results'!B:B,E431,'Rugby Union - Intl Results'!H:H,B431)</f>
        <v>67</v>
      </c>
      <c r="L431">
        <f t="shared" si="12"/>
        <v>-19</v>
      </c>
      <c r="O431" t="s">
        <v>30</v>
      </c>
      <c r="U431" s="95"/>
      <c r="V431" s="95"/>
      <c r="W431" s="95"/>
    </row>
    <row r="432" spans="1:23" x14ac:dyDescent="0.25">
      <c r="A432">
        <v>1987</v>
      </c>
      <c r="B432" t="s">
        <v>2739</v>
      </c>
      <c r="C432" t="s">
        <v>208</v>
      </c>
      <c r="E432" t="s">
        <v>1824</v>
      </c>
      <c r="F432" s="1">
        <f t="shared" si="13"/>
        <v>6</v>
      </c>
      <c r="G432">
        <f>COUNTIFS('Rugby Union - Intl Results'!B:B,E432,'Rugby Union - Intl Results'!H:H,B432,'Rugby Union - Intl Results'!C:C,"W",'Rugby Union - Intl Results'!J:J,C432)</f>
        <v>3</v>
      </c>
      <c r="H432">
        <f>COUNTIFS('Rugby Union - Intl Results'!B:B,E432,'Rugby Union - Intl Results'!H:H,B432,'Rugby Union - Intl Results'!C:C,"D",'Rugby Union - Intl Results'!J:J,C432)</f>
        <v>0</v>
      </c>
      <c r="I432">
        <f>COUNTIFS('Rugby Union - Intl Results'!B:B,E432,'Rugby Union - Intl Results'!H:H,B432,'Rugby Union - Intl Results'!C:C,"L",'Rugby Union - Intl Results'!J:J,C432)</f>
        <v>0</v>
      </c>
      <c r="J432">
        <f>SUMIFS('Rugby Union - Intl Results'!E:E,'Rugby Union - Intl Results'!B:B,E432,'Rugby Union - Intl Results'!H:H,B432,'Rugby Union - Intl Results'!J:J,C432)</f>
        <v>108</v>
      </c>
      <c r="K432">
        <f>SUMIFS('Rugby Union - Intl Results'!F:F,'Rugby Union - Intl Results'!B:B,E432,'Rugby Union - Intl Results'!H:H,B432,'Rugby Union - Intl Results'!J:J,C432)</f>
        <v>41</v>
      </c>
      <c r="L432">
        <f t="shared" si="12"/>
        <v>67</v>
      </c>
      <c r="Q432" t="s">
        <v>30</v>
      </c>
      <c r="R432" t="s">
        <v>30</v>
      </c>
      <c r="S432" t="s">
        <v>30</v>
      </c>
      <c r="U432" s="95"/>
      <c r="V432" s="95"/>
      <c r="W432" s="95"/>
    </row>
    <row r="433" spans="1:23" x14ac:dyDescent="0.25">
      <c r="A433">
        <v>1987</v>
      </c>
      <c r="B433" t="s">
        <v>2739</v>
      </c>
      <c r="C433" t="s">
        <v>208</v>
      </c>
      <c r="E433" t="s">
        <v>376</v>
      </c>
      <c r="F433" s="1">
        <f t="shared" si="13"/>
        <v>4</v>
      </c>
      <c r="G433">
        <f>COUNTIFS('Rugby Union - Intl Results'!B:B,E433,'Rugby Union - Intl Results'!H:H,B433,'Rugby Union - Intl Results'!C:C,"W",'Rugby Union - Intl Results'!J:J,C433)</f>
        <v>2</v>
      </c>
      <c r="H433">
        <f>COUNTIFS('Rugby Union - Intl Results'!B:B,E433,'Rugby Union - Intl Results'!H:H,B433,'Rugby Union - Intl Results'!C:C,"D",'Rugby Union - Intl Results'!J:J,C433)</f>
        <v>0</v>
      </c>
      <c r="I433">
        <f>COUNTIFS('Rugby Union - Intl Results'!B:B,E433,'Rugby Union - Intl Results'!H:H,B433,'Rugby Union - Intl Results'!C:C,"L",'Rugby Union - Intl Results'!J:J,C433)</f>
        <v>1</v>
      </c>
      <c r="J433">
        <f>SUMIFS('Rugby Union - Intl Results'!E:E,'Rugby Union - Intl Results'!B:B,E433,'Rugby Union - Intl Results'!H:H,B433,'Rugby Union - Intl Results'!J:J,C433)</f>
        <v>100</v>
      </c>
      <c r="K433">
        <f>SUMIFS('Rugby Union - Intl Results'!F:F,'Rugby Union - Intl Results'!B:B,E433,'Rugby Union - Intl Results'!H:H,B433,'Rugby Union - Intl Results'!J:J,C433)</f>
        <v>32</v>
      </c>
      <c r="L433">
        <f t="shared" si="12"/>
        <v>68</v>
      </c>
      <c r="Q433" t="s">
        <v>30</v>
      </c>
      <c r="R433" t="s">
        <v>30</v>
      </c>
      <c r="U433" s="95"/>
      <c r="V433" s="95"/>
      <c r="W433" s="95"/>
    </row>
    <row r="434" spans="1:23" x14ac:dyDescent="0.25">
      <c r="A434">
        <v>1987</v>
      </c>
      <c r="B434" t="s">
        <v>2739</v>
      </c>
      <c r="C434" t="s">
        <v>208</v>
      </c>
      <c r="E434" t="s">
        <v>660</v>
      </c>
      <c r="F434" s="1">
        <f t="shared" si="13"/>
        <v>2</v>
      </c>
      <c r="G434">
        <f>COUNTIFS('Rugby Union - Intl Results'!B:B,E434,'Rugby Union - Intl Results'!H:H,B434,'Rugby Union - Intl Results'!C:C,"W",'Rugby Union - Intl Results'!J:J,C434)</f>
        <v>1</v>
      </c>
      <c r="H434">
        <f>COUNTIFS('Rugby Union - Intl Results'!B:B,E434,'Rugby Union - Intl Results'!H:H,B434,'Rugby Union - Intl Results'!C:C,"D",'Rugby Union - Intl Results'!J:J,C434)</f>
        <v>0</v>
      </c>
      <c r="I434">
        <f>COUNTIFS('Rugby Union - Intl Results'!B:B,E434,'Rugby Union - Intl Results'!H:H,B434,'Rugby Union - Intl Results'!C:C,"L",'Rugby Union - Intl Results'!J:J,C434)</f>
        <v>2</v>
      </c>
      <c r="J434">
        <f>SUMIFS('Rugby Union - Intl Results'!E:E,'Rugby Union - Intl Results'!B:B,E434,'Rugby Union - Intl Results'!H:H,B434,'Rugby Union - Intl Results'!J:J,C434)</f>
        <v>39</v>
      </c>
      <c r="K434">
        <f>SUMIFS('Rugby Union - Intl Results'!F:F,'Rugby Union - Intl Results'!B:B,E434,'Rugby Union - Intl Results'!H:H,B434,'Rugby Union - Intl Results'!J:J,C434)</f>
        <v>99</v>
      </c>
      <c r="L434">
        <f t="shared" si="12"/>
        <v>-60</v>
      </c>
      <c r="Q434" t="s">
        <v>30</v>
      </c>
      <c r="U434" s="95"/>
      <c r="V434" s="95"/>
      <c r="W434" s="95"/>
    </row>
    <row r="435" spans="1:23" x14ac:dyDescent="0.25">
      <c r="A435">
        <v>1987</v>
      </c>
      <c r="B435" t="s">
        <v>2739</v>
      </c>
      <c r="C435" t="s">
        <v>208</v>
      </c>
      <c r="E435" t="s">
        <v>1823</v>
      </c>
      <c r="F435" s="1">
        <f t="shared" si="13"/>
        <v>0</v>
      </c>
      <c r="G435">
        <f>COUNTIFS('Rugby Union - Intl Results'!B:B,E435,'Rugby Union - Intl Results'!H:H,B435,'Rugby Union - Intl Results'!C:C,"W",'Rugby Union - Intl Results'!J:J,C435)</f>
        <v>0</v>
      </c>
      <c r="H435">
        <f>COUNTIFS('Rugby Union - Intl Results'!B:B,E435,'Rugby Union - Intl Results'!H:H,B435,'Rugby Union - Intl Results'!C:C,"D",'Rugby Union - Intl Results'!J:J,C435)</f>
        <v>0</v>
      </c>
      <c r="I435">
        <f>COUNTIFS('Rugby Union - Intl Results'!B:B,E435,'Rugby Union - Intl Results'!H:H,B435,'Rugby Union - Intl Results'!C:C,"L",'Rugby Union - Intl Results'!J:J,C435)</f>
        <v>3</v>
      </c>
      <c r="J435">
        <f>SUMIFS('Rugby Union - Intl Results'!E:E,'Rugby Union - Intl Results'!B:B,E435,'Rugby Union - Intl Results'!H:H,B435,'Rugby Union - Intl Results'!J:J,C435)</f>
        <v>48</v>
      </c>
      <c r="K435">
        <f>SUMIFS('Rugby Union - Intl Results'!F:F,'Rugby Union - Intl Results'!B:B,E435,'Rugby Union - Intl Results'!H:H,B435,'Rugby Union - Intl Results'!J:J,C435)</f>
        <v>123</v>
      </c>
      <c r="L435">
        <f t="shared" si="12"/>
        <v>-75</v>
      </c>
      <c r="Q435" t="s">
        <v>30</v>
      </c>
      <c r="U435" s="95"/>
      <c r="V435" s="95"/>
      <c r="W435" s="95"/>
    </row>
    <row r="436" spans="1:23" x14ac:dyDescent="0.25">
      <c r="A436">
        <v>1987</v>
      </c>
      <c r="B436" t="s">
        <v>2739</v>
      </c>
      <c r="C436" t="s">
        <v>212</v>
      </c>
      <c r="E436" t="s">
        <v>1264</v>
      </c>
      <c r="F436" s="1">
        <f t="shared" si="13"/>
        <v>6</v>
      </c>
      <c r="G436">
        <f>COUNTIFS('Rugby Union - Intl Results'!B:B,E436,'Rugby Union - Intl Results'!H:H,B436,'Rugby Union - Intl Results'!C:C,"W",'Rugby Union - Intl Results'!J:J,C436)</f>
        <v>3</v>
      </c>
      <c r="H436">
        <f>COUNTIFS('Rugby Union - Intl Results'!B:B,E436,'Rugby Union - Intl Results'!H:H,B436,'Rugby Union - Intl Results'!C:C,"D",'Rugby Union - Intl Results'!J:J,C436)</f>
        <v>0</v>
      </c>
      <c r="I436">
        <f>COUNTIFS('Rugby Union - Intl Results'!B:B,E436,'Rugby Union - Intl Results'!H:H,B436,'Rugby Union - Intl Results'!C:C,"L",'Rugby Union - Intl Results'!J:J,C436)</f>
        <v>0</v>
      </c>
      <c r="J436">
        <f>SUMIFS('Rugby Union - Intl Results'!E:E,'Rugby Union - Intl Results'!B:B,E436,'Rugby Union - Intl Results'!H:H,B436,'Rugby Union - Intl Results'!J:J,C436)</f>
        <v>82</v>
      </c>
      <c r="K436">
        <f>SUMIFS('Rugby Union - Intl Results'!F:F,'Rugby Union - Intl Results'!B:B,E436,'Rugby Union - Intl Results'!H:H,B436,'Rugby Union - Intl Results'!J:J,C436)</f>
        <v>31</v>
      </c>
      <c r="L436">
        <f t="shared" si="12"/>
        <v>51</v>
      </c>
      <c r="Q436" t="s">
        <v>30</v>
      </c>
      <c r="R436" t="s">
        <v>30</v>
      </c>
      <c r="S436" t="s">
        <v>30</v>
      </c>
      <c r="U436" s="95"/>
      <c r="V436" s="95"/>
      <c r="W436" s="95"/>
    </row>
    <row r="437" spans="1:23" x14ac:dyDescent="0.25">
      <c r="A437">
        <v>1987</v>
      </c>
      <c r="B437" t="s">
        <v>2739</v>
      </c>
      <c r="C437" t="s">
        <v>212</v>
      </c>
      <c r="E437" t="s">
        <v>1825</v>
      </c>
      <c r="F437" s="1">
        <f t="shared" si="13"/>
        <v>4</v>
      </c>
      <c r="G437">
        <f>COUNTIFS('Rugby Union - Intl Results'!B:B,E437,'Rugby Union - Intl Results'!H:H,B437,'Rugby Union - Intl Results'!C:C,"W",'Rugby Union - Intl Results'!J:J,C437)</f>
        <v>2</v>
      </c>
      <c r="H437">
        <f>COUNTIFS('Rugby Union - Intl Results'!B:B,E437,'Rugby Union - Intl Results'!H:H,B437,'Rugby Union - Intl Results'!C:C,"D",'Rugby Union - Intl Results'!J:J,C437)</f>
        <v>0</v>
      </c>
      <c r="I437">
        <f>COUNTIFS('Rugby Union - Intl Results'!B:B,E437,'Rugby Union - Intl Results'!H:H,B437,'Rugby Union - Intl Results'!C:C,"L",'Rugby Union - Intl Results'!J:J,C437)</f>
        <v>1</v>
      </c>
      <c r="J437">
        <f>SUMIFS('Rugby Union - Intl Results'!E:E,'Rugby Union - Intl Results'!B:B,E437,'Rugby Union - Intl Results'!H:H,B437,'Rugby Union - Intl Results'!J:J,C437)</f>
        <v>84</v>
      </c>
      <c r="K437">
        <f>SUMIFS('Rugby Union - Intl Results'!F:F,'Rugby Union - Intl Results'!B:B,E437,'Rugby Union - Intl Results'!H:H,B437,'Rugby Union - Intl Results'!J:J,C437)</f>
        <v>41</v>
      </c>
      <c r="L437">
        <f t="shared" si="12"/>
        <v>43</v>
      </c>
      <c r="Q437" t="s">
        <v>30</v>
      </c>
      <c r="R437" t="s">
        <v>30</v>
      </c>
      <c r="U437" s="95"/>
      <c r="V437" s="95"/>
      <c r="W437" s="95"/>
    </row>
    <row r="438" spans="1:23" x14ac:dyDescent="0.25">
      <c r="A438">
        <v>1987</v>
      </c>
      <c r="B438" t="s">
        <v>2739</v>
      </c>
      <c r="C438" t="s">
        <v>212</v>
      </c>
      <c r="E438" t="s">
        <v>2645</v>
      </c>
      <c r="F438" s="1">
        <f t="shared" si="13"/>
        <v>2</v>
      </c>
      <c r="G438">
        <f>COUNTIFS('Rugby Union - Intl Results'!B:B,E438,'Rugby Union - Intl Results'!H:H,B438,'Rugby Union - Intl Results'!C:C,"W",'Rugby Union - Intl Results'!J:J,C438)</f>
        <v>1</v>
      </c>
      <c r="H438">
        <f>COUNTIFS('Rugby Union - Intl Results'!B:B,E438,'Rugby Union - Intl Results'!H:H,B438,'Rugby Union - Intl Results'!C:C,"D",'Rugby Union - Intl Results'!J:J,C438)</f>
        <v>0</v>
      </c>
      <c r="I438">
        <f>COUNTIFS('Rugby Union - Intl Results'!B:B,E438,'Rugby Union - Intl Results'!H:H,B438,'Rugby Union - Intl Results'!C:C,"L",'Rugby Union - Intl Results'!J:J,C438)</f>
        <v>2</v>
      </c>
      <c r="J438">
        <f>SUMIFS('Rugby Union - Intl Results'!E:E,'Rugby Union - Intl Results'!B:B,E438,'Rugby Union - Intl Results'!H:H,B438,'Rugby Union - Intl Results'!J:J,C438)</f>
        <v>65</v>
      </c>
      <c r="K438">
        <f>SUMIFS('Rugby Union - Intl Results'!F:F,'Rugby Union - Intl Results'!B:B,E438,'Rugby Union - Intl Results'!H:H,B438,'Rugby Union - Intl Results'!J:J,C438)</f>
        <v>90</v>
      </c>
      <c r="L438">
        <f t="shared" si="12"/>
        <v>-25</v>
      </c>
      <c r="Q438" t="s">
        <v>30</v>
      </c>
      <c r="U438" s="95"/>
      <c r="V438" s="95"/>
      <c r="W438" s="95"/>
    </row>
    <row r="439" spans="1:23" x14ac:dyDescent="0.25">
      <c r="A439">
        <v>1987</v>
      </c>
      <c r="B439" t="s">
        <v>2739</v>
      </c>
      <c r="C439" t="s">
        <v>212</v>
      </c>
      <c r="E439" t="s">
        <v>2631</v>
      </c>
      <c r="F439" s="1">
        <f t="shared" si="13"/>
        <v>0</v>
      </c>
      <c r="G439">
        <f>COUNTIFS('Rugby Union - Intl Results'!B:B,E439,'Rugby Union - Intl Results'!H:H,B439,'Rugby Union - Intl Results'!C:C,"W",'Rugby Union - Intl Results'!J:J,C439)</f>
        <v>0</v>
      </c>
      <c r="H439">
        <f>COUNTIFS('Rugby Union - Intl Results'!B:B,E439,'Rugby Union - Intl Results'!H:H,B439,'Rugby Union - Intl Results'!C:C,"D",'Rugby Union - Intl Results'!J:J,C439)</f>
        <v>0</v>
      </c>
      <c r="I439">
        <f>COUNTIFS('Rugby Union - Intl Results'!B:B,E439,'Rugby Union - Intl Results'!H:H,B439,'Rugby Union - Intl Results'!C:C,"L",'Rugby Union - Intl Results'!J:J,C439)</f>
        <v>3</v>
      </c>
      <c r="J439">
        <f>SUMIFS('Rugby Union - Intl Results'!E:E,'Rugby Union - Intl Results'!B:B,E439,'Rugby Union - Intl Results'!H:H,B439,'Rugby Union - Intl Results'!J:J,C439)</f>
        <v>29</v>
      </c>
      <c r="K439">
        <f>SUMIFS('Rugby Union - Intl Results'!F:F,'Rugby Union - Intl Results'!B:B,E439,'Rugby Union - Intl Results'!H:H,B439,'Rugby Union - Intl Results'!J:J,C439)</f>
        <v>98</v>
      </c>
      <c r="L439">
        <f t="shared" si="12"/>
        <v>-69</v>
      </c>
      <c r="Q439" t="s">
        <v>30</v>
      </c>
      <c r="U439" s="95"/>
      <c r="V439" s="95"/>
      <c r="W439" s="95"/>
    </row>
    <row r="440" spans="1:23" x14ac:dyDescent="0.25">
      <c r="A440">
        <v>1987</v>
      </c>
      <c r="B440" t="s">
        <v>2739</v>
      </c>
      <c r="C440" t="s">
        <v>210</v>
      </c>
      <c r="E440" t="s">
        <v>1787</v>
      </c>
      <c r="F440" s="1">
        <f t="shared" si="13"/>
        <v>6</v>
      </c>
      <c r="G440">
        <f>COUNTIFS('Rugby Union - Intl Results'!B:B,E440,'Rugby Union - Intl Results'!H:H,B440,'Rugby Union - Intl Results'!C:C,"W",'Rugby Union - Intl Results'!J:J,C440)</f>
        <v>3</v>
      </c>
      <c r="H440">
        <f>COUNTIFS('Rugby Union - Intl Results'!B:B,E440,'Rugby Union - Intl Results'!H:H,B440,'Rugby Union - Intl Results'!C:C,"D",'Rugby Union - Intl Results'!J:J,C440)</f>
        <v>0</v>
      </c>
      <c r="I440">
        <f>COUNTIFS('Rugby Union - Intl Results'!B:B,E440,'Rugby Union - Intl Results'!H:H,B440,'Rugby Union - Intl Results'!C:C,"L",'Rugby Union - Intl Results'!J:J,C440)</f>
        <v>0</v>
      </c>
      <c r="J440">
        <f>SUMIFS('Rugby Union - Intl Results'!E:E,'Rugby Union - Intl Results'!B:B,E440,'Rugby Union - Intl Results'!H:H,B440,'Rugby Union - Intl Results'!J:J,C440)</f>
        <v>190</v>
      </c>
      <c r="K440">
        <f>SUMIFS('Rugby Union - Intl Results'!F:F,'Rugby Union - Intl Results'!B:B,E440,'Rugby Union - Intl Results'!H:H,B440,'Rugby Union - Intl Results'!J:J,C440)</f>
        <v>34</v>
      </c>
      <c r="L440">
        <f t="shared" si="12"/>
        <v>156</v>
      </c>
      <c r="Q440" t="s">
        <v>30</v>
      </c>
      <c r="R440" t="s">
        <v>30</v>
      </c>
      <c r="S440" t="s">
        <v>30</v>
      </c>
      <c r="T440" t="s">
        <v>30</v>
      </c>
      <c r="U440" s="95" t="s">
        <v>30</v>
      </c>
      <c r="V440" s="95"/>
      <c r="W440" s="95"/>
    </row>
    <row r="441" spans="1:23" x14ac:dyDescent="0.25">
      <c r="A441">
        <v>1987</v>
      </c>
      <c r="B441" t="s">
        <v>2739</v>
      </c>
      <c r="C441" t="s">
        <v>210</v>
      </c>
      <c r="E441" t="s">
        <v>1821</v>
      </c>
      <c r="F441" s="1">
        <f t="shared" si="13"/>
        <v>2</v>
      </c>
      <c r="G441">
        <f>COUNTIFS('Rugby Union - Intl Results'!B:B,E441,'Rugby Union - Intl Results'!H:H,B441,'Rugby Union - Intl Results'!C:C,"W",'Rugby Union - Intl Results'!J:J,C441)</f>
        <v>1</v>
      </c>
      <c r="H441">
        <f>COUNTIFS('Rugby Union - Intl Results'!B:B,E441,'Rugby Union - Intl Results'!H:H,B441,'Rugby Union - Intl Results'!C:C,"D",'Rugby Union - Intl Results'!J:J,C441)</f>
        <v>0</v>
      </c>
      <c r="I441">
        <f>COUNTIFS('Rugby Union - Intl Results'!B:B,E441,'Rugby Union - Intl Results'!H:H,B441,'Rugby Union - Intl Results'!C:C,"L",'Rugby Union - Intl Results'!J:J,C441)</f>
        <v>2</v>
      </c>
      <c r="J441">
        <f>SUMIFS('Rugby Union - Intl Results'!E:E,'Rugby Union - Intl Results'!B:B,E441,'Rugby Union - Intl Results'!H:H,B441,'Rugby Union - Intl Results'!J:J,C441)</f>
        <v>49</v>
      </c>
      <c r="K441">
        <f>SUMIFS('Rugby Union - Intl Results'!F:F,'Rugby Union - Intl Results'!B:B,E441,'Rugby Union - Intl Results'!H:H,B441,'Rugby Union - Intl Results'!J:J,C441)</f>
        <v>90</v>
      </c>
      <c r="L441">
        <f t="shared" si="12"/>
        <v>-41</v>
      </c>
      <c r="Q441" t="s">
        <v>30</v>
      </c>
      <c r="U441" s="95"/>
      <c r="V441" s="95"/>
      <c r="W441" s="95"/>
    </row>
    <row r="442" spans="1:23" x14ac:dyDescent="0.25">
      <c r="A442">
        <v>1987</v>
      </c>
      <c r="B442" t="s">
        <v>2739</v>
      </c>
      <c r="C442" t="s">
        <v>210</v>
      </c>
      <c r="E442" t="s">
        <v>1817</v>
      </c>
      <c r="F442" s="1">
        <f t="shared" si="13"/>
        <v>2</v>
      </c>
      <c r="G442">
        <f>COUNTIFS('Rugby Union - Intl Results'!B:B,E442,'Rugby Union - Intl Results'!H:H,B442,'Rugby Union - Intl Results'!C:C,"W",'Rugby Union - Intl Results'!J:J,C442)</f>
        <v>1</v>
      </c>
      <c r="H442">
        <f>COUNTIFS('Rugby Union - Intl Results'!B:B,E442,'Rugby Union - Intl Results'!H:H,B442,'Rugby Union - Intl Results'!C:C,"D",'Rugby Union - Intl Results'!J:J,C442)</f>
        <v>0</v>
      </c>
      <c r="I442">
        <f>COUNTIFS('Rugby Union - Intl Results'!B:B,E442,'Rugby Union - Intl Results'!H:H,B442,'Rugby Union - Intl Results'!C:C,"L",'Rugby Union - Intl Results'!J:J,C442)</f>
        <v>2</v>
      </c>
      <c r="J442">
        <f>SUMIFS('Rugby Union - Intl Results'!E:E,'Rugby Union - Intl Results'!B:B,E442,'Rugby Union - Intl Results'!H:H,B442,'Rugby Union - Intl Results'!J:J,C442)</f>
        <v>56</v>
      </c>
      <c r="K442">
        <f>SUMIFS('Rugby Union - Intl Results'!F:F,'Rugby Union - Intl Results'!B:B,E442,'Rugby Union - Intl Results'!H:H,B442,'Rugby Union - Intl Results'!J:J,C442)</f>
        <v>101</v>
      </c>
      <c r="L442">
        <f t="shared" si="12"/>
        <v>-45</v>
      </c>
      <c r="Q442" t="s">
        <v>30</v>
      </c>
      <c r="R442" t="s">
        <v>30</v>
      </c>
      <c r="U442" s="95"/>
      <c r="V442" s="95"/>
      <c r="W442" s="95"/>
    </row>
    <row r="443" spans="1:23" x14ac:dyDescent="0.25">
      <c r="A443">
        <v>1987</v>
      </c>
      <c r="B443" t="s">
        <v>2739</v>
      </c>
      <c r="C443" t="s">
        <v>210</v>
      </c>
      <c r="E443" t="s">
        <v>171</v>
      </c>
      <c r="F443" s="1">
        <f t="shared" si="13"/>
        <v>2</v>
      </c>
      <c r="G443">
        <f>COUNTIFS('Rugby Union - Intl Results'!B:B,E443,'Rugby Union - Intl Results'!H:H,B443,'Rugby Union - Intl Results'!C:C,"W",'Rugby Union - Intl Results'!J:J,C443)</f>
        <v>1</v>
      </c>
      <c r="H443">
        <f>COUNTIFS('Rugby Union - Intl Results'!B:B,E443,'Rugby Union - Intl Results'!H:H,B443,'Rugby Union - Intl Results'!C:C,"D",'Rugby Union - Intl Results'!J:J,C443)</f>
        <v>0</v>
      </c>
      <c r="I443">
        <f>COUNTIFS('Rugby Union - Intl Results'!B:B,E443,'Rugby Union - Intl Results'!H:H,B443,'Rugby Union - Intl Results'!C:C,"L",'Rugby Union - Intl Results'!J:J,C443)</f>
        <v>2</v>
      </c>
      <c r="J443">
        <f>SUMIFS('Rugby Union - Intl Results'!E:E,'Rugby Union - Intl Results'!B:B,E443,'Rugby Union - Intl Results'!H:H,B443,'Rugby Union - Intl Results'!J:J,C443)</f>
        <v>40</v>
      </c>
      <c r="K443">
        <f>SUMIFS('Rugby Union - Intl Results'!F:F,'Rugby Union - Intl Results'!B:B,E443,'Rugby Union - Intl Results'!H:H,B443,'Rugby Union - Intl Results'!J:J,C443)</f>
        <v>110</v>
      </c>
      <c r="L443">
        <f t="shared" si="12"/>
        <v>-70</v>
      </c>
      <c r="Q443" t="s">
        <v>30</v>
      </c>
      <c r="U443" s="95"/>
      <c r="V443" s="95"/>
      <c r="W443" s="95"/>
    </row>
    <row r="444" spans="1:23" x14ac:dyDescent="0.25">
      <c r="A444">
        <v>1987</v>
      </c>
      <c r="B444" t="s">
        <v>2739</v>
      </c>
      <c r="C444" t="s">
        <v>207</v>
      </c>
      <c r="E444" t="s">
        <v>164</v>
      </c>
      <c r="F444" s="1">
        <f t="shared" si="13"/>
        <v>5</v>
      </c>
      <c r="G444">
        <f>COUNTIFS('Rugby Union - Intl Results'!B:B,E444,'Rugby Union - Intl Results'!H:H,B444,'Rugby Union - Intl Results'!C:C,"W",'Rugby Union - Intl Results'!J:J,C444)</f>
        <v>2</v>
      </c>
      <c r="H444">
        <f>COUNTIFS('Rugby Union - Intl Results'!B:B,E444,'Rugby Union - Intl Results'!H:H,B444,'Rugby Union - Intl Results'!C:C,"D",'Rugby Union - Intl Results'!J:J,C444)</f>
        <v>1</v>
      </c>
      <c r="I444">
        <f>COUNTIFS('Rugby Union - Intl Results'!B:B,E444,'Rugby Union - Intl Results'!H:H,B444,'Rugby Union - Intl Results'!C:C,"L",'Rugby Union - Intl Results'!J:J,C444)</f>
        <v>0</v>
      </c>
      <c r="J444">
        <f>SUMIFS('Rugby Union - Intl Results'!E:E,'Rugby Union - Intl Results'!B:B,E444,'Rugby Union - Intl Results'!H:H,B444,'Rugby Union - Intl Results'!J:J,C444)</f>
        <v>145</v>
      </c>
      <c r="K444">
        <f>SUMIFS('Rugby Union - Intl Results'!F:F,'Rugby Union - Intl Results'!B:B,E444,'Rugby Union - Intl Results'!H:H,B444,'Rugby Union - Intl Results'!J:J,C444)</f>
        <v>44</v>
      </c>
      <c r="L444">
        <f t="shared" si="12"/>
        <v>101</v>
      </c>
      <c r="Q444" t="s">
        <v>30</v>
      </c>
      <c r="R444" t="s">
        <v>30</v>
      </c>
      <c r="S444" t="s">
        <v>30</v>
      </c>
      <c r="T444" t="s">
        <v>30</v>
      </c>
      <c r="U444" s="95"/>
      <c r="V444" s="95"/>
      <c r="W444" s="95"/>
    </row>
    <row r="445" spans="1:23" x14ac:dyDescent="0.25">
      <c r="A445">
        <v>1987</v>
      </c>
      <c r="B445" t="s">
        <v>2739</v>
      </c>
      <c r="C445" t="s">
        <v>207</v>
      </c>
      <c r="E445" t="s">
        <v>503</v>
      </c>
      <c r="F445" s="1">
        <f t="shared" si="13"/>
        <v>5</v>
      </c>
      <c r="G445">
        <f>COUNTIFS('Rugby Union - Intl Results'!B:B,E445,'Rugby Union - Intl Results'!H:H,B445,'Rugby Union - Intl Results'!C:C,"W",'Rugby Union - Intl Results'!J:J,C445)</f>
        <v>2</v>
      </c>
      <c r="H445">
        <f>COUNTIFS('Rugby Union - Intl Results'!B:B,E445,'Rugby Union - Intl Results'!H:H,B445,'Rugby Union - Intl Results'!C:C,"D",'Rugby Union - Intl Results'!J:J,C445)</f>
        <v>1</v>
      </c>
      <c r="I445">
        <f>COUNTIFS('Rugby Union - Intl Results'!B:B,E445,'Rugby Union - Intl Results'!H:H,B445,'Rugby Union - Intl Results'!C:C,"L",'Rugby Union - Intl Results'!J:J,C445)</f>
        <v>0</v>
      </c>
      <c r="J445">
        <f>SUMIFS('Rugby Union - Intl Results'!E:E,'Rugby Union - Intl Results'!B:B,E445,'Rugby Union - Intl Results'!H:H,B445,'Rugby Union - Intl Results'!J:J,C445)</f>
        <v>135</v>
      </c>
      <c r="K445">
        <f>SUMIFS('Rugby Union - Intl Results'!F:F,'Rugby Union - Intl Results'!B:B,E445,'Rugby Union - Intl Results'!H:H,B445,'Rugby Union - Intl Results'!J:J,C445)</f>
        <v>69</v>
      </c>
      <c r="L445">
        <f t="shared" si="12"/>
        <v>66</v>
      </c>
      <c r="Q445" t="s">
        <v>30</v>
      </c>
      <c r="R445" t="s">
        <v>30</v>
      </c>
      <c r="U445" s="95"/>
      <c r="V445" s="95"/>
      <c r="W445" s="95"/>
    </row>
    <row r="446" spans="1:23" x14ac:dyDescent="0.25">
      <c r="A446">
        <v>1987</v>
      </c>
      <c r="B446" t="s">
        <v>2739</v>
      </c>
      <c r="C446" t="s">
        <v>207</v>
      </c>
      <c r="E446" t="s">
        <v>397</v>
      </c>
      <c r="F446" s="1">
        <f t="shared" si="13"/>
        <v>2</v>
      </c>
      <c r="G446">
        <f>COUNTIFS('Rugby Union - Intl Results'!B:B,E446,'Rugby Union - Intl Results'!H:H,B446,'Rugby Union - Intl Results'!C:C,"W",'Rugby Union - Intl Results'!J:J,C446)</f>
        <v>1</v>
      </c>
      <c r="H446">
        <f>COUNTIFS('Rugby Union - Intl Results'!B:B,E446,'Rugby Union - Intl Results'!H:H,B446,'Rugby Union - Intl Results'!C:C,"D",'Rugby Union - Intl Results'!J:J,C446)</f>
        <v>0</v>
      </c>
      <c r="I446">
        <f>COUNTIFS('Rugby Union - Intl Results'!B:B,E446,'Rugby Union - Intl Results'!H:H,B446,'Rugby Union - Intl Results'!C:C,"L",'Rugby Union - Intl Results'!J:J,C446)</f>
        <v>2</v>
      </c>
      <c r="J446">
        <f>SUMIFS('Rugby Union - Intl Results'!E:E,'Rugby Union - Intl Results'!B:B,E446,'Rugby Union - Intl Results'!H:H,B446,'Rugby Union - Intl Results'!J:J,C446)</f>
        <v>61</v>
      </c>
      <c r="K446">
        <f>SUMIFS('Rugby Union - Intl Results'!F:F,'Rugby Union - Intl Results'!B:B,E446,'Rugby Union - Intl Results'!H:H,B446,'Rugby Union - Intl Results'!J:J,C446)</f>
        <v>130</v>
      </c>
      <c r="L446">
        <f t="shared" si="12"/>
        <v>-69</v>
      </c>
      <c r="Q446" t="s">
        <v>30</v>
      </c>
      <c r="U446" s="95"/>
      <c r="V446" s="95"/>
      <c r="W446" s="95"/>
    </row>
    <row r="447" spans="1:23" x14ac:dyDescent="0.25">
      <c r="A447">
        <v>1987</v>
      </c>
      <c r="B447" t="s">
        <v>2739</v>
      </c>
      <c r="C447" t="s">
        <v>207</v>
      </c>
      <c r="E447" t="s">
        <v>2726</v>
      </c>
      <c r="F447" s="1">
        <f t="shared" si="13"/>
        <v>0</v>
      </c>
      <c r="G447">
        <f>COUNTIFS('Rugby Union - Intl Results'!B:B,E447,'Rugby Union - Intl Results'!H:H,B447,'Rugby Union - Intl Results'!C:C,"W",'Rugby Union - Intl Results'!J:J,C447)</f>
        <v>0</v>
      </c>
      <c r="H447">
        <f>COUNTIFS('Rugby Union - Intl Results'!B:B,E447,'Rugby Union - Intl Results'!H:H,B447,'Rugby Union - Intl Results'!C:C,"D",'Rugby Union - Intl Results'!J:J,C447)</f>
        <v>0</v>
      </c>
      <c r="I447">
        <f>COUNTIFS('Rugby Union - Intl Results'!B:B,E447,'Rugby Union - Intl Results'!H:H,B447,'Rugby Union - Intl Results'!C:C,"L",'Rugby Union - Intl Results'!J:J,C447)</f>
        <v>3</v>
      </c>
      <c r="J447">
        <f>SUMIFS('Rugby Union - Intl Results'!E:E,'Rugby Union - Intl Results'!B:B,E447,'Rugby Union - Intl Results'!H:H,B447,'Rugby Union - Intl Results'!J:J,C447)</f>
        <v>53</v>
      </c>
      <c r="K447">
        <f>SUMIFS('Rugby Union - Intl Results'!F:F,'Rugby Union - Intl Results'!B:B,E447,'Rugby Union - Intl Results'!H:H,B447,'Rugby Union - Intl Results'!J:J,C447)</f>
        <v>151</v>
      </c>
      <c r="L447">
        <f t="shared" si="12"/>
        <v>-98</v>
      </c>
      <c r="Q447" t="s">
        <v>30</v>
      </c>
      <c r="U447" s="95"/>
      <c r="V447" s="95"/>
      <c r="W447" s="95"/>
    </row>
    <row r="448" spans="1:23" x14ac:dyDescent="0.25">
      <c r="A448">
        <v>1988</v>
      </c>
      <c r="B448" t="s">
        <v>2828</v>
      </c>
      <c r="D448">
        <v>1</v>
      </c>
      <c r="E448" t="s">
        <v>1264</v>
      </c>
      <c r="F448" s="1">
        <f t="shared" si="13"/>
        <v>6</v>
      </c>
      <c r="G448">
        <f>COUNTIFS('Rugby Union - Intl Results'!B:B,E448,'Rugby Union - Intl Results'!H:H,B448,'Rugby Union - Intl Results'!C:C,"W")</f>
        <v>3</v>
      </c>
      <c r="H448">
        <f>COUNTIFS('Rugby Union - Intl Results'!B:B,E448,'Rugby Union - Intl Results'!H:H,B448,'Rugby Union - Intl Results'!C:C,"D")</f>
        <v>0</v>
      </c>
      <c r="I448">
        <f>COUNTIFS('Rugby Union - Intl Results'!B:B,E448,'Rugby Union - Intl Results'!H:H,B448,'Rugby Union - Intl Results'!C:C,"L")</f>
        <v>1</v>
      </c>
      <c r="J448">
        <f>SUMIFS('Rugby Union - Intl Results'!E:E,'Rugby Union - Intl Results'!B:B,E448,'Rugby Union - Intl Results'!H:H,B448)</f>
        <v>57</v>
      </c>
      <c r="K448">
        <f>SUMIFS('Rugby Union - Intl Results'!F:F,'Rugby Union - Intl Results'!B:B,E448,'Rugby Union - Intl Results'!H:H,B448)</f>
        <v>42</v>
      </c>
      <c r="L448">
        <f t="shared" si="12"/>
        <v>15</v>
      </c>
      <c r="O448" t="s">
        <v>30</v>
      </c>
      <c r="U448" s="95" t="s">
        <v>30</v>
      </c>
      <c r="V448" s="95" t="s">
        <v>30</v>
      </c>
      <c r="W448" s="95"/>
    </row>
    <row r="449" spans="1:23" x14ac:dyDescent="0.25">
      <c r="A449">
        <v>1988</v>
      </c>
      <c r="B449" t="s">
        <v>2828</v>
      </c>
      <c r="D449">
        <v>2</v>
      </c>
      <c r="E449" t="s">
        <v>164</v>
      </c>
      <c r="F449" s="1">
        <f t="shared" si="13"/>
        <v>6</v>
      </c>
      <c r="G449">
        <f>COUNTIFS('Rugby Union - Intl Results'!B:B,E449,'Rugby Union - Intl Results'!H:H,B449,'Rugby Union - Intl Results'!C:C,"W")</f>
        <v>3</v>
      </c>
      <c r="H449">
        <f>COUNTIFS('Rugby Union - Intl Results'!B:B,E449,'Rugby Union - Intl Results'!H:H,B449,'Rugby Union - Intl Results'!C:C,"D")</f>
        <v>0</v>
      </c>
      <c r="I449">
        <f>COUNTIFS('Rugby Union - Intl Results'!B:B,E449,'Rugby Union - Intl Results'!H:H,B449,'Rugby Union - Intl Results'!C:C,"L")</f>
        <v>1</v>
      </c>
      <c r="J449">
        <f>SUMIFS('Rugby Union - Intl Results'!E:E,'Rugby Union - Intl Results'!B:B,E449,'Rugby Union - Intl Results'!H:H,B449)</f>
        <v>57</v>
      </c>
      <c r="K449">
        <f>SUMIFS('Rugby Union - Intl Results'!F:F,'Rugby Union - Intl Results'!B:B,E449,'Rugby Union - Intl Results'!H:H,B449)</f>
        <v>47</v>
      </c>
      <c r="L449">
        <f t="shared" si="12"/>
        <v>10</v>
      </c>
      <c r="O449" t="s">
        <v>30</v>
      </c>
      <c r="U449" s="95" t="s">
        <v>30</v>
      </c>
      <c r="V449" s="95"/>
      <c r="W449" s="95"/>
    </row>
    <row r="450" spans="1:23" x14ac:dyDescent="0.25">
      <c r="A450">
        <v>1988</v>
      </c>
      <c r="B450" t="s">
        <v>2828</v>
      </c>
      <c r="D450">
        <v>3</v>
      </c>
      <c r="E450" t="s">
        <v>376</v>
      </c>
      <c r="F450" s="1">
        <f t="shared" si="13"/>
        <v>4</v>
      </c>
      <c r="G450">
        <f>COUNTIFS('Rugby Union - Intl Results'!B:B,E450,'Rugby Union - Intl Results'!H:H,B450,'Rugby Union - Intl Results'!C:C,"W")</f>
        <v>2</v>
      </c>
      <c r="H450">
        <f>COUNTIFS('Rugby Union - Intl Results'!B:B,E450,'Rugby Union - Intl Results'!H:H,B450,'Rugby Union - Intl Results'!C:C,"D")</f>
        <v>0</v>
      </c>
      <c r="I450">
        <f>COUNTIFS('Rugby Union - Intl Results'!B:B,E450,'Rugby Union - Intl Results'!H:H,B450,'Rugby Union - Intl Results'!C:C,"L")</f>
        <v>2</v>
      </c>
      <c r="J450">
        <f>SUMIFS('Rugby Union - Intl Results'!E:E,'Rugby Union - Intl Results'!B:B,E450,'Rugby Union - Intl Results'!H:H,B450)</f>
        <v>56</v>
      </c>
      <c r="K450">
        <f>SUMIFS('Rugby Union - Intl Results'!F:F,'Rugby Union - Intl Results'!B:B,E450,'Rugby Union - Intl Results'!H:H,B450)</f>
        <v>30</v>
      </c>
      <c r="L450">
        <f t="shared" ref="L450:L513" si="14">J450-K450</f>
        <v>26</v>
      </c>
      <c r="O450" t="s">
        <v>30</v>
      </c>
      <c r="U450" s="95"/>
      <c r="V450" s="95"/>
      <c r="W450" s="95"/>
    </row>
    <row r="451" spans="1:23" x14ac:dyDescent="0.25">
      <c r="A451">
        <v>1988</v>
      </c>
      <c r="B451" t="s">
        <v>2828</v>
      </c>
      <c r="D451">
        <v>4</v>
      </c>
      <c r="E451" t="s">
        <v>503</v>
      </c>
      <c r="F451" s="1">
        <f t="shared" ref="F451:F467" si="15">G451*2+H451</f>
        <v>2</v>
      </c>
      <c r="G451">
        <f>COUNTIFS('Rugby Union - Intl Results'!B:B,E451,'Rugby Union - Intl Results'!H:H,B451,'Rugby Union - Intl Results'!C:C,"W")</f>
        <v>1</v>
      </c>
      <c r="H451">
        <f>COUNTIFS('Rugby Union - Intl Results'!B:B,E451,'Rugby Union - Intl Results'!H:H,B451,'Rugby Union - Intl Results'!C:C,"D")</f>
        <v>0</v>
      </c>
      <c r="I451">
        <f>COUNTIFS('Rugby Union - Intl Results'!B:B,E451,'Rugby Union - Intl Results'!H:H,B451,'Rugby Union - Intl Results'!C:C,"L")</f>
        <v>3</v>
      </c>
      <c r="J451">
        <f>SUMIFS('Rugby Union - Intl Results'!E:E,'Rugby Union - Intl Results'!B:B,E451,'Rugby Union - Intl Results'!H:H,B451)</f>
        <v>67</v>
      </c>
      <c r="K451">
        <f>SUMIFS('Rugby Union - Intl Results'!F:F,'Rugby Union - Intl Results'!B:B,E451,'Rugby Union - Intl Results'!H:H,B451)</f>
        <v>68</v>
      </c>
      <c r="L451">
        <f t="shared" si="14"/>
        <v>-1</v>
      </c>
      <c r="O451" t="s">
        <v>30</v>
      </c>
      <c r="U451" s="95"/>
      <c r="V451" s="95"/>
      <c r="W451" s="95"/>
    </row>
    <row r="452" spans="1:23" x14ac:dyDescent="0.25">
      <c r="A452">
        <v>1988</v>
      </c>
      <c r="B452" t="s">
        <v>2828</v>
      </c>
      <c r="D452">
        <v>5</v>
      </c>
      <c r="E452" t="s">
        <v>1825</v>
      </c>
      <c r="F452" s="1">
        <f t="shared" si="15"/>
        <v>2</v>
      </c>
      <c r="G452">
        <f>COUNTIFS('Rugby Union - Intl Results'!B:B,E452,'Rugby Union - Intl Results'!H:H,B452,'Rugby Union - Intl Results'!C:C,"W")</f>
        <v>1</v>
      </c>
      <c r="H452">
        <f>COUNTIFS('Rugby Union - Intl Results'!B:B,E452,'Rugby Union - Intl Results'!H:H,B452,'Rugby Union - Intl Results'!C:C,"D")</f>
        <v>0</v>
      </c>
      <c r="I452">
        <f>COUNTIFS('Rugby Union - Intl Results'!B:B,E452,'Rugby Union - Intl Results'!H:H,B452,'Rugby Union - Intl Results'!C:C,"L")</f>
        <v>3</v>
      </c>
      <c r="J452">
        <f>SUMIFS('Rugby Union - Intl Results'!E:E,'Rugby Union - Intl Results'!B:B,E452,'Rugby Union - Intl Results'!H:H,B452)</f>
        <v>40</v>
      </c>
      <c r="K452">
        <f>SUMIFS('Rugby Union - Intl Results'!F:F,'Rugby Union - Intl Results'!B:B,E452,'Rugby Union - Intl Results'!H:H,B452)</f>
        <v>90</v>
      </c>
      <c r="L452">
        <f t="shared" si="14"/>
        <v>-50</v>
      </c>
      <c r="O452" t="s">
        <v>30</v>
      </c>
      <c r="U452" s="95"/>
      <c r="V452" s="95"/>
      <c r="W452" s="95"/>
    </row>
    <row r="453" spans="1:23" x14ac:dyDescent="0.25">
      <c r="A453">
        <v>1989</v>
      </c>
      <c r="B453" t="s">
        <v>2827</v>
      </c>
      <c r="D453">
        <v>1</v>
      </c>
      <c r="E453" t="s">
        <v>164</v>
      </c>
      <c r="F453" s="1">
        <f t="shared" si="15"/>
        <v>6</v>
      </c>
      <c r="G453">
        <f>COUNTIFS('Rugby Union - Intl Results'!B:B,E453,'Rugby Union - Intl Results'!H:H,B453,'Rugby Union - Intl Results'!C:C,"W")</f>
        <v>3</v>
      </c>
      <c r="H453">
        <f>COUNTIFS('Rugby Union - Intl Results'!B:B,E453,'Rugby Union - Intl Results'!H:H,B453,'Rugby Union - Intl Results'!C:C,"D")</f>
        <v>0</v>
      </c>
      <c r="I453">
        <f>COUNTIFS('Rugby Union - Intl Results'!B:B,E453,'Rugby Union - Intl Results'!H:H,B453,'Rugby Union - Intl Results'!C:C,"L")</f>
        <v>1</v>
      </c>
      <c r="J453">
        <f>SUMIFS('Rugby Union - Intl Results'!E:E,'Rugby Union - Intl Results'!B:B,E453,'Rugby Union - Intl Results'!H:H,B453)</f>
        <v>76</v>
      </c>
      <c r="K453">
        <f>SUMIFS('Rugby Union - Intl Results'!F:F,'Rugby Union - Intl Results'!B:B,E453,'Rugby Union - Intl Results'!H:H,B453)</f>
        <v>47</v>
      </c>
      <c r="L453">
        <f t="shared" si="14"/>
        <v>29</v>
      </c>
      <c r="O453" t="s">
        <v>30</v>
      </c>
      <c r="U453" s="95" t="s">
        <v>30</v>
      </c>
      <c r="V453" s="95"/>
      <c r="W453" s="95"/>
    </row>
    <row r="454" spans="1:23" x14ac:dyDescent="0.25">
      <c r="A454">
        <v>1989</v>
      </c>
      <c r="B454" t="s">
        <v>2827</v>
      </c>
      <c r="D454">
        <v>2</v>
      </c>
      <c r="E454" t="s">
        <v>376</v>
      </c>
      <c r="F454" s="1">
        <f t="shared" si="15"/>
        <v>5</v>
      </c>
      <c r="G454">
        <f>COUNTIFS('Rugby Union - Intl Results'!B:B,E454,'Rugby Union - Intl Results'!H:H,B454,'Rugby Union - Intl Results'!C:C,"W")</f>
        <v>2</v>
      </c>
      <c r="H454">
        <f>COUNTIFS('Rugby Union - Intl Results'!B:B,E454,'Rugby Union - Intl Results'!H:H,B454,'Rugby Union - Intl Results'!C:C,"D")</f>
        <v>1</v>
      </c>
      <c r="I454">
        <f>COUNTIFS('Rugby Union - Intl Results'!B:B,E454,'Rugby Union - Intl Results'!H:H,B454,'Rugby Union - Intl Results'!C:C,"L")</f>
        <v>1</v>
      </c>
      <c r="J454">
        <f>SUMIFS('Rugby Union - Intl Results'!E:E,'Rugby Union - Intl Results'!B:B,E454,'Rugby Union - Intl Results'!H:H,B454)</f>
        <v>48</v>
      </c>
      <c r="K454">
        <f>SUMIFS('Rugby Union - Intl Results'!F:F,'Rugby Union - Intl Results'!B:B,E454,'Rugby Union - Intl Results'!H:H,B454)</f>
        <v>27</v>
      </c>
      <c r="L454">
        <f t="shared" si="14"/>
        <v>21</v>
      </c>
      <c r="O454" t="s">
        <v>30</v>
      </c>
      <c r="U454" s="95"/>
      <c r="V454" s="95"/>
      <c r="W454" s="95"/>
    </row>
    <row r="455" spans="1:23" x14ac:dyDescent="0.25">
      <c r="A455">
        <v>1989</v>
      </c>
      <c r="B455" t="s">
        <v>2827</v>
      </c>
      <c r="D455">
        <v>3</v>
      </c>
      <c r="E455" t="s">
        <v>503</v>
      </c>
      <c r="F455" s="1">
        <f t="shared" si="15"/>
        <v>5</v>
      </c>
      <c r="G455">
        <f>COUNTIFS('Rugby Union - Intl Results'!B:B,E455,'Rugby Union - Intl Results'!H:H,B455,'Rugby Union - Intl Results'!C:C,"W")</f>
        <v>2</v>
      </c>
      <c r="H455">
        <f>COUNTIFS('Rugby Union - Intl Results'!B:B,E455,'Rugby Union - Intl Results'!H:H,B455,'Rugby Union - Intl Results'!C:C,"D")</f>
        <v>1</v>
      </c>
      <c r="I455">
        <f>COUNTIFS('Rugby Union - Intl Results'!B:B,E455,'Rugby Union - Intl Results'!H:H,B455,'Rugby Union - Intl Results'!C:C,"L")</f>
        <v>1</v>
      </c>
      <c r="J455">
        <f>SUMIFS('Rugby Union - Intl Results'!E:E,'Rugby Union - Intl Results'!B:B,E455,'Rugby Union - Intl Results'!H:H,B455)</f>
        <v>75</v>
      </c>
      <c r="K455">
        <f>SUMIFS('Rugby Union - Intl Results'!F:F,'Rugby Union - Intl Results'!B:B,E455,'Rugby Union - Intl Results'!H:H,B455)</f>
        <v>59</v>
      </c>
      <c r="L455">
        <f t="shared" si="14"/>
        <v>16</v>
      </c>
      <c r="O455" t="s">
        <v>30</v>
      </c>
      <c r="U455" s="95"/>
      <c r="V455" s="95"/>
      <c r="W455" s="95"/>
    </row>
    <row r="456" spans="1:23" x14ac:dyDescent="0.25">
      <c r="A456">
        <v>1989</v>
      </c>
      <c r="B456" t="s">
        <v>2827</v>
      </c>
      <c r="D456">
        <v>4</v>
      </c>
      <c r="E456" t="s">
        <v>1825</v>
      </c>
      <c r="F456" s="1">
        <f t="shared" si="15"/>
        <v>2</v>
      </c>
      <c r="G456">
        <f>COUNTIFS('Rugby Union - Intl Results'!B:B,E456,'Rugby Union - Intl Results'!H:H,B456,'Rugby Union - Intl Results'!C:C,"W")</f>
        <v>1</v>
      </c>
      <c r="H456">
        <f>COUNTIFS('Rugby Union - Intl Results'!B:B,E456,'Rugby Union - Intl Results'!H:H,B456,'Rugby Union - Intl Results'!C:C,"D")</f>
        <v>0</v>
      </c>
      <c r="I456">
        <f>COUNTIFS('Rugby Union - Intl Results'!B:B,E456,'Rugby Union - Intl Results'!H:H,B456,'Rugby Union - Intl Results'!C:C,"L")</f>
        <v>3</v>
      </c>
      <c r="J456">
        <f>SUMIFS('Rugby Union - Intl Results'!E:E,'Rugby Union - Intl Results'!B:B,E456,'Rugby Union - Intl Results'!H:H,B456)</f>
        <v>64</v>
      </c>
      <c r="K456">
        <f>SUMIFS('Rugby Union - Intl Results'!F:F,'Rugby Union - Intl Results'!B:B,E456,'Rugby Union - Intl Results'!H:H,B456)</f>
        <v>92</v>
      </c>
      <c r="L456">
        <f t="shared" si="14"/>
        <v>-28</v>
      </c>
      <c r="O456" t="s">
        <v>30</v>
      </c>
      <c r="U456" s="95"/>
      <c r="V456" s="95"/>
      <c r="W456" s="95"/>
    </row>
    <row r="457" spans="1:23" x14ac:dyDescent="0.25">
      <c r="A457">
        <v>1989</v>
      </c>
      <c r="B457" t="s">
        <v>2827</v>
      </c>
      <c r="D457">
        <v>5</v>
      </c>
      <c r="E457" t="s">
        <v>1264</v>
      </c>
      <c r="F457" s="1">
        <f t="shared" si="15"/>
        <v>2</v>
      </c>
      <c r="G457">
        <f>COUNTIFS('Rugby Union - Intl Results'!B:B,E457,'Rugby Union - Intl Results'!H:H,B457,'Rugby Union - Intl Results'!C:C,"W")</f>
        <v>1</v>
      </c>
      <c r="H457">
        <f>COUNTIFS('Rugby Union - Intl Results'!B:B,E457,'Rugby Union - Intl Results'!H:H,B457,'Rugby Union - Intl Results'!C:C,"D")</f>
        <v>0</v>
      </c>
      <c r="I457">
        <f>COUNTIFS('Rugby Union - Intl Results'!B:B,E457,'Rugby Union - Intl Results'!H:H,B457,'Rugby Union - Intl Results'!C:C,"L")</f>
        <v>3</v>
      </c>
      <c r="J457">
        <f>SUMIFS('Rugby Union - Intl Results'!E:E,'Rugby Union - Intl Results'!B:B,E457,'Rugby Union - Intl Results'!H:H,B457)</f>
        <v>44</v>
      </c>
      <c r="K457">
        <f>SUMIFS('Rugby Union - Intl Results'!F:F,'Rugby Union - Intl Results'!B:B,E457,'Rugby Union - Intl Results'!H:H,B457)</f>
        <v>82</v>
      </c>
      <c r="L457">
        <f t="shared" si="14"/>
        <v>-38</v>
      </c>
      <c r="O457" t="s">
        <v>30</v>
      </c>
      <c r="U457" s="95"/>
      <c r="V457" s="95"/>
      <c r="W457" s="95"/>
    </row>
    <row r="458" spans="1:23" x14ac:dyDescent="0.25">
      <c r="A458">
        <v>1990</v>
      </c>
      <c r="B458" t="s">
        <v>2826</v>
      </c>
      <c r="D458">
        <v>1</v>
      </c>
      <c r="E458" t="s">
        <v>503</v>
      </c>
      <c r="F458" s="1">
        <f t="shared" si="15"/>
        <v>8</v>
      </c>
      <c r="G458">
        <f>COUNTIFS('Rugby Union - Intl Results'!B:B,E458,'Rugby Union - Intl Results'!H:H,B458,'Rugby Union - Intl Results'!C:C,"W")</f>
        <v>4</v>
      </c>
      <c r="H458">
        <f>COUNTIFS('Rugby Union - Intl Results'!B:B,E458,'Rugby Union - Intl Results'!H:H,B458,'Rugby Union - Intl Results'!C:C,"D")</f>
        <v>0</v>
      </c>
      <c r="I458">
        <f>COUNTIFS('Rugby Union - Intl Results'!B:B,E458,'Rugby Union - Intl Results'!H:H,B458,'Rugby Union - Intl Results'!C:C,"L")</f>
        <v>0</v>
      </c>
      <c r="J458">
        <f>SUMIFS('Rugby Union - Intl Results'!E:E,'Rugby Union - Intl Results'!B:B,E458,'Rugby Union - Intl Results'!H:H,B458)</f>
        <v>60</v>
      </c>
      <c r="K458">
        <f>SUMIFS('Rugby Union - Intl Results'!F:F,'Rugby Union - Intl Results'!B:B,E458,'Rugby Union - Intl Results'!H:H,B458)</f>
        <v>26</v>
      </c>
      <c r="L458">
        <f t="shared" si="14"/>
        <v>34</v>
      </c>
      <c r="O458" t="s">
        <v>30</v>
      </c>
      <c r="U458" s="95" t="s">
        <v>30</v>
      </c>
      <c r="V458" s="95" t="s">
        <v>30</v>
      </c>
      <c r="W458" s="95" t="s">
        <v>30</v>
      </c>
    </row>
    <row r="459" spans="1:23" x14ac:dyDescent="0.25">
      <c r="A459">
        <v>1990</v>
      </c>
      <c r="B459" t="s">
        <v>2826</v>
      </c>
      <c r="D459">
        <v>2</v>
      </c>
      <c r="E459" t="s">
        <v>376</v>
      </c>
      <c r="F459" s="1">
        <f t="shared" si="15"/>
        <v>6</v>
      </c>
      <c r="G459">
        <f>COUNTIFS('Rugby Union - Intl Results'!B:B,E459,'Rugby Union - Intl Results'!H:H,B459,'Rugby Union - Intl Results'!C:C,"W")</f>
        <v>3</v>
      </c>
      <c r="H459">
        <f>COUNTIFS('Rugby Union - Intl Results'!B:B,E459,'Rugby Union - Intl Results'!H:H,B459,'Rugby Union - Intl Results'!C:C,"D")</f>
        <v>0</v>
      </c>
      <c r="I459">
        <f>COUNTIFS('Rugby Union - Intl Results'!B:B,E459,'Rugby Union - Intl Results'!H:H,B459,'Rugby Union - Intl Results'!C:C,"L")</f>
        <v>1</v>
      </c>
      <c r="J459">
        <f>SUMIFS('Rugby Union - Intl Results'!E:E,'Rugby Union - Intl Results'!B:B,E459,'Rugby Union - Intl Results'!H:H,B459)</f>
        <v>90</v>
      </c>
      <c r="K459">
        <f>SUMIFS('Rugby Union - Intl Results'!F:F,'Rugby Union - Intl Results'!B:B,E459,'Rugby Union - Intl Results'!H:H,B459)</f>
        <v>26</v>
      </c>
      <c r="L459">
        <f t="shared" si="14"/>
        <v>64</v>
      </c>
      <c r="O459" t="s">
        <v>30</v>
      </c>
      <c r="U459" s="95"/>
      <c r="V459" s="95"/>
      <c r="W459" s="95"/>
    </row>
    <row r="460" spans="1:23" x14ac:dyDescent="0.25">
      <c r="A460">
        <v>1990</v>
      </c>
      <c r="B460" t="s">
        <v>2826</v>
      </c>
      <c r="D460">
        <v>3</v>
      </c>
      <c r="E460" t="s">
        <v>164</v>
      </c>
      <c r="F460" s="1">
        <f t="shared" si="15"/>
        <v>4</v>
      </c>
      <c r="G460">
        <f>COUNTIFS('Rugby Union - Intl Results'!B:B,E460,'Rugby Union - Intl Results'!H:H,B460,'Rugby Union - Intl Results'!C:C,"W")</f>
        <v>2</v>
      </c>
      <c r="H460">
        <f>COUNTIFS('Rugby Union - Intl Results'!B:B,E460,'Rugby Union - Intl Results'!H:H,B460,'Rugby Union - Intl Results'!C:C,"D")</f>
        <v>0</v>
      </c>
      <c r="I460">
        <f>COUNTIFS('Rugby Union - Intl Results'!B:B,E460,'Rugby Union - Intl Results'!H:H,B460,'Rugby Union - Intl Results'!C:C,"L")</f>
        <v>2</v>
      </c>
      <c r="J460">
        <f>SUMIFS('Rugby Union - Intl Results'!E:E,'Rugby Union - Intl Results'!B:B,E460,'Rugby Union - Intl Results'!H:H,B460)</f>
        <v>67</v>
      </c>
      <c r="K460">
        <f>SUMIFS('Rugby Union - Intl Results'!F:F,'Rugby Union - Intl Results'!B:B,E460,'Rugby Union - Intl Results'!H:H,B460)</f>
        <v>78</v>
      </c>
      <c r="L460">
        <f t="shared" si="14"/>
        <v>-11</v>
      </c>
      <c r="O460" t="s">
        <v>30</v>
      </c>
      <c r="U460" s="95"/>
      <c r="V460" s="95"/>
      <c r="W460" s="95"/>
    </row>
    <row r="461" spans="1:23" x14ac:dyDescent="0.25">
      <c r="A461">
        <v>1990</v>
      </c>
      <c r="B461" t="s">
        <v>2826</v>
      </c>
      <c r="D461">
        <v>4</v>
      </c>
      <c r="E461" t="s">
        <v>1825</v>
      </c>
      <c r="F461" s="1">
        <f t="shared" si="15"/>
        <v>2</v>
      </c>
      <c r="G461">
        <f>COUNTIFS('Rugby Union - Intl Results'!B:B,E461,'Rugby Union - Intl Results'!H:H,B461,'Rugby Union - Intl Results'!C:C,"W")</f>
        <v>1</v>
      </c>
      <c r="H461">
        <f>COUNTIFS('Rugby Union - Intl Results'!B:B,E461,'Rugby Union - Intl Results'!H:H,B461,'Rugby Union - Intl Results'!C:C,"D")</f>
        <v>0</v>
      </c>
      <c r="I461">
        <f>COUNTIFS('Rugby Union - Intl Results'!B:B,E461,'Rugby Union - Intl Results'!H:H,B461,'Rugby Union - Intl Results'!C:C,"L")</f>
        <v>3</v>
      </c>
      <c r="J461">
        <f>SUMIFS('Rugby Union - Intl Results'!E:E,'Rugby Union - Intl Results'!B:B,E461,'Rugby Union - Intl Results'!H:H,B461)</f>
        <v>36</v>
      </c>
      <c r="K461">
        <f>SUMIFS('Rugby Union - Intl Results'!F:F,'Rugby Union - Intl Results'!B:B,E461,'Rugby Union - Intl Results'!H:H,B461)</f>
        <v>75</v>
      </c>
      <c r="L461">
        <f t="shared" si="14"/>
        <v>-39</v>
      </c>
      <c r="O461" t="s">
        <v>30</v>
      </c>
      <c r="U461" s="95"/>
      <c r="V461" s="95"/>
      <c r="W461" s="95"/>
    </row>
    <row r="462" spans="1:23" x14ac:dyDescent="0.25">
      <c r="A462">
        <v>1990</v>
      </c>
      <c r="B462" t="s">
        <v>2826</v>
      </c>
      <c r="D462">
        <v>5</v>
      </c>
      <c r="E462" t="s">
        <v>1264</v>
      </c>
      <c r="F462" s="1">
        <f t="shared" si="15"/>
        <v>0</v>
      </c>
      <c r="G462">
        <f>COUNTIFS('Rugby Union - Intl Results'!B:B,E462,'Rugby Union - Intl Results'!H:H,B462,'Rugby Union - Intl Results'!C:C,"W")</f>
        <v>0</v>
      </c>
      <c r="H462">
        <f>COUNTIFS('Rugby Union - Intl Results'!B:B,E462,'Rugby Union - Intl Results'!H:H,B462,'Rugby Union - Intl Results'!C:C,"D")</f>
        <v>0</v>
      </c>
      <c r="I462">
        <f>COUNTIFS('Rugby Union - Intl Results'!B:B,E462,'Rugby Union - Intl Results'!H:H,B462,'Rugby Union - Intl Results'!C:C,"L")</f>
        <v>4</v>
      </c>
      <c r="J462">
        <f>SUMIFS('Rugby Union - Intl Results'!E:E,'Rugby Union - Intl Results'!B:B,E462,'Rugby Union - Intl Results'!H:H,B462)</f>
        <v>42</v>
      </c>
      <c r="K462">
        <f>SUMIFS('Rugby Union - Intl Results'!F:F,'Rugby Union - Intl Results'!B:B,E462,'Rugby Union - Intl Results'!H:H,B462)</f>
        <v>90</v>
      </c>
      <c r="L462">
        <f t="shared" si="14"/>
        <v>-48</v>
      </c>
      <c r="O462" t="s">
        <v>30</v>
      </c>
      <c r="U462" s="95"/>
      <c r="V462" s="95"/>
      <c r="W462" s="95"/>
    </row>
    <row r="463" spans="1:23" x14ac:dyDescent="0.25">
      <c r="A463">
        <v>1991</v>
      </c>
      <c r="B463" t="s">
        <v>2825</v>
      </c>
      <c r="D463">
        <v>1</v>
      </c>
      <c r="E463" t="s">
        <v>376</v>
      </c>
      <c r="F463" s="1">
        <f t="shared" si="15"/>
        <v>8</v>
      </c>
      <c r="G463">
        <f>COUNTIFS('Rugby Union - Intl Results'!B:B,E463,'Rugby Union - Intl Results'!H:H,B463,'Rugby Union - Intl Results'!C:C,"W")</f>
        <v>4</v>
      </c>
      <c r="H463">
        <f>COUNTIFS('Rugby Union - Intl Results'!B:B,E463,'Rugby Union - Intl Results'!H:H,B463,'Rugby Union - Intl Results'!C:C,"D")</f>
        <v>0</v>
      </c>
      <c r="I463">
        <f>COUNTIFS('Rugby Union - Intl Results'!B:B,E463,'Rugby Union - Intl Results'!H:H,B463,'Rugby Union - Intl Results'!C:C,"L")</f>
        <v>0</v>
      </c>
      <c r="J463">
        <f>SUMIFS('Rugby Union - Intl Results'!E:E,'Rugby Union - Intl Results'!B:B,E463,'Rugby Union - Intl Results'!H:H,B463)</f>
        <v>83</v>
      </c>
      <c r="K463">
        <f>SUMIFS('Rugby Union - Intl Results'!F:F,'Rugby Union - Intl Results'!B:B,E463,'Rugby Union - Intl Results'!H:H,B463)</f>
        <v>44</v>
      </c>
      <c r="L463">
        <f t="shared" si="14"/>
        <v>39</v>
      </c>
      <c r="O463" t="s">
        <v>30</v>
      </c>
      <c r="U463" s="95" t="s">
        <v>30</v>
      </c>
      <c r="V463" s="95" t="s">
        <v>30</v>
      </c>
      <c r="W463" s="95" t="s">
        <v>30</v>
      </c>
    </row>
    <row r="464" spans="1:23" x14ac:dyDescent="0.25">
      <c r="A464">
        <v>1991</v>
      </c>
      <c r="B464" t="s">
        <v>2825</v>
      </c>
      <c r="D464">
        <v>2</v>
      </c>
      <c r="E464" t="s">
        <v>164</v>
      </c>
      <c r="F464" s="1">
        <f t="shared" si="15"/>
        <v>6</v>
      </c>
      <c r="G464">
        <f>COUNTIFS('Rugby Union - Intl Results'!B:B,E464,'Rugby Union - Intl Results'!H:H,B464,'Rugby Union - Intl Results'!C:C,"W")</f>
        <v>3</v>
      </c>
      <c r="H464">
        <f>COUNTIFS('Rugby Union - Intl Results'!B:B,E464,'Rugby Union - Intl Results'!H:H,B464,'Rugby Union - Intl Results'!C:C,"D")</f>
        <v>0</v>
      </c>
      <c r="I464">
        <f>COUNTIFS('Rugby Union - Intl Results'!B:B,E464,'Rugby Union - Intl Results'!H:H,B464,'Rugby Union - Intl Results'!C:C,"L")</f>
        <v>1</v>
      </c>
      <c r="J464">
        <f>SUMIFS('Rugby Union - Intl Results'!E:E,'Rugby Union - Intl Results'!B:B,E464,'Rugby Union - Intl Results'!H:H,B464)</f>
        <v>91</v>
      </c>
      <c r="K464">
        <f>SUMIFS('Rugby Union - Intl Results'!F:F,'Rugby Union - Intl Results'!B:B,E464,'Rugby Union - Intl Results'!H:H,B464)</f>
        <v>46</v>
      </c>
      <c r="L464">
        <f t="shared" si="14"/>
        <v>45</v>
      </c>
      <c r="O464" t="s">
        <v>30</v>
      </c>
      <c r="U464" s="95"/>
      <c r="V464" s="95"/>
      <c r="W464" s="95"/>
    </row>
    <row r="465" spans="1:23" x14ac:dyDescent="0.25">
      <c r="A465">
        <v>1991</v>
      </c>
      <c r="B465" t="s">
        <v>2825</v>
      </c>
      <c r="D465">
        <v>3</v>
      </c>
      <c r="E465" t="s">
        <v>503</v>
      </c>
      <c r="F465" s="1">
        <f t="shared" si="15"/>
        <v>4</v>
      </c>
      <c r="G465">
        <f>COUNTIFS('Rugby Union - Intl Results'!B:B,E465,'Rugby Union - Intl Results'!H:H,B465,'Rugby Union - Intl Results'!C:C,"W")</f>
        <v>2</v>
      </c>
      <c r="H465">
        <f>COUNTIFS('Rugby Union - Intl Results'!B:B,E465,'Rugby Union - Intl Results'!H:H,B465,'Rugby Union - Intl Results'!C:C,"D")</f>
        <v>0</v>
      </c>
      <c r="I465">
        <f>COUNTIFS('Rugby Union - Intl Results'!B:B,E465,'Rugby Union - Intl Results'!H:H,B465,'Rugby Union - Intl Results'!C:C,"L")</f>
        <v>2</v>
      </c>
      <c r="J465">
        <f>SUMIFS('Rugby Union - Intl Results'!E:E,'Rugby Union - Intl Results'!B:B,E465,'Rugby Union - Intl Results'!H:H,B465)</f>
        <v>81</v>
      </c>
      <c r="K465">
        <f>SUMIFS('Rugby Union - Intl Results'!F:F,'Rugby Union - Intl Results'!B:B,E465,'Rugby Union - Intl Results'!H:H,B465)</f>
        <v>73</v>
      </c>
      <c r="L465">
        <f t="shared" si="14"/>
        <v>8</v>
      </c>
      <c r="O465" t="s">
        <v>30</v>
      </c>
      <c r="U465" s="95"/>
      <c r="V465" s="95"/>
      <c r="W465" s="95"/>
    </row>
    <row r="466" spans="1:23" x14ac:dyDescent="0.25">
      <c r="A466">
        <v>1991</v>
      </c>
      <c r="B466" t="s">
        <v>2825</v>
      </c>
      <c r="D466">
        <v>4</v>
      </c>
      <c r="E466" t="s">
        <v>1825</v>
      </c>
      <c r="F466" s="1">
        <f t="shared" si="15"/>
        <v>1</v>
      </c>
      <c r="G466">
        <f>COUNTIFS('Rugby Union - Intl Results'!B:B,E466,'Rugby Union - Intl Results'!H:H,B466,'Rugby Union - Intl Results'!C:C,"W")</f>
        <v>0</v>
      </c>
      <c r="H466">
        <f>COUNTIFS('Rugby Union - Intl Results'!B:B,E466,'Rugby Union - Intl Results'!H:H,B466,'Rugby Union - Intl Results'!C:C,"D")</f>
        <v>1</v>
      </c>
      <c r="I466">
        <f>COUNTIFS('Rugby Union - Intl Results'!B:B,E466,'Rugby Union - Intl Results'!H:H,B466,'Rugby Union - Intl Results'!C:C,"L")</f>
        <v>3</v>
      </c>
      <c r="J466">
        <f>SUMIFS('Rugby Union - Intl Results'!E:E,'Rugby Union - Intl Results'!B:B,E466,'Rugby Union - Intl Results'!H:H,B466)</f>
        <v>66</v>
      </c>
      <c r="K466">
        <f>SUMIFS('Rugby Union - Intl Results'!F:F,'Rugby Union - Intl Results'!B:B,E466,'Rugby Union - Intl Results'!H:H,B466)</f>
        <v>86</v>
      </c>
      <c r="L466">
        <f t="shared" si="14"/>
        <v>-20</v>
      </c>
      <c r="O466" t="s">
        <v>30</v>
      </c>
      <c r="U466" s="95"/>
      <c r="V466" s="95"/>
      <c r="W466" s="95"/>
    </row>
    <row r="467" spans="1:23" x14ac:dyDescent="0.25">
      <c r="A467">
        <v>1991</v>
      </c>
      <c r="B467" t="s">
        <v>2825</v>
      </c>
      <c r="D467">
        <v>5</v>
      </c>
      <c r="E467" t="s">
        <v>1264</v>
      </c>
      <c r="F467" s="1">
        <f t="shared" si="15"/>
        <v>1</v>
      </c>
      <c r="G467">
        <f>COUNTIFS('Rugby Union - Intl Results'!B:B,E467,'Rugby Union - Intl Results'!H:H,B467,'Rugby Union - Intl Results'!C:C,"W")</f>
        <v>0</v>
      </c>
      <c r="H467">
        <f>COUNTIFS('Rugby Union - Intl Results'!B:B,E467,'Rugby Union - Intl Results'!H:H,B467,'Rugby Union - Intl Results'!C:C,"D")</f>
        <v>1</v>
      </c>
      <c r="I467">
        <f>COUNTIFS('Rugby Union - Intl Results'!B:B,E467,'Rugby Union - Intl Results'!H:H,B467,'Rugby Union - Intl Results'!C:C,"L")</f>
        <v>3</v>
      </c>
      <c r="J467">
        <f>SUMIFS('Rugby Union - Intl Results'!E:E,'Rugby Union - Intl Results'!B:B,E467,'Rugby Union - Intl Results'!H:H,B467)</f>
        <v>42</v>
      </c>
      <c r="K467">
        <f>SUMIFS('Rugby Union - Intl Results'!F:F,'Rugby Union - Intl Results'!B:B,E467,'Rugby Union - Intl Results'!H:H,B467)</f>
        <v>114</v>
      </c>
      <c r="L467">
        <f t="shared" si="14"/>
        <v>-72</v>
      </c>
      <c r="O467" t="s">
        <v>30</v>
      </c>
      <c r="U467" s="95"/>
      <c r="V467" s="95"/>
      <c r="W467" s="95"/>
    </row>
    <row r="468" spans="1:23" x14ac:dyDescent="0.25">
      <c r="A468">
        <v>1991</v>
      </c>
      <c r="B468" t="s">
        <v>2724</v>
      </c>
      <c r="C468" t="s">
        <v>208</v>
      </c>
      <c r="E468" t="s">
        <v>1787</v>
      </c>
      <c r="F468" s="1">
        <f t="shared" ref="F468:F483" si="16">G468*3+H468*2+I468</f>
        <v>9</v>
      </c>
      <c r="G468">
        <f>COUNTIFS('Rugby Union - Intl Results'!B:B,E468,'Rugby Union - Intl Results'!H:H,B468,'Rugby Union - Intl Results'!C:C,"W",'Rugby Union - Intl Results'!J:J,C468)</f>
        <v>3</v>
      </c>
      <c r="H468">
        <f>COUNTIFS('Rugby Union - Intl Results'!B:B,E468,'Rugby Union - Intl Results'!H:H,B468,'Rugby Union - Intl Results'!C:C,"D",'Rugby Union - Intl Results'!J:J,C468)</f>
        <v>0</v>
      </c>
      <c r="I468">
        <f>COUNTIFS('Rugby Union - Intl Results'!B:B,E468,'Rugby Union - Intl Results'!H:H,B468,'Rugby Union - Intl Results'!C:C,"L",'Rugby Union - Intl Results'!J:J,C468)</f>
        <v>0</v>
      </c>
      <c r="J468">
        <f>SUMIFS('Rugby Union - Intl Results'!E:E,'Rugby Union - Intl Results'!B:B,E468,'Rugby Union - Intl Results'!H:H,B468,'Rugby Union - Intl Results'!J:J,C468)</f>
        <v>95</v>
      </c>
      <c r="K468">
        <f>SUMIFS('Rugby Union - Intl Results'!F:F,'Rugby Union - Intl Results'!B:B,E468,'Rugby Union - Intl Results'!H:H,B468,'Rugby Union - Intl Results'!J:J,C468)</f>
        <v>39</v>
      </c>
      <c r="L468">
        <f t="shared" si="14"/>
        <v>56</v>
      </c>
      <c r="Q468" t="s">
        <v>30</v>
      </c>
      <c r="R468" t="s">
        <v>30</v>
      </c>
      <c r="S468" t="s">
        <v>30</v>
      </c>
      <c r="U468" s="95"/>
      <c r="V468" s="95"/>
      <c r="W468" s="95"/>
    </row>
    <row r="469" spans="1:23" x14ac:dyDescent="0.25">
      <c r="A469">
        <v>1991</v>
      </c>
      <c r="B469" t="s">
        <v>2724</v>
      </c>
      <c r="C469" t="s">
        <v>208</v>
      </c>
      <c r="E469" t="s">
        <v>376</v>
      </c>
      <c r="F469" s="1">
        <f t="shared" si="16"/>
        <v>7</v>
      </c>
      <c r="G469">
        <f>COUNTIFS('Rugby Union - Intl Results'!B:B,E469,'Rugby Union - Intl Results'!H:H,B469,'Rugby Union - Intl Results'!C:C,"W",'Rugby Union - Intl Results'!J:J,C469)</f>
        <v>2</v>
      </c>
      <c r="H469">
        <f>COUNTIFS('Rugby Union - Intl Results'!B:B,E469,'Rugby Union - Intl Results'!H:H,B469,'Rugby Union - Intl Results'!C:C,"D",'Rugby Union - Intl Results'!J:J,C469)</f>
        <v>0</v>
      </c>
      <c r="I469">
        <f>COUNTIFS('Rugby Union - Intl Results'!B:B,E469,'Rugby Union - Intl Results'!H:H,B469,'Rugby Union - Intl Results'!C:C,"L",'Rugby Union - Intl Results'!J:J,C469)</f>
        <v>1</v>
      </c>
      <c r="J469">
        <f>SUMIFS('Rugby Union - Intl Results'!E:E,'Rugby Union - Intl Results'!B:B,E469,'Rugby Union - Intl Results'!H:H,B469,'Rugby Union - Intl Results'!J:J,C469)</f>
        <v>85</v>
      </c>
      <c r="K469">
        <f>SUMIFS('Rugby Union - Intl Results'!F:F,'Rugby Union - Intl Results'!B:B,E469,'Rugby Union - Intl Results'!H:H,B469,'Rugby Union - Intl Results'!J:J,C469)</f>
        <v>33</v>
      </c>
      <c r="L469">
        <f t="shared" si="14"/>
        <v>52</v>
      </c>
      <c r="Q469" t="s">
        <v>30</v>
      </c>
      <c r="R469" t="s">
        <v>30</v>
      </c>
      <c r="S469" t="s">
        <v>30</v>
      </c>
      <c r="T469" t="s">
        <v>30</v>
      </c>
      <c r="U469" s="95"/>
      <c r="V469" s="95"/>
      <c r="W469" s="95"/>
    </row>
    <row r="470" spans="1:23" x14ac:dyDescent="0.25">
      <c r="A470">
        <v>1991</v>
      </c>
      <c r="B470" t="s">
        <v>2724</v>
      </c>
      <c r="C470" t="s">
        <v>208</v>
      </c>
      <c r="E470" t="s">
        <v>171</v>
      </c>
      <c r="F470" s="1">
        <f t="shared" si="16"/>
        <v>5</v>
      </c>
      <c r="G470">
        <f>COUNTIFS('Rugby Union - Intl Results'!B:B,E470,'Rugby Union - Intl Results'!H:H,B470,'Rugby Union - Intl Results'!C:C,"W",'Rugby Union - Intl Results'!J:J,C470)</f>
        <v>1</v>
      </c>
      <c r="H470">
        <f>COUNTIFS('Rugby Union - Intl Results'!B:B,E470,'Rugby Union - Intl Results'!H:H,B470,'Rugby Union - Intl Results'!C:C,"D",'Rugby Union - Intl Results'!J:J,C470)</f>
        <v>0</v>
      </c>
      <c r="I470">
        <f>COUNTIFS('Rugby Union - Intl Results'!B:B,E470,'Rugby Union - Intl Results'!H:H,B470,'Rugby Union - Intl Results'!C:C,"L",'Rugby Union - Intl Results'!J:J,C470)</f>
        <v>2</v>
      </c>
      <c r="J470">
        <f>SUMIFS('Rugby Union - Intl Results'!E:E,'Rugby Union - Intl Results'!B:B,E470,'Rugby Union - Intl Results'!H:H,B470,'Rugby Union - Intl Results'!J:J,C470)</f>
        <v>57</v>
      </c>
      <c r="K470">
        <f>SUMIFS('Rugby Union - Intl Results'!F:F,'Rugby Union - Intl Results'!B:B,E470,'Rugby Union - Intl Results'!H:H,B470,'Rugby Union - Intl Results'!J:J,C470)</f>
        <v>76</v>
      </c>
      <c r="L470">
        <f t="shared" si="14"/>
        <v>-19</v>
      </c>
      <c r="Q470" t="s">
        <v>30</v>
      </c>
      <c r="U470" s="95"/>
      <c r="V470" s="95"/>
      <c r="W470" s="95"/>
    </row>
    <row r="471" spans="1:23" x14ac:dyDescent="0.25">
      <c r="A471">
        <v>1991</v>
      </c>
      <c r="B471" t="s">
        <v>2724</v>
      </c>
      <c r="C471" t="s">
        <v>208</v>
      </c>
      <c r="E471" t="s">
        <v>660</v>
      </c>
      <c r="F471" s="1">
        <f t="shared" si="16"/>
        <v>3</v>
      </c>
      <c r="G471">
        <f>COUNTIFS('Rugby Union - Intl Results'!B:B,E471,'Rugby Union - Intl Results'!H:H,B471,'Rugby Union - Intl Results'!C:C,"W",'Rugby Union - Intl Results'!J:J,C471)</f>
        <v>0</v>
      </c>
      <c r="H471">
        <f>COUNTIFS('Rugby Union - Intl Results'!B:B,E471,'Rugby Union - Intl Results'!H:H,B471,'Rugby Union - Intl Results'!C:C,"D",'Rugby Union - Intl Results'!J:J,C471)</f>
        <v>0</v>
      </c>
      <c r="I471">
        <f>COUNTIFS('Rugby Union - Intl Results'!B:B,E471,'Rugby Union - Intl Results'!H:H,B471,'Rugby Union - Intl Results'!C:C,"L",'Rugby Union - Intl Results'!J:J,C471)</f>
        <v>3</v>
      </c>
      <c r="J471">
        <f>SUMIFS('Rugby Union - Intl Results'!E:E,'Rugby Union - Intl Results'!B:B,E471,'Rugby Union - Intl Results'!H:H,B471,'Rugby Union - Intl Results'!J:J,C471)</f>
        <v>24</v>
      </c>
      <c r="K471">
        <f>SUMIFS('Rugby Union - Intl Results'!F:F,'Rugby Union - Intl Results'!B:B,E471,'Rugby Union - Intl Results'!H:H,B471,'Rugby Union - Intl Results'!J:J,C471)</f>
        <v>113</v>
      </c>
      <c r="L471">
        <f t="shared" si="14"/>
        <v>-89</v>
      </c>
      <c r="Q471" t="s">
        <v>30</v>
      </c>
      <c r="U471" s="95"/>
      <c r="V471" s="95"/>
      <c r="W471" s="95"/>
    </row>
    <row r="472" spans="1:23" x14ac:dyDescent="0.25">
      <c r="A472">
        <v>1991</v>
      </c>
      <c r="B472" t="s">
        <v>2724</v>
      </c>
      <c r="C472" t="s">
        <v>212</v>
      </c>
      <c r="E472" t="s">
        <v>503</v>
      </c>
      <c r="F472" s="1">
        <f t="shared" si="16"/>
        <v>9</v>
      </c>
      <c r="G472">
        <f>COUNTIFS('Rugby Union - Intl Results'!B:B,E472,'Rugby Union - Intl Results'!H:H,B472,'Rugby Union - Intl Results'!C:C,"W",'Rugby Union - Intl Results'!J:J,C472)</f>
        <v>3</v>
      </c>
      <c r="H472">
        <f>COUNTIFS('Rugby Union - Intl Results'!B:B,E472,'Rugby Union - Intl Results'!H:H,B472,'Rugby Union - Intl Results'!C:C,"D",'Rugby Union - Intl Results'!J:J,C472)</f>
        <v>0</v>
      </c>
      <c r="I472">
        <f>COUNTIFS('Rugby Union - Intl Results'!B:B,E472,'Rugby Union - Intl Results'!H:H,B472,'Rugby Union - Intl Results'!C:C,"L",'Rugby Union - Intl Results'!J:J,C472)</f>
        <v>0</v>
      </c>
      <c r="J472">
        <f>SUMIFS('Rugby Union - Intl Results'!E:E,'Rugby Union - Intl Results'!B:B,E472,'Rugby Union - Intl Results'!H:H,B472,'Rugby Union - Intl Results'!J:J,C472)</f>
        <v>122</v>
      </c>
      <c r="K472">
        <f>SUMIFS('Rugby Union - Intl Results'!F:F,'Rugby Union - Intl Results'!B:B,E472,'Rugby Union - Intl Results'!H:H,B472,'Rugby Union - Intl Results'!J:J,C472)</f>
        <v>36</v>
      </c>
      <c r="L472">
        <f t="shared" si="14"/>
        <v>86</v>
      </c>
      <c r="Q472" t="s">
        <v>30</v>
      </c>
      <c r="R472" t="s">
        <v>30</v>
      </c>
      <c r="S472" t="s">
        <v>30</v>
      </c>
      <c r="U472" s="95"/>
      <c r="V472" s="95"/>
      <c r="W472" s="95"/>
    </row>
    <row r="473" spans="1:23" x14ac:dyDescent="0.25">
      <c r="A473">
        <v>1991</v>
      </c>
      <c r="B473" t="s">
        <v>2724</v>
      </c>
      <c r="C473" t="s">
        <v>212</v>
      </c>
      <c r="E473" t="s">
        <v>1825</v>
      </c>
      <c r="F473" s="1">
        <f t="shared" si="16"/>
        <v>7</v>
      </c>
      <c r="G473">
        <f>COUNTIFS('Rugby Union - Intl Results'!B:B,E473,'Rugby Union - Intl Results'!H:H,B473,'Rugby Union - Intl Results'!C:C,"W",'Rugby Union - Intl Results'!J:J,C473)</f>
        <v>2</v>
      </c>
      <c r="H473">
        <f>COUNTIFS('Rugby Union - Intl Results'!B:B,E473,'Rugby Union - Intl Results'!H:H,B473,'Rugby Union - Intl Results'!C:C,"D",'Rugby Union - Intl Results'!J:J,C473)</f>
        <v>0</v>
      </c>
      <c r="I473">
        <f>COUNTIFS('Rugby Union - Intl Results'!B:B,E473,'Rugby Union - Intl Results'!H:H,B473,'Rugby Union - Intl Results'!C:C,"L",'Rugby Union - Intl Results'!J:J,C473)</f>
        <v>1</v>
      </c>
      <c r="J473">
        <f>SUMIFS('Rugby Union - Intl Results'!E:E,'Rugby Union - Intl Results'!B:B,E473,'Rugby Union - Intl Results'!H:H,B473,'Rugby Union - Intl Results'!J:J,C473)</f>
        <v>102</v>
      </c>
      <c r="K473">
        <f>SUMIFS('Rugby Union - Intl Results'!F:F,'Rugby Union - Intl Results'!B:B,E473,'Rugby Union - Intl Results'!H:H,B473,'Rugby Union - Intl Results'!J:J,C473)</f>
        <v>51</v>
      </c>
      <c r="L473">
        <f t="shared" si="14"/>
        <v>51</v>
      </c>
      <c r="Q473" t="s">
        <v>30</v>
      </c>
      <c r="R473" t="s">
        <v>30</v>
      </c>
      <c r="U473" s="95"/>
      <c r="V473" s="95"/>
      <c r="W473" s="95"/>
    </row>
    <row r="474" spans="1:23" x14ac:dyDescent="0.25">
      <c r="A474">
        <v>1991</v>
      </c>
      <c r="B474" t="s">
        <v>2724</v>
      </c>
      <c r="C474" t="s">
        <v>212</v>
      </c>
      <c r="E474" t="s">
        <v>1823</v>
      </c>
      <c r="F474" s="1">
        <f t="shared" si="16"/>
        <v>5</v>
      </c>
      <c r="G474">
        <f>COUNTIFS('Rugby Union - Intl Results'!B:B,E474,'Rugby Union - Intl Results'!H:H,B474,'Rugby Union - Intl Results'!C:C,"W",'Rugby Union - Intl Results'!J:J,C474)</f>
        <v>1</v>
      </c>
      <c r="H474">
        <f>COUNTIFS('Rugby Union - Intl Results'!B:B,E474,'Rugby Union - Intl Results'!H:H,B474,'Rugby Union - Intl Results'!C:C,"D",'Rugby Union - Intl Results'!J:J,C474)</f>
        <v>0</v>
      </c>
      <c r="I474">
        <f>COUNTIFS('Rugby Union - Intl Results'!B:B,E474,'Rugby Union - Intl Results'!H:H,B474,'Rugby Union - Intl Results'!C:C,"L",'Rugby Union - Intl Results'!J:J,C474)</f>
        <v>2</v>
      </c>
      <c r="J474">
        <f>SUMIFS('Rugby Union - Intl Results'!E:E,'Rugby Union - Intl Results'!B:B,E474,'Rugby Union - Intl Results'!H:H,B474,'Rugby Union - Intl Results'!J:J,C474)</f>
        <v>77</v>
      </c>
      <c r="K474">
        <f>SUMIFS('Rugby Union - Intl Results'!F:F,'Rugby Union - Intl Results'!B:B,E474,'Rugby Union - Intl Results'!H:H,B474,'Rugby Union - Intl Results'!J:J,C474)</f>
        <v>87</v>
      </c>
      <c r="L474">
        <f t="shared" si="14"/>
        <v>-10</v>
      </c>
      <c r="Q474" t="s">
        <v>30</v>
      </c>
      <c r="U474" s="95"/>
      <c r="V474" s="95"/>
      <c r="W474" s="95"/>
    </row>
    <row r="475" spans="1:23" x14ac:dyDescent="0.25">
      <c r="A475">
        <v>1991</v>
      </c>
      <c r="B475" t="s">
        <v>2724</v>
      </c>
      <c r="C475" t="s">
        <v>212</v>
      </c>
      <c r="E475" t="s">
        <v>2726</v>
      </c>
      <c r="F475" s="1">
        <f t="shared" si="16"/>
        <v>3</v>
      </c>
      <c r="G475">
        <f>COUNTIFS('Rugby Union - Intl Results'!B:B,E475,'Rugby Union - Intl Results'!H:H,B475,'Rugby Union - Intl Results'!C:C,"W",'Rugby Union - Intl Results'!J:J,C475)</f>
        <v>0</v>
      </c>
      <c r="H475">
        <f>COUNTIFS('Rugby Union - Intl Results'!B:B,E475,'Rugby Union - Intl Results'!H:H,B475,'Rugby Union - Intl Results'!C:C,"D",'Rugby Union - Intl Results'!J:J,C475)</f>
        <v>0</v>
      </c>
      <c r="I475">
        <f>COUNTIFS('Rugby Union - Intl Results'!B:B,E475,'Rugby Union - Intl Results'!H:H,B475,'Rugby Union - Intl Results'!C:C,"L",'Rugby Union - Intl Results'!J:J,C475)</f>
        <v>3</v>
      </c>
      <c r="J475">
        <f>SUMIFS('Rugby Union - Intl Results'!E:E,'Rugby Union - Intl Results'!B:B,E475,'Rugby Union - Intl Results'!H:H,B475,'Rugby Union - Intl Results'!J:J,C475)</f>
        <v>31</v>
      </c>
      <c r="K475">
        <f>SUMIFS('Rugby Union - Intl Results'!F:F,'Rugby Union - Intl Results'!B:B,E475,'Rugby Union - Intl Results'!H:H,B475,'Rugby Union - Intl Results'!J:J,C475)</f>
        <v>158</v>
      </c>
      <c r="L475">
        <f t="shared" si="14"/>
        <v>-127</v>
      </c>
      <c r="Q475" t="s">
        <v>30</v>
      </c>
      <c r="U475" s="95"/>
      <c r="V475" s="95"/>
      <c r="W475" s="95"/>
    </row>
    <row r="476" spans="1:23" x14ac:dyDescent="0.25">
      <c r="A476">
        <v>1991</v>
      </c>
      <c r="B476" t="s">
        <v>2724</v>
      </c>
      <c r="C476" t="s">
        <v>210</v>
      </c>
      <c r="E476" t="s">
        <v>1824</v>
      </c>
      <c r="F476" s="1">
        <f t="shared" si="16"/>
        <v>9</v>
      </c>
      <c r="G476">
        <f>COUNTIFS('Rugby Union - Intl Results'!B:B,E476,'Rugby Union - Intl Results'!H:H,B476,'Rugby Union - Intl Results'!C:C,"W",'Rugby Union - Intl Results'!J:J,C476)</f>
        <v>3</v>
      </c>
      <c r="H476">
        <f>COUNTIFS('Rugby Union - Intl Results'!B:B,E476,'Rugby Union - Intl Results'!H:H,B476,'Rugby Union - Intl Results'!C:C,"D",'Rugby Union - Intl Results'!J:J,C476)</f>
        <v>0</v>
      </c>
      <c r="I476">
        <f>COUNTIFS('Rugby Union - Intl Results'!B:B,E476,'Rugby Union - Intl Results'!H:H,B476,'Rugby Union - Intl Results'!C:C,"L",'Rugby Union - Intl Results'!J:J,C476)</f>
        <v>0</v>
      </c>
      <c r="J476">
        <f>SUMIFS('Rugby Union - Intl Results'!E:E,'Rugby Union - Intl Results'!B:B,E476,'Rugby Union - Intl Results'!H:H,B476,'Rugby Union - Intl Results'!J:J,C476)</f>
        <v>79</v>
      </c>
      <c r="K476">
        <f>SUMIFS('Rugby Union - Intl Results'!F:F,'Rugby Union - Intl Results'!B:B,E476,'Rugby Union - Intl Results'!H:H,B476,'Rugby Union - Intl Results'!J:J,C476)</f>
        <v>25</v>
      </c>
      <c r="L476">
        <f t="shared" si="14"/>
        <v>54</v>
      </c>
      <c r="Q476" t="s">
        <v>30</v>
      </c>
      <c r="R476" t="s">
        <v>30</v>
      </c>
      <c r="S476" t="s">
        <v>30</v>
      </c>
      <c r="T476" t="s">
        <v>30</v>
      </c>
      <c r="U476" s="95" t="s">
        <v>30</v>
      </c>
      <c r="V476" s="95"/>
      <c r="W476" s="95"/>
    </row>
    <row r="477" spans="1:23" x14ac:dyDescent="0.25">
      <c r="A477">
        <v>1991</v>
      </c>
      <c r="B477" t="s">
        <v>2724</v>
      </c>
      <c r="C477" t="s">
        <v>210</v>
      </c>
      <c r="E477" t="s">
        <v>2717</v>
      </c>
      <c r="F477" s="1">
        <f t="shared" si="16"/>
        <v>7</v>
      </c>
      <c r="G477">
        <f>COUNTIFS('Rugby Union - Intl Results'!B:B,E477,'Rugby Union - Intl Results'!H:H,B477,'Rugby Union - Intl Results'!C:C,"W",'Rugby Union - Intl Results'!J:J,C477)</f>
        <v>2</v>
      </c>
      <c r="H477">
        <f>COUNTIFS('Rugby Union - Intl Results'!B:B,E477,'Rugby Union - Intl Results'!H:H,B477,'Rugby Union - Intl Results'!C:C,"D",'Rugby Union - Intl Results'!J:J,C477)</f>
        <v>0</v>
      </c>
      <c r="I477">
        <f>COUNTIFS('Rugby Union - Intl Results'!B:B,E477,'Rugby Union - Intl Results'!H:H,B477,'Rugby Union - Intl Results'!C:C,"L",'Rugby Union - Intl Results'!J:J,C477)</f>
        <v>1</v>
      </c>
      <c r="J477">
        <f>SUMIFS('Rugby Union - Intl Results'!E:E,'Rugby Union - Intl Results'!B:B,E477,'Rugby Union - Intl Results'!H:H,B477,'Rugby Union - Intl Results'!J:J,C477)</f>
        <v>54</v>
      </c>
      <c r="K477">
        <f>SUMIFS('Rugby Union - Intl Results'!F:F,'Rugby Union - Intl Results'!B:B,E477,'Rugby Union - Intl Results'!H:H,B477,'Rugby Union - Intl Results'!J:J,C477)</f>
        <v>34</v>
      </c>
      <c r="L477">
        <f t="shared" si="14"/>
        <v>20</v>
      </c>
      <c r="Q477" t="s">
        <v>30</v>
      </c>
      <c r="R477" t="s">
        <v>30</v>
      </c>
      <c r="U477" s="95"/>
      <c r="V477" s="95"/>
      <c r="W477" s="95"/>
    </row>
    <row r="478" spans="1:23" x14ac:dyDescent="0.25">
      <c r="A478">
        <v>1991</v>
      </c>
      <c r="B478" t="s">
        <v>2724</v>
      </c>
      <c r="C478" t="s">
        <v>210</v>
      </c>
      <c r="E478" t="s">
        <v>1264</v>
      </c>
      <c r="F478" s="1">
        <f t="shared" si="16"/>
        <v>5</v>
      </c>
      <c r="G478">
        <f>COUNTIFS('Rugby Union - Intl Results'!B:B,E478,'Rugby Union - Intl Results'!H:H,B478,'Rugby Union - Intl Results'!C:C,"W",'Rugby Union - Intl Results'!J:J,C478)</f>
        <v>1</v>
      </c>
      <c r="H478">
        <f>COUNTIFS('Rugby Union - Intl Results'!B:B,E478,'Rugby Union - Intl Results'!H:H,B478,'Rugby Union - Intl Results'!C:C,"D",'Rugby Union - Intl Results'!J:J,C478)</f>
        <v>0</v>
      </c>
      <c r="I478">
        <f>COUNTIFS('Rugby Union - Intl Results'!B:B,E478,'Rugby Union - Intl Results'!H:H,B478,'Rugby Union - Intl Results'!C:C,"L",'Rugby Union - Intl Results'!J:J,C478)</f>
        <v>2</v>
      </c>
      <c r="J478">
        <f>SUMIFS('Rugby Union - Intl Results'!E:E,'Rugby Union - Intl Results'!B:B,E478,'Rugby Union - Intl Results'!H:H,B478,'Rugby Union - Intl Results'!J:J,C478)</f>
        <v>32</v>
      </c>
      <c r="K478">
        <f>SUMIFS('Rugby Union - Intl Results'!F:F,'Rugby Union - Intl Results'!B:B,E478,'Rugby Union - Intl Results'!H:H,B478,'Rugby Union - Intl Results'!J:J,C478)</f>
        <v>61</v>
      </c>
      <c r="L478">
        <f t="shared" si="14"/>
        <v>-29</v>
      </c>
      <c r="Q478" t="s">
        <v>30</v>
      </c>
      <c r="U478" s="95"/>
      <c r="V478" s="95"/>
      <c r="W478" s="95"/>
    </row>
    <row r="479" spans="1:23" x14ac:dyDescent="0.25">
      <c r="A479">
        <v>1991</v>
      </c>
      <c r="B479" t="s">
        <v>2724</v>
      </c>
      <c r="C479" t="s">
        <v>210</v>
      </c>
      <c r="E479" t="s">
        <v>1821</v>
      </c>
      <c r="F479" s="1">
        <f t="shared" si="16"/>
        <v>3</v>
      </c>
      <c r="G479">
        <f>COUNTIFS('Rugby Union - Intl Results'!B:B,E479,'Rugby Union - Intl Results'!H:H,B479,'Rugby Union - Intl Results'!C:C,"W",'Rugby Union - Intl Results'!J:J,C479)</f>
        <v>0</v>
      </c>
      <c r="H479">
        <f>COUNTIFS('Rugby Union - Intl Results'!B:B,E479,'Rugby Union - Intl Results'!H:H,B479,'Rugby Union - Intl Results'!C:C,"D",'Rugby Union - Intl Results'!J:J,C479)</f>
        <v>0</v>
      </c>
      <c r="I479">
        <f>COUNTIFS('Rugby Union - Intl Results'!B:B,E479,'Rugby Union - Intl Results'!H:H,B479,'Rugby Union - Intl Results'!C:C,"L",'Rugby Union - Intl Results'!J:J,C479)</f>
        <v>3</v>
      </c>
      <c r="J479">
        <f>SUMIFS('Rugby Union - Intl Results'!E:E,'Rugby Union - Intl Results'!B:B,E479,'Rugby Union - Intl Results'!H:H,B479,'Rugby Union - Intl Results'!J:J,C479)</f>
        <v>38</v>
      </c>
      <c r="K479">
        <f>SUMIFS('Rugby Union - Intl Results'!F:F,'Rugby Union - Intl Results'!B:B,E479,'Rugby Union - Intl Results'!H:H,B479,'Rugby Union - Intl Results'!J:J,C479)</f>
        <v>83</v>
      </c>
      <c r="L479">
        <f t="shared" si="14"/>
        <v>-45</v>
      </c>
      <c r="Q479" t="s">
        <v>30</v>
      </c>
      <c r="U479" s="95"/>
      <c r="V479" s="95"/>
      <c r="W479" s="95"/>
    </row>
    <row r="480" spans="1:23" x14ac:dyDescent="0.25">
      <c r="A480">
        <v>1991</v>
      </c>
      <c r="B480" t="s">
        <v>2724</v>
      </c>
      <c r="C480" t="s">
        <v>207</v>
      </c>
      <c r="E480" t="s">
        <v>164</v>
      </c>
      <c r="F480" s="1">
        <f t="shared" si="16"/>
        <v>9</v>
      </c>
      <c r="G480">
        <f>COUNTIFS('Rugby Union - Intl Results'!B:B,E480,'Rugby Union - Intl Results'!H:H,B480,'Rugby Union - Intl Results'!C:C,"W",'Rugby Union - Intl Results'!J:J,C480)</f>
        <v>3</v>
      </c>
      <c r="H480">
        <f>COUNTIFS('Rugby Union - Intl Results'!B:B,E480,'Rugby Union - Intl Results'!H:H,B480,'Rugby Union - Intl Results'!C:C,"D",'Rugby Union - Intl Results'!J:J,C480)</f>
        <v>0</v>
      </c>
      <c r="I480">
        <f>COUNTIFS('Rugby Union - Intl Results'!B:B,E480,'Rugby Union - Intl Results'!H:H,B480,'Rugby Union - Intl Results'!C:C,"L",'Rugby Union - Intl Results'!J:J,C480)</f>
        <v>0</v>
      </c>
      <c r="J480">
        <f>SUMIFS('Rugby Union - Intl Results'!E:E,'Rugby Union - Intl Results'!B:B,E480,'Rugby Union - Intl Results'!H:H,B480,'Rugby Union - Intl Results'!J:J,C480)</f>
        <v>82</v>
      </c>
      <c r="K480">
        <f>SUMIFS('Rugby Union - Intl Results'!F:F,'Rugby Union - Intl Results'!B:B,E480,'Rugby Union - Intl Results'!H:H,B480,'Rugby Union - Intl Results'!J:J,C480)</f>
        <v>25</v>
      </c>
      <c r="L480">
        <f t="shared" si="14"/>
        <v>57</v>
      </c>
      <c r="Q480" t="s">
        <v>30</v>
      </c>
      <c r="R480" t="s">
        <v>30</v>
      </c>
      <c r="U480" s="95"/>
      <c r="V480" s="95"/>
      <c r="W480" s="95"/>
    </row>
    <row r="481" spans="1:23" x14ac:dyDescent="0.25">
      <c r="A481">
        <v>1991</v>
      </c>
      <c r="B481" t="s">
        <v>2724</v>
      </c>
      <c r="C481" t="s">
        <v>207</v>
      </c>
      <c r="E481" t="s">
        <v>2645</v>
      </c>
      <c r="F481" s="1">
        <f t="shared" si="16"/>
        <v>7</v>
      </c>
      <c r="G481">
        <f>COUNTIFS('Rugby Union - Intl Results'!B:B,E481,'Rugby Union - Intl Results'!H:H,B481,'Rugby Union - Intl Results'!C:C,"W",'Rugby Union - Intl Results'!J:J,C481)</f>
        <v>2</v>
      </c>
      <c r="H481">
        <f>COUNTIFS('Rugby Union - Intl Results'!B:B,E481,'Rugby Union - Intl Results'!H:H,B481,'Rugby Union - Intl Results'!C:C,"D",'Rugby Union - Intl Results'!J:J,C481)</f>
        <v>0</v>
      </c>
      <c r="I481">
        <f>COUNTIFS('Rugby Union - Intl Results'!B:B,E481,'Rugby Union - Intl Results'!H:H,B481,'Rugby Union - Intl Results'!C:C,"L",'Rugby Union - Intl Results'!J:J,C481)</f>
        <v>1</v>
      </c>
      <c r="J481">
        <f>SUMIFS('Rugby Union - Intl Results'!E:E,'Rugby Union - Intl Results'!B:B,E481,'Rugby Union - Intl Results'!H:H,B481,'Rugby Union - Intl Results'!J:J,C481)</f>
        <v>45</v>
      </c>
      <c r="K481">
        <f>SUMIFS('Rugby Union - Intl Results'!F:F,'Rugby Union - Intl Results'!B:B,E481,'Rugby Union - Intl Results'!H:H,B481,'Rugby Union - Intl Results'!J:J,C481)</f>
        <v>33</v>
      </c>
      <c r="L481">
        <f t="shared" si="14"/>
        <v>12</v>
      </c>
      <c r="Q481" t="s">
        <v>30</v>
      </c>
      <c r="R481" t="s">
        <v>30</v>
      </c>
      <c r="U481" s="95"/>
      <c r="V481" s="95"/>
      <c r="W481" s="95"/>
    </row>
    <row r="482" spans="1:23" x14ac:dyDescent="0.25">
      <c r="A482">
        <v>1991</v>
      </c>
      <c r="B482" t="s">
        <v>2724</v>
      </c>
      <c r="C482" t="s">
        <v>207</v>
      </c>
      <c r="E482" t="s">
        <v>397</v>
      </c>
      <c r="F482" s="1">
        <f t="shared" si="16"/>
        <v>5</v>
      </c>
      <c r="G482">
        <f>COUNTIFS('Rugby Union - Intl Results'!B:B,E482,'Rugby Union - Intl Results'!H:H,B482,'Rugby Union - Intl Results'!C:C,"W",'Rugby Union - Intl Results'!J:J,C482)</f>
        <v>1</v>
      </c>
      <c r="H482">
        <f>COUNTIFS('Rugby Union - Intl Results'!B:B,E482,'Rugby Union - Intl Results'!H:H,B482,'Rugby Union - Intl Results'!C:C,"D",'Rugby Union - Intl Results'!J:J,C482)</f>
        <v>0</v>
      </c>
      <c r="I482">
        <f>COUNTIFS('Rugby Union - Intl Results'!B:B,E482,'Rugby Union - Intl Results'!H:H,B482,'Rugby Union - Intl Results'!C:C,"L",'Rugby Union - Intl Results'!J:J,C482)</f>
        <v>2</v>
      </c>
      <c r="J482">
        <f>SUMIFS('Rugby Union - Intl Results'!E:E,'Rugby Union - Intl Results'!B:B,E482,'Rugby Union - Intl Results'!H:H,B482,'Rugby Union - Intl Results'!J:J,C482)</f>
        <v>31</v>
      </c>
      <c r="K482">
        <f>SUMIFS('Rugby Union - Intl Results'!F:F,'Rugby Union - Intl Results'!B:B,E482,'Rugby Union - Intl Results'!H:H,B482,'Rugby Union - Intl Results'!J:J,C482)</f>
        <v>64</v>
      </c>
      <c r="L482">
        <f t="shared" si="14"/>
        <v>-33</v>
      </c>
      <c r="Q482" t="s">
        <v>30</v>
      </c>
      <c r="U482" s="95"/>
      <c r="V482" s="95"/>
      <c r="W482" s="95"/>
    </row>
    <row r="483" spans="1:23" x14ac:dyDescent="0.25">
      <c r="A483">
        <v>1991</v>
      </c>
      <c r="B483" t="s">
        <v>2724</v>
      </c>
      <c r="C483" t="s">
        <v>207</v>
      </c>
      <c r="E483" t="s">
        <v>1817</v>
      </c>
      <c r="F483" s="1">
        <f t="shared" si="16"/>
        <v>3</v>
      </c>
      <c r="G483">
        <f>COUNTIFS('Rugby Union - Intl Results'!B:B,E483,'Rugby Union - Intl Results'!H:H,B483,'Rugby Union - Intl Results'!C:C,"W",'Rugby Union - Intl Results'!J:J,C483)</f>
        <v>0</v>
      </c>
      <c r="H483">
        <f>COUNTIFS('Rugby Union - Intl Results'!B:B,E483,'Rugby Union - Intl Results'!H:H,B483,'Rugby Union - Intl Results'!C:C,"D",'Rugby Union - Intl Results'!J:J,C483)</f>
        <v>0</v>
      </c>
      <c r="I483">
        <f>COUNTIFS('Rugby Union - Intl Results'!B:B,E483,'Rugby Union - Intl Results'!H:H,B483,'Rugby Union - Intl Results'!C:C,"L",'Rugby Union - Intl Results'!J:J,C483)</f>
        <v>3</v>
      </c>
      <c r="J483">
        <f>SUMIFS('Rugby Union - Intl Results'!E:E,'Rugby Union - Intl Results'!B:B,E483,'Rugby Union - Intl Results'!H:H,B483,'Rugby Union - Intl Results'!J:J,C483)</f>
        <v>27</v>
      </c>
      <c r="K483">
        <f>SUMIFS('Rugby Union - Intl Results'!F:F,'Rugby Union - Intl Results'!B:B,E483,'Rugby Union - Intl Results'!H:H,B483,'Rugby Union - Intl Results'!J:J,C483)</f>
        <v>63</v>
      </c>
      <c r="L483">
        <f t="shared" si="14"/>
        <v>-36</v>
      </c>
      <c r="Q483" t="s">
        <v>30</v>
      </c>
      <c r="U483" s="95"/>
      <c r="V483" s="95"/>
      <c r="W483" s="95"/>
    </row>
    <row r="484" spans="1:23" x14ac:dyDescent="0.25">
      <c r="A484">
        <v>1992</v>
      </c>
      <c r="B484" t="s">
        <v>2824</v>
      </c>
      <c r="D484">
        <v>1</v>
      </c>
      <c r="E484" t="s">
        <v>376</v>
      </c>
      <c r="F484" s="1">
        <f t="shared" ref="F484:F503" si="17">G484*2+H484</f>
        <v>8</v>
      </c>
      <c r="G484">
        <f>COUNTIFS('Rugby Union - Intl Results'!B:B,E484,'Rugby Union - Intl Results'!H:H,B484,'Rugby Union - Intl Results'!C:C,"W")</f>
        <v>4</v>
      </c>
      <c r="H484">
        <f>COUNTIFS('Rugby Union - Intl Results'!B:B,E484,'Rugby Union - Intl Results'!H:H,B484,'Rugby Union - Intl Results'!C:C,"D")</f>
        <v>0</v>
      </c>
      <c r="I484">
        <f>COUNTIFS('Rugby Union - Intl Results'!B:B,E484,'Rugby Union - Intl Results'!H:H,B484,'Rugby Union - Intl Results'!C:C,"L")</f>
        <v>0</v>
      </c>
      <c r="J484">
        <f>SUMIFS('Rugby Union - Intl Results'!E:E,'Rugby Union - Intl Results'!B:B,E484,'Rugby Union - Intl Results'!H:H,B484)</f>
        <v>118</v>
      </c>
      <c r="K484">
        <f>SUMIFS('Rugby Union - Intl Results'!F:F,'Rugby Union - Intl Results'!B:B,E484,'Rugby Union - Intl Results'!H:H,B484)</f>
        <v>29</v>
      </c>
      <c r="L484">
        <f t="shared" si="14"/>
        <v>89</v>
      </c>
      <c r="O484" t="s">
        <v>30</v>
      </c>
      <c r="U484" s="95" t="s">
        <v>30</v>
      </c>
      <c r="V484" s="95" t="s">
        <v>30</v>
      </c>
      <c r="W484" s="95" t="s">
        <v>30</v>
      </c>
    </row>
    <row r="485" spans="1:23" x14ac:dyDescent="0.25">
      <c r="A485">
        <v>1992</v>
      </c>
      <c r="B485" t="s">
        <v>2824</v>
      </c>
      <c r="D485">
        <v>2</v>
      </c>
      <c r="E485" t="s">
        <v>164</v>
      </c>
      <c r="F485" s="1">
        <f t="shared" si="17"/>
        <v>4</v>
      </c>
      <c r="G485">
        <f>COUNTIFS('Rugby Union - Intl Results'!B:B,E485,'Rugby Union - Intl Results'!H:H,B485,'Rugby Union - Intl Results'!C:C,"W")</f>
        <v>2</v>
      </c>
      <c r="H485">
        <f>COUNTIFS('Rugby Union - Intl Results'!B:B,E485,'Rugby Union - Intl Results'!H:H,B485,'Rugby Union - Intl Results'!C:C,"D")</f>
        <v>0</v>
      </c>
      <c r="I485">
        <f>COUNTIFS('Rugby Union - Intl Results'!B:B,E485,'Rugby Union - Intl Results'!H:H,B485,'Rugby Union - Intl Results'!C:C,"L")</f>
        <v>2</v>
      </c>
      <c r="J485">
        <f>SUMIFS('Rugby Union - Intl Results'!E:E,'Rugby Union - Intl Results'!B:B,E485,'Rugby Union - Intl Results'!H:H,B485)</f>
        <v>75</v>
      </c>
      <c r="K485">
        <f>SUMIFS('Rugby Union - Intl Results'!F:F,'Rugby Union - Intl Results'!B:B,E485,'Rugby Union - Intl Results'!H:H,B485)</f>
        <v>62</v>
      </c>
      <c r="L485">
        <f t="shared" si="14"/>
        <v>13</v>
      </c>
      <c r="O485" t="s">
        <v>30</v>
      </c>
      <c r="U485" s="95"/>
      <c r="V485" s="95"/>
      <c r="W485" s="95"/>
    </row>
    <row r="486" spans="1:23" x14ac:dyDescent="0.25">
      <c r="A486">
        <v>1992</v>
      </c>
      <c r="B486" t="s">
        <v>2824</v>
      </c>
      <c r="D486">
        <v>3</v>
      </c>
      <c r="E486" t="s">
        <v>503</v>
      </c>
      <c r="F486" s="1">
        <f t="shared" si="17"/>
        <v>4</v>
      </c>
      <c r="G486">
        <f>COUNTIFS('Rugby Union - Intl Results'!B:B,E486,'Rugby Union - Intl Results'!H:H,B486,'Rugby Union - Intl Results'!C:C,"W")</f>
        <v>2</v>
      </c>
      <c r="H486">
        <f>COUNTIFS('Rugby Union - Intl Results'!B:B,E486,'Rugby Union - Intl Results'!H:H,B486,'Rugby Union - Intl Results'!C:C,"D")</f>
        <v>0</v>
      </c>
      <c r="I486">
        <f>COUNTIFS('Rugby Union - Intl Results'!B:B,E486,'Rugby Union - Intl Results'!H:H,B486,'Rugby Union - Intl Results'!C:C,"L")</f>
        <v>2</v>
      </c>
      <c r="J486">
        <f>SUMIFS('Rugby Union - Intl Results'!E:E,'Rugby Union - Intl Results'!B:B,E486,'Rugby Union - Intl Results'!H:H,B486)</f>
        <v>47</v>
      </c>
      <c r="K486">
        <f>SUMIFS('Rugby Union - Intl Results'!F:F,'Rugby Union - Intl Results'!B:B,E486,'Rugby Union - Intl Results'!H:H,B486)</f>
        <v>56</v>
      </c>
      <c r="L486">
        <f t="shared" si="14"/>
        <v>-9</v>
      </c>
      <c r="O486" t="s">
        <v>30</v>
      </c>
      <c r="U486" s="95"/>
      <c r="V486" s="95"/>
      <c r="W486" s="95"/>
    </row>
    <row r="487" spans="1:23" x14ac:dyDescent="0.25">
      <c r="A487">
        <v>1992</v>
      </c>
      <c r="B487" t="s">
        <v>2824</v>
      </c>
      <c r="D487">
        <v>4</v>
      </c>
      <c r="E487" t="s">
        <v>1264</v>
      </c>
      <c r="F487" s="1">
        <f t="shared" si="17"/>
        <v>4</v>
      </c>
      <c r="G487">
        <f>COUNTIFS('Rugby Union - Intl Results'!B:B,E487,'Rugby Union - Intl Results'!H:H,B487,'Rugby Union - Intl Results'!C:C,"W")</f>
        <v>2</v>
      </c>
      <c r="H487">
        <f>COUNTIFS('Rugby Union - Intl Results'!B:B,E487,'Rugby Union - Intl Results'!H:H,B487,'Rugby Union - Intl Results'!C:C,"D")</f>
        <v>0</v>
      </c>
      <c r="I487">
        <f>COUNTIFS('Rugby Union - Intl Results'!B:B,E487,'Rugby Union - Intl Results'!H:H,B487,'Rugby Union - Intl Results'!C:C,"L")</f>
        <v>2</v>
      </c>
      <c r="J487">
        <f>SUMIFS('Rugby Union - Intl Results'!E:E,'Rugby Union - Intl Results'!B:B,E487,'Rugby Union - Intl Results'!H:H,B487)</f>
        <v>40</v>
      </c>
      <c r="K487">
        <f>SUMIFS('Rugby Union - Intl Results'!F:F,'Rugby Union - Intl Results'!B:B,E487,'Rugby Union - Intl Results'!H:H,B487)</f>
        <v>63</v>
      </c>
      <c r="L487">
        <f t="shared" si="14"/>
        <v>-23</v>
      </c>
      <c r="O487" t="s">
        <v>30</v>
      </c>
      <c r="U487" s="95"/>
      <c r="V487" s="95"/>
      <c r="W487" s="95"/>
    </row>
    <row r="488" spans="1:23" x14ac:dyDescent="0.25">
      <c r="A488">
        <v>1992</v>
      </c>
      <c r="B488" t="s">
        <v>2824</v>
      </c>
      <c r="D488">
        <v>5</v>
      </c>
      <c r="E488" t="s">
        <v>1825</v>
      </c>
      <c r="F488" s="1">
        <f t="shared" si="17"/>
        <v>0</v>
      </c>
      <c r="G488">
        <f>COUNTIFS('Rugby Union - Intl Results'!B:B,E488,'Rugby Union - Intl Results'!H:H,B488,'Rugby Union - Intl Results'!C:C,"W")</f>
        <v>0</v>
      </c>
      <c r="H488">
        <f>COUNTIFS('Rugby Union - Intl Results'!B:B,E488,'Rugby Union - Intl Results'!H:H,B488,'Rugby Union - Intl Results'!C:C,"D")</f>
        <v>0</v>
      </c>
      <c r="I488">
        <f>COUNTIFS('Rugby Union - Intl Results'!B:B,E488,'Rugby Union - Intl Results'!H:H,B488,'Rugby Union - Intl Results'!C:C,"L")</f>
        <v>4</v>
      </c>
      <c r="J488">
        <f>SUMIFS('Rugby Union - Intl Results'!E:E,'Rugby Union - Intl Results'!B:B,E488,'Rugby Union - Intl Results'!H:H,B488)</f>
        <v>46</v>
      </c>
      <c r="K488">
        <f>SUMIFS('Rugby Union - Intl Results'!F:F,'Rugby Union - Intl Results'!B:B,E488,'Rugby Union - Intl Results'!H:H,B488)</f>
        <v>116</v>
      </c>
      <c r="L488">
        <f t="shared" si="14"/>
        <v>-70</v>
      </c>
      <c r="O488" t="s">
        <v>30</v>
      </c>
      <c r="U488" s="95"/>
      <c r="V488" s="95"/>
      <c r="W488" s="95"/>
    </row>
    <row r="489" spans="1:23" x14ac:dyDescent="0.25">
      <c r="A489">
        <v>1993</v>
      </c>
      <c r="B489" t="s">
        <v>2823</v>
      </c>
      <c r="D489">
        <v>1</v>
      </c>
      <c r="E489" t="s">
        <v>164</v>
      </c>
      <c r="F489" s="1">
        <f t="shared" si="17"/>
        <v>6</v>
      </c>
      <c r="G489">
        <f>COUNTIFS('Rugby Union - Intl Results'!B:B,E489,'Rugby Union - Intl Results'!H:H,B489,'Rugby Union - Intl Results'!C:C,"W")</f>
        <v>3</v>
      </c>
      <c r="H489">
        <f>COUNTIFS('Rugby Union - Intl Results'!B:B,E489,'Rugby Union - Intl Results'!H:H,B489,'Rugby Union - Intl Results'!C:C,"D")</f>
        <v>0</v>
      </c>
      <c r="I489">
        <f>COUNTIFS('Rugby Union - Intl Results'!B:B,E489,'Rugby Union - Intl Results'!H:H,B489,'Rugby Union - Intl Results'!C:C,"L")</f>
        <v>1</v>
      </c>
      <c r="J489">
        <f>SUMIFS('Rugby Union - Intl Results'!E:E,'Rugby Union - Intl Results'!B:B,E489,'Rugby Union - Intl Results'!H:H,B489)</f>
        <v>73</v>
      </c>
      <c r="K489">
        <f>SUMIFS('Rugby Union - Intl Results'!F:F,'Rugby Union - Intl Results'!B:B,E489,'Rugby Union - Intl Results'!H:H,B489)</f>
        <v>35</v>
      </c>
      <c r="L489">
        <f t="shared" si="14"/>
        <v>38</v>
      </c>
      <c r="O489" t="s">
        <v>30</v>
      </c>
      <c r="U489" s="95" t="s">
        <v>30</v>
      </c>
      <c r="V489" s="95"/>
      <c r="W489" s="95"/>
    </row>
    <row r="490" spans="1:23" x14ac:dyDescent="0.25">
      <c r="A490">
        <v>1993</v>
      </c>
      <c r="B490" t="s">
        <v>2823</v>
      </c>
      <c r="D490">
        <v>2</v>
      </c>
      <c r="E490" t="s">
        <v>503</v>
      </c>
      <c r="F490" s="1">
        <f t="shared" si="17"/>
        <v>4</v>
      </c>
      <c r="G490">
        <f>COUNTIFS('Rugby Union - Intl Results'!B:B,E490,'Rugby Union - Intl Results'!H:H,B490,'Rugby Union - Intl Results'!C:C,"W")</f>
        <v>2</v>
      </c>
      <c r="H490">
        <f>COUNTIFS('Rugby Union - Intl Results'!B:B,E490,'Rugby Union - Intl Results'!H:H,B490,'Rugby Union - Intl Results'!C:C,"D")</f>
        <v>0</v>
      </c>
      <c r="I490">
        <f>COUNTIFS('Rugby Union - Intl Results'!B:B,E490,'Rugby Union - Intl Results'!H:H,B490,'Rugby Union - Intl Results'!C:C,"L")</f>
        <v>2</v>
      </c>
      <c r="J490">
        <f>SUMIFS('Rugby Union - Intl Results'!E:E,'Rugby Union - Intl Results'!B:B,E490,'Rugby Union - Intl Results'!H:H,B490)</f>
        <v>50</v>
      </c>
      <c r="K490">
        <f>SUMIFS('Rugby Union - Intl Results'!F:F,'Rugby Union - Intl Results'!B:B,E490,'Rugby Union - Intl Results'!H:H,B490)</f>
        <v>40</v>
      </c>
      <c r="L490">
        <f t="shared" si="14"/>
        <v>10</v>
      </c>
      <c r="O490" t="s">
        <v>30</v>
      </c>
      <c r="U490" s="95"/>
      <c r="V490" s="95"/>
      <c r="W490" s="95"/>
    </row>
    <row r="491" spans="1:23" x14ac:dyDescent="0.25">
      <c r="A491">
        <v>1993</v>
      </c>
      <c r="B491" t="s">
        <v>2823</v>
      </c>
      <c r="D491">
        <v>3</v>
      </c>
      <c r="E491" t="s">
        <v>376</v>
      </c>
      <c r="F491" s="1">
        <f t="shared" si="17"/>
        <v>4</v>
      </c>
      <c r="G491">
        <f>COUNTIFS('Rugby Union - Intl Results'!B:B,E491,'Rugby Union - Intl Results'!H:H,B491,'Rugby Union - Intl Results'!C:C,"W")</f>
        <v>2</v>
      </c>
      <c r="H491">
        <f>COUNTIFS('Rugby Union - Intl Results'!B:B,E491,'Rugby Union - Intl Results'!H:H,B491,'Rugby Union - Intl Results'!C:C,"D")</f>
        <v>0</v>
      </c>
      <c r="I491">
        <f>COUNTIFS('Rugby Union - Intl Results'!B:B,E491,'Rugby Union - Intl Results'!H:H,B491,'Rugby Union - Intl Results'!C:C,"L")</f>
        <v>2</v>
      </c>
      <c r="J491">
        <f>SUMIFS('Rugby Union - Intl Results'!E:E,'Rugby Union - Intl Results'!B:B,E491,'Rugby Union - Intl Results'!H:H,B491)</f>
        <v>54</v>
      </c>
      <c r="K491">
        <f>SUMIFS('Rugby Union - Intl Results'!F:F,'Rugby Union - Intl Results'!B:B,E491,'Rugby Union - Intl Results'!H:H,B491)</f>
        <v>54</v>
      </c>
      <c r="L491">
        <f t="shared" si="14"/>
        <v>0</v>
      </c>
      <c r="O491" t="s">
        <v>30</v>
      </c>
      <c r="U491" s="95"/>
      <c r="V491" s="95"/>
      <c r="W491" s="95"/>
    </row>
    <row r="492" spans="1:23" x14ac:dyDescent="0.25">
      <c r="A492">
        <v>1993</v>
      </c>
      <c r="B492" t="s">
        <v>2823</v>
      </c>
      <c r="D492">
        <v>4</v>
      </c>
      <c r="E492" t="s">
        <v>1825</v>
      </c>
      <c r="F492" s="1">
        <f t="shared" si="17"/>
        <v>4</v>
      </c>
      <c r="G492">
        <f>COUNTIFS('Rugby Union - Intl Results'!B:B,E492,'Rugby Union - Intl Results'!H:H,B492,'Rugby Union - Intl Results'!C:C,"W")</f>
        <v>2</v>
      </c>
      <c r="H492">
        <f>COUNTIFS('Rugby Union - Intl Results'!B:B,E492,'Rugby Union - Intl Results'!H:H,B492,'Rugby Union - Intl Results'!C:C,"D")</f>
        <v>0</v>
      </c>
      <c r="I492">
        <f>COUNTIFS('Rugby Union - Intl Results'!B:B,E492,'Rugby Union - Intl Results'!H:H,B492,'Rugby Union - Intl Results'!C:C,"L")</f>
        <v>2</v>
      </c>
      <c r="J492">
        <f>SUMIFS('Rugby Union - Intl Results'!E:E,'Rugby Union - Intl Results'!B:B,E492,'Rugby Union - Intl Results'!H:H,B492)</f>
        <v>45</v>
      </c>
      <c r="K492">
        <f>SUMIFS('Rugby Union - Intl Results'!F:F,'Rugby Union - Intl Results'!B:B,E492,'Rugby Union - Intl Results'!H:H,B492)</f>
        <v>53</v>
      </c>
      <c r="L492">
        <f t="shared" si="14"/>
        <v>-8</v>
      </c>
      <c r="O492" t="s">
        <v>30</v>
      </c>
      <c r="U492" s="95"/>
      <c r="V492" s="95"/>
      <c r="W492" s="95"/>
    </row>
    <row r="493" spans="1:23" x14ac:dyDescent="0.25">
      <c r="A493">
        <v>1993</v>
      </c>
      <c r="B493" t="s">
        <v>2823</v>
      </c>
      <c r="D493">
        <v>5</v>
      </c>
      <c r="E493" t="s">
        <v>1264</v>
      </c>
      <c r="F493" s="1">
        <f t="shared" si="17"/>
        <v>2</v>
      </c>
      <c r="G493">
        <f>COUNTIFS('Rugby Union - Intl Results'!B:B,E493,'Rugby Union - Intl Results'!H:H,B493,'Rugby Union - Intl Results'!C:C,"W")</f>
        <v>1</v>
      </c>
      <c r="H493">
        <f>COUNTIFS('Rugby Union - Intl Results'!B:B,E493,'Rugby Union - Intl Results'!H:H,B493,'Rugby Union - Intl Results'!C:C,"D")</f>
        <v>0</v>
      </c>
      <c r="I493">
        <f>COUNTIFS('Rugby Union - Intl Results'!B:B,E493,'Rugby Union - Intl Results'!H:H,B493,'Rugby Union - Intl Results'!C:C,"L")</f>
        <v>3</v>
      </c>
      <c r="J493">
        <f>SUMIFS('Rugby Union - Intl Results'!E:E,'Rugby Union - Intl Results'!B:B,E493,'Rugby Union - Intl Results'!H:H,B493)</f>
        <v>34</v>
      </c>
      <c r="K493">
        <f>SUMIFS('Rugby Union - Intl Results'!F:F,'Rugby Union - Intl Results'!B:B,E493,'Rugby Union - Intl Results'!H:H,B493)</f>
        <v>74</v>
      </c>
      <c r="L493">
        <f t="shared" si="14"/>
        <v>-40</v>
      </c>
      <c r="O493" t="s">
        <v>30</v>
      </c>
      <c r="U493" s="95"/>
      <c r="V493" s="95"/>
      <c r="W493" s="95"/>
    </row>
    <row r="494" spans="1:23" x14ac:dyDescent="0.25">
      <c r="A494">
        <v>1994</v>
      </c>
      <c r="B494" t="s">
        <v>2822</v>
      </c>
      <c r="D494">
        <v>1</v>
      </c>
      <c r="E494" t="s">
        <v>1264</v>
      </c>
      <c r="F494" s="1">
        <f t="shared" si="17"/>
        <v>6</v>
      </c>
      <c r="G494">
        <f>COUNTIFS('Rugby Union - Intl Results'!B:B,E494,'Rugby Union - Intl Results'!H:H,B494,'Rugby Union - Intl Results'!C:C,"W")</f>
        <v>3</v>
      </c>
      <c r="H494">
        <f>COUNTIFS('Rugby Union - Intl Results'!B:B,E494,'Rugby Union - Intl Results'!H:H,B494,'Rugby Union - Intl Results'!C:C,"D")</f>
        <v>0</v>
      </c>
      <c r="I494">
        <f>COUNTIFS('Rugby Union - Intl Results'!B:B,E494,'Rugby Union - Intl Results'!H:H,B494,'Rugby Union - Intl Results'!C:C,"L")</f>
        <v>1</v>
      </c>
      <c r="J494">
        <f>SUMIFS('Rugby Union - Intl Results'!E:E,'Rugby Union - Intl Results'!B:B,E494,'Rugby Union - Intl Results'!H:H,B494)</f>
        <v>78</v>
      </c>
      <c r="K494">
        <f>SUMIFS('Rugby Union - Intl Results'!F:F,'Rugby Union - Intl Results'!B:B,E494,'Rugby Union - Intl Results'!H:H,B494)</f>
        <v>51</v>
      </c>
      <c r="L494">
        <f t="shared" si="14"/>
        <v>27</v>
      </c>
      <c r="O494" t="s">
        <v>30</v>
      </c>
      <c r="U494" s="95" t="s">
        <v>30</v>
      </c>
      <c r="V494" s="95"/>
      <c r="W494" s="95"/>
    </row>
    <row r="495" spans="1:23" x14ac:dyDescent="0.25">
      <c r="A495">
        <v>1994</v>
      </c>
      <c r="B495" t="s">
        <v>2822</v>
      </c>
      <c r="D495">
        <v>2</v>
      </c>
      <c r="E495" t="s">
        <v>376</v>
      </c>
      <c r="F495" s="1">
        <f t="shared" si="17"/>
        <v>6</v>
      </c>
      <c r="G495">
        <f>COUNTIFS('Rugby Union - Intl Results'!B:B,E495,'Rugby Union - Intl Results'!H:H,B495,'Rugby Union - Intl Results'!C:C,"W")</f>
        <v>3</v>
      </c>
      <c r="H495">
        <f>COUNTIFS('Rugby Union - Intl Results'!B:B,E495,'Rugby Union - Intl Results'!H:H,B495,'Rugby Union - Intl Results'!C:C,"D")</f>
        <v>0</v>
      </c>
      <c r="I495">
        <f>COUNTIFS('Rugby Union - Intl Results'!B:B,E495,'Rugby Union - Intl Results'!H:H,B495,'Rugby Union - Intl Results'!C:C,"L")</f>
        <v>1</v>
      </c>
      <c r="J495">
        <f>SUMIFS('Rugby Union - Intl Results'!E:E,'Rugby Union - Intl Results'!B:B,E495,'Rugby Union - Intl Results'!H:H,B495)</f>
        <v>60</v>
      </c>
      <c r="K495">
        <f>SUMIFS('Rugby Union - Intl Results'!F:F,'Rugby Union - Intl Results'!B:B,E495,'Rugby Union - Intl Results'!H:H,B495)</f>
        <v>49</v>
      </c>
      <c r="L495">
        <f t="shared" si="14"/>
        <v>11</v>
      </c>
      <c r="O495" t="s">
        <v>30</v>
      </c>
      <c r="U495" s="95"/>
      <c r="V495" s="95"/>
      <c r="W495" s="95"/>
    </row>
    <row r="496" spans="1:23" x14ac:dyDescent="0.25">
      <c r="A496">
        <v>1994</v>
      </c>
      <c r="B496" t="s">
        <v>2822</v>
      </c>
      <c r="D496">
        <v>3</v>
      </c>
      <c r="E496" t="s">
        <v>164</v>
      </c>
      <c r="F496" s="1">
        <f t="shared" si="17"/>
        <v>4</v>
      </c>
      <c r="G496">
        <f>COUNTIFS('Rugby Union - Intl Results'!B:B,E496,'Rugby Union - Intl Results'!H:H,B496,'Rugby Union - Intl Results'!C:C,"W")</f>
        <v>2</v>
      </c>
      <c r="H496">
        <f>COUNTIFS('Rugby Union - Intl Results'!B:B,E496,'Rugby Union - Intl Results'!H:H,B496,'Rugby Union - Intl Results'!C:C,"D")</f>
        <v>0</v>
      </c>
      <c r="I496">
        <f>COUNTIFS('Rugby Union - Intl Results'!B:B,E496,'Rugby Union - Intl Results'!H:H,B496,'Rugby Union - Intl Results'!C:C,"L")</f>
        <v>2</v>
      </c>
      <c r="J496">
        <f>SUMIFS('Rugby Union - Intl Results'!E:E,'Rugby Union - Intl Results'!B:B,E496,'Rugby Union - Intl Results'!H:H,B496)</f>
        <v>84</v>
      </c>
      <c r="K496">
        <f>SUMIFS('Rugby Union - Intl Results'!F:F,'Rugby Union - Intl Results'!B:B,E496,'Rugby Union - Intl Results'!H:H,B496)</f>
        <v>69</v>
      </c>
      <c r="L496">
        <f t="shared" si="14"/>
        <v>15</v>
      </c>
      <c r="O496" t="s">
        <v>30</v>
      </c>
      <c r="U496" s="95"/>
      <c r="V496" s="95"/>
      <c r="W496" s="95"/>
    </row>
    <row r="497" spans="1:23" x14ac:dyDescent="0.25">
      <c r="A497">
        <v>1994</v>
      </c>
      <c r="B497" t="s">
        <v>2822</v>
      </c>
      <c r="D497">
        <v>4</v>
      </c>
      <c r="E497" t="s">
        <v>1825</v>
      </c>
      <c r="F497" s="1">
        <f t="shared" si="17"/>
        <v>3</v>
      </c>
      <c r="G497">
        <f>COUNTIFS('Rugby Union - Intl Results'!B:B,E497,'Rugby Union - Intl Results'!H:H,B497,'Rugby Union - Intl Results'!C:C,"W")</f>
        <v>1</v>
      </c>
      <c r="H497">
        <f>COUNTIFS('Rugby Union - Intl Results'!B:B,E497,'Rugby Union - Intl Results'!H:H,B497,'Rugby Union - Intl Results'!C:C,"D")</f>
        <v>1</v>
      </c>
      <c r="I497">
        <f>COUNTIFS('Rugby Union - Intl Results'!B:B,E497,'Rugby Union - Intl Results'!H:H,B497,'Rugby Union - Intl Results'!C:C,"L")</f>
        <v>2</v>
      </c>
      <c r="J497">
        <f>SUMIFS('Rugby Union - Intl Results'!E:E,'Rugby Union - Intl Results'!B:B,E497,'Rugby Union - Intl Results'!H:H,B497)</f>
        <v>49</v>
      </c>
      <c r="K497">
        <f>SUMIFS('Rugby Union - Intl Results'!F:F,'Rugby Union - Intl Results'!B:B,E497,'Rugby Union - Intl Results'!H:H,B497)</f>
        <v>70</v>
      </c>
      <c r="L497">
        <f t="shared" si="14"/>
        <v>-21</v>
      </c>
      <c r="O497" t="s">
        <v>30</v>
      </c>
      <c r="U497" s="95"/>
      <c r="V497" s="95"/>
      <c r="W497" s="95"/>
    </row>
    <row r="498" spans="1:23" x14ac:dyDescent="0.25">
      <c r="A498">
        <v>1994</v>
      </c>
      <c r="B498" t="s">
        <v>2822</v>
      </c>
      <c r="D498">
        <v>5</v>
      </c>
      <c r="E498" t="s">
        <v>503</v>
      </c>
      <c r="F498" s="1">
        <f t="shared" si="17"/>
        <v>1</v>
      </c>
      <c r="G498">
        <f>COUNTIFS('Rugby Union - Intl Results'!B:B,E498,'Rugby Union - Intl Results'!H:H,B498,'Rugby Union - Intl Results'!C:C,"W")</f>
        <v>0</v>
      </c>
      <c r="H498">
        <f>COUNTIFS('Rugby Union - Intl Results'!B:B,E498,'Rugby Union - Intl Results'!H:H,B498,'Rugby Union - Intl Results'!C:C,"D")</f>
        <v>1</v>
      </c>
      <c r="I498">
        <f>COUNTIFS('Rugby Union - Intl Results'!B:B,E498,'Rugby Union - Intl Results'!H:H,B498,'Rugby Union - Intl Results'!C:C,"L")</f>
        <v>3</v>
      </c>
      <c r="J498">
        <f>SUMIFS('Rugby Union - Intl Results'!E:E,'Rugby Union - Intl Results'!B:B,E498,'Rugby Union - Intl Results'!H:H,B498)</f>
        <v>38</v>
      </c>
      <c r="K498">
        <f>SUMIFS('Rugby Union - Intl Results'!F:F,'Rugby Union - Intl Results'!B:B,E498,'Rugby Union - Intl Results'!H:H,B498)</f>
        <v>70</v>
      </c>
      <c r="L498">
        <f t="shared" si="14"/>
        <v>-32</v>
      </c>
      <c r="O498" t="s">
        <v>30</v>
      </c>
      <c r="U498" s="95"/>
      <c r="V498" s="95"/>
      <c r="W498" s="95"/>
    </row>
    <row r="499" spans="1:23" x14ac:dyDescent="0.25">
      <c r="A499">
        <v>1995</v>
      </c>
      <c r="B499" t="s">
        <v>2821</v>
      </c>
      <c r="D499">
        <v>1</v>
      </c>
      <c r="E499" t="s">
        <v>376</v>
      </c>
      <c r="F499" s="1">
        <f t="shared" si="17"/>
        <v>8</v>
      </c>
      <c r="G499">
        <f>COUNTIFS('Rugby Union - Intl Results'!B:B,E499,'Rugby Union - Intl Results'!H:H,B499,'Rugby Union - Intl Results'!C:C,"W")</f>
        <v>4</v>
      </c>
      <c r="H499">
        <f>COUNTIFS('Rugby Union - Intl Results'!B:B,E499,'Rugby Union - Intl Results'!H:H,B499,'Rugby Union - Intl Results'!C:C,"D")</f>
        <v>0</v>
      </c>
      <c r="I499">
        <f>COUNTIFS('Rugby Union - Intl Results'!B:B,E499,'Rugby Union - Intl Results'!H:H,B499,'Rugby Union - Intl Results'!C:C,"L")</f>
        <v>0</v>
      </c>
      <c r="J499">
        <f>SUMIFS('Rugby Union - Intl Results'!E:E,'Rugby Union - Intl Results'!B:B,E499,'Rugby Union - Intl Results'!H:H,B499)</f>
        <v>98</v>
      </c>
      <c r="K499">
        <f>SUMIFS('Rugby Union - Intl Results'!F:F,'Rugby Union - Intl Results'!B:B,E499,'Rugby Union - Intl Results'!H:H,B499)</f>
        <v>39</v>
      </c>
      <c r="L499">
        <f t="shared" si="14"/>
        <v>59</v>
      </c>
      <c r="O499" t="s">
        <v>30</v>
      </c>
      <c r="U499" s="95" t="s">
        <v>30</v>
      </c>
      <c r="V499" s="95" t="s">
        <v>30</v>
      </c>
      <c r="W499" s="95" t="s">
        <v>30</v>
      </c>
    </row>
    <row r="500" spans="1:23" x14ac:dyDescent="0.25">
      <c r="A500">
        <v>1995</v>
      </c>
      <c r="B500" t="s">
        <v>2821</v>
      </c>
      <c r="D500">
        <v>2</v>
      </c>
      <c r="E500" t="s">
        <v>503</v>
      </c>
      <c r="F500" s="1">
        <f t="shared" si="17"/>
        <v>6</v>
      </c>
      <c r="G500">
        <f>COUNTIFS('Rugby Union - Intl Results'!B:B,E500,'Rugby Union - Intl Results'!H:H,B500,'Rugby Union - Intl Results'!C:C,"W")</f>
        <v>3</v>
      </c>
      <c r="H500">
        <f>COUNTIFS('Rugby Union - Intl Results'!B:B,E500,'Rugby Union - Intl Results'!H:H,B500,'Rugby Union - Intl Results'!C:C,"D")</f>
        <v>0</v>
      </c>
      <c r="I500">
        <f>COUNTIFS('Rugby Union - Intl Results'!B:B,E500,'Rugby Union - Intl Results'!H:H,B500,'Rugby Union - Intl Results'!C:C,"L")</f>
        <v>1</v>
      </c>
      <c r="J500">
        <f>SUMIFS('Rugby Union - Intl Results'!E:E,'Rugby Union - Intl Results'!B:B,E500,'Rugby Union - Intl Results'!H:H,B500)</f>
        <v>87</v>
      </c>
      <c r="K500">
        <f>SUMIFS('Rugby Union - Intl Results'!F:F,'Rugby Union - Intl Results'!B:B,E500,'Rugby Union - Intl Results'!H:H,B500)</f>
        <v>71</v>
      </c>
      <c r="L500">
        <f t="shared" si="14"/>
        <v>16</v>
      </c>
      <c r="O500" t="s">
        <v>30</v>
      </c>
      <c r="U500" s="95"/>
      <c r="V500" s="95"/>
      <c r="W500" s="95"/>
    </row>
    <row r="501" spans="1:23" x14ac:dyDescent="0.25">
      <c r="A501">
        <v>1995</v>
      </c>
      <c r="B501" t="s">
        <v>2821</v>
      </c>
      <c r="D501">
        <v>3</v>
      </c>
      <c r="E501" t="s">
        <v>164</v>
      </c>
      <c r="F501" s="1">
        <f t="shared" si="17"/>
        <v>4</v>
      </c>
      <c r="G501">
        <f>COUNTIFS('Rugby Union - Intl Results'!B:B,E501,'Rugby Union - Intl Results'!H:H,B501,'Rugby Union - Intl Results'!C:C,"W")</f>
        <v>2</v>
      </c>
      <c r="H501">
        <f>COUNTIFS('Rugby Union - Intl Results'!B:B,E501,'Rugby Union - Intl Results'!H:H,B501,'Rugby Union - Intl Results'!C:C,"D")</f>
        <v>0</v>
      </c>
      <c r="I501">
        <f>COUNTIFS('Rugby Union - Intl Results'!B:B,E501,'Rugby Union - Intl Results'!H:H,B501,'Rugby Union - Intl Results'!C:C,"L")</f>
        <v>2</v>
      </c>
      <c r="J501">
        <f>SUMIFS('Rugby Union - Intl Results'!E:E,'Rugby Union - Intl Results'!B:B,E501,'Rugby Union - Intl Results'!H:H,B501)</f>
        <v>77</v>
      </c>
      <c r="K501">
        <f>SUMIFS('Rugby Union - Intl Results'!F:F,'Rugby Union - Intl Results'!B:B,E501,'Rugby Union - Intl Results'!H:H,B501)</f>
        <v>70</v>
      </c>
      <c r="L501">
        <f t="shared" si="14"/>
        <v>7</v>
      </c>
      <c r="O501" t="s">
        <v>30</v>
      </c>
      <c r="U501" s="95"/>
      <c r="V501" s="95"/>
      <c r="W501" s="95"/>
    </row>
    <row r="502" spans="1:23" x14ac:dyDescent="0.25">
      <c r="A502">
        <v>1995</v>
      </c>
      <c r="B502" t="s">
        <v>2821</v>
      </c>
      <c r="D502">
        <v>4</v>
      </c>
      <c r="E502" t="s">
        <v>1825</v>
      </c>
      <c r="F502" s="1">
        <f t="shared" si="17"/>
        <v>2</v>
      </c>
      <c r="G502">
        <f>COUNTIFS('Rugby Union - Intl Results'!B:B,E502,'Rugby Union - Intl Results'!H:H,B502,'Rugby Union - Intl Results'!C:C,"W")</f>
        <v>1</v>
      </c>
      <c r="H502">
        <f>COUNTIFS('Rugby Union - Intl Results'!B:B,E502,'Rugby Union - Intl Results'!H:H,B502,'Rugby Union - Intl Results'!C:C,"D")</f>
        <v>0</v>
      </c>
      <c r="I502">
        <f>COUNTIFS('Rugby Union - Intl Results'!B:B,E502,'Rugby Union - Intl Results'!H:H,B502,'Rugby Union - Intl Results'!C:C,"L")</f>
        <v>3</v>
      </c>
      <c r="J502">
        <f>SUMIFS('Rugby Union - Intl Results'!E:E,'Rugby Union - Intl Results'!B:B,E502,'Rugby Union - Intl Results'!H:H,B502)</f>
        <v>44</v>
      </c>
      <c r="K502">
        <f>SUMIFS('Rugby Union - Intl Results'!F:F,'Rugby Union - Intl Results'!B:B,E502,'Rugby Union - Intl Results'!H:H,B502)</f>
        <v>83</v>
      </c>
      <c r="L502">
        <f t="shared" si="14"/>
        <v>-39</v>
      </c>
      <c r="O502" t="s">
        <v>30</v>
      </c>
      <c r="U502" s="95"/>
      <c r="V502" s="95"/>
      <c r="W502" s="95"/>
    </row>
    <row r="503" spans="1:23" x14ac:dyDescent="0.25">
      <c r="A503">
        <v>1995</v>
      </c>
      <c r="B503" t="s">
        <v>2821</v>
      </c>
      <c r="D503">
        <v>5</v>
      </c>
      <c r="E503" t="s">
        <v>1264</v>
      </c>
      <c r="F503" s="1">
        <f t="shared" si="17"/>
        <v>0</v>
      </c>
      <c r="G503">
        <f>COUNTIFS('Rugby Union - Intl Results'!B:B,E503,'Rugby Union - Intl Results'!H:H,B503,'Rugby Union - Intl Results'!C:C,"W")</f>
        <v>0</v>
      </c>
      <c r="H503">
        <f>COUNTIFS('Rugby Union - Intl Results'!B:B,E503,'Rugby Union - Intl Results'!H:H,B503,'Rugby Union - Intl Results'!C:C,"D")</f>
        <v>0</v>
      </c>
      <c r="I503">
        <f>COUNTIFS('Rugby Union - Intl Results'!B:B,E503,'Rugby Union - Intl Results'!H:H,B503,'Rugby Union - Intl Results'!C:C,"L")</f>
        <v>4</v>
      </c>
      <c r="J503">
        <f>SUMIFS('Rugby Union - Intl Results'!E:E,'Rugby Union - Intl Results'!B:B,E503,'Rugby Union - Intl Results'!H:H,B503)</f>
        <v>43</v>
      </c>
      <c r="K503">
        <f>SUMIFS('Rugby Union - Intl Results'!F:F,'Rugby Union - Intl Results'!B:B,E503,'Rugby Union - Intl Results'!H:H,B503)</f>
        <v>86</v>
      </c>
      <c r="L503">
        <f t="shared" si="14"/>
        <v>-43</v>
      </c>
      <c r="O503" t="s">
        <v>30</v>
      </c>
      <c r="U503" s="95"/>
      <c r="V503" s="95"/>
      <c r="W503" s="95"/>
    </row>
    <row r="504" spans="1:23" x14ac:dyDescent="0.25">
      <c r="A504">
        <v>1995</v>
      </c>
      <c r="B504" t="s">
        <v>2715</v>
      </c>
      <c r="C504" t="s">
        <v>208</v>
      </c>
      <c r="E504" t="s">
        <v>1828</v>
      </c>
      <c r="F504" s="1">
        <f t="shared" ref="F504:F519" si="18">G504*3+H504*2+I504</f>
        <v>9</v>
      </c>
      <c r="G504">
        <f>COUNTIFS('Rugby Union - Intl Results'!B:B,E504,'Rugby Union - Intl Results'!H:H,B504,'Rugby Union - Intl Results'!C:C,"W",'Rugby Union - Intl Results'!J:J,C504)</f>
        <v>3</v>
      </c>
      <c r="H504">
        <f>COUNTIFS('Rugby Union - Intl Results'!B:B,E504,'Rugby Union - Intl Results'!H:H,B504,'Rugby Union - Intl Results'!C:C,"D",'Rugby Union - Intl Results'!J:J,C504)</f>
        <v>0</v>
      </c>
      <c r="I504">
        <f>COUNTIFS('Rugby Union - Intl Results'!B:B,E504,'Rugby Union - Intl Results'!H:H,B504,'Rugby Union - Intl Results'!C:C,"L",'Rugby Union - Intl Results'!J:J,C504)</f>
        <v>0</v>
      </c>
      <c r="J504">
        <f>SUMIFS('Rugby Union - Intl Results'!E:E,'Rugby Union - Intl Results'!B:B,E504,'Rugby Union - Intl Results'!H:H,B504,'Rugby Union - Intl Results'!J:J,C504)</f>
        <v>68</v>
      </c>
      <c r="K504">
        <f>SUMIFS('Rugby Union - Intl Results'!F:F,'Rugby Union - Intl Results'!B:B,E504,'Rugby Union - Intl Results'!H:H,B504,'Rugby Union - Intl Results'!J:J,C504)</f>
        <v>26</v>
      </c>
      <c r="L504">
        <f t="shared" si="14"/>
        <v>42</v>
      </c>
      <c r="Q504" t="s">
        <v>30</v>
      </c>
      <c r="R504" t="s">
        <v>30</v>
      </c>
      <c r="S504" t="s">
        <v>30</v>
      </c>
      <c r="T504" t="s">
        <v>30</v>
      </c>
      <c r="U504" s="95" t="s">
        <v>30</v>
      </c>
      <c r="V504" s="95"/>
      <c r="W504" s="95"/>
    </row>
    <row r="505" spans="1:23" x14ac:dyDescent="0.25">
      <c r="A505">
        <v>1995</v>
      </c>
      <c r="B505" t="s">
        <v>2715</v>
      </c>
      <c r="C505" t="s">
        <v>208</v>
      </c>
      <c r="E505" t="s">
        <v>1824</v>
      </c>
      <c r="F505" s="1">
        <f t="shared" si="18"/>
        <v>7</v>
      </c>
      <c r="G505">
        <f>COUNTIFS('Rugby Union - Intl Results'!B:B,E505,'Rugby Union - Intl Results'!H:H,B505,'Rugby Union - Intl Results'!C:C,"W",'Rugby Union - Intl Results'!J:J,C505)</f>
        <v>2</v>
      </c>
      <c r="H505">
        <f>COUNTIFS('Rugby Union - Intl Results'!B:B,E505,'Rugby Union - Intl Results'!H:H,B505,'Rugby Union - Intl Results'!C:C,"D",'Rugby Union - Intl Results'!J:J,C505)</f>
        <v>0</v>
      </c>
      <c r="I505">
        <f>COUNTIFS('Rugby Union - Intl Results'!B:B,E505,'Rugby Union - Intl Results'!H:H,B505,'Rugby Union - Intl Results'!C:C,"L",'Rugby Union - Intl Results'!J:J,C505)</f>
        <v>1</v>
      </c>
      <c r="J505">
        <f>SUMIFS('Rugby Union - Intl Results'!E:E,'Rugby Union - Intl Results'!B:B,E505,'Rugby Union - Intl Results'!H:H,B505,'Rugby Union - Intl Results'!J:J,C505)</f>
        <v>87</v>
      </c>
      <c r="K505">
        <f>SUMIFS('Rugby Union - Intl Results'!F:F,'Rugby Union - Intl Results'!B:B,E505,'Rugby Union - Intl Results'!H:H,B505,'Rugby Union - Intl Results'!J:J,C505)</f>
        <v>41</v>
      </c>
      <c r="L505">
        <f t="shared" si="14"/>
        <v>46</v>
      </c>
      <c r="Q505" t="s">
        <v>30</v>
      </c>
      <c r="R505" t="s">
        <v>30</v>
      </c>
      <c r="U505" s="95"/>
      <c r="V505" s="95"/>
      <c r="W505" s="95"/>
    </row>
    <row r="506" spans="1:23" x14ac:dyDescent="0.25">
      <c r="A506">
        <v>1995</v>
      </c>
      <c r="B506" t="s">
        <v>2715</v>
      </c>
      <c r="C506" t="s">
        <v>208</v>
      </c>
      <c r="E506" t="s">
        <v>2645</v>
      </c>
      <c r="F506" s="1">
        <f t="shared" si="18"/>
        <v>5</v>
      </c>
      <c r="G506">
        <f>COUNTIFS('Rugby Union - Intl Results'!B:B,E506,'Rugby Union - Intl Results'!H:H,B506,'Rugby Union - Intl Results'!C:C,"W",'Rugby Union - Intl Results'!J:J,C506)</f>
        <v>1</v>
      </c>
      <c r="H506">
        <f>COUNTIFS('Rugby Union - Intl Results'!B:B,E506,'Rugby Union - Intl Results'!H:H,B506,'Rugby Union - Intl Results'!C:C,"D",'Rugby Union - Intl Results'!J:J,C506)</f>
        <v>0</v>
      </c>
      <c r="I506">
        <f>COUNTIFS('Rugby Union - Intl Results'!B:B,E506,'Rugby Union - Intl Results'!H:H,B506,'Rugby Union - Intl Results'!C:C,"L",'Rugby Union - Intl Results'!J:J,C506)</f>
        <v>2</v>
      </c>
      <c r="J506">
        <f>SUMIFS('Rugby Union - Intl Results'!E:E,'Rugby Union - Intl Results'!B:B,E506,'Rugby Union - Intl Results'!H:H,B506,'Rugby Union - Intl Results'!J:J,C506)</f>
        <v>45</v>
      </c>
      <c r="K506">
        <f>SUMIFS('Rugby Union - Intl Results'!F:F,'Rugby Union - Intl Results'!B:B,E506,'Rugby Union - Intl Results'!H:H,B506,'Rugby Union - Intl Results'!J:J,C506)</f>
        <v>50</v>
      </c>
      <c r="L506">
        <f t="shared" si="14"/>
        <v>-5</v>
      </c>
      <c r="Q506" t="s">
        <v>30</v>
      </c>
      <c r="U506" s="95"/>
      <c r="V506" s="95"/>
      <c r="W506" s="95"/>
    </row>
    <row r="507" spans="1:23" x14ac:dyDescent="0.25">
      <c r="A507">
        <v>1995</v>
      </c>
      <c r="B507" t="s">
        <v>2715</v>
      </c>
      <c r="C507" t="s">
        <v>208</v>
      </c>
      <c r="E507" t="s">
        <v>397</v>
      </c>
      <c r="F507" s="1">
        <f t="shared" si="18"/>
        <v>3</v>
      </c>
      <c r="G507">
        <f>COUNTIFS('Rugby Union - Intl Results'!B:B,E507,'Rugby Union - Intl Results'!H:H,B507,'Rugby Union - Intl Results'!C:C,"W",'Rugby Union - Intl Results'!J:J,C507)</f>
        <v>0</v>
      </c>
      <c r="H507">
        <f>COUNTIFS('Rugby Union - Intl Results'!B:B,E507,'Rugby Union - Intl Results'!H:H,B507,'Rugby Union - Intl Results'!C:C,"D",'Rugby Union - Intl Results'!J:J,C507)</f>
        <v>0</v>
      </c>
      <c r="I507">
        <f>COUNTIFS('Rugby Union - Intl Results'!B:B,E507,'Rugby Union - Intl Results'!H:H,B507,'Rugby Union - Intl Results'!C:C,"L",'Rugby Union - Intl Results'!J:J,C507)</f>
        <v>3</v>
      </c>
      <c r="J507">
        <f>SUMIFS('Rugby Union - Intl Results'!E:E,'Rugby Union - Intl Results'!B:B,E507,'Rugby Union - Intl Results'!H:H,B507,'Rugby Union - Intl Results'!J:J,C507)</f>
        <v>14</v>
      </c>
      <c r="K507">
        <f>SUMIFS('Rugby Union - Intl Results'!F:F,'Rugby Union - Intl Results'!B:B,E507,'Rugby Union - Intl Results'!H:H,B507,'Rugby Union - Intl Results'!J:J,C507)</f>
        <v>97</v>
      </c>
      <c r="L507">
        <f t="shared" si="14"/>
        <v>-83</v>
      </c>
      <c r="Q507" t="s">
        <v>30</v>
      </c>
      <c r="U507" s="95"/>
      <c r="V507" s="95"/>
      <c r="W507" s="95"/>
    </row>
    <row r="508" spans="1:23" x14ac:dyDescent="0.25">
      <c r="A508">
        <v>1995</v>
      </c>
      <c r="B508" t="s">
        <v>2715</v>
      </c>
      <c r="C508" t="s">
        <v>212</v>
      </c>
      <c r="E508" t="s">
        <v>376</v>
      </c>
      <c r="F508" s="1">
        <f t="shared" si="18"/>
        <v>9</v>
      </c>
      <c r="G508">
        <f>COUNTIFS('Rugby Union - Intl Results'!B:B,E508,'Rugby Union - Intl Results'!H:H,B508,'Rugby Union - Intl Results'!C:C,"W",'Rugby Union - Intl Results'!J:J,C508)</f>
        <v>3</v>
      </c>
      <c r="H508">
        <f>COUNTIFS('Rugby Union - Intl Results'!B:B,E508,'Rugby Union - Intl Results'!H:H,B508,'Rugby Union - Intl Results'!C:C,"D",'Rugby Union - Intl Results'!J:J,C508)</f>
        <v>0</v>
      </c>
      <c r="I508">
        <f>COUNTIFS('Rugby Union - Intl Results'!B:B,E508,'Rugby Union - Intl Results'!H:H,B508,'Rugby Union - Intl Results'!C:C,"L",'Rugby Union - Intl Results'!J:J,C508)</f>
        <v>0</v>
      </c>
      <c r="J508">
        <f>SUMIFS('Rugby Union - Intl Results'!E:E,'Rugby Union - Intl Results'!B:B,E508,'Rugby Union - Intl Results'!H:H,B508,'Rugby Union - Intl Results'!J:J,C508)</f>
        <v>95</v>
      </c>
      <c r="K508">
        <f>SUMIFS('Rugby Union - Intl Results'!F:F,'Rugby Union - Intl Results'!B:B,E508,'Rugby Union - Intl Results'!H:H,B508,'Rugby Union - Intl Results'!J:J,C508)</f>
        <v>60</v>
      </c>
      <c r="L508">
        <f t="shared" si="14"/>
        <v>35</v>
      </c>
      <c r="Q508" t="s">
        <v>30</v>
      </c>
      <c r="R508" t="s">
        <v>30</v>
      </c>
      <c r="S508" t="s">
        <v>30</v>
      </c>
      <c r="U508" s="95"/>
      <c r="V508" s="95"/>
      <c r="W508" s="95"/>
    </row>
    <row r="509" spans="1:23" x14ac:dyDescent="0.25">
      <c r="A509">
        <v>1995</v>
      </c>
      <c r="B509" t="s">
        <v>2715</v>
      </c>
      <c r="C509" t="s">
        <v>212</v>
      </c>
      <c r="E509" t="s">
        <v>2717</v>
      </c>
      <c r="F509" s="1">
        <f t="shared" si="18"/>
        <v>7</v>
      </c>
      <c r="G509">
        <f>COUNTIFS('Rugby Union - Intl Results'!B:B,E509,'Rugby Union - Intl Results'!H:H,B509,'Rugby Union - Intl Results'!C:C,"W",'Rugby Union - Intl Results'!J:J,C509)</f>
        <v>2</v>
      </c>
      <c r="H509">
        <f>COUNTIFS('Rugby Union - Intl Results'!B:B,E509,'Rugby Union - Intl Results'!H:H,B509,'Rugby Union - Intl Results'!C:C,"D",'Rugby Union - Intl Results'!J:J,C509)</f>
        <v>0</v>
      </c>
      <c r="I509">
        <f>COUNTIFS('Rugby Union - Intl Results'!B:B,E509,'Rugby Union - Intl Results'!H:H,B509,'Rugby Union - Intl Results'!C:C,"L",'Rugby Union - Intl Results'!J:J,C509)</f>
        <v>1</v>
      </c>
      <c r="J509">
        <f>SUMIFS('Rugby Union - Intl Results'!E:E,'Rugby Union - Intl Results'!B:B,E509,'Rugby Union - Intl Results'!H:H,B509,'Rugby Union - Intl Results'!J:J,C509)</f>
        <v>96</v>
      </c>
      <c r="K509">
        <f>SUMIFS('Rugby Union - Intl Results'!F:F,'Rugby Union - Intl Results'!B:B,E509,'Rugby Union - Intl Results'!H:H,B509,'Rugby Union - Intl Results'!J:J,C509)</f>
        <v>88</v>
      </c>
      <c r="L509">
        <f t="shared" si="14"/>
        <v>8</v>
      </c>
      <c r="Q509" t="s">
        <v>30</v>
      </c>
      <c r="R509" t="s">
        <v>30</v>
      </c>
      <c r="U509" s="95"/>
      <c r="V509" s="95"/>
      <c r="W509" s="95"/>
    </row>
    <row r="510" spans="1:23" x14ac:dyDescent="0.25">
      <c r="A510">
        <v>1995</v>
      </c>
      <c r="B510" t="s">
        <v>2715</v>
      </c>
      <c r="C510" t="s">
        <v>212</v>
      </c>
      <c r="E510" t="s">
        <v>171</v>
      </c>
      <c r="F510" s="1">
        <f t="shared" si="18"/>
        <v>5</v>
      </c>
      <c r="G510">
        <f>COUNTIFS('Rugby Union - Intl Results'!B:B,E510,'Rugby Union - Intl Results'!H:H,B510,'Rugby Union - Intl Results'!C:C,"W",'Rugby Union - Intl Results'!J:J,C510)</f>
        <v>1</v>
      </c>
      <c r="H510">
        <f>COUNTIFS('Rugby Union - Intl Results'!B:B,E510,'Rugby Union - Intl Results'!H:H,B510,'Rugby Union - Intl Results'!C:C,"D",'Rugby Union - Intl Results'!J:J,C510)</f>
        <v>0</v>
      </c>
      <c r="I510">
        <f>COUNTIFS('Rugby Union - Intl Results'!B:B,E510,'Rugby Union - Intl Results'!H:H,B510,'Rugby Union - Intl Results'!C:C,"L",'Rugby Union - Intl Results'!J:J,C510)</f>
        <v>2</v>
      </c>
      <c r="J510">
        <f>SUMIFS('Rugby Union - Intl Results'!E:E,'Rugby Union - Intl Results'!B:B,E510,'Rugby Union - Intl Results'!H:H,B510,'Rugby Union - Intl Results'!J:J,C510)</f>
        <v>69</v>
      </c>
      <c r="K510">
        <f>SUMIFS('Rugby Union - Intl Results'!F:F,'Rugby Union - Intl Results'!B:B,E510,'Rugby Union - Intl Results'!H:H,B510,'Rugby Union - Intl Results'!J:J,C510)</f>
        <v>94</v>
      </c>
      <c r="L510">
        <f t="shared" si="14"/>
        <v>-25</v>
      </c>
      <c r="Q510" t="s">
        <v>30</v>
      </c>
      <c r="U510" s="95"/>
      <c r="V510" s="95"/>
      <c r="W510" s="95"/>
    </row>
    <row r="511" spans="1:23" x14ac:dyDescent="0.25">
      <c r="A511">
        <v>1995</v>
      </c>
      <c r="B511" t="s">
        <v>2715</v>
      </c>
      <c r="C511" t="s">
        <v>212</v>
      </c>
      <c r="E511" t="s">
        <v>1821</v>
      </c>
      <c r="F511" s="1">
        <f t="shared" si="18"/>
        <v>3</v>
      </c>
      <c r="G511">
        <f>COUNTIFS('Rugby Union - Intl Results'!B:B,E511,'Rugby Union - Intl Results'!H:H,B511,'Rugby Union - Intl Results'!C:C,"W",'Rugby Union - Intl Results'!J:J,C511)</f>
        <v>0</v>
      </c>
      <c r="H511">
        <f>COUNTIFS('Rugby Union - Intl Results'!B:B,E511,'Rugby Union - Intl Results'!H:H,B511,'Rugby Union - Intl Results'!C:C,"D",'Rugby Union - Intl Results'!J:J,C511)</f>
        <v>0</v>
      </c>
      <c r="I511">
        <f>COUNTIFS('Rugby Union - Intl Results'!B:B,E511,'Rugby Union - Intl Results'!H:H,B511,'Rugby Union - Intl Results'!C:C,"L",'Rugby Union - Intl Results'!J:J,C511)</f>
        <v>3</v>
      </c>
      <c r="J511">
        <f>SUMIFS('Rugby Union - Intl Results'!E:E,'Rugby Union - Intl Results'!B:B,E511,'Rugby Union - Intl Results'!H:H,B511,'Rugby Union - Intl Results'!J:J,C511)</f>
        <v>69</v>
      </c>
      <c r="K511">
        <f>SUMIFS('Rugby Union - Intl Results'!F:F,'Rugby Union - Intl Results'!B:B,E511,'Rugby Union - Intl Results'!H:H,B511,'Rugby Union - Intl Results'!J:J,C511)</f>
        <v>87</v>
      </c>
      <c r="L511">
        <f t="shared" si="14"/>
        <v>-18</v>
      </c>
      <c r="Q511" t="s">
        <v>30</v>
      </c>
      <c r="U511" s="95"/>
      <c r="V511" s="95"/>
      <c r="W511" s="95"/>
    </row>
    <row r="512" spans="1:23" x14ac:dyDescent="0.25">
      <c r="A512">
        <v>1995</v>
      </c>
      <c r="B512" t="s">
        <v>2715</v>
      </c>
      <c r="C512" t="s">
        <v>210</v>
      </c>
      <c r="E512" t="s">
        <v>1787</v>
      </c>
      <c r="F512" s="1">
        <f t="shared" si="18"/>
        <v>9</v>
      </c>
      <c r="G512">
        <f>COUNTIFS('Rugby Union - Intl Results'!B:B,E512,'Rugby Union - Intl Results'!H:H,B512,'Rugby Union - Intl Results'!C:C,"W",'Rugby Union - Intl Results'!J:J,C512)</f>
        <v>3</v>
      </c>
      <c r="H512">
        <f>COUNTIFS('Rugby Union - Intl Results'!B:B,E512,'Rugby Union - Intl Results'!H:H,B512,'Rugby Union - Intl Results'!C:C,"D",'Rugby Union - Intl Results'!J:J,C512)</f>
        <v>0</v>
      </c>
      <c r="I512">
        <f>COUNTIFS('Rugby Union - Intl Results'!B:B,E512,'Rugby Union - Intl Results'!H:H,B512,'Rugby Union - Intl Results'!C:C,"L",'Rugby Union - Intl Results'!J:J,C512)</f>
        <v>0</v>
      </c>
      <c r="J512">
        <f>SUMIFS('Rugby Union - Intl Results'!E:E,'Rugby Union - Intl Results'!B:B,E512,'Rugby Union - Intl Results'!H:H,B512,'Rugby Union - Intl Results'!J:J,C512)</f>
        <v>222</v>
      </c>
      <c r="K512">
        <f>SUMIFS('Rugby Union - Intl Results'!F:F,'Rugby Union - Intl Results'!B:B,E512,'Rugby Union - Intl Results'!H:H,B512,'Rugby Union - Intl Results'!J:J,C512)</f>
        <v>45</v>
      </c>
      <c r="L512">
        <f t="shared" si="14"/>
        <v>177</v>
      </c>
      <c r="Q512" t="s">
        <v>30</v>
      </c>
      <c r="R512" t="s">
        <v>30</v>
      </c>
      <c r="S512" t="s">
        <v>30</v>
      </c>
      <c r="T512" t="s">
        <v>30</v>
      </c>
      <c r="U512" s="95"/>
      <c r="V512" s="95"/>
      <c r="W512" s="95"/>
    </row>
    <row r="513" spans="1:23" x14ac:dyDescent="0.25">
      <c r="A513">
        <v>1995</v>
      </c>
      <c r="B513" t="s">
        <v>2715</v>
      </c>
      <c r="C513" t="s">
        <v>210</v>
      </c>
      <c r="E513" t="s">
        <v>1825</v>
      </c>
      <c r="F513" s="1">
        <f t="shared" si="18"/>
        <v>7</v>
      </c>
      <c r="G513">
        <f>COUNTIFS('Rugby Union - Intl Results'!B:B,E513,'Rugby Union - Intl Results'!H:H,B513,'Rugby Union - Intl Results'!C:C,"W",'Rugby Union - Intl Results'!J:J,C513)</f>
        <v>2</v>
      </c>
      <c r="H513">
        <f>COUNTIFS('Rugby Union - Intl Results'!B:B,E513,'Rugby Union - Intl Results'!H:H,B513,'Rugby Union - Intl Results'!C:C,"D",'Rugby Union - Intl Results'!J:J,C513)</f>
        <v>0</v>
      </c>
      <c r="I513">
        <f>COUNTIFS('Rugby Union - Intl Results'!B:B,E513,'Rugby Union - Intl Results'!H:H,B513,'Rugby Union - Intl Results'!C:C,"L",'Rugby Union - Intl Results'!J:J,C513)</f>
        <v>1</v>
      </c>
      <c r="J513">
        <f>SUMIFS('Rugby Union - Intl Results'!E:E,'Rugby Union - Intl Results'!B:B,E513,'Rugby Union - Intl Results'!H:H,B513,'Rugby Union - Intl Results'!J:J,C513)</f>
        <v>93</v>
      </c>
      <c r="K513">
        <f>SUMIFS('Rugby Union - Intl Results'!F:F,'Rugby Union - Intl Results'!B:B,E513,'Rugby Union - Intl Results'!H:H,B513,'Rugby Union - Intl Results'!J:J,C513)</f>
        <v>94</v>
      </c>
      <c r="L513">
        <f t="shared" si="14"/>
        <v>-1</v>
      </c>
      <c r="Q513" t="s">
        <v>30</v>
      </c>
      <c r="R513" t="s">
        <v>30</v>
      </c>
      <c r="U513" s="95"/>
      <c r="V513" s="95"/>
      <c r="W513" s="95"/>
    </row>
    <row r="514" spans="1:23" x14ac:dyDescent="0.25">
      <c r="A514">
        <v>1995</v>
      </c>
      <c r="B514" t="s">
        <v>2715</v>
      </c>
      <c r="C514" t="s">
        <v>210</v>
      </c>
      <c r="E514" t="s">
        <v>1264</v>
      </c>
      <c r="F514" s="1">
        <f t="shared" si="18"/>
        <v>5</v>
      </c>
      <c r="G514">
        <f>COUNTIFS('Rugby Union - Intl Results'!B:B,E514,'Rugby Union - Intl Results'!H:H,B514,'Rugby Union - Intl Results'!C:C,"W",'Rugby Union - Intl Results'!J:J,C514)</f>
        <v>1</v>
      </c>
      <c r="H514">
        <f>COUNTIFS('Rugby Union - Intl Results'!B:B,E514,'Rugby Union - Intl Results'!H:H,B514,'Rugby Union - Intl Results'!C:C,"D",'Rugby Union - Intl Results'!J:J,C514)</f>
        <v>0</v>
      </c>
      <c r="I514">
        <f>COUNTIFS('Rugby Union - Intl Results'!B:B,E514,'Rugby Union - Intl Results'!H:H,B514,'Rugby Union - Intl Results'!C:C,"L",'Rugby Union - Intl Results'!J:J,C514)</f>
        <v>2</v>
      </c>
      <c r="J514">
        <f>SUMIFS('Rugby Union - Intl Results'!E:E,'Rugby Union - Intl Results'!B:B,E514,'Rugby Union - Intl Results'!H:H,B514,'Rugby Union - Intl Results'!J:J,C514)</f>
        <v>89</v>
      </c>
      <c r="K514">
        <f>SUMIFS('Rugby Union - Intl Results'!F:F,'Rugby Union - Intl Results'!B:B,E514,'Rugby Union - Intl Results'!H:H,B514,'Rugby Union - Intl Results'!J:J,C514)</f>
        <v>68</v>
      </c>
      <c r="L514">
        <f t="shared" ref="L514:L577" si="19">J514-K514</f>
        <v>21</v>
      </c>
      <c r="Q514" t="s">
        <v>30</v>
      </c>
      <c r="U514" s="95"/>
      <c r="V514" s="95"/>
      <c r="W514" s="95"/>
    </row>
    <row r="515" spans="1:23" x14ac:dyDescent="0.25">
      <c r="A515">
        <v>1995</v>
      </c>
      <c r="B515" t="s">
        <v>2715</v>
      </c>
      <c r="C515" t="s">
        <v>210</v>
      </c>
      <c r="E515" t="s">
        <v>1823</v>
      </c>
      <c r="F515" s="1">
        <f t="shared" si="18"/>
        <v>3</v>
      </c>
      <c r="G515">
        <f>COUNTIFS('Rugby Union - Intl Results'!B:B,E515,'Rugby Union - Intl Results'!H:H,B515,'Rugby Union - Intl Results'!C:C,"W",'Rugby Union - Intl Results'!J:J,C515)</f>
        <v>0</v>
      </c>
      <c r="H515">
        <f>COUNTIFS('Rugby Union - Intl Results'!B:B,E515,'Rugby Union - Intl Results'!H:H,B515,'Rugby Union - Intl Results'!C:C,"D",'Rugby Union - Intl Results'!J:J,C515)</f>
        <v>0</v>
      </c>
      <c r="I515">
        <f>COUNTIFS('Rugby Union - Intl Results'!B:B,E515,'Rugby Union - Intl Results'!H:H,B515,'Rugby Union - Intl Results'!C:C,"L",'Rugby Union - Intl Results'!J:J,C515)</f>
        <v>3</v>
      </c>
      <c r="J515">
        <f>SUMIFS('Rugby Union - Intl Results'!E:E,'Rugby Union - Intl Results'!B:B,E515,'Rugby Union - Intl Results'!H:H,B515,'Rugby Union - Intl Results'!J:J,C515)</f>
        <v>55</v>
      </c>
      <c r="K515">
        <f>SUMIFS('Rugby Union - Intl Results'!F:F,'Rugby Union - Intl Results'!B:B,E515,'Rugby Union - Intl Results'!H:H,B515,'Rugby Union - Intl Results'!J:J,C515)</f>
        <v>252</v>
      </c>
      <c r="L515">
        <f t="shared" si="19"/>
        <v>-197</v>
      </c>
      <c r="Q515" t="s">
        <v>30</v>
      </c>
      <c r="U515" s="95"/>
      <c r="V515" s="95"/>
      <c r="W515" s="95"/>
    </row>
    <row r="516" spans="1:23" x14ac:dyDescent="0.25">
      <c r="A516">
        <v>1995</v>
      </c>
      <c r="B516" t="s">
        <v>2715</v>
      </c>
      <c r="C516" t="s">
        <v>207</v>
      </c>
      <c r="E516" t="s">
        <v>164</v>
      </c>
      <c r="F516" s="1">
        <f t="shared" si="18"/>
        <v>9</v>
      </c>
      <c r="G516">
        <f>COUNTIFS('Rugby Union - Intl Results'!B:B,E516,'Rugby Union - Intl Results'!H:H,B516,'Rugby Union - Intl Results'!C:C,"W",'Rugby Union - Intl Results'!J:J,C516)</f>
        <v>3</v>
      </c>
      <c r="H516">
        <f>COUNTIFS('Rugby Union - Intl Results'!B:B,E516,'Rugby Union - Intl Results'!H:H,B516,'Rugby Union - Intl Results'!C:C,"D",'Rugby Union - Intl Results'!J:J,C516)</f>
        <v>0</v>
      </c>
      <c r="I516">
        <f>COUNTIFS('Rugby Union - Intl Results'!B:B,E516,'Rugby Union - Intl Results'!H:H,B516,'Rugby Union - Intl Results'!C:C,"L",'Rugby Union - Intl Results'!J:J,C516)</f>
        <v>0</v>
      </c>
      <c r="J516">
        <f>SUMIFS('Rugby Union - Intl Results'!E:E,'Rugby Union - Intl Results'!B:B,E516,'Rugby Union - Intl Results'!H:H,B516,'Rugby Union - Intl Results'!J:J,C516)</f>
        <v>114</v>
      </c>
      <c r="K516">
        <f>SUMIFS('Rugby Union - Intl Results'!F:F,'Rugby Union - Intl Results'!B:B,E516,'Rugby Union - Intl Results'!H:H,B516,'Rugby Union - Intl Results'!J:J,C516)</f>
        <v>47</v>
      </c>
      <c r="L516">
        <f t="shared" si="19"/>
        <v>67</v>
      </c>
      <c r="Q516" t="s">
        <v>30</v>
      </c>
      <c r="R516" t="s">
        <v>30</v>
      </c>
      <c r="S516" t="s">
        <v>30</v>
      </c>
      <c r="U516" s="95"/>
      <c r="V516" s="95"/>
      <c r="W516" s="95"/>
    </row>
    <row r="517" spans="1:23" x14ac:dyDescent="0.25">
      <c r="A517">
        <v>1995</v>
      </c>
      <c r="B517" t="s">
        <v>2715</v>
      </c>
      <c r="C517" t="s">
        <v>207</v>
      </c>
      <c r="E517" t="s">
        <v>503</v>
      </c>
      <c r="F517" s="1">
        <f t="shared" si="18"/>
        <v>7</v>
      </c>
      <c r="G517">
        <f>COUNTIFS('Rugby Union - Intl Results'!B:B,E517,'Rugby Union - Intl Results'!H:H,B517,'Rugby Union - Intl Results'!C:C,"W",'Rugby Union - Intl Results'!J:J,C517)</f>
        <v>2</v>
      </c>
      <c r="H517">
        <f>COUNTIFS('Rugby Union - Intl Results'!B:B,E517,'Rugby Union - Intl Results'!H:H,B517,'Rugby Union - Intl Results'!C:C,"D",'Rugby Union - Intl Results'!J:J,C517)</f>
        <v>0</v>
      </c>
      <c r="I517">
        <f>COUNTIFS('Rugby Union - Intl Results'!B:B,E517,'Rugby Union - Intl Results'!H:H,B517,'Rugby Union - Intl Results'!C:C,"L",'Rugby Union - Intl Results'!J:J,C517)</f>
        <v>1</v>
      </c>
      <c r="J517">
        <f>SUMIFS('Rugby Union - Intl Results'!E:E,'Rugby Union - Intl Results'!B:B,E517,'Rugby Union - Intl Results'!H:H,B517,'Rugby Union - Intl Results'!J:J,C517)</f>
        <v>149</v>
      </c>
      <c r="K517">
        <f>SUMIFS('Rugby Union - Intl Results'!F:F,'Rugby Union - Intl Results'!B:B,E517,'Rugby Union - Intl Results'!H:H,B517,'Rugby Union - Intl Results'!J:J,C517)</f>
        <v>27</v>
      </c>
      <c r="L517">
        <f t="shared" si="19"/>
        <v>122</v>
      </c>
      <c r="Q517" t="s">
        <v>30</v>
      </c>
      <c r="R517" t="s">
        <v>30</v>
      </c>
      <c r="U517" s="95"/>
      <c r="V517" s="95"/>
      <c r="W517" s="95"/>
    </row>
    <row r="518" spans="1:23" x14ac:dyDescent="0.25">
      <c r="A518">
        <v>1995</v>
      </c>
      <c r="B518" t="s">
        <v>2715</v>
      </c>
      <c r="C518" t="s">
        <v>207</v>
      </c>
      <c r="E518" t="s">
        <v>2631</v>
      </c>
      <c r="F518" s="1">
        <f t="shared" si="18"/>
        <v>5</v>
      </c>
      <c r="G518">
        <f>COUNTIFS('Rugby Union - Intl Results'!B:B,E518,'Rugby Union - Intl Results'!H:H,B518,'Rugby Union - Intl Results'!C:C,"W",'Rugby Union - Intl Results'!J:J,C518)</f>
        <v>1</v>
      </c>
      <c r="H518">
        <f>COUNTIFS('Rugby Union - Intl Results'!B:B,E518,'Rugby Union - Intl Results'!H:H,B518,'Rugby Union - Intl Results'!C:C,"D",'Rugby Union - Intl Results'!J:J,C518)</f>
        <v>0</v>
      </c>
      <c r="I518">
        <f>COUNTIFS('Rugby Union - Intl Results'!B:B,E518,'Rugby Union - Intl Results'!H:H,B518,'Rugby Union - Intl Results'!C:C,"L",'Rugby Union - Intl Results'!J:J,C518)</f>
        <v>2</v>
      </c>
      <c r="J518">
        <f>SUMIFS('Rugby Union - Intl Results'!E:E,'Rugby Union - Intl Results'!B:B,E518,'Rugby Union - Intl Results'!H:H,B518,'Rugby Union - Intl Results'!J:J,C518)</f>
        <v>44</v>
      </c>
      <c r="K518">
        <f>SUMIFS('Rugby Union - Intl Results'!F:F,'Rugby Union - Intl Results'!B:B,E518,'Rugby Union - Intl Results'!H:H,B518,'Rugby Union - Intl Results'!J:J,C518)</f>
        <v>90</v>
      </c>
      <c r="L518">
        <f t="shared" si="19"/>
        <v>-46</v>
      </c>
      <c r="Q518" t="s">
        <v>30</v>
      </c>
      <c r="U518" s="95"/>
      <c r="V518" s="95"/>
      <c r="W518" s="95"/>
    </row>
    <row r="519" spans="1:23" x14ac:dyDescent="0.25">
      <c r="A519">
        <v>1995</v>
      </c>
      <c r="B519" t="s">
        <v>2715</v>
      </c>
      <c r="C519" t="s">
        <v>207</v>
      </c>
      <c r="E519" t="s">
        <v>2721</v>
      </c>
      <c r="F519" s="1">
        <f t="shared" si="18"/>
        <v>3</v>
      </c>
      <c r="G519">
        <f>COUNTIFS('Rugby Union - Intl Results'!B:B,E519,'Rugby Union - Intl Results'!H:H,B519,'Rugby Union - Intl Results'!C:C,"W",'Rugby Union - Intl Results'!J:J,C519)</f>
        <v>0</v>
      </c>
      <c r="H519">
        <f>COUNTIFS('Rugby Union - Intl Results'!B:B,E519,'Rugby Union - Intl Results'!H:H,B519,'Rugby Union - Intl Results'!C:C,"D",'Rugby Union - Intl Results'!J:J,C519)</f>
        <v>0</v>
      </c>
      <c r="I519">
        <f>COUNTIFS('Rugby Union - Intl Results'!B:B,E519,'Rugby Union - Intl Results'!H:H,B519,'Rugby Union - Intl Results'!C:C,"L",'Rugby Union - Intl Results'!J:J,C519)</f>
        <v>3</v>
      </c>
      <c r="J519">
        <f>SUMIFS('Rugby Union - Intl Results'!E:E,'Rugby Union - Intl Results'!B:B,E519,'Rugby Union - Intl Results'!H:H,B519,'Rugby Union - Intl Results'!J:J,C519)</f>
        <v>29</v>
      </c>
      <c r="K519">
        <f>SUMIFS('Rugby Union - Intl Results'!F:F,'Rugby Union - Intl Results'!B:B,E519,'Rugby Union - Intl Results'!H:H,B519,'Rugby Union - Intl Results'!J:J,C519)</f>
        <v>172</v>
      </c>
      <c r="L519">
        <f t="shared" si="19"/>
        <v>-143</v>
      </c>
      <c r="Q519" t="s">
        <v>30</v>
      </c>
      <c r="U519" s="95"/>
      <c r="V519" s="95"/>
      <c r="W519" s="95"/>
    </row>
    <row r="520" spans="1:23" x14ac:dyDescent="0.25">
      <c r="A520">
        <v>1996</v>
      </c>
      <c r="B520" t="s">
        <v>2820</v>
      </c>
      <c r="D520">
        <v>1</v>
      </c>
      <c r="E520" t="s">
        <v>376</v>
      </c>
      <c r="F520" s="1">
        <f>G520*2+H520</f>
        <v>6</v>
      </c>
      <c r="G520">
        <f>COUNTIFS('Rugby Union - Intl Results'!B:B,E520,'Rugby Union - Intl Results'!H:H,B520,'Rugby Union - Intl Results'!C:C,"W")</f>
        <v>3</v>
      </c>
      <c r="H520">
        <f>COUNTIFS('Rugby Union - Intl Results'!B:B,E520,'Rugby Union - Intl Results'!H:H,B520,'Rugby Union - Intl Results'!C:C,"D")</f>
        <v>0</v>
      </c>
      <c r="I520">
        <f>COUNTIFS('Rugby Union - Intl Results'!B:B,E520,'Rugby Union - Intl Results'!H:H,B520,'Rugby Union - Intl Results'!C:C,"L")</f>
        <v>1</v>
      </c>
      <c r="J520">
        <f>SUMIFS('Rugby Union - Intl Results'!E:E,'Rugby Union - Intl Results'!B:B,E520,'Rugby Union - Intl Results'!H:H,B520)</f>
        <v>79</v>
      </c>
      <c r="K520">
        <f>SUMIFS('Rugby Union - Intl Results'!F:F,'Rugby Union - Intl Results'!B:B,E520,'Rugby Union - Intl Results'!H:H,B520)</f>
        <v>54</v>
      </c>
      <c r="L520">
        <f t="shared" si="19"/>
        <v>25</v>
      </c>
      <c r="O520" t="s">
        <v>30</v>
      </c>
      <c r="U520" s="95" t="s">
        <v>30</v>
      </c>
      <c r="V520" s="95" t="s">
        <v>30</v>
      </c>
      <c r="W520" s="95"/>
    </row>
    <row r="521" spans="1:23" x14ac:dyDescent="0.25">
      <c r="A521">
        <v>1996</v>
      </c>
      <c r="B521" t="s">
        <v>2820</v>
      </c>
      <c r="D521">
        <v>2</v>
      </c>
      <c r="E521" t="s">
        <v>503</v>
      </c>
      <c r="F521" s="1">
        <f>G521*2+H521</f>
        <v>6</v>
      </c>
      <c r="G521">
        <f>COUNTIFS('Rugby Union - Intl Results'!B:B,E521,'Rugby Union - Intl Results'!H:H,B521,'Rugby Union - Intl Results'!C:C,"W")</f>
        <v>3</v>
      </c>
      <c r="H521">
        <f>COUNTIFS('Rugby Union - Intl Results'!B:B,E521,'Rugby Union - Intl Results'!H:H,B521,'Rugby Union - Intl Results'!C:C,"D")</f>
        <v>0</v>
      </c>
      <c r="I521">
        <f>COUNTIFS('Rugby Union - Intl Results'!B:B,E521,'Rugby Union - Intl Results'!H:H,B521,'Rugby Union - Intl Results'!C:C,"L")</f>
        <v>1</v>
      </c>
      <c r="J521">
        <f>SUMIFS('Rugby Union - Intl Results'!E:E,'Rugby Union - Intl Results'!B:B,E521,'Rugby Union - Intl Results'!H:H,B521)</f>
        <v>60</v>
      </c>
      <c r="K521">
        <f>SUMIFS('Rugby Union - Intl Results'!F:F,'Rugby Union - Intl Results'!B:B,E521,'Rugby Union - Intl Results'!H:H,B521)</f>
        <v>56</v>
      </c>
      <c r="L521">
        <f t="shared" si="19"/>
        <v>4</v>
      </c>
      <c r="O521" t="s">
        <v>30</v>
      </c>
      <c r="U521" s="95"/>
      <c r="V521" s="95"/>
      <c r="W521" s="95"/>
    </row>
    <row r="522" spans="1:23" x14ac:dyDescent="0.25">
      <c r="A522">
        <v>1996</v>
      </c>
      <c r="B522" t="s">
        <v>2820</v>
      </c>
      <c r="D522">
        <v>3</v>
      </c>
      <c r="E522" t="s">
        <v>164</v>
      </c>
      <c r="F522" s="1">
        <f>G522*2+H522</f>
        <v>4</v>
      </c>
      <c r="G522">
        <f>COUNTIFS('Rugby Union - Intl Results'!B:B,E522,'Rugby Union - Intl Results'!H:H,B522,'Rugby Union - Intl Results'!C:C,"W")</f>
        <v>2</v>
      </c>
      <c r="H522">
        <f>COUNTIFS('Rugby Union - Intl Results'!B:B,E522,'Rugby Union - Intl Results'!H:H,B522,'Rugby Union - Intl Results'!C:C,"D")</f>
        <v>0</v>
      </c>
      <c r="I522">
        <f>COUNTIFS('Rugby Union - Intl Results'!B:B,E522,'Rugby Union - Intl Results'!H:H,B522,'Rugby Union - Intl Results'!C:C,"L")</f>
        <v>2</v>
      </c>
      <c r="J522">
        <f>SUMIFS('Rugby Union - Intl Results'!E:E,'Rugby Union - Intl Results'!B:B,E522,'Rugby Union - Intl Results'!H:H,B522)</f>
        <v>89</v>
      </c>
      <c r="K522">
        <f>SUMIFS('Rugby Union - Intl Results'!F:F,'Rugby Union - Intl Results'!B:B,E522,'Rugby Union - Intl Results'!H:H,B522)</f>
        <v>57</v>
      </c>
      <c r="L522">
        <f t="shared" si="19"/>
        <v>32</v>
      </c>
      <c r="O522" t="s">
        <v>30</v>
      </c>
      <c r="U522" s="95"/>
      <c r="V522" s="95"/>
      <c r="W522" s="95"/>
    </row>
    <row r="523" spans="1:23" x14ac:dyDescent="0.25">
      <c r="A523">
        <v>1996</v>
      </c>
      <c r="B523" t="s">
        <v>2820</v>
      </c>
      <c r="D523">
        <v>4</v>
      </c>
      <c r="E523" t="s">
        <v>1264</v>
      </c>
      <c r="F523" s="1">
        <f>G523*2+H523</f>
        <v>2</v>
      </c>
      <c r="G523">
        <f>COUNTIFS('Rugby Union - Intl Results'!B:B,E523,'Rugby Union - Intl Results'!H:H,B523,'Rugby Union - Intl Results'!C:C,"W")</f>
        <v>1</v>
      </c>
      <c r="H523">
        <f>COUNTIFS('Rugby Union - Intl Results'!B:B,E523,'Rugby Union - Intl Results'!H:H,B523,'Rugby Union - Intl Results'!C:C,"D")</f>
        <v>0</v>
      </c>
      <c r="I523">
        <f>COUNTIFS('Rugby Union - Intl Results'!B:B,E523,'Rugby Union - Intl Results'!H:H,B523,'Rugby Union - Intl Results'!C:C,"L")</f>
        <v>3</v>
      </c>
      <c r="J523">
        <f>SUMIFS('Rugby Union - Intl Results'!E:E,'Rugby Union - Intl Results'!B:B,E523,'Rugby Union - Intl Results'!H:H,B523)</f>
        <v>62</v>
      </c>
      <c r="K523">
        <f>SUMIFS('Rugby Union - Intl Results'!F:F,'Rugby Union - Intl Results'!B:B,E523,'Rugby Union - Intl Results'!H:H,B523)</f>
        <v>82</v>
      </c>
      <c r="L523">
        <f t="shared" si="19"/>
        <v>-20</v>
      </c>
      <c r="O523" t="s">
        <v>30</v>
      </c>
      <c r="U523" s="95"/>
      <c r="V523" s="95"/>
      <c r="W523" s="95"/>
    </row>
    <row r="524" spans="1:23" x14ac:dyDescent="0.25">
      <c r="A524">
        <v>1996</v>
      </c>
      <c r="B524" t="s">
        <v>2820</v>
      </c>
      <c r="D524">
        <v>5</v>
      </c>
      <c r="E524" t="s">
        <v>1825</v>
      </c>
      <c r="F524" s="1">
        <f>G524*2+H524</f>
        <v>2</v>
      </c>
      <c r="G524">
        <f>COUNTIFS('Rugby Union - Intl Results'!B:B,E524,'Rugby Union - Intl Results'!H:H,B524,'Rugby Union - Intl Results'!C:C,"W")</f>
        <v>1</v>
      </c>
      <c r="H524">
        <f>COUNTIFS('Rugby Union - Intl Results'!B:B,E524,'Rugby Union - Intl Results'!H:H,B524,'Rugby Union - Intl Results'!C:C,"D")</f>
        <v>0</v>
      </c>
      <c r="I524">
        <f>COUNTIFS('Rugby Union - Intl Results'!B:B,E524,'Rugby Union - Intl Results'!H:H,B524,'Rugby Union - Intl Results'!C:C,"L")</f>
        <v>3</v>
      </c>
      <c r="J524">
        <f>SUMIFS('Rugby Union - Intl Results'!E:E,'Rugby Union - Intl Results'!B:B,E524,'Rugby Union - Intl Results'!H:H,B524)</f>
        <v>65</v>
      </c>
      <c r="K524">
        <f>SUMIFS('Rugby Union - Intl Results'!F:F,'Rugby Union - Intl Results'!B:B,E524,'Rugby Union - Intl Results'!H:H,B524)</f>
        <v>106</v>
      </c>
      <c r="L524">
        <f t="shared" si="19"/>
        <v>-41</v>
      </c>
      <c r="O524" t="s">
        <v>30</v>
      </c>
      <c r="U524" s="95"/>
      <c r="V524" s="95"/>
      <c r="W524" s="95"/>
    </row>
    <row r="525" spans="1:23" x14ac:dyDescent="0.25">
      <c r="A525">
        <v>1996</v>
      </c>
      <c r="B525" t="s">
        <v>2787</v>
      </c>
      <c r="D525">
        <v>1</v>
      </c>
      <c r="E525" t="s">
        <v>1787</v>
      </c>
      <c r="F525" s="97">
        <f>G525*4+H525*2+M525+SUMIFS('Rugby Union - Intl Results'!U:U,'Rugby Union - Intl Results'!B:B,E525,'Rugby Union - Intl Results'!H:H,B525)+IF(G525=5,3,0)</f>
        <v>17</v>
      </c>
      <c r="G525">
        <f>COUNTIFS('Rugby Union - Intl Results'!B:B,E525,'Rugby Union - Intl Results'!H:H,B525,'Rugby Union - Intl Results'!C:C,"W")</f>
        <v>4</v>
      </c>
      <c r="H525">
        <f>COUNTIFS('Rugby Union - Intl Results'!B:B,E525,'Rugby Union - Intl Results'!H:H,B525,'Rugby Union - Intl Results'!C:C,"D")</f>
        <v>0</v>
      </c>
      <c r="I525">
        <f>COUNTIFS('Rugby Union - Intl Results'!B:B,E525,'Rugby Union - Intl Results'!H:H,B525,'Rugby Union - Intl Results'!C:C,"L")</f>
        <v>0</v>
      </c>
      <c r="J525">
        <f>SUMIFS('Rugby Union - Intl Results'!E:E,'Rugby Union - Intl Results'!B:B,E525,'Rugby Union - Intl Results'!H:H,B525)</f>
        <v>119</v>
      </c>
      <c r="K525">
        <f>SUMIFS('Rugby Union - Intl Results'!F:F,'Rugby Union - Intl Results'!B:B,E525,'Rugby Union - Intl Results'!H:H,B525)</f>
        <v>60</v>
      </c>
      <c r="L525">
        <f t="shared" si="19"/>
        <v>59</v>
      </c>
      <c r="M525">
        <v>1</v>
      </c>
      <c r="N525">
        <f>SUMIFS('Rugby Union - Intl Results'!U:U,'Rugby Union - Intl Results'!B:B,E525,'Rugby Union - Intl Results'!H:H,B525)</f>
        <v>0</v>
      </c>
      <c r="P525" t="s">
        <v>30</v>
      </c>
      <c r="U525" s="95" t="s">
        <v>30</v>
      </c>
      <c r="V525" s="95"/>
      <c r="W525" s="95"/>
    </row>
    <row r="526" spans="1:23" x14ac:dyDescent="0.25">
      <c r="A526">
        <v>1996</v>
      </c>
      <c r="B526" t="s">
        <v>2787</v>
      </c>
      <c r="D526">
        <v>2</v>
      </c>
      <c r="E526" t="s">
        <v>1828</v>
      </c>
      <c r="F526" s="97">
        <f>G526*4+H526*2+M526+SUMIFS('Rugby Union - Intl Results'!U:U,'Rugby Union - Intl Results'!B:B,E526,'Rugby Union - Intl Results'!H:H,B526)+IF(G526=5,3,0)</f>
        <v>6</v>
      </c>
      <c r="G526">
        <f>COUNTIFS('Rugby Union - Intl Results'!B:B,E526,'Rugby Union - Intl Results'!H:H,B526,'Rugby Union - Intl Results'!C:C,"W")</f>
        <v>1</v>
      </c>
      <c r="H526">
        <f>COUNTIFS('Rugby Union - Intl Results'!B:B,E526,'Rugby Union - Intl Results'!H:H,B526,'Rugby Union - Intl Results'!C:C,"D")</f>
        <v>0</v>
      </c>
      <c r="I526">
        <f>COUNTIFS('Rugby Union - Intl Results'!B:B,E526,'Rugby Union - Intl Results'!H:H,B526,'Rugby Union - Intl Results'!C:C,"L")</f>
        <v>3</v>
      </c>
      <c r="J526">
        <f>SUMIFS('Rugby Union - Intl Results'!E:E,'Rugby Union - Intl Results'!B:B,E526,'Rugby Union - Intl Results'!H:H,B526)</f>
        <v>70</v>
      </c>
      <c r="K526">
        <f>SUMIFS('Rugby Union - Intl Results'!F:F,'Rugby Union - Intl Results'!B:B,E526,'Rugby Union - Intl Results'!H:H,B526)</f>
        <v>84</v>
      </c>
      <c r="L526">
        <f t="shared" si="19"/>
        <v>-14</v>
      </c>
      <c r="M526">
        <v>0</v>
      </c>
      <c r="N526">
        <f>SUMIFS('Rugby Union - Intl Results'!U:U,'Rugby Union - Intl Results'!B:B,E526,'Rugby Union - Intl Results'!H:H,B526)</f>
        <v>2</v>
      </c>
      <c r="P526" t="s">
        <v>30</v>
      </c>
      <c r="U526" s="95"/>
      <c r="V526" s="95"/>
      <c r="W526" s="95"/>
    </row>
    <row r="527" spans="1:23" x14ac:dyDescent="0.25">
      <c r="A527">
        <v>1996</v>
      </c>
      <c r="B527" t="s">
        <v>2787</v>
      </c>
      <c r="D527">
        <v>3</v>
      </c>
      <c r="E527" t="s">
        <v>1824</v>
      </c>
      <c r="F527" s="97">
        <f>G527*4+H527*2+M527+SUMIFS('Rugby Union - Intl Results'!U:U,'Rugby Union - Intl Results'!B:B,E527,'Rugby Union - Intl Results'!H:H,B527)+IF(G527=5,3,0)</f>
        <v>6</v>
      </c>
      <c r="G527">
        <f>COUNTIFS('Rugby Union - Intl Results'!B:B,E527,'Rugby Union - Intl Results'!H:H,B527,'Rugby Union - Intl Results'!C:C,"W")</f>
        <v>1</v>
      </c>
      <c r="H527">
        <f>COUNTIFS('Rugby Union - Intl Results'!B:B,E527,'Rugby Union - Intl Results'!H:H,B527,'Rugby Union - Intl Results'!C:C,"D")</f>
        <v>0</v>
      </c>
      <c r="I527">
        <f>COUNTIFS('Rugby Union - Intl Results'!B:B,E527,'Rugby Union - Intl Results'!H:H,B527,'Rugby Union - Intl Results'!C:C,"L")</f>
        <v>3</v>
      </c>
      <c r="J527">
        <f>SUMIFS('Rugby Union - Intl Results'!E:E,'Rugby Union - Intl Results'!B:B,E527,'Rugby Union - Intl Results'!H:H,B527)</f>
        <v>71</v>
      </c>
      <c r="K527">
        <f>SUMIFS('Rugby Union - Intl Results'!F:F,'Rugby Union - Intl Results'!B:B,E527,'Rugby Union - Intl Results'!H:H,B527)</f>
        <v>116</v>
      </c>
      <c r="L527">
        <f t="shared" si="19"/>
        <v>-45</v>
      </c>
      <c r="M527">
        <v>0</v>
      </c>
      <c r="N527">
        <f>SUMIFS('Rugby Union - Intl Results'!U:U,'Rugby Union - Intl Results'!B:B,E527,'Rugby Union - Intl Results'!H:H,B527)</f>
        <v>2</v>
      </c>
      <c r="P527" t="s">
        <v>30</v>
      </c>
      <c r="U527" s="95"/>
      <c r="V527" s="95"/>
      <c r="W527" s="95"/>
    </row>
    <row r="528" spans="1:23" x14ac:dyDescent="0.25">
      <c r="A528">
        <v>1997</v>
      </c>
      <c r="B528" t="s">
        <v>2819</v>
      </c>
      <c r="D528">
        <v>1</v>
      </c>
      <c r="E528" t="s">
        <v>164</v>
      </c>
      <c r="F528" s="1">
        <f>G528*2+H528</f>
        <v>8</v>
      </c>
      <c r="G528">
        <f>COUNTIFS('Rugby Union - Intl Results'!B:B,E528,'Rugby Union - Intl Results'!H:H,B528,'Rugby Union - Intl Results'!C:C,"W")</f>
        <v>4</v>
      </c>
      <c r="H528">
        <f>COUNTIFS('Rugby Union - Intl Results'!B:B,E528,'Rugby Union - Intl Results'!H:H,B528,'Rugby Union - Intl Results'!C:C,"D")</f>
        <v>0</v>
      </c>
      <c r="I528">
        <f>COUNTIFS('Rugby Union - Intl Results'!B:B,E528,'Rugby Union - Intl Results'!H:H,B528,'Rugby Union - Intl Results'!C:C,"L")</f>
        <v>0</v>
      </c>
      <c r="J528">
        <f>SUMIFS('Rugby Union - Intl Results'!E:E,'Rugby Union - Intl Results'!B:B,E528,'Rugby Union - Intl Results'!H:H,B528)</f>
        <v>129</v>
      </c>
      <c r="K528">
        <f>SUMIFS('Rugby Union - Intl Results'!F:F,'Rugby Union - Intl Results'!B:B,E528,'Rugby Union - Intl Results'!H:H,B528)</f>
        <v>77</v>
      </c>
      <c r="L528">
        <f t="shared" si="19"/>
        <v>52</v>
      </c>
      <c r="O528" t="s">
        <v>30</v>
      </c>
      <c r="U528" s="95" t="s">
        <v>30</v>
      </c>
      <c r="V528" s="95"/>
      <c r="W528" s="95" t="s">
        <v>30</v>
      </c>
    </row>
    <row r="529" spans="1:23" x14ac:dyDescent="0.25">
      <c r="A529">
        <v>1997</v>
      </c>
      <c r="B529" t="s">
        <v>2819</v>
      </c>
      <c r="D529">
        <v>2</v>
      </c>
      <c r="E529" t="s">
        <v>376</v>
      </c>
      <c r="F529" s="1">
        <f>G529*2+H529</f>
        <v>6</v>
      </c>
      <c r="G529">
        <f>COUNTIFS('Rugby Union - Intl Results'!B:B,E529,'Rugby Union - Intl Results'!H:H,B529,'Rugby Union - Intl Results'!C:C,"W")</f>
        <v>3</v>
      </c>
      <c r="H529">
        <f>COUNTIFS('Rugby Union - Intl Results'!B:B,E529,'Rugby Union - Intl Results'!H:H,B529,'Rugby Union - Intl Results'!C:C,"D")</f>
        <v>0</v>
      </c>
      <c r="I529">
        <f>COUNTIFS('Rugby Union - Intl Results'!B:B,E529,'Rugby Union - Intl Results'!H:H,B529,'Rugby Union - Intl Results'!C:C,"L")</f>
        <v>1</v>
      </c>
      <c r="J529">
        <f>SUMIFS('Rugby Union - Intl Results'!E:E,'Rugby Union - Intl Results'!B:B,E529,'Rugby Union - Intl Results'!H:H,B529)</f>
        <v>141</v>
      </c>
      <c r="K529">
        <f>SUMIFS('Rugby Union - Intl Results'!F:F,'Rugby Union - Intl Results'!B:B,E529,'Rugby Union - Intl Results'!H:H,B529)</f>
        <v>55</v>
      </c>
      <c r="L529">
        <f t="shared" si="19"/>
        <v>86</v>
      </c>
      <c r="O529" t="s">
        <v>30</v>
      </c>
      <c r="U529" s="95"/>
      <c r="V529" s="95" t="s">
        <v>30</v>
      </c>
      <c r="W529" s="95"/>
    </row>
    <row r="530" spans="1:23" x14ac:dyDescent="0.25">
      <c r="A530">
        <v>1997</v>
      </c>
      <c r="B530" t="s">
        <v>2819</v>
      </c>
      <c r="D530">
        <v>3</v>
      </c>
      <c r="E530" t="s">
        <v>1264</v>
      </c>
      <c r="F530" s="1">
        <f>G530*2+H530</f>
        <v>2</v>
      </c>
      <c r="G530">
        <f>COUNTIFS('Rugby Union - Intl Results'!B:B,E530,'Rugby Union - Intl Results'!H:H,B530,'Rugby Union - Intl Results'!C:C,"W")</f>
        <v>1</v>
      </c>
      <c r="H530">
        <f>COUNTIFS('Rugby Union - Intl Results'!B:B,E530,'Rugby Union - Intl Results'!H:H,B530,'Rugby Union - Intl Results'!C:C,"D")</f>
        <v>0</v>
      </c>
      <c r="I530">
        <f>COUNTIFS('Rugby Union - Intl Results'!B:B,E530,'Rugby Union - Intl Results'!H:H,B530,'Rugby Union - Intl Results'!C:C,"L")</f>
        <v>3</v>
      </c>
      <c r="J530">
        <f>SUMIFS('Rugby Union - Intl Results'!E:E,'Rugby Union - Intl Results'!B:B,E530,'Rugby Union - Intl Results'!H:H,B530)</f>
        <v>94</v>
      </c>
      <c r="K530">
        <f>SUMIFS('Rugby Union - Intl Results'!F:F,'Rugby Union - Intl Results'!B:B,E530,'Rugby Union - Intl Results'!H:H,B530)</f>
        <v>106</v>
      </c>
      <c r="L530">
        <f t="shared" si="19"/>
        <v>-12</v>
      </c>
      <c r="O530" t="s">
        <v>30</v>
      </c>
      <c r="U530" s="95"/>
      <c r="V530" s="95"/>
      <c r="W530" s="95"/>
    </row>
    <row r="531" spans="1:23" x14ac:dyDescent="0.25">
      <c r="A531">
        <v>1997</v>
      </c>
      <c r="B531" t="s">
        <v>2819</v>
      </c>
      <c r="D531">
        <v>4</v>
      </c>
      <c r="E531" t="s">
        <v>503</v>
      </c>
      <c r="F531" s="1">
        <f>G531*2+H531</f>
        <v>2</v>
      </c>
      <c r="G531">
        <f>COUNTIFS('Rugby Union - Intl Results'!B:B,E531,'Rugby Union - Intl Results'!H:H,B531,'Rugby Union - Intl Results'!C:C,"W")</f>
        <v>1</v>
      </c>
      <c r="H531">
        <f>COUNTIFS('Rugby Union - Intl Results'!B:B,E531,'Rugby Union - Intl Results'!H:H,B531,'Rugby Union - Intl Results'!C:C,"D")</f>
        <v>0</v>
      </c>
      <c r="I531">
        <f>COUNTIFS('Rugby Union - Intl Results'!B:B,E531,'Rugby Union - Intl Results'!H:H,B531,'Rugby Union - Intl Results'!C:C,"L")</f>
        <v>3</v>
      </c>
      <c r="J531">
        <f>SUMIFS('Rugby Union - Intl Results'!E:E,'Rugby Union - Intl Results'!B:B,E531,'Rugby Union - Intl Results'!H:H,B531)</f>
        <v>90</v>
      </c>
      <c r="K531">
        <f>SUMIFS('Rugby Union - Intl Results'!F:F,'Rugby Union - Intl Results'!B:B,E531,'Rugby Union - Intl Results'!H:H,B531)</f>
        <v>132</v>
      </c>
      <c r="L531">
        <f t="shared" si="19"/>
        <v>-42</v>
      </c>
      <c r="O531" t="s">
        <v>30</v>
      </c>
      <c r="U531" s="95"/>
      <c r="V531" s="95"/>
      <c r="W531" s="95"/>
    </row>
    <row r="532" spans="1:23" x14ac:dyDescent="0.25">
      <c r="A532">
        <v>1997</v>
      </c>
      <c r="B532" t="s">
        <v>2819</v>
      </c>
      <c r="D532">
        <v>5</v>
      </c>
      <c r="E532" t="s">
        <v>1825</v>
      </c>
      <c r="F532" s="1">
        <f>G532*2+H532</f>
        <v>2</v>
      </c>
      <c r="G532">
        <f>COUNTIFS('Rugby Union - Intl Results'!B:B,E532,'Rugby Union - Intl Results'!H:H,B532,'Rugby Union - Intl Results'!C:C,"W")</f>
        <v>1</v>
      </c>
      <c r="H532">
        <f>COUNTIFS('Rugby Union - Intl Results'!B:B,E532,'Rugby Union - Intl Results'!H:H,B532,'Rugby Union - Intl Results'!C:C,"D")</f>
        <v>0</v>
      </c>
      <c r="I532">
        <f>COUNTIFS('Rugby Union - Intl Results'!B:B,E532,'Rugby Union - Intl Results'!H:H,B532,'Rugby Union - Intl Results'!C:C,"L")</f>
        <v>3</v>
      </c>
      <c r="J532">
        <f>SUMIFS('Rugby Union - Intl Results'!E:E,'Rugby Union - Intl Results'!B:B,E532,'Rugby Union - Intl Results'!H:H,B532)</f>
        <v>57</v>
      </c>
      <c r="K532">
        <f>SUMIFS('Rugby Union - Intl Results'!F:F,'Rugby Union - Intl Results'!B:B,E532,'Rugby Union - Intl Results'!H:H,B532)</f>
        <v>141</v>
      </c>
      <c r="L532">
        <f t="shared" si="19"/>
        <v>-84</v>
      </c>
      <c r="O532" t="s">
        <v>30</v>
      </c>
      <c r="U532" s="95"/>
      <c r="V532" s="95"/>
      <c r="W532" s="95"/>
    </row>
    <row r="533" spans="1:23" x14ac:dyDescent="0.25">
      <c r="A533">
        <v>1997</v>
      </c>
      <c r="B533" t="s">
        <v>2786</v>
      </c>
      <c r="D533">
        <v>1</v>
      </c>
      <c r="E533" t="s">
        <v>1787</v>
      </c>
      <c r="F533" s="97">
        <f>G533*4+H533*2+M533+SUMIFS('Rugby Union - Intl Results'!U:U,'Rugby Union - Intl Results'!B:B,E533,'Rugby Union - Intl Results'!H:H,B533)+IF(G533=5,3,0)</f>
        <v>18</v>
      </c>
      <c r="G533">
        <f>COUNTIFS('Rugby Union - Intl Results'!B:B,E533,'Rugby Union - Intl Results'!H:H,B533,'Rugby Union - Intl Results'!C:C,"W")</f>
        <v>4</v>
      </c>
      <c r="H533">
        <f>COUNTIFS('Rugby Union - Intl Results'!B:B,E533,'Rugby Union - Intl Results'!H:H,B533,'Rugby Union - Intl Results'!C:C,"D")</f>
        <v>0</v>
      </c>
      <c r="I533">
        <f>COUNTIFS('Rugby Union - Intl Results'!B:B,E533,'Rugby Union - Intl Results'!H:H,B533,'Rugby Union - Intl Results'!C:C,"L")</f>
        <v>0</v>
      </c>
      <c r="J533">
        <f>SUMIFS('Rugby Union - Intl Results'!E:E,'Rugby Union - Intl Results'!B:B,E533,'Rugby Union - Intl Results'!H:H,B533)</f>
        <v>159</v>
      </c>
      <c r="K533">
        <f>SUMIFS('Rugby Union - Intl Results'!F:F,'Rugby Union - Intl Results'!B:B,E533,'Rugby Union - Intl Results'!H:H,B533)</f>
        <v>109</v>
      </c>
      <c r="L533">
        <f t="shared" si="19"/>
        <v>50</v>
      </c>
      <c r="M533">
        <v>2</v>
      </c>
      <c r="N533">
        <f>SUMIFS('Rugby Union - Intl Results'!U:U,'Rugby Union - Intl Results'!B:B,E533,'Rugby Union - Intl Results'!H:H,B533)</f>
        <v>0</v>
      </c>
      <c r="P533" t="s">
        <v>30</v>
      </c>
      <c r="U533" s="95" t="s">
        <v>30</v>
      </c>
      <c r="V533" s="95"/>
      <c r="W533" s="95"/>
    </row>
    <row r="534" spans="1:23" x14ac:dyDescent="0.25">
      <c r="A534">
        <v>1997</v>
      </c>
      <c r="B534" t="s">
        <v>2786</v>
      </c>
      <c r="D534">
        <v>2</v>
      </c>
      <c r="E534" t="s">
        <v>1828</v>
      </c>
      <c r="F534" s="97">
        <f>G534*4+H534*2+M534+SUMIFS('Rugby Union - Intl Results'!U:U,'Rugby Union - Intl Results'!B:B,E534,'Rugby Union - Intl Results'!H:H,B534)+IF(G534=5,3,0)</f>
        <v>7</v>
      </c>
      <c r="G534">
        <f>COUNTIFS('Rugby Union - Intl Results'!B:B,E534,'Rugby Union - Intl Results'!H:H,B534,'Rugby Union - Intl Results'!C:C,"W")</f>
        <v>1</v>
      </c>
      <c r="H534">
        <f>COUNTIFS('Rugby Union - Intl Results'!B:B,E534,'Rugby Union - Intl Results'!H:H,B534,'Rugby Union - Intl Results'!C:C,"D")</f>
        <v>0</v>
      </c>
      <c r="I534">
        <f>COUNTIFS('Rugby Union - Intl Results'!B:B,E534,'Rugby Union - Intl Results'!H:H,B534,'Rugby Union - Intl Results'!C:C,"L")</f>
        <v>3</v>
      </c>
      <c r="J534">
        <f>SUMIFS('Rugby Union - Intl Results'!E:E,'Rugby Union - Intl Results'!B:B,E534,'Rugby Union - Intl Results'!H:H,B534)</f>
        <v>148</v>
      </c>
      <c r="K534">
        <f>SUMIFS('Rugby Union - Intl Results'!F:F,'Rugby Union - Intl Results'!B:B,E534,'Rugby Union - Intl Results'!H:H,B534)</f>
        <v>144</v>
      </c>
      <c r="L534">
        <f t="shared" si="19"/>
        <v>4</v>
      </c>
      <c r="M534">
        <v>2</v>
      </c>
      <c r="N534">
        <f>SUMIFS('Rugby Union - Intl Results'!U:U,'Rugby Union - Intl Results'!B:B,E534,'Rugby Union - Intl Results'!H:H,B534)</f>
        <v>1</v>
      </c>
      <c r="P534" t="s">
        <v>30</v>
      </c>
      <c r="U534" s="95"/>
      <c r="V534" s="95"/>
      <c r="W534" s="95"/>
    </row>
    <row r="535" spans="1:23" x14ac:dyDescent="0.25">
      <c r="A535">
        <v>1997</v>
      </c>
      <c r="B535" t="s">
        <v>2786</v>
      </c>
      <c r="D535">
        <v>3</v>
      </c>
      <c r="E535" t="s">
        <v>1824</v>
      </c>
      <c r="F535" s="97">
        <f>G535*4+H535*2+M535+SUMIFS('Rugby Union - Intl Results'!U:U,'Rugby Union - Intl Results'!B:B,E535,'Rugby Union - Intl Results'!H:H,B535)+IF(G535=5,3,0)</f>
        <v>4</v>
      </c>
      <c r="G535">
        <f>COUNTIFS('Rugby Union - Intl Results'!B:B,E535,'Rugby Union - Intl Results'!H:H,B535,'Rugby Union - Intl Results'!C:C,"W")</f>
        <v>1</v>
      </c>
      <c r="H535">
        <f>COUNTIFS('Rugby Union - Intl Results'!B:B,E535,'Rugby Union - Intl Results'!H:H,B535,'Rugby Union - Intl Results'!C:C,"D")</f>
        <v>0</v>
      </c>
      <c r="I535">
        <f>COUNTIFS('Rugby Union - Intl Results'!B:B,E535,'Rugby Union - Intl Results'!H:H,B535,'Rugby Union - Intl Results'!C:C,"L")</f>
        <v>3</v>
      </c>
      <c r="J535">
        <f>SUMIFS('Rugby Union - Intl Results'!E:E,'Rugby Union - Intl Results'!B:B,E535,'Rugby Union - Intl Results'!H:H,B535)</f>
        <v>96</v>
      </c>
      <c r="K535">
        <f>SUMIFS('Rugby Union - Intl Results'!F:F,'Rugby Union - Intl Results'!B:B,E535,'Rugby Union - Intl Results'!H:H,B535)</f>
        <v>150</v>
      </c>
      <c r="L535">
        <f t="shared" si="19"/>
        <v>-54</v>
      </c>
      <c r="M535">
        <v>0</v>
      </c>
      <c r="N535">
        <f>SUMIFS('Rugby Union - Intl Results'!U:U,'Rugby Union - Intl Results'!B:B,E535,'Rugby Union - Intl Results'!H:H,B535)</f>
        <v>0</v>
      </c>
      <c r="P535" t="s">
        <v>30</v>
      </c>
      <c r="U535" s="95"/>
      <c r="V535" s="95"/>
      <c r="W535" s="95"/>
    </row>
    <row r="536" spans="1:23" x14ac:dyDescent="0.25">
      <c r="A536">
        <v>1998</v>
      </c>
      <c r="B536" t="s">
        <v>2818</v>
      </c>
      <c r="D536">
        <v>1</v>
      </c>
      <c r="E536" t="s">
        <v>164</v>
      </c>
      <c r="F536" s="1">
        <f>G536*2+H536</f>
        <v>8</v>
      </c>
      <c r="G536">
        <f>COUNTIFS('Rugby Union - Intl Results'!B:B,E536,'Rugby Union - Intl Results'!H:H,B536,'Rugby Union - Intl Results'!C:C,"W")</f>
        <v>4</v>
      </c>
      <c r="H536">
        <f>COUNTIFS('Rugby Union - Intl Results'!B:B,E536,'Rugby Union - Intl Results'!H:H,B536,'Rugby Union - Intl Results'!C:C,"D")</f>
        <v>0</v>
      </c>
      <c r="I536">
        <f>COUNTIFS('Rugby Union - Intl Results'!B:B,E536,'Rugby Union - Intl Results'!H:H,B536,'Rugby Union - Intl Results'!C:C,"L")</f>
        <v>0</v>
      </c>
      <c r="J536">
        <f>SUMIFS('Rugby Union - Intl Results'!E:E,'Rugby Union - Intl Results'!B:B,E536,'Rugby Union - Intl Results'!H:H,B536)</f>
        <v>144</v>
      </c>
      <c r="K536">
        <f>SUMIFS('Rugby Union - Intl Results'!F:F,'Rugby Union - Intl Results'!B:B,E536,'Rugby Union - Intl Results'!H:H,B536)</f>
        <v>49</v>
      </c>
      <c r="L536">
        <f t="shared" si="19"/>
        <v>95</v>
      </c>
      <c r="O536" t="s">
        <v>30</v>
      </c>
      <c r="U536" s="95" t="s">
        <v>30</v>
      </c>
      <c r="V536" s="95"/>
      <c r="W536" s="95" t="s">
        <v>30</v>
      </c>
    </row>
    <row r="537" spans="1:23" x14ac:dyDescent="0.25">
      <c r="A537">
        <v>1998</v>
      </c>
      <c r="B537" t="s">
        <v>2818</v>
      </c>
      <c r="D537">
        <v>2</v>
      </c>
      <c r="E537" t="s">
        <v>376</v>
      </c>
      <c r="F537" s="1">
        <f>G537*2+H537</f>
        <v>6</v>
      </c>
      <c r="G537">
        <f>COUNTIFS('Rugby Union - Intl Results'!B:B,E537,'Rugby Union - Intl Results'!H:H,B537,'Rugby Union - Intl Results'!C:C,"W")</f>
        <v>3</v>
      </c>
      <c r="H537">
        <f>COUNTIFS('Rugby Union - Intl Results'!B:B,E537,'Rugby Union - Intl Results'!H:H,B537,'Rugby Union - Intl Results'!C:C,"D")</f>
        <v>0</v>
      </c>
      <c r="I537">
        <f>COUNTIFS('Rugby Union - Intl Results'!B:B,E537,'Rugby Union - Intl Results'!H:H,B537,'Rugby Union - Intl Results'!C:C,"L")</f>
        <v>1</v>
      </c>
      <c r="J537">
        <f>SUMIFS('Rugby Union - Intl Results'!E:E,'Rugby Union - Intl Results'!B:B,E537,'Rugby Union - Intl Results'!H:H,B537)</f>
        <v>146</v>
      </c>
      <c r="K537">
        <f>SUMIFS('Rugby Union - Intl Results'!F:F,'Rugby Union - Intl Results'!B:B,E537,'Rugby Union - Intl Results'!H:H,B537)</f>
        <v>87</v>
      </c>
      <c r="L537">
        <f t="shared" si="19"/>
        <v>59</v>
      </c>
      <c r="O537" t="s">
        <v>30</v>
      </c>
      <c r="U537" s="95"/>
      <c r="V537" s="95" t="s">
        <v>30</v>
      </c>
      <c r="W537" s="95"/>
    </row>
    <row r="538" spans="1:23" x14ac:dyDescent="0.25">
      <c r="A538">
        <v>1998</v>
      </c>
      <c r="B538" t="s">
        <v>2818</v>
      </c>
      <c r="D538">
        <v>3</v>
      </c>
      <c r="E538" t="s">
        <v>1264</v>
      </c>
      <c r="F538" s="1">
        <f>G538*2+H538</f>
        <v>4</v>
      </c>
      <c r="G538">
        <f>COUNTIFS('Rugby Union - Intl Results'!B:B,E538,'Rugby Union - Intl Results'!H:H,B538,'Rugby Union - Intl Results'!C:C,"W")</f>
        <v>2</v>
      </c>
      <c r="H538">
        <f>COUNTIFS('Rugby Union - Intl Results'!B:B,E538,'Rugby Union - Intl Results'!H:H,B538,'Rugby Union - Intl Results'!C:C,"D")</f>
        <v>0</v>
      </c>
      <c r="I538">
        <f>COUNTIFS('Rugby Union - Intl Results'!B:B,E538,'Rugby Union - Intl Results'!H:H,B538,'Rugby Union - Intl Results'!C:C,"L")</f>
        <v>2</v>
      </c>
      <c r="J538">
        <f>SUMIFS('Rugby Union - Intl Results'!E:E,'Rugby Union - Intl Results'!B:B,E538,'Rugby Union - Intl Results'!H:H,B538)</f>
        <v>75</v>
      </c>
      <c r="K538">
        <f>SUMIFS('Rugby Union - Intl Results'!F:F,'Rugby Union - Intl Results'!B:B,E538,'Rugby Union - Intl Results'!H:H,B538)</f>
        <v>145</v>
      </c>
      <c r="L538">
        <f t="shared" si="19"/>
        <v>-70</v>
      </c>
      <c r="O538" t="s">
        <v>30</v>
      </c>
      <c r="U538" s="95"/>
      <c r="V538" s="95"/>
      <c r="W538" s="95"/>
    </row>
    <row r="539" spans="1:23" x14ac:dyDescent="0.25">
      <c r="A539">
        <v>1998</v>
      </c>
      <c r="B539" t="s">
        <v>2818</v>
      </c>
      <c r="D539">
        <v>4</v>
      </c>
      <c r="E539" t="s">
        <v>503</v>
      </c>
      <c r="F539" s="1">
        <f>G539*2+H539</f>
        <v>2</v>
      </c>
      <c r="G539">
        <f>COUNTIFS('Rugby Union - Intl Results'!B:B,E539,'Rugby Union - Intl Results'!H:H,B539,'Rugby Union - Intl Results'!C:C,"W")</f>
        <v>1</v>
      </c>
      <c r="H539">
        <f>COUNTIFS('Rugby Union - Intl Results'!B:B,E539,'Rugby Union - Intl Results'!H:H,B539,'Rugby Union - Intl Results'!C:C,"D")</f>
        <v>0</v>
      </c>
      <c r="I539">
        <f>COUNTIFS('Rugby Union - Intl Results'!B:B,E539,'Rugby Union - Intl Results'!H:H,B539,'Rugby Union - Intl Results'!C:C,"L")</f>
        <v>3</v>
      </c>
      <c r="J539">
        <f>SUMIFS('Rugby Union - Intl Results'!E:E,'Rugby Union - Intl Results'!B:B,E539,'Rugby Union - Intl Results'!H:H,B539)</f>
        <v>66</v>
      </c>
      <c r="K539">
        <f>SUMIFS('Rugby Union - Intl Results'!F:F,'Rugby Union - Intl Results'!B:B,E539,'Rugby Union - Intl Results'!H:H,B539)</f>
        <v>120</v>
      </c>
      <c r="L539">
        <f t="shared" si="19"/>
        <v>-54</v>
      </c>
      <c r="O539" t="s">
        <v>30</v>
      </c>
      <c r="U539" s="95"/>
      <c r="V539" s="95"/>
      <c r="W539" s="95"/>
    </row>
    <row r="540" spans="1:23" x14ac:dyDescent="0.25">
      <c r="A540">
        <v>1998</v>
      </c>
      <c r="B540" t="s">
        <v>2818</v>
      </c>
      <c r="D540">
        <v>5</v>
      </c>
      <c r="E540" t="s">
        <v>1825</v>
      </c>
      <c r="F540" s="1">
        <f>G540*2+H540</f>
        <v>0</v>
      </c>
      <c r="G540">
        <f>COUNTIFS('Rugby Union - Intl Results'!B:B,E540,'Rugby Union - Intl Results'!H:H,B540,'Rugby Union - Intl Results'!C:C,"W")</f>
        <v>0</v>
      </c>
      <c r="H540">
        <f>COUNTIFS('Rugby Union - Intl Results'!B:B,E540,'Rugby Union - Intl Results'!H:H,B540,'Rugby Union - Intl Results'!C:C,"D")</f>
        <v>0</v>
      </c>
      <c r="I540">
        <f>COUNTIFS('Rugby Union - Intl Results'!B:B,E540,'Rugby Union - Intl Results'!H:H,B540,'Rugby Union - Intl Results'!C:C,"L")</f>
        <v>4</v>
      </c>
      <c r="J540">
        <f>SUMIFS('Rugby Union - Intl Results'!E:E,'Rugby Union - Intl Results'!B:B,E540,'Rugby Union - Intl Results'!H:H,B540)</f>
        <v>70</v>
      </c>
      <c r="K540">
        <f>SUMIFS('Rugby Union - Intl Results'!F:F,'Rugby Union - Intl Results'!B:B,E540,'Rugby Union - Intl Results'!H:H,B540)</f>
        <v>100</v>
      </c>
      <c r="L540">
        <f t="shared" si="19"/>
        <v>-30</v>
      </c>
      <c r="O540" t="s">
        <v>30</v>
      </c>
      <c r="U540" s="95"/>
      <c r="V540" s="95"/>
      <c r="W540" s="95"/>
    </row>
    <row r="541" spans="1:23" x14ac:dyDescent="0.25">
      <c r="A541">
        <v>1998</v>
      </c>
      <c r="B541" t="s">
        <v>2785</v>
      </c>
      <c r="D541">
        <v>1</v>
      </c>
      <c r="E541" t="s">
        <v>1828</v>
      </c>
      <c r="F541" s="97">
        <f>G541*4+H541*2+M541+SUMIFS('Rugby Union - Intl Results'!U:U,'Rugby Union - Intl Results'!B:B,E541,'Rugby Union - Intl Results'!H:H,B541)+IF(G541=5,3,0)</f>
        <v>17</v>
      </c>
      <c r="G541">
        <f>COUNTIFS('Rugby Union - Intl Results'!B:B,E541,'Rugby Union - Intl Results'!H:H,B541,'Rugby Union - Intl Results'!C:C,"W")</f>
        <v>4</v>
      </c>
      <c r="H541">
        <f>COUNTIFS('Rugby Union - Intl Results'!B:B,E541,'Rugby Union - Intl Results'!H:H,B541,'Rugby Union - Intl Results'!C:C,"D")</f>
        <v>0</v>
      </c>
      <c r="I541">
        <f>COUNTIFS('Rugby Union - Intl Results'!B:B,E541,'Rugby Union - Intl Results'!H:H,B541,'Rugby Union - Intl Results'!C:C,"L")</f>
        <v>0</v>
      </c>
      <c r="J541">
        <f>SUMIFS('Rugby Union - Intl Results'!E:E,'Rugby Union - Intl Results'!B:B,E541,'Rugby Union - Intl Results'!H:H,B541)</f>
        <v>80</v>
      </c>
      <c r="K541">
        <f>SUMIFS('Rugby Union - Intl Results'!F:F,'Rugby Union - Intl Results'!B:B,E541,'Rugby Union - Intl Results'!H:H,B541)</f>
        <v>54</v>
      </c>
      <c r="L541">
        <f t="shared" si="19"/>
        <v>26</v>
      </c>
      <c r="M541">
        <v>1</v>
      </c>
      <c r="N541">
        <f>SUMIFS('Rugby Union - Intl Results'!U:U,'Rugby Union - Intl Results'!B:B,E541,'Rugby Union - Intl Results'!H:H,B541)</f>
        <v>0</v>
      </c>
      <c r="P541" t="s">
        <v>30</v>
      </c>
      <c r="U541" s="95" t="s">
        <v>30</v>
      </c>
      <c r="V541" s="95"/>
      <c r="W541" s="95"/>
    </row>
    <row r="542" spans="1:23" x14ac:dyDescent="0.25">
      <c r="A542">
        <v>1998</v>
      </c>
      <c r="B542" t="s">
        <v>2785</v>
      </c>
      <c r="D542">
        <v>2</v>
      </c>
      <c r="E542" t="s">
        <v>1824</v>
      </c>
      <c r="F542" s="97">
        <f>G542*4+H542*2+M542+SUMIFS('Rugby Union - Intl Results'!U:U,'Rugby Union - Intl Results'!B:B,E542,'Rugby Union - Intl Results'!H:H,B542)+IF(G542=5,3,0)</f>
        <v>10</v>
      </c>
      <c r="G542">
        <f>COUNTIFS('Rugby Union - Intl Results'!B:B,E542,'Rugby Union - Intl Results'!H:H,B542,'Rugby Union - Intl Results'!C:C,"W")</f>
        <v>2</v>
      </c>
      <c r="H542">
        <f>COUNTIFS('Rugby Union - Intl Results'!B:B,E542,'Rugby Union - Intl Results'!H:H,B542,'Rugby Union - Intl Results'!C:C,"D")</f>
        <v>0</v>
      </c>
      <c r="I542">
        <f>COUNTIFS('Rugby Union - Intl Results'!B:B,E542,'Rugby Union - Intl Results'!H:H,B542,'Rugby Union - Intl Results'!C:C,"L")</f>
        <v>2</v>
      </c>
      <c r="J542">
        <f>SUMIFS('Rugby Union - Intl Results'!E:E,'Rugby Union - Intl Results'!B:B,E542,'Rugby Union - Intl Results'!H:H,B542)</f>
        <v>79</v>
      </c>
      <c r="K542">
        <f>SUMIFS('Rugby Union - Intl Results'!F:F,'Rugby Union - Intl Results'!B:B,E542,'Rugby Union - Intl Results'!H:H,B542)</f>
        <v>82</v>
      </c>
      <c r="L542">
        <f t="shared" si="19"/>
        <v>-3</v>
      </c>
      <c r="M542">
        <v>1</v>
      </c>
      <c r="N542">
        <f>SUMIFS('Rugby Union - Intl Results'!U:U,'Rugby Union - Intl Results'!B:B,E542,'Rugby Union - Intl Results'!H:H,B542)</f>
        <v>1</v>
      </c>
      <c r="P542" t="s">
        <v>30</v>
      </c>
      <c r="U542" s="95"/>
      <c r="V542" s="95"/>
      <c r="W542" s="95"/>
    </row>
    <row r="543" spans="1:23" x14ac:dyDescent="0.25">
      <c r="A543">
        <v>1998</v>
      </c>
      <c r="B543" t="s">
        <v>2785</v>
      </c>
      <c r="D543">
        <v>3</v>
      </c>
      <c r="E543" t="s">
        <v>1787</v>
      </c>
      <c r="F543" s="97">
        <f>G543*4+H543*2+M543+SUMIFS('Rugby Union - Intl Results'!U:U,'Rugby Union - Intl Results'!B:B,E543,'Rugby Union - Intl Results'!H:H,B543)+IF(G543=5,3,0)</f>
        <v>2</v>
      </c>
      <c r="G543">
        <f>COUNTIFS('Rugby Union - Intl Results'!B:B,E543,'Rugby Union - Intl Results'!H:H,B543,'Rugby Union - Intl Results'!C:C,"W")</f>
        <v>0</v>
      </c>
      <c r="H543">
        <f>COUNTIFS('Rugby Union - Intl Results'!B:B,E543,'Rugby Union - Intl Results'!H:H,B543,'Rugby Union - Intl Results'!C:C,"D")</f>
        <v>0</v>
      </c>
      <c r="I543">
        <f>COUNTIFS('Rugby Union - Intl Results'!B:B,E543,'Rugby Union - Intl Results'!H:H,B543,'Rugby Union - Intl Results'!C:C,"L")</f>
        <v>4</v>
      </c>
      <c r="J543">
        <f>SUMIFS('Rugby Union - Intl Results'!E:E,'Rugby Union - Intl Results'!B:B,E543,'Rugby Union - Intl Results'!H:H,B543)</f>
        <v>65</v>
      </c>
      <c r="K543">
        <f>SUMIFS('Rugby Union - Intl Results'!F:F,'Rugby Union - Intl Results'!B:B,E543,'Rugby Union - Intl Results'!H:H,B543)</f>
        <v>88</v>
      </c>
      <c r="L543">
        <f t="shared" si="19"/>
        <v>-23</v>
      </c>
      <c r="M543">
        <v>0</v>
      </c>
      <c r="N543">
        <f>SUMIFS('Rugby Union - Intl Results'!U:U,'Rugby Union - Intl Results'!B:B,E543,'Rugby Union - Intl Results'!H:H,B543)</f>
        <v>2</v>
      </c>
      <c r="P543" t="s">
        <v>30</v>
      </c>
      <c r="U543" s="95"/>
      <c r="V543" s="95"/>
      <c r="W543" s="95"/>
    </row>
    <row r="544" spans="1:23" x14ac:dyDescent="0.25">
      <c r="A544">
        <v>1999</v>
      </c>
      <c r="B544" t="s">
        <v>2817</v>
      </c>
      <c r="D544">
        <v>1</v>
      </c>
      <c r="E544" t="s">
        <v>503</v>
      </c>
      <c r="F544" s="1">
        <f>G544*2+H544</f>
        <v>6</v>
      </c>
      <c r="G544">
        <f>COUNTIFS('Rugby Union - Intl Results'!B:B,E544,'Rugby Union - Intl Results'!H:H,B544,'Rugby Union - Intl Results'!C:C,"W")</f>
        <v>3</v>
      </c>
      <c r="H544">
        <f>COUNTIFS('Rugby Union - Intl Results'!B:B,E544,'Rugby Union - Intl Results'!H:H,B544,'Rugby Union - Intl Results'!C:C,"D")</f>
        <v>0</v>
      </c>
      <c r="I544">
        <f>COUNTIFS('Rugby Union - Intl Results'!B:B,E544,'Rugby Union - Intl Results'!H:H,B544,'Rugby Union - Intl Results'!C:C,"L")</f>
        <v>1</v>
      </c>
      <c r="J544">
        <f>SUMIFS('Rugby Union - Intl Results'!E:E,'Rugby Union - Intl Results'!B:B,E544,'Rugby Union - Intl Results'!H:H,B544)</f>
        <v>120</v>
      </c>
      <c r="K544">
        <f>SUMIFS('Rugby Union - Intl Results'!F:F,'Rugby Union - Intl Results'!B:B,E544,'Rugby Union - Intl Results'!H:H,B544)</f>
        <v>79</v>
      </c>
      <c r="L544">
        <f t="shared" si="19"/>
        <v>41</v>
      </c>
      <c r="O544" t="s">
        <v>30</v>
      </c>
      <c r="U544" s="95"/>
      <c r="V544" s="95"/>
      <c r="W544" s="95"/>
    </row>
    <row r="545" spans="1:23" x14ac:dyDescent="0.25">
      <c r="A545">
        <v>1999</v>
      </c>
      <c r="B545" t="s">
        <v>2817</v>
      </c>
      <c r="D545">
        <v>2</v>
      </c>
      <c r="E545" t="s">
        <v>376</v>
      </c>
      <c r="F545" s="1">
        <f>G545*2+H545</f>
        <v>6</v>
      </c>
      <c r="G545">
        <f>COUNTIFS('Rugby Union - Intl Results'!B:B,E545,'Rugby Union - Intl Results'!H:H,B545,'Rugby Union - Intl Results'!C:C,"W")</f>
        <v>3</v>
      </c>
      <c r="H545">
        <f>COUNTIFS('Rugby Union - Intl Results'!B:B,E545,'Rugby Union - Intl Results'!H:H,B545,'Rugby Union - Intl Results'!C:C,"D")</f>
        <v>0</v>
      </c>
      <c r="I545">
        <f>COUNTIFS('Rugby Union - Intl Results'!B:B,E545,'Rugby Union - Intl Results'!H:H,B545,'Rugby Union - Intl Results'!C:C,"L")</f>
        <v>1</v>
      </c>
      <c r="J545">
        <f>SUMIFS('Rugby Union - Intl Results'!E:E,'Rugby Union - Intl Results'!B:B,E545,'Rugby Union - Intl Results'!H:H,B545)</f>
        <v>103</v>
      </c>
      <c r="K545">
        <f>SUMIFS('Rugby Union - Intl Results'!F:F,'Rugby Union - Intl Results'!B:B,E545,'Rugby Union - Intl Results'!H:H,B545)</f>
        <v>78</v>
      </c>
      <c r="L545">
        <f t="shared" si="19"/>
        <v>25</v>
      </c>
      <c r="O545" t="s">
        <v>30</v>
      </c>
      <c r="U545" s="95" t="s">
        <v>30</v>
      </c>
      <c r="V545" s="95"/>
      <c r="W545" s="95"/>
    </row>
    <row r="546" spans="1:23" x14ac:dyDescent="0.25">
      <c r="A546">
        <v>1999</v>
      </c>
      <c r="B546" t="s">
        <v>2817</v>
      </c>
      <c r="D546">
        <v>3</v>
      </c>
      <c r="E546" t="s">
        <v>1264</v>
      </c>
      <c r="F546" s="1">
        <f>G546*2+H546</f>
        <v>4</v>
      </c>
      <c r="G546">
        <f>COUNTIFS('Rugby Union - Intl Results'!B:B,E546,'Rugby Union - Intl Results'!H:H,B546,'Rugby Union - Intl Results'!C:C,"W")</f>
        <v>2</v>
      </c>
      <c r="H546">
        <f>COUNTIFS('Rugby Union - Intl Results'!B:B,E546,'Rugby Union - Intl Results'!H:H,B546,'Rugby Union - Intl Results'!C:C,"D")</f>
        <v>0</v>
      </c>
      <c r="I546">
        <f>COUNTIFS('Rugby Union - Intl Results'!B:B,E546,'Rugby Union - Intl Results'!H:H,B546,'Rugby Union - Intl Results'!C:C,"L")</f>
        <v>2</v>
      </c>
      <c r="J546">
        <f>SUMIFS('Rugby Union - Intl Results'!E:E,'Rugby Union - Intl Results'!B:B,E546,'Rugby Union - Intl Results'!H:H,B546)</f>
        <v>109</v>
      </c>
      <c r="K546">
        <f>SUMIFS('Rugby Union - Intl Results'!F:F,'Rugby Union - Intl Results'!B:B,E546,'Rugby Union - Intl Results'!H:H,B546)</f>
        <v>126</v>
      </c>
      <c r="L546">
        <f t="shared" si="19"/>
        <v>-17</v>
      </c>
      <c r="O546" t="s">
        <v>30</v>
      </c>
      <c r="U546" s="95"/>
      <c r="V546" s="95"/>
      <c r="W546" s="95"/>
    </row>
    <row r="547" spans="1:23" x14ac:dyDescent="0.25">
      <c r="A547">
        <v>1999</v>
      </c>
      <c r="B547" t="s">
        <v>2817</v>
      </c>
      <c r="D547">
        <v>4</v>
      </c>
      <c r="E547" t="s">
        <v>1825</v>
      </c>
      <c r="F547" s="1">
        <f>G547*2+H547</f>
        <v>2</v>
      </c>
      <c r="G547">
        <f>COUNTIFS('Rugby Union - Intl Results'!B:B,E547,'Rugby Union - Intl Results'!H:H,B547,'Rugby Union - Intl Results'!C:C,"W")</f>
        <v>1</v>
      </c>
      <c r="H547">
        <f>COUNTIFS('Rugby Union - Intl Results'!B:B,E547,'Rugby Union - Intl Results'!H:H,B547,'Rugby Union - Intl Results'!C:C,"D")</f>
        <v>0</v>
      </c>
      <c r="I547">
        <f>COUNTIFS('Rugby Union - Intl Results'!B:B,E547,'Rugby Union - Intl Results'!H:H,B547,'Rugby Union - Intl Results'!C:C,"L")</f>
        <v>3</v>
      </c>
      <c r="J547">
        <f>SUMIFS('Rugby Union - Intl Results'!E:E,'Rugby Union - Intl Results'!B:B,E547,'Rugby Union - Intl Results'!H:H,B547)</f>
        <v>66</v>
      </c>
      <c r="K547">
        <f>SUMIFS('Rugby Union - Intl Results'!F:F,'Rugby Union - Intl Results'!B:B,E547,'Rugby Union - Intl Results'!H:H,B547)</f>
        <v>90</v>
      </c>
      <c r="L547">
        <f t="shared" si="19"/>
        <v>-24</v>
      </c>
      <c r="O547" t="s">
        <v>30</v>
      </c>
      <c r="U547" s="95"/>
      <c r="V547" s="95"/>
      <c r="W547" s="95"/>
    </row>
    <row r="548" spans="1:23" x14ac:dyDescent="0.25">
      <c r="A548">
        <v>1999</v>
      </c>
      <c r="B548" t="s">
        <v>2817</v>
      </c>
      <c r="D548">
        <v>5</v>
      </c>
      <c r="E548" t="s">
        <v>164</v>
      </c>
      <c r="F548" s="1">
        <f>G548*2+H548</f>
        <v>2</v>
      </c>
      <c r="G548">
        <f>COUNTIFS('Rugby Union - Intl Results'!B:B,E548,'Rugby Union - Intl Results'!H:H,B548,'Rugby Union - Intl Results'!C:C,"W")</f>
        <v>1</v>
      </c>
      <c r="H548">
        <f>COUNTIFS('Rugby Union - Intl Results'!B:B,E548,'Rugby Union - Intl Results'!H:H,B548,'Rugby Union - Intl Results'!C:C,"D")</f>
        <v>0</v>
      </c>
      <c r="I548">
        <f>COUNTIFS('Rugby Union - Intl Results'!B:B,E548,'Rugby Union - Intl Results'!H:H,B548,'Rugby Union - Intl Results'!C:C,"L")</f>
        <v>3</v>
      </c>
      <c r="J548">
        <f>SUMIFS('Rugby Union - Intl Results'!E:E,'Rugby Union - Intl Results'!B:B,E548,'Rugby Union - Intl Results'!H:H,B548)</f>
        <v>75</v>
      </c>
      <c r="K548">
        <f>SUMIFS('Rugby Union - Intl Results'!F:F,'Rugby Union - Intl Results'!B:B,E548,'Rugby Union - Intl Results'!H:H,B548)</f>
        <v>100</v>
      </c>
      <c r="L548">
        <f t="shared" si="19"/>
        <v>-25</v>
      </c>
      <c r="O548" t="s">
        <v>30</v>
      </c>
      <c r="U548" s="95"/>
      <c r="V548" s="95"/>
      <c r="W548" s="95"/>
    </row>
    <row r="549" spans="1:23" x14ac:dyDescent="0.25">
      <c r="A549">
        <v>1999</v>
      </c>
      <c r="B549" t="s">
        <v>2702</v>
      </c>
      <c r="C549" t="s">
        <v>208</v>
      </c>
      <c r="E549" t="s">
        <v>1828</v>
      </c>
      <c r="F549" s="1">
        <f t="shared" ref="F549:F568" si="20">G549*3+H549*2+I549</f>
        <v>9</v>
      </c>
      <c r="G549">
        <f>COUNTIFS('Rugby Union - Intl Results'!B:B,E549,'Rugby Union - Intl Results'!H:H,B549,'Rugby Union - Intl Results'!C:C,"W",'Rugby Union - Intl Results'!J:J,C549)</f>
        <v>3</v>
      </c>
      <c r="H549">
        <f>COUNTIFS('Rugby Union - Intl Results'!B:B,E549,'Rugby Union - Intl Results'!H:H,B549,'Rugby Union - Intl Results'!C:C,"D",'Rugby Union - Intl Results'!J:J,C549)</f>
        <v>0</v>
      </c>
      <c r="I549">
        <f>COUNTIFS('Rugby Union - Intl Results'!B:B,E549,'Rugby Union - Intl Results'!H:H,B549,'Rugby Union - Intl Results'!C:C,"L",'Rugby Union - Intl Results'!J:J,C549)</f>
        <v>0</v>
      </c>
      <c r="J549">
        <f>SUMIFS('Rugby Union - Intl Results'!E:E,'Rugby Union - Intl Results'!B:B,E549,'Rugby Union - Intl Results'!H:H,B549,'Rugby Union - Intl Results'!J:J,C549)</f>
        <v>132</v>
      </c>
      <c r="K549">
        <f>SUMIFS('Rugby Union - Intl Results'!F:F,'Rugby Union - Intl Results'!B:B,E549,'Rugby Union - Intl Results'!H:H,B549,'Rugby Union - Intl Results'!J:J,C549)</f>
        <v>35</v>
      </c>
      <c r="L549">
        <f t="shared" si="19"/>
        <v>97</v>
      </c>
      <c r="Q549" t="s">
        <v>30</v>
      </c>
      <c r="R549" t="s">
        <v>30</v>
      </c>
      <c r="S549" t="s">
        <v>30</v>
      </c>
      <c r="U549" s="95"/>
      <c r="V549" s="95"/>
      <c r="W549" s="95"/>
    </row>
    <row r="550" spans="1:23" x14ac:dyDescent="0.25">
      <c r="A550">
        <v>1999</v>
      </c>
      <c r="B550" t="s">
        <v>2702</v>
      </c>
      <c r="C550" t="s">
        <v>208</v>
      </c>
      <c r="E550" t="s">
        <v>503</v>
      </c>
      <c r="F550" s="1">
        <f t="shared" si="20"/>
        <v>7</v>
      </c>
      <c r="G550">
        <f>COUNTIFS('Rugby Union - Intl Results'!B:B,E550,'Rugby Union - Intl Results'!H:H,B550,'Rugby Union - Intl Results'!C:C,"W",'Rugby Union - Intl Results'!J:J,C550)</f>
        <v>2</v>
      </c>
      <c r="H550">
        <f>COUNTIFS('Rugby Union - Intl Results'!B:B,E550,'Rugby Union - Intl Results'!H:H,B550,'Rugby Union - Intl Results'!C:C,"D",'Rugby Union - Intl Results'!J:J,C550)</f>
        <v>0</v>
      </c>
      <c r="I550">
        <f>COUNTIFS('Rugby Union - Intl Results'!B:B,E550,'Rugby Union - Intl Results'!H:H,B550,'Rugby Union - Intl Results'!C:C,"L",'Rugby Union - Intl Results'!J:J,C550)</f>
        <v>1</v>
      </c>
      <c r="J550">
        <f>SUMIFS('Rugby Union - Intl Results'!E:E,'Rugby Union - Intl Results'!B:B,E550,'Rugby Union - Intl Results'!H:H,B550,'Rugby Union - Intl Results'!J:J,C550)</f>
        <v>120</v>
      </c>
      <c r="K550">
        <f>SUMIFS('Rugby Union - Intl Results'!F:F,'Rugby Union - Intl Results'!B:B,E550,'Rugby Union - Intl Results'!H:H,B550,'Rugby Union - Intl Results'!J:J,C550)</f>
        <v>58</v>
      </c>
      <c r="L550">
        <f t="shared" si="19"/>
        <v>62</v>
      </c>
      <c r="Q550" t="s">
        <v>30</v>
      </c>
      <c r="R550" t="s">
        <v>30</v>
      </c>
      <c r="U550" s="95"/>
      <c r="V550" s="95"/>
      <c r="W550" s="95"/>
    </row>
    <row r="551" spans="1:23" x14ac:dyDescent="0.25">
      <c r="A551">
        <v>1999</v>
      </c>
      <c r="B551" t="s">
        <v>2702</v>
      </c>
      <c r="C551" t="s">
        <v>208</v>
      </c>
      <c r="E551" t="s">
        <v>2635</v>
      </c>
      <c r="F551" s="1">
        <f t="shared" si="20"/>
        <v>5</v>
      </c>
      <c r="G551">
        <f>COUNTIFS('Rugby Union - Intl Results'!B:B,E551,'Rugby Union - Intl Results'!H:H,B551,'Rugby Union - Intl Results'!C:C,"W",'Rugby Union - Intl Results'!J:J,C551)</f>
        <v>1</v>
      </c>
      <c r="H551">
        <f>COUNTIFS('Rugby Union - Intl Results'!B:B,E551,'Rugby Union - Intl Results'!H:H,B551,'Rugby Union - Intl Results'!C:C,"D",'Rugby Union - Intl Results'!J:J,C551)</f>
        <v>0</v>
      </c>
      <c r="I551">
        <f>COUNTIFS('Rugby Union - Intl Results'!B:B,E551,'Rugby Union - Intl Results'!H:H,B551,'Rugby Union - Intl Results'!C:C,"L",'Rugby Union - Intl Results'!J:J,C551)</f>
        <v>2</v>
      </c>
      <c r="J551">
        <f>SUMIFS('Rugby Union - Intl Results'!E:E,'Rugby Union - Intl Results'!B:B,E551,'Rugby Union - Intl Results'!H:H,B551,'Rugby Union - Intl Results'!J:J,C551)</f>
        <v>42</v>
      </c>
      <c r="K551">
        <f>SUMIFS('Rugby Union - Intl Results'!F:F,'Rugby Union - Intl Results'!B:B,E551,'Rugby Union - Intl Results'!H:H,B551,'Rugby Union - Intl Results'!J:J,C551)</f>
        <v>97</v>
      </c>
      <c r="L551">
        <f t="shared" si="19"/>
        <v>-55</v>
      </c>
      <c r="Q551" t="s">
        <v>30</v>
      </c>
      <c r="U551" s="95"/>
      <c r="V551" s="95"/>
      <c r="W551" s="95"/>
    </row>
    <row r="552" spans="1:23" x14ac:dyDescent="0.25">
      <c r="A552">
        <v>1999</v>
      </c>
      <c r="B552" t="s">
        <v>2702</v>
      </c>
      <c r="C552" t="s">
        <v>208</v>
      </c>
      <c r="E552" t="s">
        <v>154</v>
      </c>
      <c r="F552" s="1">
        <f t="shared" si="20"/>
        <v>3</v>
      </c>
      <c r="G552">
        <f>COUNTIFS('Rugby Union - Intl Results'!B:B,E552,'Rugby Union - Intl Results'!H:H,B552,'Rugby Union - Intl Results'!C:C,"W",'Rugby Union - Intl Results'!J:J,C552)</f>
        <v>0</v>
      </c>
      <c r="H552">
        <f>COUNTIFS('Rugby Union - Intl Results'!B:B,E552,'Rugby Union - Intl Results'!H:H,B552,'Rugby Union - Intl Results'!C:C,"D",'Rugby Union - Intl Results'!J:J,C552)</f>
        <v>0</v>
      </c>
      <c r="I552">
        <f>COUNTIFS('Rugby Union - Intl Results'!B:B,E552,'Rugby Union - Intl Results'!H:H,B552,'Rugby Union - Intl Results'!C:C,"L",'Rugby Union - Intl Results'!J:J,C552)</f>
        <v>3</v>
      </c>
      <c r="J552">
        <f>SUMIFS('Rugby Union - Intl Results'!E:E,'Rugby Union - Intl Results'!B:B,E552,'Rugby Union - Intl Results'!H:H,B552,'Rugby Union - Intl Results'!J:J,C552)</f>
        <v>18</v>
      </c>
      <c r="K552">
        <f>SUMIFS('Rugby Union - Intl Results'!F:F,'Rugby Union - Intl Results'!B:B,E552,'Rugby Union - Intl Results'!H:H,B552,'Rugby Union - Intl Results'!J:J,C552)</f>
        <v>122</v>
      </c>
      <c r="L552">
        <f t="shared" si="19"/>
        <v>-104</v>
      </c>
      <c r="Q552" t="s">
        <v>30</v>
      </c>
      <c r="U552" s="95"/>
      <c r="V552" s="95"/>
      <c r="W552" s="95"/>
    </row>
    <row r="553" spans="1:23" x14ac:dyDescent="0.25">
      <c r="A553">
        <v>1999</v>
      </c>
      <c r="B553" t="s">
        <v>2702</v>
      </c>
      <c r="C553" t="s">
        <v>212</v>
      </c>
      <c r="E553" t="s">
        <v>1787</v>
      </c>
      <c r="F553" s="1">
        <f t="shared" si="20"/>
        <v>9</v>
      </c>
      <c r="G553">
        <f>COUNTIFS('Rugby Union - Intl Results'!B:B,E553,'Rugby Union - Intl Results'!H:H,B553,'Rugby Union - Intl Results'!C:C,"W",'Rugby Union - Intl Results'!J:J,C553)</f>
        <v>3</v>
      </c>
      <c r="H553">
        <f>COUNTIFS('Rugby Union - Intl Results'!B:B,E553,'Rugby Union - Intl Results'!H:H,B553,'Rugby Union - Intl Results'!C:C,"D",'Rugby Union - Intl Results'!J:J,C553)</f>
        <v>0</v>
      </c>
      <c r="I553">
        <f>COUNTIFS('Rugby Union - Intl Results'!B:B,E553,'Rugby Union - Intl Results'!H:H,B553,'Rugby Union - Intl Results'!C:C,"L",'Rugby Union - Intl Results'!J:J,C553)</f>
        <v>0</v>
      </c>
      <c r="J553">
        <f>SUMIFS('Rugby Union - Intl Results'!E:E,'Rugby Union - Intl Results'!B:B,E553,'Rugby Union - Intl Results'!H:H,B553,'Rugby Union - Intl Results'!J:J,C553)</f>
        <v>176</v>
      </c>
      <c r="K553">
        <f>SUMIFS('Rugby Union - Intl Results'!F:F,'Rugby Union - Intl Results'!B:B,E553,'Rugby Union - Intl Results'!H:H,B553,'Rugby Union - Intl Results'!J:J,C553)</f>
        <v>28</v>
      </c>
      <c r="L553">
        <f t="shared" si="19"/>
        <v>148</v>
      </c>
      <c r="Q553" t="s">
        <v>30</v>
      </c>
      <c r="R553" t="s">
        <v>30</v>
      </c>
      <c r="S553" t="s">
        <v>30</v>
      </c>
      <c r="U553" s="95"/>
      <c r="V553" s="95"/>
      <c r="W553" s="95"/>
    </row>
    <row r="554" spans="1:23" x14ac:dyDescent="0.25">
      <c r="A554">
        <v>1999</v>
      </c>
      <c r="B554" t="s">
        <v>2702</v>
      </c>
      <c r="C554" t="s">
        <v>212</v>
      </c>
      <c r="E554" t="s">
        <v>376</v>
      </c>
      <c r="F554" s="1">
        <f t="shared" si="20"/>
        <v>7</v>
      </c>
      <c r="G554">
        <f>COUNTIFS('Rugby Union - Intl Results'!B:B,E554,'Rugby Union - Intl Results'!H:H,B554,'Rugby Union - Intl Results'!C:C,"W",'Rugby Union - Intl Results'!J:J,C554)</f>
        <v>2</v>
      </c>
      <c r="H554">
        <f>COUNTIFS('Rugby Union - Intl Results'!B:B,E554,'Rugby Union - Intl Results'!H:H,B554,'Rugby Union - Intl Results'!C:C,"D",'Rugby Union - Intl Results'!J:J,C554)</f>
        <v>0</v>
      </c>
      <c r="I554">
        <f>COUNTIFS('Rugby Union - Intl Results'!B:B,E554,'Rugby Union - Intl Results'!H:H,B554,'Rugby Union - Intl Results'!C:C,"L",'Rugby Union - Intl Results'!J:J,C554)</f>
        <v>1</v>
      </c>
      <c r="J554">
        <f>SUMIFS('Rugby Union - Intl Results'!E:E,'Rugby Union - Intl Results'!B:B,E554,'Rugby Union - Intl Results'!H:H,B554,'Rugby Union - Intl Results'!J:J,C554)</f>
        <v>184</v>
      </c>
      <c r="K554">
        <f>SUMIFS('Rugby Union - Intl Results'!F:F,'Rugby Union - Intl Results'!B:B,E554,'Rugby Union - Intl Results'!H:H,B554,'Rugby Union - Intl Results'!J:J,C554)</f>
        <v>47</v>
      </c>
      <c r="L554">
        <f t="shared" si="19"/>
        <v>137</v>
      </c>
      <c r="Q554" t="s">
        <v>30</v>
      </c>
      <c r="R554" t="s">
        <v>30</v>
      </c>
      <c r="U554" s="95"/>
      <c r="V554" s="95"/>
      <c r="W554" s="95"/>
    </row>
    <row r="555" spans="1:23" x14ac:dyDescent="0.25">
      <c r="A555">
        <v>1999</v>
      </c>
      <c r="B555" t="s">
        <v>2702</v>
      </c>
      <c r="C555" t="s">
        <v>212</v>
      </c>
      <c r="E555" t="s">
        <v>2631</v>
      </c>
      <c r="F555" s="1">
        <f t="shared" si="20"/>
        <v>5</v>
      </c>
      <c r="G555">
        <f>COUNTIFS('Rugby Union - Intl Results'!B:B,E555,'Rugby Union - Intl Results'!H:H,B555,'Rugby Union - Intl Results'!C:C,"W",'Rugby Union - Intl Results'!J:J,C555)</f>
        <v>1</v>
      </c>
      <c r="H555">
        <f>COUNTIFS('Rugby Union - Intl Results'!B:B,E555,'Rugby Union - Intl Results'!H:H,B555,'Rugby Union - Intl Results'!C:C,"D",'Rugby Union - Intl Results'!J:J,C555)</f>
        <v>0</v>
      </c>
      <c r="I555">
        <f>COUNTIFS('Rugby Union - Intl Results'!B:B,E555,'Rugby Union - Intl Results'!H:H,B555,'Rugby Union - Intl Results'!C:C,"L",'Rugby Union - Intl Results'!J:J,C555)</f>
        <v>2</v>
      </c>
      <c r="J555">
        <f>SUMIFS('Rugby Union - Intl Results'!E:E,'Rugby Union - Intl Results'!B:B,E555,'Rugby Union - Intl Results'!H:H,B555,'Rugby Union - Intl Results'!J:J,C555)</f>
        <v>47</v>
      </c>
      <c r="K555">
        <f>SUMIFS('Rugby Union - Intl Results'!F:F,'Rugby Union - Intl Results'!B:B,E555,'Rugby Union - Intl Results'!H:H,B555,'Rugby Union - Intl Results'!J:J,C555)</f>
        <v>171</v>
      </c>
      <c r="L555">
        <f t="shared" si="19"/>
        <v>-124</v>
      </c>
      <c r="Q555" t="s">
        <v>30</v>
      </c>
      <c r="U555" s="95"/>
      <c r="V555" s="95"/>
      <c r="W555" s="95"/>
    </row>
    <row r="556" spans="1:23" x14ac:dyDescent="0.25">
      <c r="A556">
        <v>1999</v>
      </c>
      <c r="B556" t="s">
        <v>2702</v>
      </c>
      <c r="C556" t="s">
        <v>212</v>
      </c>
      <c r="E556" t="s">
        <v>171</v>
      </c>
      <c r="F556" s="1">
        <f t="shared" si="20"/>
        <v>3</v>
      </c>
      <c r="G556">
        <f>COUNTIFS('Rugby Union - Intl Results'!B:B,E556,'Rugby Union - Intl Results'!H:H,B556,'Rugby Union - Intl Results'!C:C,"W",'Rugby Union - Intl Results'!J:J,C556)</f>
        <v>0</v>
      </c>
      <c r="H556">
        <f>COUNTIFS('Rugby Union - Intl Results'!B:B,E556,'Rugby Union - Intl Results'!H:H,B556,'Rugby Union - Intl Results'!C:C,"D",'Rugby Union - Intl Results'!J:J,C556)</f>
        <v>0</v>
      </c>
      <c r="I556">
        <f>COUNTIFS('Rugby Union - Intl Results'!B:B,E556,'Rugby Union - Intl Results'!H:H,B556,'Rugby Union - Intl Results'!C:C,"L",'Rugby Union - Intl Results'!J:J,C556)</f>
        <v>3</v>
      </c>
      <c r="J556">
        <f>SUMIFS('Rugby Union - Intl Results'!E:E,'Rugby Union - Intl Results'!B:B,E556,'Rugby Union - Intl Results'!H:H,B556,'Rugby Union - Intl Results'!J:J,C556)</f>
        <v>35</v>
      </c>
      <c r="K556">
        <f>SUMIFS('Rugby Union - Intl Results'!F:F,'Rugby Union - Intl Results'!B:B,E556,'Rugby Union - Intl Results'!H:H,B556,'Rugby Union - Intl Results'!J:J,C556)</f>
        <v>196</v>
      </c>
      <c r="L556">
        <f t="shared" si="19"/>
        <v>-161</v>
      </c>
      <c r="Q556" t="s">
        <v>30</v>
      </c>
      <c r="U556" s="95"/>
      <c r="V556" s="95"/>
      <c r="W556" s="95"/>
    </row>
    <row r="557" spans="1:23" x14ac:dyDescent="0.25">
      <c r="A557">
        <v>1999</v>
      </c>
      <c r="B557" t="s">
        <v>2702</v>
      </c>
      <c r="C557" t="s">
        <v>210</v>
      </c>
      <c r="E557" t="s">
        <v>164</v>
      </c>
      <c r="F557" s="1">
        <f t="shared" si="20"/>
        <v>9</v>
      </c>
      <c r="G557">
        <f>COUNTIFS('Rugby Union - Intl Results'!B:B,E557,'Rugby Union - Intl Results'!H:H,B557,'Rugby Union - Intl Results'!C:C,"W",'Rugby Union - Intl Results'!J:J,C557)</f>
        <v>3</v>
      </c>
      <c r="H557">
        <f>COUNTIFS('Rugby Union - Intl Results'!B:B,E557,'Rugby Union - Intl Results'!H:H,B557,'Rugby Union - Intl Results'!C:C,"D",'Rugby Union - Intl Results'!J:J,C557)</f>
        <v>0</v>
      </c>
      <c r="I557">
        <f>COUNTIFS('Rugby Union - Intl Results'!B:B,E557,'Rugby Union - Intl Results'!H:H,B557,'Rugby Union - Intl Results'!C:C,"L",'Rugby Union - Intl Results'!J:J,C557)</f>
        <v>0</v>
      </c>
      <c r="J557">
        <f>SUMIFS('Rugby Union - Intl Results'!E:E,'Rugby Union - Intl Results'!B:B,E557,'Rugby Union - Intl Results'!H:H,B557,'Rugby Union - Intl Results'!J:J,C557)</f>
        <v>108</v>
      </c>
      <c r="K557">
        <f>SUMIFS('Rugby Union - Intl Results'!F:F,'Rugby Union - Intl Results'!B:B,E557,'Rugby Union - Intl Results'!H:H,B557,'Rugby Union - Intl Results'!J:J,C557)</f>
        <v>52</v>
      </c>
      <c r="L557">
        <f t="shared" si="19"/>
        <v>56</v>
      </c>
      <c r="Q557" t="s">
        <v>30</v>
      </c>
      <c r="R557" t="s">
        <v>30</v>
      </c>
      <c r="S557" t="s">
        <v>30</v>
      </c>
      <c r="T557" t="s">
        <v>30</v>
      </c>
      <c r="U557" s="95"/>
      <c r="V557" s="95"/>
      <c r="W557" s="95"/>
    </row>
    <row r="558" spans="1:23" x14ac:dyDescent="0.25">
      <c r="A558">
        <v>1999</v>
      </c>
      <c r="B558" t="s">
        <v>2702</v>
      </c>
      <c r="C558" t="s">
        <v>210</v>
      </c>
      <c r="E558" t="s">
        <v>1817</v>
      </c>
      <c r="F558" s="1">
        <f t="shared" si="20"/>
        <v>7</v>
      </c>
      <c r="G558">
        <f>COUNTIFS('Rugby Union - Intl Results'!B:B,E558,'Rugby Union - Intl Results'!H:H,B558,'Rugby Union - Intl Results'!C:C,"W",'Rugby Union - Intl Results'!J:J,C558)</f>
        <v>2</v>
      </c>
      <c r="H558">
        <f>COUNTIFS('Rugby Union - Intl Results'!B:B,E558,'Rugby Union - Intl Results'!H:H,B558,'Rugby Union - Intl Results'!C:C,"D",'Rugby Union - Intl Results'!J:J,C558)</f>
        <v>0</v>
      </c>
      <c r="I558">
        <f>COUNTIFS('Rugby Union - Intl Results'!B:B,E558,'Rugby Union - Intl Results'!H:H,B558,'Rugby Union - Intl Results'!C:C,"L",'Rugby Union - Intl Results'!J:J,C558)</f>
        <v>1</v>
      </c>
      <c r="J558">
        <f>SUMIFS('Rugby Union - Intl Results'!E:E,'Rugby Union - Intl Results'!B:B,E558,'Rugby Union - Intl Results'!H:H,B558,'Rugby Union - Intl Results'!J:J,C558)</f>
        <v>124</v>
      </c>
      <c r="K558">
        <f>SUMIFS('Rugby Union - Intl Results'!F:F,'Rugby Union - Intl Results'!B:B,E558,'Rugby Union - Intl Results'!H:H,B558,'Rugby Union - Intl Results'!J:J,C558)</f>
        <v>68</v>
      </c>
      <c r="L558">
        <f t="shared" si="19"/>
        <v>56</v>
      </c>
      <c r="Q558" t="s">
        <v>30</v>
      </c>
      <c r="U558" s="95"/>
      <c r="V558" s="95"/>
      <c r="W558" s="95"/>
    </row>
    <row r="559" spans="1:23" x14ac:dyDescent="0.25">
      <c r="A559">
        <v>1999</v>
      </c>
      <c r="B559" t="s">
        <v>2702</v>
      </c>
      <c r="C559" t="s">
        <v>210</v>
      </c>
      <c r="E559" t="s">
        <v>2645</v>
      </c>
      <c r="F559" s="1">
        <f t="shared" si="20"/>
        <v>5</v>
      </c>
      <c r="G559">
        <f>COUNTIFS('Rugby Union - Intl Results'!B:B,E559,'Rugby Union - Intl Results'!H:H,B559,'Rugby Union - Intl Results'!C:C,"W",'Rugby Union - Intl Results'!J:J,C559)</f>
        <v>1</v>
      </c>
      <c r="H559">
        <f>COUNTIFS('Rugby Union - Intl Results'!B:B,E559,'Rugby Union - Intl Results'!H:H,B559,'Rugby Union - Intl Results'!C:C,"D",'Rugby Union - Intl Results'!J:J,C559)</f>
        <v>0</v>
      </c>
      <c r="I559">
        <f>COUNTIFS('Rugby Union - Intl Results'!B:B,E559,'Rugby Union - Intl Results'!H:H,B559,'Rugby Union - Intl Results'!C:C,"L",'Rugby Union - Intl Results'!J:J,C559)</f>
        <v>2</v>
      </c>
      <c r="J559">
        <f>SUMIFS('Rugby Union - Intl Results'!E:E,'Rugby Union - Intl Results'!B:B,E559,'Rugby Union - Intl Results'!H:H,B559,'Rugby Union - Intl Results'!J:J,C559)</f>
        <v>114</v>
      </c>
      <c r="K559">
        <f>SUMIFS('Rugby Union - Intl Results'!F:F,'Rugby Union - Intl Results'!B:B,E559,'Rugby Union - Intl Results'!H:H,B559,'Rugby Union - Intl Results'!J:J,C559)</f>
        <v>82</v>
      </c>
      <c r="L559">
        <f t="shared" si="19"/>
        <v>32</v>
      </c>
      <c r="Q559" t="s">
        <v>30</v>
      </c>
      <c r="U559" s="95"/>
      <c r="V559" s="95"/>
      <c r="W559" s="95"/>
    </row>
    <row r="560" spans="1:23" x14ac:dyDescent="0.25">
      <c r="A560">
        <v>1999</v>
      </c>
      <c r="B560" t="s">
        <v>2702</v>
      </c>
      <c r="C560" t="s">
        <v>210</v>
      </c>
      <c r="E560" t="s">
        <v>2639</v>
      </c>
      <c r="F560" s="1">
        <f t="shared" si="20"/>
        <v>3</v>
      </c>
      <c r="G560">
        <f>COUNTIFS('Rugby Union - Intl Results'!B:B,E560,'Rugby Union - Intl Results'!H:H,B560,'Rugby Union - Intl Results'!C:C,"W",'Rugby Union - Intl Results'!J:J,C560)</f>
        <v>0</v>
      </c>
      <c r="H560">
        <f>COUNTIFS('Rugby Union - Intl Results'!B:B,E560,'Rugby Union - Intl Results'!H:H,B560,'Rugby Union - Intl Results'!C:C,"D",'Rugby Union - Intl Results'!J:J,C560)</f>
        <v>0</v>
      </c>
      <c r="I560">
        <f>COUNTIFS('Rugby Union - Intl Results'!B:B,E560,'Rugby Union - Intl Results'!H:H,B560,'Rugby Union - Intl Results'!C:C,"L",'Rugby Union - Intl Results'!J:J,C560)</f>
        <v>3</v>
      </c>
      <c r="J560">
        <f>SUMIFS('Rugby Union - Intl Results'!E:E,'Rugby Union - Intl Results'!B:B,E560,'Rugby Union - Intl Results'!H:H,B560,'Rugby Union - Intl Results'!J:J,C560)</f>
        <v>42</v>
      </c>
      <c r="K560">
        <f>SUMIFS('Rugby Union - Intl Results'!F:F,'Rugby Union - Intl Results'!B:B,E560,'Rugby Union - Intl Results'!H:H,B560,'Rugby Union - Intl Results'!J:J,C560)</f>
        <v>186</v>
      </c>
      <c r="L560">
        <f t="shared" si="19"/>
        <v>-144</v>
      </c>
      <c r="Q560" t="s">
        <v>30</v>
      </c>
      <c r="U560" s="95"/>
      <c r="V560" s="95"/>
      <c r="W560" s="95"/>
    </row>
    <row r="561" spans="1:23" x14ac:dyDescent="0.25">
      <c r="A561">
        <v>1999</v>
      </c>
      <c r="B561" t="s">
        <v>2702</v>
      </c>
      <c r="C561" t="s">
        <v>207</v>
      </c>
      <c r="E561" t="s">
        <v>1264</v>
      </c>
      <c r="F561" s="1">
        <f t="shared" si="20"/>
        <v>7</v>
      </c>
      <c r="G561">
        <f>COUNTIFS('Rugby Union - Intl Results'!B:B,E561,'Rugby Union - Intl Results'!H:H,B561,'Rugby Union - Intl Results'!C:C,"W",'Rugby Union - Intl Results'!J:J,C561)</f>
        <v>2</v>
      </c>
      <c r="H561">
        <f>COUNTIFS('Rugby Union - Intl Results'!B:B,E561,'Rugby Union - Intl Results'!H:H,B561,'Rugby Union - Intl Results'!C:C,"D",'Rugby Union - Intl Results'!J:J,C561)</f>
        <v>0</v>
      </c>
      <c r="I561">
        <f>COUNTIFS('Rugby Union - Intl Results'!B:B,E561,'Rugby Union - Intl Results'!H:H,B561,'Rugby Union - Intl Results'!C:C,"L",'Rugby Union - Intl Results'!J:J,C561)</f>
        <v>1</v>
      </c>
      <c r="J561">
        <f>SUMIFS('Rugby Union - Intl Results'!E:E,'Rugby Union - Intl Results'!B:B,E561,'Rugby Union - Intl Results'!H:H,B561,'Rugby Union - Intl Results'!J:J,C561)</f>
        <v>118</v>
      </c>
      <c r="K561">
        <f>SUMIFS('Rugby Union - Intl Results'!F:F,'Rugby Union - Intl Results'!B:B,E561,'Rugby Union - Intl Results'!H:H,B561,'Rugby Union - Intl Results'!J:J,C561)</f>
        <v>71</v>
      </c>
      <c r="L561">
        <f t="shared" si="19"/>
        <v>47</v>
      </c>
      <c r="Q561" t="s">
        <v>30</v>
      </c>
      <c r="R561" t="s">
        <v>30</v>
      </c>
      <c r="U561" s="95"/>
      <c r="V561" s="95"/>
      <c r="W561" s="95"/>
    </row>
    <row r="562" spans="1:23" x14ac:dyDescent="0.25">
      <c r="A562">
        <v>1999</v>
      </c>
      <c r="B562" t="s">
        <v>2702</v>
      </c>
      <c r="C562" t="s">
        <v>207</v>
      </c>
      <c r="E562" t="s">
        <v>1821</v>
      </c>
      <c r="F562" s="1">
        <f t="shared" si="20"/>
        <v>7</v>
      </c>
      <c r="G562">
        <f>COUNTIFS('Rugby Union - Intl Results'!B:B,E562,'Rugby Union - Intl Results'!H:H,B562,'Rugby Union - Intl Results'!C:C,"W",'Rugby Union - Intl Results'!J:J,C562)</f>
        <v>2</v>
      </c>
      <c r="H562">
        <f>COUNTIFS('Rugby Union - Intl Results'!B:B,E562,'Rugby Union - Intl Results'!H:H,B562,'Rugby Union - Intl Results'!C:C,"D",'Rugby Union - Intl Results'!J:J,C562)</f>
        <v>0</v>
      </c>
      <c r="I562">
        <f>COUNTIFS('Rugby Union - Intl Results'!B:B,E562,'Rugby Union - Intl Results'!H:H,B562,'Rugby Union - Intl Results'!C:C,"L",'Rugby Union - Intl Results'!J:J,C562)</f>
        <v>1</v>
      </c>
      <c r="J562">
        <f>SUMIFS('Rugby Union - Intl Results'!E:E,'Rugby Union - Intl Results'!B:B,E562,'Rugby Union - Intl Results'!H:H,B562,'Rugby Union - Intl Results'!J:J,C562)</f>
        <v>83</v>
      </c>
      <c r="K562">
        <f>SUMIFS('Rugby Union - Intl Results'!F:F,'Rugby Union - Intl Results'!B:B,E562,'Rugby Union - Intl Results'!H:H,B562,'Rugby Union - Intl Results'!J:J,C562)</f>
        <v>51</v>
      </c>
      <c r="L562">
        <f t="shared" si="19"/>
        <v>32</v>
      </c>
      <c r="Q562" t="s">
        <v>30</v>
      </c>
      <c r="R562" t="s">
        <v>30</v>
      </c>
      <c r="U562" s="95"/>
      <c r="V562" s="95"/>
      <c r="W562" s="95"/>
    </row>
    <row r="563" spans="1:23" x14ac:dyDescent="0.25">
      <c r="A563">
        <v>1999</v>
      </c>
      <c r="B563" t="s">
        <v>2702</v>
      </c>
      <c r="C563" t="s">
        <v>207</v>
      </c>
      <c r="E563" t="s">
        <v>2633</v>
      </c>
      <c r="F563" s="1">
        <f t="shared" si="20"/>
        <v>7</v>
      </c>
      <c r="G563">
        <f>COUNTIFS('Rugby Union - Intl Results'!B:B,E563,'Rugby Union - Intl Results'!H:H,B563,'Rugby Union - Intl Results'!C:C,"W",'Rugby Union - Intl Results'!J:J,C563)</f>
        <v>2</v>
      </c>
      <c r="H563">
        <f>COUNTIFS('Rugby Union - Intl Results'!B:B,E563,'Rugby Union - Intl Results'!H:H,B563,'Rugby Union - Intl Results'!C:C,"D",'Rugby Union - Intl Results'!J:J,C563)</f>
        <v>0</v>
      </c>
      <c r="I563">
        <f>COUNTIFS('Rugby Union - Intl Results'!B:B,E563,'Rugby Union - Intl Results'!H:H,B563,'Rugby Union - Intl Results'!C:C,"L",'Rugby Union - Intl Results'!J:J,C563)</f>
        <v>1</v>
      </c>
      <c r="J563">
        <f>SUMIFS('Rugby Union - Intl Results'!E:E,'Rugby Union - Intl Results'!B:B,E563,'Rugby Union - Intl Results'!H:H,B563,'Rugby Union - Intl Results'!J:J,C563)</f>
        <v>97</v>
      </c>
      <c r="K563">
        <f>SUMIFS('Rugby Union - Intl Results'!F:F,'Rugby Union - Intl Results'!B:B,E563,'Rugby Union - Intl Results'!H:H,B563,'Rugby Union - Intl Results'!J:J,C563)</f>
        <v>72</v>
      </c>
      <c r="L563">
        <f t="shared" si="19"/>
        <v>25</v>
      </c>
      <c r="Q563" t="s">
        <v>30</v>
      </c>
      <c r="U563" s="95"/>
      <c r="V563" s="95"/>
      <c r="W563" s="95"/>
    </row>
    <row r="564" spans="1:23" x14ac:dyDescent="0.25">
      <c r="A564">
        <v>1999</v>
      </c>
      <c r="B564" t="s">
        <v>2702</v>
      </c>
      <c r="C564" t="s">
        <v>207</v>
      </c>
      <c r="E564" t="s">
        <v>1823</v>
      </c>
      <c r="F564" s="1">
        <f t="shared" si="20"/>
        <v>3</v>
      </c>
      <c r="G564">
        <f>COUNTIFS('Rugby Union - Intl Results'!B:B,E564,'Rugby Union - Intl Results'!H:H,B564,'Rugby Union - Intl Results'!C:C,"W",'Rugby Union - Intl Results'!J:J,C564)</f>
        <v>0</v>
      </c>
      <c r="H564">
        <f>COUNTIFS('Rugby Union - Intl Results'!B:B,E564,'Rugby Union - Intl Results'!H:H,B564,'Rugby Union - Intl Results'!C:C,"D",'Rugby Union - Intl Results'!J:J,C564)</f>
        <v>0</v>
      </c>
      <c r="I564">
        <f>COUNTIFS('Rugby Union - Intl Results'!B:B,E564,'Rugby Union - Intl Results'!H:H,B564,'Rugby Union - Intl Results'!C:C,"L",'Rugby Union - Intl Results'!J:J,C564)</f>
        <v>3</v>
      </c>
      <c r="J564">
        <f>SUMIFS('Rugby Union - Intl Results'!E:E,'Rugby Union - Intl Results'!B:B,E564,'Rugby Union - Intl Results'!H:H,B564,'Rugby Union - Intl Results'!J:J,C564)</f>
        <v>36</v>
      </c>
      <c r="K564">
        <f>SUMIFS('Rugby Union - Intl Results'!F:F,'Rugby Union - Intl Results'!B:B,E564,'Rugby Union - Intl Results'!H:H,B564,'Rugby Union - Intl Results'!J:J,C564)</f>
        <v>140</v>
      </c>
      <c r="L564">
        <f t="shared" si="19"/>
        <v>-104</v>
      </c>
      <c r="Q564" t="s">
        <v>30</v>
      </c>
      <c r="U564" s="95"/>
      <c r="V564" s="95"/>
      <c r="W564" s="95"/>
    </row>
    <row r="565" spans="1:23" x14ac:dyDescent="0.25">
      <c r="A565">
        <v>1999</v>
      </c>
      <c r="B565" t="s">
        <v>2702</v>
      </c>
      <c r="C565" t="s">
        <v>2705</v>
      </c>
      <c r="E565" t="s">
        <v>1824</v>
      </c>
      <c r="F565" s="1">
        <f t="shared" si="20"/>
        <v>9</v>
      </c>
      <c r="G565">
        <f>COUNTIFS('Rugby Union - Intl Results'!B:B,E565,'Rugby Union - Intl Results'!H:H,B565,'Rugby Union - Intl Results'!C:C,"W",'Rugby Union - Intl Results'!J:J,C565)</f>
        <v>3</v>
      </c>
      <c r="H565">
        <f>COUNTIFS('Rugby Union - Intl Results'!B:B,E565,'Rugby Union - Intl Results'!H:H,B565,'Rugby Union - Intl Results'!C:C,"D",'Rugby Union - Intl Results'!J:J,C565)</f>
        <v>0</v>
      </c>
      <c r="I565">
        <f>COUNTIFS('Rugby Union - Intl Results'!B:B,E565,'Rugby Union - Intl Results'!H:H,B565,'Rugby Union - Intl Results'!C:C,"L",'Rugby Union - Intl Results'!J:J,C565)</f>
        <v>0</v>
      </c>
      <c r="J565">
        <f>SUMIFS('Rugby Union - Intl Results'!E:E,'Rugby Union - Intl Results'!B:B,E565,'Rugby Union - Intl Results'!H:H,B565,'Rugby Union - Intl Results'!J:J,C565)</f>
        <v>135</v>
      </c>
      <c r="K565">
        <f>SUMIFS('Rugby Union - Intl Results'!F:F,'Rugby Union - Intl Results'!B:B,E565,'Rugby Union - Intl Results'!H:H,B565,'Rugby Union - Intl Results'!J:J,C565)</f>
        <v>31</v>
      </c>
      <c r="L565">
        <f t="shared" si="19"/>
        <v>104</v>
      </c>
      <c r="Q565" t="s">
        <v>30</v>
      </c>
      <c r="R565" t="s">
        <v>30</v>
      </c>
      <c r="S565" t="s">
        <v>30</v>
      </c>
      <c r="T565" t="s">
        <v>30</v>
      </c>
      <c r="U565" s="95" t="s">
        <v>30</v>
      </c>
      <c r="V565" s="95"/>
      <c r="W565" s="95"/>
    </row>
    <row r="566" spans="1:23" x14ac:dyDescent="0.25">
      <c r="A566">
        <v>1999</v>
      </c>
      <c r="B566" t="s">
        <v>2702</v>
      </c>
      <c r="C566" t="s">
        <v>2705</v>
      </c>
      <c r="E566" t="s">
        <v>1825</v>
      </c>
      <c r="F566" s="1">
        <f t="shared" si="20"/>
        <v>7</v>
      </c>
      <c r="G566">
        <f>COUNTIFS('Rugby Union - Intl Results'!B:B,E566,'Rugby Union - Intl Results'!H:H,B566,'Rugby Union - Intl Results'!C:C,"W",'Rugby Union - Intl Results'!J:J,C566)</f>
        <v>2</v>
      </c>
      <c r="H566">
        <f>COUNTIFS('Rugby Union - Intl Results'!B:B,E566,'Rugby Union - Intl Results'!H:H,B566,'Rugby Union - Intl Results'!C:C,"D",'Rugby Union - Intl Results'!J:J,C566)</f>
        <v>0</v>
      </c>
      <c r="I566">
        <f>COUNTIFS('Rugby Union - Intl Results'!B:B,E566,'Rugby Union - Intl Results'!H:H,B566,'Rugby Union - Intl Results'!C:C,"L",'Rugby Union - Intl Results'!J:J,C566)</f>
        <v>1</v>
      </c>
      <c r="J566">
        <f>SUMIFS('Rugby Union - Intl Results'!E:E,'Rugby Union - Intl Results'!B:B,E566,'Rugby Union - Intl Results'!H:H,B566,'Rugby Union - Intl Results'!J:J,C566)</f>
        <v>100</v>
      </c>
      <c r="K566">
        <f>SUMIFS('Rugby Union - Intl Results'!F:F,'Rugby Union - Intl Results'!B:B,E566,'Rugby Union - Intl Results'!H:H,B566,'Rugby Union - Intl Results'!J:J,C566)</f>
        <v>45</v>
      </c>
      <c r="L566">
        <f t="shared" si="19"/>
        <v>55</v>
      </c>
      <c r="Q566" t="s">
        <v>30</v>
      </c>
      <c r="U566" s="95"/>
      <c r="V566" s="95"/>
      <c r="W566" s="95"/>
    </row>
    <row r="567" spans="1:23" x14ac:dyDescent="0.25">
      <c r="A567">
        <v>1999</v>
      </c>
      <c r="B567" t="s">
        <v>2702</v>
      </c>
      <c r="C567" t="s">
        <v>2705</v>
      </c>
      <c r="E567" t="s">
        <v>397</v>
      </c>
      <c r="F567" s="1">
        <f t="shared" si="20"/>
        <v>5</v>
      </c>
      <c r="G567">
        <f>COUNTIFS('Rugby Union - Intl Results'!B:B,E567,'Rugby Union - Intl Results'!H:H,B567,'Rugby Union - Intl Results'!C:C,"W",'Rugby Union - Intl Results'!J:J,C567)</f>
        <v>1</v>
      </c>
      <c r="H567">
        <f>COUNTIFS('Rugby Union - Intl Results'!B:B,E567,'Rugby Union - Intl Results'!H:H,B567,'Rugby Union - Intl Results'!C:C,"D",'Rugby Union - Intl Results'!J:J,C567)</f>
        <v>0</v>
      </c>
      <c r="I567">
        <f>COUNTIFS('Rugby Union - Intl Results'!B:B,E567,'Rugby Union - Intl Results'!H:H,B567,'Rugby Union - Intl Results'!C:C,"L",'Rugby Union - Intl Results'!J:J,C567)</f>
        <v>2</v>
      </c>
      <c r="J567">
        <f>SUMIFS('Rugby Union - Intl Results'!E:E,'Rugby Union - Intl Results'!B:B,E567,'Rugby Union - Intl Results'!H:H,B567,'Rugby Union - Intl Results'!J:J,C567)</f>
        <v>50</v>
      </c>
      <c r="K567">
        <f>SUMIFS('Rugby Union - Intl Results'!F:F,'Rugby Union - Intl Results'!B:B,E567,'Rugby Union - Intl Results'!H:H,B567,'Rugby Union - Intl Results'!J:J,C567)</f>
        <v>126</v>
      </c>
      <c r="L567">
        <f t="shared" si="19"/>
        <v>-76</v>
      </c>
      <c r="Q567" t="s">
        <v>30</v>
      </c>
      <c r="U567" s="95"/>
      <c r="V567" s="95"/>
      <c r="W567" s="95"/>
    </row>
    <row r="568" spans="1:23" x14ac:dyDescent="0.25">
      <c r="A568">
        <v>1999</v>
      </c>
      <c r="B568" t="s">
        <v>2702</v>
      </c>
      <c r="C568" t="s">
        <v>2705</v>
      </c>
      <c r="E568" t="s">
        <v>660</v>
      </c>
      <c r="F568" s="1">
        <f t="shared" si="20"/>
        <v>3</v>
      </c>
      <c r="G568">
        <f>COUNTIFS('Rugby Union - Intl Results'!B:B,E568,'Rugby Union - Intl Results'!H:H,B568,'Rugby Union - Intl Results'!C:C,"W",'Rugby Union - Intl Results'!J:J,C568)</f>
        <v>0</v>
      </c>
      <c r="H568">
        <f>COUNTIFS('Rugby Union - Intl Results'!B:B,E568,'Rugby Union - Intl Results'!H:H,B568,'Rugby Union - Intl Results'!C:C,"D",'Rugby Union - Intl Results'!J:J,C568)</f>
        <v>0</v>
      </c>
      <c r="I568">
        <f>COUNTIFS('Rugby Union - Intl Results'!B:B,E568,'Rugby Union - Intl Results'!H:H,B568,'Rugby Union - Intl Results'!C:C,"L",'Rugby Union - Intl Results'!J:J,C568)</f>
        <v>3</v>
      </c>
      <c r="J568">
        <f>SUMIFS('Rugby Union - Intl Results'!E:E,'Rugby Union - Intl Results'!B:B,E568,'Rugby Union - Intl Results'!H:H,B568,'Rugby Union - Intl Results'!J:J,C568)</f>
        <v>52</v>
      </c>
      <c r="K568">
        <f>SUMIFS('Rugby Union - Intl Results'!F:F,'Rugby Union - Intl Results'!B:B,E568,'Rugby Union - Intl Results'!H:H,B568,'Rugby Union - Intl Results'!J:J,C568)</f>
        <v>135</v>
      </c>
      <c r="L568">
        <f t="shared" si="19"/>
        <v>-83</v>
      </c>
      <c r="Q568" t="s">
        <v>30</v>
      </c>
      <c r="U568" s="95"/>
      <c r="V568" s="95"/>
      <c r="W568" s="95"/>
    </row>
    <row r="569" spans="1:23" x14ac:dyDescent="0.25">
      <c r="A569">
        <v>1999</v>
      </c>
      <c r="B569" t="s">
        <v>2784</v>
      </c>
      <c r="D569">
        <v>1</v>
      </c>
      <c r="E569" t="s">
        <v>1787</v>
      </c>
      <c r="F569" s="97">
        <f>G569*4+H569*2+M569+SUMIFS('Rugby Union - Intl Results'!U:U,'Rugby Union - Intl Results'!B:B,E569,'Rugby Union - Intl Results'!H:H,B569)+IF(G569=5,3,0)</f>
        <v>12</v>
      </c>
      <c r="G569">
        <f>COUNTIFS('Rugby Union - Intl Results'!B:B,E569,'Rugby Union - Intl Results'!H:H,B569,'Rugby Union - Intl Results'!C:C,"W")</f>
        <v>3</v>
      </c>
      <c r="H569">
        <f>COUNTIFS('Rugby Union - Intl Results'!B:B,E569,'Rugby Union - Intl Results'!H:H,B569,'Rugby Union - Intl Results'!C:C,"D")</f>
        <v>0</v>
      </c>
      <c r="I569">
        <f>COUNTIFS('Rugby Union - Intl Results'!B:B,E569,'Rugby Union - Intl Results'!H:H,B569,'Rugby Union - Intl Results'!C:C,"L")</f>
        <v>1</v>
      </c>
      <c r="J569">
        <f>SUMIFS('Rugby Union - Intl Results'!E:E,'Rugby Union - Intl Results'!B:B,E569,'Rugby Union - Intl Results'!H:H,B569)</f>
        <v>103</v>
      </c>
      <c r="K569">
        <f>SUMIFS('Rugby Union - Intl Results'!F:F,'Rugby Union - Intl Results'!B:B,E569,'Rugby Union - Intl Results'!H:H,B569)</f>
        <v>61</v>
      </c>
      <c r="L569">
        <f t="shared" si="19"/>
        <v>42</v>
      </c>
      <c r="M569">
        <v>0</v>
      </c>
      <c r="N569">
        <f>SUMIFS('Rugby Union - Intl Results'!U:U,'Rugby Union - Intl Results'!B:B,E569,'Rugby Union - Intl Results'!H:H,B569)</f>
        <v>0</v>
      </c>
      <c r="P569" t="s">
        <v>30</v>
      </c>
      <c r="U569" s="95" t="s">
        <v>30</v>
      </c>
      <c r="V569" s="95"/>
      <c r="W569" s="95"/>
    </row>
    <row r="570" spans="1:23" x14ac:dyDescent="0.25">
      <c r="A570">
        <v>1999</v>
      </c>
      <c r="B570" t="s">
        <v>2784</v>
      </c>
      <c r="D570">
        <v>2</v>
      </c>
      <c r="E570" t="s">
        <v>1824</v>
      </c>
      <c r="F570" s="97">
        <f>G570*4+H570*2+M570+SUMIFS('Rugby Union - Intl Results'!U:U,'Rugby Union - Intl Results'!B:B,E570,'Rugby Union - Intl Results'!H:H,B570)+IF(G570=5,3,0)</f>
        <v>10</v>
      </c>
      <c r="G570">
        <f>COUNTIFS('Rugby Union - Intl Results'!B:B,E570,'Rugby Union - Intl Results'!H:H,B570,'Rugby Union - Intl Results'!C:C,"W")</f>
        <v>2</v>
      </c>
      <c r="H570">
        <f>COUNTIFS('Rugby Union - Intl Results'!B:B,E570,'Rugby Union - Intl Results'!H:H,B570,'Rugby Union - Intl Results'!C:C,"D")</f>
        <v>0</v>
      </c>
      <c r="I570">
        <f>COUNTIFS('Rugby Union - Intl Results'!B:B,E570,'Rugby Union - Intl Results'!H:H,B570,'Rugby Union - Intl Results'!C:C,"L")</f>
        <v>2</v>
      </c>
      <c r="J570">
        <f>SUMIFS('Rugby Union - Intl Results'!E:E,'Rugby Union - Intl Results'!B:B,E570,'Rugby Union - Intl Results'!H:H,B570)</f>
        <v>84</v>
      </c>
      <c r="K570">
        <f>SUMIFS('Rugby Union - Intl Results'!F:F,'Rugby Union - Intl Results'!B:B,E570,'Rugby Union - Intl Results'!H:H,B570)</f>
        <v>57</v>
      </c>
      <c r="L570">
        <f t="shared" si="19"/>
        <v>27</v>
      </c>
      <c r="M570">
        <v>1</v>
      </c>
      <c r="N570">
        <f>SUMIFS('Rugby Union - Intl Results'!U:U,'Rugby Union - Intl Results'!B:B,E570,'Rugby Union - Intl Results'!H:H,B570)</f>
        <v>1</v>
      </c>
      <c r="P570" t="s">
        <v>30</v>
      </c>
      <c r="U570" s="95"/>
      <c r="V570" s="95"/>
      <c r="W570" s="95"/>
    </row>
    <row r="571" spans="1:23" x14ac:dyDescent="0.25">
      <c r="A571">
        <v>1999</v>
      </c>
      <c r="B571" t="s">
        <v>2784</v>
      </c>
      <c r="D571">
        <v>3</v>
      </c>
      <c r="E571" t="s">
        <v>1828</v>
      </c>
      <c r="F571" s="97">
        <f>G571*4+H571*2+M571+SUMIFS('Rugby Union - Intl Results'!U:U,'Rugby Union - Intl Results'!B:B,E571,'Rugby Union - Intl Results'!H:H,B571)+IF(G571=5,3,0)</f>
        <v>4</v>
      </c>
      <c r="G571">
        <f>COUNTIFS('Rugby Union - Intl Results'!B:B,E571,'Rugby Union - Intl Results'!H:H,B571,'Rugby Union - Intl Results'!C:C,"W")</f>
        <v>1</v>
      </c>
      <c r="H571">
        <f>COUNTIFS('Rugby Union - Intl Results'!B:B,E571,'Rugby Union - Intl Results'!H:H,B571,'Rugby Union - Intl Results'!C:C,"D")</f>
        <v>0</v>
      </c>
      <c r="I571">
        <f>COUNTIFS('Rugby Union - Intl Results'!B:B,E571,'Rugby Union - Intl Results'!H:H,B571,'Rugby Union - Intl Results'!C:C,"L")</f>
        <v>3</v>
      </c>
      <c r="J571">
        <f>SUMIFS('Rugby Union - Intl Results'!E:E,'Rugby Union - Intl Results'!B:B,E571,'Rugby Union - Intl Results'!H:H,B571)</f>
        <v>34</v>
      </c>
      <c r="K571">
        <f>SUMIFS('Rugby Union - Intl Results'!F:F,'Rugby Union - Intl Results'!B:B,E571,'Rugby Union - Intl Results'!H:H,B571)</f>
        <v>103</v>
      </c>
      <c r="L571">
        <f t="shared" si="19"/>
        <v>-69</v>
      </c>
      <c r="M571">
        <v>0</v>
      </c>
      <c r="N571">
        <f>SUMIFS('Rugby Union - Intl Results'!U:U,'Rugby Union - Intl Results'!B:B,E571,'Rugby Union - Intl Results'!H:H,B571)</f>
        <v>0</v>
      </c>
      <c r="P571" t="s">
        <v>30</v>
      </c>
      <c r="U571" s="95"/>
      <c r="V571" s="95"/>
      <c r="W571" s="95"/>
    </row>
    <row r="572" spans="1:23" x14ac:dyDescent="0.25">
      <c r="A572">
        <v>2000</v>
      </c>
      <c r="B572" t="s">
        <v>2816</v>
      </c>
      <c r="D572">
        <v>1</v>
      </c>
      <c r="E572" t="s">
        <v>376</v>
      </c>
      <c r="F572" s="1">
        <f t="shared" ref="F572:F577" si="21">G572*2+H572</f>
        <v>8</v>
      </c>
      <c r="G572">
        <f>COUNTIFS('Rugby Union - Intl Results'!B:B,E572,'Rugby Union - Intl Results'!H:H,B572,'Rugby Union - Intl Results'!C:C,"W")</f>
        <v>4</v>
      </c>
      <c r="H572">
        <f>COUNTIFS('Rugby Union - Intl Results'!B:B,E572,'Rugby Union - Intl Results'!H:H,B572,'Rugby Union - Intl Results'!C:C,"D")</f>
        <v>0</v>
      </c>
      <c r="I572">
        <f>COUNTIFS('Rugby Union - Intl Results'!B:B,E572,'Rugby Union - Intl Results'!H:H,B572,'Rugby Union - Intl Results'!C:C,"L")</f>
        <v>1</v>
      </c>
      <c r="J572">
        <f>SUMIFS('Rugby Union - Intl Results'!E:E,'Rugby Union - Intl Results'!B:B,E572,'Rugby Union - Intl Results'!H:H,B572)</f>
        <v>183</v>
      </c>
      <c r="K572">
        <f>SUMIFS('Rugby Union - Intl Results'!F:F,'Rugby Union - Intl Results'!B:B,E572,'Rugby Union - Intl Results'!H:H,B572)</f>
        <v>70</v>
      </c>
      <c r="L572">
        <f t="shared" si="19"/>
        <v>113</v>
      </c>
      <c r="O572" t="s">
        <v>30</v>
      </c>
      <c r="U572" s="95" t="s">
        <v>30</v>
      </c>
      <c r="V572" s="95"/>
      <c r="W572" s="95"/>
    </row>
    <row r="573" spans="1:23" x14ac:dyDescent="0.25">
      <c r="A573">
        <v>2000</v>
      </c>
      <c r="B573" t="s">
        <v>2816</v>
      </c>
      <c r="D573">
        <v>2</v>
      </c>
      <c r="E573" t="s">
        <v>164</v>
      </c>
      <c r="F573" s="1">
        <f t="shared" si="21"/>
        <v>6</v>
      </c>
      <c r="G573">
        <f>COUNTIFS('Rugby Union - Intl Results'!B:B,E573,'Rugby Union - Intl Results'!H:H,B573,'Rugby Union - Intl Results'!C:C,"W")</f>
        <v>3</v>
      </c>
      <c r="H573">
        <f>COUNTIFS('Rugby Union - Intl Results'!B:B,E573,'Rugby Union - Intl Results'!H:H,B573,'Rugby Union - Intl Results'!C:C,"D")</f>
        <v>0</v>
      </c>
      <c r="I573">
        <f>COUNTIFS('Rugby Union - Intl Results'!B:B,E573,'Rugby Union - Intl Results'!H:H,B573,'Rugby Union - Intl Results'!C:C,"L")</f>
        <v>2</v>
      </c>
      <c r="J573">
        <f>SUMIFS('Rugby Union - Intl Results'!E:E,'Rugby Union - Intl Results'!B:B,E573,'Rugby Union - Intl Results'!H:H,B573)</f>
        <v>140</v>
      </c>
      <c r="K573">
        <f>SUMIFS('Rugby Union - Intl Results'!F:F,'Rugby Union - Intl Results'!B:B,E573,'Rugby Union - Intl Results'!H:H,B573)</f>
        <v>92</v>
      </c>
      <c r="L573">
        <f t="shared" si="19"/>
        <v>48</v>
      </c>
      <c r="O573" t="s">
        <v>30</v>
      </c>
      <c r="U573" s="95"/>
      <c r="V573" s="95"/>
      <c r="W573" s="95"/>
    </row>
    <row r="574" spans="1:23" x14ac:dyDescent="0.25">
      <c r="A574">
        <v>2000</v>
      </c>
      <c r="B574" t="s">
        <v>2816</v>
      </c>
      <c r="D574">
        <v>3</v>
      </c>
      <c r="E574" t="s">
        <v>1825</v>
      </c>
      <c r="F574" s="1">
        <f t="shared" si="21"/>
        <v>6</v>
      </c>
      <c r="G574">
        <f>COUNTIFS('Rugby Union - Intl Results'!B:B,E574,'Rugby Union - Intl Results'!H:H,B574,'Rugby Union - Intl Results'!C:C,"W")</f>
        <v>3</v>
      </c>
      <c r="H574">
        <f>COUNTIFS('Rugby Union - Intl Results'!B:B,E574,'Rugby Union - Intl Results'!H:H,B574,'Rugby Union - Intl Results'!C:C,"D")</f>
        <v>0</v>
      </c>
      <c r="I574">
        <f>COUNTIFS('Rugby Union - Intl Results'!B:B,E574,'Rugby Union - Intl Results'!H:H,B574,'Rugby Union - Intl Results'!C:C,"L")</f>
        <v>2</v>
      </c>
      <c r="J574">
        <f>SUMIFS('Rugby Union - Intl Results'!E:E,'Rugby Union - Intl Results'!B:B,E574,'Rugby Union - Intl Results'!H:H,B574)</f>
        <v>168</v>
      </c>
      <c r="K574">
        <f>SUMIFS('Rugby Union - Intl Results'!F:F,'Rugby Union - Intl Results'!B:B,E574,'Rugby Union - Intl Results'!H:H,B574)</f>
        <v>133</v>
      </c>
      <c r="L574">
        <f t="shared" si="19"/>
        <v>35</v>
      </c>
      <c r="O574" t="s">
        <v>30</v>
      </c>
      <c r="U574" s="95"/>
      <c r="V574" s="95"/>
      <c r="W574" s="95"/>
    </row>
    <row r="575" spans="1:23" x14ac:dyDescent="0.25">
      <c r="A575">
        <v>2000</v>
      </c>
      <c r="B575" t="s">
        <v>2816</v>
      </c>
      <c r="D575">
        <v>4</v>
      </c>
      <c r="E575" t="s">
        <v>1264</v>
      </c>
      <c r="F575" s="1">
        <f t="shared" si="21"/>
        <v>6</v>
      </c>
      <c r="G575">
        <f>COUNTIFS('Rugby Union - Intl Results'!B:B,E575,'Rugby Union - Intl Results'!H:H,B575,'Rugby Union - Intl Results'!C:C,"W")</f>
        <v>3</v>
      </c>
      <c r="H575">
        <f>COUNTIFS('Rugby Union - Intl Results'!B:B,E575,'Rugby Union - Intl Results'!H:H,B575,'Rugby Union - Intl Results'!C:C,"D")</f>
        <v>0</v>
      </c>
      <c r="I575">
        <f>COUNTIFS('Rugby Union - Intl Results'!B:B,E575,'Rugby Union - Intl Results'!H:H,B575,'Rugby Union - Intl Results'!C:C,"L")</f>
        <v>2</v>
      </c>
      <c r="J575">
        <f>SUMIFS('Rugby Union - Intl Results'!E:E,'Rugby Union - Intl Results'!B:B,E575,'Rugby Union - Intl Results'!H:H,B575)</f>
        <v>111</v>
      </c>
      <c r="K575">
        <f>SUMIFS('Rugby Union - Intl Results'!F:F,'Rugby Union - Intl Results'!B:B,E575,'Rugby Union - Intl Results'!H:H,B575)</f>
        <v>135</v>
      </c>
      <c r="L575">
        <f t="shared" si="19"/>
        <v>-24</v>
      </c>
      <c r="O575" t="s">
        <v>30</v>
      </c>
      <c r="U575" s="95"/>
      <c r="V575" s="95"/>
      <c r="W575" s="95"/>
    </row>
    <row r="576" spans="1:23" x14ac:dyDescent="0.25">
      <c r="A576">
        <v>2000</v>
      </c>
      <c r="B576" t="s">
        <v>2816</v>
      </c>
      <c r="D576">
        <v>5</v>
      </c>
      <c r="E576" t="s">
        <v>503</v>
      </c>
      <c r="F576" s="1">
        <f t="shared" si="21"/>
        <v>2</v>
      </c>
      <c r="G576">
        <f>COUNTIFS('Rugby Union - Intl Results'!B:B,E576,'Rugby Union - Intl Results'!H:H,B576,'Rugby Union - Intl Results'!C:C,"W")</f>
        <v>1</v>
      </c>
      <c r="H576">
        <f>COUNTIFS('Rugby Union - Intl Results'!B:B,E576,'Rugby Union - Intl Results'!H:H,B576,'Rugby Union - Intl Results'!C:C,"D")</f>
        <v>0</v>
      </c>
      <c r="I576">
        <f>COUNTIFS('Rugby Union - Intl Results'!B:B,E576,'Rugby Union - Intl Results'!H:H,B576,'Rugby Union - Intl Results'!C:C,"L")</f>
        <v>4</v>
      </c>
      <c r="J576">
        <f>SUMIFS('Rugby Union - Intl Results'!E:E,'Rugby Union - Intl Results'!B:B,E576,'Rugby Union - Intl Results'!H:H,B576)</f>
        <v>95</v>
      </c>
      <c r="K576">
        <f>SUMIFS('Rugby Union - Intl Results'!F:F,'Rugby Union - Intl Results'!B:B,E576,'Rugby Union - Intl Results'!H:H,B576)</f>
        <v>145</v>
      </c>
      <c r="L576">
        <f t="shared" si="19"/>
        <v>-50</v>
      </c>
      <c r="O576" t="s">
        <v>30</v>
      </c>
      <c r="U576" s="95"/>
      <c r="V576" s="95"/>
      <c r="W576" s="95"/>
    </row>
    <row r="577" spans="1:23" x14ac:dyDescent="0.25">
      <c r="A577">
        <v>2000</v>
      </c>
      <c r="B577" t="s">
        <v>2816</v>
      </c>
      <c r="D577">
        <v>6</v>
      </c>
      <c r="E577" t="s">
        <v>171</v>
      </c>
      <c r="F577" s="1">
        <f t="shared" si="21"/>
        <v>2</v>
      </c>
      <c r="G577">
        <f>COUNTIFS('Rugby Union - Intl Results'!B:B,E577,'Rugby Union - Intl Results'!H:H,B577,'Rugby Union - Intl Results'!C:C,"W")</f>
        <v>1</v>
      </c>
      <c r="H577">
        <f>COUNTIFS('Rugby Union - Intl Results'!B:B,E577,'Rugby Union - Intl Results'!H:H,B577,'Rugby Union - Intl Results'!C:C,"D")</f>
        <v>0</v>
      </c>
      <c r="I577">
        <f>COUNTIFS('Rugby Union - Intl Results'!B:B,E577,'Rugby Union - Intl Results'!H:H,B577,'Rugby Union - Intl Results'!C:C,"L")</f>
        <v>4</v>
      </c>
      <c r="J577">
        <f>SUMIFS('Rugby Union - Intl Results'!E:E,'Rugby Union - Intl Results'!B:B,E577,'Rugby Union - Intl Results'!H:H,B577)</f>
        <v>106</v>
      </c>
      <c r="K577">
        <f>SUMIFS('Rugby Union - Intl Results'!F:F,'Rugby Union - Intl Results'!B:B,E577,'Rugby Union - Intl Results'!H:H,B577)</f>
        <v>228</v>
      </c>
      <c r="L577">
        <f t="shared" si="19"/>
        <v>-122</v>
      </c>
      <c r="O577" t="s">
        <v>30</v>
      </c>
      <c r="U577" s="95"/>
      <c r="V577" s="95"/>
      <c r="W577" s="95"/>
    </row>
    <row r="578" spans="1:23" x14ac:dyDescent="0.25">
      <c r="A578">
        <v>2000</v>
      </c>
      <c r="B578" t="s">
        <v>2783</v>
      </c>
      <c r="D578">
        <v>1</v>
      </c>
      <c r="E578" t="s">
        <v>1824</v>
      </c>
      <c r="F578" s="97">
        <f>G578*4+H578*2+M578+SUMIFS('Rugby Union - Intl Results'!U:U,'Rugby Union - Intl Results'!B:B,E578,'Rugby Union - Intl Results'!H:H,B578)+IF(G578=5,3,0)</f>
        <v>14</v>
      </c>
      <c r="G578">
        <f>COUNTIFS('Rugby Union - Intl Results'!B:B,E578,'Rugby Union - Intl Results'!H:H,B578,'Rugby Union - Intl Results'!C:C,"W")</f>
        <v>3</v>
      </c>
      <c r="H578">
        <f>COUNTIFS('Rugby Union - Intl Results'!B:B,E578,'Rugby Union - Intl Results'!H:H,B578,'Rugby Union - Intl Results'!C:C,"D")</f>
        <v>0</v>
      </c>
      <c r="I578">
        <f>COUNTIFS('Rugby Union - Intl Results'!B:B,E578,'Rugby Union - Intl Results'!H:H,B578,'Rugby Union - Intl Results'!C:C,"L")</f>
        <v>1</v>
      </c>
      <c r="J578">
        <f>SUMIFS('Rugby Union - Intl Results'!E:E,'Rugby Union - Intl Results'!B:B,E578,'Rugby Union - Intl Results'!H:H,B578)</f>
        <v>104</v>
      </c>
      <c r="K578">
        <f>SUMIFS('Rugby Union - Intl Results'!F:F,'Rugby Union - Intl Results'!B:B,E578,'Rugby Union - Intl Results'!H:H,B578)</f>
        <v>86</v>
      </c>
      <c r="L578">
        <f t="shared" ref="L578:L641" si="22">J578-K578</f>
        <v>18</v>
      </c>
      <c r="M578">
        <v>1</v>
      </c>
      <c r="N578">
        <f>SUMIFS('Rugby Union - Intl Results'!U:U,'Rugby Union - Intl Results'!B:B,E578,'Rugby Union - Intl Results'!H:H,B578)</f>
        <v>1</v>
      </c>
      <c r="P578" t="s">
        <v>30</v>
      </c>
      <c r="U578" s="95" t="s">
        <v>30</v>
      </c>
      <c r="V578" s="95"/>
      <c r="W578" s="95"/>
    </row>
    <row r="579" spans="1:23" x14ac:dyDescent="0.25">
      <c r="A579">
        <v>2000</v>
      </c>
      <c r="B579" t="s">
        <v>2783</v>
      </c>
      <c r="D579">
        <v>2</v>
      </c>
      <c r="E579" t="s">
        <v>1787</v>
      </c>
      <c r="F579" s="97">
        <f>G579*4+H579*2+M579+SUMIFS('Rugby Union - Intl Results'!U:U,'Rugby Union - Intl Results'!B:B,E579,'Rugby Union - Intl Results'!H:H,B579)+IF(G579=5,3,0)</f>
        <v>12</v>
      </c>
      <c r="G579">
        <f>COUNTIFS('Rugby Union - Intl Results'!B:B,E579,'Rugby Union - Intl Results'!H:H,B579,'Rugby Union - Intl Results'!C:C,"W")</f>
        <v>2</v>
      </c>
      <c r="H579">
        <f>COUNTIFS('Rugby Union - Intl Results'!B:B,E579,'Rugby Union - Intl Results'!H:H,B579,'Rugby Union - Intl Results'!C:C,"D")</f>
        <v>0</v>
      </c>
      <c r="I579">
        <f>COUNTIFS('Rugby Union - Intl Results'!B:B,E579,'Rugby Union - Intl Results'!H:H,B579,'Rugby Union - Intl Results'!C:C,"L")</f>
        <v>2</v>
      </c>
      <c r="J579">
        <f>SUMIFS('Rugby Union - Intl Results'!E:E,'Rugby Union - Intl Results'!B:B,E579,'Rugby Union - Intl Results'!H:H,B579)</f>
        <v>127</v>
      </c>
      <c r="K579">
        <f>SUMIFS('Rugby Union - Intl Results'!F:F,'Rugby Union - Intl Results'!B:B,E579,'Rugby Union - Intl Results'!H:H,B579)</f>
        <v>117</v>
      </c>
      <c r="L579">
        <f t="shared" si="22"/>
        <v>10</v>
      </c>
      <c r="M579">
        <v>2</v>
      </c>
      <c r="N579">
        <f>SUMIFS('Rugby Union - Intl Results'!U:U,'Rugby Union - Intl Results'!B:B,E579,'Rugby Union - Intl Results'!H:H,B579)</f>
        <v>2</v>
      </c>
      <c r="P579" t="s">
        <v>30</v>
      </c>
      <c r="U579" s="95"/>
      <c r="V579" s="95"/>
      <c r="W579" s="95"/>
    </row>
    <row r="580" spans="1:23" x14ac:dyDescent="0.25">
      <c r="A580">
        <v>2000</v>
      </c>
      <c r="B580" t="s">
        <v>2783</v>
      </c>
      <c r="D580">
        <v>3</v>
      </c>
      <c r="E580" t="s">
        <v>1828</v>
      </c>
      <c r="F580" s="97">
        <f>G580*4+H580*2+M580+SUMIFS('Rugby Union - Intl Results'!U:U,'Rugby Union - Intl Results'!B:B,E580,'Rugby Union - Intl Results'!H:H,B580)+IF(G580=5,3,0)</f>
        <v>6</v>
      </c>
      <c r="G580">
        <f>COUNTIFS('Rugby Union - Intl Results'!B:B,E580,'Rugby Union - Intl Results'!H:H,B580,'Rugby Union - Intl Results'!C:C,"W")</f>
        <v>1</v>
      </c>
      <c r="H580">
        <f>COUNTIFS('Rugby Union - Intl Results'!B:B,E580,'Rugby Union - Intl Results'!H:H,B580,'Rugby Union - Intl Results'!C:C,"D")</f>
        <v>0</v>
      </c>
      <c r="I580">
        <f>COUNTIFS('Rugby Union - Intl Results'!B:B,E580,'Rugby Union - Intl Results'!H:H,B580,'Rugby Union - Intl Results'!C:C,"L")</f>
        <v>3</v>
      </c>
      <c r="J580">
        <f>SUMIFS('Rugby Union - Intl Results'!E:E,'Rugby Union - Intl Results'!B:B,E580,'Rugby Union - Intl Results'!H:H,B580)</f>
        <v>82</v>
      </c>
      <c r="K580">
        <f>SUMIFS('Rugby Union - Intl Results'!F:F,'Rugby Union - Intl Results'!B:B,E580,'Rugby Union - Intl Results'!H:H,B580)</f>
        <v>110</v>
      </c>
      <c r="L580">
        <f t="shared" si="22"/>
        <v>-28</v>
      </c>
      <c r="M580">
        <v>1</v>
      </c>
      <c r="N580">
        <f>SUMIFS('Rugby Union - Intl Results'!U:U,'Rugby Union - Intl Results'!B:B,E580,'Rugby Union - Intl Results'!H:H,B580)</f>
        <v>1</v>
      </c>
      <c r="P580" t="s">
        <v>30</v>
      </c>
      <c r="U580" s="95"/>
      <c r="V580" s="95"/>
      <c r="W580" s="95"/>
    </row>
    <row r="581" spans="1:23" x14ac:dyDescent="0.25">
      <c r="A581">
        <v>2001</v>
      </c>
      <c r="B581" t="s">
        <v>2815</v>
      </c>
      <c r="D581">
        <v>1</v>
      </c>
      <c r="E581" t="s">
        <v>376</v>
      </c>
      <c r="F581" s="1">
        <f t="shared" ref="F581:F586" si="23">G581*2+H581</f>
        <v>8</v>
      </c>
      <c r="G581">
        <f>COUNTIFS('Rugby Union - Intl Results'!B:B,E581,'Rugby Union - Intl Results'!H:H,B581,'Rugby Union - Intl Results'!C:C,"W")</f>
        <v>4</v>
      </c>
      <c r="H581">
        <f>COUNTIFS('Rugby Union - Intl Results'!B:B,E581,'Rugby Union - Intl Results'!H:H,B581,'Rugby Union - Intl Results'!C:C,"D")</f>
        <v>0</v>
      </c>
      <c r="I581">
        <f>COUNTIFS('Rugby Union - Intl Results'!B:B,E581,'Rugby Union - Intl Results'!H:H,B581,'Rugby Union - Intl Results'!C:C,"L")</f>
        <v>1</v>
      </c>
      <c r="J581">
        <f>SUMIFS('Rugby Union - Intl Results'!E:E,'Rugby Union - Intl Results'!B:B,E581,'Rugby Union - Intl Results'!H:H,B581)</f>
        <v>229</v>
      </c>
      <c r="K581">
        <f>SUMIFS('Rugby Union - Intl Results'!F:F,'Rugby Union - Intl Results'!B:B,E581,'Rugby Union - Intl Results'!H:H,B581)</f>
        <v>80</v>
      </c>
      <c r="L581">
        <f t="shared" si="22"/>
        <v>149</v>
      </c>
      <c r="O581" t="s">
        <v>30</v>
      </c>
      <c r="U581" s="95" t="s">
        <v>30</v>
      </c>
      <c r="V581" s="95"/>
      <c r="W581" s="95"/>
    </row>
    <row r="582" spans="1:23" x14ac:dyDescent="0.25">
      <c r="A582">
        <v>2001</v>
      </c>
      <c r="B582" t="s">
        <v>2815</v>
      </c>
      <c r="D582">
        <v>2</v>
      </c>
      <c r="E582" t="s">
        <v>1825</v>
      </c>
      <c r="F582" s="1">
        <f t="shared" si="23"/>
        <v>8</v>
      </c>
      <c r="G582">
        <f>COUNTIFS('Rugby Union - Intl Results'!B:B,E582,'Rugby Union - Intl Results'!H:H,B582,'Rugby Union - Intl Results'!C:C,"W")</f>
        <v>4</v>
      </c>
      <c r="H582">
        <f>COUNTIFS('Rugby Union - Intl Results'!B:B,E582,'Rugby Union - Intl Results'!H:H,B582,'Rugby Union - Intl Results'!C:C,"D")</f>
        <v>0</v>
      </c>
      <c r="I582">
        <f>COUNTIFS('Rugby Union - Intl Results'!B:B,E582,'Rugby Union - Intl Results'!H:H,B582,'Rugby Union - Intl Results'!C:C,"L")</f>
        <v>1</v>
      </c>
      <c r="J582">
        <f>SUMIFS('Rugby Union - Intl Results'!E:E,'Rugby Union - Intl Results'!B:B,E582,'Rugby Union - Intl Results'!H:H,B582)</f>
        <v>129</v>
      </c>
      <c r="K582">
        <f>SUMIFS('Rugby Union - Intl Results'!F:F,'Rugby Union - Intl Results'!B:B,E582,'Rugby Union - Intl Results'!H:H,B582)</f>
        <v>89</v>
      </c>
      <c r="L582">
        <f t="shared" si="22"/>
        <v>40</v>
      </c>
      <c r="O582" t="s">
        <v>30</v>
      </c>
      <c r="U582" s="95"/>
      <c r="V582" s="95"/>
      <c r="W582" s="95"/>
    </row>
    <row r="583" spans="1:23" x14ac:dyDescent="0.25">
      <c r="A583">
        <v>2001</v>
      </c>
      <c r="B583" t="s">
        <v>2815</v>
      </c>
      <c r="D583">
        <v>3</v>
      </c>
      <c r="E583" t="s">
        <v>503</v>
      </c>
      <c r="F583" s="1">
        <f t="shared" si="23"/>
        <v>5</v>
      </c>
      <c r="G583">
        <f>COUNTIFS('Rugby Union - Intl Results'!B:B,E583,'Rugby Union - Intl Results'!H:H,B583,'Rugby Union - Intl Results'!C:C,"W")</f>
        <v>2</v>
      </c>
      <c r="H583">
        <f>COUNTIFS('Rugby Union - Intl Results'!B:B,E583,'Rugby Union - Intl Results'!H:H,B583,'Rugby Union - Intl Results'!C:C,"D")</f>
        <v>1</v>
      </c>
      <c r="I583">
        <f>COUNTIFS('Rugby Union - Intl Results'!B:B,E583,'Rugby Union - Intl Results'!H:H,B583,'Rugby Union - Intl Results'!C:C,"L")</f>
        <v>2</v>
      </c>
      <c r="J583">
        <f>SUMIFS('Rugby Union - Intl Results'!E:E,'Rugby Union - Intl Results'!B:B,E583,'Rugby Union - Intl Results'!H:H,B583)</f>
        <v>92</v>
      </c>
      <c r="K583">
        <f>SUMIFS('Rugby Union - Intl Results'!F:F,'Rugby Union - Intl Results'!B:B,E583,'Rugby Union - Intl Results'!H:H,B583)</f>
        <v>116</v>
      </c>
      <c r="L583">
        <f t="shared" si="22"/>
        <v>-24</v>
      </c>
      <c r="O583" t="s">
        <v>30</v>
      </c>
      <c r="U583" s="95"/>
      <c r="V583" s="95"/>
      <c r="W583" s="95"/>
    </row>
    <row r="584" spans="1:23" x14ac:dyDescent="0.25">
      <c r="A584">
        <v>2001</v>
      </c>
      <c r="B584" t="s">
        <v>2815</v>
      </c>
      <c r="D584">
        <v>4</v>
      </c>
      <c r="E584" t="s">
        <v>1264</v>
      </c>
      <c r="F584" s="1">
        <f t="shared" si="23"/>
        <v>5</v>
      </c>
      <c r="G584">
        <f>COUNTIFS('Rugby Union - Intl Results'!B:B,E584,'Rugby Union - Intl Results'!H:H,B584,'Rugby Union - Intl Results'!C:C,"W")</f>
        <v>2</v>
      </c>
      <c r="H584">
        <f>COUNTIFS('Rugby Union - Intl Results'!B:B,E584,'Rugby Union - Intl Results'!H:H,B584,'Rugby Union - Intl Results'!C:C,"D")</f>
        <v>1</v>
      </c>
      <c r="I584">
        <f>COUNTIFS('Rugby Union - Intl Results'!B:B,E584,'Rugby Union - Intl Results'!H:H,B584,'Rugby Union - Intl Results'!C:C,"L")</f>
        <v>2</v>
      </c>
      <c r="J584">
        <f>SUMIFS('Rugby Union - Intl Results'!E:E,'Rugby Union - Intl Results'!B:B,E584,'Rugby Union - Intl Results'!H:H,B584)</f>
        <v>125</v>
      </c>
      <c r="K584">
        <f>SUMIFS('Rugby Union - Intl Results'!F:F,'Rugby Union - Intl Results'!B:B,E584,'Rugby Union - Intl Results'!H:H,B584)</f>
        <v>166</v>
      </c>
      <c r="L584">
        <f t="shared" si="22"/>
        <v>-41</v>
      </c>
      <c r="O584" t="s">
        <v>30</v>
      </c>
      <c r="U584" s="95"/>
      <c r="V584" s="95"/>
      <c r="W584" s="95"/>
    </row>
    <row r="585" spans="1:23" x14ac:dyDescent="0.25">
      <c r="A585">
        <v>2001</v>
      </c>
      <c r="B585" t="s">
        <v>2815</v>
      </c>
      <c r="D585">
        <v>5</v>
      </c>
      <c r="E585" t="s">
        <v>164</v>
      </c>
      <c r="F585" s="1">
        <f t="shared" si="23"/>
        <v>4</v>
      </c>
      <c r="G585">
        <f>COUNTIFS('Rugby Union - Intl Results'!B:B,E585,'Rugby Union - Intl Results'!H:H,B585,'Rugby Union - Intl Results'!C:C,"W")</f>
        <v>2</v>
      </c>
      <c r="H585">
        <f>COUNTIFS('Rugby Union - Intl Results'!B:B,E585,'Rugby Union - Intl Results'!H:H,B585,'Rugby Union - Intl Results'!C:C,"D")</f>
        <v>0</v>
      </c>
      <c r="I585">
        <f>COUNTIFS('Rugby Union - Intl Results'!B:B,E585,'Rugby Union - Intl Results'!H:H,B585,'Rugby Union - Intl Results'!C:C,"L")</f>
        <v>3</v>
      </c>
      <c r="J585">
        <f>SUMIFS('Rugby Union - Intl Results'!E:E,'Rugby Union - Intl Results'!B:B,E585,'Rugby Union - Intl Results'!H:H,B585)</f>
        <v>115</v>
      </c>
      <c r="K585">
        <f>SUMIFS('Rugby Union - Intl Results'!F:F,'Rugby Union - Intl Results'!B:B,E585,'Rugby Union - Intl Results'!H:H,B585)</f>
        <v>138</v>
      </c>
      <c r="L585">
        <f t="shared" si="22"/>
        <v>-23</v>
      </c>
      <c r="O585" t="s">
        <v>30</v>
      </c>
      <c r="U585" s="95"/>
      <c r="V585" s="95"/>
      <c r="W585" s="95"/>
    </row>
    <row r="586" spans="1:23" x14ac:dyDescent="0.25">
      <c r="A586">
        <v>2001</v>
      </c>
      <c r="B586" t="s">
        <v>2815</v>
      </c>
      <c r="D586">
        <v>6</v>
      </c>
      <c r="E586" t="s">
        <v>171</v>
      </c>
      <c r="F586" s="1">
        <f t="shared" si="23"/>
        <v>0</v>
      </c>
      <c r="G586">
        <f>COUNTIFS('Rugby Union - Intl Results'!B:B,E586,'Rugby Union - Intl Results'!H:H,B586,'Rugby Union - Intl Results'!C:C,"W")</f>
        <v>0</v>
      </c>
      <c r="H586">
        <f>COUNTIFS('Rugby Union - Intl Results'!B:B,E586,'Rugby Union - Intl Results'!H:H,B586,'Rugby Union - Intl Results'!C:C,"D")</f>
        <v>0</v>
      </c>
      <c r="I586">
        <f>COUNTIFS('Rugby Union - Intl Results'!B:B,E586,'Rugby Union - Intl Results'!H:H,B586,'Rugby Union - Intl Results'!C:C,"L")</f>
        <v>5</v>
      </c>
      <c r="J586">
        <f>SUMIFS('Rugby Union - Intl Results'!E:E,'Rugby Union - Intl Results'!B:B,E586,'Rugby Union - Intl Results'!H:H,B586)</f>
        <v>106</v>
      </c>
      <c r="K586">
        <f>SUMIFS('Rugby Union - Intl Results'!F:F,'Rugby Union - Intl Results'!B:B,E586,'Rugby Union - Intl Results'!H:H,B586)</f>
        <v>207</v>
      </c>
      <c r="L586">
        <f t="shared" si="22"/>
        <v>-101</v>
      </c>
      <c r="O586" t="s">
        <v>30</v>
      </c>
      <c r="U586" s="95"/>
      <c r="V586" s="95"/>
      <c r="W586" s="95"/>
    </row>
    <row r="587" spans="1:23" x14ac:dyDescent="0.25">
      <c r="A587">
        <v>2001</v>
      </c>
      <c r="B587" t="s">
        <v>2782</v>
      </c>
      <c r="D587">
        <v>1</v>
      </c>
      <c r="E587" t="s">
        <v>1824</v>
      </c>
      <c r="F587" s="97">
        <f>G587*4+H587*2+M587+SUMIFS('Rugby Union - Intl Results'!U:U,'Rugby Union - Intl Results'!B:B,E587,'Rugby Union - Intl Results'!H:H,B587)+IF(G587=5,3,0)</f>
        <v>11</v>
      </c>
      <c r="G587">
        <f>COUNTIFS('Rugby Union - Intl Results'!B:B,E587,'Rugby Union - Intl Results'!H:H,B587,'Rugby Union - Intl Results'!C:C,"W")</f>
        <v>2</v>
      </c>
      <c r="H587">
        <f>COUNTIFS('Rugby Union - Intl Results'!B:B,E587,'Rugby Union - Intl Results'!H:H,B587,'Rugby Union - Intl Results'!C:C,"D")</f>
        <v>1</v>
      </c>
      <c r="I587">
        <f>COUNTIFS('Rugby Union - Intl Results'!B:B,E587,'Rugby Union - Intl Results'!H:H,B587,'Rugby Union - Intl Results'!C:C,"L")</f>
        <v>1</v>
      </c>
      <c r="J587">
        <f>SUMIFS('Rugby Union - Intl Results'!E:E,'Rugby Union - Intl Results'!B:B,E587,'Rugby Union - Intl Results'!H:H,B587)</f>
        <v>81</v>
      </c>
      <c r="K587">
        <f>SUMIFS('Rugby Union - Intl Results'!F:F,'Rugby Union - Intl Results'!B:B,E587,'Rugby Union - Intl Results'!H:H,B587)</f>
        <v>75</v>
      </c>
      <c r="L587">
        <f t="shared" si="22"/>
        <v>6</v>
      </c>
      <c r="M587">
        <v>0</v>
      </c>
      <c r="N587">
        <f>SUMIFS('Rugby Union - Intl Results'!U:U,'Rugby Union - Intl Results'!B:B,E587,'Rugby Union - Intl Results'!H:H,B587)</f>
        <v>1</v>
      </c>
      <c r="P587" t="s">
        <v>30</v>
      </c>
      <c r="U587" s="95" t="s">
        <v>30</v>
      </c>
      <c r="V587" s="95"/>
      <c r="W587" s="95"/>
    </row>
    <row r="588" spans="1:23" x14ac:dyDescent="0.25">
      <c r="A588">
        <v>2001</v>
      </c>
      <c r="B588" t="s">
        <v>2782</v>
      </c>
      <c r="D588">
        <v>2</v>
      </c>
      <c r="E588" t="s">
        <v>1787</v>
      </c>
      <c r="F588" s="97">
        <f>G588*4+H588*2+M588+SUMIFS('Rugby Union - Intl Results'!U:U,'Rugby Union - Intl Results'!B:B,E588,'Rugby Union - Intl Results'!H:H,B588)+IF(G588=5,3,0)</f>
        <v>9</v>
      </c>
      <c r="G588">
        <f>COUNTIFS('Rugby Union - Intl Results'!B:B,E588,'Rugby Union - Intl Results'!H:H,B588,'Rugby Union - Intl Results'!C:C,"W")</f>
        <v>2</v>
      </c>
      <c r="H588">
        <f>COUNTIFS('Rugby Union - Intl Results'!B:B,E588,'Rugby Union - Intl Results'!H:H,B588,'Rugby Union - Intl Results'!C:C,"D")</f>
        <v>0</v>
      </c>
      <c r="I588">
        <f>COUNTIFS('Rugby Union - Intl Results'!B:B,E588,'Rugby Union - Intl Results'!H:H,B588,'Rugby Union - Intl Results'!C:C,"L")</f>
        <v>2</v>
      </c>
      <c r="J588">
        <f>SUMIFS('Rugby Union - Intl Results'!E:E,'Rugby Union - Intl Results'!B:B,E588,'Rugby Union - Intl Results'!H:H,B588)</f>
        <v>79</v>
      </c>
      <c r="K588">
        <f>SUMIFS('Rugby Union - Intl Results'!F:F,'Rugby Union - Intl Results'!B:B,E588,'Rugby Union - Intl Results'!H:H,B588)</f>
        <v>70</v>
      </c>
      <c r="L588">
        <f t="shared" si="22"/>
        <v>9</v>
      </c>
      <c r="M588">
        <v>0</v>
      </c>
      <c r="N588">
        <f>SUMIFS('Rugby Union - Intl Results'!U:U,'Rugby Union - Intl Results'!B:B,E588,'Rugby Union - Intl Results'!H:H,B588)</f>
        <v>1</v>
      </c>
      <c r="P588" t="s">
        <v>30</v>
      </c>
      <c r="U588" s="95"/>
      <c r="V588" s="95"/>
      <c r="W588" s="95"/>
    </row>
    <row r="589" spans="1:23" x14ac:dyDescent="0.25">
      <c r="A589">
        <v>2001</v>
      </c>
      <c r="B589" t="s">
        <v>2782</v>
      </c>
      <c r="D589">
        <v>3</v>
      </c>
      <c r="E589" t="s">
        <v>1828</v>
      </c>
      <c r="F589" s="97">
        <f>G589*4+H589*2+M589+SUMIFS('Rugby Union - Intl Results'!U:U,'Rugby Union - Intl Results'!B:B,E589,'Rugby Union - Intl Results'!H:H,B589)+IF(G589=5,3,0)</f>
        <v>6</v>
      </c>
      <c r="G589">
        <f>COUNTIFS('Rugby Union - Intl Results'!B:B,E589,'Rugby Union - Intl Results'!H:H,B589,'Rugby Union - Intl Results'!C:C,"W")</f>
        <v>1</v>
      </c>
      <c r="H589">
        <f>COUNTIFS('Rugby Union - Intl Results'!B:B,E589,'Rugby Union - Intl Results'!H:H,B589,'Rugby Union - Intl Results'!C:C,"D")</f>
        <v>1</v>
      </c>
      <c r="I589">
        <f>COUNTIFS('Rugby Union - Intl Results'!B:B,E589,'Rugby Union - Intl Results'!H:H,B589,'Rugby Union - Intl Results'!C:C,"L")</f>
        <v>2</v>
      </c>
      <c r="J589">
        <f>SUMIFS('Rugby Union - Intl Results'!E:E,'Rugby Union - Intl Results'!B:B,E589,'Rugby Union - Intl Results'!H:H,B589)</f>
        <v>52</v>
      </c>
      <c r="K589">
        <f>SUMIFS('Rugby Union - Intl Results'!F:F,'Rugby Union - Intl Results'!B:B,E589,'Rugby Union - Intl Results'!H:H,B589)</f>
        <v>67</v>
      </c>
      <c r="L589">
        <f t="shared" si="22"/>
        <v>-15</v>
      </c>
      <c r="M589">
        <v>0</v>
      </c>
      <c r="N589">
        <f>SUMIFS('Rugby Union - Intl Results'!U:U,'Rugby Union - Intl Results'!B:B,E589,'Rugby Union - Intl Results'!H:H,B589)</f>
        <v>0</v>
      </c>
      <c r="P589" t="s">
        <v>30</v>
      </c>
      <c r="U589" s="95"/>
      <c r="V589" s="95"/>
      <c r="W589" s="95"/>
    </row>
    <row r="590" spans="1:23" x14ac:dyDescent="0.25">
      <c r="A590">
        <v>2002</v>
      </c>
      <c r="B590" t="s">
        <v>2814</v>
      </c>
      <c r="D590">
        <v>1</v>
      </c>
      <c r="E590" t="s">
        <v>164</v>
      </c>
      <c r="F590" s="1">
        <f t="shared" ref="F590:F595" si="24">G590*2+H590</f>
        <v>10</v>
      </c>
      <c r="G590">
        <f>COUNTIFS('Rugby Union - Intl Results'!B:B,E590,'Rugby Union - Intl Results'!H:H,B590,'Rugby Union - Intl Results'!C:C,"W")</f>
        <v>5</v>
      </c>
      <c r="H590">
        <f>COUNTIFS('Rugby Union - Intl Results'!B:B,E590,'Rugby Union - Intl Results'!H:H,B590,'Rugby Union - Intl Results'!C:C,"D")</f>
        <v>0</v>
      </c>
      <c r="I590">
        <f>COUNTIFS('Rugby Union - Intl Results'!B:B,E590,'Rugby Union - Intl Results'!H:H,B590,'Rugby Union - Intl Results'!C:C,"L")</f>
        <v>0</v>
      </c>
      <c r="J590">
        <f>SUMIFS('Rugby Union - Intl Results'!E:E,'Rugby Union - Intl Results'!B:B,E590,'Rugby Union - Intl Results'!H:H,B590)</f>
        <v>156</v>
      </c>
      <c r="K590">
        <f>SUMIFS('Rugby Union - Intl Results'!F:F,'Rugby Union - Intl Results'!B:B,E590,'Rugby Union - Intl Results'!H:H,B590)</f>
        <v>75</v>
      </c>
      <c r="L590">
        <f t="shared" si="22"/>
        <v>81</v>
      </c>
      <c r="O590" t="s">
        <v>30</v>
      </c>
      <c r="U590" s="95" t="s">
        <v>30</v>
      </c>
      <c r="V590" s="95"/>
      <c r="W590" s="95" t="s">
        <v>30</v>
      </c>
    </row>
    <row r="591" spans="1:23" x14ac:dyDescent="0.25">
      <c r="A591">
        <v>2002</v>
      </c>
      <c r="B591" t="s">
        <v>2814</v>
      </c>
      <c r="D591">
        <v>2</v>
      </c>
      <c r="E591" t="s">
        <v>376</v>
      </c>
      <c r="F591" s="1">
        <f t="shared" si="24"/>
        <v>8</v>
      </c>
      <c r="G591">
        <f>COUNTIFS('Rugby Union - Intl Results'!B:B,E591,'Rugby Union - Intl Results'!H:H,B591,'Rugby Union - Intl Results'!C:C,"W")</f>
        <v>4</v>
      </c>
      <c r="H591">
        <f>COUNTIFS('Rugby Union - Intl Results'!B:B,E591,'Rugby Union - Intl Results'!H:H,B591,'Rugby Union - Intl Results'!C:C,"D")</f>
        <v>0</v>
      </c>
      <c r="I591">
        <f>COUNTIFS('Rugby Union - Intl Results'!B:B,E591,'Rugby Union - Intl Results'!H:H,B591,'Rugby Union - Intl Results'!C:C,"L")</f>
        <v>1</v>
      </c>
      <c r="J591">
        <f>SUMIFS('Rugby Union - Intl Results'!E:E,'Rugby Union - Intl Results'!B:B,E591,'Rugby Union - Intl Results'!H:H,B591)</f>
        <v>184</v>
      </c>
      <c r="K591">
        <f>SUMIFS('Rugby Union - Intl Results'!F:F,'Rugby Union - Intl Results'!B:B,E591,'Rugby Union - Intl Results'!H:H,B591)</f>
        <v>53</v>
      </c>
      <c r="L591">
        <f t="shared" si="22"/>
        <v>131</v>
      </c>
      <c r="O591" t="s">
        <v>30</v>
      </c>
      <c r="U591" s="95"/>
      <c r="V591" s="95" t="s">
        <v>30</v>
      </c>
      <c r="W591" s="95"/>
    </row>
    <row r="592" spans="1:23" x14ac:dyDescent="0.25">
      <c r="A592">
        <v>2002</v>
      </c>
      <c r="B592" t="s">
        <v>2814</v>
      </c>
      <c r="D592">
        <v>3</v>
      </c>
      <c r="E592" t="s">
        <v>1825</v>
      </c>
      <c r="F592" s="1">
        <f t="shared" si="24"/>
        <v>6</v>
      </c>
      <c r="G592">
        <f>COUNTIFS('Rugby Union - Intl Results'!B:B,E592,'Rugby Union - Intl Results'!H:H,B592,'Rugby Union - Intl Results'!C:C,"W")</f>
        <v>3</v>
      </c>
      <c r="H592">
        <f>COUNTIFS('Rugby Union - Intl Results'!B:B,E592,'Rugby Union - Intl Results'!H:H,B592,'Rugby Union - Intl Results'!C:C,"D")</f>
        <v>0</v>
      </c>
      <c r="I592">
        <f>COUNTIFS('Rugby Union - Intl Results'!B:B,E592,'Rugby Union - Intl Results'!H:H,B592,'Rugby Union - Intl Results'!C:C,"L")</f>
        <v>2</v>
      </c>
      <c r="J592">
        <f>SUMIFS('Rugby Union - Intl Results'!E:E,'Rugby Union - Intl Results'!B:B,E592,'Rugby Union - Intl Results'!H:H,B592)</f>
        <v>145</v>
      </c>
      <c r="K592">
        <f>SUMIFS('Rugby Union - Intl Results'!F:F,'Rugby Union - Intl Results'!B:B,E592,'Rugby Union - Intl Results'!H:H,B592)</f>
        <v>138</v>
      </c>
      <c r="L592">
        <f t="shared" si="22"/>
        <v>7</v>
      </c>
      <c r="O592" t="s">
        <v>30</v>
      </c>
      <c r="U592" s="95"/>
      <c r="V592" s="95"/>
      <c r="W592" s="95"/>
    </row>
    <row r="593" spans="1:23" x14ac:dyDescent="0.25">
      <c r="A593">
        <v>2002</v>
      </c>
      <c r="B593" t="s">
        <v>2814</v>
      </c>
      <c r="D593">
        <v>4</v>
      </c>
      <c r="E593" t="s">
        <v>503</v>
      </c>
      <c r="F593" s="1">
        <f t="shared" si="24"/>
        <v>4</v>
      </c>
      <c r="G593">
        <f>COUNTIFS('Rugby Union - Intl Results'!B:B,E593,'Rugby Union - Intl Results'!H:H,B593,'Rugby Union - Intl Results'!C:C,"W")</f>
        <v>2</v>
      </c>
      <c r="H593">
        <f>COUNTIFS('Rugby Union - Intl Results'!B:B,E593,'Rugby Union - Intl Results'!H:H,B593,'Rugby Union - Intl Results'!C:C,"D")</f>
        <v>0</v>
      </c>
      <c r="I593">
        <f>COUNTIFS('Rugby Union - Intl Results'!B:B,E593,'Rugby Union - Intl Results'!H:H,B593,'Rugby Union - Intl Results'!C:C,"L")</f>
        <v>3</v>
      </c>
      <c r="J593">
        <f>SUMIFS('Rugby Union - Intl Results'!E:E,'Rugby Union - Intl Results'!B:B,E593,'Rugby Union - Intl Results'!H:H,B593)</f>
        <v>91</v>
      </c>
      <c r="K593">
        <f>SUMIFS('Rugby Union - Intl Results'!F:F,'Rugby Union - Intl Results'!B:B,E593,'Rugby Union - Intl Results'!H:H,B593)</f>
        <v>128</v>
      </c>
      <c r="L593">
        <f t="shared" si="22"/>
        <v>-37</v>
      </c>
      <c r="O593" t="s">
        <v>30</v>
      </c>
      <c r="U593" s="95"/>
      <c r="V593" s="95"/>
      <c r="W593" s="95"/>
    </row>
    <row r="594" spans="1:23" x14ac:dyDescent="0.25">
      <c r="A594">
        <v>2002</v>
      </c>
      <c r="B594" t="s">
        <v>2814</v>
      </c>
      <c r="D594">
        <v>5</v>
      </c>
      <c r="E594" t="s">
        <v>1264</v>
      </c>
      <c r="F594" s="1">
        <f t="shared" si="24"/>
        <v>2</v>
      </c>
      <c r="G594">
        <f>COUNTIFS('Rugby Union - Intl Results'!B:B,E594,'Rugby Union - Intl Results'!H:H,B594,'Rugby Union - Intl Results'!C:C,"W")</f>
        <v>1</v>
      </c>
      <c r="H594">
        <f>COUNTIFS('Rugby Union - Intl Results'!B:B,E594,'Rugby Union - Intl Results'!H:H,B594,'Rugby Union - Intl Results'!C:C,"D")</f>
        <v>0</v>
      </c>
      <c r="I594">
        <f>COUNTIFS('Rugby Union - Intl Results'!B:B,E594,'Rugby Union - Intl Results'!H:H,B594,'Rugby Union - Intl Results'!C:C,"L")</f>
        <v>4</v>
      </c>
      <c r="J594">
        <f>SUMIFS('Rugby Union - Intl Results'!E:E,'Rugby Union - Intl Results'!B:B,E594,'Rugby Union - Intl Results'!H:H,B594)</f>
        <v>119</v>
      </c>
      <c r="K594">
        <f>SUMIFS('Rugby Union - Intl Results'!F:F,'Rugby Union - Intl Results'!B:B,E594,'Rugby Union - Intl Results'!H:H,B594)</f>
        <v>188</v>
      </c>
      <c r="L594">
        <f t="shared" si="22"/>
        <v>-69</v>
      </c>
      <c r="O594" t="s">
        <v>30</v>
      </c>
      <c r="U594" s="95"/>
      <c r="V594" s="95"/>
      <c r="W594" s="95"/>
    </row>
    <row r="595" spans="1:23" x14ac:dyDescent="0.25">
      <c r="A595">
        <v>2002</v>
      </c>
      <c r="B595" t="s">
        <v>2814</v>
      </c>
      <c r="D595">
        <v>6</v>
      </c>
      <c r="E595" t="s">
        <v>171</v>
      </c>
      <c r="F595" s="1">
        <f t="shared" si="24"/>
        <v>0</v>
      </c>
      <c r="G595">
        <f>COUNTIFS('Rugby Union - Intl Results'!B:B,E595,'Rugby Union - Intl Results'!H:H,B595,'Rugby Union - Intl Results'!C:C,"W")</f>
        <v>0</v>
      </c>
      <c r="H595">
        <f>COUNTIFS('Rugby Union - Intl Results'!B:B,E595,'Rugby Union - Intl Results'!H:H,B595,'Rugby Union - Intl Results'!C:C,"D")</f>
        <v>0</v>
      </c>
      <c r="I595">
        <f>COUNTIFS('Rugby Union - Intl Results'!B:B,E595,'Rugby Union - Intl Results'!H:H,B595,'Rugby Union - Intl Results'!C:C,"L")</f>
        <v>5</v>
      </c>
      <c r="J595">
        <f>SUMIFS('Rugby Union - Intl Results'!E:E,'Rugby Union - Intl Results'!B:B,E595,'Rugby Union - Intl Results'!H:H,B595)</f>
        <v>70</v>
      </c>
      <c r="K595">
        <f>SUMIFS('Rugby Union - Intl Results'!F:F,'Rugby Union - Intl Results'!B:B,E595,'Rugby Union - Intl Results'!H:H,B595)</f>
        <v>183</v>
      </c>
      <c r="L595">
        <f t="shared" si="22"/>
        <v>-113</v>
      </c>
      <c r="O595" t="s">
        <v>30</v>
      </c>
      <c r="U595" s="95"/>
      <c r="V595" s="95"/>
      <c r="W595" s="95"/>
    </row>
    <row r="596" spans="1:23" x14ac:dyDescent="0.25">
      <c r="A596">
        <v>2002</v>
      </c>
      <c r="B596" t="s">
        <v>2781</v>
      </c>
      <c r="D596">
        <v>1</v>
      </c>
      <c r="E596" t="s">
        <v>1787</v>
      </c>
      <c r="F596" s="97">
        <f>G596*4+H596*2+M596+SUMIFS('Rugby Union - Intl Results'!U:U,'Rugby Union - Intl Results'!B:B,E596,'Rugby Union - Intl Results'!H:H,B596)+IF(G596=5,3,0)</f>
        <v>15</v>
      </c>
      <c r="G596">
        <f>COUNTIFS('Rugby Union - Intl Results'!B:B,E596,'Rugby Union - Intl Results'!H:H,B596,'Rugby Union - Intl Results'!C:C,"W")</f>
        <v>3</v>
      </c>
      <c r="H596">
        <f>COUNTIFS('Rugby Union - Intl Results'!B:B,E596,'Rugby Union - Intl Results'!H:H,B596,'Rugby Union - Intl Results'!C:C,"D")</f>
        <v>0</v>
      </c>
      <c r="I596">
        <f>COUNTIFS('Rugby Union - Intl Results'!B:B,E596,'Rugby Union - Intl Results'!H:H,B596,'Rugby Union - Intl Results'!C:C,"L")</f>
        <v>1</v>
      </c>
      <c r="J596">
        <f>SUMIFS('Rugby Union - Intl Results'!E:E,'Rugby Union - Intl Results'!B:B,E596,'Rugby Union - Intl Results'!H:H,B596)</f>
        <v>97</v>
      </c>
      <c r="K596">
        <f>SUMIFS('Rugby Union - Intl Results'!F:F,'Rugby Union - Intl Results'!B:B,E596,'Rugby Union - Intl Results'!H:H,B596)</f>
        <v>65</v>
      </c>
      <c r="L596">
        <f t="shared" si="22"/>
        <v>32</v>
      </c>
      <c r="M596">
        <v>2</v>
      </c>
      <c r="N596">
        <f>SUMIFS('Rugby Union - Intl Results'!U:U,'Rugby Union - Intl Results'!B:B,E596,'Rugby Union - Intl Results'!H:H,B596)</f>
        <v>1</v>
      </c>
      <c r="P596" t="s">
        <v>30</v>
      </c>
      <c r="U596" s="95" t="s">
        <v>30</v>
      </c>
      <c r="V596" s="95"/>
      <c r="W596" s="95"/>
    </row>
    <row r="597" spans="1:23" x14ac:dyDescent="0.25">
      <c r="A597">
        <v>2002</v>
      </c>
      <c r="B597" t="s">
        <v>2781</v>
      </c>
      <c r="D597">
        <v>2</v>
      </c>
      <c r="E597" t="s">
        <v>1824</v>
      </c>
      <c r="F597" s="97">
        <f>G597*4+H597*2+M597+SUMIFS('Rugby Union - Intl Results'!U:U,'Rugby Union - Intl Results'!B:B,E597,'Rugby Union - Intl Results'!H:H,B597)+IF(G597=5,3,0)</f>
        <v>11</v>
      </c>
      <c r="G597">
        <f>COUNTIFS('Rugby Union - Intl Results'!B:B,E597,'Rugby Union - Intl Results'!H:H,B597,'Rugby Union - Intl Results'!C:C,"W")</f>
        <v>2</v>
      </c>
      <c r="H597">
        <f>COUNTIFS('Rugby Union - Intl Results'!B:B,E597,'Rugby Union - Intl Results'!H:H,B597,'Rugby Union - Intl Results'!C:C,"D")</f>
        <v>0</v>
      </c>
      <c r="I597">
        <f>COUNTIFS('Rugby Union - Intl Results'!B:B,E597,'Rugby Union - Intl Results'!H:H,B597,'Rugby Union - Intl Results'!C:C,"L")</f>
        <v>2</v>
      </c>
      <c r="J597">
        <f>SUMIFS('Rugby Union - Intl Results'!E:E,'Rugby Union - Intl Results'!B:B,E597,'Rugby Union - Intl Results'!H:H,B597)</f>
        <v>91</v>
      </c>
      <c r="K597">
        <f>SUMIFS('Rugby Union - Intl Results'!F:F,'Rugby Union - Intl Results'!B:B,E597,'Rugby Union - Intl Results'!H:H,B597)</f>
        <v>86</v>
      </c>
      <c r="L597">
        <f t="shared" si="22"/>
        <v>5</v>
      </c>
      <c r="M597">
        <v>1</v>
      </c>
      <c r="N597">
        <f>SUMIFS('Rugby Union - Intl Results'!U:U,'Rugby Union - Intl Results'!B:B,E597,'Rugby Union - Intl Results'!H:H,B597)</f>
        <v>2</v>
      </c>
      <c r="P597" t="s">
        <v>30</v>
      </c>
      <c r="U597" s="95"/>
      <c r="V597" s="95"/>
      <c r="W597" s="95"/>
    </row>
    <row r="598" spans="1:23" x14ac:dyDescent="0.25">
      <c r="A598">
        <v>2002</v>
      </c>
      <c r="B598" t="s">
        <v>2781</v>
      </c>
      <c r="D598">
        <v>3</v>
      </c>
      <c r="E598" t="s">
        <v>1828</v>
      </c>
      <c r="F598" s="97">
        <f>G598*4+H598*2+M598+SUMIFS('Rugby Union - Intl Results'!U:U,'Rugby Union - Intl Results'!B:B,E598,'Rugby Union - Intl Results'!H:H,B598)+IF(G598=5,3,0)</f>
        <v>7</v>
      </c>
      <c r="G598">
        <f>COUNTIFS('Rugby Union - Intl Results'!B:B,E598,'Rugby Union - Intl Results'!H:H,B598,'Rugby Union - Intl Results'!C:C,"W")</f>
        <v>1</v>
      </c>
      <c r="H598">
        <f>COUNTIFS('Rugby Union - Intl Results'!B:B,E598,'Rugby Union - Intl Results'!H:H,B598,'Rugby Union - Intl Results'!C:C,"D")</f>
        <v>0</v>
      </c>
      <c r="I598">
        <f>COUNTIFS('Rugby Union - Intl Results'!B:B,E598,'Rugby Union - Intl Results'!H:H,B598,'Rugby Union - Intl Results'!C:C,"L")</f>
        <v>3</v>
      </c>
      <c r="J598">
        <f>SUMIFS('Rugby Union - Intl Results'!E:E,'Rugby Union - Intl Results'!B:B,E598,'Rugby Union - Intl Results'!H:H,B598)</f>
        <v>103</v>
      </c>
      <c r="K598">
        <f>SUMIFS('Rugby Union - Intl Results'!F:F,'Rugby Union - Intl Results'!B:B,E598,'Rugby Union - Intl Results'!H:H,B598)</f>
        <v>140</v>
      </c>
      <c r="L598">
        <f t="shared" si="22"/>
        <v>-37</v>
      </c>
      <c r="M598">
        <v>2</v>
      </c>
      <c r="N598">
        <f>SUMIFS('Rugby Union - Intl Results'!U:U,'Rugby Union - Intl Results'!B:B,E598,'Rugby Union - Intl Results'!H:H,B598)</f>
        <v>1</v>
      </c>
      <c r="P598" t="s">
        <v>30</v>
      </c>
      <c r="U598" s="95"/>
      <c r="V598" s="95"/>
      <c r="W598" s="95"/>
    </row>
    <row r="599" spans="1:23" x14ac:dyDescent="0.25">
      <c r="A599">
        <v>2003</v>
      </c>
      <c r="B599" t="s">
        <v>2691</v>
      </c>
      <c r="C599" t="s">
        <v>208</v>
      </c>
      <c r="E599" t="s">
        <v>1824</v>
      </c>
      <c r="F599" s="97">
        <f>G599*4+H599*2+M599+SUMIFS('Rugby Union - Intl Results'!U:U,'Rugby Union - Intl Results'!B:B,E599,'Rugby Union - Intl Results'!H:H,B599)+IF(G599=5,3,0)</f>
        <v>18</v>
      </c>
      <c r="G599">
        <f>COUNTIFS('Rugby Union - Intl Results'!B:B,E599,'Rugby Union - Intl Results'!H:H,B599,'Rugby Union - Intl Results'!C:C,"W",'Rugby Union - Intl Results'!J:J,C599)</f>
        <v>4</v>
      </c>
      <c r="H599">
        <f>COUNTIFS('Rugby Union - Intl Results'!B:B,E599,'Rugby Union - Intl Results'!H:H,B599,'Rugby Union - Intl Results'!C:C,"D",'Rugby Union - Intl Results'!J:J,C599)</f>
        <v>0</v>
      </c>
      <c r="I599">
        <f>COUNTIFS('Rugby Union - Intl Results'!B:B,E599,'Rugby Union - Intl Results'!H:H,B599,'Rugby Union - Intl Results'!C:C,"L",'Rugby Union - Intl Results'!J:J,C599)</f>
        <v>0</v>
      </c>
      <c r="J599">
        <f>SUMIFS('Rugby Union - Intl Results'!E:E,'Rugby Union - Intl Results'!B:B,E599,'Rugby Union - Intl Results'!H:H,B599,'Rugby Union - Intl Results'!J:J,C599)</f>
        <v>273</v>
      </c>
      <c r="K599">
        <f>SUMIFS('Rugby Union - Intl Results'!F:F,'Rugby Union - Intl Results'!B:B,E599,'Rugby Union - Intl Results'!H:H,B599,'Rugby Union - Intl Results'!J:J,C599)</f>
        <v>32</v>
      </c>
      <c r="L599">
        <f t="shared" si="22"/>
        <v>241</v>
      </c>
      <c r="M599">
        <v>1</v>
      </c>
      <c r="N599">
        <f>SUMIFS('Rugby Union - Intl Results'!U:U,'Rugby Union - Intl Results'!B:B,E599,'Rugby Union - Intl Results'!H:H,B599)</f>
        <v>1</v>
      </c>
      <c r="Q599" t="s">
        <v>30</v>
      </c>
      <c r="R599" t="s">
        <v>30</v>
      </c>
      <c r="S599" t="s">
        <v>30</v>
      </c>
      <c r="T599" t="s">
        <v>30</v>
      </c>
      <c r="U599" s="95"/>
      <c r="V599" s="95"/>
      <c r="W599" s="95"/>
    </row>
    <row r="600" spans="1:23" x14ac:dyDescent="0.25">
      <c r="A600">
        <v>2003</v>
      </c>
      <c r="B600" t="s">
        <v>2691</v>
      </c>
      <c r="C600" t="s">
        <v>208</v>
      </c>
      <c r="E600" t="s">
        <v>1825</v>
      </c>
      <c r="F600" s="97">
        <f>G600*4+H600*2+M600+SUMIFS('Rugby Union - Intl Results'!U:U,'Rugby Union - Intl Results'!B:B,E600,'Rugby Union - Intl Results'!H:H,B600)+IF(G600=5,3,0)</f>
        <v>15</v>
      </c>
      <c r="G600">
        <f>COUNTIFS('Rugby Union - Intl Results'!B:B,E600,'Rugby Union - Intl Results'!H:H,B600,'Rugby Union - Intl Results'!C:C,"W",'Rugby Union - Intl Results'!J:J,C600)</f>
        <v>3</v>
      </c>
      <c r="H600">
        <f>COUNTIFS('Rugby Union - Intl Results'!B:B,E600,'Rugby Union - Intl Results'!H:H,B600,'Rugby Union - Intl Results'!C:C,"D",'Rugby Union - Intl Results'!J:J,C600)</f>
        <v>0</v>
      </c>
      <c r="I600">
        <f>COUNTIFS('Rugby Union - Intl Results'!B:B,E600,'Rugby Union - Intl Results'!H:H,B600,'Rugby Union - Intl Results'!C:C,"L",'Rugby Union - Intl Results'!J:J,C600)</f>
        <v>1</v>
      </c>
      <c r="J600">
        <f>SUMIFS('Rugby Union - Intl Results'!E:E,'Rugby Union - Intl Results'!B:B,E600,'Rugby Union - Intl Results'!H:H,B600,'Rugby Union - Intl Results'!J:J,C600)</f>
        <v>141</v>
      </c>
      <c r="K600">
        <f>SUMIFS('Rugby Union - Intl Results'!F:F,'Rugby Union - Intl Results'!B:B,E600,'Rugby Union - Intl Results'!H:H,B600,'Rugby Union - Intl Results'!J:J,C600)</f>
        <v>56</v>
      </c>
      <c r="L600">
        <f t="shared" si="22"/>
        <v>85</v>
      </c>
      <c r="M600">
        <v>2</v>
      </c>
      <c r="N600">
        <f>SUMIFS('Rugby Union - Intl Results'!U:U,'Rugby Union - Intl Results'!B:B,E600,'Rugby Union - Intl Results'!H:H,B600)</f>
        <v>1</v>
      </c>
      <c r="Q600" t="s">
        <v>30</v>
      </c>
      <c r="R600" t="s">
        <v>30</v>
      </c>
      <c r="U600" s="95"/>
      <c r="V600" s="95"/>
      <c r="W600" s="95"/>
    </row>
    <row r="601" spans="1:23" x14ac:dyDescent="0.25">
      <c r="A601">
        <v>2003</v>
      </c>
      <c r="B601" t="s">
        <v>2691</v>
      </c>
      <c r="C601" t="s">
        <v>208</v>
      </c>
      <c r="E601" t="s">
        <v>1821</v>
      </c>
      <c r="F601" s="97">
        <f>G601*4+H601*2+M601+SUMIFS('Rugby Union - Intl Results'!U:U,'Rugby Union - Intl Results'!B:B,E601,'Rugby Union - Intl Results'!H:H,B601)+IF(G601=5,3,0)</f>
        <v>11</v>
      </c>
      <c r="G601">
        <f>COUNTIFS('Rugby Union - Intl Results'!B:B,E601,'Rugby Union - Intl Results'!H:H,B601,'Rugby Union - Intl Results'!C:C,"W",'Rugby Union - Intl Results'!J:J,C601)</f>
        <v>2</v>
      </c>
      <c r="H601">
        <f>COUNTIFS('Rugby Union - Intl Results'!B:B,E601,'Rugby Union - Intl Results'!H:H,B601,'Rugby Union - Intl Results'!C:C,"D",'Rugby Union - Intl Results'!J:J,C601)</f>
        <v>0</v>
      </c>
      <c r="I601">
        <f>COUNTIFS('Rugby Union - Intl Results'!B:B,E601,'Rugby Union - Intl Results'!H:H,B601,'Rugby Union - Intl Results'!C:C,"L",'Rugby Union - Intl Results'!J:J,C601)</f>
        <v>2</v>
      </c>
      <c r="J601">
        <f>SUMIFS('Rugby Union - Intl Results'!E:E,'Rugby Union - Intl Results'!B:B,E601,'Rugby Union - Intl Results'!H:H,B601,'Rugby Union - Intl Results'!J:J,C601)</f>
        <v>140</v>
      </c>
      <c r="K601">
        <f>SUMIFS('Rugby Union - Intl Results'!F:F,'Rugby Union - Intl Results'!B:B,E601,'Rugby Union - Intl Results'!H:H,B601,'Rugby Union - Intl Results'!J:J,C601)</f>
        <v>57</v>
      </c>
      <c r="L601">
        <f t="shared" si="22"/>
        <v>83</v>
      </c>
      <c r="M601">
        <v>2</v>
      </c>
      <c r="N601">
        <f>SUMIFS('Rugby Union - Intl Results'!U:U,'Rugby Union - Intl Results'!B:B,E601,'Rugby Union - Intl Results'!H:H,B601)</f>
        <v>1</v>
      </c>
      <c r="Q601" t="s">
        <v>30</v>
      </c>
      <c r="U601" s="95"/>
      <c r="V601" s="95"/>
      <c r="W601" s="95"/>
    </row>
    <row r="602" spans="1:23" x14ac:dyDescent="0.25">
      <c r="A602">
        <v>2003</v>
      </c>
      <c r="B602" t="s">
        <v>2691</v>
      </c>
      <c r="C602" t="s">
        <v>208</v>
      </c>
      <c r="E602" t="s">
        <v>397</v>
      </c>
      <c r="F602" s="97">
        <f>G602*4+H602*2+M602+SUMIFS('Rugby Union - Intl Results'!U:U,'Rugby Union - Intl Results'!B:B,E602,'Rugby Union - Intl Results'!H:H,B602)+IF(G602=5,3,0)</f>
        <v>5</v>
      </c>
      <c r="G602">
        <f>COUNTIFS('Rugby Union - Intl Results'!B:B,E602,'Rugby Union - Intl Results'!H:H,B602,'Rugby Union - Intl Results'!C:C,"W",'Rugby Union - Intl Results'!J:J,C602)</f>
        <v>1</v>
      </c>
      <c r="H602">
        <f>COUNTIFS('Rugby Union - Intl Results'!B:B,E602,'Rugby Union - Intl Results'!H:H,B602,'Rugby Union - Intl Results'!C:C,"D",'Rugby Union - Intl Results'!J:J,C602)</f>
        <v>0</v>
      </c>
      <c r="I602">
        <f>COUNTIFS('Rugby Union - Intl Results'!B:B,E602,'Rugby Union - Intl Results'!H:H,B602,'Rugby Union - Intl Results'!C:C,"L",'Rugby Union - Intl Results'!J:J,C602)</f>
        <v>3</v>
      </c>
      <c r="J602">
        <f>SUMIFS('Rugby Union - Intl Results'!E:E,'Rugby Union - Intl Results'!B:B,E602,'Rugby Union - Intl Results'!H:H,B602,'Rugby Union - Intl Results'!J:J,C602)</f>
        <v>65</v>
      </c>
      <c r="K602">
        <f>SUMIFS('Rugby Union - Intl Results'!F:F,'Rugby Union - Intl Results'!B:B,E602,'Rugby Union - Intl Results'!H:H,B602,'Rugby Union - Intl Results'!J:J,C602)</f>
        <v>192</v>
      </c>
      <c r="L602">
        <f t="shared" si="22"/>
        <v>-127</v>
      </c>
      <c r="M602">
        <v>1</v>
      </c>
      <c r="N602">
        <f>SUMIFS('Rugby Union - Intl Results'!U:U,'Rugby Union - Intl Results'!B:B,E602,'Rugby Union - Intl Results'!H:H,B602)</f>
        <v>0</v>
      </c>
      <c r="Q602" t="s">
        <v>30</v>
      </c>
      <c r="U602" s="95"/>
      <c r="V602" s="95"/>
      <c r="W602" s="95"/>
    </row>
    <row r="603" spans="1:23" x14ac:dyDescent="0.25">
      <c r="A603">
        <v>2003</v>
      </c>
      <c r="B603" t="s">
        <v>2691</v>
      </c>
      <c r="C603" t="s">
        <v>208</v>
      </c>
      <c r="E603" t="s">
        <v>2639</v>
      </c>
      <c r="F603" s="97">
        <f>G603*4+H603*2+M603+SUMIFS('Rugby Union - Intl Results'!U:U,'Rugby Union - Intl Results'!B:B,E603,'Rugby Union - Intl Results'!H:H,B603)+IF(G603=5,3,0)</f>
        <v>0</v>
      </c>
      <c r="G603">
        <f>COUNTIFS('Rugby Union - Intl Results'!B:B,E603,'Rugby Union - Intl Results'!H:H,B603,'Rugby Union - Intl Results'!C:C,"W",'Rugby Union - Intl Results'!J:J,C603)</f>
        <v>0</v>
      </c>
      <c r="H603">
        <f>COUNTIFS('Rugby Union - Intl Results'!B:B,E603,'Rugby Union - Intl Results'!H:H,B603,'Rugby Union - Intl Results'!C:C,"D",'Rugby Union - Intl Results'!J:J,C603)</f>
        <v>0</v>
      </c>
      <c r="I603">
        <f>COUNTIFS('Rugby Union - Intl Results'!B:B,E603,'Rugby Union - Intl Results'!H:H,B603,'Rugby Union - Intl Results'!C:C,"L",'Rugby Union - Intl Results'!J:J,C603)</f>
        <v>4</v>
      </c>
      <c r="J603">
        <f>SUMIFS('Rugby Union - Intl Results'!E:E,'Rugby Union - Intl Results'!B:B,E603,'Rugby Union - Intl Results'!H:H,B603,'Rugby Union - Intl Results'!J:J,C603)</f>
        <v>28</v>
      </c>
      <c r="K603">
        <f>SUMIFS('Rugby Union - Intl Results'!F:F,'Rugby Union - Intl Results'!B:B,E603,'Rugby Union - Intl Results'!H:H,B603,'Rugby Union - Intl Results'!J:J,C603)</f>
        <v>310</v>
      </c>
      <c r="L603">
        <f t="shared" si="22"/>
        <v>-282</v>
      </c>
      <c r="M603">
        <v>0</v>
      </c>
      <c r="N603">
        <f>SUMIFS('Rugby Union - Intl Results'!U:U,'Rugby Union - Intl Results'!B:B,E603,'Rugby Union - Intl Results'!H:H,B603)</f>
        <v>0</v>
      </c>
      <c r="Q603" t="s">
        <v>30</v>
      </c>
      <c r="U603" s="95"/>
      <c r="V603" s="95"/>
      <c r="W603" s="95"/>
    </row>
    <row r="604" spans="1:23" x14ac:dyDescent="0.25">
      <c r="A604">
        <v>2003</v>
      </c>
      <c r="B604" t="s">
        <v>2691</v>
      </c>
      <c r="C604" t="s">
        <v>212</v>
      </c>
      <c r="E604" t="s">
        <v>164</v>
      </c>
      <c r="F604" s="97">
        <f>G604*4+H604*2+M604+SUMIFS('Rugby Union - Intl Results'!U:U,'Rugby Union - Intl Results'!B:B,E604,'Rugby Union - Intl Results'!H:H,B604)+IF(G604=5,3,0)</f>
        <v>20</v>
      </c>
      <c r="G604">
        <f>COUNTIFS('Rugby Union - Intl Results'!B:B,E604,'Rugby Union - Intl Results'!H:H,B604,'Rugby Union - Intl Results'!C:C,"W",'Rugby Union - Intl Results'!J:J,C604)</f>
        <v>4</v>
      </c>
      <c r="H604">
        <f>COUNTIFS('Rugby Union - Intl Results'!B:B,E604,'Rugby Union - Intl Results'!H:H,B604,'Rugby Union - Intl Results'!C:C,"D",'Rugby Union - Intl Results'!J:J,C604)</f>
        <v>0</v>
      </c>
      <c r="I604">
        <f>COUNTIFS('Rugby Union - Intl Results'!B:B,E604,'Rugby Union - Intl Results'!H:H,B604,'Rugby Union - Intl Results'!C:C,"L",'Rugby Union - Intl Results'!J:J,C604)</f>
        <v>0</v>
      </c>
      <c r="J604">
        <f>SUMIFS('Rugby Union - Intl Results'!E:E,'Rugby Union - Intl Results'!B:B,E604,'Rugby Union - Intl Results'!H:H,B604,'Rugby Union - Intl Results'!J:J,C604)</f>
        <v>204</v>
      </c>
      <c r="K604">
        <f>SUMIFS('Rugby Union - Intl Results'!F:F,'Rugby Union - Intl Results'!B:B,E604,'Rugby Union - Intl Results'!H:H,B604,'Rugby Union - Intl Results'!J:J,C604)</f>
        <v>70</v>
      </c>
      <c r="L604">
        <f t="shared" si="22"/>
        <v>134</v>
      </c>
      <c r="M604">
        <v>4</v>
      </c>
      <c r="N604">
        <f>SUMIFS('Rugby Union - Intl Results'!U:U,'Rugby Union - Intl Results'!B:B,E604,'Rugby Union - Intl Results'!H:H,B604)</f>
        <v>0</v>
      </c>
      <c r="Q604" t="s">
        <v>30</v>
      </c>
      <c r="R604" t="s">
        <v>30</v>
      </c>
      <c r="S604" t="s">
        <v>30</v>
      </c>
      <c r="U604" s="95"/>
      <c r="V604" s="95"/>
      <c r="W604" s="95"/>
    </row>
    <row r="605" spans="1:23" x14ac:dyDescent="0.25">
      <c r="A605">
        <v>2003</v>
      </c>
      <c r="B605" t="s">
        <v>2691</v>
      </c>
      <c r="C605" t="s">
        <v>212</v>
      </c>
      <c r="E605" t="s">
        <v>503</v>
      </c>
      <c r="F605" s="97">
        <f>G605*4+H605*2+M605+SUMIFS('Rugby Union - Intl Results'!U:U,'Rugby Union - Intl Results'!B:B,E605,'Rugby Union - Intl Results'!H:H,B605)+IF(G605=5,3,0)</f>
        <v>14</v>
      </c>
      <c r="G605">
        <f>COUNTIFS('Rugby Union - Intl Results'!B:B,E605,'Rugby Union - Intl Results'!H:H,B605,'Rugby Union - Intl Results'!C:C,"W",'Rugby Union - Intl Results'!J:J,C605)</f>
        <v>3</v>
      </c>
      <c r="H605">
        <f>COUNTIFS('Rugby Union - Intl Results'!B:B,E605,'Rugby Union - Intl Results'!H:H,B605,'Rugby Union - Intl Results'!C:C,"D",'Rugby Union - Intl Results'!J:J,C605)</f>
        <v>0</v>
      </c>
      <c r="I605">
        <f>COUNTIFS('Rugby Union - Intl Results'!B:B,E605,'Rugby Union - Intl Results'!H:H,B605,'Rugby Union - Intl Results'!C:C,"L",'Rugby Union - Intl Results'!J:J,C605)</f>
        <v>1</v>
      </c>
      <c r="J605">
        <f>SUMIFS('Rugby Union - Intl Results'!E:E,'Rugby Union - Intl Results'!B:B,E605,'Rugby Union - Intl Results'!H:H,B605,'Rugby Union - Intl Results'!J:J,C605)</f>
        <v>102</v>
      </c>
      <c r="K605">
        <f>SUMIFS('Rugby Union - Intl Results'!F:F,'Rugby Union - Intl Results'!B:B,E605,'Rugby Union - Intl Results'!H:H,B605,'Rugby Union - Intl Results'!J:J,C605)</f>
        <v>97</v>
      </c>
      <c r="L605">
        <f t="shared" si="22"/>
        <v>5</v>
      </c>
      <c r="M605">
        <v>2</v>
      </c>
      <c r="N605">
        <f>SUMIFS('Rugby Union - Intl Results'!U:U,'Rugby Union - Intl Results'!B:B,E605,'Rugby Union - Intl Results'!H:H,B605)</f>
        <v>0</v>
      </c>
      <c r="Q605" t="s">
        <v>30</v>
      </c>
      <c r="R605" t="s">
        <v>30</v>
      </c>
      <c r="U605" s="95"/>
      <c r="V605" s="95"/>
      <c r="W605" s="95"/>
    </row>
    <row r="606" spans="1:23" x14ac:dyDescent="0.25">
      <c r="A606">
        <v>2003</v>
      </c>
      <c r="B606" t="s">
        <v>2691</v>
      </c>
      <c r="C606" t="s">
        <v>212</v>
      </c>
      <c r="E606" t="s">
        <v>1817</v>
      </c>
      <c r="F606" s="97">
        <f>G606*4+H606*2+M606+SUMIFS('Rugby Union - Intl Results'!U:U,'Rugby Union - Intl Results'!B:B,E606,'Rugby Union - Intl Results'!H:H,B606)+IF(G606=5,3,0)</f>
        <v>10</v>
      </c>
      <c r="G606">
        <f>COUNTIFS('Rugby Union - Intl Results'!B:B,E606,'Rugby Union - Intl Results'!H:H,B606,'Rugby Union - Intl Results'!C:C,"W",'Rugby Union - Intl Results'!J:J,C606)</f>
        <v>2</v>
      </c>
      <c r="H606">
        <f>COUNTIFS('Rugby Union - Intl Results'!B:B,E606,'Rugby Union - Intl Results'!H:H,B606,'Rugby Union - Intl Results'!C:C,"D",'Rugby Union - Intl Results'!J:J,C606)</f>
        <v>0</v>
      </c>
      <c r="I606">
        <f>COUNTIFS('Rugby Union - Intl Results'!B:B,E606,'Rugby Union - Intl Results'!H:H,B606,'Rugby Union - Intl Results'!C:C,"L",'Rugby Union - Intl Results'!J:J,C606)</f>
        <v>2</v>
      </c>
      <c r="J606">
        <f>SUMIFS('Rugby Union - Intl Results'!E:E,'Rugby Union - Intl Results'!B:B,E606,'Rugby Union - Intl Results'!H:H,B606,'Rugby Union - Intl Results'!J:J,C606)</f>
        <v>98</v>
      </c>
      <c r="K606">
        <f>SUMIFS('Rugby Union - Intl Results'!F:F,'Rugby Union - Intl Results'!B:B,E606,'Rugby Union - Intl Results'!H:H,B606,'Rugby Union - Intl Results'!J:J,C606)</f>
        <v>114</v>
      </c>
      <c r="L606">
        <f t="shared" si="22"/>
        <v>-16</v>
      </c>
      <c r="M606">
        <v>1</v>
      </c>
      <c r="N606">
        <f>SUMIFS('Rugby Union - Intl Results'!U:U,'Rugby Union - Intl Results'!B:B,E606,'Rugby Union - Intl Results'!H:H,B606)</f>
        <v>1</v>
      </c>
      <c r="Q606" t="s">
        <v>30</v>
      </c>
      <c r="U606" s="95"/>
      <c r="V606" s="95"/>
      <c r="W606" s="95"/>
    </row>
    <row r="607" spans="1:23" x14ac:dyDescent="0.25">
      <c r="A607">
        <v>2003</v>
      </c>
      <c r="B607" t="s">
        <v>2691</v>
      </c>
      <c r="C607" t="s">
        <v>212</v>
      </c>
      <c r="E607" t="s">
        <v>660</v>
      </c>
      <c r="F607" s="97">
        <f>G607*4+H607*2+M607+SUMIFS('Rugby Union - Intl Results'!U:U,'Rugby Union - Intl Results'!B:B,E607,'Rugby Union - Intl Results'!H:H,B607)+IF(G607=5,3,0)</f>
        <v>6</v>
      </c>
      <c r="G607">
        <f>COUNTIFS('Rugby Union - Intl Results'!B:B,E607,'Rugby Union - Intl Results'!H:H,B607,'Rugby Union - Intl Results'!C:C,"W",'Rugby Union - Intl Results'!J:J,C607)</f>
        <v>1</v>
      </c>
      <c r="H607">
        <f>COUNTIFS('Rugby Union - Intl Results'!B:B,E607,'Rugby Union - Intl Results'!H:H,B607,'Rugby Union - Intl Results'!C:C,"D",'Rugby Union - Intl Results'!J:J,C607)</f>
        <v>0</v>
      </c>
      <c r="I607">
        <f>COUNTIFS('Rugby Union - Intl Results'!B:B,E607,'Rugby Union - Intl Results'!H:H,B607,'Rugby Union - Intl Results'!C:C,"L",'Rugby Union - Intl Results'!J:J,C607)</f>
        <v>3</v>
      </c>
      <c r="J607">
        <f>SUMIFS('Rugby Union - Intl Results'!E:E,'Rugby Union - Intl Results'!B:B,E607,'Rugby Union - Intl Results'!H:H,B607,'Rugby Union - Intl Results'!J:J,C607)</f>
        <v>86</v>
      </c>
      <c r="K607">
        <f>SUMIFS('Rugby Union - Intl Results'!F:F,'Rugby Union - Intl Results'!B:B,E607,'Rugby Union - Intl Results'!H:H,B607,'Rugby Union - Intl Results'!J:J,C607)</f>
        <v>125</v>
      </c>
      <c r="L607">
        <f t="shared" si="22"/>
        <v>-39</v>
      </c>
      <c r="M607">
        <v>1</v>
      </c>
      <c r="N607">
        <f>SUMIFS('Rugby Union - Intl Results'!U:U,'Rugby Union - Intl Results'!B:B,E607,'Rugby Union - Intl Results'!H:H,B607)</f>
        <v>1</v>
      </c>
      <c r="Q607" t="s">
        <v>30</v>
      </c>
      <c r="U607" s="95"/>
      <c r="V607" s="95"/>
      <c r="W607" s="95"/>
    </row>
    <row r="608" spans="1:23" x14ac:dyDescent="0.25">
      <c r="A608">
        <v>2003</v>
      </c>
      <c r="B608" t="s">
        <v>2691</v>
      </c>
      <c r="C608" t="s">
        <v>212</v>
      </c>
      <c r="E608" t="s">
        <v>1823</v>
      </c>
      <c r="F608" s="97">
        <f>G608*4+H608*2+M608+SUMIFS('Rugby Union - Intl Results'!U:U,'Rugby Union - Intl Results'!B:B,E608,'Rugby Union - Intl Results'!H:H,B608)+IF(G608=5,3,0)</f>
        <v>0</v>
      </c>
      <c r="G608">
        <f>COUNTIFS('Rugby Union - Intl Results'!B:B,E608,'Rugby Union - Intl Results'!H:H,B608,'Rugby Union - Intl Results'!C:C,"W",'Rugby Union - Intl Results'!J:J,C608)</f>
        <v>0</v>
      </c>
      <c r="H608">
        <f>COUNTIFS('Rugby Union - Intl Results'!B:B,E608,'Rugby Union - Intl Results'!H:H,B608,'Rugby Union - Intl Results'!C:C,"D",'Rugby Union - Intl Results'!J:J,C608)</f>
        <v>0</v>
      </c>
      <c r="I608">
        <f>COUNTIFS('Rugby Union - Intl Results'!B:B,E608,'Rugby Union - Intl Results'!H:H,B608,'Rugby Union - Intl Results'!C:C,"L",'Rugby Union - Intl Results'!J:J,C608)</f>
        <v>4</v>
      </c>
      <c r="J608">
        <f>SUMIFS('Rugby Union - Intl Results'!E:E,'Rugby Union - Intl Results'!B:B,E608,'Rugby Union - Intl Results'!H:H,B608,'Rugby Union - Intl Results'!J:J,C608)</f>
        <v>79</v>
      </c>
      <c r="K608">
        <f>SUMIFS('Rugby Union - Intl Results'!F:F,'Rugby Union - Intl Results'!B:B,E608,'Rugby Union - Intl Results'!H:H,B608,'Rugby Union - Intl Results'!J:J,C608)</f>
        <v>163</v>
      </c>
      <c r="L608">
        <f t="shared" si="22"/>
        <v>-84</v>
      </c>
      <c r="M608">
        <v>0</v>
      </c>
      <c r="N608">
        <f>SUMIFS('Rugby Union - Intl Results'!U:U,'Rugby Union - Intl Results'!B:B,E608,'Rugby Union - Intl Results'!H:H,B608)</f>
        <v>0</v>
      </c>
      <c r="Q608" t="s">
        <v>30</v>
      </c>
      <c r="U608" s="95"/>
      <c r="V608" s="95"/>
      <c r="W608" s="95"/>
    </row>
    <row r="609" spans="1:23" x14ac:dyDescent="0.25">
      <c r="A609">
        <v>2003</v>
      </c>
      <c r="B609" t="s">
        <v>2691</v>
      </c>
      <c r="C609" t="s">
        <v>210</v>
      </c>
      <c r="E609" t="s">
        <v>376</v>
      </c>
      <c r="F609" s="97">
        <f>G609*4+H609*2+M609+SUMIFS('Rugby Union - Intl Results'!U:U,'Rugby Union - Intl Results'!B:B,E609,'Rugby Union - Intl Results'!H:H,B609)+IF(G609=5,3,0)</f>
        <v>19</v>
      </c>
      <c r="G609">
        <f>COUNTIFS('Rugby Union - Intl Results'!B:B,E609,'Rugby Union - Intl Results'!H:H,B609,'Rugby Union - Intl Results'!C:C,"W",'Rugby Union - Intl Results'!J:J,C609)</f>
        <v>4</v>
      </c>
      <c r="H609">
        <f>COUNTIFS('Rugby Union - Intl Results'!B:B,E609,'Rugby Union - Intl Results'!H:H,B609,'Rugby Union - Intl Results'!C:C,"D",'Rugby Union - Intl Results'!J:J,C609)</f>
        <v>0</v>
      </c>
      <c r="I609">
        <f>COUNTIFS('Rugby Union - Intl Results'!B:B,E609,'Rugby Union - Intl Results'!H:H,B609,'Rugby Union - Intl Results'!C:C,"L",'Rugby Union - Intl Results'!J:J,C609)</f>
        <v>0</v>
      </c>
      <c r="J609">
        <f>SUMIFS('Rugby Union - Intl Results'!E:E,'Rugby Union - Intl Results'!B:B,E609,'Rugby Union - Intl Results'!H:H,B609,'Rugby Union - Intl Results'!J:J,C609)</f>
        <v>255</v>
      </c>
      <c r="K609">
        <f>SUMIFS('Rugby Union - Intl Results'!F:F,'Rugby Union - Intl Results'!B:B,E609,'Rugby Union - Intl Results'!H:H,B609,'Rugby Union - Intl Results'!J:J,C609)</f>
        <v>47</v>
      </c>
      <c r="L609">
        <f t="shared" si="22"/>
        <v>208</v>
      </c>
      <c r="M609">
        <v>3</v>
      </c>
      <c r="N609">
        <f>SUMIFS('Rugby Union - Intl Results'!U:U,'Rugby Union - Intl Results'!B:B,E609,'Rugby Union - Intl Results'!H:H,B609)</f>
        <v>0</v>
      </c>
      <c r="Q609" t="s">
        <v>30</v>
      </c>
      <c r="R609" t="s">
        <v>30</v>
      </c>
      <c r="S609" t="s">
        <v>30</v>
      </c>
      <c r="T609" t="s">
        <v>30</v>
      </c>
      <c r="U609" s="95" t="s">
        <v>30</v>
      </c>
      <c r="V609" s="95"/>
      <c r="W609" s="95"/>
    </row>
    <row r="610" spans="1:23" x14ac:dyDescent="0.25">
      <c r="A610">
        <v>2003</v>
      </c>
      <c r="B610" t="s">
        <v>2691</v>
      </c>
      <c r="C610" t="s">
        <v>210</v>
      </c>
      <c r="E610" t="s">
        <v>1828</v>
      </c>
      <c r="F610" s="97">
        <f>G610*4+H610*2+M610+SUMIFS('Rugby Union - Intl Results'!U:U,'Rugby Union - Intl Results'!B:B,E610,'Rugby Union - Intl Results'!H:H,B610)+IF(G610=5,3,0)</f>
        <v>15</v>
      </c>
      <c r="G610">
        <f>COUNTIFS('Rugby Union - Intl Results'!B:B,E610,'Rugby Union - Intl Results'!H:H,B610,'Rugby Union - Intl Results'!C:C,"W",'Rugby Union - Intl Results'!J:J,C610)</f>
        <v>3</v>
      </c>
      <c r="H610">
        <f>COUNTIFS('Rugby Union - Intl Results'!B:B,E610,'Rugby Union - Intl Results'!H:H,B610,'Rugby Union - Intl Results'!C:C,"D",'Rugby Union - Intl Results'!J:J,C610)</f>
        <v>0</v>
      </c>
      <c r="I610">
        <f>COUNTIFS('Rugby Union - Intl Results'!B:B,E610,'Rugby Union - Intl Results'!H:H,B610,'Rugby Union - Intl Results'!C:C,"L",'Rugby Union - Intl Results'!J:J,C610)</f>
        <v>1</v>
      </c>
      <c r="J610">
        <f>SUMIFS('Rugby Union - Intl Results'!E:E,'Rugby Union - Intl Results'!B:B,E610,'Rugby Union - Intl Results'!H:H,B610,'Rugby Union - Intl Results'!J:J,C610)</f>
        <v>184</v>
      </c>
      <c r="K610">
        <f>SUMIFS('Rugby Union - Intl Results'!F:F,'Rugby Union - Intl Results'!B:B,E610,'Rugby Union - Intl Results'!H:H,B610,'Rugby Union - Intl Results'!J:J,C610)</f>
        <v>60</v>
      </c>
      <c r="L610">
        <f t="shared" si="22"/>
        <v>124</v>
      </c>
      <c r="M610">
        <v>3</v>
      </c>
      <c r="N610">
        <f>SUMIFS('Rugby Union - Intl Results'!U:U,'Rugby Union - Intl Results'!B:B,E610,'Rugby Union - Intl Results'!H:H,B610)</f>
        <v>0</v>
      </c>
      <c r="Q610" t="s">
        <v>30</v>
      </c>
      <c r="R610" t="s">
        <v>30</v>
      </c>
      <c r="U610" s="95"/>
      <c r="V610" s="95"/>
      <c r="W610" s="95"/>
    </row>
    <row r="611" spans="1:23" x14ac:dyDescent="0.25">
      <c r="A611">
        <v>2003</v>
      </c>
      <c r="B611" t="s">
        <v>2691</v>
      </c>
      <c r="C611" t="s">
        <v>210</v>
      </c>
      <c r="E611" t="s">
        <v>2633</v>
      </c>
      <c r="F611" s="97">
        <f>G611*4+H611*2+M611+SUMIFS('Rugby Union - Intl Results'!U:U,'Rugby Union - Intl Results'!B:B,E611,'Rugby Union - Intl Results'!H:H,B611)+IF(G611=5,3,0)</f>
        <v>10</v>
      </c>
      <c r="G611">
        <f>COUNTIFS('Rugby Union - Intl Results'!B:B,E611,'Rugby Union - Intl Results'!H:H,B611,'Rugby Union - Intl Results'!C:C,"W",'Rugby Union - Intl Results'!J:J,C611)</f>
        <v>2</v>
      </c>
      <c r="H611">
        <f>COUNTIFS('Rugby Union - Intl Results'!B:B,E611,'Rugby Union - Intl Results'!H:H,B611,'Rugby Union - Intl Results'!C:C,"D",'Rugby Union - Intl Results'!J:J,C611)</f>
        <v>0</v>
      </c>
      <c r="I611">
        <f>COUNTIFS('Rugby Union - Intl Results'!B:B,E611,'Rugby Union - Intl Results'!H:H,B611,'Rugby Union - Intl Results'!C:C,"L",'Rugby Union - Intl Results'!J:J,C611)</f>
        <v>2</v>
      </c>
      <c r="J611">
        <f>SUMIFS('Rugby Union - Intl Results'!E:E,'Rugby Union - Intl Results'!B:B,E611,'Rugby Union - Intl Results'!H:H,B611,'Rugby Union - Intl Results'!J:J,C611)</f>
        <v>138</v>
      </c>
      <c r="K611">
        <f>SUMIFS('Rugby Union - Intl Results'!F:F,'Rugby Union - Intl Results'!B:B,E611,'Rugby Union - Intl Results'!H:H,B611,'Rugby Union - Intl Results'!J:J,C611)</f>
        <v>117</v>
      </c>
      <c r="L611">
        <f t="shared" si="22"/>
        <v>21</v>
      </c>
      <c r="M611">
        <v>2</v>
      </c>
      <c r="N611">
        <f>SUMIFS('Rugby Union - Intl Results'!U:U,'Rugby Union - Intl Results'!B:B,E611,'Rugby Union - Intl Results'!H:H,B611)</f>
        <v>0</v>
      </c>
      <c r="Q611" t="s">
        <v>30</v>
      </c>
      <c r="U611" s="95"/>
      <c r="V611" s="95"/>
      <c r="W611" s="95"/>
    </row>
    <row r="612" spans="1:23" x14ac:dyDescent="0.25">
      <c r="A612">
        <v>2003</v>
      </c>
      <c r="B612" t="s">
        <v>2691</v>
      </c>
      <c r="C612" t="s">
        <v>210</v>
      </c>
      <c r="E612" t="s">
        <v>2635</v>
      </c>
      <c r="F612" s="97">
        <f>G612*4+H612*2+M612+SUMIFS('Rugby Union - Intl Results'!U:U,'Rugby Union - Intl Results'!B:B,E612,'Rugby Union - Intl Results'!H:H,B612)+IF(G612=5,3,0)</f>
        <v>4</v>
      </c>
      <c r="G612">
        <f>COUNTIFS('Rugby Union - Intl Results'!B:B,E612,'Rugby Union - Intl Results'!H:H,B612,'Rugby Union - Intl Results'!C:C,"W",'Rugby Union - Intl Results'!J:J,C612)</f>
        <v>1</v>
      </c>
      <c r="H612">
        <f>COUNTIFS('Rugby Union - Intl Results'!B:B,E612,'Rugby Union - Intl Results'!H:H,B612,'Rugby Union - Intl Results'!C:C,"D",'Rugby Union - Intl Results'!J:J,C612)</f>
        <v>0</v>
      </c>
      <c r="I612">
        <f>COUNTIFS('Rugby Union - Intl Results'!B:B,E612,'Rugby Union - Intl Results'!H:H,B612,'Rugby Union - Intl Results'!C:C,"L",'Rugby Union - Intl Results'!J:J,C612)</f>
        <v>3</v>
      </c>
      <c r="J612">
        <f>SUMIFS('Rugby Union - Intl Results'!E:E,'Rugby Union - Intl Results'!B:B,E612,'Rugby Union - Intl Results'!H:H,B612,'Rugby Union - Intl Results'!J:J,C612)</f>
        <v>56</v>
      </c>
      <c r="K612">
        <f>SUMIFS('Rugby Union - Intl Results'!F:F,'Rugby Union - Intl Results'!B:B,E612,'Rugby Union - Intl Results'!H:H,B612,'Rugby Union - Intl Results'!J:J,C612)</f>
        <v>255</v>
      </c>
      <c r="L612">
        <f t="shared" si="22"/>
        <v>-199</v>
      </c>
      <c r="M612">
        <v>0</v>
      </c>
      <c r="N612">
        <f>SUMIFS('Rugby Union - Intl Results'!U:U,'Rugby Union - Intl Results'!B:B,E612,'Rugby Union - Intl Results'!H:H,B612)</f>
        <v>0</v>
      </c>
      <c r="Q612" t="s">
        <v>30</v>
      </c>
      <c r="U612" s="95"/>
      <c r="V612" s="95"/>
      <c r="W612" s="95"/>
    </row>
    <row r="613" spans="1:23" x14ac:dyDescent="0.25">
      <c r="A613">
        <v>2003</v>
      </c>
      <c r="B613" t="s">
        <v>2691</v>
      </c>
      <c r="C613" t="s">
        <v>210</v>
      </c>
      <c r="E613" t="s">
        <v>382</v>
      </c>
      <c r="F613" s="97">
        <f>G613*4+H613*2+M613+SUMIFS('Rugby Union - Intl Results'!U:U,'Rugby Union - Intl Results'!B:B,E613,'Rugby Union - Intl Results'!H:H,B613)+IF(G613=5,3,0)</f>
        <v>0</v>
      </c>
      <c r="G613">
        <f>COUNTIFS('Rugby Union - Intl Results'!B:B,E613,'Rugby Union - Intl Results'!H:H,B613,'Rugby Union - Intl Results'!C:C,"W",'Rugby Union - Intl Results'!J:J,C613)</f>
        <v>0</v>
      </c>
      <c r="H613">
        <f>COUNTIFS('Rugby Union - Intl Results'!B:B,E613,'Rugby Union - Intl Results'!H:H,B613,'Rugby Union - Intl Results'!C:C,"D",'Rugby Union - Intl Results'!J:J,C613)</f>
        <v>0</v>
      </c>
      <c r="I613">
        <f>COUNTIFS('Rugby Union - Intl Results'!B:B,E613,'Rugby Union - Intl Results'!H:H,B613,'Rugby Union - Intl Results'!C:C,"L",'Rugby Union - Intl Results'!J:J,C613)</f>
        <v>4</v>
      </c>
      <c r="J613">
        <f>SUMIFS('Rugby Union - Intl Results'!E:E,'Rugby Union - Intl Results'!B:B,E613,'Rugby Union - Intl Results'!H:H,B613,'Rugby Union - Intl Results'!J:J,C613)</f>
        <v>46</v>
      </c>
      <c r="K613">
        <f>SUMIFS('Rugby Union - Intl Results'!F:F,'Rugby Union - Intl Results'!B:B,E613,'Rugby Union - Intl Results'!H:H,B613,'Rugby Union - Intl Results'!J:J,C613)</f>
        <v>200</v>
      </c>
      <c r="L613">
        <f t="shared" si="22"/>
        <v>-154</v>
      </c>
      <c r="M613">
        <v>0</v>
      </c>
      <c r="N613">
        <f>SUMIFS('Rugby Union - Intl Results'!U:U,'Rugby Union - Intl Results'!B:B,E613,'Rugby Union - Intl Results'!H:H,B613)</f>
        <v>0</v>
      </c>
      <c r="Q613" t="s">
        <v>30</v>
      </c>
      <c r="U613" s="95"/>
      <c r="V613" s="95"/>
      <c r="W613" s="95"/>
    </row>
    <row r="614" spans="1:23" x14ac:dyDescent="0.25">
      <c r="A614">
        <v>2003</v>
      </c>
      <c r="B614" t="s">
        <v>2691</v>
      </c>
      <c r="C614" t="s">
        <v>207</v>
      </c>
      <c r="E614" t="s">
        <v>1787</v>
      </c>
      <c r="F614" s="97">
        <f>G614*4+H614*2+M614+SUMIFS('Rugby Union - Intl Results'!U:U,'Rugby Union - Intl Results'!B:B,E614,'Rugby Union - Intl Results'!H:H,B614)+IF(G614=5,3,0)</f>
        <v>20</v>
      </c>
      <c r="G614">
        <f>COUNTIFS('Rugby Union - Intl Results'!B:B,E614,'Rugby Union - Intl Results'!H:H,B614,'Rugby Union - Intl Results'!C:C,"W",'Rugby Union - Intl Results'!J:J,C614)</f>
        <v>4</v>
      </c>
      <c r="H614">
        <f>COUNTIFS('Rugby Union - Intl Results'!B:B,E614,'Rugby Union - Intl Results'!H:H,B614,'Rugby Union - Intl Results'!C:C,"D",'Rugby Union - Intl Results'!J:J,C614)</f>
        <v>0</v>
      </c>
      <c r="I614">
        <f>COUNTIFS('Rugby Union - Intl Results'!B:B,E614,'Rugby Union - Intl Results'!H:H,B614,'Rugby Union - Intl Results'!C:C,"L",'Rugby Union - Intl Results'!J:J,C614)</f>
        <v>0</v>
      </c>
      <c r="J614">
        <f>SUMIFS('Rugby Union - Intl Results'!E:E,'Rugby Union - Intl Results'!B:B,E614,'Rugby Union - Intl Results'!H:H,B614,'Rugby Union - Intl Results'!J:J,C614)</f>
        <v>282</v>
      </c>
      <c r="K614">
        <f>SUMIFS('Rugby Union - Intl Results'!F:F,'Rugby Union - Intl Results'!B:B,E614,'Rugby Union - Intl Results'!H:H,B614,'Rugby Union - Intl Results'!J:J,C614)</f>
        <v>57</v>
      </c>
      <c r="L614">
        <f t="shared" si="22"/>
        <v>225</v>
      </c>
      <c r="M614">
        <v>4</v>
      </c>
      <c r="N614">
        <f>SUMIFS('Rugby Union - Intl Results'!U:U,'Rugby Union - Intl Results'!B:B,E614,'Rugby Union - Intl Results'!H:H,B614)</f>
        <v>0</v>
      </c>
      <c r="Q614" t="s">
        <v>30</v>
      </c>
      <c r="R614" t="s">
        <v>30</v>
      </c>
      <c r="S614" t="s">
        <v>30</v>
      </c>
      <c r="U614" s="95"/>
      <c r="V614" s="95"/>
      <c r="W614" s="95"/>
    </row>
    <row r="615" spans="1:23" x14ac:dyDescent="0.25">
      <c r="A615">
        <v>2003</v>
      </c>
      <c r="B615" t="s">
        <v>2691</v>
      </c>
      <c r="C615" t="s">
        <v>207</v>
      </c>
      <c r="E615" t="s">
        <v>1264</v>
      </c>
      <c r="F615" s="97">
        <f>G615*4+H615*2+M615+SUMIFS('Rugby Union - Intl Results'!U:U,'Rugby Union - Intl Results'!B:B,E615,'Rugby Union - Intl Results'!H:H,B615)+IF(G615=5,3,0)</f>
        <v>14</v>
      </c>
      <c r="G615">
        <f>COUNTIFS('Rugby Union - Intl Results'!B:B,E615,'Rugby Union - Intl Results'!H:H,B615,'Rugby Union - Intl Results'!C:C,"W",'Rugby Union - Intl Results'!J:J,C615)</f>
        <v>3</v>
      </c>
      <c r="H615">
        <f>COUNTIFS('Rugby Union - Intl Results'!B:B,E615,'Rugby Union - Intl Results'!H:H,B615,'Rugby Union - Intl Results'!C:C,"D",'Rugby Union - Intl Results'!J:J,C615)</f>
        <v>0</v>
      </c>
      <c r="I615">
        <f>COUNTIFS('Rugby Union - Intl Results'!B:B,E615,'Rugby Union - Intl Results'!H:H,B615,'Rugby Union - Intl Results'!C:C,"L",'Rugby Union - Intl Results'!J:J,C615)</f>
        <v>1</v>
      </c>
      <c r="J615">
        <f>SUMIFS('Rugby Union - Intl Results'!E:E,'Rugby Union - Intl Results'!B:B,E615,'Rugby Union - Intl Results'!H:H,B615,'Rugby Union - Intl Results'!J:J,C615)</f>
        <v>132</v>
      </c>
      <c r="K615">
        <f>SUMIFS('Rugby Union - Intl Results'!F:F,'Rugby Union - Intl Results'!B:B,E615,'Rugby Union - Intl Results'!H:H,B615,'Rugby Union - Intl Results'!J:J,C615)</f>
        <v>98</v>
      </c>
      <c r="L615">
        <f t="shared" si="22"/>
        <v>34</v>
      </c>
      <c r="M615">
        <v>2</v>
      </c>
      <c r="N615">
        <f>SUMIFS('Rugby Union - Intl Results'!U:U,'Rugby Union - Intl Results'!B:B,E615,'Rugby Union - Intl Results'!H:H,B615)</f>
        <v>0</v>
      </c>
      <c r="Q615" t="s">
        <v>30</v>
      </c>
      <c r="R615" t="s">
        <v>30</v>
      </c>
      <c r="U615" s="95"/>
      <c r="V615" s="95"/>
      <c r="W615" s="95"/>
    </row>
    <row r="616" spans="1:23" x14ac:dyDescent="0.25">
      <c r="A616">
        <v>2003</v>
      </c>
      <c r="B616" t="s">
        <v>2691</v>
      </c>
      <c r="C616" t="s">
        <v>207</v>
      </c>
      <c r="E616" t="s">
        <v>171</v>
      </c>
      <c r="F616" s="97">
        <f>G616*4+H616*2+M616+SUMIFS('Rugby Union - Intl Results'!U:U,'Rugby Union - Intl Results'!B:B,E616,'Rugby Union - Intl Results'!H:H,B616)+IF(G616=5,3,0)</f>
        <v>8</v>
      </c>
      <c r="G616">
        <f>COUNTIFS('Rugby Union - Intl Results'!B:B,E616,'Rugby Union - Intl Results'!H:H,B616,'Rugby Union - Intl Results'!C:C,"W",'Rugby Union - Intl Results'!J:J,C616)</f>
        <v>2</v>
      </c>
      <c r="H616">
        <f>COUNTIFS('Rugby Union - Intl Results'!B:B,E616,'Rugby Union - Intl Results'!H:H,B616,'Rugby Union - Intl Results'!C:C,"D",'Rugby Union - Intl Results'!J:J,C616)</f>
        <v>0</v>
      </c>
      <c r="I616">
        <f>COUNTIFS('Rugby Union - Intl Results'!B:B,E616,'Rugby Union - Intl Results'!H:H,B616,'Rugby Union - Intl Results'!C:C,"L",'Rugby Union - Intl Results'!J:J,C616)</f>
        <v>2</v>
      </c>
      <c r="J616">
        <f>SUMIFS('Rugby Union - Intl Results'!E:E,'Rugby Union - Intl Results'!B:B,E616,'Rugby Union - Intl Results'!H:H,B616,'Rugby Union - Intl Results'!J:J,C616)</f>
        <v>77</v>
      </c>
      <c r="K616">
        <f>SUMIFS('Rugby Union - Intl Results'!F:F,'Rugby Union - Intl Results'!B:B,E616,'Rugby Union - Intl Results'!H:H,B616,'Rugby Union - Intl Results'!J:J,C616)</f>
        <v>123</v>
      </c>
      <c r="L616">
        <f t="shared" si="22"/>
        <v>-46</v>
      </c>
      <c r="M616">
        <v>0</v>
      </c>
      <c r="N616">
        <f>SUMIFS('Rugby Union - Intl Results'!U:U,'Rugby Union - Intl Results'!B:B,E616,'Rugby Union - Intl Results'!H:H,B616)</f>
        <v>0</v>
      </c>
      <c r="Q616" t="s">
        <v>30</v>
      </c>
      <c r="U616" s="95"/>
      <c r="V616" s="95"/>
      <c r="W616" s="95"/>
    </row>
    <row r="617" spans="1:23" x14ac:dyDescent="0.25">
      <c r="A617">
        <v>2003</v>
      </c>
      <c r="B617" t="s">
        <v>2691</v>
      </c>
      <c r="C617" t="s">
        <v>207</v>
      </c>
      <c r="E617" t="s">
        <v>2645</v>
      </c>
      <c r="F617" s="97">
        <f>G617*4+H617*2+M617+SUMIFS('Rugby Union - Intl Results'!U:U,'Rugby Union - Intl Results'!B:B,E617,'Rugby Union - Intl Results'!H:H,B617)+IF(G617=5,3,0)</f>
        <v>5</v>
      </c>
      <c r="G617">
        <f>COUNTIFS('Rugby Union - Intl Results'!B:B,E617,'Rugby Union - Intl Results'!H:H,B617,'Rugby Union - Intl Results'!C:C,"W",'Rugby Union - Intl Results'!J:J,C617)</f>
        <v>1</v>
      </c>
      <c r="H617">
        <f>COUNTIFS('Rugby Union - Intl Results'!B:B,E617,'Rugby Union - Intl Results'!H:H,B617,'Rugby Union - Intl Results'!C:C,"D",'Rugby Union - Intl Results'!J:J,C617)</f>
        <v>0</v>
      </c>
      <c r="I617">
        <f>COUNTIFS('Rugby Union - Intl Results'!B:B,E617,'Rugby Union - Intl Results'!H:H,B617,'Rugby Union - Intl Results'!C:C,"L",'Rugby Union - Intl Results'!J:J,C617)</f>
        <v>3</v>
      </c>
      <c r="J617">
        <f>SUMIFS('Rugby Union - Intl Results'!E:E,'Rugby Union - Intl Results'!B:B,E617,'Rugby Union - Intl Results'!H:H,B617,'Rugby Union - Intl Results'!J:J,C617)</f>
        <v>54</v>
      </c>
      <c r="K617">
        <f>SUMIFS('Rugby Union - Intl Results'!F:F,'Rugby Union - Intl Results'!B:B,E617,'Rugby Union - Intl Results'!H:H,B617,'Rugby Union - Intl Results'!J:J,C617)</f>
        <v>135</v>
      </c>
      <c r="L617">
        <f t="shared" si="22"/>
        <v>-81</v>
      </c>
      <c r="M617">
        <v>0</v>
      </c>
      <c r="N617">
        <f>SUMIFS('Rugby Union - Intl Results'!U:U,'Rugby Union - Intl Results'!B:B,E617,'Rugby Union - Intl Results'!H:H,B617)</f>
        <v>1</v>
      </c>
      <c r="Q617" t="s">
        <v>30</v>
      </c>
      <c r="U617" s="95"/>
      <c r="V617" s="95"/>
      <c r="W617" s="95"/>
    </row>
    <row r="618" spans="1:23" x14ac:dyDescent="0.25">
      <c r="A618">
        <v>2003</v>
      </c>
      <c r="B618" t="s">
        <v>2691</v>
      </c>
      <c r="C618" t="s">
        <v>207</v>
      </c>
      <c r="E618" t="s">
        <v>2631</v>
      </c>
      <c r="F618" s="97">
        <f>G618*4+H618*2+M618+SUMIFS('Rugby Union - Intl Results'!U:U,'Rugby Union - Intl Results'!B:B,E618,'Rugby Union - Intl Results'!H:H,B618)+IF(G618=5,3,0)</f>
        <v>1</v>
      </c>
      <c r="G618">
        <f>COUNTIFS('Rugby Union - Intl Results'!B:B,E618,'Rugby Union - Intl Results'!H:H,B618,'Rugby Union - Intl Results'!C:C,"W",'Rugby Union - Intl Results'!J:J,C618)</f>
        <v>0</v>
      </c>
      <c r="H618">
        <f>COUNTIFS('Rugby Union - Intl Results'!B:B,E618,'Rugby Union - Intl Results'!H:H,B618,'Rugby Union - Intl Results'!C:C,"D",'Rugby Union - Intl Results'!J:J,C618)</f>
        <v>0</v>
      </c>
      <c r="I618">
        <f>COUNTIFS('Rugby Union - Intl Results'!B:B,E618,'Rugby Union - Intl Results'!H:H,B618,'Rugby Union - Intl Results'!C:C,"L",'Rugby Union - Intl Results'!J:J,C618)</f>
        <v>4</v>
      </c>
      <c r="J618">
        <f>SUMIFS('Rugby Union - Intl Results'!E:E,'Rugby Union - Intl Results'!B:B,E618,'Rugby Union - Intl Results'!H:H,B618,'Rugby Union - Intl Results'!J:J,C618)</f>
        <v>46</v>
      </c>
      <c r="K618">
        <f>SUMIFS('Rugby Union - Intl Results'!F:F,'Rugby Union - Intl Results'!B:B,E618,'Rugby Union - Intl Results'!H:H,B618,'Rugby Union - Intl Results'!J:J,C618)</f>
        <v>178</v>
      </c>
      <c r="L618">
        <f t="shared" si="22"/>
        <v>-132</v>
      </c>
      <c r="M618">
        <v>0</v>
      </c>
      <c r="N618">
        <f>SUMIFS('Rugby Union - Intl Results'!U:U,'Rugby Union - Intl Results'!B:B,E618,'Rugby Union - Intl Results'!H:H,B618)</f>
        <v>1</v>
      </c>
      <c r="Q618" t="s">
        <v>30</v>
      </c>
      <c r="U618" s="95"/>
      <c r="V618" s="95"/>
      <c r="W618" s="95"/>
    </row>
    <row r="619" spans="1:23" x14ac:dyDescent="0.25">
      <c r="A619">
        <v>2003</v>
      </c>
      <c r="B619" t="s">
        <v>2813</v>
      </c>
      <c r="D619">
        <v>1</v>
      </c>
      <c r="E619" t="s">
        <v>376</v>
      </c>
      <c r="F619" s="1">
        <f t="shared" ref="F619:F624" si="25">G619*2+H619</f>
        <v>10</v>
      </c>
      <c r="G619">
        <f>COUNTIFS('Rugby Union - Intl Results'!B:B,E619,'Rugby Union - Intl Results'!H:H,B619,'Rugby Union - Intl Results'!C:C,"W")</f>
        <v>5</v>
      </c>
      <c r="H619">
        <f>COUNTIFS('Rugby Union - Intl Results'!B:B,E619,'Rugby Union - Intl Results'!H:H,B619,'Rugby Union - Intl Results'!C:C,"D")</f>
        <v>0</v>
      </c>
      <c r="I619">
        <f>COUNTIFS('Rugby Union - Intl Results'!B:B,E619,'Rugby Union - Intl Results'!H:H,B619,'Rugby Union - Intl Results'!C:C,"L")</f>
        <v>0</v>
      </c>
      <c r="J619">
        <f>SUMIFS('Rugby Union - Intl Results'!E:E,'Rugby Union - Intl Results'!B:B,E619,'Rugby Union - Intl Results'!H:H,B619)</f>
        <v>173</v>
      </c>
      <c r="K619">
        <f>SUMIFS('Rugby Union - Intl Results'!F:F,'Rugby Union - Intl Results'!B:B,E619,'Rugby Union - Intl Results'!H:H,B619)</f>
        <v>46</v>
      </c>
      <c r="L619">
        <f t="shared" si="22"/>
        <v>127</v>
      </c>
      <c r="O619" t="s">
        <v>30</v>
      </c>
      <c r="U619" s="95" t="s">
        <v>30</v>
      </c>
      <c r="V619" s="95" t="s">
        <v>30</v>
      </c>
      <c r="W619" s="95" t="s">
        <v>30</v>
      </c>
    </row>
    <row r="620" spans="1:23" x14ac:dyDescent="0.25">
      <c r="A620">
        <v>2003</v>
      </c>
      <c r="B620" t="s">
        <v>2813</v>
      </c>
      <c r="D620">
        <v>2</v>
      </c>
      <c r="E620" t="s">
        <v>1825</v>
      </c>
      <c r="F620" s="1">
        <f t="shared" si="25"/>
        <v>8</v>
      </c>
      <c r="G620">
        <f>COUNTIFS('Rugby Union - Intl Results'!B:B,E620,'Rugby Union - Intl Results'!H:H,B620,'Rugby Union - Intl Results'!C:C,"W")</f>
        <v>4</v>
      </c>
      <c r="H620">
        <f>COUNTIFS('Rugby Union - Intl Results'!B:B,E620,'Rugby Union - Intl Results'!H:H,B620,'Rugby Union - Intl Results'!C:C,"D")</f>
        <v>0</v>
      </c>
      <c r="I620">
        <f>COUNTIFS('Rugby Union - Intl Results'!B:B,E620,'Rugby Union - Intl Results'!H:H,B620,'Rugby Union - Intl Results'!C:C,"L")</f>
        <v>1</v>
      </c>
      <c r="J620">
        <f>SUMIFS('Rugby Union - Intl Results'!E:E,'Rugby Union - Intl Results'!B:B,E620,'Rugby Union - Intl Results'!H:H,B620)</f>
        <v>119</v>
      </c>
      <c r="K620">
        <f>SUMIFS('Rugby Union - Intl Results'!F:F,'Rugby Union - Intl Results'!B:B,E620,'Rugby Union - Intl Results'!H:H,B620)</f>
        <v>97</v>
      </c>
      <c r="L620">
        <f t="shared" si="22"/>
        <v>22</v>
      </c>
      <c r="O620" t="s">
        <v>30</v>
      </c>
      <c r="U620" s="95"/>
      <c r="V620" s="95"/>
      <c r="W620" s="95"/>
    </row>
    <row r="621" spans="1:23" x14ac:dyDescent="0.25">
      <c r="A621">
        <v>2003</v>
      </c>
      <c r="B621" t="s">
        <v>2813</v>
      </c>
      <c r="D621">
        <v>3</v>
      </c>
      <c r="E621" t="s">
        <v>164</v>
      </c>
      <c r="F621" s="1">
        <f t="shared" si="25"/>
        <v>6</v>
      </c>
      <c r="G621">
        <f>COUNTIFS('Rugby Union - Intl Results'!B:B,E621,'Rugby Union - Intl Results'!H:H,B621,'Rugby Union - Intl Results'!C:C,"W")</f>
        <v>3</v>
      </c>
      <c r="H621">
        <f>COUNTIFS('Rugby Union - Intl Results'!B:B,E621,'Rugby Union - Intl Results'!H:H,B621,'Rugby Union - Intl Results'!C:C,"D")</f>
        <v>0</v>
      </c>
      <c r="I621">
        <f>COUNTIFS('Rugby Union - Intl Results'!B:B,E621,'Rugby Union - Intl Results'!H:H,B621,'Rugby Union - Intl Results'!C:C,"L")</f>
        <v>2</v>
      </c>
      <c r="J621">
        <f>SUMIFS('Rugby Union - Intl Results'!E:E,'Rugby Union - Intl Results'!B:B,E621,'Rugby Union - Intl Results'!H:H,B621)</f>
        <v>153</v>
      </c>
      <c r="K621">
        <f>SUMIFS('Rugby Union - Intl Results'!F:F,'Rugby Union - Intl Results'!B:B,E621,'Rugby Union - Intl Results'!H:H,B621)</f>
        <v>75</v>
      </c>
      <c r="L621">
        <f t="shared" si="22"/>
        <v>78</v>
      </c>
      <c r="O621" t="s">
        <v>30</v>
      </c>
      <c r="U621" s="95"/>
      <c r="V621" s="95"/>
      <c r="W621" s="95"/>
    </row>
    <row r="622" spans="1:23" x14ac:dyDescent="0.25">
      <c r="A622">
        <v>2003</v>
      </c>
      <c r="B622" t="s">
        <v>2813</v>
      </c>
      <c r="D622">
        <v>4</v>
      </c>
      <c r="E622" t="s">
        <v>503</v>
      </c>
      <c r="F622" s="1">
        <f t="shared" si="25"/>
        <v>4</v>
      </c>
      <c r="G622">
        <f>COUNTIFS('Rugby Union - Intl Results'!B:B,E622,'Rugby Union - Intl Results'!H:H,B622,'Rugby Union - Intl Results'!C:C,"W")</f>
        <v>2</v>
      </c>
      <c r="H622">
        <f>COUNTIFS('Rugby Union - Intl Results'!B:B,E622,'Rugby Union - Intl Results'!H:H,B622,'Rugby Union - Intl Results'!C:C,"D")</f>
        <v>0</v>
      </c>
      <c r="I622">
        <f>COUNTIFS('Rugby Union - Intl Results'!B:B,E622,'Rugby Union - Intl Results'!H:H,B622,'Rugby Union - Intl Results'!C:C,"L")</f>
        <v>3</v>
      </c>
      <c r="J622">
        <f>SUMIFS('Rugby Union - Intl Results'!E:E,'Rugby Union - Intl Results'!B:B,E622,'Rugby Union - Intl Results'!H:H,B622)</f>
        <v>81</v>
      </c>
      <c r="K622">
        <f>SUMIFS('Rugby Union - Intl Results'!F:F,'Rugby Union - Intl Results'!B:B,E622,'Rugby Union - Intl Results'!H:H,B622)</f>
        <v>161</v>
      </c>
      <c r="L622">
        <f t="shared" si="22"/>
        <v>-80</v>
      </c>
      <c r="O622" t="s">
        <v>30</v>
      </c>
      <c r="U622" s="95"/>
      <c r="V622" s="95"/>
      <c r="W622" s="95"/>
    </row>
    <row r="623" spans="1:23" x14ac:dyDescent="0.25">
      <c r="A623">
        <v>2003</v>
      </c>
      <c r="B623" t="s">
        <v>2813</v>
      </c>
      <c r="D623">
        <v>5</v>
      </c>
      <c r="E623" t="s">
        <v>171</v>
      </c>
      <c r="F623" s="1">
        <f t="shared" si="25"/>
        <v>2</v>
      </c>
      <c r="G623">
        <f>COUNTIFS('Rugby Union - Intl Results'!B:B,E623,'Rugby Union - Intl Results'!H:H,B623,'Rugby Union - Intl Results'!C:C,"W")</f>
        <v>1</v>
      </c>
      <c r="H623">
        <f>COUNTIFS('Rugby Union - Intl Results'!B:B,E623,'Rugby Union - Intl Results'!H:H,B623,'Rugby Union - Intl Results'!C:C,"D")</f>
        <v>0</v>
      </c>
      <c r="I623">
        <f>COUNTIFS('Rugby Union - Intl Results'!B:B,E623,'Rugby Union - Intl Results'!H:H,B623,'Rugby Union - Intl Results'!C:C,"L")</f>
        <v>4</v>
      </c>
      <c r="J623">
        <f>SUMIFS('Rugby Union - Intl Results'!E:E,'Rugby Union - Intl Results'!B:B,E623,'Rugby Union - Intl Results'!H:H,B623)</f>
        <v>100</v>
      </c>
      <c r="K623">
        <f>SUMIFS('Rugby Union - Intl Results'!F:F,'Rugby Union - Intl Results'!B:B,E623,'Rugby Union - Intl Results'!H:H,B623)</f>
        <v>185</v>
      </c>
      <c r="L623">
        <f t="shared" si="22"/>
        <v>-85</v>
      </c>
      <c r="O623" t="s">
        <v>30</v>
      </c>
      <c r="U623" s="95"/>
      <c r="V623" s="95"/>
      <c r="W623" s="95"/>
    </row>
    <row r="624" spans="1:23" x14ac:dyDescent="0.25">
      <c r="A624">
        <v>2003</v>
      </c>
      <c r="B624" t="s">
        <v>2813</v>
      </c>
      <c r="D624">
        <v>6</v>
      </c>
      <c r="E624" t="s">
        <v>1264</v>
      </c>
      <c r="F624" s="1">
        <f t="shared" si="25"/>
        <v>0</v>
      </c>
      <c r="G624">
        <f>COUNTIFS('Rugby Union - Intl Results'!B:B,E624,'Rugby Union - Intl Results'!H:H,B624,'Rugby Union - Intl Results'!C:C,"W")</f>
        <v>0</v>
      </c>
      <c r="H624">
        <f>COUNTIFS('Rugby Union - Intl Results'!B:B,E624,'Rugby Union - Intl Results'!H:H,B624,'Rugby Union - Intl Results'!C:C,"D")</f>
        <v>0</v>
      </c>
      <c r="I624">
        <f>COUNTIFS('Rugby Union - Intl Results'!B:B,E624,'Rugby Union - Intl Results'!H:H,B624,'Rugby Union - Intl Results'!C:C,"L")</f>
        <v>5</v>
      </c>
      <c r="J624">
        <f>SUMIFS('Rugby Union - Intl Results'!E:E,'Rugby Union - Intl Results'!B:B,E624,'Rugby Union - Intl Results'!H:H,B624)</f>
        <v>82</v>
      </c>
      <c r="K624">
        <f>SUMIFS('Rugby Union - Intl Results'!F:F,'Rugby Union - Intl Results'!B:B,E624,'Rugby Union - Intl Results'!H:H,B624)</f>
        <v>144</v>
      </c>
      <c r="L624">
        <f t="shared" si="22"/>
        <v>-62</v>
      </c>
      <c r="O624" t="s">
        <v>30</v>
      </c>
      <c r="U624" s="95"/>
      <c r="V624" s="95"/>
      <c r="W624" s="95"/>
    </row>
    <row r="625" spans="1:23" x14ac:dyDescent="0.25">
      <c r="A625">
        <v>2003</v>
      </c>
      <c r="B625" t="s">
        <v>2780</v>
      </c>
      <c r="D625">
        <v>1</v>
      </c>
      <c r="E625" t="s">
        <v>1787</v>
      </c>
      <c r="F625" s="97">
        <f>G625*4+H625*2+M625+SUMIFS('Rugby Union - Intl Results'!U:U,'Rugby Union - Intl Results'!B:B,E625,'Rugby Union - Intl Results'!H:H,B625)+IF(G625=5,3,0)</f>
        <v>18</v>
      </c>
      <c r="G625">
        <f>COUNTIFS('Rugby Union - Intl Results'!B:B,E625,'Rugby Union - Intl Results'!H:H,B625,'Rugby Union - Intl Results'!C:C,"W")</f>
        <v>4</v>
      </c>
      <c r="H625">
        <f>COUNTIFS('Rugby Union - Intl Results'!B:B,E625,'Rugby Union - Intl Results'!H:H,B625,'Rugby Union - Intl Results'!C:C,"D")</f>
        <v>0</v>
      </c>
      <c r="I625">
        <f>COUNTIFS('Rugby Union - Intl Results'!B:B,E625,'Rugby Union - Intl Results'!H:H,B625,'Rugby Union - Intl Results'!C:C,"L")</f>
        <v>0</v>
      </c>
      <c r="J625">
        <f>SUMIFS('Rugby Union - Intl Results'!E:E,'Rugby Union - Intl Results'!B:B,E625,'Rugby Union - Intl Results'!H:H,B625)</f>
        <v>142</v>
      </c>
      <c r="K625">
        <f>SUMIFS('Rugby Union - Intl Results'!F:F,'Rugby Union - Intl Results'!B:B,E625,'Rugby Union - Intl Results'!H:H,B625)</f>
        <v>65</v>
      </c>
      <c r="L625">
        <f t="shared" si="22"/>
        <v>77</v>
      </c>
      <c r="M625">
        <v>2</v>
      </c>
      <c r="N625">
        <f>SUMIFS('Rugby Union - Intl Results'!U:U,'Rugby Union - Intl Results'!B:B,E625,'Rugby Union - Intl Results'!H:H,B625)</f>
        <v>0</v>
      </c>
      <c r="P625" t="s">
        <v>30</v>
      </c>
      <c r="U625" s="95" t="s">
        <v>30</v>
      </c>
      <c r="V625" s="95"/>
      <c r="W625" s="95"/>
    </row>
    <row r="626" spans="1:23" x14ac:dyDescent="0.25">
      <c r="A626">
        <v>2003</v>
      </c>
      <c r="B626" t="s">
        <v>2780</v>
      </c>
      <c r="D626">
        <v>2</v>
      </c>
      <c r="E626" t="s">
        <v>1824</v>
      </c>
      <c r="F626" s="97">
        <f>G626*4+H626*2+M626+SUMIFS('Rugby Union - Intl Results'!U:U,'Rugby Union - Intl Results'!B:B,E626,'Rugby Union - Intl Results'!H:H,B626)+IF(G626=5,3,0)</f>
        <v>6</v>
      </c>
      <c r="G626">
        <f>COUNTIFS('Rugby Union - Intl Results'!B:B,E626,'Rugby Union - Intl Results'!H:H,B626,'Rugby Union - Intl Results'!C:C,"W")</f>
        <v>1</v>
      </c>
      <c r="H626">
        <f>COUNTIFS('Rugby Union - Intl Results'!B:B,E626,'Rugby Union - Intl Results'!H:H,B626,'Rugby Union - Intl Results'!C:C,"D")</f>
        <v>0</v>
      </c>
      <c r="I626">
        <f>COUNTIFS('Rugby Union - Intl Results'!B:B,E626,'Rugby Union - Intl Results'!H:H,B626,'Rugby Union - Intl Results'!C:C,"L")</f>
        <v>3</v>
      </c>
      <c r="J626">
        <f>SUMIFS('Rugby Union - Intl Results'!E:E,'Rugby Union - Intl Results'!B:B,E626,'Rugby Union - Intl Results'!H:H,B626)</f>
        <v>89</v>
      </c>
      <c r="K626">
        <f>SUMIFS('Rugby Union - Intl Results'!F:F,'Rugby Union - Intl Results'!B:B,E626,'Rugby Union - Intl Results'!H:H,B626)</f>
        <v>106</v>
      </c>
      <c r="L626">
        <f t="shared" si="22"/>
        <v>-17</v>
      </c>
      <c r="M626">
        <v>0</v>
      </c>
      <c r="N626">
        <f>SUMIFS('Rugby Union - Intl Results'!U:U,'Rugby Union - Intl Results'!B:B,E626,'Rugby Union - Intl Results'!H:H,B626)</f>
        <v>2</v>
      </c>
      <c r="P626" t="s">
        <v>30</v>
      </c>
      <c r="U626" s="95"/>
      <c r="V626" s="95"/>
      <c r="W626" s="95"/>
    </row>
    <row r="627" spans="1:23" x14ac:dyDescent="0.25">
      <c r="A627">
        <v>2003</v>
      </c>
      <c r="B627" t="s">
        <v>2780</v>
      </c>
      <c r="D627">
        <v>3</v>
      </c>
      <c r="E627" t="s">
        <v>1828</v>
      </c>
      <c r="F627" s="97">
        <f>G627*4+H627*2+M627+SUMIFS('Rugby Union - Intl Results'!U:U,'Rugby Union - Intl Results'!B:B,E627,'Rugby Union - Intl Results'!H:H,B627)+IF(G627=5,3,0)</f>
        <v>4</v>
      </c>
      <c r="G627">
        <f>COUNTIFS('Rugby Union - Intl Results'!B:B,E627,'Rugby Union - Intl Results'!H:H,B627,'Rugby Union - Intl Results'!C:C,"W")</f>
        <v>1</v>
      </c>
      <c r="H627">
        <f>COUNTIFS('Rugby Union - Intl Results'!B:B,E627,'Rugby Union - Intl Results'!H:H,B627,'Rugby Union - Intl Results'!C:C,"D")</f>
        <v>0</v>
      </c>
      <c r="I627">
        <f>COUNTIFS('Rugby Union - Intl Results'!B:B,E627,'Rugby Union - Intl Results'!H:H,B627,'Rugby Union - Intl Results'!C:C,"L")</f>
        <v>3</v>
      </c>
      <c r="J627">
        <f>SUMIFS('Rugby Union - Intl Results'!E:E,'Rugby Union - Intl Results'!B:B,E627,'Rugby Union - Intl Results'!H:H,B627)</f>
        <v>62</v>
      </c>
      <c r="K627">
        <f>SUMIFS('Rugby Union - Intl Results'!F:F,'Rugby Union - Intl Results'!B:B,E627,'Rugby Union - Intl Results'!H:H,B627)</f>
        <v>122</v>
      </c>
      <c r="L627">
        <f t="shared" si="22"/>
        <v>-60</v>
      </c>
      <c r="M627">
        <v>0</v>
      </c>
      <c r="N627">
        <f>SUMIFS('Rugby Union - Intl Results'!U:U,'Rugby Union - Intl Results'!B:B,E627,'Rugby Union - Intl Results'!H:H,B627)</f>
        <v>0</v>
      </c>
      <c r="P627" t="s">
        <v>30</v>
      </c>
      <c r="U627" s="95"/>
      <c r="V627" s="95"/>
      <c r="W627" s="95"/>
    </row>
    <row r="628" spans="1:23" x14ac:dyDescent="0.25">
      <c r="A628">
        <v>2004</v>
      </c>
      <c r="B628" t="s">
        <v>2812</v>
      </c>
      <c r="D628">
        <v>1</v>
      </c>
      <c r="E628" t="s">
        <v>164</v>
      </c>
      <c r="F628" s="1">
        <f t="shared" ref="F628:F633" si="26">G628*2+H628</f>
        <v>10</v>
      </c>
      <c r="G628">
        <f>COUNTIFS('Rugby Union - Intl Results'!B:B,E628,'Rugby Union - Intl Results'!H:H,B628,'Rugby Union - Intl Results'!C:C,"W")</f>
        <v>5</v>
      </c>
      <c r="H628">
        <f>COUNTIFS('Rugby Union - Intl Results'!B:B,E628,'Rugby Union - Intl Results'!H:H,B628,'Rugby Union - Intl Results'!C:C,"D")</f>
        <v>0</v>
      </c>
      <c r="I628">
        <f>COUNTIFS('Rugby Union - Intl Results'!B:B,E628,'Rugby Union - Intl Results'!H:H,B628,'Rugby Union - Intl Results'!C:C,"L")</f>
        <v>0</v>
      </c>
      <c r="J628">
        <f>SUMIFS('Rugby Union - Intl Results'!E:E,'Rugby Union - Intl Results'!B:B,E628,'Rugby Union - Intl Results'!H:H,B628)</f>
        <v>144</v>
      </c>
      <c r="K628">
        <f>SUMIFS('Rugby Union - Intl Results'!F:F,'Rugby Union - Intl Results'!B:B,E628,'Rugby Union - Intl Results'!H:H,B628)</f>
        <v>60</v>
      </c>
      <c r="L628">
        <f t="shared" si="22"/>
        <v>84</v>
      </c>
      <c r="O628" t="s">
        <v>30</v>
      </c>
      <c r="U628" s="95" t="s">
        <v>30</v>
      </c>
      <c r="V628" s="95"/>
      <c r="W628" s="95" t="s">
        <v>30</v>
      </c>
    </row>
    <row r="629" spans="1:23" x14ac:dyDescent="0.25">
      <c r="A629">
        <v>2004</v>
      </c>
      <c r="B629" t="s">
        <v>2812</v>
      </c>
      <c r="D629">
        <v>2</v>
      </c>
      <c r="E629" t="s">
        <v>1825</v>
      </c>
      <c r="F629" s="1">
        <f t="shared" si="26"/>
        <v>8</v>
      </c>
      <c r="G629">
        <f>COUNTIFS('Rugby Union - Intl Results'!B:B,E629,'Rugby Union - Intl Results'!H:H,B629,'Rugby Union - Intl Results'!C:C,"W")</f>
        <v>4</v>
      </c>
      <c r="H629">
        <f>COUNTIFS('Rugby Union - Intl Results'!B:B,E629,'Rugby Union - Intl Results'!H:H,B629,'Rugby Union - Intl Results'!C:C,"D")</f>
        <v>0</v>
      </c>
      <c r="I629">
        <f>COUNTIFS('Rugby Union - Intl Results'!B:B,E629,'Rugby Union - Intl Results'!H:H,B629,'Rugby Union - Intl Results'!C:C,"L")</f>
        <v>1</v>
      </c>
      <c r="J629">
        <f>SUMIFS('Rugby Union - Intl Results'!E:E,'Rugby Union - Intl Results'!B:B,E629,'Rugby Union - Intl Results'!H:H,B629)</f>
        <v>128</v>
      </c>
      <c r="K629">
        <f>SUMIFS('Rugby Union - Intl Results'!F:F,'Rugby Union - Intl Results'!B:B,E629,'Rugby Union - Intl Results'!H:H,B629)</f>
        <v>82</v>
      </c>
      <c r="L629">
        <f t="shared" si="22"/>
        <v>46</v>
      </c>
      <c r="O629" t="s">
        <v>30</v>
      </c>
      <c r="U629" s="95"/>
      <c r="V629" s="95" t="s">
        <v>30</v>
      </c>
      <c r="W629" s="95"/>
    </row>
    <row r="630" spans="1:23" x14ac:dyDescent="0.25">
      <c r="A630">
        <v>2004</v>
      </c>
      <c r="B630" t="s">
        <v>2812</v>
      </c>
      <c r="D630">
        <v>3</v>
      </c>
      <c r="E630" t="s">
        <v>376</v>
      </c>
      <c r="F630" s="1">
        <f t="shared" si="26"/>
        <v>6</v>
      </c>
      <c r="G630">
        <f>COUNTIFS('Rugby Union - Intl Results'!B:B,E630,'Rugby Union - Intl Results'!H:H,B630,'Rugby Union - Intl Results'!C:C,"W")</f>
        <v>3</v>
      </c>
      <c r="H630">
        <f>COUNTIFS('Rugby Union - Intl Results'!B:B,E630,'Rugby Union - Intl Results'!H:H,B630,'Rugby Union - Intl Results'!C:C,"D")</f>
        <v>0</v>
      </c>
      <c r="I630">
        <f>COUNTIFS('Rugby Union - Intl Results'!B:B,E630,'Rugby Union - Intl Results'!H:H,B630,'Rugby Union - Intl Results'!C:C,"L")</f>
        <v>2</v>
      </c>
      <c r="J630">
        <f>SUMIFS('Rugby Union - Intl Results'!E:E,'Rugby Union - Intl Results'!B:B,E630,'Rugby Union - Intl Results'!H:H,B630)</f>
        <v>150</v>
      </c>
      <c r="K630">
        <f>SUMIFS('Rugby Union - Intl Results'!F:F,'Rugby Union - Intl Results'!B:B,E630,'Rugby Union - Intl Results'!H:H,B630)</f>
        <v>86</v>
      </c>
      <c r="L630">
        <f t="shared" si="22"/>
        <v>64</v>
      </c>
      <c r="O630" t="s">
        <v>30</v>
      </c>
      <c r="U630" s="95"/>
      <c r="V630" s="95"/>
      <c r="W630" s="95"/>
    </row>
    <row r="631" spans="1:23" x14ac:dyDescent="0.25">
      <c r="A631">
        <v>2004</v>
      </c>
      <c r="B631" t="s">
        <v>2812</v>
      </c>
      <c r="D631">
        <v>4</v>
      </c>
      <c r="E631" t="s">
        <v>1264</v>
      </c>
      <c r="F631" s="1">
        <f t="shared" si="26"/>
        <v>4</v>
      </c>
      <c r="G631">
        <f>COUNTIFS('Rugby Union - Intl Results'!B:B,E631,'Rugby Union - Intl Results'!H:H,B631,'Rugby Union - Intl Results'!C:C,"W")</f>
        <v>2</v>
      </c>
      <c r="H631">
        <f>COUNTIFS('Rugby Union - Intl Results'!B:B,E631,'Rugby Union - Intl Results'!H:H,B631,'Rugby Union - Intl Results'!C:C,"D")</f>
        <v>0</v>
      </c>
      <c r="I631">
        <f>COUNTIFS('Rugby Union - Intl Results'!B:B,E631,'Rugby Union - Intl Results'!H:H,B631,'Rugby Union - Intl Results'!C:C,"L")</f>
        <v>3</v>
      </c>
      <c r="J631">
        <f>SUMIFS('Rugby Union - Intl Results'!E:E,'Rugby Union - Intl Results'!B:B,E631,'Rugby Union - Intl Results'!H:H,B631)</f>
        <v>125</v>
      </c>
      <c r="K631">
        <f>SUMIFS('Rugby Union - Intl Results'!F:F,'Rugby Union - Intl Results'!B:B,E631,'Rugby Union - Intl Results'!H:H,B631)</f>
        <v>116</v>
      </c>
      <c r="L631">
        <f t="shared" si="22"/>
        <v>9</v>
      </c>
      <c r="O631" t="s">
        <v>30</v>
      </c>
      <c r="U631" s="95"/>
      <c r="V631" s="95"/>
      <c r="W631" s="95"/>
    </row>
    <row r="632" spans="1:23" x14ac:dyDescent="0.25">
      <c r="A632">
        <v>2004</v>
      </c>
      <c r="B632" t="s">
        <v>2812</v>
      </c>
      <c r="D632">
        <v>5</v>
      </c>
      <c r="E632" t="s">
        <v>171</v>
      </c>
      <c r="F632" s="1">
        <f t="shared" si="26"/>
        <v>2</v>
      </c>
      <c r="G632">
        <f>COUNTIFS('Rugby Union - Intl Results'!B:B,E632,'Rugby Union - Intl Results'!H:H,B632,'Rugby Union - Intl Results'!C:C,"W")</f>
        <v>1</v>
      </c>
      <c r="H632">
        <f>COUNTIFS('Rugby Union - Intl Results'!B:B,E632,'Rugby Union - Intl Results'!H:H,B632,'Rugby Union - Intl Results'!C:C,"D")</f>
        <v>0</v>
      </c>
      <c r="I632">
        <f>COUNTIFS('Rugby Union - Intl Results'!B:B,E632,'Rugby Union - Intl Results'!H:H,B632,'Rugby Union - Intl Results'!C:C,"L")</f>
        <v>4</v>
      </c>
      <c r="J632">
        <f>SUMIFS('Rugby Union - Intl Results'!E:E,'Rugby Union - Intl Results'!B:B,E632,'Rugby Union - Intl Results'!H:H,B632)</f>
        <v>42</v>
      </c>
      <c r="K632">
        <f>SUMIFS('Rugby Union - Intl Results'!F:F,'Rugby Union - Intl Results'!B:B,E632,'Rugby Union - Intl Results'!H:H,B632)</f>
        <v>152</v>
      </c>
      <c r="L632">
        <f t="shared" si="22"/>
        <v>-110</v>
      </c>
      <c r="O632" t="s">
        <v>30</v>
      </c>
      <c r="U632" s="95"/>
      <c r="V632" s="95"/>
      <c r="W632" s="95"/>
    </row>
    <row r="633" spans="1:23" x14ac:dyDescent="0.25">
      <c r="A633">
        <v>2004</v>
      </c>
      <c r="B633" t="s">
        <v>2812</v>
      </c>
      <c r="D633">
        <v>6</v>
      </c>
      <c r="E633" t="s">
        <v>503</v>
      </c>
      <c r="F633" s="1">
        <f t="shared" si="26"/>
        <v>0</v>
      </c>
      <c r="G633">
        <f>COUNTIFS('Rugby Union - Intl Results'!B:B,E633,'Rugby Union - Intl Results'!H:H,B633,'Rugby Union - Intl Results'!C:C,"W")</f>
        <v>0</v>
      </c>
      <c r="H633">
        <f>COUNTIFS('Rugby Union - Intl Results'!B:B,E633,'Rugby Union - Intl Results'!H:H,B633,'Rugby Union - Intl Results'!C:C,"D")</f>
        <v>0</v>
      </c>
      <c r="I633">
        <f>COUNTIFS('Rugby Union - Intl Results'!B:B,E633,'Rugby Union - Intl Results'!H:H,B633,'Rugby Union - Intl Results'!C:C,"L")</f>
        <v>5</v>
      </c>
      <c r="J633">
        <f>SUMIFS('Rugby Union - Intl Results'!E:E,'Rugby Union - Intl Results'!B:B,E633,'Rugby Union - Intl Results'!H:H,B633)</f>
        <v>53</v>
      </c>
      <c r="K633">
        <f>SUMIFS('Rugby Union - Intl Results'!F:F,'Rugby Union - Intl Results'!B:B,E633,'Rugby Union - Intl Results'!H:H,B633)</f>
        <v>146</v>
      </c>
      <c r="L633">
        <f t="shared" si="22"/>
        <v>-93</v>
      </c>
      <c r="O633" t="s">
        <v>30</v>
      </c>
      <c r="U633" s="95"/>
      <c r="V633" s="95"/>
      <c r="W633" s="95"/>
    </row>
    <row r="634" spans="1:23" x14ac:dyDescent="0.25">
      <c r="A634">
        <v>2004</v>
      </c>
      <c r="B634" t="s">
        <v>2779</v>
      </c>
      <c r="D634">
        <v>1</v>
      </c>
      <c r="E634" t="s">
        <v>1828</v>
      </c>
      <c r="F634" s="97">
        <f>G634*4+H634*2+M634+SUMIFS('Rugby Union - Intl Results'!U:U,'Rugby Union - Intl Results'!B:B,E634,'Rugby Union - Intl Results'!H:H,B634)+IF(G634=5,3,0)</f>
        <v>11</v>
      </c>
      <c r="G634">
        <f>COUNTIFS('Rugby Union - Intl Results'!B:B,E634,'Rugby Union - Intl Results'!H:H,B634,'Rugby Union - Intl Results'!C:C,"W")</f>
        <v>2</v>
      </c>
      <c r="H634">
        <f>COUNTIFS('Rugby Union - Intl Results'!B:B,E634,'Rugby Union - Intl Results'!H:H,B634,'Rugby Union - Intl Results'!C:C,"D")</f>
        <v>0</v>
      </c>
      <c r="I634">
        <f>COUNTIFS('Rugby Union - Intl Results'!B:B,E634,'Rugby Union - Intl Results'!H:H,B634,'Rugby Union - Intl Results'!C:C,"L")</f>
        <v>2</v>
      </c>
      <c r="J634">
        <f>SUMIFS('Rugby Union - Intl Results'!E:E,'Rugby Union - Intl Results'!B:B,E634,'Rugby Union - Intl Results'!H:H,B634)</f>
        <v>110</v>
      </c>
      <c r="K634">
        <f>SUMIFS('Rugby Union - Intl Results'!F:F,'Rugby Union - Intl Results'!B:B,E634,'Rugby Union - Intl Results'!H:H,B634)</f>
        <v>98</v>
      </c>
      <c r="L634">
        <f t="shared" si="22"/>
        <v>12</v>
      </c>
      <c r="M634">
        <v>1</v>
      </c>
      <c r="N634">
        <f>SUMIFS('Rugby Union - Intl Results'!U:U,'Rugby Union - Intl Results'!B:B,E634,'Rugby Union - Intl Results'!H:H,B634)</f>
        <v>2</v>
      </c>
      <c r="P634" t="s">
        <v>30</v>
      </c>
      <c r="U634" s="95" t="s">
        <v>30</v>
      </c>
      <c r="V634" s="95"/>
      <c r="W634" s="95"/>
    </row>
    <row r="635" spans="1:23" x14ac:dyDescent="0.25">
      <c r="A635">
        <v>2004</v>
      </c>
      <c r="B635" t="s">
        <v>2779</v>
      </c>
      <c r="D635">
        <v>2</v>
      </c>
      <c r="E635" t="s">
        <v>1824</v>
      </c>
      <c r="F635" s="97">
        <f>G635*4+H635*2+M635+SUMIFS('Rugby Union - Intl Results'!U:U,'Rugby Union - Intl Results'!B:B,E635,'Rugby Union - Intl Results'!H:H,B635)+IF(G635=5,3,0)</f>
        <v>10</v>
      </c>
      <c r="G635">
        <f>COUNTIFS('Rugby Union - Intl Results'!B:B,E635,'Rugby Union - Intl Results'!H:H,B635,'Rugby Union - Intl Results'!C:C,"W")</f>
        <v>2</v>
      </c>
      <c r="H635">
        <f>COUNTIFS('Rugby Union - Intl Results'!B:B,E635,'Rugby Union - Intl Results'!H:H,B635,'Rugby Union - Intl Results'!C:C,"D")</f>
        <v>0</v>
      </c>
      <c r="I635">
        <f>COUNTIFS('Rugby Union - Intl Results'!B:B,E635,'Rugby Union - Intl Results'!H:H,B635,'Rugby Union - Intl Results'!C:C,"L")</f>
        <v>2</v>
      </c>
      <c r="J635">
        <f>SUMIFS('Rugby Union - Intl Results'!E:E,'Rugby Union - Intl Results'!B:B,E635,'Rugby Union - Intl Results'!H:H,B635)</f>
        <v>79</v>
      </c>
      <c r="K635">
        <f>SUMIFS('Rugby Union - Intl Results'!F:F,'Rugby Union - Intl Results'!B:B,E635,'Rugby Union - Intl Results'!H:H,B635)</f>
        <v>83</v>
      </c>
      <c r="L635">
        <f t="shared" si="22"/>
        <v>-4</v>
      </c>
      <c r="M635">
        <v>1</v>
      </c>
      <c r="N635">
        <f>SUMIFS('Rugby Union - Intl Results'!U:U,'Rugby Union - Intl Results'!B:B,E635,'Rugby Union - Intl Results'!H:H,B635)</f>
        <v>1</v>
      </c>
      <c r="P635" t="s">
        <v>30</v>
      </c>
      <c r="U635" s="95"/>
      <c r="V635" s="95"/>
      <c r="W635" s="95"/>
    </row>
    <row r="636" spans="1:23" x14ac:dyDescent="0.25">
      <c r="A636">
        <v>2004</v>
      </c>
      <c r="B636" t="s">
        <v>2779</v>
      </c>
      <c r="D636">
        <v>3</v>
      </c>
      <c r="E636" t="s">
        <v>1787</v>
      </c>
      <c r="F636" s="97">
        <f>G636*4+H636*2+M636+SUMIFS('Rugby Union - Intl Results'!U:U,'Rugby Union - Intl Results'!B:B,E636,'Rugby Union - Intl Results'!H:H,B636)+IF(G636=5,3,0)</f>
        <v>9</v>
      </c>
      <c r="G636">
        <f>COUNTIFS('Rugby Union - Intl Results'!B:B,E636,'Rugby Union - Intl Results'!H:H,B636,'Rugby Union - Intl Results'!C:C,"W")</f>
        <v>2</v>
      </c>
      <c r="H636">
        <f>COUNTIFS('Rugby Union - Intl Results'!B:B,E636,'Rugby Union - Intl Results'!H:H,B636,'Rugby Union - Intl Results'!C:C,"D")</f>
        <v>0</v>
      </c>
      <c r="I636">
        <f>COUNTIFS('Rugby Union - Intl Results'!B:B,E636,'Rugby Union - Intl Results'!H:H,B636,'Rugby Union - Intl Results'!C:C,"L")</f>
        <v>2</v>
      </c>
      <c r="J636">
        <f>SUMIFS('Rugby Union - Intl Results'!E:E,'Rugby Union - Intl Results'!B:B,E636,'Rugby Union - Intl Results'!H:H,B636)</f>
        <v>83</v>
      </c>
      <c r="K636">
        <f>SUMIFS('Rugby Union - Intl Results'!F:F,'Rugby Union - Intl Results'!B:B,E636,'Rugby Union - Intl Results'!H:H,B636)</f>
        <v>91</v>
      </c>
      <c r="L636">
        <f t="shared" si="22"/>
        <v>-8</v>
      </c>
      <c r="M636">
        <v>0</v>
      </c>
      <c r="N636">
        <f>SUMIFS('Rugby Union - Intl Results'!U:U,'Rugby Union - Intl Results'!B:B,E636,'Rugby Union - Intl Results'!H:H,B636)</f>
        <v>1</v>
      </c>
      <c r="P636" t="s">
        <v>30</v>
      </c>
      <c r="U636" s="95"/>
      <c r="V636" s="95"/>
      <c r="W636" s="95"/>
    </row>
    <row r="637" spans="1:23" x14ac:dyDescent="0.25">
      <c r="A637">
        <v>2005</v>
      </c>
      <c r="B637" t="s">
        <v>2811</v>
      </c>
      <c r="D637">
        <v>1</v>
      </c>
      <c r="E637" t="s">
        <v>1264</v>
      </c>
      <c r="F637" s="1">
        <f t="shared" ref="F637:F642" si="27">G637*2+H637</f>
        <v>10</v>
      </c>
      <c r="G637">
        <f>COUNTIFS('Rugby Union - Intl Results'!B:B,E637,'Rugby Union - Intl Results'!H:H,B637,'Rugby Union - Intl Results'!C:C,"W")</f>
        <v>5</v>
      </c>
      <c r="H637">
        <f>COUNTIFS('Rugby Union - Intl Results'!B:B,E637,'Rugby Union - Intl Results'!H:H,B637,'Rugby Union - Intl Results'!C:C,"D")</f>
        <v>0</v>
      </c>
      <c r="I637">
        <f>COUNTIFS('Rugby Union - Intl Results'!B:B,E637,'Rugby Union - Intl Results'!H:H,B637,'Rugby Union - Intl Results'!C:C,"L")</f>
        <v>0</v>
      </c>
      <c r="J637">
        <f>SUMIFS('Rugby Union - Intl Results'!E:E,'Rugby Union - Intl Results'!B:B,E637,'Rugby Union - Intl Results'!H:H,B637)</f>
        <v>151</v>
      </c>
      <c r="K637">
        <f>SUMIFS('Rugby Union - Intl Results'!F:F,'Rugby Union - Intl Results'!B:B,E637,'Rugby Union - Intl Results'!H:H,B637)</f>
        <v>77</v>
      </c>
      <c r="L637">
        <f t="shared" si="22"/>
        <v>74</v>
      </c>
      <c r="O637" t="s">
        <v>30</v>
      </c>
      <c r="U637" s="95" t="s">
        <v>30</v>
      </c>
      <c r="V637" s="95" t="s">
        <v>30</v>
      </c>
      <c r="W637" s="95" t="s">
        <v>30</v>
      </c>
    </row>
    <row r="638" spans="1:23" x14ac:dyDescent="0.25">
      <c r="A638">
        <v>2005</v>
      </c>
      <c r="B638" t="s">
        <v>2811</v>
      </c>
      <c r="D638">
        <v>2</v>
      </c>
      <c r="E638" t="s">
        <v>164</v>
      </c>
      <c r="F638" s="1">
        <f t="shared" si="27"/>
        <v>8</v>
      </c>
      <c r="G638">
        <f>COUNTIFS('Rugby Union - Intl Results'!B:B,E638,'Rugby Union - Intl Results'!H:H,B638,'Rugby Union - Intl Results'!C:C,"W")</f>
        <v>4</v>
      </c>
      <c r="H638">
        <f>COUNTIFS('Rugby Union - Intl Results'!B:B,E638,'Rugby Union - Intl Results'!H:H,B638,'Rugby Union - Intl Results'!C:C,"D")</f>
        <v>0</v>
      </c>
      <c r="I638">
        <f>COUNTIFS('Rugby Union - Intl Results'!B:B,E638,'Rugby Union - Intl Results'!H:H,B638,'Rugby Union - Intl Results'!C:C,"L")</f>
        <v>1</v>
      </c>
      <c r="J638">
        <f>SUMIFS('Rugby Union - Intl Results'!E:E,'Rugby Union - Intl Results'!B:B,E638,'Rugby Union - Intl Results'!H:H,B638)</f>
        <v>134</v>
      </c>
      <c r="K638">
        <f>SUMIFS('Rugby Union - Intl Results'!F:F,'Rugby Union - Intl Results'!B:B,E638,'Rugby Union - Intl Results'!H:H,B638)</f>
        <v>82</v>
      </c>
      <c r="L638">
        <f t="shared" si="22"/>
        <v>52</v>
      </c>
      <c r="O638" t="s">
        <v>30</v>
      </c>
      <c r="U638" s="95"/>
      <c r="V638" s="95"/>
      <c r="W638" s="95"/>
    </row>
    <row r="639" spans="1:23" x14ac:dyDescent="0.25">
      <c r="A639">
        <v>2005</v>
      </c>
      <c r="B639" t="s">
        <v>2811</v>
      </c>
      <c r="D639">
        <v>3</v>
      </c>
      <c r="E639" t="s">
        <v>1825</v>
      </c>
      <c r="F639" s="1">
        <f t="shared" si="27"/>
        <v>6</v>
      </c>
      <c r="G639">
        <f>COUNTIFS('Rugby Union - Intl Results'!B:B,E639,'Rugby Union - Intl Results'!H:H,B639,'Rugby Union - Intl Results'!C:C,"W")</f>
        <v>3</v>
      </c>
      <c r="H639">
        <f>COUNTIFS('Rugby Union - Intl Results'!B:B,E639,'Rugby Union - Intl Results'!H:H,B639,'Rugby Union - Intl Results'!C:C,"D")</f>
        <v>0</v>
      </c>
      <c r="I639">
        <f>COUNTIFS('Rugby Union - Intl Results'!B:B,E639,'Rugby Union - Intl Results'!H:H,B639,'Rugby Union - Intl Results'!C:C,"L")</f>
        <v>2</v>
      </c>
      <c r="J639">
        <f>SUMIFS('Rugby Union - Intl Results'!E:E,'Rugby Union - Intl Results'!B:B,E639,'Rugby Union - Intl Results'!H:H,B639)</f>
        <v>126</v>
      </c>
      <c r="K639">
        <f>SUMIFS('Rugby Union - Intl Results'!F:F,'Rugby Union - Intl Results'!B:B,E639,'Rugby Union - Intl Results'!H:H,B639)</f>
        <v>101</v>
      </c>
      <c r="L639">
        <f t="shared" si="22"/>
        <v>25</v>
      </c>
      <c r="O639" t="s">
        <v>30</v>
      </c>
      <c r="U639" s="95"/>
      <c r="V639" s="95"/>
      <c r="W639" s="95"/>
    </row>
    <row r="640" spans="1:23" x14ac:dyDescent="0.25">
      <c r="A640">
        <v>2005</v>
      </c>
      <c r="B640" t="s">
        <v>2811</v>
      </c>
      <c r="D640">
        <v>4</v>
      </c>
      <c r="E640" t="s">
        <v>376</v>
      </c>
      <c r="F640" s="1">
        <f t="shared" si="27"/>
        <v>4</v>
      </c>
      <c r="G640">
        <f>COUNTIFS('Rugby Union - Intl Results'!B:B,E640,'Rugby Union - Intl Results'!H:H,B640,'Rugby Union - Intl Results'!C:C,"W")</f>
        <v>2</v>
      </c>
      <c r="H640">
        <f>COUNTIFS('Rugby Union - Intl Results'!B:B,E640,'Rugby Union - Intl Results'!H:H,B640,'Rugby Union - Intl Results'!C:C,"D")</f>
        <v>0</v>
      </c>
      <c r="I640">
        <f>COUNTIFS('Rugby Union - Intl Results'!B:B,E640,'Rugby Union - Intl Results'!H:H,B640,'Rugby Union - Intl Results'!C:C,"L")</f>
        <v>3</v>
      </c>
      <c r="J640">
        <f>SUMIFS('Rugby Union - Intl Results'!E:E,'Rugby Union - Intl Results'!B:B,E640,'Rugby Union - Intl Results'!H:H,B640)</f>
        <v>121</v>
      </c>
      <c r="K640">
        <f>SUMIFS('Rugby Union - Intl Results'!F:F,'Rugby Union - Intl Results'!B:B,E640,'Rugby Union - Intl Results'!H:H,B640)</f>
        <v>77</v>
      </c>
      <c r="L640">
        <f t="shared" si="22"/>
        <v>44</v>
      </c>
      <c r="O640" t="s">
        <v>30</v>
      </c>
      <c r="U640" s="95"/>
      <c r="V640" s="95"/>
      <c r="W640" s="95"/>
    </row>
    <row r="641" spans="1:23" x14ac:dyDescent="0.25">
      <c r="A641">
        <v>2005</v>
      </c>
      <c r="B641" t="s">
        <v>2811</v>
      </c>
      <c r="D641">
        <v>5</v>
      </c>
      <c r="E641" t="s">
        <v>503</v>
      </c>
      <c r="F641" s="1">
        <f t="shared" si="27"/>
        <v>2</v>
      </c>
      <c r="G641">
        <f>COUNTIFS('Rugby Union - Intl Results'!B:B,E641,'Rugby Union - Intl Results'!H:H,B641,'Rugby Union - Intl Results'!C:C,"W")</f>
        <v>1</v>
      </c>
      <c r="H641">
        <f>COUNTIFS('Rugby Union - Intl Results'!B:B,E641,'Rugby Union - Intl Results'!H:H,B641,'Rugby Union - Intl Results'!C:C,"D")</f>
        <v>0</v>
      </c>
      <c r="I641">
        <f>COUNTIFS('Rugby Union - Intl Results'!B:B,E641,'Rugby Union - Intl Results'!H:H,B641,'Rugby Union - Intl Results'!C:C,"L")</f>
        <v>4</v>
      </c>
      <c r="J641">
        <f>SUMIFS('Rugby Union - Intl Results'!E:E,'Rugby Union - Intl Results'!B:B,E641,'Rugby Union - Intl Results'!H:H,B641)</f>
        <v>84</v>
      </c>
      <c r="K641">
        <f>SUMIFS('Rugby Union - Intl Results'!F:F,'Rugby Union - Intl Results'!B:B,E641,'Rugby Union - Intl Results'!H:H,B641)</f>
        <v>155</v>
      </c>
      <c r="L641">
        <f t="shared" si="22"/>
        <v>-71</v>
      </c>
      <c r="O641" t="s">
        <v>30</v>
      </c>
      <c r="U641" s="95"/>
      <c r="V641" s="95"/>
      <c r="W641" s="95"/>
    </row>
    <row r="642" spans="1:23" x14ac:dyDescent="0.25">
      <c r="A642">
        <v>2005</v>
      </c>
      <c r="B642" t="s">
        <v>2811</v>
      </c>
      <c r="D642">
        <v>6</v>
      </c>
      <c r="E642" t="s">
        <v>171</v>
      </c>
      <c r="F642" s="1">
        <f t="shared" si="27"/>
        <v>0</v>
      </c>
      <c r="G642">
        <f>COUNTIFS('Rugby Union - Intl Results'!B:B,E642,'Rugby Union - Intl Results'!H:H,B642,'Rugby Union - Intl Results'!C:C,"W")</f>
        <v>0</v>
      </c>
      <c r="H642">
        <f>COUNTIFS('Rugby Union - Intl Results'!B:B,E642,'Rugby Union - Intl Results'!H:H,B642,'Rugby Union - Intl Results'!C:C,"D")</f>
        <v>0</v>
      </c>
      <c r="I642">
        <f>COUNTIFS('Rugby Union - Intl Results'!B:B,E642,'Rugby Union - Intl Results'!H:H,B642,'Rugby Union - Intl Results'!C:C,"L")</f>
        <v>5</v>
      </c>
      <c r="J642">
        <f>SUMIFS('Rugby Union - Intl Results'!E:E,'Rugby Union - Intl Results'!B:B,E642,'Rugby Union - Intl Results'!H:H,B642)</f>
        <v>55</v>
      </c>
      <c r="K642">
        <f>SUMIFS('Rugby Union - Intl Results'!F:F,'Rugby Union - Intl Results'!B:B,E642,'Rugby Union - Intl Results'!H:H,B642)</f>
        <v>179</v>
      </c>
      <c r="L642">
        <f t="shared" ref="L642:L705" si="28">J642-K642</f>
        <v>-124</v>
      </c>
      <c r="O642" t="s">
        <v>30</v>
      </c>
      <c r="U642" s="95"/>
      <c r="V642" s="95"/>
      <c r="W642" s="95"/>
    </row>
    <row r="643" spans="1:23" x14ac:dyDescent="0.25">
      <c r="A643">
        <v>2005</v>
      </c>
      <c r="B643" t="s">
        <v>2778</v>
      </c>
      <c r="D643">
        <v>1</v>
      </c>
      <c r="E643" t="s">
        <v>1787</v>
      </c>
      <c r="F643" s="97">
        <f>G643*4+H643*2+M643+SUMIFS('Rugby Union - Intl Results'!U:U,'Rugby Union - Intl Results'!B:B,E643,'Rugby Union - Intl Results'!H:H,B643)+IF(G643=5,3,0)</f>
        <v>15</v>
      </c>
      <c r="G643">
        <f>COUNTIFS('Rugby Union - Intl Results'!B:B,E643,'Rugby Union - Intl Results'!H:H,B643,'Rugby Union - Intl Results'!C:C,"W")</f>
        <v>3</v>
      </c>
      <c r="H643">
        <f>COUNTIFS('Rugby Union - Intl Results'!B:B,E643,'Rugby Union - Intl Results'!H:H,B643,'Rugby Union - Intl Results'!C:C,"D")</f>
        <v>0</v>
      </c>
      <c r="I643">
        <f>COUNTIFS('Rugby Union - Intl Results'!B:B,E643,'Rugby Union - Intl Results'!H:H,B643,'Rugby Union - Intl Results'!C:C,"L")</f>
        <v>1</v>
      </c>
      <c r="J643">
        <f>SUMIFS('Rugby Union - Intl Results'!E:E,'Rugby Union - Intl Results'!B:B,E643,'Rugby Union - Intl Results'!H:H,B643)</f>
        <v>111</v>
      </c>
      <c r="K643">
        <f>SUMIFS('Rugby Union - Intl Results'!F:F,'Rugby Union - Intl Results'!B:B,E643,'Rugby Union - Intl Results'!H:H,B643)</f>
        <v>86</v>
      </c>
      <c r="L643">
        <f t="shared" si="28"/>
        <v>25</v>
      </c>
      <c r="M643">
        <v>2</v>
      </c>
      <c r="N643">
        <f>SUMIFS('Rugby Union - Intl Results'!U:U,'Rugby Union - Intl Results'!B:B,E643,'Rugby Union - Intl Results'!H:H,B643)</f>
        <v>1</v>
      </c>
      <c r="P643" t="s">
        <v>30</v>
      </c>
      <c r="U643" s="95" t="s">
        <v>30</v>
      </c>
      <c r="V643" s="95"/>
      <c r="W643" s="95"/>
    </row>
    <row r="644" spans="1:23" x14ac:dyDescent="0.25">
      <c r="A644">
        <v>2005</v>
      </c>
      <c r="B644" t="s">
        <v>2778</v>
      </c>
      <c r="D644">
        <v>2</v>
      </c>
      <c r="E644" t="s">
        <v>1828</v>
      </c>
      <c r="F644" s="97">
        <f>G644*4+H644*2+M644+SUMIFS('Rugby Union - Intl Results'!U:U,'Rugby Union - Intl Results'!B:B,E644,'Rugby Union - Intl Results'!H:H,B644)+IF(G644=5,3,0)</f>
        <v>13</v>
      </c>
      <c r="G644">
        <f>COUNTIFS('Rugby Union - Intl Results'!B:B,E644,'Rugby Union - Intl Results'!H:H,B644,'Rugby Union - Intl Results'!C:C,"W")</f>
        <v>3</v>
      </c>
      <c r="H644">
        <f>COUNTIFS('Rugby Union - Intl Results'!B:B,E644,'Rugby Union - Intl Results'!H:H,B644,'Rugby Union - Intl Results'!C:C,"D")</f>
        <v>0</v>
      </c>
      <c r="I644">
        <f>COUNTIFS('Rugby Union - Intl Results'!B:B,E644,'Rugby Union - Intl Results'!H:H,B644,'Rugby Union - Intl Results'!C:C,"L")</f>
        <v>1</v>
      </c>
      <c r="J644">
        <f>SUMIFS('Rugby Union - Intl Results'!E:E,'Rugby Union - Intl Results'!B:B,E644,'Rugby Union - Intl Results'!H:H,B644)</f>
        <v>93</v>
      </c>
      <c r="K644">
        <f>SUMIFS('Rugby Union - Intl Results'!F:F,'Rugby Union - Intl Results'!B:B,E644,'Rugby Union - Intl Results'!H:H,B644)</f>
        <v>82</v>
      </c>
      <c r="L644">
        <f t="shared" si="28"/>
        <v>11</v>
      </c>
      <c r="M644">
        <v>0</v>
      </c>
      <c r="N644">
        <f>SUMIFS('Rugby Union - Intl Results'!U:U,'Rugby Union - Intl Results'!B:B,E644,'Rugby Union - Intl Results'!H:H,B644)</f>
        <v>1</v>
      </c>
      <c r="P644" t="s">
        <v>30</v>
      </c>
      <c r="U644" s="95"/>
      <c r="V644" s="95"/>
      <c r="W644" s="95"/>
    </row>
    <row r="645" spans="1:23" x14ac:dyDescent="0.25">
      <c r="A645">
        <v>2005</v>
      </c>
      <c r="B645" t="s">
        <v>2778</v>
      </c>
      <c r="D645">
        <v>3</v>
      </c>
      <c r="E645" t="s">
        <v>1824</v>
      </c>
      <c r="F645" s="97">
        <f>G645*4+H645*2+M645+SUMIFS('Rugby Union - Intl Results'!U:U,'Rugby Union - Intl Results'!B:B,E645,'Rugby Union - Intl Results'!H:H,B645)+IF(G645=5,3,0)</f>
        <v>3</v>
      </c>
      <c r="G645">
        <f>COUNTIFS('Rugby Union - Intl Results'!B:B,E645,'Rugby Union - Intl Results'!H:H,B645,'Rugby Union - Intl Results'!C:C,"W")</f>
        <v>0</v>
      </c>
      <c r="H645">
        <f>COUNTIFS('Rugby Union - Intl Results'!B:B,E645,'Rugby Union - Intl Results'!H:H,B645,'Rugby Union - Intl Results'!C:C,"D")</f>
        <v>0</v>
      </c>
      <c r="I645">
        <f>COUNTIFS('Rugby Union - Intl Results'!B:B,E645,'Rugby Union - Intl Results'!H:H,B645,'Rugby Union - Intl Results'!C:C,"L")</f>
        <v>4</v>
      </c>
      <c r="J645">
        <f>SUMIFS('Rugby Union - Intl Results'!E:E,'Rugby Union - Intl Results'!B:B,E645,'Rugby Union - Intl Results'!H:H,B645)</f>
        <v>72</v>
      </c>
      <c r="K645">
        <f>SUMIFS('Rugby Union - Intl Results'!F:F,'Rugby Union - Intl Results'!B:B,E645,'Rugby Union - Intl Results'!H:H,B645)</f>
        <v>108</v>
      </c>
      <c r="L645">
        <f t="shared" si="28"/>
        <v>-36</v>
      </c>
      <c r="M645">
        <v>1</v>
      </c>
      <c r="N645">
        <f>SUMIFS('Rugby Union - Intl Results'!U:U,'Rugby Union - Intl Results'!B:B,E645,'Rugby Union - Intl Results'!H:H,B645)</f>
        <v>2</v>
      </c>
      <c r="P645" t="s">
        <v>30</v>
      </c>
      <c r="U645" s="95"/>
      <c r="V645" s="95"/>
      <c r="W645" s="95"/>
    </row>
    <row r="646" spans="1:23" x14ac:dyDescent="0.25">
      <c r="A646">
        <v>2006</v>
      </c>
      <c r="B646" t="s">
        <v>2810</v>
      </c>
      <c r="D646">
        <v>1</v>
      </c>
      <c r="E646" t="s">
        <v>164</v>
      </c>
      <c r="F646" s="1">
        <f t="shared" ref="F646:F651" si="29">G646*2+H646</f>
        <v>8</v>
      </c>
      <c r="G646">
        <f>COUNTIFS('Rugby Union - Intl Results'!B:B,E646,'Rugby Union - Intl Results'!H:H,B646,'Rugby Union - Intl Results'!C:C,"W")</f>
        <v>4</v>
      </c>
      <c r="H646">
        <f>COUNTIFS('Rugby Union - Intl Results'!B:B,E646,'Rugby Union - Intl Results'!H:H,B646,'Rugby Union - Intl Results'!C:C,"D")</f>
        <v>0</v>
      </c>
      <c r="I646">
        <f>COUNTIFS('Rugby Union - Intl Results'!B:B,E646,'Rugby Union - Intl Results'!H:H,B646,'Rugby Union - Intl Results'!C:C,"L")</f>
        <v>1</v>
      </c>
      <c r="J646">
        <f>SUMIFS('Rugby Union - Intl Results'!E:E,'Rugby Union - Intl Results'!B:B,E646,'Rugby Union - Intl Results'!H:H,B646)</f>
        <v>148</v>
      </c>
      <c r="K646">
        <f>SUMIFS('Rugby Union - Intl Results'!F:F,'Rugby Union - Intl Results'!B:B,E646,'Rugby Union - Intl Results'!H:H,B646)</f>
        <v>85</v>
      </c>
      <c r="L646">
        <f t="shared" si="28"/>
        <v>63</v>
      </c>
      <c r="O646" t="s">
        <v>30</v>
      </c>
      <c r="U646" s="95" t="s">
        <v>30</v>
      </c>
      <c r="V646" s="95"/>
      <c r="W646" s="95"/>
    </row>
    <row r="647" spans="1:23" x14ac:dyDescent="0.25">
      <c r="A647">
        <v>2006</v>
      </c>
      <c r="B647" t="s">
        <v>2810</v>
      </c>
      <c r="D647">
        <v>2</v>
      </c>
      <c r="E647" t="s">
        <v>1825</v>
      </c>
      <c r="F647" s="1">
        <f t="shared" si="29"/>
        <v>8</v>
      </c>
      <c r="G647">
        <f>COUNTIFS('Rugby Union - Intl Results'!B:B,E647,'Rugby Union - Intl Results'!H:H,B647,'Rugby Union - Intl Results'!C:C,"W")</f>
        <v>4</v>
      </c>
      <c r="H647">
        <f>COUNTIFS('Rugby Union - Intl Results'!B:B,E647,'Rugby Union - Intl Results'!H:H,B647,'Rugby Union - Intl Results'!C:C,"D")</f>
        <v>0</v>
      </c>
      <c r="I647">
        <f>COUNTIFS('Rugby Union - Intl Results'!B:B,E647,'Rugby Union - Intl Results'!H:H,B647,'Rugby Union - Intl Results'!C:C,"L")</f>
        <v>1</v>
      </c>
      <c r="J647">
        <f>SUMIFS('Rugby Union - Intl Results'!E:E,'Rugby Union - Intl Results'!B:B,E647,'Rugby Union - Intl Results'!H:H,B647)</f>
        <v>131</v>
      </c>
      <c r="K647">
        <f>SUMIFS('Rugby Union - Intl Results'!F:F,'Rugby Union - Intl Results'!B:B,E647,'Rugby Union - Intl Results'!H:H,B647)</f>
        <v>97</v>
      </c>
      <c r="L647">
        <f t="shared" si="28"/>
        <v>34</v>
      </c>
      <c r="O647" t="s">
        <v>30</v>
      </c>
      <c r="U647" s="95"/>
      <c r="V647" s="95" t="s">
        <v>30</v>
      </c>
      <c r="W647" s="95"/>
    </row>
    <row r="648" spans="1:23" x14ac:dyDescent="0.25">
      <c r="A648">
        <v>2006</v>
      </c>
      <c r="B648" t="s">
        <v>2810</v>
      </c>
      <c r="D648">
        <v>3</v>
      </c>
      <c r="E648" t="s">
        <v>503</v>
      </c>
      <c r="F648" s="1">
        <f t="shared" si="29"/>
        <v>6</v>
      </c>
      <c r="G648">
        <f>COUNTIFS('Rugby Union - Intl Results'!B:B,E648,'Rugby Union - Intl Results'!H:H,B648,'Rugby Union - Intl Results'!C:C,"W")</f>
        <v>3</v>
      </c>
      <c r="H648">
        <f>COUNTIFS('Rugby Union - Intl Results'!B:B,E648,'Rugby Union - Intl Results'!H:H,B648,'Rugby Union - Intl Results'!C:C,"D")</f>
        <v>0</v>
      </c>
      <c r="I648">
        <f>COUNTIFS('Rugby Union - Intl Results'!B:B,E648,'Rugby Union - Intl Results'!H:H,B648,'Rugby Union - Intl Results'!C:C,"L")</f>
        <v>2</v>
      </c>
      <c r="J648">
        <f>SUMIFS('Rugby Union - Intl Results'!E:E,'Rugby Union - Intl Results'!B:B,E648,'Rugby Union - Intl Results'!H:H,B648)</f>
        <v>78</v>
      </c>
      <c r="K648">
        <f>SUMIFS('Rugby Union - Intl Results'!F:F,'Rugby Union - Intl Results'!B:B,E648,'Rugby Union - Intl Results'!H:H,B648)</f>
        <v>81</v>
      </c>
      <c r="L648">
        <f t="shared" si="28"/>
        <v>-3</v>
      </c>
      <c r="O648" t="s">
        <v>30</v>
      </c>
      <c r="U648" s="95"/>
      <c r="V648" s="95"/>
      <c r="W648" s="95"/>
    </row>
    <row r="649" spans="1:23" x14ac:dyDescent="0.25">
      <c r="A649">
        <v>2006</v>
      </c>
      <c r="B649" t="s">
        <v>2810</v>
      </c>
      <c r="D649">
        <v>4</v>
      </c>
      <c r="E649" t="s">
        <v>376</v>
      </c>
      <c r="F649" s="1">
        <f t="shared" si="29"/>
        <v>4</v>
      </c>
      <c r="G649">
        <f>COUNTIFS('Rugby Union - Intl Results'!B:B,E649,'Rugby Union - Intl Results'!H:H,B649,'Rugby Union - Intl Results'!C:C,"W")</f>
        <v>2</v>
      </c>
      <c r="H649">
        <f>COUNTIFS('Rugby Union - Intl Results'!B:B,E649,'Rugby Union - Intl Results'!H:H,B649,'Rugby Union - Intl Results'!C:C,"D")</f>
        <v>0</v>
      </c>
      <c r="I649">
        <f>COUNTIFS('Rugby Union - Intl Results'!B:B,E649,'Rugby Union - Intl Results'!H:H,B649,'Rugby Union - Intl Results'!C:C,"L")</f>
        <v>3</v>
      </c>
      <c r="J649">
        <f>SUMIFS('Rugby Union - Intl Results'!E:E,'Rugby Union - Intl Results'!B:B,E649,'Rugby Union - Intl Results'!H:H,B649)</f>
        <v>120</v>
      </c>
      <c r="K649">
        <f>SUMIFS('Rugby Union - Intl Results'!F:F,'Rugby Union - Intl Results'!B:B,E649,'Rugby Union - Intl Results'!H:H,B649)</f>
        <v>106</v>
      </c>
      <c r="L649">
        <f t="shared" si="28"/>
        <v>14</v>
      </c>
      <c r="O649" t="s">
        <v>30</v>
      </c>
      <c r="U649" s="95"/>
      <c r="V649" s="95"/>
      <c r="W649" s="95"/>
    </row>
    <row r="650" spans="1:23" x14ac:dyDescent="0.25">
      <c r="A650">
        <v>2006</v>
      </c>
      <c r="B650" t="s">
        <v>2810</v>
      </c>
      <c r="D650">
        <v>5</v>
      </c>
      <c r="E650" t="s">
        <v>1264</v>
      </c>
      <c r="F650" s="1">
        <f t="shared" si="29"/>
        <v>3</v>
      </c>
      <c r="G650">
        <f>COUNTIFS('Rugby Union - Intl Results'!B:B,E650,'Rugby Union - Intl Results'!H:H,B650,'Rugby Union - Intl Results'!C:C,"W")</f>
        <v>1</v>
      </c>
      <c r="H650">
        <f>COUNTIFS('Rugby Union - Intl Results'!B:B,E650,'Rugby Union - Intl Results'!H:H,B650,'Rugby Union - Intl Results'!C:C,"D")</f>
        <v>1</v>
      </c>
      <c r="I650">
        <f>COUNTIFS('Rugby Union - Intl Results'!B:B,E650,'Rugby Union - Intl Results'!H:H,B650,'Rugby Union - Intl Results'!C:C,"L")</f>
        <v>3</v>
      </c>
      <c r="J650">
        <f>SUMIFS('Rugby Union - Intl Results'!E:E,'Rugby Union - Intl Results'!B:B,E650,'Rugby Union - Intl Results'!H:H,B650)</f>
        <v>80</v>
      </c>
      <c r="K650">
        <f>SUMIFS('Rugby Union - Intl Results'!F:F,'Rugby Union - Intl Results'!B:B,E650,'Rugby Union - Intl Results'!H:H,B650)</f>
        <v>135</v>
      </c>
      <c r="L650">
        <f t="shared" si="28"/>
        <v>-55</v>
      </c>
      <c r="O650" t="s">
        <v>30</v>
      </c>
      <c r="U650" s="95"/>
      <c r="V650" s="95"/>
      <c r="W650" s="95"/>
    </row>
    <row r="651" spans="1:23" x14ac:dyDescent="0.25">
      <c r="A651">
        <v>2006</v>
      </c>
      <c r="B651" t="s">
        <v>2810</v>
      </c>
      <c r="D651">
        <v>6</v>
      </c>
      <c r="E651" t="s">
        <v>171</v>
      </c>
      <c r="F651" s="1">
        <f t="shared" si="29"/>
        <v>1</v>
      </c>
      <c r="G651">
        <f>COUNTIFS('Rugby Union - Intl Results'!B:B,E651,'Rugby Union - Intl Results'!H:H,B651,'Rugby Union - Intl Results'!C:C,"W")</f>
        <v>0</v>
      </c>
      <c r="H651">
        <f>COUNTIFS('Rugby Union - Intl Results'!B:B,E651,'Rugby Union - Intl Results'!H:H,B651,'Rugby Union - Intl Results'!C:C,"D")</f>
        <v>1</v>
      </c>
      <c r="I651">
        <f>COUNTIFS('Rugby Union - Intl Results'!B:B,E651,'Rugby Union - Intl Results'!H:H,B651,'Rugby Union - Intl Results'!C:C,"L")</f>
        <v>4</v>
      </c>
      <c r="J651">
        <f>SUMIFS('Rugby Union - Intl Results'!E:E,'Rugby Union - Intl Results'!B:B,E651,'Rugby Union - Intl Results'!H:H,B651)</f>
        <v>72</v>
      </c>
      <c r="K651">
        <f>SUMIFS('Rugby Union - Intl Results'!F:F,'Rugby Union - Intl Results'!B:B,E651,'Rugby Union - Intl Results'!H:H,B651)</f>
        <v>125</v>
      </c>
      <c r="L651">
        <f t="shared" si="28"/>
        <v>-53</v>
      </c>
      <c r="O651" t="s">
        <v>30</v>
      </c>
      <c r="U651" s="95"/>
      <c r="V651" s="95"/>
      <c r="W651" s="95"/>
    </row>
    <row r="652" spans="1:23" x14ac:dyDescent="0.25">
      <c r="A652">
        <v>2006</v>
      </c>
      <c r="B652" t="s">
        <v>2776</v>
      </c>
      <c r="D652">
        <v>1</v>
      </c>
      <c r="E652" t="s">
        <v>1787</v>
      </c>
      <c r="F652" s="97">
        <f>G652*4+H652*2+M652+SUMIFS('Rugby Union - Intl Results'!U:U,'Rugby Union - Intl Results'!B:B,E652,'Rugby Union - Intl Results'!H:H,B652)+IF(G652=5,3,0)</f>
        <v>26</v>
      </c>
      <c r="G652">
        <f>COUNTIFS('Rugby Union - Intl Results'!B:B,E652,'Rugby Union - Intl Results'!H:H,B652,'Rugby Union - Intl Results'!C:C,"W")</f>
        <v>5</v>
      </c>
      <c r="H652">
        <f>COUNTIFS('Rugby Union - Intl Results'!B:B,E652,'Rugby Union - Intl Results'!H:H,B652,'Rugby Union - Intl Results'!C:C,"D")</f>
        <v>0</v>
      </c>
      <c r="I652">
        <f>COUNTIFS('Rugby Union - Intl Results'!B:B,E652,'Rugby Union - Intl Results'!H:H,B652,'Rugby Union - Intl Results'!C:C,"L")</f>
        <v>1</v>
      </c>
      <c r="J652">
        <f>SUMIFS('Rugby Union - Intl Results'!E:E,'Rugby Union - Intl Results'!B:B,E652,'Rugby Union - Intl Results'!H:H,B652)</f>
        <v>179</v>
      </c>
      <c r="K652">
        <f>SUMIFS('Rugby Union - Intl Results'!F:F,'Rugby Union - Intl Results'!B:B,E652,'Rugby Union - Intl Results'!H:H,B652)</f>
        <v>112</v>
      </c>
      <c r="L652">
        <f t="shared" si="28"/>
        <v>67</v>
      </c>
      <c r="M652">
        <v>2</v>
      </c>
      <c r="N652">
        <f>SUMIFS('Rugby Union - Intl Results'!U:U,'Rugby Union - Intl Results'!B:B,E652,'Rugby Union - Intl Results'!H:H,B652)</f>
        <v>1</v>
      </c>
      <c r="P652" t="s">
        <v>30</v>
      </c>
      <c r="U652" s="95" t="s">
        <v>30</v>
      </c>
      <c r="V652" s="95"/>
      <c r="W652" s="95"/>
    </row>
    <row r="653" spans="1:23" x14ac:dyDescent="0.25">
      <c r="A653">
        <v>2006</v>
      </c>
      <c r="B653" t="s">
        <v>2776</v>
      </c>
      <c r="D653">
        <v>2</v>
      </c>
      <c r="E653" t="s">
        <v>1824</v>
      </c>
      <c r="F653" s="97">
        <f>G653*4+H653*2+M653+SUMIFS('Rugby Union - Intl Results'!U:U,'Rugby Union - Intl Results'!B:B,E653,'Rugby Union - Intl Results'!H:H,B653)+IF(G653=5,3,0)</f>
        <v>11</v>
      </c>
      <c r="G653">
        <f>COUNTIFS('Rugby Union - Intl Results'!B:B,E653,'Rugby Union - Intl Results'!H:H,B653,'Rugby Union - Intl Results'!C:C,"W")</f>
        <v>2</v>
      </c>
      <c r="H653">
        <f>COUNTIFS('Rugby Union - Intl Results'!B:B,E653,'Rugby Union - Intl Results'!H:H,B653,'Rugby Union - Intl Results'!C:C,"D")</f>
        <v>0</v>
      </c>
      <c r="I653">
        <f>COUNTIFS('Rugby Union - Intl Results'!B:B,E653,'Rugby Union - Intl Results'!H:H,B653,'Rugby Union - Intl Results'!C:C,"L")</f>
        <v>4</v>
      </c>
      <c r="J653">
        <f>SUMIFS('Rugby Union - Intl Results'!E:E,'Rugby Union - Intl Results'!B:B,E653,'Rugby Union - Intl Results'!H:H,B653)</f>
        <v>133</v>
      </c>
      <c r="K653">
        <f>SUMIFS('Rugby Union - Intl Results'!F:F,'Rugby Union - Intl Results'!B:B,E653,'Rugby Union - Intl Results'!H:H,B653)</f>
        <v>121</v>
      </c>
      <c r="L653">
        <f t="shared" si="28"/>
        <v>12</v>
      </c>
      <c r="M653">
        <v>1</v>
      </c>
      <c r="N653">
        <f>SUMIFS('Rugby Union - Intl Results'!U:U,'Rugby Union - Intl Results'!B:B,E653,'Rugby Union - Intl Results'!H:H,B653)</f>
        <v>2</v>
      </c>
      <c r="P653" t="s">
        <v>30</v>
      </c>
      <c r="U653" s="95"/>
      <c r="V653" s="95"/>
      <c r="W653" s="95"/>
    </row>
    <row r="654" spans="1:23" x14ac:dyDescent="0.25">
      <c r="A654">
        <v>2006</v>
      </c>
      <c r="B654" t="s">
        <v>2776</v>
      </c>
      <c r="D654">
        <v>3</v>
      </c>
      <c r="E654" t="s">
        <v>1828</v>
      </c>
      <c r="F654" s="97">
        <f>G654*4+H654*2+M654+SUMIFS('Rugby Union - Intl Results'!U:U,'Rugby Union - Intl Results'!B:B,E654,'Rugby Union - Intl Results'!H:H,B654)+IF(G654=5,3,0)</f>
        <v>9</v>
      </c>
      <c r="G654">
        <f>COUNTIFS('Rugby Union - Intl Results'!B:B,E654,'Rugby Union - Intl Results'!H:H,B654,'Rugby Union - Intl Results'!C:C,"W")</f>
        <v>2</v>
      </c>
      <c r="H654">
        <f>COUNTIFS('Rugby Union - Intl Results'!B:B,E654,'Rugby Union - Intl Results'!H:H,B654,'Rugby Union - Intl Results'!C:C,"D")</f>
        <v>0</v>
      </c>
      <c r="I654">
        <f>COUNTIFS('Rugby Union - Intl Results'!B:B,E654,'Rugby Union - Intl Results'!H:H,B654,'Rugby Union - Intl Results'!C:C,"L")</f>
        <v>4</v>
      </c>
      <c r="J654">
        <f>SUMIFS('Rugby Union - Intl Results'!E:E,'Rugby Union - Intl Results'!B:B,E654,'Rugby Union - Intl Results'!H:H,B654)</f>
        <v>106</v>
      </c>
      <c r="K654">
        <f>SUMIFS('Rugby Union - Intl Results'!F:F,'Rugby Union - Intl Results'!B:B,E654,'Rugby Union - Intl Results'!H:H,B654)</f>
        <v>185</v>
      </c>
      <c r="L654">
        <f t="shared" si="28"/>
        <v>-79</v>
      </c>
      <c r="M654">
        <v>0</v>
      </c>
      <c r="N654">
        <f>SUMIFS('Rugby Union - Intl Results'!U:U,'Rugby Union - Intl Results'!B:B,E654,'Rugby Union - Intl Results'!H:H,B654)</f>
        <v>1</v>
      </c>
      <c r="P654" t="s">
        <v>30</v>
      </c>
      <c r="U654" s="95"/>
      <c r="V654" s="95"/>
      <c r="W654" s="95"/>
    </row>
    <row r="655" spans="1:23" x14ac:dyDescent="0.25">
      <c r="A655">
        <v>2007</v>
      </c>
      <c r="B655" t="s">
        <v>2688</v>
      </c>
      <c r="C655" t="s">
        <v>208</v>
      </c>
      <c r="E655" t="s">
        <v>1828</v>
      </c>
      <c r="F655" s="97">
        <f>G655*4+H655*2+M655+SUMIFS('Rugby Union - Intl Results'!U:U,'Rugby Union - Intl Results'!B:B,E655,'Rugby Union - Intl Results'!H:H,B655)+IF(G655=5,3,0)</f>
        <v>19</v>
      </c>
      <c r="G655">
        <f>COUNTIFS('Rugby Union - Intl Results'!B:B,E655,'Rugby Union - Intl Results'!H:H,B655,'Rugby Union - Intl Results'!C:C,"W",'Rugby Union - Intl Results'!J:J,C655)</f>
        <v>4</v>
      </c>
      <c r="H655">
        <f>COUNTIFS('Rugby Union - Intl Results'!B:B,E655,'Rugby Union - Intl Results'!H:H,B655,'Rugby Union - Intl Results'!C:C,"D",'Rugby Union - Intl Results'!J:J,C655)</f>
        <v>0</v>
      </c>
      <c r="I655">
        <f>COUNTIFS('Rugby Union - Intl Results'!B:B,E655,'Rugby Union - Intl Results'!H:H,B655,'Rugby Union - Intl Results'!C:C,"L",'Rugby Union - Intl Results'!J:J,C655)</f>
        <v>0</v>
      </c>
      <c r="J655">
        <f>SUMIFS('Rugby Union - Intl Results'!E:E,'Rugby Union - Intl Results'!B:B,E655,'Rugby Union - Intl Results'!H:H,B655,'Rugby Union - Intl Results'!J:J,C655)</f>
        <v>189</v>
      </c>
      <c r="K655">
        <f>SUMIFS('Rugby Union - Intl Results'!F:F,'Rugby Union - Intl Results'!B:B,E655,'Rugby Union - Intl Results'!H:H,B655,'Rugby Union - Intl Results'!J:J,C655)</f>
        <v>47</v>
      </c>
      <c r="L655">
        <f t="shared" si="28"/>
        <v>142</v>
      </c>
      <c r="M655">
        <v>3</v>
      </c>
      <c r="N655">
        <f>SUMIFS('Rugby Union - Intl Results'!U:U,'Rugby Union - Intl Results'!B:B,E655,'Rugby Union - Intl Results'!H:H,B655)</f>
        <v>0</v>
      </c>
      <c r="Q655" t="s">
        <v>30</v>
      </c>
      <c r="R655" t="s">
        <v>30</v>
      </c>
      <c r="S655" t="s">
        <v>30</v>
      </c>
      <c r="T655" t="s">
        <v>30</v>
      </c>
      <c r="U655" s="95" t="s">
        <v>30</v>
      </c>
      <c r="V655" s="95"/>
      <c r="W655" s="95"/>
    </row>
    <row r="656" spans="1:23" x14ac:dyDescent="0.25">
      <c r="A656">
        <v>2007</v>
      </c>
      <c r="B656" t="s">
        <v>2688</v>
      </c>
      <c r="C656" t="s">
        <v>208</v>
      </c>
      <c r="E656" t="s">
        <v>376</v>
      </c>
      <c r="F656" s="97">
        <f>G656*4+H656*2+M656+SUMIFS('Rugby Union - Intl Results'!U:U,'Rugby Union - Intl Results'!B:B,E656,'Rugby Union - Intl Results'!H:H,B656)+IF(G656=5,3,0)</f>
        <v>14</v>
      </c>
      <c r="G656">
        <f>COUNTIFS('Rugby Union - Intl Results'!B:B,E656,'Rugby Union - Intl Results'!H:H,B656,'Rugby Union - Intl Results'!C:C,"W",'Rugby Union - Intl Results'!J:J,C656)</f>
        <v>3</v>
      </c>
      <c r="H656">
        <f>COUNTIFS('Rugby Union - Intl Results'!B:B,E656,'Rugby Union - Intl Results'!H:H,B656,'Rugby Union - Intl Results'!C:C,"D",'Rugby Union - Intl Results'!J:J,C656)</f>
        <v>0</v>
      </c>
      <c r="I656">
        <f>COUNTIFS('Rugby Union - Intl Results'!B:B,E656,'Rugby Union - Intl Results'!H:H,B656,'Rugby Union - Intl Results'!C:C,"L",'Rugby Union - Intl Results'!J:J,C656)</f>
        <v>1</v>
      </c>
      <c r="J656">
        <f>SUMIFS('Rugby Union - Intl Results'!E:E,'Rugby Union - Intl Results'!B:B,E656,'Rugby Union - Intl Results'!H:H,B656,'Rugby Union - Intl Results'!J:J,C656)</f>
        <v>108</v>
      </c>
      <c r="K656">
        <f>SUMIFS('Rugby Union - Intl Results'!F:F,'Rugby Union - Intl Results'!B:B,E656,'Rugby Union - Intl Results'!H:H,B656,'Rugby Union - Intl Results'!J:J,C656)</f>
        <v>88</v>
      </c>
      <c r="L656">
        <f t="shared" si="28"/>
        <v>20</v>
      </c>
      <c r="M656">
        <v>2</v>
      </c>
      <c r="N656">
        <f>SUMIFS('Rugby Union - Intl Results'!U:U,'Rugby Union - Intl Results'!B:B,E656,'Rugby Union - Intl Results'!H:H,B656)</f>
        <v>0</v>
      </c>
      <c r="Q656" t="s">
        <v>30</v>
      </c>
      <c r="R656" t="s">
        <v>30</v>
      </c>
      <c r="S656" t="s">
        <v>30</v>
      </c>
      <c r="T656" t="s">
        <v>30</v>
      </c>
      <c r="U656" s="95"/>
      <c r="V656" s="95"/>
      <c r="W656" s="95"/>
    </row>
    <row r="657" spans="1:23" x14ac:dyDescent="0.25">
      <c r="A657">
        <v>2007</v>
      </c>
      <c r="B657" t="s">
        <v>2688</v>
      </c>
      <c r="C657" t="s">
        <v>208</v>
      </c>
      <c r="E657" t="s">
        <v>2631</v>
      </c>
      <c r="F657" s="97">
        <f>G657*4+H657*2+M657+SUMIFS('Rugby Union - Intl Results'!U:U,'Rugby Union - Intl Results'!B:B,E657,'Rugby Union - Intl Results'!H:H,B657)+IF(G657=5,3,0)</f>
        <v>9</v>
      </c>
      <c r="G657">
        <f>COUNTIFS('Rugby Union - Intl Results'!B:B,E657,'Rugby Union - Intl Results'!H:H,B657,'Rugby Union - Intl Results'!C:C,"W",'Rugby Union - Intl Results'!J:J,C657)</f>
        <v>2</v>
      </c>
      <c r="H657">
        <f>COUNTIFS('Rugby Union - Intl Results'!B:B,E657,'Rugby Union - Intl Results'!H:H,B657,'Rugby Union - Intl Results'!C:C,"D",'Rugby Union - Intl Results'!J:J,C657)</f>
        <v>0</v>
      </c>
      <c r="I657">
        <f>COUNTIFS('Rugby Union - Intl Results'!B:B,E657,'Rugby Union - Intl Results'!H:H,B657,'Rugby Union - Intl Results'!C:C,"L",'Rugby Union - Intl Results'!J:J,C657)</f>
        <v>2</v>
      </c>
      <c r="J657">
        <f>SUMIFS('Rugby Union - Intl Results'!E:E,'Rugby Union - Intl Results'!B:B,E657,'Rugby Union - Intl Results'!H:H,B657,'Rugby Union - Intl Results'!J:J,C657)</f>
        <v>89</v>
      </c>
      <c r="K657">
        <f>SUMIFS('Rugby Union - Intl Results'!F:F,'Rugby Union - Intl Results'!B:B,E657,'Rugby Union - Intl Results'!H:H,B657,'Rugby Union - Intl Results'!J:J,C657)</f>
        <v>96</v>
      </c>
      <c r="L657">
        <f t="shared" si="28"/>
        <v>-7</v>
      </c>
      <c r="M657">
        <v>0</v>
      </c>
      <c r="N657">
        <f>SUMIFS('Rugby Union - Intl Results'!U:U,'Rugby Union - Intl Results'!B:B,E657,'Rugby Union - Intl Results'!H:H,B657)</f>
        <v>1</v>
      </c>
      <c r="Q657" t="s">
        <v>30</v>
      </c>
      <c r="U657" s="95"/>
      <c r="V657" s="95"/>
      <c r="W657" s="95"/>
    </row>
    <row r="658" spans="1:23" x14ac:dyDescent="0.25">
      <c r="A658">
        <v>2007</v>
      </c>
      <c r="B658" t="s">
        <v>2688</v>
      </c>
      <c r="C658" t="s">
        <v>208</v>
      </c>
      <c r="E658" t="s">
        <v>2633</v>
      </c>
      <c r="F658" s="97">
        <f>G658*4+H658*2+M658+SUMIFS('Rugby Union - Intl Results'!U:U,'Rugby Union - Intl Results'!B:B,E658,'Rugby Union - Intl Results'!H:H,B658)+IF(G658=5,3,0)</f>
        <v>5</v>
      </c>
      <c r="G658">
        <f>COUNTIFS('Rugby Union - Intl Results'!B:B,E658,'Rugby Union - Intl Results'!H:H,B658,'Rugby Union - Intl Results'!C:C,"W",'Rugby Union - Intl Results'!J:J,C658)</f>
        <v>1</v>
      </c>
      <c r="H658">
        <f>COUNTIFS('Rugby Union - Intl Results'!B:B,E658,'Rugby Union - Intl Results'!H:H,B658,'Rugby Union - Intl Results'!C:C,"D",'Rugby Union - Intl Results'!J:J,C658)</f>
        <v>0</v>
      </c>
      <c r="I658">
        <f>COUNTIFS('Rugby Union - Intl Results'!B:B,E658,'Rugby Union - Intl Results'!H:H,B658,'Rugby Union - Intl Results'!C:C,"L",'Rugby Union - Intl Results'!J:J,C658)</f>
        <v>3</v>
      </c>
      <c r="J658">
        <f>SUMIFS('Rugby Union - Intl Results'!E:E,'Rugby Union - Intl Results'!B:B,E658,'Rugby Union - Intl Results'!H:H,B658,'Rugby Union - Intl Results'!J:J,C658)</f>
        <v>69</v>
      </c>
      <c r="K658">
        <f>SUMIFS('Rugby Union - Intl Results'!F:F,'Rugby Union - Intl Results'!B:B,E658,'Rugby Union - Intl Results'!H:H,B658,'Rugby Union - Intl Results'!J:J,C658)</f>
        <v>143</v>
      </c>
      <c r="L658">
        <f t="shared" si="28"/>
        <v>-74</v>
      </c>
      <c r="M658">
        <v>0</v>
      </c>
      <c r="N658">
        <f>SUMIFS('Rugby Union - Intl Results'!U:U,'Rugby Union - Intl Results'!B:B,E658,'Rugby Union - Intl Results'!H:H,B658)</f>
        <v>1</v>
      </c>
      <c r="Q658" t="s">
        <v>30</v>
      </c>
      <c r="U658" s="95"/>
      <c r="V658" s="95"/>
      <c r="W658" s="95"/>
    </row>
    <row r="659" spans="1:23" x14ac:dyDescent="0.25">
      <c r="A659">
        <v>2007</v>
      </c>
      <c r="B659" t="s">
        <v>2688</v>
      </c>
      <c r="C659" t="s">
        <v>208</v>
      </c>
      <c r="E659" t="s">
        <v>660</v>
      </c>
      <c r="F659" s="97">
        <f>G659*4+H659*2+M659+SUMIFS('Rugby Union - Intl Results'!U:U,'Rugby Union - Intl Results'!B:B,E659,'Rugby Union - Intl Results'!H:H,B659)+IF(G659=5,3,0)</f>
        <v>1</v>
      </c>
      <c r="G659">
        <f>COUNTIFS('Rugby Union - Intl Results'!B:B,E659,'Rugby Union - Intl Results'!H:H,B659,'Rugby Union - Intl Results'!C:C,"W",'Rugby Union - Intl Results'!J:J,C659)</f>
        <v>0</v>
      </c>
      <c r="H659">
        <f>COUNTIFS('Rugby Union - Intl Results'!B:B,E659,'Rugby Union - Intl Results'!H:H,B659,'Rugby Union - Intl Results'!C:C,"D",'Rugby Union - Intl Results'!J:J,C659)</f>
        <v>0</v>
      </c>
      <c r="I659">
        <f>COUNTIFS('Rugby Union - Intl Results'!B:B,E659,'Rugby Union - Intl Results'!H:H,B659,'Rugby Union - Intl Results'!C:C,"L",'Rugby Union - Intl Results'!J:J,C659)</f>
        <v>4</v>
      </c>
      <c r="J659">
        <f>SUMIFS('Rugby Union - Intl Results'!E:E,'Rugby Union - Intl Results'!B:B,E659,'Rugby Union - Intl Results'!H:H,B659,'Rugby Union - Intl Results'!J:J,C659)</f>
        <v>61</v>
      </c>
      <c r="K659">
        <f>SUMIFS('Rugby Union - Intl Results'!F:F,'Rugby Union - Intl Results'!B:B,E659,'Rugby Union - Intl Results'!H:H,B659,'Rugby Union - Intl Results'!J:J,C659)</f>
        <v>142</v>
      </c>
      <c r="L659">
        <f t="shared" si="28"/>
        <v>-81</v>
      </c>
      <c r="M659">
        <v>0</v>
      </c>
      <c r="N659">
        <f>SUMIFS('Rugby Union - Intl Results'!U:U,'Rugby Union - Intl Results'!B:B,E659,'Rugby Union - Intl Results'!H:H,B659)</f>
        <v>1</v>
      </c>
      <c r="Q659" t="s">
        <v>30</v>
      </c>
      <c r="U659" s="95"/>
      <c r="V659" s="95"/>
      <c r="W659" s="95"/>
    </row>
    <row r="660" spans="1:23" x14ac:dyDescent="0.25">
      <c r="A660">
        <v>2007</v>
      </c>
      <c r="B660" t="s">
        <v>2688</v>
      </c>
      <c r="C660" t="s">
        <v>212</v>
      </c>
      <c r="E660" t="s">
        <v>1824</v>
      </c>
      <c r="F660" s="97">
        <f>G660*4+H660*2+M660+SUMIFS('Rugby Union - Intl Results'!U:U,'Rugby Union - Intl Results'!B:B,E660,'Rugby Union - Intl Results'!H:H,B660)+IF(G660=5,3,0)</f>
        <v>20</v>
      </c>
      <c r="G660">
        <f>COUNTIFS('Rugby Union - Intl Results'!B:B,E660,'Rugby Union - Intl Results'!H:H,B660,'Rugby Union - Intl Results'!C:C,"W",'Rugby Union - Intl Results'!J:J,C660)</f>
        <v>4</v>
      </c>
      <c r="H660">
        <f>COUNTIFS('Rugby Union - Intl Results'!B:B,E660,'Rugby Union - Intl Results'!H:H,B660,'Rugby Union - Intl Results'!C:C,"D",'Rugby Union - Intl Results'!J:J,C660)</f>
        <v>0</v>
      </c>
      <c r="I660">
        <f>COUNTIFS('Rugby Union - Intl Results'!B:B,E660,'Rugby Union - Intl Results'!H:H,B660,'Rugby Union - Intl Results'!C:C,"L",'Rugby Union - Intl Results'!J:J,C660)</f>
        <v>0</v>
      </c>
      <c r="J660">
        <f>SUMIFS('Rugby Union - Intl Results'!E:E,'Rugby Union - Intl Results'!B:B,E660,'Rugby Union - Intl Results'!H:H,B660,'Rugby Union - Intl Results'!J:J,C660)</f>
        <v>215</v>
      </c>
      <c r="K660">
        <f>SUMIFS('Rugby Union - Intl Results'!F:F,'Rugby Union - Intl Results'!B:B,E660,'Rugby Union - Intl Results'!H:H,B660,'Rugby Union - Intl Results'!J:J,C660)</f>
        <v>41</v>
      </c>
      <c r="L660">
        <f t="shared" si="28"/>
        <v>174</v>
      </c>
      <c r="M660">
        <v>3</v>
      </c>
      <c r="N660">
        <f>SUMIFS('Rugby Union - Intl Results'!U:U,'Rugby Union - Intl Results'!B:B,E660,'Rugby Union - Intl Results'!H:H,B660)</f>
        <v>1</v>
      </c>
      <c r="Q660" t="s">
        <v>30</v>
      </c>
      <c r="R660" t="s">
        <v>30</v>
      </c>
      <c r="U660" s="95"/>
      <c r="V660" s="95"/>
      <c r="W660" s="95"/>
    </row>
    <row r="661" spans="1:23" x14ac:dyDescent="0.25">
      <c r="A661">
        <v>2007</v>
      </c>
      <c r="B661" t="s">
        <v>2688</v>
      </c>
      <c r="C661" t="s">
        <v>212</v>
      </c>
      <c r="E661" t="s">
        <v>1817</v>
      </c>
      <c r="F661" s="97">
        <f>G661*4+H661*2+M661+SUMIFS('Rugby Union - Intl Results'!U:U,'Rugby Union - Intl Results'!B:B,E661,'Rugby Union - Intl Results'!H:H,B661)+IF(G661=5,3,0)</f>
        <v>15</v>
      </c>
      <c r="G661">
        <f>COUNTIFS('Rugby Union - Intl Results'!B:B,E661,'Rugby Union - Intl Results'!H:H,B661,'Rugby Union - Intl Results'!C:C,"W",'Rugby Union - Intl Results'!J:J,C661)</f>
        <v>3</v>
      </c>
      <c r="H661">
        <f>COUNTIFS('Rugby Union - Intl Results'!B:B,E661,'Rugby Union - Intl Results'!H:H,B661,'Rugby Union - Intl Results'!C:C,"D",'Rugby Union - Intl Results'!J:J,C661)</f>
        <v>0</v>
      </c>
      <c r="I661">
        <f>COUNTIFS('Rugby Union - Intl Results'!B:B,E661,'Rugby Union - Intl Results'!H:H,B661,'Rugby Union - Intl Results'!C:C,"L",'Rugby Union - Intl Results'!J:J,C661)</f>
        <v>1</v>
      </c>
      <c r="J661">
        <f>SUMIFS('Rugby Union - Intl Results'!E:E,'Rugby Union - Intl Results'!B:B,E661,'Rugby Union - Intl Results'!H:H,B661,'Rugby Union - Intl Results'!J:J,C661)</f>
        <v>114</v>
      </c>
      <c r="K661">
        <f>SUMIFS('Rugby Union - Intl Results'!F:F,'Rugby Union - Intl Results'!B:B,E661,'Rugby Union - Intl Results'!H:H,B661,'Rugby Union - Intl Results'!J:J,C661)</f>
        <v>136</v>
      </c>
      <c r="L661">
        <f t="shared" si="28"/>
        <v>-22</v>
      </c>
      <c r="M661">
        <v>3</v>
      </c>
      <c r="N661">
        <f>SUMIFS('Rugby Union - Intl Results'!U:U,'Rugby Union - Intl Results'!B:B,E661,'Rugby Union - Intl Results'!H:H,B661)</f>
        <v>0</v>
      </c>
      <c r="Q661" t="s">
        <v>30</v>
      </c>
      <c r="R661" t="s">
        <v>30</v>
      </c>
      <c r="U661" s="95"/>
      <c r="V661" s="95"/>
      <c r="W661" s="95"/>
    </row>
    <row r="662" spans="1:23" x14ac:dyDescent="0.25">
      <c r="A662">
        <v>2007</v>
      </c>
      <c r="B662" t="s">
        <v>2688</v>
      </c>
      <c r="C662" t="s">
        <v>212</v>
      </c>
      <c r="E662" t="s">
        <v>1264</v>
      </c>
      <c r="F662" s="97">
        <f>G662*4+H662*2+M662+SUMIFS('Rugby Union - Intl Results'!U:U,'Rugby Union - Intl Results'!B:B,E662,'Rugby Union - Intl Results'!H:H,B662)+IF(G662=5,3,0)</f>
        <v>12</v>
      </c>
      <c r="G662">
        <f>COUNTIFS('Rugby Union - Intl Results'!B:B,E662,'Rugby Union - Intl Results'!H:H,B662,'Rugby Union - Intl Results'!C:C,"W",'Rugby Union - Intl Results'!J:J,C662)</f>
        <v>2</v>
      </c>
      <c r="H662">
        <f>COUNTIFS('Rugby Union - Intl Results'!B:B,E662,'Rugby Union - Intl Results'!H:H,B662,'Rugby Union - Intl Results'!C:C,"D",'Rugby Union - Intl Results'!J:J,C662)</f>
        <v>0</v>
      </c>
      <c r="I662">
        <f>COUNTIFS('Rugby Union - Intl Results'!B:B,E662,'Rugby Union - Intl Results'!H:H,B662,'Rugby Union - Intl Results'!C:C,"L",'Rugby Union - Intl Results'!J:J,C662)</f>
        <v>2</v>
      </c>
      <c r="J662">
        <f>SUMIFS('Rugby Union - Intl Results'!E:E,'Rugby Union - Intl Results'!B:B,E662,'Rugby Union - Intl Results'!H:H,B662,'Rugby Union - Intl Results'!J:J,C662)</f>
        <v>168</v>
      </c>
      <c r="K662">
        <f>SUMIFS('Rugby Union - Intl Results'!F:F,'Rugby Union - Intl Results'!B:B,E662,'Rugby Union - Intl Results'!H:H,B662,'Rugby Union - Intl Results'!J:J,C662)</f>
        <v>105</v>
      </c>
      <c r="L662">
        <f t="shared" si="28"/>
        <v>63</v>
      </c>
      <c r="M662">
        <v>3</v>
      </c>
      <c r="N662">
        <f>SUMIFS('Rugby Union - Intl Results'!U:U,'Rugby Union - Intl Results'!B:B,E662,'Rugby Union - Intl Results'!H:H,B662)</f>
        <v>1</v>
      </c>
      <c r="Q662" t="s">
        <v>30</v>
      </c>
      <c r="U662" s="95"/>
      <c r="V662" s="95"/>
      <c r="W662" s="95"/>
    </row>
    <row r="663" spans="1:23" x14ac:dyDescent="0.25">
      <c r="A663">
        <v>2007</v>
      </c>
      <c r="B663" t="s">
        <v>2688</v>
      </c>
      <c r="C663" t="s">
        <v>212</v>
      </c>
      <c r="E663" t="s">
        <v>1823</v>
      </c>
      <c r="F663" s="97">
        <f>G663*4+H663*2+M663+SUMIFS('Rugby Union - Intl Results'!U:U,'Rugby Union - Intl Results'!B:B,E663,'Rugby Union - Intl Results'!H:H,B663)+IF(G663=5,3,0)</f>
        <v>3</v>
      </c>
      <c r="G663">
        <f>COUNTIFS('Rugby Union - Intl Results'!B:B,E663,'Rugby Union - Intl Results'!H:H,B663,'Rugby Union - Intl Results'!C:C,"W",'Rugby Union - Intl Results'!J:J,C663)</f>
        <v>0</v>
      </c>
      <c r="H663">
        <f>COUNTIFS('Rugby Union - Intl Results'!B:B,E663,'Rugby Union - Intl Results'!H:H,B663,'Rugby Union - Intl Results'!C:C,"D",'Rugby Union - Intl Results'!J:J,C663)</f>
        <v>1</v>
      </c>
      <c r="I663">
        <f>COUNTIFS('Rugby Union - Intl Results'!B:B,E663,'Rugby Union - Intl Results'!H:H,B663,'Rugby Union - Intl Results'!C:C,"L",'Rugby Union - Intl Results'!J:J,C663)</f>
        <v>3</v>
      </c>
      <c r="J663">
        <f>SUMIFS('Rugby Union - Intl Results'!E:E,'Rugby Union - Intl Results'!B:B,E663,'Rugby Union - Intl Results'!H:H,B663,'Rugby Union - Intl Results'!J:J,C663)</f>
        <v>64</v>
      </c>
      <c r="K663">
        <f>SUMIFS('Rugby Union - Intl Results'!F:F,'Rugby Union - Intl Results'!B:B,E663,'Rugby Union - Intl Results'!H:H,B663,'Rugby Union - Intl Results'!J:J,C663)</f>
        <v>210</v>
      </c>
      <c r="L663">
        <f t="shared" si="28"/>
        <v>-146</v>
      </c>
      <c r="M663">
        <v>0</v>
      </c>
      <c r="N663">
        <f>SUMIFS('Rugby Union - Intl Results'!U:U,'Rugby Union - Intl Results'!B:B,E663,'Rugby Union - Intl Results'!H:H,B663)</f>
        <v>1</v>
      </c>
      <c r="Q663" t="s">
        <v>30</v>
      </c>
      <c r="U663" s="95"/>
      <c r="V663" s="95"/>
      <c r="W663" s="95"/>
    </row>
    <row r="664" spans="1:23" x14ac:dyDescent="0.25">
      <c r="A664">
        <v>2007</v>
      </c>
      <c r="B664" t="s">
        <v>2688</v>
      </c>
      <c r="C664" t="s">
        <v>212</v>
      </c>
      <c r="E664" t="s">
        <v>2645</v>
      </c>
      <c r="F664" s="97">
        <f>G664*4+H664*2+M664+SUMIFS('Rugby Union - Intl Results'!U:U,'Rugby Union - Intl Results'!B:B,E664,'Rugby Union - Intl Results'!H:H,B664)+IF(G664=5,3,0)</f>
        <v>2</v>
      </c>
      <c r="G664">
        <f>COUNTIFS('Rugby Union - Intl Results'!B:B,E664,'Rugby Union - Intl Results'!H:H,B664,'Rugby Union - Intl Results'!C:C,"W",'Rugby Union - Intl Results'!J:J,C664)</f>
        <v>0</v>
      </c>
      <c r="H664">
        <f>COUNTIFS('Rugby Union - Intl Results'!B:B,E664,'Rugby Union - Intl Results'!H:H,B664,'Rugby Union - Intl Results'!C:C,"D",'Rugby Union - Intl Results'!J:J,C664)</f>
        <v>1</v>
      </c>
      <c r="I664">
        <f>COUNTIFS('Rugby Union - Intl Results'!B:B,E664,'Rugby Union - Intl Results'!H:H,B664,'Rugby Union - Intl Results'!C:C,"L",'Rugby Union - Intl Results'!J:J,C664)</f>
        <v>3</v>
      </c>
      <c r="J664">
        <f>SUMIFS('Rugby Union - Intl Results'!E:E,'Rugby Union - Intl Results'!B:B,E664,'Rugby Union - Intl Results'!H:H,B664,'Rugby Union - Intl Results'!J:J,C664)</f>
        <v>51</v>
      </c>
      <c r="K664">
        <f>SUMIFS('Rugby Union - Intl Results'!F:F,'Rugby Union - Intl Results'!B:B,E664,'Rugby Union - Intl Results'!H:H,B664,'Rugby Union - Intl Results'!J:J,C664)</f>
        <v>120</v>
      </c>
      <c r="L664">
        <f t="shared" si="28"/>
        <v>-69</v>
      </c>
      <c r="M664">
        <v>0</v>
      </c>
      <c r="N664">
        <f>SUMIFS('Rugby Union - Intl Results'!U:U,'Rugby Union - Intl Results'!B:B,E664,'Rugby Union - Intl Results'!H:H,B664)</f>
        <v>0</v>
      </c>
      <c r="Q664" t="s">
        <v>30</v>
      </c>
      <c r="U664" s="95"/>
      <c r="V664" s="95"/>
      <c r="W664" s="95"/>
    </row>
    <row r="665" spans="1:23" x14ac:dyDescent="0.25">
      <c r="A665">
        <v>2007</v>
      </c>
      <c r="B665" t="s">
        <v>2688</v>
      </c>
      <c r="C665" t="s">
        <v>210</v>
      </c>
      <c r="E665" t="s">
        <v>1787</v>
      </c>
      <c r="F665" s="97">
        <f>G665*4+H665*2+M665+SUMIFS('Rugby Union - Intl Results'!U:U,'Rugby Union - Intl Results'!B:B,E665,'Rugby Union - Intl Results'!H:H,B665)+IF(G665=5,3,0)</f>
        <v>20</v>
      </c>
      <c r="G665">
        <f>COUNTIFS('Rugby Union - Intl Results'!B:B,E665,'Rugby Union - Intl Results'!H:H,B665,'Rugby Union - Intl Results'!C:C,"W",'Rugby Union - Intl Results'!J:J,C665)</f>
        <v>4</v>
      </c>
      <c r="H665">
        <f>COUNTIFS('Rugby Union - Intl Results'!B:B,E665,'Rugby Union - Intl Results'!H:H,B665,'Rugby Union - Intl Results'!C:C,"D",'Rugby Union - Intl Results'!J:J,C665)</f>
        <v>0</v>
      </c>
      <c r="I665">
        <f>COUNTIFS('Rugby Union - Intl Results'!B:B,E665,'Rugby Union - Intl Results'!H:H,B665,'Rugby Union - Intl Results'!C:C,"L",'Rugby Union - Intl Results'!J:J,C665)</f>
        <v>0</v>
      </c>
      <c r="J665">
        <f>SUMIFS('Rugby Union - Intl Results'!E:E,'Rugby Union - Intl Results'!B:B,E665,'Rugby Union - Intl Results'!H:H,B665,'Rugby Union - Intl Results'!J:J,C665)</f>
        <v>309</v>
      </c>
      <c r="K665">
        <f>SUMIFS('Rugby Union - Intl Results'!F:F,'Rugby Union - Intl Results'!B:B,E665,'Rugby Union - Intl Results'!H:H,B665,'Rugby Union - Intl Results'!J:J,C665)</f>
        <v>35</v>
      </c>
      <c r="L665">
        <f t="shared" si="28"/>
        <v>274</v>
      </c>
      <c r="M665">
        <v>3</v>
      </c>
      <c r="N665">
        <f>SUMIFS('Rugby Union - Intl Results'!U:U,'Rugby Union - Intl Results'!B:B,E665,'Rugby Union - Intl Results'!H:H,B665)</f>
        <v>1</v>
      </c>
      <c r="Q665" t="s">
        <v>30</v>
      </c>
      <c r="R665" t="s">
        <v>30</v>
      </c>
      <c r="U665" s="95"/>
      <c r="V665" s="95"/>
      <c r="W665" s="95"/>
    </row>
    <row r="666" spans="1:23" x14ac:dyDescent="0.25">
      <c r="A666">
        <v>2007</v>
      </c>
      <c r="B666" t="s">
        <v>2688</v>
      </c>
      <c r="C666" t="s">
        <v>210</v>
      </c>
      <c r="E666" t="s">
        <v>503</v>
      </c>
      <c r="F666" s="97">
        <f>G666*4+H666*2+M666+SUMIFS('Rugby Union - Intl Results'!U:U,'Rugby Union - Intl Results'!B:B,E666,'Rugby Union - Intl Results'!H:H,B666)+IF(G666=5,3,0)</f>
        <v>14</v>
      </c>
      <c r="G666">
        <f>COUNTIFS('Rugby Union - Intl Results'!B:B,E666,'Rugby Union - Intl Results'!H:H,B666,'Rugby Union - Intl Results'!C:C,"W",'Rugby Union - Intl Results'!J:J,C666)</f>
        <v>3</v>
      </c>
      <c r="H666">
        <f>COUNTIFS('Rugby Union - Intl Results'!B:B,E666,'Rugby Union - Intl Results'!H:H,B666,'Rugby Union - Intl Results'!C:C,"D",'Rugby Union - Intl Results'!J:J,C666)</f>
        <v>0</v>
      </c>
      <c r="I666">
        <f>COUNTIFS('Rugby Union - Intl Results'!B:B,E666,'Rugby Union - Intl Results'!H:H,B666,'Rugby Union - Intl Results'!C:C,"L",'Rugby Union - Intl Results'!J:J,C666)</f>
        <v>1</v>
      </c>
      <c r="J666">
        <f>SUMIFS('Rugby Union - Intl Results'!E:E,'Rugby Union - Intl Results'!B:B,E666,'Rugby Union - Intl Results'!H:H,B666,'Rugby Union - Intl Results'!J:J,C666)</f>
        <v>116</v>
      </c>
      <c r="K666">
        <f>SUMIFS('Rugby Union - Intl Results'!F:F,'Rugby Union - Intl Results'!B:B,E666,'Rugby Union - Intl Results'!H:H,B666,'Rugby Union - Intl Results'!J:J,C666)</f>
        <v>66</v>
      </c>
      <c r="L666">
        <f t="shared" si="28"/>
        <v>50</v>
      </c>
      <c r="M666">
        <v>1</v>
      </c>
      <c r="N666">
        <f>SUMIFS('Rugby Union - Intl Results'!U:U,'Rugby Union - Intl Results'!B:B,E666,'Rugby Union - Intl Results'!H:H,B666)</f>
        <v>1</v>
      </c>
      <c r="Q666" t="s">
        <v>30</v>
      </c>
      <c r="R666" t="s">
        <v>30</v>
      </c>
      <c r="U666" s="95"/>
      <c r="V666" s="95"/>
      <c r="W666" s="95"/>
    </row>
    <row r="667" spans="1:23" x14ac:dyDescent="0.25">
      <c r="A667">
        <v>2007</v>
      </c>
      <c r="B667" t="s">
        <v>2688</v>
      </c>
      <c r="C667" t="s">
        <v>210</v>
      </c>
      <c r="E667" t="s">
        <v>171</v>
      </c>
      <c r="F667" s="97">
        <f>G667*4+H667*2+M667+SUMIFS('Rugby Union - Intl Results'!U:U,'Rugby Union - Intl Results'!B:B,E667,'Rugby Union - Intl Results'!H:H,B667)+IF(G667=5,3,0)</f>
        <v>9</v>
      </c>
      <c r="G667">
        <f>COUNTIFS('Rugby Union - Intl Results'!B:B,E667,'Rugby Union - Intl Results'!H:H,B667,'Rugby Union - Intl Results'!C:C,"W",'Rugby Union - Intl Results'!J:J,C667)</f>
        <v>2</v>
      </c>
      <c r="H667">
        <f>COUNTIFS('Rugby Union - Intl Results'!B:B,E667,'Rugby Union - Intl Results'!H:H,B667,'Rugby Union - Intl Results'!C:C,"D",'Rugby Union - Intl Results'!J:J,C667)</f>
        <v>0</v>
      </c>
      <c r="I667">
        <f>COUNTIFS('Rugby Union - Intl Results'!B:B,E667,'Rugby Union - Intl Results'!H:H,B667,'Rugby Union - Intl Results'!C:C,"L",'Rugby Union - Intl Results'!J:J,C667)</f>
        <v>2</v>
      </c>
      <c r="J667">
        <f>SUMIFS('Rugby Union - Intl Results'!E:E,'Rugby Union - Intl Results'!B:B,E667,'Rugby Union - Intl Results'!H:H,B667,'Rugby Union - Intl Results'!J:J,C667)</f>
        <v>85</v>
      </c>
      <c r="K667">
        <f>SUMIFS('Rugby Union - Intl Results'!F:F,'Rugby Union - Intl Results'!B:B,E667,'Rugby Union - Intl Results'!H:H,B667,'Rugby Union - Intl Results'!J:J,C667)</f>
        <v>117</v>
      </c>
      <c r="L667">
        <f t="shared" si="28"/>
        <v>-32</v>
      </c>
      <c r="M667">
        <v>0</v>
      </c>
      <c r="N667">
        <f>SUMIFS('Rugby Union - Intl Results'!U:U,'Rugby Union - Intl Results'!B:B,E667,'Rugby Union - Intl Results'!H:H,B667)</f>
        <v>1</v>
      </c>
      <c r="Q667" t="s">
        <v>30</v>
      </c>
      <c r="U667" s="95"/>
      <c r="V667" s="95"/>
      <c r="W667" s="95"/>
    </row>
    <row r="668" spans="1:23" x14ac:dyDescent="0.25">
      <c r="A668">
        <v>2007</v>
      </c>
      <c r="B668" t="s">
        <v>2688</v>
      </c>
      <c r="C668" t="s">
        <v>210</v>
      </c>
      <c r="E668" t="s">
        <v>397</v>
      </c>
      <c r="F668" s="97">
        <f>G668*4+H668*2+M668+SUMIFS('Rugby Union - Intl Results'!U:U,'Rugby Union - Intl Results'!B:B,E668,'Rugby Union - Intl Results'!H:H,B668)+IF(G668=5,3,0)</f>
        <v>5</v>
      </c>
      <c r="G668">
        <f>COUNTIFS('Rugby Union - Intl Results'!B:B,E668,'Rugby Union - Intl Results'!H:H,B668,'Rugby Union - Intl Results'!C:C,"W",'Rugby Union - Intl Results'!J:J,C668)</f>
        <v>1</v>
      </c>
      <c r="H668">
        <f>COUNTIFS('Rugby Union - Intl Results'!B:B,E668,'Rugby Union - Intl Results'!H:H,B668,'Rugby Union - Intl Results'!C:C,"D",'Rugby Union - Intl Results'!J:J,C668)</f>
        <v>0</v>
      </c>
      <c r="I668">
        <f>COUNTIFS('Rugby Union - Intl Results'!B:B,E668,'Rugby Union - Intl Results'!H:H,B668,'Rugby Union - Intl Results'!C:C,"L",'Rugby Union - Intl Results'!J:J,C668)</f>
        <v>3</v>
      </c>
      <c r="J668">
        <f>SUMIFS('Rugby Union - Intl Results'!E:E,'Rugby Union - Intl Results'!B:B,E668,'Rugby Union - Intl Results'!H:H,B668,'Rugby Union - Intl Results'!J:J,C668)</f>
        <v>40</v>
      </c>
      <c r="K668">
        <f>SUMIFS('Rugby Union - Intl Results'!F:F,'Rugby Union - Intl Results'!B:B,E668,'Rugby Union - Intl Results'!H:H,B668,'Rugby Union - Intl Results'!J:J,C668)</f>
        <v>161</v>
      </c>
      <c r="L668">
        <f t="shared" si="28"/>
        <v>-121</v>
      </c>
      <c r="M668">
        <v>0</v>
      </c>
      <c r="N668">
        <f>SUMIFS('Rugby Union - Intl Results'!U:U,'Rugby Union - Intl Results'!B:B,E668,'Rugby Union - Intl Results'!H:H,B668)</f>
        <v>1</v>
      </c>
      <c r="Q668" t="s">
        <v>30</v>
      </c>
      <c r="U668" s="95"/>
      <c r="V668" s="95"/>
      <c r="W668" s="95"/>
    </row>
    <row r="669" spans="1:23" x14ac:dyDescent="0.25">
      <c r="A669">
        <v>2007</v>
      </c>
      <c r="B669" t="s">
        <v>2688</v>
      </c>
      <c r="C669" t="s">
        <v>210</v>
      </c>
      <c r="E669" t="s">
        <v>326</v>
      </c>
      <c r="F669" s="97">
        <f>G669*4+H669*2+M669+SUMIFS('Rugby Union - Intl Results'!U:U,'Rugby Union - Intl Results'!B:B,E669,'Rugby Union - Intl Results'!H:H,B669)+IF(G669=5,3,0)</f>
        <v>1</v>
      </c>
      <c r="G669">
        <f>COUNTIFS('Rugby Union - Intl Results'!B:B,E669,'Rugby Union - Intl Results'!H:H,B669,'Rugby Union - Intl Results'!C:C,"W",'Rugby Union - Intl Results'!J:J,C669)</f>
        <v>0</v>
      </c>
      <c r="H669">
        <f>COUNTIFS('Rugby Union - Intl Results'!B:B,E669,'Rugby Union - Intl Results'!H:H,B669,'Rugby Union - Intl Results'!C:C,"D",'Rugby Union - Intl Results'!J:J,C669)</f>
        <v>0</v>
      </c>
      <c r="I669">
        <f>COUNTIFS('Rugby Union - Intl Results'!B:B,E669,'Rugby Union - Intl Results'!H:H,B669,'Rugby Union - Intl Results'!C:C,"L",'Rugby Union - Intl Results'!J:J,C669)</f>
        <v>4</v>
      </c>
      <c r="J669">
        <f>SUMIFS('Rugby Union - Intl Results'!E:E,'Rugby Union - Intl Results'!B:B,E669,'Rugby Union - Intl Results'!H:H,B669,'Rugby Union - Intl Results'!J:J,C669)</f>
        <v>38</v>
      </c>
      <c r="K669">
        <f>SUMIFS('Rugby Union - Intl Results'!F:F,'Rugby Union - Intl Results'!B:B,E669,'Rugby Union - Intl Results'!H:H,B669,'Rugby Union - Intl Results'!J:J,C669)</f>
        <v>209</v>
      </c>
      <c r="L669">
        <f t="shared" si="28"/>
        <v>-171</v>
      </c>
      <c r="M669">
        <v>0</v>
      </c>
      <c r="N669">
        <f>SUMIFS('Rugby Union - Intl Results'!U:U,'Rugby Union - Intl Results'!B:B,E669,'Rugby Union - Intl Results'!H:H,B669)</f>
        <v>1</v>
      </c>
      <c r="Q669" t="s">
        <v>30</v>
      </c>
      <c r="U669" s="95"/>
      <c r="V669" s="95"/>
      <c r="W669" s="95"/>
    </row>
    <row r="670" spans="1:23" x14ac:dyDescent="0.25">
      <c r="A670">
        <v>2007</v>
      </c>
      <c r="B670" t="s">
        <v>2688</v>
      </c>
      <c r="C670" t="s">
        <v>207</v>
      </c>
      <c r="E670" t="s">
        <v>1821</v>
      </c>
      <c r="F670" s="97">
        <f>G670*4+H670*2+M670+SUMIFS('Rugby Union - Intl Results'!U:U,'Rugby Union - Intl Results'!B:B,E670,'Rugby Union - Intl Results'!H:H,B670)+IF(G670=5,3,0)</f>
        <v>18</v>
      </c>
      <c r="G670">
        <f>COUNTIFS('Rugby Union - Intl Results'!B:B,E670,'Rugby Union - Intl Results'!H:H,B670,'Rugby Union - Intl Results'!C:C,"W",'Rugby Union - Intl Results'!J:J,C670)</f>
        <v>4</v>
      </c>
      <c r="H670">
        <f>COUNTIFS('Rugby Union - Intl Results'!B:B,E670,'Rugby Union - Intl Results'!H:H,B670,'Rugby Union - Intl Results'!C:C,"D",'Rugby Union - Intl Results'!J:J,C670)</f>
        <v>0</v>
      </c>
      <c r="I670">
        <f>COUNTIFS('Rugby Union - Intl Results'!B:B,E670,'Rugby Union - Intl Results'!H:H,B670,'Rugby Union - Intl Results'!C:C,"L",'Rugby Union - Intl Results'!J:J,C670)</f>
        <v>0</v>
      </c>
      <c r="J670">
        <f>SUMIFS('Rugby Union - Intl Results'!E:E,'Rugby Union - Intl Results'!B:B,E670,'Rugby Union - Intl Results'!H:H,B670,'Rugby Union - Intl Results'!J:J,C670)</f>
        <v>143</v>
      </c>
      <c r="K670">
        <f>SUMIFS('Rugby Union - Intl Results'!F:F,'Rugby Union - Intl Results'!B:B,E670,'Rugby Union - Intl Results'!H:H,B670,'Rugby Union - Intl Results'!J:J,C670)</f>
        <v>33</v>
      </c>
      <c r="L670">
        <f t="shared" si="28"/>
        <v>110</v>
      </c>
      <c r="M670">
        <v>2</v>
      </c>
      <c r="N670">
        <f>SUMIFS('Rugby Union - Intl Results'!U:U,'Rugby Union - Intl Results'!B:B,E670,'Rugby Union - Intl Results'!H:H,B670)</f>
        <v>0</v>
      </c>
      <c r="Q670" t="s">
        <v>30</v>
      </c>
      <c r="R670" t="s">
        <v>30</v>
      </c>
      <c r="S670" t="s">
        <v>30</v>
      </c>
      <c r="U670" s="95"/>
      <c r="V670" s="95"/>
      <c r="W670" s="95"/>
    </row>
    <row r="671" spans="1:23" x14ac:dyDescent="0.25">
      <c r="A671">
        <v>2007</v>
      </c>
      <c r="B671" t="s">
        <v>2688</v>
      </c>
      <c r="C671" t="s">
        <v>207</v>
      </c>
      <c r="E671" t="s">
        <v>164</v>
      </c>
      <c r="F671" s="97">
        <f>G671*4+H671*2+M671+SUMIFS('Rugby Union - Intl Results'!U:U,'Rugby Union - Intl Results'!B:B,E671,'Rugby Union - Intl Results'!H:H,B671)+IF(G671=5,3,0)</f>
        <v>15</v>
      </c>
      <c r="G671">
        <f>COUNTIFS('Rugby Union - Intl Results'!B:B,E671,'Rugby Union - Intl Results'!H:H,B671,'Rugby Union - Intl Results'!C:C,"W",'Rugby Union - Intl Results'!J:J,C671)</f>
        <v>3</v>
      </c>
      <c r="H671">
        <f>COUNTIFS('Rugby Union - Intl Results'!B:B,E671,'Rugby Union - Intl Results'!H:H,B671,'Rugby Union - Intl Results'!C:C,"D",'Rugby Union - Intl Results'!J:J,C671)</f>
        <v>0</v>
      </c>
      <c r="I671">
        <f>COUNTIFS('Rugby Union - Intl Results'!B:B,E671,'Rugby Union - Intl Results'!H:H,B671,'Rugby Union - Intl Results'!C:C,"L",'Rugby Union - Intl Results'!J:J,C671)</f>
        <v>1</v>
      </c>
      <c r="J671">
        <f>SUMIFS('Rugby Union - Intl Results'!E:E,'Rugby Union - Intl Results'!B:B,E671,'Rugby Union - Intl Results'!H:H,B671,'Rugby Union - Intl Results'!J:J,C671)</f>
        <v>188</v>
      </c>
      <c r="K671">
        <f>SUMIFS('Rugby Union - Intl Results'!F:F,'Rugby Union - Intl Results'!B:B,E671,'Rugby Union - Intl Results'!H:H,B671,'Rugby Union - Intl Results'!J:J,C671)</f>
        <v>37</v>
      </c>
      <c r="L671">
        <f t="shared" si="28"/>
        <v>151</v>
      </c>
      <c r="M671">
        <v>1</v>
      </c>
      <c r="N671">
        <f>SUMIFS('Rugby Union - Intl Results'!U:U,'Rugby Union - Intl Results'!B:B,E671,'Rugby Union - Intl Results'!H:H,B671)</f>
        <v>2</v>
      </c>
      <c r="Q671" t="s">
        <v>30</v>
      </c>
      <c r="R671" t="s">
        <v>30</v>
      </c>
      <c r="S671" t="s">
        <v>30</v>
      </c>
      <c r="U671" s="95"/>
      <c r="V671" s="95"/>
      <c r="W671" s="95"/>
    </row>
    <row r="672" spans="1:23" x14ac:dyDescent="0.25">
      <c r="A672">
        <v>2007</v>
      </c>
      <c r="B672" t="s">
        <v>2688</v>
      </c>
      <c r="C672" t="s">
        <v>207</v>
      </c>
      <c r="E672" t="s">
        <v>1825</v>
      </c>
      <c r="F672" s="97">
        <f>G672*4+H672*2+M672+SUMIFS('Rugby Union - Intl Results'!U:U,'Rugby Union - Intl Results'!B:B,E672,'Rugby Union - Intl Results'!H:H,B672)+IF(G672=5,3,0)</f>
        <v>9</v>
      </c>
      <c r="G672">
        <f>COUNTIFS('Rugby Union - Intl Results'!B:B,E672,'Rugby Union - Intl Results'!H:H,B672,'Rugby Union - Intl Results'!C:C,"W",'Rugby Union - Intl Results'!J:J,C672)</f>
        <v>2</v>
      </c>
      <c r="H672">
        <f>COUNTIFS('Rugby Union - Intl Results'!B:B,E672,'Rugby Union - Intl Results'!H:H,B672,'Rugby Union - Intl Results'!C:C,"D",'Rugby Union - Intl Results'!J:J,C672)</f>
        <v>0</v>
      </c>
      <c r="I672">
        <f>COUNTIFS('Rugby Union - Intl Results'!B:B,E672,'Rugby Union - Intl Results'!H:H,B672,'Rugby Union - Intl Results'!C:C,"L",'Rugby Union - Intl Results'!J:J,C672)</f>
        <v>2</v>
      </c>
      <c r="J672">
        <f>SUMIFS('Rugby Union - Intl Results'!E:E,'Rugby Union - Intl Results'!B:B,E672,'Rugby Union - Intl Results'!H:H,B672,'Rugby Union - Intl Results'!J:J,C672)</f>
        <v>64</v>
      </c>
      <c r="K672">
        <f>SUMIFS('Rugby Union - Intl Results'!F:F,'Rugby Union - Intl Results'!B:B,E672,'Rugby Union - Intl Results'!H:H,B672,'Rugby Union - Intl Results'!J:J,C672)</f>
        <v>82</v>
      </c>
      <c r="L672">
        <f t="shared" si="28"/>
        <v>-18</v>
      </c>
      <c r="M672">
        <v>1</v>
      </c>
      <c r="N672">
        <f>SUMIFS('Rugby Union - Intl Results'!U:U,'Rugby Union - Intl Results'!B:B,E672,'Rugby Union - Intl Results'!H:H,B672)</f>
        <v>0</v>
      </c>
      <c r="Q672" t="s">
        <v>30</v>
      </c>
      <c r="U672" s="95"/>
      <c r="V672" s="95"/>
      <c r="W672" s="95"/>
    </row>
    <row r="673" spans="1:23" x14ac:dyDescent="0.25">
      <c r="A673">
        <v>2007</v>
      </c>
      <c r="B673" t="s">
        <v>2688</v>
      </c>
      <c r="C673" t="s">
        <v>207</v>
      </c>
      <c r="E673" t="s">
        <v>382</v>
      </c>
      <c r="F673" s="97">
        <f>G673*4+H673*2+M673+SUMIFS('Rugby Union - Intl Results'!U:U,'Rugby Union - Intl Results'!B:B,E673,'Rugby Union - Intl Results'!H:H,B673)+IF(G673=5,3,0)</f>
        <v>5</v>
      </c>
      <c r="G673">
        <f>COUNTIFS('Rugby Union - Intl Results'!B:B,E673,'Rugby Union - Intl Results'!H:H,B673,'Rugby Union - Intl Results'!C:C,"W",'Rugby Union - Intl Results'!J:J,C673)</f>
        <v>1</v>
      </c>
      <c r="H673">
        <f>COUNTIFS('Rugby Union - Intl Results'!B:B,E673,'Rugby Union - Intl Results'!H:H,B673,'Rugby Union - Intl Results'!C:C,"D",'Rugby Union - Intl Results'!J:J,C673)</f>
        <v>0</v>
      </c>
      <c r="I673">
        <f>COUNTIFS('Rugby Union - Intl Results'!B:B,E673,'Rugby Union - Intl Results'!H:H,B673,'Rugby Union - Intl Results'!C:C,"L",'Rugby Union - Intl Results'!J:J,C673)</f>
        <v>3</v>
      </c>
      <c r="J673">
        <f>SUMIFS('Rugby Union - Intl Results'!E:E,'Rugby Union - Intl Results'!B:B,E673,'Rugby Union - Intl Results'!H:H,B673,'Rugby Union - Intl Results'!J:J,C673)</f>
        <v>50</v>
      </c>
      <c r="K673">
        <f>SUMIFS('Rugby Union - Intl Results'!F:F,'Rugby Union - Intl Results'!B:B,E673,'Rugby Union - Intl Results'!H:H,B673,'Rugby Union - Intl Results'!J:J,C673)</f>
        <v>111</v>
      </c>
      <c r="L673">
        <f t="shared" si="28"/>
        <v>-61</v>
      </c>
      <c r="M673">
        <v>0</v>
      </c>
      <c r="N673">
        <f>SUMIFS('Rugby Union - Intl Results'!U:U,'Rugby Union - Intl Results'!B:B,E673,'Rugby Union - Intl Results'!H:H,B673)</f>
        <v>1</v>
      </c>
      <c r="Q673" t="s">
        <v>30</v>
      </c>
      <c r="U673" s="95"/>
      <c r="V673" s="95"/>
      <c r="W673" s="95"/>
    </row>
    <row r="674" spans="1:23" x14ac:dyDescent="0.25">
      <c r="A674">
        <v>2007</v>
      </c>
      <c r="B674" t="s">
        <v>2688</v>
      </c>
      <c r="C674" t="s">
        <v>207</v>
      </c>
      <c r="E674" t="s">
        <v>2639</v>
      </c>
      <c r="F674" s="97">
        <f>G674*4+H674*2+M674+SUMIFS('Rugby Union - Intl Results'!U:U,'Rugby Union - Intl Results'!B:B,E674,'Rugby Union - Intl Results'!H:H,B674)+IF(G674=5,3,0)</f>
        <v>0</v>
      </c>
      <c r="G674">
        <f>COUNTIFS('Rugby Union - Intl Results'!B:B,E674,'Rugby Union - Intl Results'!H:H,B674,'Rugby Union - Intl Results'!C:C,"W",'Rugby Union - Intl Results'!J:J,C674)</f>
        <v>0</v>
      </c>
      <c r="H674">
        <f>COUNTIFS('Rugby Union - Intl Results'!B:B,E674,'Rugby Union - Intl Results'!H:H,B674,'Rugby Union - Intl Results'!C:C,"D",'Rugby Union - Intl Results'!J:J,C674)</f>
        <v>0</v>
      </c>
      <c r="I674">
        <f>COUNTIFS('Rugby Union - Intl Results'!B:B,E674,'Rugby Union - Intl Results'!H:H,B674,'Rugby Union - Intl Results'!C:C,"L",'Rugby Union - Intl Results'!J:J,C674)</f>
        <v>4</v>
      </c>
      <c r="J674">
        <f>SUMIFS('Rugby Union - Intl Results'!E:E,'Rugby Union - Intl Results'!B:B,E674,'Rugby Union - Intl Results'!H:H,B674,'Rugby Union - Intl Results'!J:J,C674)</f>
        <v>30</v>
      </c>
      <c r="K674">
        <f>SUMIFS('Rugby Union - Intl Results'!F:F,'Rugby Union - Intl Results'!B:B,E674,'Rugby Union - Intl Results'!H:H,B674,'Rugby Union - Intl Results'!J:J,C674)</f>
        <v>212</v>
      </c>
      <c r="L674">
        <f t="shared" si="28"/>
        <v>-182</v>
      </c>
      <c r="M674">
        <v>0</v>
      </c>
      <c r="N674">
        <f>SUMIFS('Rugby Union - Intl Results'!U:U,'Rugby Union - Intl Results'!B:B,E674,'Rugby Union - Intl Results'!H:H,B674)</f>
        <v>0</v>
      </c>
      <c r="Q674" t="s">
        <v>30</v>
      </c>
      <c r="U674" s="95"/>
      <c r="V674" s="95"/>
      <c r="W674" s="95"/>
    </row>
    <row r="675" spans="1:23" x14ac:dyDescent="0.25">
      <c r="A675">
        <v>2007</v>
      </c>
      <c r="B675" t="s">
        <v>2809</v>
      </c>
      <c r="D675">
        <v>1</v>
      </c>
      <c r="E675" t="s">
        <v>164</v>
      </c>
      <c r="F675" s="1">
        <f t="shared" ref="F675:F680" si="30">G675*2+H675</f>
        <v>8</v>
      </c>
      <c r="G675">
        <f>COUNTIFS('Rugby Union - Intl Results'!B:B,E675,'Rugby Union - Intl Results'!H:H,B675,'Rugby Union - Intl Results'!C:C,"W")</f>
        <v>4</v>
      </c>
      <c r="H675">
        <f>COUNTIFS('Rugby Union - Intl Results'!B:B,E675,'Rugby Union - Intl Results'!H:H,B675,'Rugby Union - Intl Results'!C:C,"D")</f>
        <v>0</v>
      </c>
      <c r="I675">
        <f>COUNTIFS('Rugby Union - Intl Results'!B:B,E675,'Rugby Union - Intl Results'!H:H,B675,'Rugby Union - Intl Results'!C:C,"L")</f>
        <v>1</v>
      </c>
      <c r="J675">
        <f>SUMIFS('Rugby Union - Intl Results'!E:E,'Rugby Union - Intl Results'!B:B,E675,'Rugby Union - Intl Results'!H:H,B675)</f>
        <v>155</v>
      </c>
      <c r="K675">
        <f>SUMIFS('Rugby Union - Intl Results'!F:F,'Rugby Union - Intl Results'!B:B,E675,'Rugby Union - Intl Results'!H:H,B675)</f>
        <v>86</v>
      </c>
      <c r="L675">
        <f t="shared" si="28"/>
        <v>69</v>
      </c>
      <c r="O675" t="s">
        <v>30</v>
      </c>
      <c r="U675" s="95" t="s">
        <v>30</v>
      </c>
      <c r="V675" s="95"/>
      <c r="W675" s="95"/>
    </row>
    <row r="676" spans="1:23" x14ac:dyDescent="0.25">
      <c r="A676">
        <v>2007</v>
      </c>
      <c r="B676" t="s">
        <v>2809</v>
      </c>
      <c r="D676">
        <v>2</v>
      </c>
      <c r="E676" t="s">
        <v>1825</v>
      </c>
      <c r="F676" s="1">
        <f t="shared" si="30"/>
        <v>8</v>
      </c>
      <c r="G676">
        <f>COUNTIFS('Rugby Union - Intl Results'!B:B,E676,'Rugby Union - Intl Results'!H:H,B676,'Rugby Union - Intl Results'!C:C,"W")</f>
        <v>4</v>
      </c>
      <c r="H676">
        <f>COUNTIFS('Rugby Union - Intl Results'!B:B,E676,'Rugby Union - Intl Results'!H:H,B676,'Rugby Union - Intl Results'!C:C,"D")</f>
        <v>0</v>
      </c>
      <c r="I676">
        <f>COUNTIFS('Rugby Union - Intl Results'!B:B,E676,'Rugby Union - Intl Results'!H:H,B676,'Rugby Union - Intl Results'!C:C,"L")</f>
        <v>1</v>
      </c>
      <c r="J676">
        <f>SUMIFS('Rugby Union - Intl Results'!E:E,'Rugby Union - Intl Results'!B:B,E676,'Rugby Union - Intl Results'!H:H,B676)</f>
        <v>149</v>
      </c>
      <c r="K676">
        <f>SUMIFS('Rugby Union - Intl Results'!F:F,'Rugby Union - Intl Results'!B:B,E676,'Rugby Union - Intl Results'!H:H,B676)</f>
        <v>84</v>
      </c>
      <c r="L676">
        <f t="shared" si="28"/>
        <v>65</v>
      </c>
      <c r="O676" t="s">
        <v>30</v>
      </c>
      <c r="U676" s="95"/>
      <c r="V676" s="95" t="s">
        <v>30</v>
      </c>
      <c r="W676" s="95"/>
    </row>
    <row r="677" spans="1:23" x14ac:dyDescent="0.25">
      <c r="A677">
        <v>2007</v>
      </c>
      <c r="B677" t="s">
        <v>2809</v>
      </c>
      <c r="D677">
        <v>3</v>
      </c>
      <c r="E677" t="s">
        <v>376</v>
      </c>
      <c r="F677" s="1">
        <f t="shared" si="30"/>
        <v>6</v>
      </c>
      <c r="G677">
        <f>COUNTIFS('Rugby Union - Intl Results'!B:B,E677,'Rugby Union - Intl Results'!H:H,B677,'Rugby Union - Intl Results'!C:C,"W")</f>
        <v>3</v>
      </c>
      <c r="H677">
        <f>COUNTIFS('Rugby Union - Intl Results'!B:B,E677,'Rugby Union - Intl Results'!H:H,B677,'Rugby Union - Intl Results'!C:C,"D")</f>
        <v>0</v>
      </c>
      <c r="I677">
        <f>COUNTIFS('Rugby Union - Intl Results'!B:B,E677,'Rugby Union - Intl Results'!H:H,B677,'Rugby Union - Intl Results'!C:C,"L")</f>
        <v>2</v>
      </c>
      <c r="J677">
        <f>SUMIFS('Rugby Union - Intl Results'!E:E,'Rugby Union - Intl Results'!B:B,E677,'Rugby Union - Intl Results'!H:H,B677)</f>
        <v>119</v>
      </c>
      <c r="K677">
        <f>SUMIFS('Rugby Union - Intl Results'!F:F,'Rugby Union - Intl Results'!B:B,E677,'Rugby Union - Intl Results'!H:H,B677)</f>
        <v>115</v>
      </c>
      <c r="L677">
        <f t="shared" si="28"/>
        <v>4</v>
      </c>
      <c r="O677" t="s">
        <v>30</v>
      </c>
      <c r="U677" s="95"/>
      <c r="V677" s="95"/>
      <c r="W677" s="95"/>
    </row>
    <row r="678" spans="1:23" x14ac:dyDescent="0.25">
      <c r="A678">
        <v>2007</v>
      </c>
      <c r="B678" t="s">
        <v>2809</v>
      </c>
      <c r="D678">
        <v>4</v>
      </c>
      <c r="E678" t="s">
        <v>171</v>
      </c>
      <c r="F678" s="1">
        <f t="shared" si="30"/>
        <v>4</v>
      </c>
      <c r="G678">
        <f>COUNTIFS('Rugby Union - Intl Results'!B:B,E678,'Rugby Union - Intl Results'!H:H,B678,'Rugby Union - Intl Results'!C:C,"W")</f>
        <v>2</v>
      </c>
      <c r="H678">
        <f>COUNTIFS('Rugby Union - Intl Results'!B:B,E678,'Rugby Union - Intl Results'!H:H,B678,'Rugby Union - Intl Results'!C:C,"D")</f>
        <v>0</v>
      </c>
      <c r="I678">
        <f>COUNTIFS('Rugby Union - Intl Results'!B:B,E678,'Rugby Union - Intl Results'!H:H,B678,'Rugby Union - Intl Results'!C:C,"L")</f>
        <v>3</v>
      </c>
      <c r="J678">
        <f>SUMIFS('Rugby Union - Intl Results'!E:E,'Rugby Union - Intl Results'!B:B,E678,'Rugby Union - Intl Results'!H:H,B678)</f>
        <v>94</v>
      </c>
      <c r="K678">
        <f>SUMIFS('Rugby Union - Intl Results'!F:F,'Rugby Union - Intl Results'!B:B,E678,'Rugby Union - Intl Results'!H:H,B678)</f>
        <v>147</v>
      </c>
      <c r="L678">
        <f t="shared" si="28"/>
        <v>-53</v>
      </c>
      <c r="O678" t="s">
        <v>30</v>
      </c>
      <c r="U678" s="95"/>
      <c r="V678" s="95"/>
      <c r="W678" s="95"/>
    </row>
    <row r="679" spans="1:23" x14ac:dyDescent="0.25">
      <c r="A679">
        <v>2007</v>
      </c>
      <c r="B679" t="s">
        <v>2809</v>
      </c>
      <c r="D679">
        <v>5</v>
      </c>
      <c r="E679" t="s">
        <v>1264</v>
      </c>
      <c r="F679" s="1">
        <f t="shared" si="30"/>
        <v>2</v>
      </c>
      <c r="G679">
        <f>COUNTIFS('Rugby Union - Intl Results'!B:B,E679,'Rugby Union - Intl Results'!H:H,B679,'Rugby Union - Intl Results'!C:C,"W")</f>
        <v>1</v>
      </c>
      <c r="H679">
        <f>COUNTIFS('Rugby Union - Intl Results'!B:B,E679,'Rugby Union - Intl Results'!H:H,B679,'Rugby Union - Intl Results'!C:C,"D")</f>
        <v>0</v>
      </c>
      <c r="I679">
        <f>COUNTIFS('Rugby Union - Intl Results'!B:B,E679,'Rugby Union - Intl Results'!H:H,B679,'Rugby Union - Intl Results'!C:C,"L")</f>
        <v>4</v>
      </c>
      <c r="J679">
        <f>SUMIFS('Rugby Union - Intl Results'!E:E,'Rugby Union - Intl Results'!B:B,E679,'Rugby Union - Intl Results'!H:H,B679)</f>
        <v>86</v>
      </c>
      <c r="K679">
        <f>SUMIFS('Rugby Union - Intl Results'!F:F,'Rugby Union - Intl Results'!B:B,E679,'Rugby Union - Intl Results'!H:H,B679)</f>
        <v>113</v>
      </c>
      <c r="L679">
        <f t="shared" si="28"/>
        <v>-27</v>
      </c>
      <c r="O679" t="s">
        <v>30</v>
      </c>
      <c r="U679" s="95"/>
      <c r="V679" s="95"/>
      <c r="W679" s="95"/>
    </row>
    <row r="680" spans="1:23" x14ac:dyDescent="0.25">
      <c r="A680">
        <v>2007</v>
      </c>
      <c r="B680" t="s">
        <v>2809</v>
      </c>
      <c r="D680">
        <v>6</v>
      </c>
      <c r="E680" t="s">
        <v>503</v>
      </c>
      <c r="F680" s="1">
        <f t="shared" si="30"/>
        <v>2</v>
      </c>
      <c r="G680">
        <f>COUNTIFS('Rugby Union - Intl Results'!B:B,E680,'Rugby Union - Intl Results'!H:H,B680,'Rugby Union - Intl Results'!C:C,"W")</f>
        <v>1</v>
      </c>
      <c r="H680">
        <f>COUNTIFS('Rugby Union - Intl Results'!B:B,E680,'Rugby Union - Intl Results'!H:H,B680,'Rugby Union - Intl Results'!C:C,"D")</f>
        <v>0</v>
      </c>
      <c r="I680">
        <f>COUNTIFS('Rugby Union - Intl Results'!B:B,E680,'Rugby Union - Intl Results'!H:H,B680,'Rugby Union - Intl Results'!C:C,"L")</f>
        <v>4</v>
      </c>
      <c r="J680">
        <f>SUMIFS('Rugby Union - Intl Results'!E:E,'Rugby Union - Intl Results'!B:B,E680,'Rugby Union - Intl Results'!H:H,B680)</f>
        <v>95</v>
      </c>
      <c r="K680">
        <f>SUMIFS('Rugby Union - Intl Results'!F:F,'Rugby Union - Intl Results'!B:B,E680,'Rugby Union - Intl Results'!H:H,B680)</f>
        <v>153</v>
      </c>
      <c r="L680">
        <f t="shared" si="28"/>
        <v>-58</v>
      </c>
      <c r="O680" t="s">
        <v>30</v>
      </c>
      <c r="U680" s="95"/>
      <c r="V680" s="95"/>
      <c r="W680" s="95"/>
    </row>
    <row r="681" spans="1:23" x14ac:dyDescent="0.25">
      <c r="A681">
        <v>2007</v>
      </c>
      <c r="B681" t="s">
        <v>2775</v>
      </c>
      <c r="D681">
        <v>1</v>
      </c>
      <c r="E681" t="s">
        <v>1787</v>
      </c>
      <c r="F681" s="97">
        <f>G681*4+H681*2+M681+SUMIFS('Rugby Union - Intl Results'!U:U,'Rugby Union - Intl Results'!B:B,E681,'Rugby Union - Intl Results'!H:H,B681)+IF(G681=5,3,0)</f>
        <v>13</v>
      </c>
      <c r="G681">
        <f>COUNTIFS('Rugby Union - Intl Results'!B:B,E681,'Rugby Union - Intl Results'!H:H,B681,'Rugby Union - Intl Results'!C:C,"W")</f>
        <v>3</v>
      </c>
      <c r="H681">
        <f>COUNTIFS('Rugby Union - Intl Results'!B:B,E681,'Rugby Union - Intl Results'!H:H,B681,'Rugby Union - Intl Results'!C:C,"D")</f>
        <v>0</v>
      </c>
      <c r="I681">
        <f>COUNTIFS('Rugby Union - Intl Results'!B:B,E681,'Rugby Union - Intl Results'!H:H,B681,'Rugby Union - Intl Results'!C:C,"L")</f>
        <v>1</v>
      </c>
      <c r="J681">
        <f>SUMIFS('Rugby Union - Intl Results'!E:E,'Rugby Union - Intl Results'!B:B,E681,'Rugby Union - Intl Results'!H:H,B681)</f>
        <v>100</v>
      </c>
      <c r="K681">
        <f>SUMIFS('Rugby Union - Intl Results'!F:F,'Rugby Union - Intl Results'!B:B,E681,'Rugby Union - Intl Results'!H:H,B681)</f>
        <v>59</v>
      </c>
      <c r="L681">
        <f t="shared" si="28"/>
        <v>41</v>
      </c>
      <c r="M681">
        <v>0</v>
      </c>
      <c r="N681">
        <f>SUMIFS('Rugby Union - Intl Results'!U:U,'Rugby Union - Intl Results'!B:B,E681,'Rugby Union - Intl Results'!H:H,B681)</f>
        <v>1</v>
      </c>
      <c r="P681" t="s">
        <v>30</v>
      </c>
      <c r="U681" s="95" t="s">
        <v>30</v>
      </c>
      <c r="V681" s="95"/>
      <c r="W681" s="95"/>
    </row>
    <row r="682" spans="1:23" x14ac:dyDescent="0.25">
      <c r="A682">
        <v>2007</v>
      </c>
      <c r="B682" t="s">
        <v>2775</v>
      </c>
      <c r="D682">
        <v>2</v>
      </c>
      <c r="E682" t="s">
        <v>1824</v>
      </c>
      <c r="F682" s="97">
        <f>G682*4+H682*2+M682+SUMIFS('Rugby Union - Intl Results'!U:U,'Rugby Union - Intl Results'!B:B,E682,'Rugby Union - Intl Results'!H:H,B682)+IF(G682=5,3,0)</f>
        <v>9</v>
      </c>
      <c r="G682">
        <f>COUNTIFS('Rugby Union - Intl Results'!B:B,E682,'Rugby Union - Intl Results'!H:H,B682,'Rugby Union - Intl Results'!C:C,"W")</f>
        <v>2</v>
      </c>
      <c r="H682">
        <f>COUNTIFS('Rugby Union - Intl Results'!B:B,E682,'Rugby Union - Intl Results'!H:H,B682,'Rugby Union - Intl Results'!C:C,"D")</f>
        <v>0</v>
      </c>
      <c r="I682">
        <f>COUNTIFS('Rugby Union - Intl Results'!B:B,E682,'Rugby Union - Intl Results'!H:H,B682,'Rugby Union - Intl Results'!C:C,"L")</f>
        <v>2</v>
      </c>
      <c r="J682">
        <f>SUMIFS('Rugby Union - Intl Results'!E:E,'Rugby Union - Intl Results'!B:B,E682,'Rugby Union - Intl Results'!H:H,B682)</f>
        <v>76</v>
      </c>
      <c r="K682">
        <f>SUMIFS('Rugby Union - Intl Results'!F:F,'Rugby Union - Intl Results'!B:B,E682,'Rugby Union - Intl Results'!H:H,B682)</f>
        <v>80</v>
      </c>
      <c r="L682">
        <f t="shared" si="28"/>
        <v>-4</v>
      </c>
      <c r="M682">
        <v>0</v>
      </c>
      <c r="N682">
        <f>SUMIFS('Rugby Union - Intl Results'!U:U,'Rugby Union - Intl Results'!B:B,E682,'Rugby Union - Intl Results'!H:H,B682)</f>
        <v>1</v>
      </c>
      <c r="P682" t="s">
        <v>30</v>
      </c>
      <c r="U682" s="95"/>
      <c r="V682" s="95"/>
      <c r="W682" s="95"/>
    </row>
    <row r="683" spans="1:23" x14ac:dyDescent="0.25">
      <c r="A683">
        <v>2007</v>
      </c>
      <c r="B683" t="s">
        <v>2775</v>
      </c>
      <c r="D683">
        <v>3</v>
      </c>
      <c r="E683" t="s">
        <v>1828</v>
      </c>
      <c r="F683" s="97">
        <f>G683*4+H683*2+M683+SUMIFS('Rugby Union - Intl Results'!U:U,'Rugby Union - Intl Results'!B:B,E683,'Rugby Union - Intl Results'!H:H,B683)+IF(G683=5,3,0)</f>
        <v>5</v>
      </c>
      <c r="G683">
        <f>COUNTIFS('Rugby Union - Intl Results'!B:B,E683,'Rugby Union - Intl Results'!H:H,B683,'Rugby Union - Intl Results'!C:C,"W")</f>
        <v>1</v>
      </c>
      <c r="H683">
        <f>COUNTIFS('Rugby Union - Intl Results'!B:B,E683,'Rugby Union - Intl Results'!H:H,B683,'Rugby Union - Intl Results'!C:C,"D")</f>
        <v>0</v>
      </c>
      <c r="I683">
        <f>COUNTIFS('Rugby Union - Intl Results'!B:B,E683,'Rugby Union - Intl Results'!H:H,B683,'Rugby Union - Intl Results'!C:C,"L")</f>
        <v>3</v>
      </c>
      <c r="J683">
        <f>SUMIFS('Rugby Union - Intl Results'!E:E,'Rugby Union - Intl Results'!B:B,E683,'Rugby Union - Intl Results'!H:H,B683)</f>
        <v>66</v>
      </c>
      <c r="K683">
        <f>SUMIFS('Rugby Union - Intl Results'!F:F,'Rugby Union - Intl Results'!B:B,E683,'Rugby Union - Intl Results'!H:H,B683)</f>
        <v>103</v>
      </c>
      <c r="L683">
        <f t="shared" si="28"/>
        <v>-37</v>
      </c>
      <c r="M683">
        <v>0</v>
      </c>
      <c r="N683">
        <f>SUMIFS('Rugby Union - Intl Results'!U:U,'Rugby Union - Intl Results'!B:B,E683,'Rugby Union - Intl Results'!H:H,B683)</f>
        <v>1</v>
      </c>
      <c r="P683" t="s">
        <v>30</v>
      </c>
      <c r="U683" s="95"/>
      <c r="V683" s="95"/>
      <c r="W683" s="95"/>
    </row>
    <row r="684" spans="1:23" x14ac:dyDescent="0.25">
      <c r="A684">
        <v>2008</v>
      </c>
      <c r="B684" t="s">
        <v>2808</v>
      </c>
      <c r="D684">
        <v>1</v>
      </c>
      <c r="E684" t="s">
        <v>1264</v>
      </c>
      <c r="F684" s="1">
        <f t="shared" ref="F684:F689" si="31">G684*2+H684</f>
        <v>10</v>
      </c>
      <c r="G684">
        <f>COUNTIFS('Rugby Union - Intl Results'!B:B,E684,'Rugby Union - Intl Results'!H:H,B684,'Rugby Union - Intl Results'!C:C,"W")</f>
        <v>5</v>
      </c>
      <c r="H684">
        <f>COUNTIFS('Rugby Union - Intl Results'!B:B,E684,'Rugby Union - Intl Results'!H:H,B684,'Rugby Union - Intl Results'!C:C,"D")</f>
        <v>0</v>
      </c>
      <c r="I684">
        <f>COUNTIFS('Rugby Union - Intl Results'!B:B,E684,'Rugby Union - Intl Results'!H:H,B684,'Rugby Union - Intl Results'!C:C,"L")</f>
        <v>0</v>
      </c>
      <c r="J684">
        <f>SUMIFS('Rugby Union - Intl Results'!E:E,'Rugby Union - Intl Results'!B:B,E684,'Rugby Union - Intl Results'!H:H,B684)</f>
        <v>148</v>
      </c>
      <c r="K684">
        <f>SUMIFS('Rugby Union - Intl Results'!F:F,'Rugby Union - Intl Results'!B:B,E684,'Rugby Union - Intl Results'!H:H,B684)</f>
        <v>66</v>
      </c>
      <c r="L684">
        <f t="shared" si="28"/>
        <v>82</v>
      </c>
      <c r="O684" t="s">
        <v>30</v>
      </c>
      <c r="U684" s="95" t="s">
        <v>30</v>
      </c>
      <c r="V684" s="95" t="s">
        <v>30</v>
      </c>
      <c r="W684" s="95" t="s">
        <v>30</v>
      </c>
    </row>
    <row r="685" spans="1:23" x14ac:dyDescent="0.25">
      <c r="A685">
        <v>2008</v>
      </c>
      <c r="B685" t="s">
        <v>2808</v>
      </c>
      <c r="D685">
        <v>2</v>
      </c>
      <c r="E685" t="s">
        <v>376</v>
      </c>
      <c r="F685" s="1">
        <f t="shared" si="31"/>
        <v>6</v>
      </c>
      <c r="G685">
        <f>COUNTIFS('Rugby Union - Intl Results'!B:B,E685,'Rugby Union - Intl Results'!H:H,B685,'Rugby Union - Intl Results'!C:C,"W")</f>
        <v>3</v>
      </c>
      <c r="H685">
        <f>COUNTIFS('Rugby Union - Intl Results'!B:B,E685,'Rugby Union - Intl Results'!H:H,B685,'Rugby Union - Intl Results'!C:C,"D")</f>
        <v>0</v>
      </c>
      <c r="I685">
        <f>COUNTIFS('Rugby Union - Intl Results'!B:B,E685,'Rugby Union - Intl Results'!H:H,B685,'Rugby Union - Intl Results'!C:C,"L")</f>
        <v>2</v>
      </c>
      <c r="J685">
        <f>SUMIFS('Rugby Union - Intl Results'!E:E,'Rugby Union - Intl Results'!B:B,E685,'Rugby Union - Intl Results'!H:H,B685)</f>
        <v>108</v>
      </c>
      <c r="K685">
        <f>SUMIFS('Rugby Union - Intl Results'!F:F,'Rugby Union - Intl Results'!B:B,E685,'Rugby Union - Intl Results'!H:H,B685)</f>
        <v>83</v>
      </c>
      <c r="L685">
        <f t="shared" si="28"/>
        <v>25</v>
      </c>
      <c r="O685" t="s">
        <v>30</v>
      </c>
      <c r="U685" s="95"/>
      <c r="V685" s="95"/>
      <c r="W685" s="95"/>
    </row>
    <row r="686" spans="1:23" x14ac:dyDescent="0.25">
      <c r="A686">
        <v>2008</v>
      </c>
      <c r="B686" t="s">
        <v>2808</v>
      </c>
      <c r="D686">
        <v>3</v>
      </c>
      <c r="E686" t="s">
        <v>164</v>
      </c>
      <c r="F686" s="1">
        <f t="shared" si="31"/>
        <v>6</v>
      </c>
      <c r="G686">
        <f>COUNTIFS('Rugby Union - Intl Results'!B:B,E686,'Rugby Union - Intl Results'!H:H,B686,'Rugby Union - Intl Results'!C:C,"W")</f>
        <v>3</v>
      </c>
      <c r="H686">
        <f>COUNTIFS('Rugby Union - Intl Results'!B:B,E686,'Rugby Union - Intl Results'!H:H,B686,'Rugby Union - Intl Results'!C:C,"D")</f>
        <v>0</v>
      </c>
      <c r="I686">
        <f>COUNTIFS('Rugby Union - Intl Results'!B:B,E686,'Rugby Union - Intl Results'!H:H,B686,'Rugby Union - Intl Results'!C:C,"L")</f>
        <v>2</v>
      </c>
      <c r="J686">
        <f>SUMIFS('Rugby Union - Intl Results'!E:E,'Rugby Union - Intl Results'!B:B,E686,'Rugby Union - Intl Results'!H:H,B686)</f>
        <v>103</v>
      </c>
      <c r="K686">
        <f>SUMIFS('Rugby Union - Intl Results'!F:F,'Rugby Union - Intl Results'!B:B,E686,'Rugby Union - Intl Results'!H:H,B686)</f>
        <v>93</v>
      </c>
      <c r="L686">
        <f t="shared" si="28"/>
        <v>10</v>
      </c>
      <c r="O686" t="s">
        <v>30</v>
      </c>
      <c r="U686" s="95"/>
      <c r="V686" s="95"/>
      <c r="W686" s="95"/>
    </row>
    <row r="687" spans="1:23" x14ac:dyDescent="0.25">
      <c r="A687">
        <v>2008</v>
      </c>
      <c r="B687" t="s">
        <v>2808</v>
      </c>
      <c r="D687">
        <v>4</v>
      </c>
      <c r="E687" t="s">
        <v>1825</v>
      </c>
      <c r="F687" s="1">
        <f t="shared" si="31"/>
        <v>4</v>
      </c>
      <c r="G687">
        <f>COUNTIFS('Rugby Union - Intl Results'!B:B,E687,'Rugby Union - Intl Results'!H:H,B687,'Rugby Union - Intl Results'!C:C,"W")</f>
        <v>2</v>
      </c>
      <c r="H687">
        <f>COUNTIFS('Rugby Union - Intl Results'!B:B,E687,'Rugby Union - Intl Results'!H:H,B687,'Rugby Union - Intl Results'!C:C,"D")</f>
        <v>0</v>
      </c>
      <c r="I687">
        <f>COUNTIFS('Rugby Union - Intl Results'!B:B,E687,'Rugby Union - Intl Results'!H:H,B687,'Rugby Union - Intl Results'!C:C,"L")</f>
        <v>3</v>
      </c>
      <c r="J687">
        <f>SUMIFS('Rugby Union - Intl Results'!E:E,'Rugby Union - Intl Results'!B:B,E687,'Rugby Union - Intl Results'!H:H,B687)</f>
        <v>93</v>
      </c>
      <c r="K687">
        <f>SUMIFS('Rugby Union - Intl Results'!F:F,'Rugby Union - Intl Results'!B:B,E687,'Rugby Union - Intl Results'!H:H,B687)</f>
        <v>99</v>
      </c>
      <c r="L687">
        <f t="shared" si="28"/>
        <v>-6</v>
      </c>
      <c r="O687" t="s">
        <v>30</v>
      </c>
      <c r="U687" s="95"/>
      <c r="V687" s="95"/>
      <c r="W687" s="95"/>
    </row>
    <row r="688" spans="1:23" x14ac:dyDescent="0.25">
      <c r="A688">
        <v>2008</v>
      </c>
      <c r="B688" t="s">
        <v>2808</v>
      </c>
      <c r="D688">
        <v>5</v>
      </c>
      <c r="E688" t="s">
        <v>503</v>
      </c>
      <c r="F688" s="1">
        <f t="shared" si="31"/>
        <v>2</v>
      </c>
      <c r="G688">
        <f>COUNTIFS('Rugby Union - Intl Results'!B:B,E688,'Rugby Union - Intl Results'!H:H,B688,'Rugby Union - Intl Results'!C:C,"W")</f>
        <v>1</v>
      </c>
      <c r="H688">
        <f>COUNTIFS('Rugby Union - Intl Results'!B:B,E688,'Rugby Union - Intl Results'!H:H,B688,'Rugby Union - Intl Results'!C:C,"D")</f>
        <v>0</v>
      </c>
      <c r="I688">
        <f>COUNTIFS('Rugby Union - Intl Results'!B:B,E688,'Rugby Union - Intl Results'!H:H,B688,'Rugby Union - Intl Results'!C:C,"L")</f>
        <v>4</v>
      </c>
      <c r="J688">
        <f>SUMIFS('Rugby Union - Intl Results'!E:E,'Rugby Union - Intl Results'!B:B,E688,'Rugby Union - Intl Results'!H:H,B688)</f>
        <v>69</v>
      </c>
      <c r="K688">
        <f>SUMIFS('Rugby Union - Intl Results'!F:F,'Rugby Union - Intl Results'!B:B,E688,'Rugby Union - Intl Results'!H:H,B688)</f>
        <v>123</v>
      </c>
      <c r="L688">
        <f t="shared" si="28"/>
        <v>-54</v>
      </c>
      <c r="O688" t="s">
        <v>30</v>
      </c>
      <c r="U688" s="95"/>
      <c r="V688" s="95"/>
      <c r="W688" s="95"/>
    </row>
    <row r="689" spans="1:23" x14ac:dyDescent="0.25">
      <c r="A689">
        <v>2008</v>
      </c>
      <c r="B689" t="s">
        <v>2808</v>
      </c>
      <c r="D689">
        <v>6</v>
      </c>
      <c r="E689" t="s">
        <v>171</v>
      </c>
      <c r="F689" s="1">
        <f t="shared" si="31"/>
        <v>2</v>
      </c>
      <c r="G689">
        <f>COUNTIFS('Rugby Union - Intl Results'!B:B,E689,'Rugby Union - Intl Results'!H:H,B689,'Rugby Union - Intl Results'!C:C,"W")</f>
        <v>1</v>
      </c>
      <c r="H689">
        <f>COUNTIFS('Rugby Union - Intl Results'!B:B,E689,'Rugby Union - Intl Results'!H:H,B689,'Rugby Union - Intl Results'!C:C,"D")</f>
        <v>0</v>
      </c>
      <c r="I689">
        <f>COUNTIFS('Rugby Union - Intl Results'!B:B,E689,'Rugby Union - Intl Results'!H:H,B689,'Rugby Union - Intl Results'!C:C,"L")</f>
        <v>4</v>
      </c>
      <c r="J689">
        <f>SUMIFS('Rugby Union - Intl Results'!E:E,'Rugby Union - Intl Results'!B:B,E689,'Rugby Union - Intl Results'!H:H,B689)</f>
        <v>74</v>
      </c>
      <c r="K689">
        <f>SUMIFS('Rugby Union - Intl Results'!F:F,'Rugby Union - Intl Results'!B:B,E689,'Rugby Union - Intl Results'!H:H,B689)</f>
        <v>131</v>
      </c>
      <c r="L689">
        <f t="shared" si="28"/>
        <v>-57</v>
      </c>
      <c r="O689" t="s">
        <v>30</v>
      </c>
      <c r="U689" s="95"/>
      <c r="V689" s="95"/>
      <c r="W689" s="95"/>
    </row>
    <row r="690" spans="1:23" x14ac:dyDescent="0.25">
      <c r="A690">
        <v>2008</v>
      </c>
      <c r="B690" t="s">
        <v>2774</v>
      </c>
      <c r="D690">
        <v>1</v>
      </c>
      <c r="E690" t="s">
        <v>1787</v>
      </c>
      <c r="F690" s="97">
        <f>G690*4+H690*2+M690+SUMIFS('Rugby Union - Intl Results'!U:U,'Rugby Union - Intl Results'!B:B,E690,'Rugby Union - Intl Results'!H:H,B690)+IF(G690=5,3,0)</f>
        <v>19</v>
      </c>
      <c r="G690">
        <f>COUNTIFS('Rugby Union - Intl Results'!B:B,E690,'Rugby Union - Intl Results'!H:H,B690,'Rugby Union - Intl Results'!C:C,"W")</f>
        <v>4</v>
      </c>
      <c r="H690">
        <f>COUNTIFS('Rugby Union - Intl Results'!B:B,E690,'Rugby Union - Intl Results'!H:H,B690,'Rugby Union - Intl Results'!C:C,"D")</f>
        <v>0</v>
      </c>
      <c r="I690">
        <f>COUNTIFS('Rugby Union - Intl Results'!B:B,E690,'Rugby Union - Intl Results'!H:H,B690,'Rugby Union - Intl Results'!C:C,"L")</f>
        <v>2</v>
      </c>
      <c r="J690">
        <f>SUMIFS('Rugby Union - Intl Results'!E:E,'Rugby Union - Intl Results'!B:B,E690,'Rugby Union - Intl Results'!H:H,B690)</f>
        <v>152</v>
      </c>
      <c r="K690">
        <f>SUMIFS('Rugby Union - Intl Results'!F:F,'Rugby Union - Intl Results'!B:B,E690,'Rugby Union - Intl Results'!H:H,B690)</f>
        <v>106</v>
      </c>
      <c r="L690">
        <f t="shared" si="28"/>
        <v>46</v>
      </c>
      <c r="M690">
        <v>2</v>
      </c>
      <c r="N690">
        <f>SUMIFS('Rugby Union - Intl Results'!U:U,'Rugby Union - Intl Results'!B:B,E690,'Rugby Union - Intl Results'!H:H,B690)</f>
        <v>1</v>
      </c>
      <c r="P690" t="s">
        <v>30</v>
      </c>
      <c r="U690" s="95" t="s">
        <v>30</v>
      </c>
      <c r="V690" s="95"/>
      <c r="W690" s="95"/>
    </row>
    <row r="691" spans="1:23" x14ac:dyDescent="0.25">
      <c r="A691">
        <v>2008</v>
      </c>
      <c r="B691" t="s">
        <v>2774</v>
      </c>
      <c r="D691">
        <v>2</v>
      </c>
      <c r="E691" t="s">
        <v>1824</v>
      </c>
      <c r="F691" s="97">
        <f>G691*4+H691*2+M691+SUMIFS('Rugby Union - Intl Results'!U:U,'Rugby Union - Intl Results'!B:B,E691,'Rugby Union - Intl Results'!H:H,B691)+IF(G691=5,3,0)</f>
        <v>14</v>
      </c>
      <c r="G691">
        <f>COUNTIFS('Rugby Union - Intl Results'!B:B,E691,'Rugby Union - Intl Results'!H:H,B691,'Rugby Union - Intl Results'!C:C,"W")</f>
        <v>3</v>
      </c>
      <c r="H691">
        <f>COUNTIFS('Rugby Union - Intl Results'!B:B,E691,'Rugby Union - Intl Results'!H:H,B691,'Rugby Union - Intl Results'!C:C,"D")</f>
        <v>0</v>
      </c>
      <c r="I691">
        <f>COUNTIFS('Rugby Union - Intl Results'!B:B,E691,'Rugby Union - Intl Results'!H:H,B691,'Rugby Union - Intl Results'!C:C,"L")</f>
        <v>3</v>
      </c>
      <c r="J691">
        <f>SUMIFS('Rugby Union - Intl Results'!E:E,'Rugby Union - Intl Results'!B:B,E691,'Rugby Union - Intl Results'!H:H,B691)</f>
        <v>119</v>
      </c>
      <c r="K691">
        <f>SUMIFS('Rugby Union - Intl Results'!F:F,'Rugby Union - Intl Results'!B:B,E691,'Rugby Union - Intl Results'!H:H,B691)</f>
        <v>163</v>
      </c>
      <c r="L691">
        <f t="shared" si="28"/>
        <v>-44</v>
      </c>
      <c r="M691">
        <v>1</v>
      </c>
      <c r="N691">
        <f>SUMIFS('Rugby Union - Intl Results'!U:U,'Rugby Union - Intl Results'!B:B,E691,'Rugby Union - Intl Results'!H:H,B691)</f>
        <v>1</v>
      </c>
      <c r="P691" t="s">
        <v>30</v>
      </c>
      <c r="U691" s="95"/>
      <c r="V691" s="95"/>
      <c r="W691" s="95"/>
    </row>
    <row r="692" spans="1:23" x14ac:dyDescent="0.25">
      <c r="A692">
        <v>2008</v>
      </c>
      <c r="B692" t="s">
        <v>2774</v>
      </c>
      <c r="D692">
        <v>3</v>
      </c>
      <c r="E692" t="s">
        <v>1828</v>
      </c>
      <c r="F692" s="97">
        <f>G692*4+H692*2+M692+SUMIFS('Rugby Union - Intl Results'!U:U,'Rugby Union - Intl Results'!B:B,E692,'Rugby Union - Intl Results'!H:H,B692)+IF(G692=5,3,0)</f>
        <v>10</v>
      </c>
      <c r="G692">
        <f>COUNTIFS('Rugby Union - Intl Results'!B:B,E692,'Rugby Union - Intl Results'!H:H,B692,'Rugby Union - Intl Results'!C:C,"W")</f>
        <v>2</v>
      </c>
      <c r="H692">
        <f>COUNTIFS('Rugby Union - Intl Results'!B:B,E692,'Rugby Union - Intl Results'!H:H,B692,'Rugby Union - Intl Results'!C:C,"D")</f>
        <v>0</v>
      </c>
      <c r="I692">
        <f>COUNTIFS('Rugby Union - Intl Results'!B:B,E692,'Rugby Union - Intl Results'!H:H,B692,'Rugby Union - Intl Results'!C:C,"L")</f>
        <v>4</v>
      </c>
      <c r="J692">
        <f>SUMIFS('Rugby Union - Intl Results'!E:E,'Rugby Union - Intl Results'!B:B,E692,'Rugby Union - Intl Results'!H:H,B692)</f>
        <v>115</v>
      </c>
      <c r="K692">
        <f>SUMIFS('Rugby Union - Intl Results'!F:F,'Rugby Union - Intl Results'!B:B,E692,'Rugby Union - Intl Results'!H:H,B692)</f>
        <v>117</v>
      </c>
      <c r="L692">
        <f t="shared" si="28"/>
        <v>-2</v>
      </c>
      <c r="M692">
        <v>1</v>
      </c>
      <c r="N692">
        <f>SUMIFS('Rugby Union - Intl Results'!U:U,'Rugby Union - Intl Results'!B:B,E692,'Rugby Union - Intl Results'!H:H,B692)</f>
        <v>1</v>
      </c>
      <c r="P692" t="s">
        <v>30</v>
      </c>
      <c r="U692" s="95"/>
      <c r="V692" s="95"/>
      <c r="W692" s="95"/>
    </row>
    <row r="693" spans="1:23" x14ac:dyDescent="0.25">
      <c r="A693">
        <v>2009</v>
      </c>
      <c r="B693" t="s">
        <v>2807</v>
      </c>
      <c r="D693">
        <v>1</v>
      </c>
      <c r="E693" t="s">
        <v>1825</v>
      </c>
      <c r="F693" s="1">
        <f t="shared" ref="F693:F698" si="32">G693*2+H693</f>
        <v>10</v>
      </c>
      <c r="G693">
        <f>COUNTIFS('Rugby Union - Intl Results'!B:B,E693,'Rugby Union - Intl Results'!H:H,B693,'Rugby Union - Intl Results'!C:C,"W")</f>
        <v>5</v>
      </c>
      <c r="H693">
        <f>COUNTIFS('Rugby Union - Intl Results'!B:B,E693,'Rugby Union - Intl Results'!H:H,B693,'Rugby Union - Intl Results'!C:C,"D")</f>
        <v>0</v>
      </c>
      <c r="I693">
        <f>COUNTIFS('Rugby Union - Intl Results'!B:B,E693,'Rugby Union - Intl Results'!H:H,B693,'Rugby Union - Intl Results'!C:C,"L")</f>
        <v>0</v>
      </c>
      <c r="J693">
        <f>SUMIFS('Rugby Union - Intl Results'!E:E,'Rugby Union - Intl Results'!B:B,E693,'Rugby Union - Intl Results'!H:H,B693)</f>
        <v>121</v>
      </c>
      <c r="K693">
        <f>SUMIFS('Rugby Union - Intl Results'!F:F,'Rugby Union - Intl Results'!B:B,E693,'Rugby Union - Intl Results'!H:H,B693)</f>
        <v>73</v>
      </c>
      <c r="L693">
        <f t="shared" si="28"/>
        <v>48</v>
      </c>
      <c r="O693" t="s">
        <v>30</v>
      </c>
      <c r="U693" s="95" t="s">
        <v>30</v>
      </c>
      <c r="V693" s="95" t="s">
        <v>30</v>
      </c>
      <c r="W693" s="95" t="s">
        <v>30</v>
      </c>
    </row>
    <row r="694" spans="1:23" x14ac:dyDescent="0.25">
      <c r="A694">
        <v>2009</v>
      </c>
      <c r="B694" t="s">
        <v>2807</v>
      </c>
      <c r="D694">
        <v>2</v>
      </c>
      <c r="E694" t="s">
        <v>376</v>
      </c>
      <c r="F694" s="1">
        <f t="shared" si="32"/>
        <v>6</v>
      </c>
      <c r="G694">
        <f>COUNTIFS('Rugby Union - Intl Results'!B:B,E694,'Rugby Union - Intl Results'!H:H,B694,'Rugby Union - Intl Results'!C:C,"W")</f>
        <v>3</v>
      </c>
      <c r="H694">
        <f>COUNTIFS('Rugby Union - Intl Results'!B:B,E694,'Rugby Union - Intl Results'!H:H,B694,'Rugby Union - Intl Results'!C:C,"D")</f>
        <v>0</v>
      </c>
      <c r="I694">
        <f>COUNTIFS('Rugby Union - Intl Results'!B:B,E694,'Rugby Union - Intl Results'!H:H,B694,'Rugby Union - Intl Results'!C:C,"L")</f>
        <v>2</v>
      </c>
      <c r="J694">
        <f>SUMIFS('Rugby Union - Intl Results'!E:E,'Rugby Union - Intl Results'!B:B,E694,'Rugby Union - Intl Results'!H:H,B694)</f>
        <v>124</v>
      </c>
      <c r="K694">
        <f>SUMIFS('Rugby Union - Intl Results'!F:F,'Rugby Union - Intl Results'!B:B,E694,'Rugby Union - Intl Results'!H:H,B694)</f>
        <v>70</v>
      </c>
      <c r="L694">
        <f t="shared" si="28"/>
        <v>54</v>
      </c>
      <c r="O694" t="s">
        <v>30</v>
      </c>
      <c r="U694" s="95"/>
      <c r="V694" s="95"/>
      <c r="W694" s="95"/>
    </row>
    <row r="695" spans="1:23" x14ac:dyDescent="0.25">
      <c r="A695">
        <v>2009</v>
      </c>
      <c r="B695" t="s">
        <v>2807</v>
      </c>
      <c r="D695">
        <v>3</v>
      </c>
      <c r="E695" t="s">
        <v>164</v>
      </c>
      <c r="F695" s="1">
        <f t="shared" si="32"/>
        <v>6</v>
      </c>
      <c r="G695">
        <f>COUNTIFS('Rugby Union - Intl Results'!B:B,E695,'Rugby Union - Intl Results'!H:H,B695,'Rugby Union - Intl Results'!C:C,"W")</f>
        <v>3</v>
      </c>
      <c r="H695">
        <f>COUNTIFS('Rugby Union - Intl Results'!B:B,E695,'Rugby Union - Intl Results'!H:H,B695,'Rugby Union - Intl Results'!C:C,"D")</f>
        <v>0</v>
      </c>
      <c r="I695">
        <f>COUNTIFS('Rugby Union - Intl Results'!B:B,E695,'Rugby Union - Intl Results'!H:H,B695,'Rugby Union - Intl Results'!C:C,"L")</f>
        <v>2</v>
      </c>
      <c r="J695">
        <f>SUMIFS('Rugby Union - Intl Results'!E:E,'Rugby Union - Intl Results'!B:B,E695,'Rugby Union - Intl Results'!H:H,B695)</f>
        <v>124</v>
      </c>
      <c r="K695">
        <f>SUMIFS('Rugby Union - Intl Results'!F:F,'Rugby Union - Intl Results'!B:B,E695,'Rugby Union - Intl Results'!H:H,B695)</f>
        <v>101</v>
      </c>
      <c r="L695">
        <f t="shared" si="28"/>
        <v>23</v>
      </c>
      <c r="O695" t="s">
        <v>30</v>
      </c>
      <c r="U695" s="95"/>
      <c r="V695" s="95"/>
      <c r="W695" s="95"/>
    </row>
    <row r="696" spans="1:23" x14ac:dyDescent="0.25">
      <c r="A696">
        <v>2009</v>
      </c>
      <c r="B696" t="s">
        <v>2807</v>
      </c>
      <c r="D696">
        <v>4</v>
      </c>
      <c r="E696" t="s">
        <v>1264</v>
      </c>
      <c r="F696" s="1">
        <f t="shared" si="32"/>
        <v>6</v>
      </c>
      <c r="G696">
        <f>COUNTIFS('Rugby Union - Intl Results'!B:B,E696,'Rugby Union - Intl Results'!H:H,B696,'Rugby Union - Intl Results'!C:C,"W")</f>
        <v>3</v>
      </c>
      <c r="H696">
        <f>COUNTIFS('Rugby Union - Intl Results'!B:B,E696,'Rugby Union - Intl Results'!H:H,B696,'Rugby Union - Intl Results'!C:C,"D")</f>
        <v>0</v>
      </c>
      <c r="I696">
        <f>COUNTIFS('Rugby Union - Intl Results'!B:B,E696,'Rugby Union - Intl Results'!H:H,B696,'Rugby Union - Intl Results'!C:C,"L")</f>
        <v>2</v>
      </c>
      <c r="J696">
        <f>SUMIFS('Rugby Union - Intl Results'!E:E,'Rugby Union - Intl Results'!B:B,E696,'Rugby Union - Intl Results'!H:H,B696)</f>
        <v>100</v>
      </c>
      <c r="K696">
        <f>SUMIFS('Rugby Union - Intl Results'!F:F,'Rugby Union - Intl Results'!B:B,E696,'Rugby Union - Intl Results'!H:H,B696)</f>
        <v>81</v>
      </c>
      <c r="L696">
        <f t="shared" si="28"/>
        <v>19</v>
      </c>
      <c r="O696" t="s">
        <v>30</v>
      </c>
      <c r="U696" s="95"/>
      <c r="V696" s="95"/>
      <c r="W696" s="95"/>
    </row>
    <row r="697" spans="1:23" x14ac:dyDescent="0.25">
      <c r="A697">
        <v>2009</v>
      </c>
      <c r="B697" t="s">
        <v>2807</v>
      </c>
      <c r="D697">
        <v>5</v>
      </c>
      <c r="E697" t="s">
        <v>503</v>
      </c>
      <c r="F697" s="1">
        <f t="shared" si="32"/>
        <v>2</v>
      </c>
      <c r="G697">
        <f>COUNTIFS('Rugby Union - Intl Results'!B:B,E697,'Rugby Union - Intl Results'!H:H,B697,'Rugby Union - Intl Results'!C:C,"W")</f>
        <v>1</v>
      </c>
      <c r="H697">
        <f>COUNTIFS('Rugby Union - Intl Results'!B:B,E697,'Rugby Union - Intl Results'!H:H,B697,'Rugby Union - Intl Results'!C:C,"D")</f>
        <v>0</v>
      </c>
      <c r="I697">
        <f>COUNTIFS('Rugby Union - Intl Results'!B:B,E697,'Rugby Union - Intl Results'!H:H,B697,'Rugby Union - Intl Results'!C:C,"L")</f>
        <v>4</v>
      </c>
      <c r="J697">
        <f>SUMIFS('Rugby Union - Intl Results'!E:E,'Rugby Union - Intl Results'!B:B,E697,'Rugby Union - Intl Results'!H:H,B697)</f>
        <v>79</v>
      </c>
      <c r="K697">
        <f>SUMIFS('Rugby Union - Intl Results'!F:F,'Rugby Union - Intl Results'!B:B,E697,'Rugby Union - Intl Results'!H:H,B697)</f>
        <v>102</v>
      </c>
      <c r="L697">
        <f t="shared" si="28"/>
        <v>-23</v>
      </c>
      <c r="O697" t="s">
        <v>30</v>
      </c>
      <c r="U697" s="95"/>
      <c r="V697" s="95"/>
      <c r="W697" s="95"/>
    </row>
    <row r="698" spans="1:23" x14ac:dyDescent="0.25">
      <c r="A698">
        <v>2009</v>
      </c>
      <c r="B698" t="s">
        <v>2807</v>
      </c>
      <c r="D698">
        <v>6</v>
      </c>
      <c r="E698" t="s">
        <v>171</v>
      </c>
      <c r="F698" s="1">
        <f t="shared" si="32"/>
        <v>0</v>
      </c>
      <c r="G698">
        <f>COUNTIFS('Rugby Union - Intl Results'!B:B,E698,'Rugby Union - Intl Results'!H:H,B698,'Rugby Union - Intl Results'!C:C,"W")</f>
        <v>0</v>
      </c>
      <c r="H698">
        <f>COUNTIFS('Rugby Union - Intl Results'!B:B,E698,'Rugby Union - Intl Results'!H:H,B698,'Rugby Union - Intl Results'!C:C,"D")</f>
        <v>0</v>
      </c>
      <c r="I698">
        <f>COUNTIFS('Rugby Union - Intl Results'!B:B,E698,'Rugby Union - Intl Results'!H:H,B698,'Rugby Union - Intl Results'!C:C,"L")</f>
        <v>5</v>
      </c>
      <c r="J698">
        <f>SUMIFS('Rugby Union - Intl Results'!E:E,'Rugby Union - Intl Results'!B:B,E698,'Rugby Union - Intl Results'!H:H,B698)</f>
        <v>49</v>
      </c>
      <c r="K698">
        <f>SUMIFS('Rugby Union - Intl Results'!F:F,'Rugby Union - Intl Results'!B:B,E698,'Rugby Union - Intl Results'!H:H,B698)</f>
        <v>170</v>
      </c>
      <c r="L698">
        <f t="shared" si="28"/>
        <v>-121</v>
      </c>
      <c r="O698" t="s">
        <v>30</v>
      </c>
      <c r="U698" s="95"/>
      <c r="V698" s="95"/>
      <c r="W698" s="95"/>
    </row>
    <row r="699" spans="1:23" x14ac:dyDescent="0.25">
      <c r="A699">
        <v>2009</v>
      </c>
      <c r="B699" t="s">
        <v>2773</v>
      </c>
      <c r="D699">
        <v>1</v>
      </c>
      <c r="E699" t="s">
        <v>1828</v>
      </c>
      <c r="F699" s="97">
        <f>G699*4+H699*2+M699+SUMIFS('Rugby Union - Intl Results'!U:U,'Rugby Union - Intl Results'!B:B,E699,'Rugby Union - Intl Results'!H:H,B699)+IF(G699=5,3,0)</f>
        <v>24</v>
      </c>
      <c r="G699">
        <f>COUNTIFS('Rugby Union - Intl Results'!B:B,E699,'Rugby Union - Intl Results'!H:H,B699,'Rugby Union - Intl Results'!C:C,"W")</f>
        <v>5</v>
      </c>
      <c r="H699">
        <f>COUNTIFS('Rugby Union - Intl Results'!B:B,E699,'Rugby Union - Intl Results'!H:H,B699,'Rugby Union - Intl Results'!C:C,"D")</f>
        <v>0</v>
      </c>
      <c r="I699">
        <f>COUNTIFS('Rugby Union - Intl Results'!B:B,E699,'Rugby Union - Intl Results'!H:H,B699,'Rugby Union - Intl Results'!C:C,"L")</f>
        <v>1</v>
      </c>
      <c r="J699">
        <f>SUMIFS('Rugby Union - Intl Results'!E:E,'Rugby Union - Intl Results'!B:B,E699,'Rugby Union - Intl Results'!H:H,B699)</f>
        <v>158</v>
      </c>
      <c r="K699">
        <f>SUMIFS('Rugby Union - Intl Results'!F:F,'Rugby Union - Intl Results'!B:B,E699,'Rugby Union - Intl Results'!H:H,B699)</f>
        <v>130</v>
      </c>
      <c r="L699">
        <f t="shared" si="28"/>
        <v>28</v>
      </c>
      <c r="M699">
        <v>1</v>
      </c>
      <c r="N699">
        <f>SUMIFS('Rugby Union - Intl Results'!U:U,'Rugby Union - Intl Results'!B:B,E699,'Rugby Union - Intl Results'!H:H,B699)</f>
        <v>0</v>
      </c>
      <c r="P699" t="s">
        <v>30</v>
      </c>
      <c r="U699" s="95" t="s">
        <v>30</v>
      </c>
      <c r="V699" s="95"/>
      <c r="W699" s="95"/>
    </row>
    <row r="700" spans="1:23" x14ac:dyDescent="0.25">
      <c r="A700">
        <v>2009</v>
      </c>
      <c r="B700" t="s">
        <v>2773</v>
      </c>
      <c r="D700">
        <v>2</v>
      </c>
      <c r="E700" t="s">
        <v>1787</v>
      </c>
      <c r="F700" s="97">
        <f>G700*4+H700*2+M700+SUMIFS('Rugby Union - Intl Results'!U:U,'Rugby Union - Intl Results'!B:B,E700,'Rugby Union - Intl Results'!H:H,B700)+IF(G700=5,3,0)</f>
        <v>13</v>
      </c>
      <c r="G700">
        <f>COUNTIFS('Rugby Union - Intl Results'!B:B,E700,'Rugby Union - Intl Results'!H:H,B700,'Rugby Union - Intl Results'!C:C,"W")</f>
        <v>3</v>
      </c>
      <c r="H700">
        <f>COUNTIFS('Rugby Union - Intl Results'!B:B,E700,'Rugby Union - Intl Results'!H:H,B700,'Rugby Union - Intl Results'!C:C,"D")</f>
        <v>0</v>
      </c>
      <c r="I700">
        <f>COUNTIFS('Rugby Union - Intl Results'!B:B,E700,'Rugby Union - Intl Results'!H:H,B700,'Rugby Union - Intl Results'!C:C,"L")</f>
        <v>3</v>
      </c>
      <c r="J700">
        <f>SUMIFS('Rugby Union - Intl Results'!E:E,'Rugby Union - Intl Results'!B:B,E700,'Rugby Union - Intl Results'!H:H,B700)</f>
        <v>141</v>
      </c>
      <c r="K700">
        <f>SUMIFS('Rugby Union - Intl Results'!F:F,'Rugby Union - Intl Results'!B:B,E700,'Rugby Union - Intl Results'!H:H,B700)</f>
        <v>131</v>
      </c>
      <c r="L700">
        <f t="shared" si="28"/>
        <v>10</v>
      </c>
      <c r="M700">
        <v>0</v>
      </c>
      <c r="N700">
        <f>SUMIFS('Rugby Union - Intl Results'!U:U,'Rugby Union - Intl Results'!B:B,E700,'Rugby Union - Intl Results'!H:H,B700)</f>
        <v>1</v>
      </c>
      <c r="P700" t="s">
        <v>30</v>
      </c>
      <c r="U700" s="95"/>
      <c r="V700" s="95"/>
      <c r="W700" s="95"/>
    </row>
    <row r="701" spans="1:23" x14ac:dyDescent="0.25">
      <c r="A701">
        <v>2009</v>
      </c>
      <c r="B701" t="s">
        <v>2773</v>
      </c>
      <c r="D701">
        <v>3</v>
      </c>
      <c r="E701" t="s">
        <v>1824</v>
      </c>
      <c r="F701" s="97">
        <f>G701*4+H701*2+M701+SUMIFS('Rugby Union - Intl Results'!U:U,'Rugby Union - Intl Results'!B:B,E701,'Rugby Union - Intl Results'!H:H,B701)+IF(G701=5,3,0)</f>
        <v>7</v>
      </c>
      <c r="G701">
        <f>COUNTIFS('Rugby Union - Intl Results'!B:B,E701,'Rugby Union - Intl Results'!H:H,B701,'Rugby Union - Intl Results'!C:C,"W")</f>
        <v>1</v>
      </c>
      <c r="H701">
        <f>COUNTIFS('Rugby Union - Intl Results'!B:B,E701,'Rugby Union - Intl Results'!H:H,B701,'Rugby Union - Intl Results'!C:C,"D")</f>
        <v>0</v>
      </c>
      <c r="I701">
        <f>COUNTIFS('Rugby Union - Intl Results'!B:B,E701,'Rugby Union - Intl Results'!H:H,B701,'Rugby Union - Intl Results'!C:C,"L")</f>
        <v>5</v>
      </c>
      <c r="J701">
        <f>SUMIFS('Rugby Union - Intl Results'!E:E,'Rugby Union - Intl Results'!B:B,E701,'Rugby Union - Intl Results'!H:H,B701)</f>
        <v>103</v>
      </c>
      <c r="K701">
        <f>SUMIFS('Rugby Union - Intl Results'!F:F,'Rugby Union - Intl Results'!B:B,E701,'Rugby Union - Intl Results'!H:H,B701)</f>
        <v>141</v>
      </c>
      <c r="L701">
        <f t="shared" si="28"/>
        <v>-38</v>
      </c>
      <c r="M701">
        <v>0</v>
      </c>
      <c r="N701">
        <f>SUMIFS('Rugby Union - Intl Results'!U:U,'Rugby Union - Intl Results'!B:B,E701,'Rugby Union - Intl Results'!H:H,B701)</f>
        <v>3</v>
      </c>
      <c r="P701" t="s">
        <v>30</v>
      </c>
      <c r="U701" s="95"/>
      <c r="V701" s="95"/>
      <c r="W701" s="95"/>
    </row>
    <row r="702" spans="1:23" x14ac:dyDescent="0.25">
      <c r="A702">
        <v>2010</v>
      </c>
      <c r="B702" t="s">
        <v>2806</v>
      </c>
      <c r="D702">
        <v>1</v>
      </c>
      <c r="E702" t="s">
        <v>164</v>
      </c>
      <c r="F702" s="1">
        <f t="shared" ref="F702:F707" si="33">G702*2+H702</f>
        <v>10</v>
      </c>
      <c r="G702">
        <f>COUNTIFS('Rugby Union - Intl Results'!B:B,E702,'Rugby Union - Intl Results'!H:H,B702,'Rugby Union - Intl Results'!C:C,"W")</f>
        <v>5</v>
      </c>
      <c r="H702">
        <f>COUNTIFS('Rugby Union - Intl Results'!B:B,E702,'Rugby Union - Intl Results'!H:H,B702,'Rugby Union - Intl Results'!C:C,"D")</f>
        <v>0</v>
      </c>
      <c r="I702">
        <f>COUNTIFS('Rugby Union - Intl Results'!B:B,E702,'Rugby Union - Intl Results'!H:H,B702,'Rugby Union - Intl Results'!C:C,"L")</f>
        <v>0</v>
      </c>
      <c r="J702">
        <f>SUMIFS('Rugby Union - Intl Results'!E:E,'Rugby Union - Intl Results'!B:B,E702,'Rugby Union - Intl Results'!H:H,B702)</f>
        <v>135</v>
      </c>
      <c r="K702">
        <f>SUMIFS('Rugby Union - Intl Results'!F:F,'Rugby Union - Intl Results'!B:B,E702,'Rugby Union - Intl Results'!H:H,B702)</f>
        <v>69</v>
      </c>
      <c r="L702">
        <f t="shared" si="28"/>
        <v>66</v>
      </c>
      <c r="O702" t="s">
        <v>30</v>
      </c>
      <c r="U702" s="95" t="s">
        <v>30</v>
      </c>
      <c r="V702" s="95"/>
      <c r="W702" s="95" t="s">
        <v>30</v>
      </c>
    </row>
    <row r="703" spans="1:23" x14ac:dyDescent="0.25">
      <c r="A703">
        <v>2010</v>
      </c>
      <c r="B703" t="s">
        <v>2806</v>
      </c>
      <c r="D703">
        <v>2</v>
      </c>
      <c r="E703" t="s">
        <v>1825</v>
      </c>
      <c r="F703" s="1">
        <f t="shared" si="33"/>
        <v>6</v>
      </c>
      <c r="G703">
        <f>COUNTIFS('Rugby Union - Intl Results'!B:B,E703,'Rugby Union - Intl Results'!H:H,B703,'Rugby Union - Intl Results'!C:C,"W")</f>
        <v>3</v>
      </c>
      <c r="H703">
        <f>COUNTIFS('Rugby Union - Intl Results'!B:B,E703,'Rugby Union - Intl Results'!H:H,B703,'Rugby Union - Intl Results'!C:C,"D")</f>
        <v>0</v>
      </c>
      <c r="I703">
        <f>COUNTIFS('Rugby Union - Intl Results'!B:B,E703,'Rugby Union - Intl Results'!H:H,B703,'Rugby Union - Intl Results'!C:C,"L")</f>
        <v>2</v>
      </c>
      <c r="J703">
        <f>SUMIFS('Rugby Union - Intl Results'!E:E,'Rugby Union - Intl Results'!B:B,E703,'Rugby Union - Intl Results'!H:H,B703)</f>
        <v>106</v>
      </c>
      <c r="K703">
        <f>SUMIFS('Rugby Union - Intl Results'!F:F,'Rugby Union - Intl Results'!B:B,E703,'Rugby Union - Intl Results'!H:H,B703)</f>
        <v>95</v>
      </c>
      <c r="L703">
        <f t="shared" si="28"/>
        <v>11</v>
      </c>
      <c r="O703" t="s">
        <v>30</v>
      </c>
      <c r="U703" s="95"/>
      <c r="V703" s="95"/>
      <c r="W703" s="95"/>
    </row>
    <row r="704" spans="1:23" x14ac:dyDescent="0.25">
      <c r="A704">
        <v>2010</v>
      </c>
      <c r="B704" t="s">
        <v>2806</v>
      </c>
      <c r="D704">
        <v>3</v>
      </c>
      <c r="E704" t="s">
        <v>376</v>
      </c>
      <c r="F704" s="1">
        <f t="shared" si="33"/>
        <v>5</v>
      </c>
      <c r="G704">
        <f>COUNTIFS('Rugby Union - Intl Results'!B:B,E704,'Rugby Union - Intl Results'!H:H,B704,'Rugby Union - Intl Results'!C:C,"W")</f>
        <v>2</v>
      </c>
      <c r="H704">
        <f>COUNTIFS('Rugby Union - Intl Results'!B:B,E704,'Rugby Union - Intl Results'!H:H,B704,'Rugby Union - Intl Results'!C:C,"D")</f>
        <v>1</v>
      </c>
      <c r="I704">
        <f>COUNTIFS('Rugby Union - Intl Results'!B:B,E704,'Rugby Union - Intl Results'!H:H,B704,'Rugby Union - Intl Results'!C:C,"L")</f>
        <v>2</v>
      </c>
      <c r="J704">
        <f>SUMIFS('Rugby Union - Intl Results'!E:E,'Rugby Union - Intl Results'!B:B,E704,'Rugby Union - Intl Results'!H:H,B704)</f>
        <v>88</v>
      </c>
      <c r="K704">
        <f>SUMIFS('Rugby Union - Intl Results'!F:F,'Rugby Union - Intl Results'!B:B,E704,'Rugby Union - Intl Results'!H:H,B704)</f>
        <v>76</v>
      </c>
      <c r="L704">
        <f t="shared" si="28"/>
        <v>12</v>
      </c>
      <c r="O704" t="s">
        <v>30</v>
      </c>
      <c r="U704" s="95"/>
      <c r="V704" s="95"/>
      <c r="W704" s="95"/>
    </row>
    <row r="705" spans="1:23" x14ac:dyDescent="0.25">
      <c r="A705">
        <v>2010</v>
      </c>
      <c r="B705" t="s">
        <v>2806</v>
      </c>
      <c r="D705">
        <v>4</v>
      </c>
      <c r="E705" t="s">
        <v>1264</v>
      </c>
      <c r="F705" s="1">
        <f t="shared" si="33"/>
        <v>4</v>
      </c>
      <c r="G705">
        <f>COUNTIFS('Rugby Union - Intl Results'!B:B,E705,'Rugby Union - Intl Results'!H:H,B705,'Rugby Union - Intl Results'!C:C,"W")</f>
        <v>2</v>
      </c>
      <c r="H705">
        <f>COUNTIFS('Rugby Union - Intl Results'!B:B,E705,'Rugby Union - Intl Results'!H:H,B705,'Rugby Union - Intl Results'!C:C,"D")</f>
        <v>0</v>
      </c>
      <c r="I705">
        <f>COUNTIFS('Rugby Union - Intl Results'!B:B,E705,'Rugby Union - Intl Results'!H:H,B705,'Rugby Union - Intl Results'!C:C,"L")</f>
        <v>3</v>
      </c>
      <c r="J705">
        <f>SUMIFS('Rugby Union - Intl Results'!E:E,'Rugby Union - Intl Results'!B:B,E705,'Rugby Union - Intl Results'!H:H,B705)</f>
        <v>113</v>
      </c>
      <c r="K705">
        <f>SUMIFS('Rugby Union - Intl Results'!F:F,'Rugby Union - Intl Results'!B:B,E705,'Rugby Union - Intl Results'!H:H,B705)</f>
        <v>117</v>
      </c>
      <c r="L705">
        <f t="shared" si="28"/>
        <v>-4</v>
      </c>
      <c r="O705" t="s">
        <v>30</v>
      </c>
      <c r="U705" s="95"/>
      <c r="V705" s="95"/>
      <c r="W705" s="95"/>
    </row>
    <row r="706" spans="1:23" x14ac:dyDescent="0.25">
      <c r="A706">
        <v>2010</v>
      </c>
      <c r="B706" t="s">
        <v>2806</v>
      </c>
      <c r="D706">
        <v>5</v>
      </c>
      <c r="E706" t="s">
        <v>503</v>
      </c>
      <c r="F706" s="1">
        <f t="shared" si="33"/>
        <v>3</v>
      </c>
      <c r="G706">
        <f>COUNTIFS('Rugby Union - Intl Results'!B:B,E706,'Rugby Union - Intl Results'!H:H,B706,'Rugby Union - Intl Results'!C:C,"W")</f>
        <v>1</v>
      </c>
      <c r="H706">
        <f>COUNTIFS('Rugby Union - Intl Results'!B:B,E706,'Rugby Union - Intl Results'!H:H,B706,'Rugby Union - Intl Results'!C:C,"D")</f>
        <v>1</v>
      </c>
      <c r="I706">
        <f>COUNTIFS('Rugby Union - Intl Results'!B:B,E706,'Rugby Union - Intl Results'!H:H,B706,'Rugby Union - Intl Results'!C:C,"L")</f>
        <v>3</v>
      </c>
      <c r="J706">
        <f>SUMIFS('Rugby Union - Intl Results'!E:E,'Rugby Union - Intl Results'!B:B,E706,'Rugby Union - Intl Results'!H:H,B706)</f>
        <v>83</v>
      </c>
      <c r="K706">
        <f>SUMIFS('Rugby Union - Intl Results'!F:F,'Rugby Union - Intl Results'!B:B,E706,'Rugby Union - Intl Results'!H:H,B706)</f>
        <v>100</v>
      </c>
      <c r="L706">
        <f t="shared" ref="L706:L769" si="34">J706-K706</f>
        <v>-17</v>
      </c>
      <c r="O706" t="s">
        <v>30</v>
      </c>
      <c r="U706" s="95"/>
      <c r="V706" s="95"/>
      <c r="W706" s="95"/>
    </row>
    <row r="707" spans="1:23" x14ac:dyDescent="0.25">
      <c r="A707">
        <v>2010</v>
      </c>
      <c r="B707" t="s">
        <v>2806</v>
      </c>
      <c r="D707">
        <v>6</v>
      </c>
      <c r="E707" t="s">
        <v>171</v>
      </c>
      <c r="F707" s="1">
        <f t="shared" si="33"/>
        <v>2</v>
      </c>
      <c r="G707">
        <f>COUNTIFS('Rugby Union - Intl Results'!B:B,E707,'Rugby Union - Intl Results'!H:H,B707,'Rugby Union - Intl Results'!C:C,"W")</f>
        <v>1</v>
      </c>
      <c r="H707">
        <f>COUNTIFS('Rugby Union - Intl Results'!B:B,E707,'Rugby Union - Intl Results'!H:H,B707,'Rugby Union - Intl Results'!C:C,"D")</f>
        <v>0</v>
      </c>
      <c r="I707">
        <f>COUNTIFS('Rugby Union - Intl Results'!B:B,E707,'Rugby Union - Intl Results'!H:H,B707,'Rugby Union - Intl Results'!C:C,"L")</f>
        <v>4</v>
      </c>
      <c r="J707">
        <f>SUMIFS('Rugby Union - Intl Results'!E:E,'Rugby Union - Intl Results'!B:B,E707,'Rugby Union - Intl Results'!H:H,B707)</f>
        <v>69</v>
      </c>
      <c r="K707">
        <f>SUMIFS('Rugby Union - Intl Results'!F:F,'Rugby Union - Intl Results'!B:B,E707,'Rugby Union - Intl Results'!H:H,B707)</f>
        <v>137</v>
      </c>
      <c r="L707">
        <f t="shared" si="34"/>
        <v>-68</v>
      </c>
      <c r="O707" t="s">
        <v>30</v>
      </c>
      <c r="U707" s="95"/>
      <c r="V707" s="95"/>
      <c r="W707" s="95"/>
    </row>
    <row r="708" spans="1:23" x14ac:dyDescent="0.25">
      <c r="A708">
        <v>2010</v>
      </c>
      <c r="B708" t="s">
        <v>2772</v>
      </c>
      <c r="D708">
        <v>1</v>
      </c>
      <c r="E708" t="s">
        <v>1787</v>
      </c>
      <c r="F708" s="97">
        <f>G708*4+H708*2+M708+SUMIFS('Rugby Union - Intl Results'!U:U,'Rugby Union - Intl Results'!B:B,E708,'Rugby Union - Intl Results'!H:H,B708)+IF(G708=5,3,0)</f>
        <v>27</v>
      </c>
      <c r="G708">
        <f>COUNTIFS('Rugby Union - Intl Results'!B:B,E708,'Rugby Union - Intl Results'!H:H,B708,'Rugby Union - Intl Results'!C:C,"W")</f>
        <v>6</v>
      </c>
      <c r="H708">
        <f>COUNTIFS('Rugby Union - Intl Results'!B:B,E708,'Rugby Union - Intl Results'!H:H,B708,'Rugby Union - Intl Results'!C:C,"D")</f>
        <v>0</v>
      </c>
      <c r="I708">
        <f>COUNTIFS('Rugby Union - Intl Results'!B:B,E708,'Rugby Union - Intl Results'!H:H,B708,'Rugby Union - Intl Results'!C:C,"L")</f>
        <v>0</v>
      </c>
      <c r="J708">
        <f>SUMIFS('Rugby Union - Intl Results'!E:E,'Rugby Union - Intl Results'!B:B,E708,'Rugby Union - Intl Results'!H:H,B708)</f>
        <v>184</v>
      </c>
      <c r="K708">
        <f>SUMIFS('Rugby Union - Intl Results'!F:F,'Rugby Union - Intl Results'!B:B,E708,'Rugby Union - Intl Results'!H:H,B708)</f>
        <v>111</v>
      </c>
      <c r="L708">
        <f t="shared" si="34"/>
        <v>73</v>
      </c>
      <c r="M708">
        <v>3</v>
      </c>
      <c r="N708">
        <f>SUMIFS('Rugby Union - Intl Results'!U:U,'Rugby Union - Intl Results'!B:B,E708,'Rugby Union - Intl Results'!H:H,B708)</f>
        <v>0</v>
      </c>
      <c r="P708" t="s">
        <v>30</v>
      </c>
      <c r="U708" s="95" t="s">
        <v>30</v>
      </c>
      <c r="V708" s="95"/>
      <c r="W708" s="95"/>
    </row>
    <row r="709" spans="1:23" x14ac:dyDescent="0.25">
      <c r="A709">
        <v>2010</v>
      </c>
      <c r="B709" t="s">
        <v>2772</v>
      </c>
      <c r="D709">
        <v>2</v>
      </c>
      <c r="E709" t="s">
        <v>1824</v>
      </c>
      <c r="F709" s="97">
        <f>G709*4+H709*2+M709+SUMIFS('Rugby Union - Intl Results'!U:U,'Rugby Union - Intl Results'!B:B,E709,'Rugby Union - Intl Results'!H:H,B709)+IF(G709=5,3,0)</f>
        <v>11</v>
      </c>
      <c r="G709">
        <f>COUNTIFS('Rugby Union - Intl Results'!B:B,E709,'Rugby Union - Intl Results'!H:H,B709,'Rugby Union - Intl Results'!C:C,"W")</f>
        <v>2</v>
      </c>
      <c r="H709">
        <f>COUNTIFS('Rugby Union - Intl Results'!B:B,E709,'Rugby Union - Intl Results'!H:H,B709,'Rugby Union - Intl Results'!C:C,"D")</f>
        <v>0</v>
      </c>
      <c r="I709">
        <f>COUNTIFS('Rugby Union - Intl Results'!B:B,E709,'Rugby Union - Intl Results'!H:H,B709,'Rugby Union - Intl Results'!C:C,"L")</f>
        <v>4</v>
      </c>
      <c r="J709">
        <f>SUMIFS('Rugby Union - Intl Results'!E:E,'Rugby Union - Intl Results'!B:B,E709,'Rugby Union - Intl Results'!H:H,B709)</f>
        <v>162</v>
      </c>
      <c r="K709">
        <f>SUMIFS('Rugby Union - Intl Results'!F:F,'Rugby Union - Intl Results'!B:B,E709,'Rugby Union - Intl Results'!H:H,B709)</f>
        <v>188</v>
      </c>
      <c r="L709">
        <f t="shared" si="34"/>
        <v>-26</v>
      </c>
      <c r="M709">
        <v>2</v>
      </c>
      <c r="N709">
        <f>SUMIFS('Rugby Union - Intl Results'!U:U,'Rugby Union - Intl Results'!B:B,E709,'Rugby Union - Intl Results'!H:H,B709)</f>
        <v>1</v>
      </c>
      <c r="P709" t="s">
        <v>30</v>
      </c>
      <c r="U709" s="95"/>
      <c r="V709" s="95"/>
      <c r="W709" s="95"/>
    </row>
    <row r="710" spans="1:23" x14ac:dyDescent="0.25">
      <c r="A710">
        <v>2010</v>
      </c>
      <c r="B710" t="s">
        <v>2772</v>
      </c>
      <c r="D710">
        <v>3</v>
      </c>
      <c r="E710" t="s">
        <v>1828</v>
      </c>
      <c r="F710" s="97">
        <f>G710*4+H710*2+M710+SUMIFS('Rugby Union - Intl Results'!U:U,'Rugby Union - Intl Results'!B:B,E710,'Rugby Union - Intl Results'!H:H,B710)+IF(G710=5,3,0)</f>
        <v>7</v>
      </c>
      <c r="G710">
        <f>COUNTIFS('Rugby Union - Intl Results'!B:B,E710,'Rugby Union - Intl Results'!H:H,B710,'Rugby Union - Intl Results'!C:C,"W")</f>
        <v>1</v>
      </c>
      <c r="H710">
        <f>COUNTIFS('Rugby Union - Intl Results'!B:B,E710,'Rugby Union - Intl Results'!H:H,B710,'Rugby Union - Intl Results'!C:C,"D")</f>
        <v>0</v>
      </c>
      <c r="I710">
        <f>COUNTIFS('Rugby Union - Intl Results'!B:B,E710,'Rugby Union - Intl Results'!H:H,B710,'Rugby Union - Intl Results'!C:C,"L")</f>
        <v>5</v>
      </c>
      <c r="J710">
        <f>SUMIFS('Rugby Union - Intl Results'!E:E,'Rugby Union - Intl Results'!B:B,E710,'Rugby Union - Intl Results'!H:H,B710)</f>
        <v>147</v>
      </c>
      <c r="K710">
        <f>SUMIFS('Rugby Union - Intl Results'!F:F,'Rugby Union - Intl Results'!B:B,E710,'Rugby Union - Intl Results'!H:H,B710)</f>
        <v>194</v>
      </c>
      <c r="L710">
        <f t="shared" si="34"/>
        <v>-47</v>
      </c>
      <c r="M710">
        <v>1</v>
      </c>
      <c r="N710">
        <f>SUMIFS('Rugby Union - Intl Results'!U:U,'Rugby Union - Intl Results'!B:B,E710,'Rugby Union - Intl Results'!H:H,B710)</f>
        <v>2</v>
      </c>
      <c r="P710" t="s">
        <v>30</v>
      </c>
      <c r="U710" s="95"/>
      <c r="V710" s="95"/>
      <c r="W710" s="95"/>
    </row>
    <row r="711" spans="1:23" x14ac:dyDescent="0.25">
      <c r="A711">
        <v>2011</v>
      </c>
      <c r="B711" t="s">
        <v>2674</v>
      </c>
      <c r="C711" t="s">
        <v>208</v>
      </c>
      <c r="E711" t="s">
        <v>1787</v>
      </c>
      <c r="F711" s="97">
        <f>G711*4+H711*2+M711+SUMIFS('Rugby Union - Intl Results'!U:U,'Rugby Union - Intl Results'!B:B,E711,'Rugby Union - Intl Results'!H:H,B711)+IF(G711=5,3,0)</f>
        <v>20</v>
      </c>
      <c r="G711">
        <f>COUNTIFS('Rugby Union - Intl Results'!B:B,E711,'Rugby Union - Intl Results'!H:H,B711,'Rugby Union - Intl Results'!C:C,"W",'Rugby Union - Intl Results'!J:J,C711)</f>
        <v>4</v>
      </c>
      <c r="H711">
        <f>COUNTIFS('Rugby Union - Intl Results'!B:B,E711,'Rugby Union - Intl Results'!H:H,B711,'Rugby Union - Intl Results'!C:C,"D",'Rugby Union - Intl Results'!J:J,C711)</f>
        <v>0</v>
      </c>
      <c r="I711">
        <f>COUNTIFS('Rugby Union - Intl Results'!B:B,E711,'Rugby Union - Intl Results'!H:H,B711,'Rugby Union - Intl Results'!C:C,"L",'Rugby Union - Intl Results'!J:J,C711)</f>
        <v>0</v>
      </c>
      <c r="J711">
        <f>SUMIFS('Rugby Union - Intl Results'!E:E,'Rugby Union - Intl Results'!B:B,E711,'Rugby Union - Intl Results'!H:H,B711,'Rugby Union - Intl Results'!J:J,C711)</f>
        <v>240</v>
      </c>
      <c r="K711">
        <f>SUMIFS('Rugby Union - Intl Results'!F:F,'Rugby Union - Intl Results'!B:B,E711,'Rugby Union - Intl Results'!H:H,B711,'Rugby Union - Intl Results'!J:J,C711)</f>
        <v>49</v>
      </c>
      <c r="L711">
        <f t="shared" si="34"/>
        <v>191</v>
      </c>
      <c r="M711">
        <v>4</v>
      </c>
      <c r="N711">
        <f>SUMIFS('Rugby Union - Intl Results'!U:U,'Rugby Union - Intl Results'!B:B,E711,'Rugby Union - Intl Results'!H:H,B711)</f>
        <v>0</v>
      </c>
      <c r="Q711" t="s">
        <v>30</v>
      </c>
      <c r="R711" t="s">
        <v>30</v>
      </c>
      <c r="S711" t="s">
        <v>30</v>
      </c>
      <c r="T711" t="s">
        <v>30</v>
      </c>
      <c r="U711" s="95" t="s">
        <v>30</v>
      </c>
      <c r="V711" s="95"/>
      <c r="W711" s="95"/>
    </row>
    <row r="712" spans="1:23" x14ac:dyDescent="0.25">
      <c r="A712">
        <v>2011</v>
      </c>
      <c r="B712" t="s">
        <v>2674</v>
      </c>
      <c r="C712" t="s">
        <v>208</v>
      </c>
      <c r="E712" t="s">
        <v>164</v>
      </c>
      <c r="F712" s="97">
        <f>G712*4+H712*2+M712+SUMIFS('Rugby Union - Intl Results'!U:U,'Rugby Union - Intl Results'!B:B,E712,'Rugby Union - Intl Results'!H:H,B712)+IF(G712=5,3,0)</f>
        <v>11</v>
      </c>
      <c r="G712">
        <f>COUNTIFS('Rugby Union - Intl Results'!B:B,E712,'Rugby Union - Intl Results'!H:H,B712,'Rugby Union - Intl Results'!C:C,"W",'Rugby Union - Intl Results'!J:J,C712)</f>
        <v>2</v>
      </c>
      <c r="H712">
        <f>COUNTIFS('Rugby Union - Intl Results'!B:B,E712,'Rugby Union - Intl Results'!H:H,B712,'Rugby Union - Intl Results'!C:C,"D",'Rugby Union - Intl Results'!J:J,C712)</f>
        <v>0</v>
      </c>
      <c r="I712">
        <f>COUNTIFS('Rugby Union - Intl Results'!B:B,E712,'Rugby Union - Intl Results'!H:H,B712,'Rugby Union - Intl Results'!C:C,"L",'Rugby Union - Intl Results'!J:J,C712)</f>
        <v>2</v>
      </c>
      <c r="J712">
        <f>SUMIFS('Rugby Union - Intl Results'!E:E,'Rugby Union - Intl Results'!B:B,E712,'Rugby Union - Intl Results'!H:H,B712,'Rugby Union - Intl Results'!J:J,C712)</f>
        <v>124</v>
      </c>
      <c r="K712">
        <f>SUMIFS('Rugby Union - Intl Results'!F:F,'Rugby Union - Intl Results'!B:B,E712,'Rugby Union - Intl Results'!H:H,B712,'Rugby Union - Intl Results'!J:J,C712)</f>
        <v>96</v>
      </c>
      <c r="L712">
        <f t="shared" si="34"/>
        <v>28</v>
      </c>
      <c r="M712">
        <v>1</v>
      </c>
      <c r="N712">
        <f>SUMIFS('Rugby Union - Intl Results'!U:U,'Rugby Union - Intl Results'!B:B,E712,'Rugby Union - Intl Results'!H:H,B712)</f>
        <v>2</v>
      </c>
      <c r="Q712" t="s">
        <v>30</v>
      </c>
      <c r="R712" t="s">
        <v>30</v>
      </c>
      <c r="S712" t="s">
        <v>30</v>
      </c>
      <c r="T712" t="s">
        <v>30</v>
      </c>
      <c r="U712" s="95"/>
      <c r="V712" s="95"/>
      <c r="W712" s="95"/>
    </row>
    <row r="713" spans="1:23" x14ac:dyDescent="0.25">
      <c r="A713">
        <v>2011</v>
      </c>
      <c r="B713" t="s">
        <v>2674</v>
      </c>
      <c r="C713" t="s">
        <v>208</v>
      </c>
      <c r="E713" t="s">
        <v>2631</v>
      </c>
      <c r="F713" s="97">
        <f>G713*4+H713*2+M713+SUMIFS('Rugby Union - Intl Results'!U:U,'Rugby Union - Intl Results'!B:B,E713,'Rugby Union - Intl Results'!H:H,B713)+IF(G713=5,3,0)</f>
        <v>9</v>
      </c>
      <c r="G713">
        <f>COUNTIFS('Rugby Union - Intl Results'!B:B,E713,'Rugby Union - Intl Results'!H:H,B713,'Rugby Union - Intl Results'!C:C,"W",'Rugby Union - Intl Results'!J:J,C713)</f>
        <v>2</v>
      </c>
      <c r="H713">
        <f>COUNTIFS('Rugby Union - Intl Results'!B:B,E713,'Rugby Union - Intl Results'!H:H,B713,'Rugby Union - Intl Results'!C:C,"D",'Rugby Union - Intl Results'!J:J,C713)</f>
        <v>0</v>
      </c>
      <c r="I713">
        <f>COUNTIFS('Rugby Union - Intl Results'!B:B,E713,'Rugby Union - Intl Results'!H:H,B713,'Rugby Union - Intl Results'!C:C,"L",'Rugby Union - Intl Results'!J:J,C713)</f>
        <v>2</v>
      </c>
      <c r="J713">
        <f>SUMIFS('Rugby Union - Intl Results'!E:E,'Rugby Union - Intl Results'!B:B,E713,'Rugby Union - Intl Results'!H:H,B713,'Rugby Union - Intl Results'!J:J,C713)</f>
        <v>80</v>
      </c>
      <c r="K713">
        <f>SUMIFS('Rugby Union - Intl Results'!F:F,'Rugby Union - Intl Results'!B:B,E713,'Rugby Union - Intl Results'!H:H,B713,'Rugby Union - Intl Results'!J:J,C713)</f>
        <v>98</v>
      </c>
      <c r="L713">
        <f t="shared" si="34"/>
        <v>-18</v>
      </c>
      <c r="M713">
        <v>0</v>
      </c>
      <c r="N713">
        <f>SUMIFS('Rugby Union - Intl Results'!U:U,'Rugby Union - Intl Results'!B:B,E713,'Rugby Union - Intl Results'!H:H,B713)</f>
        <v>1</v>
      </c>
      <c r="Q713" t="s">
        <v>30</v>
      </c>
      <c r="U713" s="95"/>
      <c r="V713" s="95"/>
      <c r="W713" s="95"/>
    </row>
    <row r="714" spans="1:23" x14ac:dyDescent="0.25">
      <c r="A714">
        <v>2011</v>
      </c>
      <c r="B714" t="s">
        <v>2674</v>
      </c>
      <c r="C714" t="s">
        <v>208</v>
      </c>
      <c r="E714" t="s">
        <v>2645</v>
      </c>
      <c r="F714" s="97">
        <f>G714*4+H714*2+M714+SUMIFS('Rugby Union - Intl Results'!U:U,'Rugby Union - Intl Results'!B:B,E714,'Rugby Union - Intl Results'!H:H,B714)+IF(G714=5,3,0)</f>
        <v>6</v>
      </c>
      <c r="G714">
        <f>COUNTIFS('Rugby Union - Intl Results'!B:B,E714,'Rugby Union - Intl Results'!H:H,B714,'Rugby Union - Intl Results'!C:C,"W",'Rugby Union - Intl Results'!J:J,C714)</f>
        <v>1</v>
      </c>
      <c r="H714">
        <f>COUNTIFS('Rugby Union - Intl Results'!B:B,E714,'Rugby Union - Intl Results'!H:H,B714,'Rugby Union - Intl Results'!C:C,"D",'Rugby Union - Intl Results'!J:J,C714)</f>
        <v>1</v>
      </c>
      <c r="I714">
        <f>COUNTIFS('Rugby Union - Intl Results'!B:B,E714,'Rugby Union - Intl Results'!H:H,B714,'Rugby Union - Intl Results'!C:C,"L",'Rugby Union - Intl Results'!J:J,C714)</f>
        <v>2</v>
      </c>
      <c r="J714">
        <f>SUMIFS('Rugby Union - Intl Results'!E:E,'Rugby Union - Intl Results'!B:B,E714,'Rugby Union - Intl Results'!H:H,B714,'Rugby Union - Intl Results'!J:J,C714)</f>
        <v>82</v>
      </c>
      <c r="K714">
        <f>SUMIFS('Rugby Union - Intl Results'!F:F,'Rugby Union - Intl Results'!B:B,E714,'Rugby Union - Intl Results'!H:H,B714,'Rugby Union - Intl Results'!J:J,C714)</f>
        <v>168</v>
      </c>
      <c r="L714">
        <f t="shared" si="34"/>
        <v>-86</v>
      </c>
      <c r="M714">
        <v>0</v>
      </c>
      <c r="N714">
        <f>SUMIFS('Rugby Union - Intl Results'!U:U,'Rugby Union - Intl Results'!B:B,E714,'Rugby Union - Intl Results'!H:H,B714)</f>
        <v>0</v>
      </c>
      <c r="Q714" t="s">
        <v>30</v>
      </c>
      <c r="U714" s="95"/>
      <c r="V714" s="95"/>
      <c r="W714" s="95"/>
    </row>
    <row r="715" spans="1:23" x14ac:dyDescent="0.25">
      <c r="A715">
        <v>2011</v>
      </c>
      <c r="B715" t="s">
        <v>2674</v>
      </c>
      <c r="C715" t="s">
        <v>208</v>
      </c>
      <c r="E715" t="s">
        <v>1823</v>
      </c>
      <c r="F715" s="97">
        <f>G715*4+H715*2+M715+SUMIFS('Rugby Union - Intl Results'!U:U,'Rugby Union - Intl Results'!B:B,E715,'Rugby Union - Intl Results'!H:H,B715)+IF(G715=5,3,0)</f>
        <v>2</v>
      </c>
      <c r="G715">
        <f>COUNTIFS('Rugby Union - Intl Results'!B:B,E715,'Rugby Union - Intl Results'!H:H,B715,'Rugby Union - Intl Results'!C:C,"W",'Rugby Union - Intl Results'!J:J,C715)</f>
        <v>0</v>
      </c>
      <c r="H715">
        <f>COUNTIFS('Rugby Union - Intl Results'!B:B,E715,'Rugby Union - Intl Results'!H:H,B715,'Rugby Union - Intl Results'!C:C,"D",'Rugby Union - Intl Results'!J:J,C715)</f>
        <v>1</v>
      </c>
      <c r="I715">
        <f>COUNTIFS('Rugby Union - Intl Results'!B:B,E715,'Rugby Union - Intl Results'!H:H,B715,'Rugby Union - Intl Results'!C:C,"L",'Rugby Union - Intl Results'!J:J,C715)</f>
        <v>3</v>
      </c>
      <c r="J715">
        <f>SUMIFS('Rugby Union - Intl Results'!E:E,'Rugby Union - Intl Results'!B:B,E715,'Rugby Union - Intl Results'!H:H,B715,'Rugby Union - Intl Results'!J:J,C715)</f>
        <v>69</v>
      </c>
      <c r="K715">
        <f>SUMIFS('Rugby Union - Intl Results'!F:F,'Rugby Union - Intl Results'!B:B,E715,'Rugby Union - Intl Results'!H:H,B715,'Rugby Union - Intl Results'!J:J,C715)</f>
        <v>184</v>
      </c>
      <c r="L715">
        <f t="shared" si="34"/>
        <v>-115</v>
      </c>
      <c r="M715">
        <v>0</v>
      </c>
      <c r="N715">
        <f>SUMIFS('Rugby Union - Intl Results'!U:U,'Rugby Union - Intl Results'!B:B,E715,'Rugby Union - Intl Results'!H:H,B715)</f>
        <v>0</v>
      </c>
      <c r="Q715" t="s">
        <v>30</v>
      </c>
      <c r="U715" s="95"/>
      <c r="V715" s="95"/>
      <c r="W715" s="95"/>
    </row>
    <row r="716" spans="1:23" x14ac:dyDescent="0.25">
      <c r="A716">
        <v>2011</v>
      </c>
      <c r="B716" t="s">
        <v>2674</v>
      </c>
      <c r="C716" t="s">
        <v>212</v>
      </c>
      <c r="E716" t="s">
        <v>376</v>
      </c>
      <c r="F716" s="97">
        <f>G716*4+H716*2+M716+SUMIFS('Rugby Union - Intl Results'!U:U,'Rugby Union - Intl Results'!B:B,E716,'Rugby Union - Intl Results'!H:H,B716)+IF(G716=5,3,0)</f>
        <v>18</v>
      </c>
      <c r="G716">
        <f>COUNTIFS('Rugby Union - Intl Results'!B:B,E716,'Rugby Union - Intl Results'!H:H,B716,'Rugby Union - Intl Results'!C:C,"W",'Rugby Union - Intl Results'!J:J,C716)</f>
        <v>4</v>
      </c>
      <c r="H716">
        <f>COUNTIFS('Rugby Union - Intl Results'!B:B,E716,'Rugby Union - Intl Results'!H:H,B716,'Rugby Union - Intl Results'!C:C,"D",'Rugby Union - Intl Results'!J:J,C716)</f>
        <v>0</v>
      </c>
      <c r="I716">
        <f>COUNTIFS('Rugby Union - Intl Results'!B:B,E716,'Rugby Union - Intl Results'!H:H,B716,'Rugby Union - Intl Results'!C:C,"L",'Rugby Union - Intl Results'!J:J,C716)</f>
        <v>0</v>
      </c>
      <c r="J716">
        <f>SUMIFS('Rugby Union - Intl Results'!E:E,'Rugby Union - Intl Results'!B:B,E716,'Rugby Union - Intl Results'!H:H,B716,'Rugby Union - Intl Results'!J:J,C716)</f>
        <v>137</v>
      </c>
      <c r="K716">
        <f>SUMIFS('Rugby Union - Intl Results'!F:F,'Rugby Union - Intl Results'!B:B,E716,'Rugby Union - Intl Results'!H:H,B716,'Rugby Union - Intl Results'!J:J,C716)</f>
        <v>34</v>
      </c>
      <c r="L716">
        <f t="shared" si="34"/>
        <v>103</v>
      </c>
      <c r="M716">
        <v>1</v>
      </c>
      <c r="N716">
        <f>SUMIFS('Rugby Union - Intl Results'!U:U,'Rugby Union - Intl Results'!B:B,E716,'Rugby Union - Intl Results'!H:H,B716)</f>
        <v>1</v>
      </c>
      <c r="Q716" t="s">
        <v>30</v>
      </c>
      <c r="R716" t="s">
        <v>30</v>
      </c>
      <c r="U716" s="95"/>
      <c r="V716" s="95"/>
      <c r="W716" s="95"/>
    </row>
    <row r="717" spans="1:23" x14ac:dyDescent="0.25">
      <c r="A717">
        <v>2011</v>
      </c>
      <c r="B717" t="s">
        <v>2674</v>
      </c>
      <c r="C717" t="s">
        <v>212</v>
      </c>
      <c r="E717" t="s">
        <v>1821</v>
      </c>
      <c r="F717" s="97">
        <f>G717*4+H717*2+M717+SUMIFS('Rugby Union - Intl Results'!U:U,'Rugby Union - Intl Results'!B:B,E717,'Rugby Union - Intl Results'!H:H,B717)+IF(G717=5,3,0)</f>
        <v>14</v>
      </c>
      <c r="G717">
        <f>COUNTIFS('Rugby Union - Intl Results'!B:B,E717,'Rugby Union - Intl Results'!H:H,B717,'Rugby Union - Intl Results'!C:C,"W",'Rugby Union - Intl Results'!J:J,C717)</f>
        <v>3</v>
      </c>
      <c r="H717">
        <f>COUNTIFS('Rugby Union - Intl Results'!B:B,E717,'Rugby Union - Intl Results'!H:H,B717,'Rugby Union - Intl Results'!C:C,"D",'Rugby Union - Intl Results'!J:J,C717)</f>
        <v>0</v>
      </c>
      <c r="I717">
        <f>COUNTIFS('Rugby Union - Intl Results'!B:B,E717,'Rugby Union - Intl Results'!H:H,B717,'Rugby Union - Intl Results'!C:C,"L",'Rugby Union - Intl Results'!J:J,C717)</f>
        <v>1</v>
      </c>
      <c r="J717">
        <f>SUMIFS('Rugby Union - Intl Results'!E:E,'Rugby Union - Intl Results'!B:B,E717,'Rugby Union - Intl Results'!H:H,B717,'Rugby Union - Intl Results'!J:J,C717)</f>
        <v>90</v>
      </c>
      <c r="K717">
        <f>SUMIFS('Rugby Union - Intl Results'!F:F,'Rugby Union - Intl Results'!B:B,E717,'Rugby Union - Intl Results'!H:H,B717,'Rugby Union - Intl Results'!J:J,C717)</f>
        <v>40</v>
      </c>
      <c r="L717">
        <f t="shared" si="34"/>
        <v>50</v>
      </c>
      <c r="M717">
        <v>1</v>
      </c>
      <c r="N717">
        <f>SUMIFS('Rugby Union - Intl Results'!U:U,'Rugby Union - Intl Results'!B:B,E717,'Rugby Union - Intl Results'!H:H,B717)</f>
        <v>1</v>
      </c>
      <c r="Q717" t="s">
        <v>30</v>
      </c>
      <c r="R717" t="s">
        <v>30</v>
      </c>
      <c r="U717" s="95"/>
      <c r="V717" s="95"/>
      <c r="W717" s="95"/>
    </row>
    <row r="718" spans="1:23" x14ac:dyDescent="0.25">
      <c r="A718">
        <v>2011</v>
      </c>
      <c r="B718" t="s">
        <v>2674</v>
      </c>
      <c r="C718" t="s">
        <v>212</v>
      </c>
      <c r="E718" t="s">
        <v>503</v>
      </c>
      <c r="F718" s="97">
        <f>G718*4+H718*2+M718+SUMIFS('Rugby Union - Intl Results'!U:U,'Rugby Union - Intl Results'!B:B,E718,'Rugby Union - Intl Results'!H:H,B718)+IF(G718=5,3,0)</f>
        <v>11</v>
      </c>
      <c r="G718">
        <f>COUNTIFS('Rugby Union - Intl Results'!B:B,E718,'Rugby Union - Intl Results'!H:H,B718,'Rugby Union - Intl Results'!C:C,"W",'Rugby Union - Intl Results'!J:J,C718)</f>
        <v>2</v>
      </c>
      <c r="H718">
        <f>COUNTIFS('Rugby Union - Intl Results'!B:B,E718,'Rugby Union - Intl Results'!H:H,B718,'Rugby Union - Intl Results'!C:C,"D",'Rugby Union - Intl Results'!J:J,C718)</f>
        <v>0</v>
      </c>
      <c r="I718">
        <f>COUNTIFS('Rugby Union - Intl Results'!B:B,E718,'Rugby Union - Intl Results'!H:H,B718,'Rugby Union - Intl Results'!C:C,"L",'Rugby Union - Intl Results'!J:J,C718)</f>
        <v>2</v>
      </c>
      <c r="J718">
        <f>SUMIFS('Rugby Union - Intl Results'!E:E,'Rugby Union - Intl Results'!B:B,E718,'Rugby Union - Intl Results'!H:H,B718,'Rugby Union - Intl Results'!J:J,C718)</f>
        <v>73</v>
      </c>
      <c r="K718">
        <f>SUMIFS('Rugby Union - Intl Results'!F:F,'Rugby Union - Intl Results'!B:B,E718,'Rugby Union - Intl Results'!H:H,B718,'Rugby Union - Intl Results'!J:J,C718)</f>
        <v>59</v>
      </c>
      <c r="L718">
        <f t="shared" si="34"/>
        <v>14</v>
      </c>
      <c r="M718">
        <v>1</v>
      </c>
      <c r="N718">
        <f>SUMIFS('Rugby Union - Intl Results'!U:U,'Rugby Union - Intl Results'!B:B,E718,'Rugby Union - Intl Results'!H:H,B718)</f>
        <v>2</v>
      </c>
      <c r="Q718" t="s">
        <v>30</v>
      </c>
      <c r="U718" s="95"/>
      <c r="V718" s="95"/>
      <c r="W718" s="95"/>
    </row>
    <row r="719" spans="1:23" x14ac:dyDescent="0.25">
      <c r="A719">
        <v>2011</v>
      </c>
      <c r="B719" t="s">
        <v>2674</v>
      </c>
      <c r="C719" t="s">
        <v>212</v>
      </c>
      <c r="E719" t="s">
        <v>382</v>
      </c>
      <c r="F719" s="97">
        <f>G719*4+H719*2+M719+SUMIFS('Rugby Union - Intl Results'!U:U,'Rugby Union - Intl Results'!B:B,E719,'Rugby Union - Intl Results'!H:H,B719)+IF(G719=5,3,0)</f>
        <v>4</v>
      </c>
      <c r="G719">
        <f>COUNTIFS('Rugby Union - Intl Results'!B:B,E719,'Rugby Union - Intl Results'!H:H,B719,'Rugby Union - Intl Results'!C:C,"W",'Rugby Union - Intl Results'!J:J,C719)</f>
        <v>1</v>
      </c>
      <c r="H719">
        <f>COUNTIFS('Rugby Union - Intl Results'!B:B,E719,'Rugby Union - Intl Results'!H:H,B719,'Rugby Union - Intl Results'!C:C,"D",'Rugby Union - Intl Results'!J:J,C719)</f>
        <v>0</v>
      </c>
      <c r="I719">
        <f>COUNTIFS('Rugby Union - Intl Results'!B:B,E719,'Rugby Union - Intl Results'!H:H,B719,'Rugby Union - Intl Results'!C:C,"L",'Rugby Union - Intl Results'!J:J,C719)</f>
        <v>3</v>
      </c>
      <c r="J719">
        <f>SUMIFS('Rugby Union - Intl Results'!E:E,'Rugby Union - Intl Results'!B:B,E719,'Rugby Union - Intl Results'!H:H,B719,'Rugby Union - Intl Results'!J:J,C719)</f>
        <v>48</v>
      </c>
      <c r="K719">
        <f>SUMIFS('Rugby Union - Intl Results'!F:F,'Rugby Union - Intl Results'!B:B,E719,'Rugby Union - Intl Results'!H:H,B719,'Rugby Union - Intl Results'!J:J,C719)</f>
        <v>90</v>
      </c>
      <c r="L719">
        <f t="shared" si="34"/>
        <v>-42</v>
      </c>
      <c r="M719">
        <v>0</v>
      </c>
      <c r="N719">
        <f>SUMIFS('Rugby Union - Intl Results'!U:U,'Rugby Union - Intl Results'!B:B,E719,'Rugby Union - Intl Results'!H:H,B719)</f>
        <v>0</v>
      </c>
      <c r="Q719" t="s">
        <v>30</v>
      </c>
      <c r="U719" s="95"/>
      <c r="V719" s="95"/>
      <c r="W719" s="95"/>
    </row>
    <row r="720" spans="1:23" x14ac:dyDescent="0.25">
      <c r="A720">
        <v>2011</v>
      </c>
      <c r="B720" t="s">
        <v>2674</v>
      </c>
      <c r="C720" t="s">
        <v>212</v>
      </c>
      <c r="E720" t="s">
        <v>397</v>
      </c>
      <c r="F720" s="97">
        <f>G720*4+H720*2+M720+SUMIFS('Rugby Union - Intl Results'!U:U,'Rugby Union - Intl Results'!B:B,E720,'Rugby Union - Intl Results'!H:H,B720)+IF(G720=5,3,0)</f>
        <v>0</v>
      </c>
      <c r="G720">
        <f>COUNTIFS('Rugby Union - Intl Results'!B:B,E720,'Rugby Union - Intl Results'!H:H,B720,'Rugby Union - Intl Results'!C:C,"W",'Rugby Union - Intl Results'!J:J,C720)</f>
        <v>0</v>
      </c>
      <c r="H720">
        <f>COUNTIFS('Rugby Union - Intl Results'!B:B,E720,'Rugby Union - Intl Results'!H:H,B720,'Rugby Union - Intl Results'!C:C,"D",'Rugby Union - Intl Results'!J:J,C720)</f>
        <v>0</v>
      </c>
      <c r="I720">
        <f>COUNTIFS('Rugby Union - Intl Results'!B:B,E720,'Rugby Union - Intl Results'!H:H,B720,'Rugby Union - Intl Results'!C:C,"L",'Rugby Union - Intl Results'!J:J,C720)</f>
        <v>4</v>
      </c>
      <c r="J720">
        <f>SUMIFS('Rugby Union - Intl Results'!E:E,'Rugby Union - Intl Results'!B:B,E720,'Rugby Union - Intl Results'!H:H,B720,'Rugby Union - Intl Results'!J:J,C720)</f>
        <v>44</v>
      </c>
      <c r="K720">
        <f>SUMIFS('Rugby Union - Intl Results'!F:F,'Rugby Union - Intl Results'!B:B,E720,'Rugby Union - Intl Results'!H:H,B720,'Rugby Union - Intl Results'!J:J,C720)</f>
        <v>169</v>
      </c>
      <c r="L720">
        <f t="shared" si="34"/>
        <v>-125</v>
      </c>
      <c r="M720">
        <v>0</v>
      </c>
      <c r="N720">
        <f>SUMIFS('Rugby Union - Intl Results'!U:U,'Rugby Union - Intl Results'!B:B,E720,'Rugby Union - Intl Results'!H:H,B720)</f>
        <v>0</v>
      </c>
      <c r="Q720" t="s">
        <v>30</v>
      </c>
      <c r="U720" s="95"/>
      <c r="V720" s="95"/>
      <c r="W720" s="95"/>
    </row>
    <row r="721" spans="1:23" x14ac:dyDescent="0.25">
      <c r="A721">
        <v>2011</v>
      </c>
      <c r="B721" t="s">
        <v>2674</v>
      </c>
      <c r="C721" t="s">
        <v>210</v>
      </c>
      <c r="E721" t="s">
        <v>1825</v>
      </c>
      <c r="F721" s="97">
        <f>G721*4+H721*2+M721+SUMIFS('Rugby Union - Intl Results'!U:U,'Rugby Union - Intl Results'!B:B,E721,'Rugby Union - Intl Results'!H:H,B721)+IF(G721=5,3,0)</f>
        <v>17</v>
      </c>
      <c r="G721">
        <f>COUNTIFS('Rugby Union - Intl Results'!B:B,E721,'Rugby Union - Intl Results'!H:H,B721,'Rugby Union - Intl Results'!C:C,"W",'Rugby Union - Intl Results'!J:J,C721)</f>
        <v>4</v>
      </c>
      <c r="H721">
        <f>COUNTIFS('Rugby Union - Intl Results'!B:B,E721,'Rugby Union - Intl Results'!H:H,B721,'Rugby Union - Intl Results'!C:C,"D",'Rugby Union - Intl Results'!J:J,C721)</f>
        <v>0</v>
      </c>
      <c r="I721">
        <f>COUNTIFS('Rugby Union - Intl Results'!B:B,E721,'Rugby Union - Intl Results'!H:H,B721,'Rugby Union - Intl Results'!C:C,"L",'Rugby Union - Intl Results'!J:J,C721)</f>
        <v>0</v>
      </c>
      <c r="J721">
        <f>SUMIFS('Rugby Union - Intl Results'!E:E,'Rugby Union - Intl Results'!B:B,E721,'Rugby Union - Intl Results'!H:H,B721,'Rugby Union - Intl Results'!J:J,C721)</f>
        <v>135</v>
      </c>
      <c r="K721">
        <f>SUMIFS('Rugby Union - Intl Results'!F:F,'Rugby Union - Intl Results'!B:B,E721,'Rugby Union - Intl Results'!H:H,B721,'Rugby Union - Intl Results'!J:J,C721)</f>
        <v>34</v>
      </c>
      <c r="L721">
        <f t="shared" si="34"/>
        <v>101</v>
      </c>
      <c r="M721">
        <v>1</v>
      </c>
      <c r="N721">
        <f>SUMIFS('Rugby Union - Intl Results'!U:U,'Rugby Union - Intl Results'!B:B,E721,'Rugby Union - Intl Results'!H:H,B721)</f>
        <v>0</v>
      </c>
      <c r="Q721" t="s">
        <v>30</v>
      </c>
      <c r="R721" t="s">
        <v>30</v>
      </c>
      <c r="U721" s="95"/>
      <c r="V721" s="95"/>
      <c r="W721" s="95"/>
    </row>
    <row r="722" spans="1:23" x14ac:dyDescent="0.25">
      <c r="A722">
        <v>2011</v>
      </c>
      <c r="B722" t="s">
        <v>2674</v>
      </c>
      <c r="C722" t="s">
        <v>210</v>
      </c>
      <c r="E722" t="s">
        <v>1824</v>
      </c>
      <c r="F722" s="97">
        <f>G722*4+H722*2+M722+SUMIFS('Rugby Union - Intl Results'!U:U,'Rugby Union - Intl Results'!B:B,E722,'Rugby Union - Intl Results'!H:H,B722)+IF(G722=5,3,0)</f>
        <v>15</v>
      </c>
      <c r="G722">
        <f>COUNTIFS('Rugby Union - Intl Results'!B:B,E722,'Rugby Union - Intl Results'!H:H,B722,'Rugby Union - Intl Results'!C:C,"W",'Rugby Union - Intl Results'!J:J,C722)</f>
        <v>3</v>
      </c>
      <c r="H722">
        <f>COUNTIFS('Rugby Union - Intl Results'!B:B,E722,'Rugby Union - Intl Results'!H:H,B722,'Rugby Union - Intl Results'!C:C,"D",'Rugby Union - Intl Results'!J:J,C722)</f>
        <v>0</v>
      </c>
      <c r="I722">
        <f>COUNTIFS('Rugby Union - Intl Results'!B:B,E722,'Rugby Union - Intl Results'!H:H,B722,'Rugby Union - Intl Results'!C:C,"L",'Rugby Union - Intl Results'!J:J,C722)</f>
        <v>1</v>
      </c>
      <c r="J722">
        <f>SUMIFS('Rugby Union - Intl Results'!E:E,'Rugby Union - Intl Results'!B:B,E722,'Rugby Union - Intl Results'!H:H,B722,'Rugby Union - Intl Results'!J:J,C722)</f>
        <v>173</v>
      </c>
      <c r="K722">
        <f>SUMIFS('Rugby Union - Intl Results'!F:F,'Rugby Union - Intl Results'!B:B,E722,'Rugby Union - Intl Results'!H:H,B722,'Rugby Union - Intl Results'!J:J,C722)</f>
        <v>48</v>
      </c>
      <c r="L722">
        <f t="shared" si="34"/>
        <v>125</v>
      </c>
      <c r="M722">
        <v>3</v>
      </c>
      <c r="N722">
        <f>SUMIFS('Rugby Union - Intl Results'!U:U,'Rugby Union - Intl Results'!B:B,E722,'Rugby Union - Intl Results'!H:H,B722)</f>
        <v>0</v>
      </c>
      <c r="Q722" t="s">
        <v>30</v>
      </c>
      <c r="R722" t="s">
        <v>30</v>
      </c>
      <c r="S722" t="s">
        <v>30</v>
      </c>
      <c r="U722" s="95"/>
      <c r="V722" s="95"/>
      <c r="W722" s="95"/>
    </row>
    <row r="723" spans="1:23" x14ac:dyDescent="0.25">
      <c r="A723">
        <v>2011</v>
      </c>
      <c r="B723" t="s">
        <v>2674</v>
      </c>
      <c r="C723" t="s">
        <v>210</v>
      </c>
      <c r="E723" t="s">
        <v>171</v>
      </c>
      <c r="F723" s="97">
        <f>G723*4+H723*2+M723+SUMIFS('Rugby Union - Intl Results'!U:U,'Rugby Union - Intl Results'!B:B,E723,'Rugby Union - Intl Results'!H:H,B723)+IF(G723=5,3,0)</f>
        <v>10</v>
      </c>
      <c r="G723">
        <f>COUNTIFS('Rugby Union - Intl Results'!B:B,E723,'Rugby Union - Intl Results'!H:H,B723,'Rugby Union - Intl Results'!C:C,"W",'Rugby Union - Intl Results'!J:J,C723)</f>
        <v>2</v>
      </c>
      <c r="H723">
        <f>COUNTIFS('Rugby Union - Intl Results'!B:B,E723,'Rugby Union - Intl Results'!H:H,B723,'Rugby Union - Intl Results'!C:C,"D",'Rugby Union - Intl Results'!J:J,C723)</f>
        <v>0</v>
      </c>
      <c r="I723">
        <f>COUNTIFS('Rugby Union - Intl Results'!B:B,E723,'Rugby Union - Intl Results'!H:H,B723,'Rugby Union - Intl Results'!C:C,"L",'Rugby Union - Intl Results'!J:J,C723)</f>
        <v>2</v>
      </c>
      <c r="J723">
        <f>SUMIFS('Rugby Union - Intl Results'!E:E,'Rugby Union - Intl Results'!B:B,E723,'Rugby Union - Intl Results'!H:H,B723,'Rugby Union - Intl Results'!J:J,C723)</f>
        <v>92</v>
      </c>
      <c r="K723">
        <f>SUMIFS('Rugby Union - Intl Results'!F:F,'Rugby Union - Intl Results'!B:B,E723,'Rugby Union - Intl Results'!H:H,B723,'Rugby Union - Intl Results'!J:J,C723)</f>
        <v>95</v>
      </c>
      <c r="L723">
        <f t="shared" si="34"/>
        <v>-3</v>
      </c>
      <c r="M723">
        <v>2</v>
      </c>
      <c r="N723">
        <f>SUMIFS('Rugby Union - Intl Results'!U:U,'Rugby Union - Intl Results'!B:B,E723,'Rugby Union - Intl Results'!H:H,B723)</f>
        <v>0</v>
      </c>
      <c r="Q723" t="s">
        <v>30</v>
      </c>
      <c r="U723" s="95"/>
      <c r="V723" s="95"/>
      <c r="W723" s="95"/>
    </row>
    <row r="724" spans="1:23" x14ac:dyDescent="0.25">
      <c r="A724">
        <v>2011</v>
      </c>
      <c r="B724" t="s">
        <v>2674</v>
      </c>
      <c r="C724" t="s">
        <v>210</v>
      </c>
      <c r="E724" t="s">
        <v>660</v>
      </c>
      <c r="F724" s="97">
        <f>G724*4+H724*2+M724+SUMIFS('Rugby Union - Intl Results'!U:U,'Rugby Union - Intl Results'!B:B,E724,'Rugby Union - Intl Results'!H:H,B724)+IF(G724=5,3,0)</f>
        <v>4</v>
      </c>
      <c r="G724">
        <f>COUNTIFS('Rugby Union - Intl Results'!B:B,E724,'Rugby Union - Intl Results'!H:H,B724,'Rugby Union - Intl Results'!C:C,"W",'Rugby Union - Intl Results'!J:J,C724)</f>
        <v>1</v>
      </c>
      <c r="H724">
        <f>COUNTIFS('Rugby Union - Intl Results'!B:B,E724,'Rugby Union - Intl Results'!H:H,B724,'Rugby Union - Intl Results'!C:C,"D",'Rugby Union - Intl Results'!J:J,C724)</f>
        <v>0</v>
      </c>
      <c r="I724">
        <f>COUNTIFS('Rugby Union - Intl Results'!B:B,E724,'Rugby Union - Intl Results'!H:H,B724,'Rugby Union - Intl Results'!C:C,"L",'Rugby Union - Intl Results'!J:J,C724)</f>
        <v>3</v>
      </c>
      <c r="J724">
        <f>SUMIFS('Rugby Union - Intl Results'!E:E,'Rugby Union - Intl Results'!B:B,E724,'Rugby Union - Intl Results'!H:H,B724,'Rugby Union - Intl Results'!J:J,C724)</f>
        <v>38</v>
      </c>
      <c r="K724">
        <f>SUMIFS('Rugby Union - Intl Results'!F:F,'Rugby Union - Intl Results'!B:B,E724,'Rugby Union - Intl Results'!H:H,B724,'Rugby Union - Intl Results'!J:J,C724)</f>
        <v>122</v>
      </c>
      <c r="L724">
        <f t="shared" si="34"/>
        <v>-84</v>
      </c>
      <c r="M724">
        <v>0</v>
      </c>
      <c r="N724">
        <f>SUMIFS('Rugby Union - Intl Results'!U:U,'Rugby Union - Intl Results'!B:B,E724,'Rugby Union - Intl Results'!H:H,B724)</f>
        <v>0</v>
      </c>
      <c r="Q724" t="s">
        <v>30</v>
      </c>
      <c r="U724" s="95"/>
      <c r="V724" s="95"/>
      <c r="W724" s="95"/>
    </row>
    <row r="725" spans="1:23" x14ac:dyDescent="0.25">
      <c r="A725">
        <v>2011</v>
      </c>
      <c r="B725" t="s">
        <v>2674</v>
      </c>
      <c r="C725" t="s">
        <v>210</v>
      </c>
      <c r="E725" t="s">
        <v>187</v>
      </c>
      <c r="F725" s="97">
        <f>G725*4+H725*2+M725+SUMIFS('Rugby Union - Intl Results'!U:U,'Rugby Union - Intl Results'!B:B,E725,'Rugby Union - Intl Results'!H:H,B725)+IF(G725=5,3,0)</f>
        <v>1</v>
      </c>
      <c r="G725">
        <f>COUNTIFS('Rugby Union - Intl Results'!B:B,E725,'Rugby Union - Intl Results'!H:H,B725,'Rugby Union - Intl Results'!C:C,"W",'Rugby Union - Intl Results'!J:J,C725)</f>
        <v>0</v>
      </c>
      <c r="H725">
        <f>COUNTIFS('Rugby Union - Intl Results'!B:B,E725,'Rugby Union - Intl Results'!H:H,B725,'Rugby Union - Intl Results'!C:C,"D",'Rugby Union - Intl Results'!J:J,C725)</f>
        <v>0</v>
      </c>
      <c r="I725">
        <f>COUNTIFS('Rugby Union - Intl Results'!B:B,E725,'Rugby Union - Intl Results'!H:H,B725,'Rugby Union - Intl Results'!C:C,"L",'Rugby Union - Intl Results'!J:J,C725)</f>
        <v>4</v>
      </c>
      <c r="J725">
        <f>SUMIFS('Rugby Union - Intl Results'!E:E,'Rugby Union - Intl Results'!B:B,E725,'Rugby Union - Intl Results'!H:H,B725,'Rugby Union - Intl Results'!J:J,C725)</f>
        <v>57</v>
      </c>
      <c r="K725">
        <f>SUMIFS('Rugby Union - Intl Results'!F:F,'Rugby Union - Intl Results'!B:B,E725,'Rugby Union - Intl Results'!H:H,B725,'Rugby Union - Intl Results'!J:J,C725)</f>
        <v>196</v>
      </c>
      <c r="L725">
        <f t="shared" si="34"/>
        <v>-139</v>
      </c>
      <c r="M725">
        <v>0</v>
      </c>
      <c r="N725">
        <f>SUMIFS('Rugby Union - Intl Results'!U:U,'Rugby Union - Intl Results'!B:B,E725,'Rugby Union - Intl Results'!H:H,B725)</f>
        <v>1</v>
      </c>
      <c r="Q725" t="s">
        <v>30</v>
      </c>
      <c r="U725" s="95"/>
      <c r="V725" s="95"/>
      <c r="W725" s="95"/>
    </row>
    <row r="726" spans="1:23" x14ac:dyDescent="0.25">
      <c r="A726">
        <v>2011</v>
      </c>
      <c r="B726" t="s">
        <v>2674</v>
      </c>
      <c r="C726" t="s">
        <v>207</v>
      </c>
      <c r="E726" t="s">
        <v>1828</v>
      </c>
      <c r="F726" s="97">
        <f>G726*4+H726*2+M726+SUMIFS('Rugby Union - Intl Results'!U:U,'Rugby Union - Intl Results'!B:B,E726,'Rugby Union - Intl Results'!H:H,B726)+IF(G726=5,3,0)</f>
        <v>18</v>
      </c>
      <c r="G726">
        <f>COUNTIFS('Rugby Union - Intl Results'!B:B,E726,'Rugby Union - Intl Results'!H:H,B726,'Rugby Union - Intl Results'!C:C,"W",'Rugby Union - Intl Results'!J:J,C726)</f>
        <v>4</v>
      </c>
      <c r="H726">
        <f>COUNTIFS('Rugby Union - Intl Results'!B:B,E726,'Rugby Union - Intl Results'!H:H,B726,'Rugby Union - Intl Results'!C:C,"D",'Rugby Union - Intl Results'!J:J,C726)</f>
        <v>0</v>
      </c>
      <c r="I726">
        <f>COUNTIFS('Rugby Union - Intl Results'!B:B,E726,'Rugby Union - Intl Results'!H:H,B726,'Rugby Union - Intl Results'!C:C,"L",'Rugby Union - Intl Results'!J:J,C726)</f>
        <v>0</v>
      </c>
      <c r="J726">
        <f>SUMIFS('Rugby Union - Intl Results'!E:E,'Rugby Union - Intl Results'!B:B,E726,'Rugby Union - Intl Results'!H:H,B726,'Rugby Union - Intl Results'!J:J,C726)</f>
        <v>166</v>
      </c>
      <c r="K726">
        <f>SUMIFS('Rugby Union - Intl Results'!F:F,'Rugby Union - Intl Results'!B:B,E726,'Rugby Union - Intl Results'!H:H,B726,'Rugby Union - Intl Results'!J:J,C726)</f>
        <v>24</v>
      </c>
      <c r="L726">
        <f t="shared" si="34"/>
        <v>142</v>
      </c>
      <c r="M726">
        <v>1</v>
      </c>
      <c r="N726">
        <f>SUMIFS('Rugby Union - Intl Results'!U:U,'Rugby Union - Intl Results'!B:B,E726,'Rugby Union - Intl Results'!H:H,B726)</f>
        <v>1</v>
      </c>
      <c r="Q726" t="s">
        <v>30</v>
      </c>
      <c r="R726" t="s">
        <v>30</v>
      </c>
      <c r="U726" s="95"/>
      <c r="V726" s="95"/>
      <c r="W726" s="95"/>
    </row>
    <row r="727" spans="1:23" x14ac:dyDescent="0.25">
      <c r="A727">
        <v>2011</v>
      </c>
      <c r="B727" t="s">
        <v>2674</v>
      </c>
      <c r="C727" t="s">
        <v>207</v>
      </c>
      <c r="E727" t="s">
        <v>1264</v>
      </c>
      <c r="F727" s="97">
        <f>G727*4+H727*2+M727+SUMIFS('Rugby Union - Intl Results'!U:U,'Rugby Union - Intl Results'!B:B,E727,'Rugby Union - Intl Results'!H:H,B727)+IF(G727=5,3,0)</f>
        <v>15</v>
      </c>
      <c r="G727">
        <f>COUNTIFS('Rugby Union - Intl Results'!B:B,E727,'Rugby Union - Intl Results'!H:H,B727,'Rugby Union - Intl Results'!C:C,"W",'Rugby Union - Intl Results'!J:J,C727)</f>
        <v>3</v>
      </c>
      <c r="H727">
        <f>COUNTIFS('Rugby Union - Intl Results'!B:B,E727,'Rugby Union - Intl Results'!H:H,B727,'Rugby Union - Intl Results'!C:C,"D",'Rugby Union - Intl Results'!J:J,C727)</f>
        <v>0</v>
      </c>
      <c r="I727">
        <f>COUNTIFS('Rugby Union - Intl Results'!B:B,E727,'Rugby Union - Intl Results'!H:H,B727,'Rugby Union - Intl Results'!C:C,"L",'Rugby Union - Intl Results'!J:J,C727)</f>
        <v>1</v>
      </c>
      <c r="J727">
        <f>SUMIFS('Rugby Union - Intl Results'!E:E,'Rugby Union - Intl Results'!B:B,E727,'Rugby Union - Intl Results'!H:H,B727,'Rugby Union - Intl Results'!J:J,C727)</f>
        <v>180</v>
      </c>
      <c r="K727">
        <f>SUMIFS('Rugby Union - Intl Results'!F:F,'Rugby Union - Intl Results'!B:B,E727,'Rugby Union - Intl Results'!H:H,B727,'Rugby Union - Intl Results'!J:J,C727)</f>
        <v>34</v>
      </c>
      <c r="L727">
        <f t="shared" si="34"/>
        <v>146</v>
      </c>
      <c r="M727">
        <v>0</v>
      </c>
      <c r="N727">
        <f>SUMIFS('Rugby Union - Intl Results'!U:U,'Rugby Union - Intl Results'!B:B,E727,'Rugby Union - Intl Results'!H:H,B727)</f>
        <v>3</v>
      </c>
      <c r="Q727" t="s">
        <v>30</v>
      </c>
      <c r="R727" t="s">
        <v>30</v>
      </c>
      <c r="S727" t="s">
        <v>30</v>
      </c>
      <c r="U727" s="95"/>
      <c r="V727" s="95"/>
      <c r="W727" s="95"/>
    </row>
    <row r="728" spans="1:23" x14ac:dyDescent="0.25">
      <c r="A728">
        <v>2011</v>
      </c>
      <c r="B728" t="s">
        <v>2674</v>
      </c>
      <c r="C728" t="s">
        <v>207</v>
      </c>
      <c r="E728" t="s">
        <v>2633</v>
      </c>
      <c r="F728" s="97">
        <f>G728*4+H728*2+M728+SUMIFS('Rugby Union - Intl Results'!U:U,'Rugby Union - Intl Results'!B:B,E728,'Rugby Union - Intl Results'!H:H,B728)+IF(G728=5,3,0)</f>
        <v>10</v>
      </c>
      <c r="G728">
        <f>COUNTIFS('Rugby Union - Intl Results'!B:B,E728,'Rugby Union - Intl Results'!H:H,B728,'Rugby Union - Intl Results'!C:C,"W",'Rugby Union - Intl Results'!J:J,C728)</f>
        <v>2</v>
      </c>
      <c r="H728">
        <f>COUNTIFS('Rugby Union - Intl Results'!B:B,E728,'Rugby Union - Intl Results'!H:H,B728,'Rugby Union - Intl Results'!C:C,"D",'Rugby Union - Intl Results'!J:J,C728)</f>
        <v>0</v>
      </c>
      <c r="I728">
        <f>COUNTIFS('Rugby Union - Intl Results'!B:B,E728,'Rugby Union - Intl Results'!H:H,B728,'Rugby Union - Intl Results'!C:C,"L",'Rugby Union - Intl Results'!J:J,C728)</f>
        <v>2</v>
      </c>
      <c r="J728">
        <f>SUMIFS('Rugby Union - Intl Results'!E:E,'Rugby Union - Intl Results'!B:B,E728,'Rugby Union - Intl Results'!H:H,B728,'Rugby Union - Intl Results'!J:J,C728)</f>
        <v>91</v>
      </c>
      <c r="K728">
        <f>SUMIFS('Rugby Union - Intl Results'!F:F,'Rugby Union - Intl Results'!B:B,E728,'Rugby Union - Intl Results'!H:H,B728,'Rugby Union - Intl Results'!J:J,C728)</f>
        <v>49</v>
      </c>
      <c r="L728">
        <f t="shared" si="34"/>
        <v>42</v>
      </c>
      <c r="M728">
        <v>1</v>
      </c>
      <c r="N728">
        <f>SUMIFS('Rugby Union - Intl Results'!U:U,'Rugby Union - Intl Results'!B:B,E728,'Rugby Union - Intl Results'!H:H,B728)</f>
        <v>1</v>
      </c>
      <c r="Q728" t="s">
        <v>30</v>
      </c>
      <c r="U728" s="95"/>
      <c r="V728" s="95"/>
      <c r="W728" s="95"/>
    </row>
    <row r="729" spans="1:23" x14ac:dyDescent="0.25">
      <c r="A729">
        <v>2011</v>
      </c>
      <c r="B729" t="s">
        <v>2674</v>
      </c>
      <c r="C729" t="s">
        <v>207</v>
      </c>
      <c r="E729" t="s">
        <v>1817</v>
      </c>
      <c r="F729" s="97">
        <f>G729*4+H729*2+M729+SUMIFS('Rugby Union - Intl Results'!U:U,'Rugby Union - Intl Results'!B:B,E729,'Rugby Union - Intl Results'!H:H,B729)+IF(G729=5,3,0)</f>
        <v>5</v>
      </c>
      <c r="G729">
        <f>COUNTIFS('Rugby Union - Intl Results'!B:B,E729,'Rugby Union - Intl Results'!H:H,B729,'Rugby Union - Intl Results'!C:C,"W",'Rugby Union - Intl Results'!J:J,C729)</f>
        <v>1</v>
      </c>
      <c r="H729">
        <f>COUNTIFS('Rugby Union - Intl Results'!B:B,E729,'Rugby Union - Intl Results'!H:H,B729,'Rugby Union - Intl Results'!C:C,"D",'Rugby Union - Intl Results'!J:J,C729)</f>
        <v>0</v>
      </c>
      <c r="I729">
        <f>COUNTIFS('Rugby Union - Intl Results'!B:B,E729,'Rugby Union - Intl Results'!H:H,B729,'Rugby Union - Intl Results'!C:C,"L",'Rugby Union - Intl Results'!J:J,C729)</f>
        <v>3</v>
      </c>
      <c r="J729">
        <f>SUMIFS('Rugby Union - Intl Results'!E:E,'Rugby Union - Intl Results'!B:B,E729,'Rugby Union - Intl Results'!H:H,B729,'Rugby Union - Intl Results'!J:J,C729)</f>
        <v>59</v>
      </c>
      <c r="K729">
        <f>SUMIFS('Rugby Union - Intl Results'!F:F,'Rugby Union - Intl Results'!B:B,E729,'Rugby Union - Intl Results'!H:H,B729,'Rugby Union - Intl Results'!J:J,C729)</f>
        <v>167</v>
      </c>
      <c r="L729">
        <f t="shared" si="34"/>
        <v>-108</v>
      </c>
      <c r="M729">
        <v>1</v>
      </c>
      <c r="N729">
        <f>SUMIFS('Rugby Union - Intl Results'!U:U,'Rugby Union - Intl Results'!B:B,E729,'Rugby Union - Intl Results'!H:H,B729)</f>
        <v>0</v>
      </c>
      <c r="Q729" t="s">
        <v>30</v>
      </c>
      <c r="U729" s="95"/>
      <c r="V729" s="95"/>
      <c r="W729" s="95"/>
    </row>
    <row r="730" spans="1:23" x14ac:dyDescent="0.25">
      <c r="A730">
        <v>2011</v>
      </c>
      <c r="B730" t="s">
        <v>2674</v>
      </c>
      <c r="C730" t="s">
        <v>207</v>
      </c>
      <c r="E730" t="s">
        <v>2639</v>
      </c>
      <c r="F730" s="97">
        <f>G730*4+H730*2+M730+SUMIFS('Rugby Union - Intl Results'!U:U,'Rugby Union - Intl Results'!B:B,E730,'Rugby Union - Intl Results'!H:H,B730)+IF(G730=5,3,0)</f>
        <v>0</v>
      </c>
      <c r="G730">
        <f>COUNTIFS('Rugby Union - Intl Results'!B:B,E730,'Rugby Union - Intl Results'!H:H,B730,'Rugby Union - Intl Results'!C:C,"W",'Rugby Union - Intl Results'!J:J,C730)</f>
        <v>0</v>
      </c>
      <c r="H730">
        <f>COUNTIFS('Rugby Union - Intl Results'!B:B,E730,'Rugby Union - Intl Results'!H:H,B730,'Rugby Union - Intl Results'!C:C,"D",'Rugby Union - Intl Results'!J:J,C730)</f>
        <v>0</v>
      </c>
      <c r="I730">
        <f>COUNTIFS('Rugby Union - Intl Results'!B:B,E730,'Rugby Union - Intl Results'!H:H,B730,'Rugby Union - Intl Results'!C:C,"L",'Rugby Union - Intl Results'!J:J,C730)</f>
        <v>4</v>
      </c>
      <c r="J730">
        <f>SUMIFS('Rugby Union - Intl Results'!E:E,'Rugby Union - Intl Results'!B:B,E730,'Rugby Union - Intl Results'!H:H,B730,'Rugby Union - Intl Results'!J:J,C730)</f>
        <v>44</v>
      </c>
      <c r="K730">
        <f>SUMIFS('Rugby Union - Intl Results'!F:F,'Rugby Union - Intl Results'!B:B,E730,'Rugby Union - Intl Results'!H:H,B730,'Rugby Union - Intl Results'!J:J,C730)</f>
        <v>266</v>
      </c>
      <c r="L730">
        <f t="shared" si="34"/>
        <v>-222</v>
      </c>
      <c r="M730">
        <v>0</v>
      </c>
      <c r="N730">
        <f>SUMIFS('Rugby Union - Intl Results'!U:U,'Rugby Union - Intl Results'!B:B,E730,'Rugby Union - Intl Results'!H:H,B730)</f>
        <v>0</v>
      </c>
      <c r="Q730" t="s">
        <v>30</v>
      </c>
      <c r="U730" s="95"/>
      <c r="V730" s="95"/>
      <c r="W730" s="95"/>
    </row>
    <row r="731" spans="1:23" x14ac:dyDescent="0.25">
      <c r="A731">
        <v>2011</v>
      </c>
      <c r="B731" t="s">
        <v>2805</v>
      </c>
      <c r="D731">
        <v>1</v>
      </c>
      <c r="E731" t="s">
        <v>376</v>
      </c>
      <c r="F731" s="1">
        <f t="shared" ref="F731:F736" si="35">G731*2+H731</f>
        <v>8</v>
      </c>
      <c r="G731">
        <f>COUNTIFS('Rugby Union - Intl Results'!B:B,E731,'Rugby Union - Intl Results'!H:H,B731,'Rugby Union - Intl Results'!C:C,"W")</f>
        <v>4</v>
      </c>
      <c r="H731">
        <f>COUNTIFS('Rugby Union - Intl Results'!B:B,E731,'Rugby Union - Intl Results'!H:H,B731,'Rugby Union - Intl Results'!C:C,"D")</f>
        <v>0</v>
      </c>
      <c r="I731">
        <f>COUNTIFS('Rugby Union - Intl Results'!B:B,E731,'Rugby Union - Intl Results'!H:H,B731,'Rugby Union - Intl Results'!C:C,"L")</f>
        <v>1</v>
      </c>
      <c r="J731">
        <f>SUMIFS('Rugby Union - Intl Results'!E:E,'Rugby Union - Intl Results'!B:B,E731,'Rugby Union - Intl Results'!H:H,B731)</f>
        <v>132</v>
      </c>
      <c r="K731">
        <f>SUMIFS('Rugby Union - Intl Results'!F:F,'Rugby Union - Intl Results'!B:B,E731,'Rugby Union - Intl Results'!H:H,B731)</f>
        <v>81</v>
      </c>
      <c r="L731">
        <f t="shared" si="34"/>
        <v>51</v>
      </c>
      <c r="O731" t="s">
        <v>30</v>
      </c>
      <c r="U731" s="95" t="s">
        <v>30</v>
      </c>
      <c r="V731" s="95"/>
      <c r="W731" s="95"/>
    </row>
    <row r="732" spans="1:23" x14ac:dyDescent="0.25">
      <c r="A732">
        <v>2011</v>
      </c>
      <c r="B732" t="s">
        <v>2805</v>
      </c>
      <c r="D732">
        <v>2</v>
      </c>
      <c r="E732" t="s">
        <v>164</v>
      </c>
      <c r="F732" s="1">
        <f t="shared" si="35"/>
        <v>6</v>
      </c>
      <c r="G732">
        <f>COUNTIFS('Rugby Union - Intl Results'!B:B,E732,'Rugby Union - Intl Results'!H:H,B732,'Rugby Union - Intl Results'!C:C,"W")</f>
        <v>3</v>
      </c>
      <c r="H732">
        <f>COUNTIFS('Rugby Union - Intl Results'!B:B,E732,'Rugby Union - Intl Results'!H:H,B732,'Rugby Union - Intl Results'!C:C,"D")</f>
        <v>0</v>
      </c>
      <c r="I732">
        <f>COUNTIFS('Rugby Union - Intl Results'!B:B,E732,'Rugby Union - Intl Results'!H:H,B732,'Rugby Union - Intl Results'!C:C,"L")</f>
        <v>2</v>
      </c>
      <c r="J732">
        <f>SUMIFS('Rugby Union - Intl Results'!E:E,'Rugby Union - Intl Results'!B:B,E732,'Rugby Union - Intl Results'!H:H,B732)</f>
        <v>117</v>
      </c>
      <c r="K732">
        <f>SUMIFS('Rugby Union - Intl Results'!F:F,'Rugby Union - Intl Results'!B:B,E732,'Rugby Union - Intl Results'!H:H,B732)</f>
        <v>91</v>
      </c>
      <c r="L732">
        <f t="shared" si="34"/>
        <v>26</v>
      </c>
      <c r="O732" t="s">
        <v>30</v>
      </c>
      <c r="U732" s="95"/>
      <c r="V732" s="95"/>
      <c r="W732" s="95"/>
    </row>
    <row r="733" spans="1:23" x14ac:dyDescent="0.25">
      <c r="A733">
        <v>2011</v>
      </c>
      <c r="B733" t="s">
        <v>2805</v>
      </c>
      <c r="D733">
        <v>3</v>
      </c>
      <c r="E733" t="s">
        <v>1825</v>
      </c>
      <c r="F733" s="1">
        <f t="shared" si="35"/>
        <v>6</v>
      </c>
      <c r="G733">
        <f>COUNTIFS('Rugby Union - Intl Results'!B:B,E733,'Rugby Union - Intl Results'!H:H,B733,'Rugby Union - Intl Results'!C:C,"W")</f>
        <v>3</v>
      </c>
      <c r="H733">
        <f>COUNTIFS('Rugby Union - Intl Results'!B:B,E733,'Rugby Union - Intl Results'!H:H,B733,'Rugby Union - Intl Results'!C:C,"D")</f>
        <v>0</v>
      </c>
      <c r="I733">
        <f>COUNTIFS('Rugby Union - Intl Results'!B:B,E733,'Rugby Union - Intl Results'!H:H,B733,'Rugby Union - Intl Results'!C:C,"L")</f>
        <v>2</v>
      </c>
      <c r="J733">
        <f>SUMIFS('Rugby Union - Intl Results'!E:E,'Rugby Union - Intl Results'!B:B,E733,'Rugby Union - Intl Results'!H:H,B733)</f>
        <v>93</v>
      </c>
      <c r="K733">
        <f>SUMIFS('Rugby Union - Intl Results'!F:F,'Rugby Union - Intl Results'!B:B,E733,'Rugby Union - Intl Results'!H:H,B733)</f>
        <v>81</v>
      </c>
      <c r="L733">
        <f t="shared" si="34"/>
        <v>12</v>
      </c>
      <c r="O733" t="s">
        <v>30</v>
      </c>
      <c r="U733" s="95"/>
      <c r="V733" s="95"/>
      <c r="W733" s="95"/>
    </row>
    <row r="734" spans="1:23" x14ac:dyDescent="0.25">
      <c r="A734">
        <v>2011</v>
      </c>
      <c r="B734" t="s">
        <v>2805</v>
      </c>
      <c r="D734">
        <v>4</v>
      </c>
      <c r="E734" t="s">
        <v>1264</v>
      </c>
      <c r="F734" s="1">
        <f t="shared" si="35"/>
        <v>6</v>
      </c>
      <c r="G734">
        <f>COUNTIFS('Rugby Union - Intl Results'!B:B,E734,'Rugby Union - Intl Results'!H:H,B734,'Rugby Union - Intl Results'!C:C,"W")</f>
        <v>3</v>
      </c>
      <c r="H734">
        <f>COUNTIFS('Rugby Union - Intl Results'!B:B,E734,'Rugby Union - Intl Results'!H:H,B734,'Rugby Union - Intl Results'!C:C,"D")</f>
        <v>0</v>
      </c>
      <c r="I734">
        <f>COUNTIFS('Rugby Union - Intl Results'!B:B,E734,'Rugby Union - Intl Results'!H:H,B734,'Rugby Union - Intl Results'!C:C,"L")</f>
        <v>2</v>
      </c>
      <c r="J734">
        <f>SUMIFS('Rugby Union - Intl Results'!E:E,'Rugby Union - Intl Results'!B:B,E734,'Rugby Union - Intl Results'!H:H,B734)</f>
        <v>95</v>
      </c>
      <c r="K734">
        <f>SUMIFS('Rugby Union - Intl Results'!F:F,'Rugby Union - Intl Results'!B:B,E734,'Rugby Union - Intl Results'!H:H,B734)</f>
        <v>89</v>
      </c>
      <c r="L734">
        <f t="shared" si="34"/>
        <v>6</v>
      </c>
      <c r="O734" t="s">
        <v>30</v>
      </c>
      <c r="U734" s="95"/>
      <c r="V734" s="95"/>
      <c r="W734" s="95"/>
    </row>
    <row r="735" spans="1:23" x14ac:dyDescent="0.25">
      <c r="A735">
        <v>2011</v>
      </c>
      <c r="B735" t="s">
        <v>2805</v>
      </c>
      <c r="D735">
        <v>5</v>
      </c>
      <c r="E735" t="s">
        <v>503</v>
      </c>
      <c r="F735" s="1">
        <f t="shared" si="35"/>
        <v>2</v>
      </c>
      <c r="G735">
        <f>COUNTIFS('Rugby Union - Intl Results'!B:B,E735,'Rugby Union - Intl Results'!H:H,B735,'Rugby Union - Intl Results'!C:C,"W")</f>
        <v>1</v>
      </c>
      <c r="H735">
        <f>COUNTIFS('Rugby Union - Intl Results'!B:B,E735,'Rugby Union - Intl Results'!H:H,B735,'Rugby Union - Intl Results'!C:C,"D")</f>
        <v>0</v>
      </c>
      <c r="I735">
        <f>COUNTIFS('Rugby Union - Intl Results'!B:B,E735,'Rugby Union - Intl Results'!H:H,B735,'Rugby Union - Intl Results'!C:C,"L")</f>
        <v>4</v>
      </c>
      <c r="J735">
        <f>SUMIFS('Rugby Union - Intl Results'!E:E,'Rugby Union - Intl Results'!B:B,E735,'Rugby Union - Intl Results'!H:H,B735)</f>
        <v>82</v>
      </c>
      <c r="K735">
        <f>SUMIFS('Rugby Union - Intl Results'!F:F,'Rugby Union - Intl Results'!B:B,E735,'Rugby Union - Intl Results'!H:H,B735)</f>
        <v>109</v>
      </c>
      <c r="L735">
        <f t="shared" si="34"/>
        <v>-27</v>
      </c>
      <c r="O735" t="s">
        <v>30</v>
      </c>
      <c r="U735" s="95"/>
      <c r="V735" s="95"/>
      <c r="W735" s="95"/>
    </row>
    <row r="736" spans="1:23" x14ac:dyDescent="0.25">
      <c r="A736">
        <v>2011</v>
      </c>
      <c r="B736" t="s">
        <v>2805</v>
      </c>
      <c r="D736">
        <v>6</v>
      </c>
      <c r="E736" t="s">
        <v>171</v>
      </c>
      <c r="F736" s="1">
        <f t="shared" si="35"/>
        <v>2</v>
      </c>
      <c r="G736">
        <f>COUNTIFS('Rugby Union - Intl Results'!B:B,E736,'Rugby Union - Intl Results'!H:H,B736,'Rugby Union - Intl Results'!C:C,"W")</f>
        <v>1</v>
      </c>
      <c r="H736">
        <f>COUNTIFS('Rugby Union - Intl Results'!B:B,E736,'Rugby Union - Intl Results'!H:H,B736,'Rugby Union - Intl Results'!C:C,"D")</f>
        <v>0</v>
      </c>
      <c r="I736">
        <f>COUNTIFS('Rugby Union - Intl Results'!B:B,E736,'Rugby Union - Intl Results'!H:H,B736,'Rugby Union - Intl Results'!C:C,"L")</f>
        <v>4</v>
      </c>
      <c r="J736">
        <f>SUMIFS('Rugby Union - Intl Results'!E:E,'Rugby Union - Intl Results'!B:B,E736,'Rugby Union - Intl Results'!H:H,B736)</f>
        <v>70</v>
      </c>
      <c r="K736">
        <f>SUMIFS('Rugby Union - Intl Results'!F:F,'Rugby Union - Intl Results'!B:B,E736,'Rugby Union - Intl Results'!H:H,B736)</f>
        <v>138</v>
      </c>
      <c r="L736">
        <f t="shared" si="34"/>
        <v>-68</v>
      </c>
      <c r="O736" t="s">
        <v>30</v>
      </c>
      <c r="U736" s="95"/>
      <c r="V736" s="95"/>
      <c r="W736" s="95"/>
    </row>
    <row r="737" spans="1:23" x14ac:dyDescent="0.25">
      <c r="A737">
        <v>2011</v>
      </c>
      <c r="B737" t="s">
        <v>2771</v>
      </c>
      <c r="D737">
        <v>1</v>
      </c>
      <c r="E737" t="s">
        <v>1824</v>
      </c>
      <c r="F737" s="97">
        <f>G737*4+H737*2+M737+SUMIFS('Rugby Union - Intl Results'!U:U,'Rugby Union - Intl Results'!B:B,E737,'Rugby Union - Intl Results'!H:H,B737)+IF(G737=5,3,0)</f>
        <v>13</v>
      </c>
      <c r="G737">
        <f>COUNTIFS('Rugby Union - Intl Results'!B:B,E737,'Rugby Union - Intl Results'!H:H,B737,'Rugby Union - Intl Results'!C:C,"W")</f>
        <v>3</v>
      </c>
      <c r="H737">
        <f>COUNTIFS('Rugby Union - Intl Results'!B:B,E737,'Rugby Union - Intl Results'!H:H,B737,'Rugby Union - Intl Results'!C:C,"D")</f>
        <v>0</v>
      </c>
      <c r="I737">
        <f>COUNTIFS('Rugby Union - Intl Results'!B:B,E737,'Rugby Union - Intl Results'!H:H,B737,'Rugby Union - Intl Results'!C:C,"L")</f>
        <v>1</v>
      </c>
      <c r="J737">
        <f>SUMIFS('Rugby Union - Intl Results'!E:E,'Rugby Union - Intl Results'!B:B,E737,'Rugby Union - Intl Results'!H:H,B737)</f>
        <v>92</v>
      </c>
      <c r="K737">
        <f>SUMIFS('Rugby Union - Intl Results'!F:F,'Rugby Union - Intl Results'!B:B,E737,'Rugby Union - Intl Results'!H:H,B737)</f>
        <v>79</v>
      </c>
      <c r="L737">
        <f t="shared" si="34"/>
        <v>13</v>
      </c>
      <c r="M737">
        <v>1</v>
      </c>
      <c r="N737">
        <f>SUMIFS('Rugby Union - Intl Results'!U:U,'Rugby Union - Intl Results'!B:B,E737,'Rugby Union - Intl Results'!H:H,B737)</f>
        <v>0</v>
      </c>
      <c r="P737" t="s">
        <v>30</v>
      </c>
      <c r="U737" s="95" t="s">
        <v>30</v>
      </c>
      <c r="V737" s="95"/>
      <c r="W737" s="95"/>
    </row>
    <row r="738" spans="1:23" x14ac:dyDescent="0.25">
      <c r="A738">
        <v>2011</v>
      </c>
      <c r="B738" t="s">
        <v>2771</v>
      </c>
      <c r="D738">
        <v>2</v>
      </c>
      <c r="E738" t="s">
        <v>1787</v>
      </c>
      <c r="F738" s="97">
        <f>G738*4+H738*2+M738+SUMIFS('Rugby Union - Intl Results'!U:U,'Rugby Union - Intl Results'!B:B,E738,'Rugby Union - Intl Results'!H:H,B738)+IF(G738=5,3,0)</f>
        <v>10</v>
      </c>
      <c r="G738">
        <f>COUNTIFS('Rugby Union - Intl Results'!B:B,E738,'Rugby Union - Intl Results'!H:H,B738,'Rugby Union - Intl Results'!C:C,"W")</f>
        <v>2</v>
      </c>
      <c r="H738">
        <f>COUNTIFS('Rugby Union - Intl Results'!B:B,E738,'Rugby Union - Intl Results'!H:H,B738,'Rugby Union - Intl Results'!C:C,"D")</f>
        <v>0</v>
      </c>
      <c r="I738">
        <f>COUNTIFS('Rugby Union - Intl Results'!B:B,E738,'Rugby Union - Intl Results'!H:H,B738,'Rugby Union - Intl Results'!C:C,"L")</f>
        <v>2</v>
      </c>
      <c r="J738">
        <f>SUMIFS('Rugby Union - Intl Results'!E:E,'Rugby Union - Intl Results'!B:B,E738,'Rugby Union - Intl Results'!H:H,B738)</f>
        <v>95</v>
      </c>
      <c r="K738">
        <f>SUMIFS('Rugby Union - Intl Results'!F:F,'Rugby Union - Intl Results'!B:B,E738,'Rugby Union - Intl Results'!H:H,B738)</f>
        <v>64</v>
      </c>
      <c r="L738">
        <f t="shared" si="34"/>
        <v>31</v>
      </c>
      <c r="M738">
        <v>1</v>
      </c>
      <c r="N738">
        <f>SUMIFS('Rugby Union - Intl Results'!U:U,'Rugby Union - Intl Results'!B:B,E738,'Rugby Union - Intl Results'!H:H,B738)</f>
        <v>1</v>
      </c>
      <c r="P738" t="s">
        <v>30</v>
      </c>
      <c r="U738" s="95"/>
      <c r="V738" s="95"/>
      <c r="W738" s="95"/>
    </row>
    <row r="739" spans="1:23" x14ac:dyDescent="0.25">
      <c r="A739">
        <v>2011</v>
      </c>
      <c r="B739" t="s">
        <v>2771</v>
      </c>
      <c r="D739">
        <v>3</v>
      </c>
      <c r="E739" t="s">
        <v>1828</v>
      </c>
      <c r="F739" s="97">
        <f>G739*4+H739*2+M739+SUMIFS('Rugby Union - Intl Results'!U:U,'Rugby Union - Intl Results'!B:B,E739,'Rugby Union - Intl Results'!H:H,B739)+IF(G739=5,3,0)</f>
        <v>5</v>
      </c>
      <c r="G739">
        <f>COUNTIFS('Rugby Union - Intl Results'!B:B,E739,'Rugby Union - Intl Results'!H:H,B739,'Rugby Union - Intl Results'!C:C,"W")</f>
        <v>1</v>
      </c>
      <c r="H739">
        <f>COUNTIFS('Rugby Union - Intl Results'!B:B,E739,'Rugby Union - Intl Results'!H:H,B739,'Rugby Union - Intl Results'!C:C,"D")</f>
        <v>0</v>
      </c>
      <c r="I739">
        <f>COUNTIFS('Rugby Union - Intl Results'!B:B,E739,'Rugby Union - Intl Results'!H:H,B739,'Rugby Union - Intl Results'!C:C,"L")</f>
        <v>3</v>
      </c>
      <c r="J739">
        <f>SUMIFS('Rugby Union - Intl Results'!E:E,'Rugby Union - Intl Results'!B:B,E739,'Rugby Union - Intl Results'!H:H,B739)</f>
        <v>54</v>
      </c>
      <c r="K739">
        <f>SUMIFS('Rugby Union - Intl Results'!F:F,'Rugby Union - Intl Results'!B:B,E739,'Rugby Union - Intl Results'!H:H,B739)</f>
        <v>98</v>
      </c>
      <c r="L739">
        <f t="shared" si="34"/>
        <v>-44</v>
      </c>
      <c r="M739">
        <v>0</v>
      </c>
      <c r="N739">
        <f>SUMIFS('Rugby Union - Intl Results'!U:U,'Rugby Union - Intl Results'!B:B,E739,'Rugby Union - Intl Results'!H:H,B739)</f>
        <v>1</v>
      </c>
      <c r="P739" t="s">
        <v>30</v>
      </c>
      <c r="U739" s="95"/>
      <c r="V739" s="95"/>
      <c r="W739" s="95"/>
    </row>
    <row r="740" spans="1:23" x14ac:dyDescent="0.25">
      <c r="A740">
        <v>2012</v>
      </c>
      <c r="B740" t="s">
        <v>2770</v>
      </c>
      <c r="D740">
        <v>1</v>
      </c>
      <c r="E740" t="s">
        <v>1787</v>
      </c>
      <c r="F740" s="97">
        <f>G740*4+H740*2+M740+SUMIFS('Rugby Union - Intl Results'!U:U,'Rugby Union - Intl Results'!B:B,E740,'Rugby Union - Intl Results'!H:H,B740)+IF(G740=5,3,0)</f>
        <v>26</v>
      </c>
      <c r="G740">
        <f>COUNTIFS('Rugby Union - Intl Results'!B:B,E740,'Rugby Union - Intl Results'!H:H,B740,'Rugby Union - Intl Results'!C:C,"W")</f>
        <v>6</v>
      </c>
      <c r="H740">
        <f>COUNTIFS('Rugby Union - Intl Results'!B:B,E740,'Rugby Union - Intl Results'!H:H,B740,'Rugby Union - Intl Results'!C:C,"D")</f>
        <v>0</v>
      </c>
      <c r="I740">
        <f>COUNTIFS('Rugby Union - Intl Results'!B:B,E740,'Rugby Union - Intl Results'!H:H,B740,'Rugby Union - Intl Results'!C:C,"L")</f>
        <v>0</v>
      </c>
      <c r="J740">
        <f>SUMIFS('Rugby Union - Intl Results'!E:E,'Rugby Union - Intl Results'!B:B,E740,'Rugby Union - Intl Results'!H:H,B740)</f>
        <v>177</v>
      </c>
      <c r="K740">
        <f>SUMIFS('Rugby Union - Intl Results'!F:F,'Rugby Union - Intl Results'!B:B,E740,'Rugby Union - Intl Results'!H:H,B740)</f>
        <v>66</v>
      </c>
      <c r="L740">
        <f t="shared" si="34"/>
        <v>111</v>
      </c>
      <c r="M740">
        <v>2</v>
      </c>
      <c r="N740">
        <f>SUMIFS('Rugby Union - Intl Results'!U:U,'Rugby Union - Intl Results'!B:B,E740,'Rugby Union - Intl Results'!H:H,B740)</f>
        <v>0</v>
      </c>
      <c r="P740" t="s">
        <v>30</v>
      </c>
      <c r="U740" s="95" t="s">
        <v>30</v>
      </c>
      <c r="V740" s="95"/>
      <c r="W740" s="95"/>
    </row>
    <row r="741" spans="1:23" x14ac:dyDescent="0.25">
      <c r="A741">
        <v>2012</v>
      </c>
      <c r="B741" t="s">
        <v>2770</v>
      </c>
      <c r="D741">
        <v>2</v>
      </c>
      <c r="E741" t="s">
        <v>1828</v>
      </c>
      <c r="F741" s="97">
        <f>G741*4+H741*2+M741+SUMIFS('Rugby Union - Intl Results'!U:U,'Rugby Union - Intl Results'!B:B,E741,'Rugby Union - Intl Results'!H:H,B741)+IF(G741=5,3,0)</f>
        <v>12</v>
      </c>
      <c r="G741">
        <f>COUNTIFS('Rugby Union - Intl Results'!B:B,E741,'Rugby Union - Intl Results'!H:H,B741,'Rugby Union - Intl Results'!C:C,"W")</f>
        <v>2</v>
      </c>
      <c r="H741">
        <f>COUNTIFS('Rugby Union - Intl Results'!B:B,E741,'Rugby Union - Intl Results'!H:H,B741,'Rugby Union - Intl Results'!C:C,"D")</f>
        <v>1</v>
      </c>
      <c r="I741">
        <f>COUNTIFS('Rugby Union - Intl Results'!B:B,E741,'Rugby Union - Intl Results'!H:H,B741,'Rugby Union - Intl Results'!C:C,"L")</f>
        <v>3</v>
      </c>
      <c r="J741">
        <f>SUMIFS('Rugby Union - Intl Results'!E:E,'Rugby Union - Intl Results'!B:B,E741,'Rugby Union - Intl Results'!H:H,B741)</f>
        <v>120</v>
      </c>
      <c r="K741">
        <f>SUMIFS('Rugby Union - Intl Results'!F:F,'Rugby Union - Intl Results'!B:B,E741,'Rugby Union - Intl Results'!H:H,B741)</f>
        <v>109</v>
      </c>
      <c r="L741">
        <f t="shared" si="34"/>
        <v>11</v>
      </c>
      <c r="M741">
        <v>1</v>
      </c>
      <c r="N741">
        <f>SUMIFS('Rugby Union - Intl Results'!U:U,'Rugby Union - Intl Results'!B:B,E741,'Rugby Union - Intl Results'!H:H,B741)</f>
        <v>1</v>
      </c>
      <c r="P741" t="s">
        <v>30</v>
      </c>
      <c r="U741" s="95"/>
      <c r="V741" s="95"/>
      <c r="W741" s="95"/>
    </row>
    <row r="742" spans="1:23" x14ac:dyDescent="0.25">
      <c r="A742">
        <v>2012</v>
      </c>
      <c r="B742" t="s">
        <v>2770</v>
      </c>
      <c r="D742">
        <v>3</v>
      </c>
      <c r="E742" t="s">
        <v>1824</v>
      </c>
      <c r="F742" s="97">
        <f>G742*4+H742*2+M742+SUMIFS('Rugby Union - Intl Results'!U:U,'Rugby Union - Intl Results'!B:B,E742,'Rugby Union - Intl Results'!H:H,B742)+IF(G742=5,3,0)</f>
        <v>12</v>
      </c>
      <c r="G742">
        <f>COUNTIFS('Rugby Union - Intl Results'!B:B,E742,'Rugby Union - Intl Results'!H:H,B742,'Rugby Union - Intl Results'!C:C,"W")</f>
        <v>3</v>
      </c>
      <c r="H742">
        <f>COUNTIFS('Rugby Union - Intl Results'!B:B,E742,'Rugby Union - Intl Results'!H:H,B742,'Rugby Union - Intl Results'!C:C,"D")</f>
        <v>0</v>
      </c>
      <c r="I742">
        <f>COUNTIFS('Rugby Union - Intl Results'!B:B,E742,'Rugby Union - Intl Results'!H:H,B742,'Rugby Union - Intl Results'!C:C,"L")</f>
        <v>3</v>
      </c>
      <c r="J742">
        <f>SUMIFS('Rugby Union - Intl Results'!E:E,'Rugby Union - Intl Results'!B:B,E742,'Rugby Union - Intl Results'!H:H,B742)</f>
        <v>101</v>
      </c>
      <c r="K742">
        <f>SUMIFS('Rugby Union - Intl Results'!F:F,'Rugby Union - Intl Results'!B:B,E742,'Rugby Union - Intl Results'!H:H,B742)</f>
        <v>137</v>
      </c>
      <c r="L742">
        <f t="shared" si="34"/>
        <v>-36</v>
      </c>
      <c r="M742">
        <v>0</v>
      </c>
      <c r="N742">
        <f>SUMIFS('Rugby Union - Intl Results'!U:U,'Rugby Union - Intl Results'!B:B,E742,'Rugby Union - Intl Results'!H:H,B742)</f>
        <v>0</v>
      </c>
      <c r="P742" t="s">
        <v>30</v>
      </c>
      <c r="U742" s="95"/>
      <c r="V742" s="95"/>
      <c r="W742" s="95"/>
    </row>
    <row r="743" spans="1:23" x14ac:dyDescent="0.25">
      <c r="A743">
        <v>2012</v>
      </c>
      <c r="B743" t="s">
        <v>2770</v>
      </c>
      <c r="D743">
        <v>4</v>
      </c>
      <c r="E743" t="s">
        <v>1821</v>
      </c>
      <c r="F743" s="97">
        <f>G743*4+H743*2+M743+SUMIFS('Rugby Union - Intl Results'!U:U,'Rugby Union - Intl Results'!B:B,E743,'Rugby Union - Intl Results'!H:H,B743)+IF(G743=5,3,0)</f>
        <v>4</v>
      </c>
      <c r="G743">
        <f>COUNTIFS('Rugby Union - Intl Results'!B:B,E743,'Rugby Union - Intl Results'!H:H,B743,'Rugby Union - Intl Results'!C:C,"W")</f>
        <v>0</v>
      </c>
      <c r="H743">
        <f>COUNTIFS('Rugby Union - Intl Results'!B:B,E743,'Rugby Union - Intl Results'!H:H,B743,'Rugby Union - Intl Results'!C:C,"D")</f>
        <v>1</v>
      </c>
      <c r="I743">
        <f>COUNTIFS('Rugby Union - Intl Results'!B:B,E743,'Rugby Union - Intl Results'!H:H,B743,'Rugby Union - Intl Results'!C:C,"L")</f>
        <v>5</v>
      </c>
      <c r="J743">
        <f>SUMIFS('Rugby Union - Intl Results'!E:E,'Rugby Union - Intl Results'!B:B,E743,'Rugby Union - Intl Results'!H:H,B743)</f>
        <v>80</v>
      </c>
      <c r="K743">
        <f>SUMIFS('Rugby Union - Intl Results'!F:F,'Rugby Union - Intl Results'!B:B,E743,'Rugby Union - Intl Results'!H:H,B743)</f>
        <v>166</v>
      </c>
      <c r="L743">
        <f t="shared" si="34"/>
        <v>-86</v>
      </c>
      <c r="M743">
        <v>0</v>
      </c>
      <c r="N743">
        <f>SUMIFS('Rugby Union - Intl Results'!U:U,'Rugby Union - Intl Results'!B:B,E743,'Rugby Union - Intl Results'!H:H,B743)</f>
        <v>2</v>
      </c>
      <c r="P743" t="s">
        <v>30</v>
      </c>
      <c r="U743" s="95"/>
      <c r="V743" s="95"/>
      <c r="W743" s="95"/>
    </row>
    <row r="744" spans="1:23" x14ac:dyDescent="0.25">
      <c r="A744">
        <v>2012</v>
      </c>
      <c r="B744" t="s">
        <v>2804</v>
      </c>
      <c r="D744">
        <v>1</v>
      </c>
      <c r="E744" t="s">
        <v>1264</v>
      </c>
      <c r="F744" s="1">
        <f t="shared" ref="F744:F749" si="36">G744*2+H744</f>
        <v>10</v>
      </c>
      <c r="G744">
        <f>COUNTIFS('Rugby Union - Intl Results'!B:B,E744,'Rugby Union - Intl Results'!H:H,B744,'Rugby Union - Intl Results'!C:C,"W")</f>
        <v>5</v>
      </c>
      <c r="H744">
        <f>COUNTIFS('Rugby Union - Intl Results'!B:B,E744,'Rugby Union - Intl Results'!H:H,B744,'Rugby Union - Intl Results'!C:C,"D")</f>
        <v>0</v>
      </c>
      <c r="I744">
        <f>COUNTIFS('Rugby Union - Intl Results'!B:B,E744,'Rugby Union - Intl Results'!H:H,B744,'Rugby Union - Intl Results'!C:C,"L")</f>
        <v>0</v>
      </c>
      <c r="J744">
        <f>SUMIFS('Rugby Union - Intl Results'!E:E,'Rugby Union - Intl Results'!B:B,E744,'Rugby Union - Intl Results'!H:H,B744)</f>
        <v>109</v>
      </c>
      <c r="K744">
        <f>SUMIFS('Rugby Union - Intl Results'!F:F,'Rugby Union - Intl Results'!B:B,E744,'Rugby Union - Intl Results'!H:H,B744)</f>
        <v>58</v>
      </c>
      <c r="L744">
        <f t="shared" si="34"/>
        <v>51</v>
      </c>
      <c r="O744" t="s">
        <v>30</v>
      </c>
      <c r="U744" s="95" t="s">
        <v>30</v>
      </c>
      <c r="V744" s="95" t="s">
        <v>30</v>
      </c>
      <c r="W744" s="95" t="s">
        <v>30</v>
      </c>
    </row>
    <row r="745" spans="1:23" x14ac:dyDescent="0.25">
      <c r="A745">
        <v>2012</v>
      </c>
      <c r="B745" t="s">
        <v>2804</v>
      </c>
      <c r="D745">
        <v>2</v>
      </c>
      <c r="E745" t="s">
        <v>376</v>
      </c>
      <c r="F745" s="1">
        <f t="shared" si="36"/>
        <v>8</v>
      </c>
      <c r="G745">
        <f>COUNTIFS('Rugby Union - Intl Results'!B:B,E745,'Rugby Union - Intl Results'!H:H,B745,'Rugby Union - Intl Results'!C:C,"W")</f>
        <v>4</v>
      </c>
      <c r="H745">
        <f>COUNTIFS('Rugby Union - Intl Results'!B:B,E745,'Rugby Union - Intl Results'!H:H,B745,'Rugby Union - Intl Results'!C:C,"D")</f>
        <v>0</v>
      </c>
      <c r="I745">
        <f>COUNTIFS('Rugby Union - Intl Results'!B:B,E745,'Rugby Union - Intl Results'!H:H,B745,'Rugby Union - Intl Results'!C:C,"L")</f>
        <v>1</v>
      </c>
      <c r="J745">
        <f>SUMIFS('Rugby Union - Intl Results'!E:E,'Rugby Union - Intl Results'!B:B,E745,'Rugby Union - Intl Results'!H:H,B745)</f>
        <v>98</v>
      </c>
      <c r="K745">
        <f>SUMIFS('Rugby Union - Intl Results'!F:F,'Rugby Union - Intl Results'!B:B,E745,'Rugby Union - Intl Results'!H:H,B745)</f>
        <v>71</v>
      </c>
      <c r="L745">
        <f t="shared" si="34"/>
        <v>27</v>
      </c>
      <c r="O745" t="s">
        <v>30</v>
      </c>
      <c r="U745" s="95"/>
      <c r="V745" s="95"/>
      <c r="W745" s="95"/>
    </row>
    <row r="746" spans="1:23" x14ac:dyDescent="0.25">
      <c r="A746">
        <v>2012</v>
      </c>
      <c r="B746" t="s">
        <v>2804</v>
      </c>
      <c r="D746">
        <v>3</v>
      </c>
      <c r="E746" t="s">
        <v>1825</v>
      </c>
      <c r="F746" s="1">
        <f t="shared" si="36"/>
        <v>5</v>
      </c>
      <c r="G746">
        <f>COUNTIFS('Rugby Union - Intl Results'!B:B,E746,'Rugby Union - Intl Results'!H:H,B746,'Rugby Union - Intl Results'!C:C,"W")</f>
        <v>2</v>
      </c>
      <c r="H746">
        <f>COUNTIFS('Rugby Union - Intl Results'!B:B,E746,'Rugby Union - Intl Results'!H:H,B746,'Rugby Union - Intl Results'!C:C,"D")</f>
        <v>1</v>
      </c>
      <c r="I746">
        <f>COUNTIFS('Rugby Union - Intl Results'!B:B,E746,'Rugby Union - Intl Results'!H:H,B746,'Rugby Union - Intl Results'!C:C,"L")</f>
        <v>2</v>
      </c>
      <c r="J746">
        <f>SUMIFS('Rugby Union - Intl Results'!E:E,'Rugby Union - Intl Results'!B:B,E746,'Rugby Union - Intl Results'!H:H,B746)</f>
        <v>121</v>
      </c>
      <c r="K746">
        <f>SUMIFS('Rugby Union - Intl Results'!F:F,'Rugby Union - Intl Results'!B:B,E746,'Rugby Union - Intl Results'!H:H,B746)</f>
        <v>94</v>
      </c>
      <c r="L746">
        <f t="shared" si="34"/>
        <v>27</v>
      </c>
      <c r="O746" t="s">
        <v>30</v>
      </c>
      <c r="U746" s="95"/>
      <c r="V746" s="95"/>
      <c r="W746" s="95"/>
    </row>
    <row r="747" spans="1:23" x14ac:dyDescent="0.25">
      <c r="A747">
        <v>2012</v>
      </c>
      <c r="B747" t="s">
        <v>2804</v>
      </c>
      <c r="D747">
        <v>4</v>
      </c>
      <c r="E747" t="s">
        <v>164</v>
      </c>
      <c r="F747" s="1">
        <f t="shared" si="36"/>
        <v>5</v>
      </c>
      <c r="G747">
        <f>COUNTIFS('Rugby Union - Intl Results'!B:B,E747,'Rugby Union - Intl Results'!H:H,B747,'Rugby Union - Intl Results'!C:C,"W")</f>
        <v>2</v>
      </c>
      <c r="H747">
        <f>COUNTIFS('Rugby Union - Intl Results'!B:B,E747,'Rugby Union - Intl Results'!H:H,B747,'Rugby Union - Intl Results'!C:C,"D")</f>
        <v>1</v>
      </c>
      <c r="I747">
        <f>COUNTIFS('Rugby Union - Intl Results'!B:B,E747,'Rugby Union - Intl Results'!H:H,B747,'Rugby Union - Intl Results'!C:C,"L")</f>
        <v>2</v>
      </c>
      <c r="J747">
        <f>SUMIFS('Rugby Union - Intl Results'!E:E,'Rugby Union - Intl Results'!B:B,E747,'Rugby Union - Intl Results'!H:H,B747)</f>
        <v>101</v>
      </c>
      <c r="K747">
        <f>SUMIFS('Rugby Union - Intl Results'!F:F,'Rugby Union - Intl Results'!B:B,E747,'Rugby Union - Intl Results'!H:H,B747)</f>
        <v>86</v>
      </c>
      <c r="L747">
        <f t="shared" si="34"/>
        <v>15</v>
      </c>
      <c r="O747" t="s">
        <v>30</v>
      </c>
      <c r="U747" s="95"/>
      <c r="V747" s="95"/>
      <c r="W747" s="95"/>
    </row>
    <row r="748" spans="1:23" x14ac:dyDescent="0.25">
      <c r="A748">
        <v>2012</v>
      </c>
      <c r="B748" t="s">
        <v>2804</v>
      </c>
      <c r="D748">
        <v>5</v>
      </c>
      <c r="E748" t="s">
        <v>171</v>
      </c>
      <c r="F748" s="1">
        <f t="shared" si="36"/>
        <v>2</v>
      </c>
      <c r="G748">
        <f>COUNTIFS('Rugby Union - Intl Results'!B:B,E748,'Rugby Union - Intl Results'!H:H,B748,'Rugby Union - Intl Results'!C:C,"W")</f>
        <v>1</v>
      </c>
      <c r="H748">
        <f>COUNTIFS('Rugby Union - Intl Results'!B:B,E748,'Rugby Union - Intl Results'!H:H,B748,'Rugby Union - Intl Results'!C:C,"D")</f>
        <v>0</v>
      </c>
      <c r="I748">
        <f>COUNTIFS('Rugby Union - Intl Results'!B:B,E748,'Rugby Union - Intl Results'!H:H,B748,'Rugby Union - Intl Results'!C:C,"L")</f>
        <v>4</v>
      </c>
      <c r="J748">
        <f>SUMIFS('Rugby Union - Intl Results'!E:E,'Rugby Union - Intl Results'!B:B,E748,'Rugby Union - Intl Results'!H:H,B748)</f>
        <v>53</v>
      </c>
      <c r="K748">
        <f>SUMIFS('Rugby Union - Intl Results'!F:F,'Rugby Union - Intl Results'!B:B,E748,'Rugby Union - Intl Results'!H:H,B748)</f>
        <v>121</v>
      </c>
      <c r="L748">
        <f t="shared" si="34"/>
        <v>-68</v>
      </c>
      <c r="O748" t="s">
        <v>30</v>
      </c>
      <c r="U748" s="95"/>
      <c r="V748" s="95"/>
      <c r="W748" s="95"/>
    </row>
    <row r="749" spans="1:23" x14ac:dyDescent="0.25">
      <c r="A749">
        <v>2012</v>
      </c>
      <c r="B749" t="s">
        <v>2804</v>
      </c>
      <c r="D749">
        <v>6</v>
      </c>
      <c r="E749" t="s">
        <v>503</v>
      </c>
      <c r="F749" s="1">
        <f t="shared" si="36"/>
        <v>0</v>
      </c>
      <c r="G749">
        <f>COUNTIFS('Rugby Union - Intl Results'!B:B,E749,'Rugby Union - Intl Results'!H:H,B749,'Rugby Union - Intl Results'!C:C,"W")</f>
        <v>0</v>
      </c>
      <c r="H749">
        <f>COUNTIFS('Rugby Union - Intl Results'!B:B,E749,'Rugby Union - Intl Results'!H:H,B749,'Rugby Union - Intl Results'!C:C,"D")</f>
        <v>0</v>
      </c>
      <c r="I749">
        <f>COUNTIFS('Rugby Union - Intl Results'!B:B,E749,'Rugby Union - Intl Results'!H:H,B749,'Rugby Union - Intl Results'!C:C,"L")</f>
        <v>5</v>
      </c>
      <c r="J749">
        <f>SUMIFS('Rugby Union - Intl Results'!E:E,'Rugby Union - Intl Results'!B:B,E749,'Rugby Union - Intl Results'!H:H,B749)</f>
        <v>56</v>
      </c>
      <c r="K749">
        <f>SUMIFS('Rugby Union - Intl Results'!F:F,'Rugby Union - Intl Results'!B:B,E749,'Rugby Union - Intl Results'!H:H,B749)</f>
        <v>108</v>
      </c>
      <c r="L749">
        <f t="shared" si="34"/>
        <v>-52</v>
      </c>
      <c r="O749" t="s">
        <v>30</v>
      </c>
      <c r="U749" s="95"/>
      <c r="V749" s="95"/>
      <c r="W749" s="95"/>
    </row>
    <row r="750" spans="1:23" x14ac:dyDescent="0.25">
      <c r="A750">
        <v>2013</v>
      </c>
      <c r="B750" t="s">
        <v>2768</v>
      </c>
      <c r="D750">
        <v>1</v>
      </c>
      <c r="E750" t="s">
        <v>1787</v>
      </c>
      <c r="F750" s="97">
        <f>G750*4+H750*2+M750+SUMIFS('Rugby Union - Intl Results'!U:U,'Rugby Union - Intl Results'!B:B,E750,'Rugby Union - Intl Results'!H:H,B750)+IF(G750=5,3,0)</f>
        <v>28</v>
      </c>
      <c r="G750">
        <f>COUNTIFS('Rugby Union - Intl Results'!B:B,E750,'Rugby Union - Intl Results'!H:H,B750,'Rugby Union - Intl Results'!C:C,"W")</f>
        <v>6</v>
      </c>
      <c r="H750">
        <f>COUNTIFS('Rugby Union - Intl Results'!B:B,E750,'Rugby Union - Intl Results'!H:H,B750,'Rugby Union - Intl Results'!C:C,"D")</f>
        <v>0</v>
      </c>
      <c r="I750">
        <f>COUNTIFS('Rugby Union - Intl Results'!B:B,E750,'Rugby Union - Intl Results'!H:H,B750,'Rugby Union - Intl Results'!C:C,"L")</f>
        <v>0</v>
      </c>
      <c r="J750">
        <f>SUMIFS('Rugby Union - Intl Results'!E:E,'Rugby Union - Intl Results'!B:B,E750,'Rugby Union - Intl Results'!H:H,B750)</f>
        <v>202</v>
      </c>
      <c r="K750">
        <f>SUMIFS('Rugby Union - Intl Results'!F:F,'Rugby Union - Intl Results'!B:B,E750,'Rugby Union - Intl Results'!H:H,B750)</f>
        <v>115</v>
      </c>
      <c r="L750">
        <f t="shared" si="34"/>
        <v>87</v>
      </c>
      <c r="M750">
        <v>4</v>
      </c>
      <c r="N750">
        <f>SUMIFS('Rugby Union - Intl Results'!U:U,'Rugby Union - Intl Results'!B:B,E750,'Rugby Union - Intl Results'!H:H,B750)</f>
        <v>0</v>
      </c>
      <c r="P750" t="s">
        <v>30</v>
      </c>
      <c r="U750" s="95" t="s">
        <v>30</v>
      </c>
      <c r="V750" s="95"/>
      <c r="W750" s="95"/>
    </row>
    <row r="751" spans="1:23" x14ac:dyDescent="0.25">
      <c r="A751">
        <v>2013</v>
      </c>
      <c r="B751" t="s">
        <v>2768</v>
      </c>
      <c r="D751">
        <v>2</v>
      </c>
      <c r="E751" t="s">
        <v>1828</v>
      </c>
      <c r="F751" s="97">
        <f>G751*4+H751*2+M751+SUMIFS('Rugby Union - Intl Results'!U:U,'Rugby Union - Intl Results'!B:B,E751,'Rugby Union - Intl Results'!H:H,B751)+IF(G751=5,3,0)</f>
        <v>19</v>
      </c>
      <c r="G751">
        <f>COUNTIFS('Rugby Union - Intl Results'!B:B,E751,'Rugby Union - Intl Results'!H:H,B751,'Rugby Union - Intl Results'!C:C,"W")</f>
        <v>4</v>
      </c>
      <c r="H751">
        <f>COUNTIFS('Rugby Union - Intl Results'!B:B,E751,'Rugby Union - Intl Results'!H:H,B751,'Rugby Union - Intl Results'!C:C,"D")</f>
        <v>0</v>
      </c>
      <c r="I751">
        <f>COUNTIFS('Rugby Union - Intl Results'!B:B,E751,'Rugby Union - Intl Results'!H:H,B751,'Rugby Union - Intl Results'!C:C,"L")</f>
        <v>2</v>
      </c>
      <c r="J751">
        <f>SUMIFS('Rugby Union - Intl Results'!E:E,'Rugby Union - Intl Results'!B:B,E751,'Rugby Union - Intl Results'!H:H,B751)</f>
        <v>203</v>
      </c>
      <c r="K751">
        <f>SUMIFS('Rugby Union - Intl Results'!F:F,'Rugby Union - Intl Results'!B:B,E751,'Rugby Union - Intl Results'!H:H,B751)</f>
        <v>117</v>
      </c>
      <c r="L751">
        <f t="shared" si="34"/>
        <v>86</v>
      </c>
      <c r="M751">
        <v>3</v>
      </c>
      <c r="N751">
        <f>SUMIFS('Rugby Union - Intl Results'!U:U,'Rugby Union - Intl Results'!B:B,E751,'Rugby Union - Intl Results'!H:H,B751)</f>
        <v>0</v>
      </c>
      <c r="P751" t="s">
        <v>30</v>
      </c>
      <c r="U751" s="95"/>
      <c r="V751" s="95"/>
      <c r="W751" s="95"/>
    </row>
    <row r="752" spans="1:23" x14ac:dyDescent="0.25">
      <c r="A752">
        <v>2013</v>
      </c>
      <c r="B752" t="s">
        <v>2768</v>
      </c>
      <c r="D752">
        <v>3</v>
      </c>
      <c r="E752" t="s">
        <v>1824</v>
      </c>
      <c r="F752" s="97">
        <f>G752*4+H752*2+M752+SUMIFS('Rugby Union - Intl Results'!U:U,'Rugby Union - Intl Results'!B:B,E752,'Rugby Union - Intl Results'!H:H,B752)+IF(G752=5,3,0)</f>
        <v>9</v>
      </c>
      <c r="G752">
        <f>COUNTIFS('Rugby Union - Intl Results'!B:B,E752,'Rugby Union - Intl Results'!H:H,B752,'Rugby Union - Intl Results'!C:C,"W")</f>
        <v>2</v>
      </c>
      <c r="H752">
        <f>COUNTIFS('Rugby Union - Intl Results'!B:B,E752,'Rugby Union - Intl Results'!H:H,B752,'Rugby Union - Intl Results'!C:C,"D")</f>
        <v>0</v>
      </c>
      <c r="I752">
        <f>COUNTIFS('Rugby Union - Intl Results'!B:B,E752,'Rugby Union - Intl Results'!H:H,B752,'Rugby Union - Intl Results'!C:C,"L")</f>
        <v>4</v>
      </c>
      <c r="J752">
        <f>SUMIFS('Rugby Union - Intl Results'!E:E,'Rugby Union - Intl Results'!B:B,E752,'Rugby Union - Intl Results'!H:H,B752)</f>
        <v>133</v>
      </c>
      <c r="K752">
        <f>SUMIFS('Rugby Union - Intl Results'!F:F,'Rugby Union - Intl Results'!B:B,E752,'Rugby Union - Intl Results'!H:H,B752)</f>
        <v>170</v>
      </c>
      <c r="L752">
        <f t="shared" si="34"/>
        <v>-37</v>
      </c>
      <c r="M752">
        <v>1</v>
      </c>
      <c r="N752">
        <f>SUMIFS('Rugby Union - Intl Results'!U:U,'Rugby Union - Intl Results'!B:B,E752,'Rugby Union - Intl Results'!H:H,B752)</f>
        <v>0</v>
      </c>
      <c r="P752" t="s">
        <v>30</v>
      </c>
      <c r="U752" s="95"/>
      <c r="V752" s="95"/>
      <c r="W752" s="95"/>
    </row>
    <row r="753" spans="1:23" x14ac:dyDescent="0.25">
      <c r="A753">
        <v>2013</v>
      </c>
      <c r="B753" t="s">
        <v>2768</v>
      </c>
      <c r="D753">
        <v>4</v>
      </c>
      <c r="E753" t="s">
        <v>1821</v>
      </c>
      <c r="F753" s="97">
        <f>G753*4+H753*2+M753+SUMIFS('Rugby Union - Intl Results'!U:U,'Rugby Union - Intl Results'!B:B,E753,'Rugby Union - Intl Results'!H:H,B753)+IF(G753=5,3,0)</f>
        <v>2</v>
      </c>
      <c r="G753">
        <f>COUNTIFS('Rugby Union - Intl Results'!B:B,E753,'Rugby Union - Intl Results'!H:H,B753,'Rugby Union - Intl Results'!C:C,"W")</f>
        <v>0</v>
      </c>
      <c r="H753">
        <f>COUNTIFS('Rugby Union - Intl Results'!B:B,E753,'Rugby Union - Intl Results'!H:H,B753,'Rugby Union - Intl Results'!C:C,"D")</f>
        <v>0</v>
      </c>
      <c r="I753">
        <f>COUNTIFS('Rugby Union - Intl Results'!B:B,E753,'Rugby Union - Intl Results'!H:H,B753,'Rugby Union - Intl Results'!C:C,"L")</f>
        <v>6</v>
      </c>
      <c r="J753">
        <f>SUMIFS('Rugby Union - Intl Results'!E:E,'Rugby Union - Intl Results'!B:B,E753,'Rugby Union - Intl Results'!H:H,B753)</f>
        <v>88</v>
      </c>
      <c r="K753">
        <f>SUMIFS('Rugby Union - Intl Results'!F:F,'Rugby Union - Intl Results'!B:B,E753,'Rugby Union - Intl Results'!H:H,B753)</f>
        <v>224</v>
      </c>
      <c r="L753">
        <f t="shared" si="34"/>
        <v>-136</v>
      </c>
      <c r="M753">
        <v>0</v>
      </c>
      <c r="N753">
        <f>SUMIFS('Rugby Union - Intl Results'!U:U,'Rugby Union - Intl Results'!B:B,E753,'Rugby Union - Intl Results'!H:H,B753)</f>
        <v>2</v>
      </c>
      <c r="P753" t="s">
        <v>30</v>
      </c>
      <c r="U753" s="95"/>
      <c r="V753" s="95"/>
      <c r="W753" s="95"/>
    </row>
    <row r="754" spans="1:23" x14ac:dyDescent="0.25">
      <c r="A754">
        <v>2013</v>
      </c>
      <c r="B754" t="s">
        <v>2803</v>
      </c>
      <c r="D754">
        <v>1</v>
      </c>
      <c r="E754" t="s">
        <v>1264</v>
      </c>
      <c r="F754" s="1">
        <f t="shared" ref="F754:F759" si="37">G754*2+H754</f>
        <v>8</v>
      </c>
      <c r="G754">
        <f>COUNTIFS('Rugby Union - Intl Results'!B:B,E754,'Rugby Union - Intl Results'!H:H,B754,'Rugby Union - Intl Results'!C:C,"W")</f>
        <v>4</v>
      </c>
      <c r="H754">
        <f>COUNTIFS('Rugby Union - Intl Results'!B:B,E754,'Rugby Union - Intl Results'!H:H,B754,'Rugby Union - Intl Results'!C:C,"D")</f>
        <v>0</v>
      </c>
      <c r="I754">
        <f>COUNTIFS('Rugby Union - Intl Results'!B:B,E754,'Rugby Union - Intl Results'!H:H,B754,'Rugby Union - Intl Results'!C:C,"L")</f>
        <v>1</v>
      </c>
      <c r="J754">
        <f>SUMIFS('Rugby Union - Intl Results'!E:E,'Rugby Union - Intl Results'!B:B,E754,'Rugby Union - Intl Results'!H:H,B754)</f>
        <v>122</v>
      </c>
      <c r="K754">
        <f>SUMIFS('Rugby Union - Intl Results'!F:F,'Rugby Union - Intl Results'!B:B,E754,'Rugby Union - Intl Results'!H:H,B754)</f>
        <v>66</v>
      </c>
      <c r="L754">
        <f t="shared" si="34"/>
        <v>56</v>
      </c>
      <c r="O754" t="s">
        <v>30</v>
      </c>
      <c r="U754" s="95" t="s">
        <v>30</v>
      </c>
      <c r="V754" s="95"/>
      <c r="W754" s="95"/>
    </row>
    <row r="755" spans="1:23" x14ac:dyDescent="0.25">
      <c r="A755">
        <v>2013</v>
      </c>
      <c r="B755" t="s">
        <v>2803</v>
      </c>
      <c r="D755">
        <v>2</v>
      </c>
      <c r="E755" t="s">
        <v>376</v>
      </c>
      <c r="F755" s="1">
        <f t="shared" si="37"/>
        <v>8</v>
      </c>
      <c r="G755">
        <f>COUNTIFS('Rugby Union - Intl Results'!B:B,E755,'Rugby Union - Intl Results'!H:H,B755,'Rugby Union - Intl Results'!C:C,"W")</f>
        <v>4</v>
      </c>
      <c r="H755">
        <f>COUNTIFS('Rugby Union - Intl Results'!B:B,E755,'Rugby Union - Intl Results'!H:H,B755,'Rugby Union - Intl Results'!C:C,"D")</f>
        <v>0</v>
      </c>
      <c r="I755">
        <f>COUNTIFS('Rugby Union - Intl Results'!B:B,E755,'Rugby Union - Intl Results'!H:H,B755,'Rugby Union - Intl Results'!C:C,"L")</f>
        <v>1</v>
      </c>
      <c r="J755">
        <f>SUMIFS('Rugby Union - Intl Results'!E:E,'Rugby Union - Intl Results'!B:B,E755,'Rugby Union - Intl Results'!H:H,B755)</f>
        <v>94</v>
      </c>
      <c r="K755">
        <f>SUMIFS('Rugby Union - Intl Results'!F:F,'Rugby Union - Intl Results'!B:B,E755,'Rugby Union - Intl Results'!H:H,B755)</f>
        <v>78</v>
      </c>
      <c r="L755">
        <f t="shared" si="34"/>
        <v>16</v>
      </c>
      <c r="O755" t="s">
        <v>30</v>
      </c>
      <c r="U755" s="95"/>
      <c r="V755" s="95"/>
      <c r="W755" s="95"/>
    </row>
    <row r="756" spans="1:23" x14ac:dyDescent="0.25">
      <c r="A756">
        <v>2013</v>
      </c>
      <c r="B756" t="s">
        <v>2803</v>
      </c>
      <c r="D756">
        <v>3</v>
      </c>
      <c r="E756" t="s">
        <v>503</v>
      </c>
      <c r="F756" s="1">
        <f t="shared" si="37"/>
        <v>4</v>
      </c>
      <c r="G756">
        <f>COUNTIFS('Rugby Union - Intl Results'!B:B,E756,'Rugby Union - Intl Results'!H:H,B756,'Rugby Union - Intl Results'!C:C,"W")</f>
        <v>2</v>
      </c>
      <c r="H756">
        <f>COUNTIFS('Rugby Union - Intl Results'!B:B,E756,'Rugby Union - Intl Results'!H:H,B756,'Rugby Union - Intl Results'!C:C,"D")</f>
        <v>0</v>
      </c>
      <c r="I756">
        <f>COUNTIFS('Rugby Union - Intl Results'!B:B,E756,'Rugby Union - Intl Results'!H:H,B756,'Rugby Union - Intl Results'!C:C,"L")</f>
        <v>3</v>
      </c>
      <c r="J756">
        <f>SUMIFS('Rugby Union - Intl Results'!E:E,'Rugby Union - Intl Results'!B:B,E756,'Rugby Union - Intl Results'!H:H,B756)</f>
        <v>98</v>
      </c>
      <c r="K756">
        <f>SUMIFS('Rugby Union - Intl Results'!F:F,'Rugby Union - Intl Results'!B:B,E756,'Rugby Union - Intl Results'!H:H,B756)</f>
        <v>107</v>
      </c>
      <c r="L756">
        <f t="shared" si="34"/>
        <v>-9</v>
      </c>
      <c r="O756" t="s">
        <v>30</v>
      </c>
      <c r="U756" s="95"/>
      <c r="V756" s="95"/>
      <c r="W756" s="95"/>
    </row>
    <row r="757" spans="1:23" x14ac:dyDescent="0.25">
      <c r="A757">
        <v>2013</v>
      </c>
      <c r="B757" t="s">
        <v>2803</v>
      </c>
      <c r="D757">
        <v>4</v>
      </c>
      <c r="E757" t="s">
        <v>171</v>
      </c>
      <c r="F757" s="1">
        <f t="shared" si="37"/>
        <v>4</v>
      </c>
      <c r="G757">
        <f>COUNTIFS('Rugby Union - Intl Results'!B:B,E757,'Rugby Union - Intl Results'!H:H,B757,'Rugby Union - Intl Results'!C:C,"W")</f>
        <v>2</v>
      </c>
      <c r="H757">
        <f>COUNTIFS('Rugby Union - Intl Results'!B:B,E757,'Rugby Union - Intl Results'!H:H,B757,'Rugby Union - Intl Results'!C:C,"D")</f>
        <v>0</v>
      </c>
      <c r="I757">
        <f>COUNTIFS('Rugby Union - Intl Results'!B:B,E757,'Rugby Union - Intl Results'!H:H,B757,'Rugby Union - Intl Results'!C:C,"L")</f>
        <v>3</v>
      </c>
      <c r="J757">
        <f>SUMIFS('Rugby Union - Intl Results'!E:E,'Rugby Union - Intl Results'!B:B,E757,'Rugby Union - Intl Results'!H:H,B757)</f>
        <v>75</v>
      </c>
      <c r="K757">
        <f>SUMIFS('Rugby Union - Intl Results'!F:F,'Rugby Union - Intl Results'!B:B,E757,'Rugby Union - Intl Results'!H:H,B757)</f>
        <v>111</v>
      </c>
      <c r="L757">
        <f t="shared" si="34"/>
        <v>-36</v>
      </c>
      <c r="O757" t="s">
        <v>30</v>
      </c>
      <c r="U757" s="95"/>
      <c r="V757" s="95"/>
      <c r="W757" s="95"/>
    </row>
    <row r="758" spans="1:23" x14ac:dyDescent="0.25">
      <c r="A758">
        <v>2013</v>
      </c>
      <c r="B758" t="s">
        <v>2803</v>
      </c>
      <c r="D758">
        <v>5</v>
      </c>
      <c r="E758" t="s">
        <v>1825</v>
      </c>
      <c r="F758" s="1">
        <f t="shared" si="37"/>
        <v>3</v>
      </c>
      <c r="G758">
        <f>COUNTIFS('Rugby Union - Intl Results'!B:B,E758,'Rugby Union - Intl Results'!H:H,B758,'Rugby Union - Intl Results'!C:C,"W")</f>
        <v>1</v>
      </c>
      <c r="H758">
        <f>COUNTIFS('Rugby Union - Intl Results'!B:B,E758,'Rugby Union - Intl Results'!H:H,B758,'Rugby Union - Intl Results'!C:C,"D")</f>
        <v>1</v>
      </c>
      <c r="I758">
        <f>COUNTIFS('Rugby Union - Intl Results'!B:B,E758,'Rugby Union - Intl Results'!H:H,B758,'Rugby Union - Intl Results'!C:C,"L")</f>
        <v>3</v>
      </c>
      <c r="J758">
        <f>SUMIFS('Rugby Union - Intl Results'!E:E,'Rugby Union - Intl Results'!B:B,E758,'Rugby Union - Intl Results'!H:H,B758)</f>
        <v>72</v>
      </c>
      <c r="K758">
        <f>SUMIFS('Rugby Union - Intl Results'!F:F,'Rugby Union - Intl Results'!B:B,E758,'Rugby Union - Intl Results'!H:H,B758)</f>
        <v>81</v>
      </c>
      <c r="L758">
        <f t="shared" si="34"/>
        <v>-9</v>
      </c>
      <c r="O758" t="s">
        <v>30</v>
      </c>
      <c r="U758" s="95"/>
      <c r="V758" s="95"/>
      <c r="W758" s="95"/>
    </row>
    <row r="759" spans="1:23" x14ac:dyDescent="0.25">
      <c r="A759">
        <v>2013</v>
      </c>
      <c r="B759" t="s">
        <v>2803</v>
      </c>
      <c r="D759">
        <v>6</v>
      </c>
      <c r="E759" t="s">
        <v>164</v>
      </c>
      <c r="F759" s="1">
        <f t="shared" si="37"/>
        <v>3</v>
      </c>
      <c r="G759">
        <f>COUNTIFS('Rugby Union - Intl Results'!B:B,E759,'Rugby Union - Intl Results'!H:H,B759,'Rugby Union - Intl Results'!C:C,"W")</f>
        <v>1</v>
      </c>
      <c r="H759">
        <f>COUNTIFS('Rugby Union - Intl Results'!B:B,E759,'Rugby Union - Intl Results'!H:H,B759,'Rugby Union - Intl Results'!C:C,"D")</f>
        <v>1</v>
      </c>
      <c r="I759">
        <f>COUNTIFS('Rugby Union - Intl Results'!B:B,E759,'Rugby Union - Intl Results'!H:H,B759,'Rugby Union - Intl Results'!C:C,"L")</f>
        <v>3</v>
      </c>
      <c r="J759">
        <f>SUMIFS('Rugby Union - Intl Results'!E:E,'Rugby Union - Intl Results'!B:B,E759,'Rugby Union - Intl Results'!H:H,B759)</f>
        <v>73</v>
      </c>
      <c r="K759">
        <f>SUMIFS('Rugby Union - Intl Results'!F:F,'Rugby Union - Intl Results'!B:B,E759,'Rugby Union - Intl Results'!H:H,B759)</f>
        <v>91</v>
      </c>
      <c r="L759">
        <f t="shared" si="34"/>
        <v>-18</v>
      </c>
      <c r="O759" t="s">
        <v>30</v>
      </c>
      <c r="U759" s="95"/>
      <c r="V759" s="95"/>
      <c r="W759" s="95"/>
    </row>
    <row r="760" spans="1:23" x14ac:dyDescent="0.25">
      <c r="A760">
        <v>2014</v>
      </c>
      <c r="B760" t="s">
        <v>2765</v>
      </c>
      <c r="D760">
        <v>1</v>
      </c>
      <c r="E760" t="s">
        <v>1787</v>
      </c>
      <c r="F760" s="97">
        <f>G760*4+H760*2+M760+SUMIFS('Rugby Union - Intl Results'!U:U,'Rugby Union - Intl Results'!B:B,E760,'Rugby Union - Intl Results'!H:H,B760)+IF(G760=5,3,0)</f>
        <v>22</v>
      </c>
      <c r="G760">
        <f>COUNTIFS('Rugby Union - Intl Results'!B:B,E760,'Rugby Union - Intl Results'!H:H,B760,'Rugby Union - Intl Results'!C:C,"W")</f>
        <v>4</v>
      </c>
      <c r="H760">
        <f>COUNTIFS('Rugby Union - Intl Results'!B:B,E760,'Rugby Union - Intl Results'!H:H,B760,'Rugby Union - Intl Results'!C:C,"D")</f>
        <v>1</v>
      </c>
      <c r="I760">
        <f>COUNTIFS('Rugby Union - Intl Results'!B:B,E760,'Rugby Union - Intl Results'!H:H,B760,'Rugby Union - Intl Results'!C:C,"L")</f>
        <v>1</v>
      </c>
      <c r="J760">
        <f>SUMIFS('Rugby Union - Intl Results'!E:E,'Rugby Union - Intl Results'!B:B,E760,'Rugby Union - Intl Results'!H:H,B760)</f>
        <v>164</v>
      </c>
      <c r="K760">
        <f>SUMIFS('Rugby Union - Intl Results'!F:F,'Rugby Union - Intl Results'!B:B,E760,'Rugby Union - Intl Results'!H:H,B760)</f>
        <v>91</v>
      </c>
      <c r="L760">
        <f t="shared" si="34"/>
        <v>73</v>
      </c>
      <c r="M760">
        <v>3</v>
      </c>
      <c r="N760">
        <f>SUMIFS('Rugby Union - Intl Results'!U:U,'Rugby Union - Intl Results'!B:B,E760,'Rugby Union - Intl Results'!H:H,B760)</f>
        <v>1</v>
      </c>
      <c r="P760" t="s">
        <v>30</v>
      </c>
      <c r="U760" s="95" t="s">
        <v>30</v>
      </c>
      <c r="V760" s="95"/>
      <c r="W760" s="95"/>
    </row>
    <row r="761" spans="1:23" x14ac:dyDescent="0.25">
      <c r="A761">
        <v>2014</v>
      </c>
      <c r="B761" t="s">
        <v>2765</v>
      </c>
      <c r="D761">
        <v>2</v>
      </c>
      <c r="E761" t="s">
        <v>1828</v>
      </c>
      <c r="F761" s="97">
        <f>G761*4+H761*2+M761+SUMIFS('Rugby Union - Intl Results'!U:U,'Rugby Union - Intl Results'!B:B,E761,'Rugby Union - Intl Results'!H:H,B761)+IF(G761=5,3,0)</f>
        <v>19</v>
      </c>
      <c r="G761">
        <f>COUNTIFS('Rugby Union - Intl Results'!B:B,E761,'Rugby Union - Intl Results'!H:H,B761,'Rugby Union - Intl Results'!C:C,"W")</f>
        <v>4</v>
      </c>
      <c r="H761">
        <f>COUNTIFS('Rugby Union - Intl Results'!B:B,E761,'Rugby Union - Intl Results'!H:H,B761,'Rugby Union - Intl Results'!C:C,"D")</f>
        <v>0</v>
      </c>
      <c r="I761">
        <f>COUNTIFS('Rugby Union - Intl Results'!B:B,E761,'Rugby Union - Intl Results'!H:H,B761,'Rugby Union - Intl Results'!C:C,"L")</f>
        <v>2</v>
      </c>
      <c r="J761">
        <f>SUMIFS('Rugby Union - Intl Results'!E:E,'Rugby Union - Intl Results'!B:B,E761,'Rugby Union - Intl Results'!H:H,B761)</f>
        <v>134</v>
      </c>
      <c r="K761">
        <f>SUMIFS('Rugby Union - Intl Results'!F:F,'Rugby Union - Intl Results'!B:B,E761,'Rugby Union - Intl Results'!H:H,B761)</f>
        <v>110</v>
      </c>
      <c r="L761">
        <f t="shared" si="34"/>
        <v>24</v>
      </c>
      <c r="M761">
        <v>1</v>
      </c>
      <c r="N761">
        <f>SUMIFS('Rugby Union - Intl Results'!U:U,'Rugby Union - Intl Results'!B:B,E761,'Rugby Union - Intl Results'!H:H,B761)</f>
        <v>2</v>
      </c>
      <c r="P761" t="s">
        <v>30</v>
      </c>
      <c r="U761" s="95"/>
      <c r="V761" s="95"/>
      <c r="W761" s="95"/>
    </row>
    <row r="762" spans="1:23" x14ac:dyDescent="0.25">
      <c r="A762">
        <v>2014</v>
      </c>
      <c r="B762" t="s">
        <v>2765</v>
      </c>
      <c r="D762">
        <v>3</v>
      </c>
      <c r="E762" t="s">
        <v>1824</v>
      </c>
      <c r="F762" s="97">
        <f>G762*4+H762*2+M762+SUMIFS('Rugby Union - Intl Results'!U:U,'Rugby Union - Intl Results'!B:B,E762,'Rugby Union - Intl Results'!H:H,B762)+IF(G762=5,3,0)</f>
        <v>11</v>
      </c>
      <c r="G762">
        <f>COUNTIFS('Rugby Union - Intl Results'!B:B,E762,'Rugby Union - Intl Results'!H:H,B762,'Rugby Union - Intl Results'!C:C,"W")</f>
        <v>2</v>
      </c>
      <c r="H762">
        <f>COUNTIFS('Rugby Union - Intl Results'!B:B,E762,'Rugby Union - Intl Results'!H:H,B762,'Rugby Union - Intl Results'!C:C,"D")</f>
        <v>1</v>
      </c>
      <c r="I762">
        <f>COUNTIFS('Rugby Union - Intl Results'!B:B,E762,'Rugby Union - Intl Results'!H:H,B762,'Rugby Union - Intl Results'!C:C,"L")</f>
        <v>3</v>
      </c>
      <c r="J762">
        <f>SUMIFS('Rugby Union - Intl Results'!E:E,'Rugby Union - Intl Results'!B:B,E762,'Rugby Union - Intl Results'!H:H,B762)</f>
        <v>115</v>
      </c>
      <c r="K762">
        <f>SUMIFS('Rugby Union - Intl Results'!F:F,'Rugby Union - Intl Results'!B:B,E762,'Rugby Union - Intl Results'!H:H,B762)</f>
        <v>160</v>
      </c>
      <c r="L762">
        <f t="shared" si="34"/>
        <v>-45</v>
      </c>
      <c r="M762">
        <v>0</v>
      </c>
      <c r="N762">
        <f>SUMIFS('Rugby Union - Intl Results'!U:U,'Rugby Union - Intl Results'!B:B,E762,'Rugby Union - Intl Results'!H:H,B762)</f>
        <v>1</v>
      </c>
      <c r="P762" t="s">
        <v>30</v>
      </c>
      <c r="U762" s="95"/>
      <c r="V762" s="95"/>
      <c r="W762" s="95"/>
    </row>
    <row r="763" spans="1:23" x14ac:dyDescent="0.25">
      <c r="A763">
        <v>2014</v>
      </c>
      <c r="B763" t="s">
        <v>2765</v>
      </c>
      <c r="D763">
        <v>4</v>
      </c>
      <c r="E763" t="s">
        <v>1821</v>
      </c>
      <c r="F763" s="97">
        <f>G763*4+H763*2+M763+SUMIFS('Rugby Union - Intl Results'!U:U,'Rugby Union - Intl Results'!B:B,E763,'Rugby Union - Intl Results'!H:H,B763)+IF(G763=5,3,0)</f>
        <v>7</v>
      </c>
      <c r="G763">
        <f>COUNTIFS('Rugby Union - Intl Results'!B:B,E763,'Rugby Union - Intl Results'!H:H,B763,'Rugby Union - Intl Results'!C:C,"W")</f>
        <v>1</v>
      </c>
      <c r="H763">
        <f>COUNTIFS('Rugby Union - Intl Results'!B:B,E763,'Rugby Union - Intl Results'!H:H,B763,'Rugby Union - Intl Results'!C:C,"D")</f>
        <v>0</v>
      </c>
      <c r="I763">
        <f>COUNTIFS('Rugby Union - Intl Results'!B:B,E763,'Rugby Union - Intl Results'!H:H,B763,'Rugby Union - Intl Results'!C:C,"L")</f>
        <v>5</v>
      </c>
      <c r="J763">
        <f>SUMIFS('Rugby Union - Intl Results'!E:E,'Rugby Union - Intl Results'!B:B,E763,'Rugby Union - Intl Results'!H:H,B763)</f>
        <v>105</v>
      </c>
      <c r="K763">
        <f>SUMIFS('Rugby Union - Intl Results'!F:F,'Rugby Union - Intl Results'!B:B,E763,'Rugby Union - Intl Results'!H:H,B763)</f>
        <v>157</v>
      </c>
      <c r="L763">
        <f t="shared" si="34"/>
        <v>-52</v>
      </c>
      <c r="M763">
        <v>0</v>
      </c>
      <c r="N763">
        <f>SUMIFS('Rugby Union - Intl Results'!U:U,'Rugby Union - Intl Results'!B:B,E763,'Rugby Union - Intl Results'!H:H,B763)</f>
        <v>3</v>
      </c>
      <c r="P763" t="s">
        <v>30</v>
      </c>
      <c r="U763" s="95"/>
      <c r="V763" s="95"/>
      <c r="W763" s="95"/>
    </row>
    <row r="764" spans="1:23" x14ac:dyDescent="0.25">
      <c r="A764">
        <v>2014</v>
      </c>
      <c r="B764" t="s">
        <v>2802</v>
      </c>
      <c r="D764">
        <v>1</v>
      </c>
      <c r="E764" t="s">
        <v>1825</v>
      </c>
      <c r="F764" s="1">
        <f t="shared" ref="F764:F769" si="38">G764*2+H764</f>
        <v>8</v>
      </c>
      <c r="G764">
        <f>COUNTIFS('Rugby Union - Intl Results'!B:B,E764,'Rugby Union - Intl Results'!H:H,B764,'Rugby Union - Intl Results'!C:C,"W")</f>
        <v>4</v>
      </c>
      <c r="H764">
        <f>COUNTIFS('Rugby Union - Intl Results'!B:B,E764,'Rugby Union - Intl Results'!H:H,B764,'Rugby Union - Intl Results'!C:C,"D")</f>
        <v>0</v>
      </c>
      <c r="I764">
        <f>COUNTIFS('Rugby Union - Intl Results'!B:B,E764,'Rugby Union - Intl Results'!H:H,B764,'Rugby Union - Intl Results'!C:C,"L")</f>
        <v>1</v>
      </c>
      <c r="J764">
        <f>SUMIFS('Rugby Union - Intl Results'!E:E,'Rugby Union - Intl Results'!B:B,E764,'Rugby Union - Intl Results'!H:H,B764)</f>
        <v>132</v>
      </c>
      <c r="K764">
        <f>SUMIFS('Rugby Union - Intl Results'!F:F,'Rugby Union - Intl Results'!B:B,E764,'Rugby Union - Intl Results'!H:H,B764)</f>
        <v>49</v>
      </c>
      <c r="L764">
        <f t="shared" si="34"/>
        <v>83</v>
      </c>
      <c r="O764" t="s">
        <v>30</v>
      </c>
      <c r="U764" s="95" t="s">
        <v>30</v>
      </c>
      <c r="V764" s="95"/>
      <c r="W764" s="95"/>
    </row>
    <row r="765" spans="1:23" x14ac:dyDescent="0.25">
      <c r="A765">
        <v>2014</v>
      </c>
      <c r="B765" t="s">
        <v>2802</v>
      </c>
      <c r="D765">
        <v>2</v>
      </c>
      <c r="E765" t="s">
        <v>376</v>
      </c>
      <c r="F765" s="1">
        <f t="shared" si="38"/>
        <v>8</v>
      </c>
      <c r="G765">
        <f>COUNTIFS('Rugby Union - Intl Results'!B:B,E765,'Rugby Union - Intl Results'!H:H,B765,'Rugby Union - Intl Results'!C:C,"W")</f>
        <v>4</v>
      </c>
      <c r="H765">
        <f>COUNTIFS('Rugby Union - Intl Results'!B:B,E765,'Rugby Union - Intl Results'!H:H,B765,'Rugby Union - Intl Results'!C:C,"D")</f>
        <v>0</v>
      </c>
      <c r="I765">
        <f>COUNTIFS('Rugby Union - Intl Results'!B:B,E765,'Rugby Union - Intl Results'!H:H,B765,'Rugby Union - Intl Results'!C:C,"L")</f>
        <v>1</v>
      </c>
      <c r="J765">
        <f>SUMIFS('Rugby Union - Intl Results'!E:E,'Rugby Union - Intl Results'!B:B,E765,'Rugby Union - Intl Results'!H:H,B765)</f>
        <v>138</v>
      </c>
      <c r="K765">
        <f>SUMIFS('Rugby Union - Intl Results'!F:F,'Rugby Union - Intl Results'!B:B,E765,'Rugby Union - Intl Results'!H:H,B765)</f>
        <v>65</v>
      </c>
      <c r="L765">
        <f t="shared" si="34"/>
        <v>73</v>
      </c>
      <c r="O765" t="s">
        <v>30</v>
      </c>
      <c r="U765" s="95"/>
      <c r="V765" s="95" t="s">
        <v>30</v>
      </c>
      <c r="W765" s="95"/>
    </row>
    <row r="766" spans="1:23" x14ac:dyDescent="0.25">
      <c r="A766">
        <v>2014</v>
      </c>
      <c r="B766" t="s">
        <v>2802</v>
      </c>
      <c r="D766">
        <v>3</v>
      </c>
      <c r="E766" t="s">
        <v>1264</v>
      </c>
      <c r="F766" s="1">
        <f t="shared" si="38"/>
        <v>6</v>
      </c>
      <c r="G766">
        <f>COUNTIFS('Rugby Union - Intl Results'!B:B,E766,'Rugby Union - Intl Results'!H:H,B766,'Rugby Union - Intl Results'!C:C,"W")</f>
        <v>3</v>
      </c>
      <c r="H766">
        <f>COUNTIFS('Rugby Union - Intl Results'!B:B,E766,'Rugby Union - Intl Results'!H:H,B766,'Rugby Union - Intl Results'!C:C,"D")</f>
        <v>0</v>
      </c>
      <c r="I766">
        <f>COUNTIFS('Rugby Union - Intl Results'!B:B,E766,'Rugby Union - Intl Results'!H:H,B766,'Rugby Union - Intl Results'!C:C,"L")</f>
        <v>2</v>
      </c>
      <c r="J766">
        <f>SUMIFS('Rugby Union - Intl Results'!E:E,'Rugby Union - Intl Results'!B:B,E766,'Rugby Union - Intl Results'!H:H,B766)</f>
        <v>122</v>
      </c>
      <c r="K766">
        <f>SUMIFS('Rugby Union - Intl Results'!F:F,'Rugby Union - Intl Results'!B:B,E766,'Rugby Union - Intl Results'!H:H,B766)</f>
        <v>79</v>
      </c>
      <c r="L766">
        <f t="shared" si="34"/>
        <v>43</v>
      </c>
      <c r="O766" t="s">
        <v>30</v>
      </c>
      <c r="U766" s="95"/>
      <c r="V766" s="95"/>
      <c r="W766" s="95"/>
    </row>
    <row r="767" spans="1:23" x14ac:dyDescent="0.25">
      <c r="A767">
        <v>2014</v>
      </c>
      <c r="B767" t="s">
        <v>2802</v>
      </c>
      <c r="D767">
        <v>4</v>
      </c>
      <c r="E767" t="s">
        <v>164</v>
      </c>
      <c r="F767" s="1">
        <f t="shared" si="38"/>
        <v>6</v>
      </c>
      <c r="G767">
        <f>COUNTIFS('Rugby Union - Intl Results'!B:B,E767,'Rugby Union - Intl Results'!H:H,B767,'Rugby Union - Intl Results'!C:C,"W")</f>
        <v>3</v>
      </c>
      <c r="H767">
        <f>COUNTIFS('Rugby Union - Intl Results'!B:B,E767,'Rugby Union - Intl Results'!H:H,B767,'Rugby Union - Intl Results'!C:C,"D")</f>
        <v>0</v>
      </c>
      <c r="I767">
        <f>COUNTIFS('Rugby Union - Intl Results'!B:B,E767,'Rugby Union - Intl Results'!H:H,B767,'Rugby Union - Intl Results'!C:C,"L")</f>
        <v>2</v>
      </c>
      <c r="J767">
        <f>SUMIFS('Rugby Union - Intl Results'!E:E,'Rugby Union - Intl Results'!B:B,E767,'Rugby Union - Intl Results'!H:H,B767)</f>
        <v>101</v>
      </c>
      <c r="K767">
        <f>SUMIFS('Rugby Union - Intl Results'!F:F,'Rugby Union - Intl Results'!B:B,E767,'Rugby Union - Intl Results'!H:H,B767)</f>
        <v>100</v>
      </c>
      <c r="L767">
        <f t="shared" si="34"/>
        <v>1</v>
      </c>
      <c r="O767" t="s">
        <v>30</v>
      </c>
      <c r="U767" s="95"/>
      <c r="V767" s="95"/>
      <c r="W767" s="95"/>
    </row>
    <row r="768" spans="1:23" x14ac:dyDescent="0.25">
      <c r="A768">
        <v>2014</v>
      </c>
      <c r="B768" t="s">
        <v>2802</v>
      </c>
      <c r="D768">
        <v>5</v>
      </c>
      <c r="E768" t="s">
        <v>503</v>
      </c>
      <c r="F768" s="1">
        <f t="shared" si="38"/>
        <v>2</v>
      </c>
      <c r="G768">
        <f>COUNTIFS('Rugby Union - Intl Results'!B:B,E768,'Rugby Union - Intl Results'!H:H,B768,'Rugby Union - Intl Results'!C:C,"W")</f>
        <v>1</v>
      </c>
      <c r="H768">
        <f>COUNTIFS('Rugby Union - Intl Results'!B:B,E768,'Rugby Union - Intl Results'!H:H,B768,'Rugby Union - Intl Results'!C:C,"D")</f>
        <v>0</v>
      </c>
      <c r="I768">
        <f>COUNTIFS('Rugby Union - Intl Results'!B:B,E768,'Rugby Union - Intl Results'!H:H,B768,'Rugby Union - Intl Results'!C:C,"L")</f>
        <v>4</v>
      </c>
      <c r="J768">
        <f>SUMIFS('Rugby Union - Intl Results'!E:E,'Rugby Union - Intl Results'!B:B,E768,'Rugby Union - Intl Results'!H:H,B768)</f>
        <v>47</v>
      </c>
      <c r="K768">
        <f>SUMIFS('Rugby Union - Intl Results'!F:F,'Rugby Union - Intl Results'!B:B,E768,'Rugby Union - Intl Results'!H:H,B768)</f>
        <v>138</v>
      </c>
      <c r="L768">
        <f t="shared" si="34"/>
        <v>-91</v>
      </c>
      <c r="O768" t="s">
        <v>30</v>
      </c>
      <c r="U768" s="95"/>
      <c r="V768" s="95"/>
      <c r="W768" s="95"/>
    </row>
    <row r="769" spans="1:23" x14ac:dyDescent="0.25">
      <c r="A769">
        <v>2014</v>
      </c>
      <c r="B769" t="s">
        <v>2802</v>
      </c>
      <c r="D769">
        <v>6</v>
      </c>
      <c r="E769" t="s">
        <v>171</v>
      </c>
      <c r="F769" s="1">
        <f t="shared" si="38"/>
        <v>0</v>
      </c>
      <c r="G769">
        <f>COUNTIFS('Rugby Union - Intl Results'!B:B,E769,'Rugby Union - Intl Results'!H:H,B769,'Rugby Union - Intl Results'!C:C,"W")</f>
        <v>0</v>
      </c>
      <c r="H769">
        <f>COUNTIFS('Rugby Union - Intl Results'!B:B,E769,'Rugby Union - Intl Results'!H:H,B769,'Rugby Union - Intl Results'!C:C,"D")</f>
        <v>0</v>
      </c>
      <c r="I769">
        <f>COUNTIFS('Rugby Union - Intl Results'!B:B,E769,'Rugby Union - Intl Results'!H:H,B769,'Rugby Union - Intl Results'!C:C,"L")</f>
        <v>5</v>
      </c>
      <c r="J769">
        <f>SUMIFS('Rugby Union - Intl Results'!E:E,'Rugby Union - Intl Results'!B:B,E769,'Rugby Union - Intl Results'!H:H,B769)</f>
        <v>63</v>
      </c>
      <c r="K769">
        <f>SUMIFS('Rugby Union - Intl Results'!F:F,'Rugby Union - Intl Results'!B:B,E769,'Rugby Union - Intl Results'!H:H,B769)</f>
        <v>172</v>
      </c>
      <c r="L769">
        <f t="shared" si="34"/>
        <v>-109</v>
      </c>
      <c r="O769" t="s">
        <v>30</v>
      </c>
      <c r="U769" s="95"/>
      <c r="V769" s="95"/>
      <c r="W769" s="95"/>
    </row>
    <row r="770" spans="1:23" x14ac:dyDescent="0.25">
      <c r="A770">
        <v>2015</v>
      </c>
      <c r="B770" t="s">
        <v>2764</v>
      </c>
      <c r="D770">
        <v>1</v>
      </c>
      <c r="E770" t="s">
        <v>1824</v>
      </c>
      <c r="F770" s="97">
        <f>G770*4+H770*2+M770+SUMIFS('Rugby Union - Intl Results'!U:U,'Rugby Union - Intl Results'!B:B,E770,'Rugby Union - Intl Results'!H:H,B770)+IF(G770=5,3,0)</f>
        <v>13</v>
      </c>
      <c r="G770">
        <f>COUNTIFS('Rugby Union - Intl Results'!B:B,E770,'Rugby Union - Intl Results'!H:H,B770,'Rugby Union - Intl Results'!C:C,"W")</f>
        <v>3</v>
      </c>
      <c r="H770">
        <f>COUNTIFS('Rugby Union - Intl Results'!B:B,E770,'Rugby Union - Intl Results'!H:H,B770,'Rugby Union - Intl Results'!C:C,"D")</f>
        <v>0</v>
      </c>
      <c r="I770">
        <f>COUNTIFS('Rugby Union - Intl Results'!B:B,E770,'Rugby Union - Intl Results'!H:H,B770,'Rugby Union - Intl Results'!C:C,"L")</f>
        <v>0</v>
      </c>
      <c r="J770">
        <f>SUMIFS('Rugby Union - Intl Results'!E:E,'Rugby Union - Intl Results'!B:B,E770,'Rugby Union - Intl Results'!H:H,B770)</f>
        <v>85</v>
      </c>
      <c r="K770">
        <f>SUMIFS('Rugby Union - Intl Results'!F:F,'Rugby Union - Intl Results'!B:B,E770,'Rugby Union - Intl Results'!H:H,B770)</f>
        <v>48</v>
      </c>
      <c r="L770">
        <f t="shared" ref="L770:L833" si="39">J770-K770</f>
        <v>37</v>
      </c>
      <c r="M770">
        <v>1</v>
      </c>
      <c r="N770">
        <f>SUMIFS('Rugby Union - Intl Results'!U:U,'Rugby Union - Intl Results'!B:B,E770,'Rugby Union - Intl Results'!H:H,B770)</f>
        <v>0</v>
      </c>
      <c r="P770" t="s">
        <v>30</v>
      </c>
      <c r="U770" s="95" t="s">
        <v>30</v>
      </c>
      <c r="V770" s="95"/>
      <c r="W770" s="95"/>
    </row>
    <row r="771" spans="1:23" x14ac:dyDescent="0.25">
      <c r="A771">
        <v>2015</v>
      </c>
      <c r="B771" t="s">
        <v>2764</v>
      </c>
      <c r="D771">
        <v>2</v>
      </c>
      <c r="E771" t="s">
        <v>1787</v>
      </c>
      <c r="F771" s="97">
        <f>G771*4+H771*2+M771+SUMIFS('Rugby Union - Intl Results'!U:U,'Rugby Union - Intl Results'!B:B,E771,'Rugby Union - Intl Results'!H:H,B771)+IF(G771=5,3,0)</f>
        <v>9</v>
      </c>
      <c r="G771">
        <f>COUNTIFS('Rugby Union - Intl Results'!B:B,E771,'Rugby Union - Intl Results'!H:H,B771,'Rugby Union - Intl Results'!C:C,"W")</f>
        <v>2</v>
      </c>
      <c r="H771">
        <f>COUNTIFS('Rugby Union - Intl Results'!B:B,E771,'Rugby Union - Intl Results'!H:H,B771,'Rugby Union - Intl Results'!C:C,"D")</f>
        <v>0</v>
      </c>
      <c r="I771">
        <f>COUNTIFS('Rugby Union - Intl Results'!B:B,E771,'Rugby Union - Intl Results'!H:H,B771,'Rugby Union - Intl Results'!C:C,"L")</f>
        <v>1</v>
      </c>
      <c r="J771">
        <f>SUMIFS('Rugby Union - Intl Results'!E:E,'Rugby Union - Intl Results'!B:B,E771,'Rugby Union - Intl Results'!H:H,B771)</f>
        <v>85</v>
      </c>
      <c r="K771">
        <f>SUMIFS('Rugby Union - Intl Results'!F:F,'Rugby Union - Intl Results'!B:B,E771,'Rugby Union - Intl Results'!H:H,B771)</f>
        <v>65</v>
      </c>
      <c r="L771">
        <f t="shared" si="39"/>
        <v>20</v>
      </c>
      <c r="M771">
        <v>1</v>
      </c>
      <c r="N771">
        <f>SUMIFS('Rugby Union - Intl Results'!U:U,'Rugby Union - Intl Results'!B:B,E771,'Rugby Union - Intl Results'!H:H,B771)</f>
        <v>0</v>
      </c>
      <c r="P771" t="s">
        <v>30</v>
      </c>
      <c r="U771" s="95"/>
      <c r="V771" s="95"/>
      <c r="W771" s="95"/>
    </row>
    <row r="772" spans="1:23" x14ac:dyDescent="0.25">
      <c r="A772">
        <v>2015</v>
      </c>
      <c r="B772" t="s">
        <v>2764</v>
      </c>
      <c r="D772">
        <v>3</v>
      </c>
      <c r="E772" t="s">
        <v>1821</v>
      </c>
      <c r="F772" s="97">
        <f>G772*4+H772*2+M772+SUMIFS('Rugby Union - Intl Results'!U:U,'Rugby Union - Intl Results'!B:B,E772,'Rugby Union - Intl Results'!H:H,B772)+IF(G772=5,3,0)</f>
        <v>5</v>
      </c>
      <c r="G772">
        <f>COUNTIFS('Rugby Union - Intl Results'!B:B,E772,'Rugby Union - Intl Results'!H:H,B772,'Rugby Union - Intl Results'!C:C,"W")</f>
        <v>1</v>
      </c>
      <c r="H772">
        <f>COUNTIFS('Rugby Union - Intl Results'!B:B,E772,'Rugby Union - Intl Results'!H:H,B772,'Rugby Union - Intl Results'!C:C,"D")</f>
        <v>0</v>
      </c>
      <c r="I772">
        <f>COUNTIFS('Rugby Union - Intl Results'!B:B,E772,'Rugby Union - Intl Results'!H:H,B772,'Rugby Union - Intl Results'!C:C,"L")</f>
        <v>2</v>
      </c>
      <c r="J772">
        <f>SUMIFS('Rugby Union - Intl Results'!E:E,'Rugby Union - Intl Results'!B:B,E772,'Rugby Union - Intl Results'!H:H,B772)</f>
        <v>64</v>
      </c>
      <c r="K772">
        <f>SUMIFS('Rugby Union - Intl Results'!F:F,'Rugby Union - Intl Results'!B:B,E772,'Rugby Union - Intl Results'!H:H,B772)</f>
        <v>98</v>
      </c>
      <c r="L772">
        <f t="shared" si="39"/>
        <v>-34</v>
      </c>
      <c r="M772">
        <v>1</v>
      </c>
      <c r="N772">
        <f>SUMIFS('Rugby Union - Intl Results'!U:U,'Rugby Union - Intl Results'!B:B,E772,'Rugby Union - Intl Results'!H:H,B772)</f>
        <v>0</v>
      </c>
      <c r="P772" t="s">
        <v>30</v>
      </c>
      <c r="U772" s="95"/>
      <c r="V772" s="95"/>
      <c r="W772" s="95"/>
    </row>
    <row r="773" spans="1:23" x14ac:dyDescent="0.25">
      <c r="A773">
        <v>2015</v>
      </c>
      <c r="B773" t="s">
        <v>2764</v>
      </c>
      <c r="D773">
        <v>4</v>
      </c>
      <c r="E773" t="s">
        <v>1828</v>
      </c>
      <c r="F773" s="97">
        <f>G773*4+H773*2+M773+SUMIFS('Rugby Union - Intl Results'!U:U,'Rugby Union - Intl Results'!B:B,E773,'Rugby Union - Intl Results'!H:H,B773)+IF(G773=5,3,0)</f>
        <v>2</v>
      </c>
      <c r="G773">
        <f>COUNTIFS('Rugby Union - Intl Results'!B:B,E773,'Rugby Union - Intl Results'!H:H,B773,'Rugby Union - Intl Results'!C:C,"W")</f>
        <v>0</v>
      </c>
      <c r="H773">
        <f>COUNTIFS('Rugby Union - Intl Results'!B:B,E773,'Rugby Union - Intl Results'!H:H,B773,'Rugby Union - Intl Results'!C:C,"D")</f>
        <v>0</v>
      </c>
      <c r="I773">
        <f>COUNTIFS('Rugby Union - Intl Results'!B:B,E773,'Rugby Union - Intl Results'!H:H,B773,'Rugby Union - Intl Results'!C:C,"L")</f>
        <v>3</v>
      </c>
      <c r="J773">
        <f>SUMIFS('Rugby Union - Intl Results'!E:E,'Rugby Union - Intl Results'!B:B,E773,'Rugby Union - Intl Results'!H:H,B773)</f>
        <v>65</v>
      </c>
      <c r="K773">
        <f>SUMIFS('Rugby Union - Intl Results'!F:F,'Rugby Union - Intl Results'!B:B,E773,'Rugby Union - Intl Results'!H:H,B773)</f>
        <v>88</v>
      </c>
      <c r="L773">
        <f t="shared" si="39"/>
        <v>-23</v>
      </c>
      <c r="M773">
        <v>0</v>
      </c>
      <c r="N773">
        <f>SUMIFS('Rugby Union - Intl Results'!U:U,'Rugby Union - Intl Results'!B:B,E773,'Rugby Union - Intl Results'!H:H,B773)</f>
        <v>2</v>
      </c>
      <c r="P773" t="s">
        <v>30</v>
      </c>
      <c r="U773" s="95"/>
      <c r="V773" s="95"/>
      <c r="W773" s="95"/>
    </row>
    <row r="774" spans="1:23" x14ac:dyDescent="0.25">
      <c r="A774">
        <v>2015</v>
      </c>
      <c r="B774" t="s">
        <v>2663</v>
      </c>
      <c r="C774" t="s">
        <v>208</v>
      </c>
      <c r="E774" t="s">
        <v>1824</v>
      </c>
      <c r="F774" s="97">
        <f>G774*4+H774*2+M774+SUMIFS('Rugby Union - Intl Results'!U:U,'Rugby Union - Intl Results'!B:B,E774,'Rugby Union - Intl Results'!H:H,B774)+IF(G774=5,3,0)</f>
        <v>17</v>
      </c>
      <c r="G774">
        <f>COUNTIFS('Rugby Union - Intl Results'!B:B,E774,'Rugby Union - Intl Results'!H:H,B774,'Rugby Union - Intl Results'!C:C,"W",'Rugby Union - Intl Results'!J:J,C774)</f>
        <v>4</v>
      </c>
      <c r="H774">
        <f>COUNTIFS('Rugby Union - Intl Results'!B:B,E774,'Rugby Union - Intl Results'!H:H,B774,'Rugby Union - Intl Results'!C:C,"D",'Rugby Union - Intl Results'!J:J,C774)</f>
        <v>0</v>
      </c>
      <c r="I774">
        <f>COUNTIFS('Rugby Union - Intl Results'!B:B,E774,'Rugby Union - Intl Results'!H:H,B774,'Rugby Union - Intl Results'!C:C,"L",'Rugby Union - Intl Results'!J:J,C774)</f>
        <v>0</v>
      </c>
      <c r="J774">
        <f>SUMIFS('Rugby Union - Intl Results'!E:E,'Rugby Union - Intl Results'!B:B,E774,'Rugby Union - Intl Results'!H:H,B774,'Rugby Union - Intl Results'!J:J,C774)</f>
        <v>141</v>
      </c>
      <c r="K774">
        <f>SUMIFS('Rugby Union - Intl Results'!F:F,'Rugby Union - Intl Results'!B:B,E774,'Rugby Union - Intl Results'!H:H,B774,'Rugby Union - Intl Results'!J:J,C774)</f>
        <v>35</v>
      </c>
      <c r="L774">
        <f t="shared" si="39"/>
        <v>106</v>
      </c>
      <c r="M774">
        <v>1</v>
      </c>
      <c r="N774">
        <f>SUMIFS('Rugby Union - Intl Results'!U:U,'Rugby Union - Intl Results'!B:B,E774,'Rugby Union - Intl Results'!H:H,B774)</f>
        <v>0</v>
      </c>
      <c r="Q774" t="s">
        <v>30</v>
      </c>
      <c r="R774" t="s">
        <v>30</v>
      </c>
      <c r="S774" t="s">
        <v>30</v>
      </c>
      <c r="T774" t="s">
        <v>30</v>
      </c>
      <c r="U774" s="95"/>
      <c r="V774" s="95"/>
      <c r="W774" s="95"/>
    </row>
    <row r="775" spans="1:23" x14ac:dyDescent="0.25">
      <c r="A775">
        <v>2015</v>
      </c>
      <c r="B775" t="s">
        <v>2663</v>
      </c>
      <c r="C775" t="s">
        <v>208</v>
      </c>
      <c r="E775" t="s">
        <v>1264</v>
      </c>
      <c r="F775" s="97">
        <f>G775*4+H775*2+M775+SUMIFS('Rugby Union - Intl Results'!U:U,'Rugby Union - Intl Results'!B:B,E775,'Rugby Union - Intl Results'!H:H,B775)+IF(G775=5,3,0)</f>
        <v>13</v>
      </c>
      <c r="G775">
        <f>COUNTIFS('Rugby Union - Intl Results'!B:B,E775,'Rugby Union - Intl Results'!H:H,B775,'Rugby Union - Intl Results'!C:C,"W",'Rugby Union - Intl Results'!J:J,C775)</f>
        <v>3</v>
      </c>
      <c r="H775">
        <f>COUNTIFS('Rugby Union - Intl Results'!B:B,E775,'Rugby Union - Intl Results'!H:H,B775,'Rugby Union - Intl Results'!C:C,"D",'Rugby Union - Intl Results'!J:J,C775)</f>
        <v>0</v>
      </c>
      <c r="I775">
        <f>COUNTIFS('Rugby Union - Intl Results'!B:B,E775,'Rugby Union - Intl Results'!H:H,B775,'Rugby Union - Intl Results'!C:C,"L",'Rugby Union - Intl Results'!J:J,C775)</f>
        <v>1</v>
      </c>
      <c r="J775">
        <f>SUMIFS('Rugby Union - Intl Results'!E:E,'Rugby Union - Intl Results'!B:B,E775,'Rugby Union - Intl Results'!H:H,B775,'Rugby Union - Intl Results'!J:J,C775)</f>
        <v>111</v>
      </c>
      <c r="K775">
        <f>SUMIFS('Rugby Union - Intl Results'!F:F,'Rugby Union - Intl Results'!B:B,E775,'Rugby Union - Intl Results'!H:H,B775,'Rugby Union - Intl Results'!J:J,C775)</f>
        <v>62</v>
      </c>
      <c r="L775">
        <f t="shared" si="39"/>
        <v>49</v>
      </c>
      <c r="M775">
        <v>0</v>
      </c>
      <c r="N775">
        <f>SUMIFS('Rugby Union - Intl Results'!U:U,'Rugby Union - Intl Results'!B:B,E775,'Rugby Union - Intl Results'!H:H,B775)</f>
        <v>1</v>
      </c>
      <c r="Q775" t="s">
        <v>30</v>
      </c>
      <c r="R775" t="s">
        <v>30</v>
      </c>
      <c r="U775" s="95"/>
      <c r="V775" s="95"/>
      <c r="W775" s="95"/>
    </row>
    <row r="776" spans="1:23" x14ac:dyDescent="0.25">
      <c r="A776">
        <v>2015</v>
      </c>
      <c r="B776" t="s">
        <v>2663</v>
      </c>
      <c r="C776" t="s">
        <v>208</v>
      </c>
      <c r="E776" t="s">
        <v>376</v>
      </c>
      <c r="F776" s="97">
        <f>G776*4+H776*2+M776+SUMIFS('Rugby Union - Intl Results'!U:U,'Rugby Union - Intl Results'!B:B,E776,'Rugby Union - Intl Results'!H:H,B776)+IF(G776=5,3,0)</f>
        <v>11</v>
      </c>
      <c r="G776">
        <f>COUNTIFS('Rugby Union - Intl Results'!B:B,E776,'Rugby Union - Intl Results'!H:H,B776,'Rugby Union - Intl Results'!C:C,"W",'Rugby Union - Intl Results'!J:J,C776)</f>
        <v>2</v>
      </c>
      <c r="H776">
        <f>COUNTIFS('Rugby Union - Intl Results'!B:B,E776,'Rugby Union - Intl Results'!H:H,B776,'Rugby Union - Intl Results'!C:C,"D",'Rugby Union - Intl Results'!J:J,C776)</f>
        <v>0</v>
      </c>
      <c r="I776">
        <f>COUNTIFS('Rugby Union - Intl Results'!B:B,E776,'Rugby Union - Intl Results'!H:H,B776,'Rugby Union - Intl Results'!C:C,"L",'Rugby Union - Intl Results'!J:J,C776)</f>
        <v>2</v>
      </c>
      <c r="J776">
        <f>SUMIFS('Rugby Union - Intl Results'!E:E,'Rugby Union - Intl Results'!B:B,E776,'Rugby Union - Intl Results'!H:H,B776,'Rugby Union - Intl Results'!J:J,C776)</f>
        <v>133</v>
      </c>
      <c r="K776">
        <f>SUMIFS('Rugby Union - Intl Results'!F:F,'Rugby Union - Intl Results'!B:B,E776,'Rugby Union - Intl Results'!H:H,B776,'Rugby Union - Intl Results'!J:J,C776)</f>
        <v>75</v>
      </c>
      <c r="L776">
        <f t="shared" si="39"/>
        <v>58</v>
      </c>
      <c r="M776">
        <v>2</v>
      </c>
      <c r="N776">
        <f>SUMIFS('Rugby Union - Intl Results'!U:U,'Rugby Union - Intl Results'!B:B,E776,'Rugby Union - Intl Results'!H:H,B776)</f>
        <v>1</v>
      </c>
      <c r="Q776" t="s">
        <v>30</v>
      </c>
      <c r="U776" s="95"/>
      <c r="V776" s="95"/>
      <c r="W776" s="95"/>
    </row>
    <row r="777" spans="1:23" x14ac:dyDescent="0.25">
      <c r="A777">
        <v>2015</v>
      </c>
      <c r="B777" t="s">
        <v>2663</v>
      </c>
      <c r="C777" t="s">
        <v>208</v>
      </c>
      <c r="E777" t="s">
        <v>1817</v>
      </c>
      <c r="F777" s="97">
        <f>G777*4+H777*2+M777+SUMIFS('Rugby Union - Intl Results'!U:U,'Rugby Union - Intl Results'!B:B,E777,'Rugby Union - Intl Results'!H:H,B777)+IF(G777=5,3,0)</f>
        <v>5</v>
      </c>
      <c r="G777">
        <f>COUNTIFS('Rugby Union - Intl Results'!B:B,E777,'Rugby Union - Intl Results'!H:H,B777,'Rugby Union - Intl Results'!C:C,"W",'Rugby Union - Intl Results'!J:J,C777)</f>
        <v>1</v>
      </c>
      <c r="H777">
        <f>COUNTIFS('Rugby Union - Intl Results'!B:B,E777,'Rugby Union - Intl Results'!H:H,B777,'Rugby Union - Intl Results'!C:C,"D",'Rugby Union - Intl Results'!J:J,C777)</f>
        <v>0</v>
      </c>
      <c r="I777">
        <f>COUNTIFS('Rugby Union - Intl Results'!B:B,E777,'Rugby Union - Intl Results'!H:H,B777,'Rugby Union - Intl Results'!C:C,"L",'Rugby Union - Intl Results'!J:J,C777)</f>
        <v>3</v>
      </c>
      <c r="J777">
        <f>SUMIFS('Rugby Union - Intl Results'!E:E,'Rugby Union - Intl Results'!B:B,E777,'Rugby Union - Intl Results'!H:H,B777,'Rugby Union - Intl Results'!J:J,C777)</f>
        <v>84</v>
      </c>
      <c r="K777">
        <f>SUMIFS('Rugby Union - Intl Results'!F:F,'Rugby Union - Intl Results'!B:B,E777,'Rugby Union - Intl Results'!H:H,B777,'Rugby Union - Intl Results'!J:J,C777)</f>
        <v>101</v>
      </c>
      <c r="L777">
        <f t="shared" si="39"/>
        <v>-17</v>
      </c>
      <c r="M777">
        <v>1</v>
      </c>
      <c r="N777">
        <f>SUMIFS('Rugby Union - Intl Results'!U:U,'Rugby Union - Intl Results'!B:B,E777,'Rugby Union - Intl Results'!H:H,B777)</f>
        <v>0</v>
      </c>
      <c r="Q777" t="s">
        <v>30</v>
      </c>
      <c r="U777" s="95"/>
      <c r="V777" s="95"/>
      <c r="W777" s="95"/>
    </row>
    <row r="778" spans="1:23" x14ac:dyDescent="0.25">
      <c r="A778">
        <v>2015</v>
      </c>
      <c r="B778" t="s">
        <v>2663</v>
      </c>
      <c r="C778" t="s">
        <v>208</v>
      </c>
      <c r="E778" t="s">
        <v>2635</v>
      </c>
      <c r="F778" s="97">
        <f>G778*4+H778*2+M778+SUMIFS('Rugby Union - Intl Results'!U:U,'Rugby Union - Intl Results'!B:B,E778,'Rugby Union - Intl Results'!H:H,B778)+IF(G778=5,3,0)</f>
        <v>0</v>
      </c>
      <c r="G778">
        <f>COUNTIFS('Rugby Union - Intl Results'!B:B,E778,'Rugby Union - Intl Results'!H:H,B778,'Rugby Union - Intl Results'!C:C,"W",'Rugby Union - Intl Results'!J:J,C778)</f>
        <v>0</v>
      </c>
      <c r="H778">
        <f>COUNTIFS('Rugby Union - Intl Results'!B:B,E778,'Rugby Union - Intl Results'!H:H,B778,'Rugby Union - Intl Results'!C:C,"D",'Rugby Union - Intl Results'!J:J,C778)</f>
        <v>0</v>
      </c>
      <c r="I778">
        <f>COUNTIFS('Rugby Union - Intl Results'!B:B,E778,'Rugby Union - Intl Results'!H:H,B778,'Rugby Union - Intl Results'!C:C,"L",'Rugby Union - Intl Results'!J:J,C778)</f>
        <v>4</v>
      </c>
      <c r="J778">
        <f>SUMIFS('Rugby Union - Intl Results'!E:E,'Rugby Union - Intl Results'!B:B,E778,'Rugby Union - Intl Results'!H:H,B778,'Rugby Union - Intl Results'!J:J,C778)</f>
        <v>30</v>
      </c>
      <c r="K778">
        <f>SUMIFS('Rugby Union - Intl Results'!F:F,'Rugby Union - Intl Results'!B:B,E778,'Rugby Union - Intl Results'!H:H,B778,'Rugby Union - Intl Results'!J:J,C778)</f>
        <v>226</v>
      </c>
      <c r="L778">
        <f t="shared" si="39"/>
        <v>-196</v>
      </c>
      <c r="M778">
        <v>0</v>
      </c>
      <c r="N778">
        <f>SUMIFS('Rugby Union - Intl Results'!U:U,'Rugby Union - Intl Results'!B:B,E778,'Rugby Union - Intl Results'!H:H,B778)</f>
        <v>0</v>
      </c>
      <c r="Q778" t="s">
        <v>30</v>
      </c>
      <c r="U778" s="95"/>
      <c r="V778" s="95"/>
      <c r="W778" s="95"/>
    </row>
    <row r="779" spans="1:23" x14ac:dyDescent="0.25">
      <c r="A779">
        <v>2015</v>
      </c>
      <c r="B779" t="s">
        <v>2663</v>
      </c>
      <c r="C779" t="s">
        <v>212</v>
      </c>
      <c r="E779" t="s">
        <v>1828</v>
      </c>
      <c r="F779" s="97">
        <f>G779*4+H779*2+M779+SUMIFS('Rugby Union - Intl Results'!U:U,'Rugby Union - Intl Results'!B:B,E779,'Rugby Union - Intl Results'!H:H,B779)+IF(G779=5,3,0)</f>
        <v>16</v>
      </c>
      <c r="G779">
        <f>COUNTIFS('Rugby Union - Intl Results'!B:B,E779,'Rugby Union - Intl Results'!H:H,B779,'Rugby Union - Intl Results'!C:C,"W",'Rugby Union - Intl Results'!J:J,C779)</f>
        <v>3</v>
      </c>
      <c r="H779">
        <f>COUNTIFS('Rugby Union - Intl Results'!B:B,E779,'Rugby Union - Intl Results'!H:H,B779,'Rugby Union - Intl Results'!C:C,"D",'Rugby Union - Intl Results'!J:J,C779)</f>
        <v>0</v>
      </c>
      <c r="I779">
        <f>COUNTIFS('Rugby Union - Intl Results'!B:B,E779,'Rugby Union - Intl Results'!H:H,B779,'Rugby Union - Intl Results'!C:C,"L",'Rugby Union - Intl Results'!J:J,C779)</f>
        <v>1</v>
      </c>
      <c r="J779">
        <f>SUMIFS('Rugby Union - Intl Results'!E:E,'Rugby Union - Intl Results'!B:B,E779,'Rugby Union - Intl Results'!H:H,B779,'Rugby Union - Intl Results'!J:J,C779)</f>
        <v>176</v>
      </c>
      <c r="K779">
        <f>SUMIFS('Rugby Union - Intl Results'!F:F,'Rugby Union - Intl Results'!B:B,E779,'Rugby Union - Intl Results'!H:H,B779,'Rugby Union - Intl Results'!J:J,C779)</f>
        <v>56</v>
      </c>
      <c r="L779">
        <f t="shared" si="39"/>
        <v>120</v>
      </c>
      <c r="M779">
        <v>2</v>
      </c>
      <c r="N779">
        <f>SUMIFS('Rugby Union - Intl Results'!U:U,'Rugby Union - Intl Results'!B:B,E779,'Rugby Union - Intl Results'!H:H,B779)</f>
        <v>2</v>
      </c>
      <c r="Q779" t="s">
        <v>30</v>
      </c>
      <c r="R779" t="s">
        <v>30</v>
      </c>
      <c r="S779" t="s">
        <v>30</v>
      </c>
      <c r="U779" s="95"/>
      <c r="V779" s="95"/>
      <c r="W779" s="95"/>
    </row>
    <row r="780" spans="1:23" x14ac:dyDescent="0.25">
      <c r="A780">
        <v>2015</v>
      </c>
      <c r="B780" t="s">
        <v>2663</v>
      </c>
      <c r="C780" t="s">
        <v>212</v>
      </c>
      <c r="E780" t="s">
        <v>503</v>
      </c>
      <c r="F780" s="97">
        <f>G780*4+H780*2+M780+SUMIFS('Rugby Union - Intl Results'!U:U,'Rugby Union - Intl Results'!B:B,E780,'Rugby Union - Intl Results'!H:H,B780)+IF(G780=5,3,0)</f>
        <v>14</v>
      </c>
      <c r="G780">
        <f>COUNTIFS('Rugby Union - Intl Results'!B:B,E780,'Rugby Union - Intl Results'!H:H,B780,'Rugby Union - Intl Results'!C:C,"W",'Rugby Union - Intl Results'!J:J,C780)</f>
        <v>3</v>
      </c>
      <c r="H780">
        <f>COUNTIFS('Rugby Union - Intl Results'!B:B,E780,'Rugby Union - Intl Results'!H:H,B780,'Rugby Union - Intl Results'!C:C,"D",'Rugby Union - Intl Results'!J:J,C780)</f>
        <v>0</v>
      </c>
      <c r="I780">
        <f>COUNTIFS('Rugby Union - Intl Results'!B:B,E780,'Rugby Union - Intl Results'!H:H,B780,'Rugby Union - Intl Results'!C:C,"L",'Rugby Union - Intl Results'!J:J,C780)</f>
        <v>1</v>
      </c>
      <c r="J780">
        <f>SUMIFS('Rugby Union - Intl Results'!E:E,'Rugby Union - Intl Results'!B:B,E780,'Rugby Union - Intl Results'!H:H,B780,'Rugby Union - Intl Results'!J:J,C780)</f>
        <v>136</v>
      </c>
      <c r="K780">
        <f>SUMIFS('Rugby Union - Intl Results'!F:F,'Rugby Union - Intl Results'!B:B,E780,'Rugby Union - Intl Results'!H:H,B780,'Rugby Union - Intl Results'!J:J,C780)</f>
        <v>93</v>
      </c>
      <c r="L780">
        <f t="shared" si="39"/>
        <v>43</v>
      </c>
      <c r="M780">
        <v>1</v>
      </c>
      <c r="N780">
        <f>SUMIFS('Rugby Union - Intl Results'!U:U,'Rugby Union - Intl Results'!B:B,E780,'Rugby Union - Intl Results'!H:H,B780)</f>
        <v>1</v>
      </c>
      <c r="Q780" t="s">
        <v>30</v>
      </c>
      <c r="R780" t="s">
        <v>30</v>
      </c>
      <c r="U780" s="95"/>
      <c r="V780" s="95"/>
      <c r="W780" s="95"/>
    </row>
    <row r="781" spans="1:23" x14ac:dyDescent="0.25">
      <c r="A781">
        <v>2015</v>
      </c>
      <c r="B781" t="s">
        <v>2663</v>
      </c>
      <c r="C781" t="s">
        <v>212</v>
      </c>
      <c r="E781" t="s">
        <v>1823</v>
      </c>
      <c r="F781" s="97">
        <f>G781*4+H781*2+M781+SUMIFS('Rugby Union - Intl Results'!U:U,'Rugby Union - Intl Results'!B:B,E781,'Rugby Union - Intl Results'!H:H,B781)+IF(G781=5,3,0)</f>
        <v>12</v>
      </c>
      <c r="G781">
        <f>COUNTIFS('Rugby Union - Intl Results'!B:B,E781,'Rugby Union - Intl Results'!H:H,B781,'Rugby Union - Intl Results'!C:C,"W",'Rugby Union - Intl Results'!J:J,C781)</f>
        <v>3</v>
      </c>
      <c r="H781">
        <f>COUNTIFS('Rugby Union - Intl Results'!B:B,E781,'Rugby Union - Intl Results'!H:H,B781,'Rugby Union - Intl Results'!C:C,"D",'Rugby Union - Intl Results'!J:J,C781)</f>
        <v>0</v>
      </c>
      <c r="I781">
        <f>COUNTIFS('Rugby Union - Intl Results'!B:B,E781,'Rugby Union - Intl Results'!H:H,B781,'Rugby Union - Intl Results'!C:C,"L",'Rugby Union - Intl Results'!J:J,C781)</f>
        <v>1</v>
      </c>
      <c r="J781">
        <f>SUMIFS('Rugby Union - Intl Results'!E:E,'Rugby Union - Intl Results'!B:B,E781,'Rugby Union - Intl Results'!H:H,B781,'Rugby Union - Intl Results'!J:J,C781)</f>
        <v>98</v>
      </c>
      <c r="K781">
        <f>SUMIFS('Rugby Union - Intl Results'!F:F,'Rugby Union - Intl Results'!B:B,E781,'Rugby Union - Intl Results'!H:H,B781,'Rugby Union - Intl Results'!J:J,C781)</f>
        <v>100</v>
      </c>
      <c r="L781">
        <f t="shared" si="39"/>
        <v>-2</v>
      </c>
      <c r="M781">
        <v>0</v>
      </c>
      <c r="N781">
        <f>SUMIFS('Rugby Union - Intl Results'!U:U,'Rugby Union - Intl Results'!B:B,E781,'Rugby Union - Intl Results'!H:H,B781)</f>
        <v>0</v>
      </c>
      <c r="Q781" t="s">
        <v>30</v>
      </c>
      <c r="U781" s="95"/>
      <c r="V781" s="95"/>
      <c r="W781" s="95"/>
    </row>
    <row r="782" spans="1:23" x14ac:dyDescent="0.25">
      <c r="A782">
        <v>2015</v>
      </c>
      <c r="B782" t="s">
        <v>2663</v>
      </c>
      <c r="C782" t="s">
        <v>212</v>
      </c>
      <c r="E782" t="s">
        <v>2633</v>
      </c>
      <c r="F782" s="97">
        <f>G782*4+H782*2+M782+SUMIFS('Rugby Union - Intl Results'!U:U,'Rugby Union - Intl Results'!B:B,E782,'Rugby Union - Intl Results'!H:H,B782)+IF(G782=5,3,0)</f>
        <v>6</v>
      </c>
      <c r="G782">
        <f>COUNTIFS('Rugby Union - Intl Results'!B:B,E782,'Rugby Union - Intl Results'!H:H,B782,'Rugby Union - Intl Results'!C:C,"W",'Rugby Union - Intl Results'!J:J,C782)</f>
        <v>1</v>
      </c>
      <c r="H782">
        <f>COUNTIFS('Rugby Union - Intl Results'!B:B,E782,'Rugby Union - Intl Results'!H:H,B782,'Rugby Union - Intl Results'!C:C,"D",'Rugby Union - Intl Results'!J:J,C782)</f>
        <v>0</v>
      </c>
      <c r="I782">
        <f>COUNTIFS('Rugby Union - Intl Results'!B:B,E782,'Rugby Union - Intl Results'!H:H,B782,'Rugby Union - Intl Results'!C:C,"L",'Rugby Union - Intl Results'!J:J,C782)</f>
        <v>3</v>
      </c>
      <c r="J782">
        <f>SUMIFS('Rugby Union - Intl Results'!E:E,'Rugby Union - Intl Results'!B:B,E782,'Rugby Union - Intl Results'!H:H,B782,'Rugby Union - Intl Results'!J:J,C782)</f>
        <v>69</v>
      </c>
      <c r="K782">
        <f>SUMIFS('Rugby Union - Intl Results'!F:F,'Rugby Union - Intl Results'!B:B,E782,'Rugby Union - Intl Results'!H:H,B782,'Rugby Union - Intl Results'!J:J,C782)</f>
        <v>124</v>
      </c>
      <c r="L782">
        <f t="shared" si="39"/>
        <v>-55</v>
      </c>
      <c r="M782">
        <v>1</v>
      </c>
      <c r="N782">
        <f>SUMIFS('Rugby Union - Intl Results'!U:U,'Rugby Union - Intl Results'!B:B,E782,'Rugby Union - Intl Results'!H:H,B782)</f>
        <v>1</v>
      </c>
      <c r="Q782" t="s">
        <v>30</v>
      </c>
      <c r="U782" s="95"/>
      <c r="V782" s="95"/>
      <c r="W782" s="95"/>
    </row>
    <row r="783" spans="1:23" x14ac:dyDescent="0.25">
      <c r="A783">
        <v>2015</v>
      </c>
      <c r="B783" t="s">
        <v>2663</v>
      </c>
      <c r="C783" t="s">
        <v>212</v>
      </c>
      <c r="E783" t="s">
        <v>660</v>
      </c>
      <c r="F783" s="97">
        <f>G783*4+H783*2+M783+SUMIFS('Rugby Union - Intl Results'!U:U,'Rugby Union - Intl Results'!B:B,E783,'Rugby Union - Intl Results'!H:H,B783)+IF(G783=5,3,0)</f>
        <v>0</v>
      </c>
      <c r="G783">
        <f>COUNTIFS('Rugby Union - Intl Results'!B:B,E783,'Rugby Union - Intl Results'!H:H,B783,'Rugby Union - Intl Results'!C:C,"W",'Rugby Union - Intl Results'!J:J,C783)</f>
        <v>0</v>
      </c>
      <c r="H783">
        <f>COUNTIFS('Rugby Union - Intl Results'!B:B,E783,'Rugby Union - Intl Results'!H:H,B783,'Rugby Union - Intl Results'!C:C,"D",'Rugby Union - Intl Results'!J:J,C783)</f>
        <v>0</v>
      </c>
      <c r="I783">
        <f>COUNTIFS('Rugby Union - Intl Results'!B:B,E783,'Rugby Union - Intl Results'!H:H,B783,'Rugby Union - Intl Results'!C:C,"L",'Rugby Union - Intl Results'!J:J,C783)</f>
        <v>4</v>
      </c>
      <c r="J783">
        <f>SUMIFS('Rugby Union - Intl Results'!E:E,'Rugby Union - Intl Results'!B:B,E783,'Rugby Union - Intl Results'!H:H,B783,'Rugby Union - Intl Results'!J:J,C783)</f>
        <v>50</v>
      </c>
      <c r="K783">
        <f>SUMIFS('Rugby Union - Intl Results'!F:F,'Rugby Union - Intl Results'!B:B,E783,'Rugby Union - Intl Results'!H:H,B783,'Rugby Union - Intl Results'!J:J,C783)</f>
        <v>156</v>
      </c>
      <c r="L783">
        <f t="shared" si="39"/>
        <v>-106</v>
      </c>
      <c r="M783">
        <v>0</v>
      </c>
      <c r="N783">
        <f>SUMIFS('Rugby Union - Intl Results'!U:U,'Rugby Union - Intl Results'!B:B,E783,'Rugby Union - Intl Results'!H:H,B783)</f>
        <v>0</v>
      </c>
      <c r="Q783" t="s">
        <v>30</v>
      </c>
      <c r="U783" s="95"/>
      <c r="V783" s="95"/>
      <c r="W783" s="95"/>
    </row>
    <row r="784" spans="1:23" x14ac:dyDescent="0.25">
      <c r="A784">
        <v>2015</v>
      </c>
      <c r="B784" t="s">
        <v>2663</v>
      </c>
      <c r="C784" t="s">
        <v>210</v>
      </c>
      <c r="E784" t="s">
        <v>1787</v>
      </c>
      <c r="F784" s="97">
        <f>G784*4+H784*2+M784+SUMIFS('Rugby Union - Intl Results'!U:U,'Rugby Union - Intl Results'!B:B,E784,'Rugby Union - Intl Results'!H:H,B784)+IF(G784=5,3,0)</f>
        <v>19</v>
      </c>
      <c r="G784">
        <f>COUNTIFS('Rugby Union - Intl Results'!B:B,E784,'Rugby Union - Intl Results'!H:H,B784,'Rugby Union - Intl Results'!C:C,"W",'Rugby Union - Intl Results'!J:J,C784)</f>
        <v>4</v>
      </c>
      <c r="H784">
        <f>COUNTIFS('Rugby Union - Intl Results'!B:B,E784,'Rugby Union - Intl Results'!H:H,B784,'Rugby Union - Intl Results'!C:C,"D",'Rugby Union - Intl Results'!J:J,C784)</f>
        <v>0</v>
      </c>
      <c r="I784">
        <f>COUNTIFS('Rugby Union - Intl Results'!B:B,E784,'Rugby Union - Intl Results'!H:H,B784,'Rugby Union - Intl Results'!C:C,"L",'Rugby Union - Intl Results'!J:J,C784)</f>
        <v>0</v>
      </c>
      <c r="J784">
        <f>SUMIFS('Rugby Union - Intl Results'!E:E,'Rugby Union - Intl Results'!B:B,E784,'Rugby Union - Intl Results'!H:H,B784,'Rugby Union - Intl Results'!J:J,C784)</f>
        <v>174</v>
      </c>
      <c r="K784">
        <f>SUMIFS('Rugby Union - Intl Results'!F:F,'Rugby Union - Intl Results'!B:B,E784,'Rugby Union - Intl Results'!H:H,B784,'Rugby Union - Intl Results'!J:J,C784)</f>
        <v>49</v>
      </c>
      <c r="L784">
        <f t="shared" si="39"/>
        <v>125</v>
      </c>
      <c r="M784">
        <v>3</v>
      </c>
      <c r="N784">
        <f>SUMIFS('Rugby Union - Intl Results'!U:U,'Rugby Union - Intl Results'!B:B,E784,'Rugby Union - Intl Results'!H:H,B784)</f>
        <v>0</v>
      </c>
      <c r="Q784" t="s">
        <v>30</v>
      </c>
      <c r="R784" t="s">
        <v>30</v>
      </c>
      <c r="S784" t="s">
        <v>30</v>
      </c>
      <c r="T784" t="s">
        <v>30</v>
      </c>
      <c r="U784" s="95" t="s">
        <v>30</v>
      </c>
      <c r="V784" s="95"/>
      <c r="W784" s="95"/>
    </row>
    <row r="785" spans="1:23" x14ac:dyDescent="0.25">
      <c r="A785">
        <v>2015</v>
      </c>
      <c r="B785" t="s">
        <v>2663</v>
      </c>
      <c r="C785" t="s">
        <v>210</v>
      </c>
      <c r="E785" t="s">
        <v>1821</v>
      </c>
      <c r="F785" s="97">
        <f>G785*4+H785*2+M785+SUMIFS('Rugby Union - Intl Results'!U:U,'Rugby Union - Intl Results'!B:B,E785,'Rugby Union - Intl Results'!H:H,B785)+IF(G785=5,3,0)</f>
        <v>15</v>
      </c>
      <c r="G785">
        <f>COUNTIFS('Rugby Union - Intl Results'!B:B,E785,'Rugby Union - Intl Results'!H:H,B785,'Rugby Union - Intl Results'!C:C,"W",'Rugby Union - Intl Results'!J:J,C785)</f>
        <v>3</v>
      </c>
      <c r="H785">
        <f>COUNTIFS('Rugby Union - Intl Results'!B:B,E785,'Rugby Union - Intl Results'!H:H,B785,'Rugby Union - Intl Results'!C:C,"D",'Rugby Union - Intl Results'!J:J,C785)</f>
        <v>0</v>
      </c>
      <c r="I785">
        <f>COUNTIFS('Rugby Union - Intl Results'!B:B,E785,'Rugby Union - Intl Results'!H:H,B785,'Rugby Union - Intl Results'!C:C,"L",'Rugby Union - Intl Results'!J:J,C785)</f>
        <v>1</v>
      </c>
      <c r="J785">
        <f>SUMIFS('Rugby Union - Intl Results'!E:E,'Rugby Union - Intl Results'!B:B,E785,'Rugby Union - Intl Results'!H:H,B785,'Rugby Union - Intl Results'!J:J,C785)</f>
        <v>179</v>
      </c>
      <c r="K785">
        <f>SUMIFS('Rugby Union - Intl Results'!F:F,'Rugby Union - Intl Results'!B:B,E785,'Rugby Union - Intl Results'!H:H,B785,'Rugby Union - Intl Results'!J:J,C785)</f>
        <v>70</v>
      </c>
      <c r="L785">
        <f t="shared" si="39"/>
        <v>109</v>
      </c>
      <c r="M785">
        <v>3</v>
      </c>
      <c r="N785">
        <f>SUMIFS('Rugby Union - Intl Results'!U:U,'Rugby Union - Intl Results'!B:B,E785,'Rugby Union - Intl Results'!H:H,B785)</f>
        <v>0</v>
      </c>
      <c r="Q785" t="s">
        <v>30</v>
      </c>
      <c r="R785" t="s">
        <v>30</v>
      </c>
      <c r="S785" t="s">
        <v>30</v>
      </c>
      <c r="U785" s="95"/>
      <c r="V785" s="95"/>
      <c r="W785" s="95"/>
    </row>
    <row r="786" spans="1:23" x14ac:dyDescent="0.25">
      <c r="A786">
        <v>2015</v>
      </c>
      <c r="B786" t="s">
        <v>2663</v>
      </c>
      <c r="C786" t="s">
        <v>210</v>
      </c>
      <c r="E786" t="s">
        <v>382</v>
      </c>
      <c r="F786" s="97">
        <f>G786*4+H786*2+M786+SUMIFS('Rugby Union - Intl Results'!U:U,'Rugby Union - Intl Results'!B:B,E786,'Rugby Union - Intl Results'!H:H,B786)+IF(G786=5,3,0)</f>
        <v>8</v>
      </c>
      <c r="G786">
        <f>COUNTIFS('Rugby Union - Intl Results'!B:B,E786,'Rugby Union - Intl Results'!H:H,B786,'Rugby Union - Intl Results'!C:C,"W",'Rugby Union - Intl Results'!J:J,C786)</f>
        <v>2</v>
      </c>
      <c r="H786">
        <f>COUNTIFS('Rugby Union - Intl Results'!B:B,E786,'Rugby Union - Intl Results'!H:H,B786,'Rugby Union - Intl Results'!C:C,"D",'Rugby Union - Intl Results'!J:J,C786)</f>
        <v>0</v>
      </c>
      <c r="I786">
        <f>COUNTIFS('Rugby Union - Intl Results'!B:B,E786,'Rugby Union - Intl Results'!H:H,B786,'Rugby Union - Intl Results'!C:C,"L",'Rugby Union - Intl Results'!J:J,C786)</f>
        <v>2</v>
      </c>
      <c r="J786">
        <f>SUMIFS('Rugby Union - Intl Results'!E:E,'Rugby Union - Intl Results'!B:B,E786,'Rugby Union - Intl Results'!H:H,B786,'Rugby Union - Intl Results'!J:J,C786)</f>
        <v>53</v>
      </c>
      <c r="K786">
        <f>SUMIFS('Rugby Union - Intl Results'!F:F,'Rugby Union - Intl Results'!B:B,E786,'Rugby Union - Intl Results'!H:H,B786,'Rugby Union - Intl Results'!J:J,C786)</f>
        <v>123</v>
      </c>
      <c r="L786">
        <f t="shared" si="39"/>
        <v>-70</v>
      </c>
      <c r="M786">
        <v>0</v>
      </c>
      <c r="N786">
        <f>SUMIFS('Rugby Union - Intl Results'!U:U,'Rugby Union - Intl Results'!B:B,E786,'Rugby Union - Intl Results'!H:H,B786)</f>
        <v>0</v>
      </c>
      <c r="Q786" t="s">
        <v>30</v>
      </c>
      <c r="U786" s="95"/>
      <c r="V786" s="95"/>
      <c r="W786" s="95"/>
    </row>
    <row r="787" spans="1:23" x14ac:dyDescent="0.25">
      <c r="A787">
        <v>2015</v>
      </c>
      <c r="B787" t="s">
        <v>2663</v>
      </c>
      <c r="C787" t="s">
        <v>210</v>
      </c>
      <c r="E787" t="s">
        <v>2631</v>
      </c>
      <c r="F787" s="97">
        <f>G787*4+H787*2+M787+SUMIFS('Rugby Union - Intl Results'!U:U,'Rugby Union - Intl Results'!B:B,E787,'Rugby Union - Intl Results'!H:H,B787)+IF(G787=5,3,0)</f>
        <v>6</v>
      </c>
      <c r="G787">
        <f>COUNTIFS('Rugby Union - Intl Results'!B:B,E787,'Rugby Union - Intl Results'!H:H,B787,'Rugby Union - Intl Results'!C:C,"W",'Rugby Union - Intl Results'!J:J,C787)</f>
        <v>1</v>
      </c>
      <c r="H787">
        <f>COUNTIFS('Rugby Union - Intl Results'!B:B,E787,'Rugby Union - Intl Results'!H:H,B787,'Rugby Union - Intl Results'!C:C,"D",'Rugby Union - Intl Results'!J:J,C787)</f>
        <v>0</v>
      </c>
      <c r="I787">
        <f>COUNTIFS('Rugby Union - Intl Results'!B:B,E787,'Rugby Union - Intl Results'!H:H,B787,'Rugby Union - Intl Results'!C:C,"L",'Rugby Union - Intl Results'!J:J,C787)</f>
        <v>3</v>
      </c>
      <c r="J787">
        <f>SUMIFS('Rugby Union - Intl Results'!E:E,'Rugby Union - Intl Results'!B:B,E787,'Rugby Union - Intl Results'!H:H,B787,'Rugby Union - Intl Results'!J:J,C787)</f>
        <v>70</v>
      </c>
      <c r="K787">
        <f>SUMIFS('Rugby Union - Intl Results'!F:F,'Rugby Union - Intl Results'!B:B,E787,'Rugby Union - Intl Results'!H:H,B787,'Rugby Union - Intl Results'!J:J,C787)</f>
        <v>130</v>
      </c>
      <c r="L787">
        <f t="shared" si="39"/>
        <v>-60</v>
      </c>
      <c r="M787">
        <v>1</v>
      </c>
      <c r="N787">
        <f>SUMIFS('Rugby Union - Intl Results'!U:U,'Rugby Union - Intl Results'!B:B,E787,'Rugby Union - Intl Results'!H:H,B787)</f>
        <v>1</v>
      </c>
      <c r="Q787" t="s">
        <v>30</v>
      </c>
      <c r="U787" s="95"/>
      <c r="V787" s="95"/>
      <c r="W787" s="95"/>
    </row>
    <row r="788" spans="1:23" x14ac:dyDescent="0.25">
      <c r="A788">
        <v>2015</v>
      </c>
      <c r="B788" t="s">
        <v>2663</v>
      </c>
      <c r="C788" t="s">
        <v>210</v>
      </c>
      <c r="E788" t="s">
        <v>2639</v>
      </c>
      <c r="F788" s="97">
        <f>G788*4+H788*2+M788+SUMIFS('Rugby Union - Intl Results'!U:U,'Rugby Union - Intl Results'!B:B,E788,'Rugby Union - Intl Results'!H:H,B788)+IF(G788=5,3,0)</f>
        <v>1</v>
      </c>
      <c r="G788">
        <f>COUNTIFS('Rugby Union - Intl Results'!B:B,E788,'Rugby Union - Intl Results'!H:H,B788,'Rugby Union - Intl Results'!C:C,"W",'Rugby Union - Intl Results'!J:J,C788)</f>
        <v>0</v>
      </c>
      <c r="H788">
        <f>COUNTIFS('Rugby Union - Intl Results'!B:B,E788,'Rugby Union - Intl Results'!H:H,B788,'Rugby Union - Intl Results'!C:C,"D",'Rugby Union - Intl Results'!J:J,C788)</f>
        <v>0</v>
      </c>
      <c r="I788">
        <f>COUNTIFS('Rugby Union - Intl Results'!B:B,E788,'Rugby Union - Intl Results'!H:H,B788,'Rugby Union - Intl Results'!C:C,"L",'Rugby Union - Intl Results'!J:J,C788)</f>
        <v>4</v>
      </c>
      <c r="J788">
        <f>SUMIFS('Rugby Union - Intl Results'!E:E,'Rugby Union - Intl Results'!B:B,E788,'Rugby Union - Intl Results'!H:H,B788,'Rugby Union - Intl Results'!J:J,C788)</f>
        <v>70</v>
      </c>
      <c r="K788">
        <f>SUMIFS('Rugby Union - Intl Results'!F:F,'Rugby Union - Intl Results'!B:B,E788,'Rugby Union - Intl Results'!H:H,B788,'Rugby Union - Intl Results'!J:J,C788)</f>
        <v>174</v>
      </c>
      <c r="L788">
        <f t="shared" si="39"/>
        <v>-104</v>
      </c>
      <c r="M788">
        <v>0</v>
      </c>
      <c r="N788">
        <f>SUMIFS('Rugby Union - Intl Results'!U:U,'Rugby Union - Intl Results'!B:B,E788,'Rugby Union - Intl Results'!H:H,B788)</f>
        <v>1</v>
      </c>
      <c r="Q788" t="s">
        <v>30</v>
      </c>
      <c r="U788" s="95"/>
      <c r="V788" s="95"/>
      <c r="W788" s="95"/>
    </row>
    <row r="789" spans="1:23" x14ac:dyDescent="0.25">
      <c r="A789">
        <v>2015</v>
      </c>
      <c r="B789" t="s">
        <v>2663</v>
      </c>
      <c r="C789" t="s">
        <v>207</v>
      </c>
      <c r="E789" t="s">
        <v>1825</v>
      </c>
      <c r="F789" s="97">
        <f>G789*4+H789*2+M789+SUMIFS('Rugby Union - Intl Results'!U:U,'Rugby Union - Intl Results'!B:B,E789,'Rugby Union - Intl Results'!H:H,B789)+IF(G789=5,3,0)</f>
        <v>18</v>
      </c>
      <c r="G789">
        <f>COUNTIFS('Rugby Union - Intl Results'!B:B,E789,'Rugby Union - Intl Results'!H:H,B789,'Rugby Union - Intl Results'!C:C,"W",'Rugby Union - Intl Results'!J:J,C789)</f>
        <v>4</v>
      </c>
      <c r="H789">
        <f>COUNTIFS('Rugby Union - Intl Results'!B:B,E789,'Rugby Union - Intl Results'!H:H,B789,'Rugby Union - Intl Results'!C:C,"D",'Rugby Union - Intl Results'!J:J,C789)</f>
        <v>0</v>
      </c>
      <c r="I789">
        <f>COUNTIFS('Rugby Union - Intl Results'!B:B,E789,'Rugby Union - Intl Results'!H:H,B789,'Rugby Union - Intl Results'!C:C,"L",'Rugby Union - Intl Results'!J:J,C789)</f>
        <v>0</v>
      </c>
      <c r="J789">
        <f>SUMIFS('Rugby Union - Intl Results'!E:E,'Rugby Union - Intl Results'!B:B,E789,'Rugby Union - Intl Results'!H:H,B789,'Rugby Union - Intl Results'!J:J,C789)</f>
        <v>134</v>
      </c>
      <c r="K789">
        <f>SUMIFS('Rugby Union - Intl Results'!F:F,'Rugby Union - Intl Results'!B:B,E789,'Rugby Union - Intl Results'!H:H,B789,'Rugby Union - Intl Results'!J:J,C789)</f>
        <v>35</v>
      </c>
      <c r="L789">
        <f t="shared" si="39"/>
        <v>99</v>
      </c>
      <c r="M789">
        <v>2</v>
      </c>
      <c r="N789">
        <f>SUMIFS('Rugby Union - Intl Results'!U:U,'Rugby Union - Intl Results'!B:B,E789,'Rugby Union - Intl Results'!H:H,B789)</f>
        <v>0</v>
      </c>
      <c r="Q789" t="s">
        <v>30</v>
      </c>
      <c r="R789" t="s">
        <v>30</v>
      </c>
      <c r="U789" s="95"/>
      <c r="V789" s="95"/>
      <c r="W789" s="95"/>
    </row>
    <row r="790" spans="1:23" x14ac:dyDescent="0.25">
      <c r="A790">
        <v>2015</v>
      </c>
      <c r="B790" t="s">
        <v>2663</v>
      </c>
      <c r="C790" t="s">
        <v>207</v>
      </c>
      <c r="E790" t="s">
        <v>164</v>
      </c>
      <c r="F790" s="97">
        <f>G790*4+H790*2+M790+SUMIFS('Rugby Union - Intl Results'!U:U,'Rugby Union - Intl Results'!B:B,E790,'Rugby Union - Intl Results'!H:H,B790)+IF(G790=5,3,0)</f>
        <v>14</v>
      </c>
      <c r="G790">
        <f>COUNTIFS('Rugby Union - Intl Results'!B:B,E790,'Rugby Union - Intl Results'!H:H,B790,'Rugby Union - Intl Results'!C:C,"W",'Rugby Union - Intl Results'!J:J,C790)</f>
        <v>3</v>
      </c>
      <c r="H790">
        <f>COUNTIFS('Rugby Union - Intl Results'!B:B,E790,'Rugby Union - Intl Results'!H:H,B790,'Rugby Union - Intl Results'!C:C,"D",'Rugby Union - Intl Results'!J:J,C790)</f>
        <v>0</v>
      </c>
      <c r="I790">
        <f>COUNTIFS('Rugby Union - Intl Results'!B:B,E790,'Rugby Union - Intl Results'!H:H,B790,'Rugby Union - Intl Results'!C:C,"L",'Rugby Union - Intl Results'!J:J,C790)</f>
        <v>1</v>
      </c>
      <c r="J790">
        <f>SUMIFS('Rugby Union - Intl Results'!E:E,'Rugby Union - Intl Results'!B:B,E790,'Rugby Union - Intl Results'!H:H,B790,'Rugby Union - Intl Results'!J:J,C790)</f>
        <v>120</v>
      </c>
      <c r="K790">
        <f>SUMIFS('Rugby Union - Intl Results'!F:F,'Rugby Union - Intl Results'!B:B,E790,'Rugby Union - Intl Results'!H:H,B790,'Rugby Union - Intl Results'!J:J,C790)</f>
        <v>63</v>
      </c>
      <c r="L790">
        <f t="shared" si="39"/>
        <v>57</v>
      </c>
      <c r="M790">
        <v>2</v>
      </c>
      <c r="N790">
        <f>SUMIFS('Rugby Union - Intl Results'!U:U,'Rugby Union - Intl Results'!B:B,E790,'Rugby Union - Intl Results'!H:H,B790)</f>
        <v>0</v>
      </c>
      <c r="Q790" t="s">
        <v>30</v>
      </c>
      <c r="R790" t="s">
        <v>30</v>
      </c>
      <c r="U790" s="95"/>
      <c r="V790" s="95"/>
      <c r="W790" s="95"/>
    </row>
    <row r="791" spans="1:23" x14ac:dyDescent="0.25">
      <c r="A791">
        <v>2015</v>
      </c>
      <c r="B791" t="s">
        <v>2663</v>
      </c>
      <c r="C791" t="s">
        <v>207</v>
      </c>
      <c r="E791" t="s">
        <v>171</v>
      </c>
      <c r="F791" s="97">
        <f>G791*4+H791*2+M791+SUMIFS('Rugby Union - Intl Results'!U:U,'Rugby Union - Intl Results'!B:B,E791,'Rugby Union - Intl Results'!H:H,B791)+IF(G791=5,3,0)</f>
        <v>10</v>
      </c>
      <c r="G791">
        <f>COUNTIFS('Rugby Union - Intl Results'!B:B,E791,'Rugby Union - Intl Results'!H:H,B791,'Rugby Union - Intl Results'!C:C,"W",'Rugby Union - Intl Results'!J:J,C791)</f>
        <v>2</v>
      </c>
      <c r="H791">
        <f>COUNTIFS('Rugby Union - Intl Results'!B:B,E791,'Rugby Union - Intl Results'!H:H,B791,'Rugby Union - Intl Results'!C:C,"D",'Rugby Union - Intl Results'!J:J,C791)</f>
        <v>0</v>
      </c>
      <c r="I791">
        <f>COUNTIFS('Rugby Union - Intl Results'!B:B,E791,'Rugby Union - Intl Results'!H:H,B791,'Rugby Union - Intl Results'!C:C,"L",'Rugby Union - Intl Results'!J:J,C791)</f>
        <v>2</v>
      </c>
      <c r="J791">
        <f>SUMIFS('Rugby Union - Intl Results'!E:E,'Rugby Union - Intl Results'!B:B,E791,'Rugby Union - Intl Results'!H:H,B791,'Rugby Union - Intl Results'!J:J,C791)</f>
        <v>74</v>
      </c>
      <c r="K791">
        <f>SUMIFS('Rugby Union - Intl Results'!F:F,'Rugby Union - Intl Results'!B:B,E791,'Rugby Union - Intl Results'!H:H,B791,'Rugby Union - Intl Results'!J:J,C791)</f>
        <v>88</v>
      </c>
      <c r="L791">
        <f t="shared" si="39"/>
        <v>-14</v>
      </c>
      <c r="M791">
        <v>1</v>
      </c>
      <c r="N791">
        <f>SUMIFS('Rugby Union - Intl Results'!U:U,'Rugby Union - Intl Results'!B:B,E791,'Rugby Union - Intl Results'!H:H,B791)</f>
        <v>1</v>
      </c>
      <c r="Q791" t="s">
        <v>30</v>
      </c>
      <c r="U791" s="95"/>
      <c r="V791" s="95"/>
      <c r="W791" s="95"/>
    </row>
    <row r="792" spans="1:23" x14ac:dyDescent="0.25">
      <c r="A792">
        <v>2015</v>
      </c>
      <c r="B792" t="s">
        <v>2663</v>
      </c>
      <c r="C792" t="s">
        <v>207</v>
      </c>
      <c r="E792" t="s">
        <v>397</v>
      </c>
      <c r="F792" s="97">
        <f>G792*4+H792*2+M792+SUMIFS('Rugby Union - Intl Results'!U:U,'Rugby Union - Intl Results'!B:B,E792,'Rugby Union - Intl Results'!H:H,B792)+IF(G792=5,3,0)</f>
        <v>4</v>
      </c>
      <c r="G792">
        <f>COUNTIFS('Rugby Union - Intl Results'!B:B,E792,'Rugby Union - Intl Results'!H:H,B792,'Rugby Union - Intl Results'!C:C,"W",'Rugby Union - Intl Results'!J:J,C792)</f>
        <v>1</v>
      </c>
      <c r="H792">
        <f>COUNTIFS('Rugby Union - Intl Results'!B:B,E792,'Rugby Union - Intl Results'!H:H,B792,'Rugby Union - Intl Results'!C:C,"D",'Rugby Union - Intl Results'!J:J,C792)</f>
        <v>0</v>
      </c>
      <c r="I792">
        <f>COUNTIFS('Rugby Union - Intl Results'!B:B,E792,'Rugby Union - Intl Results'!H:H,B792,'Rugby Union - Intl Results'!C:C,"L",'Rugby Union - Intl Results'!J:J,C792)</f>
        <v>3</v>
      </c>
      <c r="J792">
        <f>SUMIFS('Rugby Union - Intl Results'!E:E,'Rugby Union - Intl Results'!B:B,E792,'Rugby Union - Intl Results'!H:H,B792,'Rugby Union - Intl Results'!J:J,C792)</f>
        <v>60</v>
      </c>
      <c r="K792">
        <f>SUMIFS('Rugby Union - Intl Results'!F:F,'Rugby Union - Intl Results'!B:B,E792,'Rugby Union - Intl Results'!H:H,B792,'Rugby Union - Intl Results'!J:J,C792)</f>
        <v>129</v>
      </c>
      <c r="L792">
        <f t="shared" si="39"/>
        <v>-69</v>
      </c>
      <c r="M792">
        <v>0</v>
      </c>
      <c r="N792">
        <f>SUMIFS('Rugby Union - Intl Results'!U:U,'Rugby Union - Intl Results'!B:B,E792,'Rugby Union - Intl Results'!H:H,B792)</f>
        <v>0</v>
      </c>
      <c r="Q792" t="s">
        <v>30</v>
      </c>
      <c r="U792" s="95"/>
      <c r="V792" s="95"/>
      <c r="W792" s="95"/>
    </row>
    <row r="793" spans="1:23" x14ac:dyDescent="0.25">
      <c r="A793">
        <v>2015</v>
      </c>
      <c r="B793" t="s">
        <v>2663</v>
      </c>
      <c r="C793" t="s">
        <v>207</v>
      </c>
      <c r="E793" t="s">
        <v>2645</v>
      </c>
      <c r="F793" s="97">
        <f>G793*4+H793*2+M793+SUMIFS('Rugby Union - Intl Results'!U:U,'Rugby Union - Intl Results'!B:B,E793,'Rugby Union - Intl Results'!H:H,B793)+IF(G793=5,3,0)</f>
        <v>2</v>
      </c>
      <c r="G793">
        <f>COUNTIFS('Rugby Union - Intl Results'!B:B,E793,'Rugby Union - Intl Results'!H:H,B793,'Rugby Union - Intl Results'!C:C,"W",'Rugby Union - Intl Results'!J:J,C793)</f>
        <v>0</v>
      </c>
      <c r="H793">
        <f>COUNTIFS('Rugby Union - Intl Results'!B:B,E793,'Rugby Union - Intl Results'!H:H,B793,'Rugby Union - Intl Results'!C:C,"D",'Rugby Union - Intl Results'!J:J,C793)</f>
        <v>0</v>
      </c>
      <c r="I793">
        <f>COUNTIFS('Rugby Union - Intl Results'!B:B,E793,'Rugby Union - Intl Results'!H:H,B793,'Rugby Union - Intl Results'!C:C,"L",'Rugby Union - Intl Results'!J:J,C793)</f>
        <v>4</v>
      </c>
      <c r="J793">
        <f>SUMIFS('Rugby Union - Intl Results'!E:E,'Rugby Union - Intl Results'!B:B,E793,'Rugby Union - Intl Results'!H:H,B793,'Rugby Union - Intl Results'!J:J,C793)</f>
        <v>58</v>
      </c>
      <c r="K793">
        <f>SUMIFS('Rugby Union - Intl Results'!F:F,'Rugby Union - Intl Results'!B:B,E793,'Rugby Union - Intl Results'!H:H,B793,'Rugby Union - Intl Results'!J:J,C793)</f>
        <v>131</v>
      </c>
      <c r="L793">
        <f t="shared" si="39"/>
        <v>-73</v>
      </c>
      <c r="M793">
        <v>0</v>
      </c>
      <c r="N793">
        <f>SUMIFS('Rugby Union - Intl Results'!U:U,'Rugby Union - Intl Results'!B:B,E793,'Rugby Union - Intl Results'!H:H,B793)</f>
        <v>2</v>
      </c>
      <c r="Q793" t="s">
        <v>30</v>
      </c>
      <c r="U793" s="95"/>
      <c r="V793" s="95"/>
      <c r="W793" s="95"/>
    </row>
    <row r="794" spans="1:23" x14ac:dyDescent="0.25">
      <c r="A794">
        <v>2015</v>
      </c>
      <c r="B794" t="s">
        <v>2801</v>
      </c>
      <c r="D794">
        <v>1</v>
      </c>
      <c r="E794" t="s">
        <v>1825</v>
      </c>
      <c r="F794" s="1">
        <f t="shared" ref="F794:F799" si="40">G794*2+H794</f>
        <v>8</v>
      </c>
      <c r="G794">
        <f>COUNTIFS('Rugby Union - Intl Results'!B:B,E794,'Rugby Union - Intl Results'!H:H,B794,'Rugby Union - Intl Results'!C:C,"W")</f>
        <v>4</v>
      </c>
      <c r="H794">
        <f>COUNTIFS('Rugby Union - Intl Results'!B:B,E794,'Rugby Union - Intl Results'!H:H,B794,'Rugby Union - Intl Results'!C:C,"D")</f>
        <v>0</v>
      </c>
      <c r="I794">
        <f>COUNTIFS('Rugby Union - Intl Results'!B:B,E794,'Rugby Union - Intl Results'!H:H,B794,'Rugby Union - Intl Results'!C:C,"L")</f>
        <v>1</v>
      </c>
      <c r="J794">
        <f>SUMIFS('Rugby Union - Intl Results'!E:E,'Rugby Union - Intl Results'!B:B,E794,'Rugby Union - Intl Results'!H:H,B794)</f>
        <v>119</v>
      </c>
      <c r="K794">
        <f>SUMIFS('Rugby Union - Intl Results'!F:F,'Rugby Union - Intl Results'!B:B,E794,'Rugby Union - Intl Results'!H:H,B794)</f>
        <v>56</v>
      </c>
      <c r="L794">
        <f t="shared" si="39"/>
        <v>63</v>
      </c>
      <c r="O794" t="s">
        <v>30</v>
      </c>
      <c r="U794" s="95" t="s">
        <v>30</v>
      </c>
      <c r="V794" s="95"/>
      <c r="W794" s="95"/>
    </row>
    <row r="795" spans="1:23" x14ac:dyDescent="0.25">
      <c r="A795">
        <v>2015</v>
      </c>
      <c r="B795" t="s">
        <v>2801</v>
      </c>
      <c r="D795">
        <v>2</v>
      </c>
      <c r="E795" t="s">
        <v>376</v>
      </c>
      <c r="F795" s="1">
        <f t="shared" si="40"/>
        <v>8</v>
      </c>
      <c r="G795">
        <f>COUNTIFS('Rugby Union - Intl Results'!B:B,E795,'Rugby Union - Intl Results'!H:H,B795,'Rugby Union - Intl Results'!C:C,"W")</f>
        <v>4</v>
      </c>
      <c r="H795">
        <f>COUNTIFS('Rugby Union - Intl Results'!B:B,E795,'Rugby Union - Intl Results'!H:H,B795,'Rugby Union - Intl Results'!C:C,"D")</f>
        <v>0</v>
      </c>
      <c r="I795">
        <f>COUNTIFS('Rugby Union - Intl Results'!B:B,E795,'Rugby Union - Intl Results'!H:H,B795,'Rugby Union - Intl Results'!C:C,"L")</f>
        <v>1</v>
      </c>
      <c r="J795">
        <f>SUMIFS('Rugby Union - Intl Results'!E:E,'Rugby Union - Intl Results'!B:B,E795,'Rugby Union - Intl Results'!H:H,B795)</f>
        <v>157</v>
      </c>
      <c r="K795">
        <f>SUMIFS('Rugby Union - Intl Results'!F:F,'Rugby Union - Intl Results'!B:B,E795,'Rugby Union - Intl Results'!H:H,B795)</f>
        <v>100</v>
      </c>
      <c r="L795">
        <f t="shared" si="39"/>
        <v>57</v>
      </c>
      <c r="O795" t="s">
        <v>30</v>
      </c>
      <c r="U795" s="95"/>
      <c r="V795" s="95"/>
      <c r="W795" s="95"/>
    </row>
    <row r="796" spans="1:23" x14ac:dyDescent="0.25">
      <c r="A796">
        <v>2015</v>
      </c>
      <c r="B796" t="s">
        <v>2801</v>
      </c>
      <c r="D796">
        <v>3</v>
      </c>
      <c r="E796" t="s">
        <v>1264</v>
      </c>
      <c r="F796" s="1">
        <f t="shared" si="40"/>
        <v>8</v>
      </c>
      <c r="G796">
        <f>COUNTIFS('Rugby Union - Intl Results'!B:B,E796,'Rugby Union - Intl Results'!H:H,B796,'Rugby Union - Intl Results'!C:C,"W")</f>
        <v>4</v>
      </c>
      <c r="H796">
        <f>COUNTIFS('Rugby Union - Intl Results'!B:B,E796,'Rugby Union - Intl Results'!H:H,B796,'Rugby Union - Intl Results'!C:C,"D")</f>
        <v>0</v>
      </c>
      <c r="I796">
        <f>COUNTIFS('Rugby Union - Intl Results'!B:B,E796,'Rugby Union - Intl Results'!H:H,B796,'Rugby Union - Intl Results'!C:C,"L")</f>
        <v>1</v>
      </c>
      <c r="J796">
        <f>SUMIFS('Rugby Union - Intl Results'!E:E,'Rugby Union - Intl Results'!B:B,E796,'Rugby Union - Intl Results'!H:H,B796)</f>
        <v>146</v>
      </c>
      <c r="K796">
        <f>SUMIFS('Rugby Union - Intl Results'!F:F,'Rugby Union - Intl Results'!B:B,E796,'Rugby Union - Intl Results'!H:H,B796)</f>
        <v>93</v>
      </c>
      <c r="L796">
        <f t="shared" si="39"/>
        <v>53</v>
      </c>
      <c r="O796" t="s">
        <v>30</v>
      </c>
      <c r="U796" s="95"/>
      <c r="V796" s="95"/>
      <c r="W796" s="95"/>
    </row>
    <row r="797" spans="1:23" x14ac:dyDescent="0.25">
      <c r="A797">
        <v>2015</v>
      </c>
      <c r="B797" t="s">
        <v>2801</v>
      </c>
      <c r="D797">
        <v>4</v>
      </c>
      <c r="E797" t="s">
        <v>164</v>
      </c>
      <c r="F797" s="1">
        <f t="shared" si="40"/>
        <v>4</v>
      </c>
      <c r="G797">
        <f>COUNTIFS('Rugby Union - Intl Results'!B:B,E797,'Rugby Union - Intl Results'!H:H,B797,'Rugby Union - Intl Results'!C:C,"W")</f>
        <v>2</v>
      </c>
      <c r="H797">
        <f>COUNTIFS('Rugby Union - Intl Results'!B:B,E797,'Rugby Union - Intl Results'!H:H,B797,'Rugby Union - Intl Results'!C:C,"D")</f>
        <v>0</v>
      </c>
      <c r="I797">
        <f>COUNTIFS('Rugby Union - Intl Results'!B:B,E797,'Rugby Union - Intl Results'!H:H,B797,'Rugby Union - Intl Results'!C:C,"L")</f>
        <v>3</v>
      </c>
      <c r="J797">
        <f>SUMIFS('Rugby Union - Intl Results'!E:E,'Rugby Union - Intl Results'!B:B,E797,'Rugby Union - Intl Results'!H:H,B797)</f>
        <v>103</v>
      </c>
      <c r="K797">
        <f>SUMIFS('Rugby Union - Intl Results'!F:F,'Rugby Union - Intl Results'!B:B,E797,'Rugby Union - Intl Results'!H:H,B797)</f>
        <v>101</v>
      </c>
      <c r="L797">
        <f t="shared" si="39"/>
        <v>2</v>
      </c>
      <c r="O797" t="s">
        <v>30</v>
      </c>
      <c r="U797" s="95"/>
      <c r="V797" s="95"/>
      <c r="W797" s="95"/>
    </row>
    <row r="798" spans="1:23" x14ac:dyDescent="0.25">
      <c r="A798">
        <v>2015</v>
      </c>
      <c r="B798" t="s">
        <v>2801</v>
      </c>
      <c r="D798">
        <v>5</v>
      </c>
      <c r="E798" t="s">
        <v>171</v>
      </c>
      <c r="F798" s="1">
        <f t="shared" si="40"/>
        <v>2</v>
      </c>
      <c r="G798">
        <f>COUNTIFS('Rugby Union - Intl Results'!B:B,E798,'Rugby Union - Intl Results'!H:H,B798,'Rugby Union - Intl Results'!C:C,"W")</f>
        <v>1</v>
      </c>
      <c r="H798">
        <f>COUNTIFS('Rugby Union - Intl Results'!B:B,E798,'Rugby Union - Intl Results'!H:H,B798,'Rugby Union - Intl Results'!C:C,"D")</f>
        <v>0</v>
      </c>
      <c r="I798">
        <f>COUNTIFS('Rugby Union - Intl Results'!B:B,E798,'Rugby Union - Intl Results'!H:H,B798,'Rugby Union - Intl Results'!C:C,"L")</f>
        <v>4</v>
      </c>
      <c r="J798">
        <f>SUMIFS('Rugby Union - Intl Results'!E:E,'Rugby Union - Intl Results'!B:B,E798,'Rugby Union - Intl Results'!H:H,B798)</f>
        <v>62</v>
      </c>
      <c r="K798">
        <f>SUMIFS('Rugby Union - Intl Results'!F:F,'Rugby Union - Intl Results'!B:B,E798,'Rugby Union - Intl Results'!H:H,B798)</f>
        <v>182</v>
      </c>
      <c r="L798">
        <f t="shared" si="39"/>
        <v>-120</v>
      </c>
      <c r="O798" t="s">
        <v>30</v>
      </c>
      <c r="U798" s="95"/>
      <c r="V798" s="95"/>
      <c r="W798" s="95"/>
    </row>
    <row r="799" spans="1:23" x14ac:dyDescent="0.25">
      <c r="A799">
        <v>2015</v>
      </c>
      <c r="B799" t="s">
        <v>2801</v>
      </c>
      <c r="D799">
        <v>6</v>
      </c>
      <c r="E799" t="s">
        <v>503</v>
      </c>
      <c r="F799" s="1">
        <f t="shared" si="40"/>
        <v>0</v>
      </c>
      <c r="G799">
        <f>COUNTIFS('Rugby Union - Intl Results'!B:B,E799,'Rugby Union - Intl Results'!H:H,B799,'Rugby Union - Intl Results'!C:C,"W")</f>
        <v>0</v>
      </c>
      <c r="H799">
        <f>COUNTIFS('Rugby Union - Intl Results'!B:B,E799,'Rugby Union - Intl Results'!H:H,B799,'Rugby Union - Intl Results'!C:C,"D")</f>
        <v>0</v>
      </c>
      <c r="I799">
        <f>COUNTIFS('Rugby Union - Intl Results'!B:B,E799,'Rugby Union - Intl Results'!H:H,B799,'Rugby Union - Intl Results'!C:C,"L")</f>
        <v>5</v>
      </c>
      <c r="J799">
        <f>SUMIFS('Rugby Union - Intl Results'!E:E,'Rugby Union - Intl Results'!B:B,E799,'Rugby Union - Intl Results'!H:H,B799)</f>
        <v>73</v>
      </c>
      <c r="K799">
        <f>SUMIFS('Rugby Union - Intl Results'!F:F,'Rugby Union - Intl Results'!B:B,E799,'Rugby Union - Intl Results'!H:H,B799)</f>
        <v>128</v>
      </c>
      <c r="L799">
        <f t="shared" si="39"/>
        <v>-55</v>
      </c>
      <c r="O799" t="s">
        <v>30</v>
      </c>
      <c r="U799" s="95"/>
      <c r="V799" s="95"/>
      <c r="W799" s="95"/>
    </row>
    <row r="800" spans="1:23" x14ac:dyDescent="0.25">
      <c r="A800">
        <v>2016</v>
      </c>
      <c r="B800" t="s">
        <v>2763</v>
      </c>
      <c r="D800">
        <v>1</v>
      </c>
      <c r="E800" t="s">
        <v>1787</v>
      </c>
      <c r="F800" s="97">
        <f>G800*4+H800*2+M800+SUMIFS('Rugby Union - Intl Results'!U:U,'Rugby Union - Intl Results'!B:B,E800,'Rugby Union - Intl Results'!H:H,B800)+IF(G800=5,3,0)</f>
        <v>30</v>
      </c>
      <c r="G800">
        <f>COUNTIFS('Rugby Union - Intl Results'!B:B,E800,'Rugby Union - Intl Results'!H:H,B800,'Rugby Union - Intl Results'!C:C,"W")</f>
        <v>6</v>
      </c>
      <c r="H800">
        <f>COUNTIFS('Rugby Union - Intl Results'!B:B,E800,'Rugby Union - Intl Results'!H:H,B800,'Rugby Union - Intl Results'!C:C,"D")</f>
        <v>0</v>
      </c>
      <c r="I800">
        <f>COUNTIFS('Rugby Union - Intl Results'!B:B,E800,'Rugby Union - Intl Results'!H:H,B800,'Rugby Union - Intl Results'!C:C,"L")</f>
        <v>0</v>
      </c>
      <c r="J800">
        <f>SUMIFS('Rugby Union - Intl Results'!E:E,'Rugby Union - Intl Results'!B:B,E800,'Rugby Union - Intl Results'!H:H,B800)</f>
        <v>262</v>
      </c>
      <c r="K800">
        <f>SUMIFS('Rugby Union - Intl Results'!F:F,'Rugby Union - Intl Results'!B:B,E800,'Rugby Union - Intl Results'!H:H,B800)</f>
        <v>84</v>
      </c>
      <c r="L800">
        <f t="shared" si="39"/>
        <v>178</v>
      </c>
      <c r="M800">
        <v>6</v>
      </c>
      <c r="N800">
        <f>SUMIFS('Rugby Union - Intl Results'!U:U,'Rugby Union - Intl Results'!B:B,E800,'Rugby Union - Intl Results'!H:H,B800)</f>
        <v>0</v>
      </c>
      <c r="P800" t="s">
        <v>30</v>
      </c>
      <c r="U800" s="95" t="s">
        <v>30</v>
      </c>
      <c r="V800" s="95"/>
      <c r="W800" s="95"/>
    </row>
    <row r="801" spans="1:23" x14ac:dyDescent="0.25">
      <c r="A801">
        <v>2016</v>
      </c>
      <c r="B801" t="s">
        <v>2763</v>
      </c>
      <c r="D801">
        <v>2</v>
      </c>
      <c r="E801" t="s">
        <v>1824</v>
      </c>
      <c r="F801" s="97">
        <f>G801*4+H801*2+M801+SUMIFS('Rugby Union - Intl Results'!U:U,'Rugby Union - Intl Results'!B:B,E801,'Rugby Union - Intl Results'!H:H,B801)+IF(G801=5,3,0)</f>
        <v>13</v>
      </c>
      <c r="G801">
        <f>COUNTIFS('Rugby Union - Intl Results'!B:B,E801,'Rugby Union - Intl Results'!H:H,B801,'Rugby Union - Intl Results'!C:C,"W")</f>
        <v>3</v>
      </c>
      <c r="H801">
        <f>COUNTIFS('Rugby Union - Intl Results'!B:B,E801,'Rugby Union - Intl Results'!H:H,B801,'Rugby Union - Intl Results'!C:C,"D")</f>
        <v>0</v>
      </c>
      <c r="I801">
        <f>COUNTIFS('Rugby Union - Intl Results'!B:B,E801,'Rugby Union - Intl Results'!H:H,B801,'Rugby Union - Intl Results'!C:C,"L")</f>
        <v>3</v>
      </c>
      <c r="J801">
        <f>SUMIFS('Rugby Union - Intl Results'!E:E,'Rugby Union - Intl Results'!B:B,E801,'Rugby Union - Intl Results'!H:H,B801)</f>
        <v>119</v>
      </c>
      <c r="K801">
        <f>SUMIFS('Rugby Union - Intl Results'!F:F,'Rugby Union - Intl Results'!B:B,E801,'Rugby Union - Intl Results'!H:H,B801)</f>
        <v>147</v>
      </c>
      <c r="L801">
        <f t="shared" si="39"/>
        <v>-28</v>
      </c>
      <c r="M801">
        <v>1</v>
      </c>
      <c r="N801">
        <f>SUMIFS('Rugby Union - Intl Results'!U:U,'Rugby Union - Intl Results'!B:B,E801,'Rugby Union - Intl Results'!H:H,B801)</f>
        <v>0</v>
      </c>
      <c r="P801" t="s">
        <v>30</v>
      </c>
      <c r="U801" s="95"/>
      <c r="V801" s="95"/>
      <c r="W801" s="95"/>
    </row>
    <row r="802" spans="1:23" x14ac:dyDescent="0.25">
      <c r="A802">
        <v>2016</v>
      </c>
      <c r="B802" t="s">
        <v>2763</v>
      </c>
      <c r="D802">
        <v>3</v>
      </c>
      <c r="E802" t="s">
        <v>1828</v>
      </c>
      <c r="F802" s="97">
        <f>G802*4+H802*2+M802+SUMIFS('Rugby Union - Intl Results'!U:U,'Rugby Union - Intl Results'!B:B,E802,'Rugby Union - Intl Results'!H:H,B802)+IF(G802=5,3,0)</f>
        <v>10</v>
      </c>
      <c r="G802">
        <f>COUNTIFS('Rugby Union - Intl Results'!B:B,E802,'Rugby Union - Intl Results'!H:H,B802,'Rugby Union - Intl Results'!C:C,"W")</f>
        <v>2</v>
      </c>
      <c r="H802">
        <f>COUNTIFS('Rugby Union - Intl Results'!B:B,E802,'Rugby Union - Intl Results'!H:H,B802,'Rugby Union - Intl Results'!C:C,"D")</f>
        <v>0</v>
      </c>
      <c r="I802">
        <f>COUNTIFS('Rugby Union - Intl Results'!B:B,E802,'Rugby Union - Intl Results'!H:H,B802,'Rugby Union - Intl Results'!C:C,"L")</f>
        <v>4</v>
      </c>
      <c r="J802">
        <f>SUMIFS('Rugby Union - Intl Results'!E:E,'Rugby Union - Intl Results'!B:B,E802,'Rugby Union - Intl Results'!H:H,B802)</f>
        <v>117</v>
      </c>
      <c r="K802">
        <f>SUMIFS('Rugby Union - Intl Results'!F:F,'Rugby Union - Intl Results'!B:B,E802,'Rugby Union - Intl Results'!H:H,B802)</f>
        <v>180</v>
      </c>
      <c r="L802">
        <f t="shared" si="39"/>
        <v>-63</v>
      </c>
      <c r="M802">
        <v>0</v>
      </c>
      <c r="N802">
        <f>SUMIFS('Rugby Union - Intl Results'!U:U,'Rugby Union - Intl Results'!B:B,E802,'Rugby Union - Intl Results'!H:H,B802)</f>
        <v>2</v>
      </c>
      <c r="P802" t="s">
        <v>30</v>
      </c>
      <c r="U802" s="95"/>
      <c r="V802" s="95"/>
      <c r="W802" s="95"/>
    </row>
    <row r="803" spans="1:23" x14ac:dyDescent="0.25">
      <c r="A803">
        <v>2016</v>
      </c>
      <c r="B803" t="s">
        <v>2763</v>
      </c>
      <c r="D803">
        <v>4</v>
      </c>
      <c r="E803" t="s">
        <v>1821</v>
      </c>
      <c r="F803" s="97">
        <f>G803*4+H803*2+M803+SUMIFS('Rugby Union - Intl Results'!U:U,'Rugby Union - Intl Results'!B:B,E803,'Rugby Union - Intl Results'!H:H,B803)+IF(G803=5,3,0)</f>
        <v>5</v>
      </c>
      <c r="G803">
        <f>COUNTIFS('Rugby Union - Intl Results'!B:B,E803,'Rugby Union - Intl Results'!H:H,B803,'Rugby Union - Intl Results'!C:C,"W")</f>
        <v>1</v>
      </c>
      <c r="H803">
        <f>COUNTIFS('Rugby Union - Intl Results'!B:B,E803,'Rugby Union - Intl Results'!H:H,B803,'Rugby Union - Intl Results'!C:C,"D")</f>
        <v>0</v>
      </c>
      <c r="I803">
        <f>COUNTIFS('Rugby Union - Intl Results'!B:B,E803,'Rugby Union - Intl Results'!H:H,B803,'Rugby Union - Intl Results'!C:C,"L")</f>
        <v>5</v>
      </c>
      <c r="J803">
        <f>SUMIFS('Rugby Union - Intl Results'!E:E,'Rugby Union - Intl Results'!B:B,E803,'Rugby Union - Intl Results'!H:H,B803)</f>
        <v>129</v>
      </c>
      <c r="K803">
        <f>SUMIFS('Rugby Union - Intl Results'!F:F,'Rugby Union - Intl Results'!B:B,E803,'Rugby Union - Intl Results'!H:H,B803)</f>
        <v>216</v>
      </c>
      <c r="L803">
        <f t="shared" si="39"/>
        <v>-87</v>
      </c>
      <c r="M803">
        <v>0</v>
      </c>
      <c r="N803">
        <f>SUMIFS('Rugby Union - Intl Results'!U:U,'Rugby Union - Intl Results'!B:B,E803,'Rugby Union - Intl Results'!H:H,B803)</f>
        <v>1</v>
      </c>
      <c r="P803" t="s">
        <v>30</v>
      </c>
      <c r="U803" s="95"/>
      <c r="V803" s="95"/>
      <c r="W803" s="95"/>
    </row>
    <row r="804" spans="1:23" x14ac:dyDescent="0.25">
      <c r="A804">
        <v>2016</v>
      </c>
      <c r="B804" t="s">
        <v>2800</v>
      </c>
      <c r="D804">
        <v>1</v>
      </c>
      <c r="E804" t="s">
        <v>376</v>
      </c>
      <c r="F804" s="1">
        <f t="shared" ref="F804:F809" si="41">G804*2+H804</f>
        <v>10</v>
      </c>
      <c r="G804">
        <f>COUNTIFS('Rugby Union - Intl Results'!B:B,E804,'Rugby Union - Intl Results'!H:H,B804,'Rugby Union - Intl Results'!C:C,"W")</f>
        <v>5</v>
      </c>
      <c r="H804">
        <f>COUNTIFS('Rugby Union - Intl Results'!B:B,E804,'Rugby Union - Intl Results'!H:H,B804,'Rugby Union - Intl Results'!C:C,"D")</f>
        <v>0</v>
      </c>
      <c r="I804">
        <f>COUNTIFS('Rugby Union - Intl Results'!B:B,E804,'Rugby Union - Intl Results'!H:H,B804,'Rugby Union - Intl Results'!C:C,"L")</f>
        <v>0</v>
      </c>
      <c r="J804">
        <f>SUMIFS('Rugby Union - Intl Results'!E:E,'Rugby Union - Intl Results'!B:B,E804,'Rugby Union - Intl Results'!H:H,B804)</f>
        <v>132</v>
      </c>
      <c r="K804">
        <f>SUMIFS('Rugby Union - Intl Results'!F:F,'Rugby Union - Intl Results'!B:B,E804,'Rugby Union - Intl Results'!H:H,B804)</f>
        <v>70</v>
      </c>
      <c r="L804">
        <f t="shared" si="39"/>
        <v>62</v>
      </c>
      <c r="O804" t="s">
        <v>30</v>
      </c>
      <c r="U804" s="95" t="s">
        <v>30</v>
      </c>
      <c r="V804" s="95" t="s">
        <v>30</v>
      </c>
      <c r="W804" s="95" t="s">
        <v>30</v>
      </c>
    </row>
    <row r="805" spans="1:23" x14ac:dyDescent="0.25">
      <c r="A805">
        <v>2016</v>
      </c>
      <c r="B805" t="s">
        <v>2800</v>
      </c>
      <c r="D805">
        <v>2</v>
      </c>
      <c r="E805" t="s">
        <v>1264</v>
      </c>
      <c r="F805" s="1">
        <f t="shared" si="41"/>
        <v>7</v>
      </c>
      <c r="G805">
        <f>COUNTIFS('Rugby Union - Intl Results'!B:B,E805,'Rugby Union - Intl Results'!H:H,B805,'Rugby Union - Intl Results'!C:C,"W")</f>
        <v>3</v>
      </c>
      <c r="H805">
        <f>COUNTIFS('Rugby Union - Intl Results'!B:B,E805,'Rugby Union - Intl Results'!H:H,B805,'Rugby Union - Intl Results'!C:C,"D")</f>
        <v>1</v>
      </c>
      <c r="I805">
        <f>COUNTIFS('Rugby Union - Intl Results'!B:B,E805,'Rugby Union - Intl Results'!H:H,B805,'Rugby Union - Intl Results'!C:C,"L")</f>
        <v>1</v>
      </c>
      <c r="J805">
        <f>SUMIFS('Rugby Union - Intl Results'!E:E,'Rugby Union - Intl Results'!B:B,E805,'Rugby Union - Intl Results'!H:H,B805)</f>
        <v>150</v>
      </c>
      <c r="K805">
        <f>SUMIFS('Rugby Union - Intl Results'!F:F,'Rugby Union - Intl Results'!B:B,E805,'Rugby Union - Intl Results'!H:H,B805)</f>
        <v>88</v>
      </c>
      <c r="L805">
        <f t="shared" si="39"/>
        <v>62</v>
      </c>
      <c r="O805" t="s">
        <v>30</v>
      </c>
      <c r="U805" s="95"/>
      <c r="V805" s="95"/>
      <c r="W805" s="95"/>
    </row>
    <row r="806" spans="1:23" x14ac:dyDescent="0.25">
      <c r="A806">
        <v>2016</v>
      </c>
      <c r="B806" t="s">
        <v>2800</v>
      </c>
      <c r="D806">
        <v>3</v>
      </c>
      <c r="E806" t="s">
        <v>1825</v>
      </c>
      <c r="F806" s="1">
        <f t="shared" si="41"/>
        <v>5</v>
      </c>
      <c r="G806">
        <f>COUNTIFS('Rugby Union - Intl Results'!B:B,E806,'Rugby Union - Intl Results'!H:H,B806,'Rugby Union - Intl Results'!C:C,"W")</f>
        <v>2</v>
      </c>
      <c r="H806">
        <f>COUNTIFS('Rugby Union - Intl Results'!B:B,E806,'Rugby Union - Intl Results'!H:H,B806,'Rugby Union - Intl Results'!C:C,"D")</f>
        <v>1</v>
      </c>
      <c r="I806">
        <f>COUNTIFS('Rugby Union - Intl Results'!B:B,E806,'Rugby Union - Intl Results'!H:H,B806,'Rugby Union - Intl Results'!C:C,"L")</f>
        <v>2</v>
      </c>
      <c r="J806">
        <f>SUMIFS('Rugby Union - Intl Results'!E:E,'Rugby Union - Intl Results'!B:B,E806,'Rugby Union - Intl Results'!H:H,B806)</f>
        <v>128</v>
      </c>
      <c r="K806">
        <f>SUMIFS('Rugby Union - Intl Results'!F:F,'Rugby Union - Intl Results'!B:B,E806,'Rugby Union - Intl Results'!H:H,B806)</f>
        <v>87</v>
      </c>
      <c r="L806">
        <f t="shared" si="39"/>
        <v>41</v>
      </c>
      <c r="O806" t="s">
        <v>30</v>
      </c>
      <c r="U806" s="95"/>
      <c r="V806" s="95"/>
      <c r="W806" s="95"/>
    </row>
    <row r="807" spans="1:23" x14ac:dyDescent="0.25">
      <c r="A807">
        <v>2016</v>
      </c>
      <c r="B807" t="s">
        <v>2800</v>
      </c>
      <c r="D807">
        <v>4</v>
      </c>
      <c r="E807" t="s">
        <v>503</v>
      </c>
      <c r="F807" s="1">
        <f t="shared" si="41"/>
        <v>4</v>
      </c>
      <c r="G807">
        <f>COUNTIFS('Rugby Union - Intl Results'!B:B,E807,'Rugby Union - Intl Results'!H:H,B807,'Rugby Union - Intl Results'!C:C,"W")</f>
        <v>2</v>
      </c>
      <c r="H807">
        <f>COUNTIFS('Rugby Union - Intl Results'!B:B,E807,'Rugby Union - Intl Results'!H:H,B807,'Rugby Union - Intl Results'!C:C,"D")</f>
        <v>0</v>
      </c>
      <c r="I807">
        <f>COUNTIFS('Rugby Union - Intl Results'!B:B,E807,'Rugby Union - Intl Results'!H:H,B807,'Rugby Union - Intl Results'!C:C,"L")</f>
        <v>3</v>
      </c>
      <c r="J807">
        <f>SUMIFS('Rugby Union - Intl Results'!E:E,'Rugby Union - Intl Results'!B:B,E807,'Rugby Union - Intl Results'!H:H,B807)</f>
        <v>122</v>
      </c>
      <c r="K807">
        <f>SUMIFS('Rugby Union - Intl Results'!F:F,'Rugby Union - Intl Results'!B:B,E807,'Rugby Union - Intl Results'!H:H,B807)</f>
        <v>115</v>
      </c>
      <c r="L807">
        <f t="shared" si="39"/>
        <v>7</v>
      </c>
      <c r="O807" t="s">
        <v>30</v>
      </c>
      <c r="U807" s="95"/>
      <c r="V807" s="95"/>
      <c r="W807" s="95"/>
    </row>
    <row r="808" spans="1:23" x14ac:dyDescent="0.25">
      <c r="A808">
        <v>2016</v>
      </c>
      <c r="B808" t="s">
        <v>2800</v>
      </c>
      <c r="D808">
        <v>5</v>
      </c>
      <c r="E808" t="s">
        <v>164</v>
      </c>
      <c r="F808" s="1">
        <f t="shared" si="41"/>
        <v>4</v>
      </c>
      <c r="G808">
        <f>COUNTIFS('Rugby Union - Intl Results'!B:B,E808,'Rugby Union - Intl Results'!H:H,B808,'Rugby Union - Intl Results'!C:C,"W")</f>
        <v>2</v>
      </c>
      <c r="H808">
        <f>COUNTIFS('Rugby Union - Intl Results'!B:B,E808,'Rugby Union - Intl Results'!H:H,B808,'Rugby Union - Intl Results'!C:C,"D")</f>
        <v>0</v>
      </c>
      <c r="I808">
        <f>COUNTIFS('Rugby Union - Intl Results'!B:B,E808,'Rugby Union - Intl Results'!H:H,B808,'Rugby Union - Intl Results'!C:C,"L")</f>
        <v>3</v>
      </c>
      <c r="J808">
        <f>SUMIFS('Rugby Union - Intl Results'!E:E,'Rugby Union - Intl Results'!B:B,E808,'Rugby Union - Intl Results'!H:H,B808)</f>
        <v>82</v>
      </c>
      <c r="K808">
        <f>SUMIFS('Rugby Union - Intl Results'!F:F,'Rugby Union - Intl Results'!B:B,E808,'Rugby Union - Intl Results'!H:H,B808)</f>
        <v>109</v>
      </c>
      <c r="L808">
        <f t="shared" si="39"/>
        <v>-27</v>
      </c>
      <c r="O808" t="s">
        <v>30</v>
      </c>
      <c r="U808" s="95"/>
      <c r="V808" s="95"/>
      <c r="W808" s="95"/>
    </row>
    <row r="809" spans="1:23" x14ac:dyDescent="0.25">
      <c r="A809">
        <v>2016</v>
      </c>
      <c r="B809" t="s">
        <v>2800</v>
      </c>
      <c r="D809">
        <v>6</v>
      </c>
      <c r="E809" t="s">
        <v>171</v>
      </c>
      <c r="F809" s="1">
        <f t="shared" si="41"/>
        <v>0</v>
      </c>
      <c r="G809">
        <f>COUNTIFS('Rugby Union - Intl Results'!B:B,E809,'Rugby Union - Intl Results'!H:H,B809,'Rugby Union - Intl Results'!C:C,"W")</f>
        <v>0</v>
      </c>
      <c r="H809">
        <f>COUNTIFS('Rugby Union - Intl Results'!B:B,E809,'Rugby Union - Intl Results'!H:H,B809,'Rugby Union - Intl Results'!C:C,"D")</f>
        <v>0</v>
      </c>
      <c r="I809">
        <f>COUNTIFS('Rugby Union - Intl Results'!B:B,E809,'Rugby Union - Intl Results'!H:H,B809,'Rugby Union - Intl Results'!C:C,"L")</f>
        <v>5</v>
      </c>
      <c r="J809">
        <f>SUMIFS('Rugby Union - Intl Results'!E:E,'Rugby Union - Intl Results'!B:B,E809,'Rugby Union - Intl Results'!H:H,B809)</f>
        <v>79</v>
      </c>
      <c r="K809">
        <f>SUMIFS('Rugby Union - Intl Results'!F:F,'Rugby Union - Intl Results'!B:B,E809,'Rugby Union - Intl Results'!H:H,B809)</f>
        <v>224</v>
      </c>
      <c r="L809">
        <f t="shared" si="39"/>
        <v>-145</v>
      </c>
      <c r="O809" t="s">
        <v>30</v>
      </c>
      <c r="U809" s="95"/>
      <c r="V809" s="95"/>
      <c r="W809" s="95"/>
    </row>
    <row r="810" spans="1:23" x14ac:dyDescent="0.25">
      <c r="A810">
        <v>2017</v>
      </c>
      <c r="B810" t="s">
        <v>2760</v>
      </c>
      <c r="D810">
        <v>1</v>
      </c>
      <c r="E810" t="s">
        <v>1787</v>
      </c>
      <c r="F810" s="97">
        <f>G810*4+H810*2+M810+SUMIFS('Rugby Union - Intl Results'!U:U,'Rugby Union - Intl Results'!B:B,E810,'Rugby Union - Intl Results'!H:H,B810)+IF(G810=5,3,0)</f>
        <v>28</v>
      </c>
      <c r="G810">
        <f>COUNTIFS('Rugby Union - Intl Results'!B:B,E810,'Rugby Union - Intl Results'!H:H,B810,'Rugby Union - Intl Results'!C:C,"W")</f>
        <v>6</v>
      </c>
      <c r="H810">
        <f>COUNTIFS('Rugby Union - Intl Results'!B:B,E810,'Rugby Union - Intl Results'!H:H,B810,'Rugby Union - Intl Results'!C:C,"D")</f>
        <v>0</v>
      </c>
      <c r="I810">
        <f>COUNTIFS('Rugby Union - Intl Results'!B:B,E810,'Rugby Union - Intl Results'!H:H,B810,'Rugby Union - Intl Results'!C:C,"L")</f>
        <v>0</v>
      </c>
      <c r="J810">
        <f>SUMIFS('Rugby Union - Intl Results'!E:E,'Rugby Union - Intl Results'!B:B,E810,'Rugby Union - Intl Results'!H:H,B810)</f>
        <v>246</v>
      </c>
      <c r="K810">
        <f>SUMIFS('Rugby Union - Intl Results'!F:F,'Rugby Union - Intl Results'!B:B,E810,'Rugby Union - Intl Results'!H:H,B810)</f>
        <v>119</v>
      </c>
      <c r="L810">
        <f t="shared" si="39"/>
        <v>127</v>
      </c>
      <c r="M810">
        <v>4</v>
      </c>
      <c r="N810">
        <f>SUMIFS('Rugby Union - Intl Results'!U:U,'Rugby Union - Intl Results'!B:B,E810,'Rugby Union - Intl Results'!H:H,B810)</f>
        <v>0</v>
      </c>
      <c r="P810" t="s">
        <v>30</v>
      </c>
      <c r="U810" s="95" t="s">
        <v>30</v>
      </c>
      <c r="V810" s="95"/>
      <c r="W810" s="95"/>
    </row>
    <row r="811" spans="1:23" x14ac:dyDescent="0.25">
      <c r="A811">
        <v>2017</v>
      </c>
      <c r="B811" t="s">
        <v>2760</v>
      </c>
      <c r="D811">
        <v>2</v>
      </c>
      <c r="E811" t="s">
        <v>1824</v>
      </c>
      <c r="F811" s="97">
        <f>G811*4+H811*2+M811+SUMIFS('Rugby Union - Intl Results'!U:U,'Rugby Union - Intl Results'!B:B,E811,'Rugby Union - Intl Results'!H:H,B811)+IF(G811=5,3,0)</f>
        <v>15</v>
      </c>
      <c r="G811">
        <f>COUNTIFS('Rugby Union - Intl Results'!B:B,E811,'Rugby Union - Intl Results'!H:H,B811,'Rugby Union - Intl Results'!C:C,"W")</f>
        <v>2</v>
      </c>
      <c r="H811">
        <f>COUNTIFS('Rugby Union - Intl Results'!B:B,E811,'Rugby Union - Intl Results'!H:H,B811,'Rugby Union - Intl Results'!C:C,"D")</f>
        <v>2</v>
      </c>
      <c r="I811">
        <f>COUNTIFS('Rugby Union - Intl Results'!B:B,E811,'Rugby Union - Intl Results'!H:H,B811,'Rugby Union - Intl Results'!C:C,"L")</f>
        <v>2</v>
      </c>
      <c r="J811">
        <f>SUMIFS('Rugby Union - Intl Results'!E:E,'Rugby Union - Intl Results'!B:B,E811,'Rugby Union - Intl Results'!H:H,B811)</f>
        <v>195</v>
      </c>
      <c r="K811">
        <f>SUMIFS('Rugby Union - Intl Results'!F:F,'Rugby Union - Intl Results'!B:B,E811,'Rugby Union - Intl Results'!H:H,B811)</f>
        <v>179</v>
      </c>
      <c r="L811">
        <f t="shared" si="39"/>
        <v>16</v>
      </c>
      <c r="M811">
        <v>2</v>
      </c>
      <c r="N811">
        <f>SUMIFS('Rugby Union - Intl Results'!U:U,'Rugby Union - Intl Results'!B:B,E811,'Rugby Union - Intl Results'!H:H,B811)</f>
        <v>1</v>
      </c>
      <c r="P811" t="s">
        <v>30</v>
      </c>
      <c r="U811" s="95"/>
      <c r="V811" s="95"/>
      <c r="W811" s="95"/>
    </row>
    <row r="812" spans="1:23" x14ac:dyDescent="0.25">
      <c r="A812">
        <v>2017</v>
      </c>
      <c r="B812" t="s">
        <v>2760</v>
      </c>
      <c r="D812">
        <v>3</v>
      </c>
      <c r="E812" t="s">
        <v>1828</v>
      </c>
      <c r="F812" s="97">
        <f>G812*4+H812*2+M812+SUMIFS('Rugby Union - Intl Results'!U:U,'Rugby Union - Intl Results'!B:B,E812,'Rugby Union - Intl Results'!H:H,B812)+IF(G812=5,3,0)</f>
        <v>14</v>
      </c>
      <c r="G812">
        <f>COUNTIFS('Rugby Union - Intl Results'!B:B,E812,'Rugby Union - Intl Results'!H:H,B812,'Rugby Union - Intl Results'!C:C,"W")</f>
        <v>2</v>
      </c>
      <c r="H812">
        <f>COUNTIFS('Rugby Union - Intl Results'!B:B,E812,'Rugby Union - Intl Results'!H:H,B812,'Rugby Union - Intl Results'!C:C,"D")</f>
        <v>2</v>
      </c>
      <c r="I812">
        <f>COUNTIFS('Rugby Union - Intl Results'!B:B,E812,'Rugby Union - Intl Results'!H:H,B812,'Rugby Union - Intl Results'!C:C,"L")</f>
        <v>2</v>
      </c>
      <c r="J812">
        <f>SUMIFS('Rugby Union - Intl Results'!E:E,'Rugby Union - Intl Results'!B:B,E812,'Rugby Union - Intl Results'!H:H,B812)</f>
        <v>152</v>
      </c>
      <c r="K812">
        <f>SUMIFS('Rugby Union - Intl Results'!F:F,'Rugby Union - Intl Results'!B:B,E812,'Rugby Union - Intl Results'!H:H,B812)</f>
        <v>170</v>
      </c>
      <c r="L812">
        <f t="shared" si="39"/>
        <v>-18</v>
      </c>
      <c r="M812">
        <v>1</v>
      </c>
      <c r="N812">
        <f>SUMIFS('Rugby Union - Intl Results'!U:U,'Rugby Union - Intl Results'!B:B,E812,'Rugby Union - Intl Results'!H:H,B812)</f>
        <v>1</v>
      </c>
      <c r="P812" t="s">
        <v>30</v>
      </c>
      <c r="U812" s="95"/>
      <c r="V812" s="95"/>
      <c r="W812" s="95"/>
    </row>
    <row r="813" spans="1:23" x14ac:dyDescent="0.25">
      <c r="A813">
        <v>2017</v>
      </c>
      <c r="B813" t="s">
        <v>2760</v>
      </c>
      <c r="D813">
        <v>4</v>
      </c>
      <c r="E813" t="s">
        <v>1821</v>
      </c>
      <c r="F813" s="97">
        <f>G813*4+H813*2+M813+SUMIFS('Rugby Union - Intl Results'!U:U,'Rugby Union - Intl Results'!B:B,E813,'Rugby Union - Intl Results'!H:H,B813)+IF(G813=5,3,0)</f>
        <v>0</v>
      </c>
      <c r="G813">
        <f>COUNTIFS('Rugby Union - Intl Results'!B:B,E813,'Rugby Union - Intl Results'!H:H,B813,'Rugby Union - Intl Results'!C:C,"W")</f>
        <v>0</v>
      </c>
      <c r="H813">
        <f>COUNTIFS('Rugby Union - Intl Results'!B:B,E813,'Rugby Union - Intl Results'!H:H,B813,'Rugby Union - Intl Results'!C:C,"D")</f>
        <v>0</v>
      </c>
      <c r="I813">
        <f>COUNTIFS('Rugby Union - Intl Results'!B:B,E813,'Rugby Union - Intl Results'!H:H,B813,'Rugby Union - Intl Results'!C:C,"L")</f>
        <v>6</v>
      </c>
      <c r="J813">
        <f>SUMIFS('Rugby Union - Intl Results'!E:E,'Rugby Union - Intl Results'!B:B,E813,'Rugby Union - Intl Results'!H:H,B813)</f>
        <v>110</v>
      </c>
      <c r="K813">
        <f>SUMIFS('Rugby Union - Intl Results'!F:F,'Rugby Union - Intl Results'!B:B,E813,'Rugby Union - Intl Results'!H:H,B813)</f>
        <v>235</v>
      </c>
      <c r="L813">
        <f t="shared" si="39"/>
        <v>-125</v>
      </c>
      <c r="M813">
        <v>0</v>
      </c>
      <c r="N813">
        <f>SUMIFS('Rugby Union - Intl Results'!U:U,'Rugby Union - Intl Results'!B:B,E813,'Rugby Union - Intl Results'!H:H,B813)</f>
        <v>0</v>
      </c>
      <c r="P813" t="s">
        <v>30</v>
      </c>
      <c r="U813" s="95"/>
      <c r="V813" s="95"/>
      <c r="W813" s="95"/>
    </row>
    <row r="814" spans="1:23" x14ac:dyDescent="0.25">
      <c r="A814">
        <v>2017</v>
      </c>
      <c r="B814" t="s">
        <v>2799</v>
      </c>
      <c r="D814">
        <v>1</v>
      </c>
      <c r="E814" t="s">
        <v>376</v>
      </c>
      <c r="F814" s="97">
        <f>G814*4+H814*2+M814+N814+IF(G814=5,3,0)</f>
        <v>19</v>
      </c>
      <c r="G814">
        <f>COUNTIFS('Rugby Union - Intl Results'!B:B,E814,'Rugby Union - Intl Results'!H:H,B814,'Rugby Union - Intl Results'!C:C,"W")</f>
        <v>4</v>
      </c>
      <c r="H814">
        <f>COUNTIFS('Rugby Union - Intl Results'!B:B,E814,'Rugby Union - Intl Results'!H:H,B814,'Rugby Union - Intl Results'!C:C,"D")</f>
        <v>0</v>
      </c>
      <c r="I814">
        <f>COUNTIFS('Rugby Union - Intl Results'!B:B,E814,'Rugby Union - Intl Results'!H:H,B814,'Rugby Union - Intl Results'!C:C,"L")</f>
        <v>1</v>
      </c>
      <c r="J814">
        <f>SUMIFS('Rugby Union - Intl Results'!E:E,'Rugby Union - Intl Results'!B:B,E814,'Rugby Union - Intl Results'!H:H,B814)</f>
        <v>146</v>
      </c>
      <c r="K814">
        <f>SUMIFS('Rugby Union - Intl Results'!F:F,'Rugby Union - Intl Results'!B:B,E814,'Rugby Union - Intl Results'!H:H,B814)</f>
        <v>81</v>
      </c>
      <c r="L814">
        <f t="shared" si="39"/>
        <v>65</v>
      </c>
      <c r="M814">
        <v>2</v>
      </c>
      <c r="N814">
        <f>SUMIFS('Rugby Union - Intl Results'!U:U,'Rugby Union - Intl Results'!B:B,E814,'Rugby Union - Intl Results'!H:H,B814)</f>
        <v>1</v>
      </c>
      <c r="O814" t="s">
        <v>30</v>
      </c>
      <c r="U814" s="95" t="s">
        <v>30</v>
      </c>
      <c r="V814" s="95"/>
      <c r="W814" s="95"/>
    </row>
    <row r="815" spans="1:23" x14ac:dyDescent="0.25">
      <c r="A815">
        <v>2017</v>
      </c>
      <c r="B815" t="s">
        <v>2799</v>
      </c>
      <c r="D815">
        <v>2</v>
      </c>
      <c r="E815" t="s">
        <v>1825</v>
      </c>
      <c r="F815" s="97">
        <f>G815*4+H815*2+M815+SUMIFS('Rugby Union - Intl Results'!U:U,'Rugby Union - Intl Results'!B:B,E815,'Rugby Union - Intl Results'!H:H,B815)+IF(G815=5,3,0)</f>
        <v>14</v>
      </c>
      <c r="G815">
        <f>COUNTIFS('Rugby Union - Intl Results'!B:B,E815,'Rugby Union - Intl Results'!H:H,B815,'Rugby Union - Intl Results'!C:C,"W")</f>
        <v>3</v>
      </c>
      <c r="H815">
        <f>COUNTIFS('Rugby Union - Intl Results'!B:B,E815,'Rugby Union - Intl Results'!H:H,B815,'Rugby Union - Intl Results'!C:C,"D")</f>
        <v>0</v>
      </c>
      <c r="I815">
        <f>COUNTIFS('Rugby Union - Intl Results'!B:B,E815,'Rugby Union - Intl Results'!H:H,B815,'Rugby Union - Intl Results'!C:C,"L")</f>
        <v>2</v>
      </c>
      <c r="J815">
        <f>SUMIFS('Rugby Union - Intl Results'!E:E,'Rugby Union - Intl Results'!B:B,E815,'Rugby Union - Intl Results'!H:H,B815)</f>
        <v>126</v>
      </c>
      <c r="K815">
        <f>SUMIFS('Rugby Union - Intl Results'!F:F,'Rugby Union - Intl Results'!B:B,E815,'Rugby Union - Intl Results'!H:H,B815)</f>
        <v>77</v>
      </c>
      <c r="L815">
        <f t="shared" si="39"/>
        <v>49</v>
      </c>
      <c r="M815">
        <v>1</v>
      </c>
      <c r="N815">
        <f>SUMIFS('Rugby Union - Intl Results'!U:U,'Rugby Union - Intl Results'!B:B,E815,'Rugby Union - Intl Results'!H:H,B815)</f>
        <v>1</v>
      </c>
      <c r="O815" t="s">
        <v>30</v>
      </c>
      <c r="U815" s="95"/>
      <c r="V815" s="95"/>
      <c r="W815" s="95"/>
    </row>
    <row r="816" spans="1:23" x14ac:dyDescent="0.25">
      <c r="A816">
        <v>2017</v>
      </c>
      <c r="B816" t="s">
        <v>2799</v>
      </c>
      <c r="D816">
        <v>3</v>
      </c>
      <c r="E816" t="s">
        <v>164</v>
      </c>
      <c r="F816" s="97">
        <f>G816*4+H816*2+M816+SUMIFS('Rugby Union - Intl Results'!U:U,'Rugby Union - Intl Results'!B:B,E816,'Rugby Union - Intl Results'!H:H,B816)+IF(G816=5,3,0)</f>
        <v>14</v>
      </c>
      <c r="G816">
        <f>COUNTIFS('Rugby Union - Intl Results'!B:B,E816,'Rugby Union - Intl Results'!H:H,B816,'Rugby Union - Intl Results'!C:C,"W")</f>
        <v>3</v>
      </c>
      <c r="H816">
        <f>COUNTIFS('Rugby Union - Intl Results'!B:B,E816,'Rugby Union - Intl Results'!H:H,B816,'Rugby Union - Intl Results'!C:C,"D")</f>
        <v>0</v>
      </c>
      <c r="I816">
        <f>COUNTIFS('Rugby Union - Intl Results'!B:B,E816,'Rugby Union - Intl Results'!H:H,B816,'Rugby Union - Intl Results'!C:C,"L")</f>
        <v>2</v>
      </c>
      <c r="J816">
        <f>SUMIFS('Rugby Union - Intl Results'!E:E,'Rugby Union - Intl Results'!B:B,E816,'Rugby Union - Intl Results'!H:H,B816)</f>
        <v>107</v>
      </c>
      <c r="K816">
        <f>SUMIFS('Rugby Union - Intl Results'!F:F,'Rugby Union - Intl Results'!B:B,E816,'Rugby Union - Intl Results'!H:H,B816)</f>
        <v>90</v>
      </c>
      <c r="L816">
        <f t="shared" si="39"/>
        <v>17</v>
      </c>
      <c r="M816">
        <v>1</v>
      </c>
      <c r="N816">
        <f>SUMIFS('Rugby Union - Intl Results'!U:U,'Rugby Union - Intl Results'!B:B,E816,'Rugby Union - Intl Results'!H:H,B816)</f>
        <v>1</v>
      </c>
      <c r="O816" t="s">
        <v>30</v>
      </c>
      <c r="U816" s="95"/>
      <c r="V816" s="95"/>
      <c r="W816" s="95"/>
    </row>
    <row r="817" spans="1:23" x14ac:dyDescent="0.25">
      <c r="A817">
        <v>2017</v>
      </c>
      <c r="B817" t="s">
        <v>2799</v>
      </c>
      <c r="D817">
        <v>4</v>
      </c>
      <c r="E817" t="s">
        <v>503</v>
      </c>
      <c r="F817" s="97">
        <f>G817*4+H817*2+M817+SUMIFS('Rugby Union - Intl Results'!U:U,'Rugby Union - Intl Results'!B:B,E817,'Rugby Union - Intl Results'!H:H,B817)+IF(G817=5,3,0)</f>
        <v>14</v>
      </c>
      <c r="G817">
        <f>COUNTIFS('Rugby Union - Intl Results'!B:B,E817,'Rugby Union - Intl Results'!H:H,B817,'Rugby Union - Intl Results'!C:C,"W")</f>
        <v>3</v>
      </c>
      <c r="H817">
        <f>COUNTIFS('Rugby Union - Intl Results'!B:B,E817,'Rugby Union - Intl Results'!H:H,B817,'Rugby Union - Intl Results'!C:C,"D")</f>
        <v>0</v>
      </c>
      <c r="I817">
        <f>COUNTIFS('Rugby Union - Intl Results'!B:B,E817,'Rugby Union - Intl Results'!H:H,B817,'Rugby Union - Intl Results'!C:C,"L")</f>
        <v>2</v>
      </c>
      <c r="J817">
        <f>SUMIFS('Rugby Union - Intl Results'!E:E,'Rugby Union - Intl Results'!B:B,E817,'Rugby Union - Intl Results'!H:H,B817)</f>
        <v>122</v>
      </c>
      <c r="K817">
        <f>SUMIFS('Rugby Union - Intl Results'!F:F,'Rugby Union - Intl Results'!B:B,E817,'Rugby Union - Intl Results'!H:H,B817)</f>
        <v>118</v>
      </c>
      <c r="L817">
        <f t="shared" si="39"/>
        <v>4</v>
      </c>
      <c r="M817">
        <v>1</v>
      </c>
      <c r="N817">
        <f>SUMIFS('Rugby Union - Intl Results'!U:U,'Rugby Union - Intl Results'!B:B,E817,'Rugby Union - Intl Results'!H:H,B817)</f>
        <v>1</v>
      </c>
      <c r="O817" t="s">
        <v>30</v>
      </c>
      <c r="U817" s="95"/>
      <c r="V817" s="95"/>
      <c r="W817" s="95"/>
    </row>
    <row r="818" spans="1:23" x14ac:dyDescent="0.25">
      <c r="A818">
        <v>2017</v>
      </c>
      <c r="B818" t="s">
        <v>2799</v>
      </c>
      <c r="D818">
        <v>5</v>
      </c>
      <c r="E818" t="s">
        <v>1264</v>
      </c>
      <c r="F818" s="97">
        <f>G818*4+H818*2+M818+SUMIFS('Rugby Union - Intl Results'!U:U,'Rugby Union - Intl Results'!B:B,E818,'Rugby Union - Intl Results'!H:H,B818)+IF(G818=5,3,0)</f>
        <v>10</v>
      </c>
      <c r="G818">
        <f>COUNTIFS('Rugby Union - Intl Results'!B:B,E818,'Rugby Union - Intl Results'!H:H,B818,'Rugby Union - Intl Results'!C:C,"W")</f>
        <v>2</v>
      </c>
      <c r="H818">
        <f>COUNTIFS('Rugby Union - Intl Results'!B:B,E818,'Rugby Union - Intl Results'!H:H,B818,'Rugby Union - Intl Results'!C:C,"D")</f>
        <v>0</v>
      </c>
      <c r="I818">
        <f>COUNTIFS('Rugby Union - Intl Results'!B:B,E818,'Rugby Union - Intl Results'!H:H,B818,'Rugby Union - Intl Results'!C:C,"L")</f>
        <v>3</v>
      </c>
      <c r="J818">
        <f>SUMIFS('Rugby Union - Intl Results'!E:E,'Rugby Union - Intl Results'!B:B,E818,'Rugby Union - Intl Results'!H:H,B818)</f>
        <v>102</v>
      </c>
      <c r="K818">
        <f>SUMIFS('Rugby Union - Intl Results'!F:F,'Rugby Union - Intl Results'!B:B,E818,'Rugby Union - Intl Results'!H:H,B818)</f>
        <v>86</v>
      </c>
      <c r="L818">
        <f t="shared" si="39"/>
        <v>16</v>
      </c>
      <c r="M818">
        <v>0</v>
      </c>
      <c r="N818">
        <f>SUMIFS('Rugby Union - Intl Results'!U:U,'Rugby Union - Intl Results'!B:B,E818,'Rugby Union - Intl Results'!H:H,B818)</f>
        <v>2</v>
      </c>
      <c r="O818" t="s">
        <v>30</v>
      </c>
      <c r="U818" s="95"/>
      <c r="V818" s="95"/>
      <c r="W818" s="95"/>
    </row>
    <row r="819" spans="1:23" x14ac:dyDescent="0.25">
      <c r="A819">
        <v>2017</v>
      </c>
      <c r="B819" t="s">
        <v>2799</v>
      </c>
      <c r="D819">
        <v>6</v>
      </c>
      <c r="E819" t="s">
        <v>171</v>
      </c>
      <c r="F819" s="97">
        <f>G819*4+H819*2+M819+SUMIFS('Rugby Union - Intl Results'!U:U,'Rugby Union - Intl Results'!B:B,E819,'Rugby Union - Intl Results'!H:H,B819)+IF(G819=5,3,0)</f>
        <v>0</v>
      </c>
      <c r="G819">
        <f>COUNTIFS('Rugby Union - Intl Results'!B:B,E819,'Rugby Union - Intl Results'!H:H,B819,'Rugby Union - Intl Results'!C:C,"W")</f>
        <v>0</v>
      </c>
      <c r="H819">
        <f>COUNTIFS('Rugby Union - Intl Results'!B:B,E819,'Rugby Union - Intl Results'!H:H,B819,'Rugby Union - Intl Results'!C:C,"D")</f>
        <v>0</v>
      </c>
      <c r="I819">
        <f>COUNTIFS('Rugby Union - Intl Results'!B:B,E819,'Rugby Union - Intl Results'!H:H,B819,'Rugby Union - Intl Results'!C:C,"L")</f>
        <v>5</v>
      </c>
      <c r="J819">
        <f>SUMIFS('Rugby Union - Intl Results'!E:E,'Rugby Union - Intl Results'!B:B,E819,'Rugby Union - Intl Results'!H:H,B819)</f>
        <v>50</v>
      </c>
      <c r="K819">
        <f>SUMIFS('Rugby Union - Intl Results'!F:F,'Rugby Union - Intl Results'!B:B,E819,'Rugby Union - Intl Results'!H:H,B819)</f>
        <v>201</v>
      </c>
      <c r="L819">
        <f t="shared" si="39"/>
        <v>-151</v>
      </c>
      <c r="M819">
        <v>0</v>
      </c>
      <c r="N819">
        <f>SUMIFS('Rugby Union - Intl Results'!U:U,'Rugby Union - Intl Results'!B:B,E819,'Rugby Union - Intl Results'!H:H,B819)</f>
        <v>0</v>
      </c>
      <c r="O819" t="s">
        <v>30</v>
      </c>
      <c r="U819" s="95"/>
      <c r="V819" s="95"/>
      <c r="W819" s="95"/>
    </row>
    <row r="820" spans="1:23" x14ac:dyDescent="0.25">
      <c r="A820">
        <v>2018</v>
      </c>
      <c r="B820" t="s">
        <v>2759</v>
      </c>
      <c r="D820">
        <v>1</v>
      </c>
      <c r="E820" t="s">
        <v>1787</v>
      </c>
      <c r="F820" s="97">
        <f>G820*4+H820*2+M820+SUMIFS('Rugby Union - Intl Results'!U:U,'Rugby Union - Intl Results'!B:B,E820,'Rugby Union - Intl Results'!H:H,B820)+IF(G820=5,3,0)</f>
        <v>28</v>
      </c>
      <c r="G820">
        <f>COUNTIFS('Rugby Union - Intl Results'!B:B,E820,'Rugby Union - Intl Results'!H:H,B820,'Rugby Union - Intl Results'!C:C,"W")</f>
        <v>5</v>
      </c>
      <c r="H820">
        <f>COUNTIFS('Rugby Union - Intl Results'!B:B,E820,'Rugby Union - Intl Results'!H:H,B820,'Rugby Union - Intl Results'!C:C,"D")</f>
        <v>0</v>
      </c>
      <c r="I820">
        <f>COUNTIFS('Rugby Union - Intl Results'!B:B,E820,'Rugby Union - Intl Results'!H:H,B820,'Rugby Union - Intl Results'!C:C,"L")</f>
        <v>1</v>
      </c>
      <c r="J820">
        <f>SUMIFS('Rugby Union - Intl Results'!E:E,'Rugby Union - Intl Results'!B:B,E820,'Rugby Union - Intl Results'!H:H,B820)</f>
        <v>225</v>
      </c>
      <c r="K820">
        <f>SUMIFS('Rugby Union - Intl Results'!F:F,'Rugby Union - Intl Results'!B:B,E820,'Rugby Union - Intl Results'!H:H,B820)</f>
        <v>132</v>
      </c>
      <c r="L820">
        <f t="shared" si="39"/>
        <v>93</v>
      </c>
      <c r="M820">
        <v>4</v>
      </c>
      <c r="N820">
        <f>SUMIFS('Rugby Union - Intl Results'!U:U,'Rugby Union - Intl Results'!B:B,E820,'Rugby Union - Intl Results'!H:H,B820)</f>
        <v>1</v>
      </c>
      <c r="P820" t="s">
        <v>30</v>
      </c>
      <c r="U820" s="95" t="s">
        <v>30</v>
      </c>
      <c r="V820" s="95"/>
      <c r="W820" s="95"/>
    </row>
    <row r="821" spans="1:23" x14ac:dyDescent="0.25">
      <c r="A821">
        <v>2018</v>
      </c>
      <c r="B821" t="s">
        <v>2759</v>
      </c>
      <c r="D821">
        <v>2</v>
      </c>
      <c r="E821" t="s">
        <v>1828</v>
      </c>
      <c r="F821" s="97">
        <f>G821*4+H821*2+M821+SUMIFS('Rugby Union - Intl Results'!U:U,'Rugby Union - Intl Results'!B:B,E821,'Rugby Union - Intl Results'!H:H,B821)+IF(G821=5,3,0)</f>
        <v>15</v>
      </c>
      <c r="G821">
        <f>COUNTIFS('Rugby Union - Intl Results'!B:B,E821,'Rugby Union - Intl Results'!H:H,B821,'Rugby Union - Intl Results'!C:C,"W")</f>
        <v>3</v>
      </c>
      <c r="H821">
        <f>COUNTIFS('Rugby Union - Intl Results'!B:B,E821,'Rugby Union - Intl Results'!H:H,B821,'Rugby Union - Intl Results'!C:C,"D")</f>
        <v>0</v>
      </c>
      <c r="I821">
        <f>COUNTIFS('Rugby Union - Intl Results'!B:B,E821,'Rugby Union - Intl Results'!H:H,B821,'Rugby Union - Intl Results'!C:C,"L")</f>
        <v>3</v>
      </c>
      <c r="J821">
        <f>SUMIFS('Rugby Union - Intl Results'!E:E,'Rugby Union - Intl Results'!B:B,E821,'Rugby Union - Intl Results'!H:H,B821)</f>
        <v>160</v>
      </c>
      <c r="K821">
        <f>SUMIFS('Rugby Union - Intl Results'!F:F,'Rugby Union - Intl Results'!B:B,E821,'Rugby Union - Intl Results'!H:H,B821)</f>
        <v>154</v>
      </c>
      <c r="L821">
        <f t="shared" si="39"/>
        <v>6</v>
      </c>
      <c r="M821">
        <v>1</v>
      </c>
      <c r="N821">
        <f>SUMIFS('Rugby Union - Intl Results'!U:U,'Rugby Union - Intl Results'!B:B,E821,'Rugby Union - Intl Results'!H:H,B821)</f>
        <v>2</v>
      </c>
      <c r="P821" t="s">
        <v>30</v>
      </c>
      <c r="U821" s="95"/>
      <c r="V821" s="95"/>
      <c r="W821" s="95"/>
    </row>
    <row r="822" spans="1:23" x14ac:dyDescent="0.25">
      <c r="A822">
        <v>2018</v>
      </c>
      <c r="B822" t="s">
        <v>2759</v>
      </c>
      <c r="D822">
        <v>3</v>
      </c>
      <c r="E822" t="s">
        <v>1824</v>
      </c>
      <c r="F822" s="97">
        <f>G822*4+H822*2+M822+SUMIFS('Rugby Union - Intl Results'!U:U,'Rugby Union - Intl Results'!B:B,E822,'Rugby Union - Intl Results'!H:H,B822)+IF(G822=5,3,0)</f>
        <v>9</v>
      </c>
      <c r="G822">
        <f>COUNTIFS('Rugby Union - Intl Results'!B:B,E822,'Rugby Union - Intl Results'!H:H,B822,'Rugby Union - Intl Results'!C:C,"W")</f>
        <v>2</v>
      </c>
      <c r="H822">
        <f>COUNTIFS('Rugby Union - Intl Results'!B:B,E822,'Rugby Union - Intl Results'!H:H,B822,'Rugby Union - Intl Results'!C:C,"D")</f>
        <v>0</v>
      </c>
      <c r="I822">
        <f>COUNTIFS('Rugby Union - Intl Results'!B:B,E822,'Rugby Union - Intl Results'!H:H,B822,'Rugby Union - Intl Results'!C:C,"L")</f>
        <v>4</v>
      </c>
      <c r="J822">
        <f>SUMIFS('Rugby Union - Intl Results'!E:E,'Rugby Union - Intl Results'!B:B,E822,'Rugby Union - Intl Results'!H:H,B822)</f>
        <v>124</v>
      </c>
      <c r="K822">
        <f>SUMIFS('Rugby Union - Intl Results'!F:F,'Rugby Union - Intl Results'!B:B,E822,'Rugby Union - Intl Results'!H:H,B822)</f>
        <v>176</v>
      </c>
      <c r="L822">
        <f t="shared" si="39"/>
        <v>-52</v>
      </c>
      <c r="M822">
        <v>0</v>
      </c>
      <c r="N822">
        <f>SUMIFS('Rugby Union - Intl Results'!U:U,'Rugby Union - Intl Results'!B:B,E822,'Rugby Union - Intl Results'!H:H,B822)</f>
        <v>1</v>
      </c>
      <c r="P822" t="s">
        <v>30</v>
      </c>
      <c r="U822" s="95"/>
      <c r="V822" s="95"/>
      <c r="W822" s="95"/>
    </row>
    <row r="823" spans="1:23" x14ac:dyDescent="0.25">
      <c r="A823">
        <v>2018</v>
      </c>
      <c r="B823" t="s">
        <v>2759</v>
      </c>
      <c r="D823">
        <v>4</v>
      </c>
      <c r="E823" t="s">
        <v>1821</v>
      </c>
      <c r="F823" s="97">
        <f>G823*4+H823*2+M823+SUMIFS('Rugby Union - Intl Results'!U:U,'Rugby Union - Intl Results'!B:B,E823,'Rugby Union - Intl Results'!H:H,B823)+IF(G823=5,3,0)</f>
        <v>8</v>
      </c>
      <c r="G823">
        <f>COUNTIFS('Rugby Union - Intl Results'!B:B,E823,'Rugby Union - Intl Results'!H:H,B823,'Rugby Union - Intl Results'!C:C,"W")</f>
        <v>2</v>
      </c>
      <c r="H823">
        <f>COUNTIFS('Rugby Union - Intl Results'!B:B,E823,'Rugby Union - Intl Results'!H:H,B823,'Rugby Union - Intl Results'!C:C,"D")</f>
        <v>0</v>
      </c>
      <c r="I823">
        <f>COUNTIFS('Rugby Union - Intl Results'!B:B,E823,'Rugby Union - Intl Results'!H:H,B823,'Rugby Union - Intl Results'!C:C,"L")</f>
        <v>4</v>
      </c>
      <c r="J823">
        <f>SUMIFS('Rugby Union - Intl Results'!E:E,'Rugby Union - Intl Results'!B:B,E823,'Rugby Union - Intl Results'!H:H,B823)</f>
        <v>151</v>
      </c>
      <c r="K823">
        <f>SUMIFS('Rugby Union - Intl Results'!F:F,'Rugby Union - Intl Results'!B:B,E823,'Rugby Union - Intl Results'!H:H,B823)</f>
        <v>198</v>
      </c>
      <c r="L823">
        <f t="shared" si="39"/>
        <v>-47</v>
      </c>
      <c r="M823">
        <v>0</v>
      </c>
      <c r="N823">
        <f>SUMIFS('Rugby Union - Intl Results'!U:U,'Rugby Union - Intl Results'!B:B,E823,'Rugby Union - Intl Results'!H:H,B823)</f>
        <v>0</v>
      </c>
      <c r="P823" t="s">
        <v>30</v>
      </c>
      <c r="U823" s="95"/>
      <c r="V823" s="95"/>
      <c r="W823" s="95"/>
    </row>
    <row r="824" spans="1:23" x14ac:dyDescent="0.25">
      <c r="A824">
        <v>2018</v>
      </c>
      <c r="B824" t="s">
        <v>2798</v>
      </c>
      <c r="D824">
        <v>1</v>
      </c>
      <c r="E824" t="s">
        <v>1825</v>
      </c>
      <c r="F824" s="97">
        <f>G824*4+H824*2+M824+SUMIFS('Rugby Union - Intl Results'!U:U,'Rugby Union - Intl Results'!B:B,E824,'Rugby Union - Intl Results'!H:H,B824)+IF(G824=5,3,0)</f>
        <v>26</v>
      </c>
      <c r="G824">
        <f>COUNTIFS('Rugby Union - Intl Results'!B:B,E824,'Rugby Union - Intl Results'!H:H,B824,'Rugby Union - Intl Results'!C:C,"W")</f>
        <v>5</v>
      </c>
      <c r="H824">
        <f>COUNTIFS('Rugby Union - Intl Results'!B:B,E824,'Rugby Union - Intl Results'!H:H,B824,'Rugby Union - Intl Results'!C:C,"D")</f>
        <v>0</v>
      </c>
      <c r="I824">
        <f>COUNTIFS('Rugby Union - Intl Results'!B:B,E824,'Rugby Union - Intl Results'!H:H,B824,'Rugby Union - Intl Results'!C:C,"L")</f>
        <v>0</v>
      </c>
      <c r="J824">
        <f>SUMIFS('Rugby Union - Intl Results'!E:E,'Rugby Union - Intl Results'!B:B,E824,'Rugby Union - Intl Results'!H:H,B824)</f>
        <v>160</v>
      </c>
      <c r="K824">
        <f>SUMIFS('Rugby Union - Intl Results'!F:F,'Rugby Union - Intl Results'!B:B,E824,'Rugby Union - Intl Results'!H:H,B824)</f>
        <v>82</v>
      </c>
      <c r="L824">
        <f t="shared" si="39"/>
        <v>78</v>
      </c>
      <c r="M824">
        <v>3</v>
      </c>
      <c r="N824">
        <f>SUMIFS('Rugby Union - Intl Results'!U:U,'Rugby Union - Intl Results'!B:B,E824,'Rugby Union - Intl Results'!H:H,B824)</f>
        <v>0</v>
      </c>
      <c r="O824" t="s">
        <v>30</v>
      </c>
      <c r="U824" s="95" t="s">
        <v>30</v>
      </c>
      <c r="V824" s="95" t="s">
        <v>30</v>
      </c>
      <c r="W824" s="95" t="s">
        <v>30</v>
      </c>
    </row>
    <row r="825" spans="1:23" x14ac:dyDescent="0.25">
      <c r="A825">
        <v>2018</v>
      </c>
      <c r="B825" t="s">
        <v>2798</v>
      </c>
      <c r="D825">
        <v>2</v>
      </c>
      <c r="E825" t="s">
        <v>1264</v>
      </c>
      <c r="F825" s="97">
        <f>G825*4+H825*2+M825+SUMIFS('Rugby Union - Intl Results'!U:U,'Rugby Union - Intl Results'!B:B,E825,'Rugby Union - Intl Results'!H:H,B825)+IF(G825=5,3,0)</f>
        <v>15</v>
      </c>
      <c r="G825">
        <f>COUNTIFS('Rugby Union - Intl Results'!B:B,E825,'Rugby Union - Intl Results'!H:H,B825,'Rugby Union - Intl Results'!C:C,"W")</f>
        <v>3</v>
      </c>
      <c r="H825">
        <f>COUNTIFS('Rugby Union - Intl Results'!B:B,E825,'Rugby Union - Intl Results'!H:H,B825,'Rugby Union - Intl Results'!C:C,"D")</f>
        <v>0</v>
      </c>
      <c r="I825">
        <f>COUNTIFS('Rugby Union - Intl Results'!B:B,E825,'Rugby Union - Intl Results'!H:H,B825,'Rugby Union - Intl Results'!C:C,"L")</f>
        <v>2</v>
      </c>
      <c r="J825">
        <f>SUMIFS('Rugby Union - Intl Results'!E:E,'Rugby Union - Intl Results'!B:B,E825,'Rugby Union - Intl Results'!H:H,B825)</f>
        <v>119</v>
      </c>
      <c r="K825">
        <f>SUMIFS('Rugby Union - Intl Results'!F:F,'Rugby Union - Intl Results'!B:B,E825,'Rugby Union - Intl Results'!H:H,B825)</f>
        <v>83</v>
      </c>
      <c r="L825">
        <f t="shared" si="39"/>
        <v>36</v>
      </c>
      <c r="M825">
        <v>2</v>
      </c>
      <c r="N825">
        <f>SUMIFS('Rugby Union - Intl Results'!U:U,'Rugby Union - Intl Results'!B:B,E825,'Rugby Union - Intl Results'!H:H,B825)</f>
        <v>1</v>
      </c>
      <c r="O825" t="s">
        <v>30</v>
      </c>
      <c r="U825" s="95"/>
      <c r="V825" s="95"/>
      <c r="W825" s="95"/>
    </row>
    <row r="826" spans="1:23" x14ac:dyDescent="0.25">
      <c r="A826">
        <v>2018</v>
      </c>
      <c r="B826" t="s">
        <v>2798</v>
      </c>
      <c r="D826">
        <v>3</v>
      </c>
      <c r="E826" t="s">
        <v>503</v>
      </c>
      <c r="F826" s="97">
        <f>G826*4+H826*2+M826+SUMIFS('Rugby Union - Intl Results'!U:U,'Rugby Union - Intl Results'!B:B,E826,'Rugby Union - Intl Results'!H:H,B826)+IF(G826=5,3,0)</f>
        <v>13</v>
      </c>
      <c r="G826">
        <f>COUNTIFS('Rugby Union - Intl Results'!B:B,E826,'Rugby Union - Intl Results'!H:H,B826,'Rugby Union - Intl Results'!C:C,"W")</f>
        <v>3</v>
      </c>
      <c r="H826">
        <f>COUNTIFS('Rugby Union - Intl Results'!B:B,E826,'Rugby Union - Intl Results'!H:H,B826,'Rugby Union - Intl Results'!C:C,"D")</f>
        <v>0</v>
      </c>
      <c r="I826">
        <f>COUNTIFS('Rugby Union - Intl Results'!B:B,E826,'Rugby Union - Intl Results'!H:H,B826,'Rugby Union - Intl Results'!C:C,"L")</f>
        <v>2</v>
      </c>
      <c r="J826">
        <f>SUMIFS('Rugby Union - Intl Results'!E:E,'Rugby Union - Intl Results'!B:B,E826,'Rugby Union - Intl Results'!H:H,B826)</f>
        <v>101</v>
      </c>
      <c r="K826">
        <f>SUMIFS('Rugby Union - Intl Results'!F:F,'Rugby Union - Intl Results'!B:B,E826,'Rugby Union - Intl Results'!H:H,B826)</f>
        <v>128</v>
      </c>
      <c r="L826">
        <f t="shared" si="39"/>
        <v>-27</v>
      </c>
      <c r="M826">
        <v>1</v>
      </c>
      <c r="N826">
        <f>SUMIFS('Rugby Union - Intl Results'!U:U,'Rugby Union - Intl Results'!B:B,E826,'Rugby Union - Intl Results'!H:H,B826)</f>
        <v>0</v>
      </c>
      <c r="O826" t="s">
        <v>30</v>
      </c>
      <c r="U826" s="95"/>
      <c r="V826" s="95"/>
      <c r="W826" s="95"/>
    </row>
    <row r="827" spans="1:23" x14ac:dyDescent="0.25">
      <c r="A827">
        <v>2018</v>
      </c>
      <c r="B827" t="s">
        <v>2798</v>
      </c>
      <c r="D827">
        <v>4</v>
      </c>
      <c r="E827" t="s">
        <v>164</v>
      </c>
      <c r="F827" s="97">
        <f>G827*4+H827*2+M827+SUMIFS('Rugby Union - Intl Results'!U:U,'Rugby Union - Intl Results'!B:B,E827,'Rugby Union - Intl Results'!H:H,B827)+IF(G827=5,3,0)</f>
        <v>11</v>
      </c>
      <c r="G827">
        <f>COUNTIFS('Rugby Union - Intl Results'!B:B,E827,'Rugby Union - Intl Results'!H:H,B827,'Rugby Union - Intl Results'!C:C,"W")</f>
        <v>2</v>
      </c>
      <c r="H827">
        <f>COUNTIFS('Rugby Union - Intl Results'!B:B,E827,'Rugby Union - Intl Results'!H:H,B827,'Rugby Union - Intl Results'!C:C,"D")</f>
        <v>0</v>
      </c>
      <c r="I827">
        <f>COUNTIFS('Rugby Union - Intl Results'!B:B,E827,'Rugby Union - Intl Results'!H:H,B827,'Rugby Union - Intl Results'!C:C,"L")</f>
        <v>3</v>
      </c>
      <c r="J827">
        <f>SUMIFS('Rugby Union - Intl Results'!E:E,'Rugby Union - Intl Results'!B:B,E827,'Rugby Union - Intl Results'!H:H,B827)</f>
        <v>108</v>
      </c>
      <c r="K827">
        <f>SUMIFS('Rugby Union - Intl Results'!F:F,'Rugby Union - Intl Results'!B:B,E827,'Rugby Union - Intl Results'!H:H,B827)</f>
        <v>94</v>
      </c>
      <c r="L827">
        <f t="shared" si="39"/>
        <v>14</v>
      </c>
      <c r="M827">
        <v>0</v>
      </c>
      <c r="N827">
        <f>SUMIFS('Rugby Union - Intl Results'!U:U,'Rugby Union - Intl Results'!B:B,E827,'Rugby Union - Intl Results'!H:H,B827)</f>
        <v>3</v>
      </c>
      <c r="O827" t="s">
        <v>30</v>
      </c>
      <c r="U827" s="95"/>
      <c r="V827" s="95"/>
      <c r="W827" s="95"/>
    </row>
    <row r="828" spans="1:23" x14ac:dyDescent="0.25">
      <c r="A828">
        <v>2018</v>
      </c>
      <c r="B828" t="s">
        <v>2798</v>
      </c>
      <c r="D828">
        <v>5</v>
      </c>
      <c r="E828" t="s">
        <v>376</v>
      </c>
      <c r="F828" s="97">
        <f>G828*4+H828*2+M828+SUMIFS('Rugby Union - Intl Results'!U:U,'Rugby Union - Intl Results'!B:B,E828,'Rugby Union - Intl Results'!H:H,B828)+IF(G828=5,3,0)</f>
        <v>10</v>
      </c>
      <c r="G828">
        <f>COUNTIFS('Rugby Union - Intl Results'!B:B,E828,'Rugby Union - Intl Results'!H:H,B828,'Rugby Union - Intl Results'!C:C,"W")</f>
        <v>2</v>
      </c>
      <c r="H828">
        <f>COUNTIFS('Rugby Union - Intl Results'!B:B,E828,'Rugby Union - Intl Results'!H:H,B828,'Rugby Union - Intl Results'!C:C,"D")</f>
        <v>0</v>
      </c>
      <c r="I828">
        <f>COUNTIFS('Rugby Union - Intl Results'!B:B,E828,'Rugby Union - Intl Results'!H:H,B828,'Rugby Union - Intl Results'!C:C,"L")</f>
        <v>3</v>
      </c>
      <c r="J828">
        <f>SUMIFS('Rugby Union - Intl Results'!E:E,'Rugby Union - Intl Results'!B:B,E828,'Rugby Union - Intl Results'!H:H,B828)</f>
        <v>102</v>
      </c>
      <c r="K828">
        <f>SUMIFS('Rugby Union - Intl Results'!F:F,'Rugby Union - Intl Results'!B:B,E828,'Rugby Union - Intl Results'!H:H,B828)</f>
        <v>92</v>
      </c>
      <c r="L828">
        <f t="shared" si="39"/>
        <v>10</v>
      </c>
      <c r="M828">
        <v>1</v>
      </c>
      <c r="N828">
        <f>SUMIFS('Rugby Union - Intl Results'!U:U,'Rugby Union - Intl Results'!B:B,E828,'Rugby Union - Intl Results'!H:H,B828)</f>
        <v>1</v>
      </c>
      <c r="O828" t="s">
        <v>30</v>
      </c>
      <c r="U828" s="95"/>
      <c r="V828" s="95"/>
      <c r="W828" s="95"/>
    </row>
    <row r="829" spans="1:23" x14ac:dyDescent="0.25">
      <c r="A829">
        <v>2018</v>
      </c>
      <c r="B829" t="s">
        <v>2798</v>
      </c>
      <c r="D829">
        <v>6</v>
      </c>
      <c r="E829" t="s">
        <v>171</v>
      </c>
      <c r="F829" s="97">
        <f>G829*4+H829*2+M829+SUMIFS('Rugby Union - Intl Results'!U:U,'Rugby Union - Intl Results'!B:B,E829,'Rugby Union - Intl Results'!H:H,B829)+IF(G829=5,3,0)</f>
        <v>1</v>
      </c>
      <c r="G829">
        <f>COUNTIFS('Rugby Union - Intl Results'!B:B,E829,'Rugby Union - Intl Results'!H:H,B829,'Rugby Union - Intl Results'!C:C,"W")</f>
        <v>0</v>
      </c>
      <c r="H829">
        <f>COUNTIFS('Rugby Union - Intl Results'!B:B,E829,'Rugby Union - Intl Results'!H:H,B829,'Rugby Union - Intl Results'!C:C,"D")</f>
        <v>0</v>
      </c>
      <c r="I829">
        <f>COUNTIFS('Rugby Union - Intl Results'!B:B,E829,'Rugby Union - Intl Results'!H:H,B829,'Rugby Union - Intl Results'!C:C,"L")</f>
        <v>5</v>
      </c>
      <c r="J829">
        <f>SUMIFS('Rugby Union - Intl Results'!E:E,'Rugby Union - Intl Results'!B:B,E829,'Rugby Union - Intl Results'!H:H,B829)</f>
        <v>92</v>
      </c>
      <c r="K829">
        <f>SUMIFS('Rugby Union - Intl Results'!F:F,'Rugby Union - Intl Results'!B:B,E829,'Rugby Union - Intl Results'!H:H,B829)</f>
        <v>203</v>
      </c>
      <c r="L829">
        <f t="shared" si="39"/>
        <v>-111</v>
      </c>
      <c r="M829">
        <v>0</v>
      </c>
      <c r="N829">
        <f>SUMIFS('Rugby Union - Intl Results'!U:U,'Rugby Union - Intl Results'!B:B,E829,'Rugby Union - Intl Results'!H:H,B829)</f>
        <v>1</v>
      </c>
      <c r="O829" t="s">
        <v>30</v>
      </c>
      <c r="U829" s="95"/>
      <c r="V829" s="95"/>
      <c r="W829" s="95"/>
    </row>
    <row r="830" spans="1:23" x14ac:dyDescent="0.25">
      <c r="A830">
        <v>2019</v>
      </c>
      <c r="B830" t="s">
        <v>2758</v>
      </c>
      <c r="D830">
        <v>1</v>
      </c>
      <c r="E830" t="s">
        <v>1828</v>
      </c>
      <c r="F830" s="97">
        <f>G830*4+H830*2+M830+SUMIFS('Rugby Union - Intl Results'!U:U,'Rugby Union - Intl Results'!B:B,E830,'Rugby Union - Intl Results'!H:H,B830)+IF(G830=5,3,0)</f>
        <v>12</v>
      </c>
      <c r="G830">
        <f>COUNTIFS('Rugby Union - Intl Results'!B:B,E830,'Rugby Union - Intl Results'!H:H,B830,'Rugby Union - Intl Results'!C:C,"W")</f>
        <v>2</v>
      </c>
      <c r="H830">
        <f>COUNTIFS('Rugby Union - Intl Results'!B:B,E830,'Rugby Union - Intl Results'!H:H,B830,'Rugby Union - Intl Results'!C:C,"D")</f>
        <v>1</v>
      </c>
      <c r="I830">
        <f>COUNTIFS('Rugby Union - Intl Results'!B:B,E830,'Rugby Union - Intl Results'!H:H,B830,'Rugby Union - Intl Results'!C:C,"L")</f>
        <v>0</v>
      </c>
      <c r="J830">
        <f>SUMIFS('Rugby Union - Intl Results'!E:E,'Rugby Union - Intl Results'!B:B,E830,'Rugby Union - Intl Results'!H:H,B830)</f>
        <v>97</v>
      </c>
      <c r="K830">
        <f>SUMIFS('Rugby Union - Intl Results'!F:F,'Rugby Union - Intl Results'!B:B,E830,'Rugby Union - Intl Results'!H:H,B830)</f>
        <v>46</v>
      </c>
      <c r="L830">
        <f t="shared" si="39"/>
        <v>51</v>
      </c>
      <c r="M830">
        <v>2</v>
      </c>
      <c r="N830">
        <f>SUMIFS('Rugby Union - Intl Results'!U:U,'Rugby Union - Intl Results'!B:B,E830,'Rugby Union - Intl Results'!H:H,B830)</f>
        <v>0</v>
      </c>
      <c r="P830" t="s">
        <v>30</v>
      </c>
      <c r="U830" s="95" t="s">
        <v>30</v>
      </c>
      <c r="V830" s="95"/>
      <c r="W830" s="95"/>
    </row>
    <row r="831" spans="1:23" x14ac:dyDescent="0.25">
      <c r="A831">
        <v>2019</v>
      </c>
      <c r="B831" t="s">
        <v>2758</v>
      </c>
      <c r="D831">
        <v>2</v>
      </c>
      <c r="E831" t="s">
        <v>1824</v>
      </c>
      <c r="F831" s="97">
        <f>G831*4+H831*2+M831+SUMIFS('Rugby Union - Intl Results'!U:U,'Rugby Union - Intl Results'!B:B,E831,'Rugby Union - Intl Results'!H:H,B831)+IF(G831=5,3,0)</f>
        <v>8</v>
      </c>
      <c r="G831">
        <f>COUNTIFS('Rugby Union - Intl Results'!B:B,E831,'Rugby Union - Intl Results'!H:H,B831,'Rugby Union - Intl Results'!C:C,"W")</f>
        <v>2</v>
      </c>
      <c r="H831">
        <f>COUNTIFS('Rugby Union - Intl Results'!B:B,E831,'Rugby Union - Intl Results'!H:H,B831,'Rugby Union - Intl Results'!C:C,"D")</f>
        <v>0</v>
      </c>
      <c r="I831">
        <f>COUNTIFS('Rugby Union - Intl Results'!B:B,E831,'Rugby Union - Intl Results'!H:H,B831,'Rugby Union - Intl Results'!C:C,"L")</f>
        <v>1</v>
      </c>
      <c r="J831">
        <f>SUMIFS('Rugby Union - Intl Results'!E:E,'Rugby Union - Intl Results'!B:B,E831,'Rugby Union - Intl Results'!H:H,B831)</f>
        <v>80</v>
      </c>
      <c r="K831">
        <f>SUMIFS('Rugby Union - Intl Results'!F:F,'Rugby Union - Intl Results'!B:B,E831,'Rugby Union - Intl Results'!H:H,B831)</f>
        <v>71</v>
      </c>
      <c r="L831">
        <f t="shared" si="39"/>
        <v>9</v>
      </c>
      <c r="M831">
        <v>0</v>
      </c>
      <c r="N831">
        <f>SUMIFS('Rugby Union - Intl Results'!U:U,'Rugby Union - Intl Results'!B:B,E831,'Rugby Union - Intl Results'!H:H,B831)</f>
        <v>0</v>
      </c>
      <c r="P831" t="s">
        <v>30</v>
      </c>
      <c r="U831" s="95"/>
      <c r="V831" s="95"/>
      <c r="W831" s="95"/>
    </row>
    <row r="832" spans="1:23" x14ac:dyDescent="0.25">
      <c r="A832">
        <v>2019</v>
      </c>
      <c r="B832" t="s">
        <v>2758</v>
      </c>
      <c r="D832">
        <v>3</v>
      </c>
      <c r="E832" t="s">
        <v>1787</v>
      </c>
      <c r="F832" s="97">
        <f>G832*4+H832*2+M832+SUMIFS('Rugby Union - Intl Results'!U:U,'Rugby Union - Intl Results'!B:B,E832,'Rugby Union - Intl Results'!H:H,B832)+IF(G832=5,3,0)</f>
        <v>6</v>
      </c>
      <c r="G832">
        <f>COUNTIFS('Rugby Union - Intl Results'!B:B,E832,'Rugby Union - Intl Results'!H:H,B832,'Rugby Union - Intl Results'!C:C,"W")</f>
        <v>1</v>
      </c>
      <c r="H832">
        <f>COUNTIFS('Rugby Union - Intl Results'!B:B,E832,'Rugby Union - Intl Results'!H:H,B832,'Rugby Union - Intl Results'!C:C,"D")</f>
        <v>1</v>
      </c>
      <c r="I832">
        <f>COUNTIFS('Rugby Union - Intl Results'!B:B,E832,'Rugby Union - Intl Results'!H:H,B832,'Rugby Union - Intl Results'!C:C,"L")</f>
        <v>1</v>
      </c>
      <c r="J832">
        <f>SUMIFS('Rugby Union - Intl Results'!E:E,'Rugby Union - Intl Results'!B:B,E832,'Rugby Union - Intl Results'!H:H,B832)</f>
        <v>62</v>
      </c>
      <c r="K832">
        <f>SUMIFS('Rugby Union - Intl Results'!F:F,'Rugby Union - Intl Results'!B:B,E832,'Rugby Union - Intl Results'!H:H,B832)</f>
        <v>79</v>
      </c>
      <c r="L832">
        <f t="shared" si="39"/>
        <v>-17</v>
      </c>
      <c r="M832">
        <v>0</v>
      </c>
      <c r="N832">
        <f>SUMIFS('Rugby Union - Intl Results'!U:U,'Rugby Union - Intl Results'!B:B,E832,'Rugby Union - Intl Results'!H:H,B832)</f>
        <v>0</v>
      </c>
      <c r="P832" t="s">
        <v>30</v>
      </c>
      <c r="U832" s="95"/>
      <c r="V832" s="95"/>
      <c r="W832" s="95"/>
    </row>
    <row r="833" spans="1:23" x14ac:dyDescent="0.25">
      <c r="A833">
        <v>2019</v>
      </c>
      <c r="B833" t="s">
        <v>2758</v>
      </c>
      <c r="D833">
        <v>4</v>
      </c>
      <c r="E833" t="s">
        <v>1821</v>
      </c>
      <c r="F833" s="97">
        <f>G833*4+H833*2+M833+SUMIFS('Rugby Union - Intl Results'!U:U,'Rugby Union - Intl Results'!B:B,E833,'Rugby Union - Intl Results'!H:H,B833)+IF(G833=5,3,0)</f>
        <v>2</v>
      </c>
      <c r="G833">
        <f>COUNTIFS('Rugby Union - Intl Results'!B:B,E833,'Rugby Union - Intl Results'!H:H,B833,'Rugby Union - Intl Results'!C:C,"W")</f>
        <v>0</v>
      </c>
      <c r="H833">
        <f>COUNTIFS('Rugby Union - Intl Results'!B:B,E833,'Rugby Union - Intl Results'!H:H,B833,'Rugby Union - Intl Results'!C:C,"D")</f>
        <v>0</v>
      </c>
      <c r="I833">
        <f>COUNTIFS('Rugby Union - Intl Results'!B:B,E833,'Rugby Union - Intl Results'!H:H,B833,'Rugby Union - Intl Results'!C:C,"L")</f>
        <v>3</v>
      </c>
      <c r="J833">
        <f>SUMIFS('Rugby Union - Intl Results'!E:E,'Rugby Union - Intl Results'!B:B,E833,'Rugby Union - Intl Results'!H:H,B833)</f>
        <v>39</v>
      </c>
      <c r="K833">
        <f>SUMIFS('Rugby Union - Intl Results'!F:F,'Rugby Union - Intl Results'!B:B,E833,'Rugby Union - Intl Results'!H:H,B833)</f>
        <v>82</v>
      </c>
      <c r="L833">
        <f t="shared" si="39"/>
        <v>-43</v>
      </c>
      <c r="M833">
        <v>0</v>
      </c>
      <c r="N833">
        <f>SUMIFS('Rugby Union - Intl Results'!U:U,'Rugby Union - Intl Results'!B:B,E833,'Rugby Union - Intl Results'!H:H,B833)</f>
        <v>2</v>
      </c>
      <c r="P833" t="s">
        <v>30</v>
      </c>
      <c r="U833" s="95"/>
      <c r="V833" s="95"/>
      <c r="W833" s="95"/>
    </row>
    <row r="834" spans="1:23" x14ac:dyDescent="0.25">
      <c r="A834">
        <v>2019</v>
      </c>
      <c r="B834" t="s">
        <v>2640</v>
      </c>
      <c r="C834" t="s">
        <v>208</v>
      </c>
      <c r="E834" t="s">
        <v>1823</v>
      </c>
      <c r="F834" s="97">
        <f>G834*4+H834*2+M834+SUMIFS('Rugby Union - Intl Results'!U:U,'Rugby Union - Intl Results'!B:B,E834,'Rugby Union - Intl Results'!H:H,B834)+IF(G834=5,3,0)</f>
        <v>19</v>
      </c>
      <c r="G834">
        <f>COUNTIFS('Rugby Union - Intl Results'!B:B,E834,'Rugby Union - Intl Results'!H:H,B834,'Rugby Union - Intl Results'!C:C,"W",'Rugby Union - Intl Results'!J:J,C834)</f>
        <v>4</v>
      </c>
      <c r="H834">
        <f>COUNTIFS('Rugby Union - Intl Results'!B:B,E834,'Rugby Union - Intl Results'!H:H,B834,'Rugby Union - Intl Results'!C:C,"D",'Rugby Union - Intl Results'!J:J,C834)</f>
        <v>0</v>
      </c>
      <c r="I834">
        <f>COUNTIFS('Rugby Union - Intl Results'!B:B,E834,'Rugby Union - Intl Results'!H:H,B834,'Rugby Union - Intl Results'!C:C,"L",'Rugby Union - Intl Results'!J:J,C834)</f>
        <v>0</v>
      </c>
      <c r="J834">
        <f>SUMIFS('Rugby Union - Intl Results'!E:E,'Rugby Union - Intl Results'!B:B,E834,'Rugby Union - Intl Results'!H:H,B834,'Rugby Union - Intl Results'!J:J,C834)</f>
        <v>115</v>
      </c>
      <c r="K834">
        <f>SUMIFS('Rugby Union - Intl Results'!F:F,'Rugby Union - Intl Results'!B:B,E834,'Rugby Union - Intl Results'!H:H,B834,'Rugby Union - Intl Results'!J:J,C834)</f>
        <v>62</v>
      </c>
      <c r="L834">
        <f t="shared" ref="L834:L897" si="42">J834-K834</f>
        <v>53</v>
      </c>
      <c r="M834">
        <v>3</v>
      </c>
      <c r="N834">
        <f>SUMIFS('Rugby Union - Intl Results'!U:U,'Rugby Union - Intl Results'!B:B,E834,'Rugby Union - Intl Results'!H:H,B834)</f>
        <v>0</v>
      </c>
      <c r="Q834" t="s">
        <v>30</v>
      </c>
      <c r="R834" t="s">
        <v>30</v>
      </c>
      <c r="U834" s="95"/>
      <c r="V834" s="95"/>
      <c r="W834" s="95"/>
    </row>
    <row r="835" spans="1:23" x14ac:dyDescent="0.25">
      <c r="A835">
        <v>2019</v>
      </c>
      <c r="B835" t="s">
        <v>2640</v>
      </c>
      <c r="C835" t="s">
        <v>208</v>
      </c>
      <c r="E835" t="s">
        <v>1825</v>
      </c>
      <c r="F835" s="97">
        <f>G835*4+H835*2+M835+SUMIFS('Rugby Union - Intl Results'!U:U,'Rugby Union - Intl Results'!B:B,E835,'Rugby Union - Intl Results'!H:H,B835)+IF(G835=5,3,0)</f>
        <v>16</v>
      </c>
      <c r="G835">
        <f>COUNTIFS('Rugby Union - Intl Results'!B:B,E835,'Rugby Union - Intl Results'!H:H,B835,'Rugby Union - Intl Results'!C:C,"W",'Rugby Union - Intl Results'!J:J,C835)</f>
        <v>3</v>
      </c>
      <c r="H835">
        <f>COUNTIFS('Rugby Union - Intl Results'!B:B,E835,'Rugby Union - Intl Results'!H:H,B835,'Rugby Union - Intl Results'!C:C,"D",'Rugby Union - Intl Results'!J:J,C835)</f>
        <v>0</v>
      </c>
      <c r="I835">
        <f>COUNTIFS('Rugby Union - Intl Results'!B:B,E835,'Rugby Union - Intl Results'!H:H,B835,'Rugby Union - Intl Results'!C:C,"L",'Rugby Union - Intl Results'!J:J,C835)</f>
        <v>1</v>
      </c>
      <c r="J835">
        <f>SUMIFS('Rugby Union - Intl Results'!E:E,'Rugby Union - Intl Results'!B:B,E835,'Rugby Union - Intl Results'!H:H,B835,'Rugby Union - Intl Results'!J:J,C835)</f>
        <v>121</v>
      </c>
      <c r="K835">
        <f>SUMIFS('Rugby Union - Intl Results'!F:F,'Rugby Union - Intl Results'!B:B,E835,'Rugby Union - Intl Results'!H:H,B835,'Rugby Union - Intl Results'!J:J,C835)</f>
        <v>27</v>
      </c>
      <c r="L835">
        <f t="shared" si="42"/>
        <v>94</v>
      </c>
      <c r="M835">
        <v>3</v>
      </c>
      <c r="N835">
        <f>SUMIFS('Rugby Union - Intl Results'!U:U,'Rugby Union - Intl Results'!B:B,E835,'Rugby Union - Intl Results'!H:H,B835)</f>
        <v>1</v>
      </c>
      <c r="Q835" t="s">
        <v>30</v>
      </c>
      <c r="R835" t="s">
        <v>30</v>
      </c>
      <c r="U835" s="95"/>
      <c r="V835" s="95"/>
      <c r="W835" s="95"/>
    </row>
    <row r="836" spans="1:23" x14ac:dyDescent="0.25">
      <c r="A836">
        <v>2019</v>
      </c>
      <c r="B836" t="s">
        <v>2640</v>
      </c>
      <c r="C836" t="s">
        <v>208</v>
      </c>
      <c r="E836" t="s">
        <v>503</v>
      </c>
      <c r="F836" s="97">
        <f>G836*4+H836*2+M836+SUMIFS('Rugby Union - Intl Results'!U:U,'Rugby Union - Intl Results'!B:B,E836,'Rugby Union - Intl Results'!H:H,B836)+IF(G836=5,3,0)</f>
        <v>11</v>
      </c>
      <c r="G836">
        <f>COUNTIFS('Rugby Union - Intl Results'!B:B,E836,'Rugby Union - Intl Results'!H:H,B836,'Rugby Union - Intl Results'!C:C,"W",'Rugby Union - Intl Results'!J:J,C836)</f>
        <v>2</v>
      </c>
      <c r="H836">
        <f>COUNTIFS('Rugby Union - Intl Results'!B:B,E836,'Rugby Union - Intl Results'!H:H,B836,'Rugby Union - Intl Results'!C:C,"D",'Rugby Union - Intl Results'!J:J,C836)</f>
        <v>0</v>
      </c>
      <c r="I836">
        <f>COUNTIFS('Rugby Union - Intl Results'!B:B,E836,'Rugby Union - Intl Results'!H:H,B836,'Rugby Union - Intl Results'!C:C,"L",'Rugby Union - Intl Results'!J:J,C836)</f>
        <v>2</v>
      </c>
      <c r="J836">
        <f>SUMIFS('Rugby Union - Intl Results'!E:E,'Rugby Union - Intl Results'!B:B,E836,'Rugby Union - Intl Results'!H:H,B836,'Rugby Union - Intl Results'!J:J,C836)</f>
        <v>119</v>
      </c>
      <c r="K836">
        <f>SUMIFS('Rugby Union - Intl Results'!F:F,'Rugby Union - Intl Results'!B:B,E836,'Rugby Union - Intl Results'!H:H,B836,'Rugby Union - Intl Results'!J:J,C836)</f>
        <v>55</v>
      </c>
      <c r="L836">
        <f t="shared" si="42"/>
        <v>64</v>
      </c>
      <c r="M836">
        <v>2</v>
      </c>
      <c r="N836">
        <f>SUMIFS('Rugby Union - Intl Results'!U:U,'Rugby Union - Intl Results'!B:B,E836,'Rugby Union - Intl Results'!H:H,B836)</f>
        <v>1</v>
      </c>
      <c r="Q836" t="s">
        <v>30</v>
      </c>
      <c r="U836" s="95"/>
      <c r="V836" s="95"/>
      <c r="W836" s="95"/>
    </row>
    <row r="837" spans="1:23" x14ac:dyDescent="0.25">
      <c r="A837">
        <v>2019</v>
      </c>
      <c r="B837" t="s">
        <v>2640</v>
      </c>
      <c r="C837" t="s">
        <v>208</v>
      </c>
      <c r="E837" t="s">
        <v>2633</v>
      </c>
      <c r="F837" s="97">
        <f>G837*4+H837*2+M837+SUMIFS('Rugby Union - Intl Results'!U:U,'Rugby Union - Intl Results'!B:B,E837,'Rugby Union - Intl Results'!H:H,B837)+IF(G837=5,3,0)</f>
        <v>5</v>
      </c>
      <c r="G837">
        <f>COUNTIFS('Rugby Union - Intl Results'!B:B,E837,'Rugby Union - Intl Results'!H:H,B837,'Rugby Union - Intl Results'!C:C,"W",'Rugby Union - Intl Results'!J:J,C837)</f>
        <v>1</v>
      </c>
      <c r="H837">
        <f>COUNTIFS('Rugby Union - Intl Results'!B:B,E837,'Rugby Union - Intl Results'!H:H,B837,'Rugby Union - Intl Results'!C:C,"D",'Rugby Union - Intl Results'!J:J,C837)</f>
        <v>0</v>
      </c>
      <c r="I837">
        <f>COUNTIFS('Rugby Union - Intl Results'!B:B,E837,'Rugby Union - Intl Results'!H:H,B837,'Rugby Union - Intl Results'!C:C,"L",'Rugby Union - Intl Results'!J:J,C837)</f>
        <v>3</v>
      </c>
      <c r="J837">
        <f>SUMIFS('Rugby Union - Intl Results'!E:E,'Rugby Union - Intl Results'!B:B,E837,'Rugby Union - Intl Results'!H:H,B837,'Rugby Union - Intl Results'!J:J,C837)</f>
        <v>58</v>
      </c>
      <c r="K837">
        <f>SUMIFS('Rugby Union - Intl Results'!F:F,'Rugby Union - Intl Results'!B:B,E837,'Rugby Union - Intl Results'!H:H,B837,'Rugby Union - Intl Results'!J:J,C837)</f>
        <v>128</v>
      </c>
      <c r="L837">
        <f t="shared" si="42"/>
        <v>-70</v>
      </c>
      <c r="M837">
        <v>1</v>
      </c>
      <c r="N837">
        <f>SUMIFS('Rugby Union - Intl Results'!U:U,'Rugby Union - Intl Results'!B:B,E837,'Rugby Union - Intl Results'!H:H,B837)</f>
        <v>0</v>
      </c>
      <c r="Q837" t="s">
        <v>30</v>
      </c>
      <c r="U837" s="95"/>
      <c r="V837" s="95"/>
      <c r="W837" s="95"/>
    </row>
    <row r="838" spans="1:23" x14ac:dyDescent="0.25">
      <c r="A838">
        <v>2019</v>
      </c>
      <c r="B838" t="s">
        <v>2640</v>
      </c>
      <c r="C838" t="s">
        <v>208</v>
      </c>
      <c r="E838" t="s">
        <v>187</v>
      </c>
      <c r="F838" s="97">
        <f>G838*4+H838*2+M838+SUMIFS('Rugby Union - Intl Results'!U:U,'Rugby Union - Intl Results'!B:B,E838,'Rugby Union - Intl Results'!H:H,B838)+IF(G838=5,3,0)</f>
        <v>0</v>
      </c>
      <c r="G838">
        <f>COUNTIFS('Rugby Union - Intl Results'!B:B,E838,'Rugby Union - Intl Results'!H:H,B838,'Rugby Union - Intl Results'!C:C,"W",'Rugby Union - Intl Results'!J:J,C838)</f>
        <v>0</v>
      </c>
      <c r="H838">
        <f>COUNTIFS('Rugby Union - Intl Results'!B:B,E838,'Rugby Union - Intl Results'!H:H,B838,'Rugby Union - Intl Results'!C:C,"D",'Rugby Union - Intl Results'!J:J,C838)</f>
        <v>0</v>
      </c>
      <c r="I838">
        <f>COUNTIFS('Rugby Union - Intl Results'!B:B,E838,'Rugby Union - Intl Results'!H:H,B838,'Rugby Union - Intl Results'!C:C,"L",'Rugby Union - Intl Results'!J:J,C838)</f>
        <v>4</v>
      </c>
      <c r="J838">
        <f>SUMIFS('Rugby Union - Intl Results'!E:E,'Rugby Union - Intl Results'!B:B,E838,'Rugby Union - Intl Results'!H:H,B838,'Rugby Union - Intl Results'!J:J,C838)</f>
        <v>19</v>
      </c>
      <c r="K838">
        <f>SUMIFS('Rugby Union - Intl Results'!F:F,'Rugby Union - Intl Results'!B:B,E838,'Rugby Union - Intl Results'!H:H,B838,'Rugby Union - Intl Results'!J:J,C838)</f>
        <v>160</v>
      </c>
      <c r="L838">
        <f t="shared" si="42"/>
        <v>-141</v>
      </c>
      <c r="M838">
        <v>0</v>
      </c>
      <c r="N838">
        <f>SUMIFS('Rugby Union - Intl Results'!U:U,'Rugby Union - Intl Results'!B:B,E838,'Rugby Union - Intl Results'!H:H,B838)</f>
        <v>0</v>
      </c>
      <c r="Q838" t="s">
        <v>30</v>
      </c>
      <c r="U838" s="95"/>
      <c r="V838" s="95"/>
      <c r="W838" s="95"/>
    </row>
    <row r="839" spans="1:23" x14ac:dyDescent="0.25">
      <c r="A839">
        <v>2019</v>
      </c>
      <c r="B839" t="s">
        <v>2640</v>
      </c>
      <c r="C839" t="s">
        <v>212</v>
      </c>
      <c r="E839" t="s">
        <v>1787</v>
      </c>
      <c r="F839" s="97">
        <f>G839*4+H839*2+M839+SUMIFS('Rugby Union - Intl Results'!U:U,'Rugby Union - Intl Results'!B:B,E839,'Rugby Union - Intl Results'!H:H,B839)+IF(G839=5,3,0)</f>
        <v>16</v>
      </c>
      <c r="G839">
        <f>COUNTIFS('Rugby Union - Intl Results'!B:B,E839,'Rugby Union - Intl Results'!H:H,B839,'Rugby Union - Intl Results'!C:C,"W",'Rugby Union - Intl Results'!J:J,C839)</f>
        <v>3</v>
      </c>
      <c r="H839">
        <f>COUNTIFS('Rugby Union - Intl Results'!B:B,E839,'Rugby Union - Intl Results'!H:H,B839,'Rugby Union - Intl Results'!C:C,"D",'Rugby Union - Intl Results'!J:J,C839)</f>
        <v>1</v>
      </c>
      <c r="I839">
        <f>COUNTIFS('Rugby Union - Intl Results'!B:B,E839,'Rugby Union - Intl Results'!H:H,B839,'Rugby Union - Intl Results'!C:C,"L",'Rugby Union - Intl Results'!J:J,C839)</f>
        <v>0</v>
      </c>
      <c r="J839">
        <f>SUMIFS('Rugby Union - Intl Results'!E:E,'Rugby Union - Intl Results'!B:B,E839,'Rugby Union - Intl Results'!H:H,B839,'Rugby Union - Intl Results'!J:J,C839)</f>
        <v>157</v>
      </c>
      <c r="K839">
        <f>SUMIFS('Rugby Union - Intl Results'!F:F,'Rugby Union - Intl Results'!B:B,E839,'Rugby Union - Intl Results'!H:H,B839,'Rugby Union - Intl Results'!J:J,C839)</f>
        <v>22</v>
      </c>
      <c r="L839">
        <f t="shared" si="42"/>
        <v>135</v>
      </c>
      <c r="M839">
        <v>2</v>
      </c>
      <c r="N839">
        <f>SUMIFS('Rugby Union - Intl Results'!U:U,'Rugby Union - Intl Results'!B:B,E839,'Rugby Union - Intl Results'!H:H,B839)</f>
        <v>0</v>
      </c>
      <c r="Q839" t="s">
        <v>30</v>
      </c>
      <c r="R839" t="s">
        <v>30</v>
      </c>
      <c r="S839" t="s">
        <v>30</v>
      </c>
      <c r="U839" s="95"/>
      <c r="V839" s="95"/>
      <c r="W839" s="95"/>
    </row>
    <row r="840" spans="1:23" x14ac:dyDescent="0.25">
      <c r="A840">
        <v>2019</v>
      </c>
      <c r="B840" t="s">
        <v>2640</v>
      </c>
      <c r="C840" t="s">
        <v>212</v>
      </c>
      <c r="E840" t="s">
        <v>1828</v>
      </c>
      <c r="F840" s="97">
        <f>G840*4+H840*2+M840+SUMIFS('Rugby Union - Intl Results'!U:U,'Rugby Union - Intl Results'!B:B,E840,'Rugby Union - Intl Results'!H:H,B840)+IF(G840=5,3,0)</f>
        <v>15</v>
      </c>
      <c r="G840">
        <f>COUNTIFS('Rugby Union - Intl Results'!B:B,E840,'Rugby Union - Intl Results'!H:H,B840,'Rugby Union - Intl Results'!C:C,"W",'Rugby Union - Intl Results'!J:J,C840)</f>
        <v>3</v>
      </c>
      <c r="H840">
        <f>COUNTIFS('Rugby Union - Intl Results'!B:B,E840,'Rugby Union - Intl Results'!H:H,B840,'Rugby Union - Intl Results'!C:C,"D",'Rugby Union - Intl Results'!J:J,C840)</f>
        <v>0</v>
      </c>
      <c r="I840">
        <f>COUNTIFS('Rugby Union - Intl Results'!B:B,E840,'Rugby Union - Intl Results'!H:H,B840,'Rugby Union - Intl Results'!C:C,"L",'Rugby Union - Intl Results'!J:J,C840)</f>
        <v>1</v>
      </c>
      <c r="J840">
        <f>SUMIFS('Rugby Union - Intl Results'!E:E,'Rugby Union - Intl Results'!B:B,E840,'Rugby Union - Intl Results'!H:H,B840,'Rugby Union - Intl Results'!J:J,C840)</f>
        <v>185</v>
      </c>
      <c r="K840">
        <f>SUMIFS('Rugby Union - Intl Results'!F:F,'Rugby Union - Intl Results'!B:B,E840,'Rugby Union - Intl Results'!H:H,B840,'Rugby Union - Intl Results'!J:J,C840)</f>
        <v>36</v>
      </c>
      <c r="L840">
        <f t="shared" si="42"/>
        <v>149</v>
      </c>
      <c r="M840">
        <v>3</v>
      </c>
      <c r="N840">
        <f>SUMIFS('Rugby Union - Intl Results'!U:U,'Rugby Union - Intl Results'!B:B,E840,'Rugby Union - Intl Results'!H:H,B840)</f>
        <v>0</v>
      </c>
      <c r="Q840" t="s">
        <v>30</v>
      </c>
      <c r="R840" t="s">
        <v>30</v>
      </c>
      <c r="S840" t="s">
        <v>30</v>
      </c>
      <c r="T840" t="s">
        <v>30</v>
      </c>
      <c r="U840" s="95" t="s">
        <v>30</v>
      </c>
      <c r="V840" s="95"/>
      <c r="W840" s="95"/>
    </row>
    <row r="841" spans="1:23" x14ac:dyDescent="0.25">
      <c r="A841">
        <v>2019</v>
      </c>
      <c r="B841" t="s">
        <v>2640</v>
      </c>
      <c r="C841" t="s">
        <v>212</v>
      </c>
      <c r="E841" t="s">
        <v>171</v>
      </c>
      <c r="F841" s="97">
        <f>G841*4+H841*2+M841+SUMIFS('Rugby Union - Intl Results'!U:U,'Rugby Union - Intl Results'!B:B,E841,'Rugby Union - Intl Results'!H:H,B841)+IF(G841=5,3,0)</f>
        <v>12</v>
      </c>
      <c r="G841">
        <f>COUNTIFS('Rugby Union - Intl Results'!B:B,E841,'Rugby Union - Intl Results'!H:H,B841,'Rugby Union - Intl Results'!C:C,"W",'Rugby Union - Intl Results'!J:J,C841)</f>
        <v>2</v>
      </c>
      <c r="H841">
        <f>COUNTIFS('Rugby Union - Intl Results'!B:B,E841,'Rugby Union - Intl Results'!H:H,B841,'Rugby Union - Intl Results'!C:C,"D",'Rugby Union - Intl Results'!J:J,C841)</f>
        <v>1</v>
      </c>
      <c r="I841">
        <f>COUNTIFS('Rugby Union - Intl Results'!B:B,E841,'Rugby Union - Intl Results'!H:H,B841,'Rugby Union - Intl Results'!C:C,"L",'Rugby Union - Intl Results'!J:J,C841)</f>
        <v>1</v>
      </c>
      <c r="J841">
        <f>SUMIFS('Rugby Union - Intl Results'!E:E,'Rugby Union - Intl Results'!B:B,E841,'Rugby Union - Intl Results'!H:H,B841,'Rugby Union - Intl Results'!J:J,C841)</f>
        <v>98</v>
      </c>
      <c r="K841">
        <f>SUMIFS('Rugby Union - Intl Results'!F:F,'Rugby Union - Intl Results'!B:B,E841,'Rugby Union - Intl Results'!H:H,B841,'Rugby Union - Intl Results'!J:J,C841)</f>
        <v>78</v>
      </c>
      <c r="L841">
        <f t="shared" si="42"/>
        <v>20</v>
      </c>
      <c r="M841">
        <v>2</v>
      </c>
      <c r="N841">
        <f>SUMIFS('Rugby Union - Intl Results'!U:U,'Rugby Union - Intl Results'!B:B,E841,'Rugby Union - Intl Results'!H:H,B841)</f>
        <v>0</v>
      </c>
      <c r="Q841" t="s">
        <v>30</v>
      </c>
      <c r="U841" s="95"/>
      <c r="V841" s="95"/>
      <c r="W841" s="95"/>
    </row>
    <row r="842" spans="1:23" x14ac:dyDescent="0.25">
      <c r="A842">
        <v>2019</v>
      </c>
      <c r="B842" t="s">
        <v>2640</v>
      </c>
      <c r="C842" t="s">
        <v>212</v>
      </c>
      <c r="E842" t="s">
        <v>2639</v>
      </c>
      <c r="F842" s="97">
        <f>G842*4+H842*2+M842+SUMIFS('Rugby Union - Intl Results'!U:U,'Rugby Union - Intl Results'!B:B,E842,'Rugby Union - Intl Results'!H:H,B842)+IF(G842=5,3,0)</f>
        <v>2</v>
      </c>
      <c r="G842">
        <f>COUNTIFS('Rugby Union - Intl Results'!B:B,E842,'Rugby Union - Intl Results'!H:H,B842,'Rugby Union - Intl Results'!C:C,"W",'Rugby Union - Intl Results'!J:J,C842)</f>
        <v>0</v>
      </c>
      <c r="H842">
        <f>COUNTIFS('Rugby Union - Intl Results'!B:B,E842,'Rugby Union - Intl Results'!H:H,B842,'Rugby Union - Intl Results'!C:C,"D",'Rugby Union - Intl Results'!J:J,C842)</f>
        <v>1</v>
      </c>
      <c r="I842">
        <f>COUNTIFS('Rugby Union - Intl Results'!B:B,E842,'Rugby Union - Intl Results'!H:H,B842,'Rugby Union - Intl Results'!C:C,"L",'Rugby Union - Intl Results'!J:J,C842)</f>
        <v>3</v>
      </c>
      <c r="J842">
        <f>SUMIFS('Rugby Union - Intl Results'!E:E,'Rugby Union - Intl Results'!B:B,E842,'Rugby Union - Intl Results'!H:H,B842,'Rugby Union - Intl Results'!J:J,C842)</f>
        <v>34</v>
      </c>
      <c r="K842">
        <f>SUMIFS('Rugby Union - Intl Results'!F:F,'Rugby Union - Intl Results'!B:B,E842,'Rugby Union - Intl Results'!H:H,B842,'Rugby Union - Intl Results'!J:J,C842)</f>
        <v>175</v>
      </c>
      <c r="L842">
        <f t="shared" si="42"/>
        <v>-141</v>
      </c>
      <c r="M842">
        <v>0</v>
      </c>
      <c r="N842">
        <f>SUMIFS('Rugby Union - Intl Results'!U:U,'Rugby Union - Intl Results'!B:B,E842,'Rugby Union - Intl Results'!H:H,B842)</f>
        <v>0</v>
      </c>
      <c r="Q842" t="s">
        <v>30</v>
      </c>
      <c r="U842" s="95"/>
      <c r="V842" s="95"/>
      <c r="W842" s="95"/>
    </row>
    <row r="843" spans="1:23" x14ac:dyDescent="0.25">
      <c r="A843">
        <v>2019</v>
      </c>
      <c r="B843" t="s">
        <v>2640</v>
      </c>
      <c r="C843" t="s">
        <v>212</v>
      </c>
      <c r="E843" t="s">
        <v>2645</v>
      </c>
      <c r="F843" s="97">
        <f>G843*4+H843*2+M843+SUMIFS('Rugby Union - Intl Results'!U:U,'Rugby Union - Intl Results'!B:B,E843,'Rugby Union - Intl Results'!H:H,B843)+IF(G843=5,3,0)</f>
        <v>2</v>
      </c>
      <c r="G843">
        <f>COUNTIFS('Rugby Union - Intl Results'!B:B,E843,'Rugby Union - Intl Results'!H:H,B843,'Rugby Union - Intl Results'!C:C,"W",'Rugby Union - Intl Results'!J:J,C843)</f>
        <v>0</v>
      </c>
      <c r="H843">
        <f>COUNTIFS('Rugby Union - Intl Results'!B:B,E843,'Rugby Union - Intl Results'!H:H,B843,'Rugby Union - Intl Results'!C:C,"D",'Rugby Union - Intl Results'!J:J,C843)</f>
        <v>1</v>
      </c>
      <c r="I843">
        <f>COUNTIFS('Rugby Union - Intl Results'!B:B,E843,'Rugby Union - Intl Results'!H:H,B843,'Rugby Union - Intl Results'!C:C,"L",'Rugby Union - Intl Results'!J:J,C843)</f>
        <v>3</v>
      </c>
      <c r="J843">
        <f>SUMIFS('Rugby Union - Intl Results'!E:E,'Rugby Union - Intl Results'!B:B,E843,'Rugby Union - Intl Results'!H:H,B843,'Rugby Union - Intl Results'!J:J,C843)</f>
        <v>14</v>
      </c>
      <c r="K843">
        <f>SUMIFS('Rugby Union - Intl Results'!F:F,'Rugby Union - Intl Results'!B:B,E843,'Rugby Union - Intl Results'!H:H,B843,'Rugby Union - Intl Results'!J:J,C843)</f>
        <v>177</v>
      </c>
      <c r="L843">
        <f t="shared" si="42"/>
        <v>-163</v>
      </c>
      <c r="M843">
        <v>0</v>
      </c>
      <c r="N843">
        <f>SUMIFS('Rugby Union - Intl Results'!U:U,'Rugby Union - Intl Results'!B:B,E843,'Rugby Union - Intl Results'!H:H,B843)</f>
        <v>0</v>
      </c>
      <c r="Q843" t="s">
        <v>30</v>
      </c>
      <c r="U843" s="95"/>
      <c r="V843" s="95"/>
      <c r="W843" s="95"/>
    </row>
    <row r="844" spans="1:23" x14ac:dyDescent="0.25">
      <c r="A844">
        <v>2019</v>
      </c>
      <c r="B844" t="s">
        <v>2640</v>
      </c>
      <c r="C844" t="s">
        <v>210</v>
      </c>
      <c r="E844" t="s">
        <v>376</v>
      </c>
      <c r="F844" s="97">
        <f>G844*4+H844*2+M844+SUMIFS('Rugby Union - Intl Results'!U:U,'Rugby Union - Intl Results'!B:B,E844,'Rugby Union - Intl Results'!H:H,B844)+IF(G844=5,3,0)</f>
        <v>17</v>
      </c>
      <c r="G844">
        <f>COUNTIFS('Rugby Union - Intl Results'!B:B,E844,'Rugby Union - Intl Results'!H:H,B844,'Rugby Union - Intl Results'!C:C,"W",'Rugby Union - Intl Results'!J:J,C844)</f>
        <v>3</v>
      </c>
      <c r="H844">
        <f>COUNTIFS('Rugby Union - Intl Results'!B:B,E844,'Rugby Union - Intl Results'!H:H,B844,'Rugby Union - Intl Results'!C:C,"D",'Rugby Union - Intl Results'!J:J,C844)</f>
        <v>1</v>
      </c>
      <c r="I844">
        <f>COUNTIFS('Rugby Union - Intl Results'!B:B,E844,'Rugby Union - Intl Results'!H:H,B844,'Rugby Union - Intl Results'!C:C,"L",'Rugby Union - Intl Results'!J:J,C844)</f>
        <v>0</v>
      </c>
      <c r="J844">
        <f>SUMIFS('Rugby Union - Intl Results'!E:E,'Rugby Union - Intl Results'!B:B,E844,'Rugby Union - Intl Results'!H:H,B844,'Rugby Union - Intl Results'!J:J,C844)</f>
        <v>119</v>
      </c>
      <c r="K844">
        <f>SUMIFS('Rugby Union - Intl Results'!F:F,'Rugby Union - Intl Results'!B:B,E844,'Rugby Union - Intl Results'!H:H,B844,'Rugby Union - Intl Results'!J:J,C844)</f>
        <v>20</v>
      </c>
      <c r="L844">
        <f t="shared" si="42"/>
        <v>99</v>
      </c>
      <c r="M844">
        <v>3</v>
      </c>
      <c r="N844">
        <f>SUMIFS('Rugby Union - Intl Results'!U:U,'Rugby Union - Intl Results'!B:B,E844,'Rugby Union - Intl Results'!H:H,B844)</f>
        <v>0</v>
      </c>
      <c r="Q844" t="s">
        <v>30</v>
      </c>
      <c r="R844" t="s">
        <v>30</v>
      </c>
      <c r="S844" t="s">
        <v>30</v>
      </c>
      <c r="T844" t="s">
        <v>30</v>
      </c>
      <c r="U844" s="95"/>
      <c r="V844" s="95"/>
      <c r="W844" s="95"/>
    </row>
    <row r="845" spans="1:23" x14ac:dyDescent="0.25">
      <c r="A845">
        <v>2019</v>
      </c>
      <c r="B845" t="s">
        <v>2640</v>
      </c>
      <c r="C845" t="s">
        <v>210</v>
      </c>
      <c r="E845" t="s">
        <v>164</v>
      </c>
      <c r="F845" s="97">
        <f>G845*4+H845*2+M845+SUMIFS('Rugby Union - Intl Results'!U:U,'Rugby Union - Intl Results'!B:B,E845,'Rugby Union - Intl Results'!H:H,B845)+IF(G845=5,3,0)</f>
        <v>15</v>
      </c>
      <c r="G845">
        <f>COUNTIFS('Rugby Union - Intl Results'!B:B,E845,'Rugby Union - Intl Results'!H:H,B845,'Rugby Union - Intl Results'!C:C,"W",'Rugby Union - Intl Results'!J:J,C845)</f>
        <v>3</v>
      </c>
      <c r="H845">
        <f>COUNTIFS('Rugby Union - Intl Results'!B:B,E845,'Rugby Union - Intl Results'!H:H,B845,'Rugby Union - Intl Results'!C:C,"D",'Rugby Union - Intl Results'!J:J,C845)</f>
        <v>1</v>
      </c>
      <c r="I845">
        <f>COUNTIFS('Rugby Union - Intl Results'!B:B,E845,'Rugby Union - Intl Results'!H:H,B845,'Rugby Union - Intl Results'!C:C,"L",'Rugby Union - Intl Results'!J:J,C845)</f>
        <v>0</v>
      </c>
      <c r="J845">
        <f>SUMIFS('Rugby Union - Intl Results'!E:E,'Rugby Union - Intl Results'!B:B,E845,'Rugby Union - Intl Results'!H:H,B845,'Rugby Union - Intl Results'!J:J,C845)</f>
        <v>79</v>
      </c>
      <c r="K845">
        <f>SUMIFS('Rugby Union - Intl Results'!F:F,'Rugby Union - Intl Results'!B:B,E845,'Rugby Union - Intl Results'!H:H,B845,'Rugby Union - Intl Results'!J:J,C845)</f>
        <v>51</v>
      </c>
      <c r="L845">
        <f t="shared" si="42"/>
        <v>28</v>
      </c>
      <c r="M845">
        <v>0</v>
      </c>
      <c r="N845">
        <f>SUMIFS('Rugby Union - Intl Results'!U:U,'Rugby Union - Intl Results'!B:B,E845,'Rugby Union - Intl Results'!H:H,B845)</f>
        <v>1</v>
      </c>
      <c r="Q845" t="s">
        <v>30</v>
      </c>
      <c r="R845" t="s">
        <v>30</v>
      </c>
      <c r="U845" s="95"/>
      <c r="V845" s="95"/>
      <c r="W845" s="95"/>
    </row>
    <row r="846" spans="1:23" x14ac:dyDescent="0.25">
      <c r="A846">
        <v>2019</v>
      </c>
      <c r="B846" t="s">
        <v>2640</v>
      </c>
      <c r="C846" t="s">
        <v>210</v>
      </c>
      <c r="E846" t="s">
        <v>1821</v>
      </c>
      <c r="F846" s="97">
        <f>G846*4+H846*2+M846+SUMIFS('Rugby Union - Intl Results'!U:U,'Rugby Union - Intl Results'!B:B,E846,'Rugby Union - Intl Results'!H:H,B846)+IF(G846=5,3,0)</f>
        <v>11</v>
      </c>
      <c r="G846">
        <f>COUNTIFS('Rugby Union - Intl Results'!B:B,E846,'Rugby Union - Intl Results'!H:H,B846,'Rugby Union - Intl Results'!C:C,"W",'Rugby Union - Intl Results'!J:J,C846)</f>
        <v>2</v>
      </c>
      <c r="H846">
        <f>COUNTIFS('Rugby Union - Intl Results'!B:B,E846,'Rugby Union - Intl Results'!H:H,B846,'Rugby Union - Intl Results'!C:C,"D",'Rugby Union - Intl Results'!J:J,C846)</f>
        <v>0</v>
      </c>
      <c r="I846">
        <f>COUNTIFS('Rugby Union - Intl Results'!B:B,E846,'Rugby Union - Intl Results'!H:H,B846,'Rugby Union - Intl Results'!C:C,"L",'Rugby Union - Intl Results'!J:J,C846)</f>
        <v>2</v>
      </c>
      <c r="J846">
        <f>SUMIFS('Rugby Union - Intl Results'!E:E,'Rugby Union - Intl Results'!B:B,E846,'Rugby Union - Intl Results'!H:H,B846,'Rugby Union - Intl Results'!J:J,C846)</f>
        <v>106</v>
      </c>
      <c r="K846">
        <f>SUMIFS('Rugby Union - Intl Results'!F:F,'Rugby Union - Intl Results'!B:B,E846,'Rugby Union - Intl Results'!H:H,B846,'Rugby Union - Intl Results'!J:J,C846)</f>
        <v>91</v>
      </c>
      <c r="L846">
        <f t="shared" si="42"/>
        <v>15</v>
      </c>
      <c r="M846">
        <v>2</v>
      </c>
      <c r="N846">
        <f>SUMIFS('Rugby Union - Intl Results'!U:U,'Rugby Union - Intl Results'!B:B,E846,'Rugby Union - Intl Results'!H:H,B846)</f>
        <v>1</v>
      </c>
      <c r="Q846" t="s">
        <v>30</v>
      </c>
      <c r="U846" s="95"/>
      <c r="V846" s="95"/>
      <c r="W846" s="95"/>
    </row>
    <row r="847" spans="1:23" x14ac:dyDescent="0.25">
      <c r="A847">
        <v>2019</v>
      </c>
      <c r="B847" t="s">
        <v>2640</v>
      </c>
      <c r="C847" t="s">
        <v>210</v>
      </c>
      <c r="E847" t="s">
        <v>2631</v>
      </c>
      <c r="F847" s="97">
        <f>G847*4+H847*2+M847+SUMIFS('Rugby Union - Intl Results'!U:U,'Rugby Union - Intl Results'!B:B,E847,'Rugby Union - Intl Results'!H:H,B847)+IF(G847=5,3,0)</f>
        <v>6</v>
      </c>
      <c r="G847">
        <f>COUNTIFS('Rugby Union - Intl Results'!B:B,E847,'Rugby Union - Intl Results'!H:H,B847,'Rugby Union - Intl Results'!C:C,"W",'Rugby Union - Intl Results'!J:J,C847)</f>
        <v>1</v>
      </c>
      <c r="H847">
        <f>COUNTIFS('Rugby Union - Intl Results'!B:B,E847,'Rugby Union - Intl Results'!H:H,B847,'Rugby Union - Intl Results'!C:C,"D",'Rugby Union - Intl Results'!J:J,C847)</f>
        <v>0</v>
      </c>
      <c r="I847">
        <f>COUNTIFS('Rugby Union - Intl Results'!B:B,E847,'Rugby Union - Intl Results'!H:H,B847,'Rugby Union - Intl Results'!C:C,"L",'Rugby Union - Intl Results'!J:J,C847)</f>
        <v>3</v>
      </c>
      <c r="J847">
        <f>SUMIFS('Rugby Union - Intl Results'!E:E,'Rugby Union - Intl Results'!B:B,E847,'Rugby Union - Intl Results'!H:H,B847,'Rugby Union - Intl Results'!J:J,C847)</f>
        <v>67</v>
      </c>
      <c r="K847">
        <f>SUMIFS('Rugby Union - Intl Results'!F:F,'Rugby Union - Intl Results'!B:B,E847,'Rugby Union - Intl Results'!H:H,B847,'Rugby Union - Intl Results'!J:J,C847)</f>
        <v>105</v>
      </c>
      <c r="L847">
        <f t="shared" si="42"/>
        <v>-38</v>
      </c>
      <c r="M847">
        <v>1</v>
      </c>
      <c r="N847">
        <f>SUMIFS('Rugby Union - Intl Results'!U:U,'Rugby Union - Intl Results'!B:B,E847,'Rugby Union - Intl Results'!H:H,B847)</f>
        <v>1</v>
      </c>
      <c r="Q847" t="s">
        <v>30</v>
      </c>
      <c r="U847" s="95"/>
      <c r="V847" s="95"/>
      <c r="W847" s="95"/>
    </row>
    <row r="848" spans="1:23" x14ac:dyDescent="0.25">
      <c r="A848">
        <v>2019</v>
      </c>
      <c r="B848" t="s">
        <v>2640</v>
      </c>
      <c r="C848" t="s">
        <v>210</v>
      </c>
      <c r="E848" t="s">
        <v>660</v>
      </c>
      <c r="F848" s="97">
        <f>G848*4+H848*2+M848+SUMIFS('Rugby Union - Intl Results'!U:U,'Rugby Union - Intl Results'!B:B,E848,'Rugby Union - Intl Results'!H:H,B848)+IF(G848=5,3,0)</f>
        <v>0</v>
      </c>
      <c r="G848">
        <f>COUNTIFS('Rugby Union - Intl Results'!B:B,E848,'Rugby Union - Intl Results'!H:H,B848,'Rugby Union - Intl Results'!C:C,"W",'Rugby Union - Intl Results'!J:J,C848)</f>
        <v>0</v>
      </c>
      <c r="H848">
        <f>COUNTIFS('Rugby Union - Intl Results'!B:B,E848,'Rugby Union - Intl Results'!H:H,B848,'Rugby Union - Intl Results'!C:C,"D",'Rugby Union - Intl Results'!J:J,C848)</f>
        <v>0</v>
      </c>
      <c r="I848">
        <f>COUNTIFS('Rugby Union - Intl Results'!B:B,E848,'Rugby Union - Intl Results'!H:H,B848,'Rugby Union - Intl Results'!C:C,"L",'Rugby Union - Intl Results'!J:J,C848)</f>
        <v>4</v>
      </c>
      <c r="J848">
        <f>SUMIFS('Rugby Union - Intl Results'!E:E,'Rugby Union - Intl Results'!B:B,E848,'Rugby Union - Intl Results'!H:H,B848,'Rugby Union - Intl Results'!J:J,C848)</f>
        <v>52</v>
      </c>
      <c r="K848">
        <f>SUMIFS('Rugby Union - Intl Results'!F:F,'Rugby Union - Intl Results'!B:B,E848,'Rugby Union - Intl Results'!H:H,B848,'Rugby Union - Intl Results'!J:J,C848)</f>
        <v>156</v>
      </c>
      <c r="L848">
        <f t="shared" si="42"/>
        <v>-104</v>
      </c>
      <c r="M848">
        <v>0</v>
      </c>
      <c r="N848">
        <f>SUMIFS('Rugby Union - Intl Results'!U:U,'Rugby Union - Intl Results'!B:B,E848,'Rugby Union - Intl Results'!H:H,B848)</f>
        <v>0</v>
      </c>
      <c r="Q848" t="s">
        <v>30</v>
      </c>
      <c r="U848" s="95"/>
      <c r="V848" s="95"/>
      <c r="W848" s="95"/>
    </row>
    <row r="849" spans="1:23" x14ac:dyDescent="0.25">
      <c r="A849">
        <v>2019</v>
      </c>
      <c r="B849" t="s">
        <v>2640</v>
      </c>
      <c r="C849" t="s">
        <v>207</v>
      </c>
      <c r="E849" t="s">
        <v>1264</v>
      </c>
      <c r="F849" s="97">
        <f>G849*4+H849*2+M849+SUMIFS('Rugby Union - Intl Results'!U:U,'Rugby Union - Intl Results'!B:B,E849,'Rugby Union - Intl Results'!H:H,B849)+IF(G849=5,3,0)</f>
        <v>19</v>
      </c>
      <c r="G849">
        <f>COUNTIFS('Rugby Union - Intl Results'!B:B,E849,'Rugby Union - Intl Results'!H:H,B849,'Rugby Union - Intl Results'!C:C,"W",'Rugby Union - Intl Results'!J:J,C849)</f>
        <v>4</v>
      </c>
      <c r="H849">
        <f>COUNTIFS('Rugby Union - Intl Results'!B:B,E849,'Rugby Union - Intl Results'!H:H,B849,'Rugby Union - Intl Results'!C:C,"D",'Rugby Union - Intl Results'!J:J,C849)</f>
        <v>0</v>
      </c>
      <c r="I849">
        <f>COUNTIFS('Rugby Union - Intl Results'!B:B,E849,'Rugby Union - Intl Results'!H:H,B849,'Rugby Union - Intl Results'!C:C,"L",'Rugby Union - Intl Results'!J:J,C849)</f>
        <v>0</v>
      </c>
      <c r="J849">
        <f>SUMIFS('Rugby Union - Intl Results'!E:E,'Rugby Union - Intl Results'!B:B,E849,'Rugby Union - Intl Results'!H:H,B849,'Rugby Union - Intl Results'!J:J,C849)</f>
        <v>136</v>
      </c>
      <c r="K849">
        <f>SUMIFS('Rugby Union - Intl Results'!F:F,'Rugby Union - Intl Results'!B:B,E849,'Rugby Union - Intl Results'!H:H,B849,'Rugby Union - Intl Results'!J:J,C849)</f>
        <v>69</v>
      </c>
      <c r="L849">
        <f t="shared" si="42"/>
        <v>67</v>
      </c>
      <c r="M849">
        <v>2</v>
      </c>
      <c r="N849">
        <f>SUMIFS('Rugby Union - Intl Results'!U:U,'Rugby Union - Intl Results'!B:B,E849,'Rugby Union - Intl Results'!H:H,B849)</f>
        <v>1</v>
      </c>
      <c r="Q849" t="s">
        <v>30</v>
      </c>
      <c r="R849" t="s">
        <v>30</v>
      </c>
      <c r="S849" t="s">
        <v>30</v>
      </c>
      <c r="U849" s="95"/>
      <c r="V849" s="95"/>
      <c r="W849" s="95"/>
    </row>
    <row r="850" spans="1:23" x14ac:dyDescent="0.25">
      <c r="A850">
        <v>2019</v>
      </c>
      <c r="B850" t="s">
        <v>2640</v>
      </c>
      <c r="C850" t="s">
        <v>207</v>
      </c>
      <c r="E850" t="s">
        <v>1824</v>
      </c>
      <c r="F850" s="97">
        <f>G850*4+H850*2+M850+SUMIFS('Rugby Union - Intl Results'!U:U,'Rugby Union - Intl Results'!B:B,E850,'Rugby Union - Intl Results'!H:H,B850)+IF(G850=5,3,0)</f>
        <v>16</v>
      </c>
      <c r="G850">
        <f>COUNTIFS('Rugby Union - Intl Results'!B:B,E850,'Rugby Union - Intl Results'!H:H,B850,'Rugby Union - Intl Results'!C:C,"W",'Rugby Union - Intl Results'!J:J,C850)</f>
        <v>3</v>
      </c>
      <c r="H850">
        <f>COUNTIFS('Rugby Union - Intl Results'!B:B,E850,'Rugby Union - Intl Results'!H:H,B850,'Rugby Union - Intl Results'!C:C,"D",'Rugby Union - Intl Results'!J:J,C850)</f>
        <v>0</v>
      </c>
      <c r="I850">
        <f>COUNTIFS('Rugby Union - Intl Results'!B:B,E850,'Rugby Union - Intl Results'!H:H,B850,'Rugby Union - Intl Results'!C:C,"L",'Rugby Union - Intl Results'!J:J,C850)</f>
        <v>1</v>
      </c>
      <c r="J850">
        <f>SUMIFS('Rugby Union - Intl Results'!E:E,'Rugby Union - Intl Results'!B:B,E850,'Rugby Union - Intl Results'!H:H,B850,'Rugby Union - Intl Results'!J:J,C850)</f>
        <v>136</v>
      </c>
      <c r="K850">
        <f>SUMIFS('Rugby Union - Intl Results'!F:F,'Rugby Union - Intl Results'!B:B,E850,'Rugby Union - Intl Results'!H:H,B850,'Rugby Union - Intl Results'!J:J,C850)</f>
        <v>68</v>
      </c>
      <c r="L850">
        <f t="shared" si="42"/>
        <v>68</v>
      </c>
      <c r="M850">
        <v>3</v>
      </c>
      <c r="N850">
        <f>SUMIFS('Rugby Union - Intl Results'!U:U,'Rugby Union - Intl Results'!B:B,E850,'Rugby Union - Intl Results'!H:H,B850)</f>
        <v>1</v>
      </c>
      <c r="Q850" t="s">
        <v>30</v>
      </c>
      <c r="R850" t="s">
        <v>30</v>
      </c>
      <c r="U850" s="95"/>
      <c r="V850" s="95"/>
      <c r="W850" s="95"/>
    </row>
    <row r="851" spans="1:23" x14ac:dyDescent="0.25">
      <c r="A851">
        <v>2019</v>
      </c>
      <c r="B851" t="s">
        <v>2640</v>
      </c>
      <c r="C851" t="s">
        <v>207</v>
      </c>
      <c r="E851" t="s">
        <v>1817</v>
      </c>
      <c r="F851" s="97">
        <f>G851*4+H851*2+M851+SUMIFS('Rugby Union - Intl Results'!U:U,'Rugby Union - Intl Results'!B:B,E851,'Rugby Union - Intl Results'!H:H,B851)+IF(G851=5,3,0)</f>
        <v>7</v>
      </c>
      <c r="G851">
        <f>COUNTIFS('Rugby Union - Intl Results'!B:B,E851,'Rugby Union - Intl Results'!H:H,B851,'Rugby Union - Intl Results'!C:C,"W",'Rugby Union - Intl Results'!J:J,C851)</f>
        <v>1</v>
      </c>
      <c r="H851">
        <f>COUNTIFS('Rugby Union - Intl Results'!B:B,E851,'Rugby Union - Intl Results'!H:H,B851,'Rugby Union - Intl Results'!C:C,"D",'Rugby Union - Intl Results'!J:J,C851)</f>
        <v>0</v>
      </c>
      <c r="I851">
        <f>COUNTIFS('Rugby Union - Intl Results'!B:B,E851,'Rugby Union - Intl Results'!H:H,B851,'Rugby Union - Intl Results'!C:C,"L",'Rugby Union - Intl Results'!J:J,C851)</f>
        <v>3</v>
      </c>
      <c r="J851">
        <f>SUMIFS('Rugby Union - Intl Results'!E:E,'Rugby Union - Intl Results'!B:B,E851,'Rugby Union - Intl Results'!H:H,B851,'Rugby Union - Intl Results'!J:J,C851)</f>
        <v>110</v>
      </c>
      <c r="K851">
        <f>SUMIFS('Rugby Union - Intl Results'!F:F,'Rugby Union - Intl Results'!B:B,E851,'Rugby Union - Intl Results'!H:H,B851,'Rugby Union - Intl Results'!J:J,C851)</f>
        <v>108</v>
      </c>
      <c r="L851">
        <f t="shared" si="42"/>
        <v>2</v>
      </c>
      <c r="M851">
        <v>2</v>
      </c>
      <c r="N851">
        <f>SUMIFS('Rugby Union - Intl Results'!U:U,'Rugby Union - Intl Results'!B:B,E851,'Rugby Union - Intl Results'!H:H,B851)</f>
        <v>1</v>
      </c>
      <c r="Q851" t="s">
        <v>30</v>
      </c>
      <c r="U851" s="95"/>
      <c r="V851" s="95"/>
      <c r="W851" s="95"/>
    </row>
    <row r="852" spans="1:23" x14ac:dyDescent="0.25">
      <c r="A852">
        <v>2019</v>
      </c>
      <c r="B852" t="s">
        <v>2640</v>
      </c>
      <c r="C852" t="s">
        <v>207</v>
      </c>
      <c r="E852" t="s">
        <v>382</v>
      </c>
      <c r="F852" s="97">
        <f>G852*4+H852*2+M852+SUMIFS('Rugby Union - Intl Results'!U:U,'Rugby Union - Intl Results'!B:B,E852,'Rugby Union - Intl Results'!H:H,B852)+IF(G852=5,3,0)</f>
        <v>5</v>
      </c>
      <c r="G852">
        <f>COUNTIFS('Rugby Union - Intl Results'!B:B,E852,'Rugby Union - Intl Results'!H:H,B852,'Rugby Union - Intl Results'!C:C,"W",'Rugby Union - Intl Results'!J:J,C852)</f>
        <v>1</v>
      </c>
      <c r="H852">
        <f>COUNTIFS('Rugby Union - Intl Results'!B:B,E852,'Rugby Union - Intl Results'!H:H,B852,'Rugby Union - Intl Results'!C:C,"D",'Rugby Union - Intl Results'!J:J,C852)</f>
        <v>0</v>
      </c>
      <c r="I852">
        <f>COUNTIFS('Rugby Union - Intl Results'!B:B,E852,'Rugby Union - Intl Results'!H:H,B852,'Rugby Union - Intl Results'!C:C,"L",'Rugby Union - Intl Results'!J:J,C852)</f>
        <v>3</v>
      </c>
      <c r="J852">
        <f>SUMIFS('Rugby Union - Intl Results'!E:E,'Rugby Union - Intl Results'!B:B,E852,'Rugby Union - Intl Results'!H:H,B852,'Rugby Union - Intl Results'!J:J,C852)</f>
        <v>65</v>
      </c>
      <c r="K852">
        <f>SUMIFS('Rugby Union - Intl Results'!F:F,'Rugby Union - Intl Results'!B:B,E852,'Rugby Union - Intl Results'!H:H,B852,'Rugby Union - Intl Results'!J:J,C852)</f>
        <v>122</v>
      </c>
      <c r="L852">
        <f t="shared" si="42"/>
        <v>-57</v>
      </c>
      <c r="M852">
        <v>1</v>
      </c>
      <c r="N852">
        <f>SUMIFS('Rugby Union - Intl Results'!U:U,'Rugby Union - Intl Results'!B:B,E852,'Rugby Union - Intl Results'!H:H,B852)</f>
        <v>0</v>
      </c>
      <c r="Q852" t="s">
        <v>30</v>
      </c>
      <c r="U852" s="95"/>
      <c r="V852" s="95"/>
      <c r="W852" s="95"/>
    </row>
    <row r="853" spans="1:23" x14ac:dyDescent="0.25">
      <c r="A853">
        <v>2019</v>
      </c>
      <c r="B853" t="s">
        <v>2640</v>
      </c>
      <c r="C853" t="s">
        <v>207</v>
      </c>
      <c r="E853" t="s">
        <v>2635</v>
      </c>
      <c r="F853" s="97">
        <f>G853*4+H853*2+M853+SUMIFS('Rugby Union - Intl Results'!U:U,'Rugby Union - Intl Results'!B:B,E853,'Rugby Union - Intl Results'!H:H,B853)+IF(G853=5,3,0)</f>
        <v>4</v>
      </c>
      <c r="G853">
        <f>COUNTIFS('Rugby Union - Intl Results'!B:B,E853,'Rugby Union - Intl Results'!H:H,B853,'Rugby Union - Intl Results'!C:C,"W",'Rugby Union - Intl Results'!J:J,C853)</f>
        <v>1</v>
      </c>
      <c r="H853">
        <f>COUNTIFS('Rugby Union - Intl Results'!B:B,E853,'Rugby Union - Intl Results'!H:H,B853,'Rugby Union - Intl Results'!C:C,"D",'Rugby Union - Intl Results'!J:J,C853)</f>
        <v>0</v>
      </c>
      <c r="I853">
        <f>COUNTIFS('Rugby Union - Intl Results'!B:B,E853,'Rugby Union - Intl Results'!H:H,B853,'Rugby Union - Intl Results'!C:C,"L",'Rugby Union - Intl Results'!J:J,C853)</f>
        <v>3</v>
      </c>
      <c r="J853">
        <f>SUMIFS('Rugby Union - Intl Results'!E:E,'Rugby Union - Intl Results'!B:B,E853,'Rugby Union - Intl Results'!H:H,B853,'Rugby Union - Intl Results'!J:J,C853)</f>
        <v>60</v>
      </c>
      <c r="K853">
        <f>SUMIFS('Rugby Union - Intl Results'!F:F,'Rugby Union - Intl Results'!B:B,E853,'Rugby Union - Intl Results'!H:H,B853,'Rugby Union - Intl Results'!J:J,C853)</f>
        <v>140</v>
      </c>
      <c r="L853">
        <f t="shared" si="42"/>
        <v>-80</v>
      </c>
      <c r="M853">
        <v>0</v>
      </c>
      <c r="N853">
        <f>SUMIFS('Rugby Union - Intl Results'!U:U,'Rugby Union - Intl Results'!B:B,E853,'Rugby Union - Intl Results'!H:H,B853)</f>
        <v>0</v>
      </c>
      <c r="Q853" t="s">
        <v>30</v>
      </c>
      <c r="U853" s="95"/>
      <c r="V853" s="95"/>
      <c r="W853" s="95"/>
    </row>
    <row r="854" spans="1:23" x14ac:dyDescent="0.25">
      <c r="A854">
        <v>2019</v>
      </c>
      <c r="B854" t="s">
        <v>2797</v>
      </c>
      <c r="D854">
        <v>1</v>
      </c>
      <c r="E854" t="s">
        <v>1264</v>
      </c>
      <c r="F854" s="97">
        <f>G854*4+H854*2+M854+SUMIFS('Rugby Union - Intl Results'!U:U,'Rugby Union - Intl Results'!B:B,E854,'Rugby Union - Intl Results'!H:H,B854)+IF(G854=5,3,0)</f>
        <v>23</v>
      </c>
      <c r="G854">
        <f>COUNTIFS('Rugby Union - Intl Results'!B:B,E854,'Rugby Union - Intl Results'!H:H,B854,'Rugby Union - Intl Results'!C:C,"W")</f>
        <v>5</v>
      </c>
      <c r="H854">
        <f>COUNTIFS('Rugby Union - Intl Results'!B:B,E854,'Rugby Union - Intl Results'!H:H,B854,'Rugby Union - Intl Results'!C:C,"D")</f>
        <v>0</v>
      </c>
      <c r="I854">
        <f>COUNTIFS('Rugby Union - Intl Results'!B:B,E854,'Rugby Union - Intl Results'!H:H,B854,'Rugby Union - Intl Results'!C:C,"L")</f>
        <v>0</v>
      </c>
      <c r="J854">
        <f>SUMIFS('Rugby Union - Intl Results'!E:E,'Rugby Union - Intl Results'!B:B,E854,'Rugby Union - Intl Results'!H:H,B854)</f>
        <v>114</v>
      </c>
      <c r="K854">
        <f>SUMIFS('Rugby Union - Intl Results'!F:F,'Rugby Union - Intl Results'!B:B,E854,'Rugby Union - Intl Results'!H:H,B854)</f>
        <v>65</v>
      </c>
      <c r="L854">
        <f t="shared" si="42"/>
        <v>49</v>
      </c>
      <c r="M854">
        <v>0</v>
      </c>
      <c r="N854">
        <f>SUMIFS('Rugby Union - Intl Results'!U:U,'Rugby Union - Intl Results'!B:B,E854,'Rugby Union - Intl Results'!H:H,B854)</f>
        <v>0</v>
      </c>
      <c r="O854" t="s">
        <v>30</v>
      </c>
      <c r="U854" s="95" t="s">
        <v>30</v>
      </c>
      <c r="V854" s="95" t="s">
        <v>30</v>
      </c>
      <c r="W854" s="95" t="s">
        <v>30</v>
      </c>
    </row>
    <row r="855" spans="1:23" x14ac:dyDescent="0.25">
      <c r="A855">
        <v>2019</v>
      </c>
      <c r="B855" t="s">
        <v>2797</v>
      </c>
      <c r="D855">
        <v>2</v>
      </c>
      <c r="E855" t="s">
        <v>376</v>
      </c>
      <c r="F855" s="97">
        <f>G855*4+H855*2+M855+SUMIFS('Rugby Union - Intl Results'!U:U,'Rugby Union - Intl Results'!B:B,E855,'Rugby Union - Intl Results'!H:H,B855)+IF(G855=5,3,0)</f>
        <v>18</v>
      </c>
      <c r="G855">
        <f>COUNTIFS('Rugby Union - Intl Results'!B:B,E855,'Rugby Union - Intl Results'!H:H,B855,'Rugby Union - Intl Results'!C:C,"W")</f>
        <v>3</v>
      </c>
      <c r="H855">
        <f>COUNTIFS('Rugby Union - Intl Results'!B:B,E855,'Rugby Union - Intl Results'!H:H,B855,'Rugby Union - Intl Results'!C:C,"D")</f>
        <v>1</v>
      </c>
      <c r="I855">
        <f>COUNTIFS('Rugby Union - Intl Results'!B:B,E855,'Rugby Union - Intl Results'!H:H,B855,'Rugby Union - Intl Results'!C:C,"L")</f>
        <v>1</v>
      </c>
      <c r="J855">
        <f>SUMIFS('Rugby Union - Intl Results'!E:E,'Rugby Union - Intl Results'!B:B,E855,'Rugby Union - Intl Results'!H:H,B855)</f>
        <v>184</v>
      </c>
      <c r="K855">
        <f>SUMIFS('Rugby Union - Intl Results'!F:F,'Rugby Union - Intl Results'!B:B,E855,'Rugby Union - Intl Results'!H:H,B855)</f>
        <v>101</v>
      </c>
      <c r="L855">
        <f t="shared" si="42"/>
        <v>83</v>
      </c>
      <c r="M855">
        <v>4</v>
      </c>
      <c r="N855">
        <f>SUMIFS('Rugby Union - Intl Results'!U:U,'Rugby Union - Intl Results'!B:B,E855,'Rugby Union - Intl Results'!H:H,B855)</f>
        <v>0</v>
      </c>
      <c r="O855" t="s">
        <v>30</v>
      </c>
      <c r="U855" s="95"/>
      <c r="V855" s="95"/>
      <c r="W855" s="95"/>
    </row>
    <row r="856" spans="1:23" x14ac:dyDescent="0.25">
      <c r="A856">
        <v>2019</v>
      </c>
      <c r="B856" t="s">
        <v>2797</v>
      </c>
      <c r="D856">
        <v>3</v>
      </c>
      <c r="E856" t="s">
        <v>1825</v>
      </c>
      <c r="F856" s="97">
        <f>G856*4+H856*2+M856+SUMIFS('Rugby Union - Intl Results'!U:U,'Rugby Union - Intl Results'!B:B,E856,'Rugby Union - Intl Results'!H:H,B856)+IF(G856=5,3,0)</f>
        <v>14</v>
      </c>
      <c r="G856">
        <f>COUNTIFS('Rugby Union - Intl Results'!B:B,E856,'Rugby Union - Intl Results'!H:H,B856,'Rugby Union - Intl Results'!C:C,"W")</f>
        <v>3</v>
      </c>
      <c r="H856">
        <f>COUNTIFS('Rugby Union - Intl Results'!B:B,E856,'Rugby Union - Intl Results'!H:H,B856,'Rugby Union - Intl Results'!C:C,"D")</f>
        <v>0</v>
      </c>
      <c r="I856">
        <f>COUNTIFS('Rugby Union - Intl Results'!B:B,E856,'Rugby Union - Intl Results'!H:H,B856,'Rugby Union - Intl Results'!C:C,"L")</f>
        <v>2</v>
      </c>
      <c r="J856">
        <f>SUMIFS('Rugby Union - Intl Results'!E:E,'Rugby Union - Intl Results'!B:B,E856,'Rugby Union - Intl Results'!H:H,B856)</f>
        <v>101</v>
      </c>
      <c r="K856">
        <f>SUMIFS('Rugby Union - Intl Results'!F:F,'Rugby Union - Intl Results'!B:B,E856,'Rugby Union - Intl Results'!H:H,B856)</f>
        <v>100</v>
      </c>
      <c r="L856">
        <f t="shared" si="42"/>
        <v>1</v>
      </c>
      <c r="M856">
        <v>2</v>
      </c>
      <c r="N856">
        <f>SUMIFS('Rugby Union - Intl Results'!U:U,'Rugby Union - Intl Results'!B:B,E856,'Rugby Union - Intl Results'!H:H,B856)</f>
        <v>0</v>
      </c>
      <c r="O856" t="s">
        <v>30</v>
      </c>
      <c r="U856" s="95"/>
      <c r="V856" s="95"/>
      <c r="W856" s="95"/>
    </row>
    <row r="857" spans="1:23" x14ac:dyDescent="0.25">
      <c r="A857">
        <v>2019</v>
      </c>
      <c r="B857" t="s">
        <v>2797</v>
      </c>
      <c r="D857">
        <v>4</v>
      </c>
      <c r="E857" t="s">
        <v>164</v>
      </c>
      <c r="F857" s="97">
        <f>G857*4+H857*2+M857+SUMIFS('Rugby Union - Intl Results'!U:U,'Rugby Union - Intl Results'!B:B,E857,'Rugby Union - Intl Results'!H:H,B857)+IF(G857=5,3,0)</f>
        <v>10</v>
      </c>
      <c r="G857">
        <f>COUNTIFS('Rugby Union - Intl Results'!B:B,E857,'Rugby Union - Intl Results'!H:H,B857,'Rugby Union - Intl Results'!C:C,"W")</f>
        <v>2</v>
      </c>
      <c r="H857">
        <f>COUNTIFS('Rugby Union - Intl Results'!B:B,E857,'Rugby Union - Intl Results'!H:H,B857,'Rugby Union - Intl Results'!C:C,"D")</f>
        <v>0</v>
      </c>
      <c r="I857">
        <f>COUNTIFS('Rugby Union - Intl Results'!B:B,E857,'Rugby Union - Intl Results'!H:H,B857,'Rugby Union - Intl Results'!C:C,"L")</f>
        <v>3</v>
      </c>
      <c r="J857">
        <f>SUMIFS('Rugby Union - Intl Results'!E:E,'Rugby Union - Intl Results'!B:B,E857,'Rugby Union - Intl Results'!H:H,B857)</f>
        <v>93</v>
      </c>
      <c r="K857">
        <f>SUMIFS('Rugby Union - Intl Results'!F:F,'Rugby Union - Intl Results'!B:B,E857,'Rugby Union - Intl Results'!H:H,B857)</f>
        <v>118</v>
      </c>
      <c r="L857">
        <f t="shared" si="42"/>
        <v>-25</v>
      </c>
      <c r="M857">
        <v>1</v>
      </c>
      <c r="N857">
        <f>SUMIFS('Rugby Union - Intl Results'!U:U,'Rugby Union - Intl Results'!B:B,E857,'Rugby Union - Intl Results'!H:H,B857)</f>
        <v>1</v>
      </c>
      <c r="O857" t="s">
        <v>30</v>
      </c>
      <c r="U857" s="95"/>
      <c r="V857" s="95"/>
      <c r="W857" s="95"/>
    </row>
    <row r="858" spans="1:23" x14ac:dyDescent="0.25">
      <c r="A858">
        <v>2019</v>
      </c>
      <c r="B858" t="s">
        <v>2797</v>
      </c>
      <c r="D858">
        <v>5</v>
      </c>
      <c r="E858" t="s">
        <v>503</v>
      </c>
      <c r="F858" s="97">
        <f>G858*4+H858*2+M858+SUMIFS('Rugby Union - Intl Results'!U:U,'Rugby Union - Intl Results'!B:B,E858,'Rugby Union - Intl Results'!H:H,B858)+IF(G858=5,3,0)</f>
        <v>9</v>
      </c>
      <c r="G858">
        <f>COUNTIFS('Rugby Union - Intl Results'!B:B,E858,'Rugby Union - Intl Results'!H:H,B858,'Rugby Union - Intl Results'!C:C,"W")</f>
        <v>1</v>
      </c>
      <c r="H858">
        <f>COUNTIFS('Rugby Union - Intl Results'!B:B,E858,'Rugby Union - Intl Results'!H:H,B858,'Rugby Union - Intl Results'!C:C,"D")</f>
        <v>1</v>
      </c>
      <c r="I858">
        <f>COUNTIFS('Rugby Union - Intl Results'!B:B,E858,'Rugby Union - Intl Results'!H:H,B858,'Rugby Union - Intl Results'!C:C,"L")</f>
        <v>3</v>
      </c>
      <c r="J858">
        <f>SUMIFS('Rugby Union - Intl Results'!E:E,'Rugby Union - Intl Results'!B:B,E858,'Rugby Union - Intl Results'!H:H,B858)</f>
        <v>105</v>
      </c>
      <c r="K858">
        <f>SUMIFS('Rugby Union - Intl Results'!F:F,'Rugby Union - Intl Results'!B:B,E858,'Rugby Union - Intl Results'!H:H,B858)</f>
        <v>125</v>
      </c>
      <c r="L858">
        <f t="shared" si="42"/>
        <v>-20</v>
      </c>
      <c r="M858">
        <v>2</v>
      </c>
      <c r="N858">
        <f>SUMIFS('Rugby Union - Intl Results'!U:U,'Rugby Union - Intl Results'!B:B,E858,'Rugby Union - Intl Results'!H:H,B858)</f>
        <v>1</v>
      </c>
      <c r="O858" t="s">
        <v>30</v>
      </c>
      <c r="U858" s="95"/>
      <c r="V858" s="95"/>
      <c r="W858" s="95"/>
    </row>
    <row r="859" spans="1:23" x14ac:dyDescent="0.25">
      <c r="A859">
        <v>2019</v>
      </c>
      <c r="B859" t="s">
        <v>2797</v>
      </c>
      <c r="D859">
        <v>6</v>
      </c>
      <c r="E859" t="s">
        <v>171</v>
      </c>
      <c r="F859" s="97">
        <f>G859*4+H859*2+M859+SUMIFS('Rugby Union - Intl Results'!U:U,'Rugby Union - Intl Results'!B:B,E859,'Rugby Union - Intl Results'!H:H,B859)+IF(G859=5,3,0)</f>
        <v>0</v>
      </c>
      <c r="G859">
        <f>COUNTIFS('Rugby Union - Intl Results'!B:B,E859,'Rugby Union - Intl Results'!H:H,B859,'Rugby Union - Intl Results'!C:C,"W")</f>
        <v>0</v>
      </c>
      <c r="H859">
        <f>COUNTIFS('Rugby Union - Intl Results'!B:B,E859,'Rugby Union - Intl Results'!H:H,B859,'Rugby Union - Intl Results'!C:C,"D")</f>
        <v>0</v>
      </c>
      <c r="I859">
        <f>COUNTIFS('Rugby Union - Intl Results'!B:B,E859,'Rugby Union - Intl Results'!H:H,B859,'Rugby Union - Intl Results'!C:C,"L")</f>
        <v>5</v>
      </c>
      <c r="J859">
        <f>SUMIFS('Rugby Union - Intl Results'!E:E,'Rugby Union - Intl Results'!B:B,E859,'Rugby Union - Intl Results'!H:H,B859)</f>
        <v>79</v>
      </c>
      <c r="K859">
        <f>SUMIFS('Rugby Union - Intl Results'!F:F,'Rugby Union - Intl Results'!B:B,E859,'Rugby Union - Intl Results'!H:H,B859)</f>
        <v>167</v>
      </c>
      <c r="L859">
        <f t="shared" si="42"/>
        <v>-88</v>
      </c>
      <c r="M859">
        <v>0</v>
      </c>
      <c r="N859">
        <f>SUMIFS('Rugby Union - Intl Results'!U:U,'Rugby Union - Intl Results'!B:B,E859,'Rugby Union - Intl Results'!H:H,B859)</f>
        <v>0</v>
      </c>
      <c r="O859" t="s">
        <v>30</v>
      </c>
      <c r="U859" s="95"/>
      <c r="V859" s="95"/>
      <c r="W859" s="95"/>
    </row>
    <row r="860" spans="1:23" x14ac:dyDescent="0.25">
      <c r="A860">
        <v>2020</v>
      </c>
      <c r="B860" t="s">
        <v>2796</v>
      </c>
      <c r="D860">
        <v>1</v>
      </c>
      <c r="E860" t="s">
        <v>376</v>
      </c>
      <c r="F860" s="97">
        <f>G860*4+H860*2+M860+SUMIFS('Rugby Union - Intl Results'!U:U,'Rugby Union - Intl Results'!B:B,E860,'Rugby Union - Intl Results'!H:H,B860)+IF(G860=5,3,0)</f>
        <v>18</v>
      </c>
      <c r="G860">
        <f>COUNTIFS('Rugby Union - Intl Results'!B:B,E860,'Rugby Union - Intl Results'!H:H,B860,'Rugby Union - Intl Results'!C:C,"W")</f>
        <v>4</v>
      </c>
      <c r="H860">
        <f>COUNTIFS('Rugby Union - Intl Results'!B:B,E860,'Rugby Union - Intl Results'!H:H,B860,'Rugby Union - Intl Results'!C:C,"D")</f>
        <v>0</v>
      </c>
      <c r="I860">
        <f>COUNTIFS('Rugby Union - Intl Results'!B:B,E860,'Rugby Union - Intl Results'!H:H,B860,'Rugby Union - Intl Results'!C:C,"L")</f>
        <v>1</v>
      </c>
      <c r="J860">
        <f>SUMIFS('Rugby Union - Intl Results'!E:E,'Rugby Union - Intl Results'!B:B,E860,'Rugby Union - Intl Results'!H:H,B860)</f>
        <v>121</v>
      </c>
      <c r="K860">
        <f>SUMIFS('Rugby Union - Intl Results'!F:F,'Rugby Union - Intl Results'!B:B,E860,'Rugby Union - Intl Results'!H:H,B860)</f>
        <v>77</v>
      </c>
      <c r="L860">
        <f t="shared" si="42"/>
        <v>44</v>
      </c>
      <c r="M860">
        <v>1</v>
      </c>
      <c r="N860">
        <f>SUMIFS('Rugby Union - Intl Results'!U:U,'Rugby Union - Intl Results'!B:B,E860,'Rugby Union - Intl Results'!H:H,B860)</f>
        <v>1</v>
      </c>
      <c r="O860" t="s">
        <v>30</v>
      </c>
      <c r="U860" s="95" t="s">
        <v>30</v>
      </c>
      <c r="V860" s="95" t="s">
        <v>30</v>
      </c>
      <c r="W860" s="95"/>
    </row>
    <row r="861" spans="1:23" x14ac:dyDescent="0.25">
      <c r="A861">
        <v>2020</v>
      </c>
      <c r="B861" t="s">
        <v>2796</v>
      </c>
      <c r="D861">
        <v>2</v>
      </c>
      <c r="E861" t="s">
        <v>164</v>
      </c>
      <c r="F861" s="97">
        <f>G861*4+H861*2+M861+SUMIFS('Rugby Union - Intl Results'!U:U,'Rugby Union - Intl Results'!B:B,E861,'Rugby Union - Intl Results'!H:H,B861)+IF(G861=5,3,0)</f>
        <v>18</v>
      </c>
      <c r="G861">
        <f>COUNTIFS('Rugby Union - Intl Results'!B:B,E861,'Rugby Union - Intl Results'!H:H,B861,'Rugby Union - Intl Results'!C:C,"W")</f>
        <v>4</v>
      </c>
      <c r="H861">
        <f>COUNTIFS('Rugby Union - Intl Results'!B:B,E861,'Rugby Union - Intl Results'!H:H,B861,'Rugby Union - Intl Results'!C:C,"D")</f>
        <v>0</v>
      </c>
      <c r="I861">
        <f>COUNTIFS('Rugby Union - Intl Results'!B:B,E861,'Rugby Union - Intl Results'!H:H,B861,'Rugby Union - Intl Results'!C:C,"L")</f>
        <v>1</v>
      </c>
      <c r="J861">
        <f>SUMIFS('Rugby Union - Intl Results'!E:E,'Rugby Union - Intl Results'!B:B,E861,'Rugby Union - Intl Results'!H:H,B861)</f>
        <v>138</v>
      </c>
      <c r="K861">
        <f>SUMIFS('Rugby Union - Intl Results'!F:F,'Rugby Union - Intl Results'!B:B,E861,'Rugby Union - Intl Results'!H:H,B861)</f>
        <v>117</v>
      </c>
      <c r="L861">
        <f t="shared" si="42"/>
        <v>21</v>
      </c>
      <c r="M861">
        <v>2</v>
      </c>
      <c r="N861">
        <f>SUMIFS('Rugby Union - Intl Results'!U:U,'Rugby Union - Intl Results'!B:B,E861,'Rugby Union - Intl Results'!H:H,B861)</f>
        <v>0</v>
      </c>
      <c r="O861" t="s">
        <v>30</v>
      </c>
      <c r="U861" s="95"/>
      <c r="V861" s="95"/>
      <c r="W861" s="95"/>
    </row>
    <row r="862" spans="1:23" x14ac:dyDescent="0.25">
      <c r="A862">
        <v>2020</v>
      </c>
      <c r="B862" t="s">
        <v>2796</v>
      </c>
      <c r="D862">
        <v>3</v>
      </c>
      <c r="E862" t="s">
        <v>1825</v>
      </c>
      <c r="F862" s="97">
        <f>G862*4+H862*2+M862+SUMIFS('Rugby Union - Intl Results'!U:U,'Rugby Union - Intl Results'!B:B,E862,'Rugby Union - Intl Results'!H:H,B862)+IF(G862=5,3,0)</f>
        <v>14</v>
      </c>
      <c r="G862">
        <f>COUNTIFS('Rugby Union - Intl Results'!B:B,E862,'Rugby Union - Intl Results'!H:H,B862,'Rugby Union - Intl Results'!C:C,"W")</f>
        <v>3</v>
      </c>
      <c r="H862">
        <f>COUNTIFS('Rugby Union - Intl Results'!B:B,E862,'Rugby Union - Intl Results'!H:H,B862,'Rugby Union - Intl Results'!C:C,"D")</f>
        <v>0</v>
      </c>
      <c r="I862">
        <f>COUNTIFS('Rugby Union - Intl Results'!B:B,E862,'Rugby Union - Intl Results'!H:H,B862,'Rugby Union - Intl Results'!C:C,"L")</f>
        <v>2</v>
      </c>
      <c r="J862">
        <f>SUMIFS('Rugby Union - Intl Results'!E:E,'Rugby Union - Intl Results'!B:B,E862,'Rugby Union - Intl Results'!H:H,B862)</f>
        <v>132</v>
      </c>
      <c r="K862">
        <f>SUMIFS('Rugby Union - Intl Results'!F:F,'Rugby Union - Intl Results'!B:B,E862,'Rugby Union - Intl Results'!H:H,B862)</f>
        <v>102</v>
      </c>
      <c r="L862">
        <f t="shared" si="42"/>
        <v>30</v>
      </c>
      <c r="M862">
        <v>2</v>
      </c>
      <c r="N862">
        <f>SUMIFS('Rugby Union - Intl Results'!U:U,'Rugby Union - Intl Results'!B:B,E862,'Rugby Union - Intl Results'!H:H,B862)</f>
        <v>0</v>
      </c>
      <c r="O862" t="s">
        <v>30</v>
      </c>
      <c r="U862" s="95"/>
      <c r="V862" s="95"/>
      <c r="W862" s="95"/>
    </row>
    <row r="863" spans="1:23" x14ac:dyDescent="0.25">
      <c r="A863">
        <v>2020</v>
      </c>
      <c r="B863" t="s">
        <v>2796</v>
      </c>
      <c r="D863">
        <v>4</v>
      </c>
      <c r="E863" t="s">
        <v>503</v>
      </c>
      <c r="F863" s="97">
        <f>G863*4+H863*2+M863+SUMIFS('Rugby Union - Intl Results'!U:U,'Rugby Union - Intl Results'!B:B,E863,'Rugby Union - Intl Results'!H:H,B863)+IF(G863=5,3,0)</f>
        <v>14</v>
      </c>
      <c r="G863">
        <f>COUNTIFS('Rugby Union - Intl Results'!B:B,E863,'Rugby Union - Intl Results'!H:H,B863,'Rugby Union - Intl Results'!C:C,"W")</f>
        <v>3</v>
      </c>
      <c r="H863">
        <f>COUNTIFS('Rugby Union - Intl Results'!B:B,E863,'Rugby Union - Intl Results'!H:H,B863,'Rugby Union - Intl Results'!C:C,"D")</f>
        <v>0</v>
      </c>
      <c r="I863">
        <f>COUNTIFS('Rugby Union - Intl Results'!B:B,E863,'Rugby Union - Intl Results'!H:H,B863,'Rugby Union - Intl Results'!C:C,"L")</f>
        <v>2</v>
      </c>
      <c r="J863">
        <f>SUMIFS('Rugby Union - Intl Results'!E:E,'Rugby Union - Intl Results'!B:B,E863,'Rugby Union - Intl Results'!H:H,B863)</f>
        <v>77</v>
      </c>
      <c r="K863">
        <f>SUMIFS('Rugby Union - Intl Results'!F:F,'Rugby Union - Intl Results'!B:B,E863,'Rugby Union - Intl Results'!H:H,B863)</f>
        <v>59</v>
      </c>
      <c r="L863">
        <f t="shared" si="42"/>
        <v>18</v>
      </c>
      <c r="M863">
        <v>0</v>
      </c>
      <c r="N863">
        <f>SUMIFS('Rugby Union - Intl Results'!U:U,'Rugby Union - Intl Results'!B:B,E863,'Rugby Union - Intl Results'!H:H,B863)</f>
        <v>2</v>
      </c>
      <c r="O863" t="s">
        <v>30</v>
      </c>
      <c r="U863" s="95"/>
      <c r="V863" s="95"/>
      <c r="W863" s="95"/>
    </row>
    <row r="864" spans="1:23" x14ac:dyDescent="0.25">
      <c r="A864">
        <v>2020</v>
      </c>
      <c r="B864" t="s">
        <v>2796</v>
      </c>
      <c r="D864">
        <v>5</v>
      </c>
      <c r="E864" t="s">
        <v>1264</v>
      </c>
      <c r="F864" s="97">
        <f>G864*4+H864*2+M864+SUMIFS('Rugby Union - Intl Results'!U:U,'Rugby Union - Intl Results'!B:B,E864,'Rugby Union - Intl Results'!H:H,B864)+IF(G864=5,3,0)</f>
        <v>8</v>
      </c>
      <c r="G864">
        <f>COUNTIFS('Rugby Union - Intl Results'!B:B,E864,'Rugby Union - Intl Results'!H:H,B864,'Rugby Union - Intl Results'!C:C,"W")</f>
        <v>1</v>
      </c>
      <c r="H864">
        <f>COUNTIFS('Rugby Union - Intl Results'!B:B,E864,'Rugby Union - Intl Results'!H:H,B864,'Rugby Union - Intl Results'!C:C,"D")</f>
        <v>0</v>
      </c>
      <c r="I864">
        <f>COUNTIFS('Rugby Union - Intl Results'!B:B,E864,'Rugby Union - Intl Results'!H:H,B864,'Rugby Union - Intl Results'!C:C,"L")</f>
        <v>4</v>
      </c>
      <c r="J864">
        <f>SUMIFS('Rugby Union - Intl Results'!E:E,'Rugby Union - Intl Results'!B:B,E864,'Rugby Union - Intl Results'!H:H,B864)</f>
        <v>119</v>
      </c>
      <c r="K864">
        <f>SUMIFS('Rugby Union - Intl Results'!F:F,'Rugby Union - Intl Results'!B:B,E864,'Rugby Union - Intl Results'!H:H,B864)</f>
        <v>98</v>
      </c>
      <c r="L864">
        <f t="shared" si="42"/>
        <v>21</v>
      </c>
      <c r="M864">
        <v>1</v>
      </c>
      <c r="N864">
        <f>SUMIFS('Rugby Union - Intl Results'!U:U,'Rugby Union - Intl Results'!B:B,E864,'Rugby Union - Intl Results'!H:H,B864)</f>
        <v>3</v>
      </c>
      <c r="O864" t="s">
        <v>30</v>
      </c>
      <c r="U864" s="95"/>
      <c r="V864" s="95"/>
      <c r="W864" s="95"/>
    </row>
    <row r="865" spans="1:23" x14ac:dyDescent="0.25">
      <c r="A865">
        <v>2020</v>
      </c>
      <c r="B865" t="s">
        <v>2796</v>
      </c>
      <c r="D865">
        <v>6</v>
      </c>
      <c r="E865" t="s">
        <v>171</v>
      </c>
      <c r="F865" s="97">
        <f>G865*4+H865*2+M865+SUMIFS('Rugby Union - Intl Results'!U:U,'Rugby Union - Intl Results'!B:B,E865,'Rugby Union - Intl Results'!H:H,B865)+IF(G865=5,3,0)</f>
        <v>0</v>
      </c>
      <c r="G865">
        <f>COUNTIFS('Rugby Union - Intl Results'!B:B,E865,'Rugby Union - Intl Results'!H:H,B865,'Rugby Union - Intl Results'!C:C,"W")</f>
        <v>0</v>
      </c>
      <c r="H865">
        <f>COUNTIFS('Rugby Union - Intl Results'!B:B,E865,'Rugby Union - Intl Results'!H:H,B865,'Rugby Union - Intl Results'!C:C,"D")</f>
        <v>0</v>
      </c>
      <c r="I865">
        <f>COUNTIFS('Rugby Union - Intl Results'!B:B,E865,'Rugby Union - Intl Results'!H:H,B865,'Rugby Union - Intl Results'!C:C,"L")</f>
        <v>5</v>
      </c>
      <c r="J865">
        <f>SUMIFS('Rugby Union - Intl Results'!E:E,'Rugby Union - Intl Results'!B:B,E865,'Rugby Union - Intl Results'!H:H,B865)</f>
        <v>44</v>
      </c>
      <c r="K865">
        <f>SUMIFS('Rugby Union - Intl Results'!F:F,'Rugby Union - Intl Results'!B:B,E865,'Rugby Union - Intl Results'!H:H,B865)</f>
        <v>178</v>
      </c>
      <c r="L865">
        <f t="shared" si="42"/>
        <v>-134</v>
      </c>
      <c r="M865">
        <v>0</v>
      </c>
      <c r="N865">
        <f>SUMIFS('Rugby Union - Intl Results'!U:U,'Rugby Union - Intl Results'!B:B,E865,'Rugby Union - Intl Results'!H:H,B865)</f>
        <v>0</v>
      </c>
      <c r="O865" t="s">
        <v>30</v>
      </c>
      <c r="U865" s="95"/>
      <c r="V865" s="95"/>
      <c r="W865" s="95"/>
    </row>
    <row r="866" spans="1:23" x14ac:dyDescent="0.25">
      <c r="A866">
        <v>2020</v>
      </c>
      <c r="B866" t="s">
        <v>2756</v>
      </c>
      <c r="D866">
        <v>1</v>
      </c>
      <c r="E866" t="s">
        <v>1787</v>
      </c>
      <c r="F866" s="97">
        <f>G866*4+H866*2+M866+SUMIFS('Rugby Union - Intl Results'!U:U,'Rugby Union - Intl Results'!B:B,E866,'Rugby Union - Intl Results'!H:H,B866)+IF(G866=5,3,0)</f>
        <v>11</v>
      </c>
      <c r="G866">
        <f>COUNTIFS('Rugby Union - Intl Results'!B:B,E866,'Rugby Union - Intl Results'!H:H,B866,'Rugby Union - Intl Results'!C:C,"W")</f>
        <v>2</v>
      </c>
      <c r="H866">
        <f>COUNTIFS('Rugby Union - Intl Results'!B:B,E866,'Rugby Union - Intl Results'!H:H,B866,'Rugby Union - Intl Results'!C:C,"D")</f>
        <v>0</v>
      </c>
      <c r="I866">
        <f>COUNTIFS('Rugby Union - Intl Results'!B:B,E866,'Rugby Union - Intl Results'!H:H,B866,'Rugby Union - Intl Results'!C:C,"L")</f>
        <v>2</v>
      </c>
      <c r="J866">
        <f>SUMIFS('Rugby Union - Intl Results'!E:E,'Rugby Union - Intl Results'!B:B,E866,'Rugby Union - Intl Results'!H:H,B866)</f>
        <v>118</v>
      </c>
      <c r="K866">
        <f>SUMIFS('Rugby Union - Intl Results'!F:F,'Rugby Union - Intl Results'!B:B,E866,'Rugby Union - Intl Results'!H:H,B866)</f>
        <v>54</v>
      </c>
      <c r="L866">
        <f t="shared" si="42"/>
        <v>64</v>
      </c>
      <c r="M866">
        <v>2</v>
      </c>
      <c r="N866">
        <f>SUMIFS('Rugby Union - Intl Results'!U:U,'Rugby Union - Intl Results'!B:B,E866,'Rugby Union - Intl Results'!H:H,B866)</f>
        <v>1</v>
      </c>
      <c r="P866" t="s">
        <v>30</v>
      </c>
      <c r="U866" s="95" t="s">
        <v>30</v>
      </c>
      <c r="V866" s="95"/>
      <c r="W866" s="95"/>
    </row>
    <row r="867" spans="1:23" x14ac:dyDescent="0.25">
      <c r="A867">
        <v>2020</v>
      </c>
      <c r="B867" t="s">
        <v>2756</v>
      </c>
      <c r="D867">
        <v>2</v>
      </c>
      <c r="E867" t="s">
        <v>1821</v>
      </c>
      <c r="F867" s="97">
        <f>G867*4+H867*2+M867+SUMIFS('Rugby Union - Intl Results'!U:U,'Rugby Union - Intl Results'!B:B,E867,'Rugby Union - Intl Results'!H:H,B867)+IF(G867=5,3,0)</f>
        <v>8</v>
      </c>
      <c r="G867">
        <f>COUNTIFS('Rugby Union - Intl Results'!B:B,E867,'Rugby Union - Intl Results'!H:H,B867,'Rugby Union - Intl Results'!C:C,"W")</f>
        <v>1</v>
      </c>
      <c r="H867">
        <f>COUNTIFS('Rugby Union - Intl Results'!B:B,E867,'Rugby Union - Intl Results'!H:H,B867,'Rugby Union - Intl Results'!C:C,"D")</f>
        <v>2</v>
      </c>
      <c r="I867">
        <f>COUNTIFS('Rugby Union - Intl Results'!B:B,E867,'Rugby Union - Intl Results'!H:H,B867,'Rugby Union - Intl Results'!C:C,"L")</f>
        <v>1</v>
      </c>
      <c r="J867">
        <f>SUMIFS('Rugby Union - Intl Results'!E:E,'Rugby Union - Intl Results'!B:B,E867,'Rugby Union - Intl Results'!H:H,B867)</f>
        <v>56</v>
      </c>
      <c r="K867">
        <f>SUMIFS('Rugby Union - Intl Results'!F:F,'Rugby Union - Intl Results'!B:B,E867,'Rugby Union - Intl Results'!H:H,B867)</f>
        <v>84</v>
      </c>
      <c r="L867">
        <f t="shared" si="42"/>
        <v>-28</v>
      </c>
      <c r="M867">
        <v>0</v>
      </c>
      <c r="N867">
        <f>SUMIFS('Rugby Union - Intl Results'!U:U,'Rugby Union - Intl Results'!B:B,E867,'Rugby Union - Intl Results'!H:H,B867)</f>
        <v>0</v>
      </c>
      <c r="P867" t="s">
        <v>30</v>
      </c>
      <c r="U867" s="95"/>
      <c r="V867" s="95"/>
      <c r="W867" s="95"/>
    </row>
    <row r="868" spans="1:23" x14ac:dyDescent="0.25">
      <c r="A868">
        <v>2020</v>
      </c>
      <c r="B868" t="s">
        <v>2756</v>
      </c>
      <c r="D868">
        <v>3</v>
      </c>
      <c r="E868" t="s">
        <v>1824</v>
      </c>
      <c r="F868" s="97">
        <f>G868*4+H868*2+M868+SUMIFS('Rugby Union - Intl Results'!U:U,'Rugby Union - Intl Results'!B:B,E868,'Rugby Union - Intl Results'!H:H,B868)+IF(G868=5,3,0)</f>
        <v>8</v>
      </c>
      <c r="G868">
        <f>COUNTIFS('Rugby Union - Intl Results'!B:B,E868,'Rugby Union - Intl Results'!H:H,B868,'Rugby Union - Intl Results'!C:C,"W")</f>
        <v>1</v>
      </c>
      <c r="H868">
        <f>COUNTIFS('Rugby Union - Intl Results'!B:B,E868,'Rugby Union - Intl Results'!H:H,B868,'Rugby Union - Intl Results'!C:C,"D")</f>
        <v>2</v>
      </c>
      <c r="I868">
        <f>COUNTIFS('Rugby Union - Intl Results'!B:B,E868,'Rugby Union - Intl Results'!H:H,B868,'Rugby Union - Intl Results'!C:C,"L")</f>
        <v>1</v>
      </c>
      <c r="J868">
        <f>SUMIFS('Rugby Union - Intl Results'!E:E,'Rugby Union - Intl Results'!B:B,E868,'Rugby Union - Intl Results'!H:H,B868)</f>
        <v>60</v>
      </c>
      <c r="K868">
        <f>SUMIFS('Rugby Union - Intl Results'!F:F,'Rugby Union - Intl Results'!B:B,E868,'Rugby Union - Intl Results'!H:H,B868)</f>
        <v>96</v>
      </c>
      <c r="L868">
        <f t="shared" si="42"/>
        <v>-36</v>
      </c>
      <c r="M868">
        <v>0</v>
      </c>
      <c r="N868">
        <f>SUMIFS('Rugby Union - Intl Results'!U:U,'Rugby Union - Intl Results'!B:B,E868,'Rugby Union - Intl Results'!H:H,B868)</f>
        <v>0</v>
      </c>
      <c r="P868" t="s">
        <v>30</v>
      </c>
      <c r="U868" s="95"/>
      <c r="V868" s="95"/>
      <c r="W868" s="95"/>
    </row>
    <row r="869" spans="1:23" x14ac:dyDescent="0.25">
      <c r="A869">
        <v>2021</v>
      </c>
      <c r="B869" t="s">
        <v>2752</v>
      </c>
      <c r="D869">
        <v>1</v>
      </c>
      <c r="E869" t="s">
        <v>1787</v>
      </c>
      <c r="F869" s="97">
        <f>G869*4+H869*2+M869+SUMIFS('Rugby Union - Intl Results'!U:U,'Rugby Union - Intl Results'!B:B,E869,'Rugby Union - Intl Results'!H:H,B869)+IF(G869=5,3,0)</f>
        <v>28</v>
      </c>
      <c r="G869">
        <f>COUNTIFS('Rugby Union - Intl Results'!B:B,E869,'Rugby Union - Intl Results'!H:H,B869,'Rugby Union - Intl Results'!C:C,"W")</f>
        <v>5</v>
      </c>
      <c r="H869">
        <f>COUNTIFS('Rugby Union - Intl Results'!B:B,E869,'Rugby Union - Intl Results'!H:H,B869,'Rugby Union - Intl Results'!C:C,"D")</f>
        <v>0</v>
      </c>
      <c r="I869">
        <f>COUNTIFS('Rugby Union - Intl Results'!B:B,E869,'Rugby Union - Intl Results'!H:H,B869,'Rugby Union - Intl Results'!C:C,"L")</f>
        <v>1</v>
      </c>
      <c r="J869">
        <f>SUMIFS('Rugby Union - Intl Results'!E:E,'Rugby Union - Intl Results'!B:B,E869,'Rugby Union - Intl Results'!H:H,B869)</f>
        <v>218</v>
      </c>
      <c r="K869">
        <f>SUMIFS('Rugby Union - Intl Results'!F:F,'Rugby Union - Intl Results'!B:B,E869,'Rugby Union - Intl Results'!H:H,B869)</f>
        <v>104</v>
      </c>
      <c r="L869">
        <f t="shared" si="42"/>
        <v>114</v>
      </c>
      <c r="M869">
        <v>4</v>
      </c>
      <c r="N869">
        <f>SUMIFS('Rugby Union - Intl Results'!U:U,'Rugby Union - Intl Results'!B:B,E869,'Rugby Union - Intl Results'!H:H,B869)</f>
        <v>1</v>
      </c>
      <c r="P869" t="s">
        <v>30</v>
      </c>
      <c r="U869" s="95" t="s">
        <v>30</v>
      </c>
      <c r="V869" s="95"/>
      <c r="W869" s="95"/>
    </row>
    <row r="870" spans="1:23" x14ac:dyDescent="0.25">
      <c r="A870">
        <v>2021</v>
      </c>
      <c r="B870" t="s">
        <v>2752</v>
      </c>
      <c r="D870">
        <v>2</v>
      </c>
      <c r="E870" t="s">
        <v>1824</v>
      </c>
      <c r="F870" s="97">
        <f>G870*4+H870*2+M870+SUMIFS('Rugby Union - Intl Results'!U:U,'Rugby Union - Intl Results'!B:B,E870,'Rugby Union - Intl Results'!H:H,B870)+IF(G870=5,3,0)</f>
        <v>18</v>
      </c>
      <c r="G870">
        <f>COUNTIFS('Rugby Union - Intl Results'!B:B,E870,'Rugby Union - Intl Results'!H:H,B870,'Rugby Union - Intl Results'!C:C,"W")</f>
        <v>4</v>
      </c>
      <c r="H870">
        <f>COUNTIFS('Rugby Union - Intl Results'!B:B,E870,'Rugby Union - Intl Results'!H:H,B870,'Rugby Union - Intl Results'!C:C,"D")</f>
        <v>0</v>
      </c>
      <c r="I870">
        <f>COUNTIFS('Rugby Union - Intl Results'!B:B,E870,'Rugby Union - Intl Results'!H:H,B870,'Rugby Union - Intl Results'!C:C,"L")</f>
        <v>2</v>
      </c>
      <c r="J870">
        <f>SUMIFS('Rugby Union - Intl Results'!E:E,'Rugby Union - Intl Results'!B:B,E870,'Rugby Union - Intl Results'!H:H,B870)</f>
        <v>160</v>
      </c>
      <c r="K870">
        <f>SUMIFS('Rugby Union - Intl Results'!F:F,'Rugby Union - Intl Results'!B:B,E870,'Rugby Union - Intl Results'!H:H,B870)</f>
        <v>163</v>
      </c>
      <c r="L870">
        <f t="shared" si="42"/>
        <v>-3</v>
      </c>
      <c r="M870">
        <v>2</v>
      </c>
      <c r="N870">
        <f>SUMIFS('Rugby Union - Intl Results'!U:U,'Rugby Union - Intl Results'!B:B,E870,'Rugby Union - Intl Results'!H:H,B870)</f>
        <v>0</v>
      </c>
      <c r="P870" t="s">
        <v>30</v>
      </c>
      <c r="U870" s="95"/>
      <c r="V870" s="95"/>
      <c r="W870" s="95"/>
    </row>
    <row r="871" spans="1:23" x14ac:dyDescent="0.25">
      <c r="A871">
        <v>2021</v>
      </c>
      <c r="B871" t="s">
        <v>2752</v>
      </c>
      <c r="D871">
        <v>3</v>
      </c>
      <c r="E871" t="s">
        <v>1828</v>
      </c>
      <c r="F871" s="97">
        <f>G871*4+H871*2+M871+SUMIFS('Rugby Union - Intl Results'!U:U,'Rugby Union - Intl Results'!B:B,E871,'Rugby Union - Intl Results'!H:H,B871)+IF(G871=5,3,0)</f>
        <v>15</v>
      </c>
      <c r="G871">
        <f>COUNTIFS('Rugby Union - Intl Results'!B:B,E871,'Rugby Union - Intl Results'!H:H,B871,'Rugby Union - Intl Results'!C:C,"W")</f>
        <v>3</v>
      </c>
      <c r="H871">
        <f>COUNTIFS('Rugby Union - Intl Results'!B:B,E871,'Rugby Union - Intl Results'!H:H,B871,'Rugby Union - Intl Results'!C:C,"D")</f>
        <v>0</v>
      </c>
      <c r="I871">
        <f>COUNTIFS('Rugby Union - Intl Results'!B:B,E871,'Rugby Union - Intl Results'!H:H,B871,'Rugby Union - Intl Results'!C:C,"L")</f>
        <v>3</v>
      </c>
      <c r="J871">
        <f>SUMIFS('Rugby Union - Intl Results'!E:E,'Rugby Union - Intl Results'!B:B,E871,'Rugby Union - Intl Results'!H:H,B871)</f>
        <v>152</v>
      </c>
      <c r="K871">
        <f>SUMIFS('Rugby Union - Intl Results'!F:F,'Rugby Union - Intl Results'!B:B,E871,'Rugby Union - Intl Results'!H:H,B871)</f>
        <v>128</v>
      </c>
      <c r="L871">
        <f t="shared" si="42"/>
        <v>24</v>
      </c>
      <c r="M871">
        <v>1</v>
      </c>
      <c r="N871">
        <f>SUMIFS('Rugby Union - Intl Results'!U:U,'Rugby Union - Intl Results'!B:B,E871,'Rugby Union - Intl Results'!H:H,B871)</f>
        <v>2</v>
      </c>
      <c r="P871" t="s">
        <v>30</v>
      </c>
      <c r="U871" s="95"/>
      <c r="V871" s="95"/>
      <c r="W871" s="95"/>
    </row>
    <row r="872" spans="1:23" x14ac:dyDescent="0.25">
      <c r="A872">
        <v>2021</v>
      </c>
      <c r="B872" t="s">
        <v>2752</v>
      </c>
      <c r="D872">
        <v>4</v>
      </c>
      <c r="E872" t="s">
        <v>1821</v>
      </c>
      <c r="F872" s="97">
        <f>G872*4+H872*2+M872+SUMIFS('Rugby Union - Intl Results'!U:U,'Rugby Union - Intl Results'!B:B,E872,'Rugby Union - Intl Results'!H:H,B872)+IF(G872=5,3,0)</f>
        <v>0</v>
      </c>
      <c r="G872">
        <f>COUNTIFS('Rugby Union - Intl Results'!B:B,E872,'Rugby Union - Intl Results'!H:H,B872,'Rugby Union - Intl Results'!C:C,"W")</f>
        <v>0</v>
      </c>
      <c r="H872">
        <f>COUNTIFS('Rugby Union - Intl Results'!B:B,E872,'Rugby Union - Intl Results'!H:H,B872,'Rugby Union - Intl Results'!C:C,"D")</f>
        <v>0</v>
      </c>
      <c r="I872">
        <f>COUNTIFS('Rugby Union - Intl Results'!B:B,E872,'Rugby Union - Intl Results'!H:H,B872,'Rugby Union - Intl Results'!C:C,"L")</f>
        <v>6</v>
      </c>
      <c r="J872">
        <f>SUMIFS('Rugby Union - Intl Results'!E:E,'Rugby Union - Intl Results'!B:B,E872,'Rugby Union - Intl Results'!H:H,B872)</f>
        <v>60</v>
      </c>
      <c r="K872">
        <f>SUMIFS('Rugby Union - Intl Results'!F:F,'Rugby Union - Intl Results'!B:B,E872,'Rugby Union - Intl Results'!H:H,B872)</f>
        <v>195</v>
      </c>
      <c r="L872">
        <f t="shared" si="42"/>
        <v>-135</v>
      </c>
      <c r="M872">
        <v>0</v>
      </c>
      <c r="N872">
        <f>SUMIFS('Rugby Union - Intl Results'!U:U,'Rugby Union - Intl Results'!B:B,E872,'Rugby Union - Intl Results'!H:H,B872)</f>
        <v>0</v>
      </c>
      <c r="P872" t="s">
        <v>30</v>
      </c>
      <c r="U872" s="95"/>
      <c r="V872" s="95"/>
      <c r="W872" s="95"/>
    </row>
    <row r="873" spans="1:23" x14ac:dyDescent="0.25">
      <c r="A873">
        <v>2021</v>
      </c>
      <c r="B873" t="s">
        <v>2795</v>
      </c>
      <c r="D873">
        <v>1</v>
      </c>
      <c r="E873" t="s">
        <v>1264</v>
      </c>
      <c r="F873" s="97">
        <f>G873*4+H873*2+M873+SUMIFS('Rugby Union - Intl Results'!U:U,'Rugby Union - Intl Results'!B:B,E873,'Rugby Union - Intl Results'!H:H,B873)+IF(G873=5,3,0)</f>
        <v>20</v>
      </c>
      <c r="G873">
        <f>COUNTIFS('Rugby Union - Intl Results'!B:B,E873,'Rugby Union - Intl Results'!H:H,B873,'Rugby Union - Intl Results'!C:C,"W")</f>
        <v>4</v>
      </c>
      <c r="H873">
        <f>COUNTIFS('Rugby Union - Intl Results'!B:B,E873,'Rugby Union - Intl Results'!H:H,B873,'Rugby Union - Intl Results'!C:C,"D")</f>
        <v>0</v>
      </c>
      <c r="I873">
        <f>COUNTIFS('Rugby Union - Intl Results'!B:B,E873,'Rugby Union - Intl Results'!H:H,B873,'Rugby Union - Intl Results'!C:C,"L")</f>
        <v>1</v>
      </c>
      <c r="J873">
        <f>SUMIFS('Rugby Union - Intl Results'!E:E,'Rugby Union - Intl Results'!B:B,E873,'Rugby Union - Intl Results'!H:H,B873)</f>
        <v>164</v>
      </c>
      <c r="K873">
        <f>SUMIFS('Rugby Union - Intl Results'!F:F,'Rugby Union - Intl Results'!B:B,E873,'Rugby Union - Intl Results'!H:H,B873)</f>
        <v>103</v>
      </c>
      <c r="L873">
        <f t="shared" si="42"/>
        <v>61</v>
      </c>
      <c r="M873">
        <v>3</v>
      </c>
      <c r="N873">
        <f>SUMIFS('Rugby Union - Intl Results'!U:U,'Rugby Union - Intl Results'!B:B,E873,'Rugby Union - Intl Results'!H:H,B873)</f>
        <v>1</v>
      </c>
      <c r="O873" t="s">
        <v>30</v>
      </c>
      <c r="U873" s="95" t="s">
        <v>30</v>
      </c>
      <c r="V873" s="95" t="s">
        <v>30</v>
      </c>
      <c r="W873" s="95"/>
    </row>
    <row r="874" spans="1:23" x14ac:dyDescent="0.25">
      <c r="A874">
        <v>2021</v>
      </c>
      <c r="B874" t="s">
        <v>2795</v>
      </c>
      <c r="D874">
        <v>2</v>
      </c>
      <c r="E874" t="s">
        <v>164</v>
      </c>
      <c r="F874" s="97">
        <f>G874*4+H874*2+M874+SUMIFS('Rugby Union - Intl Results'!U:U,'Rugby Union - Intl Results'!B:B,E874,'Rugby Union - Intl Results'!H:H,B874)+IF(G874=5,3,0)</f>
        <v>16</v>
      </c>
      <c r="G874">
        <f>COUNTIFS('Rugby Union - Intl Results'!B:B,E874,'Rugby Union - Intl Results'!H:H,B874,'Rugby Union - Intl Results'!C:C,"W")</f>
        <v>3</v>
      </c>
      <c r="H874">
        <f>COUNTIFS('Rugby Union - Intl Results'!B:B,E874,'Rugby Union - Intl Results'!H:H,B874,'Rugby Union - Intl Results'!C:C,"D")</f>
        <v>0</v>
      </c>
      <c r="I874">
        <f>COUNTIFS('Rugby Union - Intl Results'!B:B,E874,'Rugby Union - Intl Results'!H:H,B874,'Rugby Union - Intl Results'!C:C,"L")</f>
        <v>2</v>
      </c>
      <c r="J874">
        <f>SUMIFS('Rugby Union - Intl Results'!E:E,'Rugby Union - Intl Results'!B:B,E874,'Rugby Union - Intl Results'!H:H,B874)</f>
        <v>140</v>
      </c>
      <c r="K874">
        <f>SUMIFS('Rugby Union - Intl Results'!F:F,'Rugby Union - Intl Results'!B:B,E874,'Rugby Union - Intl Results'!H:H,B874)</f>
        <v>103</v>
      </c>
      <c r="L874">
        <f t="shared" si="42"/>
        <v>37</v>
      </c>
      <c r="M874">
        <v>2</v>
      </c>
      <c r="N874">
        <f>SUMIFS('Rugby Union - Intl Results'!U:U,'Rugby Union - Intl Results'!B:B,E874,'Rugby Union - Intl Results'!H:H,B874)</f>
        <v>2</v>
      </c>
      <c r="O874" t="s">
        <v>30</v>
      </c>
      <c r="U874" s="95"/>
      <c r="V874" s="95"/>
      <c r="W874" s="95"/>
    </row>
    <row r="875" spans="1:23" x14ac:dyDescent="0.25">
      <c r="A875">
        <v>2021</v>
      </c>
      <c r="B875" t="s">
        <v>2795</v>
      </c>
      <c r="D875">
        <v>3</v>
      </c>
      <c r="E875" t="s">
        <v>1825</v>
      </c>
      <c r="F875" s="97">
        <f>G875*4+H875*2+M875+SUMIFS('Rugby Union - Intl Results'!U:U,'Rugby Union - Intl Results'!B:B,E875,'Rugby Union - Intl Results'!H:H,B875)+IF(G875=5,3,0)</f>
        <v>15</v>
      </c>
      <c r="G875">
        <f>COUNTIFS('Rugby Union - Intl Results'!B:B,E875,'Rugby Union - Intl Results'!H:H,B875,'Rugby Union - Intl Results'!C:C,"W")</f>
        <v>3</v>
      </c>
      <c r="H875">
        <f>COUNTIFS('Rugby Union - Intl Results'!B:B,E875,'Rugby Union - Intl Results'!H:H,B875,'Rugby Union - Intl Results'!C:C,"D")</f>
        <v>0</v>
      </c>
      <c r="I875">
        <f>COUNTIFS('Rugby Union - Intl Results'!B:B,E875,'Rugby Union - Intl Results'!H:H,B875,'Rugby Union - Intl Results'!C:C,"L")</f>
        <v>2</v>
      </c>
      <c r="J875">
        <f>SUMIFS('Rugby Union - Intl Results'!E:E,'Rugby Union - Intl Results'!B:B,E875,'Rugby Union - Intl Results'!H:H,B875)</f>
        <v>136</v>
      </c>
      <c r="K875">
        <f>SUMIFS('Rugby Union - Intl Results'!F:F,'Rugby Union - Intl Results'!B:B,E875,'Rugby Union - Intl Results'!H:H,B875)</f>
        <v>88</v>
      </c>
      <c r="L875">
        <f t="shared" si="42"/>
        <v>48</v>
      </c>
      <c r="M875">
        <v>1</v>
      </c>
      <c r="N875">
        <f>SUMIFS('Rugby Union - Intl Results'!U:U,'Rugby Union - Intl Results'!B:B,E875,'Rugby Union - Intl Results'!H:H,B875)</f>
        <v>2</v>
      </c>
      <c r="O875" t="s">
        <v>30</v>
      </c>
      <c r="U875" s="95"/>
      <c r="V875" s="95"/>
      <c r="W875" s="95"/>
    </row>
    <row r="876" spans="1:23" x14ac:dyDescent="0.25">
      <c r="A876">
        <v>2021</v>
      </c>
      <c r="B876" t="s">
        <v>2795</v>
      </c>
      <c r="D876">
        <v>4</v>
      </c>
      <c r="E876" t="s">
        <v>503</v>
      </c>
      <c r="F876" s="97">
        <f>G876*4+H876*2+M876+SUMIFS('Rugby Union - Intl Results'!U:U,'Rugby Union - Intl Results'!B:B,E876,'Rugby Union - Intl Results'!H:H,B876)+IF(G876=5,3,0)</f>
        <v>15</v>
      </c>
      <c r="G876">
        <f>COUNTIFS('Rugby Union - Intl Results'!B:B,E876,'Rugby Union - Intl Results'!H:H,B876,'Rugby Union - Intl Results'!C:C,"W")</f>
        <v>3</v>
      </c>
      <c r="H876">
        <f>COUNTIFS('Rugby Union - Intl Results'!B:B,E876,'Rugby Union - Intl Results'!H:H,B876,'Rugby Union - Intl Results'!C:C,"D")</f>
        <v>0</v>
      </c>
      <c r="I876">
        <f>COUNTIFS('Rugby Union - Intl Results'!B:B,E876,'Rugby Union - Intl Results'!H:H,B876,'Rugby Union - Intl Results'!C:C,"L")</f>
        <v>2</v>
      </c>
      <c r="J876">
        <f>SUMIFS('Rugby Union - Intl Results'!E:E,'Rugby Union - Intl Results'!B:B,E876,'Rugby Union - Intl Results'!H:H,B876)</f>
        <v>138</v>
      </c>
      <c r="K876">
        <f>SUMIFS('Rugby Union - Intl Results'!F:F,'Rugby Union - Intl Results'!B:B,E876,'Rugby Union - Intl Results'!H:H,B876)</f>
        <v>91</v>
      </c>
      <c r="L876">
        <f t="shared" si="42"/>
        <v>47</v>
      </c>
      <c r="M876">
        <v>1</v>
      </c>
      <c r="N876">
        <f>SUMIFS('Rugby Union - Intl Results'!U:U,'Rugby Union - Intl Results'!B:B,E876,'Rugby Union - Intl Results'!H:H,B876)</f>
        <v>2</v>
      </c>
      <c r="O876" t="s">
        <v>30</v>
      </c>
      <c r="U876" s="95"/>
      <c r="V876" s="95"/>
      <c r="W876" s="95"/>
    </row>
    <row r="877" spans="1:23" x14ac:dyDescent="0.25">
      <c r="A877">
        <v>2021</v>
      </c>
      <c r="B877" t="s">
        <v>2795</v>
      </c>
      <c r="D877">
        <v>5</v>
      </c>
      <c r="E877" t="s">
        <v>376</v>
      </c>
      <c r="F877" s="97">
        <f>G877*4+H877*2+M877+SUMIFS('Rugby Union - Intl Results'!U:U,'Rugby Union - Intl Results'!B:B,E877,'Rugby Union - Intl Results'!H:H,B877)+IF(G877=5,3,0)</f>
        <v>10</v>
      </c>
      <c r="G877">
        <f>COUNTIFS('Rugby Union - Intl Results'!B:B,E877,'Rugby Union - Intl Results'!H:H,B877,'Rugby Union - Intl Results'!C:C,"W")</f>
        <v>2</v>
      </c>
      <c r="H877">
        <f>COUNTIFS('Rugby Union - Intl Results'!B:B,E877,'Rugby Union - Intl Results'!H:H,B877,'Rugby Union - Intl Results'!C:C,"D")</f>
        <v>0</v>
      </c>
      <c r="I877">
        <f>COUNTIFS('Rugby Union - Intl Results'!B:B,E877,'Rugby Union - Intl Results'!H:H,B877,'Rugby Union - Intl Results'!C:C,"L")</f>
        <v>3</v>
      </c>
      <c r="J877">
        <f>SUMIFS('Rugby Union - Intl Results'!E:E,'Rugby Union - Intl Results'!B:B,E877,'Rugby Union - Intl Results'!H:H,B877)</f>
        <v>112</v>
      </c>
      <c r="K877">
        <f>SUMIFS('Rugby Union - Intl Results'!F:F,'Rugby Union - Intl Results'!B:B,E877,'Rugby Union - Intl Results'!H:H,B877)</f>
        <v>121</v>
      </c>
      <c r="L877">
        <f t="shared" si="42"/>
        <v>-9</v>
      </c>
      <c r="M877">
        <v>1</v>
      </c>
      <c r="N877">
        <f>SUMIFS('Rugby Union - Intl Results'!U:U,'Rugby Union - Intl Results'!B:B,E877,'Rugby Union - Intl Results'!H:H,B877)</f>
        <v>1</v>
      </c>
      <c r="O877" t="s">
        <v>30</v>
      </c>
      <c r="U877" s="95"/>
      <c r="V877" s="95"/>
      <c r="W877" s="95"/>
    </row>
    <row r="878" spans="1:23" x14ac:dyDescent="0.25">
      <c r="A878">
        <v>2021</v>
      </c>
      <c r="B878" t="s">
        <v>2795</v>
      </c>
      <c r="D878">
        <v>6</v>
      </c>
      <c r="E878" t="s">
        <v>171</v>
      </c>
      <c r="F878" s="97">
        <f>G878*4+H878*2+M878+SUMIFS('Rugby Union - Intl Results'!U:U,'Rugby Union - Intl Results'!B:B,E878,'Rugby Union - Intl Results'!H:H,B878)+IF(G878=5,3,0)</f>
        <v>0</v>
      </c>
      <c r="G878">
        <f>COUNTIFS('Rugby Union - Intl Results'!B:B,E878,'Rugby Union - Intl Results'!H:H,B878,'Rugby Union - Intl Results'!C:C,"W")</f>
        <v>0</v>
      </c>
      <c r="H878">
        <f>COUNTIFS('Rugby Union - Intl Results'!B:B,E878,'Rugby Union - Intl Results'!H:H,B878,'Rugby Union - Intl Results'!C:C,"D")</f>
        <v>0</v>
      </c>
      <c r="I878">
        <f>COUNTIFS('Rugby Union - Intl Results'!B:B,E878,'Rugby Union - Intl Results'!H:H,B878,'Rugby Union - Intl Results'!C:C,"L")</f>
        <v>5</v>
      </c>
      <c r="J878">
        <f>SUMIFS('Rugby Union - Intl Results'!E:E,'Rugby Union - Intl Results'!B:B,E878,'Rugby Union - Intl Results'!H:H,B878)</f>
        <v>55</v>
      </c>
      <c r="K878">
        <f>SUMIFS('Rugby Union - Intl Results'!F:F,'Rugby Union - Intl Results'!B:B,E878,'Rugby Union - Intl Results'!H:H,B878)</f>
        <v>239</v>
      </c>
      <c r="L878">
        <f t="shared" si="42"/>
        <v>-184</v>
      </c>
      <c r="M878">
        <v>0</v>
      </c>
      <c r="N878">
        <f>SUMIFS('Rugby Union - Intl Results'!U:U,'Rugby Union - Intl Results'!B:B,E878,'Rugby Union - Intl Results'!H:H,B878)</f>
        <v>0</v>
      </c>
      <c r="O878" t="s">
        <v>30</v>
      </c>
      <c r="U878" s="95"/>
      <c r="V878" s="95"/>
      <c r="W878" s="95"/>
    </row>
    <row r="879" spans="1:23" x14ac:dyDescent="0.25">
      <c r="A879">
        <v>2022</v>
      </c>
      <c r="B879" t="s">
        <v>2750</v>
      </c>
      <c r="D879">
        <v>1</v>
      </c>
      <c r="E879" t="s">
        <v>1787</v>
      </c>
      <c r="F879" s="97">
        <f>G879*4+H879*2+M879+SUMIFS('Rugby Union - Intl Results'!U:U,'Rugby Union - Intl Results'!B:B,E879,'Rugby Union - Intl Results'!H:H,B879)+IF(G879=5,3,0)</f>
        <v>19</v>
      </c>
      <c r="G879">
        <f>COUNTIFS('Rugby Union - Intl Results'!B:B,E879,'Rugby Union - Intl Results'!H:H,B879,'Rugby Union - Intl Results'!C:C,"W")</f>
        <v>4</v>
      </c>
      <c r="H879">
        <f>COUNTIFS('Rugby Union - Intl Results'!B:B,E879,'Rugby Union - Intl Results'!H:H,B879,'Rugby Union - Intl Results'!C:C,"D")</f>
        <v>0</v>
      </c>
      <c r="I879">
        <f>COUNTIFS('Rugby Union - Intl Results'!B:B,E879,'Rugby Union - Intl Results'!H:H,B879,'Rugby Union - Intl Results'!C:C,"L")</f>
        <v>2</v>
      </c>
      <c r="J879">
        <f>SUMIFS('Rugby Union - Intl Results'!E:E,'Rugby Union - Intl Results'!B:B,E879,'Rugby Union - Intl Results'!H:H,B879)</f>
        <v>195</v>
      </c>
      <c r="K879">
        <f>SUMIFS('Rugby Union - Intl Results'!F:F,'Rugby Union - Intl Results'!B:B,E879,'Rugby Union - Intl Results'!H:H,B879)</f>
        <v>128</v>
      </c>
      <c r="L879">
        <f t="shared" si="42"/>
        <v>67</v>
      </c>
      <c r="M879">
        <v>2</v>
      </c>
      <c r="N879">
        <f>SUMIFS('Rugby Union - Intl Results'!U:U,'Rugby Union - Intl Results'!B:B,E879,'Rugby Union - Intl Results'!H:H,B879)</f>
        <v>1</v>
      </c>
      <c r="P879" t="s">
        <v>30</v>
      </c>
      <c r="U879" s="95" t="s">
        <v>30</v>
      </c>
      <c r="V879" s="95"/>
      <c r="W879" s="95"/>
    </row>
    <row r="880" spans="1:23" x14ac:dyDescent="0.25">
      <c r="A880">
        <v>2022</v>
      </c>
      <c r="B880" t="s">
        <v>2750</v>
      </c>
      <c r="D880">
        <v>2</v>
      </c>
      <c r="E880" t="s">
        <v>1828</v>
      </c>
      <c r="F880" s="97">
        <f>G880*4+H880*2+M880+SUMIFS('Rugby Union - Intl Results'!U:U,'Rugby Union - Intl Results'!B:B,E880,'Rugby Union - Intl Results'!H:H,B880)+IF(G880=5,3,0)</f>
        <v>18</v>
      </c>
      <c r="G880">
        <f>COUNTIFS('Rugby Union - Intl Results'!B:B,E880,'Rugby Union - Intl Results'!H:H,B880,'Rugby Union - Intl Results'!C:C,"W")</f>
        <v>4</v>
      </c>
      <c r="H880">
        <f>COUNTIFS('Rugby Union - Intl Results'!B:B,E880,'Rugby Union - Intl Results'!H:H,B880,'Rugby Union - Intl Results'!C:C,"D")</f>
        <v>0</v>
      </c>
      <c r="I880">
        <f>COUNTIFS('Rugby Union - Intl Results'!B:B,E880,'Rugby Union - Intl Results'!H:H,B880,'Rugby Union - Intl Results'!C:C,"L")</f>
        <v>2</v>
      </c>
      <c r="J880">
        <f>SUMIFS('Rugby Union - Intl Results'!E:E,'Rugby Union - Intl Results'!B:B,E880,'Rugby Union - Intl Results'!H:H,B880)</f>
        <v>164</v>
      </c>
      <c r="K880">
        <f>SUMIFS('Rugby Union - Intl Results'!F:F,'Rugby Union - Intl Results'!B:B,E880,'Rugby Union - Intl Results'!H:H,B880)</f>
        <v>119</v>
      </c>
      <c r="L880">
        <f t="shared" si="42"/>
        <v>45</v>
      </c>
      <c r="M880">
        <v>2</v>
      </c>
      <c r="N880">
        <f>SUMIFS('Rugby Union - Intl Results'!U:U,'Rugby Union - Intl Results'!B:B,E880,'Rugby Union - Intl Results'!H:H,B880)</f>
        <v>0</v>
      </c>
      <c r="P880" t="s">
        <v>30</v>
      </c>
      <c r="U880" s="95"/>
      <c r="V880" s="95"/>
      <c r="W880" s="95"/>
    </row>
    <row r="881" spans="1:23" x14ac:dyDescent="0.25">
      <c r="A881">
        <v>2022</v>
      </c>
      <c r="B881" t="s">
        <v>2750</v>
      </c>
      <c r="D881">
        <v>3</v>
      </c>
      <c r="E881" t="s">
        <v>1824</v>
      </c>
      <c r="F881" s="97">
        <f>G881*4+H881*2+M881+SUMIFS('Rugby Union - Intl Results'!U:U,'Rugby Union - Intl Results'!B:B,E881,'Rugby Union - Intl Results'!H:H,B881)+IF(G881=5,3,0)</f>
        <v>10</v>
      </c>
      <c r="G881">
        <f>COUNTIFS('Rugby Union - Intl Results'!B:B,E881,'Rugby Union - Intl Results'!H:H,B881,'Rugby Union - Intl Results'!C:C,"W")</f>
        <v>2</v>
      </c>
      <c r="H881">
        <f>COUNTIFS('Rugby Union - Intl Results'!B:B,E881,'Rugby Union - Intl Results'!H:H,B881,'Rugby Union - Intl Results'!C:C,"D")</f>
        <v>0</v>
      </c>
      <c r="I881">
        <f>COUNTIFS('Rugby Union - Intl Results'!B:B,E881,'Rugby Union - Intl Results'!H:H,B881,'Rugby Union - Intl Results'!C:C,"L")</f>
        <v>4</v>
      </c>
      <c r="J881">
        <f>SUMIFS('Rugby Union - Intl Results'!E:E,'Rugby Union - Intl Results'!B:B,E881,'Rugby Union - Intl Results'!H:H,B881)</f>
        <v>142</v>
      </c>
      <c r="K881">
        <f>SUMIFS('Rugby Union - Intl Results'!F:F,'Rugby Union - Intl Results'!B:B,E881,'Rugby Union - Intl Results'!H:H,B881)</f>
        <v>194</v>
      </c>
      <c r="L881">
        <f t="shared" si="42"/>
        <v>-52</v>
      </c>
      <c r="M881">
        <v>1</v>
      </c>
      <c r="N881">
        <f>SUMIFS('Rugby Union - Intl Results'!U:U,'Rugby Union - Intl Results'!B:B,E881,'Rugby Union - Intl Results'!H:H,B881)</f>
        <v>1</v>
      </c>
      <c r="P881" t="s">
        <v>30</v>
      </c>
      <c r="U881" s="95"/>
      <c r="V881" s="95"/>
      <c r="W881" s="95"/>
    </row>
    <row r="882" spans="1:23" x14ac:dyDescent="0.25">
      <c r="A882">
        <v>2022</v>
      </c>
      <c r="B882" t="s">
        <v>2750</v>
      </c>
      <c r="D882">
        <v>4</v>
      </c>
      <c r="E882" t="s">
        <v>1821</v>
      </c>
      <c r="F882" s="97">
        <f>G882*4+H882*2+M882+SUMIFS('Rugby Union - Intl Results'!U:U,'Rugby Union - Intl Results'!B:B,E882,'Rugby Union - Intl Results'!H:H,B882)+IF(G882=5,3,0)</f>
        <v>9</v>
      </c>
      <c r="G882">
        <f>COUNTIFS('Rugby Union - Intl Results'!B:B,E882,'Rugby Union - Intl Results'!H:H,B882,'Rugby Union - Intl Results'!C:C,"W")</f>
        <v>2</v>
      </c>
      <c r="H882">
        <f>COUNTIFS('Rugby Union - Intl Results'!B:B,E882,'Rugby Union - Intl Results'!H:H,B882,'Rugby Union - Intl Results'!C:C,"D")</f>
        <v>0</v>
      </c>
      <c r="I882">
        <f>COUNTIFS('Rugby Union - Intl Results'!B:B,E882,'Rugby Union - Intl Results'!H:H,B882,'Rugby Union - Intl Results'!C:C,"L")</f>
        <v>4</v>
      </c>
      <c r="J882">
        <f>SUMIFS('Rugby Union - Intl Results'!E:E,'Rugby Union - Intl Results'!B:B,E882,'Rugby Union - Intl Results'!H:H,B882)</f>
        <v>143</v>
      </c>
      <c r="K882">
        <f>SUMIFS('Rugby Union - Intl Results'!F:F,'Rugby Union - Intl Results'!B:B,E882,'Rugby Union - Intl Results'!H:H,B882)</f>
        <v>203</v>
      </c>
      <c r="L882">
        <f t="shared" si="42"/>
        <v>-60</v>
      </c>
      <c r="M882">
        <v>1</v>
      </c>
      <c r="N882">
        <f>SUMIFS('Rugby Union - Intl Results'!U:U,'Rugby Union - Intl Results'!B:B,E882,'Rugby Union - Intl Results'!H:H,B882)</f>
        <v>0</v>
      </c>
      <c r="P882" t="s">
        <v>30</v>
      </c>
      <c r="U882" s="95"/>
      <c r="V882" s="95"/>
      <c r="W882" s="95"/>
    </row>
    <row r="883" spans="1:23" x14ac:dyDescent="0.25">
      <c r="A883">
        <v>2022</v>
      </c>
      <c r="B883" t="s">
        <v>2794</v>
      </c>
      <c r="D883">
        <v>1</v>
      </c>
      <c r="E883" t="s">
        <v>164</v>
      </c>
      <c r="F883" s="97">
        <f>G883*4+H883*2+M883+SUMIFS('Rugby Union - Intl Results'!U:U,'Rugby Union - Intl Results'!B:B,E883,'Rugby Union - Intl Results'!H:H,B883)+IF(G883=5,3,0)</f>
        <v>25</v>
      </c>
      <c r="G883">
        <f>COUNTIFS('Rugby Union - Intl Results'!B:B,E883,'Rugby Union - Intl Results'!H:H,B883,'Rugby Union - Intl Results'!C:C,"W")</f>
        <v>5</v>
      </c>
      <c r="H883">
        <f>COUNTIFS('Rugby Union - Intl Results'!B:B,E883,'Rugby Union - Intl Results'!H:H,B883,'Rugby Union - Intl Results'!C:C,"D")</f>
        <v>0</v>
      </c>
      <c r="I883">
        <f>COUNTIFS('Rugby Union - Intl Results'!B:B,E883,'Rugby Union - Intl Results'!H:H,B883,'Rugby Union - Intl Results'!C:C,"L")</f>
        <v>0</v>
      </c>
      <c r="J883">
        <f>SUMIFS('Rugby Union - Intl Results'!E:E,'Rugby Union - Intl Results'!B:B,E883,'Rugby Union - Intl Results'!H:H,B883)</f>
        <v>141</v>
      </c>
      <c r="K883">
        <f>SUMIFS('Rugby Union - Intl Results'!F:F,'Rugby Union - Intl Results'!B:B,E883,'Rugby Union - Intl Results'!H:H,B883)</f>
        <v>73</v>
      </c>
      <c r="L883">
        <f t="shared" si="42"/>
        <v>68</v>
      </c>
      <c r="M883">
        <v>2</v>
      </c>
      <c r="N883">
        <f>SUMIFS('Rugby Union - Intl Results'!U:U,'Rugby Union - Intl Results'!B:B,E883,'Rugby Union - Intl Results'!H:H,B883)</f>
        <v>0</v>
      </c>
      <c r="O883" t="s">
        <v>30</v>
      </c>
      <c r="U883" s="95" t="s">
        <v>30</v>
      </c>
      <c r="V883" s="95"/>
      <c r="W883" s="95" t="s">
        <v>30</v>
      </c>
    </row>
    <row r="884" spans="1:23" x14ac:dyDescent="0.25">
      <c r="A884">
        <v>2022</v>
      </c>
      <c r="B884" t="s">
        <v>2794</v>
      </c>
      <c r="D884">
        <v>2</v>
      </c>
      <c r="E884" t="s">
        <v>1825</v>
      </c>
      <c r="F884" s="97">
        <f>G884*4+H884*2+M884+SUMIFS('Rugby Union - Intl Results'!U:U,'Rugby Union - Intl Results'!B:B,E884,'Rugby Union - Intl Results'!H:H,B884)+IF(G884=5,3,0)</f>
        <v>21</v>
      </c>
      <c r="G884">
        <f>COUNTIFS('Rugby Union - Intl Results'!B:B,E884,'Rugby Union - Intl Results'!H:H,B884,'Rugby Union - Intl Results'!C:C,"W")</f>
        <v>4</v>
      </c>
      <c r="H884">
        <f>COUNTIFS('Rugby Union - Intl Results'!B:B,E884,'Rugby Union - Intl Results'!H:H,B884,'Rugby Union - Intl Results'!C:C,"D")</f>
        <v>0</v>
      </c>
      <c r="I884">
        <f>COUNTIFS('Rugby Union - Intl Results'!B:B,E884,'Rugby Union - Intl Results'!H:H,B884,'Rugby Union - Intl Results'!C:C,"L")</f>
        <v>1</v>
      </c>
      <c r="J884">
        <f>SUMIFS('Rugby Union - Intl Results'!E:E,'Rugby Union - Intl Results'!B:B,E884,'Rugby Union - Intl Results'!H:H,B884)</f>
        <v>168</v>
      </c>
      <c r="K884">
        <f>SUMIFS('Rugby Union - Intl Results'!F:F,'Rugby Union - Intl Results'!B:B,E884,'Rugby Union - Intl Results'!H:H,B884)</f>
        <v>63</v>
      </c>
      <c r="L884">
        <f t="shared" si="42"/>
        <v>105</v>
      </c>
      <c r="M884">
        <v>4</v>
      </c>
      <c r="N884">
        <f>SUMIFS('Rugby Union - Intl Results'!U:U,'Rugby Union - Intl Results'!B:B,E884,'Rugby Union - Intl Results'!H:H,B884)</f>
        <v>1</v>
      </c>
      <c r="O884" t="s">
        <v>30</v>
      </c>
      <c r="U884" s="95"/>
      <c r="V884" s="95" t="s">
        <v>30</v>
      </c>
      <c r="W884" s="95"/>
    </row>
    <row r="885" spans="1:23" x14ac:dyDescent="0.25">
      <c r="A885">
        <v>2022</v>
      </c>
      <c r="B885" t="s">
        <v>2794</v>
      </c>
      <c r="D885">
        <v>3</v>
      </c>
      <c r="E885" t="s">
        <v>376</v>
      </c>
      <c r="F885" s="97">
        <f>G885*4+H885*2+M885+SUMIFS('Rugby Union - Intl Results'!U:U,'Rugby Union - Intl Results'!B:B,E885,'Rugby Union - Intl Results'!H:H,B885)+IF(G885=5,3,0)</f>
        <v>10</v>
      </c>
      <c r="G885">
        <f>COUNTIFS('Rugby Union - Intl Results'!B:B,E885,'Rugby Union - Intl Results'!H:H,B885,'Rugby Union - Intl Results'!C:C,"W")</f>
        <v>2</v>
      </c>
      <c r="H885">
        <f>COUNTIFS('Rugby Union - Intl Results'!B:B,E885,'Rugby Union - Intl Results'!H:H,B885,'Rugby Union - Intl Results'!C:C,"D")</f>
        <v>0</v>
      </c>
      <c r="I885">
        <f>COUNTIFS('Rugby Union - Intl Results'!B:B,E885,'Rugby Union - Intl Results'!H:H,B885,'Rugby Union - Intl Results'!C:C,"L")</f>
        <v>3</v>
      </c>
      <c r="J885">
        <f>SUMIFS('Rugby Union - Intl Results'!E:E,'Rugby Union - Intl Results'!B:B,E885,'Rugby Union - Intl Results'!H:H,B885)</f>
        <v>101</v>
      </c>
      <c r="K885">
        <f>SUMIFS('Rugby Union - Intl Results'!F:F,'Rugby Union - Intl Results'!B:B,E885,'Rugby Union - Intl Results'!H:H,B885)</f>
        <v>96</v>
      </c>
      <c r="L885">
        <f t="shared" si="42"/>
        <v>5</v>
      </c>
      <c r="M885">
        <v>1</v>
      </c>
      <c r="N885">
        <f>SUMIFS('Rugby Union - Intl Results'!U:U,'Rugby Union - Intl Results'!B:B,E885,'Rugby Union - Intl Results'!H:H,B885)</f>
        <v>1</v>
      </c>
      <c r="O885" t="s">
        <v>30</v>
      </c>
      <c r="U885" s="95"/>
      <c r="V885" s="95"/>
      <c r="W885" s="95"/>
    </row>
    <row r="886" spans="1:23" x14ac:dyDescent="0.25">
      <c r="A886">
        <v>2022</v>
      </c>
      <c r="B886" t="s">
        <v>2794</v>
      </c>
      <c r="D886">
        <v>4</v>
      </c>
      <c r="E886" t="s">
        <v>503</v>
      </c>
      <c r="F886" s="97">
        <f>G886*4+H886*2+M886+SUMIFS('Rugby Union - Intl Results'!U:U,'Rugby Union - Intl Results'!B:B,E886,'Rugby Union - Intl Results'!H:H,B886)+IF(G886=5,3,0)</f>
        <v>10</v>
      </c>
      <c r="G886">
        <f>COUNTIFS('Rugby Union - Intl Results'!B:B,E886,'Rugby Union - Intl Results'!H:H,B886,'Rugby Union - Intl Results'!C:C,"W")</f>
        <v>2</v>
      </c>
      <c r="H886">
        <f>COUNTIFS('Rugby Union - Intl Results'!B:B,E886,'Rugby Union - Intl Results'!H:H,B886,'Rugby Union - Intl Results'!C:C,"D")</f>
        <v>0</v>
      </c>
      <c r="I886">
        <f>COUNTIFS('Rugby Union - Intl Results'!B:B,E886,'Rugby Union - Intl Results'!H:H,B886,'Rugby Union - Intl Results'!C:C,"L")</f>
        <v>3</v>
      </c>
      <c r="J886">
        <f>SUMIFS('Rugby Union - Intl Results'!E:E,'Rugby Union - Intl Results'!B:B,E886,'Rugby Union - Intl Results'!H:H,B886)</f>
        <v>92</v>
      </c>
      <c r="K886">
        <f>SUMIFS('Rugby Union - Intl Results'!F:F,'Rugby Union - Intl Results'!B:B,E886,'Rugby Union - Intl Results'!H:H,B886)</f>
        <v>121</v>
      </c>
      <c r="L886">
        <f t="shared" si="42"/>
        <v>-29</v>
      </c>
      <c r="M886">
        <v>1</v>
      </c>
      <c r="N886">
        <f>SUMIFS('Rugby Union - Intl Results'!U:U,'Rugby Union - Intl Results'!B:B,E886,'Rugby Union - Intl Results'!H:H,B886)</f>
        <v>1</v>
      </c>
      <c r="O886" t="s">
        <v>30</v>
      </c>
      <c r="U886" s="95"/>
      <c r="V886" s="95"/>
      <c r="W886" s="95"/>
    </row>
    <row r="887" spans="1:23" x14ac:dyDescent="0.25">
      <c r="A887">
        <v>2022</v>
      </c>
      <c r="B887" t="s">
        <v>2794</v>
      </c>
      <c r="D887">
        <v>5</v>
      </c>
      <c r="E887" t="s">
        <v>1264</v>
      </c>
      <c r="F887" s="97">
        <f>G887*4+H887*2+M887+SUMIFS('Rugby Union - Intl Results'!U:U,'Rugby Union - Intl Results'!B:B,E887,'Rugby Union - Intl Results'!H:H,B887)+IF(G887=5,3,0)</f>
        <v>7</v>
      </c>
      <c r="G887">
        <f>COUNTIFS('Rugby Union - Intl Results'!B:B,E887,'Rugby Union - Intl Results'!H:H,B887,'Rugby Union - Intl Results'!C:C,"W")</f>
        <v>1</v>
      </c>
      <c r="H887">
        <f>COUNTIFS('Rugby Union - Intl Results'!B:B,E887,'Rugby Union - Intl Results'!H:H,B887,'Rugby Union - Intl Results'!C:C,"D")</f>
        <v>0</v>
      </c>
      <c r="I887">
        <f>COUNTIFS('Rugby Union - Intl Results'!B:B,E887,'Rugby Union - Intl Results'!H:H,B887,'Rugby Union - Intl Results'!C:C,"L")</f>
        <v>4</v>
      </c>
      <c r="J887">
        <f>SUMIFS('Rugby Union - Intl Results'!E:E,'Rugby Union - Intl Results'!B:B,E887,'Rugby Union - Intl Results'!H:H,B887)</f>
        <v>76</v>
      </c>
      <c r="K887">
        <f>SUMIFS('Rugby Union - Intl Results'!F:F,'Rugby Union - Intl Results'!B:B,E887,'Rugby Union - Intl Results'!H:H,B887)</f>
        <v>104</v>
      </c>
      <c r="L887">
        <f t="shared" si="42"/>
        <v>-28</v>
      </c>
      <c r="M887">
        <v>0</v>
      </c>
      <c r="N887">
        <f>SUMIFS('Rugby Union - Intl Results'!U:U,'Rugby Union - Intl Results'!B:B,E887,'Rugby Union - Intl Results'!H:H,B887)</f>
        <v>3</v>
      </c>
      <c r="O887" t="s">
        <v>30</v>
      </c>
      <c r="U887" s="95"/>
      <c r="V887" s="95"/>
      <c r="W887" s="95"/>
    </row>
    <row r="888" spans="1:23" x14ac:dyDescent="0.25">
      <c r="A888">
        <v>2022</v>
      </c>
      <c r="B888" t="s">
        <v>2794</v>
      </c>
      <c r="D888">
        <v>6</v>
      </c>
      <c r="E888" t="s">
        <v>171</v>
      </c>
      <c r="F888" s="97">
        <f>G888*4+H888*2+M888+SUMIFS('Rugby Union - Intl Results'!U:U,'Rugby Union - Intl Results'!B:B,E888,'Rugby Union - Intl Results'!H:H,B888)+IF(G888=5,3,0)</f>
        <v>4</v>
      </c>
      <c r="G888">
        <f>COUNTIFS('Rugby Union - Intl Results'!B:B,E888,'Rugby Union - Intl Results'!H:H,B888,'Rugby Union - Intl Results'!C:C,"W")</f>
        <v>1</v>
      </c>
      <c r="H888">
        <f>COUNTIFS('Rugby Union - Intl Results'!B:B,E888,'Rugby Union - Intl Results'!H:H,B888,'Rugby Union - Intl Results'!C:C,"D")</f>
        <v>0</v>
      </c>
      <c r="I888">
        <f>COUNTIFS('Rugby Union - Intl Results'!B:B,E888,'Rugby Union - Intl Results'!H:H,B888,'Rugby Union - Intl Results'!C:C,"L")</f>
        <v>4</v>
      </c>
      <c r="J888">
        <f>SUMIFS('Rugby Union - Intl Results'!E:E,'Rugby Union - Intl Results'!B:B,E888,'Rugby Union - Intl Results'!H:H,B888)</f>
        <v>60</v>
      </c>
      <c r="K888">
        <f>SUMIFS('Rugby Union - Intl Results'!F:F,'Rugby Union - Intl Results'!B:B,E888,'Rugby Union - Intl Results'!H:H,B888)</f>
        <v>181</v>
      </c>
      <c r="L888">
        <f t="shared" si="42"/>
        <v>-121</v>
      </c>
      <c r="M888">
        <v>0</v>
      </c>
      <c r="N888">
        <f>SUMIFS('Rugby Union - Intl Results'!U:U,'Rugby Union - Intl Results'!B:B,E888,'Rugby Union - Intl Results'!H:H,B888)</f>
        <v>0</v>
      </c>
      <c r="O888" t="s">
        <v>30</v>
      </c>
      <c r="U888" s="95"/>
      <c r="V888" s="95"/>
      <c r="W888" s="95"/>
    </row>
    <row r="889" spans="1:23" x14ac:dyDescent="0.25">
      <c r="A889">
        <v>2023</v>
      </c>
      <c r="B889" t="s">
        <v>2747</v>
      </c>
      <c r="D889">
        <v>1</v>
      </c>
      <c r="E889" t="s">
        <v>1787</v>
      </c>
      <c r="F889" s="97">
        <f>G889*4+H889*2+M889+SUMIFS('Rugby Union - Intl Results'!U:U,'Rugby Union - Intl Results'!B:B,E889,'Rugby Union - Intl Results'!H:H,B889)+IF(G889=5,3,0)</f>
        <v>14</v>
      </c>
      <c r="G889">
        <f>COUNTIFS('Rugby Union - Intl Results'!B:B,E889,'Rugby Union - Intl Results'!H:H,B889,'Rugby Union - Intl Results'!C:C,"W")</f>
        <v>3</v>
      </c>
      <c r="H889">
        <f>COUNTIFS('Rugby Union - Intl Results'!B:B,E889,'Rugby Union - Intl Results'!H:H,B889,'Rugby Union - Intl Results'!C:C,"D")</f>
        <v>0</v>
      </c>
      <c r="I889">
        <f>COUNTIFS('Rugby Union - Intl Results'!B:B,E889,'Rugby Union - Intl Results'!H:H,B889,'Rugby Union - Intl Results'!C:C,"L")</f>
        <v>0</v>
      </c>
      <c r="J889">
        <f>SUMIFS('Rugby Union - Intl Results'!E:E,'Rugby Union - Intl Results'!B:B,E889,'Rugby Union - Intl Results'!H:H,B889)</f>
        <v>114</v>
      </c>
      <c r="K889">
        <f>SUMIFS('Rugby Union - Intl Results'!F:F,'Rugby Union - Intl Results'!B:B,E889,'Rugby Union - Intl Results'!H:H,B889)</f>
        <v>39</v>
      </c>
      <c r="L889">
        <f t="shared" si="42"/>
        <v>75</v>
      </c>
      <c r="M889">
        <v>2</v>
      </c>
      <c r="N889">
        <f>SUMIFS('Rugby Union - Intl Results'!U:U,'Rugby Union - Intl Results'!B:B,E889,'Rugby Union - Intl Results'!H:H,B889)</f>
        <v>0</v>
      </c>
      <c r="P889" t="s">
        <v>30</v>
      </c>
      <c r="U889" s="95" t="s">
        <v>30</v>
      </c>
      <c r="V889" s="95"/>
      <c r="W889" s="95"/>
    </row>
    <row r="890" spans="1:23" x14ac:dyDescent="0.25">
      <c r="A890">
        <v>2023</v>
      </c>
      <c r="B890" t="s">
        <v>2747</v>
      </c>
      <c r="D890">
        <v>2</v>
      </c>
      <c r="E890" t="s">
        <v>1828</v>
      </c>
      <c r="F890" s="97">
        <f>G890*4+H890*2+M890+SUMIFS('Rugby Union - Intl Results'!U:U,'Rugby Union - Intl Results'!B:B,E890,'Rugby Union - Intl Results'!H:H,B890)+IF(G890=5,3,0)</f>
        <v>9</v>
      </c>
      <c r="G890">
        <f>COUNTIFS('Rugby Union - Intl Results'!B:B,E890,'Rugby Union - Intl Results'!H:H,B890,'Rugby Union - Intl Results'!C:C,"W")</f>
        <v>2</v>
      </c>
      <c r="H890">
        <f>COUNTIFS('Rugby Union - Intl Results'!B:B,E890,'Rugby Union - Intl Results'!H:H,B890,'Rugby Union - Intl Results'!C:C,"D")</f>
        <v>0</v>
      </c>
      <c r="I890">
        <f>COUNTIFS('Rugby Union - Intl Results'!B:B,E890,'Rugby Union - Intl Results'!H:H,B890,'Rugby Union - Intl Results'!C:C,"L")</f>
        <v>1</v>
      </c>
      <c r="J890">
        <f>SUMIFS('Rugby Union - Intl Results'!E:E,'Rugby Union - Intl Results'!B:B,E890,'Rugby Union - Intl Results'!H:H,B890)</f>
        <v>85</v>
      </c>
      <c r="K890">
        <f>SUMIFS('Rugby Union - Intl Results'!F:F,'Rugby Union - Intl Results'!B:B,E890,'Rugby Union - Intl Results'!H:H,B890)</f>
        <v>68</v>
      </c>
      <c r="L890">
        <f t="shared" si="42"/>
        <v>17</v>
      </c>
      <c r="M890">
        <v>1</v>
      </c>
      <c r="N890">
        <f>SUMIFS('Rugby Union - Intl Results'!U:U,'Rugby Union - Intl Results'!B:B,E890,'Rugby Union - Intl Results'!H:H,B890)</f>
        <v>0</v>
      </c>
      <c r="P890" t="s">
        <v>30</v>
      </c>
      <c r="U890" s="95"/>
      <c r="V890" s="95"/>
      <c r="W890" s="95"/>
    </row>
    <row r="891" spans="1:23" x14ac:dyDescent="0.25">
      <c r="A891">
        <v>2023</v>
      </c>
      <c r="B891" t="s">
        <v>2747</v>
      </c>
      <c r="D891">
        <v>3</v>
      </c>
      <c r="E891" t="s">
        <v>1821</v>
      </c>
      <c r="F891" s="97">
        <f>G891*4+H891*2+M891+SUMIFS('Rugby Union - Intl Results'!U:U,'Rugby Union - Intl Results'!B:B,E891,'Rugby Union - Intl Results'!H:H,B891)+IF(G891=5,3,0)</f>
        <v>5</v>
      </c>
      <c r="G891">
        <f>COUNTIFS('Rugby Union - Intl Results'!B:B,E891,'Rugby Union - Intl Results'!H:H,B891,'Rugby Union - Intl Results'!C:C,"W")</f>
        <v>1</v>
      </c>
      <c r="H891">
        <f>COUNTIFS('Rugby Union - Intl Results'!B:B,E891,'Rugby Union - Intl Results'!H:H,B891,'Rugby Union - Intl Results'!C:C,"D")</f>
        <v>0</v>
      </c>
      <c r="I891">
        <f>COUNTIFS('Rugby Union - Intl Results'!B:B,E891,'Rugby Union - Intl Results'!H:H,B891,'Rugby Union - Intl Results'!C:C,"L")</f>
        <v>2</v>
      </c>
      <c r="J891">
        <f>SUMIFS('Rugby Union - Intl Results'!E:E,'Rugby Union - Intl Results'!B:B,E891,'Rugby Union - Intl Results'!H:H,B891)</f>
        <v>67</v>
      </c>
      <c r="K891">
        <f>SUMIFS('Rugby Union - Intl Results'!F:F,'Rugby Union - Intl Results'!B:B,E891,'Rugby Union - Intl Results'!H:H,B891)</f>
        <v>94</v>
      </c>
      <c r="L891">
        <f t="shared" si="42"/>
        <v>-27</v>
      </c>
      <c r="M891">
        <v>0</v>
      </c>
      <c r="N891">
        <f>SUMIFS('Rugby Union - Intl Results'!U:U,'Rugby Union - Intl Results'!B:B,E891,'Rugby Union - Intl Results'!H:H,B891)</f>
        <v>1</v>
      </c>
      <c r="P891" t="s">
        <v>30</v>
      </c>
      <c r="U891" s="95"/>
      <c r="V891" s="95"/>
      <c r="W891" s="95"/>
    </row>
    <row r="892" spans="1:23" x14ac:dyDescent="0.25">
      <c r="A892">
        <v>2023</v>
      </c>
      <c r="B892" t="s">
        <v>2747</v>
      </c>
      <c r="D892">
        <v>4</v>
      </c>
      <c r="E892" t="s">
        <v>1824</v>
      </c>
      <c r="F892" s="97">
        <f>G892*4+H892*2+M892+SUMIFS('Rugby Union - Intl Results'!U:U,'Rugby Union - Intl Results'!B:B,E892,'Rugby Union - Intl Results'!H:H,B892)+IF(G892=5,3,0)</f>
        <v>1</v>
      </c>
      <c r="G892">
        <f>COUNTIFS('Rugby Union - Intl Results'!B:B,E892,'Rugby Union - Intl Results'!H:H,B892,'Rugby Union - Intl Results'!C:C,"W")</f>
        <v>0</v>
      </c>
      <c r="H892">
        <f>COUNTIFS('Rugby Union - Intl Results'!B:B,E892,'Rugby Union - Intl Results'!H:H,B892,'Rugby Union - Intl Results'!C:C,"D")</f>
        <v>0</v>
      </c>
      <c r="I892">
        <f>COUNTIFS('Rugby Union - Intl Results'!B:B,E892,'Rugby Union - Intl Results'!H:H,B892,'Rugby Union - Intl Results'!C:C,"L")</f>
        <v>3</v>
      </c>
      <c r="J892">
        <f>SUMIFS('Rugby Union - Intl Results'!E:E,'Rugby Union - Intl Results'!B:B,E892,'Rugby Union - Intl Results'!H:H,B892)</f>
        <v>50</v>
      </c>
      <c r="K892">
        <f>SUMIFS('Rugby Union - Intl Results'!F:F,'Rugby Union - Intl Results'!B:B,E892,'Rugby Union - Intl Results'!H:H,B892)</f>
        <v>115</v>
      </c>
      <c r="L892">
        <f t="shared" si="42"/>
        <v>-65</v>
      </c>
      <c r="M892">
        <v>0</v>
      </c>
      <c r="N892">
        <f>SUMIFS('Rugby Union - Intl Results'!U:U,'Rugby Union - Intl Results'!B:B,E892,'Rugby Union - Intl Results'!H:H,B892)</f>
        <v>1</v>
      </c>
      <c r="P892" t="s">
        <v>30</v>
      </c>
      <c r="U892" s="95"/>
      <c r="V892" s="95"/>
      <c r="W892" s="95"/>
    </row>
    <row r="893" spans="1:23" x14ac:dyDescent="0.25">
      <c r="A893">
        <v>2023</v>
      </c>
      <c r="B893" t="s">
        <v>2624</v>
      </c>
      <c r="C893" t="s">
        <v>208</v>
      </c>
      <c r="E893" t="s">
        <v>164</v>
      </c>
      <c r="F893" s="97">
        <f>G893*4+H893*2+M893+SUMIFS('Rugby Union - Intl Results'!U:U,'Rugby Union - Intl Results'!B:B,E893,'Rugby Union - Intl Results'!H:H,B893)+IF(G893=5,3,0)</f>
        <v>18</v>
      </c>
      <c r="G893">
        <f>COUNTIFS('Rugby Union - Intl Results'!B:B,E893,'Rugby Union - Intl Results'!H:H,B893,'Rugby Union - Intl Results'!C:C,"W",'Rugby Union - Intl Results'!J:J,C893)</f>
        <v>4</v>
      </c>
      <c r="H893">
        <f>COUNTIFS('Rugby Union - Intl Results'!B:B,E893,'Rugby Union - Intl Results'!H:H,B893,'Rugby Union - Intl Results'!C:C,"D",'Rugby Union - Intl Results'!J:J,C893)</f>
        <v>0</v>
      </c>
      <c r="I893">
        <f>COUNTIFS('Rugby Union - Intl Results'!B:B,E893,'Rugby Union - Intl Results'!H:H,B893,'Rugby Union - Intl Results'!C:C,"L",'Rugby Union - Intl Results'!J:J,C893)</f>
        <v>0</v>
      </c>
      <c r="J893">
        <f>SUMIFS('Rugby Union - Intl Results'!E:E,'Rugby Union - Intl Results'!B:B,E893,'Rugby Union - Intl Results'!H:H,B893,'Rugby Union - Intl Results'!J:J,C893)</f>
        <v>210</v>
      </c>
      <c r="K893">
        <f>SUMIFS('Rugby Union - Intl Results'!F:F,'Rugby Union - Intl Results'!B:B,E893,'Rugby Union - Intl Results'!H:H,B893,'Rugby Union - Intl Results'!J:J,C893)</f>
        <v>32</v>
      </c>
      <c r="L893">
        <f t="shared" si="42"/>
        <v>178</v>
      </c>
      <c r="M893">
        <v>1</v>
      </c>
      <c r="N893">
        <f>SUMIFS('Rugby Union - Intl Results'!U:U,'Rugby Union - Intl Results'!B:B,E893,'Rugby Union - Intl Results'!H:H,B893)</f>
        <v>1</v>
      </c>
      <c r="Q893" t="s">
        <v>30</v>
      </c>
      <c r="R893" t="s">
        <v>30</v>
      </c>
      <c r="U893" s="95"/>
      <c r="V893" s="95"/>
      <c r="W893" s="95"/>
    </row>
    <row r="894" spans="1:23" x14ac:dyDescent="0.25">
      <c r="A894">
        <v>2023</v>
      </c>
      <c r="B894" t="s">
        <v>2624</v>
      </c>
      <c r="C894" t="s">
        <v>208</v>
      </c>
      <c r="E894" t="s">
        <v>1787</v>
      </c>
      <c r="F894" s="97">
        <f>G894*4+H894*2+M894+SUMIFS('Rugby Union - Intl Results'!U:U,'Rugby Union - Intl Results'!B:B,E894,'Rugby Union - Intl Results'!H:H,B894)+IF(G894=5,3,0)</f>
        <v>15</v>
      </c>
      <c r="G894">
        <f>COUNTIFS('Rugby Union - Intl Results'!B:B,E894,'Rugby Union - Intl Results'!H:H,B894,'Rugby Union - Intl Results'!C:C,"W",'Rugby Union - Intl Results'!J:J,C894)</f>
        <v>3</v>
      </c>
      <c r="H894">
        <f>COUNTIFS('Rugby Union - Intl Results'!B:B,E894,'Rugby Union - Intl Results'!H:H,B894,'Rugby Union - Intl Results'!C:C,"D",'Rugby Union - Intl Results'!J:J,C894)</f>
        <v>0</v>
      </c>
      <c r="I894">
        <f>COUNTIFS('Rugby Union - Intl Results'!B:B,E894,'Rugby Union - Intl Results'!H:H,B894,'Rugby Union - Intl Results'!C:C,"L",'Rugby Union - Intl Results'!J:J,C894)</f>
        <v>1</v>
      </c>
      <c r="J894">
        <f>SUMIFS('Rugby Union - Intl Results'!E:E,'Rugby Union - Intl Results'!B:B,E894,'Rugby Union - Intl Results'!H:H,B894,'Rugby Union - Intl Results'!J:J,C894)</f>
        <v>253</v>
      </c>
      <c r="K894">
        <f>SUMIFS('Rugby Union - Intl Results'!F:F,'Rugby Union - Intl Results'!B:B,E894,'Rugby Union - Intl Results'!H:H,B894,'Rugby Union - Intl Results'!J:J,C894)</f>
        <v>47</v>
      </c>
      <c r="L894">
        <f t="shared" si="42"/>
        <v>206</v>
      </c>
      <c r="M894">
        <v>2</v>
      </c>
      <c r="N894">
        <f>SUMIFS('Rugby Union - Intl Results'!U:U,'Rugby Union - Intl Results'!B:B,E894,'Rugby Union - Intl Results'!H:H,B894)</f>
        <v>1</v>
      </c>
      <c r="Q894" t="s">
        <v>30</v>
      </c>
      <c r="R894" t="s">
        <v>30</v>
      </c>
      <c r="S894" t="s">
        <v>30</v>
      </c>
      <c r="T894" t="s">
        <v>30</v>
      </c>
      <c r="U894" s="95"/>
      <c r="V894" s="95"/>
      <c r="W894" s="95"/>
    </row>
    <row r="895" spans="1:23" x14ac:dyDescent="0.25">
      <c r="A895">
        <v>2023</v>
      </c>
      <c r="B895" t="s">
        <v>2624</v>
      </c>
      <c r="C895" t="s">
        <v>208</v>
      </c>
      <c r="E895" t="s">
        <v>171</v>
      </c>
      <c r="F895" s="97">
        <f>G895*4+H895*2+M895+SUMIFS('Rugby Union - Intl Results'!U:U,'Rugby Union - Intl Results'!B:B,E895,'Rugby Union - Intl Results'!H:H,B895)+IF(G895=5,3,0)</f>
        <v>10</v>
      </c>
      <c r="G895">
        <f>COUNTIFS('Rugby Union - Intl Results'!B:B,E895,'Rugby Union - Intl Results'!H:H,B895,'Rugby Union - Intl Results'!C:C,"W",'Rugby Union - Intl Results'!J:J,C895)</f>
        <v>2</v>
      </c>
      <c r="H895">
        <f>COUNTIFS('Rugby Union - Intl Results'!B:B,E895,'Rugby Union - Intl Results'!H:H,B895,'Rugby Union - Intl Results'!C:C,"D",'Rugby Union - Intl Results'!J:J,C895)</f>
        <v>0</v>
      </c>
      <c r="I895">
        <f>COUNTIFS('Rugby Union - Intl Results'!B:B,E895,'Rugby Union - Intl Results'!H:H,B895,'Rugby Union - Intl Results'!C:C,"L",'Rugby Union - Intl Results'!J:J,C895)</f>
        <v>2</v>
      </c>
      <c r="J895">
        <f>SUMIFS('Rugby Union - Intl Results'!E:E,'Rugby Union - Intl Results'!B:B,E895,'Rugby Union - Intl Results'!H:H,B895,'Rugby Union - Intl Results'!J:J,C895)</f>
        <v>114</v>
      </c>
      <c r="K895">
        <f>SUMIFS('Rugby Union - Intl Results'!F:F,'Rugby Union - Intl Results'!B:B,E895,'Rugby Union - Intl Results'!H:H,B895,'Rugby Union - Intl Results'!J:J,C895)</f>
        <v>181</v>
      </c>
      <c r="L895">
        <f t="shared" si="42"/>
        <v>-67</v>
      </c>
      <c r="M895">
        <v>2</v>
      </c>
      <c r="N895">
        <f>SUMIFS('Rugby Union - Intl Results'!U:U,'Rugby Union - Intl Results'!B:B,E895,'Rugby Union - Intl Results'!H:H,B895)</f>
        <v>0</v>
      </c>
      <c r="Q895" t="s">
        <v>30</v>
      </c>
      <c r="U895" s="95"/>
      <c r="V895" s="95"/>
      <c r="W895" s="95"/>
    </row>
    <row r="896" spans="1:23" x14ac:dyDescent="0.25">
      <c r="A896">
        <v>2023</v>
      </c>
      <c r="B896" t="s">
        <v>2624</v>
      </c>
      <c r="C896" t="s">
        <v>208</v>
      </c>
      <c r="E896" t="s">
        <v>2635</v>
      </c>
      <c r="F896" s="97">
        <f>G896*4+H896*2+M896+SUMIFS('Rugby Union - Intl Results'!U:U,'Rugby Union - Intl Results'!B:B,E896,'Rugby Union - Intl Results'!H:H,B896)+IF(G896=5,3,0)</f>
        <v>5</v>
      </c>
      <c r="G896">
        <f>COUNTIFS('Rugby Union - Intl Results'!B:B,E896,'Rugby Union - Intl Results'!H:H,B896,'Rugby Union - Intl Results'!C:C,"W",'Rugby Union - Intl Results'!J:J,C896)</f>
        <v>1</v>
      </c>
      <c r="H896">
        <f>COUNTIFS('Rugby Union - Intl Results'!B:B,E896,'Rugby Union - Intl Results'!H:H,B896,'Rugby Union - Intl Results'!C:C,"D",'Rugby Union - Intl Results'!J:J,C896)</f>
        <v>0</v>
      </c>
      <c r="I896">
        <f>COUNTIFS('Rugby Union - Intl Results'!B:B,E896,'Rugby Union - Intl Results'!H:H,B896,'Rugby Union - Intl Results'!C:C,"L",'Rugby Union - Intl Results'!J:J,C896)</f>
        <v>3</v>
      </c>
      <c r="J896">
        <f>SUMIFS('Rugby Union - Intl Results'!E:E,'Rugby Union - Intl Results'!B:B,E896,'Rugby Union - Intl Results'!H:H,B896,'Rugby Union - Intl Results'!J:J,C896)</f>
        <v>65</v>
      </c>
      <c r="K896">
        <f>SUMIFS('Rugby Union - Intl Results'!F:F,'Rugby Union - Intl Results'!B:B,E896,'Rugby Union - Intl Results'!H:H,B896,'Rugby Union - Intl Results'!J:J,C896)</f>
        <v>164</v>
      </c>
      <c r="L896">
        <f t="shared" si="42"/>
        <v>-99</v>
      </c>
      <c r="M896">
        <v>1</v>
      </c>
      <c r="N896">
        <f>SUMIFS('Rugby Union - Intl Results'!U:U,'Rugby Union - Intl Results'!B:B,E896,'Rugby Union - Intl Results'!H:H,B896)</f>
        <v>0</v>
      </c>
      <c r="Q896" t="s">
        <v>30</v>
      </c>
      <c r="U896" s="95"/>
      <c r="V896" s="95"/>
      <c r="W896" s="95"/>
    </row>
    <row r="897" spans="1:23" x14ac:dyDescent="0.25">
      <c r="A897">
        <v>2023</v>
      </c>
      <c r="B897" t="s">
        <v>2624</v>
      </c>
      <c r="C897" t="s">
        <v>208</v>
      </c>
      <c r="E897" t="s">
        <v>2639</v>
      </c>
      <c r="F897" s="97">
        <f>G897*4+H897*2+M897+SUMIFS('Rugby Union - Intl Results'!U:U,'Rugby Union - Intl Results'!B:B,E897,'Rugby Union - Intl Results'!H:H,B897)+IF(G897=5,3,0)</f>
        <v>0</v>
      </c>
      <c r="G897">
        <f>COUNTIFS('Rugby Union - Intl Results'!B:B,E897,'Rugby Union - Intl Results'!H:H,B897,'Rugby Union - Intl Results'!C:C,"W",'Rugby Union - Intl Results'!J:J,C897)</f>
        <v>0</v>
      </c>
      <c r="H897">
        <f>COUNTIFS('Rugby Union - Intl Results'!B:B,E897,'Rugby Union - Intl Results'!H:H,B897,'Rugby Union - Intl Results'!C:C,"D",'Rugby Union - Intl Results'!J:J,C897)</f>
        <v>0</v>
      </c>
      <c r="I897">
        <f>COUNTIFS('Rugby Union - Intl Results'!B:B,E897,'Rugby Union - Intl Results'!H:H,B897,'Rugby Union - Intl Results'!C:C,"L",'Rugby Union - Intl Results'!J:J,C897)</f>
        <v>4</v>
      </c>
      <c r="J897">
        <f>SUMIFS('Rugby Union - Intl Results'!E:E,'Rugby Union - Intl Results'!B:B,E897,'Rugby Union - Intl Results'!H:H,B897,'Rugby Union - Intl Results'!J:J,C897)</f>
        <v>37</v>
      </c>
      <c r="K897">
        <f>SUMIFS('Rugby Union - Intl Results'!F:F,'Rugby Union - Intl Results'!B:B,E897,'Rugby Union - Intl Results'!H:H,B897,'Rugby Union - Intl Results'!J:J,C897)</f>
        <v>255</v>
      </c>
      <c r="L897">
        <f t="shared" si="42"/>
        <v>-218</v>
      </c>
      <c r="M897">
        <v>0</v>
      </c>
      <c r="N897">
        <f>SUMIFS('Rugby Union - Intl Results'!U:U,'Rugby Union - Intl Results'!B:B,E897,'Rugby Union - Intl Results'!H:H,B897)</f>
        <v>0</v>
      </c>
      <c r="Q897" t="s">
        <v>30</v>
      </c>
      <c r="U897" s="95"/>
      <c r="V897" s="95"/>
      <c r="W897" s="95"/>
    </row>
    <row r="898" spans="1:23" x14ac:dyDescent="0.25">
      <c r="A898">
        <v>2023</v>
      </c>
      <c r="B898" t="s">
        <v>2624</v>
      </c>
      <c r="C898" t="s">
        <v>212</v>
      </c>
      <c r="E898" t="s">
        <v>1825</v>
      </c>
      <c r="F898" s="97">
        <f>G898*4+H898*2+M898+SUMIFS('Rugby Union - Intl Results'!U:U,'Rugby Union - Intl Results'!B:B,E898,'Rugby Union - Intl Results'!H:H,B898)+IF(G898=5,3,0)</f>
        <v>19</v>
      </c>
      <c r="G898">
        <f>COUNTIFS('Rugby Union - Intl Results'!B:B,E898,'Rugby Union - Intl Results'!H:H,B898,'Rugby Union - Intl Results'!C:C,"W",'Rugby Union - Intl Results'!J:J,C898)</f>
        <v>4</v>
      </c>
      <c r="H898">
        <f>COUNTIFS('Rugby Union - Intl Results'!B:B,E898,'Rugby Union - Intl Results'!H:H,B898,'Rugby Union - Intl Results'!C:C,"D",'Rugby Union - Intl Results'!J:J,C898)</f>
        <v>0</v>
      </c>
      <c r="I898">
        <f>COUNTIFS('Rugby Union - Intl Results'!B:B,E898,'Rugby Union - Intl Results'!H:H,B898,'Rugby Union - Intl Results'!C:C,"L",'Rugby Union - Intl Results'!J:J,C898)</f>
        <v>0</v>
      </c>
      <c r="J898">
        <f>SUMIFS('Rugby Union - Intl Results'!E:E,'Rugby Union - Intl Results'!B:B,E898,'Rugby Union - Intl Results'!H:H,B898,'Rugby Union - Intl Results'!J:J,C898)</f>
        <v>190</v>
      </c>
      <c r="K898">
        <f>SUMIFS('Rugby Union - Intl Results'!F:F,'Rugby Union - Intl Results'!B:B,E898,'Rugby Union - Intl Results'!H:H,B898,'Rugby Union - Intl Results'!J:J,C898)</f>
        <v>46</v>
      </c>
      <c r="L898">
        <f t="shared" ref="L898:L944" si="43">J898-K898</f>
        <v>144</v>
      </c>
      <c r="M898">
        <v>2</v>
      </c>
      <c r="N898">
        <f>SUMIFS('Rugby Union - Intl Results'!U:U,'Rugby Union - Intl Results'!B:B,E898,'Rugby Union - Intl Results'!H:H,B898)</f>
        <v>1</v>
      </c>
      <c r="Q898" t="s">
        <v>30</v>
      </c>
      <c r="R898" t="s">
        <v>30</v>
      </c>
      <c r="U898" s="95"/>
      <c r="V898" s="95"/>
      <c r="W898" s="95"/>
    </row>
    <row r="899" spans="1:23" x14ac:dyDescent="0.25">
      <c r="A899">
        <v>2023</v>
      </c>
      <c r="B899" t="s">
        <v>2624</v>
      </c>
      <c r="C899" t="s">
        <v>212</v>
      </c>
      <c r="E899" t="s">
        <v>1828</v>
      </c>
      <c r="F899" s="97">
        <f>G899*4+H899*2+M899+SUMIFS('Rugby Union - Intl Results'!U:U,'Rugby Union - Intl Results'!B:B,E899,'Rugby Union - Intl Results'!H:H,B899)+IF(G899=5,3,0)</f>
        <v>15</v>
      </c>
      <c r="G899">
        <f>COUNTIFS('Rugby Union - Intl Results'!B:B,E899,'Rugby Union - Intl Results'!H:H,B899,'Rugby Union - Intl Results'!C:C,"W",'Rugby Union - Intl Results'!J:J,C899)</f>
        <v>3</v>
      </c>
      <c r="H899">
        <f>COUNTIFS('Rugby Union - Intl Results'!B:B,E899,'Rugby Union - Intl Results'!H:H,B899,'Rugby Union - Intl Results'!C:C,"D",'Rugby Union - Intl Results'!J:J,C899)</f>
        <v>0</v>
      </c>
      <c r="I899">
        <f>COUNTIFS('Rugby Union - Intl Results'!B:B,E899,'Rugby Union - Intl Results'!H:H,B899,'Rugby Union - Intl Results'!C:C,"L",'Rugby Union - Intl Results'!J:J,C899)</f>
        <v>1</v>
      </c>
      <c r="J899">
        <f>SUMIFS('Rugby Union - Intl Results'!E:E,'Rugby Union - Intl Results'!B:B,E899,'Rugby Union - Intl Results'!H:H,B899,'Rugby Union - Intl Results'!J:J,C899)</f>
        <v>151</v>
      </c>
      <c r="K899">
        <f>SUMIFS('Rugby Union - Intl Results'!F:F,'Rugby Union - Intl Results'!B:B,E899,'Rugby Union - Intl Results'!H:H,B899,'Rugby Union - Intl Results'!J:J,C899)</f>
        <v>34</v>
      </c>
      <c r="L899">
        <f t="shared" si="43"/>
        <v>117</v>
      </c>
      <c r="M899">
        <v>2</v>
      </c>
      <c r="N899">
        <f>SUMIFS('Rugby Union - Intl Results'!U:U,'Rugby Union - Intl Results'!B:B,E899,'Rugby Union - Intl Results'!H:H,B899)</f>
        <v>1</v>
      </c>
      <c r="Q899" t="s">
        <v>30</v>
      </c>
      <c r="R899" t="s">
        <v>30</v>
      </c>
      <c r="S899" t="s">
        <v>30</v>
      </c>
      <c r="T899" t="s">
        <v>30</v>
      </c>
      <c r="U899" s="95" t="s">
        <v>30</v>
      </c>
      <c r="V899" s="95"/>
      <c r="W899" s="95"/>
    </row>
    <row r="900" spans="1:23" x14ac:dyDescent="0.25">
      <c r="A900">
        <v>2023</v>
      </c>
      <c r="B900" t="s">
        <v>2624</v>
      </c>
      <c r="C900" t="s">
        <v>212</v>
      </c>
      <c r="E900" t="s">
        <v>503</v>
      </c>
      <c r="F900" s="97">
        <f>G900*4+H900*2+M900+SUMIFS('Rugby Union - Intl Results'!U:U,'Rugby Union - Intl Results'!B:B,E900,'Rugby Union - Intl Results'!H:H,B900)+IF(G900=5,3,0)</f>
        <v>10</v>
      </c>
      <c r="G900">
        <f>COUNTIFS('Rugby Union - Intl Results'!B:B,E900,'Rugby Union - Intl Results'!H:H,B900,'Rugby Union - Intl Results'!C:C,"W",'Rugby Union - Intl Results'!J:J,C900)</f>
        <v>2</v>
      </c>
      <c r="H900">
        <f>COUNTIFS('Rugby Union - Intl Results'!B:B,E900,'Rugby Union - Intl Results'!H:H,B900,'Rugby Union - Intl Results'!C:C,"D",'Rugby Union - Intl Results'!J:J,C900)</f>
        <v>0</v>
      </c>
      <c r="I900">
        <f>COUNTIFS('Rugby Union - Intl Results'!B:B,E900,'Rugby Union - Intl Results'!H:H,B900,'Rugby Union - Intl Results'!C:C,"L",'Rugby Union - Intl Results'!J:J,C900)</f>
        <v>2</v>
      </c>
      <c r="J900">
        <f>SUMIFS('Rugby Union - Intl Results'!E:E,'Rugby Union - Intl Results'!B:B,E900,'Rugby Union - Intl Results'!H:H,B900,'Rugby Union - Intl Results'!J:J,C900)</f>
        <v>146</v>
      </c>
      <c r="K900">
        <f>SUMIFS('Rugby Union - Intl Results'!F:F,'Rugby Union - Intl Results'!B:B,E900,'Rugby Union - Intl Results'!H:H,B900,'Rugby Union - Intl Results'!J:J,C900)</f>
        <v>71</v>
      </c>
      <c r="L900">
        <f t="shared" si="43"/>
        <v>75</v>
      </c>
      <c r="M900">
        <v>2</v>
      </c>
      <c r="N900">
        <f>SUMIFS('Rugby Union - Intl Results'!U:U,'Rugby Union - Intl Results'!B:B,E900,'Rugby Union - Intl Results'!H:H,B900)</f>
        <v>0</v>
      </c>
      <c r="Q900" t="s">
        <v>30</v>
      </c>
      <c r="U900" s="95"/>
      <c r="V900" s="95"/>
      <c r="W900" s="95"/>
    </row>
    <row r="901" spans="1:23" x14ac:dyDescent="0.25">
      <c r="A901">
        <v>2023</v>
      </c>
      <c r="B901" t="s">
        <v>2624</v>
      </c>
      <c r="C901" t="s">
        <v>212</v>
      </c>
      <c r="E901" t="s">
        <v>2631</v>
      </c>
      <c r="F901" s="97">
        <f>G901*4+H901*2+M901+SUMIFS('Rugby Union - Intl Results'!U:U,'Rugby Union - Intl Results'!B:B,E901,'Rugby Union - Intl Results'!H:H,B901)+IF(G901=5,3,0)</f>
        <v>5</v>
      </c>
      <c r="G901">
        <f>COUNTIFS('Rugby Union - Intl Results'!B:B,E901,'Rugby Union - Intl Results'!H:H,B901,'Rugby Union - Intl Results'!C:C,"W",'Rugby Union - Intl Results'!J:J,C901)</f>
        <v>1</v>
      </c>
      <c r="H901">
        <f>COUNTIFS('Rugby Union - Intl Results'!B:B,E901,'Rugby Union - Intl Results'!H:H,B901,'Rugby Union - Intl Results'!C:C,"D",'Rugby Union - Intl Results'!J:J,C901)</f>
        <v>0</v>
      </c>
      <c r="I901">
        <f>COUNTIFS('Rugby Union - Intl Results'!B:B,E901,'Rugby Union - Intl Results'!H:H,B901,'Rugby Union - Intl Results'!C:C,"L",'Rugby Union - Intl Results'!J:J,C901)</f>
        <v>3</v>
      </c>
      <c r="J901">
        <f>SUMIFS('Rugby Union - Intl Results'!E:E,'Rugby Union - Intl Results'!B:B,E901,'Rugby Union - Intl Results'!H:H,B901,'Rugby Union - Intl Results'!J:J,C901)</f>
        <v>96</v>
      </c>
      <c r="K901">
        <f>SUMIFS('Rugby Union - Intl Results'!F:F,'Rugby Union - Intl Results'!B:B,E901,'Rugby Union - Intl Results'!H:H,B901,'Rugby Union - Intl Results'!J:J,C901)</f>
        <v>177</v>
      </c>
      <c r="L901">
        <f t="shared" si="43"/>
        <v>-81</v>
      </c>
      <c r="M901">
        <v>1</v>
      </c>
      <c r="N901">
        <f>SUMIFS('Rugby Union - Intl Results'!U:U,'Rugby Union - Intl Results'!B:B,E901,'Rugby Union - Intl Results'!H:H,B901)</f>
        <v>0</v>
      </c>
      <c r="Q901" t="s">
        <v>30</v>
      </c>
      <c r="U901" s="95"/>
      <c r="V901" s="95"/>
      <c r="W901" s="95"/>
    </row>
    <row r="902" spans="1:23" x14ac:dyDescent="0.25">
      <c r="A902">
        <v>2023</v>
      </c>
      <c r="B902" t="s">
        <v>2624</v>
      </c>
      <c r="C902" t="s">
        <v>212</v>
      </c>
      <c r="E902" t="s">
        <v>397</v>
      </c>
      <c r="F902" s="97">
        <f>G902*4+H902*2+M902+SUMIFS('Rugby Union - Intl Results'!U:U,'Rugby Union - Intl Results'!B:B,E902,'Rugby Union - Intl Results'!H:H,B902)+IF(G902=5,3,0)</f>
        <v>0</v>
      </c>
      <c r="G902">
        <f>COUNTIFS('Rugby Union - Intl Results'!B:B,E902,'Rugby Union - Intl Results'!H:H,B902,'Rugby Union - Intl Results'!C:C,"W",'Rugby Union - Intl Results'!J:J,C902)</f>
        <v>0</v>
      </c>
      <c r="H902">
        <f>COUNTIFS('Rugby Union - Intl Results'!B:B,E902,'Rugby Union - Intl Results'!H:H,B902,'Rugby Union - Intl Results'!C:C,"D",'Rugby Union - Intl Results'!J:J,C902)</f>
        <v>0</v>
      </c>
      <c r="I902">
        <f>COUNTIFS('Rugby Union - Intl Results'!B:B,E902,'Rugby Union - Intl Results'!H:H,B902,'Rugby Union - Intl Results'!C:C,"L",'Rugby Union - Intl Results'!J:J,C902)</f>
        <v>4</v>
      </c>
      <c r="J902">
        <f>SUMIFS('Rugby Union - Intl Results'!E:E,'Rugby Union - Intl Results'!B:B,E902,'Rugby Union - Intl Results'!H:H,B902,'Rugby Union - Intl Results'!J:J,C902)</f>
        <v>32</v>
      </c>
      <c r="K902">
        <f>SUMIFS('Rugby Union - Intl Results'!F:F,'Rugby Union - Intl Results'!B:B,E902,'Rugby Union - Intl Results'!H:H,B902,'Rugby Union - Intl Results'!J:J,C902)</f>
        <v>287</v>
      </c>
      <c r="L902">
        <f t="shared" si="43"/>
        <v>-255</v>
      </c>
      <c r="M902">
        <v>0</v>
      </c>
      <c r="N902">
        <f>SUMIFS('Rugby Union - Intl Results'!U:U,'Rugby Union - Intl Results'!B:B,E902,'Rugby Union - Intl Results'!H:H,B902)</f>
        <v>0</v>
      </c>
      <c r="Q902" t="s">
        <v>30</v>
      </c>
      <c r="U902" s="95"/>
      <c r="V902" s="95"/>
      <c r="W902" s="95"/>
    </row>
    <row r="903" spans="1:23" x14ac:dyDescent="0.25">
      <c r="A903">
        <v>2023</v>
      </c>
      <c r="B903" t="s">
        <v>2624</v>
      </c>
      <c r="C903" t="s">
        <v>210</v>
      </c>
      <c r="E903" t="s">
        <v>1264</v>
      </c>
      <c r="F903" s="97">
        <f>G903*4+H903*2+M903+SUMIFS('Rugby Union - Intl Results'!U:U,'Rugby Union - Intl Results'!B:B,E903,'Rugby Union - Intl Results'!H:H,B903)+IF(G903=5,3,0)</f>
        <v>19</v>
      </c>
      <c r="G903">
        <f>COUNTIFS('Rugby Union - Intl Results'!B:B,E903,'Rugby Union - Intl Results'!H:H,B903,'Rugby Union - Intl Results'!C:C,"W",'Rugby Union - Intl Results'!J:J,C903)</f>
        <v>4</v>
      </c>
      <c r="H903">
        <f>COUNTIFS('Rugby Union - Intl Results'!B:B,E903,'Rugby Union - Intl Results'!H:H,B903,'Rugby Union - Intl Results'!C:C,"D",'Rugby Union - Intl Results'!J:J,C903)</f>
        <v>0</v>
      </c>
      <c r="I903">
        <f>COUNTIFS('Rugby Union - Intl Results'!B:B,E903,'Rugby Union - Intl Results'!H:H,B903,'Rugby Union - Intl Results'!C:C,"L",'Rugby Union - Intl Results'!J:J,C903)</f>
        <v>0</v>
      </c>
      <c r="J903">
        <f>SUMIFS('Rugby Union - Intl Results'!E:E,'Rugby Union - Intl Results'!B:B,E903,'Rugby Union - Intl Results'!H:H,B903,'Rugby Union - Intl Results'!J:J,C903)</f>
        <v>143</v>
      </c>
      <c r="K903">
        <f>SUMIFS('Rugby Union - Intl Results'!F:F,'Rugby Union - Intl Results'!B:B,E903,'Rugby Union - Intl Results'!H:H,B903,'Rugby Union - Intl Results'!J:J,C903)</f>
        <v>59</v>
      </c>
      <c r="L903">
        <f t="shared" si="43"/>
        <v>84</v>
      </c>
      <c r="M903">
        <v>3</v>
      </c>
      <c r="N903">
        <f>SUMIFS('Rugby Union - Intl Results'!U:U,'Rugby Union - Intl Results'!B:B,E903,'Rugby Union - Intl Results'!H:H,B903)</f>
        <v>0</v>
      </c>
      <c r="Q903" t="s">
        <v>30</v>
      </c>
      <c r="R903" t="s">
        <v>30</v>
      </c>
      <c r="U903" s="95"/>
      <c r="V903" s="95"/>
      <c r="W903" s="95"/>
    </row>
    <row r="904" spans="1:23" x14ac:dyDescent="0.25">
      <c r="A904">
        <v>2023</v>
      </c>
      <c r="B904" t="s">
        <v>2624</v>
      </c>
      <c r="C904" t="s">
        <v>210</v>
      </c>
      <c r="E904" t="s">
        <v>1817</v>
      </c>
      <c r="F904" s="97">
        <f>G904*4+H904*2+M904+SUMIFS('Rugby Union - Intl Results'!U:U,'Rugby Union - Intl Results'!B:B,E904,'Rugby Union - Intl Results'!H:H,B904)+IF(G904=5,3,0)</f>
        <v>11</v>
      </c>
      <c r="G904">
        <f>COUNTIFS('Rugby Union - Intl Results'!B:B,E904,'Rugby Union - Intl Results'!H:H,B904,'Rugby Union - Intl Results'!C:C,"W",'Rugby Union - Intl Results'!J:J,C904)</f>
        <v>2</v>
      </c>
      <c r="H904">
        <f>COUNTIFS('Rugby Union - Intl Results'!B:B,E904,'Rugby Union - Intl Results'!H:H,B904,'Rugby Union - Intl Results'!C:C,"D",'Rugby Union - Intl Results'!J:J,C904)</f>
        <v>0</v>
      </c>
      <c r="I904">
        <f>COUNTIFS('Rugby Union - Intl Results'!B:B,E904,'Rugby Union - Intl Results'!H:H,B904,'Rugby Union - Intl Results'!C:C,"L",'Rugby Union - Intl Results'!J:J,C904)</f>
        <v>2</v>
      </c>
      <c r="J904">
        <f>SUMIFS('Rugby Union - Intl Results'!E:E,'Rugby Union - Intl Results'!B:B,E904,'Rugby Union - Intl Results'!H:H,B904,'Rugby Union - Intl Results'!J:J,C904)</f>
        <v>88</v>
      </c>
      <c r="K904">
        <f>SUMIFS('Rugby Union - Intl Results'!F:F,'Rugby Union - Intl Results'!B:B,E904,'Rugby Union - Intl Results'!H:H,B904,'Rugby Union - Intl Results'!J:J,C904)</f>
        <v>83</v>
      </c>
      <c r="L904">
        <f t="shared" si="43"/>
        <v>5</v>
      </c>
      <c r="M904">
        <v>0</v>
      </c>
      <c r="N904">
        <f>SUMIFS('Rugby Union - Intl Results'!U:U,'Rugby Union - Intl Results'!B:B,E904,'Rugby Union - Intl Results'!H:H,B904)</f>
        <v>3</v>
      </c>
      <c r="Q904" t="s">
        <v>30</v>
      </c>
      <c r="R904" t="s">
        <v>30</v>
      </c>
      <c r="U904" s="95"/>
      <c r="V904" s="95"/>
      <c r="W904" s="95"/>
    </row>
    <row r="905" spans="1:23" x14ac:dyDescent="0.25">
      <c r="A905">
        <v>2023</v>
      </c>
      <c r="B905" t="s">
        <v>2624</v>
      </c>
      <c r="C905" t="s">
        <v>210</v>
      </c>
      <c r="E905" t="s">
        <v>1824</v>
      </c>
      <c r="F905" s="97">
        <f>G905*4+H905*2+M905+SUMIFS('Rugby Union - Intl Results'!U:U,'Rugby Union - Intl Results'!B:B,E905,'Rugby Union - Intl Results'!H:H,B905)+IF(G905=5,3,0)</f>
        <v>11</v>
      </c>
      <c r="G905">
        <f>COUNTIFS('Rugby Union - Intl Results'!B:B,E905,'Rugby Union - Intl Results'!H:H,B905,'Rugby Union - Intl Results'!C:C,"W",'Rugby Union - Intl Results'!J:J,C905)</f>
        <v>2</v>
      </c>
      <c r="H905">
        <f>COUNTIFS('Rugby Union - Intl Results'!B:B,E905,'Rugby Union - Intl Results'!H:H,B905,'Rugby Union - Intl Results'!C:C,"D",'Rugby Union - Intl Results'!J:J,C905)</f>
        <v>0</v>
      </c>
      <c r="I905">
        <f>COUNTIFS('Rugby Union - Intl Results'!B:B,E905,'Rugby Union - Intl Results'!H:H,B905,'Rugby Union - Intl Results'!C:C,"L",'Rugby Union - Intl Results'!J:J,C905)</f>
        <v>2</v>
      </c>
      <c r="J905">
        <f>SUMIFS('Rugby Union - Intl Results'!E:E,'Rugby Union - Intl Results'!B:B,E905,'Rugby Union - Intl Results'!H:H,B905,'Rugby Union - Intl Results'!J:J,C905)</f>
        <v>90</v>
      </c>
      <c r="K905">
        <f>SUMIFS('Rugby Union - Intl Results'!F:F,'Rugby Union - Intl Results'!B:B,E905,'Rugby Union - Intl Results'!H:H,B905,'Rugby Union - Intl Results'!J:J,C905)</f>
        <v>91</v>
      </c>
      <c r="L905">
        <f t="shared" si="43"/>
        <v>-1</v>
      </c>
      <c r="M905">
        <v>2</v>
      </c>
      <c r="N905">
        <f>SUMIFS('Rugby Union - Intl Results'!U:U,'Rugby Union - Intl Results'!B:B,E905,'Rugby Union - Intl Results'!H:H,B905)</f>
        <v>1</v>
      </c>
      <c r="Q905" t="s">
        <v>30</v>
      </c>
      <c r="U905" s="95"/>
      <c r="V905" s="95"/>
      <c r="W905" s="95"/>
    </row>
    <row r="906" spans="1:23" x14ac:dyDescent="0.25">
      <c r="A906">
        <v>2023</v>
      </c>
      <c r="B906" t="s">
        <v>2624</v>
      </c>
      <c r="C906" t="s">
        <v>210</v>
      </c>
      <c r="E906" t="s">
        <v>326</v>
      </c>
      <c r="F906" s="97">
        <f>G906*4+H906*2+M906+SUMIFS('Rugby Union - Intl Results'!U:U,'Rugby Union - Intl Results'!B:B,E906,'Rugby Union - Intl Results'!H:H,B906)+IF(G906=5,3,0)</f>
        <v>6</v>
      </c>
      <c r="G906">
        <f>COUNTIFS('Rugby Union - Intl Results'!B:B,E906,'Rugby Union - Intl Results'!H:H,B906,'Rugby Union - Intl Results'!C:C,"W",'Rugby Union - Intl Results'!J:J,C906)</f>
        <v>1</v>
      </c>
      <c r="H906">
        <f>COUNTIFS('Rugby Union - Intl Results'!B:B,E906,'Rugby Union - Intl Results'!H:H,B906,'Rugby Union - Intl Results'!C:C,"D",'Rugby Union - Intl Results'!J:J,C906)</f>
        <v>1</v>
      </c>
      <c r="I906">
        <f>COUNTIFS('Rugby Union - Intl Results'!B:B,E906,'Rugby Union - Intl Results'!H:H,B906,'Rugby Union - Intl Results'!C:C,"L",'Rugby Union - Intl Results'!J:J,C906)</f>
        <v>2</v>
      </c>
      <c r="J906">
        <f>SUMIFS('Rugby Union - Intl Results'!E:E,'Rugby Union - Intl Results'!B:B,E906,'Rugby Union - Intl Results'!H:H,B906,'Rugby Union - Intl Results'!J:J,C906)</f>
        <v>64</v>
      </c>
      <c r="K906">
        <f>SUMIFS('Rugby Union - Intl Results'!F:F,'Rugby Union - Intl Results'!B:B,E906,'Rugby Union - Intl Results'!H:H,B906,'Rugby Union - Intl Results'!J:J,C906)</f>
        <v>103</v>
      </c>
      <c r="L906">
        <f t="shared" si="43"/>
        <v>-39</v>
      </c>
      <c r="M906">
        <v>0</v>
      </c>
      <c r="N906">
        <f>SUMIFS('Rugby Union - Intl Results'!U:U,'Rugby Union - Intl Results'!B:B,E906,'Rugby Union - Intl Results'!H:H,B906)</f>
        <v>0</v>
      </c>
      <c r="Q906" t="s">
        <v>30</v>
      </c>
      <c r="U906" s="95"/>
      <c r="V906" s="95"/>
      <c r="W906" s="95"/>
    </row>
    <row r="907" spans="1:23" x14ac:dyDescent="0.25">
      <c r="A907">
        <v>2023</v>
      </c>
      <c r="B907" t="s">
        <v>2624</v>
      </c>
      <c r="C907" t="s">
        <v>210</v>
      </c>
      <c r="E907" t="s">
        <v>382</v>
      </c>
      <c r="F907" s="97">
        <f>G907*4+H907*2+M907+SUMIFS('Rugby Union - Intl Results'!U:U,'Rugby Union - Intl Results'!B:B,E907,'Rugby Union - Intl Results'!H:H,B907)+IF(G907=5,3,0)</f>
        <v>3</v>
      </c>
      <c r="G907">
        <f>COUNTIFS('Rugby Union - Intl Results'!B:B,E907,'Rugby Union - Intl Results'!H:H,B907,'Rugby Union - Intl Results'!C:C,"W",'Rugby Union - Intl Results'!J:J,C907)</f>
        <v>0</v>
      </c>
      <c r="H907">
        <f>COUNTIFS('Rugby Union - Intl Results'!B:B,E907,'Rugby Union - Intl Results'!H:H,B907,'Rugby Union - Intl Results'!C:C,"D",'Rugby Union - Intl Results'!J:J,C907)</f>
        <v>1</v>
      </c>
      <c r="I907">
        <f>COUNTIFS('Rugby Union - Intl Results'!B:B,E907,'Rugby Union - Intl Results'!H:H,B907,'Rugby Union - Intl Results'!C:C,"L",'Rugby Union - Intl Results'!J:J,C907)</f>
        <v>3</v>
      </c>
      <c r="J907">
        <f>SUMIFS('Rugby Union - Intl Results'!E:E,'Rugby Union - Intl Results'!B:B,E907,'Rugby Union - Intl Results'!H:H,B907,'Rugby Union - Intl Results'!J:J,C907)</f>
        <v>64</v>
      </c>
      <c r="K907">
        <f>SUMIFS('Rugby Union - Intl Results'!F:F,'Rugby Union - Intl Results'!B:B,E907,'Rugby Union - Intl Results'!H:H,B907,'Rugby Union - Intl Results'!J:J,C907)</f>
        <v>113</v>
      </c>
      <c r="L907">
        <f t="shared" si="43"/>
        <v>-49</v>
      </c>
      <c r="M907">
        <v>0</v>
      </c>
      <c r="N907">
        <f>SUMIFS('Rugby Union - Intl Results'!U:U,'Rugby Union - Intl Results'!B:B,E907,'Rugby Union - Intl Results'!H:H,B907)</f>
        <v>1</v>
      </c>
      <c r="Q907" t="s">
        <v>30</v>
      </c>
      <c r="U907" s="95"/>
      <c r="V907" s="95"/>
      <c r="W907" s="95"/>
    </row>
    <row r="908" spans="1:23" x14ac:dyDescent="0.25">
      <c r="A908">
        <v>2023</v>
      </c>
      <c r="B908" t="s">
        <v>2624</v>
      </c>
      <c r="C908" t="s">
        <v>207</v>
      </c>
      <c r="E908" t="s">
        <v>376</v>
      </c>
      <c r="F908" s="97">
        <f>G908*4+H908*2+M908+SUMIFS('Rugby Union - Intl Results'!U:U,'Rugby Union - Intl Results'!B:B,E908,'Rugby Union - Intl Results'!H:H,B908)+IF(G908=5,3,0)</f>
        <v>18</v>
      </c>
      <c r="G908">
        <f>COUNTIFS('Rugby Union - Intl Results'!B:B,E908,'Rugby Union - Intl Results'!H:H,B908,'Rugby Union - Intl Results'!C:C,"W",'Rugby Union - Intl Results'!J:J,C908)</f>
        <v>4</v>
      </c>
      <c r="H908">
        <f>COUNTIFS('Rugby Union - Intl Results'!B:B,E908,'Rugby Union - Intl Results'!H:H,B908,'Rugby Union - Intl Results'!C:C,"D",'Rugby Union - Intl Results'!J:J,C908)</f>
        <v>0</v>
      </c>
      <c r="I908">
        <f>COUNTIFS('Rugby Union - Intl Results'!B:B,E908,'Rugby Union - Intl Results'!H:H,B908,'Rugby Union - Intl Results'!C:C,"L",'Rugby Union - Intl Results'!J:J,C908)</f>
        <v>0</v>
      </c>
      <c r="J908">
        <f>SUMIFS('Rugby Union - Intl Results'!E:E,'Rugby Union - Intl Results'!B:B,E908,'Rugby Union - Intl Results'!H:H,B908,'Rugby Union - Intl Results'!J:J,C908)</f>
        <v>150</v>
      </c>
      <c r="K908">
        <f>SUMIFS('Rugby Union - Intl Results'!F:F,'Rugby Union - Intl Results'!B:B,E908,'Rugby Union - Intl Results'!H:H,B908,'Rugby Union - Intl Results'!J:J,C908)</f>
        <v>39</v>
      </c>
      <c r="L908">
        <f t="shared" si="43"/>
        <v>111</v>
      </c>
      <c r="M908">
        <v>1</v>
      </c>
      <c r="N908">
        <f>SUMIFS('Rugby Union - Intl Results'!U:U,'Rugby Union - Intl Results'!B:B,E908,'Rugby Union - Intl Results'!H:H,B908)</f>
        <v>1</v>
      </c>
      <c r="Q908" t="s">
        <v>30</v>
      </c>
      <c r="R908" t="s">
        <v>30</v>
      </c>
      <c r="S908" t="s">
        <v>30</v>
      </c>
      <c r="U908" s="95"/>
      <c r="V908" s="95"/>
      <c r="W908" s="95"/>
    </row>
    <row r="909" spans="1:23" x14ac:dyDescent="0.25">
      <c r="A909">
        <v>2023</v>
      </c>
      <c r="B909" t="s">
        <v>2624</v>
      </c>
      <c r="C909" t="s">
        <v>207</v>
      </c>
      <c r="E909" t="s">
        <v>1821</v>
      </c>
      <c r="F909" s="97">
        <f>G909*4+H909*2+M909+SUMIFS('Rugby Union - Intl Results'!U:U,'Rugby Union - Intl Results'!B:B,E909,'Rugby Union - Intl Results'!H:H,B909)+IF(G909=5,3,0)</f>
        <v>14</v>
      </c>
      <c r="G909">
        <f>COUNTIFS('Rugby Union - Intl Results'!B:B,E909,'Rugby Union - Intl Results'!H:H,B909,'Rugby Union - Intl Results'!C:C,"W",'Rugby Union - Intl Results'!J:J,C909)</f>
        <v>3</v>
      </c>
      <c r="H909">
        <f>COUNTIFS('Rugby Union - Intl Results'!B:B,E909,'Rugby Union - Intl Results'!H:H,B909,'Rugby Union - Intl Results'!C:C,"D",'Rugby Union - Intl Results'!J:J,C909)</f>
        <v>0</v>
      </c>
      <c r="I909">
        <f>COUNTIFS('Rugby Union - Intl Results'!B:B,E909,'Rugby Union - Intl Results'!H:H,B909,'Rugby Union - Intl Results'!C:C,"L",'Rugby Union - Intl Results'!J:J,C909)</f>
        <v>1</v>
      </c>
      <c r="J909">
        <f>SUMIFS('Rugby Union - Intl Results'!E:E,'Rugby Union - Intl Results'!B:B,E909,'Rugby Union - Intl Results'!H:H,B909,'Rugby Union - Intl Results'!J:J,C909)</f>
        <v>127</v>
      </c>
      <c r="K909">
        <f>SUMIFS('Rugby Union - Intl Results'!F:F,'Rugby Union - Intl Results'!B:B,E909,'Rugby Union - Intl Results'!H:H,B909,'Rugby Union - Intl Results'!J:J,C909)</f>
        <v>69</v>
      </c>
      <c r="L909">
        <f t="shared" si="43"/>
        <v>58</v>
      </c>
      <c r="M909">
        <v>1</v>
      </c>
      <c r="N909">
        <f>SUMIFS('Rugby Union - Intl Results'!U:U,'Rugby Union - Intl Results'!B:B,E909,'Rugby Union - Intl Results'!H:H,B909)</f>
        <v>1</v>
      </c>
      <c r="Q909" t="s">
        <v>30</v>
      </c>
      <c r="R909" t="s">
        <v>30</v>
      </c>
      <c r="S909" t="s">
        <v>30</v>
      </c>
      <c r="U909" s="95"/>
      <c r="V909" s="95"/>
      <c r="W909" s="95"/>
    </row>
    <row r="910" spans="1:23" x14ac:dyDescent="0.25">
      <c r="A910">
        <v>2023</v>
      </c>
      <c r="B910" t="s">
        <v>2624</v>
      </c>
      <c r="C910" t="s">
        <v>207</v>
      </c>
      <c r="E910" t="s">
        <v>1823</v>
      </c>
      <c r="F910" s="97">
        <f>G910*4+H910*2+M910+SUMIFS('Rugby Union - Intl Results'!U:U,'Rugby Union - Intl Results'!B:B,E910,'Rugby Union - Intl Results'!H:H,B910)+IF(G910=5,3,0)</f>
        <v>9</v>
      </c>
      <c r="G910">
        <f>COUNTIFS('Rugby Union - Intl Results'!B:B,E910,'Rugby Union - Intl Results'!H:H,B910,'Rugby Union - Intl Results'!C:C,"W",'Rugby Union - Intl Results'!J:J,C910)</f>
        <v>2</v>
      </c>
      <c r="H910">
        <f>COUNTIFS('Rugby Union - Intl Results'!B:B,E910,'Rugby Union - Intl Results'!H:H,B910,'Rugby Union - Intl Results'!C:C,"D",'Rugby Union - Intl Results'!J:J,C910)</f>
        <v>0</v>
      </c>
      <c r="I910">
        <f>COUNTIFS('Rugby Union - Intl Results'!B:B,E910,'Rugby Union - Intl Results'!H:H,B910,'Rugby Union - Intl Results'!C:C,"L",'Rugby Union - Intl Results'!J:J,C910)</f>
        <v>2</v>
      </c>
      <c r="J910">
        <f>SUMIFS('Rugby Union - Intl Results'!E:E,'Rugby Union - Intl Results'!B:B,E910,'Rugby Union - Intl Results'!H:H,B910,'Rugby Union - Intl Results'!J:J,C910)</f>
        <v>109</v>
      </c>
      <c r="K910">
        <f>SUMIFS('Rugby Union - Intl Results'!F:F,'Rugby Union - Intl Results'!B:B,E910,'Rugby Union - Intl Results'!H:H,B910,'Rugby Union - Intl Results'!J:J,C910)</f>
        <v>107</v>
      </c>
      <c r="L910">
        <f t="shared" si="43"/>
        <v>2</v>
      </c>
      <c r="M910">
        <v>1</v>
      </c>
      <c r="N910">
        <f>SUMIFS('Rugby Union - Intl Results'!U:U,'Rugby Union - Intl Results'!B:B,E910,'Rugby Union - Intl Results'!H:H,B910)</f>
        <v>0</v>
      </c>
      <c r="Q910" t="s">
        <v>30</v>
      </c>
      <c r="U910" s="95"/>
      <c r="V910" s="95"/>
      <c r="W910" s="95"/>
    </row>
    <row r="911" spans="1:23" x14ac:dyDescent="0.25">
      <c r="A911">
        <v>2023</v>
      </c>
      <c r="B911" t="s">
        <v>2624</v>
      </c>
      <c r="C911" t="s">
        <v>207</v>
      </c>
      <c r="E911" t="s">
        <v>2633</v>
      </c>
      <c r="F911" s="97">
        <f>G911*4+H911*2+M911+SUMIFS('Rugby Union - Intl Results'!U:U,'Rugby Union - Intl Results'!B:B,E911,'Rugby Union - Intl Results'!H:H,B911)+IF(G911=5,3,0)</f>
        <v>7</v>
      </c>
      <c r="G911">
        <f>COUNTIFS('Rugby Union - Intl Results'!B:B,E911,'Rugby Union - Intl Results'!H:H,B911,'Rugby Union - Intl Results'!C:C,"W",'Rugby Union - Intl Results'!J:J,C911)</f>
        <v>1</v>
      </c>
      <c r="H911">
        <f>COUNTIFS('Rugby Union - Intl Results'!B:B,E911,'Rugby Union - Intl Results'!H:H,B911,'Rugby Union - Intl Results'!C:C,"D",'Rugby Union - Intl Results'!J:J,C911)</f>
        <v>0</v>
      </c>
      <c r="I911">
        <f>COUNTIFS('Rugby Union - Intl Results'!B:B,E911,'Rugby Union - Intl Results'!H:H,B911,'Rugby Union - Intl Results'!C:C,"L",'Rugby Union - Intl Results'!J:J,C911)</f>
        <v>3</v>
      </c>
      <c r="J911">
        <f>SUMIFS('Rugby Union - Intl Results'!E:E,'Rugby Union - Intl Results'!B:B,E911,'Rugby Union - Intl Results'!H:H,B911,'Rugby Union - Intl Results'!J:J,C911)</f>
        <v>92</v>
      </c>
      <c r="K911">
        <f>SUMIFS('Rugby Union - Intl Results'!F:F,'Rugby Union - Intl Results'!B:B,E911,'Rugby Union - Intl Results'!H:H,B911,'Rugby Union - Intl Results'!J:J,C911)</f>
        <v>75</v>
      </c>
      <c r="L911">
        <f t="shared" si="43"/>
        <v>17</v>
      </c>
      <c r="M911">
        <v>1</v>
      </c>
      <c r="N911">
        <f>SUMIFS('Rugby Union - Intl Results'!U:U,'Rugby Union - Intl Results'!B:B,E911,'Rugby Union - Intl Results'!H:H,B911)</f>
        <v>2</v>
      </c>
      <c r="Q911" t="s">
        <v>30</v>
      </c>
      <c r="U911" s="95"/>
      <c r="V911" s="95"/>
      <c r="W911" s="95"/>
    </row>
    <row r="912" spans="1:23" x14ac:dyDescent="0.25">
      <c r="A912">
        <v>2023</v>
      </c>
      <c r="B912" t="s">
        <v>2624</v>
      </c>
      <c r="C912" t="s">
        <v>207</v>
      </c>
      <c r="E912" t="s">
        <v>2637</v>
      </c>
      <c r="F912" s="97">
        <f>G912*4+H912*2+M912+SUMIFS('Rugby Union - Intl Results'!U:U,'Rugby Union - Intl Results'!B:B,E912,'Rugby Union - Intl Results'!H:H,B912)+IF(G912=5,3,0)</f>
        <v>0</v>
      </c>
      <c r="G912">
        <f>COUNTIFS('Rugby Union - Intl Results'!B:B,E912,'Rugby Union - Intl Results'!H:H,B912,'Rugby Union - Intl Results'!C:C,"W",'Rugby Union - Intl Results'!J:J,C912)</f>
        <v>0</v>
      </c>
      <c r="H912">
        <f>COUNTIFS('Rugby Union - Intl Results'!B:B,E912,'Rugby Union - Intl Results'!H:H,B912,'Rugby Union - Intl Results'!C:C,"D",'Rugby Union - Intl Results'!J:J,C912)</f>
        <v>0</v>
      </c>
      <c r="I912">
        <f>COUNTIFS('Rugby Union - Intl Results'!B:B,E912,'Rugby Union - Intl Results'!H:H,B912,'Rugby Union - Intl Results'!C:C,"L",'Rugby Union - Intl Results'!J:J,C912)</f>
        <v>4</v>
      </c>
      <c r="J912">
        <f>SUMIFS('Rugby Union - Intl Results'!E:E,'Rugby Union - Intl Results'!B:B,E912,'Rugby Union - Intl Results'!H:H,B912,'Rugby Union - Intl Results'!J:J,C912)</f>
        <v>27</v>
      </c>
      <c r="K912">
        <f>SUMIFS('Rugby Union - Intl Results'!F:F,'Rugby Union - Intl Results'!B:B,E912,'Rugby Union - Intl Results'!H:H,B912,'Rugby Union - Intl Results'!J:J,C912)</f>
        <v>215</v>
      </c>
      <c r="L912">
        <f t="shared" si="43"/>
        <v>-188</v>
      </c>
      <c r="M912">
        <v>0</v>
      </c>
      <c r="N912">
        <f>SUMIFS('Rugby Union - Intl Results'!U:U,'Rugby Union - Intl Results'!B:B,E912,'Rugby Union - Intl Results'!H:H,B912)</f>
        <v>0</v>
      </c>
      <c r="Q912" t="s">
        <v>30</v>
      </c>
      <c r="U912" s="95"/>
      <c r="V912" s="95"/>
      <c r="W912" s="95"/>
    </row>
    <row r="913" spans="1:23" x14ac:dyDescent="0.25">
      <c r="A913">
        <v>2023</v>
      </c>
      <c r="B913" t="s">
        <v>2793</v>
      </c>
      <c r="D913">
        <v>1</v>
      </c>
      <c r="E913" t="s">
        <v>1825</v>
      </c>
      <c r="F913" s="97">
        <f>G913*4+H913*2+M913+SUMIFS('Rugby Union - Intl Results'!U:U,'Rugby Union - Intl Results'!B:B,E913,'Rugby Union - Intl Results'!H:H,B913)+IF(G913=5,3,0)</f>
        <v>27</v>
      </c>
      <c r="G913">
        <f>COUNTIFS('Rugby Union - Intl Results'!B:B,E913,'Rugby Union - Intl Results'!H:H,B913,'Rugby Union - Intl Results'!C:C,"W")</f>
        <v>5</v>
      </c>
      <c r="H913">
        <f>COUNTIFS('Rugby Union - Intl Results'!B:B,E913,'Rugby Union - Intl Results'!H:H,B913,'Rugby Union - Intl Results'!C:C,"D")</f>
        <v>0</v>
      </c>
      <c r="I913">
        <f>COUNTIFS('Rugby Union - Intl Results'!B:B,E913,'Rugby Union - Intl Results'!H:H,B913,'Rugby Union - Intl Results'!C:C,"L")</f>
        <v>0</v>
      </c>
      <c r="J913">
        <f>SUMIFS('Rugby Union - Intl Results'!E:E,'Rugby Union - Intl Results'!B:B,E913,'Rugby Union - Intl Results'!H:H,B913)</f>
        <v>151</v>
      </c>
      <c r="K913">
        <f>SUMIFS('Rugby Union - Intl Results'!F:F,'Rugby Union - Intl Results'!B:B,E913,'Rugby Union - Intl Results'!H:H,B913)</f>
        <v>72</v>
      </c>
      <c r="L913">
        <f t="shared" si="43"/>
        <v>79</v>
      </c>
      <c r="M913">
        <v>4</v>
      </c>
      <c r="N913">
        <f>SUMIFS('Rugby Union - Intl Results'!U:U,'Rugby Union - Intl Results'!B:B,E913,'Rugby Union - Intl Results'!H:H,B913)</f>
        <v>0</v>
      </c>
      <c r="O913" t="s">
        <v>30</v>
      </c>
      <c r="U913" s="95" t="s">
        <v>30</v>
      </c>
      <c r="V913" s="95" t="s">
        <v>30</v>
      </c>
      <c r="W913" s="95" t="s">
        <v>30</v>
      </c>
    </row>
    <row r="914" spans="1:23" x14ac:dyDescent="0.25">
      <c r="A914">
        <v>2023</v>
      </c>
      <c r="B914" t="s">
        <v>2793</v>
      </c>
      <c r="D914">
        <v>2</v>
      </c>
      <c r="E914" t="s">
        <v>164</v>
      </c>
      <c r="F914" s="97">
        <f>G914*4+H914*2+M914+SUMIFS('Rugby Union - Intl Results'!U:U,'Rugby Union - Intl Results'!B:B,E914,'Rugby Union - Intl Results'!H:H,B914)+IF(G914=5,3,0)</f>
        <v>20</v>
      </c>
      <c r="G914">
        <f>COUNTIFS('Rugby Union - Intl Results'!B:B,E914,'Rugby Union - Intl Results'!H:H,B914,'Rugby Union - Intl Results'!C:C,"W")</f>
        <v>4</v>
      </c>
      <c r="H914">
        <f>COUNTIFS('Rugby Union - Intl Results'!B:B,E914,'Rugby Union - Intl Results'!H:H,B914,'Rugby Union - Intl Results'!C:C,"D")</f>
        <v>0</v>
      </c>
      <c r="I914">
        <f>COUNTIFS('Rugby Union - Intl Results'!B:B,E914,'Rugby Union - Intl Results'!H:H,B914,'Rugby Union - Intl Results'!C:C,"L")</f>
        <v>1</v>
      </c>
      <c r="J914">
        <f>SUMIFS('Rugby Union - Intl Results'!E:E,'Rugby Union - Intl Results'!B:B,E914,'Rugby Union - Intl Results'!H:H,B914)</f>
        <v>174</v>
      </c>
      <c r="K914">
        <f>SUMIFS('Rugby Union - Intl Results'!F:F,'Rugby Union - Intl Results'!B:B,E914,'Rugby Union - Intl Results'!H:H,B914)</f>
        <v>115</v>
      </c>
      <c r="L914">
        <f t="shared" si="43"/>
        <v>59</v>
      </c>
      <c r="M914">
        <v>4</v>
      </c>
      <c r="N914">
        <f>SUMIFS('Rugby Union - Intl Results'!U:U,'Rugby Union - Intl Results'!B:B,E914,'Rugby Union - Intl Results'!H:H,B914)</f>
        <v>0</v>
      </c>
      <c r="O914" t="s">
        <v>30</v>
      </c>
      <c r="U914" s="95"/>
      <c r="V914" s="95"/>
      <c r="W914" s="95"/>
    </row>
    <row r="915" spans="1:23" x14ac:dyDescent="0.25">
      <c r="A915">
        <v>2023</v>
      </c>
      <c r="B915" t="s">
        <v>2793</v>
      </c>
      <c r="D915">
        <v>3</v>
      </c>
      <c r="E915" t="s">
        <v>503</v>
      </c>
      <c r="F915" s="97">
        <f>G915*4+H915*2+M915+SUMIFS('Rugby Union - Intl Results'!U:U,'Rugby Union - Intl Results'!B:B,E915,'Rugby Union - Intl Results'!H:H,B915)+IF(G915=5,3,0)</f>
        <v>15</v>
      </c>
      <c r="G915">
        <f>COUNTIFS('Rugby Union - Intl Results'!B:B,E915,'Rugby Union - Intl Results'!H:H,B915,'Rugby Union - Intl Results'!C:C,"W")</f>
        <v>3</v>
      </c>
      <c r="H915">
        <f>COUNTIFS('Rugby Union - Intl Results'!B:B,E915,'Rugby Union - Intl Results'!H:H,B915,'Rugby Union - Intl Results'!C:C,"D")</f>
        <v>0</v>
      </c>
      <c r="I915">
        <f>COUNTIFS('Rugby Union - Intl Results'!B:B,E915,'Rugby Union - Intl Results'!H:H,B915,'Rugby Union - Intl Results'!C:C,"L")</f>
        <v>2</v>
      </c>
      <c r="J915">
        <f>SUMIFS('Rugby Union - Intl Results'!E:E,'Rugby Union - Intl Results'!B:B,E915,'Rugby Union - Intl Results'!H:H,B915)</f>
        <v>118</v>
      </c>
      <c r="K915">
        <f>SUMIFS('Rugby Union - Intl Results'!F:F,'Rugby Union - Intl Results'!B:B,E915,'Rugby Union - Intl Results'!H:H,B915)</f>
        <v>98</v>
      </c>
      <c r="L915">
        <f t="shared" si="43"/>
        <v>20</v>
      </c>
      <c r="M915">
        <v>3</v>
      </c>
      <c r="N915">
        <f>SUMIFS('Rugby Union - Intl Results'!U:U,'Rugby Union - Intl Results'!B:B,E915,'Rugby Union - Intl Results'!H:H,B915)</f>
        <v>0</v>
      </c>
      <c r="O915" t="s">
        <v>30</v>
      </c>
      <c r="U915" s="95"/>
      <c r="V915" s="95"/>
      <c r="W915" s="95"/>
    </row>
    <row r="916" spans="1:23" x14ac:dyDescent="0.25">
      <c r="A916">
        <v>2023</v>
      </c>
      <c r="B916" t="s">
        <v>2793</v>
      </c>
      <c r="D916">
        <v>4</v>
      </c>
      <c r="E916" t="s">
        <v>376</v>
      </c>
      <c r="F916" s="97">
        <f>G916*4+H916*2+M916+SUMIFS('Rugby Union - Intl Results'!U:U,'Rugby Union - Intl Results'!B:B,E916,'Rugby Union - Intl Results'!H:H,B916)+IF(G916=5,3,0)</f>
        <v>10</v>
      </c>
      <c r="G916">
        <f>COUNTIFS('Rugby Union - Intl Results'!B:B,E916,'Rugby Union - Intl Results'!H:H,B916,'Rugby Union - Intl Results'!C:C,"W")</f>
        <v>2</v>
      </c>
      <c r="H916">
        <f>COUNTIFS('Rugby Union - Intl Results'!B:B,E916,'Rugby Union - Intl Results'!H:H,B916,'Rugby Union - Intl Results'!C:C,"D")</f>
        <v>0</v>
      </c>
      <c r="I916">
        <f>COUNTIFS('Rugby Union - Intl Results'!B:B,E916,'Rugby Union - Intl Results'!H:H,B916,'Rugby Union - Intl Results'!C:C,"L")</f>
        <v>3</v>
      </c>
      <c r="J916">
        <f>SUMIFS('Rugby Union - Intl Results'!E:E,'Rugby Union - Intl Results'!B:B,E916,'Rugby Union - Intl Results'!H:H,B916)</f>
        <v>100</v>
      </c>
      <c r="K916">
        <f>SUMIFS('Rugby Union - Intl Results'!F:F,'Rugby Union - Intl Results'!B:B,E916,'Rugby Union - Intl Results'!H:H,B916)</f>
        <v>135</v>
      </c>
      <c r="L916">
        <f t="shared" si="43"/>
        <v>-35</v>
      </c>
      <c r="M916">
        <v>1</v>
      </c>
      <c r="N916">
        <f>SUMIFS('Rugby Union - Intl Results'!U:U,'Rugby Union - Intl Results'!B:B,E916,'Rugby Union - Intl Results'!H:H,B916)</f>
        <v>1</v>
      </c>
      <c r="O916" t="s">
        <v>30</v>
      </c>
      <c r="U916" s="95"/>
      <c r="V916" s="95"/>
      <c r="W916" s="95"/>
    </row>
    <row r="917" spans="1:23" x14ac:dyDescent="0.25">
      <c r="A917">
        <v>2023</v>
      </c>
      <c r="B917" t="s">
        <v>2793</v>
      </c>
      <c r="D917">
        <v>5</v>
      </c>
      <c r="E917" t="s">
        <v>1264</v>
      </c>
      <c r="F917" s="97">
        <f>G917*4+H917*2+M917+SUMIFS('Rugby Union - Intl Results'!U:U,'Rugby Union - Intl Results'!B:B,E917,'Rugby Union - Intl Results'!H:H,B917)+IF(G917=5,3,0)</f>
        <v>6</v>
      </c>
      <c r="G917">
        <f>COUNTIFS('Rugby Union - Intl Results'!B:B,E917,'Rugby Union - Intl Results'!H:H,B917,'Rugby Union - Intl Results'!C:C,"W")</f>
        <v>1</v>
      </c>
      <c r="H917">
        <f>COUNTIFS('Rugby Union - Intl Results'!B:B,E917,'Rugby Union - Intl Results'!H:H,B917,'Rugby Union - Intl Results'!C:C,"D")</f>
        <v>0</v>
      </c>
      <c r="I917">
        <f>COUNTIFS('Rugby Union - Intl Results'!B:B,E917,'Rugby Union - Intl Results'!H:H,B917,'Rugby Union - Intl Results'!C:C,"L")</f>
        <v>4</v>
      </c>
      <c r="J917">
        <f>SUMIFS('Rugby Union - Intl Results'!E:E,'Rugby Union - Intl Results'!B:B,E917,'Rugby Union - Intl Results'!H:H,B917)</f>
        <v>84</v>
      </c>
      <c r="K917">
        <f>SUMIFS('Rugby Union - Intl Results'!F:F,'Rugby Union - Intl Results'!B:B,E917,'Rugby Union - Intl Results'!H:H,B917)</f>
        <v>147</v>
      </c>
      <c r="L917">
        <f t="shared" si="43"/>
        <v>-63</v>
      </c>
      <c r="M917">
        <v>2</v>
      </c>
      <c r="N917">
        <f>SUMIFS('Rugby Union - Intl Results'!U:U,'Rugby Union - Intl Results'!B:B,E917,'Rugby Union - Intl Results'!H:H,B917)</f>
        <v>0</v>
      </c>
      <c r="O917" t="s">
        <v>30</v>
      </c>
      <c r="U917" s="95"/>
      <c r="V917" s="95"/>
      <c r="W917" s="95"/>
    </row>
    <row r="918" spans="1:23" x14ac:dyDescent="0.25">
      <c r="A918">
        <v>2023</v>
      </c>
      <c r="B918" t="s">
        <v>2793</v>
      </c>
      <c r="D918">
        <v>6</v>
      </c>
      <c r="E918" t="s">
        <v>171</v>
      </c>
      <c r="F918" s="97">
        <f>G918*4+H918*2+M918+SUMIFS('Rugby Union - Intl Results'!U:U,'Rugby Union - Intl Results'!B:B,E918,'Rugby Union - Intl Results'!H:H,B918)+IF(G918=5,3,0)</f>
        <v>1</v>
      </c>
      <c r="G918">
        <f>COUNTIFS('Rugby Union - Intl Results'!B:B,E918,'Rugby Union - Intl Results'!H:H,B918,'Rugby Union - Intl Results'!C:C,"W")</f>
        <v>0</v>
      </c>
      <c r="H918">
        <f>COUNTIFS('Rugby Union - Intl Results'!B:B,E918,'Rugby Union - Intl Results'!H:H,B918,'Rugby Union - Intl Results'!C:C,"D")</f>
        <v>0</v>
      </c>
      <c r="I918">
        <f>COUNTIFS('Rugby Union - Intl Results'!B:B,E918,'Rugby Union - Intl Results'!H:H,B918,'Rugby Union - Intl Results'!C:C,"L")</f>
        <v>5</v>
      </c>
      <c r="J918">
        <f>SUMIFS('Rugby Union - Intl Results'!E:E,'Rugby Union - Intl Results'!B:B,E918,'Rugby Union - Intl Results'!H:H,B918)</f>
        <v>89</v>
      </c>
      <c r="K918">
        <f>SUMIFS('Rugby Union - Intl Results'!F:F,'Rugby Union - Intl Results'!B:B,E918,'Rugby Union - Intl Results'!H:H,B918)</f>
        <v>149</v>
      </c>
      <c r="L918">
        <f t="shared" si="43"/>
        <v>-60</v>
      </c>
      <c r="M918">
        <v>0</v>
      </c>
      <c r="N918">
        <f>SUMIFS('Rugby Union - Intl Results'!U:U,'Rugby Union - Intl Results'!B:B,E918,'Rugby Union - Intl Results'!H:H,B918)</f>
        <v>1</v>
      </c>
      <c r="O918" t="s">
        <v>30</v>
      </c>
      <c r="U918" s="95"/>
      <c r="V918" s="95"/>
      <c r="W918" s="95"/>
    </row>
    <row r="919" spans="1:23" x14ac:dyDescent="0.25">
      <c r="A919">
        <v>2024</v>
      </c>
      <c r="B919" t="s">
        <v>2744</v>
      </c>
      <c r="D919">
        <v>1</v>
      </c>
      <c r="E919" t="s">
        <v>1828</v>
      </c>
      <c r="F919" s="97">
        <f>G919*4+H919*2+M919+SUMIFS('Rugby Union - Intl Results'!U:U,'Rugby Union - Intl Results'!B:B,E919,'Rugby Union - Intl Results'!H:H,B919)+IF(G919=5,3,0)</f>
        <v>27</v>
      </c>
      <c r="G919">
        <f>COUNTIFS('Rugby Union - Intl Results'!B:B,E919,'Rugby Union - Intl Results'!H:H,B919,'Rugby Union - Intl Results'!C:C,"W")</f>
        <v>5</v>
      </c>
      <c r="H919">
        <f>COUNTIFS('Rugby Union - Intl Results'!B:B,E919,'Rugby Union - Intl Results'!H:H,B919,'Rugby Union - Intl Results'!C:C,"D")</f>
        <v>0</v>
      </c>
      <c r="I919">
        <f>COUNTIFS('Rugby Union - Intl Results'!B:B,E919,'Rugby Union - Intl Results'!H:H,B919,'Rugby Union - Intl Results'!C:C,"L")</f>
        <v>1</v>
      </c>
      <c r="J919">
        <f>SUMIFS('Rugby Union - Intl Results'!E:E,'Rugby Union - Intl Results'!B:B,E919,'Rugby Union - Intl Results'!H:H,B919)</f>
        <v>188</v>
      </c>
      <c r="K919">
        <f>SUMIFS('Rugby Union - Intl Results'!F:F,'Rugby Union - Intl Results'!B:B,E919,'Rugby Union - Intl Results'!H:H,B919)</f>
        <v>94</v>
      </c>
      <c r="L919">
        <f t="shared" si="43"/>
        <v>94</v>
      </c>
      <c r="M919">
        <v>3</v>
      </c>
      <c r="N919">
        <f>SUMIFS('Rugby Union - Intl Results'!U:U,'Rugby Union - Intl Results'!B:B,E919,'Rugby Union - Intl Results'!H:H,B919)</f>
        <v>1</v>
      </c>
      <c r="P919" t="s">
        <v>30</v>
      </c>
      <c r="U919" s="95" t="s">
        <v>30</v>
      </c>
      <c r="V919" s="95"/>
      <c r="W919" s="95"/>
    </row>
    <row r="920" spans="1:23" x14ac:dyDescent="0.25">
      <c r="A920">
        <v>2024</v>
      </c>
      <c r="B920" t="s">
        <v>2744</v>
      </c>
      <c r="D920">
        <v>2</v>
      </c>
      <c r="E920" t="s">
        <v>1787</v>
      </c>
      <c r="F920" s="97">
        <f>G920*4+H920*2+M920+SUMIFS('Rugby Union - Intl Results'!U:U,'Rugby Union - Intl Results'!B:B,E920,'Rugby Union - Intl Results'!H:H,B920)+IF(G920=5,3,0)</f>
        <v>16</v>
      </c>
      <c r="G920">
        <f>COUNTIFS('Rugby Union - Intl Results'!B:B,E920,'Rugby Union - Intl Results'!H:H,B920,'Rugby Union - Intl Results'!C:C,"W")</f>
        <v>3</v>
      </c>
      <c r="H920">
        <f>COUNTIFS('Rugby Union - Intl Results'!B:B,E920,'Rugby Union - Intl Results'!H:H,B920,'Rugby Union - Intl Results'!C:C,"D")</f>
        <v>0</v>
      </c>
      <c r="I920">
        <f>COUNTIFS('Rugby Union - Intl Results'!B:B,E920,'Rugby Union - Intl Results'!H:H,B920,'Rugby Union - Intl Results'!C:C,"L")</f>
        <v>3</v>
      </c>
      <c r="J920">
        <f>SUMIFS('Rugby Union - Intl Results'!E:E,'Rugby Union - Intl Results'!B:B,E920,'Rugby Union - Intl Results'!H:H,B920)</f>
        <v>175</v>
      </c>
      <c r="K920">
        <f>SUMIFS('Rugby Union - Intl Results'!F:F,'Rugby Union - Intl Results'!B:B,E920,'Rugby Union - Intl Results'!H:H,B920)</f>
        <v>138</v>
      </c>
      <c r="L920">
        <f t="shared" si="43"/>
        <v>37</v>
      </c>
      <c r="M920">
        <v>2</v>
      </c>
      <c r="N920">
        <f>SUMIFS('Rugby Union - Intl Results'!U:U,'Rugby Union - Intl Results'!B:B,E920,'Rugby Union - Intl Results'!H:H,B920)</f>
        <v>2</v>
      </c>
      <c r="P920" t="s">
        <v>30</v>
      </c>
      <c r="U920" s="95"/>
      <c r="V920" s="95"/>
      <c r="W920" s="95"/>
    </row>
    <row r="921" spans="1:23" x14ac:dyDescent="0.25">
      <c r="A921">
        <v>2024</v>
      </c>
      <c r="B921" t="s">
        <v>2744</v>
      </c>
      <c r="D921">
        <v>3</v>
      </c>
      <c r="E921" t="s">
        <v>1821</v>
      </c>
      <c r="F921" s="97">
        <f>G921*4+H921*2+M921+SUMIFS('Rugby Union - Intl Results'!U:U,'Rugby Union - Intl Results'!B:B,E921,'Rugby Union - Intl Results'!H:H,B921)+IF(G921=5,3,0)</f>
        <v>14</v>
      </c>
      <c r="G921">
        <f>COUNTIFS('Rugby Union - Intl Results'!B:B,E921,'Rugby Union - Intl Results'!H:H,B921,'Rugby Union - Intl Results'!C:C,"W")</f>
        <v>3</v>
      </c>
      <c r="H921">
        <f>COUNTIFS('Rugby Union - Intl Results'!B:B,E921,'Rugby Union - Intl Results'!H:H,B921,'Rugby Union - Intl Results'!C:C,"D")</f>
        <v>0</v>
      </c>
      <c r="I921">
        <f>COUNTIFS('Rugby Union - Intl Results'!B:B,E921,'Rugby Union - Intl Results'!H:H,B921,'Rugby Union - Intl Results'!C:C,"L")</f>
        <v>3</v>
      </c>
      <c r="J921">
        <f>SUMIFS('Rugby Union - Intl Results'!E:E,'Rugby Union - Intl Results'!B:B,E921,'Rugby Union - Intl Results'!H:H,B921)</f>
        <v>170</v>
      </c>
      <c r="K921">
        <f>SUMIFS('Rugby Union - Intl Results'!F:F,'Rugby Union - Intl Results'!B:B,E921,'Rugby Union - Intl Results'!H:H,B921)</f>
        <v>195</v>
      </c>
      <c r="L921">
        <f t="shared" si="43"/>
        <v>-25</v>
      </c>
      <c r="M921">
        <v>1</v>
      </c>
      <c r="N921">
        <f>SUMIFS('Rugby Union - Intl Results'!U:U,'Rugby Union - Intl Results'!B:B,E921,'Rugby Union - Intl Results'!H:H,B921)</f>
        <v>1</v>
      </c>
      <c r="P921" t="s">
        <v>30</v>
      </c>
      <c r="U921" s="95"/>
      <c r="V921" s="95"/>
      <c r="W921" s="95"/>
    </row>
    <row r="922" spans="1:23" x14ac:dyDescent="0.25">
      <c r="A922">
        <v>2024</v>
      </c>
      <c r="B922" t="s">
        <v>2744</v>
      </c>
      <c r="D922">
        <v>4</v>
      </c>
      <c r="E922" t="s">
        <v>1824</v>
      </c>
      <c r="F922" s="97">
        <f>G922*4+H922*2+M922+SUMIFS('Rugby Union - Intl Results'!U:U,'Rugby Union - Intl Results'!B:B,E922,'Rugby Union - Intl Results'!H:H,B922)+IF(G922=5,3,0)</f>
        <v>5</v>
      </c>
      <c r="G922">
        <f>COUNTIFS('Rugby Union - Intl Results'!B:B,E922,'Rugby Union - Intl Results'!H:H,B922,'Rugby Union - Intl Results'!C:C,"W")</f>
        <v>1</v>
      </c>
      <c r="H922">
        <f>COUNTIFS('Rugby Union - Intl Results'!B:B,E922,'Rugby Union - Intl Results'!H:H,B922,'Rugby Union - Intl Results'!C:C,"D")</f>
        <v>0</v>
      </c>
      <c r="I922">
        <f>COUNTIFS('Rugby Union - Intl Results'!B:B,E922,'Rugby Union - Intl Results'!H:H,B922,'Rugby Union - Intl Results'!C:C,"L")</f>
        <v>5</v>
      </c>
      <c r="J922">
        <f>SUMIFS('Rugby Union - Intl Results'!E:E,'Rugby Union - Intl Results'!B:B,E922,'Rugby Union - Intl Results'!H:H,B922)</f>
        <v>107</v>
      </c>
      <c r="K922">
        <f>SUMIFS('Rugby Union - Intl Results'!F:F,'Rugby Union - Intl Results'!B:B,E922,'Rugby Union - Intl Results'!H:H,B922)</f>
        <v>213</v>
      </c>
      <c r="L922">
        <f t="shared" si="43"/>
        <v>-106</v>
      </c>
      <c r="M922">
        <v>0</v>
      </c>
      <c r="N922">
        <f>SUMIFS('Rugby Union - Intl Results'!U:U,'Rugby Union - Intl Results'!B:B,E922,'Rugby Union - Intl Results'!H:H,B922)</f>
        <v>1</v>
      </c>
      <c r="P922" t="s">
        <v>30</v>
      </c>
      <c r="U922" s="95"/>
      <c r="V922" s="95"/>
      <c r="W922" s="95"/>
    </row>
    <row r="923" spans="1:23" x14ac:dyDescent="0.25">
      <c r="A923">
        <v>2024</v>
      </c>
      <c r="B923" t="s">
        <v>2791</v>
      </c>
      <c r="D923">
        <v>1</v>
      </c>
      <c r="E923" t="s">
        <v>1825</v>
      </c>
      <c r="F923" s="97">
        <f>G923*4+H923*2+M923+SUMIFS('Rugby Union - Intl Results'!U:U,'Rugby Union - Intl Results'!B:B,E923,'Rugby Union - Intl Results'!H:H,B923)+IF(G923=5,3,0)</f>
        <v>20</v>
      </c>
      <c r="G923">
        <f>COUNTIFS('Rugby Union - Intl Results'!B:B,E923,'Rugby Union - Intl Results'!H:H,B923,'Rugby Union - Intl Results'!C:C,"W")</f>
        <v>4</v>
      </c>
      <c r="H923">
        <f>COUNTIFS('Rugby Union - Intl Results'!B:B,E923,'Rugby Union - Intl Results'!H:H,B923,'Rugby Union - Intl Results'!C:C,"D")</f>
        <v>0</v>
      </c>
      <c r="I923">
        <f>COUNTIFS('Rugby Union - Intl Results'!B:B,E923,'Rugby Union - Intl Results'!H:H,B923,'Rugby Union - Intl Results'!C:C,"L")</f>
        <v>1</v>
      </c>
      <c r="J923">
        <f>SUMIFS('Rugby Union - Intl Results'!E:E,'Rugby Union - Intl Results'!B:B,E923,'Rugby Union - Intl Results'!H:H,B923)</f>
        <v>144</v>
      </c>
      <c r="K923">
        <f>SUMIFS('Rugby Union - Intl Results'!F:F,'Rugby Union - Intl Results'!B:B,E923,'Rugby Union - Intl Results'!H:H,B923)</f>
        <v>60</v>
      </c>
      <c r="L923">
        <f t="shared" si="43"/>
        <v>84</v>
      </c>
      <c r="M923">
        <v>3</v>
      </c>
      <c r="N923">
        <f>SUMIFS('Rugby Union - Intl Results'!U:U,'Rugby Union - Intl Results'!B:B,E923,'Rugby Union - Intl Results'!H:H,B923)</f>
        <v>1</v>
      </c>
      <c r="O923" t="s">
        <v>30</v>
      </c>
      <c r="U923" s="95" t="s">
        <v>30</v>
      </c>
      <c r="V923" s="95"/>
      <c r="W923" s="95"/>
    </row>
    <row r="924" spans="1:23" x14ac:dyDescent="0.25">
      <c r="A924">
        <v>2024</v>
      </c>
      <c r="B924" t="s">
        <v>2791</v>
      </c>
      <c r="D924">
        <v>2</v>
      </c>
      <c r="E924" t="s">
        <v>164</v>
      </c>
      <c r="F924" s="97">
        <f>G924*4+H924*2+M924+SUMIFS('Rugby Union - Intl Results'!U:U,'Rugby Union - Intl Results'!B:B,E924,'Rugby Union - Intl Results'!H:H,B924)+IF(G924=5,3,0)</f>
        <v>15</v>
      </c>
      <c r="G924">
        <f>COUNTIFS('Rugby Union - Intl Results'!B:B,E924,'Rugby Union - Intl Results'!H:H,B924,'Rugby Union - Intl Results'!C:C,"W")</f>
        <v>3</v>
      </c>
      <c r="H924">
        <f>COUNTIFS('Rugby Union - Intl Results'!B:B,E924,'Rugby Union - Intl Results'!H:H,B924,'Rugby Union - Intl Results'!C:C,"D")</f>
        <v>1</v>
      </c>
      <c r="I924">
        <f>COUNTIFS('Rugby Union - Intl Results'!B:B,E924,'Rugby Union - Intl Results'!H:H,B924,'Rugby Union - Intl Results'!C:C,"L")</f>
        <v>1</v>
      </c>
      <c r="J924">
        <f>SUMIFS('Rugby Union - Intl Results'!E:E,'Rugby Union - Intl Results'!B:B,E924,'Rugby Union - Intl Results'!H:H,B924)</f>
        <v>128</v>
      </c>
      <c r="K924">
        <f>SUMIFS('Rugby Union - Intl Results'!F:F,'Rugby Union - Intl Results'!B:B,E924,'Rugby Union - Intl Results'!H:H,B924)</f>
        <v>122</v>
      </c>
      <c r="L924">
        <f t="shared" si="43"/>
        <v>6</v>
      </c>
      <c r="M924">
        <v>1</v>
      </c>
      <c r="N924">
        <f>SUMIFS('Rugby Union - Intl Results'!U:U,'Rugby Union - Intl Results'!B:B,E924,'Rugby Union - Intl Results'!H:H,B924)</f>
        <v>0</v>
      </c>
      <c r="O924" t="s">
        <v>30</v>
      </c>
      <c r="U924" s="95"/>
      <c r="V924" s="95"/>
      <c r="W924" s="95"/>
    </row>
    <row r="925" spans="1:23" x14ac:dyDescent="0.25">
      <c r="A925">
        <v>2024</v>
      </c>
      <c r="B925" t="s">
        <v>2791</v>
      </c>
      <c r="D925">
        <v>3</v>
      </c>
      <c r="E925" t="s">
        <v>376</v>
      </c>
      <c r="F925" s="97">
        <f>G925*4+H925*2+M925+SUMIFS('Rugby Union - Intl Results'!U:U,'Rugby Union - Intl Results'!B:B,E925,'Rugby Union - Intl Results'!H:H,B925)+IF(G925=5,3,0)</f>
        <v>14</v>
      </c>
      <c r="G925">
        <f>COUNTIFS('Rugby Union - Intl Results'!B:B,E925,'Rugby Union - Intl Results'!H:H,B925,'Rugby Union - Intl Results'!C:C,"W")</f>
        <v>3</v>
      </c>
      <c r="H925">
        <f>COUNTIFS('Rugby Union - Intl Results'!B:B,E925,'Rugby Union - Intl Results'!H:H,B925,'Rugby Union - Intl Results'!C:C,"D")</f>
        <v>0</v>
      </c>
      <c r="I925">
        <f>COUNTIFS('Rugby Union - Intl Results'!B:B,E925,'Rugby Union - Intl Results'!H:H,B925,'Rugby Union - Intl Results'!C:C,"L")</f>
        <v>2</v>
      </c>
      <c r="J925">
        <f>SUMIFS('Rugby Union - Intl Results'!E:E,'Rugby Union - Intl Results'!B:B,E925,'Rugby Union - Intl Results'!H:H,B925)</f>
        <v>118</v>
      </c>
      <c r="K925">
        <f>SUMIFS('Rugby Union - Intl Results'!F:F,'Rugby Union - Intl Results'!B:B,E925,'Rugby Union - Intl Results'!H:H,B925)</f>
        <v>123</v>
      </c>
      <c r="L925">
        <f t="shared" si="43"/>
        <v>-5</v>
      </c>
      <c r="M925">
        <v>1</v>
      </c>
      <c r="N925">
        <f>SUMIFS('Rugby Union - Intl Results'!U:U,'Rugby Union - Intl Results'!B:B,E925,'Rugby Union - Intl Results'!H:H,B925)</f>
        <v>1</v>
      </c>
      <c r="O925" t="s">
        <v>30</v>
      </c>
      <c r="U925" s="95"/>
      <c r="V925" s="95"/>
      <c r="W925" s="95"/>
    </row>
    <row r="926" spans="1:23" x14ac:dyDescent="0.25">
      <c r="A926">
        <v>2024</v>
      </c>
      <c r="B926" t="s">
        <v>2791</v>
      </c>
      <c r="D926">
        <v>4</v>
      </c>
      <c r="E926" t="s">
        <v>503</v>
      </c>
      <c r="F926" s="97">
        <f>G926*4+H926*2+M926+SUMIFS('Rugby Union - Intl Results'!U:U,'Rugby Union - Intl Results'!B:B,E926,'Rugby Union - Intl Results'!H:H,B926)+IF(G926=5,3,0)</f>
        <v>12</v>
      </c>
      <c r="G926">
        <f>COUNTIFS('Rugby Union - Intl Results'!B:B,E926,'Rugby Union - Intl Results'!H:H,B926,'Rugby Union - Intl Results'!C:C,"W")</f>
        <v>2</v>
      </c>
      <c r="H926">
        <f>COUNTIFS('Rugby Union - Intl Results'!B:B,E926,'Rugby Union - Intl Results'!H:H,B926,'Rugby Union - Intl Results'!C:C,"D")</f>
        <v>0</v>
      </c>
      <c r="I926">
        <f>COUNTIFS('Rugby Union - Intl Results'!B:B,E926,'Rugby Union - Intl Results'!H:H,B926,'Rugby Union - Intl Results'!C:C,"L")</f>
        <v>3</v>
      </c>
      <c r="J926">
        <f>SUMIFS('Rugby Union - Intl Results'!E:E,'Rugby Union - Intl Results'!B:B,E926,'Rugby Union - Intl Results'!H:H,B926)</f>
        <v>115</v>
      </c>
      <c r="K926">
        <f>SUMIFS('Rugby Union - Intl Results'!F:F,'Rugby Union - Intl Results'!B:B,E926,'Rugby Union - Intl Results'!H:H,B926)</f>
        <v>115</v>
      </c>
      <c r="L926">
        <f t="shared" si="43"/>
        <v>0</v>
      </c>
      <c r="M926">
        <v>1</v>
      </c>
      <c r="N926">
        <f>SUMIFS('Rugby Union - Intl Results'!U:U,'Rugby Union - Intl Results'!B:B,E926,'Rugby Union - Intl Results'!H:H,B926)</f>
        <v>3</v>
      </c>
      <c r="O926" t="s">
        <v>30</v>
      </c>
      <c r="U926" s="95"/>
      <c r="V926" s="95"/>
      <c r="W926" s="95"/>
    </row>
    <row r="927" spans="1:23" x14ac:dyDescent="0.25">
      <c r="A927">
        <v>2024</v>
      </c>
      <c r="B927" t="s">
        <v>2791</v>
      </c>
      <c r="D927">
        <v>5</v>
      </c>
      <c r="E927" t="s">
        <v>171</v>
      </c>
      <c r="F927" s="97">
        <f>G927*4+H927*2+M927+SUMIFS('Rugby Union - Intl Results'!U:U,'Rugby Union - Intl Results'!B:B,E927,'Rugby Union - Intl Results'!H:H,B927)+IF(G927=5,3,0)</f>
        <v>11</v>
      </c>
      <c r="G927">
        <f>COUNTIFS('Rugby Union - Intl Results'!B:B,E927,'Rugby Union - Intl Results'!H:H,B927,'Rugby Union - Intl Results'!C:C,"W")</f>
        <v>2</v>
      </c>
      <c r="H927">
        <f>COUNTIFS('Rugby Union - Intl Results'!B:B,E927,'Rugby Union - Intl Results'!H:H,B927,'Rugby Union - Intl Results'!C:C,"D")</f>
        <v>1</v>
      </c>
      <c r="I927">
        <f>COUNTIFS('Rugby Union - Intl Results'!B:B,E927,'Rugby Union - Intl Results'!H:H,B927,'Rugby Union - Intl Results'!C:C,"L")</f>
        <v>2</v>
      </c>
      <c r="J927">
        <f>SUMIFS('Rugby Union - Intl Results'!E:E,'Rugby Union - Intl Results'!B:B,E927,'Rugby Union - Intl Results'!H:H,B927)</f>
        <v>92</v>
      </c>
      <c r="K927">
        <f>SUMIFS('Rugby Union - Intl Results'!F:F,'Rugby Union - Intl Results'!B:B,E927,'Rugby Union - Intl Results'!H:H,B927)</f>
        <v>126</v>
      </c>
      <c r="L927">
        <f t="shared" si="43"/>
        <v>-34</v>
      </c>
      <c r="M927">
        <v>0</v>
      </c>
      <c r="N927">
        <f>SUMIFS('Rugby Union - Intl Results'!U:U,'Rugby Union - Intl Results'!B:B,E927,'Rugby Union - Intl Results'!H:H,B927)</f>
        <v>1</v>
      </c>
      <c r="O927" t="s">
        <v>30</v>
      </c>
      <c r="U927" s="95"/>
      <c r="V927" s="95"/>
      <c r="W927" s="95"/>
    </row>
    <row r="928" spans="1:23" x14ac:dyDescent="0.25">
      <c r="A928">
        <v>2024</v>
      </c>
      <c r="B928" t="s">
        <v>2791</v>
      </c>
      <c r="D928">
        <v>6</v>
      </c>
      <c r="E928" t="s">
        <v>1264</v>
      </c>
      <c r="F928" s="97">
        <f>G928*4+H928*2+M928+SUMIFS('Rugby Union - Intl Results'!U:U,'Rugby Union - Intl Results'!B:B,E928,'Rugby Union - Intl Results'!H:H,B928)+IF(G928=5,3,0)</f>
        <v>4</v>
      </c>
      <c r="G928">
        <f>COUNTIFS('Rugby Union - Intl Results'!B:B,E928,'Rugby Union - Intl Results'!H:H,B928,'Rugby Union - Intl Results'!C:C,"W")</f>
        <v>0</v>
      </c>
      <c r="H928">
        <f>COUNTIFS('Rugby Union - Intl Results'!B:B,E928,'Rugby Union - Intl Results'!H:H,B928,'Rugby Union - Intl Results'!C:C,"D")</f>
        <v>0</v>
      </c>
      <c r="I928">
        <f>COUNTIFS('Rugby Union - Intl Results'!B:B,E928,'Rugby Union - Intl Results'!H:H,B928,'Rugby Union - Intl Results'!C:C,"L")</f>
        <v>5</v>
      </c>
      <c r="J928">
        <f>SUMIFS('Rugby Union - Intl Results'!E:E,'Rugby Union - Intl Results'!B:B,E928,'Rugby Union - Intl Results'!H:H,B928)</f>
        <v>92</v>
      </c>
      <c r="K928">
        <f>SUMIFS('Rugby Union - Intl Results'!F:F,'Rugby Union - Intl Results'!B:B,E928,'Rugby Union - Intl Results'!H:H,B928)</f>
        <v>143</v>
      </c>
      <c r="L928">
        <f t="shared" si="43"/>
        <v>-51</v>
      </c>
      <c r="M928">
        <v>1</v>
      </c>
      <c r="N928">
        <f>SUMIFS('Rugby Union - Intl Results'!U:U,'Rugby Union - Intl Results'!B:B,E928,'Rugby Union - Intl Results'!H:H,B928)</f>
        <v>3</v>
      </c>
      <c r="O928" t="s">
        <v>30</v>
      </c>
      <c r="U928" s="95"/>
      <c r="V928" s="95"/>
      <c r="W928" s="95"/>
    </row>
    <row r="929" spans="1:23" x14ac:dyDescent="0.25">
      <c r="A929">
        <v>2025</v>
      </c>
      <c r="B929" t="s">
        <v>2742</v>
      </c>
      <c r="D929">
        <v>1</v>
      </c>
      <c r="E929" t="s">
        <v>1828</v>
      </c>
      <c r="F929" s="97">
        <f>G929*4+H929*2+M929+SUMIFS('Rugby Union - Intl Results'!U:U,'Rugby Union - Intl Results'!B:B,E929,'Rugby Union - Intl Results'!H:H,B929)+IF(G929=5,3,0)</f>
        <v>19</v>
      </c>
      <c r="G929">
        <f>COUNTIFS('Rugby Union - Intl Results'!B:B,E929,'Rugby Union - Intl Results'!H:H,B929,'Rugby Union - Intl Results'!C:C,"W")</f>
        <v>4</v>
      </c>
      <c r="H929">
        <f>COUNTIFS('Rugby Union - Intl Results'!B:B,E929,'Rugby Union - Intl Results'!H:H,B929,'Rugby Union - Intl Results'!C:C,"D")</f>
        <v>0</v>
      </c>
      <c r="I929">
        <f>COUNTIFS('Rugby Union - Intl Results'!B:B,E929,'Rugby Union - Intl Results'!H:H,B929,'Rugby Union - Intl Results'!C:C,"L")</f>
        <v>2</v>
      </c>
      <c r="J929">
        <f>SUMIFS('Rugby Union - Intl Results'!E:E,'Rugby Union - Intl Results'!B:B,E929,'Rugby Union - Intl Results'!H:H,B929)</f>
        <v>208</v>
      </c>
      <c r="K929">
        <f>SUMIFS('Rugby Union - Intl Results'!F:F,'Rugby Union - Intl Results'!B:B,E929,'Rugby Union - Intl Results'!H:H,B929)</f>
        <v>151</v>
      </c>
      <c r="L929">
        <f t="shared" si="43"/>
        <v>57</v>
      </c>
      <c r="M929">
        <v>2</v>
      </c>
      <c r="N929">
        <f>SUMIFS('Rugby Union - Intl Results'!U:U,'Rugby Union - Intl Results'!B:B,E929,'Rugby Union - Intl Results'!H:H,B929)</f>
        <v>1</v>
      </c>
      <c r="P929" t="s">
        <v>30</v>
      </c>
      <c r="U929" s="95" t="s">
        <v>30</v>
      </c>
      <c r="V929" s="95"/>
      <c r="W929" s="95"/>
    </row>
    <row r="930" spans="1:23" x14ac:dyDescent="0.25">
      <c r="A930">
        <v>2025</v>
      </c>
      <c r="B930" t="s">
        <v>2742</v>
      </c>
      <c r="D930">
        <v>2</v>
      </c>
      <c r="E930" t="s">
        <v>1787</v>
      </c>
      <c r="F930" s="97">
        <f>G930*4+H930*2+M930+SUMIFS('Rugby Union - Intl Results'!U:U,'Rugby Union - Intl Results'!B:B,E930,'Rugby Union - Intl Results'!H:H,B930)+IF(G930=5,3,0)</f>
        <v>19</v>
      </c>
      <c r="G930">
        <f>COUNTIFS('Rugby Union - Intl Results'!B:B,E930,'Rugby Union - Intl Results'!H:H,B930,'Rugby Union - Intl Results'!C:C,"W")</f>
        <v>4</v>
      </c>
      <c r="H930">
        <f>COUNTIFS('Rugby Union - Intl Results'!B:B,E930,'Rugby Union - Intl Results'!H:H,B930,'Rugby Union - Intl Results'!C:C,"D")</f>
        <v>0</v>
      </c>
      <c r="I930">
        <f>COUNTIFS('Rugby Union - Intl Results'!B:B,E930,'Rugby Union - Intl Results'!H:H,B930,'Rugby Union - Intl Results'!C:C,"L")</f>
        <v>2</v>
      </c>
      <c r="J930">
        <f>SUMIFS('Rugby Union - Intl Results'!E:E,'Rugby Union - Intl Results'!B:B,E930,'Rugby Union - Intl Results'!H:H,B930)</f>
        <v>159</v>
      </c>
      <c r="K930">
        <f>SUMIFS('Rugby Union - Intl Results'!F:F,'Rugby Union - Intl Results'!B:B,E930,'Rugby Union - Intl Results'!H:H,B930)</f>
        <v>151</v>
      </c>
      <c r="L930">
        <f t="shared" si="43"/>
        <v>8</v>
      </c>
      <c r="M930">
        <v>2</v>
      </c>
      <c r="N930">
        <f>SUMIFS('Rugby Union - Intl Results'!U:U,'Rugby Union - Intl Results'!B:B,E930,'Rugby Union - Intl Results'!H:H,B930)</f>
        <v>1</v>
      </c>
      <c r="P930" t="s">
        <v>30</v>
      </c>
      <c r="U930" s="95"/>
      <c r="V930" s="95"/>
      <c r="W930" s="95"/>
    </row>
    <row r="931" spans="1:23" x14ac:dyDescent="0.25">
      <c r="A931">
        <v>2025</v>
      </c>
      <c r="B931" t="s">
        <v>2742</v>
      </c>
      <c r="D931">
        <v>3</v>
      </c>
      <c r="E931" t="s">
        <v>1824</v>
      </c>
      <c r="F931" s="97">
        <f>G931*4+H931*2+M931+SUMIFS('Rugby Union - Intl Results'!U:U,'Rugby Union - Intl Results'!B:B,E931,'Rugby Union - Intl Results'!H:H,B931)+IF(G931=5,3,0)</f>
        <v>11</v>
      </c>
      <c r="G931">
        <f>COUNTIFS('Rugby Union - Intl Results'!B:B,E931,'Rugby Union - Intl Results'!H:H,B931,'Rugby Union - Intl Results'!C:C,"W")</f>
        <v>2</v>
      </c>
      <c r="H931">
        <f>COUNTIFS('Rugby Union - Intl Results'!B:B,E931,'Rugby Union - Intl Results'!H:H,B931,'Rugby Union - Intl Results'!C:C,"D")</f>
        <v>0</v>
      </c>
      <c r="I931">
        <f>COUNTIFS('Rugby Union - Intl Results'!B:B,E931,'Rugby Union - Intl Results'!H:H,B931,'Rugby Union - Intl Results'!C:C,"L")</f>
        <v>4</v>
      </c>
      <c r="J931">
        <f>SUMIFS('Rugby Union - Intl Results'!E:E,'Rugby Union - Intl Results'!B:B,E931,'Rugby Union - Intl Results'!H:H,B931)</f>
        <v>152</v>
      </c>
      <c r="K931">
        <f>SUMIFS('Rugby Union - Intl Results'!F:F,'Rugby Union - Intl Results'!B:B,E931,'Rugby Union - Intl Results'!H:H,B931)</f>
        <v>165</v>
      </c>
      <c r="L931">
        <f t="shared" si="43"/>
        <v>-13</v>
      </c>
      <c r="M931">
        <v>2</v>
      </c>
      <c r="N931">
        <f>SUMIFS('Rugby Union - Intl Results'!U:U,'Rugby Union - Intl Results'!B:B,E931,'Rugby Union - Intl Results'!H:H,B931)</f>
        <v>1</v>
      </c>
      <c r="P931" t="s">
        <v>30</v>
      </c>
      <c r="U931" s="95"/>
      <c r="V931" s="95"/>
      <c r="W931" s="95"/>
    </row>
    <row r="932" spans="1:23" x14ac:dyDescent="0.25">
      <c r="A932">
        <v>2025</v>
      </c>
      <c r="B932" t="s">
        <v>2742</v>
      </c>
      <c r="D932">
        <v>4</v>
      </c>
      <c r="E932" t="s">
        <v>1821</v>
      </c>
      <c r="F932" s="97">
        <f>G932*4+H932*2+M932+SUMIFS('Rugby Union - Intl Results'!U:U,'Rugby Union - Intl Results'!B:B,E932,'Rugby Union - Intl Results'!H:H,B932)+IF(G932=5,3,0)</f>
        <v>10</v>
      </c>
      <c r="G932">
        <f>COUNTIFS('Rugby Union - Intl Results'!B:B,E932,'Rugby Union - Intl Results'!H:H,B932,'Rugby Union - Intl Results'!C:C,"W")</f>
        <v>2</v>
      </c>
      <c r="H932">
        <f>COUNTIFS('Rugby Union - Intl Results'!B:B,E932,'Rugby Union - Intl Results'!H:H,B932,'Rugby Union - Intl Results'!C:C,"D")</f>
        <v>0</v>
      </c>
      <c r="I932">
        <f>COUNTIFS('Rugby Union - Intl Results'!B:B,E932,'Rugby Union - Intl Results'!H:H,B932,'Rugby Union - Intl Results'!C:C,"L")</f>
        <v>4</v>
      </c>
      <c r="J932">
        <f>SUMIFS('Rugby Union - Intl Results'!E:E,'Rugby Union - Intl Results'!B:B,E932,'Rugby Union - Intl Results'!H:H,B932)</f>
        <v>162</v>
      </c>
      <c r="K932">
        <f>SUMIFS('Rugby Union - Intl Results'!F:F,'Rugby Union - Intl Results'!B:B,E932,'Rugby Union - Intl Results'!H:H,B932)</f>
        <v>214</v>
      </c>
      <c r="L932">
        <f t="shared" si="43"/>
        <v>-52</v>
      </c>
      <c r="M932">
        <v>0</v>
      </c>
      <c r="N932">
        <f>SUMIFS('Rugby Union - Intl Results'!U:U,'Rugby Union - Intl Results'!B:B,E932,'Rugby Union - Intl Results'!H:H,B932)</f>
        <v>2</v>
      </c>
      <c r="P932" t="s">
        <v>30</v>
      </c>
      <c r="U932" s="95"/>
      <c r="V932" s="95"/>
      <c r="W932" s="95"/>
    </row>
    <row r="933" spans="1:23" x14ac:dyDescent="0.25">
      <c r="A933">
        <v>2025</v>
      </c>
      <c r="B933" t="s">
        <v>2789</v>
      </c>
      <c r="D933">
        <v>1</v>
      </c>
      <c r="E933" t="s">
        <v>164</v>
      </c>
      <c r="F933" s="97">
        <f>G933*4+H933*2+M933+SUMIFS('Rugby Union - Intl Results'!U:U,'Rugby Union - Intl Results'!B:B,E933,'Rugby Union - Intl Results'!H:H,B933)+IF(G933=5,3,0)</f>
        <v>21</v>
      </c>
      <c r="G933">
        <f>COUNTIFS('Rugby Union - Intl Results'!B:B,E933,'Rugby Union - Intl Results'!H:H,B933,'Rugby Union - Intl Results'!C:C,"W")</f>
        <v>4</v>
      </c>
      <c r="H933">
        <f>COUNTIFS('Rugby Union - Intl Results'!B:B,E933,'Rugby Union - Intl Results'!H:H,B933,'Rugby Union - Intl Results'!C:C,"D")</f>
        <v>0</v>
      </c>
      <c r="I933">
        <f>COUNTIFS('Rugby Union - Intl Results'!B:B,E933,'Rugby Union - Intl Results'!H:H,B933,'Rugby Union - Intl Results'!C:C,"L")</f>
        <v>1</v>
      </c>
      <c r="J933">
        <f>SUMIFS('Rugby Union - Intl Results'!E:E,'Rugby Union - Intl Results'!B:B,E933,'Rugby Union - Intl Results'!H:H,B933)</f>
        <v>218</v>
      </c>
      <c r="K933">
        <f>SUMIFS('Rugby Union - Intl Results'!F:F,'Rugby Union - Intl Results'!B:B,E933,'Rugby Union - Intl Results'!H:H,B933)</f>
        <v>93</v>
      </c>
      <c r="L933">
        <f t="shared" si="43"/>
        <v>125</v>
      </c>
      <c r="M933">
        <v>4</v>
      </c>
      <c r="N933">
        <f>SUMIFS('Rugby Union - Intl Results'!U:U,'Rugby Union - Intl Results'!B:B,E933,'Rugby Union - Intl Results'!H:H,B933)</f>
        <v>1</v>
      </c>
      <c r="O933" t="s">
        <v>30</v>
      </c>
      <c r="U933" s="95" t="s">
        <v>30</v>
      </c>
      <c r="V933" s="95"/>
      <c r="W933" s="95"/>
    </row>
    <row r="934" spans="1:23" x14ac:dyDescent="0.25">
      <c r="A934">
        <v>2025</v>
      </c>
      <c r="B934" t="s">
        <v>2789</v>
      </c>
      <c r="D934">
        <v>2</v>
      </c>
      <c r="E934" t="s">
        <v>376</v>
      </c>
      <c r="F934" s="97">
        <f>G934*4+H934*2+M934+SUMIFS('Rugby Union - Intl Results'!U:U,'Rugby Union - Intl Results'!B:B,E934,'Rugby Union - Intl Results'!H:H,B934)+IF(G934=5,3,0)</f>
        <v>20</v>
      </c>
      <c r="G934">
        <f>COUNTIFS('Rugby Union - Intl Results'!B:B,E934,'Rugby Union - Intl Results'!H:H,B934,'Rugby Union - Intl Results'!C:C,"W")</f>
        <v>4</v>
      </c>
      <c r="H934">
        <f>COUNTIFS('Rugby Union - Intl Results'!B:B,E934,'Rugby Union - Intl Results'!H:H,B934,'Rugby Union - Intl Results'!C:C,"D")</f>
        <v>0</v>
      </c>
      <c r="I934">
        <f>COUNTIFS('Rugby Union - Intl Results'!B:B,E934,'Rugby Union - Intl Results'!H:H,B934,'Rugby Union - Intl Results'!C:C,"L")</f>
        <v>1</v>
      </c>
      <c r="J934">
        <f>SUMIFS('Rugby Union - Intl Results'!E:E,'Rugby Union - Intl Results'!B:B,E934,'Rugby Union - Intl Results'!H:H,B934)</f>
        <v>179</v>
      </c>
      <c r="K934">
        <f>SUMIFS('Rugby Union - Intl Results'!F:F,'Rugby Union - Intl Results'!B:B,E934,'Rugby Union - Intl Results'!H:H,B934)</f>
        <v>105</v>
      </c>
      <c r="L934">
        <f t="shared" si="43"/>
        <v>74</v>
      </c>
      <c r="M934">
        <v>3</v>
      </c>
      <c r="N934">
        <f>SUMIFS('Rugby Union - Intl Results'!U:U,'Rugby Union - Intl Results'!B:B,E934,'Rugby Union - Intl Results'!H:H,B934)</f>
        <v>1</v>
      </c>
      <c r="O934" t="s">
        <v>30</v>
      </c>
      <c r="U934" s="95"/>
      <c r="V934" s="95"/>
      <c r="W934" s="95"/>
    </row>
    <row r="935" spans="1:23" x14ac:dyDescent="0.25">
      <c r="A935">
        <v>2025</v>
      </c>
      <c r="B935" t="s">
        <v>2789</v>
      </c>
      <c r="D935">
        <v>3</v>
      </c>
      <c r="E935" t="s">
        <v>1825</v>
      </c>
      <c r="F935" s="97">
        <f>G935*4+H935*2+M935+SUMIFS('Rugby Union - Intl Results'!U:U,'Rugby Union - Intl Results'!B:B,E935,'Rugby Union - Intl Results'!H:H,B935)+IF(G935=5,3,0)</f>
        <v>19</v>
      </c>
      <c r="G935">
        <f>COUNTIFS('Rugby Union - Intl Results'!B:B,E935,'Rugby Union - Intl Results'!H:H,B935,'Rugby Union - Intl Results'!C:C,"W")</f>
        <v>4</v>
      </c>
      <c r="H935">
        <f>COUNTIFS('Rugby Union - Intl Results'!B:B,E935,'Rugby Union - Intl Results'!H:H,B935,'Rugby Union - Intl Results'!C:C,"D")</f>
        <v>0</v>
      </c>
      <c r="I935">
        <f>COUNTIFS('Rugby Union - Intl Results'!B:B,E935,'Rugby Union - Intl Results'!H:H,B935,'Rugby Union - Intl Results'!C:C,"L")</f>
        <v>1</v>
      </c>
      <c r="J935">
        <f>SUMIFS('Rugby Union - Intl Results'!E:E,'Rugby Union - Intl Results'!B:B,E935,'Rugby Union - Intl Results'!H:H,B935)</f>
        <v>135</v>
      </c>
      <c r="K935">
        <f>SUMIFS('Rugby Union - Intl Results'!F:F,'Rugby Union - Intl Results'!B:B,E935,'Rugby Union - Intl Results'!H:H,B935)</f>
        <v>117</v>
      </c>
      <c r="L935">
        <f t="shared" si="43"/>
        <v>18</v>
      </c>
      <c r="M935">
        <v>3</v>
      </c>
      <c r="N935">
        <f>SUMIFS('Rugby Union - Intl Results'!U:U,'Rugby Union - Intl Results'!B:B,E935,'Rugby Union - Intl Results'!H:H,B935)</f>
        <v>0</v>
      </c>
      <c r="O935" t="s">
        <v>30</v>
      </c>
      <c r="U935" s="95"/>
      <c r="V935" s="95" t="s">
        <v>30</v>
      </c>
      <c r="W935" s="95"/>
    </row>
    <row r="936" spans="1:23" x14ac:dyDescent="0.25">
      <c r="A936">
        <v>2025</v>
      </c>
      <c r="B936" t="s">
        <v>2789</v>
      </c>
      <c r="D936">
        <v>4</v>
      </c>
      <c r="E936" t="s">
        <v>503</v>
      </c>
      <c r="F936" s="97">
        <f>G936*4+H936*2+M936+SUMIFS('Rugby Union - Intl Results'!U:U,'Rugby Union - Intl Results'!B:B,E936,'Rugby Union - Intl Results'!H:H,B936)+IF(G936=5,3,0)</f>
        <v>11</v>
      </c>
      <c r="G936">
        <f>COUNTIFS('Rugby Union - Intl Results'!B:B,E936,'Rugby Union - Intl Results'!H:H,B936,'Rugby Union - Intl Results'!C:C,"W")</f>
        <v>2</v>
      </c>
      <c r="H936">
        <f>COUNTIFS('Rugby Union - Intl Results'!B:B,E936,'Rugby Union - Intl Results'!H:H,B936,'Rugby Union - Intl Results'!C:C,"D")</f>
        <v>0</v>
      </c>
      <c r="I936">
        <f>COUNTIFS('Rugby Union - Intl Results'!B:B,E936,'Rugby Union - Intl Results'!H:H,B936,'Rugby Union - Intl Results'!C:C,"L")</f>
        <v>3</v>
      </c>
      <c r="J936">
        <f>SUMIFS('Rugby Union - Intl Results'!E:E,'Rugby Union - Intl Results'!B:B,E936,'Rugby Union - Intl Results'!H:H,B936)</f>
        <v>115</v>
      </c>
      <c r="K936">
        <f>SUMIFS('Rugby Union - Intl Results'!F:F,'Rugby Union - Intl Results'!B:B,E936,'Rugby Union - Intl Results'!H:H,B936)</f>
        <v>131</v>
      </c>
      <c r="L936">
        <f t="shared" si="43"/>
        <v>-16</v>
      </c>
      <c r="M936">
        <v>2</v>
      </c>
      <c r="N936">
        <f>SUMIFS('Rugby Union - Intl Results'!U:U,'Rugby Union - Intl Results'!B:B,E936,'Rugby Union - Intl Results'!H:H,B936)</f>
        <v>1</v>
      </c>
      <c r="O936" t="s">
        <v>30</v>
      </c>
      <c r="U936" s="95"/>
      <c r="V936" s="95"/>
      <c r="W936" s="95"/>
    </row>
    <row r="937" spans="1:23" x14ac:dyDescent="0.25">
      <c r="A937">
        <v>2025</v>
      </c>
      <c r="B937" t="s">
        <v>2789</v>
      </c>
      <c r="D937">
        <v>5</v>
      </c>
      <c r="E937" t="s">
        <v>171</v>
      </c>
      <c r="F937" s="97">
        <f>G937*4+H937*2+M937+SUMIFS('Rugby Union - Intl Results'!U:U,'Rugby Union - Intl Results'!B:B,E937,'Rugby Union - Intl Results'!H:H,B937)+IF(G937=5,3,0)</f>
        <v>5</v>
      </c>
      <c r="G937">
        <f>COUNTIFS('Rugby Union - Intl Results'!B:B,E937,'Rugby Union - Intl Results'!H:H,B937,'Rugby Union - Intl Results'!C:C,"W")</f>
        <v>1</v>
      </c>
      <c r="H937">
        <f>COUNTIFS('Rugby Union - Intl Results'!B:B,E937,'Rugby Union - Intl Results'!H:H,B937,'Rugby Union - Intl Results'!C:C,"D")</f>
        <v>0</v>
      </c>
      <c r="I937">
        <f>COUNTIFS('Rugby Union - Intl Results'!B:B,E937,'Rugby Union - Intl Results'!H:H,B937,'Rugby Union - Intl Results'!C:C,"L")</f>
        <v>4</v>
      </c>
      <c r="J937">
        <f>SUMIFS('Rugby Union - Intl Results'!E:E,'Rugby Union - Intl Results'!B:B,E937,'Rugby Union - Intl Results'!H:H,B937)</f>
        <v>106</v>
      </c>
      <c r="K937">
        <f>SUMIFS('Rugby Union - Intl Results'!F:F,'Rugby Union - Intl Results'!B:B,E937,'Rugby Union - Intl Results'!H:H,B937)</f>
        <v>188</v>
      </c>
      <c r="L937">
        <f t="shared" si="43"/>
        <v>-82</v>
      </c>
      <c r="M937">
        <v>0</v>
      </c>
      <c r="N937">
        <f>SUMIFS('Rugby Union - Intl Results'!U:U,'Rugby Union - Intl Results'!B:B,E937,'Rugby Union - Intl Results'!H:H,B937)</f>
        <v>1</v>
      </c>
      <c r="O937" t="s">
        <v>30</v>
      </c>
      <c r="U937" s="95"/>
      <c r="V937" s="95"/>
      <c r="W937" s="95"/>
    </row>
    <row r="938" spans="1:23" x14ac:dyDescent="0.25">
      <c r="A938">
        <v>2025</v>
      </c>
      <c r="B938" t="s">
        <v>2789</v>
      </c>
      <c r="D938">
        <v>6</v>
      </c>
      <c r="E938" t="s">
        <v>1264</v>
      </c>
      <c r="F938" s="97">
        <f>G938*4+H938*2+M938+SUMIFS('Rugby Union - Intl Results'!U:U,'Rugby Union - Intl Results'!B:B,E938,'Rugby Union - Intl Results'!H:H,B938)+IF(G938=5,3,0)</f>
        <v>3</v>
      </c>
      <c r="G938">
        <f>COUNTIFS('Rugby Union - Intl Results'!B:B,E938,'Rugby Union - Intl Results'!H:H,B938,'Rugby Union - Intl Results'!C:C,"W")</f>
        <v>0</v>
      </c>
      <c r="H938">
        <f>COUNTIFS('Rugby Union - Intl Results'!B:B,E938,'Rugby Union - Intl Results'!H:H,B938,'Rugby Union - Intl Results'!C:C,"D")</f>
        <v>0</v>
      </c>
      <c r="I938">
        <f>COUNTIFS('Rugby Union - Intl Results'!B:B,E938,'Rugby Union - Intl Results'!H:H,B938,'Rugby Union - Intl Results'!C:C,"L")</f>
        <v>5</v>
      </c>
      <c r="J938">
        <f>SUMIFS('Rugby Union - Intl Results'!E:E,'Rugby Union - Intl Results'!B:B,E938,'Rugby Union - Intl Results'!H:H,B938)</f>
        <v>76</v>
      </c>
      <c r="K938">
        <f>SUMIFS('Rugby Union - Intl Results'!F:F,'Rugby Union - Intl Results'!B:B,E938,'Rugby Union - Intl Results'!H:H,B938)</f>
        <v>195</v>
      </c>
      <c r="L938">
        <f t="shared" si="43"/>
        <v>-119</v>
      </c>
      <c r="M938">
        <v>1</v>
      </c>
      <c r="N938">
        <f>SUMIFS('Rugby Union - Intl Results'!U:U,'Rugby Union - Intl Results'!B:B,E938,'Rugby Union - Intl Results'!H:H,B938)</f>
        <v>2</v>
      </c>
      <c r="O938" t="s">
        <v>30</v>
      </c>
      <c r="U938" s="95"/>
      <c r="V938" s="95"/>
      <c r="W938" s="95"/>
    </row>
    <row r="939" spans="1:23" x14ac:dyDescent="0.25">
      <c r="A939">
        <v>2026</v>
      </c>
      <c r="B939" t="s">
        <v>2788</v>
      </c>
      <c r="D939">
        <v>1</v>
      </c>
      <c r="E939" t="s">
        <v>164</v>
      </c>
      <c r="F939" s="97">
        <f>G939*4+H939*2+M939+SUMIFS('Rugby Union - Intl Results'!U:U,'Rugby Union - Intl Results'!B:B,E939,'Rugby Union - Intl Results'!H:H,B939)+IF(G939=5,3,0)</f>
        <v>21</v>
      </c>
      <c r="G939">
        <f>COUNTIFS('Rugby Union - Intl Results'!B:B,E939,'Rugby Union - Intl Results'!H:H,B939,'Rugby Union - Intl Results'!C:C,"W")</f>
        <v>4</v>
      </c>
      <c r="H939">
        <f>COUNTIFS('Rugby Union - Intl Results'!B:B,E939,'Rugby Union - Intl Results'!H:H,B939,'Rugby Union - Intl Results'!C:C,"D")</f>
        <v>0</v>
      </c>
      <c r="I939">
        <f>COUNTIFS('Rugby Union - Intl Results'!B:B,E939,'Rugby Union - Intl Results'!H:H,B939,'Rugby Union - Intl Results'!C:C,"L")</f>
        <v>1</v>
      </c>
      <c r="J939">
        <f>SUMIFS('Rugby Union - Intl Results'!E:E,'Rugby Union - Intl Results'!B:B,E939,'Rugby Union - Intl Results'!H:H,B939)</f>
        <v>211</v>
      </c>
      <c r="K939">
        <f>SUMIFS('Rugby Union - Intl Results'!F:F,'Rugby Union - Intl Results'!B:B,E939,'Rugby Union - Intl Results'!H:H,B939)</f>
        <v>130</v>
      </c>
      <c r="L939">
        <f t="shared" si="43"/>
        <v>81</v>
      </c>
      <c r="M939">
        <v>5</v>
      </c>
      <c r="N939">
        <f>SUMIFS('Rugby Union - Intl Results'!U:U,'Rugby Union - Intl Results'!B:B,E939,'Rugby Union - Intl Results'!H:H,B939)</f>
        <v>0</v>
      </c>
      <c r="O939" t="s">
        <v>30</v>
      </c>
      <c r="U939" s="95" t="s">
        <v>30</v>
      </c>
      <c r="V939" s="95"/>
      <c r="W939" s="95"/>
    </row>
    <row r="940" spans="1:23" x14ac:dyDescent="0.25">
      <c r="A940">
        <v>2026</v>
      </c>
      <c r="B940" t="s">
        <v>2788</v>
      </c>
      <c r="D940">
        <v>2</v>
      </c>
      <c r="E940" t="s">
        <v>1825</v>
      </c>
      <c r="F940" s="97">
        <f>G940*4+H940*2+M940+SUMIFS('Rugby Union - Intl Results'!U:U,'Rugby Union - Intl Results'!B:B,E940,'Rugby Union - Intl Results'!H:H,B940)+IF(G940=5,3,0)</f>
        <v>19</v>
      </c>
      <c r="G940">
        <f>COUNTIFS('Rugby Union - Intl Results'!B:B,E940,'Rugby Union - Intl Results'!H:H,B940,'Rugby Union - Intl Results'!C:C,"W")</f>
        <v>4</v>
      </c>
      <c r="H940">
        <f>COUNTIFS('Rugby Union - Intl Results'!B:B,E940,'Rugby Union - Intl Results'!H:H,B940,'Rugby Union - Intl Results'!C:C,"D")</f>
        <v>0</v>
      </c>
      <c r="I940">
        <f>COUNTIFS('Rugby Union - Intl Results'!B:B,E940,'Rugby Union - Intl Results'!H:H,B940,'Rugby Union - Intl Results'!C:C,"L")</f>
        <v>1</v>
      </c>
      <c r="J940">
        <f>SUMIFS('Rugby Union - Intl Results'!E:E,'Rugby Union - Intl Results'!B:B,E940,'Rugby Union - Intl Results'!H:H,B940)</f>
        <v>146</v>
      </c>
      <c r="K940">
        <f>SUMIFS('Rugby Union - Intl Results'!F:F,'Rugby Union - Intl Results'!B:B,E940,'Rugby Union - Intl Results'!H:H,B940)</f>
        <v>108</v>
      </c>
      <c r="L940">
        <f t="shared" si="43"/>
        <v>38</v>
      </c>
      <c r="M940">
        <v>3</v>
      </c>
      <c r="N940">
        <f>SUMIFS('Rugby Union - Intl Results'!U:U,'Rugby Union - Intl Results'!B:B,E940,'Rugby Union - Intl Results'!H:H,B940)</f>
        <v>0</v>
      </c>
      <c r="O940" t="s">
        <v>30</v>
      </c>
      <c r="U940" s="95"/>
      <c r="V940" s="95" t="s">
        <v>30</v>
      </c>
      <c r="W940" s="95"/>
    </row>
    <row r="941" spans="1:23" x14ac:dyDescent="0.25">
      <c r="A941">
        <v>2026</v>
      </c>
      <c r="B941" t="s">
        <v>2788</v>
      </c>
      <c r="D941">
        <v>3</v>
      </c>
      <c r="E941" t="s">
        <v>503</v>
      </c>
      <c r="F941" s="97">
        <f>G941*4+H941*2+M941+SUMIFS('Rugby Union - Intl Results'!U:U,'Rugby Union - Intl Results'!B:B,E941,'Rugby Union - Intl Results'!H:H,B941)+IF(G941=5,3,0)</f>
        <v>16</v>
      </c>
      <c r="G941">
        <f>COUNTIFS('Rugby Union - Intl Results'!B:B,E941,'Rugby Union - Intl Results'!H:H,B941,'Rugby Union - Intl Results'!C:C,"W")</f>
        <v>3</v>
      </c>
      <c r="H941">
        <f>COUNTIFS('Rugby Union - Intl Results'!B:B,E941,'Rugby Union - Intl Results'!H:H,B941,'Rugby Union - Intl Results'!C:C,"D")</f>
        <v>0</v>
      </c>
      <c r="I941">
        <f>COUNTIFS('Rugby Union - Intl Results'!B:B,E941,'Rugby Union - Intl Results'!H:H,B941,'Rugby Union - Intl Results'!C:C,"L")</f>
        <v>2</v>
      </c>
      <c r="J941">
        <f>SUMIFS('Rugby Union - Intl Results'!E:E,'Rugby Union - Intl Results'!B:B,E941,'Rugby Union - Intl Results'!H:H,B941)</f>
        <v>143</v>
      </c>
      <c r="K941">
        <f>SUMIFS('Rugby Union - Intl Results'!F:F,'Rugby Union - Intl Results'!B:B,E941,'Rugby Union - Intl Results'!H:H,B941)</f>
        <v>144</v>
      </c>
      <c r="L941">
        <f t="shared" si="43"/>
        <v>-1</v>
      </c>
      <c r="M941">
        <v>3</v>
      </c>
      <c r="N941">
        <f>SUMIFS('Rugby Union - Intl Results'!U:U,'Rugby Union - Intl Results'!B:B,E941,'Rugby Union - Intl Results'!H:H,B941)</f>
        <v>1</v>
      </c>
      <c r="O941" t="s">
        <v>30</v>
      </c>
      <c r="U941" s="95"/>
      <c r="V941" s="95"/>
      <c r="W941" s="95"/>
    </row>
    <row r="942" spans="1:23" x14ac:dyDescent="0.25">
      <c r="A942">
        <v>2026</v>
      </c>
      <c r="B942" t="s">
        <v>2788</v>
      </c>
      <c r="D942">
        <v>4</v>
      </c>
      <c r="E942" t="s">
        <v>171</v>
      </c>
      <c r="F942" s="97">
        <f>G942*4+H942*2+M942+SUMIFS('Rugby Union - Intl Results'!U:U,'Rugby Union - Intl Results'!B:B,E942,'Rugby Union - Intl Results'!H:H,B942)+IF(G942=5,3,0)</f>
        <v>9</v>
      </c>
      <c r="G942">
        <f>COUNTIFS('Rugby Union - Intl Results'!B:B,E942,'Rugby Union - Intl Results'!H:H,B942,'Rugby Union - Intl Results'!C:C,"W")</f>
        <v>2</v>
      </c>
      <c r="H942">
        <f>COUNTIFS('Rugby Union - Intl Results'!B:B,E942,'Rugby Union - Intl Results'!H:H,B942,'Rugby Union - Intl Results'!C:C,"D")</f>
        <v>0</v>
      </c>
      <c r="I942">
        <f>COUNTIFS('Rugby Union - Intl Results'!B:B,E942,'Rugby Union - Intl Results'!H:H,B942,'Rugby Union - Intl Results'!C:C,"L")</f>
        <v>3</v>
      </c>
      <c r="J942">
        <f>SUMIFS('Rugby Union - Intl Results'!E:E,'Rugby Union - Intl Results'!B:B,E942,'Rugby Union - Intl Results'!H:H,B942)</f>
        <v>79</v>
      </c>
      <c r="K942">
        <f>SUMIFS('Rugby Union - Intl Results'!F:F,'Rugby Union - Intl Results'!B:B,E942,'Rugby Union - Intl Results'!H:H,B942)</f>
        <v>117</v>
      </c>
      <c r="L942">
        <f t="shared" si="43"/>
        <v>-38</v>
      </c>
      <c r="M942">
        <v>0</v>
      </c>
      <c r="N942">
        <f>SUMIFS('Rugby Union - Intl Results'!U:U,'Rugby Union - Intl Results'!B:B,E942,'Rugby Union - Intl Results'!H:H,B942)</f>
        <v>1</v>
      </c>
      <c r="O942" t="s">
        <v>30</v>
      </c>
      <c r="U942" s="95"/>
      <c r="V942" s="95"/>
      <c r="W942" s="95"/>
    </row>
    <row r="943" spans="1:23" x14ac:dyDescent="0.25">
      <c r="A943">
        <v>2026</v>
      </c>
      <c r="B943" t="s">
        <v>2788</v>
      </c>
      <c r="D943">
        <v>5</v>
      </c>
      <c r="E943" t="s">
        <v>376</v>
      </c>
      <c r="F943" s="97">
        <f>G943*4+H943*2+M943+SUMIFS('Rugby Union - Intl Results'!U:U,'Rugby Union - Intl Results'!B:B,E943,'Rugby Union - Intl Results'!H:H,B943)+IF(G943=5,3,0)</f>
        <v>8</v>
      </c>
      <c r="G943">
        <f>COUNTIFS('Rugby Union - Intl Results'!B:B,E943,'Rugby Union - Intl Results'!H:H,B943,'Rugby Union - Intl Results'!C:C,"W")</f>
        <v>1</v>
      </c>
      <c r="H943">
        <f>COUNTIFS('Rugby Union - Intl Results'!B:B,E943,'Rugby Union - Intl Results'!H:H,B943,'Rugby Union - Intl Results'!C:C,"D")</f>
        <v>0</v>
      </c>
      <c r="I943">
        <f>COUNTIFS('Rugby Union - Intl Results'!B:B,E943,'Rugby Union - Intl Results'!H:H,B943,'Rugby Union - Intl Results'!C:C,"L")</f>
        <v>4</v>
      </c>
      <c r="J943">
        <f>SUMIFS('Rugby Union - Intl Results'!E:E,'Rugby Union - Intl Results'!B:B,E943,'Rugby Union - Intl Results'!H:H,B943)</f>
        <v>153</v>
      </c>
      <c r="K943">
        <f>SUMIFS('Rugby Union - Intl Results'!F:F,'Rugby Union - Intl Results'!B:B,E943,'Rugby Union - Intl Results'!H:H,B943)</f>
        <v>151</v>
      </c>
      <c r="L943">
        <f t="shared" si="43"/>
        <v>2</v>
      </c>
      <c r="M943">
        <v>2</v>
      </c>
      <c r="N943">
        <f>SUMIFS('Rugby Union - Intl Results'!U:U,'Rugby Union - Intl Results'!B:B,E943,'Rugby Union - Intl Results'!H:H,B943)</f>
        <v>2</v>
      </c>
      <c r="O943" t="s">
        <v>30</v>
      </c>
      <c r="U943" s="95"/>
      <c r="V943" s="95"/>
      <c r="W943" s="95"/>
    </row>
    <row r="944" spans="1:23" x14ac:dyDescent="0.25">
      <c r="A944">
        <v>2026</v>
      </c>
      <c r="B944" t="s">
        <v>2788</v>
      </c>
      <c r="D944">
        <v>6</v>
      </c>
      <c r="E944" t="s">
        <v>1264</v>
      </c>
      <c r="F944" s="97">
        <f>G944*4+H944*2+M944+SUMIFS('Rugby Union - Intl Results'!U:U,'Rugby Union - Intl Results'!B:B,E944,'Rugby Union - Intl Results'!H:H,B944)+IF(G944=5,3,0)</f>
        <v>6</v>
      </c>
      <c r="G944">
        <f>COUNTIFS('Rugby Union - Intl Results'!B:B,E944,'Rugby Union - Intl Results'!H:H,B944,'Rugby Union - Intl Results'!C:C,"W")</f>
        <v>1</v>
      </c>
      <c r="H944">
        <f>COUNTIFS('Rugby Union - Intl Results'!B:B,E944,'Rugby Union - Intl Results'!H:H,B944,'Rugby Union - Intl Results'!C:C,"D")</f>
        <v>0</v>
      </c>
      <c r="I944">
        <f>COUNTIFS('Rugby Union - Intl Results'!B:B,E944,'Rugby Union - Intl Results'!H:H,B944,'Rugby Union - Intl Results'!C:C,"L")</f>
        <v>4</v>
      </c>
      <c r="J944">
        <f>SUMIFS('Rugby Union - Intl Results'!E:E,'Rugby Union - Intl Results'!B:B,E944,'Rugby Union - Intl Results'!H:H,B944)</f>
        <v>90</v>
      </c>
      <c r="K944">
        <f>SUMIFS('Rugby Union - Intl Results'!F:F,'Rugby Union - Intl Results'!B:B,E944,'Rugby Union - Intl Results'!H:H,B944)</f>
        <v>172</v>
      </c>
      <c r="L944">
        <f t="shared" si="43"/>
        <v>-82</v>
      </c>
      <c r="M944">
        <v>1</v>
      </c>
      <c r="N944">
        <f>SUMIFS('Rugby Union - Intl Results'!U:U,'Rugby Union - Intl Results'!B:B,E944,'Rugby Union - Intl Results'!H:H,B944)</f>
        <v>1</v>
      </c>
      <c r="O944" t="s">
        <v>30</v>
      </c>
      <c r="U944" s="95"/>
      <c r="V944" s="95"/>
      <c r="W944" s="95"/>
    </row>
  </sheetData>
  <sortState xmlns:xlrd2="http://schemas.microsoft.com/office/spreadsheetml/2017/richdata2" ref="A2:U944">
    <sortCondition ref="A2:A944"/>
    <sortCondition ref="B2:B944"/>
    <sortCondition ref="C2:C944"/>
    <sortCondition descending="1" ref="F2:F944"/>
    <sortCondition descending="1" ref="L2:L944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C28A5-EA26-499A-ACCD-0C0C81D616BC}">
  <dimension ref="A1:H617"/>
  <sheetViews>
    <sheetView tabSelected="1" workbookViewId="0">
      <pane ySplit="1" topLeftCell="A580" activePane="bottomLeft" state="frozen"/>
      <selection pane="bottomLeft" activeCell="C13" sqref="C13"/>
    </sheetView>
  </sheetViews>
  <sheetFormatPr defaultRowHeight="15" x14ac:dyDescent="0.25"/>
  <cols>
    <col min="2" max="2" width="5" bestFit="1" customWidth="1"/>
    <col min="3" max="3" width="19" bestFit="1" customWidth="1"/>
    <col min="4" max="4" width="8.5703125" customWidth="1"/>
    <col min="5" max="5" width="5.7109375" customWidth="1"/>
    <col min="6" max="6" width="8.5703125" customWidth="1"/>
    <col min="8" max="8" width="10.28515625" style="1" bestFit="1" customWidth="1"/>
  </cols>
  <sheetData>
    <row r="1" spans="1:8" x14ac:dyDescent="0.25">
      <c r="A1" t="s">
        <v>990</v>
      </c>
      <c r="B1" s="100" t="s">
        <v>942</v>
      </c>
      <c r="C1" s="100" t="s">
        <v>1</v>
      </c>
      <c r="D1" s="100" t="s">
        <v>3</v>
      </c>
      <c r="E1" s="100" t="s">
        <v>4</v>
      </c>
      <c r="F1" s="100" t="s">
        <v>3088</v>
      </c>
      <c r="G1" s="100" t="s">
        <v>1334</v>
      </c>
      <c r="H1" s="100" t="s">
        <v>3087</v>
      </c>
    </row>
    <row r="2" spans="1:8" x14ac:dyDescent="0.25">
      <c r="A2" t="str">
        <f>B2&amp;C2</f>
        <v>1947California</v>
      </c>
      <c r="B2">
        <v>1947</v>
      </c>
      <c r="C2" t="s">
        <v>3009</v>
      </c>
      <c r="D2">
        <v>2</v>
      </c>
      <c r="E2">
        <v>0</v>
      </c>
      <c r="F2" s="21">
        <f>D2/SUM(D2:E2)</f>
        <v>1</v>
      </c>
      <c r="G2" t="s">
        <v>30</v>
      </c>
      <c r="H2" s="1" t="s">
        <v>30</v>
      </c>
    </row>
    <row r="3" spans="1:8" x14ac:dyDescent="0.25">
      <c r="A3" t="str">
        <f>B3&amp;C3</f>
        <v>1947Yale</v>
      </c>
      <c r="B3">
        <v>1947</v>
      </c>
      <c r="C3" t="s">
        <v>3086</v>
      </c>
      <c r="D3">
        <v>0</v>
      </c>
      <c r="E3">
        <v>2</v>
      </c>
      <c r="F3" s="21">
        <f>D3/SUM(D3:E3)</f>
        <v>0</v>
      </c>
      <c r="G3" t="s">
        <v>30</v>
      </c>
    </row>
    <row r="4" spans="1:8" x14ac:dyDescent="0.25">
      <c r="A4" t="str">
        <f>B4&amp;C4</f>
        <v>1948USC</v>
      </c>
      <c r="B4">
        <v>1948</v>
      </c>
      <c r="C4" t="s">
        <v>3020</v>
      </c>
      <c r="D4">
        <v>2</v>
      </c>
      <c r="E4">
        <v>1</v>
      </c>
      <c r="F4" s="21">
        <f>D4/SUM(D4:E4)</f>
        <v>0.66666666666666663</v>
      </c>
      <c r="G4" t="s">
        <v>30</v>
      </c>
      <c r="H4" s="1" t="s">
        <v>30</v>
      </c>
    </row>
    <row r="5" spans="1:8" x14ac:dyDescent="0.25">
      <c r="A5" t="str">
        <f>B5&amp;C5</f>
        <v>1948Yale</v>
      </c>
      <c r="B5">
        <v>1948</v>
      </c>
      <c r="C5" t="s">
        <v>3086</v>
      </c>
      <c r="D5">
        <v>1</v>
      </c>
      <c r="E5">
        <v>2</v>
      </c>
      <c r="F5" s="21">
        <f>D5/SUM(D5:E5)</f>
        <v>0.33333333333333331</v>
      </c>
      <c r="G5" t="s">
        <v>30</v>
      </c>
    </row>
    <row r="6" spans="1:8" x14ac:dyDescent="0.25">
      <c r="A6" t="str">
        <f>B6&amp;C6</f>
        <v>1949Texas</v>
      </c>
      <c r="B6">
        <v>1949</v>
      </c>
      <c r="C6" t="s">
        <v>2971</v>
      </c>
      <c r="D6">
        <v>3</v>
      </c>
      <c r="E6">
        <v>0</v>
      </c>
      <c r="F6" s="21">
        <f>D6/SUM(D6:E6)</f>
        <v>1</v>
      </c>
      <c r="G6" t="s">
        <v>30</v>
      </c>
      <c r="H6" s="1" t="s">
        <v>30</v>
      </c>
    </row>
    <row r="7" spans="1:8" x14ac:dyDescent="0.25">
      <c r="A7" t="str">
        <f>B7&amp;C7</f>
        <v>1949Wake Forest</v>
      </c>
      <c r="B7">
        <v>1949</v>
      </c>
      <c r="C7" t="s">
        <v>2992</v>
      </c>
      <c r="D7">
        <v>2</v>
      </c>
      <c r="E7">
        <v>2</v>
      </c>
      <c r="F7" s="21">
        <f>D7/SUM(D7:E7)</f>
        <v>0.5</v>
      </c>
      <c r="G7" t="s">
        <v>30</v>
      </c>
    </row>
    <row r="8" spans="1:8" x14ac:dyDescent="0.25">
      <c r="A8" t="str">
        <f>B8&amp;C8</f>
        <v>1949USC</v>
      </c>
      <c r="B8">
        <v>1949</v>
      </c>
      <c r="C8" t="s">
        <v>3020</v>
      </c>
      <c r="D8">
        <v>1</v>
      </c>
      <c r="E8">
        <v>2</v>
      </c>
      <c r="F8" s="21">
        <f>D8/SUM(D8:E8)</f>
        <v>0.33333333333333331</v>
      </c>
    </row>
    <row r="9" spans="1:8" x14ac:dyDescent="0.25">
      <c r="A9" t="str">
        <f>B9&amp;C9</f>
        <v>1949St. John's</v>
      </c>
      <c r="B9">
        <v>1949</v>
      </c>
      <c r="C9" t="s">
        <v>3035</v>
      </c>
      <c r="D9">
        <v>0</v>
      </c>
      <c r="E9">
        <v>2</v>
      </c>
      <c r="F9" s="21">
        <f>D9/SUM(D9:E9)</f>
        <v>0</v>
      </c>
    </row>
    <row r="10" spans="1:8" x14ac:dyDescent="0.25">
      <c r="A10" t="str">
        <f>B10&amp;C10</f>
        <v>1950Texas</v>
      </c>
      <c r="B10">
        <v>1950</v>
      </c>
      <c r="C10" t="s">
        <v>2971</v>
      </c>
      <c r="D10">
        <v>5</v>
      </c>
      <c r="E10">
        <v>1</v>
      </c>
      <c r="F10" s="21">
        <f>D10/SUM(D10:E10)</f>
        <v>0.83333333333333337</v>
      </c>
      <c r="G10" t="s">
        <v>30</v>
      </c>
      <c r="H10" s="1" t="s">
        <v>30</v>
      </c>
    </row>
    <row r="11" spans="1:8" x14ac:dyDescent="0.25">
      <c r="A11" t="str">
        <f>B11&amp;C11</f>
        <v>1950Rutgers</v>
      </c>
      <c r="B11">
        <v>1950</v>
      </c>
      <c r="C11" t="s">
        <v>3085</v>
      </c>
      <c r="D11">
        <v>3</v>
      </c>
      <c r="E11">
        <v>2</v>
      </c>
      <c r="F11" s="21">
        <f>D11/SUM(D11:E11)</f>
        <v>0.6</v>
      </c>
    </row>
    <row r="12" spans="1:8" x14ac:dyDescent="0.25">
      <c r="A12" t="str">
        <f>B12&amp;C12</f>
        <v>1950Washington State</v>
      </c>
      <c r="B12">
        <v>1950</v>
      </c>
      <c r="C12" t="s">
        <v>3042</v>
      </c>
      <c r="D12">
        <v>3</v>
      </c>
      <c r="E12">
        <v>2</v>
      </c>
      <c r="F12" s="21">
        <f>D12/SUM(D12:E12)</f>
        <v>0.6</v>
      </c>
      <c r="G12" t="s">
        <v>30</v>
      </c>
    </row>
    <row r="13" spans="1:8" x14ac:dyDescent="0.25">
      <c r="A13" t="str">
        <f>B13&amp;C13</f>
        <v>1950Wisconsin</v>
      </c>
      <c r="B13">
        <v>1950</v>
      </c>
      <c r="C13" t="s">
        <v>3084</v>
      </c>
      <c r="D13">
        <v>2</v>
      </c>
      <c r="E13">
        <v>2</v>
      </c>
      <c r="F13" s="21">
        <f>D13/SUM(D13:E13)</f>
        <v>0.5</v>
      </c>
    </row>
    <row r="14" spans="1:8" x14ac:dyDescent="0.25">
      <c r="A14" t="str">
        <f>B14&amp;C14</f>
        <v>1950Alabama</v>
      </c>
      <c r="B14">
        <v>1950</v>
      </c>
      <c r="C14" t="s">
        <v>2969</v>
      </c>
      <c r="D14">
        <v>1</v>
      </c>
      <c r="E14">
        <v>2</v>
      </c>
      <c r="F14" s="21">
        <f>D14/SUM(D14:E14)</f>
        <v>0.33333333333333331</v>
      </c>
    </row>
    <row r="15" spans="1:8" x14ac:dyDescent="0.25">
      <c r="A15" t="str">
        <f>B15&amp;C15</f>
        <v>1950Tufts</v>
      </c>
      <c r="B15">
        <v>1950</v>
      </c>
      <c r="C15" t="s">
        <v>3083</v>
      </c>
      <c r="D15">
        <v>1</v>
      </c>
      <c r="E15">
        <v>2</v>
      </c>
      <c r="F15" s="21">
        <f>D15/SUM(D15:E15)</f>
        <v>0.33333333333333331</v>
      </c>
    </row>
    <row r="16" spans="1:8" x14ac:dyDescent="0.25">
      <c r="A16" t="str">
        <f>B16&amp;C16</f>
        <v>1950Bradley</v>
      </c>
      <c r="B16">
        <v>1950</v>
      </c>
      <c r="C16" t="s">
        <v>3074</v>
      </c>
      <c r="D16">
        <v>0</v>
      </c>
      <c r="E16">
        <v>2</v>
      </c>
      <c r="F16" s="21">
        <f>D16/SUM(D16:E16)</f>
        <v>0</v>
      </c>
    </row>
    <row r="17" spans="1:8" x14ac:dyDescent="0.25">
      <c r="A17" t="str">
        <f>B17&amp;C17</f>
        <v>1950Colorado State</v>
      </c>
      <c r="B17">
        <v>1950</v>
      </c>
      <c r="C17" t="s">
        <v>3082</v>
      </c>
      <c r="D17">
        <v>0</v>
      </c>
      <c r="E17">
        <v>2</v>
      </c>
      <c r="F17" s="21">
        <f>D17/SUM(D17:E17)</f>
        <v>0</v>
      </c>
    </row>
    <row r="18" spans="1:8" x14ac:dyDescent="0.25">
      <c r="A18" t="str">
        <f>B18&amp;C18</f>
        <v>1951Oklahoma</v>
      </c>
      <c r="B18">
        <v>1951</v>
      </c>
      <c r="C18" t="s">
        <v>2974</v>
      </c>
      <c r="D18">
        <v>4</v>
      </c>
      <c r="E18">
        <v>0</v>
      </c>
      <c r="F18" s="21">
        <f>D18/SUM(D18:E18)</f>
        <v>1</v>
      </c>
      <c r="G18" t="s">
        <v>30</v>
      </c>
      <c r="H18" s="1" t="s">
        <v>30</v>
      </c>
    </row>
    <row r="19" spans="1:8" x14ac:dyDescent="0.25">
      <c r="A19" t="str">
        <f>B19&amp;C19</f>
        <v>1951Tennessee</v>
      </c>
      <c r="B19">
        <v>1951</v>
      </c>
      <c r="C19" t="s">
        <v>2989</v>
      </c>
      <c r="D19">
        <v>4</v>
      </c>
      <c r="E19">
        <v>2</v>
      </c>
      <c r="F19" s="21">
        <f>D19/SUM(D19:E19)</f>
        <v>0.66666666666666663</v>
      </c>
      <c r="G19" t="s">
        <v>30</v>
      </c>
    </row>
    <row r="20" spans="1:8" x14ac:dyDescent="0.25">
      <c r="A20" t="str">
        <f>B20&amp;C20</f>
        <v>1951USC</v>
      </c>
      <c r="B20">
        <v>1951</v>
      </c>
      <c r="C20" t="s">
        <v>3020</v>
      </c>
      <c r="D20">
        <v>2</v>
      </c>
      <c r="E20">
        <v>2</v>
      </c>
      <c r="F20" s="21">
        <f>D20/SUM(D20:E20)</f>
        <v>0.5</v>
      </c>
    </row>
    <row r="21" spans="1:8" x14ac:dyDescent="0.25">
      <c r="A21" t="str">
        <f>B21&amp;C21</f>
        <v>1951Utah</v>
      </c>
      <c r="B21">
        <v>1951</v>
      </c>
      <c r="C21" t="s">
        <v>3081</v>
      </c>
      <c r="D21">
        <v>2</v>
      </c>
      <c r="E21">
        <v>2</v>
      </c>
      <c r="F21" s="21">
        <f>D21/SUM(D21:E21)</f>
        <v>0.5</v>
      </c>
    </row>
    <row r="22" spans="1:8" x14ac:dyDescent="0.25">
      <c r="A22" t="str">
        <f>B22&amp;C22</f>
        <v>1951Springfield</v>
      </c>
      <c r="B22">
        <v>1951</v>
      </c>
      <c r="C22" t="s">
        <v>3075</v>
      </c>
      <c r="D22">
        <v>1</v>
      </c>
      <c r="E22">
        <v>2</v>
      </c>
      <c r="F22" s="21">
        <f>D22/SUM(D22:E22)</f>
        <v>0.33333333333333331</v>
      </c>
    </row>
    <row r="23" spans="1:8" x14ac:dyDescent="0.25">
      <c r="A23" t="str">
        <f>B23&amp;C23</f>
        <v>1951Texas A&amp;M</v>
      </c>
      <c r="B23">
        <v>1951</v>
      </c>
      <c r="C23" t="s">
        <v>2988</v>
      </c>
      <c r="D23">
        <v>1</v>
      </c>
      <c r="E23">
        <v>2</v>
      </c>
      <c r="F23" s="21">
        <f>D23/SUM(D23:E23)</f>
        <v>0.33333333333333331</v>
      </c>
    </row>
    <row r="24" spans="1:8" x14ac:dyDescent="0.25">
      <c r="A24" t="str">
        <f>B24&amp;C24</f>
        <v>1951Ohio State</v>
      </c>
      <c r="B24">
        <v>1951</v>
      </c>
      <c r="C24" t="s">
        <v>3058</v>
      </c>
      <c r="D24">
        <v>0</v>
      </c>
      <c r="E24">
        <v>2</v>
      </c>
      <c r="F24" s="21">
        <f>D24/SUM(D24:E24)</f>
        <v>0</v>
      </c>
    </row>
    <row r="25" spans="1:8" x14ac:dyDescent="0.25">
      <c r="A25" t="str">
        <f>B25&amp;C25</f>
        <v>1951Princeton</v>
      </c>
      <c r="B25">
        <v>1951</v>
      </c>
      <c r="C25" t="s">
        <v>3080</v>
      </c>
      <c r="D25">
        <v>0</v>
      </c>
      <c r="E25">
        <v>2</v>
      </c>
      <c r="F25" s="21">
        <f>D25/SUM(D25:E25)</f>
        <v>0</v>
      </c>
    </row>
    <row r="26" spans="1:8" x14ac:dyDescent="0.25">
      <c r="A26" t="str">
        <f>B26&amp;C26</f>
        <v>1952Holy Cross</v>
      </c>
      <c r="B26">
        <v>1952</v>
      </c>
      <c r="C26" t="s">
        <v>3067</v>
      </c>
      <c r="D26">
        <v>6</v>
      </c>
      <c r="E26">
        <v>1</v>
      </c>
      <c r="F26" s="21">
        <f>D26/SUM(D26:E26)</f>
        <v>0.8571428571428571</v>
      </c>
      <c r="G26" t="s">
        <v>30</v>
      </c>
      <c r="H26" s="1" t="s">
        <v>30</v>
      </c>
    </row>
    <row r="27" spans="1:8" x14ac:dyDescent="0.25">
      <c r="A27" t="str">
        <f>B27&amp;C27</f>
        <v>1952Missouri</v>
      </c>
      <c r="B27">
        <v>1952</v>
      </c>
      <c r="C27" t="s">
        <v>3065</v>
      </c>
      <c r="D27">
        <v>3</v>
      </c>
      <c r="E27">
        <v>2</v>
      </c>
      <c r="F27" s="21">
        <f>D27/SUM(D27:E27)</f>
        <v>0.6</v>
      </c>
      <c r="G27" t="s">
        <v>30</v>
      </c>
    </row>
    <row r="28" spans="1:8" x14ac:dyDescent="0.25">
      <c r="A28" t="str">
        <f>B28&amp;C28</f>
        <v>1952Penn State</v>
      </c>
      <c r="B28">
        <v>1952</v>
      </c>
      <c r="C28" t="s">
        <v>3047</v>
      </c>
      <c r="D28">
        <v>2</v>
      </c>
      <c r="E28">
        <v>2</v>
      </c>
      <c r="F28" s="21">
        <f>D28/SUM(D28:E28)</f>
        <v>0.5</v>
      </c>
    </row>
    <row r="29" spans="1:8" x14ac:dyDescent="0.25">
      <c r="A29" t="str">
        <f>B29&amp;C29</f>
        <v>1952Western Michigan</v>
      </c>
      <c r="B29">
        <v>1952</v>
      </c>
      <c r="C29" t="s">
        <v>3066</v>
      </c>
      <c r="D29">
        <v>2</v>
      </c>
      <c r="E29">
        <v>2</v>
      </c>
      <c r="F29" s="21">
        <f>D29/SUM(D29:E29)</f>
        <v>0.5</v>
      </c>
    </row>
    <row r="30" spans="1:8" x14ac:dyDescent="0.25">
      <c r="A30" t="str">
        <f>B30&amp;C30</f>
        <v>1952Duke</v>
      </c>
      <c r="B30">
        <v>1952</v>
      </c>
      <c r="C30" t="s">
        <v>3070</v>
      </c>
      <c r="D30">
        <v>1</v>
      </c>
      <c r="E30">
        <v>2</v>
      </c>
      <c r="F30" s="21">
        <f>D30/SUM(D30:E30)</f>
        <v>0.33333333333333331</v>
      </c>
    </row>
    <row r="31" spans="1:8" x14ac:dyDescent="0.25">
      <c r="A31" t="str">
        <f>B31&amp;C31</f>
        <v>1952Texas</v>
      </c>
      <c r="B31">
        <v>1952</v>
      </c>
      <c r="C31" t="s">
        <v>2971</v>
      </c>
      <c r="D31">
        <v>1</v>
      </c>
      <c r="E31">
        <v>2</v>
      </c>
      <c r="F31" s="21">
        <f>D31/SUM(D31:E31)</f>
        <v>0.33333333333333331</v>
      </c>
    </row>
    <row r="32" spans="1:8" x14ac:dyDescent="0.25">
      <c r="A32" t="str">
        <f>B32&amp;C32</f>
        <v>1952Northern Colorado</v>
      </c>
      <c r="B32">
        <v>1952</v>
      </c>
      <c r="C32" t="s">
        <v>3046</v>
      </c>
      <c r="D32">
        <v>0</v>
      </c>
      <c r="E32">
        <v>2</v>
      </c>
      <c r="F32" s="21">
        <f>D32/SUM(D32:E32)</f>
        <v>0</v>
      </c>
    </row>
    <row r="33" spans="1:8" x14ac:dyDescent="0.25">
      <c r="A33" t="str">
        <f>B33&amp;C33</f>
        <v>1952Oregon State</v>
      </c>
      <c r="B33">
        <v>1952</v>
      </c>
      <c r="C33" t="s">
        <v>2978</v>
      </c>
      <c r="D33">
        <v>0</v>
      </c>
      <c r="E33">
        <v>2</v>
      </c>
      <c r="F33" s="21">
        <f>D33/SUM(D33:E33)</f>
        <v>0</v>
      </c>
    </row>
    <row r="34" spans="1:8" x14ac:dyDescent="0.25">
      <c r="A34" t="str">
        <f>B34&amp;C34</f>
        <v>1953Michigan</v>
      </c>
      <c r="B34">
        <v>1953</v>
      </c>
      <c r="C34" t="s">
        <v>2999</v>
      </c>
      <c r="D34">
        <v>4</v>
      </c>
      <c r="E34">
        <v>1</v>
      </c>
      <c r="F34" s="21">
        <f>D34/SUM(D34:E34)</f>
        <v>0.8</v>
      </c>
      <c r="G34" t="s">
        <v>30</v>
      </c>
      <c r="H34" s="1" t="s">
        <v>30</v>
      </c>
    </row>
    <row r="35" spans="1:8" x14ac:dyDescent="0.25">
      <c r="A35" t="str">
        <f>B35&amp;C35</f>
        <v>1953Texas</v>
      </c>
      <c r="B35">
        <v>1953</v>
      </c>
      <c r="C35" t="s">
        <v>2971</v>
      </c>
      <c r="D35">
        <v>4</v>
      </c>
      <c r="E35">
        <v>2</v>
      </c>
      <c r="F35" s="21">
        <f>D35/SUM(D35:E35)</f>
        <v>0.66666666666666663</v>
      </c>
      <c r="G35" t="s">
        <v>30</v>
      </c>
    </row>
    <row r="36" spans="1:8" x14ac:dyDescent="0.25">
      <c r="A36" t="str">
        <f>B36&amp;C36</f>
        <v>1953Lafayette</v>
      </c>
      <c r="B36">
        <v>1953</v>
      </c>
      <c r="C36" t="s">
        <v>3063</v>
      </c>
      <c r="D36">
        <v>3</v>
      </c>
      <c r="E36">
        <v>2</v>
      </c>
      <c r="F36" s="21">
        <f>D36/SUM(D36:E36)</f>
        <v>0.6</v>
      </c>
    </row>
    <row r="37" spans="1:8" x14ac:dyDescent="0.25">
      <c r="A37" t="str">
        <f>B37&amp;C37</f>
        <v>1953Boston College</v>
      </c>
      <c r="B37">
        <v>1953</v>
      </c>
      <c r="C37" t="s">
        <v>3060</v>
      </c>
      <c r="D37">
        <v>2</v>
      </c>
      <c r="E37">
        <v>2</v>
      </c>
      <c r="F37" s="21">
        <f>D37/SUM(D37:E37)</f>
        <v>0.5</v>
      </c>
    </row>
    <row r="38" spans="1:8" x14ac:dyDescent="0.25">
      <c r="A38" t="str">
        <f>B38&amp;C38</f>
        <v>1953Duke</v>
      </c>
      <c r="B38">
        <v>1953</v>
      </c>
      <c r="C38" t="s">
        <v>3070</v>
      </c>
      <c r="D38">
        <v>1</v>
      </c>
      <c r="E38">
        <v>2</v>
      </c>
      <c r="F38" s="21">
        <f>D38/SUM(D38:E38)</f>
        <v>0.33333333333333331</v>
      </c>
    </row>
    <row r="39" spans="1:8" x14ac:dyDescent="0.25">
      <c r="A39" t="str">
        <f>B39&amp;C39</f>
        <v>1953Stanford</v>
      </c>
      <c r="B39">
        <v>1953</v>
      </c>
      <c r="C39" t="s">
        <v>2990</v>
      </c>
      <c r="D39">
        <v>1</v>
      </c>
      <c r="E39">
        <v>2</v>
      </c>
      <c r="F39" s="21">
        <f>D39/SUM(D39:E39)</f>
        <v>0.33333333333333331</v>
      </c>
    </row>
    <row r="40" spans="1:8" x14ac:dyDescent="0.25">
      <c r="A40" t="str">
        <f>B40&amp;C40</f>
        <v>1953Houston</v>
      </c>
      <c r="B40">
        <v>1953</v>
      </c>
      <c r="C40" t="s">
        <v>3061</v>
      </c>
      <c r="D40">
        <v>0</v>
      </c>
      <c r="E40">
        <v>2</v>
      </c>
      <c r="F40" s="21">
        <f>D40/SUM(D40:E40)</f>
        <v>0</v>
      </c>
    </row>
    <row r="41" spans="1:8" x14ac:dyDescent="0.25">
      <c r="A41" t="str">
        <f>B41&amp;C41</f>
        <v>1953Northern Colorado</v>
      </c>
      <c r="B41">
        <v>1953</v>
      </c>
      <c r="C41" t="s">
        <v>3046</v>
      </c>
      <c r="D41">
        <v>0</v>
      </c>
      <c r="E41">
        <v>2</v>
      </c>
      <c r="F41" s="21">
        <f>D41/SUM(D41:E41)</f>
        <v>0</v>
      </c>
    </row>
    <row r="42" spans="1:8" x14ac:dyDescent="0.25">
      <c r="A42" t="str">
        <f>B42&amp;C42</f>
        <v>1954Missouri</v>
      </c>
      <c r="B42">
        <v>1954</v>
      </c>
      <c r="C42" t="s">
        <v>3065</v>
      </c>
      <c r="D42">
        <v>5</v>
      </c>
      <c r="E42">
        <v>1</v>
      </c>
      <c r="F42" s="21">
        <f>D42/SUM(D42:E42)</f>
        <v>0.83333333333333337</v>
      </c>
      <c r="G42" t="s">
        <v>30</v>
      </c>
      <c r="H42" s="1" t="s">
        <v>30</v>
      </c>
    </row>
    <row r="43" spans="1:8" x14ac:dyDescent="0.25">
      <c r="A43" t="str">
        <f>B43&amp;C43</f>
        <v>1954Michigan State</v>
      </c>
      <c r="B43">
        <v>1954</v>
      </c>
      <c r="C43" t="s">
        <v>3079</v>
      </c>
      <c r="D43">
        <v>3</v>
      </c>
      <c r="E43">
        <v>2</v>
      </c>
      <c r="F43" s="21">
        <f>D43/SUM(D43:E43)</f>
        <v>0.6</v>
      </c>
    </row>
    <row r="44" spans="1:8" x14ac:dyDescent="0.25">
      <c r="A44" t="str">
        <f>B44&amp;C44</f>
        <v>1954Rollins</v>
      </c>
      <c r="B44">
        <v>1954</v>
      </c>
      <c r="C44" t="s">
        <v>3078</v>
      </c>
      <c r="D44">
        <v>3</v>
      </c>
      <c r="E44">
        <v>2</v>
      </c>
      <c r="F44" s="21">
        <f>D44/SUM(D44:E44)</f>
        <v>0.6</v>
      </c>
      <c r="G44" t="s">
        <v>30</v>
      </c>
    </row>
    <row r="45" spans="1:8" x14ac:dyDescent="0.25">
      <c r="A45" t="str">
        <f>B45&amp;C45</f>
        <v>1954Oklahoma State</v>
      </c>
      <c r="B45">
        <v>1954</v>
      </c>
      <c r="C45" t="s">
        <v>3003</v>
      </c>
      <c r="D45">
        <v>2</v>
      </c>
      <c r="E45">
        <v>2</v>
      </c>
      <c r="F45" s="21">
        <f>D45/SUM(D45:E45)</f>
        <v>0.5</v>
      </c>
    </row>
    <row r="46" spans="1:8" x14ac:dyDescent="0.25">
      <c r="A46" t="str">
        <f>B46&amp;C46</f>
        <v>1954Arizona</v>
      </c>
      <c r="B46">
        <v>1954</v>
      </c>
      <c r="C46" t="s">
        <v>2976</v>
      </c>
      <c r="D46">
        <v>1</v>
      </c>
      <c r="E46">
        <v>2</v>
      </c>
      <c r="F46" s="21">
        <f>D46/SUM(D46:E46)</f>
        <v>0.33333333333333331</v>
      </c>
    </row>
    <row r="47" spans="1:8" x14ac:dyDescent="0.25">
      <c r="A47" t="str">
        <f>B47&amp;C47</f>
        <v>1954Massachusetts</v>
      </c>
      <c r="B47">
        <v>1954</v>
      </c>
      <c r="C47" t="s">
        <v>3056</v>
      </c>
      <c r="D47">
        <v>1</v>
      </c>
      <c r="E47">
        <v>2</v>
      </c>
      <c r="F47" s="21">
        <f>D47/SUM(D47:E47)</f>
        <v>0.33333333333333331</v>
      </c>
    </row>
    <row r="48" spans="1:8" x14ac:dyDescent="0.25">
      <c r="A48" t="str">
        <f>B48&amp;C48</f>
        <v>1954Lafayette</v>
      </c>
      <c r="B48">
        <v>1954</v>
      </c>
      <c r="C48" t="s">
        <v>3063</v>
      </c>
      <c r="D48">
        <v>0</v>
      </c>
      <c r="E48">
        <v>2</v>
      </c>
      <c r="F48" s="21">
        <f>D48/SUM(D48:E48)</f>
        <v>0</v>
      </c>
    </row>
    <row r="49" spans="1:8" x14ac:dyDescent="0.25">
      <c r="A49" t="str">
        <f>B49&amp;C49</f>
        <v>1954Oregon</v>
      </c>
      <c r="B49">
        <v>1954</v>
      </c>
      <c r="C49" t="s">
        <v>3077</v>
      </c>
      <c r="D49">
        <v>0</v>
      </c>
      <c r="E49">
        <v>2</v>
      </c>
      <c r="F49" s="21">
        <f>D49/SUM(D49:E49)</f>
        <v>0</v>
      </c>
    </row>
    <row r="50" spans="1:8" x14ac:dyDescent="0.25">
      <c r="A50" t="str">
        <f>B50&amp;C50</f>
        <v>1955Wake Forest</v>
      </c>
      <c r="B50">
        <v>1955</v>
      </c>
      <c r="C50" t="s">
        <v>2992</v>
      </c>
      <c r="D50">
        <v>5</v>
      </c>
      <c r="E50">
        <v>1</v>
      </c>
      <c r="F50" s="21">
        <f>D50/SUM(D50:E50)</f>
        <v>0.83333333333333337</v>
      </c>
      <c r="G50" t="s">
        <v>30</v>
      </c>
      <c r="H50" s="1" t="s">
        <v>30</v>
      </c>
    </row>
    <row r="51" spans="1:8" x14ac:dyDescent="0.25">
      <c r="A51" t="str">
        <f>B51&amp;C51</f>
        <v>1955Oklahoma State</v>
      </c>
      <c r="B51">
        <v>1955</v>
      </c>
      <c r="C51" t="s">
        <v>3003</v>
      </c>
      <c r="D51">
        <v>3</v>
      </c>
      <c r="E51">
        <v>2</v>
      </c>
      <c r="F51" s="21">
        <f>D51/SUM(D51:E51)</f>
        <v>0.6</v>
      </c>
    </row>
    <row r="52" spans="1:8" x14ac:dyDescent="0.25">
      <c r="A52" t="str">
        <f>B52&amp;C52</f>
        <v>1955Western Michigan</v>
      </c>
      <c r="B52">
        <v>1955</v>
      </c>
      <c r="C52" t="s">
        <v>3066</v>
      </c>
      <c r="D52">
        <v>3</v>
      </c>
      <c r="E52">
        <v>2</v>
      </c>
      <c r="F52" s="21">
        <f>D52/SUM(D52:E52)</f>
        <v>0.6</v>
      </c>
      <c r="G52" t="s">
        <v>30</v>
      </c>
    </row>
    <row r="53" spans="1:8" x14ac:dyDescent="0.25">
      <c r="A53" t="str">
        <f>B53&amp;C53</f>
        <v>1955Arizona</v>
      </c>
      <c r="B53">
        <v>1955</v>
      </c>
      <c r="C53" t="s">
        <v>2976</v>
      </c>
      <c r="D53">
        <v>2</v>
      </c>
      <c r="E53">
        <v>2</v>
      </c>
      <c r="F53" s="21">
        <f>D53/SUM(D53:E53)</f>
        <v>0.5</v>
      </c>
    </row>
    <row r="54" spans="1:8" x14ac:dyDescent="0.25">
      <c r="A54" t="str">
        <f>B54&amp;C54</f>
        <v>1955Colgate</v>
      </c>
      <c r="B54">
        <v>1955</v>
      </c>
      <c r="C54" t="s">
        <v>3076</v>
      </c>
      <c r="D54">
        <v>1</v>
      </c>
      <c r="E54">
        <v>2</v>
      </c>
      <c r="F54" s="21">
        <f>D54/SUM(D54:E54)</f>
        <v>0.33333333333333331</v>
      </c>
    </row>
    <row r="55" spans="1:8" x14ac:dyDescent="0.25">
      <c r="A55" t="str">
        <f>B55&amp;C55</f>
        <v>1955Northern Colorado</v>
      </c>
      <c r="B55">
        <v>1955</v>
      </c>
      <c r="C55" t="s">
        <v>3046</v>
      </c>
      <c r="D55">
        <v>1</v>
      </c>
      <c r="E55">
        <v>2</v>
      </c>
      <c r="F55" s="21">
        <f>D55/SUM(D55:E55)</f>
        <v>0.33333333333333331</v>
      </c>
    </row>
    <row r="56" spans="1:8" x14ac:dyDescent="0.25">
      <c r="A56" t="str">
        <f>B56&amp;C56</f>
        <v>1955USC</v>
      </c>
      <c r="B56">
        <v>1955</v>
      </c>
      <c r="C56" t="s">
        <v>3020</v>
      </c>
      <c r="D56">
        <v>0</v>
      </c>
      <c r="E56">
        <v>2</v>
      </c>
      <c r="F56" s="21">
        <f>D56/SUM(D56:E56)</f>
        <v>0</v>
      </c>
    </row>
    <row r="57" spans="1:8" x14ac:dyDescent="0.25">
      <c r="A57" t="str">
        <f>B57&amp;C57</f>
        <v>1955Springfield</v>
      </c>
      <c r="B57">
        <v>1955</v>
      </c>
      <c r="C57" t="s">
        <v>3075</v>
      </c>
      <c r="D57">
        <v>0</v>
      </c>
      <c r="E57">
        <v>2</v>
      </c>
      <c r="F57" s="21">
        <f>D57/SUM(D57:E57)</f>
        <v>0</v>
      </c>
    </row>
    <row r="58" spans="1:8" x14ac:dyDescent="0.25">
      <c r="A58" t="str">
        <f>B58&amp;C58</f>
        <v>1956Minnesota</v>
      </c>
      <c r="B58">
        <v>1956</v>
      </c>
      <c r="C58" t="s">
        <v>3039</v>
      </c>
      <c r="D58">
        <v>5</v>
      </c>
      <c r="E58">
        <v>1</v>
      </c>
      <c r="F58" s="21">
        <f>D58/SUM(D58:E58)</f>
        <v>0.83333333333333337</v>
      </c>
      <c r="G58" t="s">
        <v>30</v>
      </c>
      <c r="H58" s="1" t="s">
        <v>30</v>
      </c>
    </row>
    <row r="59" spans="1:8" x14ac:dyDescent="0.25">
      <c r="A59" t="str">
        <f>B59&amp;C59</f>
        <v>1956Arizona</v>
      </c>
      <c r="B59">
        <v>1956</v>
      </c>
      <c r="C59" t="s">
        <v>2976</v>
      </c>
      <c r="D59">
        <v>4</v>
      </c>
      <c r="E59">
        <v>2</v>
      </c>
      <c r="F59" s="21">
        <f>D59/SUM(D59:E59)</f>
        <v>0.66666666666666663</v>
      </c>
      <c r="G59" t="s">
        <v>30</v>
      </c>
    </row>
    <row r="60" spans="1:8" x14ac:dyDescent="0.25">
      <c r="A60" t="str">
        <f>B60&amp;C60</f>
        <v>1956Bradley</v>
      </c>
      <c r="B60">
        <v>1956</v>
      </c>
      <c r="C60" t="s">
        <v>3074</v>
      </c>
      <c r="D60">
        <v>2</v>
      </c>
      <c r="E60">
        <v>2</v>
      </c>
      <c r="F60" s="21">
        <f>D60/SUM(D60:E60)</f>
        <v>0.5</v>
      </c>
    </row>
    <row r="61" spans="1:8" x14ac:dyDescent="0.25">
      <c r="A61" t="str">
        <f>B61&amp;C61</f>
        <v>1956Mississippi</v>
      </c>
      <c r="B61">
        <v>1956</v>
      </c>
      <c r="C61" t="s">
        <v>2968</v>
      </c>
      <c r="D61">
        <v>2</v>
      </c>
      <c r="E61">
        <v>2</v>
      </c>
      <c r="F61" s="21">
        <f>D61/SUM(D61:E61)</f>
        <v>0.5</v>
      </c>
    </row>
    <row r="62" spans="1:8" x14ac:dyDescent="0.25">
      <c r="A62" t="str">
        <f>B62&amp;C62</f>
        <v>1956New Hampshire</v>
      </c>
      <c r="B62">
        <v>1956</v>
      </c>
      <c r="C62" t="s">
        <v>3073</v>
      </c>
      <c r="D62">
        <v>1</v>
      </c>
      <c r="E62">
        <v>2</v>
      </c>
      <c r="F62" s="21">
        <f>D62/SUM(D62:E62)</f>
        <v>0.33333333333333331</v>
      </c>
    </row>
    <row r="63" spans="1:8" x14ac:dyDescent="0.25">
      <c r="A63" t="str">
        <f>B63&amp;C63</f>
        <v>1956Wyoming</v>
      </c>
      <c r="B63">
        <v>1956</v>
      </c>
      <c r="C63" t="s">
        <v>3072</v>
      </c>
      <c r="D63">
        <v>1</v>
      </c>
      <c r="E63">
        <v>2</v>
      </c>
      <c r="F63" s="21">
        <f>D63/SUM(D63:E63)</f>
        <v>0.33333333333333331</v>
      </c>
    </row>
    <row r="64" spans="1:8" x14ac:dyDescent="0.25">
      <c r="A64" t="str">
        <f>B64&amp;C64</f>
        <v>1956NYU</v>
      </c>
      <c r="B64">
        <v>1956</v>
      </c>
      <c r="C64" t="s">
        <v>3057</v>
      </c>
      <c r="D64">
        <v>0</v>
      </c>
      <c r="E64">
        <v>2</v>
      </c>
      <c r="F64" s="21">
        <f>D64/SUM(D64:E64)</f>
        <v>0</v>
      </c>
    </row>
    <row r="65" spans="1:8" x14ac:dyDescent="0.25">
      <c r="A65" t="str">
        <f>B65&amp;C65</f>
        <v>1956Washington State</v>
      </c>
      <c r="B65">
        <v>1956</v>
      </c>
      <c r="C65" t="s">
        <v>3042</v>
      </c>
      <c r="D65">
        <v>0</v>
      </c>
      <c r="E65">
        <v>2</v>
      </c>
      <c r="F65" s="21">
        <f>D65/SUM(D65:E65)</f>
        <v>0</v>
      </c>
    </row>
    <row r="66" spans="1:8" x14ac:dyDescent="0.25">
      <c r="A66" t="str">
        <f>B66&amp;C66</f>
        <v>1957California</v>
      </c>
      <c r="B66">
        <v>1957</v>
      </c>
      <c r="C66" t="s">
        <v>3009</v>
      </c>
      <c r="D66">
        <v>5</v>
      </c>
      <c r="E66">
        <v>0</v>
      </c>
      <c r="F66" s="21">
        <f>D66/SUM(D66:E66)</f>
        <v>1</v>
      </c>
      <c r="G66" t="s">
        <v>30</v>
      </c>
      <c r="H66" s="1" t="s">
        <v>30</v>
      </c>
    </row>
    <row r="67" spans="1:8" x14ac:dyDescent="0.25">
      <c r="A67" t="str">
        <f>B67&amp;C67</f>
        <v>1957Penn State</v>
      </c>
      <c r="B67">
        <v>1957</v>
      </c>
      <c r="C67" t="s">
        <v>3047</v>
      </c>
      <c r="D67">
        <v>3</v>
      </c>
      <c r="E67">
        <v>2</v>
      </c>
      <c r="F67" s="21">
        <f>D67/SUM(D67:E67)</f>
        <v>0.6</v>
      </c>
      <c r="G67" t="s">
        <v>30</v>
      </c>
    </row>
    <row r="68" spans="1:8" x14ac:dyDescent="0.25">
      <c r="A68" t="str">
        <f>B68&amp;C68</f>
        <v>1957Iowa State</v>
      </c>
      <c r="B68">
        <v>1957</v>
      </c>
      <c r="C68" t="s">
        <v>3053</v>
      </c>
      <c r="D68">
        <v>2</v>
      </c>
      <c r="E68">
        <v>2</v>
      </c>
      <c r="F68" s="21">
        <f>D68/SUM(D68:E68)</f>
        <v>0.5</v>
      </c>
    </row>
    <row r="69" spans="1:8" x14ac:dyDescent="0.25">
      <c r="A69" t="str">
        <f>B69&amp;C69</f>
        <v>1957Notre Dame</v>
      </c>
      <c r="B69">
        <v>1957</v>
      </c>
      <c r="C69" t="s">
        <v>2994</v>
      </c>
      <c r="D69">
        <v>2</v>
      </c>
      <c r="E69">
        <v>2</v>
      </c>
      <c r="F69" s="21">
        <f>D69/SUM(D69:E69)</f>
        <v>0.5</v>
      </c>
    </row>
    <row r="70" spans="1:8" x14ac:dyDescent="0.25">
      <c r="A70" t="str">
        <f>B70&amp;C70</f>
        <v>1957Texas</v>
      </c>
      <c r="B70">
        <v>1957</v>
      </c>
      <c r="C70" t="s">
        <v>2971</v>
      </c>
      <c r="D70">
        <v>1</v>
      </c>
      <c r="E70">
        <v>2</v>
      </c>
      <c r="F70" s="21">
        <f>D70/SUM(D70:E70)</f>
        <v>0.33333333333333331</v>
      </c>
    </row>
    <row r="71" spans="1:8" x14ac:dyDescent="0.25">
      <c r="A71" t="str">
        <f>B71&amp;C71</f>
        <v>1957Connecticut</v>
      </c>
      <c r="B71">
        <v>1957</v>
      </c>
      <c r="C71" t="s">
        <v>3037</v>
      </c>
      <c r="D71">
        <v>1</v>
      </c>
      <c r="E71">
        <v>2</v>
      </c>
      <c r="F71" s="21">
        <f>D71/SUM(D71:E71)</f>
        <v>0.33333333333333331</v>
      </c>
    </row>
    <row r="72" spans="1:8" x14ac:dyDescent="0.25">
      <c r="A72" t="str">
        <f>B72&amp;C72</f>
        <v>1957Florida State</v>
      </c>
      <c r="B72">
        <v>1957</v>
      </c>
      <c r="C72" t="s">
        <v>2986</v>
      </c>
      <c r="D72">
        <v>0</v>
      </c>
      <c r="E72">
        <v>2</v>
      </c>
      <c r="F72" s="21">
        <f>D72/SUM(D72:E72)</f>
        <v>0</v>
      </c>
    </row>
    <row r="73" spans="1:8" x14ac:dyDescent="0.25">
      <c r="A73" t="str">
        <f>B73&amp;C73</f>
        <v>1957Northern Colorado</v>
      </c>
      <c r="B73">
        <v>1957</v>
      </c>
      <c r="C73" t="s">
        <v>3046</v>
      </c>
      <c r="D73">
        <v>0</v>
      </c>
      <c r="E73">
        <v>2</v>
      </c>
      <c r="F73" s="21">
        <f>D73/SUM(D73:E73)</f>
        <v>0</v>
      </c>
    </row>
    <row r="74" spans="1:8" x14ac:dyDescent="0.25">
      <c r="A74" t="str">
        <f>B74&amp;C74</f>
        <v>1958USC</v>
      </c>
      <c r="B74">
        <v>1958</v>
      </c>
      <c r="C74" t="s">
        <v>3020</v>
      </c>
      <c r="D74">
        <v>5</v>
      </c>
      <c r="E74">
        <v>1</v>
      </c>
      <c r="F74" s="21">
        <f>D74/SUM(D74:E74)</f>
        <v>0.83333333333333337</v>
      </c>
      <c r="G74" t="s">
        <v>30</v>
      </c>
      <c r="H74" s="1" t="s">
        <v>30</v>
      </c>
    </row>
    <row r="75" spans="1:8" x14ac:dyDescent="0.25">
      <c r="A75" t="str">
        <f>B75&amp;C75</f>
        <v>1958Missouri</v>
      </c>
      <c r="B75">
        <v>1958</v>
      </c>
      <c r="C75" t="s">
        <v>3065</v>
      </c>
      <c r="D75">
        <v>4</v>
      </c>
      <c r="E75">
        <v>2</v>
      </c>
      <c r="F75" s="21">
        <f>D75/SUM(D75:E75)</f>
        <v>0.66666666666666663</v>
      </c>
      <c r="G75" t="s">
        <v>30</v>
      </c>
    </row>
    <row r="76" spans="1:8" x14ac:dyDescent="0.25">
      <c r="A76" t="str">
        <f>B76&amp;C76</f>
        <v>1958Holy Cross</v>
      </c>
      <c r="B76">
        <v>1958</v>
      </c>
      <c r="C76" t="s">
        <v>3067</v>
      </c>
      <c r="D76">
        <v>2</v>
      </c>
      <c r="E76">
        <v>2</v>
      </c>
      <c r="F76" s="21">
        <f>D76/SUM(D76:E76)</f>
        <v>0.5</v>
      </c>
    </row>
    <row r="77" spans="1:8" x14ac:dyDescent="0.25">
      <c r="A77" t="str">
        <f>B77&amp;C77</f>
        <v>1958Western Michigan</v>
      </c>
      <c r="B77">
        <v>1958</v>
      </c>
      <c r="C77" t="s">
        <v>3066</v>
      </c>
      <c r="D77">
        <v>2</v>
      </c>
      <c r="E77">
        <v>2</v>
      </c>
      <c r="F77" s="21">
        <f>D77/SUM(D77:E77)</f>
        <v>0.5</v>
      </c>
    </row>
    <row r="78" spans="1:8" x14ac:dyDescent="0.25">
      <c r="A78" t="str">
        <f>B78&amp;C78</f>
        <v>1958Clemson</v>
      </c>
      <c r="B78">
        <v>1958</v>
      </c>
      <c r="C78" t="s">
        <v>3011</v>
      </c>
      <c r="D78">
        <v>1</v>
      </c>
      <c r="E78">
        <v>2</v>
      </c>
      <c r="F78" s="21">
        <f>D78/SUM(D78:E78)</f>
        <v>0.33333333333333331</v>
      </c>
    </row>
    <row r="79" spans="1:8" x14ac:dyDescent="0.25">
      <c r="A79" t="str">
        <f>B79&amp;C79</f>
        <v>1958Northern Colorado</v>
      </c>
      <c r="B79">
        <v>1958</v>
      </c>
      <c r="C79" t="s">
        <v>3046</v>
      </c>
      <c r="D79">
        <v>1</v>
      </c>
      <c r="E79">
        <v>2</v>
      </c>
      <c r="F79" s="21">
        <f>D79/SUM(D79:E79)</f>
        <v>0.33333333333333331</v>
      </c>
    </row>
    <row r="80" spans="1:8" x14ac:dyDescent="0.25">
      <c r="A80" t="str">
        <f>B80&amp;C80</f>
        <v>1958Arizona</v>
      </c>
      <c r="B80">
        <v>1958</v>
      </c>
      <c r="C80" t="s">
        <v>2976</v>
      </c>
      <c r="D80">
        <v>0</v>
      </c>
      <c r="E80">
        <v>2</v>
      </c>
      <c r="F80" s="21">
        <f>D80/SUM(D80:E80)</f>
        <v>0</v>
      </c>
    </row>
    <row r="81" spans="1:8" x14ac:dyDescent="0.25">
      <c r="A81" t="str">
        <f>B81&amp;C81</f>
        <v>1958Lafayette</v>
      </c>
      <c r="B81">
        <v>1958</v>
      </c>
      <c r="C81" t="s">
        <v>3063</v>
      </c>
      <c r="D81">
        <v>0</v>
      </c>
      <c r="E81">
        <v>2</v>
      </c>
      <c r="F81" s="21">
        <f>D81/SUM(D81:E81)</f>
        <v>0</v>
      </c>
    </row>
    <row r="82" spans="1:8" x14ac:dyDescent="0.25">
      <c r="A82" t="str">
        <f>B82&amp;C82</f>
        <v>1959Oklahoma State</v>
      </c>
      <c r="B82">
        <v>1959</v>
      </c>
      <c r="C82" t="s">
        <v>3003</v>
      </c>
      <c r="D82">
        <v>5</v>
      </c>
      <c r="E82">
        <v>1</v>
      </c>
      <c r="F82" s="21">
        <f>D82/SUM(D82:E82)</f>
        <v>0.83333333333333337</v>
      </c>
      <c r="G82" t="s">
        <v>30</v>
      </c>
      <c r="H82" s="1" t="s">
        <v>30</v>
      </c>
    </row>
    <row r="83" spans="1:8" x14ac:dyDescent="0.25">
      <c r="A83" t="str">
        <f>B83&amp;C83</f>
        <v>1959Arizona</v>
      </c>
      <c r="B83">
        <v>1959</v>
      </c>
      <c r="C83" t="s">
        <v>2976</v>
      </c>
      <c r="D83">
        <v>3</v>
      </c>
      <c r="E83">
        <v>2</v>
      </c>
      <c r="F83" s="21">
        <f>D83/SUM(D83:E83)</f>
        <v>0.6</v>
      </c>
      <c r="G83" t="s">
        <v>30</v>
      </c>
    </row>
    <row r="84" spans="1:8" x14ac:dyDescent="0.25">
      <c r="A84" t="str">
        <f>B84&amp;C84</f>
        <v>1959Fresno State</v>
      </c>
      <c r="B84">
        <v>1959</v>
      </c>
      <c r="C84" t="s">
        <v>3014</v>
      </c>
      <c r="D84">
        <v>3</v>
      </c>
      <c r="E84">
        <v>2</v>
      </c>
      <c r="F84" s="21">
        <f>D84/SUM(D84:E84)</f>
        <v>0.6</v>
      </c>
    </row>
    <row r="85" spans="1:8" x14ac:dyDescent="0.25">
      <c r="A85" t="str">
        <f>B85&amp;C85</f>
        <v>1959Penn State</v>
      </c>
      <c r="B85">
        <v>1959</v>
      </c>
      <c r="C85" t="s">
        <v>3047</v>
      </c>
      <c r="D85">
        <v>2</v>
      </c>
      <c r="E85">
        <v>2</v>
      </c>
      <c r="F85" s="21">
        <f>D85/SUM(D85:E85)</f>
        <v>0.5</v>
      </c>
    </row>
    <row r="86" spans="1:8" x14ac:dyDescent="0.25">
      <c r="A86" t="str">
        <f>B86&amp;C86</f>
        <v>1959Clemson</v>
      </c>
      <c r="B86">
        <v>1959</v>
      </c>
      <c r="C86" t="s">
        <v>3011</v>
      </c>
      <c r="D86">
        <v>1</v>
      </c>
      <c r="E86">
        <v>2</v>
      </c>
      <c r="F86" s="21">
        <f>D86/SUM(D86:E86)</f>
        <v>0.33333333333333331</v>
      </c>
    </row>
    <row r="87" spans="1:8" x14ac:dyDescent="0.25">
      <c r="A87" t="str">
        <f>B87&amp;C87</f>
        <v>1959Western Michigan</v>
      </c>
      <c r="B87">
        <v>1959</v>
      </c>
      <c r="C87" t="s">
        <v>3066</v>
      </c>
      <c r="D87">
        <v>1</v>
      </c>
      <c r="E87">
        <v>2</v>
      </c>
      <c r="F87" s="21">
        <f>D87/SUM(D87:E87)</f>
        <v>0.33333333333333331</v>
      </c>
    </row>
    <row r="88" spans="1:8" x14ac:dyDescent="0.25">
      <c r="A88" t="str">
        <f>B88&amp;C88</f>
        <v>1959Northern Colorado</v>
      </c>
      <c r="B88">
        <v>1959</v>
      </c>
      <c r="C88" t="s">
        <v>3046</v>
      </c>
      <c r="D88">
        <v>0</v>
      </c>
      <c r="E88">
        <v>2</v>
      </c>
      <c r="F88" s="21">
        <f>D88/SUM(D88:E88)</f>
        <v>0</v>
      </c>
    </row>
    <row r="89" spans="1:8" x14ac:dyDescent="0.25">
      <c r="A89" t="str">
        <f>B89&amp;C89</f>
        <v>1959Connecticut</v>
      </c>
      <c r="B89">
        <v>1959</v>
      </c>
      <c r="C89" t="s">
        <v>3037</v>
      </c>
      <c r="D89">
        <v>0</v>
      </c>
      <c r="E89">
        <v>2</v>
      </c>
      <c r="F89" s="21">
        <f>D89/SUM(D89:E89)</f>
        <v>0</v>
      </c>
    </row>
    <row r="90" spans="1:8" x14ac:dyDescent="0.25">
      <c r="A90" t="str">
        <f>B90&amp;C90</f>
        <v>1960Minnesota</v>
      </c>
      <c r="B90">
        <v>1960</v>
      </c>
      <c r="C90" t="s">
        <v>3039</v>
      </c>
      <c r="D90">
        <v>5</v>
      </c>
      <c r="E90">
        <v>1</v>
      </c>
      <c r="F90" s="21">
        <f>D90/SUM(D90:E90)</f>
        <v>0.83333333333333337</v>
      </c>
      <c r="G90" t="s">
        <v>30</v>
      </c>
      <c r="H90" s="1" t="s">
        <v>30</v>
      </c>
    </row>
    <row r="91" spans="1:8" x14ac:dyDescent="0.25">
      <c r="A91" t="str">
        <f>B91&amp;C91</f>
        <v>1960USC</v>
      </c>
      <c r="B91">
        <v>1960</v>
      </c>
      <c r="C91" t="s">
        <v>3020</v>
      </c>
      <c r="D91">
        <v>4</v>
      </c>
      <c r="E91">
        <v>2</v>
      </c>
      <c r="F91" s="21">
        <f>D91/SUM(D91:E91)</f>
        <v>0.66666666666666663</v>
      </c>
      <c r="G91" t="s">
        <v>30</v>
      </c>
    </row>
    <row r="92" spans="1:8" x14ac:dyDescent="0.25">
      <c r="A92" t="str">
        <f>B92&amp;C92</f>
        <v>1960Arizona</v>
      </c>
      <c r="B92">
        <v>1960</v>
      </c>
      <c r="C92" t="s">
        <v>2976</v>
      </c>
      <c r="D92">
        <v>2</v>
      </c>
      <c r="E92">
        <v>2</v>
      </c>
      <c r="F92" s="21">
        <f>D92/SUM(D92:E92)</f>
        <v>0.5</v>
      </c>
    </row>
    <row r="93" spans="1:8" x14ac:dyDescent="0.25">
      <c r="A93" t="str">
        <f>B93&amp;C93</f>
        <v>1960Oklahoma State</v>
      </c>
      <c r="B93">
        <v>1960</v>
      </c>
      <c r="C93" t="s">
        <v>3003</v>
      </c>
      <c r="D93">
        <v>2</v>
      </c>
      <c r="E93">
        <v>2</v>
      </c>
      <c r="F93" s="21">
        <f>D93/SUM(D93:E93)</f>
        <v>0.5</v>
      </c>
    </row>
    <row r="94" spans="1:8" x14ac:dyDescent="0.25">
      <c r="A94" t="str">
        <f>B94&amp;C94</f>
        <v>1960Boston College</v>
      </c>
      <c r="B94">
        <v>1960</v>
      </c>
      <c r="C94" t="s">
        <v>3060</v>
      </c>
      <c r="D94">
        <v>1</v>
      </c>
      <c r="E94">
        <v>2</v>
      </c>
      <c r="F94" s="21">
        <f>D94/SUM(D94:E94)</f>
        <v>0.33333333333333331</v>
      </c>
    </row>
    <row r="95" spans="1:8" x14ac:dyDescent="0.25">
      <c r="A95" t="str">
        <f>B95&amp;C95</f>
        <v>1960St. John's</v>
      </c>
      <c r="B95">
        <v>1960</v>
      </c>
      <c r="C95" t="s">
        <v>3035</v>
      </c>
      <c r="D95">
        <v>1</v>
      </c>
      <c r="E95">
        <v>2</v>
      </c>
      <c r="F95" s="21">
        <f>D95/SUM(D95:E95)</f>
        <v>0.33333333333333331</v>
      </c>
    </row>
    <row r="96" spans="1:8" x14ac:dyDescent="0.25">
      <c r="A96" t="str">
        <f>B96&amp;C96</f>
        <v>1960North Carolina</v>
      </c>
      <c r="B96">
        <v>1960</v>
      </c>
      <c r="C96" t="s">
        <v>2973</v>
      </c>
      <c r="D96">
        <v>0</v>
      </c>
      <c r="E96">
        <v>2</v>
      </c>
      <c r="F96" s="21">
        <f>D96/SUM(D96:E96)</f>
        <v>0</v>
      </c>
    </row>
    <row r="97" spans="1:8" x14ac:dyDescent="0.25">
      <c r="A97" t="str">
        <f>B97&amp;C97</f>
        <v>1960Northern Colorado</v>
      </c>
      <c r="B97">
        <v>1960</v>
      </c>
      <c r="C97" t="s">
        <v>3046</v>
      </c>
      <c r="D97">
        <v>0</v>
      </c>
      <c r="E97">
        <v>2</v>
      </c>
      <c r="F97" s="21">
        <f>D97/SUM(D97:E97)</f>
        <v>0</v>
      </c>
    </row>
    <row r="98" spans="1:8" x14ac:dyDescent="0.25">
      <c r="A98" t="str">
        <f>B98&amp;C98</f>
        <v>1961USC</v>
      </c>
      <c r="B98">
        <v>1961</v>
      </c>
      <c r="C98" t="s">
        <v>3020</v>
      </c>
      <c r="D98">
        <v>5</v>
      </c>
      <c r="E98">
        <v>0</v>
      </c>
      <c r="F98" s="21">
        <f>D98/SUM(D98:E98)</f>
        <v>1</v>
      </c>
      <c r="G98" t="s">
        <v>30</v>
      </c>
      <c r="H98" s="1" t="s">
        <v>30</v>
      </c>
    </row>
    <row r="99" spans="1:8" x14ac:dyDescent="0.25">
      <c r="A99" t="str">
        <f>B99&amp;C99</f>
        <v>1961Oklahoma State</v>
      </c>
      <c r="B99">
        <v>1961</v>
      </c>
      <c r="C99" t="s">
        <v>3003</v>
      </c>
      <c r="D99">
        <v>3</v>
      </c>
      <c r="E99">
        <v>2</v>
      </c>
      <c r="F99" s="21">
        <f>D99/SUM(D99:E99)</f>
        <v>0.6</v>
      </c>
      <c r="G99" t="s">
        <v>30</v>
      </c>
    </row>
    <row r="100" spans="1:8" x14ac:dyDescent="0.25">
      <c r="A100" t="str">
        <f>B100&amp;C100</f>
        <v>1961Boston College</v>
      </c>
      <c r="B100">
        <v>1961</v>
      </c>
      <c r="C100" t="s">
        <v>3060</v>
      </c>
      <c r="D100">
        <v>2</v>
      </c>
      <c r="E100">
        <v>2</v>
      </c>
      <c r="F100" s="21">
        <f>D100/SUM(D100:E100)</f>
        <v>0.5</v>
      </c>
    </row>
    <row r="101" spans="1:8" x14ac:dyDescent="0.25">
      <c r="A101" t="str">
        <f>B101&amp;C101</f>
        <v>1961Syracuse</v>
      </c>
      <c r="B101">
        <v>1961</v>
      </c>
      <c r="C101" t="s">
        <v>3071</v>
      </c>
      <c r="D101">
        <v>2</v>
      </c>
      <c r="E101">
        <v>2</v>
      </c>
      <c r="F101" s="21">
        <f>D101/SUM(D101:E101)</f>
        <v>0.5</v>
      </c>
    </row>
    <row r="102" spans="1:8" x14ac:dyDescent="0.25">
      <c r="A102" t="str">
        <f>B102&amp;C102</f>
        <v>1961Duke</v>
      </c>
      <c r="B102">
        <v>1961</v>
      </c>
      <c r="C102" t="s">
        <v>3070</v>
      </c>
      <c r="D102">
        <v>1</v>
      </c>
      <c r="E102">
        <v>2</v>
      </c>
      <c r="F102" s="21">
        <f>D102/SUM(D102:E102)</f>
        <v>0.33333333333333331</v>
      </c>
    </row>
    <row r="103" spans="1:8" x14ac:dyDescent="0.25">
      <c r="A103" t="str">
        <f>B103&amp;C103</f>
        <v>1961Western Michigan</v>
      </c>
      <c r="B103">
        <v>1961</v>
      </c>
      <c r="C103" t="s">
        <v>3066</v>
      </c>
      <c r="D103">
        <v>1</v>
      </c>
      <c r="E103">
        <v>2</v>
      </c>
      <c r="F103" s="21">
        <f>D103/SUM(D103:E103)</f>
        <v>0.33333333333333331</v>
      </c>
    </row>
    <row r="104" spans="1:8" x14ac:dyDescent="0.25">
      <c r="A104" t="str">
        <f>B104&amp;C104</f>
        <v>1961Northern Colorado</v>
      </c>
      <c r="B104">
        <v>1961</v>
      </c>
      <c r="C104" t="s">
        <v>3046</v>
      </c>
      <c r="D104">
        <v>0</v>
      </c>
      <c r="E104">
        <v>2</v>
      </c>
      <c r="F104" s="21">
        <f>D104/SUM(D104:E104)</f>
        <v>0</v>
      </c>
    </row>
    <row r="105" spans="1:8" x14ac:dyDescent="0.25">
      <c r="A105" t="str">
        <f>B105&amp;C105</f>
        <v>1961Texas</v>
      </c>
      <c r="B105">
        <v>1961</v>
      </c>
      <c r="C105" t="s">
        <v>2971</v>
      </c>
      <c r="D105">
        <v>0</v>
      </c>
      <c r="E105">
        <v>2</v>
      </c>
      <c r="F105" s="21">
        <f>D105/SUM(D105:E105)</f>
        <v>0</v>
      </c>
    </row>
    <row r="106" spans="1:8" x14ac:dyDescent="0.25">
      <c r="A106" t="str">
        <f>B106&amp;C106</f>
        <v>1962Michigan</v>
      </c>
      <c r="B106">
        <v>1962</v>
      </c>
      <c r="C106" t="s">
        <v>2999</v>
      </c>
      <c r="D106">
        <v>4</v>
      </c>
      <c r="E106">
        <v>1</v>
      </c>
      <c r="F106" s="21">
        <f>D106/SUM(D106:E106)</f>
        <v>0.8</v>
      </c>
      <c r="G106" t="s">
        <v>30</v>
      </c>
      <c r="H106" s="1" t="s">
        <v>30</v>
      </c>
    </row>
    <row r="107" spans="1:8" x14ac:dyDescent="0.25">
      <c r="A107" t="str">
        <f>B107&amp;C107</f>
        <v>1962Santa Clara</v>
      </c>
      <c r="B107">
        <v>1962</v>
      </c>
      <c r="C107" t="s">
        <v>3069</v>
      </c>
      <c r="D107">
        <v>4</v>
      </c>
      <c r="E107">
        <v>2</v>
      </c>
      <c r="F107" s="21">
        <f>D107/SUM(D107:E107)</f>
        <v>0.66666666666666663</v>
      </c>
      <c r="G107" t="s">
        <v>30</v>
      </c>
    </row>
    <row r="108" spans="1:8" x14ac:dyDescent="0.25">
      <c r="A108" t="str">
        <f>B108&amp;C108</f>
        <v>1962Texas</v>
      </c>
      <c r="B108">
        <v>1962</v>
      </c>
      <c r="C108" t="s">
        <v>2971</v>
      </c>
      <c r="D108">
        <v>3</v>
      </c>
      <c r="E108">
        <v>2</v>
      </c>
      <c r="F108" s="21">
        <f>D108/SUM(D108:E108)</f>
        <v>0.6</v>
      </c>
    </row>
    <row r="109" spans="1:8" x14ac:dyDescent="0.25">
      <c r="A109" t="str">
        <f>B109&amp;C109</f>
        <v>1962Florida State</v>
      </c>
      <c r="B109">
        <v>1962</v>
      </c>
      <c r="C109" t="s">
        <v>2986</v>
      </c>
      <c r="D109">
        <v>2</v>
      </c>
      <c r="E109">
        <v>2</v>
      </c>
      <c r="F109" s="21">
        <f>D109/SUM(D109:E109)</f>
        <v>0.5</v>
      </c>
    </row>
    <row r="110" spans="1:8" x14ac:dyDescent="0.25">
      <c r="A110" t="str">
        <f>B110&amp;C110</f>
        <v>1962Holy Cross</v>
      </c>
      <c r="B110">
        <v>1962</v>
      </c>
      <c r="C110" t="s">
        <v>3067</v>
      </c>
      <c r="D110">
        <v>1</v>
      </c>
      <c r="E110">
        <v>2</v>
      </c>
      <c r="F110" s="21">
        <f>D110/SUM(D110:E110)</f>
        <v>0.33333333333333331</v>
      </c>
    </row>
    <row r="111" spans="1:8" x14ac:dyDescent="0.25">
      <c r="A111" t="str">
        <f>B111&amp;C111</f>
        <v>1962Ithaca</v>
      </c>
      <c r="B111">
        <v>1962</v>
      </c>
      <c r="C111" t="s">
        <v>3068</v>
      </c>
      <c r="D111">
        <v>1</v>
      </c>
      <c r="E111">
        <v>2</v>
      </c>
      <c r="F111" s="21">
        <f>D111/SUM(D111:E111)</f>
        <v>0.33333333333333331</v>
      </c>
    </row>
    <row r="112" spans="1:8" x14ac:dyDescent="0.25">
      <c r="A112" t="str">
        <f>B112&amp;C112</f>
        <v>1962Missouri</v>
      </c>
      <c r="B112">
        <v>1962</v>
      </c>
      <c r="C112" t="s">
        <v>3065</v>
      </c>
      <c r="D112">
        <v>0</v>
      </c>
      <c r="E112">
        <v>2</v>
      </c>
      <c r="F112" s="21">
        <f>D112/SUM(D112:E112)</f>
        <v>0</v>
      </c>
    </row>
    <row r="113" spans="1:8" x14ac:dyDescent="0.25">
      <c r="A113" t="str">
        <f>B113&amp;C113</f>
        <v>1962Northern Colorado</v>
      </c>
      <c r="B113">
        <v>1962</v>
      </c>
      <c r="C113" t="s">
        <v>3046</v>
      </c>
      <c r="D113">
        <v>0</v>
      </c>
      <c r="E113">
        <v>2</v>
      </c>
      <c r="F113" s="21">
        <f>D113/SUM(D113:E113)</f>
        <v>0</v>
      </c>
    </row>
    <row r="114" spans="1:8" x14ac:dyDescent="0.25">
      <c r="A114" t="str">
        <f>B114&amp;C114</f>
        <v>1963USC</v>
      </c>
      <c r="B114">
        <v>1963</v>
      </c>
      <c r="C114" t="s">
        <v>3020</v>
      </c>
      <c r="D114">
        <v>5</v>
      </c>
      <c r="E114">
        <v>1</v>
      </c>
      <c r="F114" s="21">
        <f>D114/SUM(D114:E114)</f>
        <v>0.83333333333333337</v>
      </c>
      <c r="G114" t="s">
        <v>30</v>
      </c>
      <c r="H114" s="1" t="s">
        <v>30</v>
      </c>
    </row>
    <row r="115" spans="1:8" x14ac:dyDescent="0.25">
      <c r="A115" t="str">
        <f>B115&amp;C115</f>
        <v>1963Arizona</v>
      </c>
      <c r="B115">
        <v>1963</v>
      </c>
      <c r="C115" t="s">
        <v>2976</v>
      </c>
      <c r="D115">
        <v>4</v>
      </c>
      <c r="E115">
        <v>2</v>
      </c>
      <c r="F115" s="21">
        <f>D115/SUM(D115:E115)</f>
        <v>0.66666666666666663</v>
      </c>
      <c r="G115" t="s">
        <v>30</v>
      </c>
    </row>
    <row r="116" spans="1:8" x14ac:dyDescent="0.25">
      <c r="A116" t="str">
        <f>B116&amp;C116</f>
        <v>1963Missouri</v>
      </c>
      <c r="B116">
        <v>1963</v>
      </c>
      <c r="C116" t="s">
        <v>3065</v>
      </c>
      <c r="D116">
        <v>2</v>
      </c>
      <c r="E116">
        <v>2</v>
      </c>
      <c r="F116" s="21">
        <f>D116/SUM(D116:E116)</f>
        <v>0.5</v>
      </c>
    </row>
    <row r="117" spans="1:8" x14ac:dyDescent="0.25">
      <c r="A117" t="str">
        <f>B117&amp;C117</f>
        <v>1963Texas</v>
      </c>
      <c r="B117">
        <v>1963</v>
      </c>
      <c r="C117" t="s">
        <v>2971</v>
      </c>
      <c r="D117">
        <v>2</v>
      </c>
      <c r="E117">
        <v>2</v>
      </c>
      <c r="F117" s="21">
        <f>D117/SUM(D117:E117)</f>
        <v>0.5</v>
      </c>
    </row>
    <row r="118" spans="1:8" x14ac:dyDescent="0.25">
      <c r="A118" t="str">
        <f>B118&amp;C118</f>
        <v>1963Florida State</v>
      </c>
      <c r="B118">
        <v>1963</v>
      </c>
      <c r="C118" t="s">
        <v>2986</v>
      </c>
      <c r="D118">
        <v>1</v>
      </c>
      <c r="E118">
        <v>2</v>
      </c>
      <c r="F118" s="21">
        <f>D118/SUM(D118:E118)</f>
        <v>0.33333333333333331</v>
      </c>
    </row>
    <row r="119" spans="1:8" x14ac:dyDescent="0.25">
      <c r="A119" t="str">
        <f>B119&amp;C119</f>
        <v>1963Penn State</v>
      </c>
      <c r="B119">
        <v>1963</v>
      </c>
      <c r="C119" t="s">
        <v>3047</v>
      </c>
      <c r="D119">
        <v>1</v>
      </c>
      <c r="E119">
        <v>2</v>
      </c>
      <c r="F119" s="21">
        <f>D119/SUM(D119:E119)</f>
        <v>0.33333333333333331</v>
      </c>
    </row>
    <row r="120" spans="1:8" x14ac:dyDescent="0.25">
      <c r="A120" t="str">
        <f>B120&amp;C120</f>
        <v>1963Holy Cross</v>
      </c>
      <c r="B120">
        <v>1963</v>
      </c>
      <c r="C120" t="s">
        <v>3067</v>
      </c>
      <c r="D120">
        <v>0</v>
      </c>
      <c r="E120">
        <v>2</v>
      </c>
      <c r="F120" s="21">
        <f>D120/SUM(D120:E120)</f>
        <v>0</v>
      </c>
    </row>
    <row r="121" spans="1:8" x14ac:dyDescent="0.25">
      <c r="A121" t="str">
        <f>B121&amp;C121</f>
        <v>1963Western Michigan</v>
      </c>
      <c r="B121">
        <v>1963</v>
      </c>
      <c r="C121" t="s">
        <v>3066</v>
      </c>
      <c r="D121">
        <v>0</v>
      </c>
      <c r="E121">
        <v>2</v>
      </c>
      <c r="F121" s="21">
        <f>D121/SUM(D121:E121)</f>
        <v>0</v>
      </c>
    </row>
    <row r="122" spans="1:8" x14ac:dyDescent="0.25">
      <c r="A122" t="str">
        <f>B122&amp;C122</f>
        <v>1964Minnesota</v>
      </c>
      <c r="B122">
        <v>1964</v>
      </c>
      <c r="C122" t="s">
        <v>3039</v>
      </c>
      <c r="D122">
        <v>4</v>
      </c>
      <c r="E122">
        <v>1</v>
      </c>
      <c r="F122" s="21">
        <f>D122/SUM(D122:E122)</f>
        <v>0.8</v>
      </c>
      <c r="G122" t="s">
        <v>30</v>
      </c>
      <c r="H122" s="1" t="s">
        <v>30</v>
      </c>
    </row>
    <row r="123" spans="1:8" x14ac:dyDescent="0.25">
      <c r="A123" t="str">
        <f>B123&amp;C123</f>
        <v>1964Missouri</v>
      </c>
      <c r="B123">
        <v>1964</v>
      </c>
      <c r="C123" t="s">
        <v>3065</v>
      </c>
      <c r="D123">
        <v>4</v>
      </c>
      <c r="E123">
        <v>2</v>
      </c>
      <c r="F123" s="21">
        <f>D123/SUM(D123:E123)</f>
        <v>0.66666666666666663</v>
      </c>
      <c r="G123" t="s">
        <v>30</v>
      </c>
    </row>
    <row r="124" spans="1:8" x14ac:dyDescent="0.25">
      <c r="A124" t="str">
        <f>B124&amp;C124</f>
        <v>1964Maine</v>
      </c>
      <c r="B124">
        <v>1964</v>
      </c>
      <c r="C124" t="s">
        <v>3030</v>
      </c>
      <c r="D124">
        <v>3</v>
      </c>
      <c r="E124">
        <v>2</v>
      </c>
      <c r="F124" s="21">
        <f>D124/SUM(D124:E124)</f>
        <v>0.6</v>
      </c>
    </row>
    <row r="125" spans="1:8" x14ac:dyDescent="0.25">
      <c r="A125" t="str">
        <f>B125&amp;C125</f>
        <v>1964USC</v>
      </c>
      <c r="B125">
        <v>1964</v>
      </c>
      <c r="C125" t="s">
        <v>3020</v>
      </c>
      <c r="D125">
        <v>2</v>
      </c>
      <c r="E125">
        <v>2</v>
      </c>
      <c r="F125" s="21">
        <f>D125/SUM(D125:E125)</f>
        <v>0.5</v>
      </c>
    </row>
    <row r="126" spans="1:8" x14ac:dyDescent="0.25">
      <c r="A126" t="str">
        <f>B126&amp;C126</f>
        <v>1964Arizona State</v>
      </c>
      <c r="B126">
        <v>1964</v>
      </c>
      <c r="C126" t="s">
        <v>3010</v>
      </c>
      <c r="D126">
        <v>1</v>
      </c>
      <c r="E126">
        <v>2</v>
      </c>
      <c r="F126" s="21">
        <f>D126/SUM(D126:E126)</f>
        <v>0.33333333333333331</v>
      </c>
    </row>
    <row r="127" spans="1:8" x14ac:dyDescent="0.25">
      <c r="A127" t="str">
        <f>B127&amp;C127</f>
        <v>1964Seton Hall</v>
      </c>
      <c r="B127">
        <v>1964</v>
      </c>
      <c r="C127" t="s">
        <v>3044</v>
      </c>
      <c r="D127">
        <v>1</v>
      </c>
      <c r="E127">
        <v>2</v>
      </c>
      <c r="F127" s="21">
        <f>D127/SUM(D127:E127)</f>
        <v>0.33333333333333331</v>
      </c>
    </row>
    <row r="128" spans="1:8" x14ac:dyDescent="0.25">
      <c r="A128" t="str">
        <f>B128&amp;C128</f>
        <v>1964Mississippi</v>
      </c>
      <c r="B128">
        <v>1964</v>
      </c>
      <c r="C128" t="s">
        <v>2968</v>
      </c>
      <c r="D128">
        <v>0</v>
      </c>
      <c r="E128">
        <v>2</v>
      </c>
      <c r="F128" s="21">
        <f>D128/SUM(D128:E128)</f>
        <v>0</v>
      </c>
    </row>
    <row r="129" spans="1:8" x14ac:dyDescent="0.25">
      <c r="A129" t="str">
        <f>B129&amp;C129</f>
        <v>1964Texas A&amp;M</v>
      </c>
      <c r="B129">
        <v>1964</v>
      </c>
      <c r="C129" t="s">
        <v>2988</v>
      </c>
      <c r="D129">
        <v>0</v>
      </c>
      <c r="E129">
        <v>2</v>
      </c>
      <c r="F129" s="21">
        <f>D129/SUM(D129:E129)</f>
        <v>0</v>
      </c>
    </row>
    <row r="130" spans="1:8" x14ac:dyDescent="0.25">
      <c r="A130" t="str">
        <f>B130&amp;C130</f>
        <v>1965Arizona State</v>
      </c>
      <c r="B130">
        <v>1965</v>
      </c>
      <c r="C130" t="s">
        <v>3010</v>
      </c>
      <c r="D130">
        <v>5</v>
      </c>
      <c r="E130">
        <v>1</v>
      </c>
      <c r="F130" s="21">
        <f>D130/SUM(D130:E130)</f>
        <v>0.83333333333333337</v>
      </c>
      <c r="G130" t="s">
        <v>30</v>
      </c>
      <c r="H130" s="1" t="s">
        <v>30</v>
      </c>
    </row>
    <row r="131" spans="1:8" x14ac:dyDescent="0.25">
      <c r="A131" t="str">
        <f>B131&amp;C131</f>
        <v>1965Ohio State</v>
      </c>
      <c r="B131">
        <v>1965</v>
      </c>
      <c r="C131" t="s">
        <v>3058</v>
      </c>
      <c r="D131">
        <v>4</v>
      </c>
      <c r="E131">
        <v>2</v>
      </c>
      <c r="F131" s="21">
        <f>D131/SUM(D131:E131)</f>
        <v>0.66666666666666663</v>
      </c>
      <c r="G131" t="s">
        <v>30</v>
      </c>
    </row>
    <row r="132" spans="1:8" x14ac:dyDescent="0.25">
      <c r="A132" t="str">
        <f>B132&amp;C132</f>
        <v>1965Saint Louis</v>
      </c>
      <c r="B132">
        <v>1965</v>
      </c>
      <c r="C132" t="s">
        <v>3064</v>
      </c>
      <c r="D132">
        <v>2</v>
      </c>
      <c r="E132">
        <v>2</v>
      </c>
      <c r="F132" s="21">
        <f>D132/SUM(D132:E132)</f>
        <v>0.5</v>
      </c>
    </row>
    <row r="133" spans="1:8" x14ac:dyDescent="0.25">
      <c r="A133" t="str">
        <f>B133&amp;C133</f>
        <v>1965Washington State</v>
      </c>
      <c r="B133">
        <v>1965</v>
      </c>
      <c r="C133" t="s">
        <v>3042</v>
      </c>
      <c r="D133">
        <v>2</v>
      </c>
      <c r="E133">
        <v>2</v>
      </c>
      <c r="F133" s="21">
        <f>D133/SUM(D133:E133)</f>
        <v>0.5</v>
      </c>
    </row>
    <row r="134" spans="1:8" x14ac:dyDescent="0.25">
      <c r="A134" t="str">
        <f>B134&amp;C134</f>
        <v>1965Florida State</v>
      </c>
      <c r="B134">
        <v>1965</v>
      </c>
      <c r="C134" t="s">
        <v>2986</v>
      </c>
      <c r="D134">
        <v>1</v>
      </c>
      <c r="E134">
        <v>2</v>
      </c>
      <c r="F134" s="21">
        <f>D134/SUM(D134:E134)</f>
        <v>0.33333333333333331</v>
      </c>
    </row>
    <row r="135" spans="1:8" x14ac:dyDescent="0.25">
      <c r="A135" t="str">
        <f>B135&amp;C135</f>
        <v>1965Connecticut</v>
      </c>
      <c r="B135">
        <v>1965</v>
      </c>
      <c r="C135" t="s">
        <v>3037</v>
      </c>
      <c r="D135">
        <v>1</v>
      </c>
      <c r="E135">
        <v>2</v>
      </c>
      <c r="F135" s="21">
        <f>D135/SUM(D135:E135)</f>
        <v>0.33333333333333331</v>
      </c>
    </row>
    <row r="136" spans="1:8" x14ac:dyDescent="0.25">
      <c r="A136" t="str">
        <f>B136&amp;C136</f>
        <v>1965Lafayette</v>
      </c>
      <c r="B136">
        <v>1965</v>
      </c>
      <c r="C136" t="s">
        <v>3063</v>
      </c>
      <c r="D136">
        <v>0</v>
      </c>
      <c r="E136">
        <v>2</v>
      </c>
      <c r="F136" s="21">
        <f>D136/SUM(D136:E136)</f>
        <v>0</v>
      </c>
    </row>
    <row r="137" spans="1:8" x14ac:dyDescent="0.25">
      <c r="A137" t="str">
        <f>B137&amp;C137</f>
        <v>1965Texas</v>
      </c>
      <c r="B137">
        <v>1965</v>
      </c>
      <c r="C137" t="s">
        <v>2971</v>
      </c>
      <c r="D137">
        <v>0</v>
      </c>
      <c r="E137">
        <v>2</v>
      </c>
      <c r="F137" s="21">
        <f>D137/SUM(D137:E137)</f>
        <v>0</v>
      </c>
    </row>
    <row r="138" spans="1:8" x14ac:dyDescent="0.25">
      <c r="A138" t="str">
        <f>B138&amp;C138</f>
        <v>1966Ohio State</v>
      </c>
      <c r="B138">
        <v>1966</v>
      </c>
      <c r="C138" t="s">
        <v>3058</v>
      </c>
      <c r="D138">
        <v>5</v>
      </c>
      <c r="E138">
        <v>1</v>
      </c>
      <c r="F138" s="21">
        <f>D138/SUM(D138:E138)</f>
        <v>0.83333333333333337</v>
      </c>
      <c r="G138" t="s">
        <v>30</v>
      </c>
      <c r="H138" s="1" t="s">
        <v>30</v>
      </c>
    </row>
    <row r="139" spans="1:8" x14ac:dyDescent="0.25">
      <c r="A139" t="str">
        <f>B139&amp;C139</f>
        <v>1966Oklahoma State</v>
      </c>
      <c r="B139">
        <v>1966</v>
      </c>
      <c r="C139" t="s">
        <v>3003</v>
      </c>
      <c r="D139">
        <v>3</v>
      </c>
      <c r="E139">
        <v>2</v>
      </c>
      <c r="F139" s="21">
        <f>D139/SUM(D139:E139)</f>
        <v>0.6</v>
      </c>
      <c r="G139" t="s">
        <v>30</v>
      </c>
    </row>
    <row r="140" spans="1:8" x14ac:dyDescent="0.25">
      <c r="A140" t="str">
        <f>B140&amp;C140</f>
        <v>1966USC</v>
      </c>
      <c r="B140">
        <v>1966</v>
      </c>
      <c r="C140" t="s">
        <v>3020</v>
      </c>
      <c r="D140">
        <v>3</v>
      </c>
      <c r="E140">
        <v>2</v>
      </c>
      <c r="F140" s="21">
        <f>D140/SUM(D140:E140)</f>
        <v>0.6</v>
      </c>
    </row>
    <row r="141" spans="1:8" x14ac:dyDescent="0.25">
      <c r="A141" t="str">
        <f>B141&amp;C141</f>
        <v>1966St. John's</v>
      </c>
      <c r="B141">
        <v>1966</v>
      </c>
      <c r="C141" t="s">
        <v>3035</v>
      </c>
      <c r="D141">
        <v>2</v>
      </c>
      <c r="E141">
        <v>2</v>
      </c>
      <c r="F141" s="21">
        <f>D141/SUM(D141:E141)</f>
        <v>0.5</v>
      </c>
    </row>
    <row r="142" spans="1:8" x14ac:dyDescent="0.25">
      <c r="A142" t="str">
        <f>B142&amp;C142</f>
        <v>1966Arizona</v>
      </c>
      <c r="B142">
        <v>1966</v>
      </c>
      <c r="C142" t="s">
        <v>2976</v>
      </c>
      <c r="D142">
        <v>1</v>
      </c>
      <c r="E142">
        <v>2</v>
      </c>
      <c r="F142" s="21">
        <f>D142/SUM(D142:E142)</f>
        <v>0.33333333333333331</v>
      </c>
    </row>
    <row r="143" spans="1:8" x14ac:dyDescent="0.25">
      <c r="A143" t="str">
        <f>B143&amp;C143</f>
        <v>1966Texas</v>
      </c>
      <c r="B143">
        <v>1966</v>
      </c>
      <c r="C143" t="s">
        <v>2971</v>
      </c>
      <c r="D143">
        <v>1</v>
      </c>
      <c r="E143">
        <v>2</v>
      </c>
      <c r="F143" s="21">
        <f>D143/SUM(D143:E143)</f>
        <v>0.33333333333333331</v>
      </c>
    </row>
    <row r="144" spans="1:8" x14ac:dyDescent="0.25">
      <c r="A144" t="str">
        <f>B144&amp;C144</f>
        <v>1966North Carolina</v>
      </c>
      <c r="B144">
        <v>1966</v>
      </c>
      <c r="C144" t="s">
        <v>2973</v>
      </c>
      <c r="D144">
        <v>0</v>
      </c>
      <c r="E144">
        <v>2</v>
      </c>
      <c r="F144" s="21">
        <f>D144/SUM(D144:E144)</f>
        <v>0</v>
      </c>
    </row>
    <row r="145" spans="1:8" x14ac:dyDescent="0.25">
      <c r="A145" t="str">
        <f>B145&amp;C145</f>
        <v>1966Northeastern</v>
      </c>
      <c r="B145">
        <v>1966</v>
      </c>
      <c r="C145" t="s">
        <v>3062</v>
      </c>
      <c r="D145">
        <v>0</v>
      </c>
      <c r="E145">
        <v>2</v>
      </c>
      <c r="F145" s="21">
        <f>D145/SUM(D145:E145)</f>
        <v>0</v>
      </c>
    </row>
    <row r="146" spans="1:8" x14ac:dyDescent="0.25">
      <c r="A146" t="str">
        <f>B146&amp;C146</f>
        <v>1967Arizona State</v>
      </c>
      <c r="B146">
        <v>1967</v>
      </c>
      <c r="C146" t="s">
        <v>3010</v>
      </c>
      <c r="D146">
        <v>5</v>
      </c>
      <c r="E146">
        <v>1</v>
      </c>
      <c r="F146" s="21">
        <f>D146/SUM(D146:E146)</f>
        <v>0.83333333333333337</v>
      </c>
      <c r="G146" t="s">
        <v>30</v>
      </c>
      <c r="H146" s="1" t="s">
        <v>30</v>
      </c>
    </row>
    <row r="147" spans="1:8" x14ac:dyDescent="0.25">
      <c r="A147" t="str">
        <f>B147&amp;C147</f>
        <v>1967Houston</v>
      </c>
      <c r="B147">
        <v>1967</v>
      </c>
      <c r="C147" t="s">
        <v>3061</v>
      </c>
      <c r="D147">
        <v>3</v>
      </c>
      <c r="E147">
        <v>2</v>
      </c>
      <c r="F147" s="21">
        <f>D147/SUM(D147:E147)</f>
        <v>0.6</v>
      </c>
      <c r="G147" t="s">
        <v>30</v>
      </c>
    </row>
    <row r="148" spans="1:8" x14ac:dyDescent="0.25">
      <c r="A148" t="str">
        <f>B148&amp;C148</f>
        <v>1967Stanford</v>
      </c>
      <c r="B148">
        <v>1967</v>
      </c>
      <c r="C148" t="s">
        <v>2990</v>
      </c>
      <c r="D148">
        <v>3</v>
      </c>
      <c r="E148">
        <v>2</v>
      </c>
      <c r="F148" s="21">
        <f>D148/SUM(D148:E148)</f>
        <v>0.6</v>
      </c>
    </row>
    <row r="149" spans="1:8" x14ac:dyDescent="0.25">
      <c r="A149" t="str">
        <f>B149&amp;C149</f>
        <v>1967Auburn</v>
      </c>
      <c r="B149">
        <v>1967</v>
      </c>
      <c r="C149" t="s">
        <v>2995</v>
      </c>
      <c r="D149">
        <v>2</v>
      </c>
      <c r="E149">
        <v>2</v>
      </c>
      <c r="F149" s="21">
        <f>D149/SUM(D149:E149)</f>
        <v>0.5</v>
      </c>
    </row>
    <row r="150" spans="1:8" x14ac:dyDescent="0.25">
      <c r="A150" t="str">
        <f>B150&amp;C150</f>
        <v>1967Boston College</v>
      </c>
      <c r="B150">
        <v>1967</v>
      </c>
      <c r="C150" t="s">
        <v>3060</v>
      </c>
      <c r="D150">
        <v>1</v>
      </c>
      <c r="E150">
        <v>2</v>
      </c>
      <c r="F150" s="21">
        <f>D150/SUM(D150:E150)</f>
        <v>0.33333333333333331</v>
      </c>
    </row>
    <row r="151" spans="1:8" x14ac:dyDescent="0.25">
      <c r="A151" t="str">
        <f>B151&amp;C151</f>
        <v>1967Rider</v>
      </c>
      <c r="B151">
        <v>1967</v>
      </c>
      <c r="C151" t="s">
        <v>3059</v>
      </c>
      <c r="D151">
        <v>1</v>
      </c>
      <c r="E151">
        <v>2</v>
      </c>
      <c r="F151" s="21">
        <f>D151/SUM(D151:E151)</f>
        <v>0.33333333333333331</v>
      </c>
    </row>
    <row r="152" spans="1:8" x14ac:dyDescent="0.25">
      <c r="A152" t="str">
        <f>B152&amp;C152</f>
        <v>1967Ohio State</v>
      </c>
      <c r="B152">
        <v>1967</v>
      </c>
      <c r="C152" t="s">
        <v>3058</v>
      </c>
      <c r="D152">
        <v>0</v>
      </c>
      <c r="E152">
        <v>2</v>
      </c>
      <c r="F152" s="21">
        <f>D152/SUM(D152:E152)</f>
        <v>0</v>
      </c>
    </row>
    <row r="153" spans="1:8" x14ac:dyDescent="0.25">
      <c r="A153" t="str">
        <f>B153&amp;C153</f>
        <v>1967Oklahoma State</v>
      </c>
      <c r="B153">
        <v>1967</v>
      </c>
      <c r="C153" t="s">
        <v>3003</v>
      </c>
      <c r="D153">
        <v>0</v>
      </c>
      <c r="E153">
        <v>2</v>
      </c>
      <c r="F153" s="21">
        <f>D153/SUM(D153:E153)</f>
        <v>0</v>
      </c>
    </row>
    <row r="154" spans="1:8" x14ac:dyDescent="0.25">
      <c r="A154" t="str">
        <f>B154&amp;C154</f>
        <v>1968USC</v>
      </c>
      <c r="B154">
        <v>1968</v>
      </c>
      <c r="C154" t="s">
        <v>3020</v>
      </c>
      <c r="D154">
        <v>5</v>
      </c>
      <c r="E154">
        <v>0</v>
      </c>
      <c r="F154" s="21">
        <f>D154/SUM(D154:E154)</f>
        <v>1</v>
      </c>
      <c r="G154" t="s">
        <v>30</v>
      </c>
      <c r="H154" s="1" t="s">
        <v>30</v>
      </c>
    </row>
    <row r="155" spans="1:8" x14ac:dyDescent="0.25">
      <c r="A155" t="str">
        <f>B155&amp;C155</f>
        <v>1968Southern Illinois</v>
      </c>
      <c r="B155">
        <v>1968</v>
      </c>
      <c r="C155" t="s">
        <v>3041</v>
      </c>
      <c r="D155">
        <v>3</v>
      </c>
      <c r="E155">
        <v>2</v>
      </c>
      <c r="F155" s="21">
        <f>D155/SUM(D155:E155)</f>
        <v>0.6</v>
      </c>
      <c r="G155" t="s">
        <v>30</v>
      </c>
    </row>
    <row r="156" spans="1:8" x14ac:dyDescent="0.25">
      <c r="A156" t="str">
        <f>B156&amp;C156</f>
        <v>1968North Carolina State</v>
      </c>
      <c r="B156">
        <v>1968</v>
      </c>
      <c r="C156" t="s">
        <v>2984</v>
      </c>
      <c r="D156">
        <v>2</v>
      </c>
      <c r="E156">
        <v>2</v>
      </c>
      <c r="F156" s="21">
        <f>D156/SUM(D156:E156)</f>
        <v>0.5</v>
      </c>
    </row>
    <row r="157" spans="1:8" x14ac:dyDescent="0.25">
      <c r="A157" t="str">
        <f>B157&amp;C157</f>
        <v>1968St. John's</v>
      </c>
      <c r="B157">
        <v>1968</v>
      </c>
      <c r="C157" t="s">
        <v>3035</v>
      </c>
      <c r="D157">
        <v>2</v>
      </c>
      <c r="E157">
        <v>2</v>
      </c>
      <c r="F157" s="21">
        <f>D157/SUM(D157:E157)</f>
        <v>0.5</v>
      </c>
    </row>
    <row r="158" spans="1:8" x14ac:dyDescent="0.25">
      <c r="A158" t="str">
        <f>B158&amp;C158</f>
        <v>1968Oklahoma State</v>
      </c>
      <c r="B158">
        <v>1968</v>
      </c>
      <c r="C158" t="s">
        <v>3003</v>
      </c>
      <c r="D158">
        <v>1</v>
      </c>
      <c r="E158">
        <v>2</v>
      </c>
      <c r="F158" s="21">
        <f>D158/SUM(D158:E158)</f>
        <v>0.33333333333333331</v>
      </c>
    </row>
    <row r="159" spans="1:8" x14ac:dyDescent="0.25">
      <c r="A159" t="str">
        <f>B159&amp;C159</f>
        <v>1968Texas</v>
      </c>
      <c r="B159">
        <v>1968</v>
      </c>
      <c r="C159" t="s">
        <v>2971</v>
      </c>
      <c r="D159">
        <v>1</v>
      </c>
      <c r="E159">
        <v>2</v>
      </c>
      <c r="F159" s="21">
        <f>D159/SUM(D159:E159)</f>
        <v>0.33333333333333331</v>
      </c>
    </row>
    <row r="160" spans="1:8" x14ac:dyDescent="0.25">
      <c r="A160" t="str">
        <f>B160&amp;C160</f>
        <v>1968BYU</v>
      </c>
      <c r="B160">
        <v>1968</v>
      </c>
      <c r="C160" t="s">
        <v>3049</v>
      </c>
      <c r="D160">
        <v>0</v>
      </c>
      <c r="E160">
        <v>2</v>
      </c>
      <c r="F160" s="21">
        <f>D160/SUM(D160:E160)</f>
        <v>0</v>
      </c>
    </row>
    <row r="161" spans="1:8" x14ac:dyDescent="0.25">
      <c r="A161" t="str">
        <f>B161&amp;C161</f>
        <v>1968Harvard</v>
      </c>
      <c r="B161">
        <v>1968</v>
      </c>
      <c r="C161" t="s">
        <v>3045</v>
      </c>
      <c r="D161">
        <v>0</v>
      </c>
      <c r="E161">
        <v>2</v>
      </c>
      <c r="F161" s="21">
        <f>D161/SUM(D161:E161)</f>
        <v>0</v>
      </c>
    </row>
    <row r="162" spans="1:8" x14ac:dyDescent="0.25">
      <c r="A162" t="str">
        <f>B162&amp;C162</f>
        <v>1969Arizona State</v>
      </c>
      <c r="B162">
        <v>1969</v>
      </c>
      <c r="C162" t="s">
        <v>3010</v>
      </c>
      <c r="D162">
        <v>5</v>
      </c>
      <c r="E162">
        <v>1</v>
      </c>
      <c r="F162" s="21">
        <f>D162/SUM(D162:E162)</f>
        <v>0.83333333333333337</v>
      </c>
      <c r="G162" t="s">
        <v>30</v>
      </c>
      <c r="H162" s="1" t="s">
        <v>30</v>
      </c>
    </row>
    <row r="163" spans="1:8" x14ac:dyDescent="0.25">
      <c r="A163" t="str">
        <f>B163&amp;C163</f>
        <v>1969NYU</v>
      </c>
      <c r="B163">
        <v>1969</v>
      </c>
      <c r="C163" t="s">
        <v>3057</v>
      </c>
      <c r="D163">
        <v>3</v>
      </c>
      <c r="E163">
        <v>2</v>
      </c>
      <c r="F163" s="21">
        <f>D163/SUM(D163:E163)</f>
        <v>0.6</v>
      </c>
    </row>
    <row r="164" spans="1:8" x14ac:dyDescent="0.25">
      <c r="A164" t="str">
        <f>B164&amp;C164</f>
        <v>1969Tulsa</v>
      </c>
      <c r="B164">
        <v>1969</v>
      </c>
      <c r="C164" t="s">
        <v>3051</v>
      </c>
      <c r="D164">
        <v>3</v>
      </c>
      <c r="E164">
        <v>2</v>
      </c>
      <c r="F164" s="21">
        <f>D164/SUM(D164:E164)</f>
        <v>0.6</v>
      </c>
      <c r="G164" t="s">
        <v>30</v>
      </c>
    </row>
    <row r="165" spans="1:8" x14ac:dyDescent="0.25">
      <c r="A165" t="str">
        <f>B165&amp;C165</f>
        <v>1969Texas</v>
      </c>
      <c r="B165">
        <v>1969</v>
      </c>
      <c r="C165" t="s">
        <v>2971</v>
      </c>
      <c r="D165">
        <v>2</v>
      </c>
      <c r="E165">
        <v>2</v>
      </c>
      <c r="F165" s="21">
        <f>D165/SUM(D165:E165)</f>
        <v>0.5</v>
      </c>
    </row>
    <row r="166" spans="1:8" x14ac:dyDescent="0.25">
      <c r="A166" t="str">
        <f>B166&amp;C166</f>
        <v>1969Massachusetts</v>
      </c>
      <c r="B166">
        <v>1969</v>
      </c>
      <c r="C166" t="s">
        <v>3056</v>
      </c>
      <c r="D166">
        <v>1</v>
      </c>
      <c r="E166">
        <v>2</v>
      </c>
      <c r="F166" s="21">
        <f>D166/SUM(D166:E166)</f>
        <v>0.33333333333333331</v>
      </c>
    </row>
    <row r="167" spans="1:8" x14ac:dyDescent="0.25">
      <c r="A167" t="str">
        <f>B167&amp;C167</f>
        <v>1969Mississippi</v>
      </c>
      <c r="B167">
        <v>1969</v>
      </c>
      <c r="C167" t="s">
        <v>2968</v>
      </c>
      <c r="D167">
        <v>1</v>
      </c>
      <c r="E167">
        <v>2</v>
      </c>
      <c r="F167" s="21">
        <f>D167/SUM(D167:E167)</f>
        <v>0.33333333333333331</v>
      </c>
    </row>
    <row r="168" spans="1:8" x14ac:dyDescent="0.25">
      <c r="A168" t="str">
        <f>B168&amp;C168</f>
        <v>1969Southern Illinois</v>
      </c>
      <c r="B168">
        <v>1969</v>
      </c>
      <c r="C168" t="s">
        <v>3041</v>
      </c>
      <c r="D168">
        <v>0</v>
      </c>
      <c r="E168">
        <v>2</v>
      </c>
      <c r="F168" s="21">
        <f>D168/SUM(D168:E168)</f>
        <v>0</v>
      </c>
    </row>
    <row r="169" spans="1:8" x14ac:dyDescent="0.25">
      <c r="A169" t="str">
        <f>B169&amp;C169</f>
        <v>1969UCLA</v>
      </c>
      <c r="B169">
        <v>1969</v>
      </c>
      <c r="C169" t="s">
        <v>2977</v>
      </c>
      <c r="D169">
        <v>0</v>
      </c>
      <c r="E169">
        <v>2</v>
      </c>
      <c r="F169" s="21">
        <f>D169/SUM(D169:E169)</f>
        <v>0</v>
      </c>
    </row>
    <row r="170" spans="1:8" x14ac:dyDescent="0.25">
      <c r="A170" t="str">
        <f>B170&amp;C170</f>
        <v>1970Florida State</v>
      </c>
      <c r="B170">
        <v>1970</v>
      </c>
      <c r="C170" t="s">
        <v>2986</v>
      </c>
      <c r="D170">
        <v>4</v>
      </c>
      <c r="E170">
        <v>2</v>
      </c>
      <c r="F170" s="21">
        <f>D170/SUM(D170:E170)</f>
        <v>0.66666666666666663</v>
      </c>
      <c r="G170" t="s">
        <v>30</v>
      </c>
    </row>
    <row r="171" spans="1:8" x14ac:dyDescent="0.25">
      <c r="A171" t="str">
        <f>B171&amp;C171</f>
        <v>1970USC</v>
      </c>
      <c r="B171">
        <v>1970</v>
      </c>
      <c r="C171" t="s">
        <v>3020</v>
      </c>
      <c r="D171">
        <v>4</v>
      </c>
      <c r="E171">
        <v>1</v>
      </c>
      <c r="F171" s="21">
        <f>D171/SUM(D171:E171)</f>
        <v>0.8</v>
      </c>
      <c r="G171" t="s">
        <v>30</v>
      </c>
      <c r="H171" s="1" t="s">
        <v>30</v>
      </c>
    </row>
    <row r="172" spans="1:8" x14ac:dyDescent="0.25">
      <c r="A172" t="str">
        <f>B172&amp;C172</f>
        <v>1970Texas</v>
      </c>
      <c r="B172">
        <v>1970</v>
      </c>
      <c r="C172" t="s">
        <v>2971</v>
      </c>
      <c r="D172">
        <v>3</v>
      </c>
      <c r="E172">
        <v>2</v>
      </c>
      <c r="F172" s="21">
        <f>D172/SUM(D172:E172)</f>
        <v>0.6</v>
      </c>
    </row>
    <row r="173" spans="1:8" x14ac:dyDescent="0.25">
      <c r="A173" t="str">
        <f>B173&amp;C173</f>
        <v>1970Ohio</v>
      </c>
      <c r="B173">
        <v>1970</v>
      </c>
      <c r="C173" t="s">
        <v>3055</v>
      </c>
      <c r="D173">
        <v>2</v>
      </c>
      <c r="E173">
        <v>2</v>
      </c>
      <c r="F173" s="21">
        <f>D173/SUM(D173:E173)</f>
        <v>0.5</v>
      </c>
    </row>
    <row r="174" spans="1:8" x14ac:dyDescent="0.25">
      <c r="A174" t="str">
        <f>B174&amp;C174</f>
        <v>1970Dartmouth</v>
      </c>
      <c r="B174">
        <v>1970</v>
      </c>
      <c r="C174" t="s">
        <v>3054</v>
      </c>
      <c r="D174">
        <v>1</v>
      </c>
      <c r="E174">
        <v>2</v>
      </c>
      <c r="F174" s="21">
        <f>D174/SUM(D174:E174)</f>
        <v>0.33333333333333331</v>
      </c>
    </row>
    <row r="175" spans="1:8" x14ac:dyDescent="0.25">
      <c r="A175" t="str">
        <f>B175&amp;C175</f>
        <v>1970Iowa State</v>
      </c>
      <c r="B175">
        <v>1970</v>
      </c>
      <c r="C175" t="s">
        <v>3053</v>
      </c>
      <c r="D175">
        <v>1</v>
      </c>
      <c r="E175">
        <v>2</v>
      </c>
      <c r="F175" s="21">
        <f>D175/SUM(D175:E175)</f>
        <v>0.33333333333333331</v>
      </c>
    </row>
    <row r="176" spans="1:8" x14ac:dyDescent="0.25">
      <c r="A176" t="str">
        <f>B176&amp;C176</f>
        <v>1970Arizona</v>
      </c>
      <c r="B176">
        <v>1970</v>
      </c>
      <c r="C176" t="s">
        <v>2976</v>
      </c>
      <c r="D176">
        <v>0</v>
      </c>
      <c r="E176">
        <v>2</v>
      </c>
      <c r="F176" s="21">
        <f>D176/SUM(D176:E176)</f>
        <v>0</v>
      </c>
    </row>
    <row r="177" spans="1:8" x14ac:dyDescent="0.25">
      <c r="A177" t="str">
        <f>B177&amp;C177</f>
        <v>1970Delaware</v>
      </c>
      <c r="B177">
        <v>1970</v>
      </c>
      <c r="C177" t="s">
        <v>3052</v>
      </c>
      <c r="D177">
        <v>0</v>
      </c>
      <c r="E177">
        <v>2</v>
      </c>
      <c r="F177" s="21">
        <f>D177/SUM(D177:E177)</f>
        <v>0</v>
      </c>
    </row>
    <row r="178" spans="1:8" x14ac:dyDescent="0.25">
      <c r="A178" t="str">
        <f>B178&amp;C178</f>
        <v>1971USC</v>
      </c>
      <c r="B178">
        <v>1971</v>
      </c>
      <c r="C178" t="s">
        <v>3020</v>
      </c>
      <c r="D178">
        <v>5</v>
      </c>
      <c r="E178">
        <v>1</v>
      </c>
      <c r="F178" s="21">
        <f>D178/SUM(D178:E178)</f>
        <v>0.83333333333333337</v>
      </c>
      <c r="G178" t="s">
        <v>30</v>
      </c>
      <c r="H178" s="1" t="s">
        <v>30</v>
      </c>
    </row>
    <row r="179" spans="1:8" x14ac:dyDescent="0.25">
      <c r="A179" t="str">
        <f>B179&amp;C179</f>
        <v>1971Southern Illinois</v>
      </c>
      <c r="B179">
        <v>1971</v>
      </c>
      <c r="C179" t="s">
        <v>3041</v>
      </c>
      <c r="D179">
        <v>3</v>
      </c>
      <c r="E179">
        <v>2</v>
      </c>
      <c r="F179" s="21">
        <f>D179/SUM(D179:E179)</f>
        <v>0.6</v>
      </c>
      <c r="G179" t="s">
        <v>30</v>
      </c>
    </row>
    <row r="180" spans="1:8" x14ac:dyDescent="0.25">
      <c r="A180" t="str">
        <f>B180&amp;C180</f>
        <v>1971Tulsa</v>
      </c>
      <c r="B180">
        <v>1971</v>
      </c>
      <c r="C180" t="s">
        <v>3051</v>
      </c>
      <c r="D180">
        <v>3</v>
      </c>
      <c r="E180">
        <v>2</v>
      </c>
      <c r="F180" s="21">
        <f>D180/SUM(D180:E180)</f>
        <v>0.6</v>
      </c>
    </row>
    <row r="181" spans="1:8" x14ac:dyDescent="0.25">
      <c r="A181" t="str">
        <f>B181&amp;C181</f>
        <v>1971Texas-Rio Grande Valley</v>
      </c>
      <c r="B181">
        <v>1971</v>
      </c>
      <c r="C181" t="s">
        <v>3050</v>
      </c>
      <c r="D181">
        <v>2</v>
      </c>
      <c r="E181">
        <v>2</v>
      </c>
      <c r="F181" s="21">
        <f>D181/SUM(D181:E181)</f>
        <v>0.5</v>
      </c>
    </row>
    <row r="182" spans="1:8" x14ac:dyDescent="0.25">
      <c r="A182" t="str">
        <f>B182&amp;C182</f>
        <v>1971BYU</v>
      </c>
      <c r="B182">
        <v>1971</v>
      </c>
      <c r="C182" t="s">
        <v>3049</v>
      </c>
      <c r="D182">
        <v>1</v>
      </c>
      <c r="E182">
        <v>2</v>
      </c>
      <c r="F182" s="21">
        <f>D182/SUM(D182:E182)</f>
        <v>0.33333333333333331</v>
      </c>
    </row>
    <row r="183" spans="1:8" x14ac:dyDescent="0.25">
      <c r="A183" t="str">
        <f>B183&amp;C183</f>
        <v>1971Harvard</v>
      </c>
      <c r="B183">
        <v>1971</v>
      </c>
      <c r="C183" t="s">
        <v>3045</v>
      </c>
      <c r="D183">
        <v>1</v>
      </c>
      <c r="E183">
        <v>2</v>
      </c>
      <c r="F183" s="21">
        <f>D183/SUM(D183:E183)</f>
        <v>0.33333333333333331</v>
      </c>
    </row>
    <row r="184" spans="1:8" x14ac:dyDescent="0.25">
      <c r="A184" t="str">
        <f>B184&amp;C184</f>
        <v>1971Mississippi State</v>
      </c>
      <c r="B184">
        <v>1971</v>
      </c>
      <c r="C184" t="s">
        <v>2997</v>
      </c>
      <c r="D184">
        <v>0</v>
      </c>
      <c r="E184">
        <v>2</v>
      </c>
      <c r="F184" s="21">
        <f>D184/SUM(D184:E184)</f>
        <v>0</v>
      </c>
    </row>
    <row r="185" spans="1:8" x14ac:dyDescent="0.25">
      <c r="A185" t="str">
        <f>B185&amp;C185</f>
        <v>1971Seton Hall</v>
      </c>
      <c r="B185">
        <v>1971</v>
      </c>
      <c r="C185" t="s">
        <v>3044</v>
      </c>
      <c r="D185">
        <v>0</v>
      </c>
      <c r="E185">
        <v>2</v>
      </c>
      <c r="F185" s="21">
        <f>D185/SUM(D185:E185)</f>
        <v>0</v>
      </c>
    </row>
    <row r="186" spans="1:8" x14ac:dyDescent="0.25">
      <c r="A186" t="str">
        <f>B186&amp;C186</f>
        <v>1972USC</v>
      </c>
      <c r="B186">
        <v>1972</v>
      </c>
      <c r="C186" t="s">
        <v>3020</v>
      </c>
      <c r="D186">
        <v>5</v>
      </c>
      <c r="E186">
        <v>1</v>
      </c>
      <c r="F186" s="21">
        <f>D186/SUM(D186:E186)</f>
        <v>0.83333333333333337</v>
      </c>
      <c r="G186" t="s">
        <v>30</v>
      </c>
      <c r="H186" s="1" t="s">
        <v>30</v>
      </c>
    </row>
    <row r="187" spans="1:8" x14ac:dyDescent="0.25">
      <c r="A187" t="str">
        <f>B187&amp;C187</f>
        <v>1972Arizona State</v>
      </c>
      <c r="B187">
        <v>1972</v>
      </c>
      <c r="C187" t="s">
        <v>3010</v>
      </c>
      <c r="D187">
        <v>4</v>
      </c>
      <c r="E187">
        <v>2</v>
      </c>
      <c r="F187" s="21">
        <f>D187/SUM(D187:E187)</f>
        <v>0.66666666666666663</v>
      </c>
      <c r="G187" t="s">
        <v>30</v>
      </c>
    </row>
    <row r="188" spans="1:8" x14ac:dyDescent="0.25">
      <c r="A188" t="str">
        <f>B188&amp;C188</f>
        <v>1972Temple</v>
      </c>
      <c r="B188">
        <v>1972</v>
      </c>
      <c r="C188" t="s">
        <v>3038</v>
      </c>
      <c r="D188">
        <v>2</v>
      </c>
      <c r="E188">
        <v>2</v>
      </c>
      <c r="F188" s="21">
        <f>D188/SUM(D188:E188)</f>
        <v>0.5</v>
      </c>
    </row>
    <row r="189" spans="1:8" x14ac:dyDescent="0.25">
      <c r="A189" t="str">
        <f>B189&amp;C189</f>
        <v>1972Texas</v>
      </c>
      <c r="B189">
        <v>1972</v>
      </c>
      <c r="C189" t="s">
        <v>2971</v>
      </c>
      <c r="D189">
        <v>2</v>
      </c>
      <c r="E189">
        <v>2</v>
      </c>
      <c r="F189" s="21">
        <f>D189/SUM(D189:E189)</f>
        <v>0.5</v>
      </c>
    </row>
    <row r="190" spans="1:8" x14ac:dyDescent="0.25">
      <c r="A190" t="str">
        <f>B190&amp;C190</f>
        <v>1972Oklahoma</v>
      </c>
      <c r="B190">
        <v>1972</v>
      </c>
      <c r="C190" t="s">
        <v>2974</v>
      </c>
      <c r="D190">
        <v>1</v>
      </c>
      <c r="E190">
        <v>2</v>
      </c>
      <c r="F190" s="21">
        <f>D190/SUM(D190:E190)</f>
        <v>0.33333333333333331</v>
      </c>
    </row>
    <row r="191" spans="1:8" x14ac:dyDescent="0.25">
      <c r="A191" t="str">
        <f>B191&amp;C191</f>
        <v>1972Connecticut</v>
      </c>
      <c r="B191">
        <v>1972</v>
      </c>
      <c r="C191" t="s">
        <v>3037</v>
      </c>
      <c r="D191">
        <v>1</v>
      </c>
      <c r="E191">
        <v>2</v>
      </c>
      <c r="F191" s="21">
        <f>D191/SUM(D191:E191)</f>
        <v>0.33333333333333331</v>
      </c>
    </row>
    <row r="192" spans="1:8" x14ac:dyDescent="0.25">
      <c r="A192" t="str">
        <f>B192&amp;C192</f>
        <v>1972Iowa</v>
      </c>
      <c r="B192">
        <v>1972</v>
      </c>
      <c r="C192" t="s">
        <v>3048</v>
      </c>
      <c r="D192">
        <v>0</v>
      </c>
      <c r="E192">
        <v>2</v>
      </c>
      <c r="F192" s="21">
        <f>D192/SUM(D192:E192)</f>
        <v>0</v>
      </c>
    </row>
    <row r="193" spans="1:8" x14ac:dyDescent="0.25">
      <c r="A193" t="str">
        <f>B193&amp;C193</f>
        <v>1972Mississippi</v>
      </c>
      <c r="B193">
        <v>1972</v>
      </c>
      <c r="C193" t="s">
        <v>2968</v>
      </c>
      <c r="D193">
        <v>0</v>
      </c>
      <c r="E193">
        <v>2</v>
      </c>
      <c r="F193" s="21">
        <f>D193/SUM(D193:E193)</f>
        <v>0</v>
      </c>
    </row>
    <row r="194" spans="1:8" x14ac:dyDescent="0.25">
      <c r="A194" t="str">
        <f>B194&amp;C194</f>
        <v>1973USC</v>
      </c>
      <c r="B194">
        <v>1973</v>
      </c>
      <c r="C194" t="s">
        <v>3020</v>
      </c>
      <c r="D194">
        <v>5</v>
      </c>
      <c r="E194">
        <v>0</v>
      </c>
      <c r="F194" s="21">
        <f>D194/SUM(D194:E194)</f>
        <v>1</v>
      </c>
      <c r="G194" t="s">
        <v>30</v>
      </c>
      <c r="H194" s="1" t="s">
        <v>30</v>
      </c>
    </row>
    <row r="195" spans="1:8" x14ac:dyDescent="0.25">
      <c r="A195" t="str">
        <f>B195&amp;C195</f>
        <v>1973Arizona State</v>
      </c>
      <c r="B195">
        <v>1973</v>
      </c>
      <c r="C195" t="s">
        <v>3010</v>
      </c>
      <c r="D195">
        <v>3</v>
      </c>
      <c r="E195">
        <v>2</v>
      </c>
      <c r="F195" s="21">
        <f>D195/SUM(D195:E195)</f>
        <v>0.6</v>
      </c>
      <c r="G195" t="s">
        <v>30</v>
      </c>
    </row>
    <row r="196" spans="1:8" x14ac:dyDescent="0.25">
      <c r="A196" t="str">
        <f>B196&amp;C196</f>
        <v>1973Minnesota</v>
      </c>
      <c r="B196">
        <v>1973</v>
      </c>
      <c r="C196" t="s">
        <v>3039</v>
      </c>
      <c r="D196">
        <v>2</v>
      </c>
      <c r="E196">
        <v>2</v>
      </c>
      <c r="F196" s="21">
        <f>D196/SUM(D196:E196)</f>
        <v>0.5</v>
      </c>
    </row>
    <row r="197" spans="1:8" x14ac:dyDescent="0.25">
      <c r="A197" t="str">
        <f>B197&amp;C197</f>
        <v>1973Texas</v>
      </c>
      <c r="B197">
        <v>1973</v>
      </c>
      <c r="C197" t="s">
        <v>2971</v>
      </c>
      <c r="D197">
        <v>2</v>
      </c>
      <c r="E197">
        <v>2</v>
      </c>
      <c r="F197" s="21">
        <f>D197/SUM(D197:E197)</f>
        <v>0.5</v>
      </c>
    </row>
    <row r="198" spans="1:8" x14ac:dyDescent="0.25">
      <c r="A198" t="str">
        <f>B198&amp;C198</f>
        <v>1973Georgia Southern</v>
      </c>
      <c r="B198">
        <v>1973</v>
      </c>
      <c r="C198" t="s">
        <v>3028</v>
      </c>
      <c r="D198">
        <v>1</v>
      </c>
      <c r="E198">
        <v>2</v>
      </c>
      <c r="F198" s="21">
        <f>D198/SUM(D198:E198)</f>
        <v>0.33333333333333331</v>
      </c>
    </row>
    <row r="199" spans="1:8" x14ac:dyDescent="0.25">
      <c r="A199" t="str">
        <f>B199&amp;C199</f>
        <v>1973Oklahoma</v>
      </c>
      <c r="B199">
        <v>1973</v>
      </c>
      <c r="C199" t="s">
        <v>2974</v>
      </c>
      <c r="D199">
        <v>1</v>
      </c>
      <c r="E199">
        <v>2</v>
      </c>
      <c r="F199" s="21">
        <f>D199/SUM(D199:E199)</f>
        <v>0.33333333333333331</v>
      </c>
    </row>
    <row r="200" spans="1:8" x14ac:dyDescent="0.25">
      <c r="A200" t="str">
        <f>B200&amp;C200</f>
        <v>1973Harvard</v>
      </c>
      <c r="B200">
        <v>1973</v>
      </c>
      <c r="C200" t="s">
        <v>3045</v>
      </c>
      <c r="D200">
        <v>0</v>
      </c>
      <c r="E200">
        <v>2</v>
      </c>
      <c r="F200" s="21">
        <f>D200/SUM(D200:E200)</f>
        <v>0</v>
      </c>
    </row>
    <row r="201" spans="1:8" x14ac:dyDescent="0.25">
      <c r="A201" t="str">
        <f>B201&amp;C201</f>
        <v>1973Penn State</v>
      </c>
      <c r="B201">
        <v>1973</v>
      </c>
      <c r="C201" t="s">
        <v>3047</v>
      </c>
      <c r="D201">
        <v>0</v>
      </c>
      <c r="E201">
        <v>2</v>
      </c>
      <c r="F201" s="21">
        <f>D201/SUM(D201:E201)</f>
        <v>0</v>
      </c>
    </row>
    <row r="202" spans="1:8" x14ac:dyDescent="0.25">
      <c r="A202" t="str">
        <f>B202&amp;C202</f>
        <v>1974USC</v>
      </c>
      <c r="B202">
        <v>1974</v>
      </c>
      <c r="C202" t="s">
        <v>3020</v>
      </c>
      <c r="D202">
        <v>5</v>
      </c>
      <c r="E202">
        <v>1</v>
      </c>
      <c r="F202" s="21">
        <f>D202/SUM(D202:E202)</f>
        <v>0.83333333333333337</v>
      </c>
      <c r="G202" t="s">
        <v>30</v>
      </c>
      <c r="H202" s="1" t="s">
        <v>30</v>
      </c>
    </row>
    <row r="203" spans="1:8" x14ac:dyDescent="0.25">
      <c r="A203" t="str">
        <f>B203&amp;C203</f>
        <v>1974Miami (FL)</v>
      </c>
      <c r="B203">
        <v>1974</v>
      </c>
      <c r="C203" t="s">
        <v>3001</v>
      </c>
      <c r="D203">
        <v>3</v>
      </c>
      <c r="E203">
        <v>2</v>
      </c>
      <c r="F203" s="21">
        <f>D203/SUM(D203:E203)</f>
        <v>0.6</v>
      </c>
      <c r="G203" t="s">
        <v>30</v>
      </c>
    </row>
    <row r="204" spans="1:8" x14ac:dyDescent="0.25">
      <c r="A204" t="str">
        <f>B204&amp;C204</f>
        <v>1974Southern Illinois</v>
      </c>
      <c r="B204">
        <v>1974</v>
      </c>
      <c r="C204" t="s">
        <v>3041</v>
      </c>
      <c r="D204">
        <v>3</v>
      </c>
      <c r="E204">
        <v>2</v>
      </c>
      <c r="F204" s="21">
        <f>D204/SUM(D204:E204)</f>
        <v>0.6</v>
      </c>
    </row>
    <row r="205" spans="1:8" x14ac:dyDescent="0.25">
      <c r="A205" t="str">
        <f>B205&amp;C205</f>
        <v>1974Texas</v>
      </c>
      <c r="B205">
        <v>1974</v>
      </c>
      <c r="C205" t="s">
        <v>2971</v>
      </c>
      <c r="D205">
        <v>2</v>
      </c>
      <c r="E205">
        <v>2</v>
      </c>
      <c r="F205" s="21">
        <f>D205/SUM(D205:E205)</f>
        <v>0.5</v>
      </c>
    </row>
    <row r="206" spans="1:8" x14ac:dyDescent="0.25">
      <c r="A206" t="str">
        <f>B206&amp;C206</f>
        <v>1974Northern Colorado</v>
      </c>
      <c r="B206">
        <v>1974</v>
      </c>
      <c r="C206" t="s">
        <v>3046</v>
      </c>
      <c r="D206">
        <v>1</v>
      </c>
      <c r="E206">
        <v>2</v>
      </c>
      <c r="F206" s="21">
        <f>D206/SUM(D206:E206)</f>
        <v>0.33333333333333331</v>
      </c>
    </row>
    <row r="207" spans="1:8" x14ac:dyDescent="0.25">
      <c r="A207" t="str">
        <f>B207&amp;C207</f>
        <v>1974Oklahoma</v>
      </c>
      <c r="B207">
        <v>1974</v>
      </c>
      <c r="C207" t="s">
        <v>2974</v>
      </c>
      <c r="D207">
        <v>1</v>
      </c>
      <c r="E207">
        <v>2</v>
      </c>
      <c r="F207" s="21">
        <f>D207/SUM(D207:E207)</f>
        <v>0.33333333333333331</v>
      </c>
    </row>
    <row r="208" spans="1:8" x14ac:dyDescent="0.25">
      <c r="A208" t="str">
        <f>B208&amp;C208</f>
        <v>1974Harvard</v>
      </c>
      <c r="B208">
        <v>1974</v>
      </c>
      <c r="C208" t="s">
        <v>3045</v>
      </c>
      <c r="D208">
        <v>0</v>
      </c>
      <c r="E208">
        <v>2</v>
      </c>
      <c r="F208" s="21">
        <f>D208/SUM(D208:E208)</f>
        <v>0</v>
      </c>
    </row>
    <row r="209" spans="1:8" x14ac:dyDescent="0.25">
      <c r="A209" t="str">
        <f>B209&amp;C209</f>
        <v>1974Seton Hall</v>
      </c>
      <c r="B209">
        <v>1974</v>
      </c>
      <c r="C209" t="s">
        <v>3044</v>
      </c>
      <c r="D209">
        <v>0</v>
      </c>
      <c r="E209">
        <v>2</v>
      </c>
      <c r="F209" s="21">
        <f>D209/SUM(D209:E209)</f>
        <v>0</v>
      </c>
    </row>
    <row r="210" spans="1:8" x14ac:dyDescent="0.25">
      <c r="A210" t="str">
        <f>B210&amp;C210</f>
        <v>1975South Carolina</v>
      </c>
      <c r="B210">
        <v>1975</v>
      </c>
      <c r="C210" t="s">
        <v>3008</v>
      </c>
      <c r="D210">
        <v>4</v>
      </c>
      <c r="E210">
        <v>2</v>
      </c>
      <c r="F210" s="21">
        <f>D210/SUM(D210:E210)</f>
        <v>0.66666666666666663</v>
      </c>
      <c r="G210" t="s">
        <v>30</v>
      </c>
    </row>
    <row r="211" spans="1:8" x14ac:dyDescent="0.25">
      <c r="A211" t="str">
        <f>B211&amp;C211</f>
        <v>1975Texas</v>
      </c>
      <c r="B211">
        <v>1975</v>
      </c>
      <c r="C211" t="s">
        <v>2971</v>
      </c>
      <c r="D211">
        <v>4</v>
      </c>
      <c r="E211">
        <v>1</v>
      </c>
      <c r="F211" s="21">
        <f>D211/SUM(D211:E211)</f>
        <v>0.8</v>
      </c>
      <c r="G211" t="s">
        <v>30</v>
      </c>
      <c r="H211" s="1" t="s">
        <v>30</v>
      </c>
    </row>
    <row r="212" spans="1:8" x14ac:dyDescent="0.25">
      <c r="A212" t="str">
        <f>B212&amp;C212</f>
        <v>1975Arizona State</v>
      </c>
      <c r="B212">
        <v>1975</v>
      </c>
      <c r="C212" t="s">
        <v>3010</v>
      </c>
      <c r="D212">
        <v>3</v>
      </c>
      <c r="E212">
        <v>2</v>
      </c>
      <c r="F212" s="21">
        <f>D212/SUM(D212:E212)</f>
        <v>0.6</v>
      </c>
    </row>
    <row r="213" spans="1:8" x14ac:dyDescent="0.25">
      <c r="A213" t="str">
        <f>B213&amp;C213</f>
        <v>1975Oklahoma</v>
      </c>
      <c r="B213">
        <v>1975</v>
      </c>
      <c r="C213" t="s">
        <v>2974</v>
      </c>
      <c r="D213">
        <v>2</v>
      </c>
      <c r="E213">
        <v>2</v>
      </c>
      <c r="F213" s="21">
        <f>D213/SUM(D213:E213)</f>
        <v>0.5</v>
      </c>
    </row>
    <row r="214" spans="1:8" x14ac:dyDescent="0.25">
      <c r="A214" t="str">
        <f>B214&amp;C214</f>
        <v>1975Eastern Michigan</v>
      </c>
      <c r="B214">
        <v>1975</v>
      </c>
      <c r="C214" t="s">
        <v>3043</v>
      </c>
      <c r="D214">
        <v>1</v>
      </c>
      <c r="E214">
        <v>2</v>
      </c>
      <c r="F214" s="21">
        <f>D214/SUM(D214:E214)</f>
        <v>0.33333333333333331</v>
      </c>
    </row>
    <row r="215" spans="1:8" x14ac:dyDescent="0.25">
      <c r="A215" t="str">
        <f>B215&amp;C215</f>
        <v>1975Seton Hall</v>
      </c>
      <c r="B215">
        <v>1975</v>
      </c>
      <c r="C215" t="s">
        <v>3044</v>
      </c>
      <c r="D215">
        <v>1</v>
      </c>
      <c r="E215">
        <v>2</v>
      </c>
      <c r="F215" s="21">
        <f>D215/SUM(D215:E215)</f>
        <v>0.33333333333333331</v>
      </c>
    </row>
    <row r="216" spans="1:8" x14ac:dyDescent="0.25">
      <c r="A216" t="str">
        <f>B216&amp;C216</f>
        <v>1975CSU-Fullerton</v>
      </c>
      <c r="B216">
        <v>1975</v>
      </c>
      <c r="C216" t="s">
        <v>3000</v>
      </c>
      <c r="D216">
        <v>0</v>
      </c>
      <c r="E216">
        <v>2</v>
      </c>
      <c r="F216" s="21">
        <f>D216/SUM(D216:E216)</f>
        <v>0</v>
      </c>
    </row>
    <row r="217" spans="1:8" x14ac:dyDescent="0.25">
      <c r="A217" t="str">
        <f>B217&amp;C217</f>
        <v>1975Florida State</v>
      </c>
      <c r="B217">
        <v>1975</v>
      </c>
      <c r="C217" t="s">
        <v>2986</v>
      </c>
      <c r="D217">
        <v>0</v>
      </c>
      <c r="E217">
        <v>2</v>
      </c>
      <c r="F217" s="21">
        <f>D217/SUM(D217:E217)</f>
        <v>0</v>
      </c>
    </row>
    <row r="218" spans="1:8" x14ac:dyDescent="0.25">
      <c r="A218" t="str">
        <f>B218&amp;C218</f>
        <v>1976Arizona</v>
      </c>
      <c r="B218">
        <v>1976</v>
      </c>
      <c r="C218" t="s">
        <v>2976</v>
      </c>
      <c r="D218">
        <v>5</v>
      </c>
      <c r="E218">
        <v>1</v>
      </c>
      <c r="F218" s="21">
        <f>D218/SUM(D218:E218)</f>
        <v>0.83333333333333337</v>
      </c>
      <c r="G218" t="s">
        <v>30</v>
      </c>
      <c r="H218" s="1" t="s">
        <v>30</v>
      </c>
    </row>
    <row r="219" spans="1:8" x14ac:dyDescent="0.25">
      <c r="A219" t="str">
        <f>B219&amp;C219</f>
        <v>1976Arizona State</v>
      </c>
      <c r="B219">
        <v>1976</v>
      </c>
      <c r="C219" t="s">
        <v>3010</v>
      </c>
      <c r="D219">
        <v>3</v>
      </c>
      <c r="E219">
        <v>2</v>
      </c>
      <c r="F219" s="21">
        <f>D219/SUM(D219:E219)</f>
        <v>0.6</v>
      </c>
    </row>
    <row r="220" spans="1:8" x14ac:dyDescent="0.25">
      <c r="A220" t="str">
        <f>B220&amp;C220</f>
        <v>1976Eastern Michigan</v>
      </c>
      <c r="B220">
        <v>1976</v>
      </c>
      <c r="C220" t="s">
        <v>3043</v>
      </c>
      <c r="D220">
        <v>3</v>
      </c>
      <c r="E220">
        <v>2</v>
      </c>
      <c r="F220" s="21">
        <f>D220/SUM(D220:E220)</f>
        <v>0.6</v>
      </c>
      <c r="G220" t="s">
        <v>30</v>
      </c>
    </row>
    <row r="221" spans="1:8" x14ac:dyDescent="0.25">
      <c r="A221" t="str">
        <f>B221&amp;C221</f>
        <v>1976Maine</v>
      </c>
      <c r="B221">
        <v>1976</v>
      </c>
      <c r="C221" t="s">
        <v>3030</v>
      </c>
      <c r="D221">
        <v>2</v>
      </c>
      <c r="E221">
        <v>2</v>
      </c>
      <c r="F221" s="21">
        <f>D221/SUM(D221:E221)</f>
        <v>0.5</v>
      </c>
    </row>
    <row r="222" spans="1:8" x14ac:dyDescent="0.25">
      <c r="A222" t="str">
        <f>B222&amp;C222</f>
        <v>1976Clemson</v>
      </c>
      <c r="B222">
        <v>1976</v>
      </c>
      <c r="C222" t="s">
        <v>3011</v>
      </c>
      <c r="D222">
        <v>1</v>
      </c>
      <c r="E222">
        <v>2</v>
      </c>
      <c r="F222" s="21">
        <f>D222/SUM(D222:E222)</f>
        <v>0.33333333333333331</v>
      </c>
    </row>
    <row r="223" spans="1:8" x14ac:dyDescent="0.25">
      <c r="A223" t="str">
        <f>B223&amp;C223</f>
        <v>1976Washington State</v>
      </c>
      <c r="B223">
        <v>1976</v>
      </c>
      <c r="C223" t="s">
        <v>3042</v>
      </c>
      <c r="D223">
        <v>1</v>
      </c>
      <c r="E223">
        <v>2</v>
      </c>
      <c r="F223" s="21">
        <f>D223/SUM(D223:E223)</f>
        <v>0.33333333333333331</v>
      </c>
    </row>
    <row r="224" spans="1:8" x14ac:dyDescent="0.25">
      <c r="A224" t="str">
        <f>B224&amp;C224</f>
        <v>1976Auburn</v>
      </c>
      <c r="B224">
        <v>1976</v>
      </c>
      <c r="C224" t="s">
        <v>2995</v>
      </c>
      <c r="D224">
        <v>0</v>
      </c>
      <c r="E224">
        <v>2</v>
      </c>
      <c r="F224" s="21">
        <f>D224/SUM(D224:E224)</f>
        <v>0</v>
      </c>
    </row>
    <row r="225" spans="1:8" x14ac:dyDescent="0.25">
      <c r="A225" t="str">
        <f>B225&amp;C225</f>
        <v>1976Oklahoma</v>
      </c>
      <c r="B225">
        <v>1976</v>
      </c>
      <c r="C225" t="s">
        <v>2974</v>
      </c>
      <c r="D225">
        <v>0</v>
      </c>
      <c r="E225">
        <v>2</v>
      </c>
      <c r="F225" s="21">
        <f>D225/SUM(D225:E225)</f>
        <v>0</v>
      </c>
    </row>
    <row r="226" spans="1:8" x14ac:dyDescent="0.25">
      <c r="A226" t="str">
        <f>B226&amp;C226</f>
        <v>1977Arizona State</v>
      </c>
      <c r="B226">
        <v>1977</v>
      </c>
      <c r="C226" t="s">
        <v>3010</v>
      </c>
      <c r="D226">
        <v>5</v>
      </c>
      <c r="E226">
        <v>1</v>
      </c>
      <c r="F226" s="21">
        <f>D226/SUM(D226:E226)</f>
        <v>0.83333333333333337</v>
      </c>
      <c r="G226" t="s">
        <v>30</v>
      </c>
      <c r="H226" s="1" t="s">
        <v>30</v>
      </c>
    </row>
    <row r="227" spans="1:8" x14ac:dyDescent="0.25">
      <c r="A227" t="str">
        <f>B227&amp;C227</f>
        <v>1977South Carolina</v>
      </c>
      <c r="B227">
        <v>1977</v>
      </c>
      <c r="C227" t="s">
        <v>3008</v>
      </c>
      <c r="D227">
        <v>3</v>
      </c>
      <c r="E227">
        <v>2</v>
      </c>
      <c r="F227" s="21">
        <f>D227/SUM(D227:E227)</f>
        <v>0.6</v>
      </c>
      <c r="G227" t="s">
        <v>30</v>
      </c>
    </row>
    <row r="228" spans="1:8" x14ac:dyDescent="0.25">
      <c r="A228" t="str">
        <f>B228&amp;C228</f>
        <v>1977Southern Illinois</v>
      </c>
      <c r="B228">
        <v>1977</v>
      </c>
      <c r="C228" t="s">
        <v>3041</v>
      </c>
      <c r="D228">
        <v>3</v>
      </c>
      <c r="E228">
        <v>2</v>
      </c>
      <c r="F228" s="21">
        <f>D228/SUM(D228:E228)</f>
        <v>0.6</v>
      </c>
    </row>
    <row r="229" spans="1:8" x14ac:dyDescent="0.25">
      <c r="A229" t="str">
        <f>B229&amp;C229</f>
        <v>1977CSU-Los Angeles</v>
      </c>
      <c r="B229">
        <v>1977</v>
      </c>
      <c r="C229" t="s">
        <v>3040</v>
      </c>
      <c r="D229">
        <v>2</v>
      </c>
      <c r="E229">
        <v>2</v>
      </c>
      <c r="F229" s="21">
        <f>D229/SUM(D229:E229)</f>
        <v>0.5</v>
      </c>
    </row>
    <row r="230" spans="1:8" x14ac:dyDescent="0.25">
      <c r="A230" t="str">
        <f>B230&amp;C230</f>
        <v>1977Clemson</v>
      </c>
      <c r="B230">
        <v>1977</v>
      </c>
      <c r="C230" t="s">
        <v>3011</v>
      </c>
      <c r="D230">
        <v>1</v>
      </c>
      <c r="E230">
        <v>2</v>
      </c>
      <c r="F230" s="21">
        <f>D230/SUM(D230:E230)</f>
        <v>0.33333333333333331</v>
      </c>
    </row>
    <row r="231" spans="1:8" x14ac:dyDescent="0.25">
      <c r="A231" t="str">
        <f>B231&amp;C231</f>
        <v>1977Minnesota</v>
      </c>
      <c r="B231">
        <v>1977</v>
      </c>
      <c r="C231" t="s">
        <v>3039</v>
      </c>
      <c r="D231">
        <v>1</v>
      </c>
      <c r="E231">
        <v>2</v>
      </c>
      <c r="F231" s="21">
        <f>D231/SUM(D231:E231)</f>
        <v>0.33333333333333331</v>
      </c>
    </row>
    <row r="232" spans="1:8" x14ac:dyDescent="0.25">
      <c r="A232" t="str">
        <f>B232&amp;C232</f>
        <v>1977Baylor</v>
      </c>
      <c r="B232">
        <v>1977</v>
      </c>
      <c r="C232" t="s">
        <v>3018</v>
      </c>
      <c r="D232">
        <v>0</v>
      </c>
      <c r="E232">
        <v>2</v>
      </c>
      <c r="F232" s="21">
        <f>D232/SUM(D232:E232)</f>
        <v>0</v>
      </c>
    </row>
    <row r="233" spans="1:8" x14ac:dyDescent="0.25">
      <c r="A233" t="str">
        <f>B233&amp;C233</f>
        <v>1977Temple</v>
      </c>
      <c r="B233">
        <v>1977</v>
      </c>
      <c r="C233" t="s">
        <v>3038</v>
      </c>
      <c r="D233">
        <v>0</v>
      </c>
      <c r="E233">
        <v>2</v>
      </c>
      <c r="F233" s="21">
        <f>D233/SUM(D233:E233)</f>
        <v>0</v>
      </c>
    </row>
    <row r="234" spans="1:8" x14ac:dyDescent="0.25">
      <c r="A234" t="str">
        <f>B234&amp;C234</f>
        <v>1978USC</v>
      </c>
      <c r="B234">
        <v>1978</v>
      </c>
      <c r="C234" t="s">
        <v>3020</v>
      </c>
      <c r="D234">
        <v>5</v>
      </c>
      <c r="E234">
        <v>0</v>
      </c>
      <c r="F234" s="21">
        <f>D234/SUM(D234:E234)</f>
        <v>1</v>
      </c>
      <c r="G234" t="s">
        <v>30</v>
      </c>
      <c r="H234" s="1" t="s">
        <v>30</v>
      </c>
    </row>
    <row r="235" spans="1:8" x14ac:dyDescent="0.25">
      <c r="A235" t="str">
        <f>B235&amp;C235</f>
        <v>1978Arizona State</v>
      </c>
      <c r="B235">
        <v>1978</v>
      </c>
      <c r="C235" t="s">
        <v>3010</v>
      </c>
      <c r="D235">
        <v>3</v>
      </c>
      <c r="E235">
        <v>2</v>
      </c>
      <c r="F235" s="21">
        <f>D235/SUM(D235:E235)</f>
        <v>0.6</v>
      </c>
      <c r="G235" t="s">
        <v>30</v>
      </c>
    </row>
    <row r="236" spans="1:8" x14ac:dyDescent="0.25">
      <c r="A236" t="str">
        <f>B236&amp;C236</f>
        <v>1978Miami (FL)</v>
      </c>
      <c r="B236">
        <v>1978</v>
      </c>
      <c r="C236" t="s">
        <v>3001</v>
      </c>
      <c r="D236">
        <v>2</v>
      </c>
      <c r="E236">
        <v>2</v>
      </c>
      <c r="F236" s="21">
        <f>D236/SUM(D236:E236)</f>
        <v>0.5</v>
      </c>
    </row>
    <row r="237" spans="1:8" x14ac:dyDescent="0.25">
      <c r="A237" t="str">
        <f>B237&amp;C237</f>
        <v>1978North Carolina</v>
      </c>
      <c r="B237">
        <v>1978</v>
      </c>
      <c r="C237" t="s">
        <v>2973</v>
      </c>
      <c r="D237">
        <v>2</v>
      </c>
      <c r="E237">
        <v>2</v>
      </c>
      <c r="F237" s="21">
        <f>D237/SUM(D237:E237)</f>
        <v>0.5</v>
      </c>
    </row>
    <row r="238" spans="1:8" x14ac:dyDescent="0.25">
      <c r="A238" t="str">
        <f>B238&amp;C238</f>
        <v>1978Michigan</v>
      </c>
      <c r="B238">
        <v>1978</v>
      </c>
      <c r="C238" t="s">
        <v>2999</v>
      </c>
      <c r="D238">
        <v>1</v>
      </c>
      <c r="E238">
        <v>2</v>
      </c>
      <c r="F238" s="21">
        <f>D238/SUM(D238:E238)</f>
        <v>0.33333333333333331</v>
      </c>
    </row>
    <row r="239" spans="1:8" x14ac:dyDescent="0.25">
      <c r="A239" t="str">
        <f>B239&amp;C239</f>
        <v>1978Oral Roberts</v>
      </c>
      <c r="B239">
        <v>1978</v>
      </c>
      <c r="C239" t="s">
        <v>2991</v>
      </c>
      <c r="D239">
        <v>1</v>
      </c>
      <c r="E239">
        <v>2</v>
      </c>
      <c r="F239" s="21">
        <f>D239/SUM(D239:E239)</f>
        <v>0.33333333333333331</v>
      </c>
    </row>
    <row r="240" spans="1:8" x14ac:dyDescent="0.25">
      <c r="A240" t="str">
        <f>B240&amp;C240</f>
        <v>1978Baylor</v>
      </c>
      <c r="B240">
        <v>1978</v>
      </c>
      <c r="C240" t="s">
        <v>3018</v>
      </c>
      <c r="D240">
        <v>0</v>
      </c>
      <c r="E240">
        <v>2</v>
      </c>
      <c r="F240" s="21">
        <f>D240/SUM(D240:E240)</f>
        <v>0</v>
      </c>
    </row>
    <row r="241" spans="1:8" x14ac:dyDescent="0.25">
      <c r="A241" t="str">
        <f>B241&amp;C241</f>
        <v>1978St. John's</v>
      </c>
      <c r="B241">
        <v>1978</v>
      </c>
      <c r="C241" t="s">
        <v>3035</v>
      </c>
      <c r="D241">
        <v>0</v>
      </c>
      <c r="E241">
        <v>2</v>
      </c>
      <c r="F241" s="21">
        <f>D241/SUM(D241:E241)</f>
        <v>0</v>
      </c>
    </row>
    <row r="242" spans="1:8" x14ac:dyDescent="0.25">
      <c r="A242" t="str">
        <f>B242&amp;C242</f>
        <v>1979CSU-Fullerton</v>
      </c>
      <c r="B242">
        <v>1979</v>
      </c>
      <c r="C242" t="s">
        <v>3000</v>
      </c>
      <c r="D242">
        <v>5</v>
      </c>
      <c r="E242">
        <v>1</v>
      </c>
      <c r="F242" s="21">
        <f>D242/SUM(D242:E242)</f>
        <v>0.83333333333333337</v>
      </c>
      <c r="G242" t="s">
        <v>30</v>
      </c>
      <c r="H242" s="1" t="s">
        <v>30</v>
      </c>
    </row>
    <row r="243" spans="1:8" x14ac:dyDescent="0.25">
      <c r="A243" t="str">
        <f>B243&amp;C243</f>
        <v>1979Arkansas</v>
      </c>
      <c r="B243">
        <v>1979</v>
      </c>
      <c r="C243" t="s">
        <v>2980</v>
      </c>
      <c r="D243">
        <v>3</v>
      </c>
      <c r="E243">
        <v>2</v>
      </c>
      <c r="F243" s="21">
        <f>D243/SUM(D243:E243)</f>
        <v>0.6</v>
      </c>
      <c r="G243" t="s">
        <v>30</v>
      </c>
    </row>
    <row r="244" spans="1:8" x14ac:dyDescent="0.25">
      <c r="A244" t="str">
        <f>B244&amp;C244</f>
        <v>1979Pepperdine</v>
      </c>
      <c r="B244">
        <v>1979</v>
      </c>
      <c r="C244" t="s">
        <v>3026</v>
      </c>
      <c r="D244">
        <v>3</v>
      </c>
      <c r="E244">
        <v>2</v>
      </c>
      <c r="F244" s="21">
        <f>D244/SUM(D244:E244)</f>
        <v>0.6</v>
      </c>
    </row>
    <row r="245" spans="1:8" x14ac:dyDescent="0.25">
      <c r="A245" t="str">
        <f>B245&amp;C245</f>
        <v>1979Texas</v>
      </c>
      <c r="B245">
        <v>1979</v>
      </c>
      <c r="C245" t="s">
        <v>2971</v>
      </c>
      <c r="D245">
        <v>2</v>
      </c>
      <c r="E245">
        <v>2</v>
      </c>
      <c r="F245" s="21">
        <f>D245/SUM(D245:E245)</f>
        <v>0.5</v>
      </c>
    </row>
    <row r="246" spans="1:8" x14ac:dyDescent="0.25">
      <c r="A246" t="str">
        <f>B246&amp;C246</f>
        <v>1979Arizona</v>
      </c>
      <c r="B246">
        <v>1979</v>
      </c>
      <c r="C246" t="s">
        <v>2976</v>
      </c>
      <c r="D246">
        <v>1</v>
      </c>
      <c r="E246">
        <v>2</v>
      </c>
      <c r="F246" s="21">
        <f>D246/SUM(D246:E246)</f>
        <v>0.33333333333333331</v>
      </c>
    </row>
    <row r="247" spans="1:8" x14ac:dyDescent="0.25">
      <c r="A247" t="str">
        <f>B247&amp;C247</f>
        <v>1979Mississippi State</v>
      </c>
      <c r="B247">
        <v>1979</v>
      </c>
      <c r="C247" t="s">
        <v>2997</v>
      </c>
      <c r="D247">
        <v>1</v>
      </c>
      <c r="E247">
        <v>2</v>
      </c>
      <c r="F247" s="21">
        <f>D247/SUM(D247:E247)</f>
        <v>0.33333333333333331</v>
      </c>
    </row>
    <row r="248" spans="1:8" x14ac:dyDescent="0.25">
      <c r="A248" t="str">
        <f>B248&amp;C248</f>
        <v>1979Miami (FL)</v>
      </c>
      <c r="B248">
        <v>1979</v>
      </c>
      <c r="C248" t="s">
        <v>3001</v>
      </c>
      <c r="D248">
        <v>0</v>
      </c>
      <c r="E248">
        <v>2</v>
      </c>
      <c r="F248" s="21">
        <f>D248/SUM(D248:E248)</f>
        <v>0</v>
      </c>
    </row>
    <row r="249" spans="1:8" x14ac:dyDescent="0.25">
      <c r="A249" t="str">
        <f>B249&amp;C249</f>
        <v>1979Connecticut</v>
      </c>
      <c r="B249">
        <v>1979</v>
      </c>
      <c r="C249" t="s">
        <v>3037</v>
      </c>
      <c r="D249">
        <v>0</v>
      </c>
      <c r="E249">
        <v>2</v>
      </c>
      <c r="F249" s="21">
        <f>D249/SUM(D249:E249)</f>
        <v>0</v>
      </c>
    </row>
    <row r="250" spans="1:8" x14ac:dyDescent="0.25">
      <c r="A250" t="str">
        <f>B250&amp;C250</f>
        <v>1980Arizona</v>
      </c>
      <c r="B250">
        <v>1980</v>
      </c>
      <c r="C250" t="s">
        <v>2976</v>
      </c>
      <c r="D250">
        <v>5</v>
      </c>
      <c r="E250">
        <v>1</v>
      </c>
      <c r="F250" s="21">
        <f>D250/SUM(D250:E250)</f>
        <v>0.83333333333333337</v>
      </c>
      <c r="G250" t="s">
        <v>30</v>
      </c>
      <c r="H250" s="1" t="s">
        <v>30</v>
      </c>
    </row>
    <row r="251" spans="1:8" x14ac:dyDescent="0.25">
      <c r="A251" t="str">
        <f>B251&amp;C251</f>
        <v>1980California</v>
      </c>
      <c r="B251">
        <v>1980</v>
      </c>
      <c r="C251" t="s">
        <v>3009</v>
      </c>
      <c r="D251">
        <v>3</v>
      </c>
      <c r="E251">
        <v>2</v>
      </c>
      <c r="F251" s="21">
        <f>D251/SUM(D251:E251)</f>
        <v>0.6</v>
      </c>
    </row>
    <row r="252" spans="1:8" x14ac:dyDescent="0.25">
      <c r="A252" t="str">
        <f>B252&amp;C252</f>
        <v>1980Hawaii</v>
      </c>
      <c r="B252">
        <v>1980</v>
      </c>
      <c r="C252" t="s">
        <v>3036</v>
      </c>
      <c r="D252">
        <v>3</v>
      </c>
      <c r="E252">
        <v>2</v>
      </c>
      <c r="F252" s="21">
        <f>D252/SUM(D252:E252)</f>
        <v>0.6</v>
      </c>
      <c r="G252" t="s">
        <v>30</v>
      </c>
    </row>
    <row r="253" spans="1:8" x14ac:dyDescent="0.25">
      <c r="A253" t="str">
        <f>B253&amp;C253</f>
        <v>1980Miami (FL)</v>
      </c>
      <c r="B253">
        <v>1980</v>
      </c>
      <c r="C253" t="s">
        <v>3001</v>
      </c>
      <c r="D253">
        <v>2</v>
      </c>
      <c r="E253">
        <v>2</v>
      </c>
      <c r="F253" s="21">
        <f>D253/SUM(D253:E253)</f>
        <v>0.5</v>
      </c>
    </row>
    <row r="254" spans="1:8" x14ac:dyDescent="0.25">
      <c r="A254" t="str">
        <f>B254&amp;C254</f>
        <v>1980Michigan</v>
      </c>
      <c r="B254">
        <v>1980</v>
      </c>
      <c r="C254" t="s">
        <v>2999</v>
      </c>
      <c r="D254">
        <v>1</v>
      </c>
      <c r="E254">
        <v>2</v>
      </c>
      <c r="F254" s="21">
        <f>D254/SUM(D254:E254)</f>
        <v>0.33333333333333331</v>
      </c>
    </row>
    <row r="255" spans="1:8" x14ac:dyDescent="0.25">
      <c r="A255" t="str">
        <f>B255&amp;C255</f>
        <v>1980St. John's</v>
      </c>
      <c r="B255">
        <v>1980</v>
      </c>
      <c r="C255" t="s">
        <v>3035</v>
      </c>
      <c r="D255">
        <v>1</v>
      </c>
      <c r="E255">
        <v>2</v>
      </c>
      <c r="F255" s="21">
        <f>D255/SUM(D255:E255)</f>
        <v>0.33333333333333331</v>
      </c>
    </row>
    <row r="256" spans="1:8" x14ac:dyDescent="0.25">
      <c r="A256" t="str">
        <f>B256&amp;C256</f>
        <v>1980Clemson</v>
      </c>
      <c r="B256">
        <v>1980</v>
      </c>
      <c r="C256" t="s">
        <v>3011</v>
      </c>
      <c r="D256">
        <v>0</v>
      </c>
      <c r="E256">
        <v>2</v>
      </c>
      <c r="F256" s="21">
        <f>D256/SUM(D256:E256)</f>
        <v>0</v>
      </c>
    </row>
    <row r="257" spans="1:8" x14ac:dyDescent="0.25">
      <c r="A257" t="str">
        <f>B257&amp;C257</f>
        <v>1980Florida State</v>
      </c>
      <c r="B257">
        <v>1980</v>
      </c>
      <c r="C257" t="s">
        <v>2986</v>
      </c>
      <c r="D257">
        <v>0</v>
      </c>
      <c r="E257">
        <v>2</v>
      </c>
      <c r="F257" s="21">
        <f>D257/SUM(D257:E257)</f>
        <v>0</v>
      </c>
    </row>
    <row r="258" spans="1:8" x14ac:dyDescent="0.25">
      <c r="A258" t="str">
        <f>B258&amp;C258</f>
        <v>1981Arizona State</v>
      </c>
      <c r="B258">
        <v>1981</v>
      </c>
      <c r="C258" t="s">
        <v>3010</v>
      </c>
      <c r="D258">
        <v>5</v>
      </c>
      <c r="E258">
        <v>1</v>
      </c>
      <c r="F258" s="21">
        <f>D258/SUM(D258:E258)</f>
        <v>0.83333333333333337</v>
      </c>
      <c r="G258" t="s">
        <v>30</v>
      </c>
      <c r="H258" s="1" t="s">
        <v>30</v>
      </c>
    </row>
    <row r="259" spans="1:8" x14ac:dyDescent="0.25">
      <c r="A259" t="str">
        <f>B259&amp;C259</f>
        <v>1981Oklahoma State</v>
      </c>
      <c r="B259">
        <v>1981</v>
      </c>
      <c r="C259" t="s">
        <v>3003</v>
      </c>
      <c r="D259">
        <v>3</v>
      </c>
      <c r="E259">
        <v>2</v>
      </c>
      <c r="F259" s="21">
        <f>D259/SUM(D259:E259)</f>
        <v>0.6</v>
      </c>
      <c r="G259" t="s">
        <v>30</v>
      </c>
    </row>
    <row r="260" spans="1:8" x14ac:dyDescent="0.25">
      <c r="A260" t="str">
        <f>B260&amp;C260</f>
        <v>1981Texas</v>
      </c>
      <c r="B260">
        <v>1981</v>
      </c>
      <c r="C260" t="s">
        <v>2971</v>
      </c>
      <c r="D260">
        <v>3</v>
      </c>
      <c r="E260">
        <v>2</v>
      </c>
      <c r="F260" s="21">
        <f>D260/SUM(D260:E260)</f>
        <v>0.6</v>
      </c>
    </row>
    <row r="261" spans="1:8" x14ac:dyDescent="0.25">
      <c r="A261" t="str">
        <f>B261&amp;C261</f>
        <v>1981South Carolina</v>
      </c>
      <c r="B261">
        <v>1981</v>
      </c>
      <c r="C261" t="s">
        <v>3008</v>
      </c>
      <c r="D261">
        <v>2</v>
      </c>
      <c r="E261">
        <v>2</v>
      </c>
      <c r="F261" s="21">
        <f>D261/SUM(D261:E261)</f>
        <v>0.5</v>
      </c>
    </row>
    <row r="262" spans="1:8" x14ac:dyDescent="0.25">
      <c r="A262" t="str">
        <f>B262&amp;C262</f>
        <v>1981Miami (FL)</v>
      </c>
      <c r="B262">
        <v>1981</v>
      </c>
      <c r="C262" t="s">
        <v>3001</v>
      </c>
      <c r="D262">
        <v>1</v>
      </c>
      <c r="E262">
        <v>2</v>
      </c>
      <c r="F262" s="21">
        <f>D262/SUM(D262:E262)</f>
        <v>0.33333333333333331</v>
      </c>
    </row>
    <row r="263" spans="1:8" x14ac:dyDescent="0.25">
      <c r="A263" t="str">
        <f>B263&amp;C263</f>
        <v>1981Mississippi State</v>
      </c>
      <c r="B263">
        <v>1981</v>
      </c>
      <c r="C263" t="s">
        <v>2997</v>
      </c>
      <c r="D263">
        <v>1</v>
      </c>
      <c r="E263">
        <v>2</v>
      </c>
      <c r="F263" s="21">
        <f>D263/SUM(D263:E263)</f>
        <v>0.33333333333333331</v>
      </c>
    </row>
    <row r="264" spans="1:8" x14ac:dyDescent="0.25">
      <c r="A264" t="str">
        <f>B264&amp;C264</f>
        <v>1981Maine</v>
      </c>
      <c r="B264">
        <v>1981</v>
      </c>
      <c r="C264" t="s">
        <v>3030</v>
      </c>
      <c r="D264">
        <v>0</v>
      </c>
      <c r="E264">
        <v>2</v>
      </c>
      <c r="F264" s="21">
        <f>D264/SUM(D264:E264)</f>
        <v>0</v>
      </c>
    </row>
    <row r="265" spans="1:8" x14ac:dyDescent="0.25">
      <c r="A265" t="str">
        <f>B265&amp;C265</f>
        <v>1981Michigan</v>
      </c>
      <c r="B265">
        <v>1981</v>
      </c>
      <c r="C265" t="s">
        <v>2999</v>
      </c>
      <c r="D265">
        <v>0</v>
      </c>
      <c r="E265">
        <v>2</v>
      </c>
      <c r="F265" s="21">
        <f>D265/SUM(D265:E265)</f>
        <v>0</v>
      </c>
    </row>
    <row r="266" spans="1:8" x14ac:dyDescent="0.25">
      <c r="A266" t="str">
        <f>B266&amp;C266</f>
        <v>1982Miami (FL)</v>
      </c>
      <c r="B266">
        <v>1982</v>
      </c>
      <c r="C266" t="s">
        <v>3001</v>
      </c>
      <c r="D266">
        <v>5</v>
      </c>
      <c r="E266">
        <v>0</v>
      </c>
      <c r="F266" s="21">
        <f>D266/SUM(D266:E266)</f>
        <v>1</v>
      </c>
      <c r="G266" t="s">
        <v>30</v>
      </c>
      <c r="H266" s="1" t="s">
        <v>30</v>
      </c>
    </row>
    <row r="267" spans="1:8" x14ac:dyDescent="0.25">
      <c r="A267" t="str">
        <f>B267&amp;C267</f>
        <v>1982Wichita State</v>
      </c>
      <c r="B267">
        <v>1982</v>
      </c>
      <c r="C267" t="s">
        <v>3024</v>
      </c>
      <c r="D267">
        <v>3</v>
      </c>
      <c r="E267">
        <v>2</v>
      </c>
      <c r="F267" s="21">
        <f>D267/SUM(D267:E267)</f>
        <v>0.6</v>
      </c>
      <c r="G267" t="s">
        <v>30</v>
      </c>
    </row>
    <row r="268" spans="1:8" x14ac:dyDescent="0.25">
      <c r="A268" t="str">
        <f>B268&amp;C268</f>
        <v>1982Maine</v>
      </c>
      <c r="B268">
        <v>1982</v>
      </c>
      <c r="C268" t="s">
        <v>3030</v>
      </c>
      <c r="D268">
        <v>2</v>
      </c>
      <c r="E268">
        <v>2</v>
      </c>
      <c r="F268" s="21">
        <f>D268/SUM(D268:E268)</f>
        <v>0.5</v>
      </c>
    </row>
    <row r="269" spans="1:8" x14ac:dyDescent="0.25">
      <c r="A269" t="str">
        <f>B269&amp;C269</f>
        <v>1982Texas</v>
      </c>
      <c r="B269">
        <v>1982</v>
      </c>
      <c r="C269" t="s">
        <v>2971</v>
      </c>
      <c r="D269">
        <v>2</v>
      </c>
      <c r="E269">
        <v>2</v>
      </c>
      <c r="F269" s="21">
        <f>D269/SUM(D269:E269)</f>
        <v>0.5</v>
      </c>
    </row>
    <row r="270" spans="1:8" x14ac:dyDescent="0.25">
      <c r="A270" t="str">
        <f>B270&amp;C270</f>
        <v>1982Oklahoma State</v>
      </c>
      <c r="B270">
        <v>1982</v>
      </c>
      <c r="C270" t="s">
        <v>3003</v>
      </c>
      <c r="D270">
        <v>1</v>
      </c>
      <c r="E270">
        <v>2</v>
      </c>
      <c r="F270" s="21">
        <f>D270/SUM(D270:E270)</f>
        <v>0.33333333333333331</v>
      </c>
    </row>
    <row r="271" spans="1:8" x14ac:dyDescent="0.25">
      <c r="A271" t="str">
        <f>B271&amp;C271</f>
        <v>1982Stanford</v>
      </c>
      <c r="B271">
        <v>1982</v>
      </c>
      <c r="C271" t="s">
        <v>2990</v>
      </c>
      <c r="D271">
        <v>1</v>
      </c>
      <c r="E271">
        <v>2</v>
      </c>
      <c r="F271" s="21">
        <f>D271/SUM(D271:E271)</f>
        <v>0.33333333333333331</v>
      </c>
    </row>
    <row r="272" spans="1:8" x14ac:dyDescent="0.25">
      <c r="A272" t="str">
        <f>B272&amp;C272</f>
        <v>1982CSU-Fullerton</v>
      </c>
      <c r="B272">
        <v>1982</v>
      </c>
      <c r="C272" t="s">
        <v>3000</v>
      </c>
      <c r="D272">
        <v>0</v>
      </c>
      <c r="E272">
        <v>2</v>
      </c>
      <c r="F272" s="21">
        <f>D272/SUM(D272:E272)</f>
        <v>0</v>
      </c>
    </row>
    <row r="273" spans="1:8" x14ac:dyDescent="0.25">
      <c r="A273" t="str">
        <f>B273&amp;C273</f>
        <v>1982South Carolina</v>
      </c>
      <c r="B273">
        <v>1982</v>
      </c>
      <c r="C273" t="s">
        <v>3008</v>
      </c>
      <c r="D273">
        <v>0</v>
      </c>
      <c r="E273">
        <v>2</v>
      </c>
      <c r="F273" s="21">
        <f>D273/SUM(D273:E273)</f>
        <v>0</v>
      </c>
    </row>
    <row r="274" spans="1:8" x14ac:dyDescent="0.25">
      <c r="A274" t="str">
        <f>B274&amp;C274</f>
        <v>1983Texas</v>
      </c>
      <c r="B274">
        <v>1983</v>
      </c>
      <c r="C274" t="s">
        <v>2971</v>
      </c>
      <c r="D274">
        <v>5</v>
      </c>
      <c r="E274">
        <v>0</v>
      </c>
      <c r="F274" s="21">
        <f>D274/SUM(D274:E274)</f>
        <v>1</v>
      </c>
      <c r="G274" t="s">
        <v>30</v>
      </c>
      <c r="H274" s="1" t="s">
        <v>30</v>
      </c>
    </row>
    <row r="275" spans="1:8" x14ac:dyDescent="0.25">
      <c r="A275" t="str">
        <f>B275&amp;C275</f>
        <v>1983Alabama</v>
      </c>
      <c r="B275">
        <v>1983</v>
      </c>
      <c r="C275" t="s">
        <v>2969</v>
      </c>
      <c r="D275">
        <v>3</v>
      </c>
      <c r="E275">
        <v>2</v>
      </c>
      <c r="F275" s="21">
        <f>D275/SUM(D275:E275)</f>
        <v>0.6</v>
      </c>
      <c r="G275" t="s">
        <v>30</v>
      </c>
    </row>
    <row r="276" spans="1:8" x14ac:dyDescent="0.25">
      <c r="A276" t="str">
        <f>B276&amp;C276</f>
        <v>1983Arizona State</v>
      </c>
      <c r="B276">
        <v>1983</v>
      </c>
      <c r="C276" t="s">
        <v>3010</v>
      </c>
      <c r="D276">
        <v>2</v>
      </c>
      <c r="E276">
        <v>2</v>
      </c>
      <c r="F276" s="21">
        <f>D276/SUM(D276:E276)</f>
        <v>0.5</v>
      </c>
    </row>
    <row r="277" spans="1:8" x14ac:dyDescent="0.25">
      <c r="A277" t="str">
        <f>B277&amp;C277</f>
        <v>1983Michigan</v>
      </c>
      <c r="B277">
        <v>1983</v>
      </c>
      <c r="C277" t="s">
        <v>2999</v>
      </c>
      <c r="D277">
        <v>2</v>
      </c>
      <c r="E277">
        <v>2</v>
      </c>
      <c r="F277" s="21">
        <f>D277/SUM(D277:E277)</f>
        <v>0.5</v>
      </c>
    </row>
    <row r="278" spans="1:8" x14ac:dyDescent="0.25">
      <c r="A278" t="str">
        <f>B278&amp;C278</f>
        <v>1983Oklahoma State</v>
      </c>
      <c r="B278">
        <v>1983</v>
      </c>
      <c r="C278" t="s">
        <v>3003</v>
      </c>
      <c r="D278">
        <v>1</v>
      </c>
      <c r="E278">
        <v>2</v>
      </c>
      <c r="F278" s="21">
        <f>D278/SUM(D278:E278)</f>
        <v>0.33333333333333331</v>
      </c>
    </row>
    <row r="279" spans="1:8" x14ac:dyDescent="0.25">
      <c r="A279" t="str">
        <f>B279&amp;C279</f>
        <v>1983Stanford</v>
      </c>
      <c r="B279">
        <v>1983</v>
      </c>
      <c r="C279" t="s">
        <v>2990</v>
      </c>
      <c r="D279">
        <v>1</v>
      </c>
      <c r="E279">
        <v>2</v>
      </c>
      <c r="F279" s="21">
        <f>D279/SUM(D279:E279)</f>
        <v>0.33333333333333331</v>
      </c>
    </row>
    <row r="280" spans="1:8" x14ac:dyDescent="0.25">
      <c r="A280" t="str">
        <f>B280&amp;C280</f>
        <v>1983James Madison</v>
      </c>
      <c r="B280">
        <v>1983</v>
      </c>
      <c r="C280" t="s">
        <v>3034</v>
      </c>
      <c r="D280">
        <v>0</v>
      </c>
      <c r="E280">
        <v>2</v>
      </c>
      <c r="F280" s="21">
        <f>D280/SUM(D280:E280)</f>
        <v>0</v>
      </c>
    </row>
    <row r="281" spans="1:8" x14ac:dyDescent="0.25">
      <c r="A281" t="str">
        <f>B281&amp;C281</f>
        <v>1983Maine</v>
      </c>
      <c r="B281">
        <v>1983</v>
      </c>
      <c r="C281" t="s">
        <v>3030</v>
      </c>
      <c r="D281">
        <v>0</v>
      </c>
      <c r="E281">
        <v>2</v>
      </c>
      <c r="F281" s="21">
        <f>D281/SUM(D281:E281)</f>
        <v>0</v>
      </c>
    </row>
    <row r="282" spans="1:8" x14ac:dyDescent="0.25">
      <c r="A282" t="str">
        <f>B282&amp;C282</f>
        <v>1984CSU-Fullerton</v>
      </c>
      <c r="B282">
        <v>1984</v>
      </c>
      <c r="C282" t="s">
        <v>3000</v>
      </c>
      <c r="D282">
        <v>5</v>
      </c>
      <c r="E282">
        <v>1</v>
      </c>
      <c r="F282" s="21">
        <f>D282/SUM(D282:E282)</f>
        <v>0.83333333333333337</v>
      </c>
      <c r="G282" t="s">
        <v>30</v>
      </c>
      <c r="H282" s="1" t="s">
        <v>30</v>
      </c>
    </row>
    <row r="283" spans="1:8" x14ac:dyDescent="0.25">
      <c r="A283" t="str">
        <f>B283&amp;C283</f>
        <v>1984Oklahoma State</v>
      </c>
      <c r="B283">
        <v>1984</v>
      </c>
      <c r="C283" t="s">
        <v>3003</v>
      </c>
      <c r="D283">
        <v>3</v>
      </c>
      <c r="E283">
        <v>2</v>
      </c>
      <c r="F283" s="21">
        <f>D283/SUM(D283:E283)</f>
        <v>0.6</v>
      </c>
    </row>
    <row r="284" spans="1:8" x14ac:dyDescent="0.25">
      <c r="A284" t="str">
        <f>B284&amp;C284</f>
        <v>1984Texas</v>
      </c>
      <c r="B284">
        <v>1984</v>
      </c>
      <c r="C284" t="s">
        <v>2971</v>
      </c>
      <c r="D284">
        <v>3</v>
      </c>
      <c r="E284">
        <v>2</v>
      </c>
      <c r="F284" s="21">
        <f>D284/SUM(D284:E284)</f>
        <v>0.6</v>
      </c>
      <c r="G284" t="s">
        <v>30</v>
      </c>
    </row>
    <row r="285" spans="1:8" x14ac:dyDescent="0.25">
      <c r="A285" t="str">
        <f>B285&amp;C285</f>
        <v>1984Arizona State</v>
      </c>
      <c r="B285">
        <v>1984</v>
      </c>
      <c r="C285" t="s">
        <v>3010</v>
      </c>
      <c r="D285">
        <v>2</v>
      </c>
      <c r="E285">
        <v>2</v>
      </c>
      <c r="F285" s="21">
        <f>D285/SUM(D285:E285)</f>
        <v>0.5</v>
      </c>
    </row>
    <row r="286" spans="1:8" x14ac:dyDescent="0.25">
      <c r="A286" t="str">
        <f>B286&amp;C286</f>
        <v>1984Miami (FL)</v>
      </c>
      <c r="B286">
        <v>1984</v>
      </c>
      <c r="C286" t="s">
        <v>3001</v>
      </c>
      <c r="D286">
        <v>1</v>
      </c>
      <c r="E286">
        <v>2</v>
      </c>
      <c r="F286" s="21">
        <f>D286/SUM(D286:E286)</f>
        <v>0.33333333333333331</v>
      </c>
    </row>
    <row r="287" spans="1:8" x14ac:dyDescent="0.25">
      <c r="A287" t="str">
        <f>B287&amp;C287</f>
        <v>1984New Orleans</v>
      </c>
      <c r="B287">
        <v>1984</v>
      </c>
      <c r="C287" t="s">
        <v>3033</v>
      </c>
      <c r="D287">
        <v>1</v>
      </c>
      <c r="E287">
        <v>2</v>
      </c>
      <c r="F287" s="21">
        <f>D287/SUM(D287:E287)</f>
        <v>0.33333333333333331</v>
      </c>
    </row>
    <row r="288" spans="1:8" x14ac:dyDescent="0.25">
      <c r="A288" t="str">
        <f>B288&amp;C288</f>
        <v>1984Maine</v>
      </c>
      <c r="B288">
        <v>1984</v>
      </c>
      <c r="C288" t="s">
        <v>3030</v>
      </c>
      <c r="D288">
        <v>0</v>
      </c>
      <c r="E288">
        <v>2</v>
      </c>
      <c r="F288" s="21">
        <f>D288/SUM(D288:E288)</f>
        <v>0</v>
      </c>
    </row>
    <row r="289" spans="1:8" x14ac:dyDescent="0.25">
      <c r="A289" t="str">
        <f>B289&amp;C289</f>
        <v>1984Michigan</v>
      </c>
      <c r="B289">
        <v>1984</v>
      </c>
      <c r="C289" t="s">
        <v>2999</v>
      </c>
      <c r="D289">
        <v>0</v>
      </c>
      <c r="E289">
        <v>2</v>
      </c>
      <c r="F289" s="21">
        <f>D289/SUM(D289:E289)</f>
        <v>0</v>
      </c>
    </row>
    <row r="290" spans="1:8" x14ac:dyDescent="0.25">
      <c r="A290" t="str">
        <f>B290&amp;C290</f>
        <v>1985Miami (FL)</v>
      </c>
      <c r="B290">
        <v>1985</v>
      </c>
      <c r="C290" t="s">
        <v>3001</v>
      </c>
      <c r="D290">
        <v>5</v>
      </c>
      <c r="E290">
        <v>1</v>
      </c>
      <c r="F290" s="21">
        <f>D290/SUM(D290:E290)</f>
        <v>0.83333333333333337</v>
      </c>
      <c r="G290" t="s">
        <v>30</v>
      </c>
      <c r="H290" s="1" t="s">
        <v>30</v>
      </c>
    </row>
    <row r="291" spans="1:8" x14ac:dyDescent="0.25">
      <c r="A291" t="str">
        <f>B291&amp;C291</f>
        <v>1985Texas</v>
      </c>
      <c r="B291">
        <v>1985</v>
      </c>
      <c r="C291" t="s">
        <v>2971</v>
      </c>
      <c r="D291">
        <v>4</v>
      </c>
      <c r="E291">
        <v>2</v>
      </c>
      <c r="F291" s="21">
        <f>D291/SUM(D291:E291)</f>
        <v>0.66666666666666663</v>
      </c>
      <c r="G291" t="s">
        <v>30</v>
      </c>
    </row>
    <row r="292" spans="1:8" x14ac:dyDescent="0.25">
      <c r="A292" t="str">
        <f>B292&amp;C292</f>
        <v>1985Arkansas</v>
      </c>
      <c r="B292">
        <v>1985</v>
      </c>
      <c r="C292" t="s">
        <v>2980</v>
      </c>
      <c r="D292">
        <v>2</v>
      </c>
      <c r="E292">
        <v>2</v>
      </c>
      <c r="F292" s="21">
        <f>D292/SUM(D292:E292)</f>
        <v>0.5</v>
      </c>
    </row>
    <row r="293" spans="1:8" x14ac:dyDescent="0.25">
      <c r="A293" t="str">
        <f>B293&amp;C293</f>
        <v>1985Mississippi State</v>
      </c>
      <c r="B293">
        <v>1985</v>
      </c>
      <c r="C293" t="s">
        <v>2997</v>
      </c>
      <c r="D293">
        <v>2</v>
      </c>
      <c r="E293">
        <v>2</v>
      </c>
      <c r="F293" s="21">
        <f>D293/SUM(D293:E293)</f>
        <v>0.5</v>
      </c>
    </row>
    <row r="294" spans="1:8" x14ac:dyDescent="0.25">
      <c r="A294" t="str">
        <f>B294&amp;C294</f>
        <v>1985Oklahoma State</v>
      </c>
      <c r="B294">
        <v>1985</v>
      </c>
      <c r="C294" t="s">
        <v>3003</v>
      </c>
      <c r="D294">
        <v>1</v>
      </c>
      <c r="E294">
        <v>2</v>
      </c>
      <c r="F294" s="21">
        <f>D294/SUM(D294:E294)</f>
        <v>0.33333333333333331</v>
      </c>
    </row>
    <row r="295" spans="1:8" x14ac:dyDescent="0.25">
      <c r="A295" t="str">
        <f>B295&amp;C295</f>
        <v>1985Stanford</v>
      </c>
      <c r="B295">
        <v>1985</v>
      </c>
      <c r="C295" t="s">
        <v>2990</v>
      </c>
      <c r="D295">
        <v>1</v>
      </c>
      <c r="E295">
        <v>2</v>
      </c>
      <c r="F295" s="21">
        <f>D295/SUM(D295:E295)</f>
        <v>0.33333333333333331</v>
      </c>
    </row>
    <row r="296" spans="1:8" x14ac:dyDescent="0.25">
      <c r="A296" t="str">
        <f>B296&amp;C296</f>
        <v>1985Arizona</v>
      </c>
      <c r="B296">
        <v>1985</v>
      </c>
      <c r="C296" t="s">
        <v>2976</v>
      </c>
      <c r="D296">
        <v>0</v>
      </c>
      <c r="E296">
        <v>2</v>
      </c>
      <c r="F296" s="21">
        <f>D296/SUM(D296:E296)</f>
        <v>0</v>
      </c>
    </row>
    <row r="297" spans="1:8" x14ac:dyDescent="0.25">
      <c r="A297" t="str">
        <f>B297&amp;C297</f>
        <v>1985South Carolina</v>
      </c>
      <c r="B297">
        <v>1985</v>
      </c>
      <c r="C297" t="s">
        <v>3008</v>
      </c>
      <c r="D297">
        <v>0</v>
      </c>
      <c r="E297">
        <v>2</v>
      </c>
      <c r="F297" s="21">
        <f>D297/SUM(D297:E297)</f>
        <v>0</v>
      </c>
    </row>
    <row r="298" spans="1:8" x14ac:dyDescent="0.25">
      <c r="A298" t="str">
        <f>B298&amp;C298</f>
        <v>1986Arizona</v>
      </c>
      <c r="B298">
        <v>1986</v>
      </c>
      <c r="C298" t="s">
        <v>2976</v>
      </c>
      <c r="D298">
        <v>4</v>
      </c>
      <c r="E298">
        <v>1</v>
      </c>
      <c r="F298" s="21">
        <f>D298/SUM(D298:E298)</f>
        <v>0.8</v>
      </c>
      <c r="G298" t="s">
        <v>30</v>
      </c>
      <c r="H298" s="1" t="s">
        <v>30</v>
      </c>
    </row>
    <row r="299" spans="1:8" x14ac:dyDescent="0.25">
      <c r="A299" t="str">
        <f>B299&amp;C299</f>
        <v>1986Florida State</v>
      </c>
      <c r="B299">
        <v>1986</v>
      </c>
      <c r="C299" t="s">
        <v>2986</v>
      </c>
      <c r="D299">
        <v>4</v>
      </c>
      <c r="E299">
        <v>2</v>
      </c>
      <c r="F299" s="21">
        <f>D299/SUM(D299:E299)</f>
        <v>0.66666666666666663</v>
      </c>
      <c r="G299" t="s">
        <v>30</v>
      </c>
    </row>
    <row r="300" spans="1:8" x14ac:dyDescent="0.25">
      <c r="A300" t="str">
        <f>B300&amp;C300</f>
        <v>1986Miami (FL)</v>
      </c>
      <c r="B300">
        <v>1986</v>
      </c>
      <c r="C300" t="s">
        <v>3001</v>
      </c>
      <c r="D300">
        <v>3</v>
      </c>
      <c r="E300">
        <v>2</v>
      </c>
      <c r="F300" s="21">
        <f>D300/SUM(D300:E300)</f>
        <v>0.6</v>
      </c>
    </row>
    <row r="301" spans="1:8" x14ac:dyDescent="0.25">
      <c r="A301" t="str">
        <f>B301&amp;C301</f>
        <v>1986Oklahoma State</v>
      </c>
      <c r="B301">
        <v>1986</v>
      </c>
      <c r="C301" t="s">
        <v>3003</v>
      </c>
      <c r="D301">
        <v>2</v>
      </c>
      <c r="E301">
        <v>2</v>
      </c>
      <c r="F301" s="21">
        <f>D301/SUM(D301:E301)</f>
        <v>0.5</v>
      </c>
    </row>
    <row r="302" spans="1:8" x14ac:dyDescent="0.25">
      <c r="A302" t="str">
        <f>B302&amp;C302</f>
        <v>1986Loyola Marymount</v>
      </c>
      <c r="B302">
        <v>1986</v>
      </c>
      <c r="C302" t="s">
        <v>3032</v>
      </c>
      <c r="D302">
        <v>1</v>
      </c>
      <c r="E302">
        <v>2</v>
      </c>
      <c r="F302" s="21">
        <f>D302/SUM(D302:E302)</f>
        <v>0.33333333333333331</v>
      </c>
    </row>
    <row r="303" spans="1:8" x14ac:dyDescent="0.25">
      <c r="A303" t="str">
        <f>B303&amp;C303</f>
        <v>1986LSU</v>
      </c>
      <c r="B303">
        <v>1986</v>
      </c>
      <c r="C303" t="s">
        <v>2982</v>
      </c>
      <c r="D303">
        <v>1</v>
      </c>
      <c r="E303">
        <v>2</v>
      </c>
      <c r="F303" s="21">
        <f>D303/SUM(D303:E303)</f>
        <v>0.33333333333333331</v>
      </c>
    </row>
    <row r="304" spans="1:8" x14ac:dyDescent="0.25">
      <c r="A304" t="str">
        <f>B304&amp;C304</f>
        <v>1986Indiana State</v>
      </c>
      <c r="B304">
        <v>1986</v>
      </c>
      <c r="C304" t="s">
        <v>3031</v>
      </c>
      <c r="D304">
        <v>0</v>
      </c>
      <c r="E304">
        <v>2</v>
      </c>
      <c r="F304" s="21">
        <f>D304/SUM(D304:E304)</f>
        <v>0</v>
      </c>
    </row>
    <row r="305" spans="1:8" x14ac:dyDescent="0.25">
      <c r="A305" t="str">
        <f>B305&amp;C305</f>
        <v>1986Maine</v>
      </c>
      <c r="B305">
        <v>1986</v>
      </c>
      <c r="C305" t="s">
        <v>3030</v>
      </c>
      <c r="D305">
        <v>0</v>
      </c>
      <c r="E305">
        <v>2</v>
      </c>
      <c r="F305" s="21">
        <f>D305/SUM(D305:E305)</f>
        <v>0</v>
      </c>
    </row>
    <row r="306" spans="1:8" x14ac:dyDescent="0.25">
      <c r="A306" t="str">
        <f>B306&amp;C306</f>
        <v>1987Stanford</v>
      </c>
      <c r="B306">
        <v>1987</v>
      </c>
      <c r="C306" t="s">
        <v>2990</v>
      </c>
      <c r="D306">
        <v>5</v>
      </c>
      <c r="E306">
        <v>1</v>
      </c>
      <c r="F306" s="21">
        <f>D306/SUM(D306:E306)</f>
        <v>0.83333333333333337</v>
      </c>
      <c r="G306" t="s">
        <v>30</v>
      </c>
      <c r="H306" s="1" t="s">
        <v>30</v>
      </c>
    </row>
    <row r="307" spans="1:8" x14ac:dyDescent="0.25">
      <c r="A307" t="str">
        <f>B307&amp;C307</f>
        <v>1987Oklahoma State</v>
      </c>
      <c r="B307">
        <v>1987</v>
      </c>
      <c r="C307" t="s">
        <v>3003</v>
      </c>
      <c r="D307">
        <v>3</v>
      </c>
      <c r="E307">
        <v>2</v>
      </c>
      <c r="F307" s="21">
        <f>D307/SUM(D307:E307)</f>
        <v>0.6</v>
      </c>
      <c r="G307" t="s">
        <v>30</v>
      </c>
    </row>
    <row r="308" spans="1:8" x14ac:dyDescent="0.25">
      <c r="A308" t="str">
        <f>B308&amp;C308</f>
        <v>1987Texas</v>
      </c>
      <c r="B308">
        <v>1987</v>
      </c>
      <c r="C308" t="s">
        <v>2971</v>
      </c>
      <c r="D308">
        <v>3</v>
      </c>
      <c r="E308">
        <v>2</v>
      </c>
      <c r="F308" s="21">
        <f>D308/SUM(D308:E308)</f>
        <v>0.6</v>
      </c>
    </row>
    <row r="309" spans="1:8" x14ac:dyDescent="0.25">
      <c r="A309" t="str">
        <f>B309&amp;C309</f>
        <v>1987LSU</v>
      </c>
      <c r="B309">
        <v>1987</v>
      </c>
      <c r="C309" t="s">
        <v>2982</v>
      </c>
      <c r="D309">
        <v>2</v>
      </c>
      <c r="E309">
        <v>2</v>
      </c>
      <c r="F309" s="21">
        <f>D309/SUM(D309:E309)</f>
        <v>0.5</v>
      </c>
    </row>
    <row r="310" spans="1:8" x14ac:dyDescent="0.25">
      <c r="A310" t="str">
        <f>B310&amp;C310</f>
        <v>1987Arkansas</v>
      </c>
      <c r="B310">
        <v>1987</v>
      </c>
      <c r="C310" t="s">
        <v>2980</v>
      </c>
      <c r="D310">
        <v>1</v>
      </c>
      <c r="E310">
        <v>2</v>
      </c>
      <c r="F310" s="21">
        <f>D310/SUM(D310:E310)</f>
        <v>0.33333333333333331</v>
      </c>
    </row>
    <row r="311" spans="1:8" x14ac:dyDescent="0.25">
      <c r="A311" t="str">
        <f>B311&amp;C311</f>
        <v>1987Florida State</v>
      </c>
      <c r="B311">
        <v>1987</v>
      </c>
      <c r="C311" t="s">
        <v>2986</v>
      </c>
      <c r="D311">
        <v>1</v>
      </c>
      <c r="E311">
        <v>2</v>
      </c>
      <c r="F311" s="21">
        <f>D311/SUM(D311:E311)</f>
        <v>0.33333333333333331</v>
      </c>
    </row>
    <row r="312" spans="1:8" x14ac:dyDescent="0.25">
      <c r="A312" t="str">
        <f>B312&amp;C312</f>
        <v>1987Arizona State</v>
      </c>
      <c r="B312">
        <v>1987</v>
      </c>
      <c r="C312" t="s">
        <v>3010</v>
      </c>
      <c r="D312">
        <v>0</v>
      </c>
      <c r="E312">
        <v>2</v>
      </c>
      <c r="F312" s="21">
        <f>D312/SUM(D312:E312)</f>
        <v>0</v>
      </c>
    </row>
    <row r="313" spans="1:8" x14ac:dyDescent="0.25">
      <c r="A313" t="str">
        <f>B313&amp;C313</f>
        <v>1987Georgia</v>
      </c>
      <c r="B313">
        <v>1987</v>
      </c>
      <c r="C313" t="s">
        <v>382</v>
      </c>
      <c r="D313">
        <v>0</v>
      </c>
      <c r="E313">
        <v>2</v>
      </c>
      <c r="F313" s="21">
        <f>D313/SUM(D313:E313)</f>
        <v>0</v>
      </c>
    </row>
    <row r="314" spans="1:8" x14ac:dyDescent="0.25">
      <c r="A314" t="str">
        <f>B314&amp;C314</f>
        <v>1988Stanford</v>
      </c>
      <c r="B314">
        <v>1988</v>
      </c>
      <c r="C314" t="s">
        <v>2990</v>
      </c>
      <c r="D314">
        <v>5</v>
      </c>
      <c r="E314">
        <v>1</v>
      </c>
      <c r="F314" s="21">
        <f>D314/SUM(D314:E314)</f>
        <v>0.83333333333333337</v>
      </c>
      <c r="G314" t="s">
        <v>30</v>
      </c>
      <c r="H314" s="1" t="s">
        <v>30</v>
      </c>
    </row>
    <row r="315" spans="1:8" x14ac:dyDescent="0.25">
      <c r="A315" t="str">
        <f>B315&amp;C315</f>
        <v>1988Arizona State</v>
      </c>
      <c r="B315">
        <v>1988</v>
      </c>
      <c r="C315" t="s">
        <v>3010</v>
      </c>
      <c r="D315">
        <v>4</v>
      </c>
      <c r="E315">
        <v>2</v>
      </c>
      <c r="F315" s="21">
        <f>D315/SUM(D315:E315)</f>
        <v>0.66666666666666663</v>
      </c>
      <c r="G315" t="s">
        <v>30</v>
      </c>
    </row>
    <row r="316" spans="1:8" x14ac:dyDescent="0.25">
      <c r="A316" t="str">
        <f>B316&amp;C316</f>
        <v>1988CSU-Fullerton</v>
      </c>
      <c r="B316">
        <v>1988</v>
      </c>
      <c r="C316" t="s">
        <v>3000</v>
      </c>
      <c r="D316">
        <v>2</v>
      </c>
      <c r="E316">
        <v>2</v>
      </c>
      <c r="F316" s="21">
        <f>D316/SUM(D316:E316)</f>
        <v>0.5</v>
      </c>
    </row>
    <row r="317" spans="1:8" x14ac:dyDescent="0.25">
      <c r="A317" t="str">
        <f>B317&amp;C317</f>
        <v>1988Wichita State</v>
      </c>
      <c r="B317">
        <v>1988</v>
      </c>
      <c r="C317" t="s">
        <v>3024</v>
      </c>
      <c r="D317">
        <v>2</v>
      </c>
      <c r="E317">
        <v>2</v>
      </c>
      <c r="F317" s="21">
        <f>D317/SUM(D317:E317)</f>
        <v>0.5</v>
      </c>
    </row>
    <row r="318" spans="1:8" x14ac:dyDescent="0.25">
      <c r="A318" t="str">
        <f>B318&amp;C318</f>
        <v>1988Florida</v>
      </c>
      <c r="B318">
        <v>1988</v>
      </c>
      <c r="C318" t="s">
        <v>2987</v>
      </c>
      <c r="D318">
        <v>1</v>
      </c>
      <c r="E318">
        <v>2</v>
      </c>
      <c r="F318" s="21">
        <f>D318/SUM(D318:E318)</f>
        <v>0.33333333333333331</v>
      </c>
    </row>
    <row r="319" spans="1:8" x14ac:dyDescent="0.25">
      <c r="A319" t="str">
        <f>B319&amp;C319</f>
        <v>1988Miami (FL)</v>
      </c>
      <c r="B319">
        <v>1988</v>
      </c>
      <c r="C319" t="s">
        <v>3001</v>
      </c>
      <c r="D319">
        <v>1</v>
      </c>
      <c r="E319">
        <v>2</v>
      </c>
      <c r="F319" s="21">
        <f>D319/SUM(D319:E319)</f>
        <v>0.33333333333333331</v>
      </c>
    </row>
    <row r="320" spans="1:8" x14ac:dyDescent="0.25">
      <c r="A320" t="str">
        <f>B320&amp;C320</f>
        <v>1988California</v>
      </c>
      <c r="B320">
        <v>1988</v>
      </c>
      <c r="C320" t="s">
        <v>3009</v>
      </c>
      <c r="D320">
        <v>0</v>
      </c>
      <c r="E320">
        <v>2</v>
      </c>
      <c r="F320" s="21">
        <f>D320/SUM(D320:E320)</f>
        <v>0</v>
      </c>
    </row>
    <row r="321" spans="1:8" x14ac:dyDescent="0.25">
      <c r="A321" t="str">
        <f>B321&amp;C321</f>
        <v>1988Fresno State</v>
      </c>
      <c r="B321">
        <v>1988</v>
      </c>
      <c r="C321" t="s">
        <v>3014</v>
      </c>
      <c r="D321">
        <v>0</v>
      </c>
      <c r="E321">
        <v>2</v>
      </c>
      <c r="F321" s="21">
        <f>D321/SUM(D321:E321)</f>
        <v>0</v>
      </c>
    </row>
    <row r="322" spans="1:8" x14ac:dyDescent="0.25">
      <c r="A322" t="str">
        <f>B322&amp;C322</f>
        <v>1989Wichita State</v>
      </c>
      <c r="B322">
        <v>1989</v>
      </c>
      <c r="C322" t="s">
        <v>3024</v>
      </c>
      <c r="D322">
        <v>5</v>
      </c>
      <c r="E322">
        <v>1</v>
      </c>
      <c r="F322" s="21">
        <f>D322/SUM(D322:E322)</f>
        <v>0.83333333333333337</v>
      </c>
      <c r="G322" t="s">
        <v>30</v>
      </c>
      <c r="H322" s="1" t="s">
        <v>30</v>
      </c>
    </row>
    <row r="323" spans="1:8" x14ac:dyDescent="0.25">
      <c r="A323" t="str">
        <f>B323&amp;C323</f>
        <v>1989Texas</v>
      </c>
      <c r="B323">
        <v>1989</v>
      </c>
      <c r="C323" t="s">
        <v>2971</v>
      </c>
      <c r="D323">
        <v>3</v>
      </c>
      <c r="E323">
        <v>1</v>
      </c>
      <c r="F323" s="21">
        <f>D323/SUM(D323:E323)</f>
        <v>0.75</v>
      </c>
      <c r="G323" t="s">
        <v>30</v>
      </c>
    </row>
    <row r="324" spans="1:8" x14ac:dyDescent="0.25">
      <c r="A324" t="str">
        <f>B324&amp;C324</f>
        <v>1989Florida State</v>
      </c>
      <c r="B324">
        <v>1989</v>
      </c>
      <c r="C324" t="s">
        <v>2986</v>
      </c>
      <c r="D324">
        <v>2</v>
      </c>
      <c r="E324">
        <v>2</v>
      </c>
      <c r="F324" s="21">
        <f>D324/SUM(D324:E324)</f>
        <v>0.5</v>
      </c>
    </row>
    <row r="325" spans="1:8" x14ac:dyDescent="0.25">
      <c r="A325" t="str">
        <f>B325&amp;C325</f>
        <v>1989LSU</v>
      </c>
      <c r="B325">
        <v>1989</v>
      </c>
      <c r="C325" t="s">
        <v>2982</v>
      </c>
      <c r="D325">
        <v>2</v>
      </c>
      <c r="E325">
        <v>2</v>
      </c>
      <c r="F325" s="21">
        <f>D325/SUM(D325:E325)</f>
        <v>0.5</v>
      </c>
    </row>
    <row r="326" spans="1:8" x14ac:dyDescent="0.25">
      <c r="A326" t="str">
        <f>B326&amp;C326</f>
        <v>1989Arkansas</v>
      </c>
      <c r="B326">
        <v>1989</v>
      </c>
      <c r="C326" t="s">
        <v>2980</v>
      </c>
      <c r="D326">
        <v>1</v>
      </c>
      <c r="E326">
        <v>2</v>
      </c>
      <c r="F326" s="21">
        <f>D326/SUM(D326:E326)</f>
        <v>0.33333333333333331</v>
      </c>
    </row>
    <row r="327" spans="1:8" x14ac:dyDescent="0.25">
      <c r="A327" t="str">
        <f>B327&amp;C327</f>
        <v>1989Miami (FL)</v>
      </c>
      <c r="B327">
        <v>1989</v>
      </c>
      <c r="C327" t="s">
        <v>3001</v>
      </c>
      <c r="D327">
        <v>1</v>
      </c>
      <c r="E327">
        <v>2</v>
      </c>
      <c r="F327" s="21">
        <f>D327/SUM(D327:E327)</f>
        <v>0.33333333333333331</v>
      </c>
    </row>
    <row r="328" spans="1:8" x14ac:dyDescent="0.25">
      <c r="A328" t="str">
        <f>B328&amp;C328</f>
        <v>1989Long Beach State</v>
      </c>
      <c r="B328">
        <v>1989</v>
      </c>
      <c r="C328" t="s">
        <v>3023</v>
      </c>
      <c r="D328">
        <v>0</v>
      </c>
      <c r="E328">
        <v>2</v>
      </c>
      <c r="F328" s="21">
        <f>D328/SUM(D328:E328)</f>
        <v>0</v>
      </c>
    </row>
    <row r="329" spans="1:8" x14ac:dyDescent="0.25">
      <c r="A329" t="str">
        <f>B329&amp;C329</f>
        <v>1989North Carolina</v>
      </c>
      <c r="B329">
        <v>1989</v>
      </c>
      <c r="C329" t="s">
        <v>2973</v>
      </c>
      <c r="D329">
        <v>0</v>
      </c>
      <c r="E329">
        <v>2</v>
      </c>
      <c r="F329" s="21">
        <f>D329/SUM(D329:E329)</f>
        <v>0</v>
      </c>
    </row>
    <row r="330" spans="1:8" x14ac:dyDescent="0.25">
      <c r="A330" t="str">
        <f>B330&amp;C330</f>
        <v>1990Georgia</v>
      </c>
      <c r="B330">
        <v>1990</v>
      </c>
      <c r="C330" t="s">
        <v>382</v>
      </c>
      <c r="D330">
        <v>4</v>
      </c>
      <c r="E330">
        <v>1</v>
      </c>
      <c r="F330" s="21">
        <f>D330/SUM(D330:E330)</f>
        <v>0.8</v>
      </c>
      <c r="G330" t="s">
        <v>30</v>
      </c>
      <c r="H330" s="1" t="s">
        <v>30</v>
      </c>
    </row>
    <row r="331" spans="1:8" x14ac:dyDescent="0.25">
      <c r="A331" t="str">
        <f>B331&amp;C331</f>
        <v>1990Oklahoma State</v>
      </c>
      <c r="B331">
        <v>1990</v>
      </c>
      <c r="C331" t="s">
        <v>3003</v>
      </c>
      <c r="D331">
        <v>3</v>
      </c>
      <c r="E331">
        <v>1</v>
      </c>
      <c r="F331" s="21">
        <f>D331/SUM(D331:E331)</f>
        <v>0.75</v>
      </c>
      <c r="G331" t="s">
        <v>30</v>
      </c>
    </row>
    <row r="332" spans="1:8" x14ac:dyDescent="0.25">
      <c r="A332" t="str">
        <f>B332&amp;C332</f>
        <v>1990Stanford</v>
      </c>
      <c r="B332">
        <v>1990</v>
      </c>
      <c r="C332" t="s">
        <v>2990</v>
      </c>
      <c r="D332">
        <v>3</v>
      </c>
      <c r="E332">
        <v>2</v>
      </c>
      <c r="F332" s="21">
        <f>D332/SUM(D332:E332)</f>
        <v>0.6</v>
      </c>
    </row>
    <row r="333" spans="1:8" x14ac:dyDescent="0.25">
      <c r="A333" t="str">
        <f>B333&amp;C333</f>
        <v>1990LSU</v>
      </c>
      <c r="B333">
        <v>1990</v>
      </c>
      <c r="C333" t="s">
        <v>2982</v>
      </c>
      <c r="D333">
        <v>2</v>
      </c>
      <c r="E333">
        <v>2</v>
      </c>
      <c r="F333" s="21">
        <f>D333/SUM(D333:E333)</f>
        <v>0.5</v>
      </c>
    </row>
    <row r="334" spans="1:8" x14ac:dyDescent="0.25">
      <c r="A334" t="str">
        <f>B334&amp;C334</f>
        <v>1990Mississippi State</v>
      </c>
      <c r="B334">
        <v>1990</v>
      </c>
      <c r="C334" t="s">
        <v>2997</v>
      </c>
      <c r="D334">
        <v>1</v>
      </c>
      <c r="E334">
        <v>2</v>
      </c>
      <c r="F334" s="21">
        <f>D334/SUM(D334:E334)</f>
        <v>0.33333333333333331</v>
      </c>
    </row>
    <row r="335" spans="1:8" x14ac:dyDescent="0.25">
      <c r="A335" t="str">
        <f>B335&amp;C335</f>
        <v>1990Citadel</v>
      </c>
      <c r="B335">
        <v>1990</v>
      </c>
      <c r="C335" t="s">
        <v>3029</v>
      </c>
      <c r="D335">
        <v>1</v>
      </c>
      <c r="E335">
        <v>2</v>
      </c>
      <c r="F335" s="21">
        <f>D335/SUM(D335:E335)</f>
        <v>0.33333333333333331</v>
      </c>
    </row>
    <row r="336" spans="1:8" x14ac:dyDescent="0.25">
      <c r="A336" t="str">
        <f>B336&amp;C336</f>
        <v>1990CSU-Fullerton</v>
      </c>
      <c r="B336">
        <v>1990</v>
      </c>
      <c r="C336" t="s">
        <v>3000</v>
      </c>
      <c r="D336">
        <v>0</v>
      </c>
      <c r="E336">
        <v>2</v>
      </c>
      <c r="F336" s="21">
        <f>D336/SUM(D336:E336)</f>
        <v>0</v>
      </c>
    </row>
    <row r="337" spans="1:8" x14ac:dyDescent="0.25">
      <c r="A337" t="str">
        <f>B337&amp;C337</f>
        <v>1990Georgia Southern</v>
      </c>
      <c r="B337">
        <v>1990</v>
      </c>
      <c r="C337" t="s">
        <v>3028</v>
      </c>
      <c r="D337">
        <v>0</v>
      </c>
      <c r="E337">
        <v>2</v>
      </c>
      <c r="F337" s="21">
        <f>D337/SUM(D337:E337)</f>
        <v>0</v>
      </c>
    </row>
    <row r="338" spans="1:8" x14ac:dyDescent="0.25">
      <c r="A338" t="str">
        <f>B338&amp;C338</f>
        <v>1991LSU</v>
      </c>
      <c r="B338">
        <v>1991</v>
      </c>
      <c r="C338" t="s">
        <v>2982</v>
      </c>
      <c r="D338">
        <v>4</v>
      </c>
      <c r="E338">
        <v>0</v>
      </c>
      <c r="F338" s="21">
        <f>D338/SUM(D338:E338)</f>
        <v>1</v>
      </c>
      <c r="G338" t="s">
        <v>30</v>
      </c>
      <c r="H338" s="1" t="s">
        <v>30</v>
      </c>
    </row>
    <row r="339" spans="1:8" x14ac:dyDescent="0.25">
      <c r="A339" t="str">
        <f>B339&amp;C339</f>
        <v>1991Wichita State</v>
      </c>
      <c r="B339">
        <v>1991</v>
      </c>
      <c r="C339" t="s">
        <v>3024</v>
      </c>
      <c r="D339">
        <v>3</v>
      </c>
      <c r="E339">
        <v>1</v>
      </c>
      <c r="F339" s="21">
        <f>D339/SUM(D339:E339)</f>
        <v>0.75</v>
      </c>
      <c r="G339" t="s">
        <v>30</v>
      </c>
    </row>
    <row r="340" spans="1:8" x14ac:dyDescent="0.25">
      <c r="A340" t="str">
        <f>B340&amp;C340</f>
        <v>1991Creighton</v>
      </c>
      <c r="B340">
        <v>1991</v>
      </c>
      <c r="C340" t="s">
        <v>3027</v>
      </c>
      <c r="D340">
        <v>2</v>
      </c>
      <c r="E340">
        <v>2</v>
      </c>
      <c r="F340" s="21">
        <f>D340/SUM(D340:E340)</f>
        <v>0.5</v>
      </c>
    </row>
    <row r="341" spans="1:8" x14ac:dyDescent="0.25">
      <c r="A341" t="str">
        <f>B341&amp;C341</f>
        <v>1991Florida</v>
      </c>
      <c r="B341">
        <v>1991</v>
      </c>
      <c r="C341" t="s">
        <v>2987</v>
      </c>
      <c r="D341">
        <v>2</v>
      </c>
      <c r="E341">
        <v>2</v>
      </c>
      <c r="F341" s="21">
        <f>D341/SUM(D341:E341)</f>
        <v>0.5</v>
      </c>
    </row>
    <row r="342" spans="1:8" x14ac:dyDescent="0.25">
      <c r="A342" t="str">
        <f>B342&amp;C342</f>
        <v>1991Fresno State</v>
      </c>
      <c r="B342">
        <v>1991</v>
      </c>
      <c r="C342" t="s">
        <v>3014</v>
      </c>
      <c r="D342">
        <v>1</v>
      </c>
      <c r="E342">
        <v>2</v>
      </c>
      <c r="F342" s="21">
        <f>D342/SUM(D342:E342)</f>
        <v>0.33333333333333331</v>
      </c>
    </row>
    <row r="343" spans="1:8" x14ac:dyDescent="0.25">
      <c r="A343" t="str">
        <f>B343&amp;C343</f>
        <v>1991Long Beach State</v>
      </c>
      <c r="B343">
        <v>1991</v>
      </c>
      <c r="C343" t="s">
        <v>3023</v>
      </c>
      <c r="D343">
        <v>1</v>
      </c>
      <c r="E343">
        <v>2</v>
      </c>
      <c r="F343" s="21">
        <f>D343/SUM(D343:E343)</f>
        <v>0.33333333333333331</v>
      </c>
    </row>
    <row r="344" spans="1:8" x14ac:dyDescent="0.25">
      <c r="A344" t="str">
        <f>B344&amp;C344</f>
        <v>1991Clemson</v>
      </c>
      <c r="B344">
        <v>1991</v>
      </c>
      <c r="C344" t="s">
        <v>3011</v>
      </c>
      <c r="D344">
        <v>0</v>
      </c>
      <c r="E344">
        <v>2</v>
      </c>
      <c r="F344" s="21">
        <f>D344/SUM(D344:E344)</f>
        <v>0</v>
      </c>
    </row>
    <row r="345" spans="1:8" x14ac:dyDescent="0.25">
      <c r="A345" t="str">
        <f>B345&amp;C345</f>
        <v>1991Florida State</v>
      </c>
      <c r="B345">
        <v>1991</v>
      </c>
      <c r="C345" t="s">
        <v>2986</v>
      </c>
      <c r="D345">
        <v>0</v>
      </c>
      <c r="E345">
        <v>2</v>
      </c>
      <c r="F345" s="21">
        <f>D345/SUM(D345:E345)</f>
        <v>0</v>
      </c>
    </row>
    <row r="346" spans="1:8" x14ac:dyDescent="0.25">
      <c r="A346" t="str">
        <f>B346&amp;C346</f>
        <v>1992CSU-Fullerton</v>
      </c>
      <c r="B346">
        <v>1992</v>
      </c>
      <c r="C346" t="s">
        <v>3000</v>
      </c>
      <c r="D346">
        <v>4</v>
      </c>
      <c r="E346">
        <v>2</v>
      </c>
      <c r="F346" s="21">
        <f>D346/SUM(D346:E346)</f>
        <v>0.66666666666666663</v>
      </c>
      <c r="G346" t="s">
        <v>30</v>
      </c>
    </row>
    <row r="347" spans="1:8" x14ac:dyDescent="0.25">
      <c r="A347" t="str">
        <f>B347&amp;C347</f>
        <v>1992Pepperdine</v>
      </c>
      <c r="B347">
        <v>1992</v>
      </c>
      <c r="C347" t="s">
        <v>3026</v>
      </c>
      <c r="D347">
        <v>4</v>
      </c>
      <c r="E347">
        <v>0</v>
      </c>
      <c r="F347" s="21">
        <f>D347/SUM(D347:E347)</f>
        <v>1</v>
      </c>
      <c r="G347" t="s">
        <v>30</v>
      </c>
      <c r="H347" s="1" t="s">
        <v>30</v>
      </c>
    </row>
    <row r="348" spans="1:8" x14ac:dyDescent="0.25">
      <c r="A348" t="str">
        <f>B348&amp;C348</f>
        <v>1992Miami (FL)</v>
      </c>
      <c r="B348">
        <v>1992</v>
      </c>
      <c r="C348" t="s">
        <v>3001</v>
      </c>
      <c r="D348">
        <v>2</v>
      </c>
      <c r="E348">
        <v>2</v>
      </c>
      <c r="F348" s="21">
        <f>D348/SUM(D348:E348)</f>
        <v>0.5</v>
      </c>
    </row>
    <row r="349" spans="1:8" x14ac:dyDescent="0.25">
      <c r="A349" t="str">
        <f>B349&amp;C349</f>
        <v>1992Texas</v>
      </c>
      <c r="B349">
        <v>1992</v>
      </c>
      <c r="C349" t="s">
        <v>2971</v>
      </c>
      <c r="D349">
        <v>2</v>
      </c>
      <c r="E349">
        <v>2</v>
      </c>
      <c r="F349" s="21">
        <f>D349/SUM(D349:E349)</f>
        <v>0.5</v>
      </c>
    </row>
    <row r="350" spans="1:8" x14ac:dyDescent="0.25">
      <c r="A350" t="str">
        <f>B350&amp;C350</f>
        <v>1992Florida State</v>
      </c>
      <c r="B350">
        <v>1992</v>
      </c>
      <c r="C350" t="s">
        <v>2986</v>
      </c>
      <c r="D350">
        <v>1</v>
      </c>
      <c r="E350">
        <v>2</v>
      </c>
      <c r="F350" s="21">
        <f>D350/SUM(D350:E350)</f>
        <v>0.33333333333333331</v>
      </c>
    </row>
    <row r="351" spans="1:8" x14ac:dyDescent="0.25">
      <c r="A351" t="str">
        <f>B351&amp;C351</f>
        <v>1992Oklahoma</v>
      </c>
      <c r="B351">
        <v>1992</v>
      </c>
      <c r="C351" t="s">
        <v>2974</v>
      </c>
      <c r="D351">
        <v>1</v>
      </c>
      <c r="E351">
        <v>2</v>
      </c>
      <c r="F351" s="21">
        <f>D351/SUM(D351:E351)</f>
        <v>0.33333333333333331</v>
      </c>
    </row>
    <row r="352" spans="1:8" x14ac:dyDescent="0.25">
      <c r="A352" t="str">
        <f>B352&amp;C352</f>
        <v>1992California</v>
      </c>
      <c r="B352">
        <v>1992</v>
      </c>
      <c r="C352" t="s">
        <v>3009</v>
      </c>
      <c r="D352">
        <v>0</v>
      </c>
      <c r="E352">
        <v>2</v>
      </c>
      <c r="F352" s="21">
        <f>D352/SUM(D352:E352)</f>
        <v>0</v>
      </c>
    </row>
    <row r="353" spans="1:8" x14ac:dyDescent="0.25">
      <c r="A353" t="str">
        <f>B353&amp;C353</f>
        <v>1992Wichita State</v>
      </c>
      <c r="B353">
        <v>1992</v>
      </c>
      <c r="C353" t="s">
        <v>3024</v>
      </c>
      <c r="D353">
        <v>0</v>
      </c>
      <c r="E353">
        <v>2</v>
      </c>
      <c r="F353" s="21">
        <f>D353/SUM(D353:E353)</f>
        <v>0</v>
      </c>
    </row>
    <row r="354" spans="1:8" x14ac:dyDescent="0.25">
      <c r="A354" t="str">
        <f>B354&amp;C354</f>
        <v>1993LSU</v>
      </c>
      <c r="B354">
        <v>1993</v>
      </c>
      <c r="C354" t="s">
        <v>2982</v>
      </c>
      <c r="D354">
        <v>4</v>
      </c>
      <c r="E354">
        <v>1</v>
      </c>
      <c r="F354" s="21">
        <f>D354/SUM(D354:E354)</f>
        <v>0.8</v>
      </c>
      <c r="G354" t="s">
        <v>30</v>
      </c>
      <c r="H354" s="1" t="s">
        <v>30</v>
      </c>
    </row>
    <row r="355" spans="1:8" x14ac:dyDescent="0.25">
      <c r="A355" t="str">
        <f>B355&amp;C355</f>
        <v>1993Long Beach State</v>
      </c>
      <c r="B355">
        <v>1993</v>
      </c>
      <c r="C355" t="s">
        <v>3023</v>
      </c>
      <c r="D355">
        <v>3</v>
      </c>
      <c r="E355">
        <v>2</v>
      </c>
      <c r="F355" s="21">
        <f>D355/SUM(D355:E355)</f>
        <v>0.6</v>
      </c>
    </row>
    <row r="356" spans="1:8" x14ac:dyDescent="0.25">
      <c r="A356" t="str">
        <f>B356&amp;C356</f>
        <v>1993Wichita State</v>
      </c>
      <c r="B356">
        <v>1993</v>
      </c>
      <c r="C356" t="s">
        <v>3024</v>
      </c>
      <c r="D356">
        <v>3</v>
      </c>
      <c r="E356">
        <v>1</v>
      </c>
      <c r="F356" s="21">
        <f>D356/SUM(D356:E356)</f>
        <v>0.75</v>
      </c>
      <c r="G356" t="s">
        <v>30</v>
      </c>
    </row>
    <row r="357" spans="1:8" x14ac:dyDescent="0.25">
      <c r="A357" t="str">
        <f>B357&amp;C357</f>
        <v>1993Oklahoma State</v>
      </c>
      <c r="B357">
        <v>1993</v>
      </c>
      <c r="C357" t="s">
        <v>3003</v>
      </c>
      <c r="D357">
        <v>2</v>
      </c>
      <c r="E357">
        <v>2</v>
      </c>
      <c r="F357" s="21">
        <f>D357/SUM(D357:E357)</f>
        <v>0.5</v>
      </c>
    </row>
    <row r="358" spans="1:8" x14ac:dyDescent="0.25">
      <c r="A358" t="str">
        <f>B358&amp;C358</f>
        <v>1993Texas</v>
      </c>
      <c r="B358">
        <v>1993</v>
      </c>
      <c r="C358" t="s">
        <v>2971</v>
      </c>
      <c r="D358">
        <v>1</v>
      </c>
      <c r="E358">
        <v>2</v>
      </c>
      <c r="F358" s="21">
        <f>D358/SUM(D358:E358)</f>
        <v>0.33333333333333331</v>
      </c>
    </row>
    <row r="359" spans="1:8" x14ac:dyDescent="0.25">
      <c r="A359" t="str">
        <f>B359&amp;C359</f>
        <v>1993Texas A&amp;M</v>
      </c>
      <c r="B359">
        <v>1993</v>
      </c>
      <c r="C359" t="s">
        <v>2988</v>
      </c>
      <c r="D359">
        <v>1</v>
      </c>
      <c r="E359">
        <v>2</v>
      </c>
      <c r="F359" s="21">
        <f>D359/SUM(D359:E359)</f>
        <v>0.33333333333333331</v>
      </c>
    </row>
    <row r="360" spans="1:8" x14ac:dyDescent="0.25">
      <c r="A360" t="str">
        <f>B360&amp;C360</f>
        <v>1993Arizona State</v>
      </c>
      <c r="B360">
        <v>1993</v>
      </c>
      <c r="C360" t="s">
        <v>3010</v>
      </c>
      <c r="D360">
        <v>0</v>
      </c>
      <c r="E360">
        <v>2</v>
      </c>
      <c r="F360" s="21">
        <f>D360/SUM(D360:E360)</f>
        <v>0</v>
      </c>
    </row>
    <row r="361" spans="1:8" x14ac:dyDescent="0.25">
      <c r="A361" t="str">
        <f>B361&amp;C361</f>
        <v>1993Kansas</v>
      </c>
      <c r="B361">
        <v>1993</v>
      </c>
      <c r="C361" t="s">
        <v>3025</v>
      </c>
      <c r="D361">
        <v>0</v>
      </c>
      <c r="E361">
        <v>2</v>
      </c>
      <c r="F361" s="21">
        <f>D361/SUM(D361:E361)</f>
        <v>0</v>
      </c>
    </row>
    <row r="362" spans="1:8" x14ac:dyDescent="0.25">
      <c r="A362" t="str">
        <f>B362&amp;C362</f>
        <v>1994Oklahoma</v>
      </c>
      <c r="B362">
        <v>1994</v>
      </c>
      <c r="C362" t="s">
        <v>2974</v>
      </c>
      <c r="D362">
        <v>4</v>
      </c>
      <c r="E362">
        <v>0</v>
      </c>
      <c r="F362" s="21">
        <f>D362/SUM(D362:E362)</f>
        <v>1</v>
      </c>
      <c r="G362" t="s">
        <v>30</v>
      </c>
      <c r="H362" s="1" t="s">
        <v>30</v>
      </c>
    </row>
    <row r="363" spans="1:8" x14ac:dyDescent="0.25">
      <c r="A363" t="str">
        <f>B363&amp;C363</f>
        <v>1994Georgia Tech</v>
      </c>
      <c r="B363">
        <v>1994</v>
      </c>
      <c r="C363" t="s">
        <v>3015</v>
      </c>
      <c r="D363">
        <v>3</v>
      </c>
      <c r="E363">
        <v>1</v>
      </c>
      <c r="F363" s="21">
        <f>D363/SUM(D363:E363)</f>
        <v>0.75</v>
      </c>
      <c r="G363" t="s">
        <v>30</v>
      </c>
    </row>
    <row r="364" spans="1:8" x14ac:dyDescent="0.25">
      <c r="A364" t="str">
        <f>B364&amp;C364</f>
        <v>1994Arizona State</v>
      </c>
      <c r="B364">
        <v>1994</v>
      </c>
      <c r="C364" t="s">
        <v>3010</v>
      </c>
      <c r="D364">
        <v>2</v>
      </c>
      <c r="E364">
        <v>2</v>
      </c>
      <c r="F364" s="21">
        <f>D364/SUM(D364:E364)</f>
        <v>0.5</v>
      </c>
    </row>
    <row r="365" spans="1:8" x14ac:dyDescent="0.25">
      <c r="A365" t="str">
        <f>B365&amp;C365</f>
        <v>1994CSU-Fullerton</v>
      </c>
      <c r="B365">
        <v>1994</v>
      </c>
      <c r="C365" t="s">
        <v>3000</v>
      </c>
      <c r="D365">
        <v>2</v>
      </c>
      <c r="E365">
        <v>2</v>
      </c>
      <c r="F365" s="21">
        <f>D365/SUM(D365:E365)</f>
        <v>0.5</v>
      </c>
    </row>
    <row r="366" spans="1:8" x14ac:dyDescent="0.25">
      <c r="A366" t="str">
        <f>B366&amp;C366</f>
        <v>1994Florida State</v>
      </c>
      <c r="B366">
        <v>1994</v>
      </c>
      <c r="C366" t="s">
        <v>2986</v>
      </c>
      <c r="D366">
        <v>1</v>
      </c>
      <c r="E366">
        <v>2</v>
      </c>
      <c r="F366" s="21">
        <f>D366/SUM(D366:E366)</f>
        <v>0.33333333333333331</v>
      </c>
    </row>
    <row r="367" spans="1:8" x14ac:dyDescent="0.25">
      <c r="A367" t="str">
        <f>B367&amp;C367</f>
        <v>1994Miami (FL)</v>
      </c>
      <c r="B367">
        <v>1994</v>
      </c>
      <c r="C367" t="s">
        <v>3001</v>
      </c>
      <c r="D367">
        <v>1</v>
      </c>
      <c r="E367">
        <v>2</v>
      </c>
      <c r="F367" s="21">
        <f>D367/SUM(D367:E367)</f>
        <v>0.33333333333333331</v>
      </c>
    </row>
    <row r="368" spans="1:8" x14ac:dyDescent="0.25">
      <c r="A368" t="str">
        <f>B368&amp;C368</f>
        <v>1994Auburn</v>
      </c>
      <c r="B368">
        <v>1994</v>
      </c>
      <c r="C368" t="s">
        <v>2995</v>
      </c>
      <c r="D368">
        <v>0</v>
      </c>
      <c r="E368">
        <v>2</v>
      </c>
      <c r="F368" s="21">
        <f>D368/SUM(D368:E368)</f>
        <v>0</v>
      </c>
    </row>
    <row r="369" spans="1:8" x14ac:dyDescent="0.25">
      <c r="A369" t="str">
        <f>B369&amp;C369</f>
        <v>1994LSU</v>
      </c>
      <c r="B369">
        <v>1994</v>
      </c>
      <c r="C369" t="s">
        <v>2982</v>
      </c>
      <c r="D369">
        <v>0</v>
      </c>
      <c r="E369">
        <v>2</v>
      </c>
      <c r="F369" s="21">
        <f>D369/SUM(D369:E369)</f>
        <v>0</v>
      </c>
    </row>
    <row r="370" spans="1:8" x14ac:dyDescent="0.25">
      <c r="A370" t="str">
        <f>B370&amp;C370</f>
        <v>1995CSU-Fullerton</v>
      </c>
      <c r="B370">
        <v>1995</v>
      </c>
      <c r="C370" t="s">
        <v>3000</v>
      </c>
      <c r="D370">
        <v>4</v>
      </c>
      <c r="E370">
        <v>0</v>
      </c>
      <c r="F370" s="21">
        <f>D370/SUM(D370:E370)</f>
        <v>1</v>
      </c>
      <c r="G370" t="s">
        <v>30</v>
      </c>
      <c r="H370" s="1" t="s">
        <v>30</v>
      </c>
    </row>
    <row r="371" spans="1:8" x14ac:dyDescent="0.25">
      <c r="A371" t="str">
        <f>B371&amp;C371</f>
        <v>1995USC</v>
      </c>
      <c r="B371">
        <v>1995</v>
      </c>
      <c r="C371" t="s">
        <v>3020</v>
      </c>
      <c r="D371">
        <v>4</v>
      </c>
      <c r="E371">
        <v>2</v>
      </c>
      <c r="F371" s="21">
        <f>D371/SUM(D371:E371)</f>
        <v>0.66666666666666663</v>
      </c>
      <c r="G371" t="s">
        <v>30</v>
      </c>
    </row>
    <row r="372" spans="1:8" x14ac:dyDescent="0.25">
      <c r="A372" t="str">
        <f>B372&amp;C372</f>
        <v>1995Miami (FL)</v>
      </c>
      <c r="B372">
        <v>1995</v>
      </c>
      <c r="C372" t="s">
        <v>3001</v>
      </c>
      <c r="D372">
        <v>2</v>
      </c>
      <c r="E372">
        <v>2</v>
      </c>
      <c r="F372" s="21">
        <f>D372/SUM(D372:E372)</f>
        <v>0.5</v>
      </c>
    </row>
    <row r="373" spans="1:8" x14ac:dyDescent="0.25">
      <c r="A373" t="str">
        <f>B373&amp;C373</f>
        <v>1995Tennessee</v>
      </c>
      <c r="B373">
        <v>1995</v>
      </c>
      <c r="C373" t="s">
        <v>2989</v>
      </c>
      <c r="D373">
        <v>2</v>
      </c>
      <c r="E373">
        <v>2</v>
      </c>
      <c r="F373" s="21">
        <f>D373/SUM(D373:E373)</f>
        <v>0.5</v>
      </c>
    </row>
    <row r="374" spans="1:8" x14ac:dyDescent="0.25">
      <c r="A374" t="str">
        <f>B374&amp;C374</f>
        <v>1995Florida State</v>
      </c>
      <c r="B374">
        <v>1995</v>
      </c>
      <c r="C374" t="s">
        <v>2986</v>
      </c>
      <c r="D374">
        <v>1</v>
      </c>
      <c r="E374">
        <v>2</v>
      </c>
      <c r="F374" s="21">
        <f>D374/SUM(D374:E374)</f>
        <v>0.33333333333333331</v>
      </c>
    </row>
    <row r="375" spans="1:8" x14ac:dyDescent="0.25">
      <c r="A375" t="str">
        <f>B375&amp;C375</f>
        <v>1995Stanford</v>
      </c>
      <c r="B375">
        <v>1995</v>
      </c>
      <c r="C375" t="s">
        <v>2990</v>
      </c>
      <c r="D375">
        <v>1</v>
      </c>
      <c r="E375">
        <v>2</v>
      </c>
      <c r="F375" s="21">
        <f>D375/SUM(D375:E375)</f>
        <v>0.33333333333333331</v>
      </c>
    </row>
    <row r="376" spans="1:8" x14ac:dyDescent="0.25">
      <c r="A376" t="str">
        <f>B376&amp;C376</f>
        <v>1995Clemson</v>
      </c>
      <c r="B376">
        <v>1995</v>
      </c>
      <c r="C376" t="s">
        <v>3011</v>
      </c>
      <c r="D376">
        <v>0</v>
      </c>
      <c r="E376">
        <v>2</v>
      </c>
      <c r="F376" s="21">
        <f>D376/SUM(D376:E376)</f>
        <v>0</v>
      </c>
    </row>
    <row r="377" spans="1:8" x14ac:dyDescent="0.25">
      <c r="A377" t="str">
        <f>B377&amp;C377</f>
        <v>1995Oklahoma</v>
      </c>
      <c r="B377">
        <v>1995</v>
      </c>
      <c r="C377" t="s">
        <v>2974</v>
      </c>
      <c r="D377">
        <v>0</v>
      </c>
      <c r="E377">
        <v>2</v>
      </c>
      <c r="F377" s="21">
        <f>D377/SUM(D377:E377)</f>
        <v>0</v>
      </c>
    </row>
    <row r="378" spans="1:8" x14ac:dyDescent="0.25">
      <c r="A378" t="str">
        <f>B378&amp;C378</f>
        <v>1996LSU</v>
      </c>
      <c r="B378">
        <v>1996</v>
      </c>
      <c r="C378" t="s">
        <v>2982</v>
      </c>
      <c r="D378">
        <v>4</v>
      </c>
      <c r="E378">
        <v>0</v>
      </c>
      <c r="F378" s="21">
        <f>D378/SUM(D378:E378)</f>
        <v>1</v>
      </c>
      <c r="G378" t="s">
        <v>30</v>
      </c>
      <c r="H378" s="1" t="s">
        <v>30</v>
      </c>
    </row>
    <row r="379" spans="1:8" x14ac:dyDescent="0.25">
      <c r="A379" t="str">
        <f>B379&amp;C379</f>
        <v>1996Miami (FL)</v>
      </c>
      <c r="B379">
        <v>1996</v>
      </c>
      <c r="C379" t="s">
        <v>3001</v>
      </c>
      <c r="D379">
        <v>3</v>
      </c>
      <c r="E379">
        <v>1</v>
      </c>
      <c r="F379" s="21">
        <f>D379/SUM(D379:E379)</f>
        <v>0.75</v>
      </c>
      <c r="G379" t="s">
        <v>30</v>
      </c>
    </row>
    <row r="380" spans="1:8" x14ac:dyDescent="0.25">
      <c r="A380" t="str">
        <f>B380&amp;C380</f>
        <v>1996Clemson</v>
      </c>
      <c r="B380">
        <v>1996</v>
      </c>
      <c r="C380" t="s">
        <v>3011</v>
      </c>
      <c r="D380">
        <v>2</v>
      </c>
      <c r="E380">
        <v>2</v>
      </c>
      <c r="F380" s="21">
        <f>D380/SUM(D380:E380)</f>
        <v>0.5</v>
      </c>
    </row>
    <row r="381" spans="1:8" x14ac:dyDescent="0.25">
      <c r="A381" t="str">
        <f>B381&amp;C381</f>
        <v>1996Florida</v>
      </c>
      <c r="B381">
        <v>1996</v>
      </c>
      <c r="C381" t="s">
        <v>2987</v>
      </c>
      <c r="D381">
        <v>2</v>
      </c>
      <c r="E381">
        <v>2</v>
      </c>
      <c r="F381" s="21">
        <f>D381/SUM(D381:E381)</f>
        <v>0.5</v>
      </c>
    </row>
    <row r="382" spans="1:8" x14ac:dyDescent="0.25">
      <c r="A382" t="str">
        <f>B382&amp;C382</f>
        <v>1996Alabama</v>
      </c>
      <c r="B382">
        <v>1996</v>
      </c>
      <c r="C382" t="s">
        <v>2969</v>
      </c>
      <c r="D382">
        <v>1</v>
      </c>
      <c r="E382">
        <v>2</v>
      </c>
      <c r="F382" s="21">
        <f>D382/SUM(D382:E382)</f>
        <v>0.33333333333333331</v>
      </c>
    </row>
    <row r="383" spans="1:8" x14ac:dyDescent="0.25">
      <c r="A383" t="str">
        <f>B383&amp;C383</f>
        <v>1996Florida State</v>
      </c>
      <c r="B383">
        <v>1996</v>
      </c>
      <c r="C383" t="s">
        <v>2986</v>
      </c>
      <c r="D383">
        <v>1</v>
      </c>
      <c r="E383">
        <v>2</v>
      </c>
      <c r="F383" s="21">
        <f>D383/SUM(D383:E383)</f>
        <v>0.33333333333333331</v>
      </c>
    </row>
    <row r="384" spans="1:8" x14ac:dyDescent="0.25">
      <c r="A384" t="str">
        <f>B384&amp;C384</f>
        <v>1996Oklahoma State</v>
      </c>
      <c r="B384">
        <v>1996</v>
      </c>
      <c r="C384" t="s">
        <v>3003</v>
      </c>
      <c r="D384">
        <v>0</v>
      </c>
      <c r="E384">
        <v>2</v>
      </c>
      <c r="F384" s="21">
        <f>D384/SUM(D384:E384)</f>
        <v>0</v>
      </c>
    </row>
    <row r="385" spans="1:8" x14ac:dyDescent="0.25">
      <c r="A385" t="str">
        <f>B385&amp;C385</f>
        <v>1996Wichita State</v>
      </c>
      <c r="B385">
        <v>1996</v>
      </c>
      <c r="C385" t="s">
        <v>3024</v>
      </c>
      <c r="D385">
        <v>0</v>
      </c>
      <c r="E385">
        <v>2</v>
      </c>
      <c r="F385" s="21">
        <f>D385/SUM(D385:E385)</f>
        <v>0</v>
      </c>
    </row>
    <row r="386" spans="1:8" x14ac:dyDescent="0.25">
      <c r="A386" t="str">
        <f>B386&amp;C386</f>
        <v>1997Alabama</v>
      </c>
      <c r="B386">
        <v>1997</v>
      </c>
      <c r="C386" t="s">
        <v>2969</v>
      </c>
      <c r="D386">
        <v>4</v>
      </c>
      <c r="E386">
        <v>2</v>
      </c>
      <c r="F386" s="21">
        <f>D386/SUM(D386:E386)</f>
        <v>0.66666666666666663</v>
      </c>
      <c r="G386" t="s">
        <v>30</v>
      </c>
    </row>
    <row r="387" spans="1:8" x14ac:dyDescent="0.25">
      <c r="A387" t="str">
        <f>B387&amp;C387</f>
        <v>1997LSU</v>
      </c>
      <c r="B387">
        <v>1997</v>
      </c>
      <c r="C387" t="s">
        <v>2982</v>
      </c>
      <c r="D387">
        <v>4</v>
      </c>
      <c r="E387">
        <v>0</v>
      </c>
      <c r="F387" s="21">
        <f>D387/SUM(D387:E387)</f>
        <v>1</v>
      </c>
      <c r="G387" t="s">
        <v>30</v>
      </c>
      <c r="H387" s="1" t="s">
        <v>30</v>
      </c>
    </row>
    <row r="388" spans="1:8" x14ac:dyDescent="0.25">
      <c r="A388" t="str">
        <f>B388&amp;C388</f>
        <v>1997Miami (FL)</v>
      </c>
      <c r="B388">
        <v>1997</v>
      </c>
      <c r="C388" t="s">
        <v>3001</v>
      </c>
      <c r="D388">
        <v>2</v>
      </c>
      <c r="E388">
        <v>2</v>
      </c>
      <c r="F388" s="21">
        <f>D388/SUM(D388:E388)</f>
        <v>0.5</v>
      </c>
    </row>
    <row r="389" spans="1:8" x14ac:dyDescent="0.25">
      <c r="A389" t="str">
        <f>B389&amp;C389</f>
        <v>1997Stanford</v>
      </c>
      <c r="B389">
        <v>1997</v>
      </c>
      <c r="C389" t="s">
        <v>2990</v>
      </c>
      <c r="D389">
        <v>2</v>
      </c>
      <c r="E389">
        <v>2</v>
      </c>
      <c r="F389" s="21">
        <f>D389/SUM(D389:E389)</f>
        <v>0.5</v>
      </c>
    </row>
    <row r="390" spans="1:8" x14ac:dyDescent="0.25">
      <c r="A390" t="str">
        <f>B390&amp;C390</f>
        <v>1997Auburn</v>
      </c>
      <c r="B390">
        <v>1997</v>
      </c>
      <c r="C390" t="s">
        <v>2995</v>
      </c>
      <c r="D390">
        <v>1</v>
      </c>
      <c r="E390">
        <v>2</v>
      </c>
      <c r="F390" s="21">
        <f>D390/SUM(D390:E390)</f>
        <v>0.33333333333333331</v>
      </c>
    </row>
    <row r="391" spans="1:8" x14ac:dyDescent="0.25">
      <c r="A391" t="str">
        <f>B391&amp;C391</f>
        <v>1997Mississippi State</v>
      </c>
      <c r="B391">
        <v>1997</v>
      </c>
      <c r="C391" t="s">
        <v>2997</v>
      </c>
      <c r="D391">
        <v>1</v>
      </c>
      <c r="E391">
        <v>2</v>
      </c>
      <c r="F391" s="21">
        <f>D391/SUM(D391:E391)</f>
        <v>0.33333333333333331</v>
      </c>
    </row>
    <row r="392" spans="1:8" x14ac:dyDescent="0.25">
      <c r="A392" t="str">
        <f>B392&amp;C392</f>
        <v>1997Rice</v>
      </c>
      <c r="B392">
        <v>1997</v>
      </c>
      <c r="C392" t="s">
        <v>3013</v>
      </c>
      <c r="D392">
        <v>0</v>
      </c>
      <c r="E392">
        <v>2</v>
      </c>
      <c r="F392" s="21">
        <f>D392/SUM(D392:E392)</f>
        <v>0</v>
      </c>
    </row>
    <row r="393" spans="1:8" x14ac:dyDescent="0.25">
      <c r="A393" t="str">
        <f>B393&amp;C393</f>
        <v>1997UCLA</v>
      </c>
      <c r="B393">
        <v>1997</v>
      </c>
      <c r="C393" t="s">
        <v>2977</v>
      </c>
      <c r="D393">
        <v>0</v>
      </c>
      <c r="E393">
        <v>2</v>
      </c>
      <c r="F393" s="21">
        <f>D393/SUM(D393:E393)</f>
        <v>0</v>
      </c>
    </row>
    <row r="394" spans="1:8" x14ac:dyDescent="0.25">
      <c r="A394" t="str">
        <f>B394&amp;C394</f>
        <v>1998USC</v>
      </c>
      <c r="B394">
        <v>1998</v>
      </c>
      <c r="C394" t="s">
        <v>3020</v>
      </c>
      <c r="D394">
        <v>5</v>
      </c>
      <c r="E394">
        <v>1</v>
      </c>
      <c r="F394" s="21">
        <f>D394/SUM(D394:E394)</f>
        <v>0.83333333333333337</v>
      </c>
      <c r="G394" t="s">
        <v>30</v>
      </c>
      <c r="H394" s="1" t="s">
        <v>30</v>
      </c>
    </row>
    <row r="395" spans="1:8" x14ac:dyDescent="0.25">
      <c r="A395" t="str">
        <f>B395&amp;C395</f>
        <v>1998Arizona State</v>
      </c>
      <c r="B395">
        <v>1998</v>
      </c>
      <c r="C395" t="s">
        <v>3010</v>
      </c>
      <c r="D395">
        <v>3</v>
      </c>
      <c r="E395">
        <v>1</v>
      </c>
      <c r="F395" s="21">
        <f>D395/SUM(D395:E395)</f>
        <v>0.75</v>
      </c>
      <c r="G395" t="s">
        <v>30</v>
      </c>
    </row>
    <row r="396" spans="1:8" x14ac:dyDescent="0.25">
      <c r="A396" t="str">
        <f>B396&amp;C396</f>
        <v>1998Long Beach State</v>
      </c>
      <c r="B396">
        <v>1998</v>
      </c>
      <c r="C396" t="s">
        <v>3023</v>
      </c>
      <c r="D396">
        <v>2</v>
      </c>
      <c r="E396">
        <v>2</v>
      </c>
      <c r="F396" s="21">
        <f>D396/SUM(D396:E396)</f>
        <v>0.5</v>
      </c>
    </row>
    <row r="397" spans="1:8" x14ac:dyDescent="0.25">
      <c r="A397" t="str">
        <f>B397&amp;C397</f>
        <v>1998LSU</v>
      </c>
      <c r="B397">
        <v>1998</v>
      </c>
      <c r="C397" t="s">
        <v>2982</v>
      </c>
      <c r="D397">
        <v>2</v>
      </c>
      <c r="E397">
        <v>2</v>
      </c>
      <c r="F397" s="21">
        <f>D397/SUM(D397:E397)</f>
        <v>0.5</v>
      </c>
    </row>
    <row r="398" spans="1:8" x14ac:dyDescent="0.25">
      <c r="A398" t="str">
        <f>B398&amp;C398</f>
        <v>1998Miami (FL)</v>
      </c>
      <c r="B398">
        <v>1998</v>
      </c>
      <c r="C398" t="s">
        <v>3001</v>
      </c>
      <c r="D398">
        <v>1</v>
      </c>
      <c r="E398">
        <v>2</v>
      </c>
      <c r="F398" s="21">
        <f>D398/SUM(D398:E398)</f>
        <v>0.33333333333333331</v>
      </c>
    </row>
    <row r="399" spans="1:8" x14ac:dyDescent="0.25">
      <c r="A399" t="str">
        <f>B399&amp;C399</f>
        <v>1998Mississippi State</v>
      </c>
      <c r="B399">
        <v>1998</v>
      </c>
      <c r="C399" t="s">
        <v>2997</v>
      </c>
      <c r="D399">
        <v>1</v>
      </c>
      <c r="E399">
        <v>2</v>
      </c>
      <c r="F399" s="21">
        <f>D399/SUM(D399:E399)</f>
        <v>0.33333333333333331</v>
      </c>
    </row>
    <row r="400" spans="1:8" x14ac:dyDescent="0.25">
      <c r="A400" t="str">
        <f>B400&amp;C400</f>
        <v>1998Florida</v>
      </c>
      <c r="B400">
        <v>1998</v>
      </c>
      <c r="C400" t="s">
        <v>2987</v>
      </c>
      <c r="D400">
        <v>0</v>
      </c>
      <c r="E400">
        <v>2</v>
      </c>
      <c r="F400" s="21">
        <f>D400/SUM(D400:E400)</f>
        <v>0</v>
      </c>
    </row>
    <row r="401" spans="1:8" x14ac:dyDescent="0.25">
      <c r="A401" t="str">
        <f>B401&amp;C401</f>
        <v>1998Florida State</v>
      </c>
      <c r="B401">
        <v>1998</v>
      </c>
      <c r="C401" t="s">
        <v>2986</v>
      </c>
      <c r="D401">
        <v>0</v>
      </c>
      <c r="E401">
        <v>2</v>
      </c>
      <c r="F401" s="21">
        <f>D401/SUM(D401:E401)</f>
        <v>0</v>
      </c>
    </row>
    <row r="402" spans="1:8" x14ac:dyDescent="0.25">
      <c r="A402" t="str">
        <f>B402&amp;C402</f>
        <v>1999Florida State</v>
      </c>
      <c r="B402">
        <v>1999</v>
      </c>
      <c r="C402" t="s">
        <v>2986</v>
      </c>
      <c r="D402">
        <v>4</v>
      </c>
      <c r="E402">
        <v>2</v>
      </c>
      <c r="F402" s="21">
        <f>D402/SUM(D402:E402)</f>
        <v>0.66666666666666663</v>
      </c>
      <c r="G402" t="s">
        <v>30</v>
      </c>
    </row>
    <row r="403" spans="1:8" x14ac:dyDescent="0.25">
      <c r="A403" t="str">
        <f>B403&amp;C403</f>
        <v>1999Miami (FL)</v>
      </c>
      <c r="B403">
        <v>1999</v>
      </c>
      <c r="C403" t="s">
        <v>3001</v>
      </c>
      <c r="D403">
        <v>4</v>
      </c>
      <c r="E403">
        <v>0</v>
      </c>
      <c r="F403" s="21">
        <f>D403/SUM(D403:E403)</f>
        <v>1</v>
      </c>
      <c r="G403" t="s">
        <v>30</v>
      </c>
      <c r="H403" s="1" t="s">
        <v>30</v>
      </c>
    </row>
    <row r="404" spans="1:8" x14ac:dyDescent="0.25">
      <c r="A404" t="str">
        <f>B404&amp;C404</f>
        <v>1999Alabama</v>
      </c>
      <c r="B404">
        <v>1999</v>
      </c>
      <c r="C404" t="s">
        <v>2969</v>
      </c>
      <c r="D404">
        <v>2</v>
      </c>
      <c r="E404">
        <v>2</v>
      </c>
      <c r="F404" s="21">
        <f>D404/SUM(D404:E404)</f>
        <v>0.5</v>
      </c>
    </row>
    <row r="405" spans="1:8" x14ac:dyDescent="0.25">
      <c r="A405" t="str">
        <f>B405&amp;C405</f>
        <v>1999Stanford</v>
      </c>
      <c r="B405">
        <v>1999</v>
      </c>
      <c r="C405" t="s">
        <v>2990</v>
      </c>
      <c r="D405">
        <v>2</v>
      </c>
      <c r="E405">
        <v>2</v>
      </c>
      <c r="F405" s="21">
        <f>D405/SUM(D405:E405)</f>
        <v>0.5</v>
      </c>
    </row>
    <row r="406" spans="1:8" x14ac:dyDescent="0.25">
      <c r="A406" t="str">
        <f>B406&amp;C406</f>
        <v>1999CSU-Fullerton</v>
      </c>
      <c r="B406">
        <v>1999</v>
      </c>
      <c r="C406" t="s">
        <v>3000</v>
      </c>
      <c r="D406">
        <v>1</v>
      </c>
      <c r="E406">
        <v>2</v>
      </c>
      <c r="F406" s="21">
        <f>D406/SUM(D406:E406)</f>
        <v>0.33333333333333331</v>
      </c>
    </row>
    <row r="407" spans="1:8" x14ac:dyDescent="0.25">
      <c r="A407" t="str">
        <f>B407&amp;C407</f>
        <v>1999Rice</v>
      </c>
      <c r="B407">
        <v>1999</v>
      </c>
      <c r="C407" t="s">
        <v>3013</v>
      </c>
      <c r="D407">
        <v>1</v>
      </c>
      <c r="E407">
        <v>2</v>
      </c>
      <c r="F407" s="21">
        <f>D407/SUM(D407:E407)</f>
        <v>0.33333333333333331</v>
      </c>
    </row>
    <row r="408" spans="1:8" x14ac:dyDescent="0.25">
      <c r="A408" t="str">
        <f>B408&amp;C408</f>
        <v>1999Oklahoma State</v>
      </c>
      <c r="B408">
        <v>1999</v>
      </c>
      <c r="C408" t="s">
        <v>3003</v>
      </c>
      <c r="D408">
        <v>0</v>
      </c>
      <c r="E408">
        <v>2</v>
      </c>
      <c r="F408" s="21">
        <f>D408/SUM(D408:E408)</f>
        <v>0</v>
      </c>
    </row>
    <row r="409" spans="1:8" x14ac:dyDescent="0.25">
      <c r="A409" t="str">
        <f>B409&amp;C409</f>
        <v>1999Texas A&amp;M</v>
      </c>
      <c r="B409">
        <v>1999</v>
      </c>
      <c r="C409" t="s">
        <v>2988</v>
      </c>
      <c r="D409">
        <v>0</v>
      </c>
      <c r="E409">
        <v>2</v>
      </c>
      <c r="F409" s="21">
        <f>D409/SUM(D409:E409)</f>
        <v>0</v>
      </c>
    </row>
    <row r="410" spans="1:8" x14ac:dyDescent="0.25">
      <c r="A410" t="str">
        <f>B410&amp;C410</f>
        <v>2000LSU</v>
      </c>
      <c r="B410">
        <v>2000</v>
      </c>
      <c r="C410" t="s">
        <v>2982</v>
      </c>
      <c r="D410">
        <v>4</v>
      </c>
      <c r="E410">
        <v>0</v>
      </c>
      <c r="F410" s="21">
        <f>D410/SUM(D410:E410)</f>
        <v>1</v>
      </c>
      <c r="G410" t="s">
        <v>30</v>
      </c>
      <c r="H410" s="1" t="s">
        <v>30</v>
      </c>
    </row>
    <row r="411" spans="1:8" x14ac:dyDescent="0.25">
      <c r="A411" t="str">
        <f>B411&amp;C411</f>
        <v>2000Stanford</v>
      </c>
      <c r="B411">
        <v>2000</v>
      </c>
      <c r="C411" t="s">
        <v>2990</v>
      </c>
      <c r="D411">
        <v>3</v>
      </c>
      <c r="E411">
        <v>1</v>
      </c>
      <c r="F411" s="21">
        <f>D411/SUM(D411:E411)</f>
        <v>0.75</v>
      </c>
      <c r="G411" t="s">
        <v>30</v>
      </c>
    </row>
    <row r="412" spans="1:8" x14ac:dyDescent="0.25">
      <c r="A412" t="str">
        <f>B412&amp;C412</f>
        <v>2000Florida State</v>
      </c>
      <c r="B412">
        <v>2000</v>
      </c>
      <c r="C412" t="s">
        <v>2986</v>
      </c>
      <c r="D412">
        <v>2</v>
      </c>
      <c r="E412">
        <v>2</v>
      </c>
      <c r="F412" s="21">
        <f>D412/SUM(D412:E412)</f>
        <v>0.5</v>
      </c>
    </row>
    <row r="413" spans="1:8" x14ac:dyDescent="0.25">
      <c r="A413" t="str">
        <f>B413&amp;C413</f>
        <v>2000LA-Lafayette</v>
      </c>
      <c r="B413">
        <v>2000</v>
      </c>
      <c r="C413" t="s">
        <v>3022</v>
      </c>
      <c r="D413">
        <v>2</v>
      </c>
      <c r="E413">
        <v>2</v>
      </c>
      <c r="F413" s="21">
        <f>D413/SUM(D413:E413)</f>
        <v>0.5</v>
      </c>
    </row>
    <row r="414" spans="1:8" x14ac:dyDescent="0.25">
      <c r="A414" t="str">
        <f>B414&amp;C414</f>
        <v>2000Clemson</v>
      </c>
      <c r="B414">
        <v>2000</v>
      </c>
      <c r="C414" t="s">
        <v>3011</v>
      </c>
      <c r="D414">
        <v>1</v>
      </c>
      <c r="E414">
        <v>2</v>
      </c>
      <c r="F414" s="21">
        <f>D414/SUM(D414:E414)</f>
        <v>0.33333333333333331</v>
      </c>
    </row>
    <row r="415" spans="1:8" x14ac:dyDescent="0.25">
      <c r="A415" t="str">
        <f>B415&amp;C415</f>
        <v>2000USC</v>
      </c>
      <c r="B415">
        <v>2000</v>
      </c>
      <c r="C415" t="s">
        <v>3020</v>
      </c>
      <c r="D415">
        <v>1</v>
      </c>
      <c r="E415">
        <v>2</v>
      </c>
      <c r="F415" s="21">
        <f>D415/SUM(D415:E415)</f>
        <v>0.33333333333333331</v>
      </c>
    </row>
    <row r="416" spans="1:8" x14ac:dyDescent="0.25">
      <c r="A416" t="str">
        <f>B416&amp;C416</f>
        <v>2000San Jose State</v>
      </c>
      <c r="B416">
        <v>2000</v>
      </c>
      <c r="C416" t="s">
        <v>3021</v>
      </c>
      <c r="D416">
        <v>0</v>
      </c>
      <c r="E416">
        <v>2</v>
      </c>
      <c r="F416" s="21">
        <f>D416/SUM(D416:E416)</f>
        <v>0</v>
      </c>
    </row>
    <row r="417" spans="1:8" x14ac:dyDescent="0.25">
      <c r="A417" t="str">
        <f>B417&amp;C417</f>
        <v>2000Texas</v>
      </c>
      <c r="B417">
        <v>2000</v>
      </c>
      <c r="C417" t="s">
        <v>2971</v>
      </c>
      <c r="D417">
        <v>0</v>
      </c>
      <c r="E417">
        <v>2</v>
      </c>
      <c r="F417" s="21">
        <f>D417/SUM(D417:E417)</f>
        <v>0</v>
      </c>
    </row>
    <row r="418" spans="1:8" x14ac:dyDescent="0.25">
      <c r="A418" t="str">
        <f>B418&amp;C418</f>
        <v>2001Miami (FL)</v>
      </c>
      <c r="B418">
        <v>2001</v>
      </c>
      <c r="C418" t="s">
        <v>3001</v>
      </c>
      <c r="D418">
        <v>4</v>
      </c>
      <c r="E418">
        <v>0</v>
      </c>
      <c r="F418" s="21">
        <f>D418/SUM(D418:E418)</f>
        <v>1</v>
      </c>
      <c r="G418" t="s">
        <v>30</v>
      </c>
      <c r="H418" s="1" t="s">
        <v>30</v>
      </c>
    </row>
    <row r="419" spans="1:8" x14ac:dyDescent="0.25">
      <c r="A419" t="str">
        <f>B419&amp;C419</f>
        <v>2001Stanford</v>
      </c>
      <c r="B419">
        <v>2001</v>
      </c>
      <c r="C419" t="s">
        <v>2990</v>
      </c>
      <c r="D419">
        <v>3</v>
      </c>
      <c r="E419">
        <v>1</v>
      </c>
      <c r="F419" s="21">
        <f>D419/SUM(D419:E419)</f>
        <v>0.75</v>
      </c>
      <c r="G419" t="s">
        <v>30</v>
      </c>
    </row>
    <row r="420" spans="1:8" x14ac:dyDescent="0.25">
      <c r="A420" t="str">
        <f>B420&amp;C420</f>
        <v>2001CSU-Fullerton</v>
      </c>
      <c r="B420">
        <v>2001</v>
      </c>
      <c r="C420" t="s">
        <v>3000</v>
      </c>
      <c r="D420">
        <v>2</v>
      </c>
      <c r="E420">
        <v>2</v>
      </c>
      <c r="F420" s="21">
        <f>D420/SUM(D420:E420)</f>
        <v>0.5</v>
      </c>
    </row>
    <row r="421" spans="1:8" x14ac:dyDescent="0.25">
      <c r="A421" t="str">
        <f>B421&amp;C421</f>
        <v>2001Tennessee</v>
      </c>
      <c r="B421">
        <v>2001</v>
      </c>
      <c r="C421" t="s">
        <v>2989</v>
      </c>
      <c r="D421">
        <v>2</v>
      </c>
      <c r="E421">
        <v>2</v>
      </c>
      <c r="F421" s="21">
        <f>D421/SUM(D421:E421)</f>
        <v>0.5</v>
      </c>
    </row>
    <row r="422" spans="1:8" x14ac:dyDescent="0.25">
      <c r="A422" t="str">
        <f>B422&amp;C422</f>
        <v>2001USC</v>
      </c>
      <c r="B422">
        <v>2001</v>
      </c>
      <c r="C422" t="s">
        <v>3020</v>
      </c>
      <c r="D422">
        <v>1</v>
      </c>
      <c r="E422">
        <v>2</v>
      </c>
      <c r="F422" s="21">
        <f>D422/SUM(D422:E422)</f>
        <v>0.33333333333333331</v>
      </c>
    </row>
    <row r="423" spans="1:8" x14ac:dyDescent="0.25">
      <c r="A423" t="str">
        <f>B423&amp;C423</f>
        <v>2001Tulane</v>
      </c>
      <c r="B423">
        <v>2001</v>
      </c>
      <c r="C423" t="s">
        <v>3016</v>
      </c>
      <c r="D423">
        <v>1</v>
      </c>
      <c r="E423">
        <v>2</v>
      </c>
      <c r="F423" s="21">
        <f>D423/SUM(D423:E423)</f>
        <v>0.33333333333333331</v>
      </c>
    </row>
    <row r="424" spans="1:8" x14ac:dyDescent="0.25">
      <c r="A424" t="str">
        <f>B424&amp;C424</f>
        <v>2001Georgia</v>
      </c>
      <c r="B424">
        <v>2001</v>
      </c>
      <c r="C424" t="s">
        <v>382</v>
      </c>
      <c r="D424">
        <v>0</v>
      </c>
      <c r="E424">
        <v>2</v>
      </c>
      <c r="F424" s="21">
        <f>D424/SUM(D424:E424)</f>
        <v>0</v>
      </c>
    </row>
    <row r="425" spans="1:8" x14ac:dyDescent="0.25">
      <c r="A425" t="str">
        <f>B425&amp;C425</f>
        <v>2001Nebraska</v>
      </c>
      <c r="B425">
        <v>2001</v>
      </c>
      <c r="C425" t="s">
        <v>3017</v>
      </c>
      <c r="D425">
        <v>0</v>
      </c>
      <c r="E425">
        <v>2</v>
      </c>
      <c r="F425" s="21">
        <f>D425/SUM(D425:E425)</f>
        <v>0</v>
      </c>
    </row>
    <row r="426" spans="1:8" x14ac:dyDescent="0.25">
      <c r="A426" t="str">
        <f>B426&amp;C426</f>
        <v>2002South Carolina</v>
      </c>
      <c r="B426">
        <v>2002</v>
      </c>
      <c r="C426" t="s">
        <v>3008</v>
      </c>
      <c r="D426">
        <v>4</v>
      </c>
      <c r="E426">
        <v>2</v>
      </c>
      <c r="F426" s="21">
        <f>D426/SUM(D426:E426)</f>
        <v>0.66666666666666663</v>
      </c>
      <c r="G426" t="s">
        <v>30</v>
      </c>
    </row>
    <row r="427" spans="1:8" x14ac:dyDescent="0.25">
      <c r="A427" t="str">
        <f>B427&amp;C427</f>
        <v>2002Texas</v>
      </c>
      <c r="B427">
        <v>2002</v>
      </c>
      <c r="C427" t="s">
        <v>2971</v>
      </c>
      <c r="D427">
        <v>4</v>
      </c>
      <c r="E427">
        <v>0</v>
      </c>
      <c r="F427" s="21">
        <f>D427/SUM(D427:E427)</f>
        <v>1</v>
      </c>
      <c r="G427" t="s">
        <v>30</v>
      </c>
      <c r="H427" s="1" t="s">
        <v>30</v>
      </c>
    </row>
    <row r="428" spans="1:8" x14ac:dyDescent="0.25">
      <c r="A428" t="str">
        <f>B428&amp;C428</f>
        <v>2002Clemson</v>
      </c>
      <c r="B428">
        <v>2002</v>
      </c>
      <c r="C428" t="s">
        <v>3011</v>
      </c>
      <c r="D428">
        <v>2</v>
      </c>
      <c r="E428">
        <v>2</v>
      </c>
      <c r="F428" s="21">
        <f>D428/SUM(D428:E428)</f>
        <v>0.5</v>
      </c>
    </row>
    <row r="429" spans="1:8" x14ac:dyDescent="0.25">
      <c r="A429" t="str">
        <f>B429&amp;C429</f>
        <v>2002Stanford</v>
      </c>
      <c r="B429">
        <v>2002</v>
      </c>
      <c r="C429" t="s">
        <v>2990</v>
      </c>
      <c r="D429">
        <v>2</v>
      </c>
      <c r="E429">
        <v>2</v>
      </c>
      <c r="F429" s="21">
        <f>D429/SUM(D429:E429)</f>
        <v>0.5</v>
      </c>
    </row>
    <row r="430" spans="1:8" x14ac:dyDescent="0.25">
      <c r="A430" t="str">
        <f>B430&amp;C430</f>
        <v>2002Georgia Tech</v>
      </c>
      <c r="B430">
        <v>2002</v>
      </c>
      <c r="C430" t="s">
        <v>3015</v>
      </c>
      <c r="D430">
        <v>1</v>
      </c>
      <c r="E430">
        <v>2</v>
      </c>
      <c r="F430" s="21">
        <f>D430/SUM(D430:E430)</f>
        <v>0.33333333333333331</v>
      </c>
    </row>
    <row r="431" spans="1:8" x14ac:dyDescent="0.25">
      <c r="A431" t="str">
        <f>B431&amp;C431</f>
        <v>2002Notre Dame</v>
      </c>
      <c r="B431">
        <v>2002</v>
      </c>
      <c r="C431" t="s">
        <v>2994</v>
      </c>
      <c r="D431">
        <v>1</v>
      </c>
      <c r="E431">
        <v>2</v>
      </c>
      <c r="F431" s="21">
        <f>D431/SUM(D431:E431)</f>
        <v>0.33333333333333331</v>
      </c>
    </row>
    <row r="432" spans="1:8" x14ac:dyDescent="0.25">
      <c r="A432" t="str">
        <f>B432&amp;C432</f>
        <v>2002Nebraska</v>
      </c>
      <c r="B432">
        <v>2002</v>
      </c>
      <c r="C432" t="s">
        <v>3017</v>
      </c>
      <c r="D432">
        <v>0</v>
      </c>
      <c r="E432">
        <v>2</v>
      </c>
      <c r="F432" s="21">
        <f>D432/SUM(D432:E432)</f>
        <v>0</v>
      </c>
    </row>
    <row r="433" spans="1:8" x14ac:dyDescent="0.25">
      <c r="A433" t="str">
        <f>B433&amp;C433</f>
        <v>2002Rice</v>
      </c>
      <c r="B433">
        <v>2002</v>
      </c>
      <c r="C433" t="s">
        <v>3013</v>
      </c>
      <c r="D433">
        <v>0</v>
      </c>
      <c r="E433">
        <v>2</v>
      </c>
      <c r="F433" s="21">
        <f>D433/SUM(D433:E433)</f>
        <v>0</v>
      </c>
    </row>
    <row r="434" spans="1:8" x14ac:dyDescent="0.25">
      <c r="A434" t="str">
        <f>B434&amp;C434</f>
        <v>2003Rice</v>
      </c>
      <c r="B434">
        <v>2003</v>
      </c>
      <c r="C434" t="s">
        <v>3013</v>
      </c>
      <c r="D434">
        <v>5</v>
      </c>
      <c r="E434">
        <v>1</v>
      </c>
      <c r="F434" s="21">
        <f>D434/SUM(D434:E434)</f>
        <v>0.83333333333333337</v>
      </c>
      <c r="G434" t="s">
        <v>30</v>
      </c>
      <c r="H434" s="1" t="s">
        <v>30</v>
      </c>
    </row>
    <row r="435" spans="1:8" x14ac:dyDescent="0.25">
      <c r="A435" t="str">
        <f>B435&amp;C435</f>
        <v>2003Stanford</v>
      </c>
      <c r="B435">
        <v>2003</v>
      </c>
      <c r="C435" t="s">
        <v>2990</v>
      </c>
      <c r="D435">
        <v>5</v>
      </c>
      <c r="E435">
        <v>3</v>
      </c>
      <c r="F435" s="21">
        <f>D435/SUM(D435:E435)</f>
        <v>0.625</v>
      </c>
      <c r="G435" t="s">
        <v>30</v>
      </c>
    </row>
    <row r="436" spans="1:8" x14ac:dyDescent="0.25">
      <c r="A436" t="str">
        <f>B436&amp;C436</f>
        <v>2003CSU-Fullerton</v>
      </c>
      <c r="B436">
        <v>2003</v>
      </c>
      <c r="C436" t="s">
        <v>3000</v>
      </c>
      <c r="D436">
        <v>2</v>
      </c>
      <c r="E436">
        <v>2</v>
      </c>
      <c r="F436" s="21">
        <f>D436/SUM(D436:E436)</f>
        <v>0.5</v>
      </c>
    </row>
    <row r="437" spans="1:8" x14ac:dyDescent="0.25">
      <c r="A437" t="str">
        <f>B437&amp;C437</f>
        <v>2003Texas</v>
      </c>
      <c r="B437">
        <v>2003</v>
      </c>
      <c r="C437" t="s">
        <v>2971</v>
      </c>
      <c r="D437">
        <v>2</v>
      </c>
      <c r="E437">
        <v>2</v>
      </c>
      <c r="F437" s="21">
        <f>D437/SUM(D437:E437)</f>
        <v>0.5</v>
      </c>
    </row>
    <row r="438" spans="1:8" x14ac:dyDescent="0.25">
      <c r="A438" t="str">
        <f>B438&amp;C438</f>
        <v>2003Miami (FL)</v>
      </c>
      <c r="B438">
        <v>2003</v>
      </c>
      <c r="C438" t="s">
        <v>3001</v>
      </c>
      <c r="D438">
        <v>1</v>
      </c>
      <c r="E438">
        <v>2</v>
      </c>
      <c r="F438" s="21">
        <f>D438/SUM(D438:E438)</f>
        <v>0.33333333333333331</v>
      </c>
    </row>
    <row r="439" spans="1:8" x14ac:dyDescent="0.25">
      <c r="A439" t="str">
        <f>B439&amp;C439</f>
        <v>2003South Carolina</v>
      </c>
      <c r="B439">
        <v>2003</v>
      </c>
      <c r="C439" t="s">
        <v>3008</v>
      </c>
      <c r="D439">
        <v>1</v>
      </c>
      <c r="E439">
        <v>2</v>
      </c>
      <c r="F439" s="21">
        <f>D439/SUM(D439:E439)</f>
        <v>0.33333333333333331</v>
      </c>
    </row>
    <row r="440" spans="1:8" x14ac:dyDescent="0.25">
      <c r="A440" t="str">
        <f>B440&amp;C440</f>
        <v>2003LSU</v>
      </c>
      <c r="B440">
        <v>2003</v>
      </c>
      <c r="C440" t="s">
        <v>2982</v>
      </c>
      <c r="D440">
        <v>0</v>
      </c>
      <c r="E440">
        <v>2</v>
      </c>
      <c r="F440" s="21">
        <f>D440/SUM(D440:E440)</f>
        <v>0</v>
      </c>
    </row>
    <row r="441" spans="1:8" x14ac:dyDescent="0.25">
      <c r="A441" t="str">
        <f>B441&amp;C441</f>
        <v>2003Missouri State</v>
      </c>
      <c r="B441">
        <v>2003</v>
      </c>
      <c r="C441" t="s">
        <v>3019</v>
      </c>
      <c r="D441">
        <v>0</v>
      </c>
      <c r="E441">
        <v>2</v>
      </c>
      <c r="F441" s="21">
        <f>D441/SUM(D441:E441)</f>
        <v>0</v>
      </c>
    </row>
    <row r="442" spans="1:8" x14ac:dyDescent="0.25">
      <c r="A442" t="str">
        <f>B442&amp;C442</f>
        <v>2004CSU-Fullerton</v>
      </c>
      <c r="B442">
        <v>2004</v>
      </c>
      <c r="C442" t="s">
        <v>3000</v>
      </c>
      <c r="D442">
        <v>5</v>
      </c>
      <c r="E442">
        <v>1</v>
      </c>
      <c r="F442" s="21">
        <f>D442/SUM(D442:E442)</f>
        <v>0.83333333333333337</v>
      </c>
      <c r="G442" t="s">
        <v>30</v>
      </c>
      <c r="H442" s="1" t="s">
        <v>30</v>
      </c>
    </row>
    <row r="443" spans="1:8" x14ac:dyDescent="0.25">
      <c r="A443" t="str">
        <f>B443&amp;C443</f>
        <v>2004South Carolina</v>
      </c>
      <c r="B443">
        <v>2004</v>
      </c>
      <c r="C443" t="s">
        <v>3008</v>
      </c>
      <c r="D443">
        <v>3</v>
      </c>
      <c r="E443">
        <v>2</v>
      </c>
      <c r="F443" s="21">
        <f>D443/SUM(D443:E443)</f>
        <v>0.6</v>
      </c>
    </row>
    <row r="444" spans="1:8" x14ac:dyDescent="0.25">
      <c r="A444" t="str">
        <f>B444&amp;C444</f>
        <v>2004Texas</v>
      </c>
      <c r="B444">
        <v>2004</v>
      </c>
      <c r="C444" t="s">
        <v>2971</v>
      </c>
      <c r="D444">
        <v>3</v>
      </c>
      <c r="E444">
        <v>2</v>
      </c>
      <c r="F444" s="21">
        <f>D444/SUM(D444:E444)</f>
        <v>0.6</v>
      </c>
      <c r="G444" t="s">
        <v>30</v>
      </c>
    </row>
    <row r="445" spans="1:8" x14ac:dyDescent="0.25">
      <c r="A445" t="str">
        <f>B445&amp;C445</f>
        <v>2004Georgia</v>
      </c>
      <c r="B445">
        <v>2004</v>
      </c>
      <c r="C445" t="s">
        <v>382</v>
      </c>
      <c r="D445">
        <v>2</v>
      </c>
      <c r="E445">
        <v>2</v>
      </c>
      <c r="F445" s="21">
        <f>D445/SUM(D445:E445)</f>
        <v>0.5</v>
      </c>
    </row>
    <row r="446" spans="1:8" x14ac:dyDescent="0.25">
      <c r="A446" t="str">
        <f>B446&amp;C446</f>
        <v>2004Arizona</v>
      </c>
      <c r="B446">
        <v>2004</v>
      </c>
      <c r="C446" t="s">
        <v>2976</v>
      </c>
      <c r="D446">
        <v>1</v>
      </c>
      <c r="E446">
        <v>2</v>
      </c>
      <c r="F446" s="21">
        <f>D446/SUM(D446:E446)</f>
        <v>0.33333333333333331</v>
      </c>
    </row>
    <row r="447" spans="1:8" x14ac:dyDescent="0.25">
      <c r="A447" t="str">
        <f>B447&amp;C447</f>
        <v>2004Miami (FL)</v>
      </c>
      <c r="B447">
        <v>2004</v>
      </c>
      <c r="C447" t="s">
        <v>3001</v>
      </c>
      <c r="D447">
        <v>1</v>
      </c>
      <c r="E447">
        <v>2</v>
      </c>
      <c r="F447" s="21">
        <f>D447/SUM(D447:E447)</f>
        <v>0.33333333333333331</v>
      </c>
    </row>
    <row r="448" spans="1:8" x14ac:dyDescent="0.25">
      <c r="A448" t="str">
        <f>B448&amp;C448</f>
        <v>2004Arkansas</v>
      </c>
      <c r="B448">
        <v>2004</v>
      </c>
      <c r="C448" t="s">
        <v>2980</v>
      </c>
      <c r="D448">
        <v>0</v>
      </c>
      <c r="E448">
        <v>2</v>
      </c>
      <c r="F448" s="21">
        <f>D448/SUM(D448:E448)</f>
        <v>0</v>
      </c>
    </row>
    <row r="449" spans="1:8" x14ac:dyDescent="0.25">
      <c r="A449" t="str">
        <f>B449&amp;C449</f>
        <v>2004LSU</v>
      </c>
      <c r="B449">
        <v>2004</v>
      </c>
      <c r="C449" t="s">
        <v>2982</v>
      </c>
      <c r="D449">
        <v>0</v>
      </c>
      <c r="E449">
        <v>2</v>
      </c>
      <c r="F449" s="21">
        <f>D449/SUM(D449:E449)</f>
        <v>0</v>
      </c>
    </row>
    <row r="450" spans="1:8" x14ac:dyDescent="0.25">
      <c r="A450" t="str">
        <f>B450&amp;C450</f>
        <v>2005Texas</v>
      </c>
      <c r="B450">
        <v>2005</v>
      </c>
      <c r="C450" t="s">
        <v>2971</v>
      </c>
      <c r="D450">
        <v>5</v>
      </c>
      <c r="E450">
        <v>0</v>
      </c>
      <c r="F450" s="21">
        <f>D450/SUM(D450:E450)</f>
        <v>1</v>
      </c>
      <c r="G450" t="s">
        <v>30</v>
      </c>
      <c r="H450" s="1" t="s">
        <v>30</v>
      </c>
    </row>
    <row r="451" spans="1:8" x14ac:dyDescent="0.25">
      <c r="A451" t="str">
        <f>B451&amp;C451</f>
        <v>2005Arizona State</v>
      </c>
      <c r="B451">
        <v>2005</v>
      </c>
      <c r="C451" t="s">
        <v>3010</v>
      </c>
      <c r="D451">
        <v>3</v>
      </c>
      <c r="E451">
        <v>2</v>
      </c>
      <c r="F451" s="21">
        <f>D451/SUM(D451:E451)</f>
        <v>0.6</v>
      </c>
    </row>
    <row r="452" spans="1:8" x14ac:dyDescent="0.25">
      <c r="A452" t="str">
        <f>B452&amp;C452</f>
        <v>2005Florida</v>
      </c>
      <c r="B452">
        <v>2005</v>
      </c>
      <c r="C452" t="s">
        <v>2987</v>
      </c>
      <c r="D452">
        <v>3</v>
      </c>
      <c r="E452">
        <v>3</v>
      </c>
      <c r="F452" s="21">
        <f>D452/SUM(D452:E452)</f>
        <v>0.5</v>
      </c>
      <c r="G452" t="s">
        <v>30</v>
      </c>
    </row>
    <row r="453" spans="1:8" x14ac:dyDescent="0.25">
      <c r="A453" t="str">
        <f>B453&amp;C453</f>
        <v>2005Baylor</v>
      </c>
      <c r="B453">
        <v>2005</v>
      </c>
      <c r="C453" t="s">
        <v>3018</v>
      </c>
      <c r="D453">
        <v>2</v>
      </c>
      <c r="E453">
        <v>2</v>
      </c>
      <c r="F453" s="21">
        <f>D453/SUM(D453:E453)</f>
        <v>0.5</v>
      </c>
    </row>
    <row r="454" spans="1:8" x14ac:dyDescent="0.25">
      <c r="A454" t="str">
        <f>B454&amp;C454</f>
        <v>2005Nebraska</v>
      </c>
      <c r="B454">
        <v>2005</v>
      </c>
      <c r="C454" t="s">
        <v>3017</v>
      </c>
      <c r="D454">
        <v>1</v>
      </c>
      <c r="E454">
        <v>2</v>
      </c>
      <c r="F454" s="21">
        <f>D454/SUM(D454:E454)</f>
        <v>0.33333333333333331</v>
      </c>
    </row>
    <row r="455" spans="1:8" x14ac:dyDescent="0.25">
      <c r="A455" t="str">
        <f>B455&amp;C455</f>
        <v>2005Tulane</v>
      </c>
      <c r="B455">
        <v>2005</v>
      </c>
      <c r="C455" t="s">
        <v>3016</v>
      </c>
      <c r="D455">
        <v>1</v>
      </c>
      <c r="E455">
        <v>2</v>
      </c>
      <c r="F455" s="21">
        <f>D455/SUM(D455:E455)</f>
        <v>0.33333333333333331</v>
      </c>
    </row>
    <row r="456" spans="1:8" x14ac:dyDescent="0.25">
      <c r="A456" t="str">
        <f>B456&amp;C456</f>
        <v>2005Oregon State</v>
      </c>
      <c r="B456">
        <v>2005</v>
      </c>
      <c r="C456" t="s">
        <v>2978</v>
      </c>
      <c r="D456">
        <v>0</v>
      </c>
      <c r="E456">
        <v>2</v>
      </c>
      <c r="F456" s="21">
        <f>D456/SUM(D456:E456)</f>
        <v>0</v>
      </c>
    </row>
    <row r="457" spans="1:8" x14ac:dyDescent="0.25">
      <c r="A457" t="str">
        <f>B457&amp;C457</f>
        <v>2005Tennessee</v>
      </c>
      <c r="B457">
        <v>2005</v>
      </c>
      <c r="C457" t="s">
        <v>2989</v>
      </c>
      <c r="D457">
        <v>0</v>
      </c>
      <c r="E457">
        <v>2</v>
      </c>
      <c r="F457" s="21">
        <f>D457/SUM(D457:E457)</f>
        <v>0</v>
      </c>
    </row>
    <row r="458" spans="1:8" x14ac:dyDescent="0.25">
      <c r="A458" t="str">
        <f>B458&amp;C458</f>
        <v>2006Oregon State</v>
      </c>
      <c r="B458">
        <v>2006</v>
      </c>
      <c r="C458" t="s">
        <v>2978</v>
      </c>
      <c r="D458">
        <v>6</v>
      </c>
      <c r="E458">
        <v>2</v>
      </c>
      <c r="F458" s="21">
        <f>D458/SUM(D458:E458)</f>
        <v>0.75</v>
      </c>
      <c r="G458" t="s">
        <v>30</v>
      </c>
      <c r="H458" s="1" t="s">
        <v>30</v>
      </c>
    </row>
    <row r="459" spans="1:8" x14ac:dyDescent="0.25">
      <c r="A459" t="str">
        <f>B459&amp;C459</f>
        <v>2006North Carolina</v>
      </c>
      <c r="B459">
        <v>2006</v>
      </c>
      <c r="C459" t="s">
        <v>2973</v>
      </c>
      <c r="D459">
        <v>4</v>
      </c>
      <c r="E459">
        <v>2</v>
      </c>
      <c r="F459" s="21">
        <f>D459/SUM(D459:E459)</f>
        <v>0.66666666666666663</v>
      </c>
      <c r="G459" t="s">
        <v>30</v>
      </c>
    </row>
    <row r="460" spans="1:8" x14ac:dyDescent="0.25">
      <c r="A460" t="str">
        <f>B460&amp;C460</f>
        <v>2006CSU-Fullerton</v>
      </c>
      <c r="B460">
        <v>2006</v>
      </c>
      <c r="C460" t="s">
        <v>3000</v>
      </c>
      <c r="D460">
        <v>2</v>
      </c>
      <c r="E460">
        <v>2</v>
      </c>
      <c r="F460" s="21">
        <f>D460/SUM(D460:E460)</f>
        <v>0.5</v>
      </c>
    </row>
    <row r="461" spans="1:8" x14ac:dyDescent="0.25">
      <c r="A461" t="str">
        <f>B461&amp;C461</f>
        <v>2006Rice</v>
      </c>
      <c r="B461">
        <v>2006</v>
      </c>
      <c r="C461" t="s">
        <v>3013</v>
      </c>
      <c r="D461">
        <v>2</v>
      </c>
      <c r="E461">
        <v>2</v>
      </c>
      <c r="F461" s="21">
        <f>D461/SUM(D461:E461)</f>
        <v>0.5</v>
      </c>
    </row>
    <row r="462" spans="1:8" x14ac:dyDescent="0.25">
      <c r="A462" t="str">
        <f>B462&amp;C462</f>
        <v>2006Clemson</v>
      </c>
      <c r="B462">
        <v>2006</v>
      </c>
      <c r="C462" t="s">
        <v>3011</v>
      </c>
      <c r="D462">
        <v>1</v>
      </c>
      <c r="E462">
        <v>2</v>
      </c>
      <c r="F462" s="21">
        <f>D462/SUM(D462:E462)</f>
        <v>0.33333333333333331</v>
      </c>
    </row>
    <row r="463" spans="1:8" x14ac:dyDescent="0.25">
      <c r="A463" t="str">
        <f>B463&amp;C463</f>
        <v>2006Miami (FL)</v>
      </c>
      <c r="B463">
        <v>2006</v>
      </c>
      <c r="C463" t="s">
        <v>3001</v>
      </c>
      <c r="D463">
        <v>1</v>
      </c>
      <c r="E463">
        <v>2</v>
      </c>
      <c r="F463" s="21">
        <f>D463/SUM(D463:E463)</f>
        <v>0.33333333333333331</v>
      </c>
    </row>
    <row r="464" spans="1:8" x14ac:dyDescent="0.25">
      <c r="A464" t="str">
        <f>B464&amp;C464</f>
        <v>2006Georgia</v>
      </c>
      <c r="B464">
        <v>2006</v>
      </c>
      <c r="C464" t="s">
        <v>382</v>
      </c>
      <c r="D464">
        <v>0</v>
      </c>
      <c r="E464">
        <v>2</v>
      </c>
      <c r="F464" s="21">
        <f>D464/SUM(D464:E464)</f>
        <v>0</v>
      </c>
    </row>
    <row r="465" spans="1:8" x14ac:dyDescent="0.25">
      <c r="A465" t="str">
        <f>B465&amp;C465</f>
        <v>2006Georgia Tech</v>
      </c>
      <c r="B465">
        <v>2006</v>
      </c>
      <c r="C465" t="s">
        <v>3015</v>
      </c>
      <c r="D465">
        <v>0</v>
      </c>
      <c r="E465">
        <v>2</v>
      </c>
      <c r="F465" s="21">
        <f>D465/SUM(D465:E465)</f>
        <v>0</v>
      </c>
    </row>
    <row r="466" spans="1:8" x14ac:dyDescent="0.25">
      <c r="A466" t="str">
        <f>B466&amp;C466</f>
        <v>2007Oregon State</v>
      </c>
      <c r="B466">
        <v>2007</v>
      </c>
      <c r="C466" t="s">
        <v>2978</v>
      </c>
      <c r="D466">
        <v>5</v>
      </c>
      <c r="E466">
        <v>0</v>
      </c>
      <c r="F466" s="21">
        <f>D466/SUM(D466:E466)</f>
        <v>1</v>
      </c>
      <c r="G466" t="s">
        <v>30</v>
      </c>
      <c r="H466" s="1" t="s">
        <v>30</v>
      </c>
    </row>
    <row r="467" spans="1:8" x14ac:dyDescent="0.25">
      <c r="A467" t="str">
        <f>B467&amp;C467</f>
        <v>2007North Carolina</v>
      </c>
      <c r="B467">
        <v>2007</v>
      </c>
      <c r="C467" t="s">
        <v>2973</v>
      </c>
      <c r="D467">
        <v>4</v>
      </c>
      <c r="E467">
        <v>3</v>
      </c>
      <c r="F467" s="21">
        <f>D467/SUM(D467:E467)</f>
        <v>0.5714285714285714</v>
      </c>
      <c r="G467" t="s">
        <v>30</v>
      </c>
    </row>
    <row r="468" spans="1:8" x14ac:dyDescent="0.25">
      <c r="A468" t="str">
        <f>B468&amp;C468</f>
        <v>2007Rice</v>
      </c>
      <c r="B468">
        <v>2007</v>
      </c>
      <c r="C468" t="s">
        <v>3013</v>
      </c>
      <c r="D468">
        <v>2</v>
      </c>
      <c r="E468">
        <v>2</v>
      </c>
      <c r="F468" s="21">
        <f>D468/SUM(D468:E468)</f>
        <v>0.5</v>
      </c>
    </row>
    <row r="469" spans="1:8" x14ac:dyDescent="0.25">
      <c r="A469" t="str">
        <f>B469&amp;C469</f>
        <v>2007UC Irvine</v>
      </c>
      <c r="B469">
        <v>2007</v>
      </c>
      <c r="C469" t="s">
        <v>3004</v>
      </c>
      <c r="D469">
        <v>2</v>
      </c>
      <c r="E469">
        <v>2</v>
      </c>
      <c r="F469" s="21">
        <f>D469/SUM(D469:E469)</f>
        <v>0.5</v>
      </c>
    </row>
    <row r="470" spans="1:8" x14ac:dyDescent="0.25">
      <c r="A470" t="str">
        <f>B470&amp;C470</f>
        <v>2007Arizona State</v>
      </c>
      <c r="B470">
        <v>2007</v>
      </c>
      <c r="C470" t="s">
        <v>3010</v>
      </c>
      <c r="D470">
        <v>1</v>
      </c>
      <c r="E470">
        <v>2</v>
      </c>
      <c r="F470" s="21">
        <f>D470/SUM(D470:E470)</f>
        <v>0.33333333333333331</v>
      </c>
    </row>
    <row r="471" spans="1:8" x14ac:dyDescent="0.25">
      <c r="A471" t="str">
        <f>B471&amp;C471</f>
        <v>2007Louisville</v>
      </c>
      <c r="B471">
        <v>2007</v>
      </c>
      <c r="C471" t="s">
        <v>2979</v>
      </c>
      <c r="D471">
        <v>1</v>
      </c>
      <c r="E471">
        <v>2</v>
      </c>
      <c r="F471" s="21">
        <f>D471/SUM(D471:E471)</f>
        <v>0.33333333333333331</v>
      </c>
    </row>
    <row r="472" spans="1:8" x14ac:dyDescent="0.25">
      <c r="A472" t="str">
        <f>B472&amp;C472</f>
        <v>2007CSU-Fullerton</v>
      </c>
      <c r="B472">
        <v>2007</v>
      </c>
      <c r="C472" t="s">
        <v>3000</v>
      </c>
      <c r="D472">
        <v>0</v>
      </c>
      <c r="E472">
        <v>2</v>
      </c>
      <c r="F472" s="21">
        <f>D472/SUM(D472:E472)</f>
        <v>0</v>
      </c>
    </row>
    <row r="473" spans="1:8" x14ac:dyDescent="0.25">
      <c r="A473" t="str">
        <f>B473&amp;C473</f>
        <v>2007Mississippi State</v>
      </c>
      <c r="B473">
        <v>2007</v>
      </c>
      <c r="C473" t="s">
        <v>2997</v>
      </c>
      <c r="D473">
        <v>0</v>
      </c>
      <c r="E473">
        <v>2</v>
      </c>
      <c r="F473" s="21">
        <f>D473/SUM(D473:E473)</f>
        <v>0</v>
      </c>
    </row>
    <row r="474" spans="1:8" x14ac:dyDescent="0.25">
      <c r="A474" t="str">
        <f>B474&amp;C474</f>
        <v>2008Fresno State</v>
      </c>
      <c r="B474">
        <v>2008</v>
      </c>
      <c r="C474" t="s">
        <v>3014</v>
      </c>
      <c r="D474">
        <v>5</v>
      </c>
      <c r="E474">
        <v>2</v>
      </c>
      <c r="F474" s="21">
        <f>D474/SUM(D474:E474)</f>
        <v>0.7142857142857143</v>
      </c>
      <c r="G474" t="s">
        <v>30</v>
      </c>
      <c r="H474" s="1" t="s">
        <v>30</v>
      </c>
    </row>
    <row r="475" spans="1:8" x14ac:dyDescent="0.25">
      <c r="A475" t="str">
        <f>B475&amp;C475</f>
        <v>2008Georgia</v>
      </c>
      <c r="B475">
        <v>2008</v>
      </c>
      <c r="C475" t="s">
        <v>382</v>
      </c>
      <c r="D475">
        <v>4</v>
      </c>
      <c r="E475">
        <v>2</v>
      </c>
      <c r="F475" s="21">
        <f>D475/SUM(D475:E475)</f>
        <v>0.66666666666666663</v>
      </c>
      <c r="G475" t="s">
        <v>30</v>
      </c>
    </row>
    <row r="476" spans="1:8" x14ac:dyDescent="0.25">
      <c r="A476" t="str">
        <f>B476&amp;C476</f>
        <v>2008North Carolina</v>
      </c>
      <c r="B476">
        <v>2008</v>
      </c>
      <c r="C476" t="s">
        <v>2973</v>
      </c>
      <c r="D476">
        <v>3</v>
      </c>
      <c r="E476">
        <v>2</v>
      </c>
      <c r="F476" s="21">
        <f>D476/SUM(D476:E476)</f>
        <v>0.6</v>
      </c>
    </row>
    <row r="477" spans="1:8" x14ac:dyDescent="0.25">
      <c r="A477" t="str">
        <f>B477&amp;C477</f>
        <v>2008Stanford</v>
      </c>
      <c r="B477">
        <v>2008</v>
      </c>
      <c r="C477" t="s">
        <v>2990</v>
      </c>
      <c r="D477">
        <v>2</v>
      </c>
      <c r="E477">
        <v>2</v>
      </c>
      <c r="F477" s="21">
        <f>D477/SUM(D477:E477)</f>
        <v>0.5</v>
      </c>
    </row>
    <row r="478" spans="1:8" x14ac:dyDescent="0.25">
      <c r="A478" t="str">
        <f>B478&amp;C478</f>
        <v>2008LSU</v>
      </c>
      <c r="B478">
        <v>2008</v>
      </c>
      <c r="C478" t="s">
        <v>2982</v>
      </c>
      <c r="D478">
        <v>1</v>
      </c>
      <c r="E478">
        <v>2</v>
      </c>
      <c r="F478" s="21">
        <f>D478/SUM(D478:E478)</f>
        <v>0.33333333333333331</v>
      </c>
    </row>
    <row r="479" spans="1:8" x14ac:dyDescent="0.25">
      <c r="A479" t="str">
        <f>B479&amp;C479</f>
        <v>2008Miami (FL)</v>
      </c>
      <c r="B479">
        <v>2008</v>
      </c>
      <c r="C479" t="s">
        <v>3001</v>
      </c>
      <c r="D479">
        <v>1</v>
      </c>
      <c r="E479">
        <v>2</v>
      </c>
      <c r="F479" s="21">
        <f>D479/SUM(D479:E479)</f>
        <v>0.33333333333333331</v>
      </c>
    </row>
    <row r="480" spans="1:8" x14ac:dyDescent="0.25">
      <c r="A480" t="str">
        <f>B480&amp;C480</f>
        <v>2008Florida State</v>
      </c>
      <c r="B480">
        <v>2008</v>
      </c>
      <c r="C480" t="s">
        <v>2986</v>
      </c>
      <c r="D480">
        <v>0</v>
      </c>
      <c r="E480">
        <v>2</v>
      </c>
      <c r="F480" s="21">
        <f>D480/SUM(D480:E480)</f>
        <v>0</v>
      </c>
    </row>
    <row r="481" spans="1:8" x14ac:dyDescent="0.25">
      <c r="A481" t="str">
        <f>B481&amp;C481</f>
        <v>2008Rice</v>
      </c>
      <c r="B481">
        <v>2008</v>
      </c>
      <c r="C481" t="s">
        <v>3013</v>
      </c>
      <c r="D481">
        <v>0</v>
      </c>
      <c r="E481">
        <v>2</v>
      </c>
      <c r="F481" s="21">
        <f>D481/SUM(D481:E481)</f>
        <v>0</v>
      </c>
    </row>
    <row r="482" spans="1:8" x14ac:dyDescent="0.25">
      <c r="A482" t="str">
        <f>B482&amp;C482</f>
        <v>2009LSU</v>
      </c>
      <c r="B482">
        <v>2009</v>
      </c>
      <c r="C482" t="s">
        <v>2982</v>
      </c>
      <c r="D482">
        <v>5</v>
      </c>
      <c r="E482">
        <v>1</v>
      </c>
      <c r="F482" s="21">
        <f>D482/SUM(D482:E482)</f>
        <v>0.83333333333333337</v>
      </c>
      <c r="G482" t="s">
        <v>30</v>
      </c>
      <c r="H482" s="1" t="s">
        <v>30</v>
      </c>
    </row>
    <row r="483" spans="1:8" x14ac:dyDescent="0.25">
      <c r="A483" t="str">
        <f>B483&amp;C483</f>
        <v>2009Texas</v>
      </c>
      <c r="B483">
        <v>2009</v>
      </c>
      <c r="C483" t="s">
        <v>2971</v>
      </c>
      <c r="D483">
        <v>4</v>
      </c>
      <c r="E483">
        <v>2</v>
      </c>
      <c r="F483" s="21">
        <f>D483/SUM(D483:E483)</f>
        <v>0.66666666666666663</v>
      </c>
      <c r="G483" t="s">
        <v>30</v>
      </c>
    </row>
    <row r="484" spans="1:8" x14ac:dyDescent="0.25">
      <c r="A484" t="str">
        <f>B484&amp;C484</f>
        <v>2009Arizona State</v>
      </c>
      <c r="B484">
        <v>2009</v>
      </c>
      <c r="C484" t="s">
        <v>3010</v>
      </c>
      <c r="D484">
        <v>2</v>
      </c>
      <c r="E484">
        <v>2</v>
      </c>
      <c r="F484" s="21">
        <f>D484/SUM(D484:E484)</f>
        <v>0.5</v>
      </c>
    </row>
    <row r="485" spans="1:8" x14ac:dyDescent="0.25">
      <c r="A485" t="str">
        <f>B485&amp;C485</f>
        <v>2009Arkansas</v>
      </c>
      <c r="B485">
        <v>2009</v>
      </c>
      <c r="C485" t="s">
        <v>2980</v>
      </c>
      <c r="D485">
        <v>2</v>
      </c>
      <c r="E485">
        <v>2</v>
      </c>
      <c r="F485" s="21">
        <f>D485/SUM(D485:E485)</f>
        <v>0.5</v>
      </c>
    </row>
    <row r="486" spans="1:8" x14ac:dyDescent="0.25">
      <c r="A486" t="str">
        <f>B486&amp;C486</f>
        <v>2009North Carolina</v>
      </c>
      <c r="B486">
        <v>2009</v>
      </c>
      <c r="C486" t="s">
        <v>2973</v>
      </c>
      <c r="D486">
        <v>1</v>
      </c>
      <c r="E486">
        <v>2</v>
      </c>
      <c r="F486" s="21">
        <f>D486/SUM(D486:E486)</f>
        <v>0.33333333333333331</v>
      </c>
    </row>
    <row r="487" spans="1:8" x14ac:dyDescent="0.25">
      <c r="A487" t="str">
        <f>B487&amp;C487</f>
        <v>2009Virginia</v>
      </c>
      <c r="B487">
        <v>2009</v>
      </c>
      <c r="C487" t="s">
        <v>2983</v>
      </c>
      <c r="D487">
        <v>1</v>
      </c>
      <c r="E487">
        <v>2</v>
      </c>
      <c r="F487" s="21">
        <f>D487/SUM(D487:E487)</f>
        <v>0.33333333333333331</v>
      </c>
    </row>
    <row r="488" spans="1:8" x14ac:dyDescent="0.25">
      <c r="A488" t="str">
        <f>B488&amp;C488</f>
        <v>2009CSU-Fullerton</v>
      </c>
      <c r="B488">
        <v>2009</v>
      </c>
      <c r="C488" t="s">
        <v>3000</v>
      </c>
      <c r="D488">
        <v>0</v>
      </c>
      <c r="E488">
        <v>2</v>
      </c>
      <c r="F488" s="21">
        <f>D488/SUM(D488:E488)</f>
        <v>0</v>
      </c>
    </row>
    <row r="489" spans="1:8" x14ac:dyDescent="0.25">
      <c r="A489" t="str">
        <f>B489&amp;C489</f>
        <v>2009Southern Mississippi</v>
      </c>
      <c r="B489">
        <v>2009</v>
      </c>
      <c r="C489" t="s">
        <v>3012</v>
      </c>
      <c r="D489">
        <v>0</v>
      </c>
      <c r="E489">
        <v>2</v>
      </c>
      <c r="F489" s="21">
        <f>D489/SUM(D489:E489)</f>
        <v>0</v>
      </c>
    </row>
    <row r="490" spans="1:8" x14ac:dyDescent="0.25">
      <c r="A490" t="str">
        <f>B490&amp;C490</f>
        <v>2010South Carolina</v>
      </c>
      <c r="B490">
        <v>2010</v>
      </c>
      <c r="C490" t="s">
        <v>3008</v>
      </c>
      <c r="D490">
        <v>6</v>
      </c>
      <c r="E490">
        <v>1</v>
      </c>
      <c r="F490" s="21">
        <f>D490/SUM(D490:E490)</f>
        <v>0.8571428571428571</v>
      </c>
      <c r="G490" t="s">
        <v>30</v>
      </c>
      <c r="H490" s="1" t="s">
        <v>30</v>
      </c>
    </row>
    <row r="491" spans="1:8" x14ac:dyDescent="0.25">
      <c r="A491" t="str">
        <f>B491&amp;C491</f>
        <v>2010TCU</v>
      </c>
      <c r="B491">
        <v>2010</v>
      </c>
      <c r="C491" t="s">
        <v>2993</v>
      </c>
      <c r="D491">
        <v>3</v>
      </c>
      <c r="E491">
        <v>2</v>
      </c>
      <c r="F491" s="21">
        <f>D491/SUM(D491:E491)</f>
        <v>0.6</v>
      </c>
    </row>
    <row r="492" spans="1:8" x14ac:dyDescent="0.25">
      <c r="A492" t="str">
        <f>B492&amp;C492</f>
        <v>2010UCLA</v>
      </c>
      <c r="B492">
        <v>2010</v>
      </c>
      <c r="C492" t="s">
        <v>2977</v>
      </c>
      <c r="D492">
        <v>3</v>
      </c>
      <c r="E492">
        <v>3</v>
      </c>
      <c r="F492" s="21">
        <f>D492/SUM(D492:E492)</f>
        <v>0.5</v>
      </c>
      <c r="G492" t="s">
        <v>30</v>
      </c>
    </row>
    <row r="493" spans="1:8" x14ac:dyDescent="0.25">
      <c r="A493" t="str">
        <f>B493&amp;C493</f>
        <v>2010Clemson</v>
      </c>
      <c r="B493">
        <v>2010</v>
      </c>
      <c r="C493" t="s">
        <v>3011</v>
      </c>
      <c r="D493">
        <v>2</v>
      </c>
      <c r="E493">
        <v>2</v>
      </c>
      <c r="F493" s="21">
        <f>D493/SUM(D493:E493)</f>
        <v>0.5</v>
      </c>
    </row>
    <row r="494" spans="1:8" x14ac:dyDescent="0.25">
      <c r="A494" t="str">
        <f>B494&amp;C494</f>
        <v>2010Florida State</v>
      </c>
      <c r="B494">
        <v>2010</v>
      </c>
      <c r="C494" t="s">
        <v>2986</v>
      </c>
      <c r="D494">
        <v>1</v>
      </c>
      <c r="E494">
        <v>2</v>
      </c>
      <c r="F494" s="21">
        <f>D494/SUM(D494:E494)</f>
        <v>0.33333333333333331</v>
      </c>
    </row>
    <row r="495" spans="1:8" x14ac:dyDescent="0.25">
      <c r="A495" t="str">
        <f>B495&amp;C495</f>
        <v>2010Oklahoma</v>
      </c>
      <c r="B495">
        <v>2010</v>
      </c>
      <c r="C495" t="s">
        <v>2974</v>
      </c>
      <c r="D495">
        <v>1</v>
      </c>
      <c r="E495">
        <v>2</v>
      </c>
      <c r="F495" s="21">
        <f>D495/SUM(D495:E495)</f>
        <v>0.33333333333333331</v>
      </c>
    </row>
    <row r="496" spans="1:8" x14ac:dyDescent="0.25">
      <c r="A496" t="str">
        <f>B496&amp;C496</f>
        <v>2010Arizona State</v>
      </c>
      <c r="B496">
        <v>2010</v>
      </c>
      <c r="C496" t="s">
        <v>3010</v>
      </c>
      <c r="D496">
        <v>0</v>
      </c>
      <c r="E496">
        <v>2</v>
      </c>
      <c r="F496" s="21">
        <f>D496/SUM(D496:E496)</f>
        <v>0</v>
      </c>
    </row>
    <row r="497" spans="1:8" x14ac:dyDescent="0.25">
      <c r="A497" t="str">
        <f>B497&amp;C497</f>
        <v>2010Florida</v>
      </c>
      <c r="B497">
        <v>2010</v>
      </c>
      <c r="C497" t="s">
        <v>2987</v>
      </c>
      <c r="D497">
        <v>0</v>
      </c>
      <c r="E497">
        <v>2</v>
      </c>
      <c r="F497" s="21">
        <f>D497/SUM(D497:E497)</f>
        <v>0</v>
      </c>
    </row>
    <row r="498" spans="1:8" x14ac:dyDescent="0.25">
      <c r="A498" t="str">
        <f>B498&amp;C498</f>
        <v>2011South Carolina</v>
      </c>
      <c r="B498">
        <v>2011</v>
      </c>
      <c r="C498" t="s">
        <v>3008</v>
      </c>
      <c r="D498">
        <v>5</v>
      </c>
      <c r="E498">
        <v>0</v>
      </c>
      <c r="F498" s="21">
        <f>D498/SUM(D498:E498)</f>
        <v>1</v>
      </c>
      <c r="G498" t="s">
        <v>30</v>
      </c>
      <c r="H498" s="1" t="s">
        <v>30</v>
      </c>
    </row>
    <row r="499" spans="1:8" x14ac:dyDescent="0.25">
      <c r="A499" t="str">
        <f>B499&amp;C499</f>
        <v>2011Florida</v>
      </c>
      <c r="B499">
        <v>2011</v>
      </c>
      <c r="C499" t="s">
        <v>2987</v>
      </c>
      <c r="D499">
        <v>3</v>
      </c>
      <c r="E499">
        <v>2</v>
      </c>
      <c r="F499" s="21">
        <f>D499/SUM(D499:E499)</f>
        <v>0.6</v>
      </c>
      <c r="G499" t="s">
        <v>30</v>
      </c>
    </row>
    <row r="500" spans="1:8" x14ac:dyDescent="0.25">
      <c r="A500" t="str">
        <f>B500&amp;C500</f>
        <v>2011Vanderbilt</v>
      </c>
      <c r="B500">
        <v>2011</v>
      </c>
      <c r="C500" t="s">
        <v>2996</v>
      </c>
      <c r="D500">
        <v>2</v>
      </c>
      <c r="E500">
        <v>2</v>
      </c>
      <c r="F500" s="21">
        <f>D500/SUM(D500:E500)</f>
        <v>0.5</v>
      </c>
    </row>
    <row r="501" spans="1:8" x14ac:dyDescent="0.25">
      <c r="A501" t="str">
        <f>B501&amp;C501</f>
        <v>2011Virginia</v>
      </c>
      <c r="B501">
        <v>2011</v>
      </c>
      <c r="C501" t="s">
        <v>2983</v>
      </c>
      <c r="D501">
        <v>2</v>
      </c>
      <c r="E501">
        <v>2</v>
      </c>
      <c r="F501" s="21">
        <f>D501/SUM(D501:E501)</f>
        <v>0.5</v>
      </c>
    </row>
    <row r="502" spans="1:8" x14ac:dyDescent="0.25">
      <c r="A502" t="str">
        <f>B502&amp;C502</f>
        <v>2011California</v>
      </c>
      <c r="B502">
        <v>2011</v>
      </c>
      <c r="C502" t="s">
        <v>3009</v>
      </c>
      <c r="D502">
        <v>1</v>
      </c>
      <c r="E502">
        <v>2</v>
      </c>
      <c r="F502" s="21">
        <f>D502/SUM(D502:E502)</f>
        <v>0.33333333333333331</v>
      </c>
    </row>
    <row r="503" spans="1:8" x14ac:dyDescent="0.25">
      <c r="A503" t="str">
        <f>B503&amp;C503</f>
        <v>2011North Carolina</v>
      </c>
      <c r="B503">
        <v>2011</v>
      </c>
      <c r="C503" t="s">
        <v>2973</v>
      </c>
      <c r="D503">
        <v>1</v>
      </c>
      <c r="E503">
        <v>2</v>
      </c>
      <c r="F503" s="21">
        <f>D503/SUM(D503:E503)</f>
        <v>0.33333333333333331</v>
      </c>
    </row>
    <row r="504" spans="1:8" x14ac:dyDescent="0.25">
      <c r="A504" t="str">
        <f>B504&amp;C504</f>
        <v>2011Texas</v>
      </c>
      <c r="B504">
        <v>2011</v>
      </c>
      <c r="C504" t="s">
        <v>2971</v>
      </c>
      <c r="D504">
        <v>0</v>
      </c>
      <c r="E504">
        <v>2</v>
      </c>
      <c r="F504" s="21">
        <f>D504/SUM(D504:E504)</f>
        <v>0</v>
      </c>
    </row>
    <row r="505" spans="1:8" x14ac:dyDescent="0.25">
      <c r="A505" t="str">
        <f>B505&amp;C505</f>
        <v>2011Texas A&amp;M</v>
      </c>
      <c r="B505">
        <v>2011</v>
      </c>
      <c r="C505" t="s">
        <v>2988</v>
      </c>
      <c r="D505">
        <v>0</v>
      </c>
      <c r="E505">
        <v>2</v>
      </c>
      <c r="F505" s="21">
        <f>D505/SUM(D505:E505)</f>
        <v>0</v>
      </c>
    </row>
    <row r="506" spans="1:8" x14ac:dyDescent="0.25">
      <c r="A506" t="str">
        <f>B506&amp;C506</f>
        <v>2012Arizona</v>
      </c>
      <c r="B506">
        <v>2012</v>
      </c>
      <c r="C506" t="s">
        <v>2976</v>
      </c>
      <c r="D506">
        <v>5</v>
      </c>
      <c r="E506">
        <v>0</v>
      </c>
      <c r="F506" s="21">
        <f>D506/SUM(D506:E506)</f>
        <v>1</v>
      </c>
      <c r="G506" t="s">
        <v>30</v>
      </c>
      <c r="H506" s="1" t="s">
        <v>30</v>
      </c>
    </row>
    <row r="507" spans="1:8" x14ac:dyDescent="0.25">
      <c r="A507" t="str">
        <f>B507&amp;C507</f>
        <v>2012South Carolina</v>
      </c>
      <c r="B507">
        <v>2012</v>
      </c>
      <c r="C507" t="s">
        <v>3008</v>
      </c>
      <c r="D507">
        <v>4</v>
      </c>
      <c r="E507">
        <v>3</v>
      </c>
      <c r="F507" s="21">
        <f>D507/SUM(D507:E507)</f>
        <v>0.5714285714285714</v>
      </c>
      <c r="G507" t="s">
        <v>30</v>
      </c>
    </row>
    <row r="508" spans="1:8" x14ac:dyDescent="0.25">
      <c r="A508" t="str">
        <f>B508&amp;C508</f>
        <v>2012Arkansas</v>
      </c>
      <c r="B508">
        <v>2012</v>
      </c>
      <c r="C508" t="s">
        <v>2980</v>
      </c>
      <c r="D508">
        <v>2</v>
      </c>
      <c r="E508">
        <v>2</v>
      </c>
      <c r="F508" s="21">
        <f>D508/SUM(D508:E508)</f>
        <v>0.5</v>
      </c>
    </row>
    <row r="509" spans="1:8" x14ac:dyDescent="0.25">
      <c r="A509" t="str">
        <f>B509&amp;C509</f>
        <v>2012Florida State</v>
      </c>
      <c r="B509">
        <v>2012</v>
      </c>
      <c r="C509" t="s">
        <v>2986</v>
      </c>
      <c r="D509">
        <v>2</v>
      </c>
      <c r="E509">
        <v>2</v>
      </c>
      <c r="F509" s="21">
        <f>D509/SUM(D509:E509)</f>
        <v>0.5</v>
      </c>
    </row>
    <row r="510" spans="1:8" x14ac:dyDescent="0.25">
      <c r="A510" t="str">
        <f>B510&amp;C510</f>
        <v>2012Kent State</v>
      </c>
      <c r="B510">
        <v>2012</v>
      </c>
      <c r="C510" t="s">
        <v>3007</v>
      </c>
      <c r="D510">
        <v>1</v>
      </c>
      <c r="E510">
        <v>2</v>
      </c>
      <c r="F510" s="21">
        <f>D510/SUM(D510:E510)</f>
        <v>0.33333333333333331</v>
      </c>
    </row>
    <row r="511" spans="1:8" x14ac:dyDescent="0.25">
      <c r="A511" t="str">
        <f>B511&amp;C511</f>
        <v>2012UCLA</v>
      </c>
      <c r="B511">
        <v>2012</v>
      </c>
      <c r="C511" t="s">
        <v>2977</v>
      </c>
      <c r="D511">
        <v>1</v>
      </c>
      <c r="E511">
        <v>2</v>
      </c>
      <c r="F511" s="21">
        <f>D511/SUM(D511:E511)</f>
        <v>0.33333333333333331</v>
      </c>
    </row>
    <row r="512" spans="1:8" x14ac:dyDescent="0.25">
      <c r="A512" t="str">
        <f>B512&amp;C512</f>
        <v>2012Florida</v>
      </c>
      <c r="B512">
        <v>2012</v>
      </c>
      <c r="C512" t="s">
        <v>2987</v>
      </c>
      <c r="D512">
        <v>0</v>
      </c>
      <c r="E512">
        <v>2</v>
      </c>
      <c r="F512" s="21">
        <f>D512/SUM(D512:E512)</f>
        <v>0</v>
      </c>
    </row>
    <row r="513" spans="1:8" x14ac:dyDescent="0.25">
      <c r="A513" t="str">
        <f>B513&amp;C513</f>
        <v>2012Stony Brook</v>
      </c>
      <c r="B513">
        <v>2012</v>
      </c>
      <c r="C513" t="s">
        <v>3006</v>
      </c>
      <c r="D513">
        <v>0</v>
      </c>
      <c r="E513">
        <v>2</v>
      </c>
      <c r="F513" s="21">
        <f>D513/SUM(D513:E513)</f>
        <v>0</v>
      </c>
    </row>
    <row r="514" spans="1:8" x14ac:dyDescent="0.25">
      <c r="A514" t="str">
        <f>B514&amp;C514</f>
        <v>2013UCLA</v>
      </c>
      <c r="B514">
        <v>2013</v>
      </c>
      <c r="C514" t="s">
        <v>2977</v>
      </c>
      <c r="D514">
        <v>5</v>
      </c>
      <c r="E514">
        <v>0</v>
      </c>
      <c r="F514" s="21">
        <f>D514/SUM(D514:E514)</f>
        <v>1</v>
      </c>
      <c r="G514" t="s">
        <v>30</v>
      </c>
      <c r="H514" s="1" t="s">
        <v>30</v>
      </c>
    </row>
    <row r="515" spans="1:8" x14ac:dyDescent="0.25">
      <c r="A515" t="str">
        <f>B515&amp;C515</f>
        <v>2013Mississippi State</v>
      </c>
      <c r="B515">
        <v>2013</v>
      </c>
      <c r="C515" t="s">
        <v>2997</v>
      </c>
      <c r="D515">
        <v>3</v>
      </c>
      <c r="E515">
        <v>2</v>
      </c>
      <c r="F515" s="21">
        <f>D515/SUM(D515:E515)</f>
        <v>0.6</v>
      </c>
      <c r="G515" t="s">
        <v>30</v>
      </c>
    </row>
    <row r="516" spans="1:8" x14ac:dyDescent="0.25">
      <c r="A516" t="str">
        <f>B516&amp;C516</f>
        <v>2013North Carolina</v>
      </c>
      <c r="B516">
        <v>2013</v>
      </c>
      <c r="C516" t="s">
        <v>2973</v>
      </c>
      <c r="D516">
        <v>2</v>
      </c>
      <c r="E516">
        <v>2</v>
      </c>
      <c r="F516" s="21">
        <f>D516/SUM(D516:E516)</f>
        <v>0.5</v>
      </c>
    </row>
    <row r="517" spans="1:8" x14ac:dyDescent="0.25">
      <c r="A517" t="str">
        <f>B517&amp;C517</f>
        <v>2013Oregon State</v>
      </c>
      <c r="B517">
        <v>2013</v>
      </c>
      <c r="C517" t="s">
        <v>2978</v>
      </c>
      <c r="D517">
        <v>2</v>
      </c>
      <c r="E517">
        <v>2</v>
      </c>
      <c r="F517" s="21">
        <f>D517/SUM(D517:E517)</f>
        <v>0.5</v>
      </c>
    </row>
    <row r="518" spans="1:8" x14ac:dyDescent="0.25">
      <c r="A518" t="str">
        <f>B518&amp;C518</f>
        <v>2013Indiana</v>
      </c>
      <c r="B518">
        <v>2013</v>
      </c>
      <c r="C518" t="s">
        <v>3005</v>
      </c>
      <c r="D518">
        <v>1</v>
      </c>
      <c r="E518">
        <v>2</v>
      </c>
      <c r="F518" s="21">
        <f>D518/SUM(D518:E518)</f>
        <v>0.33333333333333331</v>
      </c>
    </row>
    <row r="519" spans="1:8" x14ac:dyDescent="0.25">
      <c r="A519" t="str">
        <f>B519&amp;C519</f>
        <v>2013North Carolina State</v>
      </c>
      <c r="B519">
        <v>2013</v>
      </c>
      <c r="C519" t="s">
        <v>2984</v>
      </c>
      <c r="D519">
        <v>1</v>
      </c>
      <c r="E519">
        <v>2</v>
      </c>
      <c r="F519" s="21">
        <f>D519/SUM(D519:E519)</f>
        <v>0.33333333333333331</v>
      </c>
    </row>
    <row r="520" spans="1:8" x14ac:dyDescent="0.25">
      <c r="A520" t="str">
        <f>B520&amp;C520</f>
        <v>2013Louisville</v>
      </c>
      <c r="B520">
        <v>2013</v>
      </c>
      <c r="C520" t="s">
        <v>2979</v>
      </c>
      <c r="D520">
        <v>0</v>
      </c>
      <c r="E520">
        <v>2</v>
      </c>
      <c r="F520" s="21">
        <f>D520/SUM(D520:E520)</f>
        <v>0</v>
      </c>
    </row>
    <row r="521" spans="1:8" x14ac:dyDescent="0.25">
      <c r="A521" t="str">
        <f>B521&amp;C521</f>
        <v>2013LSU</v>
      </c>
      <c r="B521">
        <v>2013</v>
      </c>
      <c r="C521" t="s">
        <v>2982</v>
      </c>
      <c r="D521">
        <v>0</v>
      </c>
      <c r="E521">
        <v>2</v>
      </c>
      <c r="F521" s="21">
        <f>D521/SUM(D521:E521)</f>
        <v>0</v>
      </c>
    </row>
    <row r="522" spans="1:8" x14ac:dyDescent="0.25">
      <c r="A522" t="str">
        <f>B522&amp;C522</f>
        <v>2014Vanderbilt</v>
      </c>
      <c r="B522">
        <v>2014</v>
      </c>
      <c r="C522" t="s">
        <v>2996</v>
      </c>
      <c r="D522">
        <v>5</v>
      </c>
      <c r="E522">
        <v>2</v>
      </c>
      <c r="F522" s="21">
        <f>D522/SUM(D522:E522)</f>
        <v>0.7142857142857143</v>
      </c>
      <c r="G522" t="s">
        <v>30</v>
      </c>
      <c r="H522" s="1" t="s">
        <v>30</v>
      </c>
    </row>
    <row r="523" spans="1:8" x14ac:dyDescent="0.25">
      <c r="A523" t="str">
        <f>B523&amp;C523</f>
        <v>2014Virginia</v>
      </c>
      <c r="B523">
        <v>2014</v>
      </c>
      <c r="C523" t="s">
        <v>2983</v>
      </c>
      <c r="D523">
        <v>4</v>
      </c>
      <c r="E523">
        <v>2</v>
      </c>
      <c r="F523" s="21">
        <f>D523/SUM(D523:E523)</f>
        <v>0.66666666666666663</v>
      </c>
      <c r="G523" t="s">
        <v>30</v>
      </c>
    </row>
    <row r="524" spans="1:8" x14ac:dyDescent="0.25">
      <c r="A524" t="str">
        <f>B524&amp;C524</f>
        <v>2014Texas</v>
      </c>
      <c r="B524">
        <v>2014</v>
      </c>
      <c r="C524" t="s">
        <v>2971</v>
      </c>
      <c r="D524">
        <v>3</v>
      </c>
      <c r="E524">
        <v>2</v>
      </c>
      <c r="F524" s="21">
        <f>D524/SUM(D524:E524)</f>
        <v>0.6</v>
      </c>
    </row>
    <row r="525" spans="1:8" x14ac:dyDescent="0.25">
      <c r="A525" t="str">
        <f>B525&amp;C525</f>
        <v>2014Mississippi</v>
      </c>
      <c r="B525">
        <v>2014</v>
      </c>
      <c r="C525" t="s">
        <v>2968</v>
      </c>
      <c r="D525">
        <v>2</v>
      </c>
      <c r="E525">
        <v>2</v>
      </c>
      <c r="F525" s="21">
        <f>D525/SUM(D525:E525)</f>
        <v>0.5</v>
      </c>
    </row>
    <row r="526" spans="1:8" x14ac:dyDescent="0.25">
      <c r="A526" t="str">
        <f>B526&amp;C526</f>
        <v>2014TCU</v>
      </c>
      <c r="B526">
        <v>2014</v>
      </c>
      <c r="C526" t="s">
        <v>2993</v>
      </c>
      <c r="D526">
        <v>1</v>
      </c>
      <c r="E526">
        <v>2</v>
      </c>
      <c r="F526" s="21">
        <f>D526/SUM(D526:E526)</f>
        <v>0.33333333333333331</v>
      </c>
    </row>
    <row r="527" spans="1:8" x14ac:dyDescent="0.25">
      <c r="A527" t="str">
        <f>B527&amp;C527</f>
        <v>2014UC Irvine</v>
      </c>
      <c r="B527">
        <v>2014</v>
      </c>
      <c r="C527" t="s">
        <v>3004</v>
      </c>
      <c r="D527">
        <v>1</v>
      </c>
      <c r="E527">
        <v>2</v>
      </c>
      <c r="F527" s="21">
        <f>D527/SUM(D527:E527)</f>
        <v>0.33333333333333331</v>
      </c>
    </row>
    <row r="528" spans="1:8" x14ac:dyDescent="0.25">
      <c r="A528" t="str">
        <f>B528&amp;C528</f>
        <v>2014Louisville</v>
      </c>
      <c r="B528">
        <v>2014</v>
      </c>
      <c r="C528" t="s">
        <v>2979</v>
      </c>
      <c r="D528">
        <v>0</v>
      </c>
      <c r="E528">
        <v>2</v>
      </c>
      <c r="F528" s="21">
        <f>D528/SUM(D528:E528)</f>
        <v>0</v>
      </c>
    </row>
    <row r="529" spans="1:8" x14ac:dyDescent="0.25">
      <c r="A529" t="str">
        <f>B529&amp;C529</f>
        <v>2014Texas Tech</v>
      </c>
      <c r="B529">
        <v>2014</v>
      </c>
      <c r="C529" t="s">
        <v>2998</v>
      </c>
      <c r="D529">
        <v>0</v>
      </c>
      <c r="E529">
        <v>2</v>
      </c>
      <c r="F529" s="21">
        <f>D529/SUM(D529:E529)</f>
        <v>0</v>
      </c>
    </row>
    <row r="530" spans="1:8" x14ac:dyDescent="0.25">
      <c r="A530" t="str">
        <f>B530&amp;C530</f>
        <v>2015Virginia</v>
      </c>
      <c r="B530">
        <v>2015</v>
      </c>
      <c r="C530" t="s">
        <v>2983</v>
      </c>
      <c r="D530">
        <v>5</v>
      </c>
      <c r="E530">
        <v>2</v>
      </c>
      <c r="F530" s="21">
        <f>D530/SUM(D530:E530)</f>
        <v>0.7142857142857143</v>
      </c>
      <c r="G530" t="s">
        <v>30</v>
      </c>
      <c r="H530" s="1" t="s">
        <v>30</v>
      </c>
    </row>
    <row r="531" spans="1:8" x14ac:dyDescent="0.25">
      <c r="A531" t="str">
        <f>B531&amp;C531</f>
        <v>2015Vanderbilt</v>
      </c>
      <c r="B531">
        <v>2015</v>
      </c>
      <c r="C531" t="s">
        <v>2996</v>
      </c>
      <c r="D531">
        <v>4</v>
      </c>
      <c r="E531">
        <v>2</v>
      </c>
      <c r="F531" s="21">
        <f>D531/SUM(D531:E531)</f>
        <v>0.66666666666666663</v>
      </c>
      <c r="G531" t="s">
        <v>30</v>
      </c>
    </row>
    <row r="532" spans="1:8" x14ac:dyDescent="0.25">
      <c r="A532" t="str">
        <f>B532&amp;C532</f>
        <v>2015Florida</v>
      </c>
      <c r="B532">
        <v>2015</v>
      </c>
      <c r="C532" t="s">
        <v>2987</v>
      </c>
      <c r="D532">
        <v>3</v>
      </c>
      <c r="E532">
        <v>2</v>
      </c>
      <c r="F532" s="21">
        <f>D532/SUM(D532:E532)</f>
        <v>0.6</v>
      </c>
    </row>
    <row r="533" spans="1:8" x14ac:dyDescent="0.25">
      <c r="A533" t="str">
        <f>B533&amp;C533</f>
        <v>2015TCU</v>
      </c>
      <c r="B533">
        <v>2015</v>
      </c>
      <c r="C533" t="s">
        <v>2993</v>
      </c>
      <c r="D533">
        <v>2</v>
      </c>
      <c r="E533">
        <v>2</v>
      </c>
      <c r="F533" s="21">
        <f>D533/SUM(D533:E533)</f>
        <v>0.5</v>
      </c>
    </row>
    <row r="534" spans="1:8" x14ac:dyDescent="0.25">
      <c r="A534" t="str">
        <f>B534&amp;C534</f>
        <v>2015LSU</v>
      </c>
      <c r="B534">
        <v>2015</v>
      </c>
      <c r="C534" t="s">
        <v>2982</v>
      </c>
      <c r="D534">
        <v>1</v>
      </c>
      <c r="E534">
        <v>2</v>
      </c>
      <c r="F534" s="21">
        <f>D534/SUM(D534:E534)</f>
        <v>0.33333333333333331</v>
      </c>
    </row>
    <row r="535" spans="1:8" x14ac:dyDescent="0.25">
      <c r="A535" t="str">
        <f>B535&amp;C535</f>
        <v>2015Miami (FL)</v>
      </c>
      <c r="B535">
        <v>2015</v>
      </c>
      <c r="C535" t="s">
        <v>3001</v>
      </c>
      <c r="D535">
        <v>1</v>
      </c>
      <c r="E535">
        <v>2</v>
      </c>
      <c r="F535" s="21">
        <f>D535/SUM(D535:E535)</f>
        <v>0.33333333333333331</v>
      </c>
    </row>
    <row r="536" spans="1:8" x14ac:dyDescent="0.25">
      <c r="A536" t="str">
        <f>B536&amp;C536</f>
        <v>2015Arkansas</v>
      </c>
      <c r="B536">
        <v>2015</v>
      </c>
      <c r="C536" t="s">
        <v>2980</v>
      </c>
      <c r="D536">
        <v>0</v>
      </c>
      <c r="E536">
        <v>2</v>
      </c>
      <c r="F536" s="21">
        <f>D536/SUM(D536:E536)</f>
        <v>0</v>
      </c>
    </row>
    <row r="537" spans="1:8" x14ac:dyDescent="0.25">
      <c r="A537" t="str">
        <f>B537&amp;C537</f>
        <v>2015CSU-Fullerton</v>
      </c>
      <c r="B537">
        <v>2015</v>
      </c>
      <c r="C537" t="s">
        <v>3000</v>
      </c>
      <c r="D537">
        <v>0</v>
      </c>
      <c r="E537">
        <v>2</v>
      </c>
      <c r="F537" s="21">
        <f>D537/SUM(D537:E537)</f>
        <v>0</v>
      </c>
    </row>
    <row r="538" spans="1:8" x14ac:dyDescent="0.25">
      <c r="A538" t="str">
        <f>B538&amp;C538</f>
        <v>2016Coastal Carolina</v>
      </c>
      <c r="B538">
        <v>2016</v>
      </c>
      <c r="C538" t="s">
        <v>2981</v>
      </c>
      <c r="D538">
        <v>6</v>
      </c>
      <c r="E538">
        <v>2</v>
      </c>
      <c r="F538" s="21">
        <f>D538/SUM(D538:E538)</f>
        <v>0.75</v>
      </c>
      <c r="G538" t="s">
        <v>30</v>
      </c>
      <c r="H538" s="1" t="s">
        <v>30</v>
      </c>
    </row>
    <row r="539" spans="1:8" x14ac:dyDescent="0.25">
      <c r="A539" t="str">
        <f>B539&amp;C539</f>
        <v>2016Arizona</v>
      </c>
      <c r="B539">
        <v>2016</v>
      </c>
      <c r="C539" t="s">
        <v>2976</v>
      </c>
      <c r="D539">
        <v>5</v>
      </c>
      <c r="E539">
        <v>3</v>
      </c>
      <c r="F539" s="21">
        <f>D539/SUM(D539:E539)</f>
        <v>0.625</v>
      </c>
      <c r="G539" t="s">
        <v>30</v>
      </c>
    </row>
    <row r="540" spans="1:8" x14ac:dyDescent="0.25">
      <c r="A540" t="str">
        <f>B540&amp;C540</f>
        <v>2016Oklahoma State</v>
      </c>
      <c r="B540">
        <v>2016</v>
      </c>
      <c r="C540" t="s">
        <v>3003</v>
      </c>
      <c r="D540">
        <v>2</v>
      </c>
      <c r="E540">
        <v>2</v>
      </c>
      <c r="F540" s="21">
        <f>D540/SUM(D540:E540)</f>
        <v>0.5</v>
      </c>
    </row>
    <row r="541" spans="1:8" x14ac:dyDescent="0.25">
      <c r="A541" t="str">
        <f>B541&amp;C541</f>
        <v>2016TCU</v>
      </c>
      <c r="B541">
        <v>2016</v>
      </c>
      <c r="C541" t="s">
        <v>2993</v>
      </c>
      <c r="D541">
        <v>2</v>
      </c>
      <c r="E541">
        <v>2</v>
      </c>
      <c r="F541" s="21">
        <f>D541/SUM(D541:E541)</f>
        <v>0.5</v>
      </c>
    </row>
    <row r="542" spans="1:8" x14ac:dyDescent="0.25">
      <c r="A542" t="str">
        <f>B542&amp;C542</f>
        <v>2016Texas Tech</v>
      </c>
      <c r="B542">
        <v>2016</v>
      </c>
      <c r="C542" t="s">
        <v>2998</v>
      </c>
      <c r="D542">
        <v>1</v>
      </c>
      <c r="E542">
        <v>2</v>
      </c>
      <c r="F542" s="21">
        <f>D542/SUM(D542:E542)</f>
        <v>0.33333333333333331</v>
      </c>
    </row>
    <row r="543" spans="1:8" x14ac:dyDescent="0.25">
      <c r="A543" t="str">
        <f>B543&amp;C543</f>
        <v>2016UC Santa Barbara</v>
      </c>
      <c r="B543">
        <v>2016</v>
      </c>
      <c r="C543" t="s">
        <v>3002</v>
      </c>
      <c r="D543">
        <v>1</v>
      </c>
      <c r="E543">
        <v>2</v>
      </c>
      <c r="F543" s="21">
        <f>D543/SUM(D543:E543)</f>
        <v>0.33333333333333331</v>
      </c>
    </row>
    <row r="544" spans="1:8" x14ac:dyDescent="0.25">
      <c r="A544" t="str">
        <f>B544&amp;C544</f>
        <v>2016Florida</v>
      </c>
      <c r="B544">
        <v>2016</v>
      </c>
      <c r="C544" t="s">
        <v>2987</v>
      </c>
      <c r="D544">
        <v>0</v>
      </c>
      <c r="E544">
        <v>2</v>
      </c>
      <c r="F544" s="21">
        <f>D544/SUM(D544:E544)</f>
        <v>0</v>
      </c>
    </row>
    <row r="545" spans="1:8" x14ac:dyDescent="0.25">
      <c r="A545" t="str">
        <f>B545&amp;C545</f>
        <v>2016Miami (FL)</v>
      </c>
      <c r="B545">
        <v>2016</v>
      </c>
      <c r="C545" t="s">
        <v>3001</v>
      </c>
      <c r="D545">
        <v>0</v>
      </c>
      <c r="E545">
        <v>2</v>
      </c>
      <c r="F545" s="21">
        <f>D545/SUM(D545:E545)</f>
        <v>0</v>
      </c>
    </row>
    <row r="546" spans="1:8" x14ac:dyDescent="0.25">
      <c r="A546" t="str">
        <f>B546&amp;C546</f>
        <v>2017Florida</v>
      </c>
      <c r="B546">
        <v>2017</v>
      </c>
      <c r="C546" t="s">
        <v>2987</v>
      </c>
      <c r="D546">
        <v>5</v>
      </c>
      <c r="E546">
        <v>1</v>
      </c>
      <c r="F546" s="21">
        <f>D546/SUM(D546:E546)</f>
        <v>0.83333333333333337</v>
      </c>
      <c r="G546" t="s">
        <v>30</v>
      </c>
      <c r="H546" s="1" t="s">
        <v>30</v>
      </c>
    </row>
    <row r="547" spans="1:8" x14ac:dyDescent="0.25">
      <c r="A547" t="str">
        <f>B547&amp;C547</f>
        <v>2017LSU</v>
      </c>
      <c r="B547">
        <v>2017</v>
      </c>
      <c r="C547" t="s">
        <v>2982</v>
      </c>
      <c r="D547">
        <v>4</v>
      </c>
      <c r="E547">
        <v>3</v>
      </c>
      <c r="F547" s="21">
        <f>D547/SUM(D547:E547)</f>
        <v>0.5714285714285714</v>
      </c>
      <c r="G547" t="s">
        <v>30</v>
      </c>
    </row>
    <row r="548" spans="1:8" x14ac:dyDescent="0.25">
      <c r="A548" t="str">
        <f>B548&amp;C548</f>
        <v>2017TCU</v>
      </c>
      <c r="B548">
        <v>2017</v>
      </c>
      <c r="C548" t="s">
        <v>2993</v>
      </c>
      <c r="D548">
        <v>3</v>
      </c>
      <c r="E548">
        <v>2</v>
      </c>
      <c r="F548" s="21">
        <f>D548/SUM(D548:E548)</f>
        <v>0.6</v>
      </c>
    </row>
    <row r="549" spans="1:8" x14ac:dyDescent="0.25">
      <c r="A549" t="str">
        <f>B549&amp;C549</f>
        <v>2017Oregon State</v>
      </c>
      <c r="B549">
        <v>2017</v>
      </c>
      <c r="C549" t="s">
        <v>2978</v>
      </c>
      <c r="D549">
        <v>2</v>
      </c>
      <c r="E549">
        <v>2</v>
      </c>
      <c r="F549" s="21">
        <f>D549/SUM(D549:E549)</f>
        <v>0.5</v>
      </c>
    </row>
    <row r="550" spans="1:8" x14ac:dyDescent="0.25">
      <c r="A550" t="str">
        <f>B550&amp;C550</f>
        <v>2017Florida State</v>
      </c>
      <c r="B550">
        <v>2017</v>
      </c>
      <c r="C550" t="s">
        <v>2986</v>
      </c>
      <c r="D550">
        <v>1</v>
      </c>
      <c r="E550">
        <v>2</v>
      </c>
      <c r="F550" s="21">
        <f>D550/SUM(D550:E550)</f>
        <v>0.33333333333333331</v>
      </c>
    </row>
    <row r="551" spans="1:8" x14ac:dyDescent="0.25">
      <c r="A551" t="str">
        <f>B551&amp;C551</f>
        <v>2017Louisville</v>
      </c>
      <c r="B551">
        <v>2017</v>
      </c>
      <c r="C551" t="s">
        <v>2979</v>
      </c>
      <c r="D551">
        <v>1</v>
      </c>
      <c r="E551">
        <v>2</v>
      </c>
      <c r="F551" s="21">
        <f>D551/SUM(D551:E551)</f>
        <v>0.33333333333333331</v>
      </c>
    </row>
    <row r="552" spans="1:8" x14ac:dyDescent="0.25">
      <c r="A552" t="str">
        <f>B552&amp;C552</f>
        <v>2017CSU-Fullerton</v>
      </c>
      <c r="B552">
        <v>2017</v>
      </c>
      <c r="C552" t="s">
        <v>3000</v>
      </c>
      <c r="D552">
        <v>0</v>
      </c>
      <c r="E552">
        <v>2</v>
      </c>
      <c r="F552" s="21">
        <f>D552/SUM(D552:E552)</f>
        <v>0</v>
      </c>
    </row>
    <row r="553" spans="1:8" x14ac:dyDescent="0.25">
      <c r="A553" t="str">
        <f>B553&amp;C553</f>
        <v>2017Texas A&amp;M</v>
      </c>
      <c r="B553">
        <v>2017</v>
      </c>
      <c r="C553" t="s">
        <v>2988</v>
      </c>
      <c r="D553">
        <v>0</v>
      </c>
      <c r="E553">
        <v>2</v>
      </c>
      <c r="F553" s="21">
        <f>D553/SUM(D553:E553)</f>
        <v>0</v>
      </c>
    </row>
    <row r="554" spans="1:8" x14ac:dyDescent="0.25">
      <c r="A554" t="str">
        <f>B554&amp;C554</f>
        <v>2018Oregon State</v>
      </c>
      <c r="B554">
        <v>2018</v>
      </c>
      <c r="C554" t="s">
        <v>2978</v>
      </c>
      <c r="D554">
        <v>6</v>
      </c>
      <c r="E554">
        <v>2</v>
      </c>
      <c r="F554" s="21">
        <f>D554/SUM(D554:E554)</f>
        <v>0.75</v>
      </c>
      <c r="G554" t="s">
        <v>30</v>
      </c>
      <c r="H554" s="1" t="s">
        <v>30</v>
      </c>
    </row>
    <row r="555" spans="1:8" x14ac:dyDescent="0.25">
      <c r="A555" t="str">
        <f>B555&amp;C555</f>
        <v>2018Arkansas</v>
      </c>
      <c r="B555">
        <v>2018</v>
      </c>
      <c r="C555" t="s">
        <v>2980</v>
      </c>
      <c r="D555">
        <v>4</v>
      </c>
      <c r="E555">
        <v>2</v>
      </c>
      <c r="F555" s="21">
        <f>D555/SUM(D555:E555)</f>
        <v>0.66666666666666663</v>
      </c>
      <c r="G555" t="s">
        <v>30</v>
      </c>
    </row>
    <row r="556" spans="1:8" x14ac:dyDescent="0.25">
      <c r="A556" t="str">
        <f>B556&amp;C556</f>
        <v>2018Florida</v>
      </c>
      <c r="B556">
        <v>2018</v>
      </c>
      <c r="C556" t="s">
        <v>2987</v>
      </c>
      <c r="D556">
        <v>2</v>
      </c>
      <c r="E556">
        <v>2</v>
      </c>
      <c r="F556" s="21">
        <f>D556/SUM(D556:E556)</f>
        <v>0.5</v>
      </c>
    </row>
    <row r="557" spans="1:8" x14ac:dyDescent="0.25">
      <c r="A557" t="str">
        <f>B557&amp;C557</f>
        <v>2018Mississippi State</v>
      </c>
      <c r="B557">
        <v>2018</v>
      </c>
      <c r="C557" t="s">
        <v>2997</v>
      </c>
      <c r="D557">
        <v>2</v>
      </c>
      <c r="E557">
        <v>2</v>
      </c>
      <c r="F557" s="21">
        <f>D557/SUM(D557:E557)</f>
        <v>0.5</v>
      </c>
    </row>
    <row r="558" spans="1:8" x14ac:dyDescent="0.25">
      <c r="A558" t="str">
        <f>B558&amp;C558</f>
        <v>2018North Carolina</v>
      </c>
      <c r="B558">
        <v>2018</v>
      </c>
      <c r="C558" t="s">
        <v>2973</v>
      </c>
      <c r="D558">
        <v>1</v>
      </c>
      <c r="E558">
        <v>2</v>
      </c>
      <c r="F558" s="21">
        <f>D558/SUM(D558:E558)</f>
        <v>0.33333333333333331</v>
      </c>
    </row>
    <row r="559" spans="1:8" x14ac:dyDescent="0.25">
      <c r="A559" t="str">
        <f>B559&amp;C559</f>
        <v>2018Texas Tech</v>
      </c>
      <c r="B559">
        <v>2018</v>
      </c>
      <c r="C559" t="s">
        <v>2998</v>
      </c>
      <c r="D559">
        <v>1</v>
      </c>
      <c r="E559">
        <v>2</v>
      </c>
      <c r="F559" s="21">
        <f>D559/SUM(D559:E559)</f>
        <v>0.33333333333333331</v>
      </c>
    </row>
    <row r="560" spans="1:8" x14ac:dyDescent="0.25">
      <c r="A560" t="str">
        <f>B560&amp;C560</f>
        <v>2018Texas</v>
      </c>
      <c r="B560">
        <v>2018</v>
      </c>
      <c r="C560" t="s">
        <v>2971</v>
      </c>
      <c r="D560">
        <v>0</v>
      </c>
      <c r="E560">
        <v>2</v>
      </c>
      <c r="F560" s="21">
        <f>D560/SUM(D560:E560)</f>
        <v>0</v>
      </c>
    </row>
    <row r="561" spans="1:8" x14ac:dyDescent="0.25">
      <c r="A561" t="str">
        <f>B561&amp;C561</f>
        <v>2018Washington</v>
      </c>
      <c r="B561">
        <v>2018</v>
      </c>
      <c r="C561" t="s">
        <v>1972</v>
      </c>
      <c r="D561">
        <v>0</v>
      </c>
      <c r="E561">
        <v>2</v>
      </c>
      <c r="F561" s="21">
        <f>D561/SUM(D561:E561)</f>
        <v>0</v>
      </c>
    </row>
    <row r="562" spans="1:8" x14ac:dyDescent="0.25">
      <c r="A562" t="str">
        <f>B562&amp;C562</f>
        <v>2019Vanderbilt</v>
      </c>
      <c r="B562">
        <v>2019</v>
      </c>
      <c r="C562" t="s">
        <v>2996</v>
      </c>
      <c r="D562">
        <v>5</v>
      </c>
      <c r="E562">
        <v>1</v>
      </c>
      <c r="F562" s="21">
        <f>D562/SUM(D562:E562)</f>
        <v>0.83333333333333337</v>
      </c>
      <c r="G562" t="s">
        <v>30</v>
      </c>
      <c r="H562" s="1" t="s">
        <v>30</v>
      </c>
    </row>
    <row r="563" spans="1:8" x14ac:dyDescent="0.25">
      <c r="A563" t="str">
        <f>B563&amp;C563</f>
        <v>2019Michigan</v>
      </c>
      <c r="B563">
        <v>2019</v>
      </c>
      <c r="C563" t="s">
        <v>2999</v>
      </c>
      <c r="D563">
        <v>4</v>
      </c>
      <c r="E563">
        <v>2</v>
      </c>
      <c r="F563" s="21">
        <f>D563/SUM(D563:E563)</f>
        <v>0.66666666666666663</v>
      </c>
      <c r="G563" t="s">
        <v>30</v>
      </c>
    </row>
    <row r="564" spans="1:8" x14ac:dyDescent="0.25">
      <c r="A564" t="str">
        <f>B564&amp;C564</f>
        <v>2019Louisville</v>
      </c>
      <c r="B564">
        <v>2019</v>
      </c>
      <c r="C564" t="s">
        <v>2979</v>
      </c>
      <c r="D564">
        <v>2</v>
      </c>
      <c r="E564">
        <v>2</v>
      </c>
      <c r="F564" s="21">
        <f>D564/SUM(D564:E564)</f>
        <v>0.5</v>
      </c>
    </row>
    <row r="565" spans="1:8" x14ac:dyDescent="0.25">
      <c r="A565" t="str">
        <f>B565&amp;C565</f>
        <v>2019Texas Tech</v>
      </c>
      <c r="B565">
        <v>2019</v>
      </c>
      <c r="C565" t="s">
        <v>2998</v>
      </c>
      <c r="D565">
        <v>2</v>
      </c>
      <c r="E565">
        <v>2</v>
      </c>
      <c r="F565" s="21">
        <f>D565/SUM(D565:E565)</f>
        <v>0.5</v>
      </c>
    </row>
    <row r="566" spans="1:8" x14ac:dyDescent="0.25">
      <c r="A566" t="str">
        <f>B566&amp;C566</f>
        <v>2019Florida State</v>
      </c>
      <c r="B566">
        <v>2019</v>
      </c>
      <c r="C566" t="s">
        <v>2986</v>
      </c>
      <c r="D566">
        <v>1</v>
      </c>
      <c r="E566">
        <v>2</v>
      </c>
      <c r="F566" s="21">
        <f>D566/SUM(D566:E566)</f>
        <v>0.33333333333333331</v>
      </c>
    </row>
    <row r="567" spans="1:8" x14ac:dyDescent="0.25">
      <c r="A567" t="str">
        <f>B567&amp;C567</f>
        <v>2019Mississippi State</v>
      </c>
      <c r="B567">
        <v>2019</v>
      </c>
      <c r="C567" t="s">
        <v>2997</v>
      </c>
      <c r="D567">
        <v>1</v>
      </c>
      <c r="E567">
        <v>2</v>
      </c>
      <c r="F567" s="21">
        <f>D567/SUM(D567:E567)</f>
        <v>0.33333333333333331</v>
      </c>
    </row>
    <row r="568" spans="1:8" x14ac:dyDescent="0.25">
      <c r="A568" t="str">
        <f>B568&amp;C568</f>
        <v>2019Arkansas</v>
      </c>
      <c r="B568">
        <v>2019</v>
      </c>
      <c r="C568" t="s">
        <v>2980</v>
      </c>
      <c r="D568">
        <v>0</v>
      </c>
      <c r="E568">
        <v>2</v>
      </c>
      <c r="F568" s="21">
        <f>D568/SUM(D568:E568)</f>
        <v>0</v>
      </c>
    </row>
    <row r="569" spans="1:8" x14ac:dyDescent="0.25">
      <c r="A569" t="str">
        <f>B569&amp;C569</f>
        <v>2019Auburn</v>
      </c>
      <c r="B569">
        <v>2019</v>
      </c>
      <c r="C569" t="s">
        <v>2995</v>
      </c>
      <c r="D569">
        <v>0</v>
      </c>
      <c r="E569">
        <v>2</v>
      </c>
      <c r="F569" s="21">
        <f>D569/SUM(D569:E569)</f>
        <v>0</v>
      </c>
    </row>
    <row r="570" spans="1:8" x14ac:dyDescent="0.25">
      <c r="A570" t="str">
        <f>B570&amp;C570</f>
        <v>2021Mississippi State</v>
      </c>
      <c r="B570">
        <v>2021</v>
      </c>
      <c r="C570" t="s">
        <v>2997</v>
      </c>
      <c r="D570">
        <v>5</v>
      </c>
      <c r="E570">
        <v>2</v>
      </c>
      <c r="F570" s="21">
        <f>D570/SUM(D570:E570)</f>
        <v>0.7142857142857143</v>
      </c>
      <c r="G570" t="s">
        <v>30</v>
      </c>
      <c r="H570" s="1" t="s">
        <v>30</v>
      </c>
    </row>
    <row r="571" spans="1:8" x14ac:dyDescent="0.25">
      <c r="A571" t="str">
        <f>B571&amp;C571</f>
        <v>2021Vanderbilt</v>
      </c>
      <c r="B571">
        <v>2021</v>
      </c>
      <c r="C571" t="s">
        <v>2996</v>
      </c>
      <c r="D571">
        <v>4</v>
      </c>
      <c r="E571">
        <v>3</v>
      </c>
      <c r="F571" s="21">
        <f>D571/SUM(D571:E571)</f>
        <v>0.5714285714285714</v>
      </c>
      <c r="G571" t="s">
        <v>30</v>
      </c>
    </row>
    <row r="572" spans="1:8" x14ac:dyDescent="0.25">
      <c r="A572" t="str">
        <f>B572&amp;C572</f>
        <v>2021Texas</v>
      </c>
      <c r="B572">
        <v>2021</v>
      </c>
      <c r="C572" t="s">
        <v>2971</v>
      </c>
      <c r="D572">
        <v>3</v>
      </c>
      <c r="E572">
        <v>2</v>
      </c>
      <c r="F572" s="21">
        <f>D572/SUM(D572:E572)</f>
        <v>0.6</v>
      </c>
    </row>
    <row r="573" spans="1:8" x14ac:dyDescent="0.25">
      <c r="A573" t="str">
        <f>B573&amp;C573</f>
        <v>2021North Carolina State</v>
      </c>
      <c r="B573">
        <v>2021</v>
      </c>
      <c r="C573" t="s">
        <v>2984</v>
      </c>
      <c r="D573">
        <v>2</v>
      </c>
      <c r="E573">
        <v>1</v>
      </c>
      <c r="F573" s="21">
        <f>D573/SUM(D573:E573)</f>
        <v>0.66666666666666663</v>
      </c>
    </row>
    <row r="574" spans="1:8" x14ac:dyDescent="0.25">
      <c r="A574" t="str">
        <f>B574&amp;C574</f>
        <v>2021Stanford</v>
      </c>
      <c r="B574">
        <v>2021</v>
      </c>
      <c r="C574" t="s">
        <v>2990</v>
      </c>
      <c r="D574">
        <v>1</v>
      </c>
      <c r="E574">
        <v>2</v>
      </c>
      <c r="F574" s="21">
        <f>D574/SUM(D574:E574)</f>
        <v>0.33333333333333331</v>
      </c>
    </row>
    <row r="575" spans="1:8" x14ac:dyDescent="0.25">
      <c r="A575" t="str">
        <f>B575&amp;C575</f>
        <v>2021Virginia</v>
      </c>
      <c r="B575">
        <v>2021</v>
      </c>
      <c r="C575" t="s">
        <v>2983</v>
      </c>
      <c r="D575">
        <v>1</v>
      </c>
      <c r="E575">
        <v>2</v>
      </c>
      <c r="F575" s="21">
        <f>D575/SUM(D575:E575)</f>
        <v>0.33333333333333331</v>
      </c>
    </row>
    <row r="576" spans="1:8" x14ac:dyDescent="0.25">
      <c r="A576" t="str">
        <f>B576&amp;C576</f>
        <v>2021Arizona</v>
      </c>
      <c r="B576">
        <v>2021</v>
      </c>
      <c r="C576" t="s">
        <v>2976</v>
      </c>
      <c r="D576">
        <v>0</v>
      </c>
      <c r="E576">
        <v>2</v>
      </c>
      <c r="F576" s="21">
        <f>D576/SUM(D576:E576)</f>
        <v>0</v>
      </c>
    </row>
    <row r="577" spans="1:8" x14ac:dyDescent="0.25">
      <c r="A577" t="str">
        <f>B577&amp;C577</f>
        <v>2021Tennessee</v>
      </c>
      <c r="B577">
        <v>2021</v>
      </c>
      <c r="C577" t="s">
        <v>2989</v>
      </c>
      <c r="D577">
        <v>0</v>
      </c>
      <c r="E577">
        <v>2</v>
      </c>
      <c r="F577" s="21">
        <f>D577/SUM(D577:E577)</f>
        <v>0</v>
      </c>
    </row>
    <row r="578" spans="1:8" x14ac:dyDescent="0.25">
      <c r="A578" t="str">
        <f>B578&amp;C578</f>
        <v>2022Mississippi</v>
      </c>
      <c r="B578">
        <v>2022</v>
      </c>
      <c r="C578" t="s">
        <v>2968</v>
      </c>
      <c r="D578">
        <v>5</v>
      </c>
      <c r="E578">
        <v>1</v>
      </c>
      <c r="F578" s="21">
        <f>D578/SUM(D578:E578)</f>
        <v>0.83333333333333337</v>
      </c>
      <c r="G578" t="s">
        <v>30</v>
      </c>
      <c r="H578" s="1" t="s">
        <v>30</v>
      </c>
    </row>
    <row r="579" spans="1:8" x14ac:dyDescent="0.25">
      <c r="A579" t="str">
        <f>B579&amp;C579</f>
        <v>2022Arkansas</v>
      </c>
      <c r="B579">
        <v>2022</v>
      </c>
      <c r="C579" t="s">
        <v>2980</v>
      </c>
      <c r="D579">
        <v>3</v>
      </c>
      <c r="E579">
        <v>2</v>
      </c>
      <c r="F579" s="21">
        <f>D579/SUM(D579:E579)</f>
        <v>0.6</v>
      </c>
    </row>
    <row r="580" spans="1:8" x14ac:dyDescent="0.25">
      <c r="A580" t="str">
        <f>B580&amp;C580</f>
        <v>2022Oklahoma</v>
      </c>
      <c r="B580">
        <v>2022</v>
      </c>
      <c r="C580" t="s">
        <v>2974</v>
      </c>
      <c r="D580">
        <v>3</v>
      </c>
      <c r="E580">
        <v>2</v>
      </c>
      <c r="F580" s="21">
        <f>D580/SUM(D580:E580)</f>
        <v>0.6</v>
      </c>
      <c r="G580" t="s">
        <v>30</v>
      </c>
    </row>
    <row r="581" spans="1:8" x14ac:dyDescent="0.25">
      <c r="A581" t="str">
        <f>B581&amp;C581</f>
        <v>2022Texas A&amp;M</v>
      </c>
      <c r="B581">
        <v>2022</v>
      </c>
      <c r="C581" t="s">
        <v>2988</v>
      </c>
      <c r="D581">
        <v>2</v>
      </c>
      <c r="E581">
        <v>2</v>
      </c>
      <c r="F581" s="21">
        <f>D581/SUM(D581:E581)</f>
        <v>0.5</v>
      </c>
    </row>
    <row r="582" spans="1:8" x14ac:dyDescent="0.25">
      <c r="A582" t="str">
        <f>B582&amp;C582</f>
        <v>2022Auburn</v>
      </c>
      <c r="B582">
        <v>2022</v>
      </c>
      <c r="C582" t="s">
        <v>2995</v>
      </c>
      <c r="D582">
        <v>1</v>
      </c>
      <c r="E582">
        <v>2</v>
      </c>
      <c r="F582" s="21">
        <f>D582/SUM(D582:E582)</f>
        <v>0.33333333333333331</v>
      </c>
    </row>
    <row r="583" spans="1:8" x14ac:dyDescent="0.25">
      <c r="A583" t="str">
        <f>B583&amp;C583</f>
        <v>2022Notre Dame</v>
      </c>
      <c r="B583">
        <v>2022</v>
      </c>
      <c r="C583" t="s">
        <v>2994</v>
      </c>
      <c r="D583">
        <v>1</v>
      </c>
      <c r="E583">
        <v>2</v>
      </c>
      <c r="F583" s="21">
        <f>D583/SUM(D583:E583)</f>
        <v>0.33333333333333331</v>
      </c>
    </row>
    <row r="584" spans="1:8" x14ac:dyDescent="0.25">
      <c r="A584" t="str">
        <f>B584&amp;C584</f>
        <v>2022Stanford</v>
      </c>
      <c r="B584">
        <v>2022</v>
      </c>
      <c r="C584" t="s">
        <v>2990</v>
      </c>
      <c r="D584">
        <v>0</v>
      </c>
      <c r="E584">
        <v>2</v>
      </c>
      <c r="F584" s="21">
        <f>D584/SUM(D584:E584)</f>
        <v>0</v>
      </c>
    </row>
    <row r="585" spans="1:8" x14ac:dyDescent="0.25">
      <c r="A585" t="str">
        <f>B585&amp;C585</f>
        <v>2022Texas</v>
      </c>
      <c r="B585">
        <v>2022</v>
      </c>
      <c r="C585" t="s">
        <v>2971</v>
      </c>
      <c r="D585">
        <v>0</v>
      </c>
      <c r="E585">
        <v>2</v>
      </c>
      <c r="F585" s="21">
        <f>D585/SUM(D585:E585)</f>
        <v>0</v>
      </c>
    </row>
    <row r="586" spans="1:8" x14ac:dyDescent="0.25">
      <c r="A586" t="str">
        <f>B586&amp;C586</f>
        <v>2023LSU</v>
      </c>
      <c r="B586">
        <v>2023</v>
      </c>
      <c r="C586" t="s">
        <v>2982</v>
      </c>
      <c r="D586">
        <v>6</v>
      </c>
      <c r="E586">
        <v>2</v>
      </c>
      <c r="F586" s="21">
        <f>D586/SUM(D586:E586)</f>
        <v>0.75</v>
      </c>
      <c r="G586" t="s">
        <v>30</v>
      </c>
      <c r="H586" s="1" t="s">
        <v>30</v>
      </c>
    </row>
    <row r="587" spans="1:8" x14ac:dyDescent="0.25">
      <c r="A587" t="str">
        <f>B587&amp;C587</f>
        <v>2023Florida</v>
      </c>
      <c r="B587">
        <v>2023</v>
      </c>
      <c r="C587" t="s">
        <v>2987</v>
      </c>
      <c r="D587">
        <v>4</v>
      </c>
      <c r="E587">
        <v>2</v>
      </c>
      <c r="F587" s="21">
        <f>D587/SUM(D587:E587)</f>
        <v>0.66666666666666663</v>
      </c>
      <c r="G587" t="s">
        <v>30</v>
      </c>
    </row>
    <row r="588" spans="1:8" x14ac:dyDescent="0.25">
      <c r="A588" t="str">
        <f>B588&amp;C588</f>
        <v>2023TCU</v>
      </c>
      <c r="B588">
        <v>2023</v>
      </c>
      <c r="C588" t="s">
        <v>2993</v>
      </c>
      <c r="D588">
        <v>2</v>
      </c>
      <c r="E588">
        <v>2</v>
      </c>
      <c r="F588" s="21">
        <f>D588/SUM(D588:E588)</f>
        <v>0.5</v>
      </c>
    </row>
    <row r="589" spans="1:8" x14ac:dyDescent="0.25">
      <c r="A589" t="str">
        <f>B589&amp;C589</f>
        <v>2023Wake Forest</v>
      </c>
      <c r="B589">
        <v>2023</v>
      </c>
      <c r="C589" t="s">
        <v>2992</v>
      </c>
      <c r="D589">
        <v>2</v>
      </c>
      <c r="E589">
        <v>2</v>
      </c>
      <c r="F589" s="21">
        <f>D589/SUM(D589:E589)</f>
        <v>0.5</v>
      </c>
    </row>
    <row r="590" spans="1:8" x14ac:dyDescent="0.25">
      <c r="A590" t="str">
        <f>B590&amp;C590</f>
        <v>2023Oral Roberts</v>
      </c>
      <c r="B590">
        <v>2023</v>
      </c>
      <c r="C590" t="s">
        <v>2991</v>
      </c>
      <c r="D590">
        <v>1</v>
      </c>
      <c r="E590">
        <v>2</v>
      </c>
      <c r="F590" s="21">
        <f>D590/SUM(D590:E590)</f>
        <v>0.33333333333333331</v>
      </c>
    </row>
    <row r="591" spans="1:8" x14ac:dyDescent="0.25">
      <c r="A591" t="str">
        <f>B591&amp;C591</f>
        <v>2023Tennessee</v>
      </c>
      <c r="B591">
        <v>2023</v>
      </c>
      <c r="C591" t="s">
        <v>2989</v>
      </c>
      <c r="D591">
        <v>1</v>
      </c>
      <c r="E591">
        <v>2</v>
      </c>
      <c r="F591" s="21">
        <f>D591/SUM(D591:E591)</f>
        <v>0.33333333333333331</v>
      </c>
    </row>
    <row r="592" spans="1:8" x14ac:dyDescent="0.25">
      <c r="A592" t="str">
        <f>B592&amp;C592</f>
        <v>2023Stanford</v>
      </c>
      <c r="B592">
        <v>2023</v>
      </c>
      <c r="C592" t="s">
        <v>2990</v>
      </c>
      <c r="D592">
        <v>0</v>
      </c>
      <c r="E592">
        <v>2</v>
      </c>
      <c r="F592" s="21">
        <f>D592/SUM(D592:E592)</f>
        <v>0</v>
      </c>
    </row>
    <row r="593" spans="1:8" x14ac:dyDescent="0.25">
      <c r="A593" t="str">
        <f>B593&amp;C593</f>
        <v>2023Virginia</v>
      </c>
      <c r="B593">
        <v>2023</v>
      </c>
      <c r="C593" t="s">
        <v>2983</v>
      </c>
      <c r="D593">
        <v>0</v>
      </c>
      <c r="E593">
        <v>2</v>
      </c>
      <c r="F593" s="21">
        <f>D593/SUM(D593:E593)</f>
        <v>0</v>
      </c>
    </row>
    <row r="594" spans="1:8" x14ac:dyDescent="0.25">
      <c r="A594" t="str">
        <f>B594&amp;C594</f>
        <v>2024Tennessee</v>
      </c>
      <c r="B594">
        <v>2024</v>
      </c>
      <c r="C594" t="s">
        <v>2989</v>
      </c>
      <c r="D594">
        <v>5</v>
      </c>
      <c r="E594">
        <v>1</v>
      </c>
      <c r="F594" s="21">
        <f>D594/SUM(D594:E594)</f>
        <v>0.83333333333333337</v>
      </c>
      <c r="G594" t="s">
        <v>30</v>
      </c>
      <c r="H594" s="1" t="s">
        <v>30</v>
      </c>
    </row>
    <row r="595" spans="1:8" x14ac:dyDescent="0.25">
      <c r="A595" t="str">
        <f>B595&amp;C595</f>
        <v>2024Texas A&amp;M</v>
      </c>
      <c r="B595">
        <v>2024</v>
      </c>
      <c r="C595" t="s">
        <v>2988</v>
      </c>
      <c r="D595">
        <v>4</v>
      </c>
      <c r="E595">
        <v>2</v>
      </c>
      <c r="F595" s="21">
        <f>D595/SUM(D595:E595)</f>
        <v>0.66666666666666663</v>
      </c>
      <c r="G595" t="s">
        <v>30</v>
      </c>
    </row>
    <row r="596" spans="1:8" x14ac:dyDescent="0.25">
      <c r="A596" t="str">
        <f>B596&amp;C596</f>
        <v>2024Florida</v>
      </c>
      <c r="B596">
        <v>2024</v>
      </c>
      <c r="C596" t="s">
        <v>2987</v>
      </c>
      <c r="D596">
        <v>2</v>
      </c>
      <c r="E596">
        <v>2</v>
      </c>
      <c r="F596" s="21">
        <f>D596/SUM(D596:E596)</f>
        <v>0.5</v>
      </c>
    </row>
    <row r="597" spans="1:8" x14ac:dyDescent="0.25">
      <c r="A597" t="str">
        <f>B597&amp;C597</f>
        <v>2024Florida State</v>
      </c>
      <c r="B597">
        <v>2024</v>
      </c>
      <c r="C597" t="s">
        <v>2986</v>
      </c>
      <c r="D597">
        <v>2</v>
      </c>
      <c r="E597">
        <v>2</v>
      </c>
      <c r="F597" s="21">
        <f>D597/SUM(D597:E597)</f>
        <v>0.5</v>
      </c>
    </row>
    <row r="598" spans="1:8" x14ac:dyDescent="0.25">
      <c r="A598" t="str">
        <f>B598&amp;C598</f>
        <v>2024Kentucky</v>
      </c>
      <c r="B598">
        <v>2024</v>
      </c>
      <c r="C598" t="s">
        <v>2985</v>
      </c>
      <c r="D598">
        <v>1</v>
      </c>
      <c r="E598">
        <v>2</v>
      </c>
      <c r="F598" s="21">
        <f>D598/SUM(D598:E598)</f>
        <v>0.33333333333333331</v>
      </c>
    </row>
    <row r="599" spans="1:8" x14ac:dyDescent="0.25">
      <c r="A599" t="str">
        <f>B599&amp;C599</f>
        <v>2024North Carolina</v>
      </c>
      <c r="B599">
        <v>2024</v>
      </c>
      <c r="C599" t="s">
        <v>2973</v>
      </c>
      <c r="D599">
        <v>1</v>
      </c>
      <c r="E599">
        <v>2</v>
      </c>
      <c r="F599" s="21">
        <f>D599/SUM(D599:E599)</f>
        <v>0.33333333333333331</v>
      </c>
    </row>
    <row r="600" spans="1:8" x14ac:dyDescent="0.25">
      <c r="A600" t="str">
        <f>B600&amp;C600</f>
        <v>2024North Carolina State</v>
      </c>
      <c r="B600">
        <v>2024</v>
      </c>
      <c r="C600" t="s">
        <v>2984</v>
      </c>
      <c r="D600">
        <v>0</v>
      </c>
      <c r="E600">
        <v>2</v>
      </c>
      <c r="F600" s="21">
        <f>D600/SUM(D600:E600)</f>
        <v>0</v>
      </c>
    </row>
    <row r="601" spans="1:8" x14ac:dyDescent="0.25">
      <c r="A601" t="str">
        <f>B601&amp;C601</f>
        <v>2024Virginia</v>
      </c>
      <c r="B601">
        <v>2024</v>
      </c>
      <c r="C601" t="s">
        <v>2983</v>
      </c>
      <c r="D601">
        <v>0</v>
      </c>
      <c r="E601">
        <v>2</v>
      </c>
      <c r="F601" s="21">
        <f>D601/SUM(D601:E601)</f>
        <v>0</v>
      </c>
    </row>
    <row r="602" spans="1:8" x14ac:dyDescent="0.25">
      <c r="A602" t="str">
        <f>B602&amp;C602</f>
        <v>2025LSU</v>
      </c>
      <c r="B602">
        <v>2025</v>
      </c>
      <c r="C602" t="s">
        <v>2982</v>
      </c>
      <c r="D602">
        <v>5</v>
      </c>
      <c r="E602">
        <v>0</v>
      </c>
      <c r="F602" s="21">
        <f>D602/SUM(D602:E602)</f>
        <v>1</v>
      </c>
      <c r="G602" t="s">
        <v>30</v>
      </c>
      <c r="H602" s="1" t="s">
        <v>30</v>
      </c>
    </row>
    <row r="603" spans="1:8" x14ac:dyDescent="0.25">
      <c r="A603" t="str">
        <f>B603&amp;C603</f>
        <v>2025Coastal Carolina</v>
      </c>
      <c r="B603">
        <v>2025</v>
      </c>
      <c r="C603" t="s">
        <v>2981</v>
      </c>
      <c r="D603">
        <v>3</v>
      </c>
      <c r="E603">
        <v>2</v>
      </c>
      <c r="F603" s="21">
        <f>D603/SUM(D603:E603)</f>
        <v>0.6</v>
      </c>
      <c r="G603" t="s">
        <v>30</v>
      </c>
    </row>
    <row r="604" spans="1:8" x14ac:dyDescent="0.25">
      <c r="A604" t="str">
        <f>B604&amp;C604</f>
        <v>2025Arkansas</v>
      </c>
      <c r="B604">
        <v>2025</v>
      </c>
      <c r="C604" t="s">
        <v>2980</v>
      </c>
      <c r="D604">
        <v>2</v>
      </c>
      <c r="E604">
        <v>2</v>
      </c>
      <c r="F604" s="21">
        <f>D604/SUM(D604:E604)</f>
        <v>0.5</v>
      </c>
    </row>
    <row r="605" spans="1:8" x14ac:dyDescent="0.25">
      <c r="A605" t="str">
        <f>B605&amp;C605</f>
        <v>2025Louisville</v>
      </c>
      <c r="B605">
        <v>2025</v>
      </c>
      <c r="C605" t="s">
        <v>2979</v>
      </c>
      <c r="D605">
        <v>2</v>
      </c>
      <c r="E605">
        <v>2</v>
      </c>
      <c r="F605" s="21">
        <f>D605/SUM(D605:E605)</f>
        <v>0.5</v>
      </c>
    </row>
    <row r="606" spans="1:8" x14ac:dyDescent="0.25">
      <c r="A606" t="str">
        <f>B606&amp;C606</f>
        <v>2025Oregon State</v>
      </c>
      <c r="B606">
        <v>2025</v>
      </c>
      <c r="C606" t="s">
        <v>2978</v>
      </c>
      <c r="D606">
        <v>1</v>
      </c>
      <c r="E606">
        <v>2</v>
      </c>
      <c r="F606" s="21">
        <f>D606/SUM(D606:E606)</f>
        <v>0.33333333333333331</v>
      </c>
    </row>
    <row r="607" spans="1:8" x14ac:dyDescent="0.25">
      <c r="A607" t="str">
        <f>B607&amp;C607</f>
        <v>2025UCLA</v>
      </c>
      <c r="B607">
        <v>2025</v>
      </c>
      <c r="C607" t="s">
        <v>2977</v>
      </c>
      <c r="D607">
        <v>1</v>
      </c>
      <c r="E607">
        <v>2</v>
      </c>
      <c r="F607" s="21">
        <f>D607/SUM(D607:E607)</f>
        <v>0.33333333333333331</v>
      </c>
    </row>
    <row r="608" spans="1:8" x14ac:dyDescent="0.25">
      <c r="A608" t="str">
        <f>B608&amp;C608</f>
        <v>2025Arizona</v>
      </c>
      <c r="B608">
        <v>2025</v>
      </c>
      <c r="C608" t="s">
        <v>2976</v>
      </c>
      <c r="D608">
        <v>0</v>
      </c>
      <c r="E608">
        <v>2</v>
      </c>
      <c r="F608" s="21">
        <f>D608/SUM(D608:E608)</f>
        <v>0</v>
      </c>
    </row>
    <row r="609" spans="1:8" x14ac:dyDescent="0.25">
      <c r="A609" t="str">
        <f>B609&amp;C609</f>
        <v>2025Murray State</v>
      </c>
      <c r="B609">
        <v>2025</v>
      </c>
      <c r="C609" t="s">
        <v>2975</v>
      </c>
      <c r="D609">
        <v>0</v>
      </c>
      <c r="E609">
        <v>2</v>
      </c>
      <c r="F609" s="21">
        <f>D609/SUM(D609:E609)</f>
        <v>0</v>
      </c>
    </row>
    <row r="610" spans="1:8" x14ac:dyDescent="0.25">
      <c r="A610" t="str">
        <f>B610&amp;C610</f>
        <v>2026Oklahoma</v>
      </c>
      <c r="B610">
        <v>2026</v>
      </c>
      <c r="C610" t="s">
        <v>2974</v>
      </c>
      <c r="D610">
        <v>4</v>
      </c>
      <c r="E610">
        <v>0</v>
      </c>
      <c r="F610" s="21">
        <f>D610/SUM(D610:E610)</f>
        <v>1</v>
      </c>
      <c r="G610" t="s">
        <v>30</v>
      </c>
      <c r="H610" s="1" t="s">
        <v>30</v>
      </c>
    </row>
    <row r="611" spans="1:8" x14ac:dyDescent="0.25">
      <c r="A611" t="str">
        <f>B611&amp;C611</f>
        <v>2026North Carolina</v>
      </c>
      <c r="B611">
        <v>2026</v>
      </c>
      <c r="C611" t="s">
        <v>2973</v>
      </c>
      <c r="D611">
        <v>3</v>
      </c>
      <c r="E611">
        <v>1</v>
      </c>
      <c r="F611" s="21">
        <f>D611/SUM(D611:E611)</f>
        <v>0.75</v>
      </c>
      <c r="G611" t="s">
        <v>30</v>
      </c>
    </row>
    <row r="612" spans="1:8" x14ac:dyDescent="0.25">
      <c r="A612" t="str">
        <f>B612&amp;C612</f>
        <v>2026Georgia</v>
      </c>
      <c r="B612">
        <v>2026</v>
      </c>
      <c r="C612" t="s">
        <v>382</v>
      </c>
      <c r="D612">
        <v>2</v>
      </c>
      <c r="E612">
        <v>2</v>
      </c>
      <c r="F612" s="21">
        <f>D612/SUM(D612:E612)</f>
        <v>0.5</v>
      </c>
    </row>
    <row r="613" spans="1:8" x14ac:dyDescent="0.25">
      <c r="A613" t="str">
        <f>B613&amp;C613</f>
        <v>2026West Virginia</v>
      </c>
      <c r="B613">
        <v>2026</v>
      </c>
      <c r="C613" t="s">
        <v>2972</v>
      </c>
      <c r="D613">
        <v>2</v>
      </c>
      <c r="E613">
        <v>2</v>
      </c>
      <c r="F613" s="21">
        <f>D613/SUM(D613:E613)</f>
        <v>0.5</v>
      </c>
    </row>
    <row r="614" spans="1:8" x14ac:dyDescent="0.25">
      <c r="A614" t="str">
        <f>B614&amp;C614</f>
        <v>2026Texas</v>
      </c>
      <c r="B614">
        <v>2026</v>
      </c>
      <c r="C614" t="s">
        <v>2971</v>
      </c>
      <c r="D614">
        <v>1</v>
      </c>
      <c r="E614">
        <v>2</v>
      </c>
      <c r="F614" s="21">
        <f>D614/SUM(D614:E614)</f>
        <v>0.33333333333333331</v>
      </c>
    </row>
    <row r="615" spans="1:8" x14ac:dyDescent="0.25">
      <c r="A615" t="str">
        <f>B615&amp;C615</f>
        <v>2026Troy</v>
      </c>
      <c r="B615">
        <v>2026</v>
      </c>
      <c r="C615" t="s">
        <v>2970</v>
      </c>
      <c r="D615">
        <v>1</v>
      </c>
      <c r="E615">
        <v>2</v>
      </c>
      <c r="F615" s="21">
        <f>D615/SUM(D615:E615)</f>
        <v>0.33333333333333331</v>
      </c>
    </row>
    <row r="616" spans="1:8" x14ac:dyDescent="0.25">
      <c r="A616" t="str">
        <f>B616&amp;C616</f>
        <v>2026Alabama</v>
      </c>
      <c r="B616">
        <v>2026</v>
      </c>
      <c r="C616" t="s">
        <v>2969</v>
      </c>
      <c r="D616">
        <v>0</v>
      </c>
      <c r="E616">
        <v>2</v>
      </c>
      <c r="F616" s="21">
        <f>D616/SUM(D616:E616)</f>
        <v>0</v>
      </c>
    </row>
    <row r="617" spans="1:8" x14ac:dyDescent="0.25">
      <c r="A617" t="str">
        <f>B617&amp;C617</f>
        <v>2026Mississippi</v>
      </c>
      <c r="B617">
        <v>2026</v>
      </c>
      <c r="C617" t="s">
        <v>2968</v>
      </c>
      <c r="D617">
        <v>0</v>
      </c>
      <c r="E617">
        <v>2</v>
      </c>
      <c r="F617" s="21">
        <f>D617/SUM(D617:E617)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IPL Table</vt:lpstr>
      <vt:lpstr>IPL Playoff Matches</vt:lpstr>
      <vt:lpstr>Euroleague Table</vt:lpstr>
      <vt:lpstr>Women's Club Football</vt:lpstr>
      <vt:lpstr>WNBA</vt:lpstr>
      <vt:lpstr>Team Valuations</vt:lpstr>
      <vt:lpstr>FACup-LgCup SF</vt:lpstr>
      <vt:lpstr>CFL Standings</vt:lpstr>
      <vt:lpstr>CFL Grey Cup Finals</vt:lpstr>
      <vt:lpstr>AFL-NRL Ladders</vt:lpstr>
      <vt:lpstr>AFL-NRL Grand Finals</vt:lpstr>
      <vt:lpstr>Rugby Union - Intl Results</vt:lpstr>
      <vt:lpstr>Rugby Union - Intl Tables</vt:lpstr>
      <vt:lpstr>CWS Standings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Ashwin Desikan</dc:creator>
  <cp:lastModifiedBy>Ashwin Desikan</cp:lastModifiedBy>
  <dcterms:created xsi:type="dcterms:W3CDTF">2026-05-31T18:00:06Z</dcterms:created>
  <dcterms:modified xsi:type="dcterms:W3CDTF">2026-06-25T11:43:58Z</dcterms:modified>
</cp:coreProperties>
</file>